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D:\git\消耗表月明细\"/>
    </mc:Choice>
  </mc:AlternateContent>
  <bookViews>
    <workbookView xWindow="0" yWindow="0" windowWidth="20490" windowHeight="7760"/>
  </bookViews>
  <sheets>
    <sheet name="多彩" sheetId="3" r:id="rId1"/>
    <sheet name="媒体表" sheetId="19" r:id="rId2"/>
    <sheet name="核心媒体月消耗" sheetId="17" r:id="rId3"/>
    <sheet name="媒体政策预估表" sheetId="18" r:id="rId4"/>
    <sheet name="三星" sheetId="1" r:id="rId5"/>
    <sheet name="百度" sheetId="9" r:id="rId6"/>
    <sheet name="快道" sheetId="6" r:id="rId7"/>
    <sheet name="谨焱" sheetId="8" r:id="rId8"/>
    <sheet name="轩辕" sheetId="7" r:id="rId9"/>
    <sheet name="vivo" sheetId="5" r:id="rId10"/>
    <sheet name="开域OPPO" sheetId="10" r:id="rId11"/>
    <sheet name="哇棒OPPO" sheetId="12" r:id="rId12"/>
    <sheet name="康赛OPPO" sheetId="11" r:id="rId13"/>
    <sheet name="小米" sheetId="4" r:id="rId14"/>
    <sheet name="华为" sheetId="13" r:id="rId15"/>
    <sheet name="媒体后台截图" sheetId="15" r:id="rId16"/>
    <sheet name="OPPO后台数据" sheetId="16" r:id="rId17"/>
    <sheet name="百度品专" sheetId="20" r:id="rId18"/>
    <sheet name="同城康赛" sheetId="21" r:id="rId19"/>
    <sheet name="同城亨利" sheetId="22" r:id="rId20"/>
    <sheet name="同城哈雅士" sheetId="23" r:id="rId21"/>
  </sheets>
  <externalReferences>
    <externalReference r:id="rId22"/>
  </externalReferences>
  <definedNames>
    <definedName name="_xlnm._FilterDatabase" localSheetId="5" hidden="1">百度!$A$1:$Z$5297</definedName>
    <definedName name="_xlnm._FilterDatabase" localSheetId="0" hidden="1">多彩!$A$1:$AC$959</definedName>
    <definedName name="_xlnm._FilterDatabase" localSheetId="12" hidden="1">康赛OPPO!$A$1:$I$185</definedName>
    <definedName name="_xlnm._FilterDatabase" localSheetId="4" hidden="1">三星!$A$1:$E$3869</definedName>
    <definedName name="_xlnm._FilterDatabase" localSheetId="11" hidden="1">哇棒OPPO!$A$1:$I$1143</definedName>
    <definedName name="_xlnm._FilterDatabase" localSheetId="8" hidden="1">轩辕!$A$1:$W$38</definedName>
  </definedNames>
  <calcPr calcId="152511"/>
</workbook>
</file>

<file path=xl/calcChain.xml><?xml version="1.0" encoding="utf-8"?>
<calcChain xmlns="http://schemas.openxmlformats.org/spreadsheetml/2006/main">
  <c r="Q634" i="3" l="1"/>
  <c r="F40" i="19" l="1"/>
  <c r="H40" i="19" s="1"/>
  <c r="K40" i="19" s="1"/>
  <c r="F41" i="19"/>
  <c r="H41" i="19" s="1"/>
  <c r="K41" i="19" s="1"/>
  <c r="F42" i="19"/>
  <c r="H42" i="19" s="1"/>
  <c r="K42" i="19" s="1"/>
  <c r="F43" i="19"/>
  <c r="H43" i="19"/>
  <c r="K43" i="19" s="1"/>
  <c r="F44" i="19"/>
  <c r="H44" i="19" s="1"/>
  <c r="K44" i="19" s="1"/>
  <c r="X957" i="3" l="1"/>
  <c r="AB957" i="3" s="1"/>
  <c r="X956" i="3"/>
  <c r="AB956" i="3" s="1"/>
  <c r="X955" i="3"/>
  <c r="AB955" i="3" s="1"/>
  <c r="T955" i="3"/>
  <c r="S956" i="3"/>
  <c r="X959" i="3"/>
  <c r="AB959" i="3" s="1"/>
  <c r="X958" i="3"/>
  <c r="AB958" i="3" s="1"/>
  <c r="Z959" i="3"/>
  <c r="Z958" i="3"/>
  <c r="T959" i="3"/>
  <c r="W959" i="3" s="1"/>
  <c r="S959" i="3"/>
  <c r="T958" i="3"/>
  <c r="W958" i="3" s="1"/>
  <c r="S958" i="3"/>
  <c r="W955" i="3" l="1"/>
  <c r="S955" i="3"/>
  <c r="Z955" i="3"/>
  <c r="S957" i="3"/>
  <c r="Z957" i="3"/>
  <c r="T957" i="3"/>
  <c r="W957" i="3" s="1"/>
  <c r="Z956" i="3"/>
  <c r="T956" i="3"/>
  <c r="W956" i="3" s="1"/>
  <c r="G4" i="23" l="1"/>
  <c r="F4" i="23"/>
  <c r="E4" i="23"/>
  <c r="G3" i="23"/>
  <c r="G2" i="23"/>
  <c r="F31" i="22"/>
  <c r="E31" i="22"/>
  <c r="G30" i="22"/>
  <c r="G29" i="22"/>
  <c r="G28" i="22"/>
  <c r="G27" i="22"/>
  <c r="G26" i="22"/>
  <c r="G25" i="22"/>
  <c r="G24" i="22"/>
  <c r="G23" i="22"/>
  <c r="G22" i="22"/>
  <c r="G21" i="22"/>
  <c r="G20" i="22"/>
  <c r="G19" i="22"/>
  <c r="G18" i="22"/>
  <c r="G17" i="22"/>
  <c r="G16" i="22"/>
  <c r="G15" i="22"/>
  <c r="G14" i="22"/>
  <c r="G13" i="22"/>
  <c r="G12" i="22"/>
  <c r="G11" i="22"/>
  <c r="G10" i="22"/>
  <c r="G9" i="22"/>
  <c r="G8" i="22"/>
  <c r="G7" i="22"/>
  <c r="G6" i="22"/>
  <c r="G5" i="22"/>
  <c r="G4" i="22"/>
  <c r="G3" i="22"/>
  <c r="G31" i="22" s="1"/>
  <c r="G2" i="22"/>
  <c r="F38" i="19" l="1"/>
  <c r="H38" i="19" s="1"/>
  <c r="K38" i="19" s="1"/>
  <c r="F39" i="19"/>
  <c r="H39" i="19" s="1"/>
  <c r="K39" i="19" s="1"/>
  <c r="X608" i="3"/>
  <c r="X609" i="3"/>
  <c r="X350" i="3" l="1"/>
  <c r="X351" i="3"/>
  <c r="X346" i="3"/>
  <c r="F36" i="19" l="1"/>
  <c r="F37" i="19"/>
  <c r="F35" i="19"/>
  <c r="X949" i="3"/>
  <c r="X950" i="3"/>
  <c r="X951" i="3"/>
  <c r="X952" i="3"/>
  <c r="X953" i="3"/>
  <c r="X954" i="3"/>
  <c r="X948" i="3"/>
  <c r="R949" i="3"/>
  <c r="R950" i="3"/>
  <c r="R951" i="3"/>
  <c r="R952" i="3"/>
  <c r="R953" i="3"/>
  <c r="R954" i="3"/>
  <c r="R948" i="3"/>
  <c r="Z940" i="3"/>
  <c r="Z939" i="3"/>
  <c r="Z938" i="3"/>
  <c r="Z937" i="3"/>
  <c r="Z936" i="3"/>
  <c r="Z935" i="3"/>
  <c r="Z934" i="3"/>
  <c r="Z933" i="3"/>
  <c r="Z932" i="3"/>
  <c r="Z931" i="3"/>
  <c r="Z930" i="3"/>
  <c r="Z929" i="3"/>
  <c r="Z928" i="3"/>
  <c r="Z927" i="3"/>
  <c r="Z926" i="3"/>
  <c r="Z925" i="3"/>
  <c r="Z916" i="3"/>
  <c r="Z915" i="3"/>
  <c r="Z914" i="3"/>
  <c r="Z911" i="3"/>
  <c r="Z907" i="3"/>
  <c r="Z906" i="3"/>
  <c r="Z905" i="3"/>
  <c r="Z904" i="3"/>
  <c r="Z903" i="3"/>
  <c r="Z902" i="3"/>
  <c r="Z900" i="3"/>
  <c r="Z789" i="3"/>
  <c r="Z785" i="3"/>
  <c r="Z609" i="3"/>
  <c r="Z589" i="3"/>
  <c r="Z567" i="3"/>
  <c r="Z530" i="3"/>
  <c r="Z528" i="3"/>
  <c r="Z374" i="3"/>
  <c r="Z370" i="3"/>
  <c r="Z355" i="3"/>
  <c r="Z354" i="3"/>
  <c r="Z247" i="3"/>
  <c r="Z246" i="3"/>
  <c r="Z245" i="3"/>
  <c r="Z244" i="3"/>
  <c r="Z243" i="3"/>
  <c r="Z242" i="3"/>
  <c r="Z241" i="3"/>
  <c r="Z240" i="3"/>
  <c r="Z239" i="3"/>
  <c r="Z238" i="3"/>
  <c r="Z237" i="3"/>
  <c r="Z236" i="3"/>
  <c r="Z235" i="3"/>
  <c r="Z234" i="3"/>
  <c r="Z233" i="3"/>
  <c r="Z232" i="3"/>
  <c r="Z231" i="3"/>
  <c r="Z230" i="3"/>
  <c r="Z229" i="3"/>
  <c r="Z228" i="3"/>
  <c r="Z227" i="3"/>
  <c r="Z226" i="3"/>
  <c r="Z225" i="3"/>
  <c r="Z224" i="3"/>
  <c r="Z223" i="3"/>
  <c r="Z222" i="3"/>
  <c r="Z221" i="3"/>
  <c r="Z220" i="3"/>
  <c r="Z219" i="3"/>
  <c r="Z218" i="3"/>
  <c r="Z217" i="3"/>
  <c r="Z216" i="3"/>
  <c r="Z215" i="3"/>
  <c r="Z214" i="3"/>
  <c r="Z213" i="3"/>
  <c r="Z212" i="3"/>
  <c r="Z211" i="3"/>
  <c r="Z210" i="3"/>
  <c r="Z209" i="3"/>
  <c r="Z208" i="3"/>
  <c r="Z207" i="3"/>
  <c r="Z206" i="3"/>
  <c r="Z205" i="3"/>
  <c r="Z204" i="3"/>
  <c r="Z203" i="3"/>
  <c r="Z202" i="3"/>
  <c r="Z201" i="3"/>
  <c r="Z200" i="3"/>
  <c r="Z199" i="3"/>
  <c r="Z198" i="3"/>
  <c r="Z197" i="3"/>
  <c r="Z196" i="3"/>
  <c r="Z195" i="3"/>
  <c r="Z194" i="3"/>
  <c r="Z193" i="3"/>
  <c r="Z192" i="3"/>
  <c r="Z191" i="3"/>
  <c r="Z190" i="3"/>
  <c r="Z189" i="3"/>
  <c r="Z188" i="3"/>
  <c r="Z187" i="3"/>
  <c r="Z186" i="3"/>
  <c r="Z185" i="3"/>
  <c r="Z184" i="3"/>
  <c r="Z183" i="3"/>
  <c r="Z182" i="3"/>
  <c r="Z181" i="3"/>
  <c r="Z180" i="3"/>
  <c r="Z179" i="3"/>
  <c r="Z178" i="3"/>
  <c r="Z177" i="3"/>
  <c r="Z176" i="3"/>
  <c r="Z175" i="3"/>
  <c r="Z173" i="3"/>
  <c r="Z947" i="3"/>
  <c r="X947" i="3"/>
  <c r="AB947" i="3" s="1"/>
  <c r="T947" i="3"/>
  <c r="W947" i="3" s="1"/>
  <c r="S947" i="3"/>
  <c r="Z282" i="3"/>
  <c r="Z284" i="3"/>
  <c r="Z285" i="3"/>
  <c r="Z286" i="3"/>
  <c r="Z287" i="3"/>
  <c r="Z288" i="3"/>
  <c r="Z289" i="3"/>
  <c r="Z290" i="3"/>
  <c r="Z291" i="3"/>
  <c r="Z292" i="3"/>
  <c r="Z293" i="3"/>
  <c r="Z294" i="3"/>
  <c r="Z295" i="3"/>
  <c r="Z296" i="3"/>
  <c r="Z297" i="3"/>
  <c r="Z298" i="3"/>
  <c r="Z299" i="3"/>
  <c r="Z300" i="3"/>
  <c r="Z301" i="3"/>
  <c r="Z302" i="3"/>
  <c r="Z303" i="3"/>
  <c r="Z304" i="3"/>
  <c r="Z305" i="3"/>
  <c r="Z306" i="3"/>
  <c r="Z307" i="3"/>
  <c r="Z308" i="3"/>
  <c r="Z309" i="3"/>
  <c r="Z310" i="3"/>
  <c r="Z311" i="3"/>
  <c r="Z312" i="3"/>
  <c r="Z313" i="3"/>
  <c r="Z314" i="3"/>
  <c r="Z315" i="3"/>
  <c r="Z316" i="3"/>
  <c r="Z317" i="3"/>
  <c r="Z318" i="3"/>
  <c r="Z319" i="3"/>
  <c r="Z320" i="3"/>
  <c r="Z321" i="3"/>
  <c r="Z322" i="3"/>
  <c r="Z323" i="3"/>
  <c r="Z324" i="3"/>
  <c r="Z325" i="3"/>
  <c r="Z326" i="3"/>
  <c r="Z327" i="3"/>
  <c r="Z328" i="3"/>
  <c r="Z329" i="3"/>
  <c r="Z330" i="3"/>
  <c r="Z331" i="3"/>
  <c r="Z332" i="3"/>
  <c r="Z333" i="3"/>
  <c r="Z334" i="3"/>
  <c r="Z335" i="3"/>
  <c r="Z336" i="3"/>
  <c r="Z337" i="3"/>
  <c r="Z338" i="3"/>
  <c r="Z339" i="3"/>
  <c r="Z340" i="3"/>
  <c r="Z918" i="3"/>
  <c r="Z919" i="3"/>
  <c r="Z922" i="3"/>
  <c r="Z923" i="3"/>
  <c r="Z912" i="3" l="1"/>
  <c r="Z898" i="3"/>
  <c r="Z890" i="3"/>
  <c r="Z882" i="3"/>
  <c r="Z874" i="3"/>
  <c r="Z866" i="3"/>
  <c r="Z858" i="3"/>
  <c r="Z850" i="3"/>
  <c r="Z842" i="3"/>
  <c r="Z921" i="3"/>
  <c r="Z913" i="3"/>
  <c r="Z897" i="3"/>
  <c r="Z889" i="3"/>
  <c r="Z881" i="3"/>
  <c r="Z873" i="3"/>
  <c r="Z865" i="3"/>
  <c r="Z857" i="3"/>
  <c r="Z888" i="3"/>
  <c r="Z840" i="3"/>
  <c r="Z792" i="3"/>
  <c r="Z744" i="3"/>
  <c r="Z712" i="3"/>
  <c r="Z672" i="3"/>
  <c r="Z640" i="3"/>
  <c r="Z608" i="3"/>
  <c r="Z272" i="3"/>
  <c r="Z248" i="3"/>
  <c r="Z160" i="3"/>
  <c r="Z144" i="3"/>
  <c r="Z128" i="3"/>
  <c r="Z112" i="3"/>
  <c r="Z96" i="3"/>
  <c r="Z88" i="3"/>
  <c r="Z72" i="3"/>
  <c r="Z64" i="3"/>
  <c r="Z56" i="3"/>
  <c r="Z48" i="3"/>
  <c r="Z40" i="3"/>
  <c r="Z32" i="3"/>
  <c r="Z24" i="3"/>
  <c r="Z16" i="3"/>
  <c r="Z8" i="3"/>
  <c r="Z856" i="3"/>
  <c r="Z816" i="3"/>
  <c r="Z760" i="3"/>
  <c r="Z720" i="3"/>
  <c r="Z680" i="3"/>
  <c r="Z632" i="3"/>
  <c r="Z280" i="3"/>
  <c r="Z256" i="3"/>
  <c r="Z168" i="3"/>
  <c r="Z152" i="3"/>
  <c r="Z136" i="3"/>
  <c r="Z120" i="3"/>
  <c r="Z104" i="3"/>
  <c r="Z80" i="3"/>
  <c r="Z625" i="3"/>
  <c r="Z896" i="3"/>
  <c r="Z848" i="3"/>
  <c r="Z800" i="3"/>
  <c r="Z752" i="3"/>
  <c r="Z688" i="3"/>
  <c r="Z656" i="3"/>
  <c r="Z616" i="3"/>
  <c r="Z264" i="3"/>
  <c r="Z894" i="3"/>
  <c r="Z886" i="3"/>
  <c r="Z878" i="3"/>
  <c r="Z870" i="3"/>
  <c r="Z862" i="3"/>
  <c r="Z854" i="3"/>
  <c r="Z846" i="3"/>
  <c r="Z838" i="3"/>
  <c r="Z830" i="3"/>
  <c r="Z822" i="3"/>
  <c r="Z814" i="3"/>
  <c r="Z806" i="3"/>
  <c r="Z872" i="3"/>
  <c r="Z824" i="3"/>
  <c r="Z784" i="3"/>
  <c r="Z736" i="3"/>
  <c r="Z704" i="3"/>
  <c r="Z664" i="3"/>
  <c r="Z624" i="3"/>
  <c r="Z893" i="3"/>
  <c r="Z885" i="3"/>
  <c r="Z877" i="3"/>
  <c r="Z869" i="3"/>
  <c r="Z861" i="3"/>
  <c r="Z864" i="3"/>
  <c r="Z808" i="3"/>
  <c r="Z768" i="3"/>
  <c r="Z728" i="3"/>
  <c r="Z696" i="3"/>
  <c r="Z648" i="3"/>
  <c r="Z924" i="3"/>
  <c r="Z892" i="3"/>
  <c r="Z884" i="3"/>
  <c r="Z876" i="3"/>
  <c r="Z868" i="3"/>
  <c r="Z860" i="3"/>
  <c r="Z852" i="3"/>
  <c r="Z844" i="3"/>
  <c r="Z836" i="3"/>
  <c r="Z880" i="3"/>
  <c r="Z832" i="3"/>
  <c r="Z776" i="3"/>
  <c r="Z2" i="3"/>
  <c r="Z899" i="3"/>
  <c r="Z891" i="3"/>
  <c r="Z883" i="3"/>
  <c r="Z875" i="3"/>
  <c r="Z867" i="3"/>
  <c r="Z859" i="3"/>
  <c r="Z851" i="3"/>
  <c r="Z843" i="3"/>
  <c r="Z835" i="3"/>
  <c r="Z827" i="3"/>
  <c r="Z819" i="3"/>
  <c r="Z811" i="3"/>
  <c r="Z803" i="3"/>
  <c r="Z795" i="3"/>
  <c r="Z787" i="3"/>
  <c r="Z779" i="3"/>
  <c r="Z771" i="3"/>
  <c r="Z895" i="3"/>
  <c r="Z887" i="3"/>
  <c r="Z879" i="3"/>
  <c r="Z871" i="3"/>
  <c r="Z863" i="3"/>
  <c r="Z855" i="3"/>
  <c r="Z847" i="3"/>
  <c r="Z839" i="3"/>
  <c r="Z831" i="3"/>
  <c r="Z823" i="3"/>
  <c r="Z815" i="3"/>
  <c r="Z807" i="3"/>
  <c r="Z799" i="3"/>
  <c r="Z791" i="3"/>
  <c r="Z783" i="3"/>
  <c r="Z775" i="3"/>
  <c r="Z767" i="3"/>
  <c r="Z759" i="3"/>
  <c r="Z751" i="3"/>
  <c r="Z743" i="3"/>
  <c r="Z735" i="3"/>
  <c r="Z727" i="3"/>
  <c r="Z719" i="3"/>
  <c r="Z711" i="3"/>
  <c r="Z703" i="3"/>
  <c r="Z695" i="3"/>
  <c r="Z687" i="3"/>
  <c r="Z679" i="3"/>
  <c r="Z671" i="3"/>
  <c r="Z663" i="3"/>
  <c r="Z655" i="3"/>
  <c r="Z647" i="3"/>
  <c r="Z639" i="3"/>
  <c r="Z631" i="3"/>
  <c r="Z623" i="3"/>
  <c r="Z615" i="3"/>
  <c r="Z607" i="3"/>
  <c r="Z279" i="3"/>
  <c r="Z271" i="3"/>
  <c r="Z263" i="3"/>
  <c r="Z255" i="3"/>
  <c r="Z167" i="3"/>
  <c r="Z159" i="3"/>
  <c r="Z151" i="3"/>
  <c r="Z143" i="3"/>
  <c r="Z135" i="3"/>
  <c r="Z127" i="3"/>
  <c r="Z119" i="3"/>
  <c r="Z111" i="3"/>
  <c r="Z103" i="3"/>
  <c r="Z95" i="3"/>
  <c r="Z87" i="3"/>
  <c r="Z79" i="3"/>
  <c r="Z71" i="3"/>
  <c r="Z63" i="3"/>
  <c r="Z55" i="3"/>
  <c r="Z47" i="3"/>
  <c r="Z39" i="3"/>
  <c r="Z31" i="3"/>
  <c r="Z23" i="3"/>
  <c r="Z15" i="3"/>
  <c r="Z7" i="3"/>
  <c r="Z798" i="3"/>
  <c r="Z790" i="3"/>
  <c r="Z782" i="3"/>
  <c r="Z774" i="3"/>
  <c r="Z766" i="3"/>
  <c r="Z758" i="3"/>
  <c r="Z750" i="3"/>
  <c r="Z742" i="3"/>
  <c r="Z734" i="3"/>
  <c r="Z718" i="3"/>
  <c r="Z710" i="3"/>
  <c r="Z702" i="3"/>
  <c r="Z694" i="3"/>
  <c r="Z686" i="3"/>
  <c r="Z678" i="3"/>
  <c r="Z670" i="3"/>
  <c r="Z662" i="3"/>
  <c r="Z654" i="3"/>
  <c r="Z646" i="3"/>
  <c r="Z638" i="3"/>
  <c r="Z630" i="3"/>
  <c r="Z622" i="3"/>
  <c r="Z614" i="3"/>
  <c r="Z606" i="3"/>
  <c r="Z278" i="3"/>
  <c r="Z270" i="3"/>
  <c r="Z262" i="3"/>
  <c r="Z254" i="3"/>
  <c r="Z174" i="3"/>
  <c r="Z166" i="3"/>
  <c r="Z158" i="3"/>
  <c r="Z150" i="3"/>
  <c r="Z142" i="3"/>
  <c r="Z134" i="3"/>
  <c r="Z126" i="3"/>
  <c r="Z118" i="3"/>
  <c r="Z110" i="3"/>
  <c r="Z102" i="3"/>
  <c r="Z94" i="3"/>
  <c r="Z86" i="3"/>
  <c r="Z78" i="3"/>
  <c r="Z70" i="3"/>
  <c r="Z62" i="3"/>
  <c r="Z54" i="3"/>
  <c r="Z46" i="3"/>
  <c r="Z38" i="3"/>
  <c r="Z30" i="3"/>
  <c r="Z22" i="3"/>
  <c r="Z14" i="3"/>
  <c r="Z6" i="3"/>
  <c r="Z853" i="3"/>
  <c r="Z845" i="3"/>
  <c r="Z837" i="3"/>
  <c r="Z829" i="3"/>
  <c r="Z821" i="3"/>
  <c r="Z813" i="3"/>
  <c r="Z805" i="3"/>
  <c r="Z797" i="3"/>
  <c r="Z781" i="3"/>
  <c r="Z773" i="3"/>
  <c r="Z765" i="3"/>
  <c r="Z757" i="3"/>
  <c r="Z749" i="3"/>
  <c r="Z741" i="3"/>
  <c r="Z733" i="3"/>
  <c r="Z725" i="3"/>
  <c r="Z717" i="3"/>
  <c r="Z709" i="3"/>
  <c r="Z701" i="3"/>
  <c r="Z693" i="3"/>
  <c r="Z685" i="3"/>
  <c r="Z677" i="3"/>
  <c r="Z669" i="3"/>
  <c r="Z661" i="3"/>
  <c r="Z653" i="3"/>
  <c r="Z645" i="3"/>
  <c r="Z637" i="3"/>
  <c r="Z629" i="3"/>
  <c r="Z621" i="3"/>
  <c r="Z613" i="3"/>
  <c r="Z605" i="3"/>
  <c r="Z277" i="3"/>
  <c r="Z269" i="3"/>
  <c r="Z261" i="3"/>
  <c r="Z253" i="3"/>
  <c r="Z165" i="3"/>
  <c r="Z157" i="3"/>
  <c r="Z149" i="3"/>
  <c r="Z141" i="3"/>
  <c r="Z133" i="3"/>
  <c r="Z125" i="3"/>
  <c r="Z117" i="3"/>
  <c r="Z109" i="3"/>
  <c r="Z101" i="3"/>
  <c r="Z93" i="3"/>
  <c r="Z85" i="3"/>
  <c r="Z77" i="3"/>
  <c r="Z69" i="3"/>
  <c r="Z61" i="3"/>
  <c r="Z53" i="3"/>
  <c r="Z45" i="3"/>
  <c r="Z37" i="3"/>
  <c r="Z29" i="3"/>
  <c r="Z21" i="3"/>
  <c r="Z13" i="3"/>
  <c r="Z5" i="3"/>
  <c r="Z828" i="3"/>
  <c r="Z820" i="3"/>
  <c r="Z812" i="3"/>
  <c r="Z804" i="3"/>
  <c r="Z796" i="3"/>
  <c r="Z788" i="3"/>
  <c r="Z780" i="3"/>
  <c r="Z772" i="3"/>
  <c r="Z764" i="3"/>
  <c r="Z756" i="3"/>
  <c r="Z748" i="3"/>
  <c r="Z740" i="3"/>
  <c r="Z732" i="3"/>
  <c r="Z724" i="3"/>
  <c r="Z716" i="3"/>
  <c r="Z708" i="3"/>
  <c r="Z700" i="3"/>
  <c r="Z692" i="3"/>
  <c r="Z684" i="3"/>
  <c r="Z676" i="3"/>
  <c r="Z668" i="3"/>
  <c r="Z660" i="3"/>
  <c r="Z652" i="3"/>
  <c r="Z644" i="3"/>
  <c r="Z636" i="3"/>
  <c r="Z628" i="3"/>
  <c r="Z620" i="3"/>
  <c r="Z612" i="3"/>
  <c r="Z604" i="3"/>
  <c r="Z276" i="3"/>
  <c r="Z268" i="3"/>
  <c r="Z260" i="3"/>
  <c r="Z252" i="3"/>
  <c r="Z172" i="3"/>
  <c r="Z164" i="3"/>
  <c r="Z156" i="3"/>
  <c r="Z148" i="3"/>
  <c r="Z140" i="3"/>
  <c r="Z132" i="3"/>
  <c r="Z124" i="3"/>
  <c r="Z116" i="3"/>
  <c r="Z100" i="3"/>
  <c r="Z92" i="3"/>
  <c r="Z84" i="3"/>
  <c r="Z76" i="3"/>
  <c r="Z68" i="3"/>
  <c r="Z60" i="3"/>
  <c r="Z52" i="3"/>
  <c r="Z44" i="3"/>
  <c r="Z36" i="3"/>
  <c r="Z28" i="3"/>
  <c r="Z20" i="3"/>
  <c r="Z12" i="3"/>
  <c r="Z4" i="3"/>
  <c r="Z763" i="3"/>
  <c r="Z755" i="3"/>
  <c r="Z747" i="3"/>
  <c r="Z739" i="3"/>
  <c r="Z731" i="3"/>
  <c r="Z723" i="3"/>
  <c r="Z715" i="3"/>
  <c r="Z707" i="3"/>
  <c r="Z699" i="3"/>
  <c r="Z691" i="3"/>
  <c r="Z683" i="3"/>
  <c r="Z675" i="3"/>
  <c r="Z667" i="3"/>
  <c r="Z659" i="3"/>
  <c r="Z651" i="3"/>
  <c r="Z643" i="3"/>
  <c r="Z635" i="3"/>
  <c r="Z627" i="3"/>
  <c r="Z619" i="3"/>
  <c r="Z611" i="3"/>
  <c r="Z603" i="3"/>
  <c r="Z275" i="3"/>
  <c r="Z267" i="3"/>
  <c r="Z259" i="3"/>
  <c r="Z251" i="3"/>
  <c r="Z171" i="3"/>
  <c r="Z163" i="3"/>
  <c r="Z155" i="3"/>
  <c r="Z147" i="3"/>
  <c r="Z139" i="3"/>
  <c r="Z131" i="3"/>
  <c r="Z123" i="3"/>
  <c r="Z115" i="3"/>
  <c r="Z107" i="3"/>
  <c r="Z99" i="3"/>
  <c r="Z91" i="3"/>
  <c r="Z83" i="3"/>
  <c r="Z75" i="3"/>
  <c r="Z67" i="3"/>
  <c r="Z59" i="3"/>
  <c r="Z51" i="3"/>
  <c r="Z43" i="3"/>
  <c r="Z35" i="3"/>
  <c r="Z27" i="3"/>
  <c r="Z19" i="3"/>
  <c r="Z11" i="3"/>
  <c r="Z3" i="3"/>
  <c r="Z834" i="3"/>
  <c r="Z826" i="3"/>
  <c r="Z818" i="3"/>
  <c r="Z810" i="3"/>
  <c r="Z802" i="3"/>
  <c r="Z794" i="3"/>
  <c r="Z786" i="3"/>
  <c r="Z778" i="3"/>
  <c r="Z770" i="3"/>
  <c r="Z762" i="3"/>
  <c r="Z754" i="3"/>
  <c r="Z746" i="3"/>
  <c r="Z738" i="3"/>
  <c r="Z730" i="3"/>
  <c r="Z722" i="3"/>
  <c r="Z714" i="3"/>
  <c r="Z706" i="3"/>
  <c r="Z698" i="3"/>
  <c r="Z690" i="3"/>
  <c r="Z682" i="3"/>
  <c r="Z674" i="3"/>
  <c r="Z666" i="3"/>
  <c r="Z658" i="3"/>
  <c r="Z650" i="3"/>
  <c r="Z642" i="3"/>
  <c r="Z634" i="3"/>
  <c r="Z626" i="3"/>
  <c r="Z618" i="3"/>
  <c r="Z610" i="3"/>
  <c r="Z602" i="3"/>
  <c r="Z274" i="3"/>
  <c r="Z266" i="3"/>
  <c r="Z258" i="3"/>
  <c r="Z250" i="3"/>
  <c r="Z170" i="3"/>
  <c r="Z162" i="3"/>
  <c r="Z154" i="3"/>
  <c r="Z146" i="3"/>
  <c r="Z138" i="3"/>
  <c r="Z130" i="3"/>
  <c r="Z122" i="3"/>
  <c r="Z114" i="3"/>
  <c r="Z106" i="3"/>
  <c r="Z90" i="3"/>
  <c r="Z82" i="3"/>
  <c r="Z74" i="3"/>
  <c r="Z66" i="3"/>
  <c r="Z58" i="3"/>
  <c r="Z50" i="3"/>
  <c r="Z42" i="3"/>
  <c r="Z34" i="3"/>
  <c r="Z26" i="3"/>
  <c r="Z18" i="3"/>
  <c r="Z10" i="3"/>
  <c r="Z726" i="3"/>
  <c r="Z849" i="3"/>
  <c r="Z841" i="3"/>
  <c r="Z833" i="3"/>
  <c r="Z825" i="3"/>
  <c r="Z817" i="3"/>
  <c r="Z809" i="3"/>
  <c r="Z801" i="3"/>
  <c r="Z793" i="3"/>
  <c r="Z777" i="3"/>
  <c r="Z769" i="3"/>
  <c r="Z761" i="3"/>
  <c r="Z753" i="3"/>
  <c r="Z745" i="3"/>
  <c r="Z737" i="3"/>
  <c r="Z729" i="3"/>
  <c r="Z721" i="3"/>
  <c r="Z713" i="3"/>
  <c r="Z705" i="3"/>
  <c r="Z697" i="3"/>
  <c r="Z689" i="3"/>
  <c r="Z681" i="3"/>
  <c r="Z673" i="3"/>
  <c r="Z665" i="3"/>
  <c r="Z657" i="3"/>
  <c r="Z649" i="3"/>
  <c r="Z641" i="3"/>
  <c r="Z633" i="3"/>
  <c r="Z617" i="3"/>
  <c r="Z601" i="3"/>
  <c r="Z281" i="3"/>
  <c r="Z273" i="3"/>
  <c r="Z265" i="3"/>
  <c r="Z257" i="3"/>
  <c r="Z249" i="3"/>
  <c r="Z169" i="3"/>
  <c r="Z161" i="3"/>
  <c r="Z153" i="3"/>
  <c r="Z145" i="3"/>
  <c r="Z137" i="3"/>
  <c r="Z129" i="3"/>
  <c r="Z121" i="3"/>
  <c r="Z113" i="3"/>
  <c r="Z105" i="3"/>
  <c r="Z97" i="3"/>
  <c r="Z89" i="3"/>
  <c r="Z81" i="3"/>
  <c r="Z73" i="3"/>
  <c r="Z65" i="3"/>
  <c r="Z57" i="3"/>
  <c r="Z49" i="3"/>
  <c r="Z41" i="3"/>
  <c r="Z33" i="3"/>
  <c r="Z25" i="3"/>
  <c r="Z17" i="3"/>
  <c r="Z9" i="3"/>
  <c r="Z917" i="3"/>
  <c r="Z909" i="3"/>
  <c r="Z901" i="3"/>
  <c r="Z597" i="3"/>
  <c r="Z541" i="3"/>
  <c r="Z477" i="3"/>
  <c r="Z421" i="3"/>
  <c r="Z365" i="3"/>
  <c r="Z908" i="3"/>
  <c r="Z596" i="3"/>
  <c r="Z588" i="3"/>
  <c r="Z580" i="3"/>
  <c r="Z572" i="3"/>
  <c r="Z564" i="3"/>
  <c r="Z556" i="3"/>
  <c r="Z548" i="3"/>
  <c r="Z540" i="3"/>
  <c r="Z532" i="3"/>
  <c r="Z524" i="3"/>
  <c r="Z516" i="3"/>
  <c r="Z508" i="3"/>
  <c r="Z500" i="3"/>
  <c r="Z492" i="3"/>
  <c r="Z484" i="3"/>
  <c r="Z476" i="3"/>
  <c r="Z468" i="3"/>
  <c r="Z460" i="3"/>
  <c r="Z452" i="3"/>
  <c r="Z444" i="3"/>
  <c r="Z436" i="3"/>
  <c r="Z428" i="3"/>
  <c r="Z420" i="3"/>
  <c r="Z412" i="3"/>
  <c r="Z404" i="3"/>
  <c r="Z396" i="3"/>
  <c r="Z388" i="3"/>
  <c r="Z380" i="3"/>
  <c r="Z372" i="3"/>
  <c r="Z364" i="3"/>
  <c r="Z356" i="3"/>
  <c r="Z348" i="3"/>
  <c r="Z525" i="3"/>
  <c r="Z469" i="3"/>
  <c r="Z413" i="3"/>
  <c r="Z341" i="3"/>
  <c r="Z595" i="3"/>
  <c r="Z587" i="3"/>
  <c r="Z579" i="3"/>
  <c r="Z571" i="3"/>
  <c r="Z563" i="3"/>
  <c r="Z555" i="3"/>
  <c r="Z547" i="3"/>
  <c r="Z539" i="3"/>
  <c r="Z531" i="3"/>
  <c r="Z523" i="3"/>
  <c r="Z515" i="3"/>
  <c r="Z507" i="3"/>
  <c r="Z499" i="3"/>
  <c r="Z491" i="3"/>
  <c r="Z483" i="3"/>
  <c r="Z475" i="3"/>
  <c r="Z467" i="3"/>
  <c r="Z459" i="3"/>
  <c r="Z451" i="3"/>
  <c r="Z443" i="3"/>
  <c r="Z435" i="3"/>
  <c r="Z427" i="3"/>
  <c r="Z419" i="3"/>
  <c r="Z411" i="3"/>
  <c r="Z403" i="3"/>
  <c r="Z395" i="3"/>
  <c r="Z387" i="3"/>
  <c r="Z379" i="3"/>
  <c r="Z371" i="3"/>
  <c r="Z363" i="3"/>
  <c r="Z347" i="3"/>
  <c r="Z283" i="3"/>
  <c r="Z573" i="3"/>
  <c r="Z517" i="3"/>
  <c r="Z461" i="3"/>
  <c r="Z397" i="3"/>
  <c r="Z357" i="3"/>
  <c r="Z594" i="3"/>
  <c r="Z586" i="3"/>
  <c r="Z578" i="3"/>
  <c r="Z570" i="3"/>
  <c r="Z562" i="3"/>
  <c r="Z554" i="3"/>
  <c r="Z546" i="3"/>
  <c r="Z538" i="3"/>
  <c r="Z522" i="3"/>
  <c r="Z514" i="3"/>
  <c r="Z506" i="3"/>
  <c r="Z498" i="3"/>
  <c r="Z490" i="3"/>
  <c r="Z482" i="3"/>
  <c r="Z474" i="3"/>
  <c r="Z466" i="3"/>
  <c r="Z458" i="3"/>
  <c r="Z450" i="3"/>
  <c r="Z442" i="3"/>
  <c r="Z434" i="3"/>
  <c r="Z426" i="3"/>
  <c r="Z418" i="3"/>
  <c r="Z410" i="3"/>
  <c r="Z402" i="3"/>
  <c r="Z394" i="3"/>
  <c r="Z386" i="3"/>
  <c r="Z378" i="3"/>
  <c r="Z362" i="3"/>
  <c r="Z346" i="3"/>
  <c r="Z98" i="3"/>
  <c r="Z565" i="3"/>
  <c r="Z509" i="3"/>
  <c r="Z453" i="3"/>
  <c r="Z405" i="3"/>
  <c r="Z349" i="3"/>
  <c r="Z593" i="3"/>
  <c r="Z585" i="3"/>
  <c r="Z577" i="3"/>
  <c r="Z569" i="3"/>
  <c r="Z561" i="3"/>
  <c r="Z553" i="3"/>
  <c r="Z545" i="3"/>
  <c r="Z537" i="3"/>
  <c r="Z529" i="3"/>
  <c r="Z521" i="3"/>
  <c r="Z513" i="3"/>
  <c r="Z505" i="3"/>
  <c r="Z489" i="3"/>
  <c r="Z481" i="3"/>
  <c r="Z473" i="3"/>
  <c r="Z465" i="3"/>
  <c r="Z457" i="3"/>
  <c r="Z449" i="3"/>
  <c r="Z441" i="3"/>
  <c r="Z433" i="3"/>
  <c r="Z425" i="3"/>
  <c r="Z417" i="3"/>
  <c r="Z409" i="3"/>
  <c r="Z401" i="3"/>
  <c r="Z393" i="3"/>
  <c r="Z385" i="3"/>
  <c r="Z377" i="3"/>
  <c r="Z361" i="3"/>
  <c r="Z353" i="3"/>
  <c r="Z345" i="3"/>
  <c r="Z549" i="3"/>
  <c r="Z493" i="3"/>
  <c r="Z437" i="3"/>
  <c r="Z373" i="3"/>
  <c r="Z920" i="3"/>
  <c r="Z600" i="3"/>
  <c r="Z592" i="3"/>
  <c r="Z584" i="3"/>
  <c r="Z576" i="3"/>
  <c r="Z568" i="3"/>
  <c r="Z560" i="3"/>
  <c r="Z552" i="3"/>
  <c r="Z544" i="3"/>
  <c r="Z536" i="3"/>
  <c r="Z520" i="3"/>
  <c r="Z512" i="3"/>
  <c r="Z504" i="3"/>
  <c r="Z496" i="3"/>
  <c r="Z488" i="3"/>
  <c r="Z480" i="3"/>
  <c r="Z472" i="3"/>
  <c r="Z464" i="3"/>
  <c r="Z456" i="3"/>
  <c r="Z448" i="3"/>
  <c r="Z440" i="3"/>
  <c r="Z432" i="3"/>
  <c r="Z424" i="3"/>
  <c r="Z416" i="3"/>
  <c r="Z408" i="3"/>
  <c r="Z400" i="3"/>
  <c r="Z392" i="3"/>
  <c r="Z384" i="3"/>
  <c r="Z376" i="3"/>
  <c r="Z368" i="3"/>
  <c r="Z360" i="3"/>
  <c r="Z352" i="3"/>
  <c r="Z344" i="3"/>
  <c r="Z497" i="3"/>
  <c r="Z581" i="3"/>
  <c r="Z533" i="3"/>
  <c r="Z485" i="3"/>
  <c r="Z429" i="3"/>
  <c r="Z381" i="3"/>
  <c r="Z599" i="3"/>
  <c r="Z591" i="3"/>
  <c r="Z583" i="3"/>
  <c r="Z575" i="3"/>
  <c r="Z559" i="3"/>
  <c r="Z551" i="3"/>
  <c r="Z543" i="3"/>
  <c r="Z535" i="3"/>
  <c r="Z527" i="3"/>
  <c r="Z519" i="3"/>
  <c r="Z511" i="3"/>
  <c r="Z503" i="3"/>
  <c r="Z495" i="3"/>
  <c r="Z487" i="3"/>
  <c r="Z479" i="3"/>
  <c r="Z471" i="3"/>
  <c r="Z463" i="3"/>
  <c r="Z455" i="3"/>
  <c r="Z447" i="3"/>
  <c r="Z439" i="3"/>
  <c r="Z431" i="3"/>
  <c r="Z423" i="3"/>
  <c r="Z415" i="3"/>
  <c r="Z407" i="3"/>
  <c r="Z399" i="3"/>
  <c r="Z391" i="3"/>
  <c r="Z383" i="3"/>
  <c r="Z375" i="3"/>
  <c r="Z367" i="3"/>
  <c r="Z359" i="3"/>
  <c r="Z351" i="3"/>
  <c r="Z343" i="3"/>
  <c r="Z369" i="3"/>
  <c r="Z557" i="3"/>
  <c r="Z501" i="3"/>
  <c r="Z445" i="3"/>
  <c r="Z389" i="3"/>
  <c r="Z910" i="3"/>
  <c r="Z598" i="3"/>
  <c r="Z590" i="3"/>
  <c r="Z582" i="3"/>
  <c r="Z574" i="3"/>
  <c r="Z566" i="3"/>
  <c r="Z558" i="3"/>
  <c r="Z550" i="3"/>
  <c r="Z542" i="3"/>
  <c r="Z534" i="3"/>
  <c r="Z526" i="3"/>
  <c r="Z518" i="3"/>
  <c r="Z510" i="3"/>
  <c r="Z502" i="3"/>
  <c r="Z494" i="3"/>
  <c r="Z486" i="3"/>
  <c r="Z478" i="3"/>
  <c r="Z470" i="3"/>
  <c r="Z462" i="3"/>
  <c r="Z454" i="3"/>
  <c r="Z446" i="3"/>
  <c r="Z438" i="3"/>
  <c r="Z430" i="3"/>
  <c r="Z422" i="3"/>
  <c r="Z414" i="3"/>
  <c r="Z406" i="3"/>
  <c r="Z398" i="3"/>
  <c r="Z390" i="3"/>
  <c r="Z382" i="3"/>
  <c r="Z366" i="3"/>
  <c r="Z358" i="3"/>
  <c r="Z350" i="3"/>
  <c r="Z342" i="3"/>
  <c r="T86" i="3"/>
  <c r="F15" i="19" l="1"/>
  <c r="F16" i="19"/>
  <c r="F14" i="19"/>
  <c r="H33" i="19" l="1"/>
  <c r="K33" i="19" s="1"/>
  <c r="H34" i="19"/>
  <c r="K34" i="19" s="1"/>
  <c r="H35" i="19"/>
  <c r="K35" i="19" s="1"/>
  <c r="H36" i="19"/>
  <c r="K36" i="19"/>
  <c r="H37" i="19"/>
  <c r="K37" i="19" s="1"/>
  <c r="X946" i="3"/>
  <c r="Z946" i="3" s="1"/>
  <c r="T946" i="3"/>
  <c r="W946" i="3" s="1"/>
  <c r="R946" i="3"/>
  <c r="Z945" i="3"/>
  <c r="T945" i="3"/>
  <c r="W945" i="3" s="1"/>
  <c r="S945" i="3"/>
  <c r="Z944" i="3"/>
  <c r="T944" i="3"/>
  <c r="W944" i="3" s="1"/>
  <c r="Z943" i="3"/>
  <c r="T943" i="3"/>
  <c r="W943" i="3" s="1"/>
  <c r="S943" i="3"/>
  <c r="Z942" i="3"/>
  <c r="T942" i="3"/>
  <c r="W942" i="3" s="1"/>
  <c r="H32" i="19"/>
  <c r="K32" i="19" s="1"/>
  <c r="H31" i="19"/>
  <c r="H56" i="17"/>
  <c r="H55" i="17"/>
  <c r="H54" i="17"/>
  <c r="H53" i="17"/>
  <c r="H52" i="17"/>
  <c r="H51" i="17"/>
  <c r="F7" i="20"/>
  <c r="F6" i="20"/>
  <c r="F5" i="20"/>
  <c r="F4" i="20"/>
  <c r="F3" i="20"/>
  <c r="F2" i="20"/>
  <c r="F8" i="20" s="1"/>
  <c r="F18" i="19" l="1"/>
  <c r="H18" i="19" s="1"/>
  <c r="K18" i="19" s="1"/>
  <c r="F19" i="19"/>
  <c r="F20" i="19"/>
  <c r="F21" i="19"/>
  <c r="H21" i="19" s="1"/>
  <c r="K21" i="19" s="1"/>
  <c r="F22" i="19"/>
  <c r="H22" i="19" s="1"/>
  <c r="K22" i="19" s="1"/>
  <c r="F23" i="19"/>
  <c r="H23" i="19" s="1"/>
  <c r="K23" i="19" s="1"/>
  <c r="F24" i="19"/>
  <c r="H24" i="19" s="1"/>
  <c r="K24" i="19" s="1"/>
  <c r="F25" i="19"/>
  <c r="H25" i="19" s="1"/>
  <c r="K25" i="19" s="1"/>
  <c r="F26" i="19"/>
  <c r="F27" i="19"/>
  <c r="F28" i="19"/>
  <c r="F29" i="19"/>
  <c r="H29" i="19" s="1"/>
  <c r="K29" i="19" s="1"/>
  <c r="F30" i="19"/>
  <c r="H30" i="19" s="1"/>
  <c r="K30" i="19" s="1"/>
  <c r="F17" i="19"/>
  <c r="H17" i="19" s="1"/>
  <c r="K17" i="19" s="1"/>
  <c r="F11" i="19"/>
  <c r="H11" i="19" s="1"/>
  <c r="K11" i="19" s="1"/>
  <c r="F12" i="19"/>
  <c r="H12" i="19" s="1"/>
  <c r="K12" i="19" s="1"/>
  <c r="F10" i="19"/>
  <c r="H10" i="19" s="1"/>
  <c r="K10" i="19" s="1"/>
  <c r="F7" i="19"/>
  <c r="H7" i="19" s="1"/>
  <c r="K7" i="19" s="1"/>
  <c r="F3" i="19"/>
  <c r="H3" i="19" s="1"/>
  <c r="K3" i="19" s="1"/>
  <c r="F9" i="19"/>
  <c r="H9" i="19" s="1"/>
  <c r="K9" i="19" s="1"/>
  <c r="F5" i="19"/>
  <c r="H5" i="19" s="1"/>
  <c r="K5" i="19" s="1"/>
  <c r="F6" i="19"/>
  <c r="H6" i="19" s="1"/>
  <c r="K6" i="19" s="1"/>
  <c r="F4" i="19"/>
  <c r="H4" i="19" s="1"/>
  <c r="K4" i="19" s="1"/>
  <c r="S941" i="3"/>
  <c r="T941" i="3"/>
  <c r="W941" i="3" s="1"/>
  <c r="Z941" i="3"/>
  <c r="H28" i="19"/>
  <c r="K28" i="19" s="1"/>
  <c r="H27" i="19"/>
  <c r="K27" i="19" s="1"/>
  <c r="H26" i="19"/>
  <c r="K26" i="19" s="1"/>
  <c r="H20" i="19"/>
  <c r="K20" i="19" s="1"/>
  <c r="H19" i="19"/>
  <c r="K19" i="19" s="1"/>
  <c r="H16" i="19"/>
  <c r="K16" i="19" s="1"/>
  <c r="H15" i="19"/>
  <c r="K15" i="19" s="1"/>
  <c r="H14" i="19"/>
  <c r="K14" i="19" s="1"/>
  <c r="I13" i="19"/>
  <c r="K13" i="19" s="1"/>
  <c r="H8" i="19"/>
  <c r="K8" i="19" s="1"/>
  <c r="H50" i="17"/>
  <c r="H49" i="17"/>
  <c r="H48" i="17"/>
  <c r="H47" i="17"/>
  <c r="H46" i="17"/>
  <c r="H45" i="17"/>
  <c r="H44" i="17"/>
  <c r="H43" i="17"/>
  <c r="H42" i="17"/>
  <c r="H41" i="17"/>
  <c r="H40" i="17"/>
  <c r="H39" i="17"/>
  <c r="H38" i="17"/>
  <c r="H37" i="17"/>
  <c r="H36" i="17"/>
  <c r="H35" i="17"/>
  <c r="H34" i="17"/>
  <c r="H33" i="17"/>
  <c r="H32" i="17"/>
  <c r="H31" i="17"/>
  <c r="H30" i="17"/>
  <c r="H29" i="17"/>
  <c r="H28" i="17"/>
  <c r="H27" i="17"/>
  <c r="H26" i="17"/>
  <c r="H25" i="17"/>
  <c r="H24" i="17"/>
  <c r="H23" i="17"/>
  <c r="H22" i="17"/>
  <c r="H21" i="17"/>
  <c r="H20" i="17"/>
  <c r="C19" i="17"/>
  <c r="H19" i="17" s="1"/>
  <c r="H18" i="17"/>
  <c r="H17" i="17"/>
  <c r="H16" i="17"/>
  <c r="H15" i="17"/>
  <c r="H14" i="17"/>
  <c r="H13" i="17"/>
  <c r="H12" i="17"/>
  <c r="H11" i="17"/>
  <c r="H10" i="17"/>
  <c r="H9" i="17"/>
  <c r="H8" i="17"/>
  <c r="H7" i="17"/>
  <c r="H6" i="17"/>
  <c r="H5" i="17"/>
  <c r="H4" i="17"/>
  <c r="H3" i="17"/>
  <c r="H2" i="17"/>
  <c r="AB901" i="3" l="1"/>
  <c r="AB902" i="3"/>
  <c r="AB903" i="3"/>
  <c r="AB904" i="3"/>
  <c r="AB905" i="3"/>
  <c r="AB906" i="3"/>
  <c r="AB907" i="3"/>
  <c r="AB908" i="3"/>
  <c r="AB909" i="3"/>
  <c r="AB910" i="3"/>
  <c r="AB911" i="3"/>
  <c r="AB912" i="3"/>
  <c r="AB913" i="3"/>
  <c r="AB914" i="3"/>
  <c r="AB915" i="3"/>
  <c r="AB916" i="3"/>
  <c r="AB917" i="3"/>
  <c r="AB918" i="3"/>
  <c r="AB919" i="3"/>
  <c r="AB920" i="3"/>
  <c r="AB921" i="3"/>
  <c r="AB922" i="3"/>
  <c r="AB923" i="3"/>
  <c r="AB924" i="3"/>
  <c r="AB925" i="3"/>
  <c r="AB926" i="3"/>
  <c r="AB927" i="3"/>
  <c r="AB928" i="3"/>
  <c r="AB929" i="3"/>
  <c r="AB930" i="3"/>
  <c r="AB931" i="3"/>
  <c r="AB932" i="3"/>
  <c r="AB933" i="3"/>
  <c r="AB934" i="3"/>
  <c r="AB935" i="3"/>
  <c r="AB936" i="3"/>
  <c r="AB937" i="3"/>
  <c r="AB938" i="3"/>
  <c r="AB939" i="3"/>
  <c r="AB940" i="3"/>
  <c r="AB900" i="3"/>
  <c r="S900" i="3"/>
  <c r="T900" i="3"/>
  <c r="W900" i="3" s="1"/>
  <c r="S901" i="3"/>
  <c r="T901" i="3"/>
  <c r="W901" i="3" s="1"/>
  <c r="S902" i="3"/>
  <c r="T902" i="3"/>
  <c r="W902" i="3" s="1"/>
  <c r="S903" i="3"/>
  <c r="T903" i="3"/>
  <c r="W903" i="3" s="1"/>
  <c r="S904" i="3"/>
  <c r="T904" i="3"/>
  <c r="W904" i="3" s="1"/>
  <c r="S905" i="3"/>
  <c r="T905" i="3"/>
  <c r="W905" i="3" s="1"/>
  <c r="S906" i="3"/>
  <c r="T906" i="3"/>
  <c r="W906" i="3" s="1"/>
  <c r="S907" i="3"/>
  <c r="T907" i="3"/>
  <c r="W907" i="3" s="1"/>
  <c r="S908" i="3"/>
  <c r="T908" i="3"/>
  <c r="W908" i="3" s="1"/>
  <c r="S909" i="3"/>
  <c r="T909" i="3"/>
  <c r="W909" i="3" s="1"/>
  <c r="S910" i="3"/>
  <c r="T910" i="3"/>
  <c r="W910" i="3" s="1"/>
  <c r="S911" i="3"/>
  <c r="T911" i="3"/>
  <c r="W911" i="3" s="1"/>
  <c r="S912" i="3"/>
  <c r="T912" i="3"/>
  <c r="W912" i="3" s="1"/>
  <c r="S913" i="3"/>
  <c r="T913" i="3"/>
  <c r="W913" i="3" s="1"/>
  <c r="S914" i="3"/>
  <c r="T914" i="3"/>
  <c r="W914" i="3" s="1"/>
  <c r="S915" i="3"/>
  <c r="T915" i="3"/>
  <c r="W915" i="3" s="1"/>
  <c r="S916" i="3"/>
  <c r="T916" i="3"/>
  <c r="W916" i="3" s="1"/>
  <c r="S917" i="3"/>
  <c r="T917" i="3"/>
  <c r="W917" i="3" s="1"/>
  <c r="S918" i="3"/>
  <c r="T918" i="3"/>
  <c r="W918" i="3" s="1"/>
  <c r="S919" i="3"/>
  <c r="T919" i="3"/>
  <c r="W919" i="3" s="1"/>
  <c r="S920" i="3"/>
  <c r="T920" i="3"/>
  <c r="W920" i="3" s="1"/>
  <c r="S921" i="3"/>
  <c r="T921" i="3"/>
  <c r="W921" i="3" s="1"/>
  <c r="S922" i="3"/>
  <c r="T922" i="3"/>
  <c r="W922" i="3" s="1"/>
  <c r="S923" i="3"/>
  <c r="T923" i="3"/>
  <c r="W923" i="3" s="1"/>
  <c r="S924" i="3"/>
  <c r="T924" i="3"/>
  <c r="W924" i="3" s="1"/>
  <c r="S925" i="3"/>
  <c r="T925" i="3"/>
  <c r="W925" i="3" s="1"/>
  <c r="S926" i="3"/>
  <c r="T926" i="3"/>
  <c r="W926" i="3" s="1"/>
  <c r="S927" i="3"/>
  <c r="T927" i="3"/>
  <c r="W927" i="3" s="1"/>
  <c r="S928" i="3"/>
  <c r="T928" i="3"/>
  <c r="W928" i="3" s="1"/>
  <c r="S929" i="3"/>
  <c r="T929" i="3"/>
  <c r="W929" i="3" s="1"/>
  <c r="S930" i="3"/>
  <c r="T930" i="3"/>
  <c r="W930" i="3" s="1"/>
  <c r="S931" i="3"/>
  <c r="T931" i="3"/>
  <c r="W931" i="3" s="1"/>
  <c r="S932" i="3"/>
  <c r="T932" i="3"/>
  <c r="W932" i="3" s="1"/>
  <c r="S933" i="3"/>
  <c r="T933" i="3"/>
  <c r="W933" i="3" s="1"/>
  <c r="S934" i="3"/>
  <c r="T934" i="3"/>
  <c r="W934" i="3" s="1"/>
  <c r="S935" i="3"/>
  <c r="T935" i="3"/>
  <c r="W935" i="3" s="1"/>
  <c r="S936" i="3"/>
  <c r="T936" i="3"/>
  <c r="W936" i="3" s="1"/>
  <c r="S937" i="3"/>
  <c r="T937" i="3"/>
  <c r="W937" i="3" s="1"/>
  <c r="S938" i="3"/>
  <c r="T938" i="3"/>
  <c r="W938" i="3" s="1"/>
  <c r="S939" i="3"/>
  <c r="T939" i="3"/>
  <c r="W939" i="3" s="1"/>
  <c r="S940" i="3"/>
  <c r="T940" i="3"/>
  <c r="W940" i="3" s="1"/>
  <c r="T364" i="3" l="1"/>
  <c r="Q364" i="3"/>
  <c r="J68" i="13" l="1"/>
  <c r="J64" i="13"/>
  <c r="J63" i="13"/>
  <c r="J62" i="13"/>
  <c r="J61" i="13"/>
  <c r="J60" i="13"/>
  <c r="J59" i="13"/>
  <c r="J58" i="13"/>
  <c r="J57" i="13"/>
  <c r="J56" i="13"/>
  <c r="J55" i="13"/>
  <c r="J54" i="13"/>
  <c r="J53" i="13"/>
  <c r="J52" i="13"/>
  <c r="J51" i="13"/>
  <c r="J50" i="13"/>
  <c r="J49" i="13"/>
  <c r="J48" i="13"/>
  <c r="J47" i="13"/>
  <c r="J46" i="13"/>
  <c r="J45" i="13"/>
  <c r="J44" i="13"/>
  <c r="J43" i="13"/>
  <c r="J42" i="13"/>
  <c r="J41" i="13"/>
  <c r="J40" i="13"/>
  <c r="J39" i="13"/>
  <c r="J38" i="13"/>
  <c r="J37" i="13"/>
  <c r="J36" i="13"/>
  <c r="J35" i="13"/>
  <c r="J34" i="13"/>
  <c r="J33" i="13"/>
  <c r="J32" i="13"/>
  <c r="J31" i="13"/>
  <c r="J30" i="13"/>
  <c r="J29" i="13"/>
  <c r="J28" i="13"/>
  <c r="J27" i="13"/>
  <c r="J26" i="13"/>
  <c r="J25" i="13"/>
  <c r="J24" i="13"/>
  <c r="J23" i="13"/>
  <c r="J22" i="13"/>
  <c r="J21" i="13"/>
  <c r="J20" i="13"/>
  <c r="J19" i="13"/>
  <c r="J18" i="13"/>
  <c r="J17" i="13"/>
  <c r="J16" i="13"/>
  <c r="J15" i="13"/>
  <c r="J14" i="13"/>
  <c r="J13" i="13"/>
  <c r="J12" i="13"/>
  <c r="J11" i="13"/>
  <c r="J10" i="13"/>
  <c r="J9" i="13"/>
  <c r="J8" i="13"/>
  <c r="J7" i="13"/>
  <c r="J6" i="13"/>
  <c r="J5" i="13"/>
  <c r="J4" i="13"/>
  <c r="J3" i="13"/>
  <c r="J2" i="13" s="1"/>
  <c r="J67" i="13" s="1"/>
  <c r="J66" i="13" s="1"/>
  <c r="AB899" i="3"/>
  <c r="T899" i="3"/>
  <c r="S899" i="3"/>
  <c r="AB898" i="3"/>
  <c r="T898" i="3"/>
  <c r="W898" i="3" s="1"/>
  <c r="S898" i="3"/>
  <c r="AB897" i="3"/>
  <c r="T897" i="3"/>
  <c r="W897" i="3" s="1"/>
  <c r="S897" i="3"/>
  <c r="AB896" i="3"/>
  <c r="T896" i="3"/>
  <c r="W896" i="3" s="1"/>
  <c r="S896" i="3"/>
  <c r="AB895" i="3"/>
  <c r="T895" i="3"/>
  <c r="W895" i="3" s="1"/>
  <c r="S895" i="3"/>
  <c r="AB894" i="3"/>
  <c r="T894" i="3"/>
  <c r="W894" i="3" s="1"/>
  <c r="S894" i="3"/>
  <c r="AB893" i="3"/>
  <c r="T893" i="3"/>
  <c r="W893" i="3" s="1"/>
  <c r="S893" i="3"/>
  <c r="AB892" i="3"/>
  <c r="T892" i="3"/>
  <c r="W892" i="3" s="1"/>
  <c r="S892" i="3"/>
  <c r="AB891" i="3"/>
  <c r="T891" i="3"/>
  <c r="W891" i="3" s="1"/>
  <c r="S891" i="3"/>
  <c r="AB890" i="3"/>
  <c r="T890" i="3"/>
  <c r="W890" i="3" s="1"/>
  <c r="S890" i="3"/>
  <c r="AB889" i="3"/>
  <c r="T889" i="3"/>
  <c r="W889" i="3" s="1"/>
  <c r="S889" i="3"/>
  <c r="AB888" i="3"/>
  <c r="T888" i="3"/>
  <c r="W888" i="3" s="1"/>
  <c r="S888" i="3"/>
  <c r="AB887" i="3"/>
  <c r="T887" i="3"/>
  <c r="W887" i="3" s="1"/>
  <c r="S887" i="3"/>
  <c r="AB886" i="3"/>
  <c r="T886" i="3"/>
  <c r="W886" i="3" s="1"/>
  <c r="S886" i="3"/>
  <c r="AB885" i="3"/>
  <c r="T885" i="3"/>
  <c r="W885" i="3" s="1"/>
  <c r="S885" i="3"/>
  <c r="AB884" i="3"/>
  <c r="T884" i="3"/>
  <c r="W884" i="3" s="1"/>
  <c r="S884" i="3"/>
  <c r="AB883" i="3"/>
  <c r="T883" i="3"/>
  <c r="W883" i="3" s="1"/>
  <c r="S883" i="3"/>
  <c r="AB882" i="3"/>
  <c r="T882" i="3"/>
  <c r="W882" i="3" s="1"/>
  <c r="S882" i="3"/>
  <c r="AB881" i="3"/>
  <c r="T881" i="3"/>
  <c r="W881" i="3" s="1"/>
  <c r="S881" i="3"/>
  <c r="AB880" i="3"/>
  <c r="T880" i="3"/>
  <c r="W880" i="3" s="1"/>
  <c r="S880" i="3"/>
  <c r="AB879" i="3"/>
  <c r="T879" i="3"/>
  <c r="W879" i="3" s="1"/>
  <c r="S879" i="3"/>
  <c r="AB878" i="3"/>
  <c r="T878" i="3"/>
  <c r="W878" i="3" s="1"/>
  <c r="S878" i="3"/>
  <c r="AB877" i="3"/>
  <c r="T877" i="3"/>
  <c r="W877" i="3" s="1"/>
  <c r="S877" i="3"/>
  <c r="AB876" i="3"/>
  <c r="T876" i="3"/>
  <c r="W876" i="3" s="1"/>
  <c r="S876" i="3"/>
  <c r="AB875" i="3"/>
  <c r="T875" i="3"/>
  <c r="W875" i="3" s="1"/>
  <c r="S875" i="3"/>
  <c r="AB874" i="3"/>
  <c r="T874" i="3"/>
  <c r="W874" i="3" s="1"/>
  <c r="S874" i="3"/>
  <c r="AB873" i="3"/>
  <c r="T873" i="3"/>
  <c r="W873" i="3" s="1"/>
  <c r="S873" i="3"/>
  <c r="AB872" i="3"/>
  <c r="T872" i="3"/>
  <c r="W872" i="3" s="1"/>
  <c r="S872" i="3"/>
  <c r="AB871" i="3"/>
  <c r="T871" i="3"/>
  <c r="W871" i="3" s="1"/>
  <c r="S871" i="3"/>
  <c r="AB870" i="3"/>
  <c r="T870" i="3"/>
  <c r="W870" i="3" s="1"/>
  <c r="S870" i="3"/>
  <c r="AB869" i="3"/>
  <c r="T869" i="3"/>
  <c r="W869" i="3" s="1"/>
  <c r="S869" i="3"/>
  <c r="AB868" i="3"/>
  <c r="T868" i="3"/>
  <c r="W868" i="3" s="1"/>
  <c r="S868" i="3"/>
  <c r="AB867" i="3"/>
  <c r="T867" i="3"/>
  <c r="W867" i="3" s="1"/>
  <c r="S867" i="3"/>
  <c r="AB866" i="3"/>
  <c r="T866" i="3"/>
  <c r="W866" i="3" s="1"/>
  <c r="S866" i="3"/>
  <c r="AB865" i="3"/>
  <c r="T865" i="3"/>
  <c r="W865" i="3" s="1"/>
  <c r="S865" i="3"/>
  <c r="AB864" i="3"/>
  <c r="T864" i="3"/>
  <c r="W864" i="3" s="1"/>
  <c r="S864" i="3"/>
  <c r="AB863" i="3"/>
  <c r="T863" i="3"/>
  <c r="W863" i="3" s="1"/>
  <c r="S863" i="3"/>
  <c r="AB862" i="3"/>
  <c r="T862" i="3"/>
  <c r="W862" i="3" s="1"/>
  <c r="S862" i="3"/>
  <c r="AB861" i="3"/>
  <c r="T861" i="3"/>
  <c r="W861" i="3" s="1"/>
  <c r="S861" i="3"/>
  <c r="AB860" i="3"/>
  <c r="T860" i="3"/>
  <c r="W860" i="3" s="1"/>
  <c r="S860" i="3"/>
  <c r="AB859" i="3"/>
  <c r="T859" i="3"/>
  <c r="W859" i="3" s="1"/>
  <c r="S859" i="3"/>
  <c r="AB858" i="3"/>
  <c r="T858" i="3"/>
  <c r="W858" i="3" s="1"/>
  <c r="S858" i="3"/>
  <c r="AB857" i="3"/>
  <c r="T857" i="3"/>
  <c r="W857" i="3" s="1"/>
  <c r="S857" i="3"/>
  <c r="AB856" i="3"/>
  <c r="T856" i="3"/>
  <c r="W856" i="3" s="1"/>
  <c r="S856" i="3"/>
  <c r="AB855" i="3"/>
  <c r="T855" i="3"/>
  <c r="W855" i="3" s="1"/>
  <c r="S855" i="3"/>
  <c r="AB854" i="3"/>
  <c r="T854" i="3"/>
  <c r="W854" i="3" s="1"/>
  <c r="S854" i="3"/>
  <c r="AB853" i="3"/>
  <c r="T853" i="3"/>
  <c r="W853" i="3" s="1"/>
  <c r="S853" i="3"/>
  <c r="AB852" i="3"/>
  <c r="T852" i="3"/>
  <c r="W852" i="3" s="1"/>
  <c r="S852" i="3"/>
  <c r="AB851" i="3"/>
  <c r="T851" i="3"/>
  <c r="W851" i="3" s="1"/>
  <c r="S851" i="3"/>
  <c r="AB850" i="3"/>
  <c r="T850" i="3"/>
  <c r="W850" i="3" s="1"/>
  <c r="S850" i="3"/>
  <c r="AB849" i="3"/>
  <c r="T849" i="3"/>
  <c r="W849" i="3" s="1"/>
  <c r="S849" i="3"/>
  <c r="AB848" i="3"/>
  <c r="T848" i="3"/>
  <c r="W848" i="3" s="1"/>
  <c r="S848" i="3"/>
  <c r="AB847" i="3"/>
  <c r="T847" i="3"/>
  <c r="W847" i="3" s="1"/>
  <c r="S847" i="3"/>
  <c r="AB846" i="3"/>
  <c r="T846" i="3"/>
  <c r="W846" i="3" s="1"/>
  <c r="S846" i="3"/>
  <c r="AB845" i="3"/>
  <c r="T845" i="3"/>
  <c r="W845" i="3" s="1"/>
  <c r="S845" i="3"/>
  <c r="AB844" i="3"/>
  <c r="T844" i="3"/>
  <c r="W844" i="3" s="1"/>
  <c r="S844" i="3"/>
  <c r="AB843" i="3"/>
  <c r="T843" i="3"/>
  <c r="W843" i="3" s="1"/>
  <c r="S843" i="3"/>
  <c r="AB842" i="3"/>
  <c r="T842" i="3"/>
  <c r="W842" i="3" s="1"/>
  <c r="S842" i="3"/>
  <c r="AB841" i="3"/>
  <c r="T841" i="3"/>
  <c r="W841" i="3" s="1"/>
  <c r="S841" i="3"/>
  <c r="AB840" i="3"/>
  <c r="T840" i="3"/>
  <c r="W840" i="3" s="1"/>
  <c r="S840" i="3"/>
  <c r="AB839" i="3"/>
  <c r="T839" i="3"/>
  <c r="W839" i="3" s="1"/>
  <c r="S839" i="3"/>
  <c r="AB838" i="3"/>
  <c r="T838" i="3"/>
  <c r="W838" i="3" s="1"/>
  <c r="S838" i="3"/>
  <c r="AB837" i="3"/>
  <c r="T837" i="3"/>
  <c r="W837" i="3" s="1"/>
  <c r="S837" i="3"/>
  <c r="AB836" i="3"/>
  <c r="T836" i="3"/>
  <c r="W836" i="3" s="1"/>
  <c r="S836" i="3"/>
  <c r="AB835" i="3"/>
  <c r="T835" i="3"/>
  <c r="W835" i="3" s="1"/>
  <c r="S835" i="3"/>
  <c r="AB834" i="3"/>
  <c r="T834" i="3"/>
  <c r="W834" i="3" s="1"/>
  <c r="S834" i="3"/>
  <c r="AB833" i="3"/>
  <c r="T833" i="3"/>
  <c r="W833" i="3" s="1"/>
  <c r="S833" i="3"/>
  <c r="AB832" i="3"/>
  <c r="T832" i="3"/>
  <c r="W832" i="3" s="1"/>
  <c r="S832" i="3"/>
  <c r="AB831" i="3"/>
  <c r="T831" i="3"/>
  <c r="W831" i="3" s="1"/>
  <c r="S831" i="3"/>
  <c r="AB830" i="3"/>
  <c r="T830" i="3"/>
  <c r="W830" i="3" s="1"/>
  <c r="S830" i="3"/>
  <c r="AB829" i="3"/>
  <c r="T829" i="3"/>
  <c r="W829" i="3" s="1"/>
  <c r="S829" i="3"/>
  <c r="AB828" i="3"/>
  <c r="T828" i="3"/>
  <c r="W828" i="3" s="1"/>
  <c r="S828" i="3"/>
  <c r="AB827" i="3"/>
  <c r="T827" i="3"/>
  <c r="W827" i="3" s="1"/>
  <c r="S827" i="3"/>
  <c r="AB826" i="3"/>
  <c r="T826" i="3"/>
  <c r="W826" i="3" s="1"/>
  <c r="S826" i="3"/>
  <c r="AB825" i="3"/>
  <c r="T825" i="3"/>
  <c r="W825" i="3" s="1"/>
  <c r="S825" i="3"/>
  <c r="AB824" i="3"/>
  <c r="T824" i="3"/>
  <c r="W824" i="3" s="1"/>
  <c r="S824" i="3"/>
  <c r="AB823" i="3"/>
  <c r="T823" i="3"/>
  <c r="W823" i="3" s="1"/>
  <c r="S823" i="3"/>
  <c r="AB822" i="3"/>
  <c r="T822" i="3"/>
  <c r="W822" i="3" s="1"/>
  <c r="S822" i="3"/>
  <c r="AB821" i="3"/>
  <c r="T821" i="3"/>
  <c r="W821" i="3" s="1"/>
  <c r="S821" i="3"/>
  <c r="AB820" i="3"/>
  <c r="T820" i="3"/>
  <c r="W820" i="3" s="1"/>
  <c r="S820" i="3"/>
  <c r="AB819" i="3"/>
  <c r="T819" i="3"/>
  <c r="W819" i="3" s="1"/>
  <c r="S819" i="3"/>
  <c r="AB818" i="3"/>
  <c r="T818" i="3"/>
  <c r="W818" i="3" s="1"/>
  <c r="S818" i="3"/>
  <c r="AB817" i="3"/>
  <c r="T817" i="3"/>
  <c r="W817" i="3" s="1"/>
  <c r="S817" i="3"/>
  <c r="AB816" i="3"/>
  <c r="T816" i="3"/>
  <c r="W816" i="3" s="1"/>
  <c r="S816" i="3"/>
  <c r="AB815" i="3"/>
  <c r="T815" i="3"/>
  <c r="W815" i="3" s="1"/>
  <c r="S815" i="3"/>
  <c r="AB814" i="3"/>
  <c r="T814" i="3"/>
  <c r="W814" i="3" s="1"/>
  <c r="S814" i="3"/>
  <c r="AB813" i="3"/>
  <c r="T813" i="3"/>
  <c r="W813" i="3" s="1"/>
  <c r="S813" i="3"/>
  <c r="AB812" i="3"/>
  <c r="T812" i="3"/>
  <c r="W812" i="3" s="1"/>
  <c r="S812" i="3"/>
  <c r="AB811" i="3"/>
  <c r="T811" i="3"/>
  <c r="W811" i="3" s="1"/>
  <c r="S811" i="3"/>
  <c r="AB810" i="3"/>
  <c r="T810" i="3"/>
  <c r="W810" i="3" s="1"/>
  <c r="S810" i="3"/>
  <c r="AB809" i="3"/>
  <c r="T809" i="3"/>
  <c r="W809" i="3" s="1"/>
  <c r="S809" i="3"/>
  <c r="AB808" i="3"/>
  <c r="T808" i="3"/>
  <c r="W808" i="3" s="1"/>
  <c r="S808" i="3"/>
  <c r="AB807" i="3"/>
  <c r="T807" i="3"/>
  <c r="W807" i="3" s="1"/>
  <c r="S807" i="3"/>
  <c r="AB806" i="3"/>
  <c r="T806" i="3"/>
  <c r="W806" i="3" s="1"/>
  <c r="S806" i="3"/>
  <c r="AB805" i="3"/>
  <c r="T805" i="3"/>
  <c r="W805" i="3" s="1"/>
  <c r="S805" i="3"/>
  <c r="AB804" i="3"/>
  <c r="T804" i="3"/>
  <c r="W804" i="3" s="1"/>
  <c r="S804" i="3"/>
  <c r="AB803" i="3"/>
  <c r="T803" i="3"/>
  <c r="W803" i="3" s="1"/>
  <c r="S803" i="3"/>
  <c r="AB802" i="3"/>
  <c r="T802" i="3"/>
  <c r="W802" i="3" s="1"/>
  <c r="S802" i="3"/>
  <c r="AB801" i="3"/>
  <c r="T801" i="3"/>
  <c r="W801" i="3" s="1"/>
  <c r="S801" i="3"/>
  <c r="AB800" i="3"/>
  <c r="T800" i="3"/>
  <c r="W800" i="3" s="1"/>
  <c r="S800" i="3"/>
  <c r="AB799" i="3"/>
  <c r="T799" i="3"/>
  <c r="W799" i="3" s="1"/>
  <c r="S799" i="3"/>
  <c r="AB798" i="3"/>
  <c r="T798" i="3"/>
  <c r="W798" i="3" s="1"/>
  <c r="S798" i="3"/>
  <c r="AB797" i="3"/>
  <c r="T797" i="3"/>
  <c r="W797" i="3" s="1"/>
  <c r="S797" i="3"/>
  <c r="AB796" i="3"/>
  <c r="T796" i="3"/>
  <c r="W796" i="3" s="1"/>
  <c r="S796" i="3"/>
  <c r="AB795" i="3"/>
  <c r="T795" i="3"/>
  <c r="W795" i="3" s="1"/>
  <c r="S795" i="3"/>
  <c r="AB794" i="3"/>
  <c r="T794" i="3"/>
  <c r="W794" i="3" s="1"/>
  <c r="S794" i="3"/>
  <c r="AB793" i="3"/>
  <c r="T793" i="3"/>
  <c r="W793" i="3" s="1"/>
  <c r="S793" i="3"/>
  <c r="AB792" i="3"/>
  <c r="T792" i="3"/>
  <c r="W792" i="3" s="1"/>
  <c r="S792" i="3"/>
  <c r="AB791" i="3"/>
  <c r="T791" i="3"/>
  <c r="W791" i="3" s="1"/>
  <c r="S791" i="3"/>
  <c r="AB790" i="3"/>
  <c r="T790" i="3"/>
  <c r="W790" i="3" s="1"/>
  <c r="S790" i="3"/>
  <c r="AB789" i="3"/>
  <c r="T789" i="3"/>
  <c r="W789" i="3" s="1"/>
  <c r="S789" i="3"/>
  <c r="AB788" i="3"/>
  <c r="T788" i="3"/>
  <c r="W788" i="3" s="1"/>
  <c r="S788" i="3"/>
  <c r="AB787" i="3"/>
  <c r="T787" i="3"/>
  <c r="W787" i="3" s="1"/>
  <c r="S787" i="3"/>
  <c r="AB786" i="3"/>
  <c r="T786" i="3"/>
  <c r="W786" i="3" s="1"/>
  <c r="S786" i="3"/>
  <c r="AB785" i="3"/>
  <c r="T785" i="3"/>
  <c r="W785" i="3" s="1"/>
  <c r="S785" i="3"/>
  <c r="AB784" i="3"/>
  <c r="T784" i="3"/>
  <c r="W784" i="3" s="1"/>
  <c r="S784" i="3"/>
  <c r="AB783" i="3"/>
  <c r="T783" i="3"/>
  <c r="W783" i="3" s="1"/>
  <c r="S783" i="3"/>
  <c r="AB782" i="3"/>
  <c r="T782" i="3"/>
  <c r="W782" i="3" s="1"/>
  <c r="S782" i="3"/>
  <c r="AB781" i="3"/>
  <c r="T781" i="3"/>
  <c r="W781" i="3" s="1"/>
  <c r="S781" i="3"/>
  <c r="AB780" i="3"/>
  <c r="T780" i="3"/>
  <c r="W780" i="3" s="1"/>
  <c r="S780" i="3"/>
  <c r="AB779" i="3"/>
  <c r="T779" i="3"/>
  <c r="W779" i="3" s="1"/>
  <c r="S779" i="3"/>
  <c r="AB778" i="3"/>
  <c r="T778" i="3"/>
  <c r="W778" i="3" s="1"/>
  <c r="S778" i="3"/>
  <c r="AB777" i="3"/>
  <c r="T777" i="3"/>
  <c r="W777" i="3" s="1"/>
  <c r="S777" i="3"/>
  <c r="AB776" i="3"/>
  <c r="T776" i="3"/>
  <c r="W776" i="3" s="1"/>
  <c r="S776" i="3"/>
  <c r="AB775" i="3"/>
  <c r="T775" i="3"/>
  <c r="W775" i="3" s="1"/>
  <c r="S775" i="3"/>
  <c r="AB774" i="3"/>
  <c r="T774" i="3"/>
  <c r="W774" i="3" s="1"/>
  <c r="S774" i="3"/>
  <c r="AB773" i="3"/>
  <c r="T773" i="3"/>
  <c r="W773" i="3" s="1"/>
  <c r="S773" i="3"/>
  <c r="AB772" i="3"/>
  <c r="T772" i="3"/>
  <c r="W772" i="3" s="1"/>
  <c r="S772" i="3"/>
  <c r="AB771" i="3"/>
  <c r="T771" i="3"/>
  <c r="W771" i="3" s="1"/>
  <c r="S771" i="3"/>
  <c r="AB770" i="3"/>
  <c r="T770" i="3"/>
  <c r="W770" i="3" s="1"/>
  <c r="S770" i="3"/>
  <c r="AB769" i="3"/>
  <c r="T769" i="3"/>
  <c r="W769" i="3" s="1"/>
  <c r="S769" i="3"/>
  <c r="AB768" i="3"/>
  <c r="T768" i="3"/>
  <c r="W768" i="3" s="1"/>
  <c r="S768" i="3"/>
  <c r="AB767" i="3"/>
  <c r="T767" i="3"/>
  <c r="W767" i="3" s="1"/>
  <c r="S767" i="3"/>
  <c r="AB766" i="3"/>
  <c r="T766" i="3"/>
  <c r="W766" i="3" s="1"/>
  <c r="S766" i="3"/>
  <c r="AB765" i="3"/>
  <c r="T765" i="3"/>
  <c r="W765" i="3" s="1"/>
  <c r="S765" i="3"/>
  <c r="AB764" i="3"/>
  <c r="T764" i="3"/>
  <c r="W764" i="3" s="1"/>
  <c r="S764" i="3"/>
  <c r="AB763" i="3"/>
  <c r="T763" i="3"/>
  <c r="W763" i="3" s="1"/>
  <c r="S763" i="3"/>
  <c r="AB762" i="3"/>
  <c r="T762" i="3"/>
  <c r="W762" i="3" s="1"/>
  <c r="S762" i="3"/>
  <c r="AB761" i="3"/>
  <c r="T761" i="3"/>
  <c r="W761" i="3" s="1"/>
  <c r="S761" i="3"/>
  <c r="AB760" i="3"/>
  <c r="T760" i="3"/>
  <c r="W760" i="3" s="1"/>
  <c r="S760" i="3"/>
  <c r="AB759" i="3"/>
  <c r="T759" i="3"/>
  <c r="W759" i="3" s="1"/>
  <c r="S759" i="3"/>
  <c r="AB758" i="3"/>
  <c r="T758" i="3"/>
  <c r="W758" i="3" s="1"/>
  <c r="S758" i="3"/>
  <c r="AB757" i="3"/>
  <c r="T757" i="3"/>
  <c r="W757" i="3" s="1"/>
  <c r="S757" i="3"/>
  <c r="AB756" i="3"/>
  <c r="T756" i="3"/>
  <c r="W756" i="3" s="1"/>
  <c r="S756" i="3"/>
  <c r="AB755" i="3"/>
  <c r="T755" i="3"/>
  <c r="W755" i="3" s="1"/>
  <c r="S755" i="3"/>
  <c r="AB754" i="3"/>
  <c r="T754" i="3"/>
  <c r="W754" i="3" s="1"/>
  <c r="S754" i="3"/>
  <c r="AB753" i="3"/>
  <c r="T753" i="3"/>
  <c r="W753" i="3" s="1"/>
  <c r="S753" i="3"/>
  <c r="AB752" i="3"/>
  <c r="T752" i="3"/>
  <c r="W752" i="3" s="1"/>
  <c r="S752" i="3"/>
  <c r="AB751" i="3"/>
  <c r="T751" i="3"/>
  <c r="W751" i="3" s="1"/>
  <c r="S751" i="3"/>
  <c r="AB750" i="3"/>
  <c r="T750" i="3"/>
  <c r="W750" i="3" s="1"/>
  <c r="S750" i="3"/>
  <c r="AB749" i="3"/>
  <c r="T749" i="3"/>
  <c r="W749" i="3" s="1"/>
  <c r="S749" i="3"/>
  <c r="AB748" i="3"/>
  <c r="T748" i="3"/>
  <c r="W748" i="3" s="1"/>
  <c r="S748" i="3"/>
  <c r="AB747" i="3"/>
  <c r="T747" i="3"/>
  <c r="W747" i="3" s="1"/>
  <c r="S747" i="3"/>
  <c r="AB746" i="3"/>
  <c r="T746" i="3"/>
  <c r="W746" i="3" s="1"/>
  <c r="S746" i="3"/>
  <c r="AB745" i="3"/>
  <c r="T745" i="3"/>
  <c r="W745" i="3" s="1"/>
  <c r="S745" i="3"/>
  <c r="AB744" i="3"/>
  <c r="T744" i="3"/>
  <c r="W744" i="3" s="1"/>
  <c r="S744" i="3"/>
  <c r="AB743" i="3"/>
  <c r="T743" i="3"/>
  <c r="W743" i="3" s="1"/>
  <c r="S743" i="3"/>
  <c r="AB742" i="3"/>
  <c r="T742" i="3"/>
  <c r="W742" i="3" s="1"/>
  <c r="S742" i="3"/>
  <c r="AB741" i="3"/>
  <c r="T741" i="3"/>
  <c r="W741" i="3" s="1"/>
  <c r="S741" i="3"/>
  <c r="AB740" i="3"/>
  <c r="T740" i="3"/>
  <c r="W740" i="3" s="1"/>
  <c r="S740" i="3"/>
  <c r="AB739" i="3"/>
  <c r="T739" i="3"/>
  <c r="W739" i="3" s="1"/>
  <c r="S739" i="3"/>
  <c r="AB738" i="3"/>
  <c r="T738" i="3"/>
  <c r="W738" i="3" s="1"/>
  <c r="S738" i="3"/>
  <c r="AB737" i="3"/>
  <c r="T737" i="3"/>
  <c r="W737" i="3" s="1"/>
  <c r="S737" i="3"/>
  <c r="AB736" i="3"/>
  <c r="T736" i="3"/>
  <c r="W736" i="3" s="1"/>
  <c r="S736" i="3"/>
  <c r="AB735" i="3"/>
  <c r="T735" i="3"/>
  <c r="W735" i="3" s="1"/>
  <c r="S735" i="3"/>
  <c r="AB734" i="3"/>
  <c r="T734" i="3"/>
  <c r="W734" i="3" s="1"/>
  <c r="S734" i="3"/>
  <c r="AB733" i="3"/>
  <c r="T733" i="3"/>
  <c r="W733" i="3" s="1"/>
  <c r="S733" i="3"/>
  <c r="AB732" i="3"/>
  <c r="T732" i="3"/>
  <c r="W732" i="3" s="1"/>
  <c r="S732" i="3"/>
  <c r="AB731" i="3"/>
  <c r="T731" i="3"/>
  <c r="W731" i="3" s="1"/>
  <c r="S731" i="3"/>
  <c r="AB730" i="3"/>
  <c r="T730" i="3"/>
  <c r="W730" i="3" s="1"/>
  <c r="S730" i="3"/>
  <c r="AB729" i="3"/>
  <c r="T729" i="3"/>
  <c r="W729" i="3" s="1"/>
  <c r="S729" i="3"/>
  <c r="AB728" i="3"/>
  <c r="T728" i="3"/>
  <c r="W728" i="3" s="1"/>
  <c r="S728" i="3"/>
  <c r="AB727" i="3"/>
  <c r="T727" i="3"/>
  <c r="W727" i="3" s="1"/>
  <c r="S727" i="3"/>
  <c r="AB726" i="3"/>
  <c r="T726" i="3"/>
  <c r="W726" i="3" s="1"/>
  <c r="S726" i="3"/>
  <c r="AB725" i="3"/>
  <c r="T725" i="3"/>
  <c r="W725" i="3" s="1"/>
  <c r="S725" i="3"/>
  <c r="AB724" i="3"/>
  <c r="T724" i="3"/>
  <c r="W724" i="3" s="1"/>
  <c r="S724" i="3"/>
  <c r="AB723" i="3"/>
  <c r="T723" i="3"/>
  <c r="W723" i="3" s="1"/>
  <c r="S723" i="3"/>
  <c r="AB722" i="3"/>
  <c r="T722" i="3"/>
  <c r="W722" i="3" s="1"/>
  <c r="S722" i="3"/>
  <c r="AB721" i="3"/>
  <c r="T721" i="3"/>
  <c r="W721" i="3" s="1"/>
  <c r="S721" i="3"/>
  <c r="AB720" i="3"/>
  <c r="T720" i="3"/>
  <c r="W720" i="3" s="1"/>
  <c r="S720" i="3"/>
  <c r="AB719" i="3"/>
  <c r="T719" i="3"/>
  <c r="W719" i="3" s="1"/>
  <c r="S719" i="3"/>
  <c r="AB718" i="3"/>
  <c r="T718" i="3"/>
  <c r="W718" i="3" s="1"/>
  <c r="S718" i="3"/>
  <c r="AB717" i="3"/>
  <c r="T717" i="3"/>
  <c r="W717" i="3" s="1"/>
  <c r="S717" i="3"/>
  <c r="AB716" i="3"/>
  <c r="T716" i="3"/>
  <c r="W716" i="3" s="1"/>
  <c r="S716" i="3"/>
  <c r="AB715" i="3"/>
  <c r="T715" i="3"/>
  <c r="W715" i="3" s="1"/>
  <c r="S715" i="3"/>
  <c r="AB714" i="3"/>
  <c r="T714" i="3"/>
  <c r="W714" i="3" s="1"/>
  <c r="S714" i="3"/>
  <c r="AB713" i="3"/>
  <c r="T713" i="3"/>
  <c r="S713" i="3"/>
  <c r="AB712" i="3"/>
  <c r="T712" i="3"/>
  <c r="W712" i="3" s="1"/>
  <c r="S712" i="3"/>
  <c r="AB711" i="3"/>
  <c r="T711" i="3"/>
  <c r="S711" i="3"/>
  <c r="AB710" i="3"/>
  <c r="T710" i="3"/>
  <c r="W710" i="3" s="1"/>
  <c r="S710" i="3"/>
  <c r="AB709" i="3"/>
  <c r="T709" i="3"/>
  <c r="W709" i="3" s="1"/>
  <c r="S709" i="3"/>
  <c r="AB708" i="3"/>
  <c r="T708" i="3"/>
  <c r="W708" i="3" s="1"/>
  <c r="S708" i="3"/>
  <c r="AB707" i="3"/>
  <c r="T707" i="3"/>
  <c r="W707" i="3" s="1"/>
  <c r="S707" i="3"/>
  <c r="AB706" i="3"/>
  <c r="T706" i="3"/>
  <c r="W706" i="3" s="1"/>
  <c r="S706" i="3"/>
  <c r="AB705" i="3"/>
  <c r="T705" i="3"/>
  <c r="W705" i="3" s="1"/>
  <c r="S705" i="3"/>
  <c r="AB704" i="3"/>
  <c r="T704" i="3"/>
  <c r="W704" i="3" s="1"/>
  <c r="S704" i="3"/>
  <c r="AB703" i="3"/>
  <c r="T703" i="3"/>
  <c r="W703" i="3" s="1"/>
  <c r="S703" i="3"/>
  <c r="AB702" i="3"/>
  <c r="T702" i="3"/>
  <c r="W702" i="3" s="1"/>
  <c r="S702" i="3"/>
  <c r="AB701" i="3"/>
  <c r="T701" i="3"/>
  <c r="S701" i="3"/>
  <c r="AB700" i="3"/>
  <c r="T700" i="3"/>
  <c r="W700" i="3" s="1"/>
  <c r="S700" i="3"/>
  <c r="AB699" i="3"/>
  <c r="T699" i="3"/>
  <c r="W699" i="3" s="1"/>
  <c r="S699" i="3"/>
  <c r="AB698" i="3"/>
  <c r="T698" i="3"/>
  <c r="W698" i="3" s="1"/>
  <c r="S698" i="3"/>
  <c r="AB697" i="3"/>
  <c r="T697" i="3"/>
  <c r="W697" i="3" s="1"/>
  <c r="S697" i="3"/>
  <c r="AB696" i="3"/>
  <c r="T696" i="3"/>
  <c r="S696" i="3"/>
  <c r="AB695" i="3"/>
  <c r="T695" i="3"/>
  <c r="S695" i="3"/>
  <c r="AB694" i="3"/>
  <c r="T694" i="3"/>
  <c r="W694" i="3" s="1"/>
  <c r="S694" i="3"/>
  <c r="X693" i="3"/>
  <c r="AB693" i="3" s="1"/>
  <c r="T693" i="3"/>
  <c r="W693" i="3" s="1"/>
  <c r="S693" i="3"/>
  <c r="X692" i="3"/>
  <c r="AB692" i="3" s="1"/>
  <c r="T692" i="3"/>
  <c r="W692" i="3" s="1"/>
  <c r="S692" i="3"/>
  <c r="X691" i="3"/>
  <c r="AB691" i="3" s="1"/>
  <c r="T691" i="3"/>
  <c r="W691" i="3" s="1"/>
  <c r="S691" i="3"/>
  <c r="X690" i="3"/>
  <c r="AB690" i="3" s="1"/>
  <c r="T690" i="3"/>
  <c r="W690" i="3" s="1"/>
  <c r="S690" i="3"/>
  <c r="X689" i="3"/>
  <c r="AB689" i="3" s="1"/>
  <c r="T689" i="3"/>
  <c r="W689" i="3" s="1"/>
  <c r="S689" i="3"/>
  <c r="X688" i="3"/>
  <c r="AB688" i="3" s="1"/>
  <c r="T688" i="3"/>
  <c r="W688" i="3" s="1"/>
  <c r="S688" i="3"/>
  <c r="X687" i="3"/>
  <c r="AB687" i="3" s="1"/>
  <c r="T687" i="3"/>
  <c r="W687" i="3" s="1"/>
  <c r="S687" i="3"/>
  <c r="X686" i="3"/>
  <c r="AB686" i="3" s="1"/>
  <c r="T686" i="3"/>
  <c r="W686" i="3" s="1"/>
  <c r="S686" i="3"/>
  <c r="X685" i="3"/>
  <c r="AB685" i="3" s="1"/>
  <c r="T685" i="3"/>
  <c r="W685" i="3" s="1"/>
  <c r="S685" i="3"/>
  <c r="X684" i="3"/>
  <c r="AB684" i="3" s="1"/>
  <c r="T684" i="3"/>
  <c r="W684" i="3" s="1"/>
  <c r="S684" i="3"/>
  <c r="X683" i="3"/>
  <c r="AB683" i="3" s="1"/>
  <c r="T683" i="3"/>
  <c r="W683" i="3" s="1"/>
  <c r="S683" i="3"/>
  <c r="X682" i="3"/>
  <c r="AB682" i="3" s="1"/>
  <c r="T682" i="3"/>
  <c r="W682" i="3" s="1"/>
  <c r="S682" i="3"/>
  <c r="X681" i="3"/>
  <c r="AB681" i="3" s="1"/>
  <c r="T681" i="3"/>
  <c r="W681" i="3" s="1"/>
  <c r="S681" i="3"/>
  <c r="X680" i="3"/>
  <c r="AB680" i="3" s="1"/>
  <c r="T680" i="3"/>
  <c r="W680" i="3" s="1"/>
  <c r="S680" i="3"/>
  <c r="X679" i="3"/>
  <c r="AB679" i="3" s="1"/>
  <c r="T679" i="3"/>
  <c r="W679" i="3" s="1"/>
  <c r="S679" i="3"/>
  <c r="X678" i="3"/>
  <c r="AB678" i="3" s="1"/>
  <c r="T678" i="3"/>
  <c r="W678" i="3" s="1"/>
  <c r="S678" i="3"/>
  <c r="X677" i="3"/>
  <c r="AB677" i="3" s="1"/>
  <c r="T677" i="3"/>
  <c r="W677" i="3" s="1"/>
  <c r="S677" i="3"/>
  <c r="X676" i="3"/>
  <c r="AB676" i="3" s="1"/>
  <c r="T676" i="3"/>
  <c r="W676" i="3" s="1"/>
  <c r="S676" i="3"/>
  <c r="X675" i="3"/>
  <c r="AB675" i="3" s="1"/>
  <c r="T675" i="3"/>
  <c r="W675" i="3" s="1"/>
  <c r="S675" i="3"/>
  <c r="X674" i="3"/>
  <c r="AB674" i="3" s="1"/>
  <c r="T674" i="3"/>
  <c r="W674" i="3" s="1"/>
  <c r="S674" i="3"/>
  <c r="X673" i="3"/>
  <c r="AB673" i="3" s="1"/>
  <c r="T673" i="3"/>
  <c r="W673" i="3" s="1"/>
  <c r="S673" i="3"/>
  <c r="X672" i="3"/>
  <c r="AB672" i="3" s="1"/>
  <c r="T672" i="3"/>
  <c r="W672" i="3" s="1"/>
  <c r="S672" i="3"/>
  <c r="X671" i="3"/>
  <c r="AB671" i="3" s="1"/>
  <c r="T671" i="3"/>
  <c r="W671" i="3" s="1"/>
  <c r="S671" i="3"/>
  <c r="X670" i="3"/>
  <c r="AB670" i="3" s="1"/>
  <c r="T670" i="3"/>
  <c r="W670" i="3" s="1"/>
  <c r="S670" i="3"/>
  <c r="X669" i="3"/>
  <c r="AB669" i="3" s="1"/>
  <c r="T669" i="3"/>
  <c r="W669" i="3" s="1"/>
  <c r="S669" i="3"/>
  <c r="X668" i="3"/>
  <c r="AB668" i="3" s="1"/>
  <c r="T668" i="3"/>
  <c r="W668" i="3" s="1"/>
  <c r="S668" i="3"/>
  <c r="X667" i="3"/>
  <c r="AB667" i="3" s="1"/>
  <c r="T667" i="3"/>
  <c r="W667" i="3" s="1"/>
  <c r="S667" i="3"/>
  <c r="X666" i="3"/>
  <c r="AB666" i="3" s="1"/>
  <c r="T666" i="3"/>
  <c r="W666" i="3" s="1"/>
  <c r="S666" i="3"/>
  <c r="X665" i="3"/>
  <c r="AB665" i="3" s="1"/>
  <c r="T665" i="3"/>
  <c r="W665" i="3" s="1"/>
  <c r="S665" i="3"/>
  <c r="X664" i="3"/>
  <c r="AB664" i="3" s="1"/>
  <c r="T664" i="3"/>
  <c r="W664" i="3" s="1"/>
  <c r="S664" i="3"/>
  <c r="X663" i="3"/>
  <c r="AB663" i="3" s="1"/>
  <c r="T663" i="3"/>
  <c r="W663" i="3" s="1"/>
  <c r="S663" i="3"/>
  <c r="X662" i="3"/>
  <c r="AB662" i="3" s="1"/>
  <c r="T662" i="3"/>
  <c r="W662" i="3" s="1"/>
  <c r="S662" i="3"/>
  <c r="X661" i="3"/>
  <c r="AB661" i="3" s="1"/>
  <c r="T661" i="3"/>
  <c r="W661" i="3" s="1"/>
  <c r="S661" i="3"/>
  <c r="X660" i="3"/>
  <c r="AB660" i="3" s="1"/>
  <c r="T660" i="3"/>
  <c r="W660" i="3" s="1"/>
  <c r="S660" i="3"/>
  <c r="X659" i="3"/>
  <c r="AB659" i="3" s="1"/>
  <c r="T659" i="3"/>
  <c r="W659" i="3" s="1"/>
  <c r="S659" i="3"/>
  <c r="X658" i="3"/>
  <c r="AB658" i="3" s="1"/>
  <c r="T658" i="3"/>
  <c r="W658" i="3" s="1"/>
  <c r="S658" i="3"/>
  <c r="X657" i="3"/>
  <c r="AB657" i="3" s="1"/>
  <c r="T657" i="3"/>
  <c r="W657" i="3" s="1"/>
  <c r="S657" i="3"/>
  <c r="X656" i="3"/>
  <c r="AB656" i="3" s="1"/>
  <c r="T656" i="3"/>
  <c r="W656" i="3" s="1"/>
  <c r="S656" i="3"/>
  <c r="X655" i="3"/>
  <c r="AB655" i="3" s="1"/>
  <c r="T655" i="3"/>
  <c r="W655" i="3" s="1"/>
  <c r="S655" i="3"/>
  <c r="X654" i="3"/>
  <c r="AB654" i="3" s="1"/>
  <c r="T654" i="3"/>
  <c r="W654" i="3" s="1"/>
  <c r="S654" i="3"/>
  <c r="X653" i="3"/>
  <c r="AB653" i="3" s="1"/>
  <c r="T653" i="3"/>
  <c r="W653" i="3" s="1"/>
  <c r="S653" i="3"/>
  <c r="X652" i="3"/>
  <c r="AB652" i="3" s="1"/>
  <c r="T652" i="3"/>
  <c r="W652" i="3" s="1"/>
  <c r="S652" i="3"/>
  <c r="X651" i="3"/>
  <c r="AB651" i="3" s="1"/>
  <c r="T651" i="3"/>
  <c r="W651" i="3" s="1"/>
  <c r="S651" i="3"/>
  <c r="X650" i="3"/>
  <c r="AB650" i="3" s="1"/>
  <c r="T650" i="3"/>
  <c r="W650" i="3" s="1"/>
  <c r="S650" i="3"/>
  <c r="X649" i="3"/>
  <c r="AB649" i="3" s="1"/>
  <c r="T649" i="3"/>
  <c r="W649" i="3" s="1"/>
  <c r="S649" i="3"/>
  <c r="X648" i="3"/>
  <c r="AB648" i="3" s="1"/>
  <c r="T648" i="3"/>
  <c r="W648" i="3" s="1"/>
  <c r="S648" i="3"/>
  <c r="X647" i="3"/>
  <c r="AB647" i="3" s="1"/>
  <c r="T647" i="3"/>
  <c r="W647" i="3" s="1"/>
  <c r="S647" i="3"/>
  <c r="X646" i="3"/>
  <c r="AB646" i="3" s="1"/>
  <c r="T646" i="3"/>
  <c r="W646" i="3" s="1"/>
  <c r="S646" i="3"/>
  <c r="X645" i="3"/>
  <c r="AB645" i="3" s="1"/>
  <c r="T645" i="3"/>
  <c r="W645" i="3" s="1"/>
  <c r="S645" i="3"/>
  <c r="X644" i="3"/>
  <c r="AB644" i="3" s="1"/>
  <c r="T644" i="3"/>
  <c r="W644" i="3" s="1"/>
  <c r="S644" i="3"/>
  <c r="X643" i="3"/>
  <c r="AB643" i="3" s="1"/>
  <c r="T643" i="3"/>
  <c r="W643" i="3" s="1"/>
  <c r="S643" i="3"/>
  <c r="X642" i="3"/>
  <c r="AB642" i="3" s="1"/>
  <c r="T642" i="3"/>
  <c r="W642" i="3" s="1"/>
  <c r="S642" i="3"/>
  <c r="X641" i="3"/>
  <c r="AB641" i="3" s="1"/>
  <c r="T641" i="3"/>
  <c r="W641" i="3" s="1"/>
  <c r="S641" i="3"/>
  <c r="X640" i="3"/>
  <c r="AB640" i="3" s="1"/>
  <c r="T640" i="3"/>
  <c r="W640" i="3" s="1"/>
  <c r="S640" i="3"/>
  <c r="X639" i="3"/>
  <c r="AB639" i="3" s="1"/>
  <c r="T639" i="3"/>
  <c r="W639" i="3" s="1"/>
  <c r="S639" i="3"/>
  <c r="X638" i="3"/>
  <c r="AB638" i="3" s="1"/>
  <c r="T638" i="3"/>
  <c r="W638" i="3" s="1"/>
  <c r="S638" i="3"/>
  <c r="X637" i="3"/>
  <c r="AB637" i="3" s="1"/>
  <c r="T637" i="3"/>
  <c r="W637" i="3" s="1"/>
  <c r="S637" i="3"/>
  <c r="X636" i="3"/>
  <c r="AB636" i="3" s="1"/>
  <c r="T636" i="3"/>
  <c r="W636" i="3" s="1"/>
  <c r="S636" i="3"/>
  <c r="X635" i="3"/>
  <c r="AB635" i="3" s="1"/>
  <c r="T635" i="3"/>
  <c r="W635" i="3" s="1"/>
  <c r="S635" i="3"/>
  <c r="X634" i="3"/>
  <c r="AB634" i="3" s="1"/>
  <c r="T634" i="3"/>
  <c r="W634" i="3" s="1"/>
  <c r="S634" i="3"/>
  <c r="X633" i="3"/>
  <c r="AB633" i="3" s="1"/>
  <c r="T633" i="3"/>
  <c r="W633" i="3" s="1"/>
  <c r="S633" i="3"/>
  <c r="X632" i="3"/>
  <c r="AB632" i="3" s="1"/>
  <c r="T632" i="3"/>
  <c r="W632" i="3" s="1"/>
  <c r="S632" i="3"/>
  <c r="X631" i="3"/>
  <c r="AB631" i="3" s="1"/>
  <c r="T631" i="3"/>
  <c r="W631" i="3" s="1"/>
  <c r="S631" i="3"/>
  <c r="X630" i="3"/>
  <c r="AB630" i="3" s="1"/>
  <c r="T630" i="3"/>
  <c r="W630" i="3" s="1"/>
  <c r="S630" i="3"/>
  <c r="X629" i="3"/>
  <c r="AB629" i="3" s="1"/>
  <c r="T629" i="3"/>
  <c r="W629" i="3" s="1"/>
  <c r="S629" i="3"/>
  <c r="X628" i="3"/>
  <c r="AB628" i="3" s="1"/>
  <c r="T628" i="3"/>
  <c r="W628" i="3" s="1"/>
  <c r="S628" i="3"/>
  <c r="X627" i="3"/>
  <c r="AB627" i="3" s="1"/>
  <c r="T627" i="3"/>
  <c r="W627" i="3" s="1"/>
  <c r="S627" i="3"/>
  <c r="X626" i="3"/>
  <c r="AB626" i="3" s="1"/>
  <c r="T626" i="3"/>
  <c r="W626" i="3" s="1"/>
  <c r="S626" i="3"/>
  <c r="X625" i="3"/>
  <c r="AB625" i="3" s="1"/>
  <c r="T625" i="3"/>
  <c r="W625" i="3" s="1"/>
  <c r="S625" i="3"/>
  <c r="X624" i="3"/>
  <c r="AB624" i="3" s="1"/>
  <c r="T624" i="3"/>
  <c r="W624" i="3" s="1"/>
  <c r="S624" i="3"/>
  <c r="X623" i="3"/>
  <c r="AB623" i="3" s="1"/>
  <c r="T623" i="3"/>
  <c r="W623" i="3" s="1"/>
  <c r="S623" i="3"/>
  <c r="X622" i="3"/>
  <c r="AB622" i="3" s="1"/>
  <c r="T622" i="3"/>
  <c r="W622" i="3" s="1"/>
  <c r="S622" i="3"/>
  <c r="X621" i="3"/>
  <c r="AB621" i="3" s="1"/>
  <c r="T621" i="3"/>
  <c r="W621" i="3" s="1"/>
  <c r="S621" i="3"/>
  <c r="X620" i="3"/>
  <c r="AB620" i="3" s="1"/>
  <c r="T620" i="3"/>
  <c r="W620" i="3" s="1"/>
  <c r="S620" i="3"/>
  <c r="X619" i="3"/>
  <c r="AB619" i="3" s="1"/>
  <c r="T619" i="3"/>
  <c r="W619" i="3" s="1"/>
  <c r="S619" i="3"/>
  <c r="X618" i="3"/>
  <c r="AB618" i="3" s="1"/>
  <c r="T618" i="3"/>
  <c r="W618" i="3" s="1"/>
  <c r="S618" i="3"/>
  <c r="X617" i="3"/>
  <c r="AB617" i="3" s="1"/>
  <c r="T617" i="3"/>
  <c r="W617" i="3" s="1"/>
  <c r="S617" i="3"/>
  <c r="X616" i="3"/>
  <c r="AB616" i="3" s="1"/>
  <c r="T616" i="3"/>
  <c r="W616" i="3" s="1"/>
  <c r="S616" i="3"/>
  <c r="X615" i="3"/>
  <c r="AB615" i="3" s="1"/>
  <c r="T615" i="3"/>
  <c r="W615" i="3" s="1"/>
  <c r="S615" i="3"/>
  <c r="X614" i="3"/>
  <c r="AB614" i="3" s="1"/>
  <c r="T614" i="3"/>
  <c r="W614" i="3" s="1"/>
  <c r="S614" i="3"/>
  <c r="X613" i="3"/>
  <c r="AB613" i="3" s="1"/>
  <c r="T613" i="3"/>
  <c r="W613" i="3" s="1"/>
  <c r="S613" i="3"/>
  <c r="X612" i="3"/>
  <c r="AB612" i="3" s="1"/>
  <c r="T612" i="3"/>
  <c r="W612" i="3" s="1"/>
  <c r="S612" i="3"/>
  <c r="X611" i="3"/>
  <c r="AB611" i="3" s="1"/>
  <c r="T611" i="3"/>
  <c r="W611" i="3" s="1"/>
  <c r="S611" i="3"/>
  <c r="X610" i="3"/>
  <c r="AB610" i="3" s="1"/>
  <c r="T610" i="3"/>
  <c r="W610" i="3" s="1"/>
  <c r="S610" i="3"/>
  <c r="W695" i="3" l="1"/>
  <c r="V695" i="3"/>
  <c r="W711" i="3"/>
  <c r="V711" i="3"/>
  <c r="W701" i="3"/>
  <c r="V701" i="3"/>
  <c r="W696" i="3"/>
  <c r="V696" i="3"/>
  <c r="W899" i="3"/>
  <c r="V899" i="3"/>
  <c r="W713" i="3"/>
  <c r="V713" i="3"/>
  <c r="AB609" i="3"/>
  <c r="T609" i="3"/>
  <c r="W609" i="3" s="1"/>
  <c r="S609" i="3"/>
  <c r="AB608" i="3"/>
  <c r="T608" i="3"/>
  <c r="W608" i="3" s="1"/>
  <c r="S608" i="3"/>
  <c r="X607" i="3"/>
  <c r="AB607" i="3" s="1"/>
  <c r="T607" i="3"/>
  <c r="W607" i="3" s="1"/>
  <c r="S607" i="3"/>
  <c r="X606" i="3"/>
  <c r="AB606" i="3" s="1"/>
  <c r="T606" i="3"/>
  <c r="W606" i="3" s="1"/>
  <c r="S606" i="3"/>
  <c r="X605" i="3"/>
  <c r="AB605" i="3" s="1"/>
  <c r="T605" i="3"/>
  <c r="W605" i="3" s="1"/>
  <c r="S605" i="3"/>
  <c r="X604" i="3"/>
  <c r="AB604" i="3" s="1"/>
  <c r="T604" i="3"/>
  <c r="W604" i="3" s="1"/>
  <c r="S604" i="3"/>
  <c r="X603" i="3"/>
  <c r="AB603" i="3" s="1"/>
  <c r="T603" i="3"/>
  <c r="W603" i="3" s="1"/>
  <c r="S603" i="3"/>
  <c r="X602" i="3"/>
  <c r="AB602" i="3" s="1"/>
  <c r="T602" i="3"/>
  <c r="W602" i="3" s="1"/>
  <c r="S602" i="3"/>
  <c r="X601" i="3"/>
  <c r="AB601" i="3" s="1"/>
  <c r="T601" i="3"/>
  <c r="W601" i="3" s="1"/>
  <c r="S601" i="3"/>
  <c r="X600" i="3" l="1"/>
  <c r="AB600" i="3" s="1"/>
  <c r="T600" i="3"/>
  <c r="W600" i="3" s="1"/>
  <c r="S600" i="3"/>
  <c r="X599" i="3"/>
  <c r="AB599" i="3" s="1"/>
  <c r="T599" i="3"/>
  <c r="W599" i="3" s="1"/>
  <c r="S599" i="3"/>
  <c r="X598" i="3"/>
  <c r="AB598" i="3" s="1"/>
  <c r="T598" i="3"/>
  <c r="W598" i="3" s="1"/>
  <c r="S598" i="3"/>
  <c r="Y5297" i="9" l="1"/>
  <c r="Z5297" i="9" s="1"/>
  <c r="Y5296" i="9"/>
  <c r="Z5296" i="9" s="1"/>
  <c r="Y5295" i="9"/>
  <c r="Z5295" i="9" s="1"/>
  <c r="Y5294" i="9"/>
  <c r="Z5294" i="9" s="1"/>
  <c r="Y5293" i="9"/>
  <c r="Z5293" i="9" s="1"/>
  <c r="Y5292" i="9"/>
  <c r="Z5292" i="9" s="1"/>
  <c r="Y5291" i="9"/>
  <c r="Z5291" i="9" s="1"/>
  <c r="Z5290" i="9"/>
  <c r="Y5290" i="9"/>
  <c r="Y5289" i="9"/>
  <c r="Z5289" i="9" s="1"/>
  <c r="Y5288" i="9"/>
  <c r="Z5288" i="9" s="1"/>
  <c r="Y5287" i="9"/>
  <c r="Z5287" i="9" s="1"/>
  <c r="Y5286" i="9"/>
  <c r="Z5286" i="9" s="1"/>
  <c r="Y5285" i="9"/>
  <c r="Z5285" i="9" s="1"/>
  <c r="Y5284" i="9"/>
  <c r="Z5284" i="9" s="1"/>
  <c r="Y5283" i="9"/>
  <c r="Z5283" i="9" s="1"/>
  <c r="Z5282" i="9"/>
  <c r="Y5282" i="9"/>
  <c r="Y5281" i="9"/>
  <c r="Z5281" i="9" s="1"/>
  <c r="Y5280" i="9"/>
  <c r="Z5280" i="9" s="1"/>
  <c r="Y5279" i="9"/>
  <c r="Z5279" i="9" s="1"/>
  <c r="Z5278" i="9"/>
  <c r="Y5278" i="9"/>
  <c r="Y5277" i="9"/>
  <c r="Z5277" i="9" s="1"/>
  <c r="Y5276" i="9"/>
  <c r="Z5276" i="9" s="1"/>
  <c r="Y5275" i="9"/>
  <c r="Z5275" i="9" s="1"/>
  <c r="Z5274" i="9"/>
  <c r="Y5274" i="9"/>
  <c r="Y5273" i="9"/>
  <c r="Z5273" i="9" s="1"/>
  <c r="Y5272" i="9"/>
  <c r="Z5272" i="9" s="1"/>
  <c r="Y5271" i="9"/>
  <c r="Z5271" i="9" s="1"/>
  <c r="Y5270" i="9"/>
  <c r="Z5270" i="9" s="1"/>
  <c r="Y5269" i="9"/>
  <c r="Z5269" i="9" s="1"/>
  <c r="Y5268" i="9"/>
  <c r="Z5268" i="9" s="1"/>
  <c r="Y5267" i="9"/>
  <c r="Z5267" i="9" s="1"/>
  <c r="Y5266" i="9"/>
  <c r="Z5266" i="9" s="1"/>
  <c r="Y5265" i="9"/>
  <c r="Z5265" i="9" s="1"/>
  <c r="Y5264" i="9"/>
  <c r="Z5264" i="9" s="1"/>
  <c r="Y5263" i="9"/>
  <c r="Z5263" i="9" s="1"/>
  <c r="Y5262" i="9"/>
  <c r="Z5262" i="9" s="1"/>
  <c r="Y5261" i="9"/>
  <c r="Z5261" i="9" s="1"/>
  <c r="Y5260" i="9"/>
  <c r="Z5260" i="9" s="1"/>
  <c r="Y5259" i="9"/>
  <c r="Z5259" i="9" s="1"/>
  <c r="Z5258" i="9"/>
  <c r="Y5258" i="9"/>
  <c r="Y5257" i="9"/>
  <c r="Z5257" i="9" s="1"/>
  <c r="Y5256" i="9"/>
  <c r="Z5256" i="9" s="1"/>
  <c r="Y5255" i="9"/>
  <c r="Z5255" i="9" s="1"/>
  <c r="Y5254" i="9"/>
  <c r="Z5254" i="9" s="1"/>
  <c r="Y5253" i="9"/>
  <c r="Z5253" i="9" s="1"/>
  <c r="Y5252" i="9"/>
  <c r="Z5252" i="9" s="1"/>
  <c r="Y5251" i="9"/>
  <c r="Z5251" i="9" s="1"/>
  <c r="Z5250" i="9"/>
  <c r="Y5250" i="9"/>
  <c r="Y5249" i="9"/>
  <c r="Z5249" i="9" s="1"/>
  <c r="Y5248" i="9"/>
  <c r="Z5248" i="9" s="1"/>
  <c r="Y5247" i="9"/>
  <c r="Z5247" i="9" s="1"/>
  <c r="Z5246" i="9"/>
  <c r="Y5246" i="9"/>
  <c r="Y5245" i="9"/>
  <c r="Z5245" i="9" s="1"/>
  <c r="Y5244" i="9"/>
  <c r="Z5244" i="9" s="1"/>
  <c r="Y5243" i="9"/>
  <c r="Z5243" i="9" s="1"/>
  <c r="Z5242" i="9"/>
  <c r="Y5242" i="9"/>
  <c r="Y5241" i="9"/>
  <c r="Z5241" i="9" s="1"/>
  <c r="Y5240" i="9"/>
  <c r="Z5240" i="9" s="1"/>
  <c r="Y5239" i="9"/>
  <c r="Z5239" i="9" s="1"/>
  <c r="Y5238" i="9"/>
  <c r="Z5238" i="9" s="1"/>
  <c r="Y5237" i="9"/>
  <c r="Z5237" i="9" s="1"/>
  <c r="Y5236" i="9"/>
  <c r="Z5236" i="9" s="1"/>
  <c r="Y5235" i="9"/>
  <c r="Z5235" i="9" s="1"/>
  <c r="Y5234" i="9"/>
  <c r="Z5234" i="9" s="1"/>
  <c r="Y5233" i="9"/>
  <c r="Z5233" i="9" s="1"/>
  <c r="Y5232" i="9"/>
  <c r="Z5232" i="9" s="1"/>
  <c r="Y5231" i="9"/>
  <c r="Z5231" i="9" s="1"/>
  <c r="Y5230" i="9"/>
  <c r="Z5230" i="9" s="1"/>
  <c r="Y5229" i="9"/>
  <c r="Z5229" i="9" s="1"/>
  <c r="Y5228" i="9"/>
  <c r="Z5228" i="9" s="1"/>
  <c r="Y5227" i="9"/>
  <c r="Z5227" i="9" s="1"/>
  <c r="Z5226" i="9"/>
  <c r="Y5226" i="9"/>
  <c r="Y5225" i="9"/>
  <c r="Z5225" i="9" s="1"/>
  <c r="Y5224" i="9"/>
  <c r="Z5224" i="9" s="1"/>
  <c r="Y5223" i="9"/>
  <c r="Z5223" i="9" s="1"/>
  <c r="Y5222" i="9"/>
  <c r="Z5222" i="9" s="1"/>
  <c r="Y5221" i="9"/>
  <c r="Z5221" i="9" s="1"/>
  <c r="Y5220" i="9"/>
  <c r="Z5220" i="9" s="1"/>
  <c r="Y5219" i="9"/>
  <c r="Z5219" i="9" s="1"/>
  <c r="Z5218" i="9"/>
  <c r="Y5218" i="9"/>
  <c r="Y5217" i="9"/>
  <c r="Z5217" i="9" s="1"/>
  <c r="Y5216" i="9"/>
  <c r="Z5216" i="9" s="1"/>
  <c r="Y5215" i="9"/>
  <c r="Z5215" i="9" s="1"/>
  <c r="Z5214" i="9"/>
  <c r="Y5214" i="9"/>
  <c r="Y5213" i="9"/>
  <c r="Z5213" i="9" s="1"/>
  <c r="Y5212" i="9"/>
  <c r="Z5212" i="9" s="1"/>
  <c r="Y5211" i="9"/>
  <c r="Z5211" i="9" s="1"/>
  <c r="Z5210" i="9"/>
  <c r="Y5210" i="9"/>
  <c r="Y5209" i="9"/>
  <c r="Z5209" i="9" s="1"/>
  <c r="Y5208" i="9"/>
  <c r="Z5208" i="9" s="1"/>
  <c r="Y5207" i="9"/>
  <c r="Z5207" i="9" s="1"/>
  <c r="Y5206" i="9"/>
  <c r="Z5206" i="9" s="1"/>
  <c r="Y5205" i="9"/>
  <c r="Z5205" i="9" s="1"/>
  <c r="Y5204" i="9"/>
  <c r="Z5204" i="9" s="1"/>
  <c r="Y5203" i="9"/>
  <c r="Z5203" i="9" s="1"/>
  <c r="Y5202" i="9"/>
  <c r="Z5202" i="9" s="1"/>
  <c r="Y5201" i="9"/>
  <c r="Z5201" i="9" s="1"/>
  <c r="Y5200" i="9"/>
  <c r="Z5200" i="9" s="1"/>
  <c r="Y5199" i="9"/>
  <c r="Z5199" i="9" s="1"/>
  <c r="Y5198" i="9"/>
  <c r="Z5198" i="9" s="1"/>
  <c r="Y5197" i="9"/>
  <c r="Z5197" i="9" s="1"/>
  <c r="Y5196" i="9"/>
  <c r="Z5196" i="9" s="1"/>
  <c r="Y5195" i="9"/>
  <c r="Z5195" i="9" s="1"/>
  <c r="Z5194" i="9"/>
  <c r="Y5194" i="9"/>
  <c r="Y5193" i="9"/>
  <c r="Z5193" i="9" s="1"/>
  <c r="Y5192" i="9"/>
  <c r="Z5192" i="9" s="1"/>
  <c r="Y5191" i="9"/>
  <c r="Z5191" i="9" s="1"/>
  <c r="Y5190" i="9"/>
  <c r="Z5190" i="9" s="1"/>
  <c r="Y5189" i="9"/>
  <c r="Z5189" i="9" s="1"/>
  <c r="Y5188" i="9"/>
  <c r="Z5188" i="9" s="1"/>
  <c r="Y5187" i="9"/>
  <c r="Z5187" i="9" s="1"/>
  <c r="Z5186" i="9"/>
  <c r="Y5186" i="9"/>
  <c r="Y5185" i="9"/>
  <c r="Z5185" i="9" s="1"/>
  <c r="Y5184" i="9"/>
  <c r="Z5184" i="9" s="1"/>
  <c r="Y5183" i="9"/>
  <c r="Z5183" i="9" s="1"/>
  <c r="Z5182" i="9"/>
  <c r="Y5182" i="9"/>
  <c r="Y5181" i="9"/>
  <c r="Z5181" i="9" s="1"/>
  <c r="Y5180" i="9"/>
  <c r="Z5180" i="9" s="1"/>
  <c r="Y5179" i="9"/>
  <c r="Z5179" i="9" s="1"/>
  <c r="Z5178" i="9"/>
  <c r="Y5178" i="9"/>
  <c r="Y5177" i="9"/>
  <c r="Z5177" i="9" s="1"/>
  <c r="Y5176" i="9"/>
  <c r="Z5176" i="9" s="1"/>
  <c r="Y5175" i="9"/>
  <c r="Z5175" i="9" s="1"/>
  <c r="Y5174" i="9"/>
  <c r="Z5174" i="9" s="1"/>
  <c r="Y5173" i="9"/>
  <c r="Z5173" i="9" s="1"/>
  <c r="Y5172" i="9"/>
  <c r="Z5172" i="9" s="1"/>
  <c r="Y5171" i="9"/>
  <c r="Z5171" i="9" s="1"/>
  <c r="Y5170" i="9"/>
  <c r="Z5170" i="9" s="1"/>
  <c r="Y5169" i="9"/>
  <c r="Z5169" i="9" s="1"/>
  <c r="Y5168" i="9"/>
  <c r="Z5168" i="9" s="1"/>
  <c r="Y5167" i="9"/>
  <c r="Z5167" i="9" s="1"/>
  <c r="Y5166" i="9"/>
  <c r="Z5166" i="9" s="1"/>
  <c r="Y5165" i="9"/>
  <c r="Z5165" i="9" s="1"/>
  <c r="Y5164" i="9"/>
  <c r="Z5164" i="9" s="1"/>
  <c r="Y5163" i="9"/>
  <c r="Z5163" i="9" s="1"/>
  <c r="Z5162" i="9"/>
  <c r="Y5162" i="9"/>
  <c r="Y5161" i="9"/>
  <c r="Z5161" i="9" s="1"/>
  <c r="Y5160" i="9"/>
  <c r="Z5160" i="9" s="1"/>
  <c r="Y5159" i="9"/>
  <c r="Z5159" i="9" s="1"/>
  <c r="Y5158" i="9"/>
  <c r="Z5158" i="9" s="1"/>
  <c r="Y5157" i="9"/>
  <c r="Z5157" i="9" s="1"/>
  <c r="Y5156" i="9"/>
  <c r="Z5156" i="9" s="1"/>
  <c r="Y5155" i="9"/>
  <c r="Z5155" i="9" s="1"/>
  <c r="Z5154" i="9"/>
  <c r="Y5154" i="9"/>
  <c r="Y5153" i="9"/>
  <c r="Z5153" i="9" s="1"/>
  <c r="Y5152" i="9"/>
  <c r="Z5152" i="9" s="1"/>
  <c r="Y5151" i="9"/>
  <c r="Z5151" i="9" s="1"/>
  <c r="Z5150" i="9"/>
  <c r="Y5150" i="9"/>
  <c r="Y5149" i="9"/>
  <c r="Z5149" i="9" s="1"/>
  <c r="Y5148" i="9"/>
  <c r="Z5148" i="9" s="1"/>
  <c r="Y5147" i="9"/>
  <c r="Z5147" i="9" s="1"/>
  <c r="Z5146" i="9"/>
  <c r="Y5146" i="9"/>
  <c r="Y5145" i="9"/>
  <c r="Z5145" i="9" s="1"/>
  <c r="Y5144" i="9"/>
  <c r="Z5144" i="9" s="1"/>
  <c r="Y5143" i="9"/>
  <c r="Z5143" i="9" s="1"/>
  <c r="Y5142" i="9"/>
  <c r="Z5142" i="9" s="1"/>
  <c r="Y5141" i="9"/>
  <c r="Z5141" i="9" s="1"/>
  <c r="Y5140" i="9"/>
  <c r="Z5140" i="9" s="1"/>
  <c r="Y5139" i="9"/>
  <c r="Z5139" i="9" s="1"/>
  <c r="Y5138" i="9"/>
  <c r="Z5138" i="9" s="1"/>
  <c r="Y5137" i="9"/>
  <c r="Z5137" i="9" s="1"/>
  <c r="Y5136" i="9"/>
  <c r="Z5136" i="9" s="1"/>
  <c r="Y5135" i="9"/>
  <c r="Z5135" i="9" s="1"/>
  <c r="Y5134" i="9"/>
  <c r="Z5134" i="9" s="1"/>
  <c r="Y5133" i="9"/>
  <c r="Z5133" i="9" s="1"/>
  <c r="Y5132" i="9"/>
  <c r="Z5132" i="9" s="1"/>
  <c r="Y5131" i="9"/>
  <c r="Z5131" i="9" s="1"/>
  <c r="Z5130" i="9"/>
  <c r="Y5130" i="9"/>
  <c r="Y5129" i="9"/>
  <c r="Z5129" i="9" s="1"/>
  <c r="Y5128" i="9"/>
  <c r="Z5128" i="9" s="1"/>
  <c r="Y5127" i="9"/>
  <c r="Z5127" i="9" s="1"/>
  <c r="Y5126" i="9"/>
  <c r="Z5126" i="9" s="1"/>
  <c r="Y5125" i="9"/>
  <c r="Z5125" i="9" s="1"/>
  <c r="Y5124" i="9"/>
  <c r="Z5124" i="9" s="1"/>
  <c r="Y5123" i="9"/>
  <c r="Z5123" i="9" s="1"/>
  <c r="Z5122" i="9"/>
  <c r="Y5122" i="9"/>
  <c r="Y5121" i="9"/>
  <c r="Z5121" i="9" s="1"/>
  <c r="Y5120" i="9"/>
  <c r="Z5120" i="9" s="1"/>
  <c r="Y5119" i="9"/>
  <c r="Z5119" i="9" s="1"/>
  <c r="Z5118" i="9"/>
  <c r="Y5118" i="9"/>
  <c r="Y5117" i="9"/>
  <c r="Z5117" i="9" s="1"/>
  <c r="Y5116" i="9"/>
  <c r="Z5116" i="9" s="1"/>
  <c r="Y5115" i="9"/>
  <c r="Z5115" i="9" s="1"/>
  <c r="Z5114" i="9"/>
  <c r="Y5114" i="9"/>
  <c r="Y5113" i="9"/>
  <c r="Z5113" i="9" s="1"/>
  <c r="Y5112" i="9"/>
  <c r="Z5112" i="9" s="1"/>
  <c r="Y5111" i="9"/>
  <c r="Z5111" i="9" s="1"/>
  <c r="Y5110" i="9"/>
  <c r="Z5110" i="9" s="1"/>
  <c r="Y5109" i="9"/>
  <c r="Z5109" i="9" s="1"/>
  <c r="Y5108" i="9"/>
  <c r="Z5108" i="9" s="1"/>
  <c r="Y5107" i="9"/>
  <c r="Z5107" i="9" s="1"/>
  <c r="Y5106" i="9"/>
  <c r="Z5106" i="9" s="1"/>
  <c r="Y5105" i="9"/>
  <c r="Z5105" i="9" s="1"/>
  <c r="Y5104" i="9"/>
  <c r="Z5104" i="9" s="1"/>
  <c r="Y5103" i="9"/>
  <c r="Z5103" i="9" s="1"/>
  <c r="Y5102" i="9"/>
  <c r="Z5102" i="9" s="1"/>
  <c r="Y5101" i="9"/>
  <c r="Z5101" i="9" s="1"/>
  <c r="Y5100" i="9"/>
  <c r="Z5100" i="9" s="1"/>
  <c r="Y5099" i="9"/>
  <c r="Z5099" i="9" s="1"/>
  <c r="Z5098" i="9"/>
  <c r="Y5098" i="9"/>
  <c r="Y5097" i="9"/>
  <c r="Z5097" i="9" s="1"/>
  <c r="Y5096" i="9"/>
  <c r="Z5096" i="9" s="1"/>
  <c r="Y5095" i="9"/>
  <c r="Z5095" i="9" s="1"/>
  <c r="Y5094" i="9"/>
  <c r="Z5094" i="9" s="1"/>
  <c r="Y5093" i="9"/>
  <c r="Z5093" i="9" s="1"/>
  <c r="Y5092" i="9"/>
  <c r="Z5092" i="9" s="1"/>
  <c r="Y5091" i="9"/>
  <c r="Z5091" i="9" s="1"/>
  <c r="Z5090" i="9"/>
  <c r="Y5090" i="9"/>
  <c r="Y5089" i="9"/>
  <c r="Z5089" i="9" s="1"/>
  <c r="Y5088" i="9"/>
  <c r="Z5088" i="9" s="1"/>
  <c r="Y5087" i="9"/>
  <c r="Z5087" i="9" s="1"/>
  <c r="Z5086" i="9"/>
  <c r="Y5086" i="9"/>
  <c r="Y5085" i="9"/>
  <c r="Z5085" i="9" s="1"/>
  <c r="Y5084" i="9"/>
  <c r="Z5084" i="9" s="1"/>
  <c r="Y5083" i="9"/>
  <c r="Z5083" i="9" s="1"/>
  <c r="Z5082" i="9"/>
  <c r="Y5082" i="9"/>
  <c r="Y5081" i="9"/>
  <c r="Z5081" i="9" s="1"/>
  <c r="Y5080" i="9"/>
  <c r="Z5080" i="9" s="1"/>
  <c r="Y5079" i="9"/>
  <c r="Z5079" i="9" s="1"/>
  <c r="Y5078" i="9"/>
  <c r="Z5078" i="9" s="1"/>
  <c r="Y5077" i="9"/>
  <c r="Z5077" i="9" s="1"/>
  <c r="Y5076" i="9"/>
  <c r="Z5076" i="9" s="1"/>
  <c r="Y5075" i="9"/>
  <c r="Z5075" i="9" s="1"/>
  <c r="Y5074" i="9"/>
  <c r="Z5074" i="9" s="1"/>
  <c r="Y5073" i="9"/>
  <c r="Z5073" i="9" s="1"/>
  <c r="Y5072" i="9"/>
  <c r="Z5072" i="9" s="1"/>
  <c r="Y5071" i="9"/>
  <c r="Z5071" i="9" s="1"/>
  <c r="Y5070" i="9"/>
  <c r="Z5070" i="9" s="1"/>
  <c r="Y5069" i="9"/>
  <c r="Z5069" i="9" s="1"/>
  <c r="Y5068" i="9"/>
  <c r="Z5068" i="9" s="1"/>
  <c r="Y5067" i="9"/>
  <c r="Z5067" i="9" s="1"/>
  <c r="Z5066" i="9"/>
  <c r="Y5066" i="9"/>
  <c r="Y5065" i="9"/>
  <c r="Z5065" i="9" s="1"/>
  <c r="Y5064" i="9"/>
  <c r="Z5064" i="9" s="1"/>
  <c r="Y5063" i="9"/>
  <c r="Z5063" i="9" s="1"/>
  <c r="Y5062" i="9"/>
  <c r="Z5062" i="9" s="1"/>
  <c r="Y5061" i="9"/>
  <c r="Z5061" i="9" s="1"/>
  <c r="Y5060" i="9"/>
  <c r="Z5060" i="9" s="1"/>
  <c r="Y5059" i="9"/>
  <c r="Z5059" i="9" s="1"/>
  <c r="Z5058" i="9"/>
  <c r="Y5058" i="9"/>
  <c r="Y5057" i="9"/>
  <c r="Z5057" i="9" s="1"/>
  <c r="Y5056" i="9"/>
  <c r="Z5056" i="9" s="1"/>
  <c r="Y5055" i="9"/>
  <c r="Z5055" i="9" s="1"/>
  <c r="Z5054" i="9"/>
  <c r="Y5054" i="9"/>
  <c r="Y5053" i="9"/>
  <c r="Z5053" i="9" s="1"/>
  <c r="Y5052" i="9"/>
  <c r="Z5052" i="9" s="1"/>
  <c r="Y5051" i="9"/>
  <c r="Z5051" i="9" s="1"/>
  <c r="Z5050" i="9"/>
  <c r="Y5050" i="9"/>
  <c r="Y5049" i="9"/>
  <c r="Z5049" i="9" s="1"/>
  <c r="Y5048" i="9"/>
  <c r="Z5048" i="9" s="1"/>
  <c r="Y5047" i="9"/>
  <c r="Z5047" i="9" s="1"/>
  <c r="Y5046" i="9"/>
  <c r="Z5046" i="9" s="1"/>
  <c r="Y5045" i="9"/>
  <c r="Z5045" i="9" s="1"/>
  <c r="Y5044" i="9"/>
  <c r="Z5044" i="9" s="1"/>
  <c r="Y5043" i="9"/>
  <c r="Z5043" i="9" s="1"/>
  <c r="Y5042" i="9"/>
  <c r="Z5042" i="9" s="1"/>
  <c r="Y5041" i="9"/>
  <c r="Z5041" i="9" s="1"/>
  <c r="Y5040" i="9"/>
  <c r="Z5040" i="9" s="1"/>
  <c r="Y5039" i="9"/>
  <c r="Z5039" i="9" s="1"/>
  <c r="Y5038" i="9"/>
  <c r="Z5038" i="9" s="1"/>
  <c r="Y5037" i="9"/>
  <c r="Z5037" i="9" s="1"/>
  <c r="Y5036" i="9"/>
  <c r="Z5036" i="9" s="1"/>
  <c r="Y5035" i="9"/>
  <c r="Z5035" i="9" s="1"/>
  <c r="Z5034" i="9"/>
  <c r="Y5034" i="9"/>
  <c r="Y5033" i="9"/>
  <c r="Z5033" i="9" s="1"/>
  <c r="Y5032" i="9"/>
  <c r="Z5032" i="9" s="1"/>
  <c r="Y5031" i="9"/>
  <c r="Z5031" i="9" s="1"/>
  <c r="Y5030" i="9"/>
  <c r="Z5030" i="9" s="1"/>
  <c r="Y5029" i="9"/>
  <c r="Z5029" i="9" s="1"/>
  <c r="Y5028" i="9"/>
  <c r="Z5028" i="9" s="1"/>
  <c r="Y5027" i="9"/>
  <c r="Z5027" i="9" s="1"/>
  <c r="Z5026" i="9"/>
  <c r="Y5026" i="9"/>
  <c r="Y5025" i="9"/>
  <c r="Z5025" i="9" s="1"/>
  <c r="Y5024" i="9"/>
  <c r="Z5024" i="9" s="1"/>
  <c r="Y5023" i="9"/>
  <c r="Z5023" i="9" s="1"/>
  <c r="Y5022" i="9"/>
  <c r="Z5022" i="9" s="1"/>
  <c r="Y5021" i="9"/>
  <c r="Z5021" i="9" s="1"/>
  <c r="Y5020" i="9"/>
  <c r="Z5020" i="9" s="1"/>
  <c r="Y5019" i="9"/>
  <c r="Z5019" i="9" s="1"/>
  <c r="Z5018" i="9"/>
  <c r="Y5018" i="9"/>
  <c r="Y5017" i="9"/>
  <c r="Z5017" i="9" s="1"/>
  <c r="Y5016" i="9"/>
  <c r="Z5016" i="9" s="1"/>
  <c r="Y5015" i="9"/>
  <c r="Z5015" i="9" s="1"/>
  <c r="Y5014" i="9"/>
  <c r="Z5014" i="9" s="1"/>
  <c r="Y5013" i="9"/>
  <c r="Z5013" i="9" s="1"/>
  <c r="Y5012" i="9"/>
  <c r="Z5012" i="9" s="1"/>
  <c r="Y5011" i="9"/>
  <c r="Z5011" i="9" s="1"/>
  <c r="Y5010" i="9"/>
  <c r="Z5010" i="9" s="1"/>
  <c r="Y5009" i="9"/>
  <c r="Z5009" i="9" s="1"/>
  <c r="Y5008" i="9"/>
  <c r="Z5008" i="9" s="1"/>
  <c r="Y5007" i="9"/>
  <c r="Z5007" i="9" s="1"/>
  <c r="Y5006" i="9"/>
  <c r="Z5006" i="9" s="1"/>
  <c r="Y5005" i="9"/>
  <c r="Z5005" i="9" s="1"/>
  <c r="Y5004" i="9"/>
  <c r="Z5004" i="9" s="1"/>
  <c r="Y5003" i="9"/>
  <c r="Z5003" i="9" s="1"/>
  <c r="Z5002" i="9"/>
  <c r="Y5002" i="9"/>
  <c r="Y5001" i="9"/>
  <c r="Z5001" i="9" s="1"/>
  <c r="Y5000" i="9"/>
  <c r="Z5000" i="9" s="1"/>
  <c r="Y4999" i="9"/>
  <c r="Z4999" i="9" s="1"/>
  <c r="Y4998" i="9"/>
  <c r="Z4998" i="9" s="1"/>
  <c r="Y4997" i="9"/>
  <c r="Z4997" i="9" s="1"/>
  <c r="Y4996" i="9"/>
  <c r="Z4996" i="9" s="1"/>
  <c r="Y4995" i="9"/>
  <c r="Z4995" i="9" s="1"/>
  <c r="Z4994" i="9"/>
  <c r="Y4994" i="9"/>
  <c r="Y4993" i="9"/>
  <c r="Z4993" i="9" s="1"/>
  <c r="Y4992" i="9"/>
  <c r="Z4992" i="9" s="1"/>
  <c r="Y4991" i="9"/>
  <c r="Z4991" i="9" s="1"/>
  <c r="Z4990" i="9"/>
  <c r="Y4990" i="9"/>
  <c r="Y4989" i="9"/>
  <c r="Z4989" i="9" s="1"/>
  <c r="Y4988" i="9"/>
  <c r="Z4988" i="9" s="1"/>
  <c r="Y4987" i="9"/>
  <c r="Z4987" i="9" s="1"/>
  <c r="Z4986" i="9"/>
  <c r="Y4986" i="9"/>
  <c r="Y4985" i="9"/>
  <c r="Z4985" i="9" s="1"/>
  <c r="Y4984" i="9"/>
  <c r="Z4984" i="9" s="1"/>
  <c r="Y4983" i="9"/>
  <c r="Z4983" i="9" s="1"/>
  <c r="Y4982" i="9"/>
  <c r="Z4982" i="9" s="1"/>
  <c r="Y4981" i="9"/>
  <c r="Z4981" i="9" s="1"/>
  <c r="Y4980" i="9"/>
  <c r="Z4980" i="9" s="1"/>
  <c r="Y4979" i="9"/>
  <c r="Z4979" i="9" s="1"/>
  <c r="Y4978" i="9"/>
  <c r="Z4978" i="9" s="1"/>
  <c r="Y4977" i="9"/>
  <c r="Z4977" i="9" s="1"/>
  <c r="Y4976" i="9"/>
  <c r="Z4976" i="9" s="1"/>
  <c r="Y4975" i="9"/>
  <c r="Z4975" i="9" s="1"/>
  <c r="Y4974" i="9"/>
  <c r="Z4974" i="9" s="1"/>
  <c r="Y4973" i="9"/>
  <c r="Z4973" i="9" s="1"/>
  <c r="Y4972" i="9"/>
  <c r="Z4972" i="9" s="1"/>
  <c r="Y4971" i="9"/>
  <c r="Z4971" i="9" s="1"/>
  <c r="Z4970" i="9"/>
  <c r="Y4970" i="9"/>
  <c r="Y4969" i="9"/>
  <c r="Z4969" i="9" s="1"/>
  <c r="Y4968" i="9"/>
  <c r="Z4968" i="9" s="1"/>
  <c r="Y4967" i="9"/>
  <c r="Z4967" i="9" s="1"/>
  <c r="Y4966" i="9"/>
  <c r="Z4966" i="9" s="1"/>
  <c r="Y4965" i="9"/>
  <c r="Z4965" i="9" s="1"/>
  <c r="Z4964" i="9"/>
  <c r="Y4964" i="9"/>
  <c r="Y4963" i="9"/>
  <c r="Z4963" i="9" s="1"/>
  <c r="Y4962" i="9"/>
  <c r="Z4962" i="9" s="1"/>
  <c r="Y4961" i="9"/>
  <c r="Z4961" i="9" s="1"/>
  <c r="Y4960" i="9"/>
  <c r="Z4960" i="9" s="1"/>
  <c r="Z4959" i="9"/>
  <c r="Y4959" i="9"/>
  <c r="Z4958" i="9"/>
  <c r="Y4958" i="9"/>
  <c r="Z4957" i="9"/>
  <c r="Y4957" i="9"/>
  <c r="Y4956" i="9"/>
  <c r="Z4956" i="9" s="1"/>
  <c r="Z4955" i="9"/>
  <c r="Y4955" i="9"/>
  <c r="Z4954" i="9"/>
  <c r="Y4954" i="9"/>
  <c r="Z4953" i="9"/>
  <c r="Y4953" i="9"/>
  <c r="Y4952" i="9"/>
  <c r="Z4952" i="9" s="1"/>
  <c r="Z4951" i="9"/>
  <c r="Y4951" i="9"/>
  <c r="Z4950" i="9"/>
  <c r="Y4950" i="9"/>
  <c r="Z4949" i="9"/>
  <c r="Y4949" i="9"/>
  <c r="Y4948" i="9"/>
  <c r="Z4948" i="9" s="1"/>
  <c r="Z4947" i="9"/>
  <c r="Y4947" i="9"/>
  <c r="Z4946" i="9"/>
  <c r="Y4946" i="9"/>
  <c r="Z4945" i="9"/>
  <c r="Y4945" i="9"/>
  <c r="Y4944" i="9"/>
  <c r="Z4944" i="9" s="1"/>
  <c r="Z4943" i="9"/>
  <c r="Y4943" i="9"/>
  <c r="Z4942" i="9"/>
  <c r="Y4942" i="9"/>
  <c r="Z4941" i="9"/>
  <c r="Y4941" i="9"/>
  <c r="Y4940" i="9"/>
  <c r="Z4940" i="9" s="1"/>
  <c r="Z4939" i="9"/>
  <c r="Y4939" i="9"/>
  <c r="Z4938" i="9"/>
  <c r="Y4938" i="9"/>
  <c r="Z4937" i="9"/>
  <c r="Y4937" i="9"/>
  <c r="Y4936" i="9"/>
  <c r="Z4936" i="9" s="1"/>
  <c r="Z4935" i="9"/>
  <c r="Y4935" i="9"/>
  <c r="Z4934" i="9"/>
  <c r="Y4934" i="9"/>
  <c r="Z4933" i="9"/>
  <c r="Y4933" i="9"/>
  <c r="Y4932" i="9"/>
  <c r="Z4932" i="9" s="1"/>
  <c r="Z4931" i="9"/>
  <c r="Y4931" i="9"/>
  <c r="Z4930" i="9"/>
  <c r="Y4930" i="9"/>
  <c r="Z4929" i="9"/>
  <c r="Y4929" i="9"/>
  <c r="Y4928" i="9"/>
  <c r="Z4928" i="9" s="1"/>
  <c r="Z4927" i="9"/>
  <c r="Y4927" i="9"/>
  <c r="Z4926" i="9"/>
  <c r="Y4926" i="9"/>
  <c r="Z4925" i="9"/>
  <c r="Y4925" i="9"/>
  <c r="Y4924" i="9"/>
  <c r="Z4924" i="9" s="1"/>
  <c r="Z4923" i="9"/>
  <c r="Y4923" i="9"/>
  <c r="Z4922" i="9"/>
  <c r="Y4922" i="9"/>
  <c r="Z4921" i="9"/>
  <c r="Y4921" i="9"/>
  <c r="Y4920" i="9"/>
  <c r="Z4920" i="9" s="1"/>
  <c r="Z4919" i="9"/>
  <c r="Y4919" i="9"/>
  <c r="Z4918" i="9"/>
  <c r="Y4918" i="9"/>
  <c r="Z4917" i="9"/>
  <c r="Y4917" i="9"/>
  <c r="Y4916" i="9"/>
  <c r="Z4916" i="9" s="1"/>
  <c r="Z4915" i="9"/>
  <c r="Y4915" i="9"/>
  <c r="Z4914" i="9"/>
  <c r="Y4914" i="9"/>
  <c r="Z4913" i="9"/>
  <c r="Y4913" i="9"/>
  <c r="Y4912" i="9"/>
  <c r="Z4912" i="9" s="1"/>
  <c r="Z4911" i="9"/>
  <c r="Y4911" i="9"/>
  <c r="Z4910" i="9"/>
  <c r="Y4910" i="9"/>
  <c r="Z4909" i="9"/>
  <c r="Y4909" i="9"/>
  <c r="Y4908" i="9"/>
  <c r="Z4908" i="9" s="1"/>
  <c r="Z4907" i="9"/>
  <c r="Y4907" i="9"/>
  <c r="Z4906" i="9"/>
  <c r="Y4906" i="9"/>
  <c r="Z4905" i="9"/>
  <c r="Y4905" i="9"/>
  <c r="Y4904" i="9"/>
  <c r="Z4904" i="9" s="1"/>
  <c r="Z4903" i="9"/>
  <c r="Y4903" i="9"/>
  <c r="Z4902" i="9"/>
  <c r="Y4902" i="9"/>
  <c r="Z4901" i="9"/>
  <c r="Y4901" i="9"/>
  <c r="Y4900" i="9"/>
  <c r="Z4900" i="9" s="1"/>
  <c r="Z4899" i="9"/>
  <c r="Y4899" i="9"/>
  <c r="Z4898" i="9"/>
  <c r="Y4898" i="9"/>
  <c r="Z4897" i="9"/>
  <c r="Y4897" i="9"/>
  <c r="Y4896" i="9"/>
  <c r="Z4896" i="9" s="1"/>
  <c r="Z4895" i="9"/>
  <c r="Y4895" i="9"/>
  <c r="Z4894" i="9"/>
  <c r="Y4894" i="9"/>
  <c r="Z4893" i="9"/>
  <c r="Y4893" i="9"/>
  <c r="Y4892" i="9"/>
  <c r="Z4892" i="9" s="1"/>
  <c r="Z4891" i="9"/>
  <c r="Y4891" i="9"/>
  <c r="Z4890" i="9"/>
  <c r="Y4890" i="9"/>
  <c r="Z4889" i="9"/>
  <c r="Y4889" i="9"/>
  <c r="Y4888" i="9"/>
  <c r="Z4888" i="9" s="1"/>
  <c r="Z4887" i="9"/>
  <c r="Y4887" i="9"/>
  <c r="Z4886" i="9"/>
  <c r="Y4886" i="9"/>
  <c r="Z4885" i="9"/>
  <c r="Y4885" i="9"/>
  <c r="Y4884" i="9"/>
  <c r="Z4884" i="9" s="1"/>
  <c r="Z4883" i="9"/>
  <c r="Y4883" i="9"/>
  <c r="Z4882" i="9"/>
  <c r="Y4882" i="9"/>
  <c r="Z4881" i="9"/>
  <c r="Y4881" i="9"/>
  <c r="Y4880" i="9"/>
  <c r="Z4880" i="9" s="1"/>
  <c r="Z4879" i="9"/>
  <c r="Y4879" i="9"/>
  <c r="Z4878" i="9"/>
  <c r="Y4878" i="9"/>
  <c r="Z4877" i="9"/>
  <c r="Y4877" i="9"/>
  <c r="Y4876" i="9"/>
  <c r="Z4876" i="9" s="1"/>
  <c r="Z4875" i="9"/>
  <c r="Y4875" i="9"/>
  <c r="Z4874" i="9"/>
  <c r="Y4874" i="9"/>
  <c r="Z4873" i="9"/>
  <c r="Y4873" i="9"/>
  <c r="Y4872" i="9"/>
  <c r="Z4872" i="9" s="1"/>
  <c r="Z4871" i="9"/>
  <c r="Y4871" i="9"/>
  <c r="Z4870" i="9"/>
  <c r="Y4870" i="9"/>
  <c r="Z4869" i="9"/>
  <c r="Y4869" i="9"/>
  <c r="Y4868" i="9"/>
  <c r="Z4868" i="9" s="1"/>
  <c r="Z4867" i="9"/>
  <c r="Y4867" i="9"/>
  <c r="Z4866" i="9"/>
  <c r="Y4866" i="9"/>
  <c r="Z4865" i="9"/>
  <c r="Y4865" i="9"/>
  <c r="Y4864" i="9"/>
  <c r="Z4864" i="9" s="1"/>
  <c r="Z4863" i="9"/>
  <c r="Y4863" i="9"/>
  <c r="Z4862" i="9"/>
  <c r="Y4862" i="9"/>
  <c r="Z4861" i="9"/>
  <c r="Y4861" i="9"/>
  <c r="Y4860" i="9"/>
  <c r="Z4860" i="9" s="1"/>
  <c r="Z4859" i="9"/>
  <c r="Y4859" i="9"/>
  <c r="Z4858" i="9"/>
  <c r="Y4858" i="9"/>
  <c r="Z4857" i="9"/>
  <c r="Y4857" i="9"/>
  <c r="Y4856" i="9"/>
  <c r="Z4856" i="9" s="1"/>
  <c r="Y4855" i="9"/>
  <c r="Z4855" i="9" s="1"/>
  <c r="Z4854" i="9"/>
  <c r="Y4854" i="9"/>
  <c r="Y4853" i="9"/>
  <c r="Z4853" i="9" s="1"/>
  <c r="Y4852" i="9"/>
  <c r="Z4852" i="9" s="1"/>
  <c r="Z4851" i="9"/>
  <c r="Y4851" i="9"/>
  <c r="Z4850" i="9"/>
  <c r="Y4850" i="9"/>
  <c r="Y4849" i="9"/>
  <c r="Z4849" i="9" s="1"/>
  <c r="Y4848" i="9"/>
  <c r="Z4848" i="9" s="1"/>
  <c r="Y4847" i="9"/>
  <c r="Z4847" i="9" s="1"/>
  <c r="Z4846" i="9"/>
  <c r="Y4846" i="9"/>
  <c r="Y4845" i="9"/>
  <c r="Z4845" i="9" s="1"/>
  <c r="Y4844" i="9"/>
  <c r="Z4844" i="9" s="1"/>
  <c r="Z4843" i="9"/>
  <c r="Y4843" i="9"/>
  <c r="Z4842" i="9"/>
  <c r="Y4842" i="9"/>
  <c r="Z4841" i="9"/>
  <c r="Y4841" i="9"/>
  <c r="Y4840" i="9"/>
  <c r="Z4840" i="9" s="1"/>
  <c r="Y4839" i="9"/>
  <c r="Z4839" i="9" s="1"/>
  <c r="Y4838" i="9"/>
  <c r="Z4838" i="9" s="1"/>
  <c r="Y4837" i="9"/>
  <c r="Z4837" i="9" s="1"/>
  <c r="Y4836" i="9"/>
  <c r="Z4836" i="9" s="1"/>
  <c r="Y4835" i="9"/>
  <c r="Z4835" i="9" s="1"/>
  <c r="Z4834" i="9"/>
  <c r="Y4834" i="9"/>
  <c r="Z4833" i="9"/>
  <c r="Y4833" i="9"/>
  <c r="Y4832" i="9"/>
  <c r="Z4832" i="9" s="1"/>
  <c r="Y4831" i="9"/>
  <c r="Z4831" i="9" s="1"/>
  <c r="Y4830" i="9"/>
  <c r="Z4830" i="9" s="1"/>
  <c r="Y4829" i="9"/>
  <c r="Z4829" i="9" s="1"/>
  <c r="Y4828" i="9"/>
  <c r="Z4828" i="9" s="1"/>
  <c r="Z4827" i="9"/>
  <c r="Y4827" i="9"/>
  <c r="Y4826" i="9"/>
  <c r="Z4826" i="9" s="1"/>
  <c r="Z4825" i="9"/>
  <c r="Y4825" i="9"/>
  <c r="Y4824" i="9"/>
  <c r="Z4824" i="9" s="1"/>
  <c r="Y4823" i="9"/>
  <c r="Z4823" i="9" s="1"/>
  <c r="Y4822" i="9"/>
  <c r="Z4822" i="9" s="1"/>
  <c r="Y4821" i="9"/>
  <c r="Z4821" i="9" s="1"/>
  <c r="Y4820" i="9"/>
  <c r="Z4820" i="9" s="1"/>
  <c r="Z4819" i="9"/>
  <c r="Y4819" i="9"/>
  <c r="Z4818" i="9"/>
  <c r="Y4818" i="9"/>
  <c r="Y4817" i="9"/>
  <c r="Z4817" i="9" s="1"/>
  <c r="Y4816" i="9"/>
  <c r="Z4816" i="9" s="1"/>
  <c r="Y4815" i="9"/>
  <c r="Z4815" i="9" s="1"/>
  <c r="Y4814" i="9"/>
  <c r="Z4814" i="9" s="1"/>
  <c r="Y4813" i="9"/>
  <c r="Z4813" i="9" s="1"/>
  <c r="Y4812" i="9"/>
  <c r="Z4812" i="9" s="1"/>
  <c r="Z4811" i="9"/>
  <c r="Y4811" i="9"/>
  <c r="Y4810" i="9"/>
  <c r="Z4810" i="9" s="1"/>
  <c r="Z4809" i="9"/>
  <c r="Y4809" i="9"/>
  <c r="Y4808" i="9"/>
  <c r="Z4808" i="9" s="1"/>
  <c r="Y4807" i="9"/>
  <c r="Z4807" i="9" s="1"/>
  <c r="Y4806" i="9"/>
  <c r="Z4806" i="9" s="1"/>
  <c r="Y4805" i="9"/>
  <c r="Z4805" i="9" s="1"/>
  <c r="Y4804" i="9"/>
  <c r="Z4804" i="9" s="1"/>
  <c r="Y4803" i="9"/>
  <c r="Z4803" i="9" s="1"/>
  <c r="Z4802" i="9"/>
  <c r="Y4802" i="9"/>
  <c r="Z4801" i="9"/>
  <c r="Y4801" i="9"/>
  <c r="Y4800" i="9"/>
  <c r="Z4800" i="9" s="1"/>
  <c r="Y4799" i="9"/>
  <c r="Z4799" i="9" s="1"/>
  <c r="Y4798" i="9"/>
  <c r="Z4798" i="9" s="1"/>
  <c r="Y4797" i="9"/>
  <c r="Z4797" i="9" s="1"/>
  <c r="Y4796" i="9"/>
  <c r="Z4796" i="9" s="1"/>
  <c r="Z4795" i="9"/>
  <c r="Y4795" i="9"/>
  <c r="Y4794" i="9"/>
  <c r="Z4794" i="9" s="1"/>
  <c r="Z4793" i="9"/>
  <c r="Y4793" i="9"/>
  <c r="Y4792" i="9"/>
  <c r="Z4792" i="9" s="1"/>
  <c r="Y4791" i="9"/>
  <c r="Z4791" i="9" s="1"/>
  <c r="Y4790" i="9"/>
  <c r="Z4790" i="9" s="1"/>
  <c r="Y4789" i="9"/>
  <c r="Z4789" i="9" s="1"/>
  <c r="Y4788" i="9"/>
  <c r="Z4788" i="9" s="1"/>
  <c r="Y4787" i="9"/>
  <c r="Z4787" i="9" s="1"/>
  <c r="Y4786" i="9"/>
  <c r="Z4786" i="9" s="1"/>
  <c r="Y4785" i="9"/>
  <c r="Z4785" i="9" s="1"/>
  <c r="Y4784" i="9"/>
  <c r="Z4784" i="9" s="1"/>
  <c r="Y4783" i="9"/>
  <c r="Z4783" i="9" s="1"/>
  <c r="Y4782" i="9"/>
  <c r="Z4782" i="9" s="1"/>
  <c r="Y4781" i="9"/>
  <c r="Z4781" i="9" s="1"/>
  <c r="Y4780" i="9"/>
  <c r="Z4780" i="9" s="1"/>
  <c r="Y4779" i="9"/>
  <c r="Z4779" i="9" s="1"/>
  <c r="Z4778" i="9"/>
  <c r="Y4778" i="9"/>
  <c r="Y4777" i="9"/>
  <c r="Z4777" i="9" s="1"/>
  <c r="Y4776" i="9"/>
  <c r="Z4776" i="9" s="1"/>
  <c r="Y4775" i="9"/>
  <c r="Z4775" i="9" s="1"/>
  <c r="Y4774" i="9"/>
  <c r="Z4774" i="9" s="1"/>
  <c r="Y4773" i="9"/>
  <c r="Z4773" i="9" s="1"/>
  <c r="Y4772" i="9"/>
  <c r="Z4772" i="9" s="1"/>
  <c r="Y4771" i="9"/>
  <c r="Z4771" i="9" s="1"/>
  <c r="Y4770" i="9"/>
  <c r="Z4770" i="9" s="1"/>
  <c r="Y4769" i="9"/>
  <c r="Z4769" i="9" s="1"/>
  <c r="Y4768" i="9"/>
  <c r="Z4768" i="9" s="1"/>
  <c r="Y4767" i="9"/>
  <c r="Z4767" i="9" s="1"/>
  <c r="Y4766" i="9"/>
  <c r="Z4766" i="9" s="1"/>
  <c r="Y4765" i="9"/>
  <c r="Z4765" i="9" s="1"/>
  <c r="Y4764" i="9"/>
  <c r="Z4764" i="9" s="1"/>
  <c r="Z4763" i="9"/>
  <c r="Y4763" i="9"/>
  <c r="Y4762" i="9"/>
  <c r="Z4762" i="9" s="1"/>
  <c r="Y4761" i="9"/>
  <c r="Z4761" i="9" s="1"/>
  <c r="Y4760" i="9"/>
  <c r="Z4760" i="9" s="1"/>
  <c r="Y4759" i="9"/>
  <c r="Z4759" i="9" s="1"/>
  <c r="Y4758" i="9"/>
  <c r="Z4758" i="9" s="1"/>
  <c r="Y4757" i="9"/>
  <c r="Z4757" i="9" s="1"/>
  <c r="Y4756" i="9"/>
  <c r="Z4756" i="9" s="1"/>
  <c r="Z4755" i="9"/>
  <c r="Y4755" i="9"/>
  <c r="Y4754" i="9"/>
  <c r="Z4754" i="9" s="1"/>
  <c r="Y4753" i="9"/>
  <c r="Z4753" i="9" s="1"/>
  <c r="Y4752" i="9"/>
  <c r="Z4752" i="9" s="1"/>
  <c r="Y4751" i="9"/>
  <c r="Z4751" i="9" s="1"/>
  <c r="Y4750" i="9"/>
  <c r="Z4750" i="9" s="1"/>
  <c r="Y4749" i="9"/>
  <c r="Z4749" i="9" s="1"/>
  <c r="Y4748" i="9"/>
  <c r="Z4748" i="9" s="1"/>
  <c r="Y4747" i="9"/>
  <c r="Z4747" i="9" s="1"/>
  <c r="Y4746" i="9"/>
  <c r="Z4746" i="9" s="1"/>
  <c r="Z4745" i="9"/>
  <c r="Y4745" i="9"/>
  <c r="Y4744" i="9"/>
  <c r="Z4744" i="9" s="1"/>
  <c r="Y4743" i="9"/>
  <c r="Z4743" i="9" s="1"/>
  <c r="Y4742" i="9"/>
  <c r="Z4742" i="9" s="1"/>
  <c r="Y4741" i="9"/>
  <c r="Z4741" i="9" s="1"/>
  <c r="Y4740" i="9"/>
  <c r="Z4740" i="9" s="1"/>
  <c r="Y4739" i="9"/>
  <c r="Z4739" i="9" s="1"/>
  <c r="Z4738" i="9"/>
  <c r="Y4738" i="9"/>
  <c r="Z4737" i="9"/>
  <c r="Y4737" i="9"/>
  <c r="Y4736" i="9"/>
  <c r="Z4736" i="9" s="1"/>
  <c r="Y4735" i="9"/>
  <c r="Z4735" i="9" s="1"/>
  <c r="Y4734" i="9"/>
  <c r="Z4734" i="9" s="1"/>
  <c r="Y4733" i="9"/>
  <c r="Z4733" i="9" s="1"/>
  <c r="Y4732" i="9"/>
  <c r="Z4732" i="9" s="1"/>
  <c r="Y4731" i="9"/>
  <c r="Z4731" i="9" s="1"/>
  <c r="Y4730" i="9"/>
  <c r="Z4730" i="9" s="1"/>
  <c r="Y4729" i="9"/>
  <c r="Z4729" i="9" s="1"/>
  <c r="Y4728" i="9"/>
  <c r="Z4728" i="9" s="1"/>
  <c r="Y4727" i="9"/>
  <c r="Z4727" i="9" s="1"/>
  <c r="Y4726" i="9"/>
  <c r="Z4726" i="9" s="1"/>
  <c r="Y4725" i="9"/>
  <c r="Z4725" i="9" s="1"/>
  <c r="Y4724" i="9"/>
  <c r="Z4724" i="9" s="1"/>
  <c r="Y4723" i="9"/>
  <c r="Z4723" i="9" s="1"/>
  <c r="Z4722" i="9"/>
  <c r="Y4722" i="9"/>
  <c r="Y4721" i="9"/>
  <c r="Z4721" i="9" s="1"/>
  <c r="Y4720" i="9"/>
  <c r="Z4720" i="9" s="1"/>
  <c r="Y4719" i="9"/>
  <c r="Z4719" i="9" s="1"/>
  <c r="Y4718" i="9"/>
  <c r="Z4718" i="9" s="1"/>
  <c r="Y4717" i="9"/>
  <c r="Z4717" i="9" s="1"/>
  <c r="Y4716" i="9"/>
  <c r="Z4716" i="9" s="1"/>
  <c r="Z4715" i="9"/>
  <c r="Y4715" i="9"/>
  <c r="Y4714" i="9"/>
  <c r="Z4714" i="9" s="1"/>
  <c r="Y4713" i="9"/>
  <c r="Z4713" i="9" s="1"/>
  <c r="Y4712" i="9"/>
  <c r="Z4712" i="9" s="1"/>
  <c r="Y4711" i="9"/>
  <c r="Z4711" i="9" s="1"/>
  <c r="Y4710" i="9"/>
  <c r="Z4710" i="9" s="1"/>
  <c r="Y4709" i="9"/>
  <c r="Z4709" i="9" s="1"/>
  <c r="Y4708" i="9"/>
  <c r="Z4708" i="9" s="1"/>
  <c r="Y4707" i="9"/>
  <c r="Z4707" i="9" s="1"/>
  <c r="Y4706" i="9"/>
  <c r="Z4706" i="9" s="1"/>
  <c r="Y4705" i="9"/>
  <c r="Z4705" i="9" s="1"/>
  <c r="Y4704" i="9"/>
  <c r="Z4704" i="9" s="1"/>
  <c r="Y4703" i="9"/>
  <c r="Z4703" i="9" s="1"/>
  <c r="Y4702" i="9"/>
  <c r="Z4702" i="9" s="1"/>
  <c r="Y4701" i="9"/>
  <c r="Z4701" i="9" s="1"/>
  <c r="Y4700" i="9"/>
  <c r="Z4700" i="9" s="1"/>
  <c r="Z4699" i="9"/>
  <c r="Y4699" i="9"/>
  <c r="Y4698" i="9"/>
  <c r="Z4698" i="9" s="1"/>
  <c r="Z4697" i="9"/>
  <c r="Y4697" i="9"/>
  <c r="Y4696" i="9"/>
  <c r="Z4696" i="9" s="1"/>
  <c r="Y4695" i="9"/>
  <c r="Z4695" i="9" s="1"/>
  <c r="Y4694" i="9"/>
  <c r="Z4694" i="9" s="1"/>
  <c r="Y4693" i="9"/>
  <c r="Z4693" i="9" s="1"/>
  <c r="Y4692" i="9"/>
  <c r="Z4692" i="9" s="1"/>
  <c r="Y4691" i="9"/>
  <c r="Z4691" i="9" s="1"/>
  <c r="Y4690" i="9"/>
  <c r="Z4690" i="9" s="1"/>
  <c r="Z4689" i="9"/>
  <c r="Y4689" i="9"/>
  <c r="Y4688" i="9"/>
  <c r="Z4688" i="9" s="1"/>
  <c r="Y4687" i="9"/>
  <c r="Z4687" i="9" s="1"/>
  <c r="Y4686" i="9"/>
  <c r="Z4686" i="9" s="1"/>
  <c r="Y4685" i="9"/>
  <c r="Z4685" i="9" s="1"/>
  <c r="Y4684" i="9"/>
  <c r="Z4684" i="9" s="1"/>
  <c r="Y4683" i="9"/>
  <c r="Z4683" i="9" s="1"/>
  <c r="Y4682" i="9"/>
  <c r="Z4682" i="9" s="1"/>
  <c r="Y4681" i="9"/>
  <c r="Z4681" i="9" s="1"/>
  <c r="Y4680" i="9"/>
  <c r="Z4680" i="9" s="1"/>
  <c r="Y4679" i="9"/>
  <c r="Z4679" i="9" s="1"/>
  <c r="Y4678" i="9"/>
  <c r="Z4678" i="9" s="1"/>
  <c r="Y4677" i="9"/>
  <c r="Z4677" i="9" s="1"/>
  <c r="Y4676" i="9"/>
  <c r="Z4676" i="9" s="1"/>
  <c r="Y4675" i="9"/>
  <c r="Z4675" i="9" s="1"/>
  <c r="Y4674" i="9"/>
  <c r="Z4674" i="9" s="1"/>
  <c r="Y4673" i="9"/>
  <c r="Z4673" i="9" s="1"/>
  <c r="Y4672" i="9"/>
  <c r="Z4672" i="9" s="1"/>
  <c r="Y4671" i="9"/>
  <c r="Z4671" i="9" s="1"/>
  <c r="Y4670" i="9"/>
  <c r="Z4670" i="9" s="1"/>
  <c r="Y4669" i="9"/>
  <c r="Z4669" i="9" s="1"/>
  <c r="Y4668" i="9"/>
  <c r="Z4668" i="9" s="1"/>
  <c r="Z4667" i="9"/>
  <c r="Y4667" i="9"/>
  <c r="Y4666" i="9"/>
  <c r="Z4666" i="9" s="1"/>
  <c r="Z4665" i="9"/>
  <c r="Y4665" i="9"/>
  <c r="Y4664" i="9"/>
  <c r="Z4664" i="9" s="1"/>
  <c r="Y4663" i="9"/>
  <c r="Z4663" i="9" s="1"/>
  <c r="Y4662" i="9"/>
  <c r="Z4662" i="9" s="1"/>
  <c r="Z4661" i="9"/>
  <c r="Y4661" i="9"/>
  <c r="Y4660" i="9"/>
  <c r="Z4660" i="9" s="1"/>
  <c r="Y4659" i="9"/>
  <c r="Z4659" i="9" s="1"/>
  <c r="Y4658" i="9"/>
  <c r="Z4658" i="9" s="1"/>
  <c r="Z4657" i="9"/>
  <c r="Y4657" i="9"/>
  <c r="Y4656" i="9"/>
  <c r="Z4656" i="9" s="1"/>
  <c r="Y4655" i="9"/>
  <c r="Z4655" i="9" s="1"/>
  <c r="Y4654" i="9"/>
  <c r="Z4654" i="9" s="1"/>
  <c r="Y4653" i="9"/>
  <c r="Z4653" i="9" s="1"/>
  <c r="Y4652" i="9"/>
  <c r="Z4652" i="9" s="1"/>
  <c r="Y4651" i="9"/>
  <c r="Z4651" i="9" s="1"/>
  <c r="Y4650" i="9"/>
  <c r="Z4650" i="9" s="1"/>
  <c r="Y4649" i="9"/>
  <c r="Z4649" i="9" s="1"/>
  <c r="Y4648" i="9"/>
  <c r="Z4648" i="9" s="1"/>
  <c r="Y4647" i="9"/>
  <c r="Z4647" i="9" s="1"/>
  <c r="Y4646" i="9"/>
  <c r="Z4646" i="9" s="1"/>
  <c r="Y4645" i="9"/>
  <c r="Z4645" i="9" s="1"/>
  <c r="Y4644" i="9"/>
  <c r="Z4644" i="9" s="1"/>
  <c r="Y4643" i="9"/>
  <c r="Z4643" i="9" s="1"/>
  <c r="Y4642" i="9"/>
  <c r="Z4642" i="9" s="1"/>
  <c r="Y4641" i="9"/>
  <c r="Z4641" i="9" s="1"/>
  <c r="Y4640" i="9"/>
  <c r="Z4640" i="9" s="1"/>
  <c r="Y4639" i="9"/>
  <c r="Z4639" i="9" s="1"/>
  <c r="Y4638" i="9"/>
  <c r="Z4638" i="9" s="1"/>
  <c r="Y4637" i="9"/>
  <c r="Z4637" i="9" s="1"/>
  <c r="Y4636" i="9"/>
  <c r="Z4636" i="9" s="1"/>
  <c r="Y4635" i="9"/>
  <c r="Z4635" i="9" s="1"/>
  <c r="Y4634" i="9"/>
  <c r="Z4634" i="9" s="1"/>
  <c r="Y4633" i="9"/>
  <c r="Z4633" i="9" s="1"/>
  <c r="Y4632" i="9"/>
  <c r="Z4632" i="9" s="1"/>
  <c r="Y4631" i="9"/>
  <c r="Z4631" i="9" s="1"/>
  <c r="Y4630" i="9"/>
  <c r="Z4630" i="9" s="1"/>
  <c r="Z4629" i="9"/>
  <c r="Y4629" i="9"/>
  <c r="Y4628" i="9"/>
  <c r="Z4628" i="9" s="1"/>
  <c r="Y4627" i="9"/>
  <c r="Z4627" i="9" s="1"/>
  <c r="Y4626" i="9"/>
  <c r="Z4626" i="9" s="1"/>
  <c r="Z4625" i="9"/>
  <c r="Y4625" i="9"/>
  <c r="Y4624" i="9"/>
  <c r="Z4624" i="9" s="1"/>
  <c r="Y4623" i="9"/>
  <c r="Z4623" i="9" s="1"/>
  <c r="Y4622" i="9"/>
  <c r="Z4622" i="9" s="1"/>
  <c r="Z4621" i="9"/>
  <c r="Y4621" i="9"/>
  <c r="Y4620" i="9"/>
  <c r="Z4620" i="9" s="1"/>
  <c r="Y4619" i="9"/>
  <c r="Z4619" i="9" s="1"/>
  <c r="Y4618" i="9"/>
  <c r="Z4618" i="9" s="1"/>
  <c r="Y4617" i="9"/>
  <c r="Z4617" i="9" s="1"/>
  <c r="Y4616" i="9"/>
  <c r="Z4616" i="9" s="1"/>
  <c r="Y4615" i="9"/>
  <c r="Z4615" i="9" s="1"/>
  <c r="Y4614" i="9"/>
  <c r="Z4614" i="9" s="1"/>
  <c r="Y4613" i="9"/>
  <c r="Z4613" i="9" s="1"/>
  <c r="Y4612" i="9"/>
  <c r="Z4612" i="9" s="1"/>
  <c r="Y4611" i="9"/>
  <c r="Z4611" i="9" s="1"/>
  <c r="Y4610" i="9"/>
  <c r="Z4610" i="9" s="1"/>
  <c r="Y4609" i="9"/>
  <c r="Z4609" i="9" s="1"/>
  <c r="Y4608" i="9"/>
  <c r="Z4608" i="9" s="1"/>
  <c r="Y4607" i="9"/>
  <c r="Z4607" i="9" s="1"/>
  <c r="Y4606" i="9"/>
  <c r="Z4606" i="9" s="1"/>
  <c r="Y4605" i="9"/>
  <c r="Z4605" i="9" s="1"/>
  <c r="Y4604" i="9"/>
  <c r="Z4604" i="9" s="1"/>
  <c r="Y4603" i="9"/>
  <c r="Z4603" i="9" s="1"/>
  <c r="Y4602" i="9"/>
  <c r="Z4602" i="9" s="1"/>
  <c r="Y4601" i="9"/>
  <c r="Z4601" i="9" s="1"/>
  <c r="Y4600" i="9"/>
  <c r="Z4600" i="9" s="1"/>
  <c r="Y4599" i="9"/>
  <c r="Z4599" i="9" s="1"/>
  <c r="Y4598" i="9"/>
  <c r="Z4598" i="9" s="1"/>
  <c r="Y4597" i="9"/>
  <c r="Z4597" i="9" s="1"/>
  <c r="Y4596" i="9"/>
  <c r="Z4596" i="9" s="1"/>
  <c r="Y4595" i="9"/>
  <c r="Z4595" i="9" s="1"/>
  <c r="Y4594" i="9"/>
  <c r="Z4594" i="9" s="1"/>
  <c r="Y4593" i="9"/>
  <c r="Z4593" i="9" s="1"/>
  <c r="Y4592" i="9"/>
  <c r="Z4592" i="9" s="1"/>
  <c r="Y4591" i="9"/>
  <c r="Z4591" i="9" s="1"/>
  <c r="Y4590" i="9"/>
  <c r="Z4590" i="9" s="1"/>
  <c r="Y4589" i="9"/>
  <c r="Z4589" i="9" s="1"/>
  <c r="Y4588" i="9"/>
  <c r="Z4588" i="9" s="1"/>
  <c r="Y4587" i="9"/>
  <c r="Z4587" i="9" s="1"/>
  <c r="Y4586" i="9"/>
  <c r="Z4586" i="9" s="1"/>
  <c r="Y4585" i="9"/>
  <c r="Z4585" i="9" s="1"/>
  <c r="Y4584" i="9"/>
  <c r="Z4584" i="9" s="1"/>
  <c r="Y4583" i="9"/>
  <c r="Z4583" i="9" s="1"/>
  <c r="Y4582" i="9"/>
  <c r="Z4582" i="9" s="1"/>
  <c r="Y4581" i="9"/>
  <c r="Z4581" i="9" s="1"/>
  <c r="Y4580" i="9"/>
  <c r="Z4580" i="9" s="1"/>
  <c r="Y4579" i="9"/>
  <c r="Z4579" i="9" s="1"/>
  <c r="Y4578" i="9"/>
  <c r="Z4578" i="9" s="1"/>
  <c r="Y4577" i="9"/>
  <c r="Z4577" i="9" s="1"/>
  <c r="Y4576" i="9"/>
  <c r="Z4576" i="9" s="1"/>
  <c r="Y4575" i="9"/>
  <c r="Z4575" i="9" s="1"/>
  <c r="Y4574" i="9"/>
  <c r="Z4574" i="9" s="1"/>
  <c r="Y4573" i="9"/>
  <c r="Z4573" i="9" s="1"/>
  <c r="Y4572" i="9"/>
  <c r="Z4572" i="9" s="1"/>
  <c r="Y4571" i="9"/>
  <c r="Z4571" i="9" s="1"/>
  <c r="Y4570" i="9"/>
  <c r="Z4570" i="9" s="1"/>
  <c r="Y4569" i="9"/>
  <c r="Z4569" i="9" s="1"/>
  <c r="Y4568" i="9"/>
  <c r="Z4568" i="9" s="1"/>
  <c r="Y4567" i="9"/>
  <c r="Z4567" i="9" s="1"/>
  <c r="Y4566" i="9"/>
  <c r="Z4566" i="9" s="1"/>
  <c r="Z4565" i="9"/>
  <c r="Y4565" i="9"/>
  <c r="Y4564" i="9"/>
  <c r="Z4564" i="9" s="1"/>
  <c r="Y4563" i="9"/>
  <c r="Z4563" i="9" s="1"/>
  <c r="Y4562" i="9"/>
  <c r="Z4562" i="9" s="1"/>
  <c r="Z4561" i="9"/>
  <c r="Y4561" i="9"/>
  <c r="Y4560" i="9"/>
  <c r="Z4560" i="9" s="1"/>
  <c r="Y4559" i="9"/>
  <c r="Z4559" i="9" s="1"/>
  <c r="Y4558" i="9"/>
  <c r="Z4558" i="9" s="1"/>
  <c r="Z4557" i="9"/>
  <c r="Y4557" i="9"/>
  <c r="Y4556" i="9"/>
  <c r="Z4556" i="9" s="1"/>
  <c r="Y4555" i="9"/>
  <c r="Z4555" i="9" s="1"/>
  <c r="Y4554" i="9"/>
  <c r="Z4554" i="9" s="1"/>
  <c r="Y4553" i="9"/>
  <c r="Z4553" i="9" s="1"/>
  <c r="Y4552" i="9"/>
  <c r="Z4552" i="9" s="1"/>
  <c r="Y4551" i="9"/>
  <c r="Z4551" i="9" s="1"/>
  <c r="Y4550" i="9"/>
  <c r="Z4550" i="9" s="1"/>
  <c r="Y4549" i="9"/>
  <c r="Z4549" i="9" s="1"/>
  <c r="Y4548" i="9"/>
  <c r="Z4548" i="9" s="1"/>
  <c r="Y4547" i="9"/>
  <c r="Z4547" i="9" s="1"/>
  <c r="Y4546" i="9"/>
  <c r="Z4546" i="9" s="1"/>
  <c r="Y4545" i="9"/>
  <c r="Z4545" i="9" s="1"/>
  <c r="Y4544" i="9"/>
  <c r="Z4544" i="9" s="1"/>
  <c r="Y4543" i="9"/>
  <c r="Z4543" i="9" s="1"/>
  <c r="Y4542" i="9"/>
  <c r="Z4542" i="9" s="1"/>
  <c r="Y4541" i="9"/>
  <c r="Z4541" i="9" s="1"/>
  <c r="Y4540" i="9"/>
  <c r="Z4540" i="9" s="1"/>
  <c r="Y4539" i="9"/>
  <c r="Z4539" i="9" s="1"/>
  <c r="Y4538" i="9"/>
  <c r="Z4538" i="9" s="1"/>
  <c r="Y4537" i="9"/>
  <c r="Z4537" i="9" s="1"/>
  <c r="Y4536" i="9"/>
  <c r="Z4536" i="9" s="1"/>
  <c r="Y4535" i="9"/>
  <c r="Z4535" i="9" s="1"/>
  <c r="Y4534" i="9"/>
  <c r="Z4534" i="9" s="1"/>
  <c r="Y4533" i="9"/>
  <c r="Z4533" i="9" s="1"/>
  <c r="Y4532" i="9"/>
  <c r="Z4532" i="9" s="1"/>
  <c r="Y4531" i="9"/>
  <c r="Z4531" i="9" s="1"/>
  <c r="Y4530" i="9"/>
  <c r="Z4530" i="9" s="1"/>
  <c r="Y4529" i="9"/>
  <c r="Z4529" i="9" s="1"/>
  <c r="Y4528" i="9"/>
  <c r="Z4528" i="9" s="1"/>
  <c r="Y4527" i="9"/>
  <c r="Z4527" i="9" s="1"/>
  <c r="Y4526" i="9"/>
  <c r="Z4526" i="9" s="1"/>
  <c r="Y4525" i="9"/>
  <c r="Z4525" i="9" s="1"/>
  <c r="Y4524" i="9"/>
  <c r="Z4524" i="9" s="1"/>
  <c r="Y4523" i="9"/>
  <c r="Z4523" i="9" s="1"/>
  <c r="Y4522" i="9"/>
  <c r="Z4522" i="9" s="1"/>
  <c r="Y4521" i="9"/>
  <c r="Z4521" i="9" s="1"/>
  <c r="Y4520" i="9"/>
  <c r="Z4520" i="9" s="1"/>
  <c r="Y4519" i="9"/>
  <c r="Z4519" i="9" s="1"/>
  <c r="Y4518" i="9"/>
  <c r="Z4518" i="9" s="1"/>
  <c r="Y4517" i="9"/>
  <c r="Z4517" i="9" s="1"/>
  <c r="Y4516" i="9"/>
  <c r="Z4516" i="9" s="1"/>
  <c r="Y4515" i="9"/>
  <c r="Z4515" i="9" s="1"/>
  <c r="Y4514" i="9"/>
  <c r="Z4514" i="9" s="1"/>
  <c r="Y4513" i="9"/>
  <c r="Z4513" i="9" s="1"/>
  <c r="Y4512" i="9"/>
  <c r="Z4512" i="9" s="1"/>
  <c r="Y4511" i="9"/>
  <c r="Z4511" i="9" s="1"/>
  <c r="Y4510" i="9"/>
  <c r="Z4510" i="9" s="1"/>
  <c r="Y4509" i="9"/>
  <c r="Z4509" i="9" s="1"/>
  <c r="Y4508" i="9"/>
  <c r="Z4508" i="9" s="1"/>
  <c r="Y4507" i="9"/>
  <c r="Z4507" i="9" s="1"/>
  <c r="Y4506" i="9"/>
  <c r="Z4506" i="9" s="1"/>
  <c r="Y4505" i="9"/>
  <c r="Z4505" i="9" s="1"/>
  <c r="Y4504" i="9"/>
  <c r="Z4504" i="9" s="1"/>
  <c r="Y4503" i="9"/>
  <c r="Z4503" i="9" s="1"/>
  <c r="Y4502" i="9"/>
  <c r="Z4502" i="9" s="1"/>
  <c r="Z4501" i="9"/>
  <c r="Y4501" i="9"/>
  <c r="Y4500" i="9"/>
  <c r="Z4500" i="9" s="1"/>
  <c r="Y4499" i="9"/>
  <c r="Z4499" i="9" s="1"/>
  <c r="Y4498" i="9"/>
  <c r="Z4498" i="9" s="1"/>
  <c r="Z4497" i="9"/>
  <c r="Y4497" i="9"/>
  <c r="Y4496" i="9"/>
  <c r="Z4496" i="9" s="1"/>
  <c r="Y4495" i="9"/>
  <c r="Z4495" i="9" s="1"/>
  <c r="Y4494" i="9"/>
  <c r="Z4494" i="9" s="1"/>
  <c r="Z4493" i="9"/>
  <c r="Y4493" i="9"/>
  <c r="Y4492" i="9"/>
  <c r="Z4492" i="9" s="1"/>
  <c r="Y4491" i="9"/>
  <c r="Z4491" i="9" s="1"/>
  <c r="Y4490" i="9"/>
  <c r="Z4490" i="9" s="1"/>
  <c r="Y4489" i="9"/>
  <c r="Z4489" i="9" s="1"/>
  <c r="Y4488" i="9"/>
  <c r="Z4488" i="9" s="1"/>
  <c r="Y4487" i="9"/>
  <c r="Z4487" i="9" s="1"/>
  <c r="Y4486" i="9"/>
  <c r="Z4486" i="9" s="1"/>
  <c r="Y4485" i="9"/>
  <c r="Z4485" i="9" s="1"/>
  <c r="Y4484" i="9"/>
  <c r="Z4484" i="9" s="1"/>
  <c r="Y4483" i="9"/>
  <c r="Z4483" i="9" s="1"/>
  <c r="Y4482" i="9"/>
  <c r="Z4482" i="9" s="1"/>
  <c r="Y4481" i="9"/>
  <c r="Z4481" i="9" s="1"/>
  <c r="Y4480" i="9"/>
  <c r="Z4480" i="9" s="1"/>
  <c r="Y4479" i="9"/>
  <c r="Z4479" i="9" s="1"/>
  <c r="Y4478" i="9"/>
  <c r="Z4478" i="9" s="1"/>
  <c r="Y4477" i="9"/>
  <c r="Z4477" i="9" s="1"/>
  <c r="Y4476" i="9"/>
  <c r="Z4476" i="9" s="1"/>
  <c r="Y4475" i="9"/>
  <c r="Z4475" i="9" s="1"/>
  <c r="Y4474" i="9"/>
  <c r="Z4474" i="9" s="1"/>
  <c r="Y4473" i="9"/>
  <c r="Z4473" i="9" s="1"/>
  <c r="Y4472" i="9"/>
  <c r="Z4472" i="9" s="1"/>
  <c r="Y4471" i="9"/>
  <c r="Z4471" i="9" s="1"/>
  <c r="Y4470" i="9"/>
  <c r="Z4470" i="9" s="1"/>
  <c r="Y4469" i="9"/>
  <c r="Z4469" i="9" s="1"/>
  <c r="Y4468" i="9"/>
  <c r="Z4468" i="9" s="1"/>
  <c r="Y4467" i="9"/>
  <c r="Z4467" i="9" s="1"/>
  <c r="Y4466" i="9"/>
  <c r="Z4466" i="9" s="1"/>
  <c r="Y4465" i="9"/>
  <c r="Z4465" i="9" s="1"/>
  <c r="Y4464" i="9"/>
  <c r="Z4464" i="9" s="1"/>
  <c r="Y4463" i="9"/>
  <c r="Z4463" i="9" s="1"/>
  <c r="Y4462" i="9"/>
  <c r="Z4462" i="9" s="1"/>
  <c r="Y4461" i="9"/>
  <c r="Z4461" i="9" s="1"/>
  <c r="Y4460" i="9"/>
  <c r="Z4460" i="9" s="1"/>
  <c r="Y4459" i="9"/>
  <c r="Z4459" i="9" s="1"/>
  <c r="Y4458" i="9"/>
  <c r="Z4458" i="9" s="1"/>
  <c r="Y4457" i="9"/>
  <c r="Z4457" i="9" s="1"/>
  <c r="Y4456" i="9"/>
  <c r="Z4456" i="9" s="1"/>
  <c r="Y4455" i="9"/>
  <c r="Z4455" i="9" s="1"/>
  <c r="Y4454" i="9"/>
  <c r="Z4454" i="9" s="1"/>
  <c r="Y4453" i="9"/>
  <c r="Z4453" i="9" s="1"/>
  <c r="Y4452" i="9"/>
  <c r="Z4452" i="9" s="1"/>
  <c r="Y4451" i="9"/>
  <c r="Z4451" i="9" s="1"/>
  <c r="Y4450" i="9"/>
  <c r="Z4450" i="9" s="1"/>
  <c r="Y4449" i="9"/>
  <c r="Z4449" i="9" s="1"/>
  <c r="Y4448" i="9"/>
  <c r="Z4448" i="9" s="1"/>
  <c r="Y4447" i="9"/>
  <c r="Z4447" i="9" s="1"/>
  <c r="Y4446" i="9"/>
  <c r="Z4446" i="9" s="1"/>
  <c r="Y4445" i="9"/>
  <c r="Z4445" i="9" s="1"/>
  <c r="Y4444" i="9"/>
  <c r="Z4444" i="9" s="1"/>
  <c r="Y4443" i="9"/>
  <c r="Z4443" i="9" s="1"/>
  <c r="Y4442" i="9"/>
  <c r="Z4442" i="9" s="1"/>
  <c r="Y4441" i="9"/>
  <c r="Z4441" i="9" s="1"/>
  <c r="Y4440" i="9"/>
  <c r="Z4440" i="9" s="1"/>
  <c r="Y4439" i="9"/>
  <c r="Z4439" i="9" s="1"/>
  <c r="Y4438" i="9"/>
  <c r="Z4438" i="9" s="1"/>
  <c r="Z4437" i="9"/>
  <c r="Y4437" i="9"/>
  <c r="Y4436" i="9"/>
  <c r="Z4436" i="9" s="1"/>
  <c r="Y4435" i="9"/>
  <c r="Z4435" i="9" s="1"/>
  <c r="Y4434" i="9"/>
  <c r="Z4434" i="9" s="1"/>
  <c r="Z4433" i="9"/>
  <c r="Y4433" i="9"/>
  <c r="Y4432" i="9"/>
  <c r="Z4432" i="9" s="1"/>
  <c r="Y4431" i="9"/>
  <c r="Z4431" i="9" s="1"/>
  <c r="Y4430" i="9"/>
  <c r="Z4430" i="9" s="1"/>
  <c r="Z4429" i="9"/>
  <c r="Y4429" i="9"/>
  <c r="Y4428" i="9"/>
  <c r="Z4428" i="9" s="1"/>
  <c r="Y4427" i="9"/>
  <c r="Z4427" i="9" s="1"/>
  <c r="Y4426" i="9"/>
  <c r="Z4426" i="9" s="1"/>
  <c r="Y4425" i="9"/>
  <c r="Z4425" i="9" s="1"/>
  <c r="Y4424" i="9"/>
  <c r="Z4424" i="9" s="1"/>
  <c r="Y4423" i="9"/>
  <c r="Z4423" i="9" s="1"/>
  <c r="Y4422" i="9"/>
  <c r="Z4422" i="9" s="1"/>
  <c r="Y4421" i="9"/>
  <c r="Z4421" i="9" s="1"/>
  <c r="Y4420" i="9"/>
  <c r="Z4420" i="9" s="1"/>
  <c r="Y4419" i="9"/>
  <c r="Z4419" i="9" s="1"/>
  <c r="Y4418" i="9"/>
  <c r="Z4418" i="9" s="1"/>
  <c r="Y4417" i="9"/>
  <c r="Z4417" i="9" s="1"/>
  <c r="Y4416" i="9"/>
  <c r="Z4416" i="9" s="1"/>
  <c r="Y4415" i="9"/>
  <c r="Z4415" i="9" s="1"/>
  <c r="Y4414" i="9"/>
  <c r="Z4414" i="9" s="1"/>
  <c r="Y4413" i="9"/>
  <c r="Z4413" i="9" s="1"/>
  <c r="Y4412" i="9"/>
  <c r="Z4412" i="9" s="1"/>
  <c r="Y4411" i="9"/>
  <c r="Z4411" i="9" s="1"/>
  <c r="Y4410" i="9"/>
  <c r="Z4410" i="9" s="1"/>
  <c r="Y4409" i="9"/>
  <c r="Z4409" i="9" s="1"/>
  <c r="Y4408" i="9"/>
  <c r="Z4408" i="9" s="1"/>
  <c r="Y4407" i="9"/>
  <c r="Z4407" i="9" s="1"/>
  <c r="Y4406" i="9"/>
  <c r="Z4406" i="9" s="1"/>
  <c r="Y4405" i="9"/>
  <c r="Z4405" i="9" s="1"/>
  <c r="Y4404" i="9"/>
  <c r="Z4404" i="9" s="1"/>
  <c r="Y4403" i="9"/>
  <c r="Z4403" i="9" s="1"/>
  <c r="Y4402" i="9"/>
  <c r="Z4402" i="9" s="1"/>
  <c r="Y4401" i="9"/>
  <c r="Z4401" i="9" s="1"/>
  <c r="Y4400" i="9"/>
  <c r="Z4400" i="9" s="1"/>
  <c r="Y4399" i="9"/>
  <c r="Z4399" i="9" s="1"/>
  <c r="Y4398" i="9"/>
  <c r="Z4398" i="9" s="1"/>
  <c r="Y4397" i="9"/>
  <c r="Z4397" i="9" s="1"/>
  <c r="Y4396" i="9"/>
  <c r="Z4396" i="9" s="1"/>
  <c r="Y4395" i="9"/>
  <c r="Z4395" i="9" s="1"/>
  <c r="Y4394" i="9"/>
  <c r="Z4394" i="9" s="1"/>
  <c r="Y4393" i="9"/>
  <c r="Z4393" i="9" s="1"/>
  <c r="Y4392" i="9"/>
  <c r="Z4392" i="9" s="1"/>
  <c r="Z4391" i="9"/>
  <c r="Y4391" i="9"/>
  <c r="Y4390" i="9"/>
  <c r="Z4390" i="9" s="1"/>
  <c r="Z4389" i="9"/>
  <c r="Y4389" i="9"/>
  <c r="Y4388" i="9"/>
  <c r="Z4388" i="9" s="1"/>
  <c r="Y4387" i="9"/>
  <c r="Z4387" i="9" s="1"/>
  <c r="Y4386" i="9"/>
  <c r="Z4386" i="9" s="1"/>
  <c r="Z4385" i="9"/>
  <c r="Y4385" i="9"/>
  <c r="Y4384" i="9"/>
  <c r="Z4384" i="9" s="1"/>
  <c r="Z4383" i="9"/>
  <c r="Y4383" i="9"/>
  <c r="Z4382" i="9"/>
  <c r="Y4382" i="9"/>
  <c r="Y4381" i="9"/>
  <c r="Z4381" i="9" s="1"/>
  <c r="Y4380" i="9"/>
  <c r="Z4380" i="9" s="1"/>
  <c r="Y4379" i="9"/>
  <c r="Z4379" i="9" s="1"/>
  <c r="Y4378" i="9"/>
  <c r="Z4378" i="9" s="1"/>
  <c r="Y4377" i="9"/>
  <c r="Z4377" i="9" s="1"/>
  <c r="Y4376" i="9"/>
  <c r="Z4376" i="9" s="1"/>
  <c r="Z4375" i="9"/>
  <c r="Y4375" i="9"/>
  <c r="Y4374" i="9"/>
  <c r="Z4374" i="9" s="1"/>
  <c r="Y4373" i="9"/>
  <c r="Z4373" i="9" s="1"/>
  <c r="Y4372" i="9"/>
  <c r="Z4372" i="9" s="1"/>
  <c r="Y4371" i="9"/>
  <c r="Z4371" i="9" s="1"/>
  <c r="Y4370" i="9"/>
  <c r="Z4370" i="9" s="1"/>
  <c r="Y4369" i="9"/>
  <c r="Z4369" i="9" s="1"/>
  <c r="Y4368" i="9"/>
  <c r="Z4368" i="9" s="1"/>
  <c r="Y4367" i="9"/>
  <c r="Z4367" i="9" s="1"/>
  <c r="Y4366" i="9"/>
  <c r="Z4366" i="9" s="1"/>
  <c r="Y4365" i="9"/>
  <c r="Z4365" i="9" s="1"/>
  <c r="Y4364" i="9"/>
  <c r="Z4364" i="9" s="1"/>
  <c r="Y4363" i="9"/>
  <c r="Z4363" i="9" s="1"/>
  <c r="Z4362" i="9"/>
  <c r="Y4362" i="9"/>
  <c r="Y4361" i="9"/>
  <c r="Z4361" i="9" s="1"/>
  <c r="Y4360" i="9"/>
  <c r="Z4360" i="9" s="1"/>
  <c r="Y4359" i="9"/>
  <c r="Z4359" i="9" s="1"/>
  <c r="Y4358" i="9"/>
  <c r="Z4358" i="9" s="1"/>
  <c r="Y4357" i="9"/>
  <c r="Z4357" i="9" s="1"/>
  <c r="Y4356" i="9"/>
  <c r="Z4356" i="9" s="1"/>
  <c r="Y4355" i="9"/>
  <c r="Z4355" i="9" s="1"/>
  <c r="Y4354" i="9"/>
  <c r="Z4354" i="9" s="1"/>
  <c r="Y4353" i="9"/>
  <c r="Z4353" i="9" s="1"/>
  <c r="Y4352" i="9"/>
  <c r="Z4352" i="9" s="1"/>
  <c r="Y4351" i="9"/>
  <c r="Z4351" i="9" s="1"/>
  <c r="Y4350" i="9"/>
  <c r="Z4350" i="9" s="1"/>
  <c r="Y4349" i="9"/>
  <c r="Z4349" i="9" s="1"/>
  <c r="Y4348" i="9"/>
  <c r="Z4348" i="9" s="1"/>
  <c r="Y4347" i="9"/>
  <c r="Z4347" i="9" s="1"/>
  <c r="Y4346" i="9"/>
  <c r="Z4346" i="9" s="1"/>
  <c r="Y4345" i="9"/>
  <c r="Z4345" i="9" s="1"/>
  <c r="Y4344" i="9"/>
  <c r="Z4344" i="9" s="1"/>
  <c r="Y4343" i="9"/>
  <c r="Z4343" i="9" s="1"/>
  <c r="Z4342" i="9"/>
  <c r="Y4342" i="9"/>
  <c r="Z4341" i="9"/>
  <c r="Y4341" i="9"/>
  <c r="Y4340" i="9"/>
  <c r="Z4340" i="9" s="1"/>
  <c r="Z4339" i="9"/>
  <c r="Y4339" i="9"/>
  <c r="Y4338" i="9"/>
  <c r="Z4338" i="9" s="1"/>
  <c r="Y4337" i="9"/>
  <c r="Z4337" i="9" s="1"/>
  <c r="Y4336" i="9"/>
  <c r="Z4336" i="9" s="1"/>
  <c r="Y4335" i="9"/>
  <c r="Z4335" i="9" s="1"/>
  <c r="Y4334" i="9"/>
  <c r="Z4334" i="9" s="1"/>
  <c r="Z4333" i="9"/>
  <c r="Y4333" i="9"/>
  <c r="Y4332" i="9"/>
  <c r="Z4332" i="9" s="1"/>
  <c r="Y4331" i="9"/>
  <c r="Z4331" i="9" s="1"/>
  <c r="Y4330" i="9"/>
  <c r="Z4330" i="9" s="1"/>
  <c r="Y4329" i="9"/>
  <c r="Z4329" i="9" s="1"/>
  <c r="Y4328" i="9"/>
  <c r="Z4328" i="9" s="1"/>
  <c r="Z4327" i="9"/>
  <c r="Y4327" i="9"/>
  <c r="Y4326" i="9"/>
  <c r="Z4326" i="9" s="1"/>
  <c r="Z4325" i="9"/>
  <c r="Y4325" i="9"/>
  <c r="Y4324" i="9"/>
  <c r="Z4324" i="9" s="1"/>
  <c r="Y4323" i="9"/>
  <c r="Z4323" i="9" s="1"/>
  <c r="Y4322" i="9"/>
  <c r="Z4322" i="9" s="1"/>
  <c r="Z4321" i="9"/>
  <c r="Y4321" i="9"/>
  <c r="Y4320" i="9"/>
  <c r="Z4320" i="9" s="1"/>
  <c r="Z4319" i="9"/>
  <c r="Y4319" i="9"/>
  <c r="Z4318" i="9"/>
  <c r="Y4318" i="9"/>
  <c r="Y4317" i="9"/>
  <c r="Z4317" i="9" s="1"/>
  <c r="Y4316" i="9"/>
  <c r="Z4316" i="9" s="1"/>
  <c r="Y4315" i="9"/>
  <c r="Z4315" i="9" s="1"/>
  <c r="Y4314" i="9"/>
  <c r="Z4314" i="9" s="1"/>
  <c r="Y4313" i="9"/>
  <c r="Z4313" i="9" s="1"/>
  <c r="Y4312" i="9"/>
  <c r="Z4312" i="9" s="1"/>
  <c r="Z4311" i="9"/>
  <c r="Y4311" i="9"/>
  <c r="Y4310" i="9"/>
  <c r="Z4310" i="9" s="1"/>
  <c r="Y4309" i="9"/>
  <c r="Z4309" i="9" s="1"/>
  <c r="Y4308" i="9"/>
  <c r="Z4308" i="9" s="1"/>
  <c r="Y4307" i="9"/>
  <c r="Z4307" i="9" s="1"/>
  <c r="Y4306" i="9"/>
  <c r="Z4306" i="9" s="1"/>
  <c r="Y4305" i="9"/>
  <c r="Z4305" i="9" s="1"/>
  <c r="Y4304" i="9"/>
  <c r="Z4304" i="9" s="1"/>
  <c r="Y4303" i="9"/>
  <c r="Z4303" i="9" s="1"/>
  <c r="Y4302" i="9"/>
  <c r="Z4302" i="9" s="1"/>
  <c r="Y4301" i="9"/>
  <c r="Z4301" i="9" s="1"/>
  <c r="Y4300" i="9"/>
  <c r="Z4300" i="9" s="1"/>
  <c r="Y4299" i="9"/>
  <c r="Z4299" i="9" s="1"/>
  <c r="Z4298" i="9"/>
  <c r="Y4298" i="9"/>
  <c r="Y4297" i="9"/>
  <c r="Z4297" i="9" s="1"/>
  <c r="Y4296" i="9"/>
  <c r="Z4296" i="9" s="1"/>
  <c r="Y4295" i="9"/>
  <c r="Z4295" i="9" s="1"/>
  <c r="Y4294" i="9"/>
  <c r="Z4294" i="9" s="1"/>
  <c r="Y4293" i="9"/>
  <c r="Z4293" i="9" s="1"/>
  <c r="Y4292" i="9"/>
  <c r="Z4292" i="9" s="1"/>
  <c r="Y4291" i="9"/>
  <c r="Z4291" i="9" s="1"/>
  <c r="Y4290" i="9"/>
  <c r="Z4290" i="9" s="1"/>
  <c r="Y4289" i="9"/>
  <c r="Z4289" i="9" s="1"/>
  <c r="Y4288" i="9"/>
  <c r="Z4288" i="9" s="1"/>
  <c r="Y4287" i="9"/>
  <c r="Z4287" i="9" s="1"/>
  <c r="Y4286" i="9"/>
  <c r="Z4286" i="9" s="1"/>
  <c r="Y4285" i="9"/>
  <c r="Z4285" i="9" s="1"/>
  <c r="Y4284" i="9"/>
  <c r="Z4284" i="9" s="1"/>
  <c r="Z4283" i="9"/>
  <c r="Y4283" i="9"/>
  <c r="Z4282" i="9"/>
  <c r="Y4282" i="9"/>
  <c r="Y4281" i="9"/>
  <c r="Z4281" i="9" s="1"/>
  <c r="Z4280" i="9"/>
  <c r="Y4280" i="9"/>
  <c r="Z4279" i="9"/>
  <c r="Y4279" i="9"/>
  <c r="Y4278" i="9"/>
  <c r="Z4278" i="9" s="1"/>
  <c r="Y4277" i="9"/>
  <c r="Z4277" i="9" s="1"/>
  <c r="Y4276" i="9"/>
  <c r="Z4276" i="9" s="1"/>
  <c r="Y4275" i="9"/>
  <c r="Z4275" i="9" s="1"/>
  <c r="Z4274" i="9"/>
  <c r="Y4274" i="9"/>
  <c r="Y4273" i="9"/>
  <c r="Z4273" i="9" s="1"/>
  <c r="Y4272" i="9"/>
  <c r="Z4272" i="9" s="1"/>
  <c r="Z4271" i="9"/>
  <c r="Y4271" i="9"/>
  <c r="Z4270" i="9"/>
  <c r="Y4270" i="9"/>
  <c r="Y4269" i="9"/>
  <c r="Z4269" i="9" s="1"/>
  <c r="Z4268" i="9"/>
  <c r="Y4268" i="9"/>
  <c r="Y4267" i="9"/>
  <c r="Z4267" i="9" s="1"/>
  <c r="Y4266" i="9"/>
  <c r="Z4266" i="9" s="1"/>
  <c r="Y4265" i="9"/>
  <c r="Z4265" i="9" s="1"/>
  <c r="Y4264" i="9"/>
  <c r="Z4264" i="9" s="1"/>
  <c r="Y4263" i="9"/>
  <c r="Z4263" i="9" s="1"/>
  <c r="Z4262" i="9"/>
  <c r="Y4262" i="9"/>
  <c r="Y4261" i="9"/>
  <c r="Z4261" i="9" s="1"/>
  <c r="Z4260" i="9"/>
  <c r="Y4260" i="9"/>
  <c r="Z4259" i="9"/>
  <c r="Y4259" i="9"/>
  <c r="Y4258" i="9"/>
  <c r="Z4258" i="9" s="1"/>
  <c r="Y4257" i="9"/>
  <c r="Z4257" i="9" s="1"/>
  <c r="Z4256" i="9"/>
  <c r="Y4256" i="9"/>
  <c r="Y4255" i="9"/>
  <c r="Z4255" i="9" s="1"/>
  <c r="Y4254" i="9"/>
  <c r="Z4254" i="9" s="1"/>
  <c r="Y4253" i="9"/>
  <c r="Z4253" i="9" s="1"/>
  <c r="Y4252" i="9"/>
  <c r="Z4252" i="9" s="1"/>
  <c r="Z4251" i="9"/>
  <c r="Y4251" i="9"/>
  <c r="Z4250" i="9"/>
  <c r="Y4250" i="9"/>
  <c r="Y4249" i="9"/>
  <c r="Z4249" i="9" s="1"/>
  <c r="Z4248" i="9"/>
  <c r="Y4248" i="9"/>
  <c r="Z4247" i="9"/>
  <c r="Y4247" i="9"/>
  <c r="Y4246" i="9"/>
  <c r="Z4246" i="9" s="1"/>
  <c r="Y4245" i="9"/>
  <c r="Z4245" i="9" s="1"/>
  <c r="Y4244" i="9"/>
  <c r="Z4244" i="9" s="1"/>
  <c r="Y4243" i="9"/>
  <c r="Z4243" i="9" s="1"/>
  <c r="Z4242" i="9"/>
  <c r="Y4242" i="9"/>
  <c r="Y4241" i="9"/>
  <c r="Z4241" i="9" s="1"/>
  <c r="Y4240" i="9"/>
  <c r="Z4240" i="9" s="1"/>
  <c r="Z4239" i="9"/>
  <c r="Y4239" i="9"/>
  <c r="Z4238" i="9"/>
  <c r="Y4238" i="9"/>
  <c r="Y4237" i="9"/>
  <c r="Z4237" i="9" s="1"/>
  <c r="Z4236" i="9"/>
  <c r="Y4236" i="9"/>
  <c r="Y4235" i="9"/>
  <c r="Z4235" i="9" s="1"/>
  <c r="Y4234" i="9"/>
  <c r="Z4234" i="9" s="1"/>
  <c r="Y4233" i="9"/>
  <c r="Z4233" i="9" s="1"/>
  <c r="Y4232" i="9"/>
  <c r="Z4232" i="9" s="1"/>
  <c r="Y4231" i="9"/>
  <c r="Z4231" i="9" s="1"/>
  <c r="Z4230" i="9"/>
  <c r="Y4230" i="9"/>
  <c r="Y4229" i="9"/>
  <c r="Z4229" i="9" s="1"/>
  <c r="Z4228" i="9"/>
  <c r="Y4228" i="9"/>
  <c r="Z4227" i="9"/>
  <c r="Y4227" i="9"/>
  <c r="Y4226" i="9"/>
  <c r="Z4226" i="9" s="1"/>
  <c r="Y4225" i="9"/>
  <c r="Z4225" i="9" s="1"/>
  <c r="Z4224" i="9"/>
  <c r="Y4224" i="9"/>
  <c r="Y4223" i="9"/>
  <c r="Z4223" i="9" s="1"/>
  <c r="Y4222" i="9"/>
  <c r="Z4222" i="9" s="1"/>
  <c r="Y4221" i="9"/>
  <c r="Z4221" i="9" s="1"/>
  <c r="Y4220" i="9"/>
  <c r="Z4220" i="9" s="1"/>
  <c r="Z4219" i="9"/>
  <c r="Y4219" i="9"/>
  <c r="Z4218" i="9"/>
  <c r="Y4218" i="9"/>
  <c r="Y4217" i="9"/>
  <c r="Z4217" i="9" s="1"/>
  <c r="Z4216" i="9"/>
  <c r="Y4216" i="9"/>
  <c r="Z4215" i="9"/>
  <c r="Y4215" i="9"/>
  <c r="Y4214" i="9"/>
  <c r="Z4214" i="9" s="1"/>
  <c r="Y4213" i="9"/>
  <c r="Z4213" i="9" s="1"/>
  <c r="Y4212" i="9"/>
  <c r="Z4212" i="9" s="1"/>
  <c r="Y4211" i="9"/>
  <c r="Z4211" i="9" s="1"/>
  <c r="Z4210" i="9"/>
  <c r="Y4210" i="9"/>
  <c r="Y4209" i="9"/>
  <c r="Z4209" i="9" s="1"/>
  <c r="Y4208" i="9"/>
  <c r="Z4208" i="9" s="1"/>
  <c r="Z4207" i="9"/>
  <c r="Y4207" i="9"/>
  <c r="Z4206" i="9"/>
  <c r="Y4206" i="9"/>
  <c r="Y4205" i="9"/>
  <c r="Z4205" i="9" s="1"/>
  <c r="Z4204" i="9"/>
  <c r="Y4204" i="9"/>
  <c r="Y4203" i="9"/>
  <c r="Z4203" i="9" s="1"/>
  <c r="Y4202" i="9"/>
  <c r="Z4202" i="9" s="1"/>
  <c r="Y4201" i="9"/>
  <c r="Z4201" i="9" s="1"/>
  <c r="Y4200" i="9"/>
  <c r="Z4200" i="9" s="1"/>
  <c r="Y4199" i="9"/>
  <c r="Z4199" i="9" s="1"/>
  <c r="Z4198" i="9"/>
  <c r="Y4198" i="9"/>
  <c r="Y4197" i="9"/>
  <c r="Z4197" i="9" s="1"/>
  <c r="Z4196" i="9"/>
  <c r="Y4196" i="9"/>
  <c r="Z4195" i="9"/>
  <c r="Y4195" i="9"/>
  <c r="Y4194" i="9"/>
  <c r="Z4194" i="9" s="1"/>
  <c r="Y4193" i="9"/>
  <c r="Z4193" i="9" s="1"/>
  <c r="Z4192" i="9"/>
  <c r="Y4192" i="9"/>
  <c r="Y4191" i="9"/>
  <c r="Z4191" i="9" s="1"/>
  <c r="Y4190" i="9"/>
  <c r="Z4190" i="9" s="1"/>
  <c r="Y4189" i="9"/>
  <c r="Z4189" i="9" s="1"/>
  <c r="Y4188" i="9"/>
  <c r="Z4188" i="9" s="1"/>
  <c r="Z4187" i="9"/>
  <c r="Y4187" i="9"/>
  <c r="Z4186" i="9"/>
  <c r="Y4186" i="9"/>
  <c r="Y4185" i="9"/>
  <c r="Z4185" i="9" s="1"/>
  <c r="Z4184" i="9"/>
  <c r="Y4184" i="9"/>
  <c r="Z4183" i="9"/>
  <c r="Y4183" i="9"/>
  <c r="Y4182" i="9"/>
  <c r="Z4182" i="9" s="1"/>
  <c r="Y4181" i="9"/>
  <c r="Z4181" i="9" s="1"/>
  <c r="Y4180" i="9"/>
  <c r="Z4180" i="9" s="1"/>
  <c r="Y4179" i="9"/>
  <c r="Z4179" i="9" s="1"/>
  <c r="Z4178" i="9"/>
  <c r="Y4178" i="9"/>
  <c r="Y4177" i="9"/>
  <c r="Z4177" i="9" s="1"/>
  <c r="Y4176" i="9"/>
  <c r="Z4176" i="9" s="1"/>
  <c r="Z4175" i="9"/>
  <c r="Y4175" i="9"/>
  <c r="Z4174" i="9"/>
  <c r="Y4174" i="9"/>
  <c r="Y4173" i="9"/>
  <c r="Z4173" i="9" s="1"/>
  <c r="Z4172" i="9"/>
  <c r="Y4172" i="9"/>
  <c r="Y4171" i="9"/>
  <c r="Z4171" i="9" s="1"/>
  <c r="Y4170" i="9"/>
  <c r="Z4170" i="9" s="1"/>
  <c r="Y4169" i="9"/>
  <c r="Z4169" i="9" s="1"/>
  <c r="Y4168" i="9"/>
  <c r="Z4168" i="9" s="1"/>
  <c r="Y4167" i="9"/>
  <c r="Z4167" i="9" s="1"/>
  <c r="Z4166" i="9"/>
  <c r="Y4166" i="9"/>
  <c r="Y4165" i="9"/>
  <c r="Z4165" i="9" s="1"/>
  <c r="Z4164" i="9"/>
  <c r="Y4164" i="9"/>
  <c r="Z4163" i="9"/>
  <c r="Y4163" i="9"/>
  <c r="Y4162" i="9"/>
  <c r="Z4162" i="9" s="1"/>
  <c r="Y4161" i="9"/>
  <c r="Z4161" i="9" s="1"/>
  <c r="Z4160" i="9"/>
  <c r="Y4160" i="9"/>
  <c r="Y4159" i="9"/>
  <c r="Z4159" i="9" s="1"/>
  <c r="Y4158" i="9"/>
  <c r="Z4158" i="9" s="1"/>
  <c r="Y4157" i="9"/>
  <c r="Z4157" i="9" s="1"/>
  <c r="Y4156" i="9"/>
  <c r="Z4156" i="9" s="1"/>
  <c r="Z4155" i="9"/>
  <c r="Y4155" i="9"/>
  <c r="Z4154" i="9"/>
  <c r="Y4154" i="9"/>
  <c r="Y4153" i="9"/>
  <c r="Z4153" i="9" s="1"/>
  <c r="Z4152" i="9"/>
  <c r="Y4152" i="9"/>
  <c r="Z4151" i="9"/>
  <c r="Y4151" i="9"/>
  <c r="Y4150" i="9"/>
  <c r="Z4150" i="9" s="1"/>
  <c r="Y4149" i="9"/>
  <c r="Z4149" i="9" s="1"/>
  <c r="Y4148" i="9"/>
  <c r="Z4148" i="9" s="1"/>
  <c r="Y4147" i="9"/>
  <c r="Z4147" i="9" s="1"/>
  <c r="Z4146" i="9"/>
  <c r="Y4146" i="9"/>
  <c r="Y4145" i="9"/>
  <c r="Z4145" i="9" s="1"/>
  <c r="Y4144" i="9"/>
  <c r="Z4144" i="9" s="1"/>
  <c r="Z4143" i="9"/>
  <c r="Y4143" i="9"/>
  <c r="Z4142" i="9"/>
  <c r="Y4142" i="9"/>
  <c r="Y4141" i="9"/>
  <c r="Z4141" i="9" s="1"/>
  <c r="Z4140" i="9"/>
  <c r="Y4140" i="9"/>
  <c r="Y4139" i="9"/>
  <c r="Z4139" i="9" s="1"/>
  <c r="Y4138" i="9"/>
  <c r="Z4138" i="9" s="1"/>
  <c r="Y4137" i="9"/>
  <c r="Z4137" i="9" s="1"/>
  <c r="Y4136" i="9"/>
  <c r="Z4136" i="9" s="1"/>
  <c r="Y4135" i="9"/>
  <c r="Z4135" i="9" s="1"/>
  <c r="Z4134" i="9"/>
  <c r="Y4134" i="9"/>
  <c r="Y4133" i="9"/>
  <c r="Z4133" i="9" s="1"/>
  <c r="Z4132" i="9"/>
  <c r="Y4132" i="9"/>
  <c r="Z4131" i="9"/>
  <c r="Y4131" i="9"/>
  <c r="Y4130" i="9"/>
  <c r="Z4130" i="9" s="1"/>
  <c r="Y4129" i="9"/>
  <c r="Z4129" i="9" s="1"/>
  <c r="Z4128" i="9"/>
  <c r="Y4128" i="9"/>
  <c r="Y4127" i="9"/>
  <c r="Z4127" i="9" s="1"/>
  <c r="Y4126" i="9"/>
  <c r="Z4126" i="9" s="1"/>
  <c r="Y4125" i="9"/>
  <c r="Z4125" i="9" s="1"/>
  <c r="Y4124" i="9"/>
  <c r="Z4124" i="9" s="1"/>
  <c r="Z4123" i="9"/>
  <c r="Y4123" i="9"/>
  <c r="Z4122" i="9"/>
  <c r="Y4122" i="9"/>
  <c r="Y4121" i="9"/>
  <c r="Z4121" i="9" s="1"/>
  <c r="Z4120" i="9"/>
  <c r="Y4120" i="9"/>
  <c r="Z4119" i="9"/>
  <c r="Y4119" i="9"/>
  <c r="Y4118" i="9"/>
  <c r="Z4118" i="9" s="1"/>
  <c r="Y4117" i="9"/>
  <c r="Z4117" i="9" s="1"/>
  <c r="Y4116" i="9"/>
  <c r="Z4116" i="9" s="1"/>
  <c r="Y4115" i="9"/>
  <c r="Z4115" i="9" s="1"/>
  <c r="Z4114" i="9"/>
  <c r="Y4114" i="9"/>
  <c r="Y4113" i="9"/>
  <c r="Z4113" i="9" s="1"/>
  <c r="Y4112" i="9"/>
  <c r="Z4112" i="9" s="1"/>
  <c r="Z4111" i="9"/>
  <c r="Y4111" i="9"/>
  <c r="Z4110" i="9"/>
  <c r="Y4110" i="9"/>
  <c r="Y4109" i="9"/>
  <c r="Z4109" i="9" s="1"/>
  <c r="Z4108" i="9"/>
  <c r="Y4108" i="9"/>
  <c r="Y4107" i="9"/>
  <c r="Z4107" i="9" s="1"/>
  <c r="Y4106" i="9"/>
  <c r="Z4106" i="9" s="1"/>
  <c r="Y4105" i="9"/>
  <c r="Z4105" i="9" s="1"/>
  <c r="Y4104" i="9"/>
  <c r="Z4104" i="9" s="1"/>
  <c r="Y4103" i="9"/>
  <c r="Z4103" i="9" s="1"/>
  <c r="Z4102" i="9"/>
  <c r="Y4102" i="9"/>
  <c r="Y4101" i="9"/>
  <c r="Z4101" i="9" s="1"/>
  <c r="Z4100" i="9"/>
  <c r="Y4100" i="9"/>
  <c r="Z4099" i="9"/>
  <c r="Y4099" i="9"/>
  <c r="Y4098" i="9"/>
  <c r="Z4098" i="9" s="1"/>
  <c r="Y4097" i="9"/>
  <c r="Z4097" i="9" s="1"/>
  <c r="Z4096" i="9"/>
  <c r="Y4096" i="9"/>
  <c r="Y4095" i="9"/>
  <c r="Z4095" i="9" s="1"/>
  <c r="Y4094" i="9"/>
  <c r="Z4094" i="9" s="1"/>
  <c r="Y4093" i="9"/>
  <c r="Z4093" i="9" s="1"/>
  <c r="Y4092" i="9"/>
  <c r="Z4092" i="9" s="1"/>
  <c r="Z4091" i="9"/>
  <c r="Y4091" i="9"/>
  <c r="Z4090" i="9"/>
  <c r="Y4090" i="9"/>
  <c r="Y4089" i="9"/>
  <c r="Z4089" i="9" s="1"/>
  <c r="Z4088" i="9"/>
  <c r="Y4088" i="9"/>
  <c r="Z4087" i="9"/>
  <c r="Y4087" i="9"/>
  <c r="Y4086" i="9"/>
  <c r="Z4086" i="9" s="1"/>
  <c r="Y4085" i="9"/>
  <c r="Z4085" i="9" s="1"/>
  <c r="Y4084" i="9"/>
  <c r="Z4084" i="9" s="1"/>
  <c r="Y4083" i="9"/>
  <c r="Z4083" i="9" s="1"/>
  <c r="Z4082" i="9"/>
  <c r="Y4082" i="9"/>
  <c r="Y4081" i="9"/>
  <c r="Z4081" i="9" s="1"/>
  <c r="Y4080" i="9"/>
  <c r="Z4080" i="9" s="1"/>
  <c r="Z4079" i="9"/>
  <c r="Y4079" i="9"/>
  <c r="Z4078" i="9"/>
  <c r="Y4078" i="9"/>
  <c r="Y4077" i="9"/>
  <c r="Z4077" i="9" s="1"/>
  <c r="Z4076" i="9"/>
  <c r="Y4076" i="9"/>
  <c r="Y4075" i="9"/>
  <c r="Z4075" i="9" s="1"/>
  <c r="Y4074" i="9"/>
  <c r="Z4074" i="9" s="1"/>
  <c r="Y4073" i="9"/>
  <c r="Z4073" i="9" s="1"/>
  <c r="Y4072" i="9"/>
  <c r="Z4072" i="9" s="1"/>
  <c r="Y4071" i="9"/>
  <c r="Z4071" i="9" s="1"/>
  <c r="Z4070" i="9"/>
  <c r="Y4070" i="9"/>
  <c r="Y4069" i="9"/>
  <c r="Z4069" i="9" s="1"/>
  <c r="Z4068" i="9"/>
  <c r="Y4068" i="9"/>
  <c r="Z4067" i="9"/>
  <c r="Y4067" i="9"/>
  <c r="Y4066" i="9"/>
  <c r="Z4066" i="9" s="1"/>
  <c r="Y4065" i="9"/>
  <c r="Z4065" i="9" s="1"/>
  <c r="Z4064" i="9"/>
  <c r="Y4064" i="9"/>
  <c r="Y4063" i="9"/>
  <c r="Z4063" i="9" s="1"/>
  <c r="Y4062" i="9"/>
  <c r="Z4062" i="9" s="1"/>
  <c r="Y4061" i="9"/>
  <c r="Z4061" i="9" s="1"/>
  <c r="Y4060" i="9"/>
  <c r="Z4060" i="9" s="1"/>
  <c r="Z4059" i="9"/>
  <c r="Y4059" i="9"/>
  <c r="Z4058" i="9"/>
  <c r="Y4058" i="9"/>
  <c r="Y4057" i="9"/>
  <c r="Z4057" i="9" s="1"/>
  <c r="Z4056" i="9"/>
  <c r="Y4056" i="9"/>
  <c r="Z4055" i="9"/>
  <c r="Y4055" i="9"/>
  <c r="Y4054" i="9"/>
  <c r="Z4054" i="9" s="1"/>
  <c r="Y4053" i="9"/>
  <c r="Z4053" i="9" s="1"/>
  <c r="Y4052" i="9"/>
  <c r="Z4052" i="9" s="1"/>
  <c r="Y4051" i="9"/>
  <c r="Z4051" i="9" s="1"/>
  <c r="Z4050" i="9"/>
  <c r="Y4050" i="9"/>
  <c r="Y4049" i="9"/>
  <c r="Z4049" i="9" s="1"/>
  <c r="Y4048" i="9"/>
  <c r="Z4048" i="9" s="1"/>
  <c r="Z4047" i="9"/>
  <c r="Y4047" i="9"/>
  <c r="Z4046" i="9"/>
  <c r="Y4046" i="9"/>
  <c r="Y4045" i="9"/>
  <c r="Z4045" i="9" s="1"/>
  <c r="Z4044" i="9"/>
  <c r="Y4044" i="9"/>
  <c r="Y4043" i="9"/>
  <c r="Z4043" i="9" s="1"/>
  <c r="Y4042" i="9"/>
  <c r="Z4042" i="9" s="1"/>
  <c r="Y4041" i="9"/>
  <c r="Z4041" i="9" s="1"/>
  <c r="Y4040" i="9"/>
  <c r="Z4040" i="9" s="1"/>
  <c r="Y4039" i="9"/>
  <c r="Z4039" i="9" s="1"/>
  <c r="Z4038" i="9"/>
  <c r="Y4038" i="9"/>
  <c r="Y4037" i="9"/>
  <c r="Z4037" i="9" s="1"/>
  <c r="Z4036" i="9"/>
  <c r="Y4036" i="9"/>
  <c r="Z4035" i="9"/>
  <c r="Y4035" i="9"/>
  <c r="Y4034" i="9"/>
  <c r="Z4034" i="9" s="1"/>
  <c r="Y4033" i="9"/>
  <c r="Z4033" i="9" s="1"/>
  <c r="Z4032" i="9"/>
  <c r="Y4032" i="9"/>
  <c r="Y4031" i="9"/>
  <c r="Z4031" i="9" s="1"/>
  <c r="Y4030" i="9"/>
  <c r="Z4030" i="9" s="1"/>
  <c r="Y4029" i="9"/>
  <c r="Z4029" i="9" s="1"/>
  <c r="Y4028" i="9"/>
  <c r="Z4028" i="9" s="1"/>
  <c r="Z4027" i="9"/>
  <c r="Y4027" i="9"/>
  <c r="Z4026" i="9"/>
  <c r="Y4026" i="9"/>
  <c r="Y4025" i="9"/>
  <c r="Z4025" i="9" s="1"/>
  <c r="Z4024" i="9"/>
  <c r="Y4024" i="9"/>
  <c r="Z4023" i="9"/>
  <c r="Y4023" i="9"/>
  <c r="Y4022" i="9"/>
  <c r="Z4022" i="9" s="1"/>
  <c r="Y4021" i="9"/>
  <c r="Z4021" i="9" s="1"/>
  <c r="Y4020" i="9"/>
  <c r="Z4020" i="9" s="1"/>
  <c r="Y4019" i="9"/>
  <c r="Z4019" i="9" s="1"/>
  <c r="Z4018" i="9"/>
  <c r="Y4018" i="9"/>
  <c r="Y4017" i="9"/>
  <c r="Z4017" i="9" s="1"/>
  <c r="Y4016" i="9"/>
  <c r="Z4016" i="9" s="1"/>
  <c r="Z4015" i="9"/>
  <c r="Y4015" i="9"/>
  <c r="Z4014" i="9"/>
  <c r="Y4014" i="9"/>
  <c r="Y4013" i="9"/>
  <c r="Z4013" i="9" s="1"/>
  <c r="Z4012" i="9"/>
  <c r="Y4012" i="9"/>
  <c r="Y4011" i="9"/>
  <c r="Z4011" i="9" s="1"/>
  <c r="Y4010" i="9"/>
  <c r="Z4010" i="9" s="1"/>
  <c r="Y4009" i="9"/>
  <c r="Z4009" i="9" s="1"/>
  <c r="Y4008" i="9"/>
  <c r="Z4008" i="9" s="1"/>
  <c r="Y4007" i="9"/>
  <c r="Z4007" i="9" s="1"/>
  <c r="Z4006" i="9"/>
  <c r="Y4006" i="9"/>
  <c r="Y4005" i="9"/>
  <c r="Z4005" i="9" s="1"/>
  <c r="Z4004" i="9"/>
  <c r="Y4004" i="9"/>
  <c r="Z4003" i="9"/>
  <c r="Y4003" i="9"/>
  <c r="Y4002" i="9"/>
  <c r="Z4002" i="9" s="1"/>
  <c r="Y4001" i="9"/>
  <c r="Z4001" i="9" s="1"/>
  <c r="Z4000" i="9"/>
  <c r="Y4000" i="9"/>
  <c r="Y3999" i="9"/>
  <c r="Z3999" i="9" s="1"/>
  <c r="Y3998" i="9"/>
  <c r="Z3998" i="9" s="1"/>
  <c r="Y3997" i="9"/>
  <c r="Z3997" i="9" s="1"/>
  <c r="Y3996" i="9"/>
  <c r="Z3996" i="9" s="1"/>
  <c r="Z3995" i="9"/>
  <c r="Y3995" i="9"/>
  <c r="Z3994" i="9"/>
  <c r="Y3994" i="9"/>
  <c r="Y3993" i="9"/>
  <c r="Z3993" i="9" s="1"/>
  <c r="Z3992" i="9"/>
  <c r="Y3992" i="9"/>
  <c r="Z3991" i="9"/>
  <c r="Y3991" i="9"/>
  <c r="Y3990" i="9"/>
  <c r="Z3990" i="9" s="1"/>
  <c r="Y3989" i="9"/>
  <c r="Z3989" i="9" s="1"/>
  <c r="Y3988" i="9"/>
  <c r="Z3988" i="9" s="1"/>
  <c r="Y3987" i="9"/>
  <c r="Z3987" i="9" s="1"/>
  <c r="Z3986" i="9"/>
  <c r="Y3986" i="9"/>
  <c r="Y3985" i="9"/>
  <c r="Z3985" i="9" s="1"/>
  <c r="Y3984" i="9"/>
  <c r="Z3984" i="9" s="1"/>
  <c r="Z3983" i="9"/>
  <c r="Y3983" i="9"/>
  <c r="Z3982" i="9"/>
  <c r="Y3982" i="9"/>
  <c r="Y3981" i="9"/>
  <c r="Z3981" i="9" s="1"/>
  <c r="Z3980" i="9"/>
  <c r="Y3980" i="9"/>
  <c r="Y3979" i="9"/>
  <c r="Z3979" i="9" s="1"/>
  <c r="Y3978" i="9"/>
  <c r="Z3978" i="9" s="1"/>
  <c r="Y3977" i="9"/>
  <c r="Z3977" i="9" s="1"/>
  <c r="Y3976" i="9"/>
  <c r="Z3976" i="9" s="1"/>
  <c r="Y3975" i="9"/>
  <c r="Z3975" i="9" s="1"/>
  <c r="Z3974" i="9"/>
  <c r="Y3974" i="9"/>
  <c r="Y3973" i="9"/>
  <c r="Z3973" i="9" s="1"/>
  <c r="Z3972" i="9"/>
  <c r="Y3972" i="9"/>
  <c r="Z3971" i="9"/>
  <c r="Y3971" i="9"/>
  <c r="Y3970" i="9"/>
  <c r="Z3970" i="9" s="1"/>
  <c r="Y3969" i="9"/>
  <c r="Z3969" i="9" s="1"/>
  <c r="Z3968" i="9"/>
  <c r="Y3968" i="9"/>
  <c r="Y3967" i="9"/>
  <c r="Z3967" i="9" s="1"/>
  <c r="Y3966" i="9"/>
  <c r="Z3966" i="9" s="1"/>
  <c r="Y3965" i="9"/>
  <c r="Z3965" i="9" s="1"/>
  <c r="Y3964" i="9"/>
  <c r="Z3964" i="9" s="1"/>
  <c r="Z3963" i="9"/>
  <c r="Y3963" i="9"/>
  <c r="Z3962" i="9"/>
  <c r="Y3962" i="9"/>
  <c r="Y3961" i="9"/>
  <c r="Z3961" i="9" s="1"/>
  <c r="Z3960" i="9"/>
  <c r="Y3960" i="9"/>
  <c r="Z3959" i="9"/>
  <c r="Y3959" i="9"/>
  <c r="Y3958" i="9"/>
  <c r="Z3958" i="9" s="1"/>
  <c r="Y3957" i="9"/>
  <c r="Z3957" i="9" s="1"/>
  <c r="Y3956" i="9"/>
  <c r="Z3956" i="9" s="1"/>
  <c r="Y3955" i="9"/>
  <c r="Z3955" i="9" s="1"/>
  <c r="Z3954" i="9"/>
  <c r="Y3954" i="9"/>
  <c r="Y3953" i="9"/>
  <c r="Z3953" i="9" s="1"/>
  <c r="Y3952" i="9"/>
  <c r="Z3952" i="9" s="1"/>
  <c r="Z3951" i="9"/>
  <c r="Y3951" i="9"/>
  <c r="Z3950" i="9"/>
  <c r="Y3950" i="9"/>
  <c r="Y3949" i="9"/>
  <c r="Z3949" i="9" s="1"/>
  <c r="Z3948" i="9"/>
  <c r="Y3948" i="9"/>
  <c r="Y3947" i="9"/>
  <c r="Z3947" i="9" s="1"/>
  <c r="Y3946" i="9"/>
  <c r="Z3946" i="9" s="1"/>
  <c r="Y3945" i="9"/>
  <c r="Z3945" i="9" s="1"/>
  <c r="Y3944" i="9"/>
  <c r="Z3944" i="9" s="1"/>
  <c r="Y3943" i="9"/>
  <c r="Z3943" i="9" s="1"/>
  <c r="Z3942" i="9"/>
  <c r="Y3942" i="9"/>
  <c r="Y3941" i="9"/>
  <c r="Z3941" i="9" s="1"/>
  <c r="Z3940" i="9"/>
  <c r="Y3940" i="9"/>
  <c r="Z3939" i="9"/>
  <c r="Y3939" i="9"/>
  <c r="Y3938" i="9"/>
  <c r="Z3938" i="9" s="1"/>
  <c r="Y3937" i="9"/>
  <c r="Z3937" i="9" s="1"/>
  <c r="Z3936" i="9"/>
  <c r="Y3936" i="9"/>
  <c r="Y3935" i="9"/>
  <c r="Z3935" i="9" s="1"/>
  <c r="Y3934" i="9"/>
  <c r="Z3934" i="9" s="1"/>
  <c r="Y3933" i="9"/>
  <c r="Z3933" i="9" s="1"/>
  <c r="Y3932" i="9"/>
  <c r="Z3932" i="9" s="1"/>
  <c r="Z3931" i="9"/>
  <c r="Y3931" i="9"/>
  <c r="Z3930" i="9"/>
  <c r="Y3930" i="9"/>
  <c r="Y3929" i="9"/>
  <c r="Z3929" i="9" s="1"/>
  <c r="Z3928" i="9"/>
  <c r="Y3928" i="9"/>
  <c r="Z3927" i="9"/>
  <c r="Y3927" i="9"/>
  <c r="Y3926" i="9"/>
  <c r="Z3926" i="9" s="1"/>
  <c r="Y3925" i="9"/>
  <c r="Z3925" i="9" s="1"/>
  <c r="Y3924" i="9"/>
  <c r="Z3924" i="9" s="1"/>
  <c r="Y3923" i="9"/>
  <c r="Z3923" i="9" s="1"/>
  <c r="Z3922" i="9"/>
  <c r="Y3922" i="9"/>
  <c r="Y3921" i="9"/>
  <c r="Z3921" i="9" s="1"/>
  <c r="Y3920" i="9"/>
  <c r="Z3920" i="9" s="1"/>
  <c r="Z3919" i="9"/>
  <c r="Y3919" i="9"/>
  <c r="Z3918" i="9"/>
  <c r="Y3918" i="9"/>
  <c r="Y3917" i="9"/>
  <c r="Z3917" i="9" s="1"/>
  <c r="Z3916" i="9"/>
  <c r="Y3916" i="9"/>
  <c r="Y3915" i="9"/>
  <c r="Z3915" i="9" s="1"/>
  <c r="Y3914" i="9"/>
  <c r="Z3914" i="9" s="1"/>
  <c r="Y3913" i="9"/>
  <c r="Z3913" i="9" s="1"/>
  <c r="Y3912" i="9"/>
  <c r="Z3912" i="9" s="1"/>
  <c r="Y3911" i="9"/>
  <c r="Z3911" i="9" s="1"/>
  <c r="Z3910" i="9"/>
  <c r="Y3910" i="9"/>
  <c r="Y3909" i="9"/>
  <c r="Z3909" i="9" s="1"/>
  <c r="Z3908" i="9"/>
  <c r="Y3908" i="9"/>
  <c r="Z3907" i="9"/>
  <c r="Y3907" i="9"/>
  <c r="Y3906" i="9"/>
  <c r="Z3906" i="9" s="1"/>
  <c r="Y3905" i="9"/>
  <c r="Z3905" i="9" s="1"/>
  <c r="Z3904" i="9"/>
  <c r="Y3904" i="9"/>
  <c r="Y3903" i="9"/>
  <c r="Z3903" i="9" s="1"/>
  <c r="Y3902" i="9"/>
  <c r="Z3902" i="9" s="1"/>
  <c r="Y3901" i="9"/>
  <c r="Z3901" i="9" s="1"/>
  <c r="Y3900" i="9"/>
  <c r="Z3900" i="9" s="1"/>
  <c r="Z3899" i="9"/>
  <c r="Y3899" i="9"/>
  <c r="Z3898" i="9"/>
  <c r="Y3898" i="9"/>
  <c r="Y3897" i="9"/>
  <c r="Z3897" i="9" s="1"/>
  <c r="Z3896" i="9"/>
  <c r="Y3896" i="9"/>
  <c r="Z3895" i="9"/>
  <c r="Y3895" i="9"/>
  <c r="Y3894" i="9"/>
  <c r="Z3894" i="9" s="1"/>
  <c r="Y3893" i="9"/>
  <c r="Z3893" i="9" s="1"/>
  <c r="Y3892" i="9"/>
  <c r="Z3892" i="9" s="1"/>
  <c r="Y3891" i="9"/>
  <c r="Z3891" i="9" s="1"/>
  <c r="Z3890" i="9"/>
  <c r="Y3890" i="9"/>
  <c r="Y3889" i="9"/>
  <c r="Z3889" i="9" s="1"/>
  <c r="Y3888" i="9"/>
  <c r="Z3888" i="9" s="1"/>
  <c r="Z3887" i="9"/>
  <c r="Y3887" i="9"/>
  <c r="Z3886" i="9"/>
  <c r="Y3886" i="9"/>
  <c r="Y3885" i="9"/>
  <c r="Z3885" i="9" s="1"/>
  <c r="Z3884" i="9"/>
  <c r="Y3884" i="9"/>
  <c r="Y3883" i="9"/>
  <c r="Z3883" i="9" s="1"/>
  <c r="Y3882" i="9"/>
  <c r="Z3882" i="9" s="1"/>
  <c r="Y3881" i="9"/>
  <c r="Z3881" i="9" s="1"/>
  <c r="Y3880" i="9"/>
  <c r="Z3880" i="9" s="1"/>
  <c r="Y3879" i="9"/>
  <c r="Z3879" i="9" s="1"/>
  <c r="Z3878" i="9"/>
  <c r="Y3878" i="9"/>
  <c r="Y3877" i="9"/>
  <c r="Z3877" i="9" s="1"/>
  <c r="Z3876" i="9"/>
  <c r="Y3876" i="9"/>
  <c r="Z3875" i="9"/>
  <c r="Y3875" i="9"/>
  <c r="Y3874" i="9"/>
  <c r="Z3874" i="9" s="1"/>
  <c r="Y3873" i="9"/>
  <c r="Z3873" i="9" s="1"/>
  <c r="Z3872" i="9"/>
  <c r="Y3872" i="9"/>
  <c r="Y3871" i="9"/>
  <c r="Z3871" i="9" s="1"/>
  <c r="Y3870" i="9"/>
  <c r="Z3870" i="9" s="1"/>
  <c r="Y3869" i="9"/>
  <c r="Z3869" i="9" s="1"/>
  <c r="Y3868" i="9"/>
  <c r="Z3868" i="9" s="1"/>
  <c r="Z3867" i="9"/>
  <c r="Y3867" i="9"/>
  <c r="Z3866" i="9"/>
  <c r="Y3866" i="9"/>
  <c r="Y3865" i="9"/>
  <c r="Z3865" i="9" s="1"/>
  <c r="Z3864" i="9"/>
  <c r="Y3864" i="9"/>
  <c r="Z3863" i="9"/>
  <c r="Y3863" i="9"/>
  <c r="Y3862" i="9"/>
  <c r="Z3862" i="9" s="1"/>
  <c r="Y3861" i="9"/>
  <c r="Z3861" i="9" s="1"/>
  <c r="Y3860" i="9"/>
  <c r="Z3860" i="9" s="1"/>
  <c r="Y3859" i="9"/>
  <c r="Z3859" i="9" s="1"/>
  <c r="Z3858" i="9"/>
  <c r="Y3858" i="9"/>
  <c r="Y3857" i="9"/>
  <c r="Z3857" i="9" s="1"/>
  <c r="Y3856" i="9"/>
  <c r="Z3856" i="9" s="1"/>
  <c r="Z3855" i="9"/>
  <c r="Y3855" i="9"/>
  <c r="Z3854" i="9"/>
  <c r="Y3854" i="9"/>
  <c r="Y3853" i="9"/>
  <c r="Z3853" i="9" s="1"/>
  <c r="Z3852" i="9"/>
  <c r="Y3852" i="9"/>
  <c r="Y3851" i="9"/>
  <c r="Z3851" i="9" s="1"/>
  <c r="Y3850" i="9"/>
  <c r="Z3850" i="9" s="1"/>
  <c r="Y3849" i="9"/>
  <c r="Z3849" i="9" s="1"/>
  <c r="Y3848" i="9"/>
  <c r="Z3848" i="9" s="1"/>
  <c r="Y3847" i="9"/>
  <c r="Z3847" i="9" s="1"/>
  <c r="Z3846" i="9"/>
  <c r="Y3846" i="9"/>
  <c r="Y3845" i="9"/>
  <c r="Z3845" i="9" s="1"/>
  <c r="Z3844" i="9"/>
  <c r="Y3844" i="9"/>
  <c r="Z3843" i="9"/>
  <c r="Y3843" i="9"/>
  <c r="Y3842" i="9"/>
  <c r="Z3842" i="9" s="1"/>
  <c r="Y3841" i="9"/>
  <c r="Z3841" i="9" s="1"/>
  <c r="Z3840" i="9"/>
  <c r="Y3840" i="9"/>
  <c r="Y3839" i="9"/>
  <c r="Z3839" i="9" s="1"/>
  <c r="Y3838" i="9"/>
  <c r="Z3838" i="9" s="1"/>
  <c r="Y3837" i="9"/>
  <c r="Z3837" i="9" s="1"/>
  <c r="Y3836" i="9"/>
  <c r="Z3836" i="9" s="1"/>
  <c r="Z3835" i="9"/>
  <c r="Y3835" i="9"/>
  <c r="Z3834" i="9"/>
  <c r="Y3834" i="9"/>
  <c r="Y3833" i="9"/>
  <c r="Z3833" i="9" s="1"/>
  <c r="Z3832" i="9"/>
  <c r="Y3832" i="9"/>
  <c r="Z3831" i="9"/>
  <c r="Y3831" i="9"/>
  <c r="Y3830" i="9"/>
  <c r="Z3830" i="9" s="1"/>
  <c r="Y3829" i="9"/>
  <c r="Z3829" i="9" s="1"/>
  <c r="Y3828" i="9"/>
  <c r="Z3828" i="9" s="1"/>
  <c r="Y3827" i="9"/>
  <c r="Z3827" i="9" s="1"/>
  <c r="Z3826" i="9"/>
  <c r="Y3826" i="9"/>
  <c r="Y3825" i="9"/>
  <c r="Z3825" i="9" s="1"/>
  <c r="Y3824" i="9"/>
  <c r="Z3824" i="9" s="1"/>
  <c r="Z3823" i="9"/>
  <c r="Y3823" i="9"/>
  <c r="Z3822" i="9"/>
  <c r="Y3822" i="9"/>
  <c r="Y3821" i="9"/>
  <c r="Z3821" i="9" s="1"/>
  <c r="Z3820" i="9"/>
  <c r="Y3820" i="9"/>
  <c r="Y3819" i="9"/>
  <c r="Z3819" i="9" s="1"/>
  <c r="Y3818" i="9"/>
  <c r="Z3818" i="9" s="1"/>
  <c r="Y3817" i="9"/>
  <c r="Z3817" i="9" s="1"/>
  <c r="Y3816" i="9"/>
  <c r="Z3816" i="9" s="1"/>
  <c r="Y3815" i="9"/>
  <c r="Z3815" i="9" s="1"/>
  <c r="Z3814" i="9"/>
  <c r="Y3814" i="9"/>
  <c r="Y3813" i="9"/>
  <c r="Z3813" i="9" s="1"/>
  <c r="Z3812" i="9"/>
  <c r="Y3812" i="9"/>
  <c r="Z3811" i="9"/>
  <c r="Y3811" i="9"/>
  <c r="Y3810" i="9"/>
  <c r="Z3810" i="9" s="1"/>
  <c r="Y3809" i="9"/>
  <c r="Z3809" i="9" s="1"/>
  <c r="Z3808" i="9"/>
  <c r="Y3808" i="9"/>
  <c r="Y3807" i="9"/>
  <c r="Z3807" i="9" s="1"/>
  <c r="Y3806" i="9"/>
  <c r="Z3806" i="9" s="1"/>
  <c r="Y3805" i="9"/>
  <c r="Z3805" i="9" s="1"/>
  <c r="Y3804" i="9"/>
  <c r="Z3804" i="9" s="1"/>
  <c r="Z3803" i="9"/>
  <c r="Y3803" i="9"/>
  <c r="Z3802" i="9"/>
  <c r="Y3802" i="9"/>
  <c r="Y3801" i="9"/>
  <c r="Z3801" i="9" s="1"/>
  <c r="Z3800" i="9"/>
  <c r="Y3800" i="9"/>
  <c r="Z3799" i="9"/>
  <c r="Y3799" i="9"/>
  <c r="Y3798" i="9"/>
  <c r="Z3798" i="9" s="1"/>
  <c r="Y3797" i="9"/>
  <c r="Z3797" i="9" s="1"/>
  <c r="Y3796" i="9"/>
  <c r="Z3796" i="9" s="1"/>
  <c r="Y3795" i="9"/>
  <c r="Z3795" i="9" s="1"/>
  <c r="Z3794" i="9"/>
  <c r="Y3794" i="9"/>
  <c r="Y3793" i="9"/>
  <c r="Z3793" i="9" s="1"/>
  <c r="Y3792" i="9"/>
  <c r="Z3792" i="9" s="1"/>
  <c r="Z3791" i="9"/>
  <c r="Y3791" i="9"/>
  <c r="Z3790" i="9"/>
  <c r="Y3790" i="9"/>
  <c r="Y3789" i="9"/>
  <c r="Z3789" i="9" s="1"/>
  <c r="Z3788" i="9"/>
  <c r="Y3788" i="9"/>
  <c r="Y3787" i="9"/>
  <c r="Z3787" i="9" s="1"/>
  <c r="Y3786" i="9"/>
  <c r="Z3786" i="9" s="1"/>
  <c r="Y3785" i="9"/>
  <c r="Z3785" i="9" s="1"/>
  <c r="Z3784" i="9"/>
  <c r="Y3784" i="9"/>
  <c r="Z3783" i="9"/>
  <c r="Y3783" i="9"/>
  <c r="Y3782" i="9"/>
  <c r="Z3782" i="9" s="1"/>
  <c r="Y3781" i="9"/>
  <c r="Z3781" i="9" s="1"/>
  <c r="Y3780" i="9"/>
  <c r="Z3780" i="9" s="1"/>
  <c r="Z3779" i="9"/>
  <c r="Y3779" i="9"/>
  <c r="Z3778" i="9"/>
  <c r="Y3778" i="9"/>
  <c r="Y3777" i="9"/>
  <c r="Z3777" i="9" s="1"/>
  <c r="Z3776" i="9"/>
  <c r="Y3776" i="9"/>
  <c r="Z3775" i="9"/>
  <c r="Y3775" i="9"/>
  <c r="Y3774" i="9"/>
  <c r="Z3774" i="9" s="1"/>
  <c r="Y3773" i="9"/>
  <c r="Z3773" i="9" s="1"/>
  <c r="Y3772" i="9"/>
  <c r="Z3772" i="9" s="1"/>
  <c r="Z3771" i="9"/>
  <c r="Y3771" i="9"/>
  <c r="Z3770" i="9"/>
  <c r="Y3770" i="9"/>
  <c r="Y3769" i="9"/>
  <c r="Z3769" i="9" s="1"/>
  <c r="Z3768" i="9"/>
  <c r="Y3768" i="9"/>
  <c r="Z3767" i="9"/>
  <c r="Y3767" i="9"/>
  <c r="Y3766" i="9"/>
  <c r="Z3766" i="9" s="1"/>
  <c r="Y3765" i="9"/>
  <c r="Z3765" i="9" s="1"/>
  <c r="Z3764" i="9"/>
  <c r="Y3764" i="9"/>
  <c r="Z3763" i="9"/>
  <c r="Y3763" i="9"/>
  <c r="Y3762" i="9"/>
  <c r="Z3762" i="9" s="1"/>
  <c r="Y3761" i="9"/>
  <c r="Z3761" i="9" s="1"/>
  <c r="Y3760" i="9"/>
  <c r="Z3760" i="9" s="1"/>
  <c r="Z3759" i="9"/>
  <c r="Y3759" i="9"/>
  <c r="Z3758" i="9"/>
  <c r="Y3758" i="9"/>
  <c r="Y3757" i="9"/>
  <c r="Z3757" i="9" s="1"/>
  <c r="Z3756" i="9"/>
  <c r="Y3756" i="9"/>
  <c r="Z3755" i="9"/>
  <c r="Y3755" i="9"/>
  <c r="Y3754" i="9"/>
  <c r="Z3754" i="9" s="1"/>
  <c r="Y3753" i="9"/>
  <c r="Z3753" i="9" s="1"/>
  <c r="Y3752" i="9"/>
  <c r="Z3752" i="9" s="1"/>
  <c r="Z3751" i="9"/>
  <c r="Y3751" i="9"/>
  <c r="Y3750" i="9"/>
  <c r="Z3750" i="9" s="1"/>
  <c r="Y3749" i="9"/>
  <c r="Z3749" i="9" s="1"/>
  <c r="Y3748" i="9"/>
  <c r="Z3748" i="9" s="1"/>
  <c r="Y3747" i="9"/>
  <c r="Z3747" i="9" s="1"/>
  <c r="Z3746" i="9"/>
  <c r="Y3746" i="9"/>
  <c r="Y3745" i="9"/>
  <c r="Z3745" i="9" s="1"/>
  <c r="Z3744" i="9"/>
  <c r="Y3744" i="9"/>
  <c r="Z3743" i="9"/>
  <c r="Y3743" i="9"/>
  <c r="Y3742" i="9"/>
  <c r="Z3742" i="9" s="1"/>
  <c r="Y3741" i="9"/>
  <c r="Z3741" i="9" s="1"/>
  <c r="Y3740" i="9"/>
  <c r="Z3740" i="9" s="1"/>
  <c r="Z3739" i="9"/>
  <c r="Y3739" i="9"/>
  <c r="Z3738" i="9"/>
  <c r="Y3738" i="9"/>
  <c r="Y3737" i="9"/>
  <c r="Z3737" i="9" s="1"/>
  <c r="Z3736" i="9"/>
  <c r="Y3736" i="9"/>
  <c r="Z3735" i="9"/>
  <c r="Y3735" i="9"/>
  <c r="Y3734" i="9"/>
  <c r="Z3734" i="9" s="1"/>
  <c r="Y3733" i="9"/>
  <c r="Z3733" i="9" s="1"/>
  <c r="Y3732" i="9"/>
  <c r="Z3732" i="9" s="1"/>
  <c r="Z3731" i="9"/>
  <c r="Y3731" i="9"/>
  <c r="Y3730" i="9"/>
  <c r="Z3730" i="9" s="1"/>
  <c r="Y3729" i="9"/>
  <c r="Z3729" i="9" s="1"/>
  <c r="Z3728" i="9"/>
  <c r="Y3728" i="9"/>
  <c r="Y3727" i="9"/>
  <c r="Z3727" i="9" s="1"/>
  <c r="Z3726" i="9"/>
  <c r="Y3726" i="9"/>
  <c r="Y3725" i="9"/>
  <c r="Z3725" i="9" s="1"/>
  <c r="Z3724" i="9"/>
  <c r="Y3724" i="9"/>
  <c r="Z3723" i="9"/>
  <c r="Y3723" i="9"/>
  <c r="Y3722" i="9"/>
  <c r="Z3722" i="9" s="1"/>
  <c r="Y3721" i="9"/>
  <c r="Z3721" i="9" s="1"/>
  <c r="Y3720" i="9"/>
  <c r="Z3720" i="9" s="1"/>
  <c r="Z3719" i="9"/>
  <c r="Y3719" i="9"/>
  <c r="Y3718" i="9"/>
  <c r="Z3718" i="9" s="1"/>
  <c r="Y3717" i="9"/>
  <c r="Z3717" i="9" s="1"/>
  <c r="Z3716" i="9"/>
  <c r="Y3716" i="9"/>
  <c r="Y3715" i="9"/>
  <c r="Z3715" i="9" s="1"/>
  <c r="Z3714" i="9"/>
  <c r="Y3714" i="9"/>
  <c r="Y3713" i="9"/>
  <c r="Z3713" i="9" s="1"/>
  <c r="Y3712" i="9"/>
  <c r="Z3712" i="9" s="1"/>
  <c r="Z3711" i="9"/>
  <c r="Y3711" i="9"/>
  <c r="Y3710" i="9"/>
  <c r="Z3710" i="9" s="1"/>
  <c r="Y3709" i="9"/>
  <c r="Z3709" i="9" s="1"/>
  <c r="Z3708" i="9"/>
  <c r="Y3708" i="9"/>
  <c r="Y3707" i="9"/>
  <c r="Z3707" i="9" s="1"/>
  <c r="Z3706" i="9"/>
  <c r="Y3706" i="9"/>
  <c r="Y3705" i="9"/>
  <c r="Z3705" i="9" s="1"/>
  <c r="Z3704" i="9"/>
  <c r="Y3704" i="9"/>
  <c r="Z3703" i="9"/>
  <c r="Y3703" i="9"/>
  <c r="Y3702" i="9"/>
  <c r="Z3702" i="9" s="1"/>
  <c r="Y3701" i="9"/>
  <c r="Z3701" i="9" s="1"/>
  <c r="Y3700" i="9"/>
  <c r="Z3700" i="9" s="1"/>
  <c r="Z3699" i="9"/>
  <c r="Y3699" i="9"/>
  <c r="Y3698" i="9"/>
  <c r="Z3698" i="9" s="1"/>
  <c r="Y3697" i="9"/>
  <c r="Z3697" i="9" s="1"/>
  <c r="Z3696" i="9"/>
  <c r="Y3696" i="9"/>
  <c r="Y3695" i="9"/>
  <c r="Z3695" i="9" s="1"/>
  <c r="Z3694" i="9"/>
  <c r="Y3694" i="9"/>
  <c r="Y3693" i="9"/>
  <c r="Z3693" i="9" s="1"/>
  <c r="Y3692" i="9"/>
  <c r="Z3692" i="9" s="1"/>
  <c r="Z3691" i="9"/>
  <c r="Y3691" i="9"/>
  <c r="Y3690" i="9"/>
  <c r="Z3690" i="9" s="1"/>
  <c r="Y3689" i="9"/>
  <c r="Z3689" i="9" s="1"/>
  <c r="Y3688" i="9"/>
  <c r="Z3688" i="9" s="1"/>
  <c r="Z3687" i="9"/>
  <c r="Y3687" i="9"/>
  <c r="Y3686" i="9"/>
  <c r="Z3686" i="9" s="1"/>
  <c r="Z3685" i="9"/>
  <c r="Y3685" i="9"/>
  <c r="Z3684" i="9"/>
  <c r="Y3684" i="9"/>
  <c r="Z3683" i="9"/>
  <c r="Y3683" i="9"/>
  <c r="Y3682" i="9"/>
  <c r="Z3682" i="9" s="1"/>
  <c r="Z3681" i="9"/>
  <c r="Y3681" i="9"/>
  <c r="Y3680" i="9"/>
  <c r="Z3680" i="9" s="1"/>
  <c r="Z3679" i="9"/>
  <c r="Y3679" i="9"/>
  <c r="Y3678" i="9"/>
  <c r="Z3678" i="9" s="1"/>
  <c r="Y3677" i="9"/>
  <c r="Z3677" i="9" s="1"/>
  <c r="Y3676" i="9"/>
  <c r="Z3676" i="9" s="1"/>
  <c r="Y3675" i="9"/>
  <c r="Z3675" i="9" s="1"/>
  <c r="Y3674" i="9"/>
  <c r="Z3674" i="9" s="1"/>
  <c r="Z3673" i="9"/>
  <c r="Y3673" i="9"/>
  <c r="Y3672" i="9"/>
  <c r="Z3672" i="9" s="1"/>
  <c r="Z3671" i="9"/>
  <c r="Y3671" i="9"/>
  <c r="Y3670" i="9"/>
  <c r="Z3670" i="9" s="1"/>
  <c r="Z3669" i="9"/>
  <c r="Y3669" i="9"/>
  <c r="Z3668" i="9"/>
  <c r="Y3668" i="9"/>
  <c r="Z3667" i="9"/>
  <c r="Y3667" i="9"/>
  <c r="Y3666" i="9"/>
  <c r="Z3666" i="9" s="1"/>
  <c r="Z3665" i="9"/>
  <c r="Y3665" i="9"/>
  <c r="Y3664" i="9"/>
  <c r="Z3664" i="9" s="1"/>
  <c r="Z3663" i="9"/>
  <c r="Y3663" i="9"/>
  <c r="Y3662" i="9"/>
  <c r="Z3662" i="9" s="1"/>
  <c r="Z3661" i="9"/>
  <c r="Y3661" i="9"/>
  <c r="Z3660" i="9"/>
  <c r="Y3660" i="9"/>
  <c r="Y3659" i="9"/>
  <c r="Z3659" i="9" s="1"/>
  <c r="Y3658" i="9"/>
  <c r="Z3658" i="9" s="1"/>
  <c r="Y3657" i="9"/>
  <c r="Z3657" i="9" s="1"/>
  <c r="Z3656" i="9"/>
  <c r="Y3656" i="9"/>
  <c r="Y3655" i="9"/>
  <c r="Z3655" i="9" s="1"/>
  <c r="Y3654" i="9"/>
  <c r="Z3654" i="9" s="1"/>
  <c r="Z3653" i="9"/>
  <c r="Y3653" i="9"/>
  <c r="Y3652" i="9"/>
  <c r="Z3652" i="9" s="1"/>
  <c r="Y3651" i="9"/>
  <c r="Z3651" i="9" s="1"/>
  <c r="Y3650" i="9"/>
  <c r="Z3650" i="9" s="1"/>
  <c r="Y3649" i="9"/>
  <c r="Z3649" i="9" s="1"/>
  <c r="Z3648" i="9"/>
  <c r="Y3648" i="9"/>
  <c r="Y3647" i="9"/>
  <c r="Z3647" i="9" s="1"/>
  <c r="Y3646" i="9"/>
  <c r="Z3646" i="9" s="1"/>
  <c r="Z3645" i="9"/>
  <c r="Y3645" i="9"/>
  <c r="Y3644" i="9"/>
  <c r="Z3644" i="9" s="1"/>
  <c r="Y3643" i="9"/>
  <c r="Z3643" i="9" s="1"/>
  <c r="Y3642" i="9"/>
  <c r="Z3642" i="9" s="1"/>
  <c r="Z3641" i="9"/>
  <c r="Y3641" i="9"/>
  <c r="Z3640" i="9"/>
  <c r="Y3640" i="9"/>
  <c r="Y3639" i="9"/>
  <c r="Z3639" i="9" s="1"/>
  <c r="Y3638" i="9"/>
  <c r="Z3638" i="9" s="1"/>
  <c r="Z3637" i="9"/>
  <c r="Y3637" i="9"/>
  <c r="Y3636" i="9"/>
  <c r="Z3636" i="9" s="1"/>
  <c r="Y3635" i="9"/>
  <c r="Z3635" i="9" s="1"/>
  <c r="Y3634" i="9"/>
  <c r="Z3634" i="9" s="1"/>
  <c r="Z3633" i="9"/>
  <c r="Y3633" i="9"/>
  <c r="Z3632" i="9"/>
  <c r="Y3632" i="9"/>
  <c r="Y3631" i="9"/>
  <c r="Z3631" i="9" s="1"/>
  <c r="Y3630" i="9"/>
  <c r="Z3630" i="9" s="1"/>
  <c r="Y3629" i="9"/>
  <c r="Z3629" i="9" s="1"/>
  <c r="Z3628" i="9"/>
  <c r="Y3628" i="9"/>
  <c r="Y3627" i="9"/>
  <c r="Z3627" i="9" s="1"/>
  <c r="Y3626" i="9"/>
  <c r="Z3626" i="9" s="1"/>
  <c r="Z3625" i="9"/>
  <c r="Y3625" i="9"/>
  <c r="Y3624" i="9"/>
  <c r="Z3624" i="9" s="1"/>
  <c r="Y3623" i="9"/>
  <c r="Z3623" i="9" s="1"/>
  <c r="Y3622" i="9"/>
  <c r="Z3622" i="9" s="1"/>
  <c r="Z3621" i="9"/>
  <c r="Y3621" i="9"/>
  <c r="Y3620" i="9"/>
  <c r="Z3620" i="9" s="1"/>
  <c r="Y3619" i="9"/>
  <c r="Z3619" i="9" s="1"/>
  <c r="Y3618" i="9"/>
  <c r="Z3618" i="9" s="1"/>
  <c r="Z3617" i="9"/>
  <c r="Y3617" i="9"/>
  <c r="Y3616" i="9"/>
  <c r="Z3616" i="9" s="1"/>
  <c r="Y3615" i="9"/>
  <c r="Z3615" i="9" s="1"/>
  <c r="Y3614" i="9"/>
  <c r="Z3614" i="9" s="1"/>
  <c r="Z3613" i="9"/>
  <c r="Y3613" i="9"/>
  <c r="Z3612" i="9"/>
  <c r="Y3612" i="9"/>
  <c r="Y3611" i="9"/>
  <c r="Z3611" i="9" s="1"/>
  <c r="Y3610" i="9"/>
  <c r="Z3610" i="9" s="1"/>
  <c r="Z3609" i="9"/>
  <c r="Y3609" i="9"/>
  <c r="Z3608" i="9"/>
  <c r="Y3608" i="9"/>
  <c r="Y3607" i="9"/>
  <c r="Z3607" i="9" s="1"/>
  <c r="Y3606" i="9"/>
  <c r="Z3606" i="9" s="1"/>
  <c r="Y3605" i="9"/>
  <c r="Z3605" i="9" s="1"/>
  <c r="Y3604" i="9"/>
  <c r="Z3604" i="9" s="1"/>
  <c r="Y3603" i="9"/>
  <c r="Z3603" i="9" s="1"/>
  <c r="Y3602" i="9"/>
  <c r="Z3602" i="9" s="1"/>
  <c r="Y3601" i="9"/>
  <c r="Z3601" i="9" s="1"/>
  <c r="Z3600" i="9"/>
  <c r="Y3600" i="9"/>
  <c r="Y3599" i="9"/>
  <c r="Z3599" i="9" s="1"/>
  <c r="Y3598" i="9"/>
  <c r="Z3598" i="9" s="1"/>
  <c r="Z3597" i="9"/>
  <c r="Y3597" i="9"/>
  <c r="Y3596" i="9"/>
  <c r="Z3596" i="9" s="1"/>
  <c r="Y3595" i="9"/>
  <c r="Z3595" i="9" s="1"/>
  <c r="Y3594" i="9"/>
  <c r="Z3594" i="9" s="1"/>
  <c r="Z3593" i="9"/>
  <c r="Y3593" i="9"/>
  <c r="Z3592" i="9"/>
  <c r="Y3592" i="9"/>
  <c r="Y3591" i="9"/>
  <c r="Z3591" i="9" s="1"/>
  <c r="Y3590" i="9"/>
  <c r="Z3590" i="9" s="1"/>
  <c r="Z3589" i="9"/>
  <c r="Y3589" i="9"/>
  <c r="Y3588" i="9"/>
  <c r="Z3588" i="9" s="1"/>
  <c r="Y3587" i="9"/>
  <c r="Z3587" i="9" s="1"/>
  <c r="Y3586" i="9"/>
  <c r="Z3586" i="9" s="1"/>
  <c r="Z3585" i="9"/>
  <c r="Y3585" i="9"/>
  <c r="Z3584" i="9"/>
  <c r="Y3584" i="9"/>
  <c r="Y3583" i="9"/>
  <c r="Z3583" i="9" s="1"/>
  <c r="Y3582" i="9"/>
  <c r="Z3582" i="9" s="1"/>
  <c r="Z3581" i="9"/>
  <c r="Y3581" i="9"/>
  <c r="Z3580" i="9"/>
  <c r="Y3580" i="9"/>
  <c r="Y3579" i="9"/>
  <c r="Z3579" i="9" s="1"/>
  <c r="Y3578" i="9"/>
  <c r="Z3578" i="9" s="1"/>
  <c r="Y3577" i="9"/>
  <c r="Z3577" i="9" s="1"/>
  <c r="Z3576" i="9"/>
  <c r="Y3576" i="9"/>
  <c r="Y3575" i="9"/>
  <c r="Z3575" i="9" s="1"/>
  <c r="Y3574" i="9"/>
  <c r="Z3574" i="9" s="1"/>
  <c r="Z3573" i="9"/>
  <c r="Y3573" i="9"/>
  <c r="Y3572" i="9"/>
  <c r="Z3572" i="9" s="1"/>
  <c r="Y3571" i="9"/>
  <c r="Z3571" i="9" s="1"/>
  <c r="Y3570" i="9"/>
  <c r="Z3570" i="9" s="1"/>
  <c r="Z3569" i="9"/>
  <c r="Y3569" i="9"/>
  <c r="Y3568" i="9"/>
  <c r="Z3568" i="9" s="1"/>
  <c r="Y3567" i="9"/>
  <c r="Z3567" i="9" s="1"/>
  <c r="Y3566" i="9"/>
  <c r="Z3566" i="9" s="1"/>
  <c r="Z3565" i="9"/>
  <c r="Y3565" i="9"/>
  <c r="Z3564" i="9"/>
  <c r="Y3564" i="9"/>
  <c r="Y3563" i="9"/>
  <c r="Z3563" i="9" s="1"/>
  <c r="Y3562" i="9"/>
  <c r="Z3562" i="9" s="1"/>
  <c r="Z3561" i="9"/>
  <c r="Y3561" i="9"/>
  <c r="Z3560" i="9"/>
  <c r="Y3560" i="9"/>
  <c r="Y3559" i="9"/>
  <c r="Z3559" i="9" s="1"/>
  <c r="Y3558" i="9"/>
  <c r="Z3558" i="9" s="1"/>
  <c r="Y3557" i="9"/>
  <c r="Z3557" i="9" s="1"/>
  <c r="Y3556" i="9"/>
  <c r="Z3556" i="9" s="1"/>
  <c r="Y3555" i="9"/>
  <c r="Z3555" i="9" s="1"/>
  <c r="Y3554" i="9"/>
  <c r="Z3554" i="9" s="1"/>
  <c r="Z3553" i="9"/>
  <c r="Y3553" i="9"/>
  <c r="Z3552" i="9"/>
  <c r="Y3552" i="9"/>
  <c r="Y3551" i="9"/>
  <c r="Z3551" i="9" s="1"/>
  <c r="Y3550" i="9"/>
  <c r="Z3550" i="9" s="1"/>
  <c r="Y3549" i="9"/>
  <c r="Z3549" i="9" s="1"/>
  <c r="Z3548" i="9"/>
  <c r="Y3548" i="9"/>
  <c r="Y3547" i="9"/>
  <c r="Z3547" i="9" s="1"/>
  <c r="Y3546" i="9"/>
  <c r="Z3546" i="9" s="1"/>
  <c r="Z3545" i="9"/>
  <c r="Y3545" i="9"/>
  <c r="Y3544" i="9"/>
  <c r="Z3544" i="9" s="1"/>
  <c r="Y3543" i="9"/>
  <c r="Z3543" i="9" s="1"/>
  <c r="Y3542" i="9"/>
  <c r="Z3542" i="9" s="1"/>
  <c r="Z3541" i="9"/>
  <c r="Y3541" i="9"/>
  <c r="Y3540" i="9"/>
  <c r="Z3540" i="9" s="1"/>
  <c r="Y3539" i="9"/>
  <c r="Z3539" i="9" s="1"/>
  <c r="Y3538" i="9"/>
  <c r="Z3538" i="9" s="1"/>
  <c r="Z3537" i="9"/>
  <c r="Y3537" i="9"/>
  <c r="Z3536" i="9"/>
  <c r="Y3536" i="9"/>
  <c r="Y3535" i="9"/>
  <c r="Z3535" i="9" s="1"/>
  <c r="Y3534" i="9"/>
  <c r="Z3534" i="9" s="1"/>
  <c r="Z3533" i="9"/>
  <c r="Y3533" i="9"/>
  <c r="Z3532" i="9"/>
  <c r="Y3532" i="9"/>
  <c r="Y3531" i="9"/>
  <c r="Z3531" i="9" s="1"/>
  <c r="Y3530" i="9"/>
  <c r="Z3530" i="9" s="1"/>
  <c r="Z3529" i="9"/>
  <c r="Y3529" i="9"/>
  <c r="Z3528" i="9"/>
  <c r="Y3528" i="9"/>
  <c r="Y3527" i="9"/>
  <c r="Z3527" i="9" s="1"/>
  <c r="Y3526" i="9"/>
  <c r="Z3526" i="9" s="1"/>
  <c r="Z3525" i="9"/>
  <c r="Y3525" i="9"/>
  <c r="Y3524" i="9"/>
  <c r="Z3524" i="9" s="1"/>
  <c r="Y3523" i="9"/>
  <c r="Z3523" i="9" s="1"/>
  <c r="Y3522" i="9"/>
  <c r="Z3522" i="9" s="1"/>
  <c r="Y3521" i="9"/>
  <c r="Z3521" i="9" s="1"/>
  <c r="Z3520" i="9"/>
  <c r="Y3520" i="9"/>
  <c r="Y3519" i="9"/>
  <c r="Z3519" i="9" s="1"/>
  <c r="Y3518" i="9"/>
  <c r="Z3518" i="9" s="1"/>
  <c r="Z3517" i="9"/>
  <c r="Y3517" i="9"/>
  <c r="Y3516" i="9"/>
  <c r="Z3516" i="9" s="1"/>
  <c r="Y3515" i="9"/>
  <c r="Z3515" i="9" s="1"/>
  <c r="Y3514" i="9"/>
  <c r="Z3514" i="9" s="1"/>
  <c r="Z3513" i="9"/>
  <c r="Y3513" i="9"/>
  <c r="Z3512" i="9"/>
  <c r="Y3512" i="9"/>
  <c r="Y3511" i="9"/>
  <c r="Z3511" i="9" s="1"/>
  <c r="Y3510" i="9"/>
  <c r="Z3510" i="9" s="1"/>
  <c r="Z3509" i="9"/>
  <c r="Y3509" i="9"/>
  <c r="Y3508" i="9"/>
  <c r="Z3508" i="9" s="1"/>
  <c r="Y3507" i="9"/>
  <c r="Z3507" i="9" s="1"/>
  <c r="Y3506" i="9"/>
  <c r="Z3506" i="9" s="1"/>
  <c r="Z3505" i="9"/>
  <c r="Y3505" i="9"/>
  <c r="Z3504" i="9"/>
  <c r="Y3504" i="9"/>
  <c r="Y3503" i="9"/>
  <c r="Z3503" i="9" s="1"/>
  <c r="Y3502" i="9"/>
  <c r="Z3502" i="9" s="1"/>
  <c r="Z3501" i="9"/>
  <c r="Y3501" i="9"/>
  <c r="Z3500" i="9"/>
  <c r="Y3500" i="9"/>
  <c r="Y3499" i="9"/>
  <c r="Z3499" i="9" s="1"/>
  <c r="Y3498" i="9"/>
  <c r="Z3498" i="9" s="1"/>
  <c r="Z3497" i="9"/>
  <c r="Y3497" i="9"/>
  <c r="Z3496" i="9"/>
  <c r="Y3496" i="9"/>
  <c r="Y3495" i="9"/>
  <c r="Z3495" i="9" s="1"/>
  <c r="Y3494" i="9"/>
  <c r="Z3494" i="9" s="1"/>
  <c r="Z3493" i="9"/>
  <c r="Y3493" i="9"/>
  <c r="Y3492" i="9"/>
  <c r="Z3492" i="9" s="1"/>
  <c r="Y3491" i="9"/>
  <c r="Z3491" i="9" s="1"/>
  <c r="Y3490" i="9"/>
  <c r="Z3490" i="9" s="1"/>
  <c r="Z3489" i="9"/>
  <c r="Y3489" i="9"/>
  <c r="Y3488" i="9"/>
  <c r="Z3488" i="9" s="1"/>
  <c r="Y3487" i="9"/>
  <c r="Z3487" i="9" s="1"/>
  <c r="Y3486" i="9"/>
  <c r="Z3486" i="9" s="1"/>
  <c r="Z3485" i="9"/>
  <c r="Y3485" i="9"/>
  <c r="Z3484" i="9"/>
  <c r="Y3484" i="9"/>
  <c r="Y3483" i="9"/>
  <c r="Z3483" i="9" s="1"/>
  <c r="Y3482" i="9"/>
  <c r="Z3482" i="9" s="1"/>
  <c r="Y3481" i="9"/>
  <c r="Z3481" i="9" s="1"/>
  <c r="Z3480" i="9"/>
  <c r="Y3480" i="9"/>
  <c r="Y3479" i="9"/>
  <c r="Z3479" i="9" s="1"/>
  <c r="Y3478" i="9"/>
  <c r="Z3478" i="9" s="1"/>
  <c r="Z3477" i="9"/>
  <c r="Y3477" i="9"/>
  <c r="Y3476" i="9"/>
  <c r="Z3476" i="9" s="1"/>
  <c r="Y3475" i="9"/>
  <c r="Z3475" i="9" s="1"/>
  <c r="Y3474" i="9"/>
  <c r="Z3474" i="9" s="1"/>
  <c r="Z3473" i="9"/>
  <c r="Y3473" i="9"/>
  <c r="Z3472" i="9"/>
  <c r="Y3472" i="9"/>
  <c r="Y3471" i="9"/>
  <c r="Z3471" i="9" s="1"/>
  <c r="Y3470" i="9"/>
  <c r="Z3470" i="9" s="1"/>
  <c r="Z3469" i="9"/>
  <c r="Y3469" i="9"/>
  <c r="Z3468" i="9"/>
  <c r="Y3468" i="9"/>
  <c r="Y3467" i="9"/>
  <c r="Z3467" i="9" s="1"/>
  <c r="Y3466" i="9"/>
  <c r="Z3466" i="9" s="1"/>
  <c r="Y3465" i="9"/>
  <c r="Z3465" i="9" s="1"/>
  <c r="Z3464" i="9"/>
  <c r="Y3464" i="9"/>
  <c r="Y3463" i="9"/>
  <c r="Z3463" i="9" s="1"/>
  <c r="Y3462" i="9"/>
  <c r="Z3462" i="9" s="1"/>
  <c r="Z3461" i="9"/>
  <c r="Y3461" i="9"/>
  <c r="Y3460" i="9"/>
  <c r="Z3460" i="9" s="1"/>
  <c r="Y3459" i="9"/>
  <c r="Z3459" i="9" s="1"/>
  <c r="Y3458" i="9"/>
  <c r="Z3458" i="9" s="1"/>
  <c r="Z3457" i="9"/>
  <c r="Y3457" i="9"/>
  <c r="Z3456" i="9"/>
  <c r="Y3456" i="9"/>
  <c r="Y3455" i="9"/>
  <c r="Z3455" i="9" s="1"/>
  <c r="Y3454" i="9"/>
  <c r="Z3454" i="9" s="1"/>
  <c r="Z3453" i="9"/>
  <c r="Y3453" i="9"/>
  <c r="Z3452" i="9"/>
  <c r="Y3452" i="9"/>
  <c r="Y3451" i="9"/>
  <c r="Z3451" i="9" s="1"/>
  <c r="Y3450" i="9"/>
  <c r="Z3450" i="9" s="1"/>
  <c r="Y3449" i="9"/>
  <c r="Z3449" i="9" s="1"/>
  <c r="Z3448" i="9"/>
  <c r="Y3448" i="9"/>
  <c r="Y3447" i="9"/>
  <c r="Z3447" i="9" s="1"/>
  <c r="Y3446" i="9"/>
  <c r="Z3446" i="9" s="1"/>
  <c r="Z3445" i="9"/>
  <c r="Y3445" i="9"/>
  <c r="Y3444" i="9"/>
  <c r="Z3444" i="9" s="1"/>
  <c r="Y3443" i="9"/>
  <c r="Z3443" i="9" s="1"/>
  <c r="Y3442" i="9"/>
  <c r="Z3442" i="9" s="1"/>
  <c r="Z3441" i="9"/>
  <c r="Y3441" i="9"/>
  <c r="Z3440" i="9"/>
  <c r="Y3440" i="9"/>
  <c r="Y3439" i="9"/>
  <c r="Z3439" i="9" s="1"/>
  <c r="Y3438" i="9"/>
  <c r="Z3438" i="9" s="1"/>
  <c r="Z3437" i="9"/>
  <c r="Y3437" i="9"/>
  <c r="Z3436" i="9"/>
  <c r="Y3436" i="9"/>
  <c r="Y3435" i="9"/>
  <c r="Z3435" i="9" s="1"/>
  <c r="Y3434" i="9"/>
  <c r="Z3434" i="9" s="1"/>
  <c r="Y3433" i="9"/>
  <c r="Z3433" i="9" s="1"/>
  <c r="Z3432" i="9"/>
  <c r="Y3432" i="9"/>
  <c r="Y3431" i="9"/>
  <c r="Z3431" i="9" s="1"/>
  <c r="Y3430" i="9"/>
  <c r="Z3430" i="9" s="1"/>
  <c r="Z3429" i="9"/>
  <c r="Y3429" i="9"/>
  <c r="Y3428" i="9"/>
  <c r="Z3428" i="9" s="1"/>
  <c r="Y3427" i="9"/>
  <c r="Z3427" i="9" s="1"/>
  <c r="Y3426" i="9"/>
  <c r="Z3426" i="9" s="1"/>
  <c r="Z3425" i="9"/>
  <c r="Y3425" i="9"/>
  <c r="Z3424" i="9"/>
  <c r="Y3424" i="9"/>
  <c r="Y3423" i="9"/>
  <c r="Z3423" i="9" s="1"/>
  <c r="Y3422" i="9"/>
  <c r="Z3422" i="9" s="1"/>
  <c r="Z3421" i="9"/>
  <c r="Y3421" i="9"/>
  <c r="Z3420" i="9"/>
  <c r="Y3420" i="9"/>
  <c r="Y3419" i="9"/>
  <c r="Z3419" i="9" s="1"/>
  <c r="Y3418" i="9"/>
  <c r="Z3418" i="9" s="1"/>
  <c r="Y3417" i="9"/>
  <c r="Z3417" i="9" s="1"/>
  <c r="Z3416" i="9"/>
  <c r="Y3416" i="9"/>
  <c r="Y3415" i="9"/>
  <c r="Z3415" i="9" s="1"/>
  <c r="Y3414" i="9"/>
  <c r="Z3414" i="9" s="1"/>
  <c r="Z3413" i="9"/>
  <c r="Y3413" i="9"/>
  <c r="Y3412" i="9"/>
  <c r="Z3412" i="9" s="1"/>
  <c r="Y3411" i="9"/>
  <c r="Z3411" i="9" s="1"/>
  <c r="Y3410" i="9"/>
  <c r="Z3410" i="9" s="1"/>
  <c r="Z3409" i="9"/>
  <c r="Y3409" i="9"/>
  <c r="Z3408" i="9"/>
  <c r="Y3408" i="9"/>
  <c r="Y3407" i="9"/>
  <c r="Z3407" i="9" s="1"/>
  <c r="Y3406" i="9"/>
  <c r="Z3406" i="9" s="1"/>
  <c r="Z3405" i="9"/>
  <c r="Y3405" i="9"/>
  <c r="Z3404" i="9"/>
  <c r="Y3404" i="9"/>
  <c r="Y3403" i="9"/>
  <c r="Z3403" i="9" s="1"/>
  <c r="Y3402" i="9"/>
  <c r="Z3402" i="9" s="1"/>
  <c r="Y3401" i="9"/>
  <c r="Z3401" i="9" s="1"/>
  <c r="Z3400" i="9"/>
  <c r="Y3400" i="9"/>
  <c r="Y3399" i="9"/>
  <c r="Z3399" i="9" s="1"/>
  <c r="Y3398" i="9"/>
  <c r="Z3398" i="9" s="1"/>
  <c r="Z3397" i="9"/>
  <c r="Y3397" i="9"/>
  <c r="Y3396" i="9"/>
  <c r="Z3396" i="9" s="1"/>
  <c r="Y3395" i="9"/>
  <c r="Z3395" i="9" s="1"/>
  <c r="Y3394" i="9"/>
  <c r="Z3394" i="9" s="1"/>
  <c r="Z3393" i="9"/>
  <c r="Y3393" i="9"/>
  <c r="Z3392" i="9"/>
  <c r="Y3392" i="9"/>
  <c r="Y3391" i="9"/>
  <c r="Z3391" i="9" s="1"/>
  <c r="Y3390" i="9"/>
  <c r="Z3390" i="9" s="1"/>
  <c r="Z3389" i="9"/>
  <c r="Y3389" i="9"/>
  <c r="Z3388" i="9"/>
  <c r="Y3388" i="9"/>
  <c r="Y3387" i="9"/>
  <c r="Z3387" i="9" s="1"/>
  <c r="Y3386" i="9"/>
  <c r="Z3386" i="9" s="1"/>
  <c r="Y3385" i="9"/>
  <c r="Z3385" i="9" s="1"/>
  <c r="Z3384" i="9"/>
  <c r="Y3384" i="9"/>
  <c r="Y3383" i="9"/>
  <c r="Z3383" i="9" s="1"/>
  <c r="Y3382" i="9"/>
  <c r="Z3382" i="9" s="1"/>
  <c r="Z3381" i="9"/>
  <c r="Y3381" i="9"/>
  <c r="Y3380" i="9"/>
  <c r="Z3380" i="9" s="1"/>
  <c r="Y3379" i="9"/>
  <c r="Z3379" i="9" s="1"/>
  <c r="Y3378" i="9"/>
  <c r="Z3378" i="9" s="1"/>
  <c r="Z3377" i="9"/>
  <c r="Y3377" i="9"/>
  <c r="Z3376" i="9"/>
  <c r="Y3376" i="9"/>
  <c r="Y3375" i="9"/>
  <c r="Z3375" i="9" s="1"/>
  <c r="Y3374" i="9"/>
  <c r="Z3374" i="9" s="1"/>
  <c r="Z3373" i="9"/>
  <c r="Y3373" i="9"/>
  <c r="Z3372" i="9"/>
  <c r="Y3372" i="9"/>
  <c r="Y3371" i="9"/>
  <c r="Z3371" i="9" s="1"/>
  <c r="Y3370" i="9"/>
  <c r="Z3370" i="9" s="1"/>
  <c r="Y3369" i="9"/>
  <c r="Z3369" i="9" s="1"/>
  <c r="Z3368" i="9"/>
  <c r="Y3368" i="9"/>
  <c r="Y3367" i="9"/>
  <c r="Z3367" i="9" s="1"/>
  <c r="Y3366" i="9"/>
  <c r="Z3366" i="9" s="1"/>
  <c r="Z3365" i="9"/>
  <c r="Y3365" i="9"/>
  <c r="Y3364" i="9"/>
  <c r="Z3364" i="9" s="1"/>
  <c r="Y3363" i="9"/>
  <c r="Z3363" i="9" s="1"/>
  <c r="Y3362" i="9"/>
  <c r="Z3362" i="9" s="1"/>
  <c r="Z3361" i="9"/>
  <c r="Y3361" i="9"/>
  <c r="Z3360" i="9"/>
  <c r="Y3360" i="9"/>
  <c r="Y3359" i="9"/>
  <c r="Z3359" i="9" s="1"/>
  <c r="Y3358" i="9"/>
  <c r="Z3358" i="9" s="1"/>
  <c r="Z3357" i="9"/>
  <c r="Y3357" i="9"/>
  <c r="Z3356" i="9"/>
  <c r="Y3356" i="9"/>
  <c r="Y3355" i="9"/>
  <c r="Z3355" i="9" s="1"/>
  <c r="Y3354" i="9"/>
  <c r="Z3354" i="9" s="1"/>
  <c r="Y3353" i="9"/>
  <c r="Z3353" i="9" s="1"/>
  <c r="Z3352" i="9"/>
  <c r="Y3352" i="9"/>
  <c r="Y3351" i="9"/>
  <c r="Z3351" i="9" s="1"/>
  <c r="Y3350" i="9"/>
  <c r="Z3350" i="9" s="1"/>
  <c r="Z3349" i="9"/>
  <c r="Y3349" i="9"/>
  <c r="Y3348" i="9"/>
  <c r="Z3348" i="9" s="1"/>
  <c r="Y3347" i="9"/>
  <c r="Z3347" i="9" s="1"/>
  <c r="Y3346" i="9"/>
  <c r="Z3346" i="9" s="1"/>
  <c r="Z3345" i="9"/>
  <c r="Y3345" i="9"/>
  <c r="Z3344" i="9"/>
  <c r="Y3344" i="9"/>
  <c r="Y3343" i="9"/>
  <c r="Z3343" i="9" s="1"/>
  <c r="Y3342" i="9"/>
  <c r="Z3342" i="9" s="1"/>
  <c r="Z3341" i="9"/>
  <c r="Y3341" i="9"/>
  <c r="Z3340" i="9"/>
  <c r="Y3340" i="9"/>
  <c r="Y3339" i="9"/>
  <c r="Z3339" i="9" s="1"/>
  <c r="Y3338" i="9"/>
  <c r="Z3338" i="9" s="1"/>
  <c r="Y3337" i="9"/>
  <c r="Z3337" i="9" s="1"/>
  <c r="Z3336" i="9"/>
  <c r="Y3336" i="9"/>
  <c r="Y3335" i="9"/>
  <c r="Z3335" i="9" s="1"/>
  <c r="Y3334" i="9"/>
  <c r="Z3334" i="9" s="1"/>
  <c r="Z3333" i="9"/>
  <c r="Y3333" i="9"/>
  <c r="Y3332" i="9"/>
  <c r="Z3332" i="9" s="1"/>
  <c r="Y3331" i="9"/>
  <c r="Z3331" i="9" s="1"/>
  <c r="Y3330" i="9"/>
  <c r="Z3330" i="9" s="1"/>
  <c r="Z3329" i="9"/>
  <c r="Y3329" i="9"/>
  <c r="Z3328" i="9"/>
  <c r="Y3328" i="9"/>
  <c r="Y3327" i="9"/>
  <c r="Z3327" i="9" s="1"/>
  <c r="Y3326" i="9"/>
  <c r="Z3326" i="9" s="1"/>
  <c r="Z3325" i="9"/>
  <c r="Y3325" i="9"/>
  <c r="Z3324" i="9"/>
  <c r="Y3324" i="9"/>
  <c r="Y3323" i="9"/>
  <c r="Z3323" i="9" s="1"/>
  <c r="Y3322" i="9"/>
  <c r="Z3322" i="9" s="1"/>
  <c r="Y3321" i="9"/>
  <c r="Z3321" i="9" s="1"/>
  <c r="Z3320" i="9"/>
  <c r="Y3320" i="9"/>
  <c r="Y3319" i="9"/>
  <c r="Z3319" i="9" s="1"/>
  <c r="Y3318" i="9"/>
  <c r="Z3318" i="9" s="1"/>
  <c r="Z3317" i="9"/>
  <c r="Y3317" i="9"/>
  <c r="Y3316" i="9"/>
  <c r="Z3316" i="9" s="1"/>
  <c r="Y3315" i="9"/>
  <c r="Z3315" i="9" s="1"/>
  <c r="Y3314" i="9"/>
  <c r="Z3314" i="9" s="1"/>
  <c r="Z3313" i="9"/>
  <c r="Y3313" i="9"/>
  <c r="Z3312" i="9"/>
  <c r="Y3312" i="9"/>
  <c r="Y3311" i="9"/>
  <c r="Z3311" i="9" s="1"/>
  <c r="Y3310" i="9"/>
  <c r="Z3310" i="9" s="1"/>
  <c r="Z3309" i="9"/>
  <c r="Y3309" i="9"/>
  <c r="Z3308" i="9"/>
  <c r="Y3308" i="9"/>
  <c r="Y3307" i="9"/>
  <c r="Z3307" i="9" s="1"/>
  <c r="Y3306" i="9"/>
  <c r="Z3306" i="9" s="1"/>
  <c r="Y3305" i="9"/>
  <c r="Z3305" i="9" s="1"/>
  <c r="Z3304" i="9"/>
  <c r="Y3304" i="9"/>
  <c r="Y3303" i="9"/>
  <c r="Z3303" i="9" s="1"/>
  <c r="Y3302" i="9"/>
  <c r="Z3302" i="9" s="1"/>
  <c r="Z3301" i="9"/>
  <c r="Y3301" i="9"/>
  <c r="Y3300" i="9"/>
  <c r="Z3300" i="9" s="1"/>
  <c r="Y3299" i="9"/>
  <c r="Z3299" i="9" s="1"/>
  <c r="Y3298" i="9"/>
  <c r="Z3298" i="9" s="1"/>
  <c r="Z3297" i="9"/>
  <c r="Y3297" i="9"/>
  <c r="Z3296" i="9"/>
  <c r="Y3296" i="9"/>
  <c r="Y3295" i="9"/>
  <c r="Z3295" i="9" s="1"/>
  <c r="Y3294" i="9"/>
  <c r="Z3294" i="9" s="1"/>
  <c r="Z3293" i="9"/>
  <c r="Y3293" i="9"/>
  <c r="Z3292" i="9"/>
  <c r="Y3292" i="9"/>
  <c r="Y3291" i="9"/>
  <c r="Z3291" i="9" s="1"/>
  <c r="Y3290" i="9"/>
  <c r="Z3290" i="9" s="1"/>
  <c r="Y3289" i="9"/>
  <c r="Z3289" i="9" s="1"/>
  <c r="Z3288" i="9"/>
  <c r="Y3288" i="9"/>
  <c r="Y3287" i="9"/>
  <c r="Z3287" i="9" s="1"/>
  <c r="Y3286" i="9"/>
  <c r="Z3286" i="9" s="1"/>
  <c r="Z3285" i="9"/>
  <c r="Y3285" i="9"/>
  <c r="Y3284" i="9"/>
  <c r="Z3284" i="9" s="1"/>
  <c r="Y3283" i="9"/>
  <c r="Z3283" i="9" s="1"/>
  <c r="Y3282" i="9"/>
  <c r="Z3282" i="9" s="1"/>
  <c r="Z3281" i="9"/>
  <c r="Y3281" i="9"/>
  <c r="Z3280" i="9"/>
  <c r="Y3280" i="9"/>
  <c r="Y3279" i="9"/>
  <c r="Z3279" i="9" s="1"/>
  <c r="Y3278" i="9"/>
  <c r="Z3278" i="9" s="1"/>
  <c r="Z3277" i="9"/>
  <c r="Y3277" i="9"/>
  <c r="Z3276" i="9"/>
  <c r="Y3276" i="9"/>
  <c r="Y3275" i="9"/>
  <c r="Z3275" i="9" s="1"/>
  <c r="Y3274" i="9"/>
  <c r="Z3274" i="9" s="1"/>
  <c r="Y3273" i="9"/>
  <c r="Z3273" i="9" s="1"/>
  <c r="Z3272" i="9"/>
  <c r="Y3272" i="9"/>
  <c r="Y3271" i="9"/>
  <c r="Z3271" i="9" s="1"/>
  <c r="Y3270" i="9"/>
  <c r="Z3270" i="9" s="1"/>
  <c r="Z3269" i="9"/>
  <c r="Y3269" i="9"/>
  <c r="Y3268" i="9"/>
  <c r="Z3268" i="9" s="1"/>
  <c r="Y3267" i="9"/>
  <c r="Z3267" i="9" s="1"/>
  <c r="Y3266" i="9"/>
  <c r="Z3266" i="9" s="1"/>
  <c r="Z3265" i="9"/>
  <c r="Y3265" i="9"/>
  <c r="Z3264" i="9"/>
  <c r="Y3264" i="9"/>
  <c r="Y3263" i="9"/>
  <c r="Z3263" i="9" s="1"/>
  <c r="Y3262" i="9"/>
  <c r="Z3262" i="9" s="1"/>
  <c r="Z3261" i="9"/>
  <c r="Y3261" i="9"/>
  <c r="Z3260" i="9"/>
  <c r="Y3260" i="9"/>
  <c r="Y3259" i="9"/>
  <c r="Z3259" i="9" s="1"/>
  <c r="Y3258" i="9"/>
  <c r="Z3258" i="9" s="1"/>
  <c r="Y3257" i="9"/>
  <c r="Z3257" i="9" s="1"/>
  <c r="Z3256" i="9"/>
  <c r="Y3256" i="9"/>
  <c r="Y3255" i="9"/>
  <c r="Z3255" i="9" s="1"/>
  <c r="Y3254" i="9"/>
  <c r="Z3254" i="9" s="1"/>
  <c r="Y3253" i="9"/>
  <c r="Z3253" i="9" s="1"/>
  <c r="Y3252" i="9"/>
  <c r="Z3252" i="9" s="1"/>
  <c r="Y3251" i="9"/>
  <c r="Z3251" i="9" s="1"/>
  <c r="Y3250" i="9"/>
  <c r="Z3250" i="9" s="1"/>
  <c r="Z3249" i="9"/>
  <c r="Y3249" i="9"/>
  <c r="Z3248" i="9"/>
  <c r="Y3248" i="9"/>
  <c r="Y3247" i="9"/>
  <c r="Z3247" i="9" s="1"/>
  <c r="Y3246" i="9"/>
  <c r="Z3246" i="9" s="1"/>
  <c r="Z3245" i="9"/>
  <c r="Y3245" i="9"/>
  <c r="Z3244" i="9"/>
  <c r="Y3244" i="9"/>
  <c r="Y3243" i="9"/>
  <c r="Z3243" i="9" s="1"/>
  <c r="Y3242" i="9"/>
  <c r="Z3242" i="9" s="1"/>
  <c r="Y3241" i="9"/>
  <c r="Z3241" i="9" s="1"/>
  <c r="Z3240" i="9"/>
  <c r="Y3240" i="9"/>
  <c r="Y3239" i="9"/>
  <c r="Z3239" i="9" s="1"/>
  <c r="Y3238" i="9"/>
  <c r="Z3238" i="9" s="1"/>
  <c r="Z3237" i="9"/>
  <c r="Y3237" i="9"/>
  <c r="Y3236" i="9"/>
  <c r="Z3236" i="9" s="1"/>
  <c r="Y3235" i="9"/>
  <c r="Z3235" i="9" s="1"/>
  <c r="Y3234" i="9"/>
  <c r="Z3234" i="9" s="1"/>
  <c r="Z3233" i="9"/>
  <c r="Y3233" i="9"/>
  <c r="Z3232" i="9"/>
  <c r="Y3232" i="9"/>
  <c r="Y3231" i="9"/>
  <c r="Z3231" i="9" s="1"/>
  <c r="Y3230" i="9"/>
  <c r="Z3230" i="9" s="1"/>
  <c r="Z3229" i="9"/>
  <c r="Y3229" i="9"/>
  <c r="Z3228" i="9"/>
  <c r="Y3228" i="9"/>
  <c r="Y3227" i="9"/>
  <c r="Z3227" i="9" s="1"/>
  <c r="Y3226" i="9"/>
  <c r="Z3226" i="9" s="1"/>
  <c r="Y3225" i="9"/>
  <c r="Z3225" i="9" s="1"/>
  <c r="Y3224" i="9"/>
  <c r="Z3224" i="9" s="1"/>
  <c r="Y3223" i="9"/>
  <c r="Z3223" i="9" s="1"/>
  <c r="Y3222" i="9"/>
  <c r="Z3222" i="9" s="1"/>
  <c r="Z3221" i="9"/>
  <c r="Y3221" i="9"/>
  <c r="Y3220" i="9"/>
  <c r="Z3220" i="9" s="1"/>
  <c r="Y3219" i="9"/>
  <c r="Z3219" i="9" s="1"/>
  <c r="Y3218" i="9"/>
  <c r="Z3218" i="9" s="1"/>
  <c r="Z3217" i="9"/>
  <c r="Y3217" i="9"/>
  <c r="Z3216" i="9"/>
  <c r="Y3216" i="9"/>
  <c r="Y3215" i="9"/>
  <c r="Z3215" i="9" s="1"/>
  <c r="Y3214" i="9"/>
  <c r="Z3214" i="9" s="1"/>
  <c r="Z3213" i="9"/>
  <c r="Y3213" i="9"/>
  <c r="Z3212" i="9"/>
  <c r="Y3212" i="9"/>
  <c r="Y3211" i="9"/>
  <c r="Z3211" i="9" s="1"/>
  <c r="Y3210" i="9"/>
  <c r="Z3210" i="9" s="1"/>
  <c r="Y3209" i="9"/>
  <c r="Z3209" i="9" s="1"/>
  <c r="Z3208" i="9"/>
  <c r="Y3208" i="9"/>
  <c r="Y3207" i="9"/>
  <c r="Z3207" i="9" s="1"/>
  <c r="Y3206" i="9"/>
  <c r="Z3206" i="9" s="1"/>
  <c r="Z3205" i="9"/>
  <c r="Y3205" i="9"/>
  <c r="Y3204" i="9"/>
  <c r="Z3204" i="9" s="1"/>
  <c r="Y3203" i="9"/>
  <c r="Z3203" i="9" s="1"/>
  <c r="Y3202" i="9"/>
  <c r="Z3202" i="9" s="1"/>
  <c r="Z3201" i="9"/>
  <c r="Y3201" i="9"/>
  <c r="Z3200" i="9"/>
  <c r="Y3200" i="9"/>
  <c r="Y3199" i="9"/>
  <c r="Z3199" i="9" s="1"/>
  <c r="Y3198" i="9"/>
  <c r="Z3198" i="9" s="1"/>
  <c r="Z3197" i="9"/>
  <c r="Y3197" i="9"/>
  <c r="Z3196" i="9"/>
  <c r="Y3196" i="9"/>
  <c r="Y3195" i="9"/>
  <c r="Z3195" i="9" s="1"/>
  <c r="Y3194" i="9"/>
  <c r="Z3194" i="9" s="1"/>
  <c r="Y3193" i="9"/>
  <c r="Z3193" i="9" s="1"/>
  <c r="Z3192" i="9"/>
  <c r="Y3192" i="9"/>
  <c r="Y3191" i="9"/>
  <c r="Z3191" i="9" s="1"/>
  <c r="Y3190" i="9"/>
  <c r="Z3190" i="9" s="1"/>
  <c r="Y3189" i="9"/>
  <c r="Z3189" i="9" s="1"/>
  <c r="Y3188" i="9"/>
  <c r="Z3188" i="9" s="1"/>
  <c r="Y3187" i="9"/>
  <c r="Z3187" i="9" s="1"/>
  <c r="Y3186" i="9"/>
  <c r="Z3186" i="9" s="1"/>
  <c r="Z3185" i="9"/>
  <c r="Y3185" i="9"/>
  <c r="Z3184" i="9"/>
  <c r="Y3184" i="9"/>
  <c r="Y3183" i="9"/>
  <c r="Z3183" i="9" s="1"/>
  <c r="Y3182" i="9"/>
  <c r="Z3182" i="9" s="1"/>
  <c r="Z3181" i="9"/>
  <c r="Y3181" i="9"/>
  <c r="Z3180" i="9"/>
  <c r="Y3180" i="9"/>
  <c r="Y3179" i="9"/>
  <c r="Z3179" i="9" s="1"/>
  <c r="Y3178" i="9"/>
  <c r="Z3178" i="9" s="1"/>
  <c r="Y3177" i="9"/>
  <c r="Z3177" i="9" s="1"/>
  <c r="Z3176" i="9"/>
  <c r="Y3176" i="9"/>
  <c r="Y3175" i="9"/>
  <c r="Z3175" i="9" s="1"/>
  <c r="Y3174" i="9"/>
  <c r="Z3174" i="9" s="1"/>
  <c r="Z3173" i="9"/>
  <c r="Y3173" i="9"/>
  <c r="Y3172" i="9"/>
  <c r="Z3172" i="9" s="1"/>
  <c r="Y3171" i="9"/>
  <c r="Z3171" i="9" s="1"/>
  <c r="Y3170" i="9"/>
  <c r="Z3170" i="9" s="1"/>
  <c r="Z3169" i="9"/>
  <c r="Y3169" i="9"/>
  <c r="Z3168" i="9"/>
  <c r="Y3168" i="9"/>
  <c r="Y3167" i="9"/>
  <c r="Z3167" i="9" s="1"/>
  <c r="Y3166" i="9"/>
  <c r="Z3166" i="9" s="1"/>
  <c r="Z3165" i="9"/>
  <c r="Y3165" i="9"/>
  <c r="Z3164" i="9"/>
  <c r="Y3164" i="9"/>
  <c r="Y3163" i="9"/>
  <c r="Z3163" i="9" s="1"/>
  <c r="Y3162" i="9"/>
  <c r="Z3162" i="9" s="1"/>
  <c r="Y3161" i="9"/>
  <c r="Z3161" i="9" s="1"/>
  <c r="Y3160" i="9"/>
  <c r="Z3160" i="9" s="1"/>
  <c r="Y3159" i="9"/>
  <c r="Z3159" i="9" s="1"/>
  <c r="Y3158" i="9"/>
  <c r="Z3158" i="9" s="1"/>
  <c r="Z3157" i="9"/>
  <c r="Y3157" i="9"/>
  <c r="Y3156" i="9"/>
  <c r="Z3156" i="9" s="1"/>
  <c r="Y3155" i="9"/>
  <c r="Z3155" i="9" s="1"/>
  <c r="Y3154" i="9"/>
  <c r="Z3154" i="9" s="1"/>
  <c r="Z3153" i="9"/>
  <c r="Y3153" i="9"/>
  <c r="Z3152" i="9"/>
  <c r="Y3152" i="9"/>
  <c r="Y3151" i="9"/>
  <c r="Z3151" i="9" s="1"/>
  <c r="Y3150" i="9"/>
  <c r="Z3150" i="9" s="1"/>
  <c r="Z3149" i="9"/>
  <c r="Y3149" i="9"/>
  <c r="Z3148" i="9"/>
  <c r="Y3148" i="9"/>
  <c r="Y3147" i="9"/>
  <c r="Z3147" i="9" s="1"/>
  <c r="Y3146" i="9"/>
  <c r="Z3146" i="9" s="1"/>
  <c r="Y3145" i="9"/>
  <c r="Z3145" i="9" s="1"/>
  <c r="Z3144" i="9"/>
  <c r="Y3144" i="9"/>
  <c r="Y3143" i="9"/>
  <c r="Z3143" i="9" s="1"/>
  <c r="Y3142" i="9"/>
  <c r="Z3142" i="9" s="1"/>
  <c r="Z3141" i="9"/>
  <c r="Y3141" i="9"/>
  <c r="Y3140" i="9"/>
  <c r="Z3140" i="9" s="1"/>
  <c r="Y3139" i="9"/>
  <c r="Z3139" i="9" s="1"/>
  <c r="Y3138" i="9"/>
  <c r="Z3138" i="9" s="1"/>
  <c r="Z3137" i="9"/>
  <c r="Y3137" i="9"/>
  <c r="Z3136" i="9"/>
  <c r="Y3136" i="9"/>
  <c r="Y3135" i="9"/>
  <c r="Z3135" i="9" s="1"/>
  <c r="Y3134" i="9"/>
  <c r="Z3134" i="9" s="1"/>
  <c r="Z3133" i="9"/>
  <c r="Y3133" i="9"/>
  <c r="Z3132" i="9"/>
  <c r="Y3132" i="9"/>
  <c r="Y3131" i="9"/>
  <c r="Z3131" i="9" s="1"/>
  <c r="Y3130" i="9"/>
  <c r="Z3130" i="9" s="1"/>
  <c r="Y3129" i="9"/>
  <c r="Z3129" i="9" s="1"/>
  <c r="Z3128" i="9"/>
  <c r="Y3128" i="9"/>
  <c r="Y3127" i="9"/>
  <c r="Z3127" i="9" s="1"/>
  <c r="Y3126" i="9"/>
  <c r="Z3126" i="9" s="1"/>
  <c r="Y3125" i="9"/>
  <c r="Z3125" i="9" s="1"/>
  <c r="Y3124" i="9"/>
  <c r="Z3124" i="9" s="1"/>
  <c r="Y3123" i="9"/>
  <c r="Z3123" i="9" s="1"/>
  <c r="Y3122" i="9"/>
  <c r="Z3122" i="9" s="1"/>
  <c r="Z3121" i="9"/>
  <c r="Y3121" i="9"/>
  <c r="Z3120" i="9"/>
  <c r="Y3120" i="9"/>
  <c r="Y3119" i="9"/>
  <c r="Z3119" i="9" s="1"/>
  <c r="Y3118" i="9"/>
  <c r="Z3118" i="9" s="1"/>
  <c r="Z3117" i="9"/>
  <c r="Y3117" i="9"/>
  <c r="Z3116" i="9"/>
  <c r="Y3116" i="9"/>
  <c r="Y3115" i="9"/>
  <c r="Z3115" i="9" s="1"/>
  <c r="Y3114" i="9"/>
  <c r="Z3114" i="9" s="1"/>
  <c r="Y3113" i="9"/>
  <c r="Z3113" i="9" s="1"/>
  <c r="Z3112" i="9"/>
  <c r="Y3112" i="9"/>
  <c r="Y3111" i="9"/>
  <c r="Z3111" i="9" s="1"/>
  <c r="Y3110" i="9"/>
  <c r="Z3110" i="9" s="1"/>
  <c r="Z3109" i="9"/>
  <c r="Y3109" i="9"/>
  <c r="Y3108" i="9"/>
  <c r="Z3108" i="9" s="1"/>
  <c r="Y3107" i="9"/>
  <c r="Z3107" i="9" s="1"/>
  <c r="Y3106" i="9"/>
  <c r="Z3106" i="9" s="1"/>
  <c r="Z3105" i="9"/>
  <c r="Y3105" i="9"/>
  <c r="Z3104" i="9"/>
  <c r="Y3104" i="9"/>
  <c r="Y3103" i="9"/>
  <c r="Z3103" i="9" s="1"/>
  <c r="Y3102" i="9"/>
  <c r="Z3102" i="9" s="1"/>
  <c r="Z3101" i="9"/>
  <c r="Y3101" i="9"/>
  <c r="Z3100" i="9"/>
  <c r="Y3100" i="9"/>
  <c r="Y3099" i="9"/>
  <c r="Z3099" i="9" s="1"/>
  <c r="Y3098" i="9"/>
  <c r="Z3098" i="9" s="1"/>
  <c r="Y3097" i="9"/>
  <c r="Z3097" i="9" s="1"/>
  <c r="Y3096" i="9"/>
  <c r="Z3096" i="9" s="1"/>
  <c r="Y3095" i="9"/>
  <c r="Z3095" i="9" s="1"/>
  <c r="Y3094" i="9"/>
  <c r="Z3094" i="9" s="1"/>
  <c r="Z3093" i="9"/>
  <c r="Y3093" i="9"/>
  <c r="Y3092" i="9"/>
  <c r="Z3092" i="9" s="1"/>
  <c r="Y3091" i="9"/>
  <c r="Z3091" i="9" s="1"/>
  <c r="Y3090" i="9"/>
  <c r="Z3090" i="9" s="1"/>
  <c r="Z3089" i="9"/>
  <c r="Y3089" i="9"/>
  <c r="Z3088" i="9"/>
  <c r="Y3088" i="9"/>
  <c r="Y3087" i="9"/>
  <c r="Z3087" i="9" s="1"/>
  <c r="Y3086" i="9"/>
  <c r="Z3086" i="9" s="1"/>
  <c r="Z3085" i="9"/>
  <c r="Y3085" i="9"/>
  <c r="Z3084" i="9"/>
  <c r="Y3084" i="9"/>
  <c r="Y3083" i="9"/>
  <c r="Z3083" i="9" s="1"/>
  <c r="Y3082" i="9"/>
  <c r="Z3082" i="9" s="1"/>
  <c r="Y3081" i="9"/>
  <c r="Z3081" i="9" s="1"/>
  <c r="Z3080" i="9"/>
  <c r="Y3080" i="9"/>
  <c r="Y3079" i="9"/>
  <c r="Z3079" i="9" s="1"/>
  <c r="Y3078" i="9"/>
  <c r="Z3078" i="9" s="1"/>
  <c r="Z3077" i="9"/>
  <c r="Y3077" i="9"/>
  <c r="Y3076" i="9"/>
  <c r="Z3076" i="9" s="1"/>
  <c r="Y3075" i="9"/>
  <c r="Z3075" i="9" s="1"/>
  <c r="Y3074" i="9"/>
  <c r="Z3074" i="9" s="1"/>
  <c r="Z3073" i="9"/>
  <c r="Y3073" i="9"/>
  <c r="Z3072" i="9"/>
  <c r="Y3072" i="9"/>
  <c r="Y3071" i="9"/>
  <c r="Z3071" i="9" s="1"/>
  <c r="Y3070" i="9"/>
  <c r="Z3070" i="9" s="1"/>
  <c r="Z3069" i="9"/>
  <c r="Y3069" i="9"/>
  <c r="Z3068" i="9"/>
  <c r="Y3068" i="9"/>
  <c r="Y3067" i="9"/>
  <c r="Z3067" i="9" s="1"/>
  <c r="Y3066" i="9"/>
  <c r="Z3066" i="9" s="1"/>
  <c r="Y3065" i="9"/>
  <c r="Z3065" i="9" s="1"/>
  <c r="Y3064" i="9"/>
  <c r="Z3064" i="9" s="1"/>
  <c r="Y3063" i="9"/>
  <c r="Z3063" i="9" s="1"/>
  <c r="Y3062" i="9"/>
  <c r="Z3062" i="9" s="1"/>
  <c r="Y3061" i="9"/>
  <c r="Z3061" i="9" s="1"/>
  <c r="Y3060" i="9"/>
  <c r="Z3060" i="9" s="1"/>
  <c r="Y3059" i="9"/>
  <c r="Z3059" i="9" s="1"/>
  <c r="Y3058" i="9"/>
  <c r="Z3058" i="9" s="1"/>
  <c r="Z3057" i="9"/>
  <c r="Y3057" i="9"/>
  <c r="Z3056" i="9"/>
  <c r="Y3056" i="9"/>
  <c r="Y3055" i="9"/>
  <c r="Z3055" i="9" s="1"/>
  <c r="Y3054" i="9"/>
  <c r="Z3054" i="9" s="1"/>
  <c r="Z3053" i="9"/>
  <c r="Y3053" i="9"/>
  <c r="Z3052" i="9"/>
  <c r="Y3052" i="9"/>
  <c r="Y3051" i="9"/>
  <c r="Z3051" i="9" s="1"/>
  <c r="Y3050" i="9"/>
  <c r="Z3050" i="9" s="1"/>
  <c r="Y3049" i="9"/>
  <c r="Z3049" i="9" s="1"/>
  <c r="Z3048" i="9"/>
  <c r="Y3048" i="9"/>
  <c r="Y3047" i="9"/>
  <c r="Z3047" i="9" s="1"/>
  <c r="Y3046" i="9"/>
  <c r="Z3046" i="9" s="1"/>
  <c r="Z3045" i="9"/>
  <c r="Y3045" i="9"/>
  <c r="Y3044" i="9"/>
  <c r="Z3044" i="9" s="1"/>
  <c r="Y3043" i="9"/>
  <c r="Z3043" i="9" s="1"/>
  <c r="Y3042" i="9"/>
  <c r="Z3042" i="9" s="1"/>
  <c r="Z3041" i="9"/>
  <c r="Y3041" i="9"/>
  <c r="Z3040" i="9"/>
  <c r="Y3040" i="9"/>
  <c r="Y3039" i="9"/>
  <c r="Z3039" i="9" s="1"/>
  <c r="Y3038" i="9"/>
  <c r="Z3038" i="9" s="1"/>
  <c r="Z3037" i="9"/>
  <c r="Y3037" i="9"/>
  <c r="Z3036" i="9"/>
  <c r="Y3036" i="9"/>
  <c r="Y3035" i="9"/>
  <c r="Z3035" i="9" s="1"/>
  <c r="Y3034" i="9"/>
  <c r="Z3034" i="9" s="1"/>
  <c r="Y3033" i="9"/>
  <c r="Z3033" i="9" s="1"/>
  <c r="Y3032" i="9"/>
  <c r="Z3032" i="9" s="1"/>
  <c r="Y3031" i="9"/>
  <c r="Z3031" i="9" s="1"/>
  <c r="Y3030" i="9"/>
  <c r="Z3030" i="9" s="1"/>
  <c r="Y3029" i="9"/>
  <c r="Z3029" i="9" s="1"/>
  <c r="Y3028" i="9"/>
  <c r="Z3028" i="9" s="1"/>
  <c r="Y3027" i="9"/>
  <c r="Z3027" i="9" s="1"/>
  <c r="Y3026" i="9"/>
  <c r="Z3026" i="9" s="1"/>
  <c r="Z3025" i="9"/>
  <c r="Y3025" i="9"/>
  <c r="Z3024" i="9"/>
  <c r="Y3024" i="9"/>
  <c r="Y3023" i="9"/>
  <c r="Z3023" i="9" s="1"/>
  <c r="Y3022" i="9"/>
  <c r="Z3022" i="9" s="1"/>
  <c r="Y3021" i="9"/>
  <c r="Z3021" i="9" s="1"/>
  <c r="Y3020" i="9"/>
  <c r="Z3020" i="9" s="1"/>
  <c r="Z3019" i="9"/>
  <c r="Y3019" i="9"/>
  <c r="Z3018" i="9"/>
  <c r="Y3018" i="9"/>
  <c r="Y3017" i="9"/>
  <c r="Z3017" i="9" s="1"/>
  <c r="Y3016" i="9"/>
  <c r="Z3016" i="9" s="1"/>
  <c r="Z3015" i="9"/>
  <c r="Y3015" i="9"/>
  <c r="Z3014" i="9"/>
  <c r="Y3014" i="9"/>
  <c r="Y3013" i="9"/>
  <c r="Z3013" i="9" s="1"/>
  <c r="Y3012" i="9"/>
  <c r="Z3012" i="9" s="1"/>
  <c r="Z3011" i="9"/>
  <c r="Y3011" i="9"/>
  <c r="Z3010" i="9"/>
  <c r="Y3010" i="9"/>
  <c r="Y3009" i="9"/>
  <c r="Z3009" i="9" s="1"/>
  <c r="Y3008" i="9"/>
  <c r="Z3008" i="9" s="1"/>
  <c r="Z3007" i="9"/>
  <c r="Y3007" i="9"/>
  <c r="Z3006" i="9"/>
  <c r="Y3006" i="9"/>
  <c r="Y3005" i="9"/>
  <c r="Z3005" i="9" s="1"/>
  <c r="Y3004" i="9"/>
  <c r="Z3004" i="9" s="1"/>
  <c r="Z3003" i="9"/>
  <c r="Y3003" i="9"/>
  <c r="Z3002" i="9"/>
  <c r="Y3002" i="9"/>
  <c r="Y3001" i="9"/>
  <c r="Z3001" i="9" s="1"/>
  <c r="Y3000" i="9"/>
  <c r="Z3000" i="9" s="1"/>
  <c r="Z2999" i="9"/>
  <c r="Y2999" i="9"/>
  <c r="Z2998" i="9"/>
  <c r="Y2998" i="9"/>
  <c r="Y2997" i="9"/>
  <c r="Z2997" i="9" s="1"/>
  <c r="Y2996" i="9"/>
  <c r="Z2996" i="9" s="1"/>
  <c r="Z2995" i="9"/>
  <c r="Y2995" i="9"/>
  <c r="Y2994" i="9"/>
  <c r="Z2994" i="9" s="1"/>
  <c r="Y2993" i="9"/>
  <c r="Z2993" i="9" s="1"/>
  <c r="Y2992" i="9"/>
  <c r="Z2992" i="9" s="1"/>
  <c r="Z2991" i="9"/>
  <c r="Y2991" i="9"/>
  <c r="Y2990" i="9"/>
  <c r="Z2990" i="9" s="1"/>
  <c r="Y2989" i="9"/>
  <c r="Z2989" i="9" s="1"/>
  <c r="Y2988" i="9"/>
  <c r="Z2988" i="9" s="1"/>
  <c r="Y2987" i="9"/>
  <c r="Z2987" i="9" s="1"/>
  <c r="Z2986" i="9"/>
  <c r="Y2986" i="9"/>
  <c r="Y2985" i="9"/>
  <c r="Z2985" i="9" s="1"/>
  <c r="Y2984" i="9"/>
  <c r="Z2984" i="9" s="1"/>
  <c r="Z2983" i="9"/>
  <c r="Y2983" i="9"/>
  <c r="Y2982" i="9"/>
  <c r="Z2982" i="9" s="1"/>
  <c r="Y2981" i="9"/>
  <c r="Z2981" i="9" s="1"/>
  <c r="Y2980" i="9"/>
  <c r="Z2980" i="9" s="1"/>
  <c r="Y2979" i="9"/>
  <c r="Z2979" i="9" s="1"/>
  <c r="Y2978" i="9"/>
  <c r="Z2978" i="9" s="1"/>
  <c r="Y2977" i="9"/>
  <c r="Z2977" i="9" s="1"/>
  <c r="Y2976" i="9"/>
  <c r="Z2976" i="9" s="1"/>
  <c r="Z2975" i="9"/>
  <c r="Y2975" i="9"/>
  <c r="Z2974" i="9"/>
  <c r="Y2974" i="9"/>
  <c r="Y2973" i="9"/>
  <c r="Z2973" i="9" s="1"/>
  <c r="Y2972" i="9"/>
  <c r="Z2972" i="9" s="1"/>
  <c r="Z2971" i="9"/>
  <c r="Y2971" i="9"/>
  <c r="Z2970" i="9"/>
  <c r="Y2970" i="9"/>
  <c r="Y2969" i="9"/>
  <c r="Z2969" i="9" s="1"/>
  <c r="Y2968" i="9"/>
  <c r="Z2968" i="9" s="1"/>
  <c r="Z2967" i="9"/>
  <c r="Y2967" i="9"/>
  <c r="Z2966" i="9"/>
  <c r="Y2966" i="9"/>
  <c r="Y2965" i="9"/>
  <c r="Z2965" i="9" s="1"/>
  <c r="Y2964" i="9"/>
  <c r="Z2964" i="9" s="1"/>
  <c r="Z2963" i="9"/>
  <c r="Y2963" i="9"/>
  <c r="Y2962" i="9"/>
  <c r="Z2962" i="9" s="1"/>
  <c r="Y2961" i="9"/>
  <c r="Z2961" i="9" s="1"/>
  <c r="Y2960" i="9"/>
  <c r="Z2960" i="9" s="1"/>
  <c r="Y2959" i="9"/>
  <c r="Z2959" i="9" s="1"/>
  <c r="Z2958" i="9"/>
  <c r="Y2958" i="9"/>
  <c r="Y2957" i="9"/>
  <c r="Z2957" i="9" s="1"/>
  <c r="Y2956" i="9"/>
  <c r="Z2956" i="9" s="1"/>
  <c r="Z2955" i="9"/>
  <c r="Y2955" i="9"/>
  <c r="Y2954" i="9"/>
  <c r="Z2954" i="9" s="1"/>
  <c r="Y2953" i="9"/>
  <c r="Z2953" i="9" s="1"/>
  <c r="Y2952" i="9"/>
  <c r="Z2952" i="9" s="1"/>
  <c r="Y2951" i="9"/>
  <c r="Z2951" i="9" s="1"/>
  <c r="Z2950" i="9"/>
  <c r="Y2950" i="9"/>
  <c r="Y2949" i="9"/>
  <c r="Z2949" i="9" s="1"/>
  <c r="Y2948" i="9"/>
  <c r="Z2948" i="9" s="1"/>
  <c r="Z2947" i="9"/>
  <c r="Y2947" i="9"/>
  <c r="Y2946" i="9"/>
  <c r="Z2946" i="9" s="1"/>
  <c r="Y2945" i="9"/>
  <c r="Z2945" i="9" s="1"/>
  <c r="Y2944" i="9"/>
  <c r="Z2944" i="9" s="1"/>
  <c r="Z2943" i="9"/>
  <c r="Y2943" i="9"/>
  <c r="Z2942" i="9"/>
  <c r="Y2942" i="9"/>
  <c r="Y2941" i="9"/>
  <c r="Z2941" i="9" s="1"/>
  <c r="Y2940" i="9"/>
  <c r="Z2940" i="9" s="1"/>
  <c r="Z2939" i="9"/>
  <c r="Y2939" i="9"/>
  <c r="Z2938" i="9"/>
  <c r="Y2938" i="9"/>
  <c r="Y2937" i="9"/>
  <c r="Z2937" i="9" s="1"/>
  <c r="Y2936" i="9"/>
  <c r="Z2936" i="9" s="1"/>
  <c r="Z2935" i="9"/>
  <c r="Y2935" i="9"/>
  <c r="Z2934" i="9"/>
  <c r="Y2934" i="9"/>
  <c r="Y2933" i="9"/>
  <c r="Z2933" i="9" s="1"/>
  <c r="Y2932" i="9"/>
  <c r="Z2932" i="9" s="1"/>
  <c r="Z2931" i="9"/>
  <c r="Y2931" i="9"/>
  <c r="Y2930" i="9"/>
  <c r="Z2930" i="9" s="1"/>
  <c r="Y2929" i="9"/>
  <c r="Z2929" i="9" s="1"/>
  <c r="Y2928" i="9"/>
  <c r="Z2928" i="9" s="1"/>
  <c r="Z2927" i="9"/>
  <c r="Y2927" i="9"/>
  <c r="Y2926" i="9"/>
  <c r="Z2926" i="9" s="1"/>
  <c r="Y2925" i="9"/>
  <c r="Z2925" i="9" s="1"/>
  <c r="Y2924" i="9"/>
  <c r="Z2924" i="9" s="1"/>
  <c r="Y2923" i="9"/>
  <c r="Z2923" i="9" s="1"/>
  <c r="Z2922" i="9"/>
  <c r="Y2922" i="9"/>
  <c r="Y2921" i="9"/>
  <c r="Z2921" i="9" s="1"/>
  <c r="Y2920" i="9"/>
  <c r="Z2920" i="9" s="1"/>
  <c r="Z2919" i="9"/>
  <c r="Y2919" i="9"/>
  <c r="Y2918" i="9"/>
  <c r="Z2918" i="9" s="1"/>
  <c r="Y2917" i="9"/>
  <c r="Z2917" i="9" s="1"/>
  <c r="Y2916" i="9"/>
  <c r="Z2916" i="9" s="1"/>
  <c r="Y2915" i="9"/>
  <c r="Z2915" i="9" s="1"/>
  <c r="Y2914" i="9"/>
  <c r="Z2914" i="9" s="1"/>
  <c r="Y2913" i="9"/>
  <c r="Z2913" i="9" s="1"/>
  <c r="Y2912" i="9"/>
  <c r="Z2912" i="9" s="1"/>
  <c r="Z2911" i="9"/>
  <c r="Y2911" i="9"/>
  <c r="Z2910" i="9"/>
  <c r="Y2910" i="9"/>
  <c r="Y2909" i="9"/>
  <c r="Z2909" i="9" s="1"/>
  <c r="Y2908" i="9"/>
  <c r="Z2908" i="9" s="1"/>
  <c r="Z2907" i="9"/>
  <c r="Y2907" i="9"/>
  <c r="Z2906" i="9"/>
  <c r="Y2906" i="9"/>
  <c r="Y2905" i="9"/>
  <c r="Z2905" i="9" s="1"/>
  <c r="Y2904" i="9"/>
  <c r="Z2904" i="9" s="1"/>
  <c r="Z2903" i="9"/>
  <c r="Y2903" i="9"/>
  <c r="Z2902" i="9"/>
  <c r="Y2902" i="9"/>
  <c r="Y2901" i="9"/>
  <c r="Z2901" i="9" s="1"/>
  <c r="Y2900" i="9"/>
  <c r="Z2900" i="9" s="1"/>
  <c r="Z2899" i="9"/>
  <c r="Y2899" i="9"/>
  <c r="Y2898" i="9"/>
  <c r="Z2898" i="9" s="1"/>
  <c r="Y2897" i="9"/>
  <c r="Z2897" i="9" s="1"/>
  <c r="Y2896" i="9"/>
  <c r="Z2896" i="9" s="1"/>
  <c r="Y2895" i="9"/>
  <c r="Z2895" i="9" s="1"/>
  <c r="Z2894" i="9"/>
  <c r="Y2894" i="9"/>
  <c r="Y2893" i="9"/>
  <c r="Z2893" i="9" s="1"/>
  <c r="Y2892" i="9"/>
  <c r="Z2892" i="9" s="1"/>
  <c r="Z2891" i="9"/>
  <c r="Y2891" i="9"/>
  <c r="Y2890" i="9"/>
  <c r="Z2890" i="9" s="1"/>
  <c r="Y2889" i="9"/>
  <c r="Z2889" i="9" s="1"/>
  <c r="Y2888" i="9"/>
  <c r="Z2888" i="9" s="1"/>
  <c r="Y2887" i="9"/>
  <c r="Z2887" i="9" s="1"/>
  <c r="Z2886" i="9"/>
  <c r="Y2886" i="9"/>
  <c r="Y2885" i="9"/>
  <c r="Z2885" i="9" s="1"/>
  <c r="Y2884" i="9"/>
  <c r="Z2884" i="9" s="1"/>
  <c r="Z2883" i="9"/>
  <c r="Y2883" i="9"/>
  <c r="Y2882" i="9"/>
  <c r="Z2882" i="9" s="1"/>
  <c r="Y2881" i="9"/>
  <c r="Z2881" i="9" s="1"/>
  <c r="Y2880" i="9"/>
  <c r="Z2880" i="9" s="1"/>
  <c r="Z2879" i="9"/>
  <c r="Y2879" i="9"/>
  <c r="Z2878" i="9"/>
  <c r="Y2878" i="9"/>
  <c r="Y2877" i="9"/>
  <c r="Z2877" i="9" s="1"/>
  <c r="Y2876" i="9"/>
  <c r="Z2876" i="9" s="1"/>
  <c r="Z2875" i="9"/>
  <c r="Y2875" i="9"/>
  <c r="Z2874" i="9"/>
  <c r="Y2874" i="9"/>
  <c r="Y2873" i="9"/>
  <c r="Z2873" i="9" s="1"/>
  <c r="Y2872" i="9"/>
  <c r="Z2872" i="9" s="1"/>
  <c r="Y2871" i="9"/>
  <c r="Z2871" i="9" s="1"/>
  <c r="Y2870" i="9"/>
  <c r="Z2870" i="9" s="1"/>
  <c r="Y2869" i="9"/>
  <c r="Z2869" i="9" s="1"/>
  <c r="Y2868" i="9"/>
  <c r="Z2868" i="9" s="1"/>
  <c r="Y2867" i="9"/>
  <c r="Z2867" i="9" s="1"/>
  <c r="Y2866" i="9"/>
  <c r="Z2866" i="9" s="1"/>
  <c r="Y2865" i="9"/>
  <c r="Z2865" i="9" s="1"/>
  <c r="Y2864" i="9"/>
  <c r="Z2864" i="9" s="1"/>
  <c r="Z2863" i="9"/>
  <c r="Y2863" i="9"/>
  <c r="Z2862" i="9"/>
  <c r="Y2862" i="9"/>
  <c r="Y2861" i="9"/>
  <c r="Z2861" i="9" s="1"/>
  <c r="Y2860" i="9"/>
  <c r="Z2860" i="9" s="1"/>
  <c r="Z2859" i="9"/>
  <c r="Y2859" i="9"/>
  <c r="Z2858" i="9"/>
  <c r="Y2858" i="9"/>
  <c r="Y2857" i="9"/>
  <c r="Z2857" i="9" s="1"/>
  <c r="Y2856" i="9"/>
  <c r="Z2856" i="9" s="1"/>
  <c r="Y2855" i="9"/>
  <c r="Z2855" i="9" s="1"/>
  <c r="Y2854" i="9"/>
  <c r="Z2854" i="9" s="1"/>
  <c r="Y2853" i="9"/>
  <c r="Z2853" i="9" s="1"/>
  <c r="Y2852" i="9"/>
  <c r="Z2852" i="9" s="1"/>
  <c r="Y2851" i="9"/>
  <c r="Z2851" i="9" s="1"/>
  <c r="Y2850" i="9"/>
  <c r="Z2850" i="9" s="1"/>
  <c r="Y2849" i="9"/>
  <c r="Z2849" i="9" s="1"/>
  <c r="Y2848" i="9"/>
  <c r="Z2848" i="9" s="1"/>
  <c r="Z2847" i="9"/>
  <c r="Y2847" i="9"/>
  <c r="Z2846" i="9"/>
  <c r="Y2846" i="9"/>
  <c r="Y2845" i="9"/>
  <c r="Z2845" i="9" s="1"/>
  <c r="Y2844" i="9"/>
  <c r="Z2844" i="9" s="1"/>
  <c r="Z2843" i="9"/>
  <c r="Y2843" i="9"/>
  <c r="Z2842" i="9"/>
  <c r="Y2842" i="9"/>
  <c r="Y2841" i="9"/>
  <c r="Z2841" i="9" s="1"/>
  <c r="Y2840" i="9"/>
  <c r="Z2840" i="9" s="1"/>
  <c r="Y2839" i="9"/>
  <c r="Z2839" i="9" s="1"/>
  <c r="Y2838" i="9"/>
  <c r="Z2838" i="9" s="1"/>
  <c r="Y2837" i="9"/>
  <c r="Z2837" i="9" s="1"/>
  <c r="Y2836" i="9"/>
  <c r="Z2836" i="9" s="1"/>
  <c r="Y2835" i="9"/>
  <c r="Z2835" i="9" s="1"/>
  <c r="Y2834" i="9"/>
  <c r="Z2834" i="9" s="1"/>
  <c r="Y2833" i="9"/>
  <c r="Z2833" i="9" s="1"/>
  <c r="Y2832" i="9"/>
  <c r="Z2832" i="9" s="1"/>
  <c r="Z2831" i="9"/>
  <c r="Y2831" i="9"/>
  <c r="Z2830" i="9"/>
  <c r="Y2830" i="9"/>
  <c r="Y2829" i="9"/>
  <c r="Z2829" i="9" s="1"/>
  <c r="Y2828" i="9"/>
  <c r="Z2828" i="9" s="1"/>
  <c r="Z2827" i="9"/>
  <c r="Y2827" i="9"/>
  <c r="Z2826" i="9"/>
  <c r="Y2826" i="9"/>
  <c r="Y2825" i="9"/>
  <c r="Z2825" i="9" s="1"/>
  <c r="Y2824" i="9"/>
  <c r="Z2824" i="9" s="1"/>
  <c r="Y2823" i="9"/>
  <c r="Z2823" i="9" s="1"/>
  <c r="Y2822" i="9"/>
  <c r="Z2822" i="9" s="1"/>
  <c r="Y2821" i="9"/>
  <c r="Z2821" i="9" s="1"/>
  <c r="Y2820" i="9"/>
  <c r="Z2820" i="9" s="1"/>
  <c r="Y2819" i="9"/>
  <c r="Z2819" i="9" s="1"/>
  <c r="Y2818" i="9"/>
  <c r="Z2818" i="9" s="1"/>
  <c r="Y2817" i="9"/>
  <c r="Z2817" i="9" s="1"/>
  <c r="Y2816" i="9"/>
  <c r="Z2816" i="9" s="1"/>
  <c r="Z2815" i="9"/>
  <c r="Y2815" i="9"/>
  <c r="Z2814" i="9"/>
  <c r="Y2814" i="9"/>
  <c r="Y2813" i="9"/>
  <c r="Z2813" i="9" s="1"/>
  <c r="Y2812" i="9"/>
  <c r="Z2812" i="9" s="1"/>
  <c r="Z2811" i="9"/>
  <c r="Y2811" i="9"/>
  <c r="Z2810" i="9"/>
  <c r="Y2810" i="9"/>
  <c r="Y2809" i="9"/>
  <c r="Z2809" i="9" s="1"/>
  <c r="Y2808" i="9"/>
  <c r="Z2808" i="9" s="1"/>
  <c r="Y2807" i="9"/>
  <c r="Z2807" i="9" s="1"/>
  <c r="Y2806" i="9"/>
  <c r="Z2806" i="9" s="1"/>
  <c r="Y2805" i="9"/>
  <c r="Z2805" i="9" s="1"/>
  <c r="Y2804" i="9"/>
  <c r="Z2804" i="9" s="1"/>
  <c r="Y2803" i="9"/>
  <c r="Z2803" i="9" s="1"/>
  <c r="Y2802" i="9"/>
  <c r="Z2802" i="9" s="1"/>
  <c r="Y2801" i="9"/>
  <c r="Z2801" i="9" s="1"/>
  <c r="Y2800" i="9"/>
  <c r="Z2800" i="9" s="1"/>
  <c r="Z2799" i="9"/>
  <c r="Y2799" i="9"/>
  <c r="Z2798" i="9"/>
  <c r="Y2798" i="9"/>
  <c r="Y2797" i="9"/>
  <c r="Z2797" i="9" s="1"/>
  <c r="Y2796" i="9"/>
  <c r="Z2796" i="9" s="1"/>
  <c r="Z2795" i="9"/>
  <c r="Y2795" i="9"/>
  <c r="Z2794" i="9"/>
  <c r="Y2794" i="9"/>
  <c r="Y2793" i="9"/>
  <c r="Z2793" i="9" s="1"/>
  <c r="Y2792" i="9"/>
  <c r="Z2792" i="9" s="1"/>
  <c r="Y2791" i="9"/>
  <c r="Z2791" i="9" s="1"/>
  <c r="Y2790" i="9"/>
  <c r="Z2790" i="9" s="1"/>
  <c r="Y2789" i="9"/>
  <c r="Z2789" i="9" s="1"/>
  <c r="Y2788" i="9"/>
  <c r="Z2788" i="9" s="1"/>
  <c r="Y2787" i="9"/>
  <c r="Z2787" i="9" s="1"/>
  <c r="Y2786" i="9"/>
  <c r="Z2786" i="9" s="1"/>
  <c r="Y2785" i="9"/>
  <c r="Z2785" i="9" s="1"/>
  <c r="Y2784" i="9"/>
  <c r="Z2784" i="9" s="1"/>
  <c r="Z2783" i="9"/>
  <c r="Y2783" i="9"/>
  <c r="Z2782" i="9"/>
  <c r="Y2782" i="9"/>
  <c r="Y2781" i="9"/>
  <c r="Z2781" i="9" s="1"/>
  <c r="Y2780" i="9"/>
  <c r="Z2780" i="9" s="1"/>
  <c r="Z2779" i="9"/>
  <c r="Y2779" i="9"/>
  <c r="Z2778" i="9"/>
  <c r="Y2778" i="9"/>
  <c r="Y2777" i="9"/>
  <c r="Z2777" i="9" s="1"/>
  <c r="Y2776" i="9"/>
  <c r="Z2776" i="9" s="1"/>
  <c r="Y2775" i="9"/>
  <c r="Z2775" i="9" s="1"/>
  <c r="Y2774" i="9"/>
  <c r="Z2774" i="9" s="1"/>
  <c r="Y2773" i="9"/>
  <c r="Z2773" i="9" s="1"/>
  <c r="Y2772" i="9"/>
  <c r="Z2772" i="9" s="1"/>
  <c r="Y2771" i="9"/>
  <c r="Z2771" i="9" s="1"/>
  <c r="Y2770" i="9"/>
  <c r="Z2770" i="9" s="1"/>
  <c r="Y2769" i="9"/>
  <c r="Z2769" i="9" s="1"/>
  <c r="Y2768" i="9"/>
  <c r="Z2768" i="9" s="1"/>
  <c r="Z2767" i="9"/>
  <c r="Y2767" i="9"/>
  <c r="Z2766" i="9"/>
  <c r="Y2766" i="9"/>
  <c r="Y2765" i="9"/>
  <c r="Z2765" i="9" s="1"/>
  <c r="Y2764" i="9"/>
  <c r="Z2764" i="9" s="1"/>
  <c r="Z2763" i="9"/>
  <c r="Y2763" i="9"/>
  <c r="Z2762" i="9"/>
  <c r="Y2762" i="9"/>
  <c r="Y2761" i="9"/>
  <c r="Z2761" i="9" s="1"/>
  <c r="Y2760" i="9"/>
  <c r="Z2760" i="9" s="1"/>
  <c r="Y2759" i="9"/>
  <c r="Z2759" i="9" s="1"/>
  <c r="Y2758" i="9"/>
  <c r="Z2758" i="9" s="1"/>
  <c r="Y2757" i="9"/>
  <c r="Z2757" i="9" s="1"/>
  <c r="Y2756" i="9"/>
  <c r="Z2756" i="9" s="1"/>
  <c r="Y2755" i="9"/>
  <c r="Z2755" i="9" s="1"/>
  <c r="Y2754" i="9"/>
  <c r="Z2754" i="9" s="1"/>
  <c r="Y2753" i="9"/>
  <c r="Z2753" i="9" s="1"/>
  <c r="Y2752" i="9"/>
  <c r="Z2752" i="9" s="1"/>
  <c r="Z2751" i="9"/>
  <c r="Y2751" i="9"/>
  <c r="Z2750" i="9"/>
  <c r="Y2750" i="9"/>
  <c r="Y2749" i="9"/>
  <c r="Z2749" i="9" s="1"/>
  <c r="Y2748" i="9"/>
  <c r="Z2748" i="9" s="1"/>
  <c r="Z2747" i="9"/>
  <c r="Y2747" i="9"/>
  <c r="Z2746" i="9"/>
  <c r="Y2746" i="9"/>
  <c r="Y2745" i="9"/>
  <c r="Z2745" i="9" s="1"/>
  <c r="Y2744" i="9"/>
  <c r="Z2744" i="9" s="1"/>
  <c r="Y2743" i="9"/>
  <c r="Z2743" i="9" s="1"/>
  <c r="Y2742" i="9"/>
  <c r="Z2742" i="9" s="1"/>
  <c r="Y2741" i="9"/>
  <c r="Z2741" i="9" s="1"/>
  <c r="Y2740" i="9"/>
  <c r="Z2740" i="9" s="1"/>
  <c r="Y2739" i="9"/>
  <c r="Z2739" i="9" s="1"/>
  <c r="Y2738" i="9"/>
  <c r="Z2738" i="9" s="1"/>
  <c r="Y2737" i="9"/>
  <c r="Z2737" i="9" s="1"/>
  <c r="Y2736" i="9"/>
  <c r="Z2736" i="9" s="1"/>
  <c r="Z2735" i="9"/>
  <c r="Y2735" i="9"/>
  <c r="Z2734" i="9"/>
  <c r="Y2734" i="9"/>
  <c r="Y2733" i="9"/>
  <c r="Z2733" i="9" s="1"/>
  <c r="Y2732" i="9"/>
  <c r="Z2732" i="9" s="1"/>
  <c r="Z2731" i="9"/>
  <c r="Y2731" i="9"/>
  <c r="Z2730" i="9"/>
  <c r="Y2730" i="9"/>
  <c r="Y2729" i="9"/>
  <c r="Z2729" i="9" s="1"/>
  <c r="Y2728" i="9"/>
  <c r="Z2728" i="9" s="1"/>
  <c r="Y2727" i="9"/>
  <c r="Z2727" i="9" s="1"/>
  <c r="Y2726" i="9"/>
  <c r="Z2726" i="9" s="1"/>
  <c r="Y2725" i="9"/>
  <c r="Z2725" i="9" s="1"/>
  <c r="Y2724" i="9"/>
  <c r="Z2724" i="9" s="1"/>
  <c r="Y2723" i="9"/>
  <c r="Z2723" i="9" s="1"/>
  <c r="Y2722" i="9"/>
  <c r="Z2722" i="9" s="1"/>
  <c r="Y2721" i="9"/>
  <c r="Z2721" i="9" s="1"/>
  <c r="Y2720" i="9"/>
  <c r="Z2720" i="9" s="1"/>
  <c r="Z2719" i="9"/>
  <c r="Y2719" i="9"/>
  <c r="Z2718" i="9"/>
  <c r="Y2718" i="9"/>
  <c r="Y2717" i="9"/>
  <c r="Z2717" i="9" s="1"/>
  <c r="Y2716" i="9"/>
  <c r="Z2716" i="9" s="1"/>
  <c r="Z2715" i="9"/>
  <c r="Y2715" i="9"/>
  <c r="Z2714" i="9"/>
  <c r="Y2714" i="9"/>
  <c r="Y2713" i="9"/>
  <c r="Z2713" i="9" s="1"/>
  <c r="Y2712" i="9"/>
  <c r="Z2712" i="9" s="1"/>
  <c r="Y2711" i="9"/>
  <c r="Z2711" i="9" s="1"/>
  <c r="Y2710" i="9"/>
  <c r="Z2710" i="9" s="1"/>
  <c r="Y2709" i="9"/>
  <c r="Z2709" i="9" s="1"/>
  <c r="Y2708" i="9"/>
  <c r="Z2708" i="9" s="1"/>
  <c r="Y2707" i="9"/>
  <c r="Z2707" i="9" s="1"/>
  <c r="Y2706" i="9"/>
  <c r="Z2706" i="9" s="1"/>
  <c r="Y2705" i="9"/>
  <c r="Z2705" i="9" s="1"/>
  <c r="Y2704" i="9"/>
  <c r="Z2704" i="9" s="1"/>
  <c r="Z2703" i="9"/>
  <c r="Y2703" i="9"/>
  <c r="Z2702" i="9"/>
  <c r="Y2702" i="9"/>
  <c r="Y2701" i="9"/>
  <c r="Z2701" i="9" s="1"/>
  <c r="Y2700" i="9"/>
  <c r="Z2700" i="9" s="1"/>
  <c r="Z2699" i="9"/>
  <c r="Y2699" i="9"/>
  <c r="Z2698" i="9"/>
  <c r="Y2698" i="9"/>
  <c r="Y2697" i="9"/>
  <c r="Z2697" i="9" s="1"/>
  <c r="Y2696" i="9"/>
  <c r="Z2696" i="9" s="1"/>
  <c r="Y2695" i="9"/>
  <c r="Z2695" i="9" s="1"/>
  <c r="Y2694" i="9"/>
  <c r="Z2694" i="9" s="1"/>
  <c r="Y2693" i="9"/>
  <c r="Z2693" i="9" s="1"/>
  <c r="Y2692" i="9"/>
  <c r="Z2692" i="9" s="1"/>
  <c r="Y2691" i="9"/>
  <c r="Z2691" i="9" s="1"/>
  <c r="Y2690" i="9"/>
  <c r="Z2690" i="9" s="1"/>
  <c r="Y2689" i="9"/>
  <c r="Z2689" i="9" s="1"/>
  <c r="Y2688" i="9"/>
  <c r="Z2688" i="9" s="1"/>
  <c r="Z2687" i="9"/>
  <c r="Y2687" i="9"/>
  <c r="Z2686" i="9"/>
  <c r="Y2686" i="9"/>
  <c r="Y2685" i="9"/>
  <c r="Z2685" i="9" s="1"/>
  <c r="Y2684" i="9"/>
  <c r="Z2684" i="9" s="1"/>
  <c r="Z2683" i="9"/>
  <c r="Y2683" i="9"/>
  <c r="Z2682" i="9"/>
  <c r="Y2682" i="9"/>
  <c r="Y2681" i="9"/>
  <c r="Z2681" i="9" s="1"/>
  <c r="Y2680" i="9"/>
  <c r="Z2680" i="9" s="1"/>
  <c r="Y2679" i="9"/>
  <c r="Z2679" i="9" s="1"/>
  <c r="Y2678" i="9"/>
  <c r="Z2678" i="9" s="1"/>
  <c r="Y2677" i="9"/>
  <c r="Z2677" i="9" s="1"/>
  <c r="Y2676" i="9"/>
  <c r="Z2676" i="9" s="1"/>
  <c r="Y2675" i="9"/>
  <c r="Z2675" i="9" s="1"/>
  <c r="Y2674" i="9"/>
  <c r="Z2674" i="9" s="1"/>
  <c r="Y2673" i="9"/>
  <c r="Z2673" i="9" s="1"/>
  <c r="Y2672" i="9"/>
  <c r="Z2672" i="9" s="1"/>
  <c r="Z2671" i="9"/>
  <c r="Y2671" i="9"/>
  <c r="Z2670" i="9"/>
  <c r="Y2670" i="9"/>
  <c r="Y2669" i="9"/>
  <c r="Z2669" i="9" s="1"/>
  <c r="Y2668" i="9"/>
  <c r="Z2668" i="9" s="1"/>
  <c r="Z2667" i="9"/>
  <c r="Y2667" i="9"/>
  <c r="Z2666" i="9"/>
  <c r="Y2666" i="9"/>
  <c r="Y2665" i="9"/>
  <c r="Z2665" i="9" s="1"/>
  <c r="Y2664" i="9"/>
  <c r="Z2664" i="9" s="1"/>
  <c r="Y2663" i="9"/>
  <c r="Z2663" i="9" s="1"/>
  <c r="Y2662" i="9"/>
  <c r="Z2662" i="9" s="1"/>
  <c r="Y2661" i="9"/>
  <c r="Z2661" i="9" s="1"/>
  <c r="Y2660" i="9"/>
  <c r="Z2660" i="9" s="1"/>
  <c r="Y2659" i="9"/>
  <c r="Z2659" i="9" s="1"/>
  <c r="Y2658" i="9"/>
  <c r="Z2658" i="9" s="1"/>
  <c r="Y2657" i="9"/>
  <c r="Z2657" i="9" s="1"/>
  <c r="Y2656" i="9"/>
  <c r="Z2656" i="9" s="1"/>
  <c r="Z2655" i="9"/>
  <c r="Y2655" i="9"/>
  <c r="Z2654" i="9"/>
  <c r="Y2654" i="9"/>
  <c r="Y2653" i="9"/>
  <c r="Z2653" i="9" s="1"/>
  <c r="Y2652" i="9"/>
  <c r="Z2652" i="9" s="1"/>
  <c r="Z2651" i="9"/>
  <c r="Y2651" i="9"/>
  <c r="Z2650" i="9"/>
  <c r="Y2650" i="9"/>
  <c r="Y2649" i="9"/>
  <c r="Z2649" i="9" s="1"/>
  <c r="Y2648" i="9"/>
  <c r="Z2648" i="9" s="1"/>
  <c r="Y2647" i="9"/>
  <c r="Z2647" i="9" s="1"/>
  <c r="Y2646" i="9"/>
  <c r="Z2646" i="9" s="1"/>
  <c r="Y2645" i="9"/>
  <c r="Z2645" i="9" s="1"/>
  <c r="Y2644" i="9"/>
  <c r="Z2644" i="9" s="1"/>
  <c r="Y2643" i="9"/>
  <c r="Z2643" i="9" s="1"/>
  <c r="Y2642" i="9"/>
  <c r="Z2642" i="9" s="1"/>
  <c r="Y2641" i="9"/>
  <c r="Z2641" i="9" s="1"/>
  <c r="Y2640" i="9"/>
  <c r="Z2640" i="9" s="1"/>
  <c r="Z2639" i="9"/>
  <c r="Y2639" i="9"/>
  <c r="Z2638" i="9"/>
  <c r="Y2638" i="9"/>
  <c r="Y2637" i="9"/>
  <c r="Z2637" i="9" s="1"/>
  <c r="Y2636" i="9"/>
  <c r="Z2636" i="9" s="1"/>
  <c r="Z2635" i="9"/>
  <c r="Y2635" i="9"/>
  <c r="Z2634" i="9"/>
  <c r="Y2634" i="9"/>
  <c r="Y2633" i="9"/>
  <c r="Z2633" i="9" s="1"/>
  <c r="Y2632" i="9"/>
  <c r="Z2632" i="9" s="1"/>
  <c r="Y2631" i="9"/>
  <c r="Z2631" i="9" s="1"/>
  <c r="Y2630" i="9"/>
  <c r="Z2630" i="9" s="1"/>
  <c r="Y2629" i="9"/>
  <c r="Z2629" i="9" s="1"/>
  <c r="Y2628" i="9"/>
  <c r="Z2628" i="9" s="1"/>
  <c r="Y2627" i="9"/>
  <c r="Z2627" i="9" s="1"/>
  <c r="Y2626" i="9"/>
  <c r="Z2626" i="9" s="1"/>
  <c r="Y2625" i="9"/>
  <c r="Z2625" i="9" s="1"/>
  <c r="Y2624" i="9"/>
  <c r="Z2624" i="9" s="1"/>
  <c r="Z2623" i="9"/>
  <c r="Y2623" i="9"/>
  <c r="Z2622" i="9"/>
  <c r="Y2622" i="9"/>
  <c r="Y2621" i="9"/>
  <c r="Z2621" i="9" s="1"/>
  <c r="Y2620" i="9"/>
  <c r="Z2620" i="9" s="1"/>
  <c r="Z2619" i="9"/>
  <c r="Y2619" i="9"/>
  <c r="Z2618" i="9"/>
  <c r="Y2618" i="9"/>
  <c r="Y2617" i="9"/>
  <c r="Z2617" i="9" s="1"/>
  <c r="Y2616" i="9"/>
  <c r="Z2616" i="9" s="1"/>
  <c r="Y2615" i="9"/>
  <c r="Z2615" i="9" s="1"/>
  <c r="Y2614" i="9"/>
  <c r="Z2614" i="9" s="1"/>
  <c r="Y2613" i="9"/>
  <c r="Z2613" i="9" s="1"/>
  <c r="Y2612" i="9"/>
  <c r="Z2612" i="9" s="1"/>
  <c r="Y2611" i="9"/>
  <c r="Z2611" i="9" s="1"/>
  <c r="Y2610" i="9"/>
  <c r="Z2610" i="9" s="1"/>
  <c r="Y2609" i="9"/>
  <c r="Z2609" i="9" s="1"/>
  <c r="Y2608" i="9"/>
  <c r="Z2608" i="9" s="1"/>
  <c r="Z2607" i="9"/>
  <c r="Y2607" i="9"/>
  <c r="Z2606" i="9"/>
  <c r="Y2606" i="9"/>
  <c r="Y2605" i="9"/>
  <c r="Z2605" i="9" s="1"/>
  <c r="Y2604" i="9"/>
  <c r="Z2604" i="9" s="1"/>
  <c r="Z2603" i="9"/>
  <c r="Y2603" i="9"/>
  <c r="Z2602" i="9"/>
  <c r="Y2602" i="9"/>
  <c r="Y2601" i="9"/>
  <c r="Z2601" i="9" s="1"/>
  <c r="Y2600" i="9"/>
  <c r="Z2600" i="9" s="1"/>
  <c r="Y2599" i="9"/>
  <c r="Z2599" i="9" s="1"/>
  <c r="Y2598" i="9"/>
  <c r="Z2598" i="9" s="1"/>
  <c r="Y2597" i="9"/>
  <c r="Z2597" i="9" s="1"/>
  <c r="Y2596" i="9"/>
  <c r="Z2596" i="9" s="1"/>
  <c r="Y2595" i="9"/>
  <c r="Z2595" i="9" s="1"/>
  <c r="Y2594" i="9"/>
  <c r="Z2594" i="9" s="1"/>
  <c r="Y2593" i="9"/>
  <c r="Z2593" i="9" s="1"/>
  <c r="Y2592" i="9"/>
  <c r="Z2592" i="9" s="1"/>
  <c r="Z2591" i="9"/>
  <c r="Y2591" i="9"/>
  <c r="Z2590" i="9"/>
  <c r="Y2590" i="9"/>
  <c r="Y2589" i="9"/>
  <c r="Z2589" i="9" s="1"/>
  <c r="Y2588" i="9"/>
  <c r="Z2588" i="9" s="1"/>
  <c r="Z2587" i="9"/>
  <c r="Y2587" i="9"/>
  <c r="Z2586" i="9"/>
  <c r="Y2586" i="9"/>
  <c r="Y2585" i="9"/>
  <c r="Z2585" i="9" s="1"/>
  <c r="Y2584" i="9"/>
  <c r="Z2584" i="9" s="1"/>
  <c r="Y2583" i="9"/>
  <c r="Z2583" i="9" s="1"/>
  <c r="Y2582" i="9"/>
  <c r="Z2582" i="9" s="1"/>
  <c r="Y2581" i="9"/>
  <c r="Z2581" i="9" s="1"/>
  <c r="Y2580" i="9"/>
  <c r="Z2580" i="9" s="1"/>
  <c r="Y2579" i="9"/>
  <c r="Z2579" i="9" s="1"/>
  <c r="Y2578" i="9"/>
  <c r="Z2578" i="9" s="1"/>
  <c r="Y2577" i="9"/>
  <c r="Z2577" i="9" s="1"/>
  <c r="Y2576" i="9"/>
  <c r="Z2576" i="9" s="1"/>
  <c r="Z2575" i="9"/>
  <c r="Y2575" i="9"/>
  <c r="Z2574" i="9"/>
  <c r="Y2574" i="9"/>
  <c r="Y2573" i="9"/>
  <c r="Z2573" i="9" s="1"/>
  <c r="Y2572" i="9"/>
  <c r="Z2572" i="9" s="1"/>
  <c r="Z2571" i="9"/>
  <c r="Y2571" i="9"/>
  <c r="Z2570" i="9"/>
  <c r="Y2570" i="9"/>
  <c r="Y2569" i="9"/>
  <c r="Z2569" i="9" s="1"/>
  <c r="Y2568" i="9"/>
  <c r="Z2568" i="9" s="1"/>
  <c r="Y2567" i="9"/>
  <c r="Z2567" i="9" s="1"/>
  <c r="Y2566" i="9"/>
  <c r="Z2566" i="9" s="1"/>
  <c r="Y2565" i="9"/>
  <c r="Z2565" i="9" s="1"/>
  <c r="Y2564" i="9"/>
  <c r="Z2564" i="9" s="1"/>
  <c r="Y2563" i="9"/>
  <c r="Z2563" i="9" s="1"/>
  <c r="Y2562" i="9"/>
  <c r="Z2562" i="9" s="1"/>
  <c r="Y2561" i="9"/>
  <c r="Z2561" i="9" s="1"/>
  <c r="Y2560" i="9"/>
  <c r="Z2560" i="9" s="1"/>
  <c r="Z2559" i="9"/>
  <c r="Y2559" i="9"/>
  <c r="Z2558" i="9"/>
  <c r="Y2558" i="9"/>
  <c r="Y2557" i="9"/>
  <c r="Z2557" i="9" s="1"/>
  <c r="Y2556" i="9"/>
  <c r="Z2556" i="9" s="1"/>
  <c r="Z2555" i="9"/>
  <c r="Y2555" i="9"/>
  <c r="Z2554" i="9"/>
  <c r="Y2554" i="9"/>
  <c r="Y2553" i="9"/>
  <c r="Z2553" i="9" s="1"/>
  <c r="Y2552" i="9"/>
  <c r="Z2552" i="9" s="1"/>
  <c r="Y2551" i="9"/>
  <c r="Z2551" i="9" s="1"/>
  <c r="Y2550" i="9"/>
  <c r="Z2550" i="9" s="1"/>
  <c r="Y2549" i="9"/>
  <c r="Z2549" i="9" s="1"/>
  <c r="Y2548" i="9"/>
  <c r="Z2548" i="9" s="1"/>
  <c r="Y2547" i="9"/>
  <c r="Z2547" i="9" s="1"/>
  <c r="Y2546" i="9"/>
  <c r="Z2546" i="9" s="1"/>
  <c r="Y2545" i="9"/>
  <c r="Z2545" i="9" s="1"/>
  <c r="Y2544" i="9"/>
  <c r="Z2544" i="9" s="1"/>
  <c r="Z2543" i="9"/>
  <c r="Y2543" i="9"/>
  <c r="Z2542" i="9"/>
  <c r="Y2542" i="9"/>
  <c r="Y2541" i="9"/>
  <c r="Z2541" i="9" s="1"/>
  <c r="Y2540" i="9"/>
  <c r="Z2540" i="9" s="1"/>
  <c r="Z2539" i="9"/>
  <c r="Y2539" i="9"/>
  <c r="Z2538" i="9"/>
  <c r="Y2538" i="9"/>
  <c r="Y2537" i="9"/>
  <c r="Z2537" i="9" s="1"/>
  <c r="Y2536" i="9"/>
  <c r="Z2536" i="9" s="1"/>
  <c r="Y2535" i="9"/>
  <c r="Z2535" i="9" s="1"/>
  <c r="Y2534" i="9"/>
  <c r="Z2534" i="9" s="1"/>
  <c r="Y2533" i="9"/>
  <c r="Z2533" i="9" s="1"/>
  <c r="Y2532" i="9"/>
  <c r="Z2532" i="9" s="1"/>
  <c r="Y2531" i="9"/>
  <c r="Z2531" i="9" s="1"/>
  <c r="Y2530" i="9"/>
  <c r="Z2530" i="9" s="1"/>
  <c r="Y2529" i="9"/>
  <c r="Z2529" i="9" s="1"/>
  <c r="Y2528" i="9"/>
  <c r="Z2528" i="9" s="1"/>
  <c r="Z2527" i="9"/>
  <c r="Y2527" i="9"/>
  <c r="Z2526" i="9"/>
  <c r="Y2526" i="9"/>
  <c r="Y2525" i="9"/>
  <c r="Z2525" i="9" s="1"/>
  <c r="Y2524" i="9"/>
  <c r="Z2524" i="9" s="1"/>
  <c r="Z2523" i="9"/>
  <c r="Y2523" i="9"/>
  <c r="Z2522" i="9"/>
  <c r="Y2522" i="9"/>
  <c r="Y2521" i="9"/>
  <c r="Z2521" i="9" s="1"/>
  <c r="Y2520" i="9"/>
  <c r="Z2520" i="9" s="1"/>
  <c r="Y2519" i="9"/>
  <c r="Z2519" i="9" s="1"/>
  <c r="Y2518" i="9"/>
  <c r="Z2518" i="9" s="1"/>
  <c r="Y2517" i="9"/>
  <c r="Z2517" i="9" s="1"/>
  <c r="Y2516" i="9"/>
  <c r="Z2516" i="9" s="1"/>
  <c r="Y2515" i="9"/>
  <c r="Z2515" i="9" s="1"/>
  <c r="Y2514" i="9"/>
  <c r="Z2514" i="9" s="1"/>
  <c r="Y2513" i="9"/>
  <c r="Z2513" i="9" s="1"/>
  <c r="Y2512" i="9"/>
  <c r="Z2512" i="9" s="1"/>
  <c r="Z2511" i="9"/>
  <c r="Y2511" i="9"/>
  <c r="Z2510" i="9"/>
  <c r="Y2510" i="9"/>
  <c r="Y2509" i="9"/>
  <c r="Z2509" i="9" s="1"/>
  <c r="Y2508" i="9"/>
  <c r="Z2508" i="9" s="1"/>
  <c r="Z2507" i="9"/>
  <c r="Y2507" i="9"/>
  <c r="Z2506" i="9"/>
  <c r="Y2506" i="9"/>
  <c r="Y2505" i="9"/>
  <c r="Z2505" i="9" s="1"/>
  <c r="Y2504" i="9"/>
  <c r="Z2504" i="9" s="1"/>
  <c r="Y2503" i="9"/>
  <c r="Z2503" i="9" s="1"/>
  <c r="Y2502" i="9"/>
  <c r="Z2502" i="9" s="1"/>
  <c r="Y2501" i="9"/>
  <c r="Z2501" i="9" s="1"/>
  <c r="Y2500" i="9"/>
  <c r="Z2500" i="9" s="1"/>
  <c r="Y2499" i="9"/>
  <c r="Z2499" i="9" s="1"/>
  <c r="Y2498" i="9"/>
  <c r="Z2498" i="9" s="1"/>
  <c r="Y2497" i="9"/>
  <c r="Z2497" i="9" s="1"/>
  <c r="Y2496" i="9"/>
  <c r="Z2496" i="9" s="1"/>
  <c r="Z2495" i="9"/>
  <c r="Y2495" i="9"/>
  <c r="Z2494" i="9"/>
  <c r="Y2494" i="9"/>
  <c r="Y2493" i="9"/>
  <c r="Z2493" i="9" s="1"/>
  <c r="Y2492" i="9"/>
  <c r="Z2492" i="9" s="1"/>
  <c r="Z2491" i="9"/>
  <c r="Y2491" i="9"/>
  <c r="Z2490" i="9"/>
  <c r="Y2490" i="9"/>
  <c r="Y2489" i="9"/>
  <c r="Z2489" i="9" s="1"/>
  <c r="Y2488" i="9"/>
  <c r="Z2488" i="9" s="1"/>
  <c r="Y2487" i="9"/>
  <c r="Z2487" i="9" s="1"/>
  <c r="Y2486" i="9"/>
  <c r="Z2486" i="9" s="1"/>
  <c r="Y2485" i="9"/>
  <c r="Z2485" i="9" s="1"/>
  <c r="Y2484" i="9"/>
  <c r="Z2484" i="9" s="1"/>
  <c r="Y2483" i="9"/>
  <c r="Z2483" i="9" s="1"/>
  <c r="Y2482" i="9"/>
  <c r="Z2482" i="9" s="1"/>
  <c r="Y2481" i="9"/>
  <c r="Z2481" i="9" s="1"/>
  <c r="Y2480" i="9"/>
  <c r="Z2480" i="9" s="1"/>
  <c r="Z2479" i="9"/>
  <c r="Y2479" i="9"/>
  <c r="Z2478" i="9"/>
  <c r="Y2478" i="9"/>
  <c r="Y2477" i="9"/>
  <c r="Z2477" i="9" s="1"/>
  <c r="Y2476" i="9"/>
  <c r="Z2476" i="9" s="1"/>
  <c r="Z2475" i="9"/>
  <c r="Y2475" i="9"/>
  <c r="Z2474" i="9"/>
  <c r="Y2474" i="9"/>
  <c r="Y2473" i="9"/>
  <c r="Z2473" i="9" s="1"/>
  <c r="Y2472" i="9"/>
  <c r="Z2472" i="9" s="1"/>
  <c r="Y2471" i="9"/>
  <c r="Z2471" i="9" s="1"/>
  <c r="Y2470" i="9"/>
  <c r="Z2470" i="9" s="1"/>
  <c r="Y2469" i="9"/>
  <c r="Z2469" i="9" s="1"/>
  <c r="Y2468" i="9"/>
  <c r="Z2468" i="9" s="1"/>
  <c r="Y2467" i="9"/>
  <c r="Z2467" i="9" s="1"/>
  <c r="Y2466" i="9"/>
  <c r="Z2466" i="9" s="1"/>
  <c r="Y2465" i="9"/>
  <c r="Z2465" i="9" s="1"/>
  <c r="Y2464" i="9"/>
  <c r="Z2464" i="9" s="1"/>
  <c r="Z2463" i="9"/>
  <c r="Y2463" i="9"/>
  <c r="Z2462" i="9"/>
  <c r="Y2462" i="9"/>
  <c r="Y2461" i="9"/>
  <c r="Z2461" i="9" s="1"/>
  <c r="Y2460" i="9"/>
  <c r="Z2460" i="9" s="1"/>
  <c r="Z2459" i="9"/>
  <c r="Y2459" i="9"/>
  <c r="Z2458" i="9"/>
  <c r="Y2458" i="9"/>
  <c r="Y2457" i="9"/>
  <c r="Z2457" i="9" s="1"/>
  <c r="Y2456" i="9"/>
  <c r="Z2456" i="9" s="1"/>
  <c r="Y2455" i="9"/>
  <c r="Z2455" i="9" s="1"/>
  <c r="Y2454" i="9"/>
  <c r="Z2454" i="9" s="1"/>
  <c r="Y2453" i="9"/>
  <c r="Z2453" i="9" s="1"/>
  <c r="Y2452" i="9"/>
  <c r="Z2452" i="9" s="1"/>
  <c r="Y2451" i="9"/>
  <c r="Z2451" i="9" s="1"/>
  <c r="Y2450" i="9"/>
  <c r="Z2450" i="9" s="1"/>
  <c r="Y2449" i="9"/>
  <c r="Z2449" i="9" s="1"/>
  <c r="Y2448" i="9"/>
  <c r="Z2448" i="9" s="1"/>
  <c r="Z2447" i="9"/>
  <c r="Y2447" i="9"/>
  <c r="Z2446" i="9"/>
  <c r="Y2446" i="9"/>
  <c r="Y2445" i="9"/>
  <c r="Z2445" i="9" s="1"/>
  <c r="Y2444" i="9"/>
  <c r="Z2444" i="9" s="1"/>
  <c r="Z2443" i="9"/>
  <c r="Y2443" i="9"/>
  <c r="Z2442" i="9"/>
  <c r="Y2442" i="9"/>
  <c r="Y2441" i="9"/>
  <c r="Z2441" i="9" s="1"/>
  <c r="Y2440" i="9"/>
  <c r="Z2440" i="9" s="1"/>
  <c r="Y2439" i="9"/>
  <c r="Z2439" i="9" s="1"/>
  <c r="Y2438" i="9"/>
  <c r="Z2438" i="9" s="1"/>
  <c r="Y2437" i="9"/>
  <c r="Z2437" i="9" s="1"/>
  <c r="Y2436" i="9"/>
  <c r="Z2436" i="9" s="1"/>
  <c r="Y2435" i="9"/>
  <c r="Z2435" i="9" s="1"/>
  <c r="Y2434" i="9"/>
  <c r="Z2434" i="9" s="1"/>
  <c r="Y2433" i="9"/>
  <c r="Z2433" i="9" s="1"/>
  <c r="Y2432" i="9"/>
  <c r="Z2432" i="9" s="1"/>
  <c r="Z2431" i="9"/>
  <c r="Y2431" i="9"/>
  <c r="Z2430" i="9"/>
  <c r="Y2430" i="9"/>
  <c r="Y2429" i="9"/>
  <c r="Z2429" i="9" s="1"/>
  <c r="Y2428" i="9"/>
  <c r="Z2428" i="9" s="1"/>
  <c r="Z2427" i="9"/>
  <c r="Y2427" i="9"/>
  <c r="Z2426" i="9"/>
  <c r="Y2426" i="9"/>
  <c r="Y2425" i="9"/>
  <c r="Z2425" i="9" s="1"/>
  <c r="Y2424" i="9"/>
  <c r="Z2424" i="9" s="1"/>
  <c r="Y2423" i="9"/>
  <c r="Z2423" i="9" s="1"/>
  <c r="Y2422" i="9"/>
  <c r="Z2422" i="9" s="1"/>
  <c r="Y2421" i="9"/>
  <c r="Z2421" i="9" s="1"/>
  <c r="Y2420" i="9"/>
  <c r="Z2420" i="9" s="1"/>
  <c r="Y2419" i="9"/>
  <c r="Z2419" i="9" s="1"/>
  <c r="Y2418" i="9"/>
  <c r="Z2418" i="9" s="1"/>
  <c r="Y2417" i="9"/>
  <c r="Z2417" i="9" s="1"/>
  <c r="Y2416" i="9"/>
  <c r="Z2416" i="9" s="1"/>
  <c r="Z2415" i="9"/>
  <c r="Y2415" i="9"/>
  <c r="Z2414" i="9"/>
  <c r="Y2414" i="9"/>
  <c r="Y2413" i="9"/>
  <c r="Z2413" i="9" s="1"/>
  <c r="Y2412" i="9"/>
  <c r="Z2412" i="9" s="1"/>
  <c r="Z2411" i="9"/>
  <c r="Y2411" i="9"/>
  <c r="Z2410" i="9"/>
  <c r="Y2410" i="9"/>
  <c r="Y2409" i="9"/>
  <c r="Z2409" i="9" s="1"/>
  <c r="Y2408" i="9"/>
  <c r="Z2408" i="9" s="1"/>
  <c r="Y2407" i="9"/>
  <c r="Z2407" i="9" s="1"/>
  <c r="Y2406" i="9"/>
  <c r="Z2406" i="9" s="1"/>
  <c r="Y2405" i="9"/>
  <c r="Z2405" i="9" s="1"/>
  <c r="Y2404" i="9"/>
  <c r="Z2404" i="9" s="1"/>
  <c r="Y2403" i="9"/>
  <c r="Z2403" i="9" s="1"/>
  <c r="Y2402" i="9"/>
  <c r="Z2402" i="9" s="1"/>
  <c r="Y2401" i="9"/>
  <c r="Z2401" i="9" s="1"/>
  <c r="Y2400" i="9"/>
  <c r="Z2400" i="9" s="1"/>
  <c r="Z2399" i="9"/>
  <c r="Y2399" i="9"/>
  <c r="Z2398" i="9"/>
  <c r="Y2398" i="9"/>
  <c r="Y2397" i="9"/>
  <c r="Z2397" i="9" s="1"/>
  <c r="Y2396" i="9"/>
  <c r="Z2396" i="9" s="1"/>
  <c r="Z2395" i="9"/>
  <c r="Y2395" i="9"/>
  <c r="Z2394" i="9"/>
  <c r="Y2394" i="9"/>
  <c r="Y2393" i="9"/>
  <c r="Z2393" i="9" s="1"/>
  <c r="Y2392" i="9"/>
  <c r="Z2392" i="9" s="1"/>
  <c r="Y2391" i="9"/>
  <c r="Z2391" i="9" s="1"/>
  <c r="Y2390" i="9"/>
  <c r="Z2390" i="9" s="1"/>
  <c r="Y2389" i="9"/>
  <c r="Z2389" i="9" s="1"/>
  <c r="Y2388" i="9"/>
  <c r="Z2388" i="9" s="1"/>
  <c r="Y2387" i="9"/>
  <c r="Z2387" i="9" s="1"/>
  <c r="Y2386" i="9"/>
  <c r="Z2386" i="9" s="1"/>
  <c r="Y2385" i="9"/>
  <c r="Z2385" i="9" s="1"/>
  <c r="Y2384" i="9"/>
  <c r="Z2384" i="9" s="1"/>
  <c r="Z2383" i="9"/>
  <c r="Y2383" i="9"/>
  <c r="Z2382" i="9"/>
  <c r="Y2382" i="9"/>
  <c r="Y2381" i="9"/>
  <c r="Z2381" i="9" s="1"/>
  <c r="Y2380" i="9"/>
  <c r="Z2380" i="9" s="1"/>
  <c r="Z2379" i="9"/>
  <c r="Y2379" i="9"/>
  <c r="Z2378" i="9"/>
  <c r="Y2378" i="9"/>
  <c r="Y2377" i="9"/>
  <c r="Z2377" i="9" s="1"/>
  <c r="Y2376" i="9"/>
  <c r="Z2376" i="9" s="1"/>
  <c r="Y2375" i="9"/>
  <c r="Z2375" i="9" s="1"/>
  <c r="Y2374" i="9"/>
  <c r="Z2374" i="9" s="1"/>
  <c r="Y2373" i="9"/>
  <c r="Z2373" i="9" s="1"/>
  <c r="Y2372" i="9"/>
  <c r="Z2372" i="9" s="1"/>
  <c r="Y2371" i="9"/>
  <c r="Z2371" i="9" s="1"/>
  <c r="Y2370" i="9"/>
  <c r="Z2370" i="9" s="1"/>
  <c r="Y2369" i="9"/>
  <c r="Z2369" i="9" s="1"/>
  <c r="Y2368" i="9"/>
  <c r="Z2368" i="9" s="1"/>
  <c r="Z2367" i="9"/>
  <c r="Y2367" i="9"/>
  <c r="Z2366" i="9"/>
  <c r="Y2366" i="9"/>
  <c r="Y2365" i="9"/>
  <c r="Z2365" i="9" s="1"/>
  <c r="Y2364" i="9"/>
  <c r="Z2364" i="9" s="1"/>
  <c r="Z2363" i="9"/>
  <c r="Y2363" i="9"/>
  <c r="Z2362" i="9"/>
  <c r="Y2362" i="9"/>
  <c r="Y2361" i="9"/>
  <c r="Z2361" i="9" s="1"/>
  <c r="Y2360" i="9"/>
  <c r="Z2360" i="9" s="1"/>
  <c r="Y2359" i="9"/>
  <c r="Z2359" i="9" s="1"/>
  <c r="Y2358" i="9"/>
  <c r="Z2358" i="9" s="1"/>
  <c r="Y2357" i="9"/>
  <c r="Z2357" i="9" s="1"/>
  <c r="Y2356" i="9"/>
  <c r="Z2356" i="9" s="1"/>
  <c r="Y2355" i="9"/>
  <c r="Z2355" i="9" s="1"/>
  <c r="Y2354" i="9"/>
  <c r="Z2354" i="9" s="1"/>
  <c r="Y2353" i="9"/>
  <c r="Z2353" i="9" s="1"/>
  <c r="Y2352" i="9"/>
  <c r="Z2352" i="9" s="1"/>
  <c r="Z2351" i="9"/>
  <c r="Y2351" i="9"/>
  <c r="Z2350" i="9"/>
  <c r="Y2350" i="9"/>
  <c r="Y2349" i="9"/>
  <c r="Z2349" i="9" s="1"/>
  <c r="Y2348" i="9"/>
  <c r="Z2348" i="9" s="1"/>
  <c r="Y2347" i="9"/>
  <c r="Z2347" i="9" s="1"/>
  <c r="Y2346" i="9"/>
  <c r="Z2346" i="9" s="1"/>
  <c r="Y2345" i="9"/>
  <c r="Z2345" i="9" s="1"/>
  <c r="Y2344" i="9"/>
  <c r="Z2344" i="9" s="1"/>
  <c r="Y2343" i="9"/>
  <c r="Z2343" i="9" s="1"/>
  <c r="Z2342" i="9"/>
  <c r="Y2342" i="9"/>
  <c r="Y2341" i="9"/>
  <c r="Z2341" i="9" s="1"/>
  <c r="Y2340" i="9"/>
  <c r="Z2340" i="9" s="1"/>
  <c r="Y2339" i="9"/>
  <c r="Z2339" i="9" s="1"/>
  <c r="Y2338" i="9"/>
  <c r="Z2338" i="9" s="1"/>
  <c r="Y2337" i="9"/>
  <c r="Z2337" i="9" s="1"/>
  <c r="Y2336" i="9"/>
  <c r="Z2336" i="9" s="1"/>
  <c r="Y2335" i="9"/>
  <c r="Z2335" i="9" s="1"/>
  <c r="Y2334" i="9"/>
  <c r="Z2334" i="9" s="1"/>
  <c r="Y2333" i="9"/>
  <c r="Z2333" i="9" s="1"/>
  <c r="Y2332" i="9"/>
  <c r="Z2332" i="9" s="1"/>
  <c r="Y2331" i="9"/>
  <c r="Z2331" i="9" s="1"/>
  <c r="Z2330" i="9"/>
  <c r="Y2330" i="9"/>
  <c r="Y2329" i="9"/>
  <c r="Z2329" i="9" s="1"/>
  <c r="Y2328" i="9"/>
  <c r="Z2328" i="9" s="1"/>
  <c r="Y2327" i="9"/>
  <c r="Z2327" i="9" s="1"/>
  <c r="Y2326" i="9"/>
  <c r="Z2326" i="9" s="1"/>
  <c r="Y2325" i="9"/>
  <c r="Z2325" i="9" s="1"/>
  <c r="Y2324" i="9"/>
  <c r="Z2324" i="9" s="1"/>
  <c r="Y2323" i="9"/>
  <c r="Z2323" i="9" s="1"/>
  <c r="Z2322" i="9"/>
  <c r="Y2322" i="9"/>
  <c r="Y2321" i="9"/>
  <c r="Z2321" i="9" s="1"/>
  <c r="Y2320" i="9"/>
  <c r="Z2320" i="9" s="1"/>
  <c r="Y2319" i="9"/>
  <c r="Z2319" i="9" s="1"/>
  <c r="Y2318" i="9"/>
  <c r="Z2318" i="9" s="1"/>
  <c r="Y2317" i="9"/>
  <c r="Z2317" i="9" s="1"/>
  <c r="Y2316" i="9"/>
  <c r="Z2316" i="9" s="1"/>
  <c r="Y2315" i="9"/>
  <c r="Z2315" i="9" s="1"/>
  <c r="Y2314" i="9"/>
  <c r="Z2314" i="9" s="1"/>
  <c r="Y2313" i="9"/>
  <c r="Z2313" i="9" s="1"/>
  <c r="Y2312" i="9"/>
  <c r="Z2312" i="9" s="1"/>
  <c r="Y2311" i="9"/>
  <c r="Z2311" i="9" s="1"/>
  <c r="Z2310" i="9"/>
  <c r="Y2310" i="9"/>
  <c r="Y2309" i="9"/>
  <c r="Z2309" i="9" s="1"/>
  <c r="Y2308" i="9"/>
  <c r="Z2308" i="9" s="1"/>
  <c r="Y2307" i="9"/>
  <c r="Z2307" i="9" s="1"/>
  <c r="Y2306" i="9"/>
  <c r="Z2306" i="9" s="1"/>
  <c r="Y2305" i="9"/>
  <c r="Z2305" i="9" s="1"/>
  <c r="Y2304" i="9"/>
  <c r="Z2304" i="9" s="1"/>
  <c r="Y2303" i="9"/>
  <c r="Z2303" i="9" s="1"/>
  <c r="Y2302" i="9"/>
  <c r="Z2302" i="9" s="1"/>
  <c r="Y2301" i="9"/>
  <c r="Z2301" i="9" s="1"/>
  <c r="Y2300" i="9"/>
  <c r="Z2300" i="9" s="1"/>
  <c r="Y2299" i="9"/>
  <c r="Z2299" i="9" s="1"/>
  <c r="Z2298" i="9"/>
  <c r="Y2298" i="9"/>
  <c r="Y2297" i="9"/>
  <c r="Z2297" i="9" s="1"/>
  <c r="Y2296" i="9"/>
  <c r="Z2296" i="9" s="1"/>
  <c r="Y2295" i="9"/>
  <c r="Z2295" i="9" s="1"/>
  <c r="Y2294" i="9"/>
  <c r="Z2294" i="9" s="1"/>
  <c r="Y2293" i="9"/>
  <c r="Z2293" i="9" s="1"/>
  <c r="Y2292" i="9"/>
  <c r="Z2292" i="9" s="1"/>
  <c r="Y2291" i="9"/>
  <c r="Z2291" i="9" s="1"/>
  <c r="Z2290" i="9"/>
  <c r="Y2290" i="9"/>
  <c r="Y2289" i="9"/>
  <c r="Z2289" i="9" s="1"/>
  <c r="Y2288" i="9"/>
  <c r="Z2288" i="9" s="1"/>
  <c r="Y2287" i="9"/>
  <c r="Z2287" i="9" s="1"/>
  <c r="Y2286" i="9"/>
  <c r="Z2286" i="9" s="1"/>
  <c r="Y2285" i="9"/>
  <c r="Z2285" i="9" s="1"/>
  <c r="Y2284" i="9"/>
  <c r="Z2284" i="9" s="1"/>
  <c r="Y2283" i="9"/>
  <c r="Z2283" i="9" s="1"/>
  <c r="Y2282" i="9"/>
  <c r="Z2282" i="9" s="1"/>
  <c r="Y2281" i="9"/>
  <c r="Z2281" i="9" s="1"/>
  <c r="Y2280" i="9"/>
  <c r="Z2280" i="9" s="1"/>
  <c r="Y2279" i="9"/>
  <c r="Z2279" i="9" s="1"/>
  <c r="Z2278" i="9"/>
  <c r="Y2278" i="9"/>
  <c r="Y2277" i="9"/>
  <c r="Z2277" i="9" s="1"/>
  <c r="Y2276" i="9"/>
  <c r="Z2276" i="9" s="1"/>
  <c r="Y2275" i="9"/>
  <c r="Z2275" i="9" s="1"/>
  <c r="Y2274" i="9"/>
  <c r="Z2274" i="9" s="1"/>
  <c r="Y2273" i="9"/>
  <c r="Z2273" i="9" s="1"/>
  <c r="Y2272" i="9"/>
  <c r="Z2272" i="9" s="1"/>
  <c r="Y2271" i="9"/>
  <c r="Z2271" i="9" s="1"/>
  <c r="Y2270" i="9"/>
  <c r="Z2270" i="9" s="1"/>
  <c r="Y2269" i="9"/>
  <c r="Z2269" i="9" s="1"/>
  <c r="Y2268" i="9"/>
  <c r="Z2268" i="9" s="1"/>
  <c r="Y2267" i="9"/>
  <c r="Z2267" i="9" s="1"/>
  <c r="Z2266" i="9"/>
  <c r="Y2266" i="9"/>
  <c r="Y2265" i="9"/>
  <c r="Z2265" i="9" s="1"/>
  <c r="Y2264" i="9"/>
  <c r="Z2264" i="9" s="1"/>
  <c r="Y2263" i="9"/>
  <c r="Z2263" i="9" s="1"/>
  <c r="Y2262" i="9"/>
  <c r="Z2262" i="9" s="1"/>
  <c r="Y2261" i="9"/>
  <c r="Z2261" i="9" s="1"/>
  <c r="Y2260" i="9"/>
  <c r="Z2260" i="9" s="1"/>
  <c r="Y2259" i="9"/>
  <c r="Z2259" i="9" s="1"/>
  <c r="Z2258" i="9"/>
  <c r="Y2258" i="9"/>
  <c r="Y2257" i="9"/>
  <c r="Z2257" i="9" s="1"/>
  <c r="Y2256" i="9"/>
  <c r="Z2256" i="9" s="1"/>
  <c r="Y2255" i="9"/>
  <c r="Z2255" i="9" s="1"/>
  <c r="Y2254" i="9"/>
  <c r="Z2254" i="9" s="1"/>
  <c r="Y2253" i="9"/>
  <c r="Z2253" i="9" s="1"/>
  <c r="Y2252" i="9"/>
  <c r="Z2252" i="9" s="1"/>
  <c r="Y2251" i="9"/>
  <c r="Z2251" i="9" s="1"/>
  <c r="Y2250" i="9"/>
  <c r="Z2250" i="9" s="1"/>
  <c r="Y2249" i="9"/>
  <c r="Z2249" i="9" s="1"/>
  <c r="Y2248" i="9"/>
  <c r="Z2248" i="9" s="1"/>
  <c r="Y2247" i="9"/>
  <c r="Z2247" i="9" s="1"/>
  <c r="Z2246" i="9"/>
  <c r="Y2246" i="9"/>
  <c r="Y2245" i="9"/>
  <c r="Z2245" i="9" s="1"/>
  <c r="Y2244" i="9"/>
  <c r="Z2244" i="9" s="1"/>
  <c r="Y2243" i="9"/>
  <c r="Z2243" i="9" s="1"/>
  <c r="Y2242" i="9"/>
  <c r="Z2242" i="9" s="1"/>
  <c r="Y2241" i="9"/>
  <c r="Z2241" i="9" s="1"/>
  <c r="Y2240" i="9"/>
  <c r="Z2240" i="9" s="1"/>
  <c r="Y2239" i="9"/>
  <c r="Z2239" i="9" s="1"/>
  <c r="Y2238" i="9"/>
  <c r="Z2238" i="9" s="1"/>
  <c r="Y2237" i="9"/>
  <c r="Z2237" i="9" s="1"/>
  <c r="Y2236" i="9"/>
  <c r="Z2236" i="9" s="1"/>
  <c r="Y2235" i="9"/>
  <c r="Z2235" i="9" s="1"/>
  <c r="Z2234" i="9"/>
  <c r="Y2234" i="9"/>
  <c r="Y2233" i="9"/>
  <c r="Z2233" i="9" s="1"/>
  <c r="Y2232" i="9"/>
  <c r="Z2232" i="9" s="1"/>
  <c r="Y2231" i="9"/>
  <c r="Z2231" i="9" s="1"/>
  <c r="Y2230" i="9"/>
  <c r="Z2230" i="9" s="1"/>
  <c r="Y2229" i="9"/>
  <c r="Z2229" i="9" s="1"/>
  <c r="Y2228" i="9"/>
  <c r="Z2228" i="9" s="1"/>
  <c r="Y2227" i="9"/>
  <c r="Z2227" i="9" s="1"/>
  <c r="Z2226" i="9"/>
  <c r="Y2226" i="9"/>
  <c r="Y2225" i="9"/>
  <c r="Z2225" i="9" s="1"/>
  <c r="Y2224" i="9"/>
  <c r="Z2224" i="9" s="1"/>
  <c r="Y2223" i="9"/>
  <c r="Z2223" i="9" s="1"/>
  <c r="Y2222" i="9"/>
  <c r="Z2222" i="9" s="1"/>
  <c r="Y2221" i="9"/>
  <c r="Z2221" i="9" s="1"/>
  <c r="Y2220" i="9"/>
  <c r="Z2220" i="9" s="1"/>
  <c r="Y2219" i="9"/>
  <c r="Z2219" i="9" s="1"/>
  <c r="Y2218" i="9"/>
  <c r="Z2218" i="9" s="1"/>
  <c r="Y2217" i="9"/>
  <c r="Z2217" i="9" s="1"/>
  <c r="Y2216" i="9"/>
  <c r="Z2216" i="9" s="1"/>
  <c r="Y2215" i="9"/>
  <c r="Z2215" i="9" s="1"/>
  <c r="Z2214" i="9"/>
  <c r="Y2214" i="9"/>
  <c r="Y2213" i="9"/>
  <c r="Z2213" i="9" s="1"/>
  <c r="Y2212" i="9"/>
  <c r="Z2212" i="9" s="1"/>
  <c r="Y2211" i="9"/>
  <c r="Z2211" i="9" s="1"/>
  <c r="Y2210" i="9"/>
  <c r="Z2210" i="9" s="1"/>
  <c r="Y2209" i="9"/>
  <c r="Z2209" i="9" s="1"/>
  <c r="Y2208" i="9"/>
  <c r="Z2208" i="9" s="1"/>
  <c r="Y2207" i="9"/>
  <c r="Z2207" i="9" s="1"/>
  <c r="Y2206" i="9"/>
  <c r="Z2206" i="9" s="1"/>
  <c r="Y2205" i="9"/>
  <c r="Z2205" i="9" s="1"/>
  <c r="Y2204" i="9"/>
  <c r="Z2204" i="9" s="1"/>
  <c r="Y2203" i="9"/>
  <c r="Z2203" i="9" s="1"/>
  <c r="Z2202" i="9"/>
  <c r="Y2202" i="9"/>
  <c r="Y2201" i="9"/>
  <c r="Z2201" i="9" s="1"/>
  <c r="Y2200" i="9"/>
  <c r="Z2200" i="9" s="1"/>
  <c r="Y2199" i="9"/>
  <c r="Z2199" i="9" s="1"/>
  <c r="Y2198" i="9"/>
  <c r="Z2198" i="9" s="1"/>
  <c r="Y2197" i="9"/>
  <c r="Z2197" i="9" s="1"/>
  <c r="Y2196" i="9"/>
  <c r="Z2196" i="9" s="1"/>
  <c r="Y2195" i="9"/>
  <c r="Z2195" i="9" s="1"/>
  <c r="Z2194" i="9"/>
  <c r="Y2194" i="9"/>
  <c r="Y2193" i="9"/>
  <c r="Z2193" i="9" s="1"/>
  <c r="Y2192" i="9"/>
  <c r="Z2192" i="9" s="1"/>
  <c r="Y2191" i="9"/>
  <c r="Z2191" i="9" s="1"/>
  <c r="Y2190" i="9"/>
  <c r="Z2190" i="9" s="1"/>
  <c r="Y2189" i="9"/>
  <c r="Z2189" i="9" s="1"/>
  <c r="Y2188" i="9"/>
  <c r="Z2188" i="9" s="1"/>
  <c r="Y2187" i="9"/>
  <c r="Z2187" i="9" s="1"/>
  <c r="Y2186" i="9"/>
  <c r="Z2186" i="9" s="1"/>
  <c r="Y2185" i="9"/>
  <c r="Z2185" i="9" s="1"/>
  <c r="Y2184" i="9"/>
  <c r="Z2184" i="9" s="1"/>
  <c r="Y2183" i="9"/>
  <c r="Z2183" i="9" s="1"/>
  <c r="Z2182" i="9"/>
  <c r="Y2182" i="9"/>
  <c r="Y2181" i="9"/>
  <c r="Z2181" i="9" s="1"/>
  <c r="Y2180" i="9"/>
  <c r="Z2180" i="9" s="1"/>
  <c r="Y2179" i="9"/>
  <c r="Z2179" i="9" s="1"/>
  <c r="Y2178" i="9"/>
  <c r="Z2178" i="9" s="1"/>
  <c r="Y2177" i="9"/>
  <c r="Z2177" i="9" s="1"/>
  <c r="Y2176" i="9"/>
  <c r="Z2176" i="9" s="1"/>
  <c r="Y2175" i="9"/>
  <c r="Z2175" i="9" s="1"/>
  <c r="Y2174" i="9"/>
  <c r="Z2174" i="9" s="1"/>
  <c r="Y2173" i="9"/>
  <c r="Z2173" i="9" s="1"/>
  <c r="Y2172" i="9"/>
  <c r="Z2172" i="9" s="1"/>
  <c r="Y2171" i="9"/>
  <c r="Z2171" i="9" s="1"/>
  <c r="Z2170" i="9"/>
  <c r="Y2170" i="9"/>
  <c r="Y2169" i="9"/>
  <c r="Z2169" i="9" s="1"/>
  <c r="Y2168" i="9"/>
  <c r="Z2168" i="9" s="1"/>
  <c r="Y2167" i="9"/>
  <c r="Z2167" i="9" s="1"/>
  <c r="Y2166" i="9"/>
  <c r="Z2166" i="9" s="1"/>
  <c r="Y2165" i="9"/>
  <c r="Z2165" i="9" s="1"/>
  <c r="Y2164" i="9"/>
  <c r="Z2164" i="9" s="1"/>
  <c r="Y2163" i="9"/>
  <c r="Z2163" i="9" s="1"/>
  <c r="Z2162" i="9"/>
  <c r="Y2162" i="9"/>
  <c r="Y2161" i="9"/>
  <c r="Z2161" i="9" s="1"/>
  <c r="Y2160" i="9"/>
  <c r="Z2160" i="9" s="1"/>
  <c r="Y2159" i="9"/>
  <c r="Z2159" i="9" s="1"/>
  <c r="Y2158" i="9"/>
  <c r="Z2158" i="9" s="1"/>
  <c r="Y2157" i="9"/>
  <c r="Z2157" i="9" s="1"/>
  <c r="Y2156" i="9"/>
  <c r="Z2156" i="9" s="1"/>
  <c r="Y2155" i="9"/>
  <c r="Z2155" i="9" s="1"/>
  <c r="Y2154" i="9"/>
  <c r="Z2154" i="9" s="1"/>
  <c r="Y2153" i="9"/>
  <c r="Z2153" i="9" s="1"/>
  <c r="Y2152" i="9"/>
  <c r="Z2152" i="9" s="1"/>
  <c r="Y2151" i="9"/>
  <c r="Z2151" i="9" s="1"/>
  <c r="Z2150" i="9"/>
  <c r="Y2150" i="9"/>
  <c r="Y2149" i="9"/>
  <c r="Z2149" i="9" s="1"/>
  <c r="Y2148" i="9"/>
  <c r="Z2148" i="9" s="1"/>
  <c r="Y2147" i="9"/>
  <c r="Z2147" i="9" s="1"/>
  <c r="Y2146" i="9"/>
  <c r="Z2146" i="9" s="1"/>
  <c r="Y2145" i="9"/>
  <c r="Z2145" i="9" s="1"/>
  <c r="Y2144" i="9"/>
  <c r="Z2144" i="9" s="1"/>
  <c r="Y2143" i="9"/>
  <c r="Z2143" i="9" s="1"/>
  <c r="Y2142" i="9"/>
  <c r="Z2142" i="9" s="1"/>
  <c r="Y2141" i="9"/>
  <c r="Z2141" i="9" s="1"/>
  <c r="Y2140" i="9"/>
  <c r="Z2140" i="9" s="1"/>
  <c r="Y2139" i="9"/>
  <c r="Z2139" i="9" s="1"/>
  <c r="Z2138" i="9"/>
  <c r="Y2138" i="9"/>
  <c r="Y2137" i="9"/>
  <c r="Z2137" i="9" s="1"/>
  <c r="Y2136" i="9"/>
  <c r="Z2136" i="9" s="1"/>
  <c r="Y2135" i="9"/>
  <c r="Z2135" i="9" s="1"/>
  <c r="Y2134" i="9"/>
  <c r="Z2134" i="9" s="1"/>
  <c r="Y2133" i="9"/>
  <c r="Z2133" i="9" s="1"/>
  <c r="Y2132" i="9"/>
  <c r="Z2132" i="9" s="1"/>
  <c r="Y2131" i="9"/>
  <c r="Z2131" i="9" s="1"/>
  <c r="Z2130" i="9"/>
  <c r="Y2130" i="9"/>
  <c r="Y2129" i="9"/>
  <c r="Z2129" i="9" s="1"/>
  <c r="Y2128" i="9"/>
  <c r="Z2128" i="9" s="1"/>
  <c r="Y2127" i="9"/>
  <c r="Z2127" i="9" s="1"/>
  <c r="Y2126" i="9"/>
  <c r="Z2126" i="9" s="1"/>
  <c r="Y2125" i="9"/>
  <c r="Z2125" i="9" s="1"/>
  <c r="Y2124" i="9"/>
  <c r="Z2124" i="9" s="1"/>
  <c r="Y2123" i="9"/>
  <c r="Z2123" i="9" s="1"/>
  <c r="Y2122" i="9"/>
  <c r="Z2122" i="9" s="1"/>
  <c r="Y2121" i="9"/>
  <c r="Z2121" i="9" s="1"/>
  <c r="Y2120" i="9"/>
  <c r="Z2120" i="9" s="1"/>
  <c r="Y2119" i="9"/>
  <c r="Z2119" i="9" s="1"/>
  <c r="Z2118" i="9"/>
  <c r="Y2118" i="9"/>
  <c r="Y2117" i="9"/>
  <c r="Z2117" i="9" s="1"/>
  <c r="Y2116" i="9"/>
  <c r="Z2116" i="9" s="1"/>
  <c r="Y2115" i="9"/>
  <c r="Z2115" i="9" s="1"/>
  <c r="Y2114" i="9"/>
  <c r="Z2114" i="9" s="1"/>
  <c r="Y2113" i="9"/>
  <c r="Z2113" i="9" s="1"/>
  <c r="Y2112" i="9"/>
  <c r="Z2112" i="9" s="1"/>
  <c r="Y2111" i="9"/>
  <c r="Z2111" i="9" s="1"/>
  <c r="Y2110" i="9"/>
  <c r="Z2110" i="9" s="1"/>
  <c r="Y2109" i="9"/>
  <c r="Z2109" i="9" s="1"/>
  <c r="Y2108" i="9"/>
  <c r="Z2108" i="9" s="1"/>
  <c r="Y2107" i="9"/>
  <c r="Z2107" i="9" s="1"/>
  <c r="Z2106" i="9"/>
  <c r="Y2106" i="9"/>
  <c r="Y2105" i="9"/>
  <c r="Z2105" i="9" s="1"/>
  <c r="Y2104" i="9"/>
  <c r="Z2104" i="9" s="1"/>
  <c r="Y2103" i="9"/>
  <c r="Z2103" i="9" s="1"/>
  <c r="Y2102" i="9"/>
  <c r="Z2102" i="9" s="1"/>
  <c r="Y2101" i="9"/>
  <c r="Z2101" i="9" s="1"/>
  <c r="Y2100" i="9"/>
  <c r="Z2100" i="9" s="1"/>
  <c r="Y2099" i="9"/>
  <c r="Z2099" i="9" s="1"/>
  <c r="Z2098" i="9"/>
  <c r="Y2098" i="9"/>
  <c r="Y2097" i="9"/>
  <c r="Z2097" i="9" s="1"/>
  <c r="Y2096" i="9"/>
  <c r="Z2096" i="9" s="1"/>
  <c r="Y2095" i="9"/>
  <c r="Z2095" i="9" s="1"/>
  <c r="Y2094" i="9"/>
  <c r="Z2094" i="9" s="1"/>
  <c r="Y2093" i="9"/>
  <c r="Z2093" i="9" s="1"/>
  <c r="Y2092" i="9"/>
  <c r="Z2092" i="9" s="1"/>
  <c r="Y2091" i="9"/>
  <c r="Z2091" i="9" s="1"/>
  <c r="Y2090" i="9"/>
  <c r="Z2090" i="9" s="1"/>
  <c r="Y2089" i="9"/>
  <c r="Z2089" i="9" s="1"/>
  <c r="Y2088" i="9"/>
  <c r="Z2088" i="9" s="1"/>
  <c r="Y2087" i="9"/>
  <c r="Z2087" i="9" s="1"/>
  <c r="Z2086" i="9"/>
  <c r="Y2086" i="9"/>
  <c r="Y2085" i="9"/>
  <c r="Z2085" i="9" s="1"/>
  <c r="Y2084" i="9"/>
  <c r="Z2084" i="9" s="1"/>
  <c r="Y2083" i="9"/>
  <c r="Z2083" i="9" s="1"/>
  <c r="Y2082" i="9"/>
  <c r="Z2082" i="9" s="1"/>
  <c r="Y2081" i="9"/>
  <c r="Z2081" i="9" s="1"/>
  <c r="Y2080" i="9"/>
  <c r="Z2080" i="9" s="1"/>
  <c r="Y2079" i="9"/>
  <c r="Z2079" i="9" s="1"/>
  <c r="Y2078" i="9"/>
  <c r="Z2078" i="9" s="1"/>
  <c r="Y2077" i="9"/>
  <c r="Z2077" i="9" s="1"/>
  <c r="Y2076" i="9"/>
  <c r="Z2076" i="9" s="1"/>
  <c r="Y2075" i="9"/>
  <c r="Z2075" i="9" s="1"/>
  <c r="Z2074" i="9"/>
  <c r="Y2074" i="9"/>
  <c r="Y2073" i="9"/>
  <c r="Z2073" i="9" s="1"/>
  <c r="Y2072" i="9"/>
  <c r="Z2072" i="9" s="1"/>
  <c r="Y2071" i="9"/>
  <c r="Z2071" i="9" s="1"/>
  <c r="Y2070" i="9"/>
  <c r="Z2070" i="9" s="1"/>
  <c r="Y2069" i="9"/>
  <c r="Z2069" i="9" s="1"/>
  <c r="Y2068" i="9"/>
  <c r="Z2068" i="9" s="1"/>
  <c r="Y2067" i="9"/>
  <c r="Z2067" i="9" s="1"/>
  <c r="Z2066" i="9"/>
  <c r="Y2066" i="9"/>
  <c r="Y2065" i="9"/>
  <c r="Z2065" i="9" s="1"/>
  <c r="Y2064" i="9"/>
  <c r="Z2064" i="9" s="1"/>
  <c r="Y2063" i="9"/>
  <c r="Z2063" i="9" s="1"/>
  <c r="Y2062" i="9"/>
  <c r="Z2062" i="9" s="1"/>
  <c r="Y2061" i="9"/>
  <c r="Z2061" i="9" s="1"/>
  <c r="Y2060" i="9"/>
  <c r="Z2060" i="9" s="1"/>
  <c r="Y2059" i="9"/>
  <c r="Z2059" i="9" s="1"/>
  <c r="Y2058" i="9"/>
  <c r="Z2058" i="9" s="1"/>
  <c r="Y2057" i="9"/>
  <c r="Z2057" i="9" s="1"/>
  <c r="Y2056" i="9"/>
  <c r="Z2056" i="9" s="1"/>
  <c r="Y2055" i="9"/>
  <c r="Z2055" i="9" s="1"/>
  <c r="Z2054" i="9"/>
  <c r="Y2054" i="9"/>
  <c r="Y2053" i="9"/>
  <c r="Z2053" i="9" s="1"/>
  <c r="Y2052" i="9"/>
  <c r="Z2052" i="9" s="1"/>
  <c r="Y2051" i="9"/>
  <c r="Z2051" i="9" s="1"/>
  <c r="Y2050" i="9"/>
  <c r="Z2050" i="9" s="1"/>
  <c r="Y2049" i="9"/>
  <c r="Z2049" i="9" s="1"/>
  <c r="Y2048" i="9"/>
  <c r="Z2048" i="9" s="1"/>
  <c r="Y2047" i="9"/>
  <c r="Z2047" i="9" s="1"/>
  <c r="Y2046" i="9"/>
  <c r="Z2046" i="9" s="1"/>
  <c r="Y2045" i="9"/>
  <c r="Z2045" i="9" s="1"/>
  <c r="Y2044" i="9"/>
  <c r="Z2044" i="9" s="1"/>
  <c r="Y2043" i="9"/>
  <c r="Z2043" i="9" s="1"/>
  <c r="Z2042" i="9"/>
  <c r="Y2042" i="9"/>
  <c r="Y2041" i="9"/>
  <c r="Z2041" i="9" s="1"/>
  <c r="Y2040" i="9"/>
  <c r="Z2040" i="9" s="1"/>
  <c r="Y2039" i="9"/>
  <c r="Z2039" i="9" s="1"/>
  <c r="Y2038" i="9"/>
  <c r="Z2038" i="9" s="1"/>
  <c r="Y2037" i="9"/>
  <c r="Z2037" i="9" s="1"/>
  <c r="Y2036" i="9"/>
  <c r="Z2036" i="9" s="1"/>
  <c r="Y2035" i="9"/>
  <c r="Z2035" i="9" s="1"/>
  <c r="Z2034" i="9"/>
  <c r="Y2034" i="9"/>
  <c r="Y2033" i="9"/>
  <c r="Z2033" i="9" s="1"/>
  <c r="Y2032" i="9"/>
  <c r="Z2032" i="9" s="1"/>
  <c r="Y2031" i="9"/>
  <c r="Z2031" i="9" s="1"/>
  <c r="Y2030" i="9"/>
  <c r="Z2030" i="9" s="1"/>
  <c r="Y2029" i="9"/>
  <c r="Z2029" i="9" s="1"/>
  <c r="Y2028" i="9"/>
  <c r="Z2028" i="9" s="1"/>
  <c r="Y2027" i="9"/>
  <c r="Z2027" i="9" s="1"/>
  <c r="Y2026" i="9"/>
  <c r="Z2026" i="9" s="1"/>
  <c r="Y2025" i="9"/>
  <c r="Z2025" i="9" s="1"/>
  <c r="Y2024" i="9"/>
  <c r="Z2024" i="9" s="1"/>
  <c r="Y2023" i="9"/>
  <c r="Z2023" i="9" s="1"/>
  <c r="Z2022" i="9"/>
  <c r="Y2022" i="9"/>
  <c r="Y2021" i="9"/>
  <c r="Z2021" i="9" s="1"/>
  <c r="Y2020" i="9"/>
  <c r="Z2020" i="9" s="1"/>
  <c r="Y2019" i="9"/>
  <c r="Z2019" i="9" s="1"/>
  <c r="Y2018" i="9"/>
  <c r="Z2018" i="9" s="1"/>
  <c r="Y2017" i="9"/>
  <c r="Z2017" i="9" s="1"/>
  <c r="Y2016" i="9"/>
  <c r="Z2016" i="9" s="1"/>
  <c r="Y2015" i="9"/>
  <c r="Z2015" i="9" s="1"/>
  <c r="Y2014" i="9"/>
  <c r="Z2014" i="9" s="1"/>
  <c r="Y2013" i="9"/>
  <c r="Z2013" i="9" s="1"/>
  <c r="Y2012" i="9"/>
  <c r="Z2012" i="9" s="1"/>
  <c r="Y2011" i="9"/>
  <c r="Z2011" i="9" s="1"/>
  <c r="Z2010" i="9"/>
  <c r="Y2010" i="9"/>
  <c r="Y2009" i="9"/>
  <c r="Z2009" i="9" s="1"/>
  <c r="Y2008" i="9"/>
  <c r="Z2008" i="9" s="1"/>
  <c r="Y2007" i="9"/>
  <c r="Z2007" i="9" s="1"/>
  <c r="Y2006" i="9"/>
  <c r="Z2006" i="9" s="1"/>
  <c r="Y2005" i="9"/>
  <c r="Z2005" i="9" s="1"/>
  <c r="Z2004" i="9"/>
  <c r="Y2004" i="9"/>
  <c r="Y2003" i="9"/>
  <c r="Z2003" i="9" s="1"/>
  <c r="Y2002" i="9"/>
  <c r="Z2002" i="9" s="1"/>
  <c r="Y2001" i="9"/>
  <c r="Z2001" i="9" s="1"/>
  <c r="Y2000" i="9"/>
  <c r="Z2000" i="9" s="1"/>
  <c r="Y1999" i="9"/>
  <c r="Z1999" i="9" s="1"/>
  <c r="Y1998" i="9"/>
  <c r="Z1998" i="9" s="1"/>
  <c r="Y1997" i="9"/>
  <c r="Z1997" i="9" s="1"/>
  <c r="Y1996" i="9"/>
  <c r="Z1996" i="9" s="1"/>
  <c r="Y1995" i="9"/>
  <c r="Z1995" i="9" s="1"/>
  <c r="Y1994" i="9"/>
  <c r="Z1994" i="9" s="1"/>
  <c r="Y1993" i="9"/>
  <c r="Z1993" i="9" s="1"/>
  <c r="Y1992" i="9"/>
  <c r="Z1992" i="9" s="1"/>
  <c r="Y1991" i="9"/>
  <c r="Z1991" i="9" s="1"/>
  <c r="Z1990" i="9"/>
  <c r="Y1990" i="9"/>
  <c r="Y1989" i="9"/>
  <c r="Z1989" i="9" s="1"/>
  <c r="Y1988" i="9"/>
  <c r="Z1988" i="9" s="1"/>
  <c r="Y1987" i="9"/>
  <c r="Z1987" i="9" s="1"/>
  <c r="Y1986" i="9"/>
  <c r="Z1986" i="9" s="1"/>
  <c r="Y1985" i="9"/>
  <c r="Z1985" i="9" s="1"/>
  <c r="Y1984" i="9"/>
  <c r="Z1984" i="9" s="1"/>
  <c r="Y1983" i="9"/>
  <c r="Z1983" i="9" s="1"/>
  <c r="Z1982" i="9"/>
  <c r="Y1982" i="9"/>
  <c r="Y1981" i="9"/>
  <c r="Z1981" i="9" s="1"/>
  <c r="Y1980" i="9"/>
  <c r="Z1980" i="9" s="1"/>
  <c r="Y1979" i="9"/>
  <c r="Z1979" i="9" s="1"/>
  <c r="Y1978" i="9"/>
  <c r="Z1978" i="9" s="1"/>
  <c r="Y1977" i="9"/>
  <c r="Z1977" i="9" s="1"/>
  <c r="Y1976" i="9"/>
  <c r="Z1976" i="9" s="1"/>
  <c r="Y1975" i="9"/>
  <c r="Z1975" i="9" s="1"/>
  <c r="Y1974" i="9"/>
  <c r="Z1974" i="9" s="1"/>
  <c r="Y1973" i="9"/>
  <c r="Z1973" i="9" s="1"/>
  <c r="Z1972" i="9"/>
  <c r="Y1972" i="9"/>
  <c r="Y1971" i="9"/>
  <c r="Z1971" i="9" s="1"/>
  <c r="Y1970" i="9"/>
  <c r="Z1970" i="9" s="1"/>
  <c r="Y1969" i="9"/>
  <c r="Z1969" i="9" s="1"/>
  <c r="Y1968" i="9"/>
  <c r="Z1968" i="9" s="1"/>
  <c r="Y1967" i="9"/>
  <c r="Z1967" i="9" s="1"/>
  <c r="Y1966" i="9"/>
  <c r="Z1966" i="9" s="1"/>
  <c r="Y1965" i="9"/>
  <c r="Z1965" i="9" s="1"/>
  <c r="Z1964" i="9"/>
  <c r="Y1964" i="9"/>
  <c r="Y1963" i="9"/>
  <c r="Z1963" i="9" s="1"/>
  <c r="Y1962" i="9"/>
  <c r="Z1962" i="9" s="1"/>
  <c r="Y1961" i="9"/>
  <c r="Z1961" i="9" s="1"/>
  <c r="Y1960" i="9"/>
  <c r="Z1960" i="9" s="1"/>
  <c r="Y1959" i="9"/>
  <c r="Z1959" i="9" s="1"/>
  <c r="Y1958" i="9"/>
  <c r="Z1958" i="9" s="1"/>
  <c r="Y1957" i="9"/>
  <c r="Z1957" i="9" s="1"/>
  <c r="Z1956" i="9"/>
  <c r="Y1956" i="9"/>
  <c r="Y1955" i="9"/>
  <c r="Z1955" i="9" s="1"/>
  <c r="Y1954" i="9"/>
  <c r="Z1954" i="9" s="1"/>
  <c r="Y1953" i="9"/>
  <c r="Z1953" i="9" s="1"/>
  <c r="Y1952" i="9"/>
  <c r="Z1952" i="9" s="1"/>
  <c r="Y1951" i="9"/>
  <c r="Z1951" i="9" s="1"/>
  <c r="Y1950" i="9"/>
  <c r="Z1950" i="9" s="1"/>
  <c r="Y1949" i="9"/>
  <c r="Z1949" i="9" s="1"/>
  <c r="Z1948" i="9"/>
  <c r="Y1948" i="9"/>
  <c r="Y1947" i="9"/>
  <c r="Z1947" i="9" s="1"/>
  <c r="Y1946" i="9"/>
  <c r="Z1946" i="9" s="1"/>
  <c r="Y1945" i="9"/>
  <c r="Z1945" i="9" s="1"/>
  <c r="Y1944" i="9"/>
  <c r="Z1944" i="9" s="1"/>
  <c r="Y1943" i="9"/>
  <c r="Z1943" i="9" s="1"/>
  <c r="Y1942" i="9"/>
  <c r="Z1942" i="9" s="1"/>
  <c r="Y1941" i="9"/>
  <c r="Z1941" i="9" s="1"/>
  <c r="Z1940" i="9"/>
  <c r="Y1940" i="9"/>
  <c r="Y1939" i="9"/>
  <c r="Z1939" i="9" s="1"/>
  <c r="Y1938" i="9"/>
  <c r="Z1938" i="9" s="1"/>
  <c r="Y1937" i="9"/>
  <c r="Z1937" i="9" s="1"/>
  <c r="Y1936" i="9"/>
  <c r="Z1936" i="9" s="1"/>
  <c r="Y1935" i="9"/>
  <c r="Z1935" i="9" s="1"/>
  <c r="Y1934" i="9"/>
  <c r="Z1934" i="9" s="1"/>
  <c r="Y1933" i="9"/>
  <c r="Z1933" i="9" s="1"/>
  <c r="Z1932" i="9"/>
  <c r="Y1932" i="9"/>
  <c r="Y1931" i="9"/>
  <c r="Z1931" i="9" s="1"/>
  <c r="Y1930" i="9"/>
  <c r="Z1930" i="9" s="1"/>
  <c r="Y1929" i="9"/>
  <c r="Z1929" i="9" s="1"/>
  <c r="Y1928" i="9"/>
  <c r="Z1928" i="9" s="1"/>
  <c r="Y1927" i="9"/>
  <c r="Z1927" i="9" s="1"/>
  <c r="Y1926" i="9"/>
  <c r="Z1926" i="9" s="1"/>
  <c r="Y1925" i="9"/>
  <c r="Z1925" i="9" s="1"/>
  <c r="Z1924" i="9"/>
  <c r="Y1924" i="9"/>
  <c r="Y1923" i="9"/>
  <c r="Z1923" i="9" s="1"/>
  <c r="Y1922" i="9"/>
  <c r="Z1922" i="9" s="1"/>
  <c r="Y1921" i="9"/>
  <c r="Z1921" i="9" s="1"/>
  <c r="Y1920" i="9"/>
  <c r="Z1920" i="9" s="1"/>
  <c r="Y1919" i="9"/>
  <c r="Z1919" i="9" s="1"/>
  <c r="Y1918" i="9"/>
  <c r="Z1918" i="9" s="1"/>
  <c r="Y1917" i="9"/>
  <c r="Z1917" i="9" s="1"/>
  <c r="Z1916" i="9"/>
  <c r="Y1916" i="9"/>
  <c r="Y1915" i="9"/>
  <c r="Z1915" i="9" s="1"/>
  <c r="Y1914" i="9"/>
  <c r="Z1914" i="9" s="1"/>
  <c r="Y1913" i="9"/>
  <c r="Z1913" i="9" s="1"/>
  <c r="Y1912" i="9"/>
  <c r="Z1912" i="9" s="1"/>
  <c r="Y1911" i="9"/>
  <c r="Z1911" i="9" s="1"/>
  <c r="Y1910" i="9"/>
  <c r="Z1910" i="9" s="1"/>
  <c r="Y1909" i="9"/>
  <c r="Z1909" i="9" s="1"/>
  <c r="Z1908" i="9"/>
  <c r="Y1908" i="9"/>
  <c r="Y1907" i="9"/>
  <c r="Z1907" i="9" s="1"/>
  <c r="Y1906" i="9"/>
  <c r="Z1906" i="9" s="1"/>
  <c r="Y1905" i="9"/>
  <c r="Z1905" i="9" s="1"/>
  <c r="Y1904" i="9"/>
  <c r="Z1904" i="9" s="1"/>
  <c r="Y1903" i="9"/>
  <c r="Z1903" i="9" s="1"/>
  <c r="Y1902" i="9"/>
  <c r="Z1902" i="9" s="1"/>
  <c r="Y1901" i="9"/>
  <c r="Z1901" i="9" s="1"/>
  <c r="Z1900" i="9"/>
  <c r="Y1900" i="9"/>
  <c r="Y1899" i="9"/>
  <c r="Z1899" i="9" s="1"/>
  <c r="Y1898" i="9"/>
  <c r="Z1898" i="9" s="1"/>
  <c r="Y1897" i="9"/>
  <c r="Z1897" i="9" s="1"/>
  <c r="Y1896" i="9"/>
  <c r="Z1896" i="9" s="1"/>
  <c r="Y1895" i="9"/>
  <c r="Z1895" i="9" s="1"/>
  <c r="Y1894" i="9"/>
  <c r="Z1894" i="9" s="1"/>
  <c r="Y1893" i="9"/>
  <c r="Z1893" i="9" s="1"/>
  <c r="Z1892" i="9"/>
  <c r="Y1892" i="9"/>
  <c r="Y1891" i="9"/>
  <c r="Z1891" i="9" s="1"/>
  <c r="Y1890" i="9"/>
  <c r="Z1890" i="9" s="1"/>
  <c r="Y1889" i="9"/>
  <c r="Z1889" i="9" s="1"/>
  <c r="Y1888" i="9"/>
  <c r="Z1888" i="9" s="1"/>
  <c r="Y1887" i="9"/>
  <c r="Z1887" i="9" s="1"/>
  <c r="Y1886" i="9"/>
  <c r="Z1886" i="9" s="1"/>
  <c r="Y1885" i="9"/>
  <c r="Z1885" i="9" s="1"/>
  <c r="Z1884" i="9"/>
  <c r="Y1884" i="9"/>
  <c r="Y1883" i="9"/>
  <c r="Z1883" i="9" s="1"/>
  <c r="Y1882" i="9"/>
  <c r="Z1882" i="9" s="1"/>
  <c r="Y1881" i="9"/>
  <c r="Z1881" i="9" s="1"/>
  <c r="Y1880" i="9"/>
  <c r="Z1880" i="9" s="1"/>
  <c r="Y1879" i="9"/>
  <c r="Z1879" i="9" s="1"/>
  <c r="Y1878" i="9"/>
  <c r="Z1878" i="9" s="1"/>
  <c r="Y1877" i="9"/>
  <c r="Z1877" i="9" s="1"/>
  <c r="Z1876" i="9"/>
  <c r="Y1876" i="9"/>
  <c r="Y1875" i="9"/>
  <c r="Z1875" i="9" s="1"/>
  <c r="Y1874" i="9"/>
  <c r="Z1874" i="9" s="1"/>
  <c r="Y1873" i="9"/>
  <c r="Z1873" i="9" s="1"/>
  <c r="Y1872" i="9"/>
  <c r="Z1872" i="9" s="1"/>
  <c r="Y1871" i="9"/>
  <c r="Z1871" i="9" s="1"/>
  <c r="Y1870" i="9"/>
  <c r="Z1870" i="9" s="1"/>
  <c r="Y1869" i="9"/>
  <c r="Z1869" i="9" s="1"/>
  <c r="Z1868" i="9"/>
  <c r="Y1868" i="9"/>
  <c r="Y1867" i="9"/>
  <c r="Z1867" i="9" s="1"/>
  <c r="Y1866" i="9"/>
  <c r="Z1866" i="9" s="1"/>
  <c r="Y1865" i="9"/>
  <c r="Z1865" i="9" s="1"/>
  <c r="Y1864" i="9"/>
  <c r="Z1864" i="9" s="1"/>
  <c r="Y1863" i="9"/>
  <c r="Z1863" i="9" s="1"/>
  <c r="Y1862" i="9"/>
  <c r="Z1862" i="9" s="1"/>
  <c r="Y1861" i="9"/>
  <c r="Z1861" i="9" s="1"/>
  <c r="Y1860" i="9"/>
  <c r="Z1860" i="9" s="1"/>
  <c r="Y1859" i="9"/>
  <c r="Z1859" i="9" s="1"/>
  <c r="Y1858" i="9"/>
  <c r="Z1858" i="9" s="1"/>
  <c r="Y1857" i="9"/>
  <c r="Z1857" i="9" s="1"/>
  <c r="Y1856" i="9"/>
  <c r="Z1856" i="9" s="1"/>
  <c r="Y1855" i="9"/>
  <c r="Z1855" i="9" s="1"/>
  <c r="Z1854" i="9"/>
  <c r="Y1854" i="9"/>
  <c r="Y1853" i="9"/>
  <c r="Z1853" i="9" s="1"/>
  <c r="Y1852" i="9"/>
  <c r="Z1852" i="9" s="1"/>
  <c r="Y1851" i="9"/>
  <c r="Z1851" i="9" s="1"/>
  <c r="Y1850" i="9"/>
  <c r="Z1850" i="9" s="1"/>
  <c r="Y1849" i="9"/>
  <c r="Z1849" i="9" s="1"/>
  <c r="Y1848" i="9"/>
  <c r="Z1848" i="9" s="1"/>
  <c r="Y1847" i="9"/>
  <c r="Z1847" i="9" s="1"/>
  <c r="Z1846" i="9"/>
  <c r="Y1846" i="9"/>
  <c r="Y1845" i="9"/>
  <c r="Z1845" i="9" s="1"/>
  <c r="Y1844" i="9"/>
  <c r="Z1844" i="9" s="1"/>
  <c r="Y1843" i="9"/>
  <c r="Z1843" i="9" s="1"/>
  <c r="Y1842" i="9"/>
  <c r="Z1842" i="9" s="1"/>
  <c r="Y1841" i="9"/>
  <c r="Z1841" i="9" s="1"/>
  <c r="Y1840" i="9"/>
  <c r="Z1840" i="9" s="1"/>
  <c r="Y1839" i="9"/>
  <c r="Z1839" i="9" s="1"/>
  <c r="Y1838" i="9"/>
  <c r="Z1838" i="9" s="1"/>
  <c r="Y1837" i="9"/>
  <c r="Z1837" i="9" s="1"/>
  <c r="Z1836" i="9"/>
  <c r="Y1836" i="9"/>
  <c r="Y1835" i="9"/>
  <c r="Z1835" i="9" s="1"/>
  <c r="Y1834" i="9"/>
  <c r="Z1834" i="9" s="1"/>
  <c r="Y1833" i="9"/>
  <c r="Z1833" i="9" s="1"/>
  <c r="Y1832" i="9"/>
  <c r="Z1832" i="9" s="1"/>
  <c r="Y1831" i="9"/>
  <c r="Z1831" i="9" s="1"/>
  <c r="Y1830" i="9"/>
  <c r="Z1830" i="9" s="1"/>
  <c r="Y1829" i="9"/>
  <c r="Z1829" i="9" s="1"/>
  <c r="Y1828" i="9"/>
  <c r="Z1828" i="9" s="1"/>
  <c r="Y1827" i="9"/>
  <c r="Z1827" i="9" s="1"/>
  <c r="Y1826" i="9"/>
  <c r="Z1826" i="9" s="1"/>
  <c r="Y1825" i="9"/>
  <c r="Z1825" i="9" s="1"/>
  <c r="Y1824" i="9"/>
  <c r="Z1824" i="9" s="1"/>
  <c r="Y1823" i="9"/>
  <c r="Z1823" i="9" s="1"/>
  <c r="Z1822" i="9"/>
  <c r="Y1822" i="9"/>
  <c r="Y1821" i="9"/>
  <c r="Z1821" i="9" s="1"/>
  <c r="Y1820" i="9"/>
  <c r="Z1820" i="9" s="1"/>
  <c r="Y1819" i="9"/>
  <c r="Z1819" i="9" s="1"/>
  <c r="Y1818" i="9"/>
  <c r="Z1818" i="9" s="1"/>
  <c r="Y1817" i="9"/>
  <c r="Z1817" i="9" s="1"/>
  <c r="Y1816" i="9"/>
  <c r="Z1816" i="9" s="1"/>
  <c r="Y1815" i="9"/>
  <c r="Z1815" i="9" s="1"/>
  <c r="Y1814" i="9"/>
  <c r="Z1814" i="9" s="1"/>
  <c r="Y1813" i="9"/>
  <c r="Z1813" i="9" s="1"/>
  <c r="Y1812" i="9"/>
  <c r="Z1812" i="9" s="1"/>
  <c r="Y1811" i="9"/>
  <c r="Z1811" i="9" s="1"/>
  <c r="Y1810" i="9"/>
  <c r="Z1810" i="9" s="1"/>
  <c r="Y1809" i="9"/>
  <c r="Z1809" i="9" s="1"/>
  <c r="Y1808" i="9"/>
  <c r="Z1808" i="9" s="1"/>
  <c r="Y1807" i="9"/>
  <c r="Z1807" i="9" s="1"/>
  <c r="Z1806" i="9"/>
  <c r="Y1806" i="9"/>
  <c r="Y1805" i="9"/>
  <c r="Z1805" i="9" s="1"/>
  <c r="Y1804" i="9"/>
  <c r="Z1804" i="9" s="1"/>
  <c r="Y1803" i="9"/>
  <c r="Z1803" i="9" s="1"/>
  <c r="Y1802" i="9"/>
  <c r="Z1802" i="9" s="1"/>
  <c r="Y1801" i="9"/>
  <c r="Z1801" i="9" s="1"/>
  <c r="Y1800" i="9"/>
  <c r="Z1800" i="9" s="1"/>
  <c r="Y1799" i="9"/>
  <c r="Z1799" i="9" s="1"/>
  <c r="Y1798" i="9"/>
  <c r="Z1798" i="9" s="1"/>
  <c r="Y1797" i="9"/>
  <c r="Z1797" i="9" s="1"/>
  <c r="Y1796" i="9"/>
  <c r="Z1796" i="9" s="1"/>
  <c r="Y1795" i="9"/>
  <c r="Z1795" i="9" s="1"/>
  <c r="Y1794" i="9"/>
  <c r="Z1794" i="9" s="1"/>
  <c r="Y1793" i="9"/>
  <c r="Z1793" i="9" s="1"/>
  <c r="Y1792" i="9"/>
  <c r="Z1792" i="9" s="1"/>
  <c r="Y1791" i="9"/>
  <c r="Z1791" i="9" s="1"/>
  <c r="Z1790" i="9"/>
  <c r="Y1790" i="9"/>
  <c r="Y1789" i="9"/>
  <c r="Z1789" i="9" s="1"/>
  <c r="Y1788" i="9"/>
  <c r="Z1788" i="9" s="1"/>
  <c r="Y1787" i="9"/>
  <c r="Z1787" i="9" s="1"/>
  <c r="Y1786" i="9"/>
  <c r="Z1786" i="9" s="1"/>
  <c r="Y1785" i="9"/>
  <c r="Z1785" i="9" s="1"/>
  <c r="Y1784" i="9"/>
  <c r="Z1784" i="9" s="1"/>
  <c r="Y1783" i="9"/>
  <c r="Z1783" i="9" s="1"/>
  <c r="Y1782" i="9"/>
  <c r="Z1782" i="9" s="1"/>
  <c r="Y1781" i="9"/>
  <c r="Z1781" i="9" s="1"/>
  <c r="Y1780" i="9"/>
  <c r="Z1780" i="9" s="1"/>
  <c r="Y1779" i="9"/>
  <c r="Z1779" i="9" s="1"/>
  <c r="Y1778" i="9"/>
  <c r="Z1778" i="9" s="1"/>
  <c r="Y1777" i="9"/>
  <c r="Z1777" i="9" s="1"/>
  <c r="Y1776" i="9"/>
  <c r="Z1776" i="9" s="1"/>
  <c r="Y1775" i="9"/>
  <c r="Z1775" i="9" s="1"/>
  <c r="Z1774" i="9"/>
  <c r="Y1774" i="9"/>
  <c r="Y1773" i="9"/>
  <c r="Z1773" i="9" s="1"/>
  <c r="Y1772" i="9"/>
  <c r="Z1772" i="9" s="1"/>
  <c r="Y1771" i="9"/>
  <c r="Z1771" i="9" s="1"/>
  <c r="Y1770" i="9"/>
  <c r="Z1770" i="9" s="1"/>
  <c r="Y1769" i="9"/>
  <c r="Z1769" i="9" s="1"/>
  <c r="Y1768" i="9"/>
  <c r="Z1768" i="9" s="1"/>
  <c r="Y1767" i="9"/>
  <c r="Z1767" i="9" s="1"/>
  <c r="Y1766" i="9"/>
  <c r="Z1766" i="9" s="1"/>
  <c r="Y1765" i="9"/>
  <c r="Z1765" i="9" s="1"/>
  <c r="Y1764" i="9"/>
  <c r="Z1764" i="9" s="1"/>
  <c r="Y1763" i="9"/>
  <c r="Z1763" i="9" s="1"/>
  <c r="Y1762" i="9"/>
  <c r="Z1762" i="9" s="1"/>
  <c r="Y1761" i="9"/>
  <c r="Z1761" i="9" s="1"/>
  <c r="Y1760" i="9"/>
  <c r="Z1760" i="9" s="1"/>
  <c r="Y1759" i="9"/>
  <c r="Z1759" i="9" s="1"/>
  <c r="Z1758" i="9"/>
  <c r="Y1758" i="9"/>
  <c r="Y1757" i="9"/>
  <c r="Z1757" i="9" s="1"/>
  <c r="Y1756" i="9"/>
  <c r="Z1756" i="9" s="1"/>
  <c r="Y1755" i="9"/>
  <c r="Z1755" i="9" s="1"/>
  <c r="Y1754" i="9"/>
  <c r="Z1754" i="9" s="1"/>
  <c r="Y1753" i="9"/>
  <c r="Z1753" i="9" s="1"/>
  <c r="Y1752" i="9"/>
  <c r="Z1752" i="9" s="1"/>
  <c r="Y1751" i="9"/>
  <c r="Z1751" i="9" s="1"/>
  <c r="Y1750" i="9"/>
  <c r="Z1750" i="9" s="1"/>
  <c r="Y1749" i="9"/>
  <c r="Z1749" i="9" s="1"/>
  <c r="Z1748" i="9"/>
  <c r="Y1748" i="9"/>
  <c r="Y1747" i="9"/>
  <c r="Z1747" i="9" s="1"/>
  <c r="Y1746" i="9"/>
  <c r="Z1746" i="9" s="1"/>
  <c r="Y1745" i="9"/>
  <c r="Z1745" i="9" s="1"/>
  <c r="Y1744" i="9"/>
  <c r="Z1744" i="9" s="1"/>
  <c r="Y1743" i="9"/>
  <c r="Z1743" i="9" s="1"/>
  <c r="Y1742" i="9"/>
  <c r="Z1742" i="9" s="1"/>
  <c r="Y1741" i="9"/>
  <c r="Z1741" i="9" s="1"/>
  <c r="Y1740" i="9"/>
  <c r="Z1740" i="9" s="1"/>
  <c r="Y1739" i="9"/>
  <c r="Z1739" i="9" s="1"/>
  <c r="Y1738" i="9"/>
  <c r="Z1738" i="9" s="1"/>
  <c r="Y1737" i="9"/>
  <c r="Z1737" i="9" s="1"/>
  <c r="Y1736" i="9"/>
  <c r="Z1736" i="9" s="1"/>
  <c r="Y1735" i="9"/>
  <c r="Z1735" i="9" s="1"/>
  <c r="Z1734" i="9"/>
  <c r="Y1734" i="9"/>
  <c r="Y1733" i="9"/>
  <c r="Z1733" i="9" s="1"/>
  <c r="Y1732" i="9"/>
  <c r="Z1732" i="9" s="1"/>
  <c r="Y1731" i="9"/>
  <c r="Z1731" i="9" s="1"/>
  <c r="Y1730" i="9"/>
  <c r="Z1730" i="9" s="1"/>
  <c r="Y1729" i="9"/>
  <c r="Z1729" i="9" s="1"/>
  <c r="Y1728" i="9"/>
  <c r="Z1728" i="9" s="1"/>
  <c r="Y1727" i="9"/>
  <c r="Z1727" i="9" s="1"/>
  <c r="Z1726" i="9"/>
  <c r="Y1726" i="9"/>
  <c r="Y1725" i="9"/>
  <c r="Z1725" i="9" s="1"/>
  <c r="Y1724" i="9"/>
  <c r="Z1724" i="9" s="1"/>
  <c r="Y1723" i="9"/>
  <c r="Z1723" i="9" s="1"/>
  <c r="Y1722" i="9"/>
  <c r="Z1722" i="9" s="1"/>
  <c r="Y1721" i="9"/>
  <c r="Z1721" i="9" s="1"/>
  <c r="Y1720" i="9"/>
  <c r="Z1720" i="9" s="1"/>
  <c r="Y1719" i="9"/>
  <c r="Z1719" i="9" s="1"/>
  <c r="Y1718" i="9"/>
  <c r="Z1718" i="9" s="1"/>
  <c r="Y1717" i="9"/>
  <c r="Z1717" i="9" s="1"/>
  <c r="Z1716" i="9"/>
  <c r="Y1716" i="9"/>
  <c r="Y1715" i="9"/>
  <c r="Z1715" i="9" s="1"/>
  <c r="Y1714" i="9"/>
  <c r="Z1714" i="9" s="1"/>
  <c r="Y1713" i="9"/>
  <c r="Z1713" i="9" s="1"/>
  <c r="Y1712" i="9"/>
  <c r="Z1712" i="9" s="1"/>
  <c r="Y1711" i="9"/>
  <c r="Z1711" i="9" s="1"/>
  <c r="Y1710" i="9"/>
  <c r="Z1710" i="9" s="1"/>
  <c r="Y1709" i="9"/>
  <c r="Z1709" i="9" s="1"/>
  <c r="Y1708" i="9"/>
  <c r="Z1708" i="9" s="1"/>
  <c r="Y1707" i="9"/>
  <c r="Z1707" i="9" s="1"/>
  <c r="Y1706" i="9"/>
  <c r="Z1706" i="9" s="1"/>
  <c r="Y1705" i="9"/>
  <c r="Z1705" i="9" s="1"/>
  <c r="Y1704" i="9"/>
  <c r="Z1704" i="9" s="1"/>
  <c r="Y1703" i="9"/>
  <c r="Z1703" i="9" s="1"/>
  <c r="Z1702" i="9"/>
  <c r="Y1702" i="9"/>
  <c r="Y1701" i="9"/>
  <c r="Z1701" i="9" s="1"/>
  <c r="Y1700" i="9"/>
  <c r="Z1700" i="9" s="1"/>
  <c r="Y1699" i="9"/>
  <c r="Z1699" i="9" s="1"/>
  <c r="Y1698" i="9"/>
  <c r="Z1698" i="9" s="1"/>
  <c r="Y1697" i="9"/>
  <c r="Z1697" i="9" s="1"/>
  <c r="Y1696" i="9"/>
  <c r="Z1696" i="9" s="1"/>
  <c r="Y1695" i="9"/>
  <c r="Z1695" i="9" s="1"/>
  <c r="Y1694" i="9"/>
  <c r="Z1694" i="9" s="1"/>
  <c r="Y1693" i="9"/>
  <c r="Z1693" i="9" s="1"/>
  <c r="Z1692" i="9"/>
  <c r="Y1692" i="9"/>
  <c r="Y1691" i="9"/>
  <c r="Z1691" i="9" s="1"/>
  <c r="Y1690" i="9"/>
  <c r="Z1690" i="9" s="1"/>
  <c r="Y1689" i="9"/>
  <c r="Z1689" i="9" s="1"/>
  <c r="Y1688" i="9"/>
  <c r="Z1688" i="9" s="1"/>
  <c r="Y1687" i="9"/>
  <c r="Z1687" i="9" s="1"/>
  <c r="Y1686" i="9"/>
  <c r="Z1686" i="9" s="1"/>
  <c r="Y1685" i="9"/>
  <c r="Z1685" i="9" s="1"/>
  <c r="Y1684" i="9"/>
  <c r="Z1684" i="9" s="1"/>
  <c r="Y1683" i="9"/>
  <c r="Z1683" i="9" s="1"/>
  <c r="Y1682" i="9"/>
  <c r="Z1682" i="9" s="1"/>
  <c r="Y1681" i="9"/>
  <c r="Z1681" i="9" s="1"/>
  <c r="Y1680" i="9"/>
  <c r="Z1680" i="9" s="1"/>
  <c r="Y1679" i="9"/>
  <c r="Z1679" i="9" s="1"/>
  <c r="Z1678" i="9"/>
  <c r="Y1678" i="9"/>
  <c r="Y1677" i="9"/>
  <c r="Z1677" i="9" s="1"/>
  <c r="Y1676" i="9"/>
  <c r="Z1676" i="9" s="1"/>
  <c r="Y1675" i="9"/>
  <c r="Z1675" i="9" s="1"/>
  <c r="Y1674" i="9"/>
  <c r="Z1674" i="9" s="1"/>
  <c r="Y1673" i="9"/>
  <c r="Z1673" i="9" s="1"/>
  <c r="Y1672" i="9"/>
  <c r="Z1672" i="9" s="1"/>
  <c r="Y1671" i="9"/>
  <c r="Z1671" i="9" s="1"/>
  <c r="Y1670" i="9"/>
  <c r="Z1670" i="9" s="1"/>
  <c r="Y1669" i="9"/>
  <c r="Z1669" i="9" s="1"/>
  <c r="Y1668" i="9"/>
  <c r="Z1668" i="9" s="1"/>
  <c r="Y1667" i="9"/>
  <c r="Z1667" i="9" s="1"/>
  <c r="Y1666" i="9"/>
  <c r="Z1666" i="9" s="1"/>
  <c r="Y1665" i="9"/>
  <c r="Z1665" i="9" s="1"/>
  <c r="Y1664" i="9"/>
  <c r="Z1664" i="9" s="1"/>
  <c r="Y1663" i="9"/>
  <c r="Z1663" i="9" s="1"/>
  <c r="Z1662" i="9"/>
  <c r="Y1662" i="9"/>
  <c r="Y1661" i="9"/>
  <c r="Z1661" i="9" s="1"/>
  <c r="Y1660" i="9"/>
  <c r="Z1660" i="9" s="1"/>
  <c r="Y1659" i="9"/>
  <c r="Z1659" i="9" s="1"/>
  <c r="Y1658" i="9"/>
  <c r="Z1658" i="9" s="1"/>
  <c r="Y1657" i="9"/>
  <c r="Z1657" i="9" s="1"/>
  <c r="Y1656" i="9"/>
  <c r="Z1656" i="9" s="1"/>
  <c r="Y1655" i="9"/>
  <c r="Z1655" i="9" s="1"/>
  <c r="Z1654" i="9"/>
  <c r="Y1654" i="9"/>
  <c r="Y1653" i="9"/>
  <c r="Z1653" i="9" s="1"/>
  <c r="Y1652" i="9"/>
  <c r="Z1652" i="9" s="1"/>
  <c r="Y1651" i="9"/>
  <c r="Z1651" i="9" s="1"/>
  <c r="Y1650" i="9"/>
  <c r="Z1650" i="9" s="1"/>
  <c r="Y1649" i="9"/>
  <c r="Z1649" i="9" s="1"/>
  <c r="Y1648" i="9"/>
  <c r="Z1648" i="9" s="1"/>
  <c r="Y1647" i="9"/>
  <c r="Z1647" i="9" s="1"/>
  <c r="Y1646" i="9"/>
  <c r="Z1646" i="9" s="1"/>
  <c r="Y1645" i="9"/>
  <c r="Z1645" i="9" s="1"/>
  <c r="Y1644" i="9"/>
  <c r="Z1644" i="9" s="1"/>
  <c r="Y1643" i="9"/>
  <c r="Z1643" i="9" s="1"/>
  <c r="Y1642" i="9"/>
  <c r="Z1642" i="9" s="1"/>
  <c r="Y1641" i="9"/>
  <c r="Z1641" i="9" s="1"/>
  <c r="Y1640" i="9"/>
  <c r="Z1640" i="9" s="1"/>
  <c r="Y1639" i="9"/>
  <c r="Z1639" i="9" s="1"/>
  <c r="Z1638" i="9"/>
  <c r="Y1638" i="9"/>
  <c r="Y1637" i="9"/>
  <c r="Z1637" i="9" s="1"/>
  <c r="Y1636" i="9"/>
  <c r="Z1636" i="9" s="1"/>
  <c r="Y1635" i="9"/>
  <c r="Z1635" i="9" s="1"/>
  <c r="Y1634" i="9"/>
  <c r="Z1634" i="9" s="1"/>
  <c r="Y1633" i="9"/>
  <c r="Z1633" i="9" s="1"/>
  <c r="Y1632" i="9"/>
  <c r="Z1632" i="9" s="1"/>
  <c r="Y1631" i="9"/>
  <c r="Z1631" i="9" s="1"/>
  <c r="Y1630" i="9"/>
  <c r="Z1630" i="9" s="1"/>
  <c r="Y1629" i="9"/>
  <c r="Z1629" i="9" s="1"/>
  <c r="Z1628" i="9"/>
  <c r="Y1628" i="9"/>
  <c r="Y1627" i="9"/>
  <c r="Z1627" i="9" s="1"/>
  <c r="Y1626" i="9"/>
  <c r="Z1626" i="9" s="1"/>
  <c r="Y1625" i="9"/>
  <c r="Z1625" i="9" s="1"/>
  <c r="Y1624" i="9"/>
  <c r="Z1624" i="9" s="1"/>
  <c r="Y1623" i="9"/>
  <c r="Z1623" i="9" s="1"/>
  <c r="Y1622" i="9"/>
  <c r="Z1622" i="9" s="1"/>
  <c r="Y1621" i="9"/>
  <c r="Z1621" i="9" s="1"/>
  <c r="Y1620" i="9"/>
  <c r="Z1620" i="9" s="1"/>
  <c r="Y1619" i="9"/>
  <c r="Z1619" i="9" s="1"/>
  <c r="Y1618" i="9"/>
  <c r="Z1618" i="9" s="1"/>
  <c r="Y1617" i="9"/>
  <c r="Z1617" i="9" s="1"/>
  <c r="Y1616" i="9"/>
  <c r="Z1616" i="9" s="1"/>
  <c r="Y1615" i="9"/>
  <c r="Z1615" i="9" s="1"/>
  <c r="Z1614" i="9"/>
  <c r="Y1614" i="9"/>
  <c r="Y1613" i="9"/>
  <c r="Z1613" i="9" s="1"/>
  <c r="Y1612" i="9"/>
  <c r="Z1612" i="9" s="1"/>
  <c r="Y1611" i="9"/>
  <c r="Z1611" i="9" s="1"/>
  <c r="Y1610" i="9"/>
  <c r="Z1610" i="9" s="1"/>
  <c r="Y1609" i="9"/>
  <c r="Z1609" i="9" s="1"/>
  <c r="Y1608" i="9"/>
  <c r="Z1608" i="9" s="1"/>
  <c r="Y1607" i="9"/>
  <c r="Z1607" i="9" s="1"/>
  <c r="Y1606" i="9"/>
  <c r="Z1606" i="9" s="1"/>
  <c r="Y1605" i="9"/>
  <c r="Z1605" i="9" s="1"/>
  <c r="Y1604" i="9"/>
  <c r="Z1604" i="9" s="1"/>
  <c r="Y1603" i="9"/>
  <c r="Z1603" i="9" s="1"/>
  <c r="Y1602" i="9"/>
  <c r="Z1602" i="9" s="1"/>
  <c r="Y1601" i="9"/>
  <c r="Z1601" i="9" s="1"/>
  <c r="Y1600" i="9"/>
  <c r="Z1600" i="9" s="1"/>
  <c r="Y1599" i="9"/>
  <c r="Z1599" i="9" s="1"/>
  <c r="Z1598" i="9"/>
  <c r="Y1598" i="9"/>
  <c r="Y1597" i="9"/>
  <c r="Z1597" i="9" s="1"/>
  <c r="Y1596" i="9"/>
  <c r="Z1596" i="9" s="1"/>
  <c r="Y1595" i="9"/>
  <c r="Z1595" i="9" s="1"/>
  <c r="Y1594" i="9"/>
  <c r="Z1594" i="9" s="1"/>
  <c r="Y1593" i="9"/>
  <c r="Z1593" i="9" s="1"/>
  <c r="Y1592" i="9"/>
  <c r="Z1592" i="9" s="1"/>
  <c r="Y1591" i="9"/>
  <c r="Z1591" i="9" s="1"/>
  <c r="Z1590" i="9"/>
  <c r="Y1590" i="9"/>
  <c r="Y1589" i="9"/>
  <c r="Z1589" i="9" s="1"/>
  <c r="Y1588" i="9"/>
  <c r="Z1588" i="9" s="1"/>
  <c r="Y1587" i="9"/>
  <c r="Z1587" i="9" s="1"/>
  <c r="Y1586" i="9"/>
  <c r="Z1586" i="9" s="1"/>
  <c r="Y1585" i="9"/>
  <c r="Z1585" i="9" s="1"/>
  <c r="Y1584" i="9"/>
  <c r="Z1584" i="9" s="1"/>
  <c r="Y1583" i="9"/>
  <c r="Z1583" i="9" s="1"/>
  <c r="Y1582" i="9"/>
  <c r="Z1582" i="9" s="1"/>
  <c r="Y1581" i="9"/>
  <c r="Z1581" i="9" s="1"/>
  <c r="Y1580" i="9"/>
  <c r="Z1580" i="9" s="1"/>
  <c r="Y1579" i="9"/>
  <c r="Z1579" i="9" s="1"/>
  <c r="Y1578" i="9"/>
  <c r="Z1578" i="9" s="1"/>
  <c r="Y1577" i="9"/>
  <c r="Z1577" i="9" s="1"/>
  <c r="Y1576" i="9"/>
  <c r="Z1576" i="9" s="1"/>
  <c r="Y1575" i="9"/>
  <c r="Z1575" i="9" s="1"/>
  <c r="Z1574" i="9"/>
  <c r="Y1574" i="9"/>
  <c r="Y1573" i="9"/>
  <c r="Z1573" i="9" s="1"/>
  <c r="Y1572" i="9"/>
  <c r="Z1572" i="9" s="1"/>
  <c r="Y1571" i="9"/>
  <c r="Z1571" i="9" s="1"/>
  <c r="Y1570" i="9"/>
  <c r="Z1570" i="9" s="1"/>
  <c r="Y1569" i="9"/>
  <c r="Z1569" i="9" s="1"/>
  <c r="Y1568" i="9"/>
  <c r="Z1568" i="9" s="1"/>
  <c r="Y1567" i="9"/>
  <c r="Z1567" i="9" s="1"/>
  <c r="Y1566" i="9"/>
  <c r="Z1566" i="9" s="1"/>
  <c r="Y1565" i="9"/>
  <c r="Z1565" i="9" s="1"/>
  <c r="Z1564" i="9"/>
  <c r="Y1564" i="9"/>
  <c r="Y1563" i="9"/>
  <c r="Z1563" i="9" s="1"/>
  <c r="Y1562" i="9"/>
  <c r="Z1562" i="9" s="1"/>
  <c r="Y1561" i="9"/>
  <c r="Z1561" i="9" s="1"/>
  <c r="Y1560" i="9"/>
  <c r="Z1560" i="9" s="1"/>
  <c r="Y1559" i="9"/>
  <c r="Z1559" i="9" s="1"/>
  <c r="Y1558" i="9"/>
  <c r="Z1558" i="9" s="1"/>
  <c r="Y1557" i="9"/>
  <c r="Z1557" i="9" s="1"/>
  <c r="Y1556" i="9"/>
  <c r="Z1556" i="9" s="1"/>
  <c r="Y1555" i="9"/>
  <c r="Z1555" i="9" s="1"/>
  <c r="Y1554" i="9"/>
  <c r="Z1554" i="9" s="1"/>
  <c r="Y1553" i="9"/>
  <c r="Z1553" i="9" s="1"/>
  <c r="Y1552" i="9"/>
  <c r="Z1552" i="9" s="1"/>
  <c r="Y1551" i="9"/>
  <c r="Z1551" i="9" s="1"/>
  <c r="Z1550" i="9"/>
  <c r="Y1550" i="9"/>
  <c r="Y1549" i="9"/>
  <c r="Z1549" i="9" s="1"/>
  <c r="Y1548" i="9"/>
  <c r="Z1548" i="9" s="1"/>
  <c r="Y1547" i="9"/>
  <c r="Z1547" i="9" s="1"/>
  <c r="Y1546" i="9"/>
  <c r="Z1546" i="9" s="1"/>
  <c r="Y1545" i="9"/>
  <c r="Z1545" i="9" s="1"/>
  <c r="Y1544" i="9"/>
  <c r="Z1544" i="9" s="1"/>
  <c r="Y1543" i="9"/>
  <c r="Z1543" i="9" s="1"/>
  <c r="Y1542" i="9"/>
  <c r="Z1542" i="9" s="1"/>
  <c r="Y1541" i="9"/>
  <c r="Z1541" i="9" s="1"/>
  <c r="Y1540" i="9"/>
  <c r="Z1540" i="9" s="1"/>
  <c r="Y1539" i="9"/>
  <c r="Z1539" i="9" s="1"/>
  <c r="Y1538" i="9"/>
  <c r="Z1538" i="9" s="1"/>
  <c r="Y1537" i="9"/>
  <c r="Z1537" i="9" s="1"/>
  <c r="Y1536" i="9"/>
  <c r="Z1536" i="9" s="1"/>
  <c r="Y1535" i="9"/>
  <c r="Z1535" i="9" s="1"/>
  <c r="Z1534" i="9"/>
  <c r="Y1534" i="9"/>
  <c r="Y1533" i="9"/>
  <c r="Z1533" i="9" s="1"/>
  <c r="Y1532" i="9"/>
  <c r="Z1532" i="9" s="1"/>
  <c r="Y1531" i="9"/>
  <c r="Z1531" i="9" s="1"/>
  <c r="Y1530" i="9"/>
  <c r="Z1530" i="9" s="1"/>
  <c r="Y1529" i="9"/>
  <c r="Z1529" i="9" s="1"/>
  <c r="Y1528" i="9"/>
  <c r="Z1528" i="9" s="1"/>
  <c r="Y1527" i="9"/>
  <c r="Z1527" i="9" s="1"/>
  <c r="Z1526" i="9"/>
  <c r="Y1526" i="9"/>
  <c r="Y1525" i="9"/>
  <c r="Z1525" i="9" s="1"/>
  <c r="Y1524" i="9"/>
  <c r="Z1524" i="9" s="1"/>
  <c r="Y1523" i="9"/>
  <c r="Z1523" i="9" s="1"/>
  <c r="Y1522" i="9"/>
  <c r="Z1522" i="9" s="1"/>
  <c r="Y1521" i="9"/>
  <c r="Z1521" i="9" s="1"/>
  <c r="Y1520" i="9"/>
  <c r="Z1520" i="9" s="1"/>
  <c r="Y1519" i="9"/>
  <c r="Z1519" i="9" s="1"/>
  <c r="Y1518" i="9"/>
  <c r="Z1518" i="9" s="1"/>
  <c r="Y1517" i="9"/>
  <c r="Z1517" i="9" s="1"/>
  <c r="Y1516" i="9"/>
  <c r="Z1516" i="9" s="1"/>
  <c r="Y1515" i="9"/>
  <c r="Z1515" i="9" s="1"/>
  <c r="Y1514" i="9"/>
  <c r="Z1514" i="9" s="1"/>
  <c r="Y1513" i="9"/>
  <c r="Z1513" i="9" s="1"/>
  <c r="Y1512" i="9"/>
  <c r="Z1512" i="9" s="1"/>
  <c r="Y1511" i="9"/>
  <c r="Z1511" i="9" s="1"/>
  <c r="Z1510" i="9"/>
  <c r="Y1510" i="9"/>
  <c r="Y1509" i="9"/>
  <c r="Z1509" i="9" s="1"/>
  <c r="Y1508" i="9"/>
  <c r="Z1508" i="9" s="1"/>
  <c r="Y1507" i="9"/>
  <c r="Z1507" i="9" s="1"/>
  <c r="Y1506" i="9"/>
  <c r="Z1506" i="9" s="1"/>
  <c r="Y1505" i="9"/>
  <c r="Z1505" i="9" s="1"/>
  <c r="Y1504" i="9"/>
  <c r="Z1504" i="9" s="1"/>
  <c r="Y1503" i="9"/>
  <c r="Z1503" i="9" s="1"/>
  <c r="Y1502" i="9"/>
  <c r="Z1502" i="9" s="1"/>
  <c r="Y1501" i="9"/>
  <c r="Z1501" i="9" s="1"/>
  <c r="Z1500" i="9"/>
  <c r="Y1500" i="9"/>
  <c r="Y1499" i="9"/>
  <c r="Z1499" i="9" s="1"/>
  <c r="Y1498" i="9"/>
  <c r="Z1498" i="9" s="1"/>
  <c r="Y1497" i="9"/>
  <c r="Z1497" i="9" s="1"/>
  <c r="Y1496" i="9"/>
  <c r="Z1496" i="9" s="1"/>
  <c r="Y1495" i="9"/>
  <c r="Z1495" i="9" s="1"/>
  <c r="Y1494" i="9"/>
  <c r="Z1494" i="9" s="1"/>
  <c r="Y1493" i="9"/>
  <c r="Z1493" i="9" s="1"/>
  <c r="Y1492" i="9"/>
  <c r="Z1492" i="9" s="1"/>
  <c r="Y1491" i="9"/>
  <c r="Z1491" i="9" s="1"/>
  <c r="Y1490" i="9"/>
  <c r="Z1490" i="9" s="1"/>
  <c r="Y1489" i="9"/>
  <c r="Z1489" i="9" s="1"/>
  <c r="Y1488" i="9"/>
  <c r="Z1488" i="9" s="1"/>
  <c r="Y1487" i="9"/>
  <c r="Z1487" i="9" s="1"/>
  <c r="Z1486" i="9"/>
  <c r="Y1486" i="9"/>
  <c r="Y1485" i="9"/>
  <c r="Z1485" i="9" s="1"/>
  <c r="Y1484" i="9"/>
  <c r="Z1484" i="9" s="1"/>
  <c r="Y1483" i="9"/>
  <c r="Z1483" i="9" s="1"/>
  <c r="Y1482" i="9"/>
  <c r="Z1482" i="9" s="1"/>
  <c r="Y1481" i="9"/>
  <c r="Z1481" i="9" s="1"/>
  <c r="Y1480" i="9"/>
  <c r="Z1480" i="9" s="1"/>
  <c r="Y1479" i="9"/>
  <c r="Z1479" i="9" s="1"/>
  <c r="Y1478" i="9"/>
  <c r="Z1478" i="9" s="1"/>
  <c r="Y1477" i="9"/>
  <c r="Z1477" i="9" s="1"/>
  <c r="Y1476" i="9"/>
  <c r="Z1476" i="9" s="1"/>
  <c r="Y1475" i="9"/>
  <c r="Z1475" i="9" s="1"/>
  <c r="Y1474" i="9"/>
  <c r="Z1474" i="9" s="1"/>
  <c r="Y1473" i="9"/>
  <c r="Z1473" i="9" s="1"/>
  <c r="Y1472" i="9"/>
  <c r="Z1472" i="9" s="1"/>
  <c r="Y1471" i="9"/>
  <c r="Z1471" i="9" s="1"/>
  <c r="Z1470" i="9"/>
  <c r="Y1470" i="9"/>
  <c r="Y1469" i="9"/>
  <c r="Z1469" i="9" s="1"/>
  <c r="Y1468" i="9"/>
  <c r="Z1468" i="9" s="1"/>
  <c r="Y1467" i="9"/>
  <c r="Z1467" i="9" s="1"/>
  <c r="Y1466" i="9"/>
  <c r="Z1466" i="9" s="1"/>
  <c r="Y1465" i="9"/>
  <c r="Z1465" i="9" s="1"/>
  <c r="Y1464" i="9"/>
  <c r="Z1464" i="9" s="1"/>
  <c r="Y1463" i="9"/>
  <c r="Z1463" i="9" s="1"/>
  <c r="Z1462" i="9"/>
  <c r="Y1462" i="9"/>
  <c r="Y1461" i="9"/>
  <c r="Z1461" i="9" s="1"/>
  <c r="Y1460" i="9"/>
  <c r="Z1460" i="9" s="1"/>
  <c r="Y1459" i="9"/>
  <c r="Z1459" i="9" s="1"/>
  <c r="Y1458" i="9"/>
  <c r="Z1458" i="9" s="1"/>
  <c r="Y1457" i="9"/>
  <c r="Z1457" i="9" s="1"/>
  <c r="Y1456" i="9"/>
  <c r="Z1456" i="9" s="1"/>
  <c r="Y1455" i="9"/>
  <c r="Z1455" i="9" s="1"/>
  <c r="Y1454" i="9"/>
  <c r="Z1454" i="9" s="1"/>
  <c r="Y1453" i="9"/>
  <c r="Z1453" i="9" s="1"/>
  <c r="Y1452" i="9"/>
  <c r="Z1452" i="9" s="1"/>
  <c r="Y1451" i="9"/>
  <c r="Z1451" i="9" s="1"/>
  <c r="Y1450" i="9"/>
  <c r="Z1450" i="9" s="1"/>
  <c r="Y1449" i="9"/>
  <c r="Z1449" i="9" s="1"/>
  <c r="Y1448" i="9"/>
  <c r="Z1448" i="9" s="1"/>
  <c r="Y1447" i="9"/>
  <c r="Z1447" i="9" s="1"/>
  <c r="Z1446" i="9"/>
  <c r="Y1446" i="9"/>
  <c r="Y1445" i="9"/>
  <c r="Z1445" i="9" s="1"/>
  <c r="Y1444" i="9"/>
  <c r="Z1444" i="9" s="1"/>
  <c r="Y1443" i="9"/>
  <c r="Z1443" i="9" s="1"/>
  <c r="Y1442" i="9"/>
  <c r="Z1442" i="9" s="1"/>
  <c r="Y1441" i="9"/>
  <c r="Z1441" i="9" s="1"/>
  <c r="Y1440" i="9"/>
  <c r="Z1440" i="9" s="1"/>
  <c r="Y1439" i="9"/>
  <c r="Z1439" i="9" s="1"/>
  <c r="Y1438" i="9"/>
  <c r="Z1438" i="9" s="1"/>
  <c r="Y1437" i="9"/>
  <c r="Z1437" i="9" s="1"/>
  <c r="Z1436" i="9"/>
  <c r="Y1436" i="9"/>
  <c r="Y1435" i="9"/>
  <c r="Z1435" i="9" s="1"/>
  <c r="Y1434" i="9"/>
  <c r="Z1434" i="9" s="1"/>
  <c r="Y1433" i="9"/>
  <c r="Z1433" i="9" s="1"/>
  <c r="Y1432" i="9"/>
  <c r="Z1432" i="9" s="1"/>
  <c r="Y1431" i="9"/>
  <c r="Z1431" i="9" s="1"/>
  <c r="Y1430" i="9"/>
  <c r="Z1430" i="9" s="1"/>
  <c r="Y1429" i="9"/>
  <c r="Z1429" i="9" s="1"/>
  <c r="Y1428" i="9"/>
  <c r="Z1428" i="9" s="1"/>
  <c r="Y1427" i="9"/>
  <c r="Z1427" i="9" s="1"/>
  <c r="Y1426" i="9"/>
  <c r="Z1426" i="9" s="1"/>
  <c r="Y1425" i="9"/>
  <c r="Z1425" i="9" s="1"/>
  <c r="Y1424" i="9"/>
  <c r="Z1424" i="9" s="1"/>
  <c r="Y1423" i="9"/>
  <c r="Z1423" i="9" s="1"/>
  <c r="Z1422" i="9"/>
  <c r="Y1422" i="9"/>
  <c r="Y1421" i="9"/>
  <c r="Z1421" i="9" s="1"/>
  <c r="Y1420" i="9"/>
  <c r="Z1420" i="9" s="1"/>
  <c r="Y1419" i="9"/>
  <c r="Z1419" i="9" s="1"/>
  <c r="Y1418" i="9"/>
  <c r="Z1418" i="9" s="1"/>
  <c r="Y1417" i="9"/>
  <c r="Z1417" i="9" s="1"/>
  <c r="Y1416" i="9"/>
  <c r="Z1416" i="9" s="1"/>
  <c r="Y1415" i="9"/>
  <c r="Z1415" i="9" s="1"/>
  <c r="Y1414" i="9"/>
  <c r="Z1414" i="9" s="1"/>
  <c r="Y1413" i="9"/>
  <c r="Z1413" i="9" s="1"/>
  <c r="Y1412" i="9"/>
  <c r="Z1412" i="9" s="1"/>
  <c r="Y1411" i="9"/>
  <c r="Z1411" i="9" s="1"/>
  <c r="Z1410" i="9"/>
  <c r="Y1410" i="9"/>
  <c r="Y1409" i="9"/>
  <c r="Z1409" i="9" s="1"/>
  <c r="Y1408" i="9"/>
  <c r="Z1408" i="9" s="1"/>
  <c r="Y1407" i="9"/>
  <c r="Z1407" i="9" s="1"/>
  <c r="Y1406" i="9"/>
  <c r="Z1406" i="9" s="1"/>
  <c r="Y1405" i="9"/>
  <c r="Z1405" i="9" s="1"/>
  <c r="Y1404" i="9"/>
  <c r="Z1404" i="9" s="1"/>
  <c r="Y1403" i="9"/>
  <c r="Z1403" i="9" s="1"/>
  <c r="Y1402" i="9"/>
  <c r="Z1402" i="9" s="1"/>
  <c r="Y1401" i="9"/>
  <c r="Z1401" i="9" s="1"/>
  <c r="Y1400" i="9"/>
  <c r="Z1400" i="9" s="1"/>
  <c r="Y1399" i="9"/>
  <c r="Z1399" i="9" s="1"/>
  <c r="Y1398" i="9"/>
  <c r="Z1398" i="9" s="1"/>
  <c r="Y1397" i="9"/>
  <c r="Z1397" i="9" s="1"/>
  <c r="Y1396" i="9"/>
  <c r="Z1396" i="9" s="1"/>
  <c r="Y1395" i="9"/>
  <c r="Z1395" i="9" s="1"/>
  <c r="Z1394" i="9"/>
  <c r="Y1394" i="9"/>
  <c r="Y1393" i="9"/>
  <c r="Z1393" i="9" s="1"/>
  <c r="Y1392" i="9"/>
  <c r="Z1392" i="9" s="1"/>
  <c r="Y1391" i="9"/>
  <c r="Z1391" i="9" s="1"/>
  <c r="Y1390" i="9"/>
  <c r="Z1390" i="9" s="1"/>
  <c r="Y1389" i="9"/>
  <c r="Z1389" i="9" s="1"/>
  <c r="Y1388" i="9"/>
  <c r="Z1388" i="9" s="1"/>
  <c r="Z1387" i="9"/>
  <c r="Y1387" i="9"/>
  <c r="Z1386" i="9"/>
  <c r="Y1386" i="9"/>
  <c r="Y1385" i="9"/>
  <c r="Z1385" i="9" s="1"/>
  <c r="Y1384" i="9"/>
  <c r="Z1384" i="9" s="1"/>
  <c r="Y1383" i="9"/>
  <c r="Z1383" i="9" s="1"/>
  <c r="Y1382" i="9"/>
  <c r="Z1382" i="9" s="1"/>
  <c r="Y1381" i="9"/>
  <c r="Z1381" i="9" s="1"/>
  <c r="Y1380" i="9"/>
  <c r="Z1380" i="9" s="1"/>
  <c r="Y1379" i="9"/>
  <c r="Z1379" i="9" s="1"/>
  <c r="Z1378" i="9"/>
  <c r="Y1378" i="9"/>
  <c r="Y1377" i="9"/>
  <c r="Z1377" i="9" s="1"/>
  <c r="Y1376" i="9"/>
  <c r="Z1376" i="9" s="1"/>
  <c r="Y1375" i="9"/>
  <c r="Z1375" i="9" s="1"/>
  <c r="Y1374" i="9"/>
  <c r="Z1374" i="9" s="1"/>
  <c r="Y1373" i="9"/>
  <c r="Z1373" i="9" s="1"/>
  <c r="Y1372" i="9"/>
  <c r="Z1372" i="9" s="1"/>
  <c r="Y1371" i="9"/>
  <c r="Z1371" i="9" s="1"/>
  <c r="Y1370" i="9"/>
  <c r="Z1370" i="9" s="1"/>
  <c r="Z1369" i="9"/>
  <c r="Y1369" i="9"/>
  <c r="Z1368" i="9"/>
  <c r="Y1368" i="9"/>
  <c r="Z1367" i="9"/>
  <c r="Y1367" i="9"/>
  <c r="Y1366" i="9"/>
  <c r="Z1366" i="9" s="1"/>
  <c r="Y1365" i="9"/>
  <c r="Z1365" i="9" s="1"/>
  <c r="Y1364" i="9"/>
  <c r="Z1364" i="9" s="1"/>
  <c r="Z1363" i="9"/>
  <c r="Y1363" i="9"/>
  <c r="Y1362" i="9"/>
  <c r="Z1362" i="9" s="1"/>
  <c r="Y1361" i="9"/>
  <c r="Z1361" i="9" s="1"/>
  <c r="Y1360" i="9"/>
  <c r="Z1360" i="9" s="1"/>
  <c r="Y1359" i="9"/>
  <c r="Z1359" i="9" s="1"/>
  <c r="Y1358" i="9"/>
  <c r="Z1358" i="9" s="1"/>
  <c r="Z1357" i="9"/>
  <c r="Y1357" i="9"/>
  <c r="Y1356" i="9"/>
  <c r="Z1356" i="9" s="1"/>
  <c r="Y1355" i="9"/>
  <c r="Z1355" i="9" s="1"/>
  <c r="Y1354" i="9"/>
  <c r="Z1354" i="9" s="1"/>
  <c r="Z1353" i="9"/>
  <c r="Y1353" i="9"/>
  <c r="Y1352" i="9"/>
  <c r="Z1352" i="9" s="1"/>
  <c r="Y1351" i="9"/>
  <c r="Z1351" i="9" s="1"/>
  <c r="Y1350" i="9"/>
  <c r="Z1350" i="9" s="1"/>
  <c r="Y1349" i="9"/>
  <c r="Z1349" i="9" s="1"/>
  <c r="Y1348" i="9"/>
  <c r="Z1348" i="9" s="1"/>
  <c r="Z1347" i="9"/>
  <c r="Y1347" i="9"/>
  <c r="Y1346" i="9"/>
  <c r="Z1346" i="9" s="1"/>
  <c r="Y1345" i="9"/>
  <c r="Z1345" i="9" s="1"/>
  <c r="Y1344" i="9"/>
  <c r="Z1344" i="9" s="1"/>
  <c r="Y1343" i="9"/>
  <c r="Z1343" i="9" s="1"/>
  <c r="Y1342" i="9"/>
  <c r="Z1342" i="9" s="1"/>
  <c r="Z1341" i="9"/>
  <c r="Y1341" i="9"/>
  <c r="Y1340" i="9"/>
  <c r="Z1340" i="9" s="1"/>
  <c r="Y1339" i="9"/>
  <c r="Z1339" i="9" s="1"/>
  <c r="Y1338" i="9"/>
  <c r="Z1338" i="9" s="1"/>
  <c r="Y1337" i="9"/>
  <c r="Z1337" i="9" s="1"/>
  <c r="Z1336" i="9"/>
  <c r="Y1336" i="9"/>
  <c r="Z1335" i="9"/>
  <c r="Y1335" i="9"/>
  <c r="Y1334" i="9"/>
  <c r="Z1334" i="9" s="1"/>
  <c r="Y1333" i="9"/>
  <c r="Z1333" i="9" s="1"/>
  <c r="Y1332" i="9"/>
  <c r="Z1332" i="9" s="1"/>
  <c r="Y1331" i="9"/>
  <c r="Z1331" i="9" s="1"/>
  <c r="Y1330" i="9"/>
  <c r="Z1330" i="9" s="1"/>
  <c r="Y1329" i="9"/>
  <c r="Z1329" i="9" s="1"/>
  <c r="Y1328" i="9"/>
  <c r="Z1328" i="9" s="1"/>
  <c r="Z1327" i="9"/>
  <c r="Y1327" i="9"/>
  <c r="Y1326" i="9"/>
  <c r="Z1326" i="9" s="1"/>
  <c r="Y1325" i="9"/>
  <c r="Z1325" i="9" s="1"/>
  <c r="Y1324" i="9"/>
  <c r="Z1324" i="9" s="1"/>
  <c r="Y1323" i="9"/>
  <c r="Z1323" i="9" s="1"/>
  <c r="Y1322" i="9"/>
  <c r="Z1322" i="9" s="1"/>
  <c r="Z1321" i="9"/>
  <c r="Y1321" i="9"/>
  <c r="Y1320" i="9"/>
  <c r="Z1320" i="9" s="1"/>
  <c r="Y1319" i="9"/>
  <c r="Z1319" i="9" s="1"/>
  <c r="Y1318" i="9"/>
  <c r="Z1318" i="9" s="1"/>
  <c r="Y1317" i="9"/>
  <c r="Z1317" i="9" s="1"/>
  <c r="Y1316" i="9"/>
  <c r="Z1316" i="9" s="1"/>
  <c r="Z1315" i="9"/>
  <c r="Y1315" i="9"/>
  <c r="Y1314" i="9"/>
  <c r="Z1314" i="9" s="1"/>
  <c r="Y1313" i="9"/>
  <c r="Z1313" i="9" s="1"/>
  <c r="Y1312" i="9"/>
  <c r="Z1312" i="9" s="1"/>
  <c r="Y1311" i="9"/>
  <c r="Z1311" i="9" s="1"/>
  <c r="Y1310" i="9"/>
  <c r="Z1310" i="9" s="1"/>
  <c r="Z1309" i="9"/>
  <c r="Y1309" i="9"/>
  <c r="Y1308" i="9"/>
  <c r="Z1308" i="9" s="1"/>
  <c r="Y1307" i="9"/>
  <c r="Z1307" i="9" s="1"/>
  <c r="Y1306" i="9"/>
  <c r="Z1306" i="9" s="1"/>
  <c r="Y1305" i="9"/>
  <c r="Z1305" i="9" s="1"/>
  <c r="Z1304" i="9"/>
  <c r="Y1304" i="9"/>
  <c r="Z1303" i="9"/>
  <c r="Y1303" i="9"/>
  <c r="Y1302" i="9"/>
  <c r="Z1302" i="9" s="1"/>
  <c r="Y1301" i="9"/>
  <c r="Z1301" i="9" s="1"/>
  <c r="Y1300" i="9"/>
  <c r="Z1300" i="9" s="1"/>
  <c r="Y1299" i="9"/>
  <c r="Z1299" i="9" s="1"/>
  <c r="Y1298" i="9"/>
  <c r="Z1298" i="9" s="1"/>
  <c r="Z1297" i="9"/>
  <c r="Y1297" i="9"/>
  <c r="Z1296" i="9"/>
  <c r="Y1296" i="9"/>
  <c r="Z1295" i="9"/>
  <c r="Y1295" i="9"/>
  <c r="Y1294" i="9"/>
  <c r="Z1294" i="9" s="1"/>
  <c r="Y1293" i="9"/>
  <c r="Z1293" i="9" s="1"/>
  <c r="Z1292" i="9"/>
  <c r="Y1292" i="9"/>
  <c r="Z1291" i="9"/>
  <c r="Y1291" i="9"/>
  <c r="Y1290" i="9"/>
  <c r="Z1290" i="9" s="1"/>
  <c r="Y1289" i="9"/>
  <c r="Z1289" i="9" s="1"/>
  <c r="Y1288" i="9"/>
  <c r="Z1288" i="9" s="1"/>
  <c r="Z1287" i="9"/>
  <c r="Y1287" i="9"/>
  <c r="Y1286" i="9"/>
  <c r="Z1286" i="9" s="1"/>
  <c r="Y1285" i="9"/>
  <c r="Z1285" i="9" s="1"/>
  <c r="Y1284" i="9"/>
  <c r="Z1284" i="9" s="1"/>
  <c r="Y1283" i="9"/>
  <c r="Z1283" i="9" s="1"/>
  <c r="Y1282" i="9"/>
  <c r="Z1282" i="9" s="1"/>
  <c r="Z1281" i="9"/>
  <c r="Y1281" i="9"/>
  <c r="Z1280" i="9"/>
  <c r="Y1280" i="9"/>
  <c r="Z1279" i="9"/>
  <c r="Y1279" i="9"/>
  <c r="Y1278" i="9"/>
  <c r="Z1278" i="9" s="1"/>
  <c r="Y1277" i="9"/>
  <c r="Z1277" i="9" s="1"/>
  <c r="Y1276" i="9"/>
  <c r="Z1276" i="9" s="1"/>
  <c r="Z1275" i="9"/>
  <c r="Y1275" i="9"/>
  <c r="Y1274" i="9"/>
  <c r="Z1274" i="9" s="1"/>
  <c r="Y1273" i="9"/>
  <c r="Z1273" i="9" s="1"/>
  <c r="Y1272" i="9"/>
  <c r="Z1272" i="9" s="1"/>
  <c r="Y1271" i="9"/>
  <c r="Z1271" i="9" s="1"/>
  <c r="Y1270" i="9"/>
  <c r="Z1270" i="9" s="1"/>
  <c r="Z1269" i="9"/>
  <c r="Y1269" i="9"/>
  <c r="Y1268" i="9"/>
  <c r="Z1268" i="9" s="1"/>
  <c r="Y1267" i="9"/>
  <c r="Z1267" i="9" s="1"/>
  <c r="Y1266" i="9"/>
  <c r="Z1266" i="9" s="1"/>
  <c r="Y1265" i="9"/>
  <c r="Z1265" i="9" s="1"/>
  <c r="Y1264" i="9"/>
  <c r="Z1264" i="9" s="1"/>
  <c r="Z1263" i="9"/>
  <c r="Y1263" i="9"/>
  <c r="Y1262" i="9"/>
  <c r="Z1262" i="9" s="1"/>
  <c r="Y1261" i="9"/>
  <c r="Z1261" i="9" s="1"/>
  <c r="Y1260" i="9"/>
  <c r="Z1260" i="9" s="1"/>
  <c r="Y1259" i="9"/>
  <c r="Z1259" i="9" s="1"/>
  <c r="Y1258" i="9"/>
  <c r="Z1258" i="9" s="1"/>
  <c r="Y1257" i="9"/>
  <c r="Z1257" i="9" s="1"/>
  <c r="Y1256" i="9"/>
  <c r="Z1256" i="9" s="1"/>
  <c r="Z1255" i="9"/>
  <c r="Y1255" i="9"/>
  <c r="Y1254" i="9"/>
  <c r="Z1254" i="9" s="1"/>
  <c r="Y1253" i="9"/>
  <c r="Z1253" i="9" s="1"/>
  <c r="Y1252" i="9"/>
  <c r="Z1252" i="9" s="1"/>
  <c r="Y1251" i="9"/>
  <c r="Z1251" i="9" s="1"/>
  <c r="Y1250" i="9"/>
  <c r="Z1250" i="9" s="1"/>
  <c r="Y1249" i="9"/>
  <c r="Z1249" i="9" s="1"/>
  <c r="Y1248" i="9"/>
  <c r="Z1248" i="9" s="1"/>
  <c r="Y1247" i="9"/>
  <c r="Z1247" i="9" s="1"/>
  <c r="Y1246" i="9"/>
  <c r="Z1246" i="9" s="1"/>
  <c r="Y1245" i="9"/>
  <c r="Z1245" i="9" s="1"/>
  <c r="Y1244" i="9"/>
  <c r="Z1244" i="9" s="1"/>
  <c r="Z1243" i="9"/>
  <c r="Y1243" i="9"/>
  <c r="Y1242" i="9"/>
  <c r="Z1242" i="9" s="1"/>
  <c r="Y1241" i="9"/>
  <c r="Z1241" i="9" s="1"/>
  <c r="Y1240" i="9"/>
  <c r="Z1240" i="9" s="1"/>
  <c r="Z1239" i="9"/>
  <c r="Y1239" i="9"/>
  <c r="Y1238" i="9"/>
  <c r="Z1238" i="9" s="1"/>
  <c r="Z1237" i="9"/>
  <c r="Y1237" i="9"/>
  <c r="Y1236" i="9"/>
  <c r="Z1236" i="9" s="1"/>
  <c r="Y1235" i="9"/>
  <c r="Z1235" i="9" s="1"/>
  <c r="Y1234" i="9"/>
  <c r="Z1234" i="9" s="1"/>
  <c r="Z1233" i="9"/>
  <c r="Y1233" i="9"/>
  <c r="Y1232" i="9"/>
  <c r="Z1232" i="9" s="1"/>
  <c r="Y1231" i="9"/>
  <c r="Z1231" i="9" s="1"/>
  <c r="Y1230" i="9"/>
  <c r="Z1230" i="9" s="1"/>
  <c r="Y1229" i="9"/>
  <c r="Z1229" i="9" s="1"/>
  <c r="Z1228" i="9"/>
  <c r="Y1228" i="9"/>
  <c r="Y1227" i="9"/>
  <c r="Z1227" i="9" s="1"/>
  <c r="Y1226" i="9"/>
  <c r="Z1226" i="9" s="1"/>
  <c r="Y1225" i="9"/>
  <c r="Z1225" i="9" s="1"/>
  <c r="Y1224" i="9"/>
  <c r="Z1224" i="9" s="1"/>
  <c r="Y1223" i="9"/>
  <c r="Z1223" i="9" s="1"/>
  <c r="Y1222" i="9"/>
  <c r="Z1222" i="9" s="1"/>
  <c r="Y1221" i="9"/>
  <c r="Z1221" i="9" s="1"/>
  <c r="Y1220" i="9"/>
  <c r="Z1220" i="9" s="1"/>
  <c r="Y1219" i="9"/>
  <c r="Z1219" i="9" s="1"/>
  <c r="Y1218" i="9"/>
  <c r="Z1218" i="9" s="1"/>
  <c r="Z1217" i="9"/>
  <c r="Y1217" i="9"/>
  <c r="Y1216" i="9"/>
  <c r="Z1216" i="9" s="1"/>
  <c r="Y1215" i="9"/>
  <c r="Z1215" i="9" s="1"/>
  <c r="Y1214" i="9"/>
  <c r="Z1214" i="9" s="1"/>
  <c r="Y1213" i="9"/>
  <c r="Z1213" i="9" s="1"/>
  <c r="Y1212" i="9"/>
  <c r="Z1212" i="9" s="1"/>
  <c r="Y1211" i="9"/>
  <c r="Z1211" i="9" s="1"/>
  <c r="Y1210" i="9"/>
  <c r="Z1210" i="9" s="1"/>
  <c r="Z1209" i="9"/>
  <c r="Y1209" i="9"/>
  <c r="Z1208" i="9"/>
  <c r="Y1208" i="9"/>
  <c r="Z1207" i="9"/>
  <c r="Y1207" i="9"/>
  <c r="Y1206" i="9"/>
  <c r="Z1206" i="9" s="1"/>
  <c r="Y1205" i="9"/>
  <c r="Z1205" i="9" s="1"/>
  <c r="Z1204" i="9"/>
  <c r="Y1204" i="9"/>
  <c r="Z1203" i="9"/>
  <c r="Y1203" i="9"/>
  <c r="Y1202" i="9"/>
  <c r="Z1202" i="9" s="1"/>
  <c r="Y1201" i="9"/>
  <c r="Z1201" i="9" s="1"/>
  <c r="Y1200" i="9"/>
  <c r="Z1200" i="9" s="1"/>
  <c r="Z1199" i="9"/>
  <c r="Y1199" i="9"/>
  <c r="Y1198" i="9"/>
  <c r="Z1198" i="9" s="1"/>
  <c r="Y1197" i="9"/>
  <c r="Z1197" i="9" s="1"/>
  <c r="Y1196" i="9"/>
  <c r="Z1196" i="9" s="1"/>
  <c r="Z1195" i="9"/>
  <c r="Y1195" i="9"/>
  <c r="Y1194" i="9"/>
  <c r="Z1194" i="9" s="1"/>
  <c r="Z1193" i="9"/>
  <c r="Y1193" i="9"/>
  <c r="Y1192" i="9"/>
  <c r="Z1192" i="9" s="1"/>
  <c r="Y1191" i="9"/>
  <c r="Z1191" i="9" s="1"/>
  <c r="Y1190" i="9"/>
  <c r="Z1190" i="9" s="1"/>
  <c r="Y1189" i="9"/>
  <c r="Z1189" i="9" s="1"/>
  <c r="Y1188" i="9"/>
  <c r="Z1188" i="9" s="1"/>
  <c r="Z1187" i="9"/>
  <c r="Y1187" i="9"/>
  <c r="Y1186" i="9"/>
  <c r="Z1186" i="9" s="1"/>
  <c r="Y1185" i="9"/>
  <c r="Z1185" i="9" s="1"/>
  <c r="Y1184" i="9"/>
  <c r="Z1184" i="9" s="1"/>
  <c r="Y1183" i="9"/>
  <c r="Z1183" i="9" s="1"/>
  <c r="Y1182" i="9"/>
  <c r="Z1182" i="9" s="1"/>
  <c r="Z1181" i="9"/>
  <c r="Y1181" i="9"/>
  <c r="Y1180" i="9"/>
  <c r="Z1180" i="9" s="1"/>
  <c r="Y1179" i="9"/>
  <c r="Z1179" i="9" s="1"/>
  <c r="Y1178" i="9"/>
  <c r="Z1178" i="9" s="1"/>
  <c r="Y1177" i="9"/>
  <c r="Z1177" i="9" s="1"/>
  <c r="Y1176" i="9"/>
  <c r="Z1176" i="9" s="1"/>
  <c r="Z1175" i="9"/>
  <c r="Y1175" i="9"/>
  <c r="Y1174" i="9"/>
  <c r="Z1174" i="9" s="1"/>
  <c r="Y1173" i="9"/>
  <c r="Z1173" i="9" s="1"/>
  <c r="Y1172" i="9"/>
  <c r="Z1172" i="9" s="1"/>
  <c r="Y1171" i="9"/>
  <c r="Z1171" i="9" s="1"/>
  <c r="Y1170" i="9"/>
  <c r="Z1170" i="9" s="1"/>
  <c r="Y1169" i="9"/>
  <c r="Z1169" i="9" s="1"/>
  <c r="Y1168" i="9"/>
  <c r="Z1168" i="9" s="1"/>
  <c r="Y1167" i="9"/>
  <c r="Z1167" i="9" s="1"/>
  <c r="Y1166" i="9"/>
  <c r="Z1166" i="9" s="1"/>
  <c r="Y1165" i="9"/>
  <c r="Z1165" i="9" s="1"/>
  <c r="Y1164" i="9"/>
  <c r="Z1164" i="9" s="1"/>
  <c r="Z1163" i="9"/>
  <c r="Y1163" i="9"/>
  <c r="Y1162" i="9"/>
  <c r="Z1162" i="9" s="1"/>
  <c r="Y1161" i="9"/>
  <c r="Z1161" i="9" s="1"/>
  <c r="Y1160" i="9"/>
  <c r="Z1160" i="9" s="1"/>
  <c r="Y1159" i="9"/>
  <c r="Z1159" i="9" s="1"/>
  <c r="Y1158" i="9"/>
  <c r="Z1158" i="9" s="1"/>
  <c r="Y1157" i="9"/>
  <c r="Z1157" i="9" s="1"/>
  <c r="Y1156" i="9"/>
  <c r="Z1156" i="9" s="1"/>
  <c r="Z1155" i="9"/>
  <c r="Y1155" i="9"/>
  <c r="Y1154" i="9"/>
  <c r="Z1154" i="9" s="1"/>
  <c r="Y1153" i="9"/>
  <c r="Z1153" i="9" s="1"/>
  <c r="Z1152" i="9"/>
  <c r="Y1152" i="9"/>
  <c r="Y1151" i="9"/>
  <c r="Z1151" i="9" s="1"/>
  <c r="Y1150" i="9"/>
  <c r="Z1150" i="9" s="1"/>
  <c r="Z1149" i="9"/>
  <c r="Y1149" i="9"/>
  <c r="Y1148" i="9"/>
  <c r="Z1148" i="9" s="1"/>
  <c r="Y1147" i="9"/>
  <c r="Z1147" i="9" s="1"/>
  <c r="Y1146" i="9"/>
  <c r="Z1146" i="9" s="1"/>
  <c r="Z1145" i="9"/>
  <c r="Y1145" i="9"/>
  <c r="Z1144" i="9"/>
  <c r="Y1144" i="9"/>
  <c r="Z1143" i="9"/>
  <c r="Y1143" i="9"/>
  <c r="Y1142" i="9"/>
  <c r="Z1142" i="9" s="1"/>
  <c r="Y1141" i="9"/>
  <c r="Z1141" i="9" s="1"/>
  <c r="Z1140" i="9"/>
  <c r="Y1140" i="9"/>
  <c r="Z1139" i="9"/>
  <c r="Y1139" i="9"/>
  <c r="Y1138" i="9"/>
  <c r="Z1138" i="9" s="1"/>
  <c r="Y1137" i="9"/>
  <c r="Z1137" i="9" s="1"/>
  <c r="Y1136" i="9"/>
  <c r="Z1136" i="9" s="1"/>
  <c r="Y1135" i="9"/>
  <c r="Z1135" i="9" s="1"/>
  <c r="Y1134" i="9"/>
  <c r="Z1134" i="9" s="1"/>
  <c r="Y1133" i="9"/>
  <c r="Z1133" i="9" s="1"/>
  <c r="Y1132" i="9"/>
  <c r="Z1132" i="9" s="1"/>
  <c r="Z1131" i="9"/>
  <c r="Y1131" i="9"/>
  <c r="Y1130" i="9"/>
  <c r="Z1130" i="9" s="1"/>
  <c r="Y1129" i="9"/>
  <c r="Z1129" i="9" s="1"/>
  <c r="Y1128" i="9"/>
  <c r="Z1128" i="9" s="1"/>
  <c r="Y1127" i="9"/>
  <c r="Z1127" i="9" s="1"/>
  <c r="Y1126" i="9"/>
  <c r="Z1126" i="9" s="1"/>
  <c r="Y1125" i="9"/>
  <c r="Z1125" i="9" s="1"/>
  <c r="Y1124" i="9"/>
  <c r="Z1124" i="9" s="1"/>
  <c r="Y1123" i="9"/>
  <c r="Z1123" i="9" s="1"/>
  <c r="Y1122" i="9"/>
  <c r="Z1122" i="9" s="1"/>
  <c r="Z1121" i="9"/>
  <c r="Y1121" i="9"/>
  <c r="Z1120" i="9"/>
  <c r="Y1120" i="9"/>
  <c r="Z1119" i="9"/>
  <c r="Y1119" i="9"/>
  <c r="Y1118" i="9"/>
  <c r="Z1118" i="9" s="1"/>
  <c r="Y1117" i="9"/>
  <c r="Z1117" i="9" s="1"/>
  <c r="Y1116" i="9"/>
  <c r="Z1116" i="9" s="1"/>
  <c r="Y1115" i="9"/>
  <c r="Z1115" i="9" s="1"/>
  <c r="Y1114" i="9"/>
  <c r="Z1114" i="9" s="1"/>
  <c r="Y1113" i="9"/>
  <c r="Z1113" i="9" s="1"/>
  <c r="Y1112" i="9"/>
  <c r="Z1112" i="9" s="1"/>
  <c r="Y1111" i="9"/>
  <c r="Z1111" i="9" s="1"/>
  <c r="Y1110" i="9"/>
  <c r="Z1110" i="9" s="1"/>
  <c r="Y1109" i="9"/>
  <c r="Z1109" i="9" s="1"/>
  <c r="Y1108" i="9"/>
  <c r="Z1108" i="9" s="1"/>
  <c r="Y1107" i="9"/>
  <c r="Z1107" i="9" s="1"/>
  <c r="Y1106" i="9"/>
  <c r="Z1106" i="9" s="1"/>
  <c r="Y1105" i="9"/>
  <c r="Z1105" i="9" s="1"/>
  <c r="Y1104" i="9"/>
  <c r="Z1104" i="9" s="1"/>
  <c r="Y1103" i="9"/>
  <c r="Z1103" i="9" s="1"/>
  <c r="Y1102" i="9"/>
  <c r="Z1102" i="9" s="1"/>
  <c r="Y1101" i="9"/>
  <c r="Z1101" i="9" s="1"/>
  <c r="Y1100" i="9"/>
  <c r="Z1100" i="9" s="1"/>
  <c r="Z1099" i="9"/>
  <c r="Y1099" i="9"/>
  <c r="Y1098" i="9"/>
  <c r="Z1098" i="9" s="1"/>
  <c r="Y1097" i="9"/>
  <c r="Z1097" i="9" s="1"/>
  <c r="Y1096" i="9"/>
  <c r="Z1096" i="9" s="1"/>
  <c r="Y1095" i="9"/>
  <c r="Z1095" i="9" s="1"/>
  <c r="Y1094" i="9"/>
  <c r="Z1094" i="9" s="1"/>
  <c r="Y1093" i="9"/>
  <c r="Z1093" i="9" s="1"/>
  <c r="Y1092" i="9"/>
  <c r="Z1092" i="9" s="1"/>
  <c r="Y1091" i="9"/>
  <c r="Z1091" i="9" s="1"/>
  <c r="Y1090" i="9"/>
  <c r="Z1090" i="9" s="1"/>
  <c r="Y1089" i="9"/>
  <c r="Z1089" i="9" s="1"/>
  <c r="Y1088" i="9"/>
  <c r="Z1088" i="9" s="1"/>
  <c r="Y1087" i="9"/>
  <c r="Z1087" i="9" s="1"/>
  <c r="Y1086" i="9"/>
  <c r="Z1086" i="9" s="1"/>
  <c r="Y1085" i="9"/>
  <c r="Z1085" i="9" s="1"/>
  <c r="Y1084" i="9"/>
  <c r="Z1084" i="9" s="1"/>
  <c r="Y1083" i="9"/>
  <c r="Z1083" i="9" s="1"/>
  <c r="Y1082" i="9"/>
  <c r="Z1082" i="9" s="1"/>
  <c r="Y1081" i="9"/>
  <c r="Z1081" i="9" s="1"/>
  <c r="Y1080" i="9"/>
  <c r="Z1080" i="9" s="1"/>
  <c r="Y1079" i="9"/>
  <c r="Z1079" i="9" s="1"/>
  <c r="Y1078" i="9"/>
  <c r="Z1078" i="9" s="1"/>
  <c r="Y1077" i="9"/>
  <c r="Z1077" i="9" s="1"/>
  <c r="Y1076" i="9"/>
  <c r="Z1076" i="9" s="1"/>
  <c r="Y1075" i="9"/>
  <c r="Z1075" i="9" s="1"/>
  <c r="Y1074" i="9"/>
  <c r="Z1074" i="9" s="1"/>
  <c r="Y1073" i="9"/>
  <c r="Z1073" i="9" s="1"/>
  <c r="Y1072" i="9"/>
  <c r="Z1072" i="9" s="1"/>
  <c r="Y1071" i="9"/>
  <c r="Z1071" i="9" s="1"/>
  <c r="Y1070" i="9"/>
  <c r="Z1070" i="9" s="1"/>
  <c r="Y1069" i="9"/>
  <c r="Z1069" i="9" s="1"/>
  <c r="Y1068" i="9"/>
  <c r="Z1068" i="9" s="1"/>
  <c r="Y1067" i="9"/>
  <c r="Z1067" i="9" s="1"/>
  <c r="Y1066" i="9"/>
  <c r="Z1066" i="9" s="1"/>
  <c r="Y1065" i="9"/>
  <c r="Z1065" i="9" s="1"/>
  <c r="Y1064" i="9"/>
  <c r="Z1064" i="9" s="1"/>
  <c r="Y1063" i="9"/>
  <c r="Z1063" i="9" s="1"/>
  <c r="Y1062" i="9"/>
  <c r="Z1062" i="9" s="1"/>
  <c r="Y1061" i="9"/>
  <c r="Z1061" i="9" s="1"/>
  <c r="Y1060" i="9"/>
  <c r="Z1060" i="9" s="1"/>
  <c r="Y1059" i="9"/>
  <c r="Z1059" i="9" s="1"/>
  <c r="Y1058" i="9"/>
  <c r="Z1058" i="9" s="1"/>
  <c r="Y1057" i="9"/>
  <c r="Z1057" i="9" s="1"/>
  <c r="Y1056" i="9"/>
  <c r="Z1056" i="9" s="1"/>
  <c r="Z1055" i="9"/>
  <c r="Y1055" i="9"/>
  <c r="Y1054" i="9"/>
  <c r="Z1054" i="9" s="1"/>
  <c r="Y1053" i="9"/>
  <c r="Z1053" i="9" s="1"/>
  <c r="Y1052" i="9"/>
  <c r="Z1052" i="9" s="1"/>
  <c r="Y1051" i="9"/>
  <c r="Z1051" i="9" s="1"/>
  <c r="Y1050" i="9"/>
  <c r="Z1050" i="9" s="1"/>
  <c r="Z1049" i="9"/>
  <c r="Y1049" i="9"/>
  <c r="Y1048" i="9"/>
  <c r="Z1048" i="9" s="1"/>
  <c r="Y1047" i="9"/>
  <c r="Z1047" i="9" s="1"/>
  <c r="Y1046" i="9"/>
  <c r="Z1046" i="9" s="1"/>
  <c r="Y1045" i="9"/>
  <c r="Z1045" i="9" s="1"/>
  <c r="Y1044" i="9"/>
  <c r="Z1044" i="9" s="1"/>
  <c r="Y1043" i="9"/>
  <c r="Z1043" i="9" s="1"/>
  <c r="Y1042" i="9"/>
  <c r="Z1042" i="9" s="1"/>
  <c r="Y1041" i="9"/>
  <c r="Z1041" i="9" s="1"/>
  <c r="Y1040" i="9"/>
  <c r="Z1040" i="9" s="1"/>
  <c r="Y1039" i="9"/>
  <c r="Z1039" i="9" s="1"/>
  <c r="Y1038" i="9"/>
  <c r="Z1038" i="9" s="1"/>
  <c r="Y1037" i="9"/>
  <c r="Z1037" i="9" s="1"/>
  <c r="Y1036" i="9"/>
  <c r="Z1036" i="9" s="1"/>
  <c r="Y1035" i="9"/>
  <c r="Z1035" i="9" s="1"/>
  <c r="Y1034" i="9"/>
  <c r="Z1034" i="9" s="1"/>
  <c r="Z1033" i="9"/>
  <c r="Y1033" i="9"/>
  <c r="Z1032" i="9"/>
  <c r="Y1032" i="9"/>
  <c r="Z1031" i="9"/>
  <c r="Y1031" i="9"/>
  <c r="Y1030" i="9"/>
  <c r="Z1030" i="9" s="1"/>
  <c r="Y1029" i="9"/>
  <c r="Z1029" i="9" s="1"/>
  <c r="Y1028" i="9"/>
  <c r="Z1028" i="9" s="1"/>
  <c r="Y1027" i="9"/>
  <c r="Z1027" i="9" s="1"/>
  <c r="Y1026" i="9"/>
  <c r="Z1026" i="9" s="1"/>
  <c r="Y1025" i="9"/>
  <c r="Z1025" i="9" s="1"/>
  <c r="Y1024" i="9"/>
  <c r="Z1024" i="9" s="1"/>
  <c r="Y1023" i="9"/>
  <c r="Z1023" i="9" s="1"/>
  <c r="Y1022" i="9"/>
  <c r="Z1022" i="9" s="1"/>
  <c r="Z1021" i="9"/>
  <c r="Y1021" i="9"/>
  <c r="Y1020" i="9"/>
  <c r="Z1020" i="9" s="1"/>
  <c r="Y1019" i="9"/>
  <c r="Z1019" i="9" s="1"/>
  <c r="Y1018" i="9"/>
  <c r="Z1018" i="9" s="1"/>
  <c r="Y1017" i="9"/>
  <c r="Z1017" i="9" s="1"/>
  <c r="Y1016" i="9"/>
  <c r="Z1016" i="9" s="1"/>
  <c r="Z1015" i="9"/>
  <c r="Y1015" i="9"/>
  <c r="Y1014" i="9"/>
  <c r="Z1014" i="9" s="1"/>
  <c r="Y1013" i="9"/>
  <c r="Z1013" i="9" s="1"/>
  <c r="Z1012" i="9"/>
  <c r="Y1012" i="9"/>
  <c r="Y1011" i="9"/>
  <c r="Z1011" i="9" s="1"/>
  <c r="Y1010" i="9"/>
  <c r="Z1010" i="9" s="1"/>
  <c r="Z1009" i="9"/>
  <c r="Y1009" i="9"/>
  <c r="Y1008" i="9"/>
  <c r="Z1008" i="9" s="1"/>
  <c r="Y1007" i="9"/>
  <c r="Z1007" i="9" s="1"/>
  <c r="Y1006" i="9"/>
  <c r="Z1006" i="9" s="1"/>
  <c r="Y1005" i="9"/>
  <c r="Z1005" i="9" s="1"/>
  <c r="Y1004" i="9"/>
  <c r="Z1004" i="9" s="1"/>
  <c r="Z1003" i="9"/>
  <c r="Y1003" i="9"/>
  <c r="Y1002" i="9"/>
  <c r="Z1002" i="9" s="1"/>
  <c r="Y1001" i="9"/>
  <c r="Z1001" i="9" s="1"/>
  <c r="Y1000" i="9"/>
  <c r="Z1000" i="9" s="1"/>
  <c r="Y999" i="9"/>
  <c r="Z999" i="9" s="1"/>
  <c r="Y998" i="9"/>
  <c r="Z998" i="9" s="1"/>
  <c r="Y997" i="9"/>
  <c r="Z997" i="9" s="1"/>
  <c r="Y996" i="9"/>
  <c r="Z996" i="9" s="1"/>
  <c r="Y995" i="9"/>
  <c r="Z995" i="9" s="1"/>
  <c r="Y994" i="9"/>
  <c r="Z994" i="9" s="1"/>
  <c r="Z993" i="9"/>
  <c r="Y993" i="9"/>
  <c r="Z992" i="9"/>
  <c r="Y992" i="9"/>
  <c r="Z991" i="9"/>
  <c r="Y991" i="9"/>
  <c r="Y990" i="9"/>
  <c r="Z990" i="9" s="1"/>
  <c r="Y989" i="9"/>
  <c r="Z989" i="9" s="1"/>
  <c r="Y988" i="9"/>
  <c r="Z988" i="9" s="1"/>
  <c r="Y987" i="9"/>
  <c r="Z987" i="9" s="1"/>
  <c r="Y986" i="9"/>
  <c r="Z986" i="9" s="1"/>
  <c r="Y985" i="9"/>
  <c r="Z985" i="9" s="1"/>
  <c r="Y984" i="9"/>
  <c r="Z984" i="9" s="1"/>
  <c r="Y983" i="9"/>
  <c r="Z983" i="9" s="1"/>
  <c r="Y982" i="9"/>
  <c r="Z982" i="9" s="1"/>
  <c r="Y981" i="9"/>
  <c r="Z981" i="9" s="1"/>
  <c r="Y980" i="9"/>
  <c r="Z980" i="9" s="1"/>
  <c r="Y979" i="9"/>
  <c r="Z979" i="9" s="1"/>
  <c r="Y978" i="9"/>
  <c r="Z978" i="9" s="1"/>
  <c r="Y977" i="9"/>
  <c r="Z977" i="9" s="1"/>
  <c r="Y976" i="9"/>
  <c r="Z976" i="9" s="1"/>
  <c r="Y975" i="9"/>
  <c r="Z975" i="9" s="1"/>
  <c r="Y974" i="9"/>
  <c r="Z974" i="9" s="1"/>
  <c r="Y973" i="9"/>
  <c r="Z973" i="9" s="1"/>
  <c r="Y972" i="9"/>
  <c r="Z972" i="9" s="1"/>
  <c r="Z971" i="9"/>
  <c r="Y971" i="9"/>
  <c r="Y970" i="9"/>
  <c r="Z970" i="9" s="1"/>
  <c r="Y969" i="9"/>
  <c r="Z969" i="9" s="1"/>
  <c r="Y968" i="9"/>
  <c r="Z968" i="9" s="1"/>
  <c r="Y967" i="9"/>
  <c r="Z967" i="9" s="1"/>
  <c r="Y966" i="9"/>
  <c r="Z966" i="9" s="1"/>
  <c r="Y965" i="9"/>
  <c r="Z965" i="9" s="1"/>
  <c r="Y964" i="9"/>
  <c r="Z964" i="9" s="1"/>
  <c r="Y963" i="9"/>
  <c r="Z963" i="9" s="1"/>
  <c r="Y962" i="9"/>
  <c r="Z962" i="9" s="1"/>
  <c r="Y961" i="9"/>
  <c r="Z961" i="9" s="1"/>
  <c r="Y960" i="9"/>
  <c r="Z960" i="9" s="1"/>
  <c r="Y959" i="9"/>
  <c r="Z959" i="9" s="1"/>
  <c r="Y958" i="9"/>
  <c r="Z958" i="9" s="1"/>
  <c r="Y957" i="9"/>
  <c r="Z957" i="9" s="1"/>
  <c r="Y956" i="9"/>
  <c r="Z956" i="9" s="1"/>
  <c r="Y955" i="9"/>
  <c r="Z955" i="9" s="1"/>
  <c r="Y954" i="9"/>
  <c r="Z954" i="9" s="1"/>
  <c r="Y953" i="9"/>
  <c r="Z953" i="9" s="1"/>
  <c r="Y952" i="9"/>
  <c r="Z952" i="9" s="1"/>
  <c r="Y951" i="9"/>
  <c r="Z951" i="9" s="1"/>
  <c r="Z950" i="9"/>
  <c r="Y950" i="9"/>
  <c r="Z949" i="9"/>
  <c r="Y949" i="9"/>
  <c r="Z948" i="9"/>
  <c r="Y948" i="9"/>
  <c r="Y947" i="9"/>
  <c r="Z947" i="9" s="1"/>
  <c r="Y946" i="9"/>
  <c r="Z946" i="9" s="1"/>
  <c r="Z945" i="9"/>
  <c r="Y945" i="9"/>
  <c r="Z944" i="9"/>
  <c r="Y944" i="9"/>
  <c r="Y943" i="9"/>
  <c r="Z943" i="9" s="1"/>
  <c r="Y942" i="9"/>
  <c r="Z942" i="9" s="1"/>
  <c r="Y941" i="9"/>
  <c r="Z941" i="9" s="1"/>
  <c r="Y940" i="9"/>
  <c r="Z940" i="9" s="1"/>
  <c r="Y939" i="9"/>
  <c r="Z939" i="9" s="1"/>
  <c r="Z938" i="9"/>
  <c r="Y938" i="9"/>
  <c r="Y937" i="9"/>
  <c r="Z937" i="9" s="1"/>
  <c r="Y936" i="9"/>
  <c r="Z936" i="9" s="1"/>
  <c r="Y935" i="9"/>
  <c r="Z935" i="9" s="1"/>
  <c r="Z934" i="9"/>
  <c r="Y934" i="9"/>
  <c r="Z933" i="9"/>
  <c r="Y933" i="9"/>
  <c r="Z932" i="9"/>
  <c r="Y932" i="9"/>
  <c r="Y931" i="9"/>
  <c r="Z931" i="9" s="1"/>
  <c r="Y930" i="9"/>
  <c r="Z930" i="9" s="1"/>
  <c r="Z929" i="9"/>
  <c r="Y929" i="9"/>
  <c r="Y928" i="9"/>
  <c r="Z928" i="9" s="1"/>
  <c r="Y927" i="9"/>
  <c r="Z927" i="9" s="1"/>
  <c r="Y926" i="9"/>
  <c r="Z926" i="9" s="1"/>
  <c r="Y925" i="9"/>
  <c r="Z925" i="9" s="1"/>
  <c r="Z924" i="9"/>
  <c r="Y924" i="9"/>
  <c r="Y923" i="9"/>
  <c r="Z923" i="9" s="1"/>
  <c r="Y922" i="9"/>
  <c r="Z922" i="9" s="1"/>
  <c r="Y921" i="9"/>
  <c r="Z921" i="9" s="1"/>
  <c r="Y920" i="9"/>
  <c r="Z920" i="9" s="1"/>
  <c r="Y919" i="9"/>
  <c r="Z919" i="9" s="1"/>
  <c r="Z918" i="9"/>
  <c r="Y918" i="9"/>
  <c r="Y917" i="9"/>
  <c r="Z917" i="9" s="1"/>
  <c r="Y916" i="9"/>
  <c r="Z916" i="9" s="1"/>
  <c r="Y915" i="9"/>
  <c r="Z915" i="9" s="1"/>
  <c r="Z914" i="9"/>
  <c r="Y914" i="9"/>
  <c r="Z913" i="9"/>
  <c r="Y913" i="9"/>
  <c r="Z912" i="9"/>
  <c r="Y912" i="9"/>
  <c r="Y911" i="9"/>
  <c r="Z911" i="9" s="1"/>
  <c r="Y910" i="9"/>
  <c r="Z910" i="9" s="1"/>
  <c r="Y909" i="9"/>
  <c r="Z909" i="9" s="1"/>
  <c r="Y908" i="9"/>
  <c r="Z908" i="9" s="1"/>
  <c r="Y907" i="9"/>
  <c r="Z907" i="9" s="1"/>
  <c r="Z906" i="9"/>
  <c r="Y906" i="9"/>
  <c r="Z905" i="9"/>
  <c r="Y905" i="9"/>
  <c r="Z904" i="9"/>
  <c r="Y904" i="9"/>
  <c r="Y903" i="9"/>
  <c r="Z903" i="9" s="1"/>
  <c r="Y902" i="9"/>
  <c r="Z902" i="9" s="1"/>
  <c r="Y901" i="9"/>
  <c r="Z901" i="9" s="1"/>
  <c r="Z900" i="9"/>
  <c r="Y900" i="9"/>
  <c r="Y899" i="9"/>
  <c r="Z899" i="9" s="1"/>
  <c r="Y898" i="9"/>
  <c r="Z898" i="9" s="1"/>
  <c r="Y897" i="9"/>
  <c r="Z897" i="9" s="1"/>
  <c r="Y896" i="9"/>
  <c r="Z896" i="9" s="1"/>
  <c r="Y895" i="9"/>
  <c r="Z895" i="9" s="1"/>
  <c r="Z894" i="9"/>
  <c r="Y894" i="9"/>
  <c r="Y893" i="9"/>
  <c r="Z893" i="9" s="1"/>
  <c r="Y892" i="9"/>
  <c r="Z892" i="9" s="1"/>
  <c r="Y891" i="9"/>
  <c r="Z891" i="9" s="1"/>
  <c r="Z890" i="9"/>
  <c r="Y890" i="9"/>
  <c r="Z889" i="9"/>
  <c r="Y889" i="9"/>
  <c r="Z888" i="9"/>
  <c r="Y888" i="9"/>
  <c r="Y887" i="9"/>
  <c r="Z887" i="9" s="1"/>
  <c r="Y886" i="9"/>
  <c r="Z886" i="9" s="1"/>
  <c r="Y885" i="9"/>
  <c r="Z885" i="9" s="1"/>
  <c r="Z884" i="9"/>
  <c r="Y884" i="9"/>
  <c r="Y883" i="9"/>
  <c r="Z883" i="9" s="1"/>
  <c r="Y882" i="9"/>
  <c r="Z882" i="9" s="1"/>
  <c r="Y881" i="9"/>
  <c r="Z881" i="9" s="1"/>
  <c r="Y880" i="9"/>
  <c r="Z880" i="9" s="1"/>
  <c r="Y879" i="9"/>
  <c r="Z879" i="9" s="1"/>
  <c r="Z878" i="9"/>
  <c r="Y878" i="9"/>
  <c r="Z877" i="9"/>
  <c r="Y877" i="9"/>
  <c r="Z876" i="9"/>
  <c r="Y876" i="9"/>
  <c r="Y875" i="9"/>
  <c r="Z875" i="9" s="1"/>
  <c r="Y874" i="9"/>
  <c r="Z874" i="9" s="1"/>
  <c r="Y873" i="9"/>
  <c r="Z873" i="9" s="1"/>
  <c r="Y872" i="9"/>
  <c r="Z872" i="9" s="1"/>
  <c r="Y871" i="9"/>
  <c r="Z871" i="9" s="1"/>
  <c r="Z870" i="9"/>
  <c r="Y870" i="9"/>
  <c r="Y869" i="9"/>
  <c r="Z869" i="9" s="1"/>
  <c r="Y868" i="9"/>
  <c r="Z868" i="9" s="1"/>
  <c r="Y867" i="9"/>
  <c r="Z867" i="9" s="1"/>
  <c r="Z866" i="9"/>
  <c r="Y866" i="9"/>
  <c r="Z865" i="9"/>
  <c r="Y865" i="9"/>
  <c r="Z864" i="9"/>
  <c r="Y864" i="9"/>
  <c r="Y863" i="9"/>
  <c r="Z863" i="9" s="1"/>
  <c r="Y862" i="9"/>
  <c r="Z862" i="9" s="1"/>
  <c r="Y861" i="9"/>
  <c r="Z861" i="9" s="1"/>
  <c r="Z860" i="9"/>
  <c r="Y860" i="9"/>
  <c r="Y859" i="9"/>
  <c r="Z859" i="9" s="1"/>
  <c r="Y858" i="9"/>
  <c r="Z858" i="9" s="1"/>
  <c r="Y857" i="9"/>
  <c r="Z857" i="9" s="1"/>
  <c r="Y856" i="9"/>
  <c r="Z856" i="9" s="1"/>
  <c r="Y855" i="9"/>
  <c r="Z855" i="9" s="1"/>
  <c r="Z854" i="9"/>
  <c r="Y854" i="9"/>
  <c r="Y853" i="9"/>
  <c r="Z853" i="9" s="1"/>
  <c r="Y852" i="9"/>
  <c r="Z852" i="9" s="1"/>
  <c r="Y851" i="9"/>
  <c r="Z851" i="9" s="1"/>
  <c r="Z850" i="9"/>
  <c r="Y850" i="9"/>
  <c r="Z849" i="9"/>
  <c r="Y849" i="9"/>
  <c r="Z848" i="9"/>
  <c r="Y848" i="9"/>
  <c r="Y847" i="9"/>
  <c r="Z847" i="9" s="1"/>
  <c r="Y846" i="9"/>
  <c r="Z846" i="9" s="1"/>
  <c r="Y845" i="9"/>
  <c r="Z845" i="9" s="1"/>
  <c r="Y844" i="9"/>
  <c r="Z844" i="9" s="1"/>
  <c r="Y843" i="9"/>
  <c r="Z843" i="9" s="1"/>
  <c r="Z842" i="9"/>
  <c r="Y842" i="9"/>
  <c r="Z841" i="9"/>
  <c r="Y841" i="9"/>
  <c r="Z840" i="9"/>
  <c r="Y840" i="9"/>
  <c r="Y839" i="9"/>
  <c r="Z839" i="9" s="1"/>
  <c r="Y838" i="9"/>
  <c r="Z838" i="9" s="1"/>
  <c r="Y837" i="9"/>
  <c r="Z837" i="9" s="1"/>
  <c r="Z836" i="9"/>
  <c r="Y836" i="9"/>
  <c r="Y835" i="9"/>
  <c r="Z835" i="9" s="1"/>
  <c r="Y834" i="9"/>
  <c r="Z834" i="9" s="1"/>
  <c r="Y833" i="9"/>
  <c r="Z833" i="9" s="1"/>
  <c r="Y832" i="9"/>
  <c r="Z832" i="9" s="1"/>
  <c r="Y831" i="9"/>
  <c r="Z831" i="9" s="1"/>
  <c r="Z830" i="9"/>
  <c r="Y830" i="9"/>
  <c r="Y829" i="9"/>
  <c r="Z829" i="9" s="1"/>
  <c r="Y828" i="9"/>
  <c r="Z828" i="9" s="1"/>
  <c r="Y827" i="9"/>
  <c r="Z827" i="9" s="1"/>
  <c r="Z826" i="9"/>
  <c r="Y826" i="9"/>
  <c r="Z825" i="9"/>
  <c r="Y825" i="9"/>
  <c r="Z824" i="9"/>
  <c r="Y824" i="9"/>
  <c r="Y823" i="9"/>
  <c r="Z823" i="9" s="1"/>
  <c r="Y822" i="9"/>
  <c r="Z822" i="9" s="1"/>
  <c r="Y821" i="9"/>
  <c r="Z821" i="9" s="1"/>
  <c r="Z820" i="9"/>
  <c r="Y820" i="9"/>
  <c r="Y819" i="9"/>
  <c r="Z819" i="9" s="1"/>
  <c r="Y818" i="9"/>
  <c r="Z818" i="9" s="1"/>
  <c r="Y817" i="9"/>
  <c r="Z817" i="9" s="1"/>
  <c r="Y816" i="9"/>
  <c r="Z816" i="9" s="1"/>
  <c r="Y815" i="9"/>
  <c r="Z815" i="9" s="1"/>
  <c r="Z814" i="9"/>
  <c r="Y814" i="9"/>
  <c r="Z813" i="9"/>
  <c r="Y813" i="9"/>
  <c r="Z812" i="9"/>
  <c r="Y812" i="9"/>
  <c r="Y811" i="9"/>
  <c r="Z811" i="9" s="1"/>
  <c r="Y810" i="9"/>
  <c r="Z810" i="9" s="1"/>
  <c r="Y809" i="9"/>
  <c r="Z809" i="9" s="1"/>
  <c r="Y808" i="9"/>
  <c r="Z808" i="9" s="1"/>
  <c r="Y807" i="9"/>
  <c r="Z807" i="9" s="1"/>
  <c r="Z806" i="9"/>
  <c r="Y806" i="9"/>
  <c r="Y805" i="9"/>
  <c r="Z805" i="9" s="1"/>
  <c r="Y804" i="9"/>
  <c r="Z804" i="9" s="1"/>
  <c r="Y803" i="9"/>
  <c r="Z803" i="9" s="1"/>
  <c r="Z802" i="9"/>
  <c r="Y802" i="9"/>
  <c r="Z801" i="9"/>
  <c r="Y801" i="9"/>
  <c r="Z800" i="9"/>
  <c r="Y800" i="9"/>
  <c r="Y799" i="9"/>
  <c r="Z799" i="9" s="1"/>
  <c r="Y798" i="9"/>
  <c r="Z798" i="9" s="1"/>
  <c r="Y797" i="9"/>
  <c r="Z797" i="9" s="1"/>
  <c r="Z796" i="9"/>
  <c r="Y796" i="9"/>
  <c r="Y795" i="9"/>
  <c r="Z795" i="9" s="1"/>
  <c r="Y794" i="9"/>
  <c r="Z794" i="9" s="1"/>
  <c r="Y793" i="9"/>
  <c r="Z793" i="9" s="1"/>
  <c r="Y792" i="9"/>
  <c r="Z792" i="9" s="1"/>
  <c r="Y791" i="9"/>
  <c r="Z791" i="9" s="1"/>
  <c r="Z790" i="9"/>
  <c r="Y790" i="9"/>
  <c r="Y789" i="9"/>
  <c r="Z789" i="9" s="1"/>
  <c r="Y788" i="9"/>
  <c r="Z788" i="9" s="1"/>
  <c r="Y787" i="9"/>
  <c r="Z787" i="9" s="1"/>
  <c r="Z786" i="9"/>
  <c r="Y786" i="9"/>
  <c r="Z785" i="9"/>
  <c r="Y785" i="9"/>
  <c r="Z784" i="9"/>
  <c r="Y784" i="9"/>
  <c r="Y783" i="9"/>
  <c r="Z783" i="9" s="1"/>
  <c r="Y782" i="9"/>
  <c r="Z782" i="9" s="1"/>
  <c r="Y781" i="9"/>
  <c r="Z781" i="9" s="1"/>
  <c r="Y780" i="9"/>
  <c r="Z780" i="9" s="1"/>
  <c r="Y779" i="9"/>
  <c r="Z779" i="9" s="1"/>
  <c r="Z778" i="9"/>
  <c r="Y778" i="9"/>
  <c r="Z777" i="9"/>
  <c r="Y777" i="9"/>
  <c r="Z776" i="9"/>
  <c r="Y776" i="9"/>
  <c r="Y775" i="9"/>
  <c r="Z775" i="9" s="1"/>
  <c r="Y774" i="9"/>
  <c r="Z774" i="9" s="1"/>
  <c r="Y773" i="9"/>
  <c r="Z773" i="9" s="1"/>
  <c r="Z772" i="9"/>
  <c r="Y772" i="9"/>
  <c r="Y771" i="9"/>
  <c r="Z771" i="9" s="1"/>
  <c r="Y770" i="9"/>
  <c r="Z770" i="9" s="1"/>
  <c r="Y769" i="9"/>
  <c r="Z769" i="9" s="1"/>
  <c r="Y768" i="9"/>
  <c r="Z768" i="9" s="1"/>
  <c r="Y767" i="9"/>
  <c r="Z767" i="9" s="1"/>
  <c r="Z766" i="9"/>
  <c r="Y766" i="9"/>
  <c r="Y765" i="9"/>
  <c r="Z765" i="9" s="1"/>
  <c r="Y764" i="9"/>
  <c r="Z764" i="9" s="1"/>
  <c r="Y763" i="9"/>
  <c r="Z763" i="9" s="1"/>
  <c r="Z762" i="9"/>
  <c r="Y762" i="9"/>
  <c r="Z761" i="9"/>
  <c r="Y761" i="9"/>
  <c r="Z760" i="9"/>
  <c r="Y760" i="9"/>
  <c r="Y759" i="9"/>
  <c r="Z759" i="9" s="1"/>
  <c r="Y758" i="9"/>
  <c r="Z758" i="9" s="1"/>
  <c r="Y757" i="9"/>
  <c r="Z757" i="9" s="1"/>
  <c r="Z756" i="9"/>
  <c r="Y756" i="9"/>
  <c r="Y755" i="9"/>
  <c r="Z755" i="9" s="1"/>
  <c r="Y754" i="9"/>
  <c r="Z754" i="9" s="1"/>
  <c r="Y753" i="9"/>
  <c r="Z753" i="9" s="1"/>
  <c r="Y752" i="9"/>
  <c r="Z752" i="9" s="1"/>
  <c r="Y751" i="9"/>
  <c r="Z751" i="9" s="1"/>
  <c r="Z750" i="9"/>
  <c r="Y750" i="9"/>
  <c r="Z749" i="9"/>
  <c r="Y749" i="9"/>
  <c r="Z748" i="9"/>
  <c r="Y748" i="9"/>
  <c r="Y747" i="9"/>
  <c r="Z747" i="9" s="1"/>
  <c r="Y746" i="9"/>
  <c r="Z746" i="9" s="1"/>
  <c r="Y745" i="9"/>
  <c r="Z745" i="9" s="1"/>
  <c r="Y744" i="9"/>
  <c r="Z744" i="9" s="1"/>
  <c r="Y743" i="9"/>
  <c r="Z743" i="9" s="1"/>
  <c r="Z742" i="9"/>
  <c r="Y742" i="9"/>
  <c r="Y741" i="9"/>
  <c r="Z741" i="9" s="1"/>
  <c r="Y740" i="9"/>
  <c r="Z740" i="9" s="1"/>
  <c r="Y739" i="9"/>
  <c r="Z739" i="9" s="1"/>
  <c r="Z738" i="9"/>
  <c r="Y738" i="9"/>
  <c r="Z737" i="9"/>
  <c r="Y737" i="9"/>
  <c r="Z736" i="9"/>
  <c r="Y736" i="9"/>
  <c r="Y735" i="9"/>
  <c r="Z735" i="9" s="1"/>
  <c r="Y734" i="9"/>
  <c r="Z734" i="9" s="1"/>
  <c r="Y733" i="9"/>
  <c r="Z733" i="9" s="1"/>
  <c r="Z732" i="9"/>
  <c r="Y732" i="9"/>
  <c r="Y731" i="9"/>
  <c r="Z731" i="9" s="1"/>
  <c r="Y730" i="9"/>
  <c r="Z730" i="9" s="1"/>
  <c r="Y729" i="9"/>
  <c r="Z729" i="9" s="1"/>
  <c r="Y728" i="9"/>
  <c r="Z728" i="9" s="1"/>
  <c r="Y727" i="9"/>
  <c r="Z727" i="9" s="1"/>
  <c r="Z726" i="9"/>
  <c r="Y726" i="9"/>
  <c r="Y725" i="9"/>
  <c r="Z725" i="9" s="1"/>
  <c r="Y724" i="9"/>
  <c r="Z724" i="9" s="1"/>
  <c r="Y723" i="9"/>
  <c r="Z723" i="9" s="1"/>
  <c r="Z722" i="9"/>
  <c r="Y722" i="9"/>
  <c r="Z721" i="9"/>
  <c r="Y721" i="9"/>
  <c r="Z720" i="9"/>
  <c r="Y720" i="9"/>
  <c r="Y719" i="9"/>
  <c r="Z719" i="9" s="1"/>
  <c r="Y718" i="9"/>
  <c r="Z718" i="9" s="1"/>
  <c r="Y717" i="9"/>
  <c r="Z717" i="9" s="1"/>
  <c r="Y716" i="9"/>
  <c r="Z716" i="9" s="1"/>
  <c r="Y715" i="9"/>
  <c r="Z715" i="9" s="1"/>
  <c r="Z714" i="9"/>
  <c r="Y714" i="9"/>
  <c r="Z713" i="9"/>
  <c r="Y713" i="9"/>
  <c r="Z712" i="9"/>
  <c r="Y712" i="9"/>
  <c r="Y711" i="9"/>
  <c r="Z711" i="9" s="1"/>
  <c r="Y710" i="9"/>
  <c r="Z710" i="9" s="1"/>
  <c r="Y709" i="9"/>
  <c r="Z709" i="9" s="1"/>
  <c r="Z708" i="9"/>
  <c r="Y708" i="9"/>
  <c r="Y707" i="9"/>
  <c r="Z707" i="9" s="1"/>
  <c r="Y706" i="9"/>
  <c r="Z706" i="9" s="1"/>
  <c r="Y705" i="9"/>
  <c r="Z705" i="9" s="1"/>
  <c r="Y704" i="9"/>
  <c r="Z704" i="9" s="1"/>
  <c r="Y703" i="9"/>
  <c r="Z703" i="9" s="1"/>
  <c r="Z702" i="9"/>
  <c r="Y702" i="9"/>
  <c r="Y701" i="9"/>
  <c r="Z701" i="9" s="1"/>
  <c r="Y700" i="9"/>
  <c r="Z700" i="9" s="1"/>
  <c r="Y699" i="9"/>
  <c r="Z699" i="9" s="1"/>
  <c r="Z698" i="9"/>
  <c r="Y698" i="9"/>
  <c r="Z697" i="9"/>
  <c r="Y697" i="9"/>
  <c r="Z696" i="9"/>
  <c r="Y696" i="9"/>
  <c r="Y695" i="9"/>
  <c r="Z695" i="9" s="1"/>
  <c r="Y694" i="9"/>
  <c r="Z694" i="9" s="1"/>
  <c r="Y693" i="9"/>
  <c r="Z693" i="9" s="1"/>
  <c r="Z692" i="9"/>
  <c r="Y692" i="9"/>
  <c r="Y691" i="9"/>
  <c r="Z691" i="9" s="1"/>
  <c r="Y690" i="9"/>
  <c r="Z690" i="9" s="1"/>
  <c r="Y689" i="9"/>
  <c r="Z689" i="9" s="1"/>
  <c r="Y688" i="9"/>
  <c r="Z688" i="9" s="1"/>
  <c r="Y687" i="9"/>
  <c r="Z687" i="9" s="1"/>
  <c r="Z686" i="9"/>
  <c r="Y686" i="9"/>
  <c r="Y685" i="9"/>
  <c r="Z685" i="9" s="1"/>
  <c r="Y684" i="9"/>
  <c r="Z684" i="9" s="1"/>
  <c r="Y683" i="9"/>
  <c r="Z683" i="9" s="1"/>
  <c r="Z682" i="9"/>
  <c r="Y682" i="9"/>
  <c r="Z681" i="9"/>
  <c r="Y681" i="9"/>
  <c r="Z680" i="9"/>
  <c r="Y680" i="9"/>
  <c r="Y679" i="9"/>
  <c r="Z679" i="9" s="1"/>
  <c r="Y678" i="9"/>
  <c r="Z678" i="9" s="1"/>
  <c r="Y677" i="9"/>
  <c r="Z677" i="9" s="1"/>
  <c r="Z676" i="9"/>
  <c r="Y676" i="9"/>
  <c r="Y675" i="9"/>
  <c r="Z675" i="9" s="1"/>
  <c r="Y674" i="9"/>
  <c r="Z674" i="9" s="1"/>
  <c r="Y673" i="9"/>
  <c r="Z673" i="9" s="1"/>
  <c r="Y672" i="9"/>
  <c r="Z672" i="9" s="1"/>
  <c r="Y671" i="9"/>
  <c r="Z671" i="9" s="1"/>
  <c r="Z670" i="9"/>
  <c r="Y670" i="9"/>
  <c r="Y669" i="9"/>
  <c r="Z669" i="9" s="1"/>
  <c r="Y668" i="9"/>
  <c r="Z668" i="9" s="1"/>
  <c r="Y667" i="9"/>
  <c r="Z667" i="9" s="1"/>
  <c r="Z666" i="9"/>
  <c r="Y666" i="9"/>
  <c r="Z665" i="9"/>
  <c r="Y665" i="9"/>
  <c r="Z664" i="9"/>
  <c r="Y664" i="9"/>
  <c r="Y663" i="9"/>
  <c r="Z663" i="9" s="1"/>
  <c r="Y662" i="9"/>
  <c r="Z662" i="9" s="1"/>
  <c r="Y661" i="9"/>
  <c r="Z661" i="9" s="1"/>
  <c r="Z660" i="9"/>
  <c r="Y660" i="9"/>
  <c r="Y659" i="9"/>
  <c r="Z659" i="9" s="1"/>
  <c r="Y658" i="9"/>
  <c r="Z658" i="9" s="1"/>
  <c r="Y657" i="9"/>
  <c r="Z657" i="9" s="1"/>
  <c r="Y656" i="9"/>
  <c r="Z656" i="9" s="1"/>
  <c r="Y655" i="9"/>
  <c r="Z655" i="9" s="1"/>
  <c r="Z654" i="9"/>
  <c r="Y654" i="9"/>
  <c r="Y653" i="9"/>
  <c r="Z653" i="9" s="1"/>
  <c r="Y652" i="9"/>
  <c r="Z652" i="9" s="1"/>
  <c r="Y651" i="9"/>
  <c r="Z651" i="9" s="1"/>
  <c r="Z650" i="9"/>
  <c r="Y650" i="9"/>
  <c r="Y649" i="9"/>
  <c r="Z649" i="9" s="1"/>
  <c r="Y648" i="9"/>
  <c r="Z648" i="9" s="1"/>
  <c r="Y647" i="9"/>
  <c r="Z647" i="9" s="1"/>
  <c r="Z646" i="9"/>
  <c r="Y646" i="9"/>
  <c r="Y645" i="9"/>
  <c r="Z645" i="9" s="1"/>
  <c r="Y644" i="9"/>
  <c r="Z644" i="9" s="1"/>
  <c r="Y643" i="9"/>
  <c r="Z643" i="9" s="1"/>
  <c r="Z642" i="9"/>
  <c r="Y642" i="9"/>
  <c r="Z641" i="9"/>
  <c r="Y641" i="9"/>
  <c r="Z640" i="9"/>
  <c r="Y640" i="9"/>
  <c r="Y639" i="9"/>
  <c r="Z639" i="9" s="1"/>
  <c r="Y638" i="9"/>
  <c r="Z638" i="9" s="1"/>
  <c r="Y637" i="9"/>
  <c r="Z637" i="9" s="1"/>
  <c r="Z636" i="9"/>
  <c r="Y636" i="9"/>
  <c r="Y635" i="9"/>
  <c r="Z635" i="9" s="1"/>
  <c r="Y634" i="9"/>
  <c r="Z634" i="9" s="1"/>
  <c r="Y633" i="9"/>
  <c r="Z633" i="9" s="1"/>
  <c r="Y632" i="9"/>
  <c r="Z632" i="9" s="1"/>
  <c r="Y631" i="9"/>
  <c r="Z631" i="9" s="1"/>
  <c r="Z630" i="9"/>
  <c r="Y630" i="9"/>
  <c r="Y629" i="9"/>
  <c r="Z629" i="9" s="1"/>
  <c r="Y628" i="9"/>
  <c r="Z628" i="9" s="1"/>
  <c r="Y627" i="9"/>
  <c r="Z627" i="9" s="1"/>
  <c r="Z626" i="9"/>
  <c r="Y626" i="9"/>
  <c r="Z625" i="9"/>
  <c r="Y625" i="9"/>
  <c r="Z624" i="9"/>
  <c r="Y624" i="9"/>
  <c r="Y623" i="9"/>
  <c r="Z623" i="9" s="1"/>
  <c r="Y622" i="9"/>
  <c r="Z622" i="9" s="1"/>
  <c r="Y621" i="9"/>
  <c r="Z621" i="9" s="1"/>
  <c r="Z620" i="9"/>
  <c r="Y620" i="9"/>
  <c r="Y619" i="9"/>
  <c r="Z619" i="9" s="1"/>
  <c r="Y618" i="9"/>
  <c r="Z618" i="9" s="1"/>
  <c r="Y617" i="9"/>
  <c r="Z617" i="9" s="1"/>
  <c r="Z616" i="9"/>
  <c r="Y616" i="9"/>
  <c r="Y615" i="9"/>
  <c r="Z615" i="9" s="1"/>
  <c r="Y614" i="9"/>
  <c r="Z614" i="9" s="1"/>
  <c r="Y613" i="9"/>
  <c r="Z613" i="9" s="1"/>
  <c r="Y612" i="9"/>
  <c r="Z612" i="9" s="1"/>
  <c r="Y611" i="9"/>
  <c r="Z611" i="9" s="1"/>
  <c r="Z610" i="9"/>
  <c r="Y610" i="9"/>
  <c r="Y609" i="9"/>
  <c r="Z609" i="9" s="1"/>
  <c r="Y608" i="9"/>
  <c r="Z608" i="9" s="1"/>
  <c r="Y607" i="9"/>
  <c r="Z607" i="9" s="1"/>
  <c r="Z606" i="9"/>
  <c r="Y606" i="9"/>
  <c r="Y605" i="9"/>
  <c r="Z605" i="9" s="1"/>
  <c r="Y604" i="9"/>
  <c r="Z604" i="9" s="1"/>
  <c r="Y603" i="9"/>
  <c r="Z603" i="9" s="1"/>
  <c r="Z602" i="9"/>
  <c r="Y602" i="9"/>
  <c r="Y601" i="9"/>
  <c r="Z601" i="9" s="1"/>
  <c r="Y600" i="9"/>
  <c r="Z600" i="9" s="1"/>
  <c r="Y599" i="9"/>
  <c r="Z599" i="9" s="1"/>
  <c r="Y598" i="9"/>
  <c r="Z598" i="9" s="1"/>
  <c r="Y597" i="9"/>
  <c r="Z597" i="9" s="1"/>
  <c r="Z596" i="9"/>
  <c r="Y596" i="9"/>
  <c r="Y595" i="9"/>
  <c r="Z595" i="9" s="1"/>
  <c r="Y594" i="9"/>
  <c r="Z594" i="9" s="1"/>
  <c r="Y593" i="9"/>
  <c r="Z593" i="9" s="1"/>
  <c r="Z592" i="9"/>
  <c r="Y592" i="9"/>
  <c r="Z591" i="9"/>
  <c r="Y591" i="9"/>
  <c r="Z590" i="9"/>
  <c r="Y590" i="9"/>
  <c r="Y589" i="9"/>
  <c r="Z589" i="9" s="1"/>
  <c r="Y588" i="9"/>
  <c r="Z588" i="9" s="1"/>
  <c r="Y587" i="9"/>
  <c r="Z587" i="9" s="1"/>
  <c r="Y586" i="9"/>
  <c r="Z586" i="9" s="1"/>
  <c r="Y585" i="9"/>
  <c r="Z585" i="9" s="1"/>
  <c r="Z584" i="9"/>
  <c r="Y584" i="9"/>
  <c r="Y583" i="9"/>
  <c r="Z583" i="9" s="1"/>
  <c r="Y582" i="9"/>
  <c r="Z582" i="9" s="1"/>
  <c r="Y581" i="9"/>
  <c r="Z581" i="9" s="1"/>
  <c r="Z580" i="9"/>
  <c r="Y580" i="9"/>
  <c r="Z579" i="9"/>
  <c r="Y579" i="9"/>
  <c r="Z578" i="9"/>
  <c r="Y578" i="9"/>
  <c r="Y577" i="9"/>
  <c r="Z577" i="9" s="1"/>
  <c r="Y576" i="9"/>
  <c r="Z576" i="9" s="1"/>
  <c r="Y575" i="9"/>
  <c r="Z575" i="9" s="1"/>
  <c r="Z574" i="9"/>
  <c r="Y574" i="9"/>
  <c r="Y573" i="9"/>
  <c r="Z573" i="9" s="1"/>
  <c r="Y572" i="9"/>
  <c r="Z572" i="9" s="1"/>
  <c r="Y571" i="9"/>
  <c r="Z571" i="9" s="1"/>
  <c r="Z570" i="9"/>
  <c r="Y570" i="9"/>
  <c r="Y569" i="9"/>
  <c r="Z569" i="9" s="1"/>
  <c r="Y568" i="9"/>
  <c r="Z568" i="9" s="1"/>
  <c r="Y567" i="9"/>
  <c r="Z567" i="9" s="1"/>
  <c r="Y566" i="9"/>
  <c r="Z566" i="9" s="1"/>
  <c r="Y565" i="9"/>
  <c r="Z565" i="9" s="1"/>
  <c r="Z564" i="9"/>
  <c r="Y564" i="9"/>
  <c r="Y563" i="9"/>
  <c r="Z563" i="9" s="1"/>
  <c r="Y562" i="9"/>
  <c r="Z562" i="9" s="1"/>
  <c r="Y561" i="9"/>
  <c r="Z561" i="9" s="1"/>
  <c r="Z560" i="9"/>
  <c r="Y560" i="9"/>
  <c r="Z559" i="9"/>
  <c r="Y559" i="9"/>
  <c r="Z558" i="9"/>
  <c r="Y558" i="9"/>
  <c r="Y557" i="9"/>
  <c r="Z557" i="9" s="1"/>
  <c r="Y556" i="9"/>
  <c r="Z556" i="9" s="1"/>
  <c r="Y555" i="9"/>
  <c r="Z555" i="9" s="1"/>
  <c r="Y554" i="9"/>
  <c r="Z554" i="9" s="1"/>
  <c r="Y553" i="9"/>
  <c r="Z553" i="9" s="1"/>
  <c r="Z552" i="9"/>
  <c r="Y552" i="9"/>
  <c r="Y551" i="9"/>
  <c r="Z551" i="9" s="1"/>
  <c r="Y550" i="9"/>
  <c r="Z550" i="9" s="1"/>
  <c r="Y549" i="9"/>
  <c r="Z549" i="9" s="1"/>
  <c r="Z548" i="9"/>
  <c r="Y548" i="9"/>
  <c r="Z547" i="9"/>
  <c r="Y547" i="9"/>
  <c r="Z546" i="9"/>
  <c r="Y546" i="9"/>
  <c r="Y545" i="9"/>
  <c r="Z545" i="9" s="1"/>
  <c r="Y544" i="9"/>
  <c r="Z544" i="9" s="1"/>
  <c r="Y543" i="9"/>
  <c r="Z543" i="9" s="1"/>
  <c r="Z542" i="9"/>
  <c r="Y542" i="9"/>
  <c r="Y541" i="9"/>
  <c r="Z541" i="9" s="1"/>
  <c r="Y540" i="9"/>
  <c r="Z540" i="9" s="1"/>
  <c r="Y539" i="9"/>
  <c r="Z539" i="9" s="1"/>
  <c r="Z538" i="9"/>
  <c r="Y538" i="9"/>
  <c r="Y537" i="9"/>
  <c r="Z537" i="9" s="1"/>
  <c r="Y536" i="9"/>
  <c r="Z536" i="9" s="1"/>
  <c r="Y535" i="9"/>
  <c r="Z535" i="9" s="1"/>
  <c r="Y534" i="9"/>
  <c r="Z534" i="9" s="1"/>
  <c r="Y533" i="9"/>
  <c r="Z533" i="9" s="1"/>
  <c r="Z532" i="9"/>
  <c r="Y532" i="9"/>
  <c r="Y531" i="9"/>
  <c r="Z531" i="9" s="1"/>
  <c r="Y530" i="9"/>
  <c r="Z530" i="9" s="1"/>
  <c r="Y529" i="9"/>
  <c r="Z529" i="9" s="1"/>
  <c r="Z528" i="9"/>
  <c r="Y528" i="9"/>
  <c r="Z527" i="9"/>
  <c r="Y527" i="9"/>
  <c r="Z526" i="9"/>
  <c r="Y526" i="9"/>
  <c r="Y525" i="9"/>
  <c r="Z525" i="9" s="1"/>
  <c r="Y524" i="9"/>
  <c r="Z524" i="9" s="1"/>
  <c r="Y523" i="9"/>
  <c r="Z523" i="9" s="1"/>
  <c r="Y522" i="9"/>
  <c r="Z522" i="9" s="1"/>
  <c r="Y521" i="9"/>
  <c r="Z521" i="9" s="1"/>
  <c r="Z520" i="9"/>
  <c r="Y520" i="9"/>
  <c r="Y519" i="9"/>
  <c r="Z519" i="9" s="1"/>
  <c r="Y518" i="9"/>
  <c r="Z518" i="9" s="1"/>
  <c r="Y517" i="9"/>
  <c r="Z517" i="9" s="1"/>
  <c r="Z516" i="9"/>
  <c r="Y516" i="9"/>
  <c r="Z515" i="9"/>
  <c r="Y515" i="9"/>
  <c r="Z514" i="9"/>
  <c r="Y514" i="9"/>
  <c r="Y513" i="9"/>
  <c r="Z513" i="9" s="1"/>
  <c r="Y512" i="9"/>
  <c r="Z512" i="9" s="1"/>
  <c r="Y511" i="9"/>
  <c r="Z511" i="9" s="1"/>
  <c r="Z510" i="9"/>
  <c r="Y510" i="9"/>
  <c r="Y509" i="9"/>
  <c r="Z509" i="9" s="1"/>
  <c r="Y508" i="9"/>
  <c r="Z508" i="9" s="1"/>
  <c r="Y507" i="9"/>
  <c r="Z507" i="9" s="1"/>
  <c r="Z506" i="9"/>
  <c r="Y506" i="9"/>
  <c r="Y505" i="9"/>
  <c r="Z505" i="9" s="1"/>
  <c r="Y504" i="9"/>
  <c r="Z504" i="9" s="1"/>
  <c r="Y503" i="9"/>
  <c r="Z503" i="9" s="1"/>
  <c r="Y502" i="9"/>
  <c r="Z502" i="9" s="1"/>
  <c r="Y501" i="9"/>
  <c r="Z501" i="9" s="1"/>
  <c r="Z500" i="9"/>
  <c r="Y500" i="9"/>
  <c r="Y499" i="9"/>
  <c r="Z499" i="9" s="1"/>
  <c r="Y498" i="9"/>
  <c r="Z498" i="9" s="1"/>
  <c r="Y497" i="9"/>
  <c r="Z497" i="9" s="1"/>
  <c r="Z496" i="9"/>
  <c r="Y496" i="9"/>
  <c r="Z495" i="9"/>
  <c r="Y495" i="9"/>
  <c r="Z494" i="9"/>
  <c r="Y494" i="9"/>
  <c r="Y493" i="9"/>
  <c r="Z493" i="9" s="1"/>
  <c r="Y492" i="9"/>
  <c r="Z492" i="9" s="1"/>
  <c r="Y491" i="9"/>
  <c r="Z491" i="9" s="1"/>
  <c r="Y490" i="9"/>
  <c r="Z490" i="9" s="1"/>
  <c r="Y489" i="9"/>
  <c r="Z489" i="9" s="1"/>
  <c r="Z488" i="9"/>
  <c r="Y488" i="9"/>
  <c r="Y487" i="9"/>
  <c r="Z487" i="9" s="1"/>
  <c r="Y486" i="9"/>
  <c r="Z486" i="9" s="1"/>
  <c r="Y485" i="9"/>
  <c r="Z485" i="9" s="1"/>
  <c r="Z484" i="9"/>
  <c r="Y484" i="9"/>
  <c r="Z483" i="9"/>
  <c r="Y483" i="9"/>
  <c r="Z482" i="9"/>
  <c r="Y482" i="9"/>
  <c r="Y481" i="9"/>
  <c r="Z481" i="9" s="1"/>
  <c r="Y480" i="9"/>
  <c r="Z480" i="9" s="1"/>
  <c r="Y479" i="9"/>
  <c r="Z479" i="9" s="1"/>
  <c r="Z478" i="9"/>
  <c r="Y478" i="9"/>
  <c r="Y477" i="9"/>
  <c r="Z477" i="9" s="1"/>
  <c r="Y476" i="9"/>
  <c r="Z476" i="9" s="1"/>
  <c r="Y475" i="9"/>
  <c r="Z475" i="9" s="1"/>
  <c r="Z474" i="9"/>
  <c r="Y474" i="9"/>
  <c r="Y473" i="9"/>
  <c r="Z473" i="9" s="1"/>
  <c r="Y472" i="9"/>
  <c r="Z472" i="9" s="1"/>
  <c r="Y471" i="9"/>
  <c r="Z471" i="9" s="1"/>
  <c r="Y470" i="9"/>
  <c r="Z470" i="9" s="1"/>
  <c r="Y469" i="9"/>
  <c r="Z469" i="9" s="1"/>
  <c r="Z468" i="9"/>
  <c r="Y468" i="9"/>
  <c r="Y467" i="9"/>
  <c r="Z467" i="9" s="1"/>
  <c r="Y466" i="9"/>
  <c r="Z466" i="9" s="1"/>
  <c r="Y465" i="9"/>
  <c r="Z465" i="9" s="1"/>
  <c r="Z464" i="9"/>
  <c r="Y464" i="9"/>
  <c r="Z463" i="9"/>
  <c r="Y463" i="9"/>
  <c r="Z462" i="9"/>
  <c r="Y462" i="9"/>
  <c r="Y461" i="9"/>
  <c r="Z461" i="9" s="1"/>
  <c r="Y460" i="9"/>
  <c r="Z460" i="9" s="1"/>
  <c r="Y459" i="9"/>
  <c r="Z459" i="9" s="1"/>
  <c r="Y458" i="9"/>
  <c r="Z458" i="9" s="1"/>
  <c r="Y457" i="9"/>
  <c r="Z457" i="9" s="1"/>
  <c r="Y456" i="9"/>
  <c r="Z456" i="9" s="1"/>
  <c r="Y455" i="9"/>
  <c r="Z455" i="9" s="1"/>
  <c r="Y454" i="9"/>
  <c r="Z454" i="9" s="1"/>
  <c r="Y453" i="9"/>
  <c r="Z453" i="9" s="1"/>
  <c r="Z452" i="9"/>
  <c r="Y452" i="9"/>
  <c r="Z451" i="9"/>
  <c r="Y451" i="9"/>
  <c r="Z450" i="9"/>
  <c r="Y450" i="9"/>
  <c r="Y449" i="9"/>
  <c r="Z449" i="9" s="1"/>
  <c r="Y448" i="9"/>
  <c r="Z448" i="9" s="1"/>
  <c r="Y447" i="9"/>
  <c r="Z447" i="9" s="1"/>
  <c r="Y446" i="9"/>
  <c r="Z446" i="9" s="1"/>
  <c r="Y445" i="9"/>
  <c r="Z445" i="9" s="1"/>
  <c r="Y444" i="9"/>
  <c r="Z444" i="9" s="1"/>
  <c r="Y443" i="9"/>
  <c r="Z443" i="9" s="1"/>
  <c r="Z442" i="9"/>
  <c r="Y442" i="9"/>
  <c r="Y441" i="9"/>
  <c r="Z441" i="9" s="1"/>
  <c r="Y440" i="9"/>
  <c r="Z440" i="9" s="1"/>
  <c r="Y439" i="9"/>
  <c r="Z439" i="9" s="1"/>
  <c r="Y438" i="9"/>
  <c r="Z438" i="9" s="1"/>
  <c r="Y437" i="9"/>
  <c r="Z437" i="9" s="1"/>
  <c r="Y436" i="9"/>
  <c r="Z436" i="9" s="1"/>
  <c r="Y435" i="9"/>
  <c r="Z435" i="9" s="1"/>
  <c r="Y434" i="9"/>
  <c r="Z434" i="9" s="1"/>
  <c r="Y433" i="9"/>
  <c r="Z433" i="9" s="1"/>
  <c r="Z432" i="9"/>
  <c r="Y432" i="9"/>
  <c r="Z431" i="9"/>
  <c r="Y431" i="9"/>
  <c r="Z430" i="9"/>
  <c r="Y430" i="9"/>
  <c r="Y429" i="9"/>
  <c r="Z429" i="9" s="1"/>
  <c r="Y428" i="9"/>
  <c r="Z428" i="9" s="1"/>
  <c r="Y427" i="9"/>
  <c r="Z427" i="9" s="1"/>
  <c r="Y426" i="9"/>
  <c r="Z426" i="9" s="1"/>
  <c r="Y425" i="9"/>
  <c r="Z425" i="9" s="1"/>
  <c r="Z424" i="9"/>
  <c r="Y424" i="9"/>
  <c r="Y423" i="9"/>
  <c r="Z423" i="9" s="1"/>
  <c r="Y422" i="9"/>
  <c r="Z422" i="9" s="1"/>
  <c r="Y421" i="9"/>
  <c r="Z421" i="9" s="1"/>
  <c r="Z420" i="9"/>
  <c r="Y420" i="9"/>
  <c r="Z419" i="9"/>
  <c r="Y419" i="9"/>
  <c r="Z418" i="9"/>
  <c r="Y418" i="9"/>
  <c r="Y417" i="9"/>
  <c r="Z417" i="9" s="1"/>
  <c r="Y416" i="9"/>
  <c r="Z416" i="9" s="1"/>
  <c r="Y415" i="9"/>
  <c r="Z415" i="9" s="1"/>
  <c r="Z414" i="9"/>
  <c r="Y414" i="9"/>
  <c r="Y413" i="9"/>
  <c r="Z413" i="9" s="1"/>
  <c r="Y412" i="9"/>
  <c r="Z412" i="9" s="1"/>
  <c r="Y411" i="9"/>
  <c r="Z411" i="9" s="1"/>
  <c r="Z410" i="9"/>
  <c r="Y410" i="9"/>
  <c r="Y409" i="9"/>
  <c r="Z409" i="9" s="1"/>
  <c r="Y408" i="9"/>
  <c r="Z408" i="9" s="1"/>
  <c r="Y407" i="9"/>
  <c r="Z407" i="9" s="1"/>
  <c r="Z406" i="9"/>
  <c r="Y406" i="9"/>
  <c r="Y405" i="9"/>
  <c r="Z405" i="9" s="1"/>
  <c r="Z404" i="9"/>
  <c r="Y404" i="9"/>
  <c r="Y403" i="9"/>
  <c r="Z403" i="9" s="1"/>
  <c r="Y402" i="9"/>
  <c r="Z402" i="9" s="1"/>
  <c r="Y401" i="9"/>
  <c r="Z401" i="9" s="1"/>
  <c r="Z400" i="9"/>
  <c r="Y400" i="9"/>
  <c r="Z399" i="9"/>
  <c r="Y399" i="9"/>
  <c r="Z398" i="9"/>
  <c r="Y398" i="9"/>
  <c r="Y397" i="9"/>
  <c r="Z397" i="9" s="1"/>
  <c r="Z396" i="9"/>
  <c r="Y396" i="9"/>
  <c r="Y395" i="9"/>
  <c r="Z395" i="9" s="1"/>
  <c r="Z394" i="9"/>
  <c r="Y394" i="9"/>
  <c r="Y393" i="9"/>
  <c r="Z393" i="9" s="1"/>
  <c r="Y392" i="9"/>
  <c r="Z392" i="9" s="1"/>
  <c r="Y391" i="9"/>
  <c r="Z391" i="9" s="1"/>
  <c r="Z390" i="9"/>
  <c r="Y390" i="9"/>
  <c r="Y389" i="9"/>
  <c r="Z389" i="9" s="1"/>
  <c r="Y388" i="9"/>
  <c r="Z388" i="9" s="1"/>
  <c r="Y387" i="9"/>
  <c r="Z387" i="9" s="1"/>
  <c r="Y386" i="9"/>
  <c r="Z386" i="9" s="1"/>
  <c r="Y385" i="9"/>
  <c r="Z385" i="9" s="1"/>
  <c r="Z384" i="9"/>
  <c r="Y384" i="9"/>
  <c r="Y383" i="9"/>
  <c r="Z383" i="9" s="1"/>
  <c r="Y382" i="9"/>
  <c r="Z382" i="9" s="1"/>
  <c r="Y381" i="9"/>
  <c r="Z381" i="9" s="1"/>
  <c r="Z380" i="9"/>
  <c r="Y380" i="9"/>
  <c r="Y379" i="9"/>
  <c r="Z379" i="9" s="1"/>
  <c r="Y378" i="9"/>
  <c r="Z378" i="9" s="1"/>
  <c r="Y377" i="9"/>
  <c r="Z377" i="9" s="1"/>
  <c r="Y376" i="9"/>
  <c r="Z376" i="9" s="1"/>
  <c r="Z375" i="9"/>
  <c r="Y375" i="9"/>
  <c r="Z374" i="9"/>
  <c r="Y374" i="9"/>
  <c r="Y373" i="9"/>
  <c r="Z373" i="9" s="1"/>
  <c r="Y372" i="9"/>
  <c r="Z372" i="9" s="1"/>
  <c r="Y371" i="9"/>
  <c r="Z371" i="9" s="1"/>
  <c r="Z370" i="9"/>
  <c r="Y370" i="9"/>
  <c r="Y369" i="9"/>
  <c r="Z369" i="9" s="1"/>
  <c r="Y368" i="9"/>
  <c r="Z368" i="9" s="1"/>
  <c r="Y367" i="9"/>
  <c r="Z367" i="9" s="1"/>
  <c r="Z366" i="9"/>
  <c r="Y366" i="9"/>
  <c r="Y365" i="9"/>
  <c r="Z365" i="9" s="1"/>
  <c r="Z364" i="9"/>
  <c r="Y364" i="9"/>
  <c r="Z363" i="9"/>
  <c r="Y363" i="9"/>
  <c r="Y362" i="9"/>
  <c r="Z362" i="9" s="1"/>
  <c r="Y361" i="9"/>
  <c r="Z361" i="9" s="1"/>
  <c r="Y360" i="9"/>
  <c r="Z360" i="9" s="1"/>
  <c r="Y359" i="9"/>
  <c r="Z359" i="9" s="1"/>
  <c r="Z358" i="9"/>
  <c r="Y358" i="9"/>
  <c r="Y357" i="9"/>
  <c r="Z357" i="9" s="1"/>
  <c r="Y356" i="9"/>
  <c r="Z356" i="9" s="1"/>
  <c r="Y355" i="9"/>
  <c r="Z355" i="9" s="1"/>
  <c r="Y354" i="9"/>
  <c r="Z354" i="9" s="1"/>
  <c r="Y353" i="9"/>
  <c r="Z353" i="9" s="1"/>
  <c r="Y352" i="9"/>
  <c r="Z352" i="9" s="1"/>
  <c r="Y351" i="9"/>
  <c r="Z351" i="9" s="1"/>
  <c r="Y350" i="9"/>
  <c r="Z350" i="9" s="1"/>
  <c r="Y349" i="9"/>
  <c r="Z349" i="9" s="1"/>
  <c r="Z348" i="9"/>
  <c r="Y348" i="9"/>
  <c r="Y347" i="9"/>
  <c r="Z347" i="9" s="1"/>
  <c r="Y346" i="9"/>
  <c r="Z346" i="9" s="1"/>
  <c r="Y345" i="9"/>
  <c r="Z345" i="9" s="1"/>
  <c r="Z344" i="9"/>
  <c r="Y344" i="9"/>
  <c r="Z343" i="9"/>
  <c r="Y343" i="9"/>
  <c r="Z342" i="9"/>
  <c r="Y342" i="9"/>
  <c r="Y341" i="9"/>
  <c r="Z341" i="9" s="1"/>
  <c r="Y340" i="9"/>
  <c r="Z340" i="9" s="1"/>
  <c r="Y339" i="9"/>
  <c r="Z339" i="9" s="1"/>
  <c r="Z338" i="9"/>
  <c r="Y338" i="9"/>
  <c r="Y337" i="9"/>
  <c r="Z337" i="9" s="1"/>
  <c r="Z336" i="9"/>
  <c r="Y336" i="9"/>
  <c r="Y335" i="9"/>
  <c r="Z335" i="9" s="1"/>
  <c r="Y334" i="9"/>
  <c r="Z334" i="9" s="1"/>
  <c r="Y333" i="9"/>
  <c r="Z333" i="9" s="1"/>
  <c r="Z332" i="9"/>
  <c r="Y332" i="9"/>
  <c r="Z331" i="9"/>
  <c r="Y331" i="9"/>
  <c r="Z330" i="9"/>
  <c r="Y330" i="9"/>
  <c r="Y329" i="9"/>
  <c r="Z329" i="9" s="1"/>
  <c r="Y328" i="9"/>
  <c r="Z328" i="9" s="1"/>
  <c r="Y327" i="9"/>
  <c r="Z327" i="9" s="1"/>
  <c r="Z326" i="9"/>
  <c r="Y326" i="9"/>
  <c r="Y325" i="9"/>
  <c r="Z325" i="9" s="1"/>
  <c r="Y324" i="9"/>
  <c r="Z324" i="9" s="1"/>
  <c r="Y323" i="9"/>
  <c r="Z323" i="9" s="1"/>
  <c r="Z322" i="9"/>
  <c r="Y322" i="9"/>
  <c r="Y321" i="9"/>
  <c r="Z321" i="9" s="1"/>
  <c r="Z320" i="9"/>
  <c r="Y320" i="9"/>
  <c r="Z319" i="9"/>
  <c r="Y319" i="9"/>
  <c r="Y318" i="9"/>
  <c r="Z318" i="9" s="1"/>
  <c r="Y317" i="9"/>
  <c r="Z317" i="9" s="1"/>
  <c r="Y316" i="9"/>
  <c r="Z316" i="9" s="1"/>
  <c r="Y315" i="9"/>
  <c r="Z315" i="9" s="1"/>
  <c r="Z314" i="9"/>
  <c r="Y314" i="9"/>
  <c r="Y313" i="9"/>
  <c r="Z313" i="9" s="1"/>
  <c r="Y312" i="9"/>
  <c r="Z312" i="9" s="1"/>
  <c r="Y311" i="9"/>
  <c r="Z311" i="9" s="1"/>
  <c r="Z310" i="9"/>
  <c r="Y310" i="9"/>
  <c r="Z309" i="9"/>
  <c r="Y309" i="9"/>
  <c r="Y308" i="9"/>
  <c r="Z308" i="9" s="1"/>
  <c r="Y307" i="9"/>
  <c r="Z307" i="9" s="1"/>
  <c r="Y306" i="9"/>
  <c r="Z306" i="9" s="1"/>
  <c r="Y305" i="9"/>
  <c r="Z305" i="9" s="1"/>
  <c r="Y304" i="9"/>
  <c r="Z304" i="9" s="1"/>
  <c r="Y303" i="9"/>
  <c r="Z303" i="9" s="1"/>
  <c r="Y302" i="9"/>
  <c r="Z302" i="9" s="1"/>
  <c r="Y301" i="9"/>
  <c r="Z301" i="9" s="1"/>
  <c r="Y300" i="9"/>
  <c r="Z300" i="9" s="1"/>
  <c r="Y299" i="9"/>
  <c r="Z299" i="9" s="1"/>
  <c r="Z298" i="9"/>
  <c r="Y298" i="9"/>
  <c r="Y297" i="9"/>
  <c r="Z297" i="9" s="1"/>
  <c r="Y296" i="9"/>
  <c r="Z296" i="9" s="1"/>
  <c r="Y295" i="9"/>
  <c r="Z295" i="9" s="1"/>
  <c r="Z294" i="9"/>
  <c r="Y294" i="9"/>
  <c r="Z293" i="9"/>
  <c r="Y293" i="9"/>
  <c r="Z292" i="9"/>
  <c r="Y292" i="9"/>
  <c r="Y291" i="9"/>
  <c r="Z291" i="9" s="1"/>
  <c r="Y290" i="9"/>
  <c r="Z290" i="9" s="1"/>
  <c r="Y289" i="9"/>
  <c r="Z289" i="9" s="1"/>
  <c r="Z288" i="9"/>
  <c r="Y288" i="9"/>
  <c r="Y287" i="9"/>
  <c r="Z287" i="9" s="1"/>
  <c r="Z286" i="9"/>
  <c r="Y286" i="9"/>
  <c r="Y285" i="9"/>
  <c r="Z285" i="9" s="1"/>
  <c r="Y284" i="9"/>
  <c r="Z284" i="9" s="1"/>
  <c r="Y283" i="9"/>
  <c r="Z283" i="9" s="1"/>
  <c r="Z282" i="9"/>
  <c r="Y282" i="9"/>
  <c r="Y281" i="9"/>
  <c r="Z281" i="9" s="1"/>
  <c r="Y280" i="9"/>
  <c r="Z280" i="9" s="1"/>
  <c r="Y279" i="9"/>
  <c r="Z279" i="9" s="1"/>
  <c r="Y278" i="9"/>
  <c r="Z278" i="9" s="1"/>
  <c r="Y277" i="9"/>
  <c r="Z277" i="9" s="1"/>
  <c r="Z276" i="9"/>
  <c r="Y276" i="9"/>
  <c r="Y275" i="9"/>
  <c r="Z275" i="9" s="1"/>
  <c r="Y274" i="9"/>
  <c r="Z274" i="9" s="1"/>
  <c r="Y273" i="9"/>
  <c r="Z273" i="9" s="1"/>
  <c r="Y272" i="9"/>
  <c r="Z272" i="9" s="1"/>
  <c r="Y271" i="9"/>
  <c r="Z271" i="9" s="1"/>
  <c r="Z270" i="9"/>
  <c r="Y270" i="9"/>
  <c r="Y269" i="9"/>
  <c r="Z269" i="9" s="1"/>
  <c r="Y268" i="9"/>
  <c r="Z268" i="9" s="1"/>
  <c r="Y267" i="9"/>
  <c r="Z267" i="9" s="1"/>
  <c r="Z266" i="9"/>
  <c r="Y266" i="9"/>
  <c r="Y265" i="9"/>
  <c r="Z265" i="9" s="1"/>
  <c r="Y264" i="9"/>
  <c r="Z264" i="9" s="1"/>
  <c r="Y263" i="9"/>
  <c r="Z263" i="9" s="1"/>
  <c r="Y262" i="9"/>
  <c r="Z262" i="9" s="1"/>
  <c r="Z261" i="9"/>
  <c r="Y261" i="9"/>
  <c r="Z260" i="9"/>
  <c r="Y260" i="9"/>
  <c r="Y259" i="9"/>
  <c r="Z259" i="9" s="1"/>
  <c r="Z258" i="9"/>
  <c r="Y258" i="9"/>
  <c r="Z257" i="9"/>
  <c r="Y257" i="9"/>
  <c r="Y256" i="9"/>
  <c r="Z256" i="9" s="1"/>
  <c r="Y255" i="9"/>
  <c r="Z255" i="9" s="1"/>
  <c r="Y254" i="9"/>
  <c r="Z254" i="9" s="1"/>
  <c r="Y253" i="9"/>
  <c r="Z253" i="9" s="1"/>
  <c r="Y252" i="9"/>
  <c r="Z252" i="9" s="1"/>
  <c r="Y251" i="9"/>
  <c r="Z251" i="9" s="1"/>
  <c r="Z250" i="9"/>
  <c r="Y250" i="9"/>
  <c r="Y249" i="9"/>
  <c r="Z249" i="9" s="1"/>
  <c r="Z248" i="9"/>
  <c r="Y248" i="9"/>
  <c r="Y247" i="9"/>
  <c r="Z247" i="9" s="1"/>
  <c r="Z246" i="9"/>
  <c r="Y246" i="9"/>
  <c r="Z245" i="9"/>
  <c r="Y245" i="9"/>
  <c r="Y244" i="9"/>
  <c r="Z244" i="9" s="1"/>
  <c r="Y243" i="9"/>
  <c r="Z243" i="9" s="1"/>
  <c r="Y242" i="9"/>
  <c r="Z242" i="9" s="1"/>
  <c r="Y241" i="9"/>
  <c r="Z241" i="9" s="1"/>
  <c r="Y240" i="9"/>
  <c r="Z240" i="9" s="1"/>
  <c r="Y239" i="9"/>
  <c r="Z239" i="9" s="1"/>
  <c r="Y238" i="9"/>
  <c r="Z238" i="9" s="1"/>
  <c r="Y237" i="9"/>
  <c r="Z237" i="9" s="1"/>
  <c r="Y236" i="9"/>
  <c r="Z236" i="9" s="1"/>
  <c r="Y235" i="9"/>
  <c r="Z235" i="9" s="1"/>
  <c r="Y234" i="9"/>
  <c r="Z234" i="9" s="1"/>
  <c r="Y233" i="9"/>
  <c r="Z233" i="9" s="1"/>
  <c r="Y232" i="9"/>
  <c r="Z232" i="9" s="1"/>
  <c r="Y231" i="9"/>
  <c r="Z231" i="9" s="1"/>
  <c r="Z230" i="9"/>
  <c r="Y230" i="9"/>
  <c r="Y229" i="9"/>
  <c r="Z229" i="9" s="1"/>
  <c r="Z228" i="9"/>
  <c r="Y228" i="9"/>
  <c r="Y227" i="9"/>
  <c r="Z227" i="9" s="1"/>
  <c r="Y226" i="9"/>
  <c r="Z226" i="9" s="1"/>
  <c r="Y225" i="9"/>
  <c r="Z225" i="9" s="1"/>
  <c r="Z224" i="9"/>
  <c r="Y224" i="9"/>
  <c r="Y223" i="9"/>
  <c r="Z223" i="9" s="1"/>
  <c r="Z222" i="9"/>
  <c r="Y222" i="9"/>
  <c r="Y221" i="9"/>
  <c r="Z221" i="9" s="1"/>
  <c r="Y220" i="9"/>
  <c r="Z220" i="9" s="1"/>
  <c r="Y219" i="9"/>
  <c r="Z219" i="9" s="1"/>
  <c r="Z218" i="9"/>
  <c r="Y218" i="9"/>
  <c r="Y217" i="9"/>
  <c r="Z217" i="9" s="1"/>
  <c r="Y216" i="9"/>
  <c r="Z216" i="9" s="1"/>
  <c r="Y215" i="9"/>
  <c r="Z215" i="9" s="1"/>
  <c r="Z214" i="9"/>
  <c r="Y214" i="9"/>
  <c r="Y213" i="9"/>
  <c r="Z213" i="9" s="1"/>
  <c r="Z212" i="9"/>
  <c r="Y212" i="9"/>
  <c r="Y211" i="9"/>
  <c r="Z211" i="9" s="1"/>
  <c r="Y210" i="9"/>
  <c r="Z210" i="9" s="1"/>
  <c r="Z209" i="9"/>
  <c r="Y209" i="9"/>
  <c r="Y208" i="9"/>
  <c r="Z208" i="9" s="1"/>
  <c r="Y207" i="9"/>
  <c r="Z207" i="9" s="1"/>
  <c r="Z206" i="9"/>
  <c r="Y206" i="9"/>
  <c r="Y205" i="9"/>
  <c r="Z205" i="9" s="1"/>
  <c r="Z204" i="9"/>
  <c r="Y204" i="9"/>
  <c r="Y203" i="9"/>
  <c r="Z203" i="9" s="1"/>
  <c r="Z202" i="9"/>
  <c r="Y202" i="9"/>
  <c r="Y201" i="9"/>
  <c r="Z201" i="9" s="1"/>
  <c r="Y200" i="9"/>
  <c r="Z200" i="9" s="1"/>
  <c r="Y199" i="9"/>
  <c r="Z199" i="9" s="1"/>
  <c r="Z198" i="9"/>
  <c r="Y198" i="9"/>
  <c r="Z197" i="9"/>
  <c r="Y197" i="9"/>
  <c r="Z196" i="9"/>
  <c r="Y196" i="9"/>
  <c r="Y195" i="9"/>
  <c r="Z195" i="9" s="1"/>
  <c r="Y194" i="9"/>
  <c r="Z194" i="9" s="1"/>
  <c r="Y193" i="9"/>
  <c r="Z193" i="9" s="1"/>
  <c r="Y192" i="9"/>
  <c r="Z192" i="9" s="1"/>
  <c r="Y191" i="9"/>
  <c r="Z191" i="9" s="1"/>
  <c r="Z190" i="9"/>
  <c r="Y190" i="9"/>
  <c r="Y189" i="9"/>
  <c r="Z189" i="9" s="1"/>
  <c r="Z188" i="9"/>
  <c r="Y188" i="9"/>
  <c r="Y187" i="9"/>
  <c r="Z187" i="9" s="1"/>
  <c r="Z186" i="9"/>
  <c r="Y186" i="9"/>
  <c r="Y185" i="9"/>
  <c r="Z185" i="9" s="1"/>
  <c r="Z184" i="9"/>
  <c r="Y184" i="9"/>
  <c r="Y183" i="9"/>
  <c r="Z183" i="9" s="1"/>
  <c r="Z182" i="9"/>
  <c r="Y182" i="9"/>
  <c r="Z181" i="9"/>
  <c r="Y181" i="9"/>
  <c r="Z180" i="9"/>
  <c r="Y180" i="9"/>
  <c r="Y179" i="9"/>
  <c r="Z179" i="9" s="1"/>
  <c r="Z178" i="9"/>
  <c r="Y178" i="9"/>
  <c r="Y177" i="9"/>
  <c r="Z177" i="9" s="1"/>
  <c r="Y176" i="9"/>
  <c r="Z176" i="9" s="1"/>
  <c r="Y175" i="9"/>
  <c r="Z175" i="9" s="1"/>
  <c r="Z174" i="9"/>
  <c r="Y174" i="9"/>
  <c r="Y173" i="9"/>
  <c r="Z173" i="9" s="1"/>
  <c r="Y172" i="9"/>
  <c r="Z172" i="9" s="1"/>
  <c r="Y171" i="9"/>
  <c r="Z171" i="9" s="1"/>
  <c r="Y170" i="9"/>
  <c r="Z170" i="9" s="1"/>
  <c r="Y169" i="9"/>
  <c r="Z169" i="9" s="1"/>
  <c r="Z168" i="9"/>
  <c r="Y168" i="9"/>
  <c r="Y167" i="9"/>
  <c r="Z167" i="9" s="1"/>
  <c r="Z166" i="9"/>
  <c r="Y166" i="9"/>
  <c r="Y165" i="9"/>
  <c r="Z165" i="9" s="1"/>
  <c r="Y164" i="9"/>
  <c r="Z164" i="9" s="1"/>
  <c r="Y163" i="9"/>
  <c r="Z163" i="9" s="1"/>
  <c r="Y162" i="9"/>
  <c r="Z162" i="9" s="1"/>
  <c r="Y161" i="9"/>
  <c r="Z161" i="9" s="1"/>
  <c r="Y160" i="9"/>
  <c r="Z160" i="9" s="1"/>
  <c r="Y159" i="9"/>
  <c r="Z159" i="9" s="1"/>
  <c r="Z158" i="9"/>
  <c r="Y158" i="9"/>
  <c r="Y157" i="9"/>
  <c r="Z157" i="9" s="1"/>
  <c r="Y156" i="9"/>
  <c r="Z156" i="9" s="1"/>
  <c r="Y155" i="9"/>
  <c r="Z155" i="9" s="1"/>
  <c r="Y154" i="9"/>
  <c r="Z154" i="9" s="1"/>
  <c r="Y153" i="9"/>
  <c r="Z153" i="9" s="1"/>
  <c r="Y152" i="9"/>
  <c r="Z152" i="9" s="1"/>
  <c r="Y151" i="9"/>
  <c r="Z151" i="9" s="1"/>
  <c r="Z150" i="9"/>
  <c r="Y150" i="9"/>
  <c r="Z149" i="9"/>
  <c r="Y149" i="9"/>
  <c r="Z148" i="9"/>
  <c r="Y148" i="9"/>
  <c r="Y147" i="9"/>
  <c r="Z147" i="9" s="1"/>
  <c r="Y146" i="9"/>
  <c r="Z146" i="9" s="1"/>
  <c r="Z145" i="9"/>
  <c r="Y145" i="9"/>
  <c r="Z144" i="9"/>
  <c r="Y144" i="9"/>
  <c r="Y143" i="9"/>
  <c r="Z143" i="9" s="1"/>
  <c r="Z142" i="9"/>
  <c r="Y142" i="9"/>
  <c r="Y141" i="9"/>
  <c r="Z141" i="9" s="1"/>
  <c r="Z140" i="9"/>
  <c r="Y140" i="9"/>
  <c r="Y139" i="9"/>
  <c r="Z139" i="9" s="1"/>
  <c r="Z138" i="9"/>
  <c r="Y138" i="9"/>
  <c r="Y137" i="9"/>
  <c r="Z137" i="9" s="1"/>
  <c r="Y136" i="9"/>
  <c r="Z136" i="9" s="1"/>
  <c r="Y135" i="9"/>
  <c r="Z135" i="9" s="1"/>
  <c r="Z134" i="9"/>
  <c r="Y134" i="9"/>
  <c r="Z133" i="9"/>
  <c r="Y133" i="9"/>
  <c r="Z132" i="9"/>
  <c r="Y132" i="9"/>
  <c r="Y131" i="9"/>
  <c r="Z131" i="9" s="1"/>
  <c r="Z130" i="9"/>
  <c r="Y130" i="9"/>
  <c r="Y129" i="9"/>
  <c r="Z129" i="9" s="1"/>
  <c r="Y128" i="9"/>
  <c r="Z128" i="9" s="1"/>
  <c r="Y127" i="9"/>
  <c r="Z127" i="9" s="1"/>
  <c r="Z126" i="9"/>
  <c r="Y126" i="9"/>
  <c r="Y125" i="9"/>
  <c r="Z125" i="9" s="1"/>
  <c r="Z124" i="9"/>
  <c r="Y124" i="9"/>
  <c r="Y123" i="9"/>
  <c r="Z123" i="9" s="1"/>
  <c r="Z122" i="9"/>
  <c r="Y122" i="9"/>
  <c r="Y121" i="9"/>
  <c r="Z121" i="9" s="1"/>
  <c r="Y120" i="9"/>
  <c r="Z120" i="9" s="1"/>
  <c r="Y119" i="9"/>
  <c r="Z119" i="9" s="1"/>
  <c r="Z118" i="9"/>
  <c r="Y118" i="9"/>
  <c r="Z117" i="9"/>
  <c r="Y117" i="9"/>
  <c r="Z116" i="9"/>
  <c r="Y116" i="9"/>
  <c r="Y115" i="9"/>
  <c r="Z115" i="9" s="1"/>
  <c r="Z114" i="9"/>
  <c r="Y114" i="9"/>
  <c r="Y113" i="9"/>
  <c r="Z113" i="9" s="1"/>
  <c r="Y112" i="9"/>
  <c r="Z112" i="9" s="1"/>
  <c r="Y111" i="9"/>
  <c r="Z111" i="9" s="1"/>
  <c r="Z110" i="9"/>
  <c r="Y110" i="9"/>
  <c r="Y109" i="9"/>
  <c r="Z109" i="9" s="1"/>
  <c r="Y108" i="9"/>
  <c r="Z108" i="9" s="1"/>
  <c r="Y107" i="9"/>
  <c r="Z107" i="9" s="1"/>
  <c r="Z106" i="9"/>
  <c r="Y106" i="9"/>
  <c r="Y105" i="9"/>
  <c r="Z105" i="9" s="1"/>
  <c r="Z104" i="9"/>
  <c r="Y104" i="9"/>
  <c r="Y103" i="9"/>
  <c r="Z103" i="9" s="1"/>
  <c r="Z102" i="9"/>
  <c r="Y102" i="9"/>
  <c r="Z101" i="9"/>
  <c r="Y101" i="9"/>
  <c r="Y100" i="9"/>
  <c r="Z100" i="9" s="1"/>
  <c r="Y99" i="9"/>
  <c r="Z99" i="9" s="1"/>
  <c r="Y98" i="9"/>
  <c r="Z98" i="9" s="1"/>
  <c r="Z97" i="9"/>
  <c r="Y97" i="9"/>
  <c r="Z96" i="9"/>
  <c r="Y96" i="9"/>
  <c r="Y95" i="9"/>
  <c r="Z95" i="9" s="1"/>
  <c r="Z94" i="9"/>
  <c r="Y94" i="9"/>
  <c r="Y93" i="9"/>
  <c r="Z93" i="9" s="1"/>
  <c r="Z92" i="9"/>
  <c r="Y92" i="9"/>
  <c r="Y91" i="9"/>
  <c r="Z91" i="9" s="1"/>
  <c r="Y90" i="9"/>
  <c r="Z90" i="9" s="1"/>
  <c r="Y89" i="9"/>
  <c r="Z89" i="9" s="1"/>
  <c r="Y88" i="9"/>
  <c r="Z88" i="9" s="1"/>
  <c r="Y87" i="9"/>
  <c r="Z87" i="9" s="1"/>
  <c r="Z86" i="9"/>
  <c r="Y86" i="9"/>
  <c r="Z85" i="9"/>
  <c r="Y85" i="9"/>
  <c r="Z84" i="9"/>
  <c r="Y84" i="9"/>
  <c r="Y83" i="9"/>
  <c r="Z83" i="9" s="1"/>
  <c r="Y82" i="9"/>
  <c r="Z82" i="9" s="1"/>
  <c r="Y81" i="9"/>
  <c r="Z81" i="9" s="1"/>
  <c r="Y80" i="9"/>
  <c r="Z80" i="9" s="1"/>
  <c r="Y79" i="9"/>
  <c r="Z79" i="9" s="1"/>
  <c r="Y78" i="9"/>
  <c r="Z78" i="9" s="1"/>
  <c r="Y77" i="9"/>
  <c r="Z77" i="9" s="1"/>
  <c r="Y76" i="9"/>
  <c r="Z76" i="9" s="1"/>
  <c r="Y75" i="9"/>
  <c r="Z75" i="9" s="1"/>
  <c r="Z74" i="9"/>
  <c r="Y74" i="9"/>
  <c r="Y73" i="9"/>
  <c r="Z73" i="9" s="1"/>
  <c r="Y72" i="9"/>
  <c r="Z72" i="9" s="1"/>
  <c r="Y71" i="9"/>
  <c r="Z71" i="9" s="1"/>
  <c r="Z70" i="9"/>
  <c r="Y70" i="9"/>
  <c r="Z69" i="9"/>
  <c r="Y69" i="9"/>
  <c r="Y68" i="9"/>
  <c r="Z68" i="9" s="1"/>
  <c r="Y67" i="9"/>
  <c r="Z67" i="9" s="1"/>
  <c r="Y66" i="9"/>
  <c r="Z66" i="9" s="1"/>
  <c r="Y65" i="9"/>
  <c r="Z65" i="9" s="1"/>
  <c r="Y64" i="9"/>
  <c r="Z64" i="9" s="1"/>
  <c r="Y63" i="9"/>
  <c r="Z63" i="9" s="1"/>
  <c r="Y62" i="9"/>
  <c r="Z62" i="9" s="1"/>
  <c r="Y61" i="9"/>
  <c r="Z61" i="9" s="1"/>
  <c r="Z60" i="9"/>
  <c r="Y60" i="9"/>
  <c r="Y59" i="9"/>
  <c r="Z59" i="9" s="1"/>
  <c r="Z58" i="9"/>
  <c r="Y58" i="9"/>
  <c r="Y57" i="9"/>
  <c r="Z57" i="9" s="1"/>
  <c r="Z56" i="9"/>
  <c r="Y56" i="9"/>
  <c r="Y55" i="9"/>
  <c r="Z55" i="9" s="1"/>
  <c r="Z54" i="9"/>
  <c r="Y54" i="9"/>
  <c r="Z53" i="9"/>
  <c r="Y53" i="9"/>
  <c r="Y52" i="9"/>
  <c r="Z52" i="9" s="1"/>
  <c r="Y51" i="9"/>
  <c r="Z51" i="9" s="1"/>
  <c r="Z50" i="9"/>
  <c r="Y50" i="9"/>
  <c r="Y49" i="9"/>
  <c r="Z49" i="9" s="1"/>
  <c r="Z48" i="9"/>
  <c r="Y48" i="9"/>
  <c r="Y47" i="9"/>
  <c r="Z47" i="9" s="1"/>
  <c r="Z46" i="9"/>
  <c r="Y46" i="9"/>
  <c r="Y45" i="9"/>
  <c r="Z45" i="9" s="1"/>
  <c r="Y44" i="9"/>
  <c r="Z44" i="9" s="1"/>
  <c r="Y43" i="9"/>
  <c r="Z43" i="9" s="1"/>
  <c r="Z42" i="9"/>
  <c r="Y42" i="9"/>
  <c r="Y41" i="9"/>
  <c r="Z41" i="9" s="1"/>
  <c r="Z40" i="9"/>
  <c r="Y40" i="9"/>
  <c r="Y39" i="9"/>
  <c r="Z39" i="9" s="1"/>
  <c r="Y38" i="9"/>
  <c r="Z38" i="9" s="1"/>
  <c r="Z37" i="9"/>
  <c r="Y37" i="9"/>
  <c r="Y36" i="9"/>
  <c r="Z36" i="9" s="1"/>
  <c r="Y35" i="9"/>
  <c r="Z35" i="9" s="1"/>
  <c r="Y34" i="9"/>
  <c r="Z34" i="9" s="1"/>
  <c r="Y33" i="9"/>
  <c r="Z33" i="9" s="1"/>
  <c r="Y32" i="9"/>
  <c r="Z32" i="9" s="1"/>
  <c r="Y31" i="9"/>
  <c r="Z31" i="9" s="1"/>
  <c r="Y30" i="9"/>
  <c r="Z30" i="9" s="1"/>
  <c r="Y29" i="9"/>
  <c r="Z29" i="9" s="1"/>
  <c r="Z28" i="9"/>
  <c r="Y28" i="9"/>
  <c r="Y27" i="9"/>
  <c r="Z27" i="9" s="1"/>
  <c r="Z26" i="9"/>
  <c r="Y26" i="9"/>
  <c r="Y25" i="9"/>
  <c r="Z25" i="9" s="1"/>
  <c r="Z24" i="9"/>
  <c r="Y24" i="9"/>
  <c r="Y23" i="9"/>
  <c r="Z23" i="9" s="1"/>
  <c r="Y22" i="9"/>
  <c r="Z22" i="9" s="1"/>
  <c r="Z21" i="9"/>
  <c r="Y21" i="9"/>
  <c r="Y20" i="9"/>
  <c r="Z20" i="9" s="1"/>
  <c r="Y19" i="9"/>
  <c r="Z19" i="9" s="1"/>
  <c r="Z18" i="9"/>
  <c r="Y18" i="9"/>
  <c r="Y17" i="9"/>
  <c r="Z17" i="9" s="1"/>
  <c r="Z16" i="9"/>
  <c r="Y16" i="9"/>
  <c r="Y15" i="9"/>
  <c r="Z15" i="9" s="1"/>
  <c r="Z14" i="9"/>
  <c r="Y14" i="9"/>
  <c r="Y13" i="9"/>
  <c r="Z13" i="9" s="1"/>
  <c r="Y12" i="9"/>
  <c r="Z12" i="9" s="1"/>
  <c r="Y11" i="9"/>
  <c r="Z11" i="9" s="1"/>
  <c r="Y10" i="9"/>
  <c r="Z10" i="9" s="1"/>
  <c r="Y9" i="9"/>
  <c r="Z9" i="9" s="1"/>
  <c r="Y8" i="9"/>
  <c r="Z8" i="9" s="1"/>
  <c r="Y7" i="9"/>
  <c r="Z7" i="9" s="1"/>
  <c r="Y6" i="9"/>
  <c r="Z6" i="9" s="1"/>
  <c r="Y5" i="9"/>
  <c r="Z5" i="9" s="1"/>
  <c r="Y4" i="9"/>
  <c r="Z4" i="9" s="1"/>
  <c r="Y3" i="9"/>
  <c r="Z3" i="9" s="1"/>
  <c r="Y2" i="9"/>
  <c r="Z2" i="9" s="1"/>
  <c r="AB597" i="3"/>
  <c r="T597" i="3"/>
  <c r="W597" i="3" s="1"/>
  <c r="S597" i="3"/>
  <c r="AB596" i="3"/>
  <c r="T596" i="3"/>
  <c r="W596" i="3" s="1"/>
  <c r="S596" i="3"/>
  <c r="AB595" i="3"/>
  <c r="T595" i="3"/>
  <c r="W595" i="3" s="1"/>
  <c r="S595" i="3"/>
  <c r="AB594" i="3"/>
  <c r="T594" i="3"/>
  <c r="W594" i="3" s="1"/>
  <c r="S594" i="3"/>
  <c r="AB593" i="3"/>
  <c r="T593" i="3"/>
  <c r="W593" i="3" s="1"/>
  <c r="S593" i="3"/>
  <c r="AB592" i="3"/>
  <c r="T592" i="3"/>
  <c r="W592" i="3" s="1"/>
  <c r="S592" i="3"/>
  <c r="AB591" i="3"/>
  <c r="T591" i="3"/>
  <c r="W591" i="3" s="1"/>
  <c r="S591" i="3"/>
  <c r="AB590" i="3"/>
  <c r="T590" i="3"/>
  <c r="W590" i="3" s="1"/>
  <c r="S590" i="3"/>
  <c r="AB589" i="3"/>
  <c r="T589" i="3"/>
  <c r="W589" i="3" s="1"/>
  <c r="S589" i="3"/>
  <c r="AB588" i="3"/>
  <c r="T588" i="3"/>
  <c r="W588" i="3" s="1"/>
  <c r="S588" i="3"/>
  <c r="AB587" i="3"/>
  <c r="T587" i="3"/>
  <c r="W587" i="3" s="1"/>
  <c r="S587" i="3"/>
  <c r="AB586" i="3"/>
  <c r="T586" i="3"/>
  <c r="W586" i="3" s="1"/>
  <c r="S586" i="3"/>
  <c r="AB585" i="3"/>
  <c r="T585" i="3"/>
  <c r="W585" i="3" s="1"/>
  <c r="S585" i="3"/>
  <c r="AB584" i="3"/>
  <c r="T584" i="3"/>
  <c r="W584" i="3" s="1"/>
  <c r="S584" i="3"/>
  <c r="AB583" i="3"/>
  <c r="T583" i="3"/>
  <c r="W583" i="3" s="1"/>
  <c r="S583" i="3"/>
  <c r="AB582" i="3"/>
  <c r="T582" i="3"/>
  <c r="W582" i="3" s="1"/>
  <c r="S582" i="3"/>
  <c r="AB581" i="3"/>
  <c r="T581" i="3"/>
  <c r="W581" i="3" s="1"/>
  <c r="S581" i="3"/>
  <c r="AB580" i="3"/>
  <c r="T580" i="3"/>
  <c r="W580" i="3" s="1"/>
  <c r="S580" i="3"/>
  <c r="AB579" i="3"/>
  <c r="T579" i="3"/>
  <c r="W579" i="3" s="1"/>
  <c r="S579" i="3"/>
  <c r="AB578" i="3"/>
  <c r="T578" i="3"/>
  <c r="W578" i="3" s="1"/>
  <c r="S578" i="3"/>
  <c r="AB577" i="3"/>
  <c r="T577" i="3"/>
  <c r="W577" i="3" s="1"/>
  <c r="S577" i="3"/>
  <c r="AB576" i="3"/>
  <c r="T576" i="3"/>
  <c r="W576" i="3" s="1"/>
  <c r="S576" i="3"/>
  <c r="AB575" i="3"/>
  <c r="T575" i="3"/>
  <c r="W575" i="3" s="1"/>
  <c r="S575" i="3"/>
  <c r="AB574" i="3"/>
  <c r="T574" i="3"/>
  <c r="W574" i="3" s="1"/>
  <c r="S574" i="3"/>
  <c r="AB573" i="3"/>
  <c r="T573" i="3"/>
  <c r="W573" i="3" s="1"/>
  <c r="S573" i="3"/>
  <c r="AB572" i="3"/>
  <c r="T572" i="3"/>
  <c r="W572" i="3" s="1"/>
  <c r="S572" i="3"/>
  <c r="AB571" i="3"/>
  <c r="T571" i="3"/>
  <c r="W571" i="3" s="1"/>
  <c r="S571" i="3"/>
  <c r="AB570" i="3"/>
  <c r="T570" i="3"/>
  <c r="W570" i="3" s="1"/>
  <c r="S570" i="3"/>
  <c r="AB569" i="3"/>
  <c r="T569" i="3"/>
  <c r="W569" i="3" s="1"/>
  <c r="S569" i="3"/>
  <c r="AB568" i="3"/>
  <c r="T568" i="3"/>
  <c r="W568" i="3" s="1"/>
  <c r="S568" i="3"/>
  <c r="AB567" i="3"/>
  <c r="T567" i="3"/>
  <c r="W567" i="3" s="1"/>
  <c r="S567" i="3"/>
  <c r="AB566" i="3"/>
  <c r="T566" i="3"/>
  <c r="W566" i="3" s="1"/>
  <c r="S566" i="3"/>
  <c r="AB565" i="3"/>
  <c r="T565" i="3"/>
  <c r="W565" i="3" s="1"/>
  <c r="S565" i="3"/>
  <c r="AB564" i="3"/>
  <c r="T564" i="3"/>
  <c r="W564" i="3" s="1"/>
  <c r="S564" i="3"/>
  <c r="AB563" i="3"/>
  <c r="T563" i="3"/>
  <c r="W563" i="3" s="1"/>
  <c r="S563" i="3"/>
  <c r="AB562" i="3"/>
  <c r="T562" i="3"/>
  <c r="W562" i="3" s="1"/>
  <c r="S562" i="3"/>
  <c r="AB561" i="3"/>
  <c r="T561" i="3"/>
  <c r="W561" i="3" s="1"/>
  <c r="S561" i="3"/>
  <c r="AB560" i="3"/>
  <c r="T560" i="3"/>
  <c r="W560" i="3" s="1"/>
  <c r="S560" i="3"/>
  <c r="AB559" i="3"/>
  <c r="T559" i="3"/>
  <c r="W559" i="3" s="1"/>
  <c r="S559" i="3"/>
  <c r="AB558" i="3"/>
  <c r="T558" i="3"/>
  <c r="W558" i="3" s="1"/>
  <c r="S558" i="3"/>
  <c r="AB557" i="3"/>
  <c r="T557" i="3"/>
  <c r="W557" i="3" s="1"/>
  <c r="S557" i="3"/>
  <c r="AB556" i="3"/>
  <c r="T556" i="3"/>
  <c r="W556" i="3" s="1"/>
  <c r="S556" i="3"/>
  <c r="AB555" i="3"/>
  <c r="T555" i="3"/>
  <c r="W555" i="3" s="1"/>
  <c r="S555" i="3"/>
  <c r="AB554" i="3"/>
  <c r="T554" i="3"/>
  <c r="W554" i="3" s="1"/>
  <c r="S554" i="3"/>
  <c r="AB553" i="3"/>
  <c r="T553" i="3"/>
  <c r="W553" i="3" s="1"/>
  <c r="S553" i="3"/>
  <c r="AB552" i="3"/>
  <c r="T552" i="3"/>
  <c r="W552" i="3" s="1"/>
  <c r="S552" i="3"/>
  <c r="AB551" i="3"/>
  <c r="T551" i="3"/>
  <c r="W551" i="3" s="1"/>
  <c r="S551" i="3"/>
  <c r="AB550" i="3"/>
  <c r="T550" i="3"/>
  <c r="W550" i="3" s="1"/>
  <c r="S550" i="3"/>
  <c r="AB549" i="3"/>
  <c r="T549" i="3"/>
  <c r="W549" i="3" s="1"/>
  <c r="S549" i="3"/>
  <c r="AB548" i="3"/>
  <c r="T548" i="3"/>
  <c r="W548" i="3" s="1"/>
  <c r="S548" i="3"/>
  <c r="AB547" i="3"/>
  <c r="T547" i="3"/>
  <c r="W547" i="3" s="1"/>
  <c r="S547" i="3"/>
  <c r="AB546" i="3"/>
  <c r="T546" i="3"/>
  <c r="W546" i="3" s="1"/>
  <c r="S546" i="3"/>
  <c r="AB545" i="3"/>
  <c r="T545" i="3"/>
  <c r="W545" i="3" s="1"/>
  <c r="S545" i="3"/>
  <c r="AB544" i="3"/>
  <c r="T544" i="3"/>
  <c r="W544" i="3" s="1"/>
  <c r="S544" i="3"/>
  <c r="AB543" i="3"/>
  <c r="T543" i="3"/>
  <c r="W543" i="3" s="1"/>
  <c r="S543" i="3"/>
  <c r="AB542" i="3"/>
  <c r="T542" i="3"/>
  <c r="W542" i="3" s="1"/>
  <c r="S542" i="3"/>
  <c r="AB541" i="3"/>
  <c r="T541" i="3"/>
  <c r="W541" i="3" s="1"/>
  <c r="S541" i="3"/>
  <c r="AB540" i="3"/>
  <c r="T540" i="3"/>
  <c r="W540" i="3" s="1"/>
  <c r="S540" i="3"/>
  <c r="AB539" i="3"/>
  <c r="T539" i="3"/>
  <c r="W539" i="3" s="1"/>
  <c r="S539" i="3"/>
  <c r="AB538" i="3"/>
  <c r="T538" i="3"/>
  <c r="W538" i="3" s="1"/>
  <c r="S538" i="3"/>
  <c r="AB537" i="3"/>
  <c r="T537" i="3"/>
  <c r="W537" i="3" s="1"/>
  <c r="S537" i="3"/>
  <c r="AB536" i="3"/>
  <c r="T536" i="3"/>
  <c r="W536" i="3" s="1"/>
  <c r="S536" i="3"/>
  <c r="AB535" i="3"/>
  <c r="T535" i="3"/>
  <c r="W535" i="3" s="1"/>
  <c r="S535" i="3"/>
  <c r="AB534" i="3"/>
  <c r="T534" i="3"/>
  <c r="W534" i="3" s="1"/>
  <c r="S534" i="3"/>
  <c r="AB533" i="3"/>
  <c r="T533" i="3"/>
  <c r="W533" i="3" s="1"/>
  <c r="S533" i="3"/>
  <c r="AB532" i="3"/>
  <c r="T532" i="3"/>
  <c r="W532" i="3" s="1"/>
  <c r="S532" i="3"/>
  <c r="AB531" i="3"/>
  <c r="T531" i="3"/>
  <c r="W531" i="3" s="1"/>
  <c r="S531" i="3"/>
  <c r="AB530" i="3"/>
  <c r="T530" i="3"/>
  <c r="W530" i="3" s="1"/>
  <c r="S530" i="3"/>
  <c r="AB529" i="3"/>
  <c r="T529" i="3"/>
  <c r="W529" i="3" s="1"/>
  <c r="S529" i="3"/>
  <c r="AB528" i="3"/>
  <c r="T528" i="3"/>
  <c r="W528" i="3" s="1"/>
  <c r="S528" i="3"/>
  <c r="AB527" i="3"/>
  <c r="T527" i="3"/>
  <c r="W527" i="3" s="1"/>
  <c r="S527" i="3"/>
  <c r="AB526" i="3"/>
  <c r="T526" i="3"/>
  <c r="W526" i="3" s="1"/>
  <c r="S526" i="3"/>
  <c r="AB525" i="3"/>
  <c r="T525" i="3"/>
  <c r="W525" i="3" s="1"/>
  <c r="S525" i="3"/>
  <c r="AB524" i="3"/>
  <c r="T524" i="3"/>
  <c r="W524" i="3" s="1"/>
  <c r="S524" i="3"/>
  <c r="AB523" i="3"/>
  <c r="T523" i="3"/>
  <c r="W523" i="3" s="1"/>
  <c r="S523" i="3"/>
  <c r="AB522" i="3"/>
  <c r="T522" i="3"/>
  <c r="W522" i="3" s="1"/>
  <c r="S522" i="3"/>
  <c r="AB521" i="3"/>
  <c r="T521" i="3"/>
  <c r="W521" i="3" s="1"/>
  <c r="S521" i="3"/>
  <c r="AB520" i="3"/>
  <c r="T520" i="3"/>
  <c r="W520" i="3" s="1"/>
  <c r="S520" i="3"/>
  <c r="AB519" i="3"/>
  <c r="T519" i="3"/>
  <c r="W519" i="3" s="1"/>
  <c r="S519" i="3"/>
  <c r="AB518" i="3"/>
  <c r="T518" i="3"/>
  <c r="W518" i="3" s="1"/>
  <c r="S518" i="3"/>
  <c r="AB517" i="3"/>
  <c r="T517" i="3"/>
  <c r="W517" i="3" s="1"/>
  <c r="S517" i="3"/>
  <c r="AB516" i="3"/>
  <c r="T516" i="3"/>
  <c r="W516" i="3" s="1"/>
  <c r="S516" i="3"/>
  <c r="AB515" i="3"/>
  <c r="T515" i="3"/>
  <c r="W515" i="3" s="1"/>
  <c r="S515" i="3"/>
  <c r="AB514" i="3"/>
  <c r="T514" i="3"/>
  <c r="W514" i="3" s="1"/>
  <c r="S514" i="3"/>
  <c r="AB513" i="3"/>
  <c r="T513" i="3"/>
  <c r="W513" i="3" s="1"/>
  <c r="S513" i="3"/>
  <c r="AB512" i="3"/>
  <c r="T512" i="3"/>
  <c r="W512" i="3" s="1"/>
  <c r="S512" i="3"/>
  <c r="AB511" i="3"/>
  <c r="T511" i="3"/>
  <c r="W511" i="3" s="1"/>
  <c r="S511" i="3"/>
  <c r="AB510" i="3"/>
  <c r="T510" i="3"/>
  <c r="W510" i="3" s="1"/>
  <c r="S510" i="3"/>
  <c r="AB509" i="3"/>
  <c r="T509" i="3"/>
  <c r="W509" i="3" s="1"/>
  <c r="S509" i="3"/>
  <c r="AB508" i="3"/>
  <c r="T508" i="3"/>
  <c r="W508" i="3" s="1"/>
  <c r="S508" i="3"/>
  <c r="AB507" i="3"/>
  <c r="T507" i="3"/>
  <c r="W507" i="3" s="1"/>
  <c r="S507" i="3"/>
  <c r="AB506" i="3"/>
  <c r="T506" i="3"/>
  <c r="W506" i="3" s="1"/>
  <c r="S506" i="3"/>
  <c r="AB505" i="3"/>
  <c r="T505" i="3"/>
  <c r="W505" i="3" s="1"/>
  <c r="S505" i="3"/>
  <c r="AB504" i="3"/>
  <c r="T504" i="3"/>
  <c r="W504" i="3" s="1"/>
  <c r="S504" i="3"/>
  <c r="AB503" i="3"/>
  <c r="T503" i="3"/>
  <c r="W503" i="3" s="1"/>
  <c r="S503" i="3"/>
  <c r="AB502" i="3"/>
  <c r="T502" i="3"/>
  <c r="W502" i="3" s="1"/>
  <c r="S502" i="3"/>
  <c r="AB501" i="3"/>
  <c r="T501" i="3"/>
  <c r="W501" i="3" s="1"/>
  <c r="S501" i="3"/>
  <c r="AB500" i="3"/>
  <c r="T500" i="3"/>
  <c r="W500" i="3" s="1"/>
  <c r="S500" i="3"/>
  <c r="AB499" i="3"/>
  <c r="T499" i="3"/>
  <c r="W499" i="3" s="1"/>
  <c r="S499" i="3"/>
  <c r="AB498" i="3"/>
  <c r="T498" i="3"/>
  <c r="W498" i="3" s="1"/>
  <c r="S498" i="3"/>
  <c r="AB497" i="3"/>
  <c r="T497" i="3"/>
  <c r="W497" i="3" s="1"/>
  <c r="S497" i="3"/>
  <c r="AB496" i="3"/>
  <c r="T496" i="3"/>
  <c r="W496" i="3" s="1"/>
  <c r="S496" i="3"/>
  <c r="AB495" i="3"/>
  <c r="T495" i="3"/>
  <c r="W495" i="3" s="1"/>
  <c r="S495" i="3"/>
  <c r="AB494" i="3"/>
  <c r="T494" i="3"/>
  <c r="W494" i="3" s="1"/>
  <c r="S494" i="3"/>
  <c r="AB493" i="3"/>
  <c r="T493" i="3"/>
  <c r="W493" i="3" s="1"/>
  <c r="S493" i="3"/>
  <c r="AB492" i="3"/>
  <c r="T492" i="3"/>
  <c r="W492" i="3" s="1"/>
  <c r="S492" i="3"/>
  <c r="AB491" i="3"/>
  <c r="T491" i="3"/>
  <c r="W491" i="3" s="1"/>
  <c r="S491" i="3"/>
  <c r="AB490" i="3"/>
  <c r="T490" i="3"/>
  <c r="W490" i="3" s="1"/>
  <c r="S490" i="3"/>
  <c r="AB489" i="3"/>
  <c r="T489" i="3"/>
  <c r="W489" i="3" s="1"/>
  <c r="S489" i="3"/>
  <c r="AB488" i="3"/>
  <c r="T488" i="3"/>
  <c r="W488" i="3" s="1"/>
  <c r="S488" i="3"/>
  <c r="AB487" i="3"/>
  <c r="T487" i="3"/>
  <c r="W487" i="3" s="1"/>
  <c r="S487" i="3"/>
  <c r="AB486" i="3"/>
  <c r="T486" i="3"/>
  <c r="W486" i="3" s="1"/>
  <c r="S486" i="3"/>
  <c r="AB485" i="3"/>
  <c r="T485" i="3"/>
  <c r="W485" i="3" s="1"/>
  <c r="S485" i="3"/>
  <c r="AB484" i="3"/>
  <c r="T484" i="3"/>
  <c r="W484" i="3" s="1"/>
  <c r="S484" i="3"/>
  <c r="AB483" i="3"/>
  <c r="T483" i="3"/>
  <c r="W483" i="3" s="1"/>
  <c r="S483" i="3"/>
  <c r="AB482" i="3"/>
  <c r="T482" i="3"/>
  <c r="W482" i="3" s="1"/>
  <c r="S482" i="3"/>
  <c r="AB481" i="3"/>
  <c r="T481" i="3"/>
  <c r="W481" i="3" s="1"/>
  <c r="S481" i="3"/>
  <c r="AB480" i="3"/>
  <c r="T480" i="3"/>
  <c r="W480" i="3" s="1"/>
  <c r="S480" i="3"/>
  <c r="AB479" i="3"/>
  <c r="T479" i="3"/>
  <c r="W479" i="3" s="1"/>
  <c r="S479" i="3"/>
  <c r="AB478" i="3"/>
  <c r="T478" i="3"/>
  <c r="W478" i="3" s="1"/>
  <c r="S478" i="3"/>
  <c r="AB477" i="3"/>
  <c r="T477" i="3"/>
  <c r="W477" i="3" s="1"/>
  <c r="S477" i="3"/>
  <c r="AB476" i="3"/>
  <c r="T476" i="3"/>
  <c r="W476" i="3" s="1"/>
  <c r="S476" i="3"/>
  <c r="AB475" i="3"/>
  <c r="T475" i="3"/>
  <c r="W475" i="3" s="1"/>
  <c r="S475" i="3"/>
  <c r="AB474" i="3"/>
  <c r="T474" i="3"/>
  <c r="W474" i="3" s="1"/>
  <c r="S474" i="3"/>
  <c r="AB473" i="3"/>
  <c r="T473" i="3"/>
  <c r="W473" i="3" s="1"/>
  <c r="S473" i="3"/>
  <c r="AB472" i="3"/>
  <c r="T472" i="3"/>
  <c r="W472" i="3" s="1"/>
  <c r="S472" i="3"/>
  <c r="AB471" i="3"/>
  <c r="T471" i="3"/>
  <c r="W471" i="3" s="1"/>
  <c r="S471" i="3"/>
  <c r="AB470" i="3"/>
  <c r="T470" i="3"/>
  <c r="W470" i="3" s="1"/>
  <c r="S470" i="3"/>
  <c r="AB469" i="3"/>
  <c r="T469" i="3"/>
  <c r="W469" i="3" s="1"/>
  <c r="S469" i="3"/>
  <c r="AB468" i="3"/>
  <c r="T468" i="3"/>
  <c r="W468" i="3" s="1"/>
  <c r="S468" i="3"/>
  <c r="AB467" i="3"/>
  <c r="T467" i="3"/>
  <c r="W467" i="3" s="1"/>
  <c r="S467" i="3"/>
  <c r="AB466" i="3"/>
  <c r="T466" i="3"/>
  <c r="W466" i="3" s="1"/>
  <c r="S466" i="3"/>
  <c r="AB465" i="3"/>
  <c r="T465" i="3"/>
  <c r="W465" i="3" s="1"/>
  <c r="S465" i="3"/>
  <c r="AB464" i="3"/>
  <c r="T464" i="3"/>
  <c r="W464" i="3" s="1"/>
  <c r="S464" i="3"/>
  <c r="AB463" i="3"/>
  <c r="T463" i="3"/>
  <c r="W463" i="3" s="1"/>
  <c r="S463" i="3"/>
  <c r="AB462" i="3"/>
  <c r="T462" i="3"/>
  <c r="W462" i="3" s="1"/>
  <c r="S462" i="3"/>
  <c r="AB461" i="3"/>
  <c r="T461" i="3"/>
  <c r="W461" i="3" s="1"/>
  <c r="S461" i="3"/>
  <c r="AB460" i="3"/>
  <c r="T460" i="3"/>
  <c r="W460" i="3" s="1"/>
  <c r="S460" i="3"/>
  <c r="AB459" i="3"/>
  <c r="T459" i="3"/>
  <c r="W459" i="3" s="1"/>
  <c r="S459" i="3"/>
  <c r="AB458" i="3"/>
  <c r="T458" i="3"/>
  <c r="W458" i="3" s="1"/>
  <c r="S458" i="3"/>
  <c r="AB457" i="3"/>
  <c r="T457" i="3"/>
  <c r="W457" i="3" s="1"/>
  <c r="S457" i="3"/>
  <c r="AB456" i="3"/>
  <c r="T456" i="3"/>
  <c r="W456" i="3" s="1"/>
  <c r="S456" i="3"/>
  <c r="AB455" i="3"/>
  <c r="T455" i="3"/>
  <c r="W455" i="3" s="1"/>
  <c r="S455" i="3"/>
  <c r="AB454" i="3"/>
  <c r="T454" i="3"/>
  <c r="W454" i="3" s="1"/>
  <c r="S454" i="3"/>
  <c r="AB453" i="3"/>
  <c r="T453" i="3"/>
  <c r="W453" i="3" s="1"/>
  <c r="S453" i="3"/>
  <c r="AB452" i="3"/>
  <c r="T452" i="3"/>
  <c r="W452" i="3" s="1"/>
  <c r="S452" i="3"/>
  <c r="AB451" i="3"/>
  <c r="T451" i="3"/>
  <c r="W451" i="3" s="1"/>
  <c r="S451" i="3"/>
  <c r="AB450" i="3"/>
  <c r="T450" i="3"/>
  <c r="W450" i="3" s="1"/>
  <c r="S450" i="3"/>
  <c r="AB449" i="3"/>
  <c r="T449" i="3"/>
  <c r="W449" i="3" s="1"/>
  <c r="S449" i="3"/>
  <c r="AB448" i="3"/>
  <c r="T448" i="3"/>
  <c r="W448" i="3" s="1"/>
  <c r="S448" i="3"/>
  <c r="AB447" i="3"/>
  <c r="T447" i="3"/>
  <c r="W447" i="3" s="1"/>
  <c r="S447" i="3"/>
  <c r="AB446" i="3"/>
  <c r="T446" i="3"/>
  <c r="W446" i="3" s="1"/>
  <c r="S446" i="3"/>
  <c r="AB445" i="3"/>
  <c r="T445" i="3"/>
  <c r="W445" i="3" s="1"/>
  <c r="S445" i="3"/>
  <c r="AB444" i="3"/>
  <c r="T444" i="3"/>
  <c r="W444" i="3" s="1"/>
  <c r="S444" i="3"/>
  <c r="AB443" i="3"/>
  <c r="T443" i="3"/>
  <c r="W443" i="3" s="1"/>
  <c r="S443" i="3"/>
  <c r="AB442" i="3"/>
  <c r="T442" i="3"/>
  <c r="W442" i="3" s="1"/>
  <c r="S442" i="3"/>
  <c r="AB441" i="3"/>
  <c r="T441" i="3"/>
  <c r="W441" i="3" s="1"/>
  <c r="S441" i="3"/>
  <c r="AB440" i="3"/>
  <c r="T440" i="3"/>
  <c r="W440" i="3" s="1"/>
  <c r="S440" i="3"/>
  <c r="AB439" i="3"/>
  <c r="T439" i="3"/>
  <c r="W439" i="3" s="1"/>
  <c r="S439" i="3"/>
  <c r="AB438" i="3"/>
  <c r="T438" i="3"/>
  <c r="W438" i="3" s="1"/>
  <c r="S438" i="3"/>
  <c r="AB437" i="3"/>
  <c r="T437" i="3"/>
  <c r="W437" i="3" s="1"/>
  <c r="S437" i="3"/>
  <c r="AB436" i="3"/>
  <c r="T436" i="3"/>
  <c r="W436" i="3" s="1"/>
  <c r="S436" i="3"/>
  <c r="AB435" i="3"/>
  <c r="T435" i="3"/>
  <c r="W435" i="3" s="1"/>
  <c r="S435" i="3"/>
  <c r="AB434" i="3"/>
  <c r="T434" i="3"/>
  <c r="W434" i="3" s="1"/>
  <c r="S434" i="3"/>
  <c r="AB433" i="3"/>
  <c r="T433" i="3"/>
  <c r="W433" i="3" s="1"/>
  <c r="S433" i="3"/>
  <c r="AB432" i="3"/>
  <c r="T432" i="3"/>
  <c r="W432" i="3" s="1"/>
  <c r="S432" i="3"/>
  <c r="AB431" i="3"/>
  <c r="T431" i="3"/>
  <c r="W431" i="3" s="1"/>
  <c r="S431" i="3"/>
  <c r="AB430" i="3"/>
  <c r="T430" i="3"/>
  <c r="W430" i="3" s="1"/>
  <c r="S430" i="3"/>
  <c r="AB429" i="3"/>
  <c r="T429" i="3"/>
  <c r="W429" i="3" s="1"/>
  <c r="S429" i="3"/>
  <c r="AB428" i="3"/>
  <c r="T428" i="3"/>
  <c r="W428" i="3" s="1"/>
  <c r="S428" i="3"/>
  <c r="AB427" i="3"/>
  <c r="T427" i="3"/>
  <c r="W427" i="3" s="1"/>
  <c r="S427" i="3"/>
  <c r="AB426" i="3"/>
  <c r="T426" i="3"/>
  <c r="W426" i="3" s="1"/>
  <c r="S426" i="3"/>
  <c r="AB425" i="3"/>
  <c r="T425" i="3"/>
  <c r="W425" i="3" s="1"/>
  <c r="S425" i="3"/>
  <c r="AB424" i="3"/>
  <c r="T424" i="3"/>
  <c r="W424" i="3" s="1"/>
  <c r="S424" i="3"/>
  <c r="AB423" i="3"/>
  <c r="T423" i="3"/>
  <c r="W423" i="3" s="1"/>
  <c r="S423" i="3"/>
  <c r="AB422" i="3"/>
  <c r="T422" i="3"/>
  <c r="W422" i="3" s="1"/>
  <c r="S422" i="3"/>
  <c r="AB421" i="3"/>
  <c r="T421" i="3"/>
  <c r="W421" i="3" s="1"/>
  <c r="S421" i="3"/>
  <c r="AB420" i="3"/>
  <c r="T420" i="3"/>
  <c r="W420" i="3" s="1"/>
  <c r="S420" i="3"/>
  <c r="AB419" i="3"/>
  <c r="T419" i="3"/>
  <c r="W419" i="3" s="1"/>
  <c r="S419" i="3"/>
  <c r="AB418" i="3"/>
  <c r="T418" i="3"/>
  <c r="W418" i="3" s="1"/>
  <c r="S418" i="3"/>
  <c r="AB417" i="3"/>
  <c r="T417" i="3"/>
  <c r="W417" i="3" s="1"/>
  <c r="S417" i="3"/>
  <c r="AB416" i="3"/>
  <c r="T416" i="3"/>
  <c r="W416" i="3" s="1"/>
  <c r="S416" i="3"/>
  <c r="AB415" i="3"/>
  <c r="T415" i="3"/>
  <c r="W415" i="3" s="1"/>
  <c r="S415" i="3"/>
  <c r="AB414" i="3"/>
  <c r="T414" i="3"/>
  <c r="W414" i="3" s="1"/>
  <c r="S414" i="3"/>
  <c r="AB413" i="3"/>
  <c r="T413" i="3"/>
  <c r="W413" i="3" s="1"/>
  <c r="S413" i="3"/>
  <c r="AB412" i="3"/>
  <c r="T412" i="3"/>
  <c r="W412" i="3" s="1"/>
  <c r="S412" i="3"/>
  <c r="AB411" i="3"/>
  <c r="T411" i="3"/>
  <c r="W411" i="3" s="1"/>
  <c r="S411" i="3"/>
  <c r="AB410" i="3"/>
  <c r="T410" i="3"/>
  <c r="W410" i="3" s="1"/>
  <c r="S410" i="3"/>
  <c r="AB409" i="3"/>
  <c r="T409" i="3"/>
  <c r="W409" i="3" s="1"/>
  <c r="S409" i="3"/>
  <c r="AB408" i="3"/>
  <c r="T408" i="3"/>
  <c r="W408" i="3" s="1"/>
  <c r="S408" i="3"/>
  <c r="AB407" i="3"/>
  <c r="T407" i="3"/>
  <c r="W407" i="3" s="1"/>
  <c r="S407" i="3"/>
  <c r="AB406" i="3"/>
  <c r="T406" i="3"/>
  <c r="W406" i="3" s="1"/>
  <c r="S406" i="3"/>
  <c r="AB405" i="3"/>
  <c r="T405" i="3"/>
  <c r="W405" i="3" s="1"/>
  <c r="S405" i="3"/>
  <c r="AB404" i="3"/>
  <c r="T404" i="3"/>
  <c r="W404" i="3" s="1"/>
  <c r="S404" i="3"/>
  <c r="AB403" i="3"/>
  <c r="T403" i="3"/>
  <c r="W403" i="3" s="1"/>
  <c r="S403" i="3"/>
  <c r="AB402" i="3"/>
  <c r="T402" i="3"/>
  <c r="W402" i="3" s="1"/>
  <c r="S402" i="3"/>
  <c r="AB401" i="3"/>
  <c r="T401" i="3"/>
  <c r="W401" i="3" s="1"/>
  <c r="S401" i="3"/>
  <c r="AB400" i="3"/>
  <c r="T400" i="3"/>
  <c r="W400" i="3" s="1"/>
  <c r="S400" i="3"/>
  <c r="AB399" i="3"/>
  <c r="T399" i="3"/>
  <c r="W399" i="3" s="1"/>
  <c r="S399" i="3"/>
  <c r="AB398" i="3"/>
  <c r="T398" i="3"/>
  <c r="W398" i="3" s="1"/>
  <c r="S398" i="3"/>
  <c r="AB397" i="3"/>
  <c r="T397" i="3"/>
  <c r="W397" i="3" s="1"/>
  <c r="S397" i="3"/>
  <c r="AB396" i="3"/>
  <c r="T396" i="3"/>
  <c r="W396" i="3" s="1"/>
  <c r="S396" i="3"/>
  <c r="AB395" i="3"/>
  <c r="T395" i="3"/>
  <c r="W395" i="3" s="1"/>
  <c r="S395" i="3"/>
  <c r="AB394" i="3"/>
  <c r="T394" i="3"/>
  <c r="W394" i="3" s="1"/>
  <c r="S394" i="3"/>
  <c r="AB393" i="3"/>
  <c r="T393" i="3"/>
  <c r="W393" i="3" s="1"/>
  <c r="S393" i="3"/>
  <c r="AB392" i="3"/>
  <c r="T392" i="3"/>
  <c r="W392" i="3" s="1"/>
  <c r="S392" i="3"/>
  <c r="AB391" i="3"/>
  <c r="T391" i="3"/>
  <c r="W391" i="3" s="1"/>
  <c r="S391" i="3"/>
  <c r="AB390" i="3"/>
  <c r="T390" i="3"/>
  <c r="W390" i="3" s="1"/>
  <c r="S390" i="3"/>
  <c r="AB389" i="3"/>
  <c r="T389" i="3"/>
  <c r="W389" i="3" s="1"/>
  <c r="S389" i="3"/>
  <c r="AB388" i="3"/>
  <c r="T388" i="3"/>
  <c r="W388" i="3" s="1"/>
  <c r="S388" i="3"/>
  <c r="AB387" i="3"/>
  <c r="T387" i="3"/>
  <c r="W387" i="3" s="1"/>
  <c r="S387" i="3"/>
  <c r="AB386" i="3"/>
  <c r="T386" i="3"/>
  <c r="W386" i="3" s="1"/>
  <c r="S386" i="3"/>
  <c r="AB385" i="3"/>
  <c r="T385" i="3"/>
  <c r="W385" i="3" s="1"/>
  <c r="S385" i="3"/>
  <c r="AB384" i="3"/>
  <c r="T384" i="3"/>
  <c r="W384" i="3" s="1"/>
  <c r="S384" i="3"/>
  <c r="AB383" i="3"/>
  <c r="T383" i="3"/>
  <c r="W383" i="3" s="1"/>
  <c r="S383" i="3"/>
  <c r="AB382" i="3"/>
  <c r="T382" i="3"/>
  <c r="W382" i="3" s="1"/>
  <c r="S382" i="3"/>
  <c r="AB381" i="3"/>
  <c r="T381" i="3"/>
  <c r="W381" i="3" s="1"/>
  <c r="S381" i="3"/>
  <c r="AB380" i="3"/>
  <c r="T380" i="3"/>
  <c r="W380" i="3" s="1"/>
  <c r="S380" i="3"/>
  <c r="AB379" i="3"/>
  <c r="T379" i="3"/>
  <c r="W379" i="3" s="1"/>
  <c r="S379" i="3"/>
  <c r="AB378" i="3"/>
  <c r="T378" i="3"/>
  <c r="W378" i="3" s="1"/>
  <c r="S378" i="3"/>
  <c r="AB377" i="3"/>
  <c r="T377" i="3"/>
  <c r="W377" i="3" s="1"/>
  <c r="S377" i="3"/>
  <c r="AB376" i="3"/>
  <c r="T376" i="3"/>
  <c r="W376" i="3" s="1"/>
  <c r="S376" i="3"/>
  <c r="AB375" i="3"/>
  <c r="T375" i="3"/>
  <c r="W375" i="3" s="1"/>
  <c r="S375" i="3"/>
  <c r="AB374" i="3"/>
  <c r="T374" i="3"/>
  <c r="W374" i="3" s="1"/>
  <c r="S374" i="3"/>
  <c r="AB373" i="3"/>
  <c r="T373" i="3"/>
  <c r="W373" i="3" s="1"/>
  <c r="S373" i="3"/>
  <c r="AB372" i="3"/>
  <c r="T372" i="3"/>
  <c r="W372" i="3" s="1"/>
  <c r="S372" i="3"/>
  <c r="AB371" i="3"/>
  <c r="T371" i="3"/>
  <c r="W371" i="3" s="1"/>
  <c r="S371" i="3"/>
  <c r="AB370" i="3"/>
  <c r="T370" i="3"/>
  <c r="W370" i="3" s="1"/>
  <c r="S370" i="3"/>
  <c r="AB369" i="3"/>
  <c r="T369" i="3"/>
  <c r="W369" i="3" s="1"/>
  <c r="S369" i="3"/>
  <c r="AB368" i="3"/>
  <c r="T368" i="3"/>
  <c r="W368" i="3" s="1"/>
  <c r="S368" i="3"/>
  <c r="AB367" i="3"/>
  <c r="T367" i="3"/>
  <c r="W367" i="3" s="1"/>
  <c r="S367" i="3"/>
  <c r="AB366" i="3"/>
  <c r="T366" i="3"/>
  <c r="W366" i="3" s="1"/>
  <c r="S366" i="3"/>
  <c r="AB365" i="3"/>
  <c r="T365" i="3"/>
  <c r="W365" i="3" s="1"/>
  <c r="S365" i="3"/>
  <c r="AB364" i="3"/>
  <c r="W364" i="3"/>
  <c r="S364" i="3"/>
  <c r="AB363" i="3"/>
  <c r="T363" i="3"/>
  <c r="W363" i="3" s="1"/>
  <c r="S363" i="3"/>
  <c r="AB362" i="3"/>
  <c r="W362" i="3"/>
  <c r="S362" i="3"/>
  <c r="AB361" i="3"/>
  <c r="T361" i="3"/>
  <c r="W361" i="3" s="1"/>
  <c r="S361" i="3"/>
  <c r="AB360" i="3"/>
  <c r="T360" i="3"/>
  <c r="W360" i="3" s="1"/>
  <c r="S360" i="3"/>
  <c r="AB359" i="3"/>
  <c r="T359" i="3"/>
  <c r="W359" i="3" s="1"/>
  <c r="S359" i="3"/>
  <c r="AB358" i="3"/>
  <c r="T358" i="3"/>
  <c r="W358" i="3" s="1"/>
  <c r="S358" i="3"/>
  <c r="AB357" i="3"/>
  <c r="T357" i="3"/>
  <c r="W357" i="3" s="1"/>
  <c r="S357" i="3"/>
  <c r="AB356" i="3"/>
  <c r="T356" i="3"/>
  <c r="W356" i="3" s="1"/>
  <c r="S356" i="3"/>
  <c r="X355" i="3" l="1"/>
  <c r="AB355" i="3" s="1"/>
  <c r="T355" i="3"/>
  <c r="W355" i="3" s="1"/>
  <c r="S355" i="3"/>
  <c r="X354" i="3"/>
  <c r="AB354" i="3" s="1"/>
  <c r="T354" i="3"/>
  <c r="W354" i="3" s="1"/>
  <c r="S354" i="3"/>
  <c r="X353" i="3"/>
  <c r="AB353" i="3" s="1"/>
  <c r="T353" i="3"/>
  <c r="W353" i="3" s="1"/>
  <c r="S353" i="3"/>
  <c r="S39" i="7" l="1"/>
  <c r="X352" i="3"/>
  <c r="AB352" i="3" s="1"/>
  <c r="T352" i="3"/>
  <c r="W352" i="3" s="1"/>
  <c r="S352" i="3"/>
  <c r="AB351" i="3"/>
  <c r="T351" i="3"/>
  <c r="W351" i="3" s="1"/>
  <c r="S351" i="3"/>
  <c r="AB350" i="3"/>
  <c r="T350" i="3"/>
  <c r="W350" i="3" s="1"/>
  <c r="S350" i="3"/>
  <c r="X349" i="3"/>
  <c r="AB349" i="3" s="1"/>
  <c r="T349" i="3"/>
  <c r="W349" i="3" s="1"/>
  <c r="S349" i="3"/>
  <c r="X348" i="3"/>
  <c r="AB348" i="3" s="1"/>
  <c r="T348" i="3"/>
  <c r="W348" i="3" s="1"/>
  <c r="S348" i="3"/>
  <c r="X347" i="3"/>
  <c r="AB347" i="3" s="1"/>
  <c r="T347" i="3"/>
  <c r="W347" i="3" s="1"/>
  <c r="S347" i="3"/>
  <c r="AB346" i="3"/>
  <c r="T346" i="3"/>
  <c r="W346" i="3" s="1"/>
  <c r="S346" i="3"/>
  <c r="X345" i="3" l="1"/>
  <c r="AB345" i="3" s="1"/>
  <c r="T345" i="3"/>
  <c r="W345" i="3" s="1"/>
  <c r="S345" i="3"/>
  <c r="X344" i="3"/>
  <c r="AB344" i="3" s="1"/>
  <c r="T344" i="3"/>
  <c r="W344" i="3" s="1"/>
  <c r="S344" i="3"/>
  <c r="X343" i="3"/>
  <c r="AB343" i="3" s="1"/>
  <c r="T343" i="3"/>
  <c r="W343" i="3" s="1"/>
  <c r="S343" i="3"/>
  <c r="X342" i="3"/>
  <c r="AB342" i="3" s="1"/>
  <c r="T342" i="3"/>
  <c r="W342" i="3" s="1"/>
  <c r="S342" i="3"/>
  <c r="X341" i="3"/>
  <c r="AB341" i="3" s="1"/>
  <c r="T341" i="3"/>
  <c r="W341" i="3" s="1"/>
  <c r="S341" i="3"/>
  <c r="X340" i="3" l="1"/>
  <c r="AB340" i="3" s="1"/>
  <c r="T340" i="3"/>
  <c r="W340" i="3" s="1"/>
  <c r="S340" i="3"/>
  <c r="X339" i="3"/>
  <c r="AB339" i="3" s="1"/>
  <c r="T339" i="3"/>
  <c r="W339" i="3" s="1"/>
  <c r="S339" i="3"/>
  <c r="X338" i="3"/>
  <c r="AB338" i="3" s="1"/>
  <c r="T338" i="3"/>
  <c r="W338" i="3" s="1"/>
  <c r="S338" i="3"/>
  <c r="X337" i="3"/>
  <c r="AB337" i="3" s="1"/>
  <c r="T337" i="3"/>
  <c r="W337" i="3" s="1"/>
  <c r="S337" i="3"/>
  <c r="X336" i="3"/>
  <c r="AB336" i="3" s="1"/>
  <c r="T336" i="3"/>
  <c r="W336" i="3" s="1"/>
  <c r="S336" i="3"/>
  <c r="X335" i="3"/>
  <c r="AB335" i="3" s="1"/>
  <c r="T335" i="3"/>
  <c r="W335" i="3" s="1"/>
  <c r="S335" i="3"/>
  <c r="X334" i="3"/>
  <c r="AB334" i="3" s="1"/>
  <c r="T334" i="3"/>
  <c r="W334" i="3" s="1"/>
  <c r="S334" i="3"/>
  <c r="X333" i="3"/>
  <c r="AB333" i="3" s="1"/>
  <c r="T333" i="3"/>
  <c r="W333" i="3" s="1"/>
  <c r="S333" i="3"/>
  <c r="X332" i="3"/>
  <c r="AB332" i="3" s="1"/>
  <c r="T332" i="3"/>
  <c r="W332" i="3" s="1"/>
  <c r="S332" i="3"/>
  <c r="X331" i="3"/>
  <c r="AB331" i="3" s="1"/>
  <c r="T331" i="3"/>
  <c r="W331" i="3" s="1"/>
  <c r="S331" i="3"/>
  <c r="X330" i="3"/>
  <c r="AB330" i="3" s="1"/>
  <c r="T330" i="3"/>
  <c r="W330" i="3" s="1"/>
  <c r="S330" i="3"/>
  <c r="X329" i="3"/>
  <c r="AB329" i="3" s="1"/>
  <c r="T329" i="3"/>
  <c r="W329" i="3" s="1"/>
  <c r="S329" i="3"/>
  <c r="X328" i="3"/>
  <c r="AB328" i="3" s="1"/>
  <c r="T328" i="3"/>
  <c r="W328" i="3" s="1"/>
  <c r="S328" i="3"/>
  <c r="X327" i="3"/>
  <c r="AB327" i="3" s="1"/>
  <c r="T327" i="3"/>
  <c r="W327" i="3" s="1"/>
  <c r="S327" i="3"/>
  <c r="X326" i="3"/>
  <c r="AB326" i="3" s="1"/>
  <c r="T326" i="3"/>
  <c r="W326" i="3" s="1"/>
  <c r="S326" i="3"/>
  <c r="X325" i="3"/>
  <c r="AB325" i="3" s="1"/>
  <c r="T325" i="3"/>
  <c r="W325" i="3" s="1"/>
  <c r="S325" i="3"/>
  <c r="X324" i="3"/>
  <c r="AB324" i="3" s="1"/>
  <c r="T324" i="3"/>
  <c r="W324" i="3" s="1"/>
  <c r="S324" i="3"/>
  <c r="X323" i="3"/>
  <c r="AB323" i="3" s="1"/>
  <c r="T323" i="3"/>
  <c r="W323" i="3" s="1"/>
  <c r="S323" i="3"/>
  <c r="X322" i="3"/>
  <c r="AB322" i="3" s="1"/>
  <c r="T322" i="3"/>
  <c r="W322" i="3" s="1"/>
  <c r="S322" i="3"/>
  <c r="X321" i="3"/>
  <c r="AB321" i="3" s="1"/>
  <c r="T321" i="3"/>
  <c r="W321" i="3" s="1"/>
  <c r="S321" i="3"/>
  <c r="X320" i="3"/>
  <c r="AB320" i="3" s="1"/>
  <c r="T320" i="3"/>
  <c r="W320" i="3" s="1"/>
  <c r="S320" i="3"/>
  <c r="X319" i="3"/>
  <c r="AB319" i="3" s="1"/>
  <c r="T319" i="3"/>
  <c r="W319" i="3" s="1"/>
  <c r="S319" i="3"/>
  <c r="X318" i="3"/>
  <c r="AB318" i="3" s="1"/>
  <c r="T318" i="3"/>
  <c r="W318" i="3" s="1"/>
  <c r="S318" i="3"/>
  <c r="X317" i="3"/>
  <c r="AB317" i="3" s="1"/>
  <c r="T317" i="3"/>
  <c r="W317" i="3" s="1"/>
  <c r="S317" i="3"/>
  <c r="X316" i="3"/>
  <c r="AB316" i="3" s="1"/>
  <c r="T316" i="3"/>
  <c r="W316" i="3" s="1"/>
  <c r="S316" i="3"/>
  <c r="X315" i="3"/>
  <c r="AB315" i="3" s="1"/>
  <c r="T315" i="3"/>
  <c r="W315" i="3" s="1"/>
  <c r="S315" i="3"/>
  <c r="X314" i="3"/>
  <c r="AB314" i="3" s="1"/>
  <c r="T314" i="3"/>
  <c r="W314" i="3" s="1"/>
  <c r="S314" i="3"/>
  <c r="X313" i="3"/>
  <c r="AB313" i="3" s="1"/>
  <c r="T313" i="3"/>
  <c r="W313" i="3" s="1"/>
  <c r="S313" i="3"/>
  <c r="X312" i="3"/>
  <c r="AB312" i="3" s="1"/>
  <c r="T312" i="3"/>
  <c r="W312" i="3" s="1"/>
  <c r="S312" i="3"/>
  <c r="X311" i="3"/>
  <c r="AB311" i="3" s="1"/>
  <c r="T311" i="3"/>
  <c r="W311" i="3" s="1"/>
  <c r="S311" i="3"/>
  <c r="X310" i="3"/>
  <c r="AB310" i="3" s="1"/>
  <c r="T310" i="3"/>
  <c r="W310" i="3" s="1"/>
  <c r="S310" i="3"/>
  <c r="X309" i="3"/>
  <c r="AB309" i="3" s="1"/>
  <c r="T309" i="3"/>
  <c r="W309" i="3" s="1"/>
  <c r="S309" i="3"/>
  <c r="X308" i="3"/>
  <c r="AB308" i="3" s="1"/>
  <c r="T308" i="3"/>
  <c r="W308" i="3" s="1"/>
  <c r="S308" i="3"/>
  <c r="X307" i="3"/>
  <c r="AB307" i="3" s="1"/>
  <c r="T307" i="3"/>
  <c r="W307" i="3" s="1"/>
  <c r="S307" i="3"/>
  <c r="X306" i="3"/>
  <c r="AB306" i="3" s="1"/>
  <c r="T306" i="3"/>
  <c r="W306" i="3" s="1"/>
  <c r="S306" i="3"/>
  <c r="X305" i="3"/>
  <c r="AB305" i="3" s="1"/>
  <c r="T305" i="3"/>
  <c r="W305" i="3" s="1"/>
  <c r="S305" i="3"/>
  <c r="X304" i="3"/>
  <c r="AB304" i="3" s="1"/>
  <c r="T304" i="3"/>
  <c r="W304" i="3" s="1"/>
  <c r="S304" i="3"/>
  <c r="X303" i="3"/>
  <c r="AB303" i="3" s="1"/>
  <c r="T303" i="3"/>
  <c r="W303" i="3" s="1"/>
  <c r="S303" i="3"/>
  <c r="X302" i="3"/>
  <c r="AB302" i="3" s="1"/>
  <c r="T302" i="3"/>
  <c r="W302" i="3" s="1"/>
  <c r="S302" i="3"/>
  <c r="X301" i="3"/>
  <c r="AB301" i="3" s="1"/>
  <c r="T301" i="3"/>
  <c r="W301" i="3" s="1"/>
  <c r="S301" i="3"/>
  <c r="X300" i="3"/>
  <c r="AB300" i="3" s="1"/>
  <c r="T300" i="3"/>
  <c r="W300" i="3" s="1"/>
  <c r="S300" i="3"/>
  <c r="X299" i="3"/>
  <c r="AB299" i="3" s="1"/>
  <c r="T299" i="3"/>
  <c r="W299" i="3" s="1"/>
  <c r="S299" i="3"/>
  <c r="X298" i="3"/>
  <c r="AB298" i="3" s="1"/>
  <c r="T298" i="3"/>
  <c r="W298" i="3" s="1"/>
  <c r="S298" i="3"/>
  <c r="X297" i="3"/>
  <c r="AB297" i="3" s="1"/>
  <c r="T297" i="3"/>
  <c r="W297" i="3" s="1"/>
  <c r="S297" i="3"/>
  <c r="X296" i="3"/>
  <c r="AB296" i="3" s="1"/>
  <c r="T296" i="3"/>
  <c r="W296" i="3" s="1"/>
  <c r="S296" i="3"/>
  <c r="X295" i="3"/>
  <c r="AB295" i="3" s="1"/>
  <c r="T295" i="3"/>
  <c r="W295" i="3" s="1"/>
  <c r="S295" i="3"/>
  <c r="X294" i="3"/>
  <c r="AB294" i="3" s="1"/>
  <c r="T294" i="3"/>
  <c r="W294" i="3" s="1"/>
  <c r="S294" i="3"/>
  <c r="X293" i="3"/>
  <c r="AB293" i="3" s="1"/>
  <c r="T293" i="3"/>
  <c r="W293" i="3" s="1"/>
  <c r="S293" i="3"/>
  <c r="X292" i="3"/>
  <c r="AB292" i="3" s="1"/>
  <c r="T292" i="3"/>
  <c r="W292" i="3" s="1"/>
  <c r="S292" i="3"/>
  <c r="X291" i="3"/>
  <c r="AB291" i="3" s="1"/>
  <c r="T291" i="3"/>
  <c r="W291" i="3" s="1"/>
  <c r="S291" i="3"/>
  <c r="X290" i="3"/>
  <c r="AB290" i="3" s="1"/>
  <c r="T290" i="3"/>
  <c r="W290" i="3" s="1"/>
  <c r="S290" i="3"/>
  <c r="X289" i="3"/>
  <c r="AB289" i="3" s="1"/>
  <c r="T289" i="3"/>
  <c r="W289" i="3" s="1"/>
  <c r="S289" i="3"/>
  <c r="X288" i="3"/>
  <c r="AB288" i="3" s="1"/>
  <c r="T288" i="3"/>
  <c r="W288" i="3" s="1"/>
  <c r="S288" i="3"/>
  <c r="X287" i="3"/>
  <c r="AB287" i="3" s="1"/>
  <c r="T287" i="3"/>
  <c r="W287" i="3" s="1"/>
  <c r="S287" i="3"/>
  <c r="X286" i="3"/>
  <c r="AB286" i="3" s="1"/>
  <c r="T286" i="3"/>
  <c r="W286" i="3" s="1"/>
  <c r="S286" i="3"/>
  <c r="X285" i="3"/>
  <c r="AB285" i="3" s="1"/>
  <c r="T285" i="3"/>
  <c r="W285" i="3" s="1"/>
  <c r="S285" i="3"/>
  <c r="X284" i="3"/>
  <c r="AB284" i="3" s="1"/>
  <c r="T284" i="3"/>
  <c r="W284" i="3" s="1"/>
  <c r="S284" i="3"/>
  <c r="X283" i="3"/>
  <c r="AB283" i="3" s="1"/>
  <c r="T283" i="3"/>
  <c r="W283" i="3" s="1"/>
  <c r="S283" i="3"/>
  <c r="X282" i="3"/>
  <c r="AB282" i="3" s="1"/>
  <c r="T282" i="3"/>
  <c r="W282" i="3" s="1"/>
  <c r="S282" i="3"/>
  <c r="L486" i="4" l="1"/>
  <c r="K486" i="4"/>
  <c r="L485" i="4"/>
  <c r="K485" i="4"/>
  <c r="L484" i="4"/>
  <c r="K484" i="4"/>
  <c r="L483" i="4"/>
  <c r="K483" i="4"/>
  <c r="L482" i="4"/>
  <c r="K482" i="4"/>
  <c r="L481" i="4"/>
  <c r="K481" i="4"/>
  <c r="L480" i="4"/>
  <c r="K480" i="4"/>
  <c r="L479" i="4"/>
  <c r="K479" i="4"/>
  <c r="L478" i="4"/>
  <c r="K478" i="4"/>
  <c r="L477" i="4"/>
  <c r="K477" i="4"/>
  <c r="L476" i="4"/>
  <c r="K476" i="4"/>
  <c r="L475" i="4"/>
  <c r="K475" i="4"/>
  <c r="L474" i="4"/>
  <c r="K474" i="4"/>
  <c r="L473" i="4"/>
  <c r="K473" i="4"/>
  <c r="L472" i="4"/>
  <c r="K472" i="4"/>
  <c r="L471" i="4"/>
  <c r="K471" i="4"/>
  <c r="L470" i="4"/>
  <c r="K470" i="4"/>
  <c r="L469" i="4"/>
  <c r="K469" i="4"/>
  <c r="L468" i="4"/>
  <c r="K468" i="4"/>
  <c r="L467" i="4"/>
  <c r="K467" i="4"/>
  <c r="L466" i="4"/>
  <c r="K466" i="4"/>
  <c r="L465" i="4"/>
  <c r="K465" i="4"/>
  <c r="L464" i="4"/>
  <c r="K464" i="4"/>
  <c r="L463" i="4"/>
  <c r="K463" i="4"/>
  <c r="L462" i="4"/>
  <c r="K462" i="4"/>
  <c r="L461" i="4"/>
  <c r="K461" i="4"/>
  <c r="L460" i="4"/>
  <c r="K460" i="4"/>
  <c r="L459" i="4"/>
  <c r="K459" i="4"/>
  <c r="L458" i="4"/>
  <c r="K458" i="4"/>
  <c r="L457" i="4"/>
  <c r="K457" i="4"/>
  <c r="L456" i="4"/>
  <c r="K456" i="4"/>
  <c r="L455" i="4"/>
  <c r="K455" i="4"/>
  <c r="L454" i="4"/>
  <c r="K454" i="4"/>
  <c r="L453" i="4"/>
  <c r="K453" i="4"/>
  <c r="L452" i="4"/>
  <c r="K452" i="4"/>
  <c r="L451" i="4"/>
  <c r="K451" i="4"/>
  <c r="L450" i="4"/>
  <c r="K450" i="4"/>
  <c r="L449" i="4"/>
  <c r="K449" i="4"/>
  <c r="L448" i="4"/>
  <c r="K448" i="4"/>
  <c r="L447" i="4"/>
  <c r="K447" i="4"/>
  <c r="L446" i="4"/>
  <c r="K446" i="4"/>
  <c r="L445" i="4"/>
  <c r="K445" i="4"/>
  <c r="L444" i="4"/>
  <c r="K444" i="4"/>
  <c r="L443" i="4"/>
  <c r="K443" i="4"/>
  <c r="L442" i="4"/>
  <c r="K442" i="4"/>
  <c r="L441" i="4"/>
  <c r="K441" i="4"/>
  <c r="L440" i="4"/>
  <c r="K440" i="4"/>
  <c r="L439" i="4"/>
  <c r="K439" i="4"/>
  <c r="L438" i="4"/>
  <c r="K438" i="4"/>
  <c r="L437" i="4"/>
  <c r="K437" i="4"/>
  <c r="L436" i="4"/>
  <c r="K436" i="4"/>
  <c r="L435" i="4"/>
  <c r="K435" i="4"/>
  <c r="L434" i="4"/>
  <c r="K434" i="4"/>
  <c r="L433" i="4"/>
  <c r="K433" i="4"/>
  <c r="L432" i="4"/>
  <c r="K432" i="4"/>
  <c r="L431" i="4"/>
  <c r="K431" i="4"/>
  <c r="L430" i="4"/>
  <c r="K430" i="4"/>
  <c r="L429" i="4"/>
  <c r="K429" i="4"/>
  <c r="L428" i="4"/>
  <c r="K428" i="4"/>
  <c r="L427" i="4"/>
  <c r="K427" i="4"/>
  <c r="L426" i="4"/>
  <c r="K426" i="4"/>
  <c r="L425" i="4"/>
  <c r="K425" i="4"/>
  <c r="L424" i="4"/>
  <c r="K424" i="4"/>
  <c r="L423" i="4"/>
  <c r="K423" i="4"/>
  <c r="L422" i="4"/>
  <c r="K422" i="4"/>
  <c r="L421" i="4"/>
  <c r="K421" i="4"/>
  <c r="L420" i="4"/>
  <c r="K420" i="4"/>
  <c r="L419" i="4"/>
  <c r="K419" i="4"/>
  <c r="L418" i="4"/>
  <c r="K418" i="4"/>
  <c r="L417" i="4"/>
  <c r="K417" i="4"/>
  <c r="L416" i="4"/>
  <c r="K416" i="4"/>
  <c r="L415" i="4"/>
  <c r="K415" i="4"/>
  <c r="L414" i="4"/>
  <c r="K414" i="4"/>
  <c r="L413" i="4"/>
  <c r="K413" i="4"/>
  <c r="L412" i="4"/>
  <c r="K412" i="4"/>
  <c r="L411" i="4"/>
  <c r="K411" i="4"/>
  <c r="L410" i="4"/>
  <c r="K410" i="4"/>
  <c r="L409" i="4"/>
  <c r="K409" i="4"/>
  <c r="L408" i="4"/>
  <c r="K408" i="4"/>
  <c r="L407" i="4"/>
  <c r="K407" i="4"/>
  <c r="L406" i="4"/>
  <c r="K406" i="4"/>
  <c r="L405" i="4"/>
  <c r="K405" i="4"/>
  <c r="L404" i="4"/>
  <c r="K404" i="4"/>
  <c r="L403" i="4"/>
  <c r="K403" i="4"/>
  <c r="L402" i="4"/>
  <c r="K402" i="4"/>
  <c r="L401" i="4"/>
  <c r="K401" i="4"/>
  <c r="L400" i="4"/>
  <c r="K400" i="4"/>
  <c r="L399" i="4"/>
  <c r="K399" i="4"/>
  <c r="L398" i="4"/>
  <c r="K398" i="4"/>
  <c r="L397" i="4"/>
  <c r="K397" i="4"/>
  <c r="L396" i="4"/>
  <c r="K396" i="4"/>
  <c r="L395" i="4"/>
  <c r="K395" i="4"/>
  <c r="L394" i="4"/>
  <c r="K394" i="4"/>
  <c r="L393" i="4"/>
  <c r="K393" i="4"/>
  <c r="L392" i="4"/>
  <c r="K392" i="4"/>
  <c r="L391" i="4"/>
  <c r="K391" i="4"/>
  <c r="L390" i="4"/>
  <c r="K390" i="4"/>
  <c r="L389" i="4"/>
  <c r="K389" i="4"/>
  <c r="L388" i="4"/>
  <c r="K388" i="4"/>
  <c r="L387" i="4"/>
  <c r="K387" i="4"/>
  <c r="L386" i="4"/>
  <c r="K386" i="4"/>
  <c r="L385" i="4"/>
  <c r="K385" i="4"/>
  <c r="L384" i="4"/>
  <c r="K384" i="4"/>
  <c r="L383" i="4"/>
  <c r="K383" i="4"/>
  <c r="L382" i="4"/>
  <c r="K382" i="4"/>
  <c r="L381" i="4"/>
  <c r="K381" i="4"/>
  <c r="L380" i="4"/>
  <c r="K380" i="4"/>
  <c r="L379" i="4"/>
  <c r="K379" i="4"/>
  <c r="L378" i="4"/>
  <c r="K378" i="4"/>
  <c r="L377" i="4"/>
  <c r="K377" i="4"/>
  <c r="L376" i="4"/>
  <c r="K376" i="4"/>
  <c r="L375" i="4"/>
  <c r="K375" i="4"/>
  <c r="L374" i="4"/>
  <c r="K374" i="4"/>
  <c r="L373" i="4"/>
  <c r="K373" i="4"/>
  <c r="L372" i="4"/>
  <c r="K372" i="4"/>
  <c r="L371" i="4"/>
  <c r="K371" i="4"/>
  <c r="L370" i="4"/>
  <c r="K370" i="4"/>
  <c r="L369" i="4"/>
  <c r="K369" i="4"/>
  <c r="L368" i="4"/>
  <c r="K368" i="4"/>
  <c r="L367" i="4"/>
  <c r="K367" i="4"/>
  <c r="L366" i="4"/>
  <c r="K366" i="4"/>
  <c r="L365" i="4"/>
  <c r="K365" i="4"/>
  <c r="L364" i="4"/>
  <c r="K364" i="4"/>
  <c r="L363" i="4"/>
  <c r="K363" i="4"/>
  <c r="L362" i="4"/>
  <c r="K362" i="4"/>
  <c r="L361" i="4"/>
  <c r="K361" i="4"/>
  <c r="L360" i="4"/>
  <c r="K360" i="4"/>
  <c r="L359" i="4"/>
  <c r="K359" i="4"/>
  <c r="L358" i="4"/>
  <c r="K358" i="4"/>
  <c r="L357" i="4"/>
  <c r="K357" i="4"/>
  <c r="L356" i="4"/>
  <c r="K356" i="4"/>
  <c r="L355" i="4"/>
  <c r="K355" i="4"/>
  <c r="L354" i="4"/>
  <c r="K354" i="4"/>
  <c r="L353" i="4"/>
  <c r="K353" i="4"/>
  <c r="L352" i="4"/>
  <c r="K352" i="4"/>
  <c r="L351" i="4"/>
  <c r="K351" i="4"/>
  <c r="L350" i="4"/>
  <c r="K350" i="4"/>
  <c r="L349" i="4"/>
  <c r="K349" i="4"/>
  <c r="L348" i="4"/>
  <c r="K348" i="4"/>
  <c r="L347" i="4"/>
  <c r="K347" i="4"/>
  <c r="L346" i="4"/>
  <c r="K346" i="4"/>
  <c r="L345" i="4"/>
  <c r="K345" i="4"/>
  <c r="L344" i="4"/>
  <c r="K344" i="4"/>
  <c r="L343" i="4"/>
  <c r="K343" i="4"/>
  <c r="L342" i="4"/>
  <c r="K342" i="4"/>
  <c r="L341" i="4"/>
  <c r="K341" i="4"/>
  <c r="L340" i="4"/>
  <c r="K340" i="4"/>
  <c r="L339" i="4"/>
  <c r="K339" i="4"/>
  <c r="L338" i="4"/>
  <c r="K338" i="4"/>
  <c r="L337" i="4"/>
  <c r="K337" i="4"/>
  <c r="L336" i="4"/>
  <c r="K336" i="4"/>
  <c r="L335" i="4"/>
  <c r="K335" i="4"/>
  <c r="L334" i="4"/>
  <c r="K334" i="4"/>
  <c r="L333" i="4"/>
  <c r="K333" i="4"/>
  <c r="L332" i="4"/>
  <c r="K332" i="4"/>
  <c r="L331" i="4"/>
  <c r="K331" i="4"/>
  <c r="L330" i="4"/>
  <c r="K330" i="4"/>
  <c r="L329" i="4"/>
  <c r="K329" i="4"/>
  <c r="L328" i="4"/>
  <c r="K328" i="4"/>
  <c r="L327" i="4"/>
  <c r="K327" i="4"/>
  <c r="L326" i="4"/>
  <c r="K326" i="4"/>
  <c r="L325" i="4"/>
  <c r="K325" i="4"/>
  <c r="L324" i="4"/>
  <c r="K324" i="4"/>
  <c r="L323" i="4"/>
  <c r="K323" i="4"/>
  <c r="L322" i="4"/>
  <c r="K322" i="4"/>
  <c r="L321" i="4"/>
  <c r="K321" i="4"/>
  <c r="L320" i="4"/>
  <c r="K320" i="4"/>
  <c r="L319" i="4"/>
  <c r="K319" i="4"/>
  <c r="L318" i="4"/>
  <c r="K318" i="4"/>
  <c r="L317" i="4"/>
  <c r="K317" i="4"/>
  <c r="L316" i="4"/>
  <c r="K316" i="4"/>
  <c r="L315" i="4"/>
  <c r="K315" i="4"/>
  <c r="L314" i="4"/>
  <c r="K314" i="4"/>
  <c r="L313" i="4"/>
  <c r="K313" i="4"/>
  <c r="L312" i="4"/>
  <c r="K312" i="4"/>
  <c r="L311" i="4"/>
  <c r="K311" i="4"/>
  <c r="L310" i="4"/>
  <c r="K310" i="4"/>
  <c r="L309" i="4"/>
  <c r="K309" i="4"/>
  <c r="L308" i="4"/>
  <c r="K308" i="4"/>
  <c r="L307" i="4"/>
  <c r="K307" i="4"/>
  <c r="L306" i="4"/>
  <c r="K306" i="4"/>
  <c r="L305" i="4"/>
  <c r="K305" i="4"/>
  <c r="L304" i="4"/>
  <c r="K304" i="4"/>
  <c r="L303" i="4"/>
  <c r="K303" i="4"/>
  <c r="L302" i="4"/>
  <c r="K302" i="4"/>
  <c r="L301" i="4"/>
  <c r="K301" i="4"/>
  <c r="L300" i="4"/>
  <c r="K300" i="4"/>
  <c r="L299" i="4"/>
  <c r="K299" i="4"/>
  <c r="L298" i="4"/>
  <c r="K298" i="4"/>
  <c r="L297" i="4"/>
  <c r="K297" i="4"/>
  <c r="L296" i="4"/>
  <c r="K296" i="4"/>
  <c r="L295" i="4"/>
  <c r="K295" i="4"/>
  <c r="L294" i="4"/>
  <c r="K294" i="4"/>
  <c r="L293" i="4"/>
  <c r="K293" i="4"/>
  <c r="L292" i="4"/>
  <c r="K292" i="4"/>
  <c r="L291" i="4"/>
  <c r="K291" i="4"/>
  <c r="L290" i="4"/>
  <c r="K290" i="4"/>
  <c r="L289" i="4"/>
  <c r="K289" i="4"/>
  <c r="L288" i="4"/>
  <c r="K288" i="4"/>
  <c r="L287" i="4"/>
  <c r="K287" i="4"/>
  <c r="L286" i="4"/>
  <c r="K286" i="4"/>
  <c r="L285" i="4"/>
  <c r="K285" i="4"/>
  <c r="L284" i="4"/>
  <c r="K284" i="4"/>
  <c r="L283" i="4"/>
  <c r="K283" i="4"/>
  <c r="L282" i="4"/>
  <c r="K282" i="4"/>
  <c r="L281" i="4"/>
  <c r="K281" i="4"/>
  <c r="L280" i="4"/>
  <c r="K280" i="4"/>
  <c r="L279" i="4"/>
  <c r="K279" i="4"/>
  <c r="L278" i="4"/>
  <c r="K278" i="4"/>
  <c r="L277" i="4"/>
  <c r="K277" i="4"/>
  <c r="L276" i="4"/>
  <c r="K276" i="4"/>
  <c r="L275" i="4"/>
  <c r="K275" i="4"/>
  <c r="L274" i="4"/>
  <c r="K274" i="4"/>
  <c r="L273" i="4"/>
  <c r="K273" i="4"/>
  <c r="L272" i="4"/>
  <c r="K272" i="4"/>
  <c r="L271" i="4"/>
  <c r="K271" i="4"/>
  <c r="L270" i="4"/>
  <c r="K270" i="4"/>
  <c r="L269" i="4"/>
  <c r="K269" i="4"/>
  <c r="L268" i="4"/>
  <c r="K268" i="4"/>
  <c r="L267" i="4"/>
  <c r="K267" i="4"/>
  <c r="L266" i="4"/>
  <c r="K266" i="4"/>
  <c r="L265" i="4"/>
  <c r="K265" i="4"/>
  <c r="L264" i="4"/>
  <c r="K264" i="4"/>
  <c r="L263" i="4"/>
  <c r="K263" i="4"/>
  <c r="L262" i="4"/>
  <c r="K262" i="4"/>
  <c r="L261" i="4"/>
  <c r="K261" i="4"/>
  <c r="L260" i="4"/>
  <c r="K260" i="4"/>
  <c r="L259" i="4"/>
  <c r="K259" i="4"/>
  <c r="L258" i="4"/>
  <c r="K258" i="4"/>
  <c r="L257" i="4"/>
  <c r="K257" i="4"/>
  <c r="L256" i="4"/>
  <c r="K256" i="4"/>
  <c r="L255" i="4"/>
  <c r="K255" i="4"/>
  <c r="L254" i="4"/>
  <c r="K254" i="4"/>
  <c r="L253" i="4"/>
  <c r="K253" i="4"/>
  <c r="L252" i="4"/>
  <c r="K252" i="4"/>
  <c r="L251" i="4"/>
  <c r="K251" i="4"/>
  <c r="L250" i="4"/>
  <c r="K250" i="4"/>
  <c r="L249" i="4"/>
  <c r="K249" i="4"/>
  <c r="L248" i="4"/>
  <c r="K248" i="4"/>
  <c r="L247" i="4"/>
  <c r="K247" i="4"/>
  <c r="L246" i="4"/>
  <c r="K246" i="4"/>
  <c r="L245" i="4"/>
  <c r="K245" i="4"/>
  <c r="L244" i="4"/>
  <c r="K244" i="4"/>
  <c r="L243" i="4"/>
  <c r="K243" i="4"/>
  <c r="L242" i="4"/>
  <c r="K242" i="4"/>
  <c r="L241" i="4"/>
  <c r="K241" i="4"/>
  <c r="L240" i="4"/>
  <c r="K240" i="4"/>
  <c r="L239" i="4"/>
  <c r="K239" i="4"/>
  <c r="L238" i="4"/>
  <c r="K238" i="4"/>
  <c r="L237" i="4"/>
  <c r="K237" i="4"/>
  <c r="L236" i="4"/>
  <c r="K236" i="4"/>
  <c r="L235" i="4"/>
  <c r="K235" i="4"/>
  <c r="L234" i="4"/>
  <c r="K234" i="4"/>
  <c r="L233" i="4"/>
  <c r="K233" i="4"/>
  <c r="L232" i="4"/>
  <c r="K232" i="4"/>
  <c r="L231" i="4"/>
  <c r="K231" i="4"/>
  <c r="L230" i="4"/>
  <c r="K230" i="4"/>
  <c r="L229" i="4"/>
  <c r="K229" i="4"/>
  <c r="L228" i="4"/>
  <c r="K228" i="4"/>
  <c r="L227" i="4"/>
  <c r="K227" i="4"/>
  <c r="L226" i="4"/>
  <c r="K226" i="4"/>
  <c r="L225" i="4"/>
  <c r="K225" i="4"/>
  <c r="L224" i="4"/>
  <c r="K224" i="4"/>
  <c r="L223" i="4"/>
  <c r="K223" i="4"/>
  <c r="L222" i="4"/>
  <c r="K222" i="4"/>
  <c r="L221" i="4"/>
  <c r="K221" i="4"/>
  <c r="L220" i="4"/>
  <c r="K220" i="4"/>
  <c r="L219" i="4"/>
  <c r="K219" i="4"/>
  <c r="L218" i="4"/>
  <c r="K218" i="4"/>
  <c r="L217" i="4"/>
  <c r="K217" i="4"/>
  <c r="L216" i="4"/>
  <c r="K216" i="4"/>
  <c r="L215" i="4"/>
  <c r="K215" i="4"/>
  <c r="L214" i="4"/>
  <c r="K214" i="4"/>
  <c r="L213" i="4"/>
  <c r="K213" i="4"/>
  <c r="L212" i="4"/>
  <c r="K212" i="4"/>
  <c r="L211" i="4"/>
  <c r="K211" i="4"/>
  <c r="L210" i="4"/>
  <c r="K210" i="4"/>
  <c r="L209" i="4"/>
  <c r="K209" i="4"/>
  <c r="L208" i="4"/>
  <c r="K208" i="4"/>
  <c r="L207" i="4"/>
  <c r="K207" i="4"/>
  <c r="L206" i="4"/>
  <c r="K206" i="4"/>
  <c r="L205" i="4"/>
  <c r="K205" i="4"/>
  <c r="L204" i="4"/>
  <c r="K204" i="4"/>
  <c r="L203" i="4"/>
  <c r="K203" i="4"/>
  <c r="L202" i="4"/>
  <c r="K202" i="4"/>
  <c r="L201" i="4"/>
  <c r="K201" i="4"/>
  <c r="L200" i="4"/>
  <c r="K200" i="4"/>
  <c r="L199" i="4"/>
  <c r="K199" i="4"/>
  <c r="L198" i="4"/>
  <c r="K198" i="4"/>
  <c r="L197" i="4"/>
  <c r="K197" i="4"/>
  <c r="L196" i="4"/>
  <c r="K196" i="4"/>
  <c r="L195" i="4"/>
  <c r="K195" i="4"/>
  <c r="L194" i="4"/>
  <c r="K194" i="4"/>
  <c r="L193" i="4"/>
  <c r="K193" i="4"/>
  <c r="L192" i="4"/>
  <c r="K192" i="4"/>
  <c r="L191" i="4"/>
  <c r="K191" i="4"/>
  <c r="L190" i="4"/>
  <c r="K190" i="4"/>
  <c r="L189" i="4"/>
  <c r="K189" i="4"/>
  <c r="L188" i="4"/>
  <c r="K188" i="4"/>
  <c r="L187" i="4"/>
  <c r="K187" i="4"/>
  <c r="L186" i="4"/>
  <c r="K186" i="4"/>
  <c r="L185" i="4"/>
  <c r="K185" i="4"/>
  <c r="L184" i="4"/>
  <c r="K184" i="4"/>
  <c r="L183" i="4"/>
  <c r="K183" i="4"/>
  <c r="L182" i="4"/>
  <c r="K182" i="4"/>
  <c r="L181" i="4"/>
  <c r="K181" i="4"/>
  <c r="L180" i="4"/>
  <c r="K180" i="4"/>
  <c r="L179" i="4"/>
  <c r="K179" i="4"/>
  <c r="L178" i="4"/>
  <c r="K178" i="4"/>
  <c r="L177" i="4"/>
  <c r="K177" i="4"/>
  <c r="L176" i="4"/>
  <c r="K176" i="4"/>
  <c r="L175" i="4"/>
  <c r="K175" i="4"/>
  <c r="L174" i="4"/>
  <c r="K174" i="4"/>
  <c r="L173" i="4"/>
  <c r="K173" i="4"/>
  <c r="L172" i="4"/>
  <c r="K172" i="4"/>
  <c r="L171" i="4"/>
  <c r="K171" i="4"/>
  <c r="L170" i="4"/>
  <c r="K170" i="4"/>
  <c r="L169" i="4"/>
  <c r="K169" i="4"/>
  <c r="L168" i="4"/>
  <c r="K168" i="4"/>
  <c r="L167" i="4"/>
  <c r="K167" i="4"/>
  <c r="L166" i="4"/>
  <c r="K166" i="4"/>
  <c r="L165" i="4"/>
  <c r="K165" i="4"/>
  <c r="L164" i="4"/>
  <c r="K164" i="4"/>
  <c r="L163" i="4"/>
  <c r="K163" i="4"/>
  <c r="L162" i="4"/>
  <c r="K162" i="4"/>
  <c r="L161" i="4"/>
  <c r="K161" i="4"/>
  <c r="L160" i="4"/>
  <c r="K160" i="4"/>
  <c r="L159" i="4"/>
  <c r="K159" i="4"/>
  <c r="L158" i="4"/>
  <c r="K158" i="4"/>
  <c r="L157" i="4"/>
  <c r="K157" i="4"/>
  <c r="L156" i="4"/>
  <c r="K156" i="4"/>
  <c r="L155" i="4"/>
  <c r="K155" i="4"/>
  <c r="L154" i="4"/>
  <c r="K154" i="4"/>
  <c r="L153" i="4"/>
  <c r="K153" i="4"/>
  <c r="L152" i="4"/>
  <c r="K152" i="4"/>
  <c r="L151" i="4"/>
  <c r="K151" i="4"/>
  <c r="L150" i="4"/>
  <c r="K150" i="4"/>
  <c r="L149" i="4"/>
  <c r="K149" i="4"/>
  <c r="L148" i="4"/>
  <c r="K148" i="4"/>
  <c r="L147" i="4"/>
  <c r="K147" i="4"/>
  <c r="L146" i="4"/>
  <c r="K146" i="4"/>
  <c r="L145" i="4"/>
  <c r="K145" i="4"/>
  <c r="L144" i="4"/>
  <c r="K144" i="4"/>
  <c r="L143" i="4"/>
  <c r="K143" i="4"/>
  <c r="L142" i="4"/>
  <c r="K142" i="4"/>
  <c r="L141" i="4"/>
  <c r="K141" i="4"/>
  <c r="L140" i="4"/>
  <c r="K140" i="4"/>
  <c r="L139" i="4"/>
  <c r="K139" i="4"/>
  <c r="L138" i="4"/>
  <c r="K138" i="4"/>
  <c r="L137" i="4"/>
  <c r="K137" i="4"/>
  <c r="L136" i="4"/>
  <c r="K136" i="4"/>
  <c r="L135" i="4"/>
  <c r="K135" i="4"/>
  <c r="L134" i="4"/>
  <c r="K134" i="4"/>
  <c r="L133" i="4"/>
  <c r="K133" i="4"/>
  <c r="L132" i="4"/>
  <c r="K132" i="4"/>
  <c r="L131" i="4"/>
  <c r="K131" i="4"/>
  <c r="L130" i="4"/>
  <c r="K130" i="4"/>
  <c r="L129" i="4"/>
  <c r="K129" i="4"/>
  <c r="L128" i="4"/>
  <c r="K128" i="4"/>
  <c r="L127" i="4"/>
  <c r="K127" i="4"/>
  <c r="L126" i="4"/>
  <c r="K126" i="4"/>
  <c r="L125" i="4"/>
  <c r="K125" i="4"/>
  <c r="L124" i="4"/>
  <c r="K124" i="4"/>
  <c r="L123" i="4"/>
  <c r="K123" i="4"/>
  <c r="L122" i="4"/>
  <c r="K122" i="4"/>
  <c r="L121" i="4"/>
  <c r="K121" i="4"/>
  <c r="L120" i="4"/>
  <c r="K120" i="4"/>
  <c r="L119" i="4"/>
  <c r="K119" i="4"/>
  <c r="L118" i="4"/>
  <c r="K118" i="4"/>
  <c r="L117" i="4"/>
  <c r="K117" i="4"/>
  <c r="L116" i="4"/>
  <c r="K116" i="4"/>
  <c r="L115" i="4"/>
  <c r="K115" i="4"/>
  <c r="L114" i="4"/>
  <c r="K114" i="4"/>
  <c r="L113" i="4"/>
  <c r="K113" i="4"/>
  <c r="L112" i="4"/>
  <c r="K112" i="4"/>
  <c r="L111" i="4"/>
  <c r="K111" i="4"/>
  <c r="L110" i="4"/>
  <c r="K110" i="4"/>
  <c r="L109" i="4"/>
  <c r="K109" i="4"/>
  <c r="L108" i="4"/>
  <c r="K108" i="4"/>
  <c r="L107" i="4"/>
  <c r="K107" i="4"/>
  <c r="L106" i="4"/>
  <c r="K106" i="4"/>
  <c r="L105" i="4"/>
  <c r="K105" i="4"/>
  <c r="L104" i="4"/>
  <c r="K104" i="4"/>
  <c r="L103" i="4"/>
  <c r="K103" i="4"/>
  <c r="L102" i="4"/>
  <c r="K102" i="4"/>
  <c r="L101" i="4"/>
  <c r="K101" i="4"/>
  <c r="L100" i="4"/>
  <c r="K100" i="4"/>
  <c r="L99" i="4"/>
  <c r="K99" i="4"/>
  <c r="L98" i="4"/>
  <c r="K98" i="4"/>
  <c r="L97" i="4"/>
  <c r="K97" i="4"/>
  <c r="L96" i="4"/>
  <c r="K96" i="4"/>
  <c r="L95" i="4"/>
  <c r="K95" i="4"/>
  <c r="L94" i="4"/>
  <c r="K94" i="4"/>
  <c r="L93" i="4"/>
  <c r="K93" i="4"/>
  <c r="L92" i="4"/>
  <c r="K92" i="4"/>
  <c r="L91" i="4"/>
  <c r="K91" i="4"/>
  <c r="L90" i="4"/>
  <c r="K90" i="4"/>
  <c r="L89" i="4"/>
  <c r="K89" i="4"/>
  <c r="L88" i="4"/>
  <c r="K88" i="4"/>
  <c r="L87" i="4"/>
  <c r="K87" i="4"/>
  <c r="L86" i="4"/>
  <c r="K86" i="4"/>
  <c r="L85" i="4"/>
  <c r="K85" i="4"/>
  <c r="L84" i="4"/>
  <c r="K84" i="4"/>
  <c r="L83" i="4"/>
  <c r="K83" i="4"/>
  <c r="L82" i="4"/>
  <c r="K82" i="4"/>
  <c r="L81" i="4"/>
  <c r="K81" i="4"/>
  <c r="L80" i="4"/>
  <c r="K80" i="4"/>
  <c r="L79" i="4"/>
  <c r="K79" i="4"/>
  <c r="L78" i="4"/>
  <c r="K78" i="4"/>
  <c r="L77" i="4"/>
  <c r="K77" i="4"/>
  <c r="L76" i="4"/>
  <c r="K76" i="4"/>
  <c r="L75" i="4"/>
  <c r="K75" i="4"/>
  <c r="L74" i="4"/>
  <c r="K74" i="4"/>
  <c r="L73" i="4"/>
  <c r="K73" i="4"/>
  <c r="L72" i="4"/>
  <c r="K72" i="4"/>
  <c r="L71" i="4"/>
  <c r="K71" i="4"/>
  <c r="L70" i="4"/>
  <c r="K70" i="4"/>
  <c r="L69" i="4"/>
  <c r="K69" i="4"/>
  <c r="L68" i="4"/>
  <c r="K68" i="4"/>
  <c r="L67" i="4"/>
  <c r="K67" i="4"/>
  <c r="L66" i="4"/>
  <c r="K66" i="4"/>
  <c r="L65" i="4"/>
  <c r="K65" i="4"/>
  <c r="L64" i="4"/>
  <c r="K64" i="4"/>
  <c r="L63" i="4"/>
  <c r="K63" i="4"/>
  <c r="L62" i="4"/>
  <c r="K62" i="4"/>
  <c r="L61" i="4"/>
  <c r="K61" i="4"/>
  <c r="L60" i="4"/>
  <c r="K60" i="4"/>
  <c r="L59" i="4"/>
  <c r="K59" i="4"/>
  <c r="L58" i="4"/>
  <c r="K58" i="4"/>
  <c r="L57" i="4"/>
  <c r="K57" i="4"/>
  <c r="L56" i="4"/>
  <c r="K56" i="4"/>
  <c r="L55" i="4"/>
  <c r="K55" i="4"/>
  <c r="L54" i="4"/>
  <c r="K54" i="4"/>
  <c r="L53" i="4"/>
  <c r="K53" i="4"/>
  <c r="L52" i="4"/>
  <c r="K52" i="4"/>
  <c r="L51" i="4"/>
  <c r="K51" i="4"/>
  <c r="L50" i="4"/>
  <c r="K50" i="4"/>
  <c r="L49" i="4"/>
  <c r="K49" i="4"/>
  <c r="L48" i="4"/>
  <c r="K48" i="4"/>
  <c r="L47" i="4"/>
  <c r="K47" i="4"/>
  <c r="L46" i="4"/>
  <c r="K46" i="4"/>
  <c r="L45" i="4"/>
  <c r="K45" i="4"/>
  <c r="L44" i="4"/>
  <c r="K44" i="4"/>
  <c r="L43" i="4"/>
  <c r="K43" i="4"/>
  <c r="L42" i="4"/>
  <c r="K42" i="4"/>
  <c r="L41" i="4"/>
  <c r="K41" i="4"/>
  <c r="L40" i="4"/>
  <c r="K40" i="4"/>
  <c r="L39" i="4"/>
  <c r="K39" i="4"/>
  <c r="L38" i="4"/>
  <c r="K38" i="4"/>
  <c r="L37" i="4"/>
  <c r="K37" i="4"/>
  <c r="L36" i="4"/>
  <c r="K36" i="4"/>
  <c r="L35" i="4"/>
  <c r="K35" i="4"/>
  <c r="L34" i="4"/>
  <c r="K34" i="4"/>
  <c r="L33" i="4"/>
  <c r="K33" i="4"/>
  <c r="L32" i="4"/>
  <c r="K32" i="4"/>
  <c r="L31" i="4"/>
  <c r="K31" i="4"/>
  <c r="L30" i="4"/>
  <c r="K30" i="4"/>
  <c r="L29" i="4"/>
  <c r="K29" i="4"/>
  <c r="L28" i="4"/>
  <c r="K28" i="4"/>
  <c r="L27" i="4"/>
  <c r="K27" i="4"/>
  <c r="L26" i="4"/>
  <c r="K26" i="4"/>
  <c r="L25" i="4"/>
  <c r="K25" i="4"/>
  <c r="L24" i="4"/>
  <c r="K24" i="4"/>
  <c r="L23" i="4"/>
  <c r="K23" i="4"/>
  <c r="L22" i="4"/>
  <c r="K22" i="4"/>
  <c r="L21" i="4"/>
  <c r="K21" i="4"/>
  <c r="L20" i="4"/>
  <c r="K20" i="4"/>
  <c r="L19" i="4"/>
  <c r="K19" i="4"/>
  <c r="L18" i="4"/>
  <c r="K18" i="4"/>
  <c r="L17" i="4"/>
  <c r="K17" i="4"/>
  <c r="L16" i="4"/>
  <c r="K16" i="4"/>
  <c r="L15" i="4"/>
  <c r="K15" i="4"/>
  <c r="L14" i="4"/>
  <c r="K14" i="4"/>
  <c r="L13" i="4"/>
  <c r="K13" i="4"/>
  <c r="L12" i="4"/>
  <c r="K12" i="4"/>
  <c r="L11" i="4"/>
  <c r="K11" i="4"/>
  <c r="L10" i="4"/>
  <c r="K10" i="4"/>
  <c r="L9" i="4"/>
  <c r="K9" i="4"/>
  <c r="L8" i="4"/>
  <c r="K8" i="4"/>
  <c r="L7" i="4"/>
  <c r="K7" i="4"/>
  <c r="L6" i="4"/>
  <c r="K6" i="4"/>
  <c r="L5" i="4"/>
  <c r="K5" i="4"/>
  <c r="L4" i="4"/>
  <c r="K4" i="4"/>
  <c r="L3" i="4"/>
  <c r="K3" i="4"/>
  <c r="X281" i="3"/>
  <c r="AB281" i="3" s="1"/>
  <c r="T281" i="3"/>
  <c r="W281" i="3" s="1"/>
  <c r="S281" i="3"/>
  <c r="X280" i="3"/>
  <c r="AB280" i="3" s="1"/>
  <c r="T280" i="3"/>
  <c r="W280" i="3" s="1"/>
  <c r="S280" i="3"/>
  <c r="X279" i="3"/>
  <c r="AB279" i="3" s="1"/>
  <c r="T279" i="3"/>
  <c r="W279" i="3" s="1"/>
  <c r="S279" i="3"/>
  <c r="X278" i="3"/>
  <c r="AB278" i="3" s="1"/>
  <c r="T278" i="3"/>
  <c r="W278" i="3" s="1"/>
  <c r="S278" i="3"/>
  <c r="X277" i="3"/>
  <c r="AB277" i="3" s="1"/>
  <c r="T277" i="3"/>
  <c r="W277" i="3" s="1"/>
  <c r="S277" i="3"/>
  <c r="X276" i="3"/>
  <c r="AB276" i="3" s="1"/>
  <c r="T276" i="3"/>
  <c r="W276" i="3" s="1"/>
  <c r="S276" i="3"/>
  <c r="X275" i="3"/>
  <c r="AB275" i="3" s="1"/>
  <c r="T275" i="3"/>
  <c r="W275" i="3" s="1"/>
  <c r="S275" i="3"/>
  <c r="X274" i="3"/>
  <c r="AB274" i="3" s="1"/>
  <c r="T274" i="3"/>
  <c r="W274" i="3" s="1"/>
  <c r="S274" i="3"/>
  <c r="X273" i="3"/>
  <c r="AB273" i="3" s="1"/>
  <c r="T273" i="3"/>
  <c r="W273" i="3" s="1"/>
  <c r="S273" i="3"/>
  <c r="X272" i="3"/>
  <c r="AB272" i="3" s="1"/>
  <c r="T272" i="3"/>
  <c r="W272" i="3" s="1"/>
  <c r="S272" i="3"/>
  <c r="X271" i="3"/>
  <c r="AB271" i="3" s="1"/>
  <c r="T271" i="3"/>
  <c r="W271" i="3" s="1"/>
  <c r="S271" i="3"/>
  <c r="X270" i="3"/>
  <c r="AB270" i="3" s="1"/>
  <c r="T270" i="3"/>
  <c r="W270" i="3" s="1"/>
  <c r="S270" i="3"/>
  <c r="X269" i="3"/>
  <c r="AB269" i="3" s="1"/>
  <c r="T269" i="3"/>
  <c r="W269" i="3" s="1"/>
  <c r="S269" i="3"/>
  <c r="X268" i="3"/>
  <c r="AB268" i="3" s="1"/>
  <c r="T268" i="3"/>
  <c r="W268" i="3" s="1"/>
  <c r="S268" i="3"/>
  <c r="X267" i="3"/>
  <c r="AB267" i="3" s="1"/>
  <c r="T267" i="3"/>
  <c r="W267" i="3" s="1"/>
  <c r="S267" i="3"/>
  <c r="X266" i="3"/>
  <c r="AB266" i="3" s="1"/>
  <c r="T266" i="3"/>
  <c r="W266" i="3" s="1"/>
  <c r="S266" i="3"/>
  <c r="X265" i="3"/>
  <c r="AB265" i="3" s="1"/>
  <c r="T265" i="3"/>
  <c r="W265" i="3" s="1"/>
  <c r="S265" i="3"/>
  <c r="X264" i="3"/>
  <c r="AB264" i="3" s="1"/>
  <c r="T264" i="3"/>
  <c r="W264" i="3" s="1"/>
  <c r="S264" i="3"/>
  <c r="X263" i="3"/>
  <c r="AB263" i="3" s="1"/>
  <c r="T263" i="3"/>
  <c r="W263" i="3" s="1"/>
  <c r="S263" i="3"/>
  <c r="X262" i="3"/>
  <c r="AB262" i="3" s="1"/>
  <c r="T262" i="3"/>
  <c r="W262" i="3" s="1"/>
  <c r="S262" i="3"/>
  <c r="X261" i="3"/>
  <c r="AB261" i="3" s="1"/>
  <c r="T261" i="3"/>
  <c r="W261" i="3" s="1"/>
  <c r="S261" i="3"/>
  <c r="X260" i="3"/>
  <c r="AB260" i="3" s="1"/>
  <c r="T260" i="3"/>
  <c r="W260" i="3" s="1"/>
  <c r="S260" i="3"/>
  <c r="X259" i="3"/>
  <c r="AB259" i="3" s="1"/>
  <c r="T259" i="3"/>
  <c r="W259" i="3" s="1"/>
  <c r="S259" i="3"/>
  <c r="X258" i="3"/>
  <c r="AB258" i="3" s="1"/>
  <c r="T258" i="3"/>
  <c r="W258" i="3" s="1"/>
  <c r="S258" i="3"/>
  <c r="X257" i="3"/>
  <c r="AB257" i="3" s="1"/>
  <c r="T257" i="3"/>
  <c r="W257" i="3" s="1"/>
  <c r="S257" i="3"/>
  <c r="X256" i="3"/>
  <c r="AB256" i="3" s="1"/>
  <c r="T256" i="3"/>
  <c r="W256" i="3" s="1"/>
  <c r="S256" i="3"/>
  <c r="X255" i="3"/>
  <c r="AB255" i="3" s="1"/>
  <c r="T255" i="3"/>
  <c r="W255" i="3" s="1"/>
  <c r="S255" i="3"/>
  <c r="X254" i="3"/>
  <c r="AB254" i="3" s="1"/>
  <c r="T254" i="3"/>
  <c r="W254" i="3" s="1"/>
  <c r="S254" i="3"/>
  <c r="X253" i="3"/>
  <c r="AB253" i="3" s="1"/>
  <c r="T253" i="3"/>
  <c r="W253" i="3" s="1"/>
  <c r="S253" i="3"/>
  <c r="X252" i="3"/>
  <c r="AB252" i="3" s="1"/>
  <c r="T252" i="3"/>
  <c r="W252" i="3" s="1"/>
  <c r="S252" i="3"/>
  <c r="X251" i="3"/>
  <c r="AB251" i="3" s="1"/>
  <c r="T251" i="3"/>
  <c r="W251" i="3" s="1"/>
  <c r="S251" i="3"/>
  <c r="X250" i="3"/>
  <c r="AB250" i="3" s="1"/>
  <c r="T250" i="3"/>
  <c r="W250" i="3" s="1"/>
  <c r="S250" i="3"/>
  <c r="X249" i="3"/>
  <c r="AB249" i="3" s="1"/>
  <c r="T249" i="3"/>
  <c r="W249" i="3" s="1"/>
  <c r="S249" i="3"/>
  <c r="R108" i="3" l="1"/>
  <c r="Z108" i="3" s="1"/>
  <c r="X3" i="3" l="1"/>
  <c r="AB3" i="3" s="1"/>
  <c r="X4" i="3"/>
  <c r="AB4" i="3" s="1"/>
  <c r="X5" i="3"/>
  <c r="AB5" i="3" s="1"/>
  <c r="X6" i="3"/>
  <c r="AB6" i="3" s="1"/>
  <c r="X7" i="3"/>
  <c r="AB7" i="3" s="1"/>
  <c r="X8" i="3"/>
  <c r="AB8" i="3" s="1"/>
  <c r="X9" i="3"/>
  <c r="AB9" i="3" s="1"/>
  <c r="X10" i="3"/>
  <c r="AB10" i="3" s="1"/>
  <c r="X11" i="3"/>
  <c r="AB11" i="3" s="1"/>
  <c r="X12" i="3"/>
  <c r="AB12" i="3" s="1"/>
  <c r="X13" i="3"/>
  <c r="AB13" i="3" s="1"/>
  <c r="X14" i="3"/>
  <c r="AB14" i="3" s="1"/>
  <c r="X15" i="3"/>
  <c r="AB15" i="3" s="1"/>
  <c r="X16" i="3"/>
  <c r="AB16" i="3" s="1"/>
  <c r="X17" i="3"/>
  <c r="AB17" i="3" s="1"/>
  <c r="X18" i="3"/>
  <c r="AB18" i="3" s="1"/>
  <c r="X19" i="3"/>
  <c r="AB19" i="3" s="1"/>
  <c r="X20" i="3"/>
  <c r="AB20" i="3" s="1"/>
  <c r="X21" i="3"/>
  <c r="AB21" i="3" s="1"/>
  <c r="X22" i="3"/>
  <c r="AB22" i="3" s="1"/>
  <c r="X23" i="3"/>
  <c r="AB23" i="3" s="1"/>
  <c r="X24" i="3"/>
  <c r="AB24" i="3" s="1"/>
  <c r="X25" i="3"/>
  <c r="AB25" i="3" s="1"/>
  <c r="X26" i="3"/>
  <c r="AB26" i="3" s="1"/>
  <c r="X27" i="3"/>
  <c r="AB27" i="3" s="1"/>
  <c r="X28" i="3"/>
  <c r="AB28" i="3" s="1"/>
  <c r="X29" i="3"/>
  <c r="AB29" i="3" s="1"/>
  <c r="X30" i="3"/>
  <c r="AB30" i="3" s="1"/>
  <c r="X31" i="3"/>
  <c r="AB31" i="3" s="1"/>
  <c r="X32" i="3"/>
  <c r="AB32" i="3" s="1"/>
  <c r="X33" i="3"/>
  <c r="AB33" i="3" s="1"/>
  <c r="X34" i="3"/>
  <c r="AB34" i="3" s="1"/>
  <c r="X35" i="3"/>
  <c r="AB35" i="3" s="1"/>
  <c r="X36" i="3"/>
  <c r="AB36" i="3" s="1"/>
  <c r="X37" i="3"/>
  <c r="AB37" i="3" s="1"/>
  <c r="X38" i="3"/>
  <c r="AB38" i="3" s="1"/>
  <c r="X39" i="3"/>
  <c r="AB39" i="3" s="1"/>
  <c r="X40" i="3"/>
  <c r="AB40" i="3" s="1"/>
  <c r="X41" i="3"/>
  <c r="AB41" i="3" s="1"/>
  <c r="X42" i="3"/>
  <c r="AB42" i="3" s="1"/>
  <c r="X43" i="3"/>
  <c r="AB43" i="3" s="1"/>
  <c r="X44" i="3"/>
  <c r="AB44" i="3" s="1"/>
  <c r="X45" i="3"/>
  <c r="AB45" i="3" s="1"/>
  <c r="X46" i="3"/>
  <c r="AB46" i="3" s="1"/>
  <c r="X47" i="3"/>
  <c r="AB47" i="3" s="1"/>
  <c r="X48" i="3"/>
  <c r="AB48" i="3" s="1"/>
  <c r="X49" i="3"/>
  <c r="AB49" i="3" s="1"/>
  <c r="X50" i="3"/>
  <c r="AB50" i="3" s="1"/>
  <c r="X51" i="3"/>
  <c r="AB51" i="3" s="1"/>
  <c r="X52" i="3"/>
  <c r="AB52" i="3" s="1"/>
  <c r="X53" i="3"/>
  <c r="AB53" i="3" s="1"/>
  <c r="X54" i="3"/>
  <c r="AB54" i="3" s="1"/>
  <c r="X55" i="3"/>
  <c r="AB55" i="3" s="1"/>
  <c r="X56" i="3"/>
  <c r="AB56" i="3" s="1"/>
  <c r="X57" i="3"/>
  <c r="AB57" i="3" s="1"/>
  <c r="X58" i="3"/>
  <c r="AB58" i="3" s="1"/>
  <c r="X59" i="3"/>
  <c r="AB59" i="3" s="1"/>
  <c r="X60" i="3"/>
  <c r="AB60" i="3" s="1"/>
  <c r="X61" i="3"/>
  <c r="AB61" i="3" s="1"/>
  <c r="X62" i="3"/>
  <c r="AB62" i="3" s="1"/>
  <c r="X63" i="3"/>
  <c r="AB63" i="3" s="1"/>
  <c r="X64" i="3"/>
  <c r="AB64" i="3" s="1"/>
  <c r="X65" i="3"/>
  <c r="AB65" i="3" s="1"/>
  <c r="X66" i="3"/>
  <c r="AB66" i="3" s="1"/>
  <c r="X67" i="3"/>
  <c r="AB67" i="3" s="1"/>
  <c r="X68" i="3"/>
  <c r="AB68" i="3" s="1"/>
  <c r="X69" i="3"/>
  <c r="AB69" i="3" s="1"/>
  <c r="X70" i="3"/>
  <c r="AB70" i="3" s="1"/>
  <c r="X71" i="3"/>
  <c r="AB71" i="3" s="1"/>
  <c r="X72" i="3"/>
  <c r="AB72" i="3" s="1"/>
  <c r="X73" i="3"/>
  <c r="AB73" i="3" s="1"/>
  <c r="X74" i="3"/>
  <c r="AB74" i="3" s="1"/>
  <c r="X75" i="3"/>
  <c r="AB75" i="3" s="1"/>
  <c r="X76" i="3"/>
  <c r="AB76" i="3" s="1"/>
  <c r="X77" i="3"/>
  <c r="AB77" i="3" s="1"/>
  <c r="X78" i="3"/>
  <c r="AB78" i="3" s="1"/>
  <c r="X79" i="3"/>
  <c r="AB79" i="3" s="1"/>
  <c r="X80" i="3"/>
  <c r="AB80" i="3" s="1"/>
  <c r="X81" i="3"/>
  <c r="AB81" i="3" s="1"/>
  <c r="X82" i="3"/>
  <c r="AB82" i="3" s="1"/>
  <c r="X83" i="3"/>
  <c r="AB83" i="3" s="1"/>
  <c r="X84" i="3"/>
  <c r="AB84" i="3" s="1"/>
  <c r="X85" i="3"/>
  <c r="AB85" i="3" s="1"/>
  <c r="X86" i="3"/>
  <c r="AB86" i="3" s="1"/>
  <c r="X87" i="3"/>
  <c r="AB87" i="3" s="1"/>
  <c r="X88" i="3"/>
  <c r="AB88" i="3" s="1"/>
  <c r="X89" i="3"/>
  <c r="AB89" i="3" s="1"/>
  <c r="X90" i="3"/>
  <c r="AB90" i="3" s="1"/>
  <c r="X91" i="3"/>
  <c r="AB91" i="3" s="1"/>
  <c r="X92" i="3"/>
  <c r="AB92" i="3" s="1"/>
  <c r="X93" i="3"/>
  <c r="AB93" i="3" s="1"/>
  <c r="X94" i="3"/>
  <c r="AB94" i="3" s="1"/>
  <c r="X95" i="3"/>
  <c r="AB95" i="3" s="1"/>
  <c r="X96" i="3"/>
  <c r="AB96" i="3" s="1"/>
  <c r="X97" i="3"/>
  <c r="AB97" i="3" s="1"/>
  <c r="X98" i="3"/>
  <c r="AB98" i="3" s="1"/>
  <c r="X99" i="3"/>
  <c r="AB99" i="3" s="1"/>
  <c r="X100" i="3"/>
  <c r="AB100" i="3" s="1"/>
  <c r="X101" i="3"/>
  <c r="AB101" i="3" s="1"/>
  <c r="X102" i="3"/>
  <c r="AB102" i="3" s="1"/>
  <c r="X103" i="3"/>
  <c r="AB103" i="3" s="1"/>
  <c r="X104" i="3"/>
  <c r="AB104" i="3" s="1"/>
  <c r="X105" i="3"/>
  <c r="AB105" i="3" s="1"/>
  <c r="X106" i="3"/>
  <c r="AB106" i="3" s="1"/>
  <c r="X107" i="3"/>
  <c r="AB107" i="3" s="1"/>
  <c r="X108" i="3"/>
  <c r="AB108" i="3" s="1"/>
  <c r="X109" i="3"/>
  <c r="AB109" i="3" s="1"/>
  <c r="X110" i="3"/>
  <c r="AB110" i="3" s="1"/>
  <c r="X111" i="3"/>
  <c r="AB111" i="3" s="1"/>
  <c r="X112" i="3"/>
  <c r="AB112" i="3" s="1"/>
  <c r="X113" i="3"/>
  <c r="AB113" i="3" s="1"/>
  <c r="X114" i="3"/>
  <c r="AB114" i="3" s="1"/>
  <c r="X115" i="3"/>
  <c r="AB115" i="3" s="1"/>
  <c r="X116" i="3"/>
  <c r="AB116" i="3" s="1"/>
  <c r="X117" i="3"/>
  <c r="AB117" i="3" s="1"/>
  <c r="X118" i="3"/>
  <c r="AB118" i="3" s="1"/>
  <c r="X119" i="3"/>
  <c r="AB119" i="3" s="1"/>
  <c r="X120" i="3"/>
  <c r="AB120" i="3" s="1"/>
  <c r="X121" i="3"/>
  <c r="AB121" i="3" s="1"/>
  <c r="X122" i="3"/>
  <c r="AB122" i="3" s="1"/>
  <c r="X123" i="3"/>
  <c r="AB123" i="3" s="1"/>
  <c r="X124" i="3"/>
  <c r="AB124" i="3" s="1"/>
  <c r="X125" i="3"/>
  <c r="AB125" i="3" s="1"/>
  <c r="X126" i="3"/>
  <c r="AB126" i="3" s="1"/>
  <c r="X127" i="3"/>
  <c r="AB127" i="3" s="1"/>
  <c r="X128" i="3"/>
  <c r="AB128" i="3" s="1"/>
  <c r="X129" i="3"/>
  <c r="AB129" i="3" s="1"/>
  <c r="X130" i="3"/>
  <c r="AB130" i="3" s="1"/>
  <c r="X131" i="3"/>
  <c r="AB131" i="3" s="1"/>
  <c r="X132" i="3"/>
  <c r="AB132" i="3" s="1"/>
  <c r="X133" i="3"/>
  <c r="AB133" i="3" s="1"/>
  <c r="X134" i="3"/>
  <c r="AB134" i="3" s="1"/>
  <c r="X135" i="3"/>
  <c r="AB135" i="3" s="1"/>
  <c r="X136" i="3"/>
  <c r="AB136" i="3" s="1"/>
  <c r="X137" i="3"/>
  <c r="AB137" i="3" s="1"/>
  <c r="X138" i="3"/>
  <c r="AB138" i="3" s="1"/>
  <c r="X139" i="3"/>
  <c r="AB139" i="3" s="1"/>
  <c r="X140" i="3"/>
  <c r="AB140" i="3" s="1"/>
  <c r="X141" i="3"/>
  <c r="AB141" i="3" s="1"/>
  <c r="X142" i="3"/>
  <c r="AB142" i="3" s="1"/>
  <c r="X143" i="3"/>
  <c r="AB143" i="3" s="1"/>
  <c r="X144" i="3"/>
  <c r="AB144" i="3" s="1"/>
  <c r="X145" i="3"/>
  <c r="AB145" i="3" s="1"/>
  <c r="X146" i="3"/>
  <c r="AB146" i="3" s="1"/>
  <c r="X147" i="3"/>
  <c r="AB147" i="3" s="1"/>
  <c r="X148" i="3"/>
  <c r="AB148" i="3" s="1"/>
  <c r="X149" i="3"/>
  <c r="AB149" i="3" s="1"/>
  <c r="X150" i="3"/>
  <c r="AB150" i="3" s="1"/>
  <c r="X151" i="3"/>
  <c r="AB151" i="3" s="1"/>
  <c r="X152" i="3"/>
  <c r="AB152" i="3" s="1"/>
  <c r="X153" i="3"/>
  <c r="AB153" i="3" s="1"/>
  <c r="X154" i="3"/>
  <c r="AB154" i="3" s="1"/>
  <c r="X155" i="3"/>
  <c r="AB155" i="3" s="1"/>
  <c r="X156" i="3"/>
  <c r="AB156" i="3" s="1"/>
  <c r="X157" i="3"/>
  <c r="AB157" i="3" s="1"/>
  <c r="X158" i="3"/>
  <c r="AB158" i="3" s="1"/>
  <c r="X159" i="3"/>
  <c r="AB159" i="3" s="1"/>
  <c r="X160" i="3"/>
  <c r="AB160" i="3" s="1"/>
  <c r="X161" i="3"/>
  <c r="AB161" i="3" s="1"/>
  <c r="X162" i="3"/>
  <c r="AB162" i="3" s="1"/>
  <c r="X163" i="3"/>
  <c r="AB163" i="3" s="1"/>
  <c r="X164" i="3"/>
  <c r="AB164" i="3" s="1"/>
  <c r="X165" i="3"/>
  <c r="AB165" i="3" s="1"/>
  <c r="X166" i="3"/>
  <c r="AB166" i="3" s="1"/>
  <c r="X167" i="3"/>
  <c r="AB167" i="3" s="1"/>
  <c r="X168" i="3"/>
  <c r="AB168" i="3" s="1"/>
  <c r="X169" i="3"/>
  <c r="AB169" i="3" s="1"/>
  <c r="X170" i="3"/>
  <c r="AB170" i="3" s="1"/>
  <c r="X171" i="3"/>
  <c r="AB171" i="3" s="1"/>
  <c r="X172" i="3"/>
  <c r="AB172" i="3" s="1"/>
  <c r="X173" i="3"/>
  <c r="AB173" i="3" s="1"/>
  <c r="X174" i="3"/>
  <c r="AB174" i="3" s="1"/>
  <c r="X175" i="3"/>
  <c r="AB175" i="3" s="1"/>
  <c r="X176" i="3"/>
  <c r="AB176" i="3" s="1"/>
  <c r="X177" i="3"/>
  <c r="AB177" i="3" s="1"/>
  <c r="X178" i="3"/>
  <c r="AB178" i="3" s="1"/>
  <c r="X179" i="3"/>
  <c r="AB179" i="3" s="1"/>
  <c r="X180" i="3"/>
  <c r="AB180" i="3" s="1"/>
  <c r="X181" i="3"/>
  <c r="AB181" i="3" s="1"/>
  <c r="X182" i="3"/>
  <c r="AB182" i="3" s="1"/>
  <c r="X183" i="3"/>
  <c r="AB183" i="3" s="1"/>
  <c r="X184" i="3"/>
  <c r="AB184" i="3" s="1"/>
  <c r="X185" i="3"/>
  <c r="AB185" i="3" s="1"/>
  <c r="X186" i="3"/>
  <c r="AB186" i="3" s="1"/>
  <c r="X187" i="3"/>
  <c r="AB187" i="3" s="1"/>
  <c r="X188" i="3"/>
  <c r="AB188" i="3" s="1"/>
  <c r="X189" i="3"/>
  <c r="AB189" i="3" s="1"/>
  <c r="X190" i="3"/>
  <c r="AB190" i="3" s="1"/>
  <c r="X191" i="3"/>
  <c r="AB191" i="3" s="1"/>
  <c r="X192" i="3"/>
  <c r="AB192" i="3" s="1"/>
  <c r="X193" i="3"/>
  <c r="AB193" i="3" s="1"/>
  <c r="X194" i="3"/>
  <c r="AB194" i="3" s="1"/>
  <c r="X195" i="3"/>
  <c r="AB195" i="3" s="1"/>
  <c r="X196" i="3"/>
  <c r="AB196" i="3" s="1"/>
  <c r="X197" i="3"/>
  <c r="AB197" i="3" s="1"/>
  <c r="X198" i="3"/>
  <c r="AB198" i="3" s="1"/>
  <c r="X199" i="3"/>
  <c r="AB199" i="3" s="1"/>
  <c r="X200" i="3"/>
  <c r="AB200" i="3" s="1"/>
  <c r="X201" i="3"/>
  <c r="AB201" i="3" s="1"/>
  <c r="X202" i="3"/>
  <c r="AB202" i="3" s="1"/>
  <c r="X203" i="3"/>
  <c r="AB203" i="3" s="1"/>
  <c r="X204" i="3"/>
  <c r="AB204" i="3" s="1"/>
  <c r="X205" i="3"/>
  <c r="AB205" i="3" s="1"/>
  <c r="X206" i="3"/>
  <c r="AB206" i="3" s="1"/>
  <c r="X207" i="3"/>
  <c r="AB207" i="3" s="1"/>
  <c r="X208" i="3"/>
  <c r="AB208" i="3" s="1"/>
  <c r="X209" i="3"/>
  <c r="AB209" i="3" s="1"/>
  <c r="X210" i="3"/>
  <c r="AB210" i="3" s="1"/>
  <c r="X211" i="3"/>
  <c r="AB211" i="3" s="1"/>
  <c r="X212" i="3"/>
  <c r="AB212" i="3" s="1"/>
  <c r="X213" i="3"/>
  <c r="AB213" i="3" s="1"/>
  <c r="X214" i="3"/>
  <c r="AB214" i="3" s="1"/>
  <c r="X215" i="3"/>
  <c r="AB215" i="3" s="1"/>
  <c r="X216" i="3"/>
  <c r="AB216" i="3" s="1"/>
  <c r="X217" i="3"/>
  <c r="AB217" i="3" s="1"/>
  <c r="X218" i="3"/>
  <c r="AB218" i="3" s="1"/>
  <c r="X219" i="3"/>
  <c r="AB219" i="3" s="1"/>
  <c r="X220" i="3"/>
  <c r="AB220" i="3" s="1"/>
  <c r="X221" i="3"/>
  <c r="AB221" i="3" s="1"/>
  <c r="X222" i="3"/>
  <c r="AB222" i="3" s="1"/>
  <c r="X223" i="3"/>
  <c r="AB223" i="3" s="1"/>
  <c r="X224" i="3"/>
  <c r="AB224" i="3" s="1"/>
  <c r="X225" i="3"/>
  <c r="AB225" i="3" s="1"/>
  <c r="X226" i="3"/>
  <c r="AB226" i="3" s="1"/>
  <c r="X227" i="3"/>
  <c r="AB227" i="3" s="1"/>
  <c r="X228" i="3"/>
  <c r="AB228" i="3" s="1"/>
  <c r="X229" i="3"/>
  <c r="AB229" i="3" s="1"/>
  <c r="X230" i="3"/>
  <c r="AB230" i="3" s="1"/>
  <c r="X231" i="3"/>
  <c r="AB231" i="3" s="1"/>
  <c r="X232" i="3"/>
  <c r="AB232" i="3" s="1"/>
  <c r="X233" i="3"/>
  <c r="AB233" i="3" s="1"/>
  <c r="X234" i="3"/>
  <c r="AB234" i="3" s="1"/>
  <c r="X235" i="3"/>
  <c r="AB235" i="3" s="1"/>
  <c r="X236" i="3"/>
  <c r="AB236" i="3" s="1"/>
  <c r="X237" i="3"/>
  <c r="AB237" i="3" s="1"/>
  <c r="X238" i="3"/>
  <c r="AB238" i="3" s="1"/>
  <c r="X239" i="3"/>
  <c r="AB239" i="3" s="1"/>
  <c r="X240" i="3"/>
  <c r="AB240" i="3" s="1"/>
  <c r="X241" i="3"/>
  <c r="AB241" i="3" s="1"/>
  <c r="X242" i="3"/>
  <c r="AB242" i="3" s="1"/>
  <c r="X243" i="3"/>
  <c r="AB243" i="3" s="1"/>
  <c r="X244" i="3"/>
  <c r="AB244" i="3" s="1"/>
  <c r="X245" i="3"/>
  <c r="AB245" i="3" s="1"/>
  <c r="X246" i="3"/>
  <c r="AB246" i="3" s="1"/>
  <c r="X247" i="3"/>
  <c r="AB247" i="3" s="1"/>
  <c r="X248" i="3"/>
  <c r="AB248" i="3" s="1"/>
  <c r="X2" i="3"/>
  <c r="AB2" i="3" s="1"/>
  <c r="S3" i="3"/>
  <c r="T3" i="3"/>
  <c r="W3" i="3" s="1"/>
  <c r="S4" i="3"/>
  <c r="T4" i="3"/>
  <c r="W4" i="3" s="1"/>
  <c r="S5" i="3"/>
  <c r="T5" i="3"/>
  <c r="W5" i="3" s="1"/>
  <c r="S6" i="3"/>
  <c r="T6" i="3"/>
  <c r="W6" i="3" s="1"/>
  <c r="S7" i="3"/>
  <c r="T7" i="3"/>
  <c r="W7" i="3" s="1"/>
  <c r="S8" i="3"/>
  <c r="T8" i="3"/>
  <c r="W8" i="3" s="1"/>
  <c r="S9" i="3"/>
  <c r="T9" i="3"/>
  <c r="W9" i="3" s="1"/>
  <c r="S10" i="3"/>
  <c r="T10" i="3"/>
  <c r="W10" i="3" s="1"/>
  <c r="S11" i="3"/>
  <c r="T11" i="3"/>
  <c r="W11" i="3" s="1"/>
  <c r="S12" i="3"/>
  <c r="T12" i="3"/>
  <c r="W12" i="3" s="1"/>
  <c r="S13" i="3"/>
  <c r="T13" i="3"/>
  <c r="W13" i="3" s="1"/>
  <c r="S14" i="3"/>
  <c r="T14" i="3"/>
  <c r="W14" i="3" s="1"/>
  <c r="S15" i="3"/>
  <c r="T15" i="3"/>
  <c r="W15" i="3" s="1"/>
  <c r="S16" i="3"/>
  <c r="T16" i="3"/>
  <c r="W16" i="3" s="1"/>
  <c r="S17" i="3"/>
  <c r="T17" i="3"/>
  <c r="W17" i="3" s="1"/>
  <c r="S18" i="3"/>
  <c r="T18" i="3"/>
  <c r="W18" i="3" s="1"/>
  <c r="S19" i="3"/>
  <c r="T19" i="3"/>
  <c r="W19" i="3" s="1"/>
  <c r="S20" i="3"/>
  <c r="T20" i="3"/>
  <c r="W20" i="3" s="1"/>
  <c r="S21" i="3"/>
  <c r="T21" i="3"/>
  <c r="W21" i="3" s="1"/>
  <c r="S22" i="3"/>
  <c r="T22" i="3"/>
  <c r="W22" i="3" s="1"/>
  <c r="S23" i="3"/>
  <c r="T23" i="3"/>
  <c r="W23" i="3" s="1"/>
  <c r="S24" i="3"/>
  <c r="T24" i="3"/>
  <c r="W24" i="3" s="1"/>
  <c r="S25" i="3"/>
  <c r="T25" i="3"/>
  <c r="W25" i="3" s="1"/>
  <c r="S26" i="3"/>
  <c r="T26" i="3"/>
  <c r="W26" i="3" s="1"/>
  <c r="S27" i="3"/>
  <c r="T27" i="3"/>
  <c r="W27" i="3" s="1"/>
  <c r="S28" i="3"/>
  <c r="T28" i="3"/>
  <c r="W28" i="3" s="1"/>
  <c r="S29" i="3"/>
  <c r="T29" i="3"/>
  <c r="W29" i="3" s="1"/>
  <c r="S30" i="3"/>
  <c r="T30" i="3"/>
  <c r="W30" i="3" s="1"/>
  <c r="S31" i="3"/>
  <c r="T31" i="3"/>
  <c r="W31" i="3" s="1"/>
  <c r="S32" i="3"/>
  <c r="T32" i="3"/>
  <c r="W32" i="3" s="1"/>
  <c r="S33" i="3"/>
  <c r="T33" i="3"/>
  <c r="W33" i="3" s="1"/>
  <c r="S34" i="3"/>
  <c r="T34" i="3"/>
  <c r="W34" i="3" s="1"/>
  <c r="S35" i="3"/>
  <c r="T35" i="3"/>
  <c r="W35" i="3" s="1"/>
  <c r="S36" i="3"/>
  <c r="T36" i="3"/>
  <c r="W36" i="3" s="1"/>
  <c r="S37" i="3"/>
  <c r="T37" i="3"/>
  <c r="W37" i="3" s="1"/>
  <c r="S38" i="3"/>
  <c r="T38" i="3"/>
  <c r="W38" i="3" s="1"/>
  <c r="S39" i="3"/>
  <c r="T39" i="3"/>
  <c r="W39" i="3" s="1"/>
  <c r="S40" i="3"/>
  <c r="T40" i="3"/>
  <c r="W40" i="3" s="1"/>
  <c r="S41" i="3"/>
  <c r="T41" i="3"/>
  <c r="W41" i="3" s="1"/>
  <c r="S42" i="3"/>
  <c r="T42" i="3"/>
  <c r="W42" i="3" s="1"/>
  <c r="S43" i="3"/>
  <c r="T43" i="3"/>
  <c r="W43" i="3" s="1"/>
  <c r="S44" i="3"/>
  <c r="T44" i="3"/>
  <c r="W44" i="3" s="1"/>
  <c r="S45" i="3"/>
  <c r="T45" i="3"/>
  <c r="W45" i="3" s="1"/>
  <c r="S46" i="3"/>
  <c r="T46" i="3"/>
  <c r="W46" i="3" s="1"/>
  <c r="S47" i="3"/>
  <c r="T47" i="3"/>
  <c r="W47" i="3" s="1"/>
  <c r="S48" i="3"/>
  <c r="T48" i="3"/>
  <c r="W48" i="3" s="1"/>
  <c r="S49" i="3"/>
  <c r="T49" i="3"/>
  <c r="W49" i="3" s="1"/>
  <c r="S50" i="3"/>
  <c r="T50" i="3"/>
  <c r="W50" i="3" s="1"/>
  <c r="S51" i="3"/>
  <c r="T51" i="3"/>
  <c r="W51" i="3" s="1"/>
  <c r="S52" i="3"/>
  <c r="T52" i="3"/>
  <c r="W52" i="3" s="1"/>
  <c r="S53" i="3"/>
  <c r="T53" i="3"/>
  <c r="W53" i="3" s="1"/>
  <c r="S54" i="3"/>
  <c r="T54" i="3"/>
  <c r="W54" i="3" s="1"/>
  <c r="S55" i="3"/>
  <c r="T55" i="3"/>
  <c r="W55" i="3" s="1"/>
  <c r="S56" i="3"/>
  <c r="T56" i="3"/>
  <c r="W56" i="3" s="1"/>
  <c r="S57" i="3"/>
  <c r="T57" i="3"/>
  <c r="W57" i="3" s="1"/>
  <c r="S58" i="3"/>
  <c r="T58" i="3"/>
  <c r="W58" i="3" s="1"/>
  <c r="S59" i="3"/>
  <c r="T59" i="3"/>
  <c r="W59" i="3" s="1"/>
  <c r="S60" i="3"/>
  <c r="T60" i="3"/>
  <c r="W60" i="3" s="1"/>
  <c r="S61" i="3"/>
  <c r="T61" i="3"/>
  <c r="W61" i="3" s="1"/>
  <c r="S62" i="3"/>
  <c r="T62" i="3"/>
  <c r="W62" i="3" s="1"/>
  <c r="S63" i="3"/>
  <c r="T63" i="3"/>
  <c r="W63" i="3" s="1"/>
  <c r="S64" i="3"/>
  <c r="T64" i="3"/>
  <c r="W64" i="3" s="1"/>
  <c r="S65" i="3"/>
  <c r="T65" i="3"/>
  <c r="W65" i="3" s="1"/>
  <c r="S66" i="3"/>
  <c r="T66" i="3"/>
  <c r="W66" i="3" s="1"/>
  <c r="S67" i="3"/>
  <c r="T67" i="3"/>
  <c r="W67" i="3" s="1"/>
  <c r="S68" i="3"/>
  <c r="T68" i="3"/>
  <c r="W68" i="3" s="1"/>
  <c r="S69" i="3"/>
  <c r="T69" i="3"/>
  <c r="W69" i="3" s="1"/>
  <c r="S70" i="3"/>
  <c r="T70" i="3"/>
  <c r="W70" i="3" s="1"/>
  <c r="S71" i="3"/>
  <c r="T71" i="3"/>
  <c r="W71" i="3" s="1"/>
  <c r="S72" i="3"/>
  <c r="T72" i="3"/>
  <c r="W72" i="3" s="1"/>
  <c r="S73" i="3"/>
  <c r="T73" i="3"/>
  <c r="W73" i="3" s="1"/>
  <c r="S74" i="3"/>
  <c r="T74" i="3"/>
  <c r="W74" i="3" s="1"/>
  <c r="S75" i="3"/>
  <c r="T75" i="3"/>
  <c r="W75" i="3" s="1"/>
  <c r="S76" i="3"/>
  <c r="T76" i="3"/>
  <c r="W76" i="3" s="1"/>
  <c r="S77" i="3"/>
  <c r="T77" i="3"/>
  <c r="W77" i="3" s="1"/>
  <c r="S78" i="3"/>
  <c r="T78" i="3"/>
  <c r="W78" i="3" s="1"/>
  <c r="S79" i="3"/>
  <c r="T79" i="3"/>
  <c r="W79" i="3" s="1"/>
  <c r="S80" i="3"/>
  <c r="T80" i="3"/>
  <c r="W80" i="3" s="1"/>
  <c r="S81" i="3"/>
  <c r="T81" i="3"/>
  <c r="W81" i="3" s="1"/>
  <c r="S82" i="3"/>
  <c r="T82" i="3"/>
  <c r="W82" i="3" s="1"/>
  <c r="S83" i="3"/>
  <c r="T83" i="3"/>
  <c r="W83" i="3" s="1"/>
  <c r="S84" i="3"/>
  <c r="T84" i="3"/>
  <c r="W84" i="3" s="1"/>
  <c r="S85" i="3"/>
  <c r="T85" i="3"/>
  <c r="W85" i="3" s="1"/>
  <c r="W86" i="3"/>
  <c r="S87" i="3"/>
  <c r="T87" i="3"/>
  <c r="W87" i="3" s="1"/>
  <c r="S88" i="3"/>
  <c r="T88" i="3"/>
  <c r="W88" i="3" s="1"/>
  <c r="S89" i="3"/>
  <c r="T89" i="3"/>
  <c r="W89" i="3" s="1"/>
  <c r="S90" i="3"/>
  <c r="T90" i="3"/>
  <c r="W90" i="3" s="1"/>
  <c r="S91" i="3"/>
  <c r="T91" i="3"/>
  <c r="W91" i="3" s="1"/>
  <c r="S92" i="3"/>
  <c r="T92" i="3"/>
  <c r="W92" i="3" s="1"/>
  <c r="S93" i="3"/>
  <c r="T93" i="3"/>
  <c r="W93" i="3" s="1"/>
  <c r="S94" i="3"/>
  <c r="T94" i="3"/>
  <c r="W94" i="3" s="1"/>
  <c r="S95" i="3"/>
  <c r="T95" i="3"/>
  <c r="W95" i="3" s="1"/>
  <c r="S96" i="3"/>
  <c r="T96" i="3"/>
  <c r="W96" i="3" s="1"/>
  <c r="S97" i="3"/>
  <c r="T97" i="3"/>
  <c r="W97" i="3" s="1"/>
  <c r="S98" i="3"/>
  <c r="T98" i="3"/>
  <c r="W98" i="3" s="1"/>
  <c r="S99" i="3"/>
  <c r="T99" i="3"/>
  <c r="W99" i="3" s="1"/>
  <c r="S100" i="3"/>
  <c r="T100" i="3"/>
  <c r="W100" i="3" s="1"/>
  <c r="S101" i="3"/>
  <c r="T101" i="3"/>
  <c r="W101" i="3" s="1"/>
  <c r="S102" i="3"/>
  <c r="T102" i="3"/>
  <c r="W102" i="3" s="1"/>
  <c r="S103" i="3"/>
  <c r="T103" i="3"/>
  <c r="W103" i="3" s="1"/>
  <c r="S104" i="3"/>
  <c r="T104" i="3"/>
  <c r="W104" i="3" s="1"/>
  <c r="S105" i="3"/>
  <c r="T105" i="3"/>
  <c r="W105" i="3" s="1"/>
  <c r="S106" i="3"/>
  <c r="T106" i="3"/>
  <c r="W106" i="3" s="1"/>
  <c r="S107" i="3"/>
  <c r="T107" i="3"/>
  <c r="W107" i="3" s="1"/>
  <c r="S108" i="3"/>
  <c r="T108" i="3"/>
  <c r="W108" i="3" s="1"/>
  <c r="S109" i="3"/>
  <c r="T109" i="3"/>
  <c r="W109" i="3" s="1"/>
  <c r="S110" i="3"/>
  <c r="T110" i="3"/>
  <c r="W110" i="3" s="1"/>
  <c r="S111" i="3"/>
  <c r="T111" i="3"/>
  <c r="W111" i="3" s="1"/>
  <c r="S112" i="3"/>
  <c r="T112" i="3"/>
  <c r="W112" i="3" s="1"/>
  <c r="S113" i="3"/>
  <c r="T113" i="3"/>
  <c r="W113" i="3" s="1"/>
  <c r="S114" i="3"/>
  <c r="T114" i="3"/>
  <c r="W114" i="3" s="1"/>
  <c r="S115" i="3"/>
  <c r="T115" i="3"/>
  <c r="W115" i="3" s="1"/>
  <c r="S116" i="3"/>
  <c r="T116" i="3"/>
  <c r="W116" i="3" s="1"/>
  <c r="S117" i="3"/>
  <c r="T117" i="3"/>
  <c r="W117" i="3" s="1"/>
  <c r="S118" i="3"/>
  <c r="T118" i="3"/>
  <c r="W118" i="3" s="1"/>
  <c r="S119" i="3"/>
  <c r="T119" i="3"/>
  <c r="W119" i="3" s="1"/>
  <c r="S120" i="3"/>
  <c r="T120" i="3"/>
  <c r="W120" i="3" s="1"/>
  <c r="S121" i="3"/>
  <c r="T121" i="3"/>
  <c r="W121" i="3" s="1"/>
  <c r="S122" i="3"/>
  <c r="T122" i="3"/>
  <c r="W122" i="3" s="1"/>
  <c r="S123" i="3"/>
  <c r="T123" i="3"/>
  <c r="W123" i="3" s="1"/>
  <c r="S124" i="3"/>
  <c r="T124" i="3"/>
  <c r="W124" i="3" s="1"/>
  <c r="S125" i="3"/>
  <c r="T125" i="3"/>
  <c r="W125" i="3" s="1"/>
  <c r="S126" i="3"/>
  <c r="T126" i="3"/>
  <c r="W126" i="3" s="1"/>
  <c r="S127" i="3"/>
  <c r="T127" i="3"/>
  <c r="W127" i="3" s="1"/>
  <c r="S128" i="3"/>
  <c r="T128" i="3"/>
  <c r="W128" i="3" s="1"/>
  <c r="S129" i="3"/>
  <c r="T129" i="3"/>
  <c r="W129" i="3" s="1"/>
  <c r="S130" i="3"/>
  <c r="T130" i="3"/>
  <c r="W130" i="3" s="1"/>
  <c r="S131" i="3"/>
  <c r="T131" i="3"/>
  <c r="W131" i="3" s="1"/>
  <c r="S132" i="3"/>
  <c r="T132" i="3"/>
  <c r="W132" i="3" s="1"/>
  <c r="S133" i="3"/>
  <c r="T133" i="3"/>
  <c r="W133" i="3" s="1"/>
  <c r="S134" i="3"/>
  <c r="T134" i="3"/>
  <c r="W134" i="3" s="1"/>
  <c r="S135" i="3"/>
  <c r="T135" i="3"/>
  <c r="W135" i="3" s="1"/>
  <c r="S136" i="3"/>
  <c r="T136" i="3"/>
  <c r="W136" i="3" s="1"/>
  <c r="S137" i="3"/>
  <c r="T137" i="3"/>
  <c r="W137" i="3" s="1"/>
  <c r="S138" i="3"/>
  <c r="T138" i="3"/>
  <c r="W138" i="3" s="1"/>
  <c r="S139" i="3"/>
  <c r="T139" i="3"/>
  <c r="W139" i="3" s="1"/>
  <c r="S140" i="3"/>
  <c r="T140" i="3"/>
  <c r="W140" i="3" s="1"/>
  <c r="S141" i="3"/>
  <c r="T141" i="3"/>
  <c r="W141" i="3" s="1"/>
  <c r="S142" i="3"/>
  <c r="T142" i="3"/>
  <c r="W142" i="3" s="1"/>
  <c r="S143" i="3"/>
  <c r="T143" i="3"/>
  <c r="W143" i="3" s="1"/>
  <c r="S144" i="3"/>
  <c r="T144" i="3"/>
  <c r="W144" i="3" s="1"/>
  <c r="S145" i="3"/>
  <c r="T145" i="3"/>
  <c r="W145" i="3" s="1"/>
  <c r="S146" i="3"/>
  <c r="T146" i="3"/>
  <c r="W146" i="3" s="1"/>
  <c r="S147" i="3"/>
  <c r="T147" i="3"/>
  <c r="W147" i="3" s="1"/>
  <c r="S148" i="3"/>
  <c r="T148" i="3"/>
  <c r="W148" i="3" s="1"/>
  <c r="S149" i="3"/>
  <c r="T149" i="3"/>
  <c r="W149" i="3" s="1"/>
  <c r="S150" i="3"/>
  <c r="T150" i="3"/>
  <c r="W150" i="3" s="1"/>
  <c r="S151" i="3"/>
  <c r="T151" i="3"/>
  <c r="W151" i="3" s="1"/>
  <c r="S152" i="3"/>
  <c r="T152" i="3"/>
  <c r="W152" i="3" s="1"/>
  <c r="S153" i="3"/>
  <c r="T153" i="3"/>
  <c r="W153" i="3" s="1"/>
  <c r="S154" i="3"/>
  <c r="T154" i="3"/>
  <c r="W154" i="3" s="1"/>
  <c r="S155" i="3"/>
  <c r="T155" i="3"/>
  <c r="W155" i="3" s="1"/>
  <c r="S156" i="3"/>
  <c r="T156" i="3"/>
  <c r="W156" i="3" s="1"/>
  <c r="S157" i="3"/>
  <c r="T157" i="3"/>
  <c r="W157" i="3" s="1"/>
  <c r="S158" i="3"/>
  <c r="T158" i="3"/>
  <c r="W158" i="3" s="1"/>
  <c r="S159" i="3"/>
  <c r="T159" i="3"/>
  <c r="W159" i="3" s="1"/>
  <c r="S160" i="3"/>
  <c r="T160" i="3"/>
  <c r="W160" i="3" s="1"/>
  <c r="S161" i="3"/>
  <c r="T161" i="3"/>
  <c r="W161" i="3" s="1"/>
  <c r="S162" i="3"/>
  <c r="T162" i="3"/>
  <c r="W162" i="3" s="1"/>
  <c r="S163" i="3"/>
  <c r="T163" i="3"/>
  <c r="W163" i="3" s="1"/>
  <c r="S164" i="3"/>
  <c r="T164" i="3"/>
  <c r="W164" i="3" s="1"/>
  <c r="S165" i="3"/>
  <c r="T165" i="3"/>
  <c r="W165" i="3" s="1"/>
  <c r="S166" i="3"/>
  <c r="T166" i="3"/>
  <c r="W166" i="3" s="1"/>
  <c r="S167" i="3"/>
  <c r="T167" i="3"/>
  <c r="W167" i="3" s="1"/>
  <c r="S168" i="3"/>
  <c r="T168" i="3"/>
  <c r="W168" i="3" s="1"/>
  <c r="S169" i="3"/>
  <c r="T169" i="3"/>
  <c r="W169" i="3" s="1"/>
  <c r="S170" i="3"/>
  <c r="T170" i="3"/>
  <c r="W170" i="3" s="1"/>
  <c r="S171" i="3"/>
  <c r="T171" i="3"/>
  <c r="W171" i="3" s="1"/>
  <c r="S172" i="3"/>
  <c r="T172" i="3"/>
  <c r="W172" i="3" s="1"/>
  <c r="S173" i="3"/>
  <c r="T173" i="3"/>
  <c r="W173" i="3" s="1"/>
  <c r="S174" i="3"/>
  <c r="T174" i="3"/>
  <c r="W174" i="3" s="1"/>
  <c r="S175" i="3"/>
  <c r="T175" i="3"/>
  <c r="W175" i="3" s="1"/>
  <c r="S176" i="3"/>
  <c r="T176" i="3"/>
  <c r="W176" i="3" s="1"/>
  <c r="S177" i="3"/>
  <c r="T177" i="3"/>
  <c r="W177" i="3" s="1"/>
  <c r="S178" i="3"/>
  <c r="T178" i="3"/>
  <c r="W178" i="3" s="1"/>
  <c r="S179" i="3"/>
  <c r="T179" i="3"/>
  <c r="W179" i="3" s="1"/>
  <c r="S180" i="3"/>
  <c r="T180" i="3"/>
  <c r="W180" i="3" s="1"/>
  <c r="S181" i="3"/>
  <c r="T181" i="3"/>
  <c r="W181" i="3" s="1"/>
  <c r="S182" i="3"/>
  <c r="T182" i="3"/>
  <c r="W182" i="3" s="1"/>
  <c r="S183" i="3"/>
  <c r="T183" i="3"/>
  <c r="W183" i="3" s="1"/>
  <c r="S184" i="3"/>
  <c r="T184" i="3"/>
  <c r="W184" i="3" s="1"/>
  <c r="S185" i="3"/>
  <c r="T185" i="3"/>
  <c r="W185" i="3" s="1"/>
  <c r="S186" i="3"/>
  <c r="T186" i="3"/>
  <c r="W186" i="3" s="1"/>
  <c r="S187" i="3"/>
  <c r="T187" i="3"/>
  <c r="W187" i="3" s="1"/>
  <c r="S188" i="3"/>
  <c r="T188" i="3"/>
  <c r="W188" i="3" s="1"/>
  <c r="S189" i="3"/>
  <c r="T189" i="3"/>
  <c r="W189" i="3" s="1"/>
  <c r="S190" i="3"/>
  <c r="T190" i="3"/>
  <c r="W190" i="3" s="1"/>
  <c r="S191" i="3"/>
  <c r="T191" i="3"/>
  <c r="W191" i="3" s="1"/>
  <c r="S192" i="3"/>
  <c r="T192" i="3"/>
  <c r="W192" i="3" s="1"/>
  <c r="S193" i="3"/>
  <c r="T193" i="3"/>
  <c r="W193" i="3" s="1"/>
  <c r="S194" i="3"/>
  <c r="T194" i="3"/>
  <c r="W194" i="3" s="1"/>
  <c r="S195" i="3"/>
  <c r="T195" i="3"/>
  <c r="W195" i="3" s="1"/>
  <c r="S196" i="3"/>
  <c r="T196" i="3"/>
  <c r="W196" i="3" s="1"/>
  <c r="S197" i="3"/>
  <c r="T197" i="3"/>
  <c r="W197" i="3" s="1"/>
  <c r="S198" i="3"/>
  <c r="T198" i="3"/>
  <c r="W198" i="3" s="1"/>
  <c r="S199" i="3"/>
  <c r="T199" i="3"/>
  <c r="W199" i="3" s="1"/>
  <c r="S200" i="3"/>
  <c r="T200" i="3"/>
  <c r="W200" i="3" s="1"/>
  <c r="S201" i="3"/>
  <c r="T201" i="3"/>
  <c r="W201" i="3" s="1"/>
  <c r="S202" i="3"/>
  <c r="T202" i="3"/>
  <c r="W202" i="3" s="1"/>
  <c r="S203" i="3"/>
  <c r="T203" i="3"/>
  <c r="W203" i="3" s="1"/>
  <c r="S204" i="3"/>
  <c r="T204" i="3"/>
  <c r="W204" i="3" s="1"/>
  <c r="S205" i="3"/>
  <c r="T205" i="3"/>
  <c r="W205" i="3" s="1"/>
  <c r="S206" i="3"/>
  <c r="T206" i="3"/>
  <c r="W206" i="3" s="1"/>
  <c r="S207" i="3"/>
  <c r="T207" i="3"/>
  <c r="W207" i="3" s="1"/>
  <c r="S208" i="3"/>
  <c r="T208" i="3"/>
  <c r="W208" i="3" s="1"/>
  <c r="S209" i="3"/>
  <c r="T209" i="3"/>
  <c r="W209" i="3" s="1"/>
  <c r="S210" i="3"/>
  <c r="T210" i="3"/>
  <c r="W210" i="3" s="1"/>
  <c r="S211" i="3"/>
  <c r="T211" i="3"/>
  <c r="W211" i="3" s="1"/>
  <c r="S212" i="3"/>
  <c r="T212" i="3"/>
  <c r="W212" i="3" s="1"/>
  <c r="S213" i="3"/>
  <c r="T213" i="3"/>
  <c r="W213" i="3" s="1"/>
  <c r="S214" i="3"/>
  <c r="T214" i="3"/>
  <c r="W214" i="3" s="1"/>
  <c r="S215" i="3"/>
  <c r="T215" i="3"/>
  <c r="W215" i="3" s="1"/>
  <c r="S216" i="3"/>
  <c r="T216" i="3"/>
  <c r="W216" i="3" s="1"/>
  <c r="S217" i="3"/>
  <c r="T217" i="3"/>
  <c r="W217" i="3" s="1"/>
  <c r="S218" i="3"/>
  <c r="T218" i="3"/>
  <c r="W218" i="3" s="1"/>
  <c r="S219" i="3"/>
  <c r="T219" i="3"/>
  <c r="W219" i="3" s="1"/>
  <c r="S220" i="3"/>
  <c r="T220" i="3"/>
  <c r="W220" i="3" s="1"/>
  <c r="S221" i="3"/>
  <c r="T221" i="3"/>
  <c r="W221" i="3" s="1"/>
  <c r="S222" i="3"/>
  <c r="T222" i="3"/>
  <c r="W222" i="3" s="1"/>
  <c r="S223" i="3"/>
  <c r="T223" i="3"/>
  <c r="W223" i="3" s="1"/>
  <c r="S224" i="3"/>
  <c r="T224" i="3"/>
  <c r="W224" i="3" s="1"/>
  <c r="S225" i="3"/>
  <c r="T225" i="3"/>
  <c r="W225" i="3" s="1"/>
  <c r="S226" i="3"/>
  <c r="T226" i="3"/>
  <c r="W226" i="3" s="1"/>
  <c r="S227" i="3"/>
  <c r="T227" i="3"/>
  <c r="W227" i="3" s="1"/>
  <c r="S228" i="3"/>
  <c r="T228" i="3"/>
  <c r="W228" i="3" s="1"/>
  <c r="S229" i="3"/>
  <c r="T229" i="3"/>
  <c r="W229" i="3" s="1"/>
  <c r="S230" i="3"/>
  <c r="T230" i="3"/>
  <c r="W230" i="3" s="1"/>
  <c r="S231" i="3"/>
  <c r="T231" i="3"/>
  <c r="W231" i="3" s="1"/>
  <c r="S232" i="3"/>
  <c r="T232" i="3"/>
  <c r="W232" i="3" s="1"/>
  <c r="S233" i="3"/>
  <c r="T233" i="3"/>
  <c r="W233" i="3" s="1"/>
  <c r="S234" i="3"/>
  <c r="T234" i="3"/>
  <c r="W234" i="3" s="1"/>
  <c r="S235" i="3"/>
  <c r="T235" i="3"/>
  <c r="W235" i="3" s="1"/>
  <c r="S236" i="3"/>
  <c r="T236" i="3"/>
  <c r="W236" i="3" s="1"/>
  <c r="S237" i="3"/>
  <c r="T237" i="3"/>
  <c r="W237" i="3" s="1"/>
  <c r="S238" i="3"/>
  <c r="T238" i="3"/>
  <c r="W238" i="3" s="1"/>
  <c r="S239" i="3"/>
  <c r="T239" i="3"/>
  <c r="W239" i="3" s="1"/>
  <c r="S240" i="3"/>
  <c r="T240" i="3"/>
  <c r="W240" i="3" s="1"/>
  <c r="S241" i="3"/>
  <c r="T241" i="3"/>
  <c r="W241" i="3" s="1"/>
  <c r="S242" i="3"/>
  <c r="T242" i="3"/>
  <c r="W242" i="3" s="1"/>
  <c r="S243" i="3"/>
  <c r="T243" i="3"/>
  <c r="W243" i="3" s="1"/>
  <c r="S244" i="3"/>
  <c r="T244" i="3"/>
  <c r="W244" i="3" s="1"/>
  <c r="S245" i="3"/>
  <c r="T245" i="3"/>
  <c r="W245" i="3" s="1"/>
  <c r="S246" i="3"/>
  <c r="T246" i="3"/>
  <c r="W246" i="3" s="1"/>
  <c r="S247" i="3"/>
  <c r="T247" i="3"/>
  <c r="W247" i="3" s="1"/>
  <c r="S248" i="3"/>
  <c r="T248" i="3"/>
  <c r="W248" i="3" s="1"/>
  <c r="T2" i="3"/>
  <c r="W2" i="3" s="1"/>
  <c r="S2" i="3"/>
  <c r="D2862" i="1" l="1"/>
  <c r="D2863" i="1"/>
  <c r="D2864" i="1"/>
  <c r="D2865" i="1"/>
  <c r="D2866" i="1"/>
  <c r="D2867" i="1"/>
  <c r="D2868" i="1"/>
  <c r="D2869" i="1"/>
  <c r="D2870" i="1"/>
  <c r="D2871" i="1"/>
  <c r="D2872" i="1"/>
  <c r="D2873" i="1"/>
  <c r="D2874" i="1"/>
  <c r="D2875" i="1"/>
  <c r="D2876" i="1"/>
  <c r="D2877" i="1"/>
  <c r="D2878" i="1"/>
  <c r="D2879" i="1"/>
  <c r="D2880" i="1"/>
  <c r="D2881" i="1"/>
  <c r="D2882" i="1"/>
  <c r="D2883" i="1"/>
  <c r="D2884" i="1"/>
  <c r="D2885" i="1"/>
  <c r="D2886" i="1"/>
  <c r="D2887" i="1"/>
  <c r="D2888" i="1"/>
  <c r="D2889" i="1"/>
  <c r="D2890" i="1"/>
  <c r="D2891" i="1"/>
  <c r="D2892" i="1"/>
  <c r="D2893" i="1"/>
  <c r="D2894" i="1"/>
  <c r="D2895" i="1"/>
  <c r="D2896" i="1"/>
  <c r="D2897" i="1"/>
  <c r="D2898" i="1"/>
  <c r="D2899" i="1"/>
  <c r="D2900" i="1"/>
  <c r="D2901" i="1"/>
  <c r="D2902" i="1"/>
  <c r="D2903" i="1"/>
  <c r="D2904" i="1"/>
  <c r="D2905" i="1"/>
  <c r="D2906" i="1"/>
  <c r="D2907" i="1"/>
  <c r="D2908" i="1"/>
  <c r="D2909" i="1"/>
  <c r="D2910" i="1"/>
  <c r="D2911" i="1"/>
  <c r="D2912" i="1"/>
  <c r="D2913" i="1"/>
  <c r="D2914" i="1"/>
  <c r="D2915" i="1"/>
  <c r="D2916" i="1"/>
  <c r="D2917" i="1"/>
  <c r="D2918" i="1"/>
  <c r="D2919" i="1"/>
  <c r="D2920" i="1"/>
  <c r="D2921" i="1"/>
  <c r="D2922" i="1"/>
  <c r="D2923" i="1"/>
  <c r="D2924" i="1"/>
  <c r="D2925" i="1"/>
  <c r="D2926" i="1"/>
  <c r="D2927" i="1"/>
  <c r="D2928" i="1"/>
  <c r="D2929" i="1"/>
  <c r="D2930" i="1"/>
  <c r="D2931" i="1"/>
  <c r="D2932" i="1"/>
  <c r="D2933" i="1"/>
  <c r="D2934" i="1"/>
  <c r="D2935" i="1"/>
  <c r="D2936" i="1"/>
  <c r="D2937" i="1"/>
  <c r="D2938" i="1"/>
  <c r="D2939" i="1"/>
  <c r="D2940" i="1"/>
  <c r="D2941" i="1"/>
  <c r="D2942" i="1"/>
  <c r="D2943" i="1"/>
  <c r="D2944" i="1"/>
  <c r="D2945" i="1"/>
  <c r="D2946" i="1"/>
  <c r="D2947" i="1"/>
  <c r="D2948" i="1"/>
  <c r="D2949" i="1"/>
  <c r="D2950" i="1"/>
  <c r="D2951" i="1"/>
  <c r="D2952" i="1"/>
  <c r="D2953" i="1"/>
  <c r="D2954" i="1"/>
  <c r="D2955" i="1"/>
  <c r="D2956" i="1"/>
  <c r="D2957" i="1"/>
  <c r="D2958" i="1"/>
  <c r="D2959" i="1"/>
  <c r="D2960" i="1"/>
  <c r="D2961" i="1"/>
  <c r="D2962" i="1"/>
  <c r="D2963" i="1"/>
  <c r="D2964" i="1"/>
  <c r="D2965" i="1"/>
  <c r="D2966" i="1"/>
  <c r="D2967" i="1"/>
  <c r="D2968" i="1"/>
  <c r="D2969" i="1"/>
  <c r="D2970" i="1"/>
  <c r="D2971" i="1"/>
  <c r="D2972" i="1"/>
  <c r="D2973" i="1"/>
  <c r="D2974" i="1"/>
  <c r="D2975" i="1"/>
  <c r="D2976" i="1"/>
  <c r="D2977" i="1"/>
  <c r="D2978" i="1"/>
  <c r="D2979" i="1"/>
  <c r="D2980" i="1"/>
  <c r="D2981" i="1"/>
  <c r="D2982" i="1"/>
  <c r="D2983" i="1"/>
  <c r="D2984" i="1"/>
  <c r="D2985" i="1"/>
  <c r="D2986" i="1"/>
  <c r="D2987" i="1"/>
  <c r="D2988" i="1"/>
  <c r="D2989" i="1"/>
  <c r="D2990" i="1"/>
  <c r="D2991" i="1"/>
  <c r="D2992" i="1"/>
  <c r="D2993" i="1"/>
  <c r="D2994" i="1"/>
  <c r="D2995" i="1"/>
  <c r="D2996" i="1"/>
  <c r="D2997" i="1"/>
  <c r="D2998" i="1"/>
  <c r="D2999" i="1"/>
  <c r="D3000" i="1"/>
  <c r="D3001" i="1"/>
  <c r="D3002" i="1"/>
  <c r="D3003" i="1"/>
  <c r="D3004" i="1"/>
  <c r="D3005" i="1"/>
  <c r="D3006" i="1"/>
  <c r="D3007" i="1"/>
  <c r="D3008" i="1"/>
  <c r="D3009" i="1"/>
  <c r="D3010" i="1"/>
  <c r="D3011" i="1"/>
  <c r="D3012" i="1"/>
  <c r="D3013" i="1"/>
  <c r="D3014" i="1"/>
  <c r="D3015" i="1"/>
  <c r="D3016" i="1"/>
  <c r="D3017" i="1"/>
  <c r="D3018" i="1"/>
  <c r="D3019" i="1"/>
  <c r="D3020" i="1"/>
  <c r="D3021" i="1"/>
  <c r="D3022" i="1"/>
  <c r="D3023" i="1"/>
  <c r="D3024" i="1"/>
  <c r="D3025" i="1"/>
  <c r="D3026" i="1"/>
  <c r="D3027" i="1"/>
  <c r="D3028" i="1"/>
  <c r="D3029" i="1"/>
  <c r="D3030" i="1"/>
  <c r="D3031" i="1"/>
  <c r="D3032" i="1"/>
  <c r="D3033" i="1"/>
  <c r="D3034" i="1"/>
  <c r="D3035" i="1"/>
  <c r="D3036" i="1"/>
  <c r="D3037" i="1"/>
  <c r="D3038" i="1"/>
  <c r="D3039" i="1"/>
  <c r="D3040" i="1"/>
  <c r="D3041" i="1"/>
  <c r="D3042" i="1"/>
  <c r="D3043" i="1"/>
  <c r="D3044" i="1"/>
  <c r="D3045" i="1"/>
  <c r="D3046" i="1"/>
  <c r="D3047" i="1"/>
  <c r="D3048" i="1"/>
  <c r="D3049" i="1"/>
  <c r="D3050" i="1"/>
  <c r="D3051" i="1"/>
  <c r="D3052" i="1"/>
  <c r="D3053" i="1"/>
  <c r="D3054" i="1"/>
  <c r="D3055" i="1"/>
  <c r="D3056" i="1"/>
  <c r="D3057" i="1"/>
  <c r="D3058" i="1"/>
  <c r="D3059" i="1"/>
  <c r="D3060" i="1"/>
  <c r="D3061" i="1"/>
  <c r="D3062" i="1"/>
  <c r="D3063" i="1"/>
  <c r="D3064" i="1"/>
  <c r="D3065" i="1"/>
  <c r="D3066" i="1"/>
  <c r="D3067" i="1"/>
  <c r="D3068" i="1"/>
  <c r="D3069" i="1"/>
  <c r="D3070" i="1"/>
  <c r="D3071" i="1"/>
  <c r="D3072" i="1"/>
  <c r="D3073" i="1"/>
  <c r="D3074" i="1"/>
  <c r="D3075" i="1"/>
  <c r="D3076" i="1"/>
  <c r="D3077" i="1"/>
  <c r="D3078" i="1"/>
  <c r="D3079" i="1"/>
  <c r="D3080" i="1"/>
  <c r="D3081" i="1"/>
  <c r="D3082" i="1"/>
  <c r="D3083" i="1"/>
  <c r="D3084" i="1"/>
  <c r="D3085" i="1"/>
  <c r="D3086" i="1"/>
  <c r="D3087" i="1"/>
  <c r="D3088" i="1"/>
  <c r="D3089" i="1"/>
  <c r="D3090" i="1"/>
  <c r="D3091" i="1"/>
  <c r="D3092" i="1"/>
  <c r="D3093" i="1"/>
  <c r="D3094" i="1"/>
  <c r="D3095" i="1"/>
  <c r="D3096" i="1"/>
  <c r="D3097" i="1"/>
  <c r="D3098" i="1"/>
  <c r="D3099" i="1"/>
  <c r="D3100" i="1"/>
  <c r="D3101" i="1"/>
  <c r="D3102" i="1"/>
  <c r="D3103" i="1"/>
  <c r="D3104" i="1"/>
  <c r="D3105" i="1"/>
  <c r="D3106" i="1"/>
  <c r="D3107" i="1"/>
  <c r="D3108" i="1"/>
  <c r="D3109" i="1"/>
  <c r="D3110" i="1"/>
  <c r="D3111" i="1"/>
  <c r="D3112" i="1"/>
  <c r="D3113" i="1"/>
  <c r="D3114" i="1"/>
  <c r="D3115" i="1"/>
  <c r="D3116" i="1"/>
  <c r="D3117" i="1"/>
  <c r="D3118" i="1"/>
  <c r="D3119" i="1"/>
  <c r="D3120" i="1"/>
  <c r="D3121" i="1"/>
  <c r="D3122" i="1"/>
  <c r="D3123" i="1"/>
  <c r="D3124" i="1"/>
  <c r="D3125" i="1"/>
  <c r="D3126" i="1"/>
  <c r="D3127" i="1"/>
  <c r="D3128" i="1"/>
  <c r="D3129" i="1"/>
  <c r="D3130" i="1"/>
  <c r="D3131" i="1"/>
  <c r="D3132" i="1"/>
  <c r="D3133" i="1"/>
  <c r="D3134" i="1"/>
  <c r="D3135" i="1"/>
  <c r="D3136" i="1"/>
  <c r="D3137" i="1"/>
  <c r="D3138" i="1"/>
  <c r="D3139" i="1"/>
  <c r="D3140" i="1"/>
  <c r="D3141" i="1"/>
  <c r="D3142" i="1"/>
  <c r="D3143" i="1"/>
  <c r="D3144" i="1"/>
  <c r="D3145" i="1"/>
  <c r="D3146" i="1"/>
  <c r="D3147" i="1"/>
  <c r="D3148" i="1"/>
  <c r="D3149" i="1"/>
  <c r="D3150" i="1"/>
  <c r="D3151" i="1"/>
  <c r="D3152" i="1"/>
  <c r="D3153" i="1"/>
  <c r="D3154" i="1"/>
  <c r="D3155" i="1"/>
  <c r="D3156" i="1"/>
  <c r="D3157" i="1"/>
  <c r="D3158" i="1"/>
  <c r="D3159" i="1"/>
  <c r="D3160" i="1"/>
  <c r="D3161" i="1"/>
  <c r="D3162" i="1"/>
  <c r="D3163" i="1"/>
  <c r="D3164" i="1"/>
  <c r="D3165" i="1"/>
  <c r="D3166" i="1"/>
  <c r="D3167" i="1"/>
  <c r="D3168" i="1"/>
  <c r="D3169" i="1"/>
  <c r="D3170" i="1"/>
  <c r="D3171" i="1"/>
  <c r="D3172" i="1"/>
  <c r="D3173" i="1"/>
  <c r="D3174" i="1"/>
  <c r="D3175" i="1"/>
  <c r="D3176" i="1"/>
  <c r="D3177" i="1"/>
  <c r="D3178" i="1"/>
  <c r="D3179" i="1"/>
  <c r="D3180" i="1"/>
  <c r="D3181" i="1"/>
  <c r="D3182" i="1"/>
  <c r="D3183" i="1"/>
  <c r="D3184" i="1"/>
  <c r="D3185" i="1"/>
  <c r="D3186" i="1"/>
  <c r="D3187" i="1"/>
  <c r="D3188" i="1"/>
  <c r="D3189" i="1"/>
  <c r="D3190" i="1"/>
  <c r="D3191" i="1"/>
  <c r="D3192" i="1"/>
  <c r="D3193" i="1"/>
  <c r="D3194" i="1"/>
  <c r="D3195" i="1"/>
  <c r="D3196" i="1"/>
  <c r="D3197" i="1"/>
  <c r="D3198" i="1"/>
  <c r="D3199" i="1"/>
  <c r="D3200" i="1"/>
  <c r="D3201" i="1"/>
  <c r="D3202" i="1"/>
  <c r="D3203" i="1"/>
  <c r="D3204" i="1"/>
  <c r="D3205" i="1"/>
  <c r="D3206" i="1"/>
  <c r="D3207" i="1"/>
  <c r="D3208" i="1"/>
  <c r="D3209" i="1"/>
  <c r="D3210" i="1"/>
  <c r="D3211" i="1"/>
  <c r="D3212" i="1"/>
  <c r="D3213" i="1"/>
  <c r="D3214" i="1"/>
  <c r="D3215" i="1"/>
  <c r="D3216" i="1"/>
  <c r="D3217" i="1"/>
  <c r="D3218" i="1"/>
  <c r="D3219" i="1"/>
  <c r="D3220" i="1"/>
  <c r="D3221" i="1"/>
  <c r="D3222" i="1"/>
  <c r="D3223" i="1"/>
  <c r="D3224" i="1"/>
  <c r="D3225" i="1"/>
  <c r="D3226" i="1"/>
  <c r="D3227" i="1"/>
  <c r="D3228" i="1"/>
  <c r="D3229" i="1"/>
  <c r="D3230" i="1"/>
  <c r="D3231" i="1"/>
  <c r="D3232" i="1"/>
  <c r="D3233" i="1"/>
  <c r="D3234" i="1"/>
  <c r="D3235" i="1"/>
  <c r="D3236" i="1"/>
  <c r="D3237" i="1"/>
  <c r="D3238" i="1"/>
  <c r="D3239" i="1"/>
  <c r="D3240" i="1"/>
  <c r="D3241" i="1"/>
  <c r="D3242" i="1"/>
  <c r="D3243" i="1"/>
  <c r="D3244" i="1"/>
  <c r="D3245" i="1"/>
  <c r="D3246" i="1"/>
  <c r="D3247" i="1"/>
  <c r="D3248" i="1"/>
  <c r="D3249" i="1"/>
  <c r="D3250" i="1"/>
  <c r="D3251" i="1"/>
  <c r="D3252" i="1"/>
  <c r="D3253" i="1"/>
  <c r="D3254" i="1"/>
  <c r="D3255" i="1"/>
  <c r="D3256" i="1"/>
  <c r="D3257" i="1"/>
  <c r="D3258" i="1"/>
  <c r="D3259" i="1"/>
  <c r="D3260" i="1"/>
  <c r="D3261" i="1"/>
  <c r="D3262" i="1"/>
  <c r="D3263" i="1"/>
  <c r="D3264" i="1"/>
  <c r="D3265" i="1"/>
  <c r="D3266" i="1"/>
  <c r="D3267" i="1"/>
  <c r="D3268" i="1"/>
  <c r="D3269" i="1"/>
  <c r="D3270" i="1"/>
  <c r="D3271" i="1"/>
  <c r="D3272" i="1"/>
  <c r="D3273" i="1"/>
  <c r="D3274" i="1"/>
  <c r="D3275" i="1"/>
  <c r="D3276" i="1"/>
  <c r="D3277" i="1"/>
  <c r="D3278" i="1"/>
  <c r="D3279" i="1"/>
  <c r="D3280" i="1"/>
  <c r="D3281" i="1"/>
  <c r="D3282" i="1"/>
  <c r="D3283" i="1"/>
  <c r="D3284" i="1"/>
  <c r="D3285" i="1"/>
  <c r="D3286" i="1"/>
  <c r="D3287" i="1"/>
  <c r="D3288" i="1"/>
  <c r="D3289" i="1"/>
  <c r="D3290" i="1"/>
  <c r="D3291" i="1"/>
  <c r="D3292" i="1"/>
  <c r="D3293" i="1"/>
  <c r="D3294" i="1"/>
  <c r="D3295" i="1"/>
  <c r="D3296" i="1"/>
  <c r="D3297" i="1"/>
  <c r="D3298" i="1"/>
  <c r="D3299" i="1"/>
  <c r="D3300" i="1"/>
  <c r="D3301" i="1"/>
  <c r="D3302" i="1"/>
  <c r="D3303" i="1"/>
  <c r="D3304" i="1"/>
  <c r="D3305" i="1"/>
  <c r="D3306" i="1"/>
  <c r="D3307" i="1"/>
  <c r="D3308" i="1"/>
  <c r="D3309" i="1"/>
  <c r="D3310" i="1"/>
  <c r="D3311" i="1"/>
  <c r="D3312" i="1"/>
  <c r="D3313" i="1"/>
  <c r="D3314" i="1"/>
  <c r="D3315" i="1"/>
  <c r="D3316" i="1"/>
  <c r="D3317" i="1"/>
  <c r="D3318" i="1"/>
  <c r="D3319" i="1"/>
  <c r="D3320" i="1"/>
  <c r="D3321" i="1"/>
  <c r="D3322" i="1"/>
  <c r="D3323" i="1"/>
  <c r="D3324" i="1"/>
  <c r="D3325" i="1"/>
  <c r="D3326" i="1"/>
  <c r="D3327" i="1"/>
  <c r="D3328" i="1"/>
  <c r="D3329" i="1"/>
  <c r="D3330" i="1"/>
  <c r="D3331" i="1"/>
  <c r="D3332" i="1"/>
  <c r="D3333" i="1"/>
  <c r="D3334" i="1"/>
  <c r="D3335" i="1"/>
  <c r="D3336" i="1"/>
  <c r="D3337" i="1"/>
  <c r="D3338" i="1"/>
  <c r="D3339" i="1"/>
  <c r="D3340" i="1"/>
  <c r="D3341" i="1"/>
  <c r="D3342" i="1"/>
  <c r="D3343" i="1"/>
  <c r="D3344" i="1"/>
  <c r="D3345" i="1"/>
  <c r="D3346" i="1"/>
  <c r="D3347" i="1"/>
  <c r="D3348" i="1"/>
  <c r="D3349" i="1"/>
  <c r="D3350" i="1"/>
  <c r="D3351" i="1"/>
  <c r="D3352" i="1"/>
  <c r="D3353" i="1"/>
  <c r="D3354" i="1"/>
  <c r="D3355" i="1"/>
  <c r="D3356" i="1"/>
  <c r="D3357" i="1"/>
  <c r="D3358" i="1"/>
  <c r="D3359" i="1"/>
  <c r="D3360" i="1"/>
  <c r="D3361" i="1"/>
  <c r="D3362" i="1"/>
  <c r="D3363" i="1"/>
  <c r="D3364" i="1"/>
  <c r="D3365" i="1"/>
  <c r="D3366" i="1"/>
  <c r="D3367" i="1"/>
  <c r="D3368" i="1"/>
  <c r="D3369" i="1"/>
  <c r="D3370" i="1"/>
  <c r="D3371" i="1"/>
  <c r="D3372" i="1"/>
  <c r="D3373" i="1"/>
  <c r="D3374" i="1"/>
  <c r="D3375" i="1"/>
  <c r="D3376" i="1"/>
  <c r="D3377" i="1"/>
  <c r="D3378" i="1"/>
  <c r="D3379" i="1"/>
  <c r="D3380" i="1"/>
  <c r="D3381" i="1"/>
  <c r="D3382" i="1"/>
  <c r="D3383" i="1"/>
  <c r="D3384" i="1"/>
  <c r="D3385" i="1"/>
  <c r="D3386" i="1"/>
  <c r="D3387" i="1"/>
  <c r="D3388" i="1"/>
  <c r="D3389" i="1"/>
  <c r="D3390" i="1"/>
  <c r="D3391" i="1"/>
  <c r="D3392" i="1"/>
  <c r="D3393" i="1"/>
  <c r="D3394" i="1"/>
  <c r="D3395" i="1"/>
  <c r="D3396" i="1"/>
  <c r="D3397" i="1"/>
  <c r="D3398" i="1"/>
  <c r="D3399" i="1"/>
  <c r="D3400" i="1"/>
  <c r="D3401" i="1"/>
  <c r="D3402" i="1"/>
  <c r="D3403" i="1"/>
  <c r="D3404" i="1"/>
  <c r="D3405" i="1"/>
  <c r="D3406" i="1"/>
  <c r="D3407" i="1"/>
  <c r="D3408" i="1"/>
  <c r="D3409" i="1"/>
  <c r="D3410" i="1"/>
  <c r="D3411" i="1"/>
  <c r="D3412" i="1"/>
  <c r="D3413" i="1"/>
  <c r="D3414" i="1"/>
  <c r="D3415" i="1"/>
  <c r="D3416" i="1"/>
  <c r="D3417" i="1"/>
  <c r="D3418" i="1"/>
  <c r="D3419" i="1"/>
  <c r="D3420" i="1"/>
  <c r="D3421" i="1"/>
  <c r="D3422" i="1"/>
  <c r="D3423" i="1"/>
  <c r="D3424" i="1"/>
  <c r="D3425" i="1"/>
  <c r="D3426" i="1"/>
  <c r="D3427" i="1"/>
  <c r="D3428" i="1"/>
  <c r="D3429" i="1"/>
  <c r="D3430" i="1"/>
  <c r="D3431" i="1"/>
  <c r="D3432" i="1"/>
  <c r="D3433" i="1"/>
  <c r="D3434" i="1"/>
  <c r="D3435" i="1"/>
  <c r="D3436" i="1"/>
  <c r="D3437" i="1"/>
  <c r="D3438" i="1"/>
  <c r="D3439" i="1"/>
  <c r="D3440" i="1"/>
  <c r="D3441" i="1"/>
  <c r="D3442" i="1"/>
  <c r="D3443" i="1"/>
  <c r="D3444" i="1"/>
  <c r="D3445" i="1"/>
  <c r="D3446" i="1"/>
  <c r="D3447" i="1"/>
  <c r="D3448" i="1"/>
  <c r="D3449" i="1"/>
  <c r="D3450" i="1"/>
  <c r="D3451" i="1"/>
  <c r="D3452" i="1"/>
  <c r="D3453" i="1"/>
  <c r="D3454" i="1"/>
  <c r="D3455" i="1"/>
  <c r="D3456" i="1"/>
  <c r="D3457" i="1"/>
  <c r="D3458" i="1"/>
  <c r="D3459" i="1"/>
  <c r="D3460" i="1"/>
  <c r="D3461" i="1"/>
  <c r="D3462" i="1"/>
  <c r="D3463" i="1"/>
  <c r="D3464" i="1"/>
  <c r="D3465" i="1"/>
  <c r="D3466" i="1"/>
  <c r="D3467" i="1"/>
  <c r="D3468" i="1"/>
  <c r="D3469" i="1"/>
  <c r="D3470" i="1"/>
  <c r="D3471" i="1"/>
  <c r="D3472" i="1"/>
  <c r="D3473" i="1"/>
  <c r="D3474" i="1"/>
  <c r="D3475" i="1"/>
  <c r="D3476" i="1"/>
  <c r="D3477" i="1"/>
  <c r="D3478" i="1"/>
  <c r="D3479" i="1"/>
  <c r="D3480" i="1"/>
  <c r="D3481" i="1"/>
  <c r="D3482" i="1"/>
  <c r="D3483" i="1"/>
  <c r="D3484" i="1"/>
  <c r="D3485" i="1"/>
  <c r="D3486" i="1"/>
  <c r="D3487" i="1"/>
  <c r="D3488" i="1"/>
  <c r="D3489" i="1"/>
  <c r="D3490" i="1"/>
  <c r="D3491" i="1"/>
  <c r="D3492" i="1"/>
  <c r="D3493" i="1"/>
  <c r="D3494" i="1"/>
  <c r="D3495" i="1"/>
  <c r="D3496" i="1"/>
  <c r="D3497" i="1"/>
  <c r="D3498" i="1"/>
  <c r="D3499" i="1"/>
  <c r="D3500" i="1"/>
  <c r="D3501" i="1"/>
  <c r="D3502" i="1"/>
  <c r="D3503" i="1"/>
  <c r="D3504" i="1"/>
  <c r="D3505" i="1"/>
  <c r="D3506" i="1"/>
  <c r="D3507" i="1"/>
  <c r="D3508" i="1"/>
  <c r="D3509" i="1"/>
  <c r="D3510" i="1"/>
  <c r="D3511" i="1"/>
  <c r="D3512" i="1"/>
  <c r="D3513" i="1"/>
  <c r="D3514" i="1"/>
  <c r="D3515" i="1"/>
  <c r="D3516" i="1"/>
  <c r="D3517" i="1"/>
  <c r="D3518" i="1"/>
  <c r="D3519" i="1"/>
  <c r="D3520" i="1"/>
  <c r="D3521" i="1"/>
  <c r="D3522" i="1"/>
  <c r="D3523" i="1"/>
  <c r="D3524" i="1"/>
  <c r="D3525" i="1"/>
  <c r="D3526" i="1"/>
  <c r="D3527" i="1"/>
  <c r="D3528" i="1"/>
  <c r="D3529" i="1"/>
  <c r="D3530" i="1"/>
  <c r="D3531" i="1"/>
  <c r="D3532" i="1"/>
  <c r="D3533" i="1"/>
  <c r="D3534" i="1"/>
  <c r="D3535" i="1"/>
  <c r="D3536" i="1"/>
  <c r="D3537" i="1"/>
  <c r="D3538" i="1"/>
  <c r="D3539" i="1"/>
  <c r="D3540" i="1"/>
  <c r="D3541" i="1"/>
  <c r="D3542" i="1"/>
  <c r="D3543" i="1"/>
  <c r="D3544" i="1"/>
  <c r="D3545" i="1"/>
  <c r="D3546" i="1"/>
  <c r="D3547" i="1"/>
  <c r="D3548" i="1"/>
  <c r="D3549" i="1"/>
  <c r="D3550" i="1"/>
  <c r="D3551" i="1"/>
  <c r="D3552" i="1"/>
  <c r="D3553" i="1"/>
  <c r="D3554" i="1"/>
  <c r="D3555" i="1"/>
  <c r="D3556" i="1"/>
  <c r="D3557" i="1"/>
  <c r="D3558" i="1"/>
  <c r="D3559" i="1"/>
  <c r="D3560" i="1"/>
  <c r="D3561" i="1"/>
  <c r="D3562" i="1"/>
  <c r="D3563" i="1"/>
  <c r="D3564" i="1"/>
  <c r="D3565" i="1"/>
  <c r="D3566" i="1"/>
  <c r="D3567" i="1"/>
  <c r="D3568" i="1"/>
  <c r="D3569" i="1"/>
  <c r="D3570" i="1"/>
  <c r="D3571" i="1"/>
  <c r="D3572" i="1"/>
  <c r="D3573" i="1"/>
  <c r="D3574" i="1"/>
  <c r="D3575" i="1"/>
  <c r="D3576" i="1"/>
  <c r="D3577" i="1"/>
  <c r="D3578" i="1"/>
  <c r="D3579" i="1"/>
  <c r="D3580" i="1"/>
  <c r="D3581" i="1"/>
  <c r="D3582" i="1"/>
  <c r="D3583" i="1"/>
  <c r="D3584" i="1"/>
  <c r="D3585" i="1"/>
  <c r="D3586" i="1"/>
  <c r="D3587" i="1"/>
  <c r="D3588" i="1"/>
  <c r="D3589" i="1"/>
  <c r="D3590" i="1"/>
  <c r="D3591" i="1"/>
  <c r="D3592" i="1"/>
  <c r="D3593" i="1"/>
  <c r="D3594" i="1"/>
  <c r="D3595" i="1"/>
  <c r="D3596" i="1"/>
  <c r="D3597" i="1"/>
  <c r="D3598" i="1"/>
  <c r="D3599" i="1"/>
  <c r="D3600" i="1"/>
  <c r="D3601" i="1"/>
  <c r="D3602" i="1"/>
  <c r="D3603" i="1"/>
  <c r="D3604" i="1"/>
  <c r="D3605" i="1"/>
  <c r="D3606" i="1"/>
  <c r="D3607" i="1"/>
  <c r="D3608" i="1"/>
  <c r="D3609" i="1"/>
  <c r="D3610" i="1"/>
  <c r="D3611" i="1"/>
  <c r="D3612" i="1"/>
  <c r="D3613" i="1"/>
  <c r="D3614" i="1"/>
  <c r="D3615" i="1"/>
  <c r="D3616" i="1"/>
  <c r="D3617" i="1"/>
  <c r="D3618" i="1"/>
  <c r="D3619" i="1"/>
  <c r="D3620" i="1"/>
  <c r="D3621" i="1"/>
  <c r="D3622" i="1"/>
  <c r="D3623" i="1"/>
  <c r="D3624" i="1"/>
  <c r="D3625" i="1"/>
  <c r="D3626" i="1"/>
  <c r="D3627" i="1"/>
  <c r="D3628" i="1"/>
  <c r="D3629" i="1"/>
  <c r="D3630" i="1"/>
  <c r="D3631" i="1"/>
  <c r="D3632" i="1"/>
  <c r="D3633" i="1"/>
  <c r="D3634" i="1"/>
  <c r="D3635" i="1"/>
  <c r="D3636" i="1"/>
  <c r="D3637" i="1"/>
  <c r="D3638" i="1"/>
  <c r="D3639" i="1"/>
  <c r="D3640" i="1"/>
  <c r="D3641" i="1"/>
  <c r="D3642" i="1"/>
  <c r="D3643" i="1"/>
  <c r="D3644" i="1"/>
  <c r="D3645" i="1"/>
  <c r="D3646" i="1"/>
  <c r="D3647" i="1"/>
  <c r="D3648" i="1"/>
  <c r="D3649" i="1"/>
  <c r="D3650" i="1"/>
  <c r="D3651" i="1"/>
  <c r="D3652" i="1"/>
  <c r="D3653" i="1"/>
  <c r="D3654" i="1"/>
  <c r="D3655" i="1"/>
  <c r="D3656" i="1"/>
  <c r="D3657" i="1"/>
  <c r="D3658" i="1"/>
  <c r="D3659" i="1"/>
  <c r="D3660" i="1"/>
  <c r="D3661" i="1"/>
  <c r="D3662" i="1"/>
  <c r="D3663" i="1"/>
  <c r="D3664" i="1"/>
  <c r="D3665" i="1"/>
  <c r="D3666" i="1"/>
  <c r="D3667" i="1"/>
  <c r="D3668" i="1"/>
  <c r="D3669" i="1"/>
  <c r="D3670" i="1"/>
  <c r="D3671" i="1"/>
  <c r="D3672" i="1"/>
  <c r="D3673" i="1"/>
  <c r="D3674" i="1"/>
  <c r="D3675" i="1"/>
  <c r="D3676" i="1"/>
  <c r="D3677" i="1"/>
  <c r="D3678" i="1"/>
  <c r="D3679" i="1"/>
  <c r="D3680" i="1"/>
  <c r="D3681" i="1"/>
  <c r="D3682" i="1"/>
  <c r="D3683" i="1"/>
  <c r="D3684" i="1"/>
  <c r="D3685" i="1"/>
  <c r="D3686" i="1"/>
  <c r="D3687" i="1"/>
  <c r="D3688" i="1"/>
  <c r="D3689" i="1"/>
  <c r="D3690" i="1"/>
  <c r="D3691" i="1"/>
  <c r="D3692" i="1"/>
  <c r="D3693" i="1"/>
  <c r="D3694" i="1"/>
  <c r="D3695" i="1"/>
  <c r="D3696" i="1"/>
  <c r="D3697" i="1"/>
  <c r="D3698" i="1"/>
  <c r="D3699" i="1"/>
  <c r="D3700" i="1"/>
  <c r="D3701" i="1"/>
  <c r="D3702" i="1"/>
  <c r="D3703" i="1"/>
  <c r="D3704" i="1"/>
  <c r="D3705" i="1"/>
  <c r="D3706" i="1"/>
  <c r="D3707" i="1"/>
  <c r="D3708" i="1"/>
  <c r="D3709" i="1"/>
  <c r="D3710" i="1"/>
  <c r="D3711" i="1"/>
  <c r="D3712" i="1"/>
  <c r="D3713" i="1"/>
  <c r="D3714" i="1"/>
  <c r="D3715" i="1"/>
  <c r="D3716" i="1"/>
  <c r="D3717" i="1"/>
  <c r="D3718" i="1"/>
  <c r="D3719" i="1"/>
  <c r="D3720" i="1"/>
  <c r="D3721" i="1"/>
  <c r="D3722" i="1"/>
  <c r="D3723" i="1"/>
  <c r="D3724" i="1"/>
  <c r="D3725" i="1"/>
  <c r="D3726" i="1"/>
  <c r="D3727" i="1"/>
  <c r="D3728" i="1"/>
  <c r="D3729" i="1"/>
  <c r="D3730" i="1"/>
  <c r="D3731" i="1"/>
  <c r="D3732" i="1"/>
  <c r="D3733" i="1"/>
  <c r="D3734" i="1"/>
  <c r="D3735" i="1"/>
  <c r="D3736" i="1"/>
  <c r="D3737" i="1"/>
  <c r="D3738" i="1"/>
  <c r="D3739" i="1"/>
  <c r="D3740" i="1"/>
  <c r="D3741" i="1"/>
  <c r="D3742" i="1"/>
  <c r="D3743" i="1"/>
  <c r="D3744" i="1"/>
  <c r="D3745" i="1"/>
  <c r="D3746" i="1"/>
  <c r="D3747" i="1"/>
  <c r="D3748" i="1"/>
  <c r="D3749" i="1"/>
  <c r="D3750" i="1"/>
  <c r="D3751" i="1"/>
  <c r="D3752" i="1"/>
  <c r="D3753" i="1"/>
  <c r="D3754" i="1"/>
  <c r="D3755" i="1"/>
  <c r="D3756" i="1"/>
  <c r="D3757" i="1"/>
  <c r="D3758" i="1"/>
  <c r="D3759" i="1"/>
  <c r="D3760" i="1"/>
  <c r="D3761" i="1"/>
  <c r="D3762" i="1"/>
  <c r="D3763" i="1"/>
  <c r="D3764" i="1"/>
  <c r="D3765" i="1"/>
  <c r="D3766" i="1"/>
  <c r="D3767" i="1"/>
  <c r="D3768" i="1"/>
  <c r="D3769" i="1"/>
  <c r="D3770" i="1"/>
  <c r="D3771" i="1"/>
  <c r="D3772" i="1"/>
  <c r="D3773" i="1"/>
  <c r="D3774" i="1"/>
  <c r="D3775" i="1"/>
  <c r="D3776" i="1"/>
  <c r="D3777" i="1"/>
  <c r="D3778" i="1"/>
  <c r="D3779" i="1"/>
  <c r="D3780" i="1"/>
  <c r="D3781" i="1"/>
  <c r="D3782" i="1"/>
  <c r="D3783" i="1"/>
  <c r="D3784" i="1"/>
  <c r="D3785" i="1"/>
  <c r="D3786" i="1"/>
  <c r="D3787" i="1"/>
  <c r="D3788" i="1"/>
  <c r="D3789" i="1"/>
  <c r="D3790" i="1"/>
  <c r="D3791" i="1"/>
  <c r="D3792" i="1"/>
  <c r="D3793" i="1"/>
  <c r="D3794" i="1"/>
  <c r="D3795" i="1"/>
  <c r="D3796" i="1"/>
  <c r="D3797" i="1"/>
  <c r="D3798" i="1"/>
  <c r="D3799" i="1"/>
  <c r="D3800" i="1"/>
  <c r="D3801" i="1"/>
  <c r="D3802" i="1"/>
  <c r="D3803" i="1"/>
  <c r="D3804" i="1"/>
  <c r="D3805" i="1"/>
  <c r="D3806" i="1"/>
  <c r="D3807" i="1"/>
  <c r="D3808" i="1"/>
  <c r="D3809" i="1"/>
  <c r="D3810" i="1"/>
  <c r="D3811" i="1"/>
  <c r="D3812" i="1"/>
  <c r="D3813" i="1"/>
  <c r="D3814" i="1"/>
  <c r="D3815" i="1"/>
  <c r="D3816" i="1"/>
  <c r="D3817" i="1"/>
  <c r="D3818" i="1"/>
  <c r="D3819" i="1"/>
  <c r="D3820" i="1"/>
  <c r="D3821" i="1"/>
  <c r="D3822" i="1"/>
  <c r="D3823" i="1"/>
  <c r="D3824" i="1"/>
  <c r="D3825" i="1"/>
  <c r="D3826" i="1"/>
  <c r="D3827" i="1"/>
  <c r="D3828" i="1"/>
  <c r="D3829" i="1"/>
  <c r="D3830" i="1"/>
  <c r="D3831" i="1"/>
  <c r="D3832" i="1"/>
  <c r="D3833" i="1"/>
  <c r="D3834" i="1"/>
  <c r="D3835" i="1"/>
  <c r="D3836" i="1"/>
  <c r="D3837" i="1"/>
  <c r="D3838" i="1"/>
  <c r="D3839" i="1"/>
  <c r="D3840" i="1"/>
  <c r="D3841" i="1"/>
  <c r="D3842" i="1"/>
  <c r="D3843" i="1"/>
  <c r="D3844" i="1"/>
  <c r="D3845" i="1"/>
  <c r="D3846" i="1"/>
  <c r="D3847" i="1"/>
  <c r="D3848" i="1"/>
  <c r="D3849" i="1"/>
  <c r="D3850" i="1"/>
  <c r="D3851" i="1"/>
  <c r="D3852" i="1"/>
  <c r="D3853" i="1"/>
  <c r="D3854" i="1"/>
  <c r="D3855" i="1"/>
  <c r="D3856" i="1"/>
  <c r="D3857" i="1"/>
  <c r="D3858" i="1"/>
  <c r="D3859" i="1"/>
  <c r="D3860" i="1"/>
  <c r="D3861" i="1"/>
  <c r="D3862" i="1"/>
  <c r="D3863" i="1"/>
  <c r="D3864" i="1"/>
  <c r="D3865" i="1"/>
  <c r="D3866" i="1"/>
  <c r="D3867" i="1"/>
  <c r="D3868" i="1"/>
  <c r="D3869" i="1"/>
  <c r="D2861" i="1"/>
  <c r="D3" i="1"/>
  <c r="D4" i="1"/>
  <c r="D5" i="1"/>
  <c r="D6" i="1"/>
  <c r="D7" i="1"/>
  <c r="D8" i="1"/>
  <c r="D9" i="1"/>
  <c r="D10" i="1"/>
  <c r="D11" i="1"/>
  <c r="D12" i="1"/>
  <c r="D13" i="1"/>
  <c r="D14" i="1"/>
  <c r="D15" i="1"/>
  <c r="D16" i="1"/>
  <c r="D17" i="1"/>
  <c r="D18" i="1"/>
  <c r="D19" i="1"/>
  <c r="D20" i="1"/>
  <c r="D21" i="1"/>
  <c r="D22" i="1"/>
  <c r="D23" i="1"/>
  <c r="D24" i="1"/>
  <c r="D25" i="1"/>
  <c r="D26" i="1"/>
  <c r="D27" i="1"/>
  <c r="D28" i="1"/>
  <c r="D29" i="1"/>
  <c r="D30" i="1"/>
  <c r="D31" i="1"/>
  <c r="D32" i="1"/>
  <c r="D33" i="1"/>
  <c r="D34" i="1"/>
  <c r="D35" i="1"/>
  <c r="D36" i="1"/>
  <c r="D37" i="1"/>
  <c r="D38" i="1"/>
  <c r="D39" i="1"/>
  <c r="D40" i="1"/>
  <c r="D41" i="1"/>
  <c r="D42" i="1"/>
  <c r="D43" i="1"/>
  <c r="D44" i="1"/>
  <c r="D45" i="1"/>
  <c r="D46" i="1"/>
  <c r="D47" i="1"/>
  <c r="D48" i="1"/>
  <c r="D49" i="1"/>
  <c r="D50" i="1"/>
  <c r="D51" i="1"/>
  <c r="D52" i="1"/>
  <c r="D53" i="1"/>
  <c r="D54" i="1"/>
  <c r="D55" i="1"/>
  <c r="D56" i="1"/>
  <c r="D57" i="1"/>
  <c r="D58" i="1"/>
  <c r="D59" i="1"/>
  <c r="D60" i="1"/>
  <c r="D61" i="1"/>
  <c r="D62" i="1"/>
  <c r="D63" i="1"/>
  <c r="D64" i="1"/>
  <c r="D65" i="1"/>
  <c r="D66" i="1"/>
  <c r="D67" i="1"/>
  <c r="D68" i="1"/>
  <c r="D69" i="1"/>
  <c r="D70" i="1"/>
  <c r="D71" i="1"/>
  <c r="D72" i="1"/>
  <c r="D73" i="1"/>
  <c r="D74" i="1"/>
  <c r="D75" i="1"/>
  <c r="D76" i="1"/>
  <c r="D77" i="1"/>
  <c r="D78" i="1"/>
  <c r="D79" i="1"/>
  <c r="D80" i="1"/>
  <c r="D81" i="1"/>
  <c r="D82" i="1"/>
  <c r="D83" i="1"/>
  <c r="D84" i="1"/>
  <c r="D85" i="1"/>
  <c r="D86" i="1"/>
  <c r="D87" i="1"/>
  <c r="D88" i="1"/>
  <c r="D89" i="1"/>
  <c r="D90" i="1"/>
  <c r="D91" i="1"/>
  <c r="D92" i="1"/>
  <c r="D93" i="1"/>
  <c r="D94" i="1"/>
  <c r="D95" i="1"/>
  <c r="D96" i="1"/>
  <c r="D97" i="1"/>
  <c r="D98" i="1"/>
  <c r="D99" i="1"/>
  <c r="D100" i="1"/>
  <c r="D101" i="1"/>
  <c r="D102" i="1"/>
  <c r="D103" i="1"/>
  <c r="D104" i="1"/>
  <c r="D105" i="1"/>
  <c r="D106" i="1"/>
  <c r="D107" i="1"/>
  <c r="D108" i="1"/>
  <c r="D109" i="1"/>
  <c r="D110" i="1"/>
  <c r="D111" i="1"/>
  <c r="D112" i="1"/>
  <c r="D113" i="1"/>
  <c r="D114" i="1"/>
  <c r="D115" i="1"/>
  <c r="D116" i="1"/>
  <c r="D117" i="1"/>
  <c r="D118" i="1"/>
  <c r="D119" i="1"/>
  <c r="D120" i="1"/>
  <c r="D121" i="1"/>
  <c r="D122" i="1"/>
  <c r="D123" i="1"/>
  <c r="D124" i="1"/>
  <c r="D125" i="1"/>
  <c r="D126" i="1"/>
  <c r="D127" i="1"/>
  <c r="D128" i="1"/>
  <c r="D129" i="1"/>
  <c r="D130" i="1"/>
  <c r="D131" i="1"/>
  <c r="D132" i="1"/>
  <c r="D133" i="1"/>
  <c r="D134" i="1"/>
  <c r="D135" i="1"/>
  <c r="D136" i="1"/>
  <c r="D137" i="1"/>
  <c r="D138" i="1"/>
  <c r="D139" i="1"/>
  <c r="D140" i="1"/>
  <c r="D141" i="1"/>
  <c r="D142" i="1"/>
  <c r="D143" i="1"/>
  <c r="D144" i="1"/>
  <c r="D145" i="1"/>
  <c r="D146" i="1"/>
  <c r="D147" i="1"/>
  <c r="D148" i="1"/>
  <c r="D149" i="1"/>
  <c r="D150" i="1"/>
  <c r="D151" i="1"/>
  <c r="D152" i="1"/>
  <c r="D153" i="1"/>
  <c r="D154" i="1"/>
  <c r="D155" i="1"/>
  <c r="D156" i="1"/>
  <c r="D157" i="1"/>
  <c r="D158" i="1"/>
  <c r="D159" i="1"/>
  <c r="D160" i="1"/>
  <c r="D161" i="1"/>
  <c r="D162" i="1"/>
  <c r="D163" i="1"/>
  <c r="D164" i="1"/>
  <c r="D165" i="1"/>
  <c r="D166" i="1"/>
  <c r="D167" i="1"/>
  <c r="D168" i="1"/>
  <c r="D169" i="1"/>
  <c r="D170" i="1"/>
  <c r="D171" i="1"/>
  <c r="D172" i="1"/>
  <c r="D173" i="1"/>
  <c r="D174" i="1"/>
  <c r="D175" i="1"/>
  <c r="D176" i="1"/>
  <c r="D177" i="1"/>
  <c r="D178" i="1"/>
  <c r="D179" i="1"/>
  <c r="D180" i="1"/>
  <c r="D181" i="1"/>
  <c r="D182" i="1"/>
  <c r="D183" i="1"/>
  <c r="D184" i="1"/>
  <c r="D185" i="1"/>
  <c r="D186" i="1"/>
  <c r="D187" i="1"/>
  <c r="D188" i="1"/>
  <c r="D189" i="1"/>
  <c r="D190" i="1"/>
  <c r="D191" i="1"/>
  <c r="D192" i="1"/>
  <c r="D193" i="1"/>
  <c r="D194" i="1"/>
  <c r="D195" i="1"/>
  <c r="D196" i="1"/>
  <c r="D197" i="1"/>
  <c r="D198" i="1"/>
  <c r="D199" i="1"/>
  <c r="D200" i="1"/>
  <c r="D201" i="1"/>
  <c r="D202" i="1"/>
  <c r="D203" i="1"/>
  <c r="D204" i="1"/>
  <c r="D205" i="1"/>
  <c r="D206" i="1"/>
  <c r="D207" i="1"/>
  <c r="D208" i="1"/>
  <c r="D209" i="1"/>
  <c r="D210" i="1"/>
  <c r="D211" i="1"/>
  <c r="D212" i="1"/>
  <c r="D213" i="1"/>
  <c r="D214" i="1"/>
  <c r="D215" i="1"/>
  <c r="D216" i="1"/>
  <c r="D217" i="1"/>
  <c r="D218" i="1"/>
  <c r="D219" i="1"/>
  <c r="D220" i="1"/>
  <c r="D221" i="1"/>
  <c r="D222" i="1"/>
  <c r="D223" i="1"/>
  <c r="D224" i="1"/>
  <c r="D225" i="1"/>
  <c r="D226" i="1"/>
  <c r="D227" i="1"/>
  <c r="D228" i="1"/>
  <c r="D229" i="1"/>
  <c r="D230" i="1"/>
  <c r="D231" i="1"/>
  <c r="D232" i="1"/>
  <c r="D233" i="1"/>
  <c r="D234" i="1"/>
  <c r="D235" i="1"/>
  <c r="D236" i="1"/>
  <c r="D237" i="1"/>
  <c r="D238" i="1"/>
  <c r="D239" i="1"/>
  <c r="D240" i="1"/>
  <c r="D241" i="1"/>
  <c r="D242" i="1"/>
  <c r="D243" i="1"/>
  <c r="D244" i="1"/>
  <c r="D245" i="1"/>
  <c r="D246" i="1"/>
  <c r="D247" i="1"/>
  <c r="D248" i="1"/>
  <c r="D249" i="1"/>
  <c r="D250" i="1"/>
  <c r="D251" i="1"/>
  <c r="D252" i="1"/>
  <c r="D253" i="1"/>
  <c r="D254" i="1"/>
  <c r="D255" i="1"/>
  <c r="D256" i="1"/>
  <c r="D257" i="1"/>
  <c r="D258" i="1"/>
  <c r="D259" i="1"/>
  <c r="D260" i="1"/>
  <c r="D261" i="1"/>
  <c r="D262" i="1"/>
  <c r="D263" i="1"/>
  <c r="D264" i="1"/>
  <c r="D265" i="1"/>
  <c r="D266" i="1"/>
  <c r="D267" i="1"/>
  <c r="D268" i="1"/>
  <c r="D269" i="1"/>
  <c r="D270" i="1"/>
  <c r="D271" i="1"/>
  <c r="D272" i="1"/>
  <c r="D273" i="1"/>
  <c r="D274" i="1"/>
  <c r="D275" i="1"/>
  <c r="D276" i="1"/>
  <c r="D277" i="1"/>
  <c r="D278" i="1"/>
  <c r="D279" i="1"/>
  <c r="D280" i="1"/>
  <c r="D281" i="1"/>
  <c r="D282" i="1"/>
  <c r="D283" i="1"/>
  <c r="D284" i="1"/>
  <c r="D285" i="1"/>
  <c r="D286" i="1"/>
  <c r="D287" i="1"/>
  <c r="D288" i="1"/>
  <c r="D289" i="1"/>
  <c r="D290" i="1"/>
  <c r="D291" i="1"/>
  <c r="D292" i="1"/>
  <c r="D293" i="1"/>
  <c r="D294" i="1"/>
  <c r="D295" i="1"/>
  <c r="D296" i="1"/>
  <c r="D297" i="1"/>
  <c r="D298" i="1"/>
  <c r="D299" i="1"/>
  <c r="D300" i="1"/>
  <c r="D301" i="1"/>
  <c r="D302" i="1"/>
  <c r="D303" i="1"/>
  <c r="D304" i="1"/>
  <c r="D305" i="1"/>
  <c r="D306" i="1"/>
  <c r="D307" i="1"/>
  <c r="D308" i="1"/>
  <c r="D309" i="1"/>
  <c r="D310" i="1"/>
  <c r="D311" i="1"/>
  <c r="D312" i="1"/>
  <c r="D313" i="1"/>
  <c r="D314" i="1"/>
  <c r="D315" i="1"/>
  <c r="D316" i="1"/>
  <c r="D317" i="1"/>
  <c r="D318" i="1"/>
  <c r="D319" i="1"/>
  <c r="D320" i="1"/>
  <c r="D321" i="1"/>
  <c r="D322" i="1"/>
  <c r="D323" i="1"/>
  <c r="D324" i="1"/>
  <c r="D325" i="1"/>
  <c r="D326" i="1"/>
  <c r="D327" i="1"/>
  <c r="D328" i="1"/>
  <c r="D329" i="1"/>
  <c r="D330" i="1"/>
  <c r="D331" i="1"/>
  <c r="D332" i="1"/>
  <c r="D333" i="1"/>
  <c r="D334" i="1"/>
  <c r="D335" i="1"/>
  <c r="D336" i="1"/>
  <c r="D337" i="1"/>
  <c r="D338" i="1"/>
  <c r="D339" i="1"/>
  <c r="D340" i="1"/>
  <c r="D341" i="1"/>
  <c r="D342" i="1"/>
  <c r="D343" i="1"/>
  <c r="D344" i="1"/>
  <c r="D345" i="1"/>
  <c r="D346" i="1"/>
  <c r="D347" i="1"/>
  <c r="D348" i="1"/>
  <c r="D349" i="1"/>
  <c r="D350" i="1"/>
  <c r="D351" i="1"/>
  <c r="D352" i="1"/>
  <c r="D353" i="1"/>
  <c r="D354" i="1"/>
  <c r="D355" i="1"/>
  <c r="D356" i="1"/>
  <c r="D357" i="1"/>
  <c r="D358" i="1"/>
  <c r="D359" i="1"/>
  <c r="D360" i="1"/>
  <c r="D361" i="1"/>
  <c r="D362" i="1"/>
  <c r="D363" i="1"/>
  <c r="D364" i="1"/>
  <c r="D365" i="1"/>
  <c r="D366" i="1"/>
  <c r="D367" i="1"/>
  <c r="D368" i="1"/>
  <c r="D369" i="1"/>
  <c r="D370" i="1"/>
  <c r="D371" i="1"/>
  <c r="D372" i="1"/>
  <c r="D373" i="1"/>
  <c r="D374" i="1"/>
  <c r="D375" i="1"/>
  <c r="D376" i="1"/>
  <c r="D377" i="1"/>
  <c r="D378" i="1"/>
  <c r="D379" i="1"/>
  <c r="D380" i="1"/>
  <c r="D381" i="1"/>
  <c r="D382" i="1"/>
  <c r="D383" i="1"/>
  <c r="D384" i="1"/>
  <c r="D385" i="1"/>
  <c r="D386" i="1"/>
  <c r="D387" i="1"/>
  <c r="D388" i="1"/>
  <c r="D389" i="1"/>
  <c r="D390" i="1"/>
  <c r="D391" i="1"/>
  <c r="D392" i="1"/>
  <c r="D393" i="1"/>
  <c r="D394" i="1"/>
  <c r="D395" i="1"/>
  <c r="D396" i="1"/>
  <c r="D397" i="1"/>
  <c r="D398" i="1"/>
  <c r="D399" i="1"/>
  <c r="D400" i="1"/>
  <c r="D401" i="1"/>
  <c r="D402" i="1"/>
  <c r="D403" i="1"/>
  <c r="D404" i="1"/>
  <c r="D405" i="1"/>
  <c r="D406" i="1"/>
  <c r="D407" i="1"/>
  <c r="D408" i="1"/>
  <c r="D409" i="1"/>
  <c r="D410" i="1"/>
  <c r="D411" i="1"/>
  <c r="D412" i="1"/>
  <c r="D413" i="1"/>
  <c r="D414" i="1"/>
  <c r="D415" i="1"/>
  <c r="D416" i="1"/>
  <c r="D417" i="1"/>
  <c r="D418" i="1"/>
  <c r="D419" i="1"/>
  <c r="D420" i="1"/>
  <c r="D421" i="1"/>
  <c r="D422" i="1"/>
  <c r="D423" i="1"/>
  <c r="D424" i="1"/>
  <c r="D425" i="1"/>
  <c r="D426" i="1"/>
  <c r="D427" i="1"/>
  <c r="D428" i="1"/>
  <c r="D429" i="1"/>
  <c r="D430" i="1"/>
  <c r="D431" i="1"/>
  <c r="D432" i="1"/>
  <c r="D433" i="1"/>
  <c r="D434" i="1"/>
  <c r="D435" i="1"/>
  <c r="D436" i="1"/>
  <c r="D437" i="1"/>
  <c r="D438" i="1"/>
  <c r="D439" i="1"/>
  <c r="D440" i="1"/>
  <c r="D441" i="1"/>
  <c r="D442" i="1"/>
  <c r="D443" i="1"/>
  <c r="D444" i="1"/>
  <c r="D445" i="1"/>
  <c r="D446" i="1"/>
  <c r="D447" i="1"/>
  <c r="D448" i="1"/>
  <c r="D449" i="1"/>
  <c r="D450" i="1"/>
  <c r="D451" i="1"/>
  <c r="D452" i="1"/>
  <c r="D453" i="1"/>
  <c r="D454" i="1"/>
  <c r="D455" i="1"/>
  <c r="D456" i="1"/>
  <c r="D457" i="1"/>
  <c r="D458" i="1"/>
  <c r="D459" i="1"/>
  <c r="D460" i="1"/>
  <c r="D461" i="1"/>
  <c r="D462" i="1"/>
  <c r="D463" i="1"/>
  <c r="D464" i="1"/>
  <c r="D465" i="1"/>
  <c r="D466" i="1"/>
  <c r="D467" i="1"/>
  <c r="D468" i="1"/>
  <c r="D469" i="1"/>
  <c r="D470" i="1"/>
  <c r="D471" i="1"/>
  <c r="D472" i="1"/>
  <c r="D473" i="1"/>
  <c r="D474" i="1"/>
  <c r="D475" i="1"/>
  <c r="D476" i="1"/>
  <c r="D477" i="1"/>
  <c r="D478" i="1"/>
  <c r="D479" i="1"/>
  <c r="D480" i="1"/>
  <c r="D481" i="1"/>
  <c r="D482" i="1"/>
  <c r="D483" i="1"/>
  <c r="D484" i="1"/>
  <c r="D485" i="1"/>
  <c r="D486" i="1"/>
  <c r="D487" i="1"/>
  <c r="D488" i="1"/>
  <c r="D489" i="1"/>
  <c r="D490" i="1"/>
  <c r="D491" i="1"/>
  <c r="D492" i="1"/>
  <c r="D493" i="1"/>
  <c r="D494" i="1"/>
  <c r="D495" i="1"/>
  <c r="D496" i="1"/>
  <c r="D497" i="1"/>
  <c r="D498" i="1"/>
  <c r="D499" i="1"/>
  <c r="D500" i="1"/>
  <c r="D501" i="1"/>
  <c r="D502" i="1"/>
  <c r="D503" i="1"/>
  <c r="D504" i="1"/>
  <c r="D505" i="1"/>
  <c r="D506" i="1"/>
  <c r="D507" i="1"/>
  <c r="D508" i="1"/>
  <c r="D509" i="1"/>
  <c r="D510" i="1"/>
  <c r="D511" i="1"/>
  <c r="D512" i="1"/>
  <c r="D513" i="1"/>
  <c r="D514" i="1"/>
  <c r="D515" i="1"/>
  <c r="D516" i="1"/>
  <c r="D517" i="1"/>
  <c r="D518" i="1"/>
  <c r="D519" i="1"/>
  <c r="D520" i="1"/>
  <c r="D521" i="1"/>
  <c r="D522" i="1"/>
  <c r="D523" i="1"/>
  <c r="D524" i="1"/>
  <c r="D525" i="1"/>
  <c r="D526" i="1"/>
  <c r="D527" i="1"/>
  <c r="D528" i="1"/>
  <c r="D529" i="1"/>
  <c r="D530" i="1"/>
  <c r="D531" i="1"/>
  <c r="D532" i="1"/>
  <c r="D533" i="1"/>
  <c r="D534" i="1"/>
  <c r="D535" i="1"/>
  <c r="D536" i="1"/>
  <c r="D537" i="1"/>
  <c r="D538" i="1"/>
  <c r="D539" i="1"/>
  <c r="D540" i="1"/>
  <c r="D541" i="1"/>
  <c r="D542" i="1"/>
  <c r="D543" i="1"/>
  <c r="D544" i="1"/>
  <c r="D545" i="1"/>
  <c r="D546" i="1"/>
  <c r="D547" i="1"/>
  <c r="D548" i="1"/>
  <c r="D549" i="1"/>
  <c r="D550" i="1"/>
  <c r="D551" i="1"/>
  <c r="D552" i="1"/>
  <c r="D553" i="1"/>
  <c r="D554" i="1"/>
  <c r="D555" i="1"/>
  <c r="D556" i="1"/>
  <c r="D557" i="1"/>
  <c r="D558" i="1"/>
  <c r="D559" i="1"/>
  <c r="D560" i="1"/>
  <c r="D561" i="1"/>
  <c r="D562" i="1"/>
  <c r="D563" i="1"/>
  <c r="D564" i="1"/>
  <c r="D565" i="1"/>
  <c r="D566" i="1"/>
  <c r="D567" i="1"/>
  <c r="D568" i="1"/>
  <c r="D569" i="1"/>
  <c r="D570" i="1"/>
  <c r="D571" i="1"/>
  <c r="D572" i="1"/>
  <c r="D573" i="1"/>
  <c r="D574" i="1"/>
  <c r="D575" i="1"/>
  <c r="D576" i="1"/>
  <c r="D577" i="1"/>
  <c r="D578" i="1"/>
  <c r="D579" i="1"/>
  <c r="D580" i="1"/>
  <c r="D581" i="1"/>
  <c r="D582" i="1"/>
  <c r="D583" i="1"/>
  <c r="D584" i="1"/>
  <c r="D585" i="1"/>
  <c r="D586" i="1"/>
  <c r="D587" i="1"/>
  <c r="D588" i="1"/>
  <c r="D589" i="1"/>
  <c r="D590" i="1"/>
  <c r="D591" i="1"/>
  <c r="D592" i="1"/>
  <c r="D593" i="1"/>
  <c r="D594" i="1"/>
  <c r="D595" i="1"/>
  <c r="D596" i="1"/>
  <c r="D597" i="1"/>
  <c r="D598" i="1"/>
  <c r="D599" i="1"/>
  <c r="D600" i="1"/>
  <c r="D601" i="1"/>
  <c r="D602" i="1"/>
  <c r="D603" i="1"/>
  <c r="D604" i="1"/>
  <c r="D605" i="1"/>
  <c r="D606" i="1"/>
  <c r="D607" i="1"/>
  <c r="D608" i="1"/>
  <c r="D609" i="1"/>
  <c r="D610" i="1"/>
  <c r="D611" i="1"/>
  <c r="D612" i="1"/>
  <c r="D613" i="1"/>
  <c r="D614" i="1"/>
  <c r="D615" i="1"/>
  <c r="D616" i="1"/>
  <c r="D617" i="1"/>
  <c r="D618" i="1"/>
  <c r="D619" i="1"/>
  <c r="D620" i="1"/>
  <c r="D621" i="1"/>
  <c r="D622" i="1"/>
  <c r="D623" i="1"/>
  <c r="D624" i="1"/>
  <c r="D625" i="1"/>
  <c r="D626" i="1"/>
  <c r="D627" i="1"/>
  <c r="D628" i="1"/>
  <c r="D629" i="1"/>
  <c r="D630" i="1"/>
  <c r="D631" i="1"/>
  <c r="D632" i="1"/>
  <c r="D633" i="1"/>
  <c r="D634" i="1"/>
  <c r="D635" i="1"/>
  <c r="D636" i="1"/>
  <c r="D637" i="1"/>
  <c r="D638" i="1"/>
  <c r="D639" i="1"/>
  <c r="D640" i="1"/>
  <c r="D641" i="1"/>
  <c r="D642" i="1"/>
  <c r="D643" i="1"/>
  <c r="D644" i="1"/>
  <c r="D645" i="1"/>
  <c r="D646" i="1"/>
  <c r="D647" i="1"/>
  <c r="D648" i="1"/>
  <c r="D649" i="1"/>
  <c r="D650" i="1"/>
  <c r="D651" i="1"/>
  <c r="D652" i="1"/>
  <c r="D653" i="1"/>
  <c r="D654" i="1"/>
  <c r="D655" i="1"/>
  <c r="D656" i="1"/>
  <c r="D657" i="1"/>
  <c r="D658" i="1"/>
  <c r="D659" i="1"/>
  <c r="D660" i="1"/>
  <c r="D661" i="1"/>
  <c r="D662" i="1"/>
  <c r="D663" i="1"/>
  <c r="D664" i="1"/>
  <c r="D665" i="1"/>
  <c r="D666" i="1"/>
  <c r="D667" i="1"/>
  <c r="D668" i="1"/>
  <c r="D669" i="1"/>
  <c r="D670" i="1"/>
  <c r="D671" i="1"/>
  <c r="D672" i="1"/>
  <c r="D673" i="1"/>
  <c r="D674" i="1"/>
  <c r="D675" i="1"/>
  <c r="D676" i="1"/>
  <c r="D677" i="1"/>
  <c r="D678" i="1"/>
  <c r="D679" i="1"/>
  <c r="D680" i="1"/>
  <c r="D681" i="1"/>
  <c r="D682" i="1"/>
  <c r="D683" i="1"/>
  <c r="D684" i="1"/>
  <c r="D685" i="1"/>
  <c r="D686" i="1"/>
  <c r="D687" i="1"/>
  <c r="D688" i="1"/>
  <c r="D689" i="1"/>
  <c r="D690" i="1"/>
  <c r="D691" i="1"/>
  <c r="D692" i="1"/>
  <c r="D693" i="1"/>
  <c r="D694" i="1"/>
  <c r="D695" i="1"/>
  <c r="D696" i="1"/>
  <c r="D697" i="1"/>
  <c r="D698" i="1"/>
  <c r="D699" i="1"/>
  <c r="D700" i="1"/>
  <c r="D701" i="1"/>
  <c r="D702" i="1"/>
  <c r="D703" i="1"/>
  <c r="D704" i="1"/>
  <c r="D705" i="1"/>
  <c r="D706" i="1"/>
  <c r="D707" i="1"/>
  <c r="D708" i="1"/>
  <c r="D709" i="1"/>
  <c r="D710" i="1"/>
  <c r="D711" i="1"/>
  <c r="D712" i="1"/>
  <c r="D713" i="1"/>
  <c r="D714" i="1"/>
  <c r="D715" i="1"/>
  <c r="D716" i="1"/>
  <c r="D717" i="1"/>
  <c r="D718" i="1"/>
  <c r="D719" i="1"/>
  <c r="D720" i="1"/>
  <c r="D721" i="1"/>
  <c r="D722" i="1"/>
  <c r="D723" i="1"/>
  <c r="D724" i="1"/>
  <c r="D725" i="1"/>
  <c r="D726" i="1"/>
  <c r="D727" i="1"/>
  <c r="D728" i="1"/>
  <c r="D729" i="1"/>
  <c r="D730" i="1"/>
  <c r="D731" i="1"/>
  <c r="D732" i="1"/>
  <c r="D733" i="1"/>
  <c r="D734" i="1"/>
  <c r="D735" i="1"/>
  <c r="D736" i="1"/>
  <c r="D737" i="1"/>
  <c r="D738" i="1"/>
  <c r="D739" i="1"/>
  <c r="D740" i="1"/>
  <c r="D741" i="1"/>
  <c r="D742" i="1"/>
  <c r="D743" i="1"/>
  <c r="D744" i="1"/>
  <c r="D745" i="1"/>
  <c r="D746" i="1"/>
  <c r="D747" i="1"/>
  <c r="D748" i="1"/>
  <c r="D749" i="1"/>
  <c r="D750" i="1"/>
  <c r="D751" i="1"/>
  <c r="D752" i="1"/>
  <c r="D753" i="1"/>
  <c r="D754" i="1"/>
  <c r="D755" i="1"/>
  <c r="D756" i="1"/>
  <c r="D757" i="1"/>
  <c r="D758" i="1"/>
  <c r="D759" i="1"/>
  <c r="D760" i="1"/>
  <c r="D761" i="1"/>
  <c r="D762" i="1"/>
  <c r="D763" i="1"/>
  <c r="D764" i="1"/>
  <c r="D765" i="1"/>
  <c r="D766" i="1"/>
  <c r="D767" i="1"/>
  <c r="D768" i="1"/>
  <c r="D769" i="1"/>
  <c r="D770" i="1"/>
  <c r="D771" i="1"/>
  <c r="D772" i="1"/>
  <c r="D773" i="1"/>
  <c r="D774" i="1"/>
  <c r="D775" i="1"/>
  <c r="D776" i="1"/>
  <c r="D777" i="1"/>
  <c r="D778" i="1"/>
  <c r="D779" i="1"/>
  <c r="D780" i="1"/>
  <c r="D781" i="1"/>
  <c r="D782" i="1"/>
  <c r="D783" i="1"/>
  <c r="D784" i="1"/>
  <c r="D785" i="1"/>
  <c r="D786" i="1"/>
  <c r="D787" i="1"/>
  <c r="D788" i="1"/>
  <c r="D789" i="1"/>
  <c r="D790" i="1"/>
  <c r="D791" i="1"/>
  <c r="D792" i="1"/>
  <c r="D793" i="1"/>
  <c r="D794" i="1"/>
  <c r="D795" i="1"/>
  <c r="D796" i="1"/>
  <c r="D797" i="1"/>
  <c r="D798" i="1"/>
  <c r="D799" i="1"/>
  <c r="D800" i="1"/>
  <c r="D801" i="1"/>
  <c r="D802" i="1"/>
  <c r="D803" i="1"/>
  <c r="D804" i="1"/>
  <c r="D805" i="1"/>
  <c r="D806" i="1"/>
  <c r="D807" i="1"/>
  <c r="D808" i="1"/>
  <c r="D809" i="1"/>
  <c r="D810" i="1"/>
  <c r="D811" i="1"/>
  <c r="D812" i="1"/>
  <c r="D813" i="1"/>
  <c r="D814" i="1"/>
  <c r="D815" i="1"/>
  <c r="D816" i="1"/>
  <c r="D817" i="1"/>
  <c r="D818" i="1"/>
  <c r="D819" i="1"/>
  <c r="D820" i="1"/>
  <c r="D821" i="1"/>
  <c r="D822" i="1"/>
  <c r="D823" i="1"/>
  <c r="D824" i="1"/>
  <c r="D825" i="1"/>
  <c r="D826" i="1"/>
  <c r="D827" i="1"/>
  <c r="D828" i="1"/>
  <c r="D829" i="1"/>
  <c r="D830" i="1"/>
  <c r="D831" i="1"/>
  <c r="D832" i="1"/>
  <c r="D833" i="1"/>
  <c r="D834" i="1"/>
  <c r="D835" i="1"/>
  <c r="D836" i="1"/>
  <c r="D837" i="1"/>
  <c r="D838" i="1"/>
  <c r="D839" i="1"/>
  <c r="D840" i="1"/>
  <c r="D841" i="1"/>
  <c r="D842" i="1"/>
  <c r="D843" i="1"/>
  <c r="D844" i="1"/>
  <c r="D845" i="1"/>
  <c r="D846" i="1"/>
  <c r="D847" i="1"/>
  <c r="D848" i="1"/>
  <c r="D849" i="1"/>
  <c r="D850" i="1"/>
  <c r="D851" i="1"/>
  <c r="D852" i="1"/>
  <c r="D853" i="1"/>
  <c r="D854" i="1"/>
  <c r="D855" i="1"/>
  <c r="D856" i="1"/>
  <c r="D857" i="1"/>
  <c r="D858" i="1"/>
  <c r="D859" i="1"/>
  <c r="D860" i="1"/>
  <c r="D861" i="1"/>
  <c r="D862" i="1"/>
  <c r="D863" i="1"/>
  <c r="D864" i="1"/>
  <c r="D865" i="1"/>
  <c r="D866" i="1"/>
  <c r="D867" i="1"/>
  <c r="D868" i="1"/>
  <c r="D869" i="1"/>
  <c r="D870" i="1"/>
  <c r="D871" i="1"/>
  <c r="D872" i="1"/>
  <c r="D873" i="1"/>
  <c r="D874" i="1"/>
  <c r="D875" i="1"/>
  <c r="D876" i="1"/>
  <c r="D877" i="1"/>
  <c r="D878" i="1"/>
  <c r="D879" i="1"/>
  <c r="D880" i="1"/>
  <c r="D881" i="1"/>
  <c r="D882" i="1"/>
  <c r="D883" i="1"/>
  <c r="D884" i="1"/>
  <c r="D885" i="1"/>
  <c r="D886" i="1"/>
  <c r="D887" i="1"/>
  <c r="D888" i="1"/>
  <c r="D889" i="1"/>
  <c r="D890" i="1"/>
  <c r="D891" i="1"/>
  <c r="D892" i="1"/>
  <c r="D893" i="1"/>
  <c r="D894" i="1"/>
  <c r="D895" i="1"/>
  <c r="D896" i="1"/>
  <c r="D897" i="1"/>
  <c r="D898" i="1"/>
  <c r="D899" i="1"/>
  <c r="D900" i="1"/>
  <c r="D901" i="1"/>
  <c r="D902" i="1"/>
  <c r="D903" i="1"/>
  <c r="D904" i="1"/>
  <c r="D905" i="1"/>
  <c r="D906" i="1"/>
  <c r="D907" i="1"/>
  <c r="D908" i="1"/>
  <c r="D909" i="1"/>
  <c r="D910" i="1"/>
  <c r="D911" i="1"/>
  <c r="D912" i="1"/>
  <c r="D913" i="1"/>
  <c r="D914" i="1"/>
  <c r="D915" i="1"/>
  <c r="D916" i="1"/>
  <c r="D917" i="1"/>
  <c r="D918" i="1"/>
  <c r="D919" i="1"/>
  <c r="D920" i="1"/>
  <c r="D921" i="1"/>
  <c r="D922" i="1"/>
  <c r="D923" i="1"/>
  <c r="D924" i="1"/>
  <c r="D925" i="1"/>
  <c r="D926" i="1"/>
  <c r="D927" i="1"/>
  <c r="D928" i="1"/>
  <c r="D929" i="1"/>
  <c r="D930" i="1"/>
  <c r="D931" i="1"/>
  <c r="D932" i="1"/>
  <c r="D933" i="1"/>
  <c r="D934" i="1"/>
  <c r="D935" i="1"/>
  <c r="D936" i="1"/>
  <c r="D937" i="1"/>
  <c r="D938" i="1"/>
  <c r="D939" i="1"/>
  <c r="D940" i="1"/>
  <c r="D941" i="1"/>
  <c r="D942" i="1"/>
  <c r="D943" i="1"/>
  <c r="D944" i="1"/>
  <c r="D945" i="1"/>
  <c r="D946" i="1"/>
  <c r="D947" i="1"/>
  <c r="D948" i="1"/>
  <c r="D949" i="1"/>
  <c r="D950" i="1"/>
  <c r="D951" i="1"/>
  <c r="D952" i="1"/>
  <c r="D953" i="1"/>
  <c r="D954" i="1"/>
  <c r="D955" i="1"/>
  <c r="D956" i="1"/>
  <c r="D957" i="1"/>
  <c r="D958" i="1"/>
  <c r="D959" i="1"/>
  <c r="D960" i="1"/>
  <c r="D961" i="1"/>
  <c r="D962" i="1"/>
  <c r="D963" i="1"/>
  <c r="D964" i="1"/>
  <c r="D965" i="1"/>
  <c r="D966" i="1"/>
  <c r="D967" i="1"/>
  <c r="D968" i="1"/>
  <c r="D969" i="1"/>
  <c r="D970" i="1"/>
  <c r="D971" i="1"/>
  <c r="D972" i="1"/>
  <c r="D973" i="1"/>
  <c r="D974" i="1"/>
  <c r="D975" i="1"/>
  <c r="D976" i="1"/>
  <c r="D977" i="1"/>
  <c r="D978" i="1"/>
  <c r="D979" i="1"/>
  <c r="D980" i="1"/>
  <c r="D981" i="1"/>
  <c r="D982" i="1"/>
  <c r="D983" i="1"/>
  <c r="D984" i="1"/>
  <c r="D985" i="1"/>
  <c r="D986" i="1"/>
  <c r="D987" i="1"/>
  <c r="D988" i="1"/>
  <c r="D989" i="1"/>
  <c r="D990" i="1"/>
  <c r="D991" i="1"/>
  <c r="D992" i="1"/>
  <c r="D993" i="1"/>
  <c r="D994" i="1"/>
  <c r="D995" i="1"/>
  <c r="D996" i="1"/>
  <c r="D997" i="1"/>
  <c r="D998" i="1"/>
  <c r="D999" i="1"/>
  <c r="D1000" i="1"/>
  <c r="D1001" i="1"/>
  <c r="D1002" i="1"/>
  <c r="D1003" i="1"/>
  <c r="D1004" i="1"/>
  <c r="D1005" i="1"/>
  <c r="D1006" i="1"/>
  <c r="D1007" i="1"/>
  <c r="D1008" i="1"/>
  <c r="D1009" i="1"/>
  <c r="D1010" i="1"/>
  <c r="D1011" i="1"/>
  <c r="D1012" i="1"/>
  <c r="D1013" i="1"/>
  <c r="D1014" i="1"/>
  <c r="D1015" i="1"/>
  <c r="D1016" i="1"/>
  <c r="D1017" i="1"/>
  <c r="D1018" i="1"/>
  <c r="D1019" i="1"/>
  <c r="D1020" i="1"/>
  <c r="D1021" i="1"/>
  <c r="D1022" i="1"/>
  <c r="D1023" i="1"/>
  <c r="D1024" i="1"/>
  <c r="D1025" i="1"/>
  <c r="D1026" i="1"/>
  <c r="D1027" i="1"/>
  <c r="D1028" i="1"/>
  <c r="D1029" i="1"/>
  <c r="D1030" i="1"/>
  <c r="D1031" i="1"/>
  <c r="D1032" i="1"/>
  <c r="D1033" i="1"/>
  <c r="D1034" i="1"/>
  <c r="D1035" i="1"/>
  <c r="D1036" i="1"/>
  <c r="D1037" i="1"/>
  <c r="D1038" i="1"/>
  <c r="D1039" i="1"/>
  <c r="D1040" i="1"/>
  <c r="D1041" i="1"/>
  <c r="D1042" i="1"/>
  <c r="D1043" i="1"/>
  <c r="D1044" i="1"/>
  <c r="D1045" i="1"/>
  <c r="D1046" i="1"/>
  <c r="D1047" i="1"/>
  <c r="D1048" i="1"/>
  <c r="D1049" i="1"/>
  <c r="D1050" i="1"/>
  <c r="D1051" i="1"/>
  <c r="D1052" i="1"/>
  <c r="D1053" i="1"/>
  <c r="D1054" i="1"/>
  <c r="D1055" i="1"/>
  <c r="D1056" i="1"/>
  <c r="D1057" i="1"/>
  <c r="D1058" i="1"/>
  <c r="D1059" i="1"/>
  <c r="D1060" i="1"/>
  <c r="D1061" i="1"/>
  <c r="D1062" i="1"/>
  <c r="D1063" i="1"/>
  <c r="D1064" i="1"/>
  <c r="D1065" i="1"/>
  <c r="D1066" i="1"/>
  <c r="D1067" i="1"/>
  <c r="D1068" i="1"/>
  <c r="D1069" i="1"/>
  <c r="D1070" i="1"/>
  <c r="D1071" i="1"/>
  <c r="D1072" i="1"/>
  <c r="D1073" i="1"/>
  <c r="D1074" i="1"/>
  <c r="D1075" i="1"/>
  <c r="D1076" i="1"/>
  <c r="D1077" i="1"/>
  <c r="D1078" i="1"/>
  <c r="D1079" i="1"/>
  <c r="D1080" i="1"/>
  <c r="D1081" i="1"/>
  <c r="D1082" i="1"/>
  <c r="D1083" i="1"/>
  <c r="D1084" i="1"/>
  <c r="D1085" i="1"/>
  <c r="D1086" i="1"/>
  <c r="D1087" i="1"/>
  <c r="D1088" i="1"/>
  <c r="D1089" i="1"/>
  <c r="D1090" i="1"/>
  <c r="D1091" i="1"/>
  <c r="D1092" i="1"/>
  <c r="D1093" i="1"/>
  <c r="D1094" i="1"/>
  <c r="D1095" i="1"/>
  <c r="D1096" i="1"/>
  <c r="D1097" i="1"/>
  <c r="D1098" i="1"/>
  <c r="D1099" i="1"/>
  <c r="D1100" i="1"/>
  <c r="D1101" i="1"/>
  <c r="D1102" i="1"/>
  <c r="D1103" i="1"/>
  <c r="D1104" i="1"/>
  <c r="D1105" i="1"/>
  <c r="D1106" i="1"/>
  <c r="D1107" i="1"/>
  <c r="D1108" i="1"/>
  <c r="D1109" i="1"/>
  <c r="D1110" i="1"/>
  <c r="D1111" i="1"/>
  <c r="D1112" i="1"/>
  <c r="D1113" i="1"/>
  <c r="D1114" i="1"/>
  <c r="D1115" i="1"/>
  <c r="D1116" i="1"/>
  <c r="D1117" i="1"/>
  <c r="D1118" i="1"/>
  <c r="D1119" i="1"/>
  <c r="D1120" i="1"/>
  <c r="D1121" i="1"/>
  <c r="D1122" i="1"/>
  <c r="D1123" i="1"/>
  <c r="D1124" i="1"/>
  <c r="D1125" i="1"/>
  <c r="D1126" i="1"/>
  <c r="D1127" i="1"/>
  <c r="D1128" i="1"/>
  <c r="D1129" i="1"/>
  <c r="D1130" i="1"/>
  <c r="D1131" i="1"/>
  <c r="D1132" i="1"/>
  <c r="D1133" i="1"/>
  <c r="D1134" i="1"/>
  <c r="D1135" i="1"/>
  <c r="D1136" i="1"/>
  <c r="D1137" i="1"/>
  <c r="D1138" i="1"/>
  <c r="D1139" i="1"/>
  <c r="D1140" i="1"/>
  <c r="D1141" i="1"/>
  <c r="D1142" i="1"/>
  <c r="D1143" i="1"/>
  <c r="D1144" i="1"/>
  <c r="D1145" i="1"/>
  <c r="D1146" i="1"/>
  <c r="D1147" i="1"/>
  <c r="D1148" i="1"/>
  <c r="D1149" i="1"/>
  <c r="D1150" i="1"/>
  <c r="D1151" i="1"/>
  <c r="D1152" i="1"/>
  <c r="D1153" i="1"/>
  <c r="D1154" i="1"/>
  <c r="D1155" i="1"/>
  <c r="D1156" i="1"/>
  <c r="D1157" i="1"/>
  <c r="D1158" i="1"/>
  <c r="D1159" i="1"/>
  <c r="D1160" i="1"/>
  <c r="D1161" i="1"/>
  <c r="D1162" i="1"/>
  <c r="D1163" i="1"/>
  <c r="D1164" i="1"/>
  <c r="D1165" i="1"/>
  <c r="D1166" i="1"/>
  <c r="D1167" i="1"/>
  <c r="D1168" i="1"/>
  <c r="D1169" i="1"/>
  <c r="D1170" i="1"/>
  <c r="D1171" i="1"/>
  <c r="D1172" i="1"/>
  <c r="D1173" i="1"/>
  <c r="D1174" i="1"/>
  <c r="D1175" i="1"/>
  <c r="D1176" i="1"/>
  <c r="D1177" i="1"/>
  <c r="D1178" i="1"/>
  <c r="D1179" i="1"/>
  <c r="D1180" i="1"/>
  <c r="D1181" i="1"/>
  <c r="D1182" i="1"/>
  <c r="D1183" i="1"/>
  <c r="D1184" i="1"/>
  <c r="D1185" i="1"/>
  <c r="D1186" i="1"/>
  <c r="D1187" i="1"/>
  <c r="D1188" i="1"/>
  <c r="D1189" i="1"/>
  <c r="D1190" i="1"/>
  <c r="D1191" i="1"/>
  <c r="D1192" i="1"/>
  <c r="D1193" i="1"/>
  <c r="D1194" i="1"/>
  <c r="D1195" i="1"/>
  <c r="D1196" i="1"/>
  <c r="D1197" i="1"/>
  <c r="D1198" i="1"/>
  <c r="D1199" i="1"/>
  <c r="D1200" i="1"/>
  <c r="D1201" i="1"/>
  <c r="D1202" i="1"/>
  <c r="D1203" i="1"/>
  <c r="D1204" i="1"/>
  <c r="D1205" i="1"/>
  <c r="D1206" i="1"/>
  <c r="D1207" i="1"/>
  <c r="D1208" i="1"/>
  <c r="D1209" i="1"/>
  <c r="D1210" i="1"/>
  <c r="D1211" i="1"/>
  <c r="D1212" i="1"/>
  <c r="D1213" i="1"/>
  <c r="D1214" i="1"/>
  <c r="D1215" i="1"/>
  <c r="D1216" i="1"/>
  <c r="D1217" i="1"/>
  <c r="D1218" i="1"/>
  <c r="D1219" i="1"/>
  <c r="D1220" i="1"/>
  <c r="D1221" i="1"/>
  <c r="D1222" i="1"/>
  <c r="D1223" i="1"/>
  <c r="D1224" i="1"/>
  <c r="D1225" i="1"/>
  <c r="D1226" i="1"/>
  <c r="D1227" i="1"/>
  <c r="D1228" i="1"/>
  <c r="D1229" i="1"/>
  <c r="D1230" i="1"/>
  <c r="D1231" i="1"/>
  <c r="D1232" i="1"/>
  <c r="D1233" i="1"/>
  <c r="D1234" i="1"/>
  <c r="D1235" i="1"/>
  <c r="D1236" i="1"/>
  <c r="D1237" i="1"/>
  <c r="D1238" i="1"/>
  <c r="D1239" i="1"/>
  <c r="D1240" i="1"/>
  <c r="D1241" i="1"/>
  <c r="D1242" i="1"/>
  <c r="D1243" i="1"/>
  <c r="D1244" i="1"/>
  <c r="D1245" i="1"/>
  <c r="D1246" i="1"/>
  <c r="D1247" i="1"/>
  <c r="D1248" i="1"/>
  <c r="D1249" i="1"/>
  <c r="D1250" i="1"/>
  <c r="D1251" i="1"/>
  <c r="D1252" i="1"/>
  <c r="D1253" i="1"/>
  <c r="D1254" i="1"/>
  <c r="D1255" i="1"/>
  <c r="D1256" i="1"/>
  <c r="D1257" i="1"/>
  <c r="D1258" i="1"/>
  <c r="D1259" i="1"/>
  <c r="D1260" i="1"/>
  <c r="D1261" i="1"/>
  <c r="D1262" i="1"/>
  <c r="D1263" i="1"/>
  <c r="D1264" i="1"/>
  <c r="D1265" i="1"/>
  <c r="D1266" i="1"/>
  <c r="D1267" i="1"/>
  <c r="D1268" i="1"/>
  <c r="D1269" i="1"/>
  <c r="D1270" i="1"/>
  <c r="D1271" i="1"/>
  <c r="D1272" i="1"/>
  <c r="D1273" i="1"/>
  <c r="D1274" i="1"/>
  <c r="D1275" i="1"/>
  <c r="D1276" i="1"/>
  <c r="D1277" i="1"/>
  <c r="D1278" i="1"/>
  <c r="D1279" i="1"/>
  <c r="D1280" i="1"/>
  <c r="D1281" i="1"/>
  <c r="D1282" i="1"/>
  <c r="D1283" i="1"/>
  <c r="D1284" i="1"/>
  <c r="D1285" i="1"/>
  <c r="D1286" i="1"/>
  <c r="D1287" i="1"/>
  <c r="D1288" i="1"/>
  <c r="D1289" i="1"/>
  <c r="D1290" i="1"/>
  <c r="D1291" i="1"/>
  <c r="D1292" i="1"/>
  <c r="D1293" i="1"/>
  <c r="D1294" i="1"/>
  <c r="D1295" i="1"/>
  <c r="D1296" i="1"/>
  <c r="D1297" i="1"/>
  <c r="D1298" i="1"/>
  <c r="D1299" i="1"/>
  <c r="D1300" i="1"/>
  <c r="D1301" i="1"/>
  <c r="D1302" i="1"/>
  <c r="D1303" i="1"/>
  <c r="D1304" i="1"/>
  <c r="D1305" i="1"/>
  <c r="D1306" i="1"/>
  <c r="D1307" i="1"/>
  <c r="D1308" i="1"/>
  <c r="D1309" i="1"/>
  <c r="D1310" i="1"/>
  <c r="D1311" i="1"/>
  <c r="D1312" i="1"/>
  <c r="D1313" i="1"/>
  <c r="D1314" i="1"/>
  <c r="D1315" i="1"/>
  <c r="D1316" i="1"/>
  <c r="D1317" i="1"/>
  <c r="D1318" i="1"/>
  <c r="D1319" i="1"/>
  <c r="D1320" i="1"/>
  <c r="D1321" i="1"/>
  <c r="D1322" i="1"/>
  <c r="D1323" i="1"/>
  <c r="D1324" i="1"/>
  <c r="D1325" i="1"/>
  <c r="D1326" i="1"/>
  <c r="D1327" i="1"/>
  <c r="D1328" i="1"/>
  <c r="D1329" i="1"/>
  <c r="D1330" i="1"/>
  <c r="D1331" i="1"/>
  <c r="D1332" i="1"/>
  <c r="D1333" i="1"/>
  <c r="D1334" i="1"/>
  <c r="D1335" i="1"/>
  <c r="D1336" i="1"/>
  <c r="D1337" i="1"/>
  <c r="D1338" i="1"/>
  <c r="D1339" i="1"/>
  <c r="D1340" i="1"/>
  <c r="D1341" i="1"/>
  <c r="D1342" i="1"/>
  <c r="D1343" i="1"/>
  <c r="D1344" i="1"/>
  <c r="D1345" i="1"/>
  <c r="D1346" i="1"/>
  <c r="D1347" i="1"/>
  <c r="D1348" i="1"/>
  <c r="D1349" i="1"/>
  <c r="D1350" i="1"/>
  <c r="D1351" i="1"/>
  <c r="D1352" i="1"/>
  <c r="D1353" i="1"/>
  <c r="D1354" i="1"/>
  <c r="D1355" i="1"/>
  <c r="D1356" i="1"/>
  <c r="D1357" i="1"/>
  <c r="D1358" i="1"/>
  <c r="D1359" i="1"/>
  <c r="D1360" i="1"/>
  <c r="D1361" i="1"/>
  <c r="D1362" i="1"/>
  <c r="D1363" i="1"/>
  <c r="D1364" i="1"/>
  <c r="D1365" i="1"/>
  <c r="D1366" i="1"/>
  <c r="D1367" i="1"/>
  <c r="D1368" i="1"/>
  <c r="D1369" i="1"/>
  <c r="D1370" i="1"/>
  <c r="D1371" i="1"/>
  <c r="D1372" i="1"/>
  <c r="D1373" i="1"/>
  <c r="D1374" i="1"/>
  <c r="D1375" i="1"/>
  <c r="D1376" i="1"/>
  <c r="D1377" i="1"/>
  <c r="D1378" i="1"/>
  <c r="D1379" i="1"/>
  <c r="D1380" i="1"/>
  <c r="D1381" i="1"/>
  <c r="D1382" i="1"/>
  <c r="D1383" i="1"/>
  <c r="D1384" i="1"/>
  <c r="D1385" i="1"/>
  <c r="D1386" i="1"/>
  <c r="D1387" i="1"/>
  <c r="D1388" i="1"/>
  <c r="D1389" i="1"/>
  <c r="D1390" i="1"/>
  <c r="D1391" i="1"/>
  <c r="D1392" i="1"/>
  <c r="D1393" i="1"/>
  <c r="D1394" i="1"/>
  <c r="D1395" i="1"/>
  <c r="D1396" i="1"/>
  <c r="D1397" i="1"/>
  <c r="D1398" i="1"/>
  <c r="D1399" i="1"/>
  <c r="D1400" i="1"/>
  <c r="D1401" i="1"/>
  <c r="D1402" i="1"/>
  <c r="D1403" i="1"/>
  <c r="D1404" i="1"/>
  <c r="D1405" i="1"/>
  <c r="D1406" i="1"/>
  <c r="D1407" i="1"/>
  <c r="D1408" i="1"/>
  <c r="D1409" i="1"/>
  <c r="D1410" i="1"/>
  <c r="D1411" i="1"/>
  <c r="D1412" i="1"/>
  <c r="D1413" i="1"/>
  <c r="D1414" i="1"/>
  <c r="D1415" i="1"/>
  <c r="D1416" i="1"/>
  <c r="D1417" i="1"/>
  <c r="D1418" i="1"/>
  <c r="D1419" i="1"/>
  <c r="D1420" i="1"/>
  <c r="D1421" i="1"/>
  <c r="D1422" i="1"/>
  <c r="D1423" i="1"/>
  <c r="D1424" i="1"/>
  <c r="D1425" i="1"/>
  <c r="D1426" i="1"/>
  <c r="D1427" i="1"/>
  <c r="D1428" i="1"/>
  <c r="D1429" i="1"/>
  <c r="D1430" i="1"/>
  <c r="D1431" i="1"/>
  <c r="D1432" i="1"/>
  <c r="D1433" i="1"/>
  <c r="D1434" i="1"/>
  <c r="D1435" i="1"/>
  <c r="D1436" i="1"/>
  <c r="D1437" i="1"/>
  <c r="D1438" i="1"/>
  <c r="D1439" i="1"/>
  <c r="D1440" i="1"/>
  <c r="D1441" i="1"/>
  <c r="D1442" i="1"/>
  <c r="D1443" i="1"/>
  <c r="D1444" i="1"/>
  <c r="D1445" i="1"/>
  <c r="D1446" i="1"/>
  <c r="D1447" i="1"/>
  <c r="D1448" i="1"/>
  <c r="D1449" i="1"/>
  <c r="D1450" i="1"/>
  <c r="D1451" i="1"/>
  <c r="D1452" i="1"/>
  <c r="D1453" i="1"/>
  <c r="D1454" i="1"/>
  <c r="D1455" i="1"/>
  <c r="D1456" i="1"/>
  <c r="D1457" i="1"/>
  <c r="D1458" i="1"/>
  <c r="D1459" i="1"/>
  <c r="D1460" i="1"/>
  <c r="D1461" i="1"/>
  <c r="D1462" i="1"/>
  <c r="D1463" i="1"/>
  <c r="D1464" i="1"/>
  <c r="D1465" i="1"/>
  <c r="D1466" i="1"/>
  <c r="D1467" i="1"/>
  <c r="D1468" i="1"/>
  <c r="D1469" i="1"/>
  <c r="D1470" i="1"/>
  <c r="D1471" i="1"/>
  <c r="D1472" i="1"/>
  <c r="D1473" i="1"/>
  <c r="D1474" i="1"/>
  <c r="D1475" i="1"/>
  <c r="D1476" i="1"/>
  <c r="D1477" i="1"/>
  <c r="D1478" i="1"/>
  <c r="D1479" i="1"/>
  <c r="D1480" i="1"/>
  <c r="D1481" i="1"/>
  <c r="D1482" i="1"/>
  <c r="D1483" i="1"/>
  <c r="D1484" i="1"/>
  <c r="D1485" i="1"/>
  <c r="D1486" i="1"/>
  <c r="D1487" i="1"/>
  <c r="D1488" i="1"/>
  <c r="D1489" i="1"/>
  <c r="D1490" i="1"/>
  <c r="D1491" i="1"/>
  <c r="D1492" i="1"/>
  <c r="D1493" i="1"/>
  <c r="D1494" i="1"/>
  <c r="D1495" i="1"/>
  <c r="D1496" i="1"/>
  <c r="D1497" i="1"/>
  <c r="D1498" i="1"/>
  <c r="D1499" i="1"/>
  <c r="D1500" i="1"/>
  <c r="D1501" i="1"/>
  <c r="D1502" i="1"/>
  <c r="D1503" i="1"/>
  <c r="D1504" i="1"/>
  <c r="D1505" i="1"/>
  <c r="D1506" i="1"/>
  <c r="D1507" i="1"/>
  <c r="D1508" i="1"/>
  <c r="D1509" i="1"/>
  <c r="D1510" i="1"/>
  <c r="D1511" i="1"/>
  <c r="D1512" i="1"/>
  <c r="D1513" i="1"/>
  <c r="D1514" i="1"/>
  <c r="D1515" i="1"/>
  <c r="D1516" i="1"/>
  <c r="D1517" i="1"/>
  <c r="D1518" i="1"/>
  <c r="D1519" i="1"/>
  <c r="D1520" i="1"/>
  <c r="D1521" i="1"/>
  <c r="D1522" i="1"/>
  <c r="D1523" i="1"/>
  <c r="D1524" i="1"/>
  <c r="D1525" i="1"/>
  <c r="D1526" i="1"/>
  <c r="D1527" i="1"/>
  <c r="D1528" i="1"/>
  <c r="D1529" i="1"/>
  <c r="D1530" i="1"/>
  <c r="D1531" i="1"/>
  <c r="D1532" i="1"/>
  <c r="D1533" i="1"/>
  <c r="D1534" i="1"/>
  <c r="D1535" i="1"/>
  <c r="D1536" i="1"/>
  <c r="D1537" i="1"/>
  <c r="D1538" i="1"/>
  <c r="D1539" i="1"/>
  <c r="D1540" i="1"/>
  <c r="D1541" i="1"/>
  <c r="D1542" i="1"/>
  <c r="D1543" i="1"/>
  <c r="D1544" i="1"/>
  <c r="D1545" i="1"/>
  <c r="D1546" i="1"/>
  <c r="D1547" i="1"/>
  <c r="D1548" i="1"/>
  <c r="D1549" i="1"/>
  <c r="D1550" i="1"/>
  <c r="D1551" i="1"/>
  <c r="D1552" i="1"/>
  <c r="D1553" i="1"/>
  <c r="D1554" i="1"/>
  <c r="D1555" i="1"/>
  <c r="D1556" i="1"/>
  <c r="D1557" i="1"/>
  <c r="D1558" i="1"/>
  <c r="D1559" i="1"/>
  <c r="D1560" i="1"/>
  <c r="D1561" i="1"/>
  <c r="D1562" i="1"/>
  <c r="D1563" i="1"/>
  <c r="D1564" i="1"/>
  <c r="D1565" i="1"/>
  <c r="D1566" i="1"/>
  <c r="D1567" i="1"/>
  <c r="D1568" i="1"/>
  <c r="D1569" i="1"/>
  <c r="D1570" i="1"/>
  <c r="D1571" i="1"/>
  <c r="D1572" i="1"/>
  <c r="D1573" i="1"/>
  <c r="D1574" i="1"/>
  <c r="D1575" i="1"/>
  <c r="D1576" i="1"/>
  <c r="D1577" i="1"/>
  <c r="D1578" i="1"/>
  <c r="D1579" i="1"/>
  <c r="D1580" i="1"/>
  <c r="D1581" i="1"/>
  <c r="D1582" i="1"/>
  <c r="D1583" i="1"/>
  <c r="D1584" i="1"/>
  <c r="D1585" i="1"/>
  <c r="D1586" i="1"/>
  <c r="D1587" i="1"/>
  <c r="D1588" i="1"/>
  <c r="D1589" i="1"/>
  <c r="D1590" i="1"/>
  <c r="D1591" i="1"/>
  <c r="D1592" i="1"/>
  <c r="D1593" i="1"/>
  <c r="D1594" i="1"/>
  <c r="D1595" i="1"/>
  <c r="D1596" i="1"/>
  <c r="D1597" i="1"/>
  <c r="D1598" i="1"/>
  <c r="D1599" i="1"/>
  <c r="D1600" i="1"/>
  <c r="D1601" i="1"/>
  <c r="D1602" i="1"/>
  <c r="D1603" i="1"/>
  <c r="D1604" i="1"/>
  <c r="D1605" i="1"/>
  <c r="D1606" i="1"/>
  <c r="D1607" i="1"/>
  <c r="D1608" i="1"/>
  <c r="D1609" i="1"/>
  <c r="D1610" i="1"/>
  <c r="D1611" i="1"/>
  <c r="D1612" i="1"/>
  <c r="D1613" i="1"/>
  <c r="D1614" i="1"/>
  <c r="D1615" i="1"/>
  <c r="D1616" i="1"/>
  <c r="D1617" i="1"/>
  <c r="D1618" i="1"/>
  <c r="D1619" i="1"/>
  <c r="D1620" i="1"/>
  <c r="D1621" i="1"/>
  <c r="D1622" i="1"/>
  <c r="D1623" i="1"/>
  <c r="D1624" i="1"/>
  <c r="D1625" i="1"/>
  <c r="D1626" i="1"/>
  <c r="D1627" i="1"/>
  <c r="D1628" i="1"/>
  <c r="D1629" i="1"/>
  <c r="D1630" i="1"/>
  <c r="D1631" i="1"/>
  <c r="D1632" i="1"/>
  <c r="D1633" i="1"/>
  <c r="D1634" i="1"/>
  <c r="D1635" i="1"/>
  <c r="D1636" i="1"/>
  <c r="D1637" i="1"/>
  <c r="D1638" i="1"/>
  <c r="D1639" i="1"/>
  <c r="D1640" i="1"/>
  <c r="D1641" i="1"/>
  <c r="D1642" i="1"/>
  <c r="D1643" i="1"/>
  <c r="D1644" i="1"/>
  <c r="D1645" i="1"/>
  <c r="D1646" i="1"/>
  <c r="D1647" i="1"/>
  <c r="D1648" i="1"/>
  <c r="D1649" i="1"/>
  <c r="D1650" i="1"/>
  <c r="D1651" i="1"/>
  <c r="D1652" i="1"/>
  <c r="D1653" i="1"/>
  <c r="D1654" i="1"/>
  <c r="D1655" i="1"/>
  <c r="D1656" i="1"/>
  <c r="D1657" i="1"/>
  <c r="D1658" i="1"/>
  <c r="D1659" i="1"/>
  <c r="D1660" i="1"/>
  <c r="D1661" i="1"/>
  <c r="D1662" i="1"/>
  <c r="D1663" i="1"/>
  <c r="D1664" i="1"/>
  <c r="D1665" i="1"/>
  <c r="D1666" i="1"/>
  <c r="D1667" i="1"/>
  <c r="D1668" i="1"/>
  <c r="D1669" i="1"/>
  <c r="D1670" i="1"/>
  <c r="D1671" i="1"/>
  <c r="D1672" i="1"/>
  <c r="D1673" i="1"/>
  <c r="D1674" i="1"/>
  <c r="D1675" i="1"/>
  <c r="D1676" i="1"/>
  <c r="D1677" i="1"/>
  <c r="D1678" i="1"/>
  <c r="D1679" i="1"/>
  <c r="D1680" i="1"/>
  <c r="D1681" i="1"/>
  <c r="D1682" i="1"/>
  <c r="D1683" i="1"/>
  <c r="D1684" i="1"/>
  <c r="D1685" i="1"/>
  <c r="D1686" i="1"/>
  <c r="D1687" i="1"/>
  <c r="D1688" i="1"/>
  <c r="D1689" i="1"/>
  <c r="D1690" i="1"/>
  <c r="D1691" i="1"/>
  <c r="D1692" i="1"/>
  <c r="D1693" i="1"/>
  <c r="D1694" i="1"/>
  <c r="D1695" i="1"/>
  <c r="D1696" i="1"/>
  <c r="D1697" i="1"/>
  <c r="D1698" i="1"/>
  <c r="D1699" i="1"/>
  <c r="D1700" i="1"/>
  <c r="D1701" i="1"/>
  <c r="D1702" i="1"/>
  <c r="D1703" i="1"/>
  <c r="D1704" i="1"/>
  <c r="D1705" i="1"/>
  <c r="D1706" i="1"/>
  <c r="D1707" i="1"/>
  <c r="D1708" i="1"/>
  <c r="D1709" i="1"/>
  <c r="D1710" i="1"/>
  <c r="D1711" i="1"/>
  <c r="D1712" i="1"/>
  <c r="D1713" i="1"/>
  <c r="D1714" i="1"/>
  <c r="D1715" i="1"/>
  <c r="D1716" i="1"/>
  <c r="D1717" i="1"/>
  <c r="D1718" i="1"/>
  <c r="D1719" i="1"/>
  <c r="D1720" i="1"/>
  <c r="D1721" i="1"/>
  <c r="D1722" i="1"/>
  <c r="D1723" i="1"/>
  <c r="D1724" i="1"/>
  <c r="D1725" i="1"/>
  <c r="D1726" i="1"/>
  <c r="D1727" i="1"/>
  <c r="D1728" i="1"/>
  <c r="D1729" i="1"/>
  <c r="D1730" i="1"/>
  <c r="D1731" i="1"/>
  <c r="D1732" i="1"/>
  <c r="D1733" i="1"/>
  <c r="D1734" i="1"/>
  <c r="D1735" i="1"/>
  <c r="D1736" i="1"/>
  <c r="D1737" i="1"/>
  <c r="D1738" i="1"/>
  <c r="D1739" i="1"/>
  <c r="D1740" i="1"/>
  <c r="D1741" i="1"/>
  <c r="D1742" i="1"/>
  <c r="D1743" i="1"/>
  <c r="D1744" i="1"/>
  <c r="D1745" i="1"/>
  <c r="D1746" i="1"/>
  <c r="D1747" i="1"/>
  <c r="D1748" i="1"/>
  <c r="D1749" i="1"/>
  <c r="D1750" i="1"/>
  <c r="D1751" i="1"/>
  <c r="D1752" i="1"/>
  <c r="D1753" i="1"/>
  <c r="D1754" i="1"/>
  <c r="D1755" i="1"/>
  <c r="D1756" i="1"/>
  <c r="D1757" i="1"/>
  <c r="D1758" i="1"/>
  <c r="D1759" i="1"/>
  <c r="D1760" i="1"/>
  <c r="D1761" i="1"/>
  <c r="D1762" i="1"/>
  <c r="D1763" i="1"/>
  <c r="D1764" i="1"/>
  <c r="D1765" i="1"/>
  <c r="D1766" i="1"/>
  <c r="D1767" i="1"/>
  <c r="D1768" i="1"/>
  <c r="D1769" i="1"/>
  <c r="D1770" i="1"/>
  <c r="D1771" i="1"/>
  <c r="D1772" i="1"/>
  <c r="D1773" i="1"/>
  <c r="D1774" i="1"/>
  <c r="D1775" i="1"/>
  <c r="D1776" i="1"/>
  <c r="D1777" i="1"/>
  <c r="D1778" i="1"/>
  <c r="D1779" i="1"/>
  <c r="D1780" i="1"/>
  <c r="D1781" i="1"/>
  <c r="D1782" i="1"/>
  <c r="D1783" i="1"/>
  <c r="D1784" i="1"/>
  <c r="D1785" i="1"/>
  <c r="D1786" i="1"/>
  <c r="D1787" i="1"/>
  <c r="D1788" i="1"/>
  <c r="D1789" i="1"/>
  <c r="D1790" i="1"/>
  <c r="D1791" i="1"/>
  <c r="D1792" i="1"/>
  <c r="D1793" i="1"/>
  <c r="D1794" i="1"/>
  <c r="D1795" i="1"/>
  <c r="D1796" i="1"/>
  <c r="D1797" i="1"/>
  <c r="D1798" i="1"/>
  <c r="D1799" i="1"/>
  <c r="D1800" i="1"/>
  <c r="D1801" i="1"/>
  <c r="D1802" i="1"/>
  <c r="D1803" i="1"/>
  <c r="D1804" i="1"/>
  <c r="D1805" i="1"/>
  <c r="D1806" i="1"/>
  <c r="D1807" i="1"/>
  <c r="D1808" i="1"/>
  <c r="D1809" i="1"/>
  <c r="D1810" i="1"/>
  <c r="D1811" i="1"/>
  <c r="D1812" i="1"/>
  <c r="D1813" i="1"/>
  <c r="D1814" i="1"/>
  <c r="D1815" i="1"/>
  <c r="D1816" i="1"/>
  <c r="D1817" i="1"/>
  <c r="D1818" i="1"/>
  <c r="D1819" i="1"/>
  <c r="D1820" i="1"/>
  <c r="D1821" i="1"/>
  <c r="D1822" i="1"/>
  <c r="D1823" i="1"/>
  <c r="D1824" i="1"/>
  <c r="D1825" i="1"/>
  <c r="D1826" i="1"/>
  <c r="D1827" i="1"/>
  <c r="D1828" i="1"/>
  <c r="D1829" i="1"/>
  <c r="D1830" i="1"/>
  <c r="D1831" i="1"/>
  <c r="D1832" i="1"/>
  <c r="D1833" i="1"/>
  <c r="D1834" i="1"/>
  <c r="D1835" i="1"/>
  <c r="D1836" i="1"/>
  <c r="D1837" i="1"/>
  <c r="D1838" i="1"/>
  <c r="D1839" i="1"/>
  <c r="D1840" i="1"/>
  <c r="D1841" i="1"/>
  <c r="D1842" i="1"/>
  <c r="D1843" i="1"/>
  <c r="D1844" i="1"/>
  <c r="D1845" i="1"/>
  <c r="D1846" i="1"/>
  <c r="D1847" i="1"/>
  <c r="D1848" i="1"/>
  <c r="D1849" i="1"/>
  <c r="D1850" i="1"/>
  <c r="D1851" i="1"/>
  <c r="D1852" i="1"/>
  <c r="D1853" i="1"/>
  <c r="D1854" i="1"/>
  <c r="D1855" i="1"/>
  <c r="D1856" i="1"/>
  <c r="D1857" i="1"/>
  <c r="D1858" i="1"/>
  <c r="D1859" i="1"/>
  <c r="D1860" i="1"/>
  <c r="D1861" i="1"/>
  <c r="D1862" i="1"/>
  <c r="D1863" i="1"/>
  <c r="D1864" i="1"/>
  <c r="D1865" i="1"/>
  <c r="D1866" i="1"/>
  <c r="D1867" i="1"/>
  <c r="D1868" i="1"/>
  <c r="D1869" i="1"/>
  <c r="D1870" i="1"/>
  <c r="D1871" i="1"/>
  <c r="D1872" i="1"/>
  <c r="D1873" i="1"/>
  <c r="D1874" i="1"/>
  <c r="D1875" i="1"/>
  <c r="D1876" i="1"/>
  <c r="D1877" i="1"/>
  <c r="D1878" i="1"/>
  <c r="D1879" i="1"/>
  <c r="D1880" i="1"/>
  <c r="D1881" i="1"/>
  <c r="D1882" i="1"/>
  <c r="D1883" i="1"/>
  <c r="D1884" i="1"/>
  <c r="D1885" i="1"/>
  <c r="D1886" i="1"/>
  <c r="D1887" i="1"/>
  <c r="D1888" i="1"/>
  <c r="D1889" i="1"/>
  <c r="D1890" i="1"/>
  <c r="D1891" i="1"/>
  <c r="D1892" i="1"/>
  <c r="D1893" i="1"/>
  <c r="D1894" i="1"/>
  <c r="D1895" i="1"/>
  <c r="D1896" i="1"/>
  <c r="D1897" i="1"/>
  <c r="D1898" i="1"/>
  <c r="D1899" i="1"/>
  <c r="D1900" i="1"/>
  <c r="D1901" i="1"/>
  <c r="D1902" i="1"/>
  <c r="D1903" i="1"/>
  <c r="D1904" i="1"/>
  <c r="D1905" i="1"/>
  <c r="D1906" i="1"/>
  <c r="D1907" i="1"/>
  <c r="D1908" i="1"/>
  <c r="D1909" i="1"/>
  <c r="D1910" i="1"/>
  <c r="D1911" i="1"/>
  <c r="D1912" i="1"/>
  <c r="D1913" i="1"/>
  <c r="D1914" i="1"/>
  <c r="D1915" i="1"/>
  <c r="D1916" i="1"/>
  <c r="D1917" i="1"/>
  <c r="D1918" i="1"/>
  <c r="D1919" i="1"/>
  <c r="D1920" i="1"/>
  <c r="D1921" i="1"/>
  <c r="D1922" i="1"/>
  <c r="D1923" i="1"/>
  <c r="D1924" i="1"/>
  <c r="D1925" i="1"/>
  <c r="D1926" i="1"/>
  <c r="D1927" i="1"/>
  <c r="D1928" i="1"/>
  <c r="D1929" i="1"/>
  <c r="D1930" i="1"/>
  <c r="D1931" i="1"/>
  <c r="D1932" i="1"/>
  <c r="D1933" i="1"/>
  <c r="D1934" i="1"/>
  <c r="D1935" i="1"/>
  <c r="D1936" i="1"/>
  <c r="D1937" i="1"/>
  <c r="D1938" i="1"/>
  <c r="D1939" i="1"/>
  <c r="D1940" i="1"/>
  <c r="D1941" i="1"/>
  <c r="D1942" i="1"/>
  <c r="D1943" i="1"/>
  <c r="D1944" i="1"/>
  <c r="D1945" i="1"/>
  <c r="D1946" i="1"/>
  <c r="D1947" i="1"/>
  <c r="D1948" i="1"/>
  <c r="D1949" i="1"/>
  <c r="D1950" i="1"/>
  <c r="D1951" i="1"/>
  <c r="D1952" i="1"/>
  <c r="D1953" i="1"/>
  <c r="D1954" i="1"/>
  <c r="D1955" i="1"/>
  <c r="D1956" i="1"/>
  <c r="D1957" i="1"/>
  <c r="D1958" i="1"/>
  <c r="D1959" i="1"/>
  <c r="D1960" i="1"/>
  <c r="D1961" i="1"/>
  <c r="D1962" i="1"/>
  <c r="D1963" i="1"/>
  <c r="D1964" i="1"/>
  <c r="D1965" i="1"/>
  <c r="D1966" i="1"/>
  <c r="D1967" i="1"/>
  <c r="D1968" i="1"/>
  <c r="D1969" i="1"/>
  <c r="D1970" i="1"/>
  <c r="D1971" i="1"/>
  <c r="D1972" i="1"/>
  <c r="D1973" i="1"/>
  <c r="D1974" i="1"/>
  <c r="D1975" i="1"/>
  <c r="D1976" i="1"/>
  <c r="D1977" i="1"/>
  <c r="D1978" i="1"/>
  <c r="D1979" i="1"/>
  <c r="D1980" i="1"/>
  <c r="D1981" i="1"/>
  <c r="D1982" i="1"/>
  <c r="D1983" i="1"/>
  <c r="D1984" i="1"/>
  <c r="D1985" i="1"/>
  <c r="D1986" i="1"/>
  <c r="D1987" i="1"/>
  <c r="D1988" i="1"/>
  <c r="D1989" i="1"/>
  <c r="D1990" i="1"/>
  <c r="D1991" i="1"/>
  <c r="D1992" i="1"/>
  <c r="D1993" i="1"/>
  <c r="D1994" i="1"/>
  <c r="D1995" i="1"/>
  <c r="D1996" i="1"/>
  <c r="D1997" i="1"/>
  <c r="D1998" i="1"/>
  <c r="D1999" i="1"/>
  <c r="D2000" i="1"/>
  <c r="D2001" i="1"/>
  <c r="D2002" i="1"/>
  <c r="D2003" i="1"/>
  <c r="D2004" i="1"/>
  <c r="D2005" i="1"/>
  <c r="D2006" i="1"/>
  <c r="D2007" i="1"/>
  <c r="D2008" i="1"/>
  <c r="D2009" i="1"/>
  <c r="D2010" i="1"/>
  <c r="D2011" i="1"/>
  <c r="D2012" i="1"/>
  <c r="D2013" i="1"/>
  <c r="D2014" i="1"/>
  <c r="D2015" i="1"/>
  <c r="D2016" i="1"/>
  <c r="D2017" i="1"/>
  <c r="D2018" i="1"/>
  <c r="D2019" i="1"/>
  <c r="D2020" i="1"/>
  <c r="D2021" i="1"/>
  <c r="D2022" i="1"/>
  <c r="D2023" i="1"/>
  <c r="D2024" i="1"/>
  <c r="D2025" i="1"/>
  <c r="D2026" i="1"/>
  <c r="D2027" i="1"/>
  <c r="D2028" i="1"/>
  <c r="D2029" i="1"/>
  <c r="D2030" i="1"/>
  <c r="D2031" i="1"/>
  <c r="D2032" i="1"/>
  <c r="D2033" i="1"/>
  <c r="D2034" i="1"/>
  <c r="D2035" i="1"/>
  <c r="D2036" i="1"/>
  <c r="D2037" i="1"/>
  <c r="D2038" i="1"/>
  <c r="D2039" i="1"/>
  <c r="D2040" i="1"/>
  <c r="D2041" i="1"/>
  <c r="D2042" i="1"/>
  <c r="D2043" i="1"/>
  <c r="D2044" i="1"/>
  <c r="D2045" i="1"/>
  <c r="D2046" i="1"/>
  <c r="D2047" i="1"/>
  <c r="D2048" i="1"/>
  <c r="D2049" i="1"/>
  <c r="D2050" i="1"/>
  <c r="D2051" i="1"/>
  <c r="D2052" i="1"/>
  <c r="D2053" i="1"/>
  <c r="D2054" i="1"/>
  <c r="D2055" i="1"/>
  <c r="D2056" i="1"/>
  <c r="D2057" i="1"/>
  <c r="D2058" i="1"/>
  <c r="D2059" i="1"/>
  <c r="D2060" i="1"/>
  <c r="D2061" i="1"/>
  <c r="D2062" i="1"/>
  <c r="D2063" i="1"/>
  <c r="D2064" i="1"/>
  <c r="D2065" i="1"/>
  <c r="D2066" i="1"/>
  <c r="D2067" i="1"/>
  <c r="D2068" i="1"/>
  <c r="D2069" i="1"/>
  <c r="D2070" i="1"/>
  <c r="D2071" i="1"/>
  <c r="D2072" i="1"/>
  <c r="D2073" i="1"/>
  <c r="D2074" i="1"/>
  <c r="D2075" i="1"/>
  <c r="D2076" i="1"/>
  <c r="D2077" i="1"/>
  <c r="D2078" i="1"/>
  <c r="D2079" i="1"/>
  <c r="D2080" i="1"/>
  <c r="D2081" i="1"/>
  <c r="D2082" i="1"/>
  <c r="D2083" i="1"/>
  <c r="D2084" i="1"/>
  <c r="D2085" i="1"/>
  <c r="D2086" i="1"/>
  <c r="D2087" i="1"/>
  <c r="D2088" i="1"/>
  <c r="D2089" i="1"/>
  <c r="D2090" i="1"/>
  <c r="D2091" i="1"/>
  <c r="D2092" i="1"/>
  <c r="D2093" i="1"/>
  <c r="D2094" i="1"/>
  <c r="D2095" i="1"/>
  <c r="D2096" i="1"/>
  <c r="D2097" i="1"/>
  <c r="D2098" i="1"/>
  <c r="D2099" i="1"/>
  <c r="D2100" i="1"/>
  <c r="D2101" i="1"/>
  <c r="D2102" i="1"/>
  <c r="D2103" i="1"/>
  <c r="D2104" i="1"/>
  <c r="D2105" i="1"/>
  <c r="D2106" i="1"/>
  <c r="D2107" i="1"/>
  <c r="D2108" i="1"/>
  <c r="D2109" i="1"/>
  <c r="D2110" i="1"/>
  <c r="D2111" i="1"/>
  <c r="D2112" i="1"/>
  <c r="D2113" i="1"/>
  <c r="D2114" i="1"/>
  <c r="D2115" i="1"/>
  <c r="D2116" i="1"/>
  <c r="D2117" i="1"/>
  <c r="D2118" i="1"/>
  <c r="D2119" i="1"/>
  <c r="D2120" i="1"/>
  <c r="D2121" i="1"/>
  <c r="D2122" i="1"/>
  <c r="D2123" i="1"/>
  <c r="D2124" i="1"/>
  <c r="D2125" i="1"/>
  <c r="D2126" i="1"/>
  <c r="D2127" i="1"/>
  <c r="D2128" i="1"/>
  <c r="D2129" i="1"/>
  <c r="D2130" i="1"/>
  <c r="D2131" i="1"/>
  <c r="D2132" i="1"/>
  <c r="D2133" i="1"/>
  <c r="D2134" i="1"/>
  <c r="D2135" i="1"/>
  <c r="D2136" i="1"/>
  <c r="D2137" i="1"/>
  <c r="D2138" i="1"/>
  <c r="D2139" i="1"/>
  <c r="D2140" i="1"/>
  <c r="D2141" i="1"/>
  <c r="D2142" i="1"/>
  <c r="D2143" i="1"/>
  <c r="D2144" i="1"/>
  <c r="D2145" i="1"/>
  <c r="D2146" i="1"/>
  <c r="D2147" i="1"/>
  <c r="D2148" i="1"/>
  <c r="D2149" i="1"/>
  <c r="D2150" i="1"/>
  <c r="D2151" i="1"/>
  <c r="D2152" i="1"/>
  <c r="D2153" i="1"/>
  <c r="D2154" i="1"/>
  <c r="D2155" i="1"/>
  <c r="D2156" i="1"/>
  <c r="D2157" i="1"/>
  <c r="D2158" i="1"/>
  <c r="D2159" i="1"/>
  <c r="D2160" i="1"/>
  <c r="D2161" i="1"/>
  <c r="D2162" i="1"/>
  <c r="D2163" i="1"/>
  <c r="D2164" i="1"/>
  <c r="D2165" i="1"/>
  <c r="D2166" i="1"/>
  <c r="D2167" i="1"/>
  <c r="D2168" i="1"/>
  <c r="D2169" i="1"/>
  <c r="D2170" i="1"/>
  <c r="D2171" i="1"/>
  <c r="D2172" i="1"/>
  <c r="D2173" i="1"/>
  <c r="D2174" i="1"/>
  <c r="D2175" i="1"/>
  <c r="D2176" i="1"/>
  <c r="D2177" i="1"/>
  <c r="D2178" i="1"/>
  <c r="D2179" i="1"/>
  <c r="D2180" i="1"/>
  <c r="D2181" i="1"/>
  <c r="D2182" i="1"/>
  <c r="D2183" i="1"/>
  <c r="D2184" i="1"/>
  <c r="D2185" i="1"/>
  <c r="D2186" i="1"/>
  <c r="D2187" i="1"/>
  <c r="D2188" i="1"/>
  <c r="D2189" i="1"/>
  <c r="D2190" i="1"/>
  <c r="D2191" i="1"/>
  <c r="D2192" i="1"/>
  <c r="D2193" i="1"/>
  <c r="D2194" i="1"/>
  <c r="D2195" i="1"/>
  <c r="D2196" i="1"/>
  <c r="D2197" i="1"/>
  <c r="D2198" i="1"/>
  <c r="D2199" i="1"/>
  <c r="D2200" i="1"/>
  <c r="D2201" i="1"/>
  <c r="D2202" i="1"/>
  <c r="D2203" i="1"/>
  <c r="D2204" i="1"/>
  <c r="D2205" i="1"/>
  <c r="D2206" i="1"/>
  <c r="D2207" i="1"/>
  <c r="D2208" i="1"/>
  <c r="D2209" i="1"/>
  <c r="D2210" i="1"/>
  <c r="D2211" i="1"/>
  <c r="D2212" i="1"/>
  <c r="D2213" i="1"/>
  <c r="D2214" i="1"/>
  <c r="D2215" i="1"/>
  <c r="D2216" i="1"/>
  <c r="D2217" i="1"/>
  <c r="D2218" i="1"/>
  <c r="D2219" i="1"/>
  <c r="D2220" i="1"/>
  <c r="D2221" i="1"/>
  <c r="D2222" i="1"/>
  <c r="D2223" i="1"/>
  <c r="D2224" i="1"/>
  <c r="D2225" i="1"/>
  <c r="D2226" i="1"/>
  <c r="D2227" i="1"/>
  <c r="D2228" i="1"/>
  <c r="D2229" i="1"/>
  <c r="D2230" i="1"/>
  <c r="D2231" i="1"/>
  <c r="D2232" i="1"/>
  <c r="D2233" i="1"/>
  <c r="D2234" i="1"/>
  <c r="D2235" i="1"/>
  <c r="D2236" i="1"/>
  <c r="D2237" i="1"/>
  <c r="D2238" i="1"/>
  <c r="D2239" i="1"/>
  <c r="D2240" i="1"/>
  <c r="D2241" i="1"/>
  <c r="D2242" i="1"/>
  <c r="D2243" i="1"/>
  <c r="D2244" i="1"/>
  <c r="D2245" i="1"/>
  <c r="D2246" i="1"/>
  <c r="D2247" i="1"/>
  <c r="D2248" i="1"/>
  <c r="D2249" i="1"/>
  <c r="D2250" i="1"/>
  <c r="D2251" i="1"/>
  <c r="D2252" i="1"/>
  <c r="D2253" i="1"/>
  <c r="D2254" i="1"/>
  <c r="D2255" i="1"/>
  <c r="D2256" i="1"/>
  <c r="D2257" i="1"/>
  <c r="D2258" i="1"/>
  <c r="D2259" i="1"/>
  <c r="D2260" i="1"/>
  <c r="D2261" i="1"/>
  <c r="D2262" i="1"/>
  <c r="D2263" i="1"/>
  <c r="D2264" i="1"/>
  <c r="D2265" i="1"/>
  <c r="D2266" i="1"/>
  <c r="D2267" i="1"/>
  <c r="D2268" i="1"/>
  <c r="D2269" i="1"/>
  <c r="D2270" i="1"/>
  <c r="D2271" i="1"/>
  <c r="D2272" i="1"/>
  <c r="D2273" i="1"/>
  <c r="D2274" i="1"/>
  <c r="D2275" i="1"/>
  <c r="D2276" i="1"/>
  <c r="D2277" i="1"/>
  <c r="D2278" i="1"/>
  <c r="D2279" i="1"/>
  <c r="D2280" i="1"/>
  <c r="D2281" i="1"/>
  <c r="D2282" i="1"/>
  <c r="D2283" i="1"/>
  <c r="D2284" i="1"/>
  <c r="D2285" i="1"/>
  <c r="D2286" i="1"/>
  <c r="D2287" i="1"/>
  <c r="D2288" i="1"/>
  <c r="D2289" i="1"/>
  <c r="D2290" i="1"/>
  <c r="D2291" i="1"/>
  <c r="D2292" i="1"/>
  <c r="D2293" i="1"/>
  <c r="D2294" i="1"/>
  <c r="D2295" i="1"/>
  <c r="D2296" i="1"/>
  <c r="D2297" i="1"/>
  <c r="D2298" i="1"/>
  <c r="D2299" i="1"/>
  <c r="D2300" i="1"/>
  <c r="D2301" i="1"/>
  <c r="D2302" i="1"/>
  <c r="D2303" i="1"/>
  <c r="D2304" i="1"/>
  <c r="D2305" i="1"/>
  <c r="D2306" i="1"/>
  <c r="D2307" i="1"/>
  <c r="D2308" i="1"/>
  <c r="D2309" i="1"/>
  <c r="D2310" i="1"/>
  <c r="D2311" i="1"/>
  <c r="D2312" i="1"/>
  <c r="D2313" i="1"/>
  <c r="D2314" i="1"/>
  <c r="D2315" i="1"/>
  <c r="D2316" i="1"/>
  <c r="D2317" i="1"/>
  <c r="D2318" i="1"/>
  <c r="D2319" i="1"/>
  <c r="D2320" i="1"/>
  <c r="D2321" i="1"/>
  <c r="D2322" i="1"/>
  <c r="D2323" i="1"/>
  <c r="D2324" i="1"/>
  <c r="D2325" i="1"/>
  <c r="D2326" i="1"/>
  <c r="D2327" i="1"/>
  <c r="D2328" i="1"/>
  <c r="D2329" i="1"/>
  <c r="D2330" i="1"/>
  <c r="D2331" i="1"/>
  <c r="D2332" i="1"/>
  <c r="D2333" i="1"/>
  <c r="D2334" i="1"/>
  <c r="D2335" i="1"/>
  <c r="D2336" i="1"/>
  <c r="D2337" i="1"/>
  <c r="D2338" i="1"/>
  <c r="D2339" i="1"/>
  <c r="D2340" i="1"/>
  <c r="D2341" i="1"/>
  <c r="D2342" i="1"/>
  <c r="D2343" i="1"/>
  <c r="D2344" i="1"/>
  <c r="D2345" i="1"/>
  <c r="D2346" i="1"/>
  <c r="D2347" i="1"/>
  <c r="D2348" i="1"/>
  <c r="D2349" i="1"/>
  <c r="D2350" i="1"/>
  <c r="D2351" i="1"/>
  <c r="D2352" i="1"/>
  <c r="D2353" i="1"/>
  <c r="D2354" i="1"/>
  <c r="D2355" i="1"/>
  <c r="D2356" i="1"/>
  <c r="D2357" i="1"/>
  <c r="D2358" i="1"/>
  <c r="D2359" i="1"/>
  <c r="D2360" i="1"/>
  <c r="D2361" i="1"/>
  <c r="D2362" i="1"/>
  <c r="D2363" i="1"/>
  <c r="D2364" i="1"/>
  <c r="D2365" i="1"/>
  <c r="D2366" i="1"/>
  <c r="D2367" i="1"/>
  <c r="D2368" i="1"/>
  <c r="D2369" i="1"/>
  <c r="D2370" i="1"/>
  <c r="D2371" i="1"/>
  <c r="D2372" i="1"/>
  <c r="D2373" i="1"/>
  <c r="D2374" i="1"/>
  <c r="D2375" i="1"/>
  <c r="D2376" i="1"/>
  <c r="D2377" i="1"/>
  <c r="D2378" i="1"/>
  <c r="D2379" i="1"/>
  <c r="D2380" i="1"/>
  <c r="D2381" i="1"/>
  <c r="D2382" i="1"/>
  <c r="D2383" i="1"/>
  <c r="D2384" i="1"/>
  <c r="D2385" i="1"/>
  <c r="D2386" i="1"/>
  <c r="D2387" i="1"/>
  <c r="D2388" i="1"/>
  <c r="D2389" i="1"/>
  <c r="D2390" i="1"/>
  <c r="D2391" i="1"/>
  <c r="D2392" i="1"/>
  <c r="D2393" i="1"/>
  <c r="D2394" i="1"/>
  <c r="D2395" i="1"/>
  <c r="D2396" i="1"/>
  <c r="D2397" i="1"/>
  <c r="D2398" i="1"/>
  <c r="D2399" i="1"/>
  <c r="D2400" i="1"/>
  <c r="D2401" i="1"/>
  <c r="D2402" i="1"/>
  <c r="D2403" i="1"/>
  <c r="D2404" i="1"/>
  <c r="D2405" i="1"/>
  <c r="D2406" i="1"/>
  <c r="D2407" i="1"/>
  <c r="D2408" i="1"/>
  <c r="D2409" i="1"/>
  <c r="D2410" i="1"/>
  <c r="D2411" i="1"/>
  <c r="D2412" i="1"/>
  <c r="D2413" i="1"/>
  <c r="D2414" i="1"/>
  <c r="D2415" i="1"/>
  <c r="D2416" i="1"/>
  <c r="D2417" i="1"/>
  <c r="D2418" i="1"/>
  <c r="D2419" i="1"/>
  <c r="D2420" i="1"/>
  <c r="D2421" i="1"/>
  <c r="D2422" i="1"/>
  <c r="D2423" i="1"/>
  <c r="D2424" i="1"/>
  <c r="D2425" i="1"/>
  <c r="D2426" i="1"/>
  <c r="D2427" i="1"/>
  <c r="D2428" i="1"/>
  <c r="D2429" i="1"/>
  <c r="D2430" i="1"/>
  <c r="D2431" i="1"/>
  <c r="D2432" i="1"/>
  <c r="D2433" i="1"/>
  <c r="D2434" i="1"/>
  <c r="D2435" i="1"/>
  <c r="D2436" i="1"/>
  <c r="D2437" i="1"/>
  <c r="D2438" i="1"/>
  <c r="D2439" i="1"/>
  <c r="D2440" i="1"/>
  <c r="D2441" i="1"/>
  <c r="D2442" i="1"/>
  <c r="D2443" i="1"/>
  <c r="D2444" i="1"/>
  <c r="D2445" i="1"/>
  <c r="D2446" i="1"/>
  <c r="D2447" i="1"/>
  <c r="D2448" i="1"/>
  <c r="D2449" i="1"/>
  <c r="D2450" i="1"/>
  <c r="D2451" i="1"/>
  <c r="D2452" i="1"/>
  <c r="D2453" i="1"/>
  <c r="D2454" i="1"/>
  <c r="D2455" i="1"/>
  <c r="D2456" i="1"/>
  <c r="D2457" i="1"/>
  <c r="D2458" i="1"/>
  <c r="D2459" i="1"/>
  <c r="D2460" i="1"/>
  <c r="D2461" i="1"/>
  <c r="D2462" i="1"/>
  <c r="D2463" i="1"/>
  <c r="D2464" i="1"/>
  <c r="D2465" i="1"/>
  <c r="D2466" i="1"/>
  <c r="D2467" i="1"/>
  <c r="D2468" i="1"/>
  <c r="D2469" i="1"/>
  <c r="D2470" i="1"/>
  <c r="D2471" i="1"/>
  <c r="D2472" i="1"/>
  <c r="D2473" i="1"/>
  <c r="D2474" i="1"/>
  <c r="D2475" i="1"/>
  <c r="D2476" i="1"/>
  <c r="D2477" i="1"/>
  <c r="D2478" i="1"/>
  <c r="D2479" i="1"/>
  <c r="D2480" i="1"/>
  <c r="D2481" i="1"/>
  <c r="D2482" i="1"/>
  <c r="D2483" i="1"/>
  <c r="D2484" i="1"/>
  <c r="D2485" i="1"/>
  <c r="D2486" i="1"/>
  <c r="D2487" i="1"/>
  <c r="D2488" i="1"/>
  <c r="D2489" i="1"/>
  <c r="D2490" i="1"/>
  <c r="D2491" i="1"/>
  <c r="D2492" i="1"/>
  <c r="D2493" i="1"/>
  <c r="D2494" i="1"/>
  <c r="D2495" i="1"/>
  <c r="D2496" i="1"/>
  <c r="D2497" i="1"/>
  <c r="D2498" i="1"/>
  <c r="D2499" i="1"/>
  <c r="D2500" i="1"/>
  <c r="D2501" i="1"/>
  <c r="D2502" i="1"/>
  <c r="D2503" i="1"/>
  <c r="D2504" i="1"/>
  <c r="D2505" i="1"/>
  <c r="D2506" i="1"/>
  <c r="D2507" i="1"/>
  <c r="D2508" i="1"/>
  <c r="D2509" i="1"/>
  <c r="D2510" i="1"/>
  <c r="D2511" i="1"/>
  <c r="D2512" i="1"/>
  <c r="D2513" i="1"/>
  <c r="D2514" i="1"/>
  <c r="D2515" i="1"/>
  <c r="D2516" i="1"/>
  <c r="D2517" i="1"/>
  <c r="D2518" i="1"/>
  <c r="D2519" i="1"/>
  <c r="D2520" i="1"/>
  <c r="D2521" i="1"/>
  <c r="D2522" i="1"/>
  <c r="D2523" i="1"/>
  <c r="D2524" i="1"/>
  <c r="D2525" i="1"/>
  <c r="D2526" i="1"/>
  <c r="D2527" i="1"/>
  <c r="D2528" i="1"/>
  <c r="D2529" i="1"/>
  <c r="D2530" i="1"/>
  <c r="D2531" i="1"/>
  <c r="D2532" i="1"/>
  <c r="D2533" i="1"/>
  <c r="D2534" i="1"/>
  <c r="D2535" i="1"/>
  <c r="D2536" i="1"/>
  <c r="D2537" i="1"/>
  <c r="D2538" i="1"/>
  <c r="D2539" i="1"/>
  <c r="D2540" i="1"/>
  <c r="D2541" i="1"/>
  <c r="D2542" i="1"/>
  <c r="D2543" i="1"/>
  <c r="D2544" i="1"/>
  <c r="D2545" i="1"/>
  <c r="D2546" i="1"/>
  <c r="D2547" i="1"/>
  <c r="D2548" i="1"/>
  <c r="D2549" i="1"/>
  <c r="D2550" i="1"/>
  <c r="D2551" i="1"/>
  <c r="D2552" i="1"/>
  <c r="D2553" i="1"/>
  <c r="D2554" i="1"/>
  <c r="D2555" i="1"/>
  <c r="D2556" i="1"/>
  <c r="D2557" i="1"/>
  <c r="D2558" i="1"/>
  <c r="D2559" i="1"/>
  <c r="D2560" i="1"/>
  <c r="D2561" i="1"/>
  <c r="D2562" i="1"/>
  <c r="D2563" i="1"/>
  <c r="D2564" i="1"/>
  <c r="D2565" i="1"/>
  <c r="D2566" i="1"/>
  <c r="D2567" i="1"/>
  <c r="D2568" i="1"/>
  <c r="D2569" i="1"/>
  <c r="D2570" i="1"/>
  <c r="D2571" i="1"/>
  <c r="D2572" i="1"/>
  <c r="D2573" i="1"/>
  <c r="D2574" i="1"/>
  <c r="D2575" i="1"/>
  <c r="D2576" i="1"/>
  <c r="D2577" i="1"/>
  <c r="D2578" i="1"/>
  <c r="D2579" i="1"/>
  <c r="D2580" i="1"/>
  <c r="D2581" i="1"/>
  <c r="D2582" i="1"/>
  <c r="D2583" i="1"/>
  <c r="D2584" i="1"/>
  <c r="D2585" i="1"/>
  <c r="D2586" i="1"/>
  <c r="D2587" i="1"/>
  <c r="D2588" i="1"/>
  <c r="D2589" i="1"/>
  <c r="D2590" i="1"/>
  <c r="D2591" i="1"/>
  <c r="D2592" i="1"/>
  <c r="D2593" i="1"/>
  <c r="D2594" i="1"/>
  <c r="D2595" i="1"/>
  <c r="D2596" i="1"/>
  <c r="D2597" i="1"/>
  <c r="D2598" i="1"/>
  <c r="D2599" i="1"/>
  <c r="D2600" i="1"/>
  <c r="D2601" i="1"/>
  <c r="D2602" i="1"/>
  <c r="D2603" i="1"/>
  <c r="D2604" i="1"/>
  <c r="D2605" i="1"/>
  <c r="D2606" i="1"/>
  <c r="D2607" i="1"/>
  <c r="D2608" i="1"/>
  <c r="D2609" i="1"/>
  <c r="D2610" i="1"/>
  <c r="D2611" i="1"/>
  <c r="D2612" i="1"/>
  <c r="D2613" i="1"/>
  <c r="D2614" i="1"/>
  <c r="D2615" i="1"/>
  <c r="D2616" i="1"/>
  <c r="D2617" i="1"/>
  <c r="D2618" i="1"/>
  <c r="D2619" i="1"/>
  <c r="D2620" i="1"/>
  <c r="D2621" i="1"/>
  <c r="D2622" i="1"/>
  <c r="D2623" i="1"/>
  <c r="D2624" i="1"/>
  <c r="D2625" i="1"/>
  <c r="D2626" i="1"/>
  <c r="D2627" i="1"/>
  <c r="D2628" i="1"/>
  <c r="D2629" i="1"/>
  <c r="D2630" i="1"/>
  <c r="D2631" i="1"/>
  <c r="D2632" i="1"/>
  <c r="D2633" i="1"/>
  <c r="D2634" i="1"/>
  <c r="D2635" i="1"/>
  <c r="D2636" i="1"/>
  <c r="D2637" i="1"/>
  <c r="D2638" i="1"/>
  <c r="D2639" i="1"/>
  <c r="D2640" i="1"/>
  <c r="D2641" i="1"/>
  <c r="D2642" i="1"/>
  <c r="D2643" i="1"/>
  <c r="D2644" i="1"/>
  <c r="D2645" i="1"/>
  <c r="D2646" i="1"/>
  <c r="D2647" i="1"/>
  <c r="D2648" i="1"/>
  <c r="D2649" i="1"/>
  <c r="D2650" i="1"/>
  <c r="D2651" i="1"/>
  <c r="D2652" i="1"/>
  <c r="D2653" i="1"/>
  <c r="D2654" i="1"/>
  <c r="D2655" i="1"/>
  <c r="D2656" i="1"/>
  <c r="D2657" i="1"/>
  <c r="D2658" i="1"/>
  <c r="D2659" i="1"/>
  <c r="D2660" i="1"/>
  <c r="D2661" i="1"/>
  <c r="D2662" i="1"/>
  <c r="D2663" i="1"/>
  <c r="D2664" i="1"/>
  <c r="D2665" i="1"/>
  <c r="D2666" i="1"/>
  <c r="D2667" i="1"/>
  <c r="D2668" i="1"/>
  <c r="D2669" i="1"/>
  <c r="D2670" i="1"/>
  <c r="D2671" i="1"/>
  <c r="D2672" i="1"/>
  <c r="D2673" i="1"/>
  <c r="D2674" i="1"/>
  <c r="D2675" i="1"/>
  <c r="D2676" i="1"/>
  <c r="D2677" i="1"/>
  <c r="D2678" i="1"/>
  <c r="D2679" i="1"/>
  <c r="D2680" i="1"/>
  <c r="D2681" i="1"/>
  <c r="D2682" i="1"/>
  <c r="D2683" i="1"/>
  <c r="D2684" i="1"/>
  <c r="D2685" i="1"/>
  <c r="D2686" i="1"/>
  <c r="D2687" i="1"/>
  <c r="D2688" i="1"/>
  <c r="D2689" i="1"/>
  <c r="D2690" i="1"/>
  <c r="D2691" i="1"/>
  <c r="D2692" i="1"/>
  <c r="D2693" i="1"/>
  <c r="D2694" i="1"/>
  <c r="D2695" i="1"/>
  <c r="D2696" i="1"/>
  <c r="D2697" i="1"/>
  <c r="D2698" i="1"/>
  <c r="D2699" i="1"/>
  <c r="D2700" i="1"/>
  <c r="D2701" i="1"/>
  <c r="D2702" i="1"/>
  <c r="D2703" i="1"/>
  <c r="D2704" i="1"/>
  <c r="D2705" i="1"/>
  <c r="D2706" i="1"/>
  <c r="D2707" i="1"/>
  <c r="D2708" i="1"/>
  <c r="D2709" i="1"/>
  <c r="D2710" i="1"/>
  <c r="D2711" i="1"/>
  <c r="D2712" i="1"/>
  <c r="D2713" i="1"/>
  <c r="D2714" i="1"/>
  <c r="D2715" i="1"/>
  <c r="D2716" i="1"/>
  <c r="D2717" i="1"/>
  <c r="D2718" i="1"/>
  <c r="D2719" i="1"/>
  <c r="D2720" i="1"/>
  <c r="D2721" i="1"/>
  <c r="D2722" i="1"/>
  <c r="D2723" i="1"/>
  <c r="D2724" i="1"/>
  <c r="D2725" i="1"/>
  <c r="D2726" i="1"/>
  <c r="D2727" i="1"/>
  <c r="D2728" i="1"/>
  <c r="D2729" i="1"/>
  <c r="D2730" i="1"/>
  <c r="D2731" i="1"/>
  <c r="D2732" i="1"/>
  <c r="D2733" i="1"/>
  <c r="D2734" i="1"/>
  <c r="D2735" i="1"/>
  <c r="D2736" i="1"/>
  <c r="D2737" i="1"/>
  <c r="D2738" i="1"/>
  <c r="D2739" i="1"/>
  <c r="D2740" i="1"/>
  <c r="D2741" i="1"/>
  <c r="D2742" i="1"/>
  <c r="D2743" i="1"/>
  <c r="D2744" i="1"/>
  <c r="D2745" i="1"/>
  <c r="D2746" i="1"/>
  <c r="D2747" i="1"/>
  <c r="D2748" i="1"/>
  <c r="D2749" i="1"/>
  <c r="D2750" i="1"/>
  <c r="D2751" i="1"/>
  <c r="D2752" i="1"/>
  <c r="D2753" i="1"/>
  <c r="D2754" i="1"/>
  <c r="D2755" i="1"/>
  <c r="D2756" i="1"/>
  <c r="D2757" i="1"/>
  <c r="D2758" i="1"/>
  <c r="D2759" i="1"/>
  <c r="D2760" i="1"/>
  <c r="D2761" i="1"/>
  <c r="D2762" i="1"/>
  <c r="D2763" i="1"/>
  <c r="D2764" i="1"/>
  <c r="D2765" i="1"/>
  <c r="D2766" i="1"/>
  <c r="D2767" i="1"/>
  <c r="D2768" i="1"/>
  <c r="D2769" i="1"/>
  <c r="D2770" i="1"/>
  <c r="D2771" i="1"/>
  <c r="D2772" i="1"/>
  <c r="D2773" i="1"/>
  <c r="D2774" i="1"/>
  <c r="D2775" i="1"/>
  <c r="D2776" i="1"/>
  <c r="D2777" i="1"/>
  <c r="D2778" i="1"/>
  <c r="D2779" i="1"/>
  <c r="D2780" i="1"/>
  <c r="D2781" i="1"/>
  <c r="D2782" i="1"/>
  <c r="D2783" i="1"/>
  <c r="D2784" i="1"/>
  <c r="D2785" i="1"/>
  <c r="D2786" i="1"/>
  <c r="D2787" i="1"/>
  <c r="D2788" i="1"/>
  <c r="D2789" i="1"/>
  <c r="D2790" i="1"/>
  <c r="D2791" i="1"/>
  <c r="D2792" i="1"/>
  <c r="D2793" i="1"/>
  <c r="D2794" i="1"/>
  <c r="D2795" i="1"/>
  <c r="D2796" i="1"/>
  <c r="D2797" i="1"/>
  <c r="D2798" i="1"/>
  <c r="D2799" i="1"/>
  <c r="D2800" i="1"/>
  <c r="D2801" i="1"/>
  <c r="D2802" i="1"/>
  <c r="D2803" i="1"/>
  <c r="D2804" i="1"/>
  <c r="D2805" i="1"/>
  <c r="D2806" i="1"/>
  <c r="D2807" i="1"/>
  <c r="D2808" i="1"/>
  <c r="D2809" i="1"/>
  <c r="D2810" i="1"/>
  <c r="D2811" i="1"/>
  <c r="D2812" i="1"/>
  <c r="D2813" i="1"/>
  <c r="D2814" i="1"/>
  <c r="D2815" i="1"/>
  <c r="D2816" i="1"/>
  <c r="D2817" i="1"/>
  <c r="D2818" i="1"/>
  <c r="D2819" i="1"/>
  <c r="D2820" i="1"/>
  <c r="D2821" i="1"/>
  <c r="D2822" i="1"/>
  <c r="D2823" i="1"/>
  <c r="D2824" i="1"/>
  <c r="D2825" i="1"/>
  <c r="D2826" i="1"/>
  <c r="D2827" i="1"/>
  <c r="D2828" i="1"/>
  <c r="D2829" i="1"/>
  <c r="D2830" i="1"/>
  <c r="D2831" i="1"/>
  <c r="D2832" i="1"/>
  <c r="D2833" i="1"/>
  <c r="D2834" i="1"/>
  <c r="D2835" i="1"/>
  <c r="D2836" i="1"/>
  <c r="D2837" i="1"/>
  <c r="D2838" i="1"/>
  <c r="D2839" i="1"/>
  <c r="D2840" i="1"/>
  <c r="D2841" i="1"/>
  <c r="D2842" i="1"/>
  <c r="D2843" i="1"/>
  <c r="D2844" i="1"/>
  <c r="D2845" i="1"/>
  <c r="D2846" i="1"/>
  <c r="D2847" i="1"/>
  <c r="D2848" i="1"/>
  <c r="D2849" i="1"/>
  <c r="D2850" i="1"/>
  <c r="D2851" i="1"/>
  <c r="D2852" i="1"/>
  <c r="D2853" i="1"/>
  <c r="D2854" i="1"/>
  <c r="D2855" i="1"/>
  <c r="D2856" i="1"/>
  <c r="D2857" i="1"/>
  <c r="D2858" i="1"/>
  <c r="D2859" i="1"/>
  <c r="D2860" i="1"/>
  <c r="D2" i="1"/>
</calcChain>
</file>

<file path=xl/comments1.xml><?xml version="1.0" encoding="utf-8"?>
<comments xmlns="http://schemas.openxmlformats.org/spreadsheetml/2006/main">
  <authors>
    <author>作者</author>
  </authors>
  <commentList>
    <comment ref="E2" authorId="0" shapeId="0">
      <text>
        <r>
          <rPr>
            <b/>
            <sz val="9"/>
            <rFont val="宋体"/>
            <family val="3"/>
            <charset val="134"/>
          </rPr>
          <t>作者:</t>
        </r>
        <r>
          <rPr>
            <sz val="9"/>
            <rFont val="宋体"/>
            <family val="3"/>
            <charset val="134"/>
          </rPr>
          <t xml:space="preserve">
去掉期初余额、返货</t>
        </r>
      </text>
    </comment>
    <comment ref="F2" authorId="0" shapeId="0">
      <text>
        <r>
          <rPr>
            <b/>
            <sz val="9"/>
            <rFont val="宋体"/>
            <family val="3"/>
            <charset val="134"/>
          </rPr>
          <t>作者:</t>
        </r>
        <r>
          <rPr>
            <sz val="9"/>
            <rFont val="宋体"/>
            <family val="3"/>
            <charset val="134"/>
          </rPr>
          <t xml:space="preserve">
去掉返货，包含期初余额</t>
        </r>
      </text>
    </comment>
    <comment ref="G2" authorId="0" shapeId="0">
      <text>
        <r>
          <rPr>
            <b/>
            <sz val="9"/>
            <rFont val="宋体"/>
            <family val="3"/>
            <charset val="134"/>
          </rPr>
          <t>以百分比的形式填写</t>
        </r>
      </text>
    </comment>
  </commentList>
</comments>
</file>

<file path=xl/sharedStrings.xml><?xml version="1.0" encoding="utf-8"?>
<sst xmlns="http://schemas.openxmlformats.org/spreadsheetml/2006/main" count="206570" uniqueCount="3685">
  <si>
    <t>日期</t>
  </si>
  <si>
    <t>二级代理商</t>
  </si>
  <si>
    <t>广告主</t>
  </si>
  <si>
    <t>消耗金额</t>
  </si>
  <si>
    <t>2023-06-01</t>
  </si>
  <si>
    <t>(97)北京多彩互动广告有限公司-2023</t>
  </si>
  <si>
    <t>(7094)前锦网络信息技术（上海）有限公司</t>
  </si>
  <si>
    <t>2023-06-02</t>
  </si>
  <si>
    <t>2023-06-03</t>
  </si>
  <si>
    <t>2023-06-04</t>
  </si>
  <si>
    <t>2023-06-05</t>
  </si>
  <si>
    <t>2023-06-06</t>
  </si>
  <si>
    <t>2023-06-07</t>
  </si>
  <si>
    <t>2023-06-08</t>
  </si>
  <si>
    <t>2023-06-09</t>
  </si>
  <si>
    <t>2023-06-10</t>
  </si>
  <si>
    <t>2023-06-11</t>
  </si>
  <si>
    <t>2023-06-12</t>
  </si>
  <si>
    <t>2023-06-13</t>
  </si>
  <si>
    <t>2023-06-14</t>
  </si>
  <si>
    <t>2023-06-15</t>
  </si>
  <si>
    <t>2023-06-16</t>
  </si>
  <si>
    <t>2023-06-17</t>
  </si>
  <si>
    <t>2023-06-18</t>
  </si>
  <si>
    <t>2023-06-19</t>
  </si>
  <si>
    <t>2023-06-20</t>
  </si>
  <si>
    <t>2023-06-21</t>
  </si>
  <si>
    <t>2023-06-22</t>
  </si>
  <si>
    <t>2023-06-23</t>
  </si>
  <si>
    <t>2023-06-24</t>
  </si>
  <si>
    <t>2023-06-25</t>
  </si>
  <si>
    <t>2023-06-26</t>
  </si>
  <si>
    <t>2023-06-27</t>
  </si>
  <si>
    <t>2023-06-28</t>
  </si>
  <si>
    <t>2023-06-29</t>
  </si>
  <si>
    <t>2023-06-30</t>
  </si>
  <si>
    <t>(7095)优酷信息技术（北京）有限公司</t>
  </si>
  <si>
    <t>(7097)上海阑途信息技术有限公司</t>
  </si>
  <si>
    <t>(7101)北京搜狐新媒体信息技术有限公司-搜狐新闻</t>
  </si>
  <si>
    <t>(7103)优视科技（中国）有限公司</t>
  </si>
  <si>
    <t>(7109)拉扎斯网络科技（上海）有限公司</t>
  </si>
  <si>
    <t>(7119)深圳依时货拉拉科技有限公司</t>
  </si>
  <si>
    <t>(7121)咪咕视讯科技有限公司</t>
  </si>
  <si>
    <t>(7127)链家网（北京）科技有限公司</t>
  </si>
  <si>
    <t>(7130)天津小屋信息科技有限公司</t>
  </si>
  <si>
    <t>(7136)深圳市极致游科技有限公司-塔王之王</t>
  </si>
  <si>
    <t>(7150)深圳市百易信息技术有限公司</t>
  </si>
  <si>
    <t>(7154)乐擎网络科技（上海 ）有限公司</t>
  </si>
  <si>
    <t>(7155)上海流利说信息技术有限公司</t>
  </si>
  <si>
    <t>(7164)深圳市铭数信息有限公司</t>
  </si>
  <si>
    <t>(7170)淘宝（中国）软件有限公司-飞猪</t>
  </si>
  <si>
    <t>(7174)北京疯狂体育产业管理有限公司-疯狂红单</t>
  </si>
  <si>
    <t>(7181)国泰君安证券股份有限公司</t>
  </si>
  <si>
    <t>(7200)深圳市极致游科技有限公司-末日血战</t>
  </si>
  <si>
    <t>(7202)致美纷享（北京）科技有限公司</t>
  </si>
  <si>
    <t>(7275)上海宽娱数码科技有限公司-2020</t>
  </si>
  <si>
    <t>(7296)广州猎游信息科技有限公司-2020</t>
  </si>
  <si>
    <t>(7316)北京网聘咨询有限公司</t>
  </si>
  <si>
    <t>(7363)苏州哈啰精灵教育科技有限公司</t>
  </si>
  <si>
    <t>(7369)深圳学无国界教育科技有限公司</t>
  </si>
  <si>
    <t>(7444)重庆帮考教育科技有限公司-2020</t>
  </si>
  <si>
    <t>(7507)南京贝湾信息科技有限公司</t>
  </si>
  <si>
    <t>(7523)Taobao Network Technology Co., Ltd.</t>
  </si>
  <si>
    <t>(7550)贵阳高新数信息有限公司</t>
  </si>
  <si>
    <t>(7593)企查查科技有限公司-企查查</t>
  </si>
  <si>
    <t>(7607)广州津虹网络传媒有限公司</t>
  </si>
  <si>
    <t>(7613)北京金堤科技有限公司-天眼查</t>
  </si>
  <si>
    <t>(7614)苏州更美互动信息科技有限公司</t>
  </si>
  <si>
    <t>(7697)江苏满运软件科技有限公司-运满满货主</t>
  </si>
  <si>
    <t>(7708)深圳市极致游科技有限公司 -名酱三国</t>
  </si>
  <si>
    <t>(7754)深圳市天盈互动网络技术有限公司</t>
  </si>
  <si>
    <t>(7756)北京新氧科技有限公司-新氧医美</t>
  </si>
  <si>
    <t>(7769)深圳讯游互动科技有限公司-屠龙烈火</t>
  </si>
  <si>
    <t>(7823)银河期货有限公司</t>
  </si>
  <si>
    <t>(7841)重庆度小满信息技术有限公司</t>
  </si>
  <si>
    <t>(7866)海南智星昌信网络科技有限公司</t>
  </si>
  <si>
    <t>(7879)江苏世旅网络科技有限公司</t>
  </si>
  <si>
    <t>(7907)深圳荃能网络科技有限公司</t>
  </si>
  <si>
    <t>(7914)长沙雷电云网络科技有限公司</t>
  </si>
  <si>
    <t>(7917)北京快手科技有限公司-快手</t>
  </si>
  <si>
    <t>(7920)瑞庭网络技术（上海）有限公司-2022安居客</t>
  </si>
  <si>
    <t>(7921)北京五八信息技术有限公司-58同城</t>
  </si>
  <si>
    <t>(7926)北京五八信息技术有限公司-招才猫直聘</t>
  </si>
  <si>
    <t>(7932)深圳果伟科技有限公司</t>
  </si>
  <si>
    <t>(7947)赢火虫软件科技（上海）有限公司</t>
  </si>
  <si>
    <t>(7956)上海小愚网络科技有限公司-附近遇见爱</t>
  </si>
  <si>
    <t>(7957)北京刚盛科技有限公司-单身附近交友</t>
  </si>
  <si>
    <t>(7963)北京光桐网络科技有限公司</t>
  </si>
  <si>
    <t>(7971)北京乙未文达科技有限公司-爱约会</t>
  </si>
  <si>
    <t>(7983)行吟信息科技（上海）有限公司-小红书</t>
  </si>
  <si>
    <t>(7988)深圳有点牛信息技术有限公司-诛神</t>
  </si>
  <si>
    <t>(7998)中国银河证券股份有限公司-中国银河证券</t>
  </si>
  <si>
    <t>(8004)广州东百信息科技有限公司-95秀</t>
  </si>
  <si>
    <t>(8045)大跃科技（深圳）有限公司-龙刃</t>
  </si>
  <si>
    <t>(8051)北京五方合创网络科技有限公司-本地热聊</t>
  </si>
  <si>
    <t xml:space="preserve">(8052)中鸾信息科技（重庆）有限公司 -长城智汇 </t>
  </si>
  <si>
    <t>(8074)小叶子（深圳）信息服务有限公司</t>
  </si>
  <si>
    <t>(8076)宝富金业有限公司</t>
  </si>
  <si>
    <t>(8079)平安证券股份有限公司-平安证券</t>
  </si>
  <si>
    <t>(8087)大跃科技（深圳）有限公司-无双战纪</t>
  </si>
  <si>
    <t>(8090)深圳市启佳星科技有限公司-巨刃</t>
  </si>
  <si>
    <t>(8093)深圳市极致游科技有限公司-飞天魅影-新</t>
  </si>
  <si>
    <t>(8095)广州享玩网络科技有限公司</t>
  </si>
  <si>
    <t>(8100)香港红狮集团有限公司</t>
  </si>
  <si>
    <t>(8101)广州数融互联网小额贷款有限公司</t>
  </si>
  <si>
    <t>(8104)深圳元栈科技有限公司</t>
  </si>
  <si>
    <t>(8109)北京弘邦君达科技有限公司</t>
  </si>
  <si>
    <t>(8110)成都缘开迷网络科技有限公司</t>
  </si>
  <si>
    <t>(8117)上海齐家网信息科技股份有限公司</t>
  </si>
  <si>
    <t>(8120)深圳市启佳星科技有限公司-国战</t>
  </si>
  <si>
    <t>(8121)深圳市擎格互联网科技有限公司-刺客</t>
  </si>
  <si>
    <t>(8122)深圳市擎格互联网科技有限公司-修罗道online</t>
  </si>
  <si>
    <t>(8123)北京趣拿软件科技有限公司</t>
  </si>
  <si>
    <t>(8124)携程计算机技术（上海）有限公司</t>
  </si>
  <si>
    <t>(8125)武汉荟友网络科技有限公司</t>
  </si>
  <si>
    <t>(8128)深圳市启佳星科技有限公司-梦幻修仙</t>
  </si>
  <si>
    <t>(8134)深圳市擎格互联网科技有限公司-武林之王</t>
  </si>
  <si>
    <t>(8137)肇庆市智云体育信息科技有限公司</t>
  </si>
  <si>
    <t>(8139)北京学为贵教育科技有限公司</t>
  </si>
  <si>
    <t>(8143)大跃科技（深圳）有限公司-侠义英雄</t>
  </si>
  <si>
    <t>(8144)大跃科技（深圳）有限公司-战纪</t>
  </si>
  <si>
    <t>(8148)广州唯品会电子商务有限公司</t>
  </si>
  <si>
    <t>(8150)北京时代慧邦科技有限公司</t>
  </si>
  <si>
    <t>(8152)北京德水渠呈科技有限公司</t>
  </si>
  <si>
    <t>(8158)北京缘友佳遇科技有限公司</t>
  </si>
  <si>
    <t>(8166)广州领玩互动网络科技有限公司</t>
  </si>
  <si>
    <t>(8175)深圳市卢舟悦科技有限公司</t>
  </si>
  <si>
    <t>(8180)杭州旷壹科技有限公司</t>
  </si>
  <si>
    <t>(8184)湖南微算互联信息技术有限公司</t>
  </si>
  <si>
    <t>(8189)沈阳佳顺恒鑫网络科技有限公司</t>
  </si>
  <si>
    <t>(8195)成都跃趣软件有限公司</t>
  </si>
  <si>
    <t>(8196)万宁市晟伽格网络科技有限公司</t>
  </si>
  <si>
    <t>(8199)杭州想遇文化传播有限公司</t>
  </si>
  <si>
    <t>(8203)上海光博优电子商务工作室</t>
  </si>
  <si>
    <t>(8210)北京邻家科技有限公司</t>
  </si>
  <si>
    <t>(8211)上海桓品信息技术中心</t>
  </si>
  <si>
    <t>(8213)北京时代慧邦科技有限公司-附近闪爱</t>
  </si>
  <si>
    <t>(8215)北京博昂瑞琪科技有限公司</t>
  </si>
  <si>
    <t>(8216)江苏运满满同城信息科技有限公司</t>
  </si>
  <si>
    <t>(8221)北京德水渠呈科技有限公司-附近陌约爱</t>
  </si>
  <si>
    <t>(8224)沈阳佳顺恒鑫网络科技有限公司-附近蜜聊</t>
  </si>
  <si>
    <t>(8227)深圳市盛欣网络科技有限公司</t>
  </si>
  <si>
    <t>(8229)北京小桔科技有限公司</t>
  </si>
  <si>
    <t>(8230)北京环球创智软件有限公司</t>
  </si>
  <si>
    <t>(8232)深圳市芙扬仟羽咨询有限公司</t>
  </si>
  <si>
    <t>(8233)大连华宝禾科技有限公司-附近聊约陌友</t>
  </si>
  <si>
    <t>(8240)厦门迅睿网络科技有限公司</t>
  </si>
  <si>
    <t>(8241)广州酷狗计算机科技有限公司</t>
  </si>
  <si>
    <t>(8242)上海鸿苏文化传媒有限公司</t>
  </si>
  <si>
    <t>(107)惠州市屹立信息技术有限公司-2020</t>
  </si>
  <si>
    <t>(7346)北京织星科技有限公司</t>
  </si>
  <si>
    <t>(116)深圳市星火燎原移动互联网广告传媒有限公司</t>
  </si>
  <si>
    <t>(7398)北京密境和风科技有限公司</t>
  </si>
  <si>
    <t>(7655)广州方舟医药有限公司</t>
  </si>
  <si>
    <t>(8006)余姚市上易网络有限公司</t>
  </si>
  <si>
    <t>(8060)骐游信息科技（深圳）有限公司</t>
  </si>
  <si>
    <t>(8171)北京花房科技有限公司</t>
  </si>
  <si>
    <t>(123)天津志趣游科技有限公司</t>
  </si>
  <si>
    <t>(7860)廊坊七彩鹿科技有限公司</t>
  </si>
  <si>
    <t>(7898)龙游趣娃玩具有限公司</t>
  </si>
  <si>
    <t>(7992)上海光博优电子商务工作室</t>
  </si>
  <si>
    <t>(8010)深圳素心人互动娱乐有限公司</t>
  </si>
  <si>
    <t>(8030)杭州任性智能科技有限公司</t>
  </si>
  <si>
    <t>(8037)深圳市繁昌星科技有限公司</t>
  </si>
  <si>
    <t>(8047)南宁庞丰网络科技有限公司</t>
  </si>
  <si>
    <t>(8057)成都旭融科技有限公司</t>
  </si>
  <si>
    <t>(8160)南宁市蓝鲸鱼网络科技有限公司</t>
  </si>
  <si>
    <t>(8169)广州四叶文化传播有限公司</t>
  </si>
  <si>
    <t>(8220)海南知一行科技有限公司</t>
  </si>
  <si>
    <t>(8222)海南卓越互动信息科技有限公司</t>
  </si>
  <si>
    <t>(8231)常州梦云网络科技有限公司</t>
  </si>
  <si>
    <t>(8235)上海茂碧信息科技有限公司</t>
  </si>
  <si>
    <t>(8236)湖南呱友科技有限公司</t>
  </si>
  <si>
    <t>(8237)杭州小艺惠选科技有限公司</t>
  </si>
  <si>
    <t>(8243)武汉果冻网络科技有限公司</t>
  </si>
  <si>
    <t>(136)深圳市柳丁网络信息有限公司</t>
  </si>
  <si>
    <t>(7837)广州智悦网络科技有限公司</t>
  </si>
  <si>
    <t>(8068)深圳市阿卡索资讯股份有限公司</t>
  </si>
  <si>
    <t>(139)陕西大点客科技有限公司</t>
  </si>
  <si>
    <t>(8129)北京华品博睿网络技术有限公司-boss直聘</t>
  </si>
  <si>
    <t>(142)	哇棒（北京）移动技术有限公司</t>
  </si>
  <si>
    <t>(7953)广发证券股份有限公司</t>
  </si>
  <si>
    <t>(155)深圳重瞳科技有限公司</t>
  </si>
  <si>
    <t>(8091)土巴兔集团股份有限公司</t>
  </si>
  <si>
    <t>(158)深圳市掌上无限科技有限公司</t>
  </si>
  <si>
    <t>(8094)中信期货有限公司</t>
  </si>
  <si>
    <t>(8191)平安期货有限公司</t>
  </si>
  <si>
    <t>(160)深圳蛋丁娱乐有限公司</t>
  </si>
  <si>
    <t>(8145)北京蜜莱坞网络科技有限公司</t>
  </si>
  <si>
    <t>(8173)北京众鸣世纪科技有限公司</t>
  </si>
  <si>
    <t>(8193)北京东大正保科技有限公司</t>
  </si>
  <si>
    <t>(165)深圳市吉伯乐科技有限公司</t>
  </si>
  <si>
    <t>(8167)深圳市炫启网络科技有限公司-风起苍岚</t>
  </si>
  <si>
    <t>(8186)深圳市启佳星科技有限公司-诸神大乱斗</t>
  </si>
  <si>
    <t>(8187)深圳有点牛信息技术有限公司-将魂三国</t>
  </si>
  <si>
    <t>(8194)深圳市启佳星科技有限公司-无双三国志</t>
  </si>
  <si>
    <t>(8201)深圳市擎格互联网科技有限公司-大唐剑侠</t>
  </si>
  <si>
    <t>(8202)深圳市擎格互联网科技有限公司-战殇</t>
  </si>
  <si>
    <t>(8204)深圳市启佳星科技有限公司-天外飞仙</t>
  </si>
  <si>
    <t>(8206)大跃科技（深圳）有限公司-白蛇雷劫</t>
  </si>
  <si>
    <t>(8207)大跃科技（深圳）有限公司-魔灵勇士</t>
  </si>
  <si>
    <t>(8217)深圳市炫启网络科技有限公司-西游冒险</t>
  </si>
  <si>
    <t>(8225)豪廷互联科技（深圳）有限公司-凡人伏魔录</t>
  </si>
  <si>
    <t>(8228)豪廷互联科技（深圳）有限公司-梦境之城</t>
  </si>
  <si>
    <t>(169)北京艾来典广告有限公司</t>
  </si>
  <si>
    <t>(8212)北京车之家信息技术有限公司</t>
  </si>
  <si>
    <t>优酷信息技术（北京）有限公司</t>
  </si>
  <si>
    <t>北京五八信息技术有限公司-58同城</t>
  </si>
  <si>
    <t>北京光桐网络科技有限公司</t>
  </si>
  <si>
    <t>北京五方合创网络科技有限公司-本地热聊</t>
  </si>
  <si>
    <t>沈阳佳顺恒鑫网络科技有限公司-附近蜜聊</t>
  </si>
  <si>
    <t>瑞庭网络技术（上海）有限公司-2022安居客</t>
  </si>
  <si>
    <t>行吟信息科技（上海）有限公司-小红书</t>
  </si>
  <si>
    <t>北京乙未文达科技有限公司-爱约会</t>
  </si>
  <si>
    <t>淘宝（中国）软件有限公司-飞猪</t>
  </si>
  <si>
    <t>北京趣拿软件科技有限公司</t>
  </si>
  <si>
    <t>湖南微算互联信息技术有限公司</t>
  </si>
  <si>
    <t>深圳市百易信息技术有限公司</t>
  </si>
  <si>
    <t>链家网（北京）科技有限公司</t>
  </si>
  <si>
    <t>天津小屋信息科技有限公司</t>
  </si>
  <si>
    <t>广州津虹网络传媒有限公司</t>
  </si>
  <si>
    <t>拉扎斯网络科技（上海）有限公司</t>
  </si>
  <si>
    <t>北京弘邦君达科技有限公司</t>
  </si>
  <si>
    <t>咪咕视讯科技有限公司</t>
  </si>
  <si>
    <t>北京五八信息技术有限公司-招才猫直聘</t>
  </si>
  <si>
    <t>北京学为贵教育科技有限公司</t>
  </si>
  <si>
    <t>北京快手科技有限公司-快手</t>
  </si>
  <si>
    <t>携程计算机技术（上海）有限公司</t>
  </si>
  <si>
    <t>上海桓品信息技术中心</t>
  </si>
  <si>
    <t>武汉荟友网络科技有限公司</t>
  </si>
  <si>
    <t>上海鸿苏文化传媒有限公司</t>
  </si>
  <si>
    <t>广州酷狗计算机科技有限公司</t>
  </si>
  <si>
    <t>上海齐家网信息科技股份有限公司</t>
  </si>
  <si>
    <t>广州猎游信息科技有限公司-2020</t>
  </si>
  <si>
    <t>重庆度小满信息技术有限公司</t>
  </si>
  <si>
    <t>上海光博优电子商务工作室</t>
  </si>
  <si>
    <t>厦门迅睿网络科技有限公司</t>
  </si>
  <si>
    <t>深圳元栈科技有限公司</t>
  </si>
  <si>
    <t>深圳有点牛信息技术有限公司-诛神</t>
  </si>
  <si>
    <t>深圳市擎格互联网科技有限公司-武林之王</t>
  </si>
  <si>
    <t>大跃科技（深圳）有限公司-龙刃</t>
  </si>
  <si>
    <t>广州数融互联网小额贷款有限公司</t>
  </si>
  <si>
    <t>上海宽娱数码科技有限公司-2020</t>
  </si>
  <si>
    <t>江苏运满满同城信息科技有限公司</t>
  </si>
  <si>
    <t>小叶子（深圳）信息服务有限公司</t>
  </si>
  <si>
    <t>杭州想遇文化传播有限公司</t>
  </si>
  <si>
    <t>广州东百信息科技有限公司-95秀</t>
  </si>
  <si>
    <t>上海阑途信息技术有限公司</t>
  </si>
  <si>
    <t>北京时代慧邦科技有限公司</t>
  </si>
  <si>
    <t>北京德水渠呈科技有限公司</t>
  </si>
  <si>
    <t>Taobao Network Technology Co., Ltd.</t>
  </si>
  <si>
    <t>优视科技（中国）有限公司</t>
  </si>
  <si>
    <t>上海流利说信息技术有限公司</t>
  </si>
  <si>
    <t>深圳市天盈互动网络技术有限公司</t>
  </si>
  <si>
    <t>北京博昂瑞琪科技有限公司</t>
  </si>
  <si>
    <t>北京德水渠呈科技有限公司-附近陌约爱</t>
  </si>
  <si>
    <t>乐擎网络科技（上海 ）有限公司</t>
  </si>
  <si>
    <t>海南智星昌信网络科技有限公司</t>
  </si>
  <si>
    <t>中国银河证券股份有限公司-中国银河证券</t>
  </si>
  <si>
    <t>长沙雷电云网络科技有限公司</t>
  </si>
  <si>
    <t>深圳市芙扬仟羽咨询有限公司</t>
  </si>
  <si>
    <t>深圳市卢舟悦科技有限公司</t>
  </si>
  <si>
    <t>北京时代慧邦科技有限公司-附近闪爱</t>
  </si>
  <si>
    <t>江苏满运软件科技有限公司-运满满货主</t>
  </si>
  <si>
    <t>深圳依时货拉拉科技有限公司</t>
  </si>
  <si>
    <t>深圳市盛欣网络科技有限公司</t>
  </si>
  <si>
    <t>大跃科技（深圳）有限公司-战纪</t>
  </si>
  <si>
    <t>深圳市启佳星科技有限公司-梦幻修仙</t>
  </si>
  <si>
    <t>肇庆市智云体育信息科技有限公司</t>
  </si>
  <si>
    <t>杭州旷壹科技有限公司</t>
  </si>
  <si>
    <t>深圳市铭数信息有限公司</t>
  </si>
  <si>
    <t>北京金堤科技有限公司-天眼查</t>
  </si>
  <si>
    <t>北京新氧科技有限公司-新氧医美</t>
  </si>
  <si>
    <t>北京刚盛科技有限公司-单身附近交友</t>
  </si>
  <si>
    <t>广州享玩网络科技有限公司</t>
  </si>
  <si>
    <t>贵阳高新数信息有限公司</t>
  </si>
  <si>
    <t>前锦网络信息技术（上海）有限公司</t>
  </si>
  <si>
    <t>深圳市极致游科技有限公司 -名酱三国</t>
  </si>
  <si>
    <t>深圳市极致游科技有限公司-末日血战</t>
  </si>
  <si>
    <t>北京缘友佳遇科技有限公司-聊天爱交友</t>
  </si>
  <si>
    <t>大连华宝禾科技有限公司-附近聊约陌友</t>
  </si>
  <si>
    <t>北京邻家科技有限公司</t>
  </si>
  <si>
    <t>深圳讯游互动科技有限公司-屠龙烈火</t>
  </si>
  <si>
    <t>大跃科技（深圳）有限公司-无双战纪</t>
  </si>
  <si>
    <t>大跃科技（深圳）有限公司-侠义英雄</t>
  </si>
  <si>
    <t>致美纷享（北京）科技有限公司</t>
  </si>
  <si>
    <t>北京搜狐新媒体信息技术有限公司-搜狐新闻</t>
  </si>
  <si>
    <t>北京环球创智软件有限公司</t>
  </si>
  <si>
    <t>北京小桔科技有限公司</t>
  </si>
  <si>
    <t>深圳市擎格互联网科技有限公司-刺客</t>
  </si>
  <si>
    <t>北京网聘咨询有限公司</t>
  </si>
  <si>
    <t>飞狐信息技术 (天津）有限公司</t>
  </si>
  <si>
    <t>广州唯品会电子商务有限公司</t>
  </si>
  <si>
    <t>平安证券股份有限公司-平安证券</t>
  </si>
  <si>
    <t>北京转转精神科技有限责任公司</t>
  </si>
  <si>
    <t>国泰君安证券股份有限公司</t>
  </si>
  <si>
    <t>北京车之家信息技术有限公司</t>
  </si>
  <si>
    <t>北京爱游易科技有限公司</t>
  </si>
  <si>
    <t>深圳果伟科技有限公司</t>
  </si>
  <si>
    <t>深圳荃能网络科技有限公司</t>
  </si>
  <si>
    <t>苏州哈啰精灵教育科技有限公司</t>
  </si>
  <si>
    <t>上海小愚网络科技有限公司</t>
  </si>
  <si>
    <t>北京寺库商贸有限公司-2021</t>
  </si>
  <si>
    <t>宝富金业有限公司</t>
  </si>
  <si>
    <t>沈阳佳顺恒鑫网络科技有限公司</t>
  </si>
  <si>
    <t>深圳市启佳星科技有限公司-巨刃</t>
  </si>
  <si>
    <t>上海栋悟信息科技有限公司</t>
  </si>
  <si>
    <t>深圳市极致游科技有限公司-塔王之王</t>
  </si>
  <si>
    <t>光合新知（北京）科技有限公司</t>
  </si>
  <si>
    <t>深圳市启佳星科技有限公司-国战</t>
  </si>
  <si>
    <t>上海识装信息科技有限公司</t>
  </si>
  <si>
    <t>香港红狮集团有限公司</t>
  </si>
  <si>
    <t>深圳市擎格互联网科技有限公司-修罗道online</t>
  </si>
  <si>
    <t>上海全旗网络信息技术有限公司</t>
  </si>
  <si>
    <t>成都跃趣软件有限公司</t>
  </si>
  <si>
    <t>万宁市晟伽格网络科技有限公司</t>
  </si>
  <si>
    <t>北京缘友佳遇科技有限公司</t>
  </si>
  <si>
    <t>腾讯科技（深圳）有限公司-腾讯手机管家-wifi管家-qq浏览器</t>
  </si>
  <si>
    <t>银河期货有限公司</t>
  </si>
  <si>
    <t>深圳学无国界教育科技有限公司</t>
  </si>
  <si>
    <t>成都淇酷文化传媒有限公司</t>
  </si>
  <si>
    <t>北京稀宇科技有限公司</t>
  </si>
  <si>
    <t>广州小蓝帮网络科技有限公司</t>
  </si>
  <si>
    <t>同道精英（天津）信息技术有限公司</t>
  </si>
  <si>
    <t>大连华宝禾科技有限公司</t>
  </si>
  <si>
    <t>广西一个字网络科技有限公司</t>
  </si>
  <si>
    <t>网易有道信息技术（北京）有限公司</t>
  </si>
  <si>
    <t>赢火虫软件科技（上海）有限公司</t>
  </si>
  <si>
    <t>上海袋虎信息技术有限公司</t>
  </si>
  <si>
    <t>广州领玩互动网络科技有限公司</t>
  </si>
  <si>
    <t>上海小愚网络科技有限公司-附近遇见爱</t>
  </si>
  <si>
    <t>苏州更美互动信息科技有限公司</t>
  </si>
  <si>
    <t>深圳小鹿仝燚网络有限公司</t>
  </si>
  <si>
    <t>深圳市极致游科技有限公司-飞天魅影-新</t>
  </si>
  <si>
    <t>江苏世旅网络科技有限公司-越约</t>
  </si>
  <si>
    <t>江苏世旅网络科技有限公司</t>
  </si>
  <si>
    <t>江西元宁君信息科技有限公司</t>
  </si>
  <si>
    <t>湖北微果网络科技有限公司</t>
  </si>
  <si>
    <t>企查查科技有限公司-企查查</t>
  </si>
  <si>
    <t xml:space="preserve">北京米连科技有限公司 </t>
  </si>
  <si>
    <t>上海数查科技有限公司-位寻手机定位</t>
  </si>
  <si>
    <t xml:space="preserve">中鸾信息科技（重庆）有限公司 -长城智汇 </t>
  </si>
  <si>
    <t>成都缘开迷网络科技有限公司</t>
  </si>
  <si>
    <t>广州中盈国际认证有限公司</t>
  </si>
  <si>
    <t>北京疯狂体育产业管理有限公司-疯狂红单</t>
  </si>
  <si>
    <t>沁阳市珍阅科技有限公司</t>
  </si>
  <si>
    <t>大跃科技（深圳）有限公司-西游天下</t>
  </si>
  <si>
    <t>武汉木仓科技股份有限公司</t>
  </si>
  <si>
    <t>光大期货有限公司-光大期货通</t>
  </si>
  <si>
    <t>光大期货有限公司-光大期货</t>
  </si>
  <si>
    <t>北京悟空出行科技有限公司</t>
  </si>
  <si>
    <t>深圳依时货拉拉科技有限公司-货拉拉司机版</t>
  </si>
  <si>
    <t>北京快手科技有限公司-快手极速版（新）</t>
  </si>
  <si>
    <t>山西正松网络科技有限公司</t>
  </si>
  <si>
    <t>广州东晨网络科技有限公司-百宝魔盒</t>
  </si>
  <si>
    <t>深圳市炫启网络科技有限公司</t>
  </si>
  <si>
    <t>宁波润吉网络科技有限公司</t>
  </si>
  <si>
    <t>东莞天启文化传媒有限公司-球进了1</t>
  </si>
  <si>
    <t>海南音悦网络科技有限公司-附近密聊</t>
  </si>
  <si>
    <t>海南音悦网络科技有限公司-同城寻欢</t>
  </si>
  <si>
    <t>Shenzhen Chat Technology Co., LTD-2020</t>
  </si>
  <si>
    <t>全优云众包（上海）电子商务有限公司-荟享受</t>
  </si>
  <si>
    <t>北京新氧科技有限公司</t>
  </si>
  <si>
    <t>北京微字节网络科技有限公司</t>
  </si>
  <si>
    <t>深圳依时货拉拉科技有限公司-企业版</t>
  </si>
  <si>
    <t>北京疯狂体育产业管理有限公司</t>
  </si>
  <si>
    <t>北京及力科技有限公司</t>
  </si>
  <si>
    <t>优视科技（中国）有限公司-夸克</t>
  </si>
  <si>
    <t>东易日盛家居装饰集团股份有限公司</t>
  </si>
  <si>
    <t>尺颜医美（北京）咨询有限公司</t>
  </si>
  <si>
    <t>北京天盈九州网络技术有限公司</t>
  </si>
  <si>
    <t>深圳讯游互动科技有限公司</t>
  </si>
  <si>
    <t>深圳市擎格互联网科技有限公司-武道破天</t>
  </si>
  <si>
    <t>广州市九浚信息技术有限公司</t>
  </si>
  <si>
    <t>海南浠川科技有限公司</t>
  </si>
  <si>
    <t>重庆帮考教育科技有限公司-2020</t>
  </si>
  <si>
    <t>北京亿心宜行汽车技术开发服务有限公司</t>
  </si>
  <si>
    <t>北京陌陌信息技术有限公司</t>
  </si>
  <si>
    <t>北京帮小考教育科技有限公司-初级会计职称亿题库</t>
  </si>
  <si>
    <t>北京乙未文达科技有限公司</t>
  </si>
  <si>
    <t>广西非凡网络科技有限公司</t>
  </si>
  <si>
    <t>南京贝湾信息科技有限公司</t>
  </si>
  <si>
    <t>碧波（北京）科技文化有限公司</t>
  </si>
  <si>
    <t>北京清众教育科技有限公司</t>
  </si>
  <si>
    <t>北京字跳网络技术有限公司</t>
  </si>
  <si>
    <t>山西能耗网络科技有限公司</t>
  </si>
  <si>
    <t>北京同城必应科技有限公司</t>
  </si>
  <si>
    <t>北京臻鼎科技有限公司</t>
  </si>
  <si>
    <t>上海轶昕信息技术有限公司-时刻天气</t>
  </si>
  <si>
    <t>新浪网技术（中国）有限公司-2020</t>
  </si>
  <si>
    <t>上海呵呵呵文化传播有限公司</t>
  </si>
  <si>
    <t>上海徽道信息技术有限公司</t>
  </si>
  <si>
    <t>福州三六零网络小额贷款有限公司</t>
  </si>
  <si>
    <t>武汉音节跳动科技有限公司（陪你）</t>
  </si>
  <si>
    <t>杭州智越信息咨询有限公司</t>
  </si>
  <si>
    <t>上海淇毓信息科技有限公司-360周转灵</t>
  </si>
  <si>
    <t>有品信息科技有限公司</t>
  </si>
  <si>
    <t>海南梦创网络科技有限公司</t>
  </si>
  <si>
    <t>上海弈玩网络科技有限公司</t>
  </si>
  <si>
    <t>上海极客公社企业发展有限公司-即刻天气</t>
  </si>
  <si>
    <t>淘宝（中国）软件有限公司</t>
  </si>
  <si>
    <t>上海绪平信息技术有限公司</t>
  </si>
  <si>
    <t>山西能耗网络科技有限公司-安逸借钱</t>
  </si>
  <si>
    <t>北京豆豆鸟科技有限公司</t>
  </si>
  <si>
    <t>广州朱雀信息科技有限公司</t>
  </si>
  <si>
    <t>深圳市天玩网络科技有限公司</t>
  </si>
  <si>
    <t>上海小牛互娱智能科技有限公司</t>
  </si>
  <si>
    <t>广州花蝴碟网络科技有限公司</t>
  </si>
  <si>
    <t>常青藤爸爸（北京）教育科技有限公司</t>
  </si>
  <si>
    <t>杭州网易严选贸易有限公司</t>
  </si>
  <si>
    <t>海南趣星网络科技有限公司</t>
  </si>
  <si>
    <t>北京帮小考教育科技有限公司</t>
  </si>
  <si>
    <t>南京金贝网络科技有限公司</t>
  </si>
  <si>
    <t>北京优虎网络科技有限公司</t>
  </si>
  <si>
    <t>北京掌上壹柒科技有限公司</t>
  </si>
  <si>
    <t>苏州贝尔塔数据技术有限公司</t>
  </si>
  <si>
    <t>武汉九妖互娱信息技术有限公司</t>
  </si>
  <si>
    <t>上海七猫文化传媒有限公司</t>
  </si>
  <si>
    <t>广州东百信息科技有限公司</t>
  </si>
  <si>
    <t>重庆人人斑竹网络科技有限公司</t>
  </si>
  <si>
    <t>杭州游艺科技有限公司-2021</t>
  </si>
  <si>
    <t>深圳市动彩网络科技有限公司</t>
  </si>
  <si>
    <t>途家网网络技术（北京）有限公司</t>
  </si>
  <si>
    <t>北京快手科技有限公司</t>
  </si>
  <si>
    <t>临高因爱科技有限公司</t>
  </si>
  <si>
    <t>北京趣拿软件科技有限公司-2020</t>
  </si>
  <si>
    <t>北京小桔科技有限公司-滴滴出行</t>
  </si>
  <si>
    <t>云南多帮网络科技有限公司</t>
  </si>
  <si>
    <t>深圳市懒人在线科技有限公司</t>
  </si>
  <si>
    <t>平安证券股份有限公司</t>
  </si>
  <si>
    <t>宁波润吉网络科技有限公司-老黄历</t>
  </si>
  <si>
    <t>上海小鬼网络科技有限公司</t>
  </si>
  <si>
    <t>云南多帮网络科技有限公司-KaDa</t>
  </si>
  <si>
    <t>杭州妙得科技有限公司</t>
  </si>
  <si>
    <t>上海憨牛电器有限公司-2020</t>
  </si>
  <si>
    <t>余姚市上易网络有限公司</t>
  </si>
  <si>
    <t>深圳市壹众互动科技有限公司</t>
  </si>
  <si>
    <t>深圳市换换数码有限公司</t>
  </si>
  <si>
    <t>成都正兴汇融商贸有限公司</t>
  </si>
  <si>
    <t>云智联网络科技（北京）有限公司</t>
  </si>
  <si>
    <t>易云游网络技术（北京）有限公司</t>
  </si>
  <si>
    <t>晋松（上海）网络信息技术有限公司</t>
  </si>
  <si>
    <t>驰江（北京）信息科技有限公司</t>
  </si>
  <si>
    <t>考拉海购（杭州）科技有限公司-2020</t>
  </si>
  <si>
    <t>万惠投资管理有限公司</t>
  </si>
  <si>
    <t>南京途牛科技有限公司</t>
  </si>
  <si>
    <t>北京酷划在线网络技术有限公司-2020</t>
  </si>
  <si>
    <t>北京纯粹旅行有限公司</t>
  </si>
  <si>
    <t>(152)多彩互动2022-A</t>
  </si>
  <si>
    <t>(8061)多彩A</t>
  </si>
  <si>
    <t>多彩互动2022-A</t>
  </si>
  <si>
    <t>-</t>
  </si>
  <si>
    <t>周期</t>
  </si>
  <si>
    <t>签约主体</t>
  </si>
  <si>
    <t>事业部</t>
  </si>
  <si>
    <t>销售</t>
  </si>
  <si>
    <t>客户名称</t>
  </si>
  <si>
    <t>OA客户名称</t>
  </si>
  <si>
    <t>媒体ID</t>
  </si>
  <si>
    <t>投放媒体</t>
  </si>
  <si>
    <t>媒体账户名称</t>
  </si>
  <si>
    <t>产品</t>
  </si>
  <si>
    <t>广告形式</t>
  </si>
  <si>
    <t>返还形式</t>
  </si>
  <si>
    <t>客户优惠政策</t>
  </si>
  <si>
    <t>广告主ID</t>
  </si>
  <si>
    <t>特殊情况</t>
  </si>
  <si>
    <t>期初账户余额</t>
  </si>
  <si>
    <t>本期已充值金额</t>
  </si>
  <si>
    <t>本期总消耗</t>
  </si>
  <si>
    <t>本期期末账户余额</t>
  </si>
  <si>
    <t>客户现金消耗</t>
  </si>
  <si>
    <t>服务费比例</t>
  </si>
  <si>
    <t>服务费</t>
  </si>
  <si>
    <t>客户优惠消耗</t>
  </si>
  <si>
    <t>媒体现金消耗</t>
  </si>
  <si>
    <t>媒体返点比例</t>
  </si>
  <si>
    <t>媒体返点金额</t>
  </si>
  <si>
    <t>媒体折扣</t>
  </si>
  <si>
    <t>媒体金额</t>
  </si>
  <si>
    <t>备注</t>
  </si>
  <si>
    <t>2023年6月</t>
    <phoneticPr fontId="3" type="noConversion"/>
  </si>
  <si>
    <t>北京多彩</t>
  </si>
  <si>
    <t>华南事业部</t>
  </si>
  <si>
    <t>卢思蕴</t>
  </si>
  <si>
    <t>北京鹏泰互动广告有限公司-三星2023</t>
  </si>
  <si>
    <t>CPD</t>
  </si>
  <si>
    <t>返货</t>
  </si>
  <si>
    <t>深圳市财象云科技有限公司</t>
  </si>
  <si>
    <t>深圳市柳丁网络信息有限公司</t>
  </si>
  <si>
    <t>深圳市柳丁网络信息有限公司-新客</t>
  </si>
  <si>
    <t>2023年6月</t>
    <phoneticPr fontId="3" type="noConversion"/>
  </si>
  <si>
    <t>深圳市星火燎原移动互联网广告传媒有限公司</t>
  </si>
  <si>
    <t>深圳市掌上无限科技有限公司</t>
  </si>
  <si>
    <t>罗嘉欣</t>
  </si>
  <si>
    <t>广州酷狗计算机科技有限公司-三星</t>
  </si>
  <si>
    <t>无</t>
  </si>
  <si>
    <t>深圳市冠力网络科技有限公司</t>
  </si>
  <si>
    <t>王小薇（销售）</t>
  </si>
  <si>
    <t>终端媒体事业部</t>
  </si>
  <si>
    <t>何红芳</t>
  </si>
  <si>
    <t>北京艾来典广告有限公司</t>
  </si>
  <si>
    <t>北京艾来典广告有限公司-五部</t>
  </si>
  <si>
    <t>北京嘀嘀无限科技发展有限公司</t>
  </si>
  <si>
    <t>北京嘀嘀无限科技发展有限公司-厂商</t>
  </si>
  <si>
    <t>北京疯狂体育产业管理有限公司1</t>
  </si>
  <si>
    <t>北京克诺思通互动广告有限公司</t>
  </si>
  <si>
    <t>折扣</t>
  </si>
  <si>
    <t>北京搜狐新媒体信息技术有限公司</t>
  </si>
  <si>
    <t>北京搜狐新媒体信息技术有限公司-201908</t>
  </si>
  <si>
    <t>北京天眼查科技有限公司</t>
  </si>
  <si>
    <t>北京一帆新媒网络科技有限公司</t>
  </si>
  <si>
    <t>北京乙未文达科技有限公司-新客</t>
  </si>
  <si>
    <t>北京筑新华鑫信息科技有限公司</t>
  </si>
  <si>
    <t>广州东百信息科技有限公司-厂商</t>
  </si>
  <si>
    <t>广州猎游信息科技有限公司</t>
  </si>
  <si>
    <t>贵阳高新数通信息有限公司</t>
  </si>
  <si>
    <t>湖州辉煌明天科技有限公司</t>
  </si>
  <si>
    <t>湖州辉煌明天科技有限公司-商店</t>
  </si>
  <si>
    <t>咪咕视讯科技有限公司-厂商自运营</t>
  </si>
  <si>
    <t>上海刊明广告有限公司</t>
  </si>
  <si>
    <t>上海齐屹信息科技有限公司</t>
  </si>
  <si>
    <t>上海齐屹信息科技有限公司2022</t>
  </si>
  <si>
    <t>上海樱五网络科技有限公司</t>
  </si>
  <si>
    <t>上海元鲸信息技术有限公司</t>
  </si>
  <si>
    <t>上甲科技（深圳）有限公司</t>
  </si>
  <si>
    <t>上甲科技（深圳）有限公司-201908</t>
  </si>
  <si>
    <t>深圳十洲传媒科技有限公司</t>
  </si>
  <si>
    <t>深圳市加冕加科技有限公司</t>
  </si>
  <si>
    <t>深圳市吉伯乐科技有限公司</t>
  </si>
  <si>
    <t>天津百融科技有限公司</t>
  </si>
  <si>
    <t>天津百融科技有限公司-厂商</t>
  </si>
  <si>
    <t>天津志趣游科技有限公司</t>
  </si>
  <si>
    <t>武汉荟友网络科技有限公司-厂商</t>
  </si>
  <si>
    <t>长沙雷电云网络科技有限公司-厂商</t>
  </si>
  <si>
    <t>沈长颖</t>
  </si>
  <si>
    <t>北京快手科技有限公司-厂商</t>
  </si>
  <si>
    <t>成都携程信息技术有限公司</t>
  </si>
  <si>
    <t>淮安去哪儿国际旅行社有限公司</t>
  </si>
  <si>
    <t>乐擎网络科技（上海）有限公司</t>
  </si>
  <si>
    <t>瑞庭网络技术（上海）有限公司</t>
  </si>
  <si>
    <t>厦门绿斗堂网络科技有限公司</t>
  </si>
  <si>
    <t>陕西大点客科技有限公司</t>
  </si>
  <si>
    <t>深圳蛋丁娱乐有限公司</t>
  </si>
  <si>
    <t>深圳市星火燎原移动互联网广告传媒有限公司-厂商</t>
  </si>
  <si>
    <t>深圳重瞳科技有限公司</t>
  </si>
  <si>
    <t>CPA</t>
  </si>
  <si>
    <t>返现</t>
  </si>
  <si>
    <t>五八同城信息技术有限公司</t>
  </si>
  <si>
    <t>王相清</t>
  </si>
  <si>
    <t>江苏满运软件科技有限公司</t>
  </si>
  <si>
    <t>江苏满运软件科技有限公司（新）</t>
  </si>
  <si>
    <t>杨帆</t>
  </si>
  <si>
    <t>张亚妮</t>
  </si>
  <si>
    <t>行吟信息科技(上海)有限公司</t>
  </si>
  <si>
    <t>行吟信息科技(上海)有限公司-三星</t>
  </si>
  <si>
    <t>行吟信息科技 (上海)有限公司-小红书</t>
  </si>
  <si>
    <t>拉扎斯网络科技（上海）有限公司-阿里系</t>
  </si>
  <si>
    <t>上海哔哩哔哩科技有限公司</t>
  </si>
  <si>
    <t>上海哔哩哔哩科技有限公司-二部</t>
  </si>
  <si>
    <t>天津学为贵教育科技有限公司</t>
  </si>
  <si>
    <t>优酷信息技术（北京）有限公司-厂商-阿里系</t>
  </si>
  <si>
    <t>优视科技（中国）有限公司-厂商-阿里系</t>
  </si>
  <si>
    <t>浙江阿里商旅旅行社有限公司</t>
  </si>
  <si>
    <t>浙江阿里商旅旅行社有限公司-阿里系</t>
  </si>
  <si>
    <t>浙江昊超网络科技有限公司</t>
  </si>
  <si>
    <t>浙江昊超网络科技有限公司-阿里系</t>
  </si>
  <si>
    <t>霍尔果斯多彩</t>
  </si>
  <si>
    <t>GREATEST EVENT LIMITED</t>
  </si>
  <si>
    <t>北京鹏泰互动广告有限公司</t>
  </si>
  <si>
    <t>中鸾信息科技（重庆）有限公司 -长城智汇</t>
  </si>
  <si>
    <t>北京五岳互动科技有限公司</t>
  </si>
  <si>
    <t>北京五岳互动科技有限公司-华南事业部</t>
  </si>
  <si>
    <t>哇棒（北京）移动技术有限公司</t>
  </si>
  <si>
    <t>广州荔湾品唯信息服务有限公司</t>
  </si>
  <si>
    <t>北京皮尔布莱尼软件有限公司</t>
  </si>
  <si>
    <t>飞狐信息技术 (天津) 有限公司</t>
  </si>
  <si>
    <t>惠州市屹立信息技术有限公司</t>
  </si>
  <si>
    <t>惠州市屹立信息技术有限公司-2020</t>
  </si>
  <si>
    <t>广州燚霖网络科技有限公司</t>
  </si>
  <si>
    <t>腾讯科技（深圳）有限公司</t>
  </si>
  <si>
    <t>腾讯科技（深圳）有限公司-四部</t>
  </si>
  <si>
    <t>北京寺库商贸有限公司</t>
  </si>
  <si>
    <t>成都海瑞恩网络科技有限公司</t>
  </si>
  <si>
    <t>成都海瑞恩网络科技有限公司-终端</t>
  </si>
  <si>
    <t>上海卓盟信息科技有限公司</t>
  </si>
  <si>
    <t>史迪奇(山东)供应链管理有限公司</t>
  </si>
  <si>
    <t>上海全旗网络信息技术有限公司-2021</t>
  </si>
  <si>
    <t>上海识装信息科技有限公司-厂商</t>
  </si>
  <si>
    <t>深圳市爱聊科技有限公司</t>
  </si>
  <si>
    <t>常相伴（武汉）科技有限公司</t>
  </si>
  <si>
    <t>常相伴（武汉）科技有限公司-四部</t>
  </si>
  <si>
    <t>网易有道信息技术（北京）有限公司-三星</t>
  </si>
  <si>
    <t>广东学无国界科技有限公司</t>
  </si>
  <si>
    <t>武汉奔赴远方科技有限公司</t>
  </si>
  <si>
    <t>汇智众通（深圳）科技文化产业有限公司</t>
  </si>
  <si>
    <t>霍尔果斯多彩-汇智众通（深圳）科技文化产业有限公司</t>
  </si>
  <si>
    <t>汇智众通（深圳）科技文化产业有限公司-2020</t>
  </si>
  <si>
    <t>霍尔果斯多彩-万惠投资管理有限公司</t>
  </si>
  <si>
    <t>霍尔果斯多彩-深圳市懒人在线科技有限公司</t>
  </si>
  <si>
    <t>霍尔果斯多彩-北京疯狂体育产业管理有限公司1</t>
  </si>
  <si>
    <t>光大期货有限公司</t>
  </si>
  <si>
    <t>霍尔果斯多彩-光大期货有限公司</t>
    <phoneticPr fontId="3" type="noConversion"/>
  </si>
  <si>
    <t>霍尔果斯多彩-光大期货有限公司</t>
  </si>
  <si>
    <t>霍尔果斯多彩-国泰君安证券股份有限公司</t>
  </si>
  <si>
    <t>霍尔果斯多彩-深圳荃能网络科技有限公司</t>
  </si>
  <si>
    <t>霍尔果斯多彩-深圳依时货拉拉科技有限公司</t>
  </si>
  <si>
    <t>霍尔果斯多彩-武汉木仓科技股份有限公司</t>
  </si>
  <si>
    <t>重庆帮考教育科技有限公司</t>
  </si>
  <si>
    <t>霍尔果斯多彩-重庆帮考教育科技有限公司</t>
  </si>
  <si>
    <t>霍尔果斯多彩-广州猎游信息科技有限公司</t>
  </si>
  <si>
    <t>霍尔果斯多彩-深圳讯游互动科技有限公司</t>
  </si>
  <si>
    <t>霍尔果斯多彩-深圳讯游互动科技有限公司</t>
    <phoneticPr fontId="3" type="noConversion"/>
  </si>
  <si>
    <t>霍尔果斯多彩-深圳讯游互动科技有限公司</t>
    <phoneticPr fontId="3" type="noConversion"/>
  </si>
  <si>
    <t>霍尔果斯多彩-上海全旗网络信息技术有限公司-2021</t>
  </si>
  <si>
    <t>广州星量信息技术有限公司</t>
  </si>
  <si>
    <t>北京米连科技有限公司</t>
  </si>
  <si>
    <t>易铭</t>
  </si>
  <si>
    <t>湖北微果网络科技有限公司-1912</t>
  </si>
  <si>
    <t>浙江天猫技术有限公司</t>
  </si>
  <si>
    <t>北京多彩互动广告有限公司-浙江天猫技术有限公司-厂商</t>
  </si>
  <si>
    <t>企查查科技有限公司</t>
  </si>
  <si>
    <t>重庆中景辰达网络技术有限公司</t>
  </si>
  <si>
    <t>上海数查科技有限公司</t>
  </si>
  <si>
    <t>深圳市前海劲锋科技有限公司</t>
  </si>
  <si>
    <t>游圣（上海）文化传媒有限公司</t>
  </si>
  <si>
    <t>广州东晨网络科技有限公司</t>
  </si>
  <si>
    <t>上海润吉网络科技有限公司</t>
  </si>
  <si>
    <t>深圳优优互联网络科技有限公司</t>
  </si>
  <si>
    <t>映客网络科技（海南）有限公司</t>
  </si>
  <si>
    <t>映客网络科技（海南）有限公司-厂商-新客</t>
  </si>
  <si>
    <t xml:space="preserve">金天 </t>
  </si>
  <si>
    <t>上海淇毓信息科技有限公司</t>
  </si>
  <si>
    <t>上海淇毓信息科技有限公司-三星</t>
  </si>
  <si>
    <t>上海淇毓信息科技有限公司-360借条</t>
  </si>
  <si>
    <t>来客互动（北京）科技发展有限公司</t>
  </si>
  <si>
    <t>北京多彩互动广告有限公司-东易日盛家居装饰集团股份有限公司</t>
  </si>
  <si>
    <t>凤凰飞扬（北京）新媒体信息技术有限公司</t>
  </si>
  <si>
    <t>汕头三尺信息科技有限公司</t>
  </si>
  <si>
    <t>北京好势信息技术有限公司</t>
  </si>
  <si>
    <t>北京多彩互动广告有限公司-北京好势信息技术有限公司</t>
  </si>
  <si>
    <t>数字媒体事业部</t>
  </si>
  <si>
    <t>沙宇桐</t>
  </si>
  <si>
    <t>北京字节跳动网络技术有限公司</t>
  </si>
  <si>
    <t>北京字节跳动网络技术有限公司-三星2021</t>
  </si>
  <si>
    <t>姜俊妤</t>
  </si>
  <si>
    <t>北京闪送科技有限公司</t>
  </si>
  <si>
    <t>广州中盈姿本文化投资有限公司</t>
  </si>
  <si>
    <t>广州炫石网络科技有限公司</t>
  </si>
  <si>
    <t>上海极客公社企业发展有限公司</t>
  </si>
  <si>
    <t>星潮闪耀移动网络科技（中国）有限公司</t>
  </si>
  <si>
    <t>北京多彩互动广告有限公司-星潮闪耀移动网络科技（中国）有限公司-六部</t>
  </si>
  <si>
    <t>北京小米移动软件有限公司</t>
  </si>
  <si>
    <t>李蕊</t>
  </si>
  <si>
    <t>北京豆豆鸟科技有限公司-6部</t>
  </si>
  <si>
    <t>常青藤爸爸（北京）教育科技有限公司-6部</t>
  </si>
  <si>
    <t>李友成01</t>
  </si>
  <si>
    <t>北京奇元科技有限公司</t>
  </si>
  <si>
    <t>北京多彩互动广告有限公司-北京奇元科技有限公司-三星转单</t>
  </si>
  <si>
    <t>南京金贝网络科技有限公司-六部</t>
  </si>
  <si>
    <t>北京至简风宜信息技术有限公司</t>
  </si>
  <si>
    <t>北京多彩互动广告有限公司-北京嘀嘀无限科技发展有限公司</t>
  </si>
  <si>
    <t>事业2部</t>
  </si>
  <si>
    <t>王明超</t>
  </si>
  <si>
    <t>北京多彩互动广告有限公司-杭州网易严选贸易有限公司</t>
  </si>
  <si>
    <t>王曦</t>
  </si>
  <si>
    <t>北京酷划在线网络技术有限公司</t>
  </si>
  <si>
    <t>戴平（销售）</t>
  </si>
  <si>
    <t>北京掌上壹柒科技有限公司0516</t>
  </si>
  <si>
    <t>东莞市酷神网络科技有限公司</t>
  </si>
  <si>
    <t>广州昊锐电子科技有限公司</t>
  </si>
  <si>
    <t>杭州磅礴科技有限公司</t>
  </si>
  <si>
    <t>杭州红花朵朵网络技术有限公司</t>
  </si>
  <si>
    <t>杭州游艺科技有限公司</t>
  </si>
  <si>
    <t>嘉泽无限（北京）网络科技有限公司</t>
  </si>
  <si>
    <t>南京途牛国际旅行社有限公司</t>
  </si>
  <si>
    <t>南京途牛国际旅行社有限公司-201901</t>
  </si>
  <si>
    <t>媒体中心渠道部</t>
  </si>
  <si>
    <t>邰伟庚</t>
  </si>
  <si>
    <t>全能互动（北京）科技有限公司</t>
  </si>
  <si>
    <t>全能互动（北京）科技有限公司-渠道部</t>
  </si>
  <si>
    <t xml:space="preserve"> 全能互动（北京）科技有限公司</t>
  </si>
  <si>
    <t>上海生腾数据科技有限公司</t>
  </si>
  <si>
    <t>李健超</t>
  </si>
  <si>
    <t>游戏事业部</t>
  </si>
  <si>
    <t>杜雅婷</t>
  </si>
  <si>
    <t>天津转转世界科技有限责任公司</t>
  </si>
  <si>
    <t>武汉九妖互娱信息技术有限公司-二部</t>
  </si>
  <si>
    <t>漳州大牛网络科技有限公司</t>
  </si>
  <si>
    <t>GREATEST EVENT LIMITED</t>
    <phoneticPr fontId="3" type="noConversion"/>
  </si>
  <si>
    <t>霍尔果斯多彩-GREATEST EVENT LIMITED</t>
    <phoneticPr fontId="3" type="noConversion"/>
  </si>
  <si>
    <t>广告主ID</t>
    <phoneticPr fontId="3" type="noConversion"/>
  </si>
  <si>
    <t>南京贝湾信息科技有限公司</t>
    <phoneticPr fontId="3" type="noConversion"/>
  </si>
  <si>
    <t>2023年6月</t>
    <phoneticPr fontId="3" type="noConversion"/>
  </si>
  <si>
    <t>厦门漫娱网络科技有限公司</t>
  </si>
  <si>
    <t>淮安爱德康赛广告有限公司-小米新客</t>
  </si>
  <si>
    <t>厦门趋势互动管理咨询有限公司</t>
  </si>
  <si>
    <t>2023年6月</t>
    <phoneticPr fontId="3" type="noConversion"/>
  </si>
  <si>
    <t>厦门恬音网络科技有限公司</t>
  </si>
  <si>
    <t>广东时代传媒集团有限公司</t>
  </si>
  <si>
    <t>广东时代传媒集团有限公司（时代周报）</t>
  </si>
  <si>
    <t>2023年6月</t>
    <phoneticPr fontId="3" type="noConversion"/>
  </si>
  <si>
    <t>归因（上海）科技有限公司</t>
  </si>
  <si>
    <t>深圳快学教育发展有限公司（会计学堂）</t>
  </si>
  <si>
    <t>海南哆贝信息科技有限公司</t>
  </si>
  <si>
    <t>江西君穗信息科技有限公司（盲盒牛牛）</t>
  </si>
  <si>
    <t>青岛青橙创新信息科技有限公司</t>
  </si>
  <si>
    <t>青岛青橙创新信息科技有限公司（测Wifi）</t>
  </si>
  <si>
    <t>厦门众联世纪股份有限公司</t>
  </si>
  <si>
    <t>厦门众联世纪股份有限公司-22</t>
  </si>
  <si>
    <t>南宁辰新网络科技有限公司 (国学记-快应用 )</t>
  </si>
  <si>
    <t>CPC</t>
  </si>
  <si>
    <t>上海墨百意信息科技有限公司</t>
  </si>
  <si>
    <t>北京小问智能科技有限公司（魔音工坊）</t>
  </si>
  <si>
    <t>上海沙猫科技有限公司</t>
  </si>
  <si>
    <t>上海狐芦网络科技有限公司 （当准天气）</t>
  </si>
  <si>
    <t>上海狐芦网络科技有限公司（当准天气-非商店）</t>
  </si>
  <si>
    <t>上海萤星网络科技有限公司（准时天气）</t>
  </si>
  <si>
    <t>上海萤星网络科技有限公司（准时天气-非商店）</t>
  </si>
  <si>
    <t>许昌易北铭网络科技有限公司</t>
  </si>
  <si>
    <t>许昌易北铭网络科技有限公司（断易堂）</t>
  </si>
  <si>
    <t>上海超起量文化传媒有限公司</t>
  </si>
  <si>
    <t>兼职网（山东）信息技术有限公司（兼职网）</t>
  </si>
  <si>
    <t>上海遇图网络科技有限公司</t>
  </si>
  <si>
    <t>上海遇图网络科技有限公司（图怪兽-新1）</t>
  </si>
  <si>
    <t>上海桓品信息技术中心（高考填报志愿）</t>
  </si>
  <si>
    <t>广州小迈网络科技有限公司</t>
  </si>
  <si>
    <t>广州小迈网络科技有限公司-新客</t>
  </si>
  <si>
    <t>广州迈量科技有限公司</t>
  </si>
  <si>
    <t>北京枫锦同圆软件科技有限公司</t>
  </si>
  <si>
    <t>北京枫锦同圆软件科技有限公司 (枫锦小课-H5-1)</t>
  </si>
  <si>
    <t>上海卓塔信息技术有限公司</t>
  </si>
  <si>
    <t>上海卓塔信息技术有限公司-厂商</t>
  </si>
  <si>
    <t>淘宝(中国) 软件有限公司 (淘宝-买量1)</t>
  </si>
  <si>
    <t>西安悦目互动信息科技有限责任公司</t>
  </si>
  <si>
    <t>上海康得视生物科技有限公司（圣视尔佳弱视训练软件）</t>
  </si>
  <si>
    <t>广州卓迈网络科技有限公司</t>
  </si>
  <si>
    <t>淘宝(中国) 软件有限公司(淘宝-买量)</t>
  </si>
  <si>
    <t>淘宝(中国) 软件有限公司(淘宝-买量5)</t>
  </si>
  <si>
    <t>北京趣试玩科技有限公司</t>
  </si>
  <si>
    <t>北京虎嗅信息科技股份有限公司（虎嗅）</t>
  </si>
  <si>
    <t>海南掌阅科技有限公司</t>
  </si>
  <si>
    <t>海南掌阅科技有限公司-新客</t>
  </si>
  <si>
    <t>深圳掌阅动漫科技有限公司（爱德康赛-多彩）</t>
  </si>
  <si>
    <t>北海迅迈信息技术有限公司</t>
  </si>
  <si>
    <t>深圳市贸人科技有限公司</t>
  </si>
  <si>
    <t>深圳市贸人科技有限公司（咨寻翻译官）</t>
  </si>
  <si>
    <t>温州博乐人力资源有限公司</t>
  </si>
  <si>
    <t>康金</t>
  </si>
  <si>
    <t>北京推优信息科技有限公司</t>
  </si>
  <si>
    <t>北京推优信息科技有限公司（推推到家-新）</t>
  </si>
  <si>
    <t>CPC</t>
    <phoneticPr fontId="9" type="noConversion"/>
  </si>
  <si>
    <t>CPC</t>
    <phoneticPr fontId="3" type="noConversion"/>
  </si>
  <si>
    <t>账户ID</t>
  </si>
  <si>
    <t>一级行业</t>
  </si>
  <si>
    <t>二级行业</t>
  </si>
  <si>
    <t>三级行业</t>
  </si>
  <si>
    <t>四级行业</t>
  </si>
  <si>
    <t>总消耗</t>
  </si>
  <si>
    <t>现金消耗</t>
  </si>
  <si>
    <t>虚拟金消耗</t>
  </si>
  <si>
    <t>CPD</t>
    <phoneticPr fontId="3" type="noConversion"/>
  </si>
  <si>
    <t>商店消耗</t>
  </si>
  <si>
    <t>非商店消耗</t>
  </si>
  <si>
    <t>米盟消耗</t>
  </si>
  <si>
    <t>曝光量</t>
  </si>
  <si>
    <t>点击量</t>
  </si>
  <si>
    <t>下载量</t>
  </si>
  <si>
    <t>108250196</t>
  </si>
  <si>
    <t>3538275</t>
  </si>
  <si>
    <t>3161592</t>
  </si>
  <si>
    <t>西安快鱼科技有限公司（今日读物分享软件-快应用）</t>
  </si>
  <si>
    <t>368792</t>
  </si>
  <si>
    <t>资讯阅读</t>
  </si>
  <si>
    <t>快应用IAA</t>
  </si>
  <si>
    <t>0</t>
  </si>
  <si>
    <t>1153</t>
  </si>
  <si>
    <t>35</t>
  </si>
  <si>
    <t>上海狐芦网络科技有限公司（当准天气）</t>
  </si>
  <si>
    <t>368952</t>
  </si>
  <si>
    <t>实用工具</t>
  </si>
  <si>
    <t>生活工具</t>
  </si>
  <si>
    <t>天气信息</t>
  </si>
  <si>
    <t>786133</t>
  </si>
  <si>
    <t>4435</t>
  </si>
  <si>
    <t>369022</t>
  </si>
  <si>
    <t>2349699</t>
  </si>
  <si>
    <t>9280</t>
  </si>
  <si>
    <t>370222</t>
  </si>
  <si>
    <t>其他</t>
  </si>
  <si>
    <t>12045</t>
  </si>
  <si>
    <t>158</t>
  </si>
  <si>
    <t>厦门趋势互动管理咨询有限公司（恋爱话术宝典）</t>
  </si>
  <si>
    <t>370472</t>
  </si>
  <si>
    <t>社交社区</t>
  </si>
  <si>
    <t>聊天社交</t>
  </si>
  <si>
    <t>7843</t>
  </si>
  <si>
    <t>137</t>
  </si>
  <si>
    <t>371062</t>
  </si>
  <si>
    <t>63927</t>
  </si>
  <si>
    <t>377</t>
  </si>
  <si>
    <t>371362</t>
  </si>
  <si>
    <t>办公软件</t>
  </si>
  <si>
    <t>16259</t>
  </si>
  <si>
    <t>343</t>
  </si>
  <si>
    <t>北海迅迈信息技术有限公司（阳阳天气）</t>
  </si>
  <si>
    <t>372262</t>
  </si>
  <si>
    <t>5191</t>
  </si>
  <si>
    <t>66</t>
  </si>
  <si>
    <t>厦门恬音网络科技有限公司（高情商回复话术）</t>
  </si>
  <si>
    <t>373972</t>
  </si>
  <si>
    <t>12526</t>
  </si>
  <si>
    <t>151</t>
  </si>
  <si>
    <t>387802</t>
  </si>
  <si>
    <t>305668</t>
  </si>
  <si>
    <t>45682</t>
  </si>
  <si>
    <t>35314</t>
  </si>
  <si>
    <t>深圳快学教育发展有限公司（会计学堂-新）</t>
  </si>
  <si>
    <t>391772</t>
  </si>
  <si>
    <t>教育</t>
  </si>
  <si>
    <t>教育工具</t>
  </si>
  <si>
    <t>39</t>
  </si>
  <si>
    <t>1</t>
  </si>
  <si>
    <t>394732</t>
  </si>
  <si>
    <t>系统工具</t>
  </si>
  <si>
    <t>wifi工具</t>
  </si>
  <si>
    <t>19526</t>
  </si>
  <si>
    <t>128</t>
  </si>
  <si>
    <t>396202</t>
  </si>
  <si>
    <t>电子商务</t>
  </si>
  <si>
    <t>97327</t>
  </si>
  <si>
    <t>304</t>
  </si>
  <si>
    <t>397852</t>
  </si>
  <si>
    <t>求职招聘</t>
  </si>
  <si>
    <t>6260</t>
  </si>
  <si>
    <t>53</t>
  </si>
  <si>
    <t>上海狐途网络科技有限公司（准点记账）</t>
  </si>
  <si>
    <t>398892</t>
  </si>
  <si>
    <t>金融服务</t>
  </si>
  <si>
    <t>金融工具</t>
  </si>
  <si>
    <t>记账</t>
  </si>
  <si>
    <t>13</t>
  </si>
  <si>
    <t>402732</t>
  </si>
  <si>
    <t>阅读</t>
  </si>
  <si>
    <t>16</t>
  </si>
  <si>
    <t>411632</t>
  </si>
  <si>
    <t>316550</t>
  </si>
  <si>
    <t>44379</t>
  </si>
  <si>
    <t>35027</t>
  </si>
  <si>
    <t>413342</t>
  </si>
  <si>
    <t>191</t>
  </si>
  <si>
    <t>6787</t>
  </si>
  <si>
    <t>171</t>
  </si>
  <si>
    <t>833081</t>
  </si>
  <si>
    <t>4582</t>
  </si>
  <si>
    <t>2454547</t>
  </si>
  <si>
    <t>9820</t>
  </si>
  <si>
    <t>12095</t>
  </si>
  <si>
    <t>166</t>
  </si>
  <si>
    <t>4682</t>
  </si>
  <si>
    <t>85</t>
  </si>
  <si>
    <t>82732</t>
  </si>
  <si>
    <t>353</t>
  </si>
  <si>
    <t>9714</t>
  </si>
  <si>
    <t>10097</t>
  </si>
  <si>
    <t>96</t>
  </si>
  <si>
    <t>17674</t>
  </si>
  <si>
    <t>159</t>
  </si>
  <si>
    <t>381858</t>
  </si>
  <si>
    <t>54360</t>
  </si>
  <si>
    <t>41861</t>
  </si>
  <si>
    <t>47</t>
  </si>
  <si>
    <t>2</t>
  </si>
  <si>
    <t>17366</t>
  </si>
  <si>
    <t>120</t>
  </si>
  <si>
    <t>148409</t>
  </si>
  <si>
    <t>176</t>
  </si>
  <si>
    <t>14946</t>
  </si>
  <si>
    <t>83</t>
  </si>
  <si>
    <t>20</t>
  </si>
  <si>
    <t>15</t>
  </si>
  <si>
    <t>416918</t>
  </si>
  <si>
    <t>58385</t>
  </si>
  <si>
    <t>45864</t>
  </si>
  <si>
    <t>187</t>
  </si>
  <si>
    <t>515</t>
  </si>
  <si>
    <t>9</t>
  </si>
  <si>
    <t>792297</t>
  </si>
  <si>
    <t>4802</t>
  </si>
  <si>
    <t>2648806</t>
  </si>
  <si>
    <t>10335</t>
  </si>
  <si>
    <t>31924</t>
  </si>
  <si>
    <t>346</t>
  </si>
  <si>
    <t>6964</t>
  </si>
  <si>
    <t>123</t>
  </si>
  <si>
    <t>91946</t>
  </si>
  <si>
    <t>336</t>
  </si>
  <si>
    <t>10367</t>
  </si>
  <si>
    <t>141</t>
  </si>
  <si>
    <t>12172</t>
  </si>
  <si>
    <t>95</t>
  </si>
  <si>
    <t>18868</t>
  </si>
  <si>
    <t>196</t>
  </si>
  <si>
    <t>505391</t>
  </si>
  <si>
    <t>71116</t>
  </si>
  <si>
    <t>55370</t>
  </si>
  <si>
    <t>46</t>
  </si>
  <si>
    <t>25516</t>
  </si>
  <si>
    <t>130</t>
  </si>
  <si>
    <t>87072</t>
  </si>
  <si>
    <t>220</t>
  </si>
  <si>
    <t>12578</t>
  </si>
  <si>
    <t>164</t>
  </si>
  <si>
    <t>8</t>
  </si>
  <si>
    <t>11</t>
  </si>
  <si>
    <t>470144</t>
  </si>
  <si>
    <t>70466</t>
  </si>
  <si>
    <t>55806</t>
  </si>
  <si>
    <t>150</t>
  </si>
  <si>
    <t>1511</t>
  </si>
  <si>
    <t>26</t>
  </si>
  <si>
    <t>978516</t>
  </si>
  <si>
    <t>5650</t>
  </si>
  <si>
    <t>2654912</t>
  </si>
  <si>
    <t>10759</t>
  </si>
  <si>
    <t>32606</t>
  </si>
  <si>
    <t>349</t>
  </si>
  <si>
    <t>11320</t>
  </si>
  <si>
    <t>134</t>
  </si>
  <si>
    <t>63588</t>
  </si>
  <si>
    <t>226</t>
  </si>
  <si>
    <t>5366</t>
  </si>
  <si>
    <t>6480</t>
  </si>
  <si>
    <t>24346</t>
  </si>
  <si>
    <t>185</t>
  </si>
  <si>
    <t>661980</t>
  </si>
  <si>
    <t>88392</t>
  </si>
  <si>
    <t>66378</t>
  </si>
  <si>
    <t>43</t>
  </si>
  <si>
    <t>5</t>
  </si>
  <si>
    <t>31884</t>
  </si>
  <si>
    <t>111557</t>
  </si>
  <si>
    <t>352</t>
  </si>
  <si>
    <t>285</t>
  </si>
  <si>
    <t>7</t>
  </si>
  <si>
    <t>481095</t>
  </si>
  <si>
    <t>68952</t>
  </si>
  <si>
    <t>53493</t>
  </si>
  <si>
    <t>132</t>
  </si>
  <si>
    <t>370</t>
  </si>
  <si>
    <t>904404</t>
  </si>
  <si>
    <t>4780</t>
  </si>
  <si>
    <t>2191065</t>
  </si>
  <si>
    <t>8398</t>
  </si>
  <si>
    <t>19632</t>
  </si>
  <si>
    <t>211</t>
  </si>
  <si>
    <t>5217</t>
  </si>
  <si>
    <t>102</t>
  </si>
  <si>
    <t>121757</t>
  </si>
  <si>
    <t>354</t>
  </si>
  <si>
    <t>4</t>
  </si>
  <si>
    <t>9227</t>
  </si>
  <si>
    <t>99</t>
  </si>
  <si>
    <t>21858</t>
  </si>
  <si>
    <t>175</t>
  </si>
  <si>
    <t>631847</t>
  </si>
  <si>
    <t>76500</t>
  </si>
  <si>
    <t>57353</t>
  </si>
  <si>
    <t>淘宝(中国) 软件有限公司（淘宝-买量1）</t>
  </si>
  <si>
    <t>389002</t>
  </si>
  <si>
    <t>综合电商</t>
  </si>
  <si>
    <t>371</t>
  </si>
  <si>
    <t>36</t>
  </si>
  <si>
    <t>33</t>
  </si>
  <si>
    <t>17446</t>
  </si>
  <si>
    <t>42951</t>
  </si>
  <si>
    <t>241</t>
  </si>
  <si>
    <t>14222</t>
  </si>
  <si>
    <t>88</t>
  </si>
  <si>
    <t>531044</t>
  </si>
  <si>
    <t>73378</t>
  </si>
  <si>
    <t>58222</t>
  </si>
  <si>
    <t>118</t>
  </si>
  <si>
    <t>305</t>
  </si>
  <si>
    <t>676459</t>
  </si>
  <si>
    <t>3492</t>
  </si>
  <si>
    <t>2148621</t>
  </si>
  <si>
    <t>8028</t>
  </si>
  <si>
    <t>14645</t>
  </si>
  <si>
    <t>228</t>
  </si>
  <si>
    <t>33585</t>
  </si>
  <si>
    <t>160</t>
  </si>
  <si>
    <t>59327</t>
  </si>
  <si>
    <t>350</t>
  </si>
  <si>
    <t>3</t>
  </si>
  <si>
    <t>9891</t>
  </si>
  <si>
    <t>76</t>
  </si>
  <si>
    <t>40847</t>
  </si>
  <si>
    <t>190</t>
  </si>
  <si>
    <t>565076</t>
  </si>
  <si>
    <t>67482</t>
  </si>
  <si>
    <t>50073</t>
  </si>
  <si>
    <t>947</t>
  </si>
  <si>
    <t>77</t>
  </si>
  <si>
    <t>21916</t>
  </si>
  <si>
    <t>129</t>
  </si>
  <si>
    <t>277707</t>
  </si>
  <si>
    <t>869</t>
  </si>
  <si>
    <t>31410</t>
  </si>
  <si>
    <t>93</t>
  </si>
  <si>
    <t>10</t>
  </si>
  <si>
    <t>586987</t>
  </si>
  <si>
    <t>79521</t>
  </si>
  <si>
    <t>61366</t>
  </si>
  <si>
    <t>8055</t>
  </si>
  <si>
    <t>232</t>
  </si>
  <si>
    <t>551290</t>
  </si>
  <si>
    <t>3045</t>
  </si>
  <si>
    <t>1770553</t>
  </si>
  <si>
    <t>6438</t>
  </si>
  <si>
    <t>13242</t>
  </si>
  <si>
    <t>183</t>
  </si>
  <si>
    <t>15125</t>
  </si>
  <si>
    <t>139</t>
  </si>
  <si>
    <t>65849</t>
  </si>
  <si>
    <t>411</t>
  </si>
  <si>
    <t>11114</t>
  </si>
  <si>
    <t>103</t>
  </si>
  <si>
    <t>24406</t>
  </si>
  <si>
    <t>529137</t>
  </si>
  <si>
    <t>68517</t>
  </si>
  <si>
    <t>52515</t>
  </si>
  <si>
    <t>694</t>
  </si>
  <si>
    <t>79</t>
  </si>
  <si>
    <t>16744</t>
  </si>
  <si>
    <t>113</t>
  </si>
  <si>
    <t>77405</t>
  </si>
  <si>
    <t>268</t>
  </si>
  <si>
    <t>8221</t>
  </si>
  <si>
    <t>74</t>
  </si>
  <si>
    <t>514419</t>
  </si>
  <si>
    <t>72350</t>
  </si>
  <si>
    <t>56568</t>
  </si>
  <si>
    <t>70</t>
  </si>
  <si>
    <t>7304</t>
  </si>
  <si>
    <t>58</t>
  </si>
  <si>
    <t>532989</t>
  </si>
  <si>
    <t>3057</t>
  </si>
  <si>
    <t>1274529</t>
  </si>
  <si>
    <t>5582</t>
  </si>
  <si>
    <t>19538</t>
  </si>
  <si>
    <t>7724</t>
  </si>
  <si>
    <t>127</t>
  </si>
  <si>
    <t>75867</t>
  </si>
  <si>
    <t>372</t>
  </si>
  <si>
    <t>5903</t>
  </si>
  <si>
    <t>81</t>
  </si>
  <si>
    <t>18701</t>
  </si>
  <si>
    <t>174</t>
  </si>
  <si>
    <t>393478</t>
  </si>
  <si>
    <t>50491</t>
  </si>
  <si>
    <t>39263</t>
  </si>
  <si>
    <t>1321</t>
  </si>
  <si>
    <t>109</t>
  </si>
  <si>
    <t>21</t>
  </si>
  <si>
    <t>20628</t>
  </si>
  <si>
    <t>69770</t>
  </si>
  <si>
    <t>249</t>
  </si>
  <si>
    <t>12356</t>
  </si>
  <si>
    <t>466964</t>
  </si>
  <si>
    <t>67821</t>
  </si>
  <si>
    <t>53886</t>
  </si>
  <si>
    <t>29235</t>
  </si>
  <si>
    <t>481487</t>
  </si>
  <si>
    <t>2731</t>
  </si>
  <si>
    <t>1296812</t>
  </si>
  <si>
    <t>5547</t>
  </si>
  <si>
    <t>12235</t>
  </si>
  <si>
    <t>194</t>
  </si>
  <si>
    <t>6612</t>
  </si>
  <si>
    <t>104</t>
  </si>
  <si>
    <t>75598</t>
  </si>
  <si>
    <t>328</t>
  </si>
  <si>
    <t>15231</t>
  </si>
  <si>
    <t>121</t>
  </si>
  <si>
    <t>17461</t>
  </si>
  <si>
    <t>363346</t>
  </si>
  <si>
    <t>50439</t>
  </si>
  <si>
    <t>39457</t>
  </si>
  <si>
    <t>197</t>
  </si>
  <si>
    <t>12</t>
  </si>
  <si>
    <t>20563</t>
  </si>
  <si>
    <t>60526</t>
  </si>
  <si>
    <t>110</t>
  </si>
  <si>
    <t>9469</t>
  </si>
  <si>
    <t>59</t>
  </si>
  <si>
    <t>426989</t>
  </si>
  <si>
    <t>61774</t>
  </si>
  <si>
    <t>49715</t>
  </si>
  <si>
    <t>949</t>
  </si>
  <si>
    <t>44</t>
  </si>
  <si>
    <t>614724</t>
  </si>
  <si>
    <t>3314</t>
  </si>
  <si>
    <t>1590424</t>
  </si>
  <si>
    <t>6564</t>
  </si>
  <si>
    <t>37659</t>
  </si>
  <si>
    <t>443</t>
  </si>
  <si>
    <t>9556</t>
  </si>
  <si>
    <t>63880</t>
  </si>
  <si>
    <t>383</t>
  </si>
  <si>
    <t>26913</t>
  </si>
  <si>
    <t>148</t>
  </si>
  <si>
    <t>15484</t>
  </si>
  <si>
    <t>201</t>
  </si>
  <si>
    <t>400604</t>
  </si>
  <si>
    <t>55855</t>
  </si>
  <si>
    <t>44207</t>
  </si>
  <si>
    <t>1546</t>
  </si>
  <si>
    <t>116</t>
  </si>
  <si>
    <t>25921</t>
  </si>
  <si>
    <t>62541</t>
  </si>
  <si>
    <t>173</t>
  </si>
  <si>
    <t>7427</t>
  </si>
  <si>
    <t>40</t>
  </si>
  <si>
    <t>463785</t>
  </si>
  <si>
    <t>70515</t>
  </si>
  <si>
    <t>57070</t>
  </si>
  <si>
    <t>8492</t>
  </si>
  <si>
    <t>510807</t>
  </si>
  <si>
    <t>3097</t>
  </si>
  <si>
    <t>1487539</t>
  </si>
  <si>
    <t>6842</t>
  </si>
  <si>
    <t>48455</t>
  </si>
  <si>
    <t>468</t>
  </si>
  <si>
    <t>6230</t>
  </si>
  <si>
    <t>102402</t>
  </si>
  <si>
    <t>418</t>
  </si>
  <si>
    <t>11691</t>
  </si>
  <si>
    <t>16965</t>
  </si>
  <si>
    <t>205</t>
  </si>
  <si>
    <t>389396</t>
  </si>
  <si>
    <t>60412</t>
  </si>
  <si>
    <t>47829</t>
  </si>
  <si>
    <t>1895</t>
  </si>
  <si>
    <t>31721</t>
  </si>
  <si>
    <t>25787</t>
  </si>
  <si>
    <t>206</t>
  </si>
  <si>
    <t>498594</t>
  </si>
  <si>
    <t>80159</t>
  </si>
  <si>
    <t>64382</t>
  </si>
  <si>
    <t>417</t>
  </si>
  <si>
    <t>618951</t>
  </si>
  <si>
    <t>3434</t>
  </si>
  <si>
    <t>1526308</t>
  </si>
  <si>
    <t>7015</t>
  </si>
  <si>
    <t>51168</t>
  </si>
  <si>
    <t>342</t>
  </si>
  <si>
    <t>5149</t>
  </si>
  <si>
    <t>80245</t>
  </si>
  <si>
    <t>356</t>
  </si>
  <si>
    <t>14475</t>
  </si>
  <si>
    <t>15274</t>
  </si>
  <si>
    <t>198</t>
  </si>
  <si>
    <t>363824</t>
  </si>
  <si>
    <t>51458</t>
  </si>
  <si>
    <t>40682</t>
  </si>
  <si>
    <t>2220</t>
  </si>
  <si>
    <t>180</t>
  </si>
  <si>
    <t>19732</t>
  </si>
  <si>
    <t>125</t>
  </si>
  <si>
    <t>84798</t>
  </si>
  <si>
    <t>284</t>
  </si>
  <si>
    <t>23080</t>
  </si>
  <si>
    <t>460733</t>
  </si>
  <si>
    <t>74161</t>
  </si>
  <si>
    <t>59504</t>
  </si>
  <si>
    <t>1237</t>
  </si>
  <si>
    <t>557217</t>
  </si>
  <si>
    <t>3007</t>
  </si>
  <si>
    <t>1583370</t>
  </si>
  <si>
    <t>7053</t>
  </si>
  <si>
    <t>38139</t>
  </si>
  <si>
    <t>338</t>
  </si>
  <si>
    <t>23532</t>
  </si>
  <si>
    <t>144</t>
  </si>
  <si>
    <t>88618</t>
  </si>
  <si>
    <t>306</t>
  </si>
  <si>
    <t>11246</t>
  </si>
  <si>
    <t>17346</t>
  </si>
  <si>
    <t>200</t>
  </si>
  <si>
    <t>374633</t>
  </si>
  <si>
    <t>51790</t>
  </si>
  <si>
    <t>40951</t>
  </si>
  <si>
    <t>724</t>
  </si>
  <si>
    <t>52</t>
  </si>
  <si>
    <t>16168</t>
  </si>
  <si>
    <t>30109</t>
  </si>
  <si>
    <t>170</t>
  </si>
  <si>
    <t>34828</t>
  </si>
  <si>
    <t>217</t>
  </si>
  <si>
    <t>448330</t>
  </si>
  <si>
    <t>68395</t>
  </si>
  <si>
    <t>54603</t>
  </si>
  <si>
    <t>1714</t>
  </si>
  <si>
    <t>473237</t>
  </si>
  <si>
    <t>2713</t>
  </si>
  <si>
    <t>1340917</t>
  </si>
  <si>
    <t>5793</t>
  </si>
  <si>
    <t>53807</t>
  </si>
  <si>
    <t>8070</t>
  </si>
  <si>
    <t>119</t>
  </si>
  <si>
    <t>68477</t>
  </si>
  <si>
    <t>382</t>
  </si>
  <si>
    <t>17241</t>
  </si>
  <si>
    <t>22424</t>
  </si>
  <si>
    <t>426410</t>
  </si>
  <si>
    <t>55578</t>
  </si>
  <si>
    <t>41644</t>
  </si>
  <si>
    <t>14</t>
  </si>
  <si>
    <t>16543</t>
  </si>
  <si>
    <t>122</t>
  </si>
  <si>
    <t>28986</t>
  </si>
  <si>
    <t>17096</t>
  </si>
  <si>
    <t>98</t>
  </si>
  <si>
    <t>443134</t>
  </si>
  <si>
    <t>65152</t>
  </si>
  <si>
    <t>49820</t>
  </si>
  <si>
    <t>3332</t>
  </si>
  <si>
    <t>188</t>
  </si>
  <si>
    <t>433321</t>
  </si>
  <si>
    <t>2549</t>
  </si>
  <si>
    <t>1344658</t>
  </si>
  <si>
    <t>6168</t>
  </si>
  <si>
    <t>33916</t>
  </si>
  <si>
    <t>207</t>
  </si>
  <si>
    <t>6745</t>
  </si>
  <si>
    <t>66580</t>
  </si>
  <si>
    <t>401</t>
  </si>
  <si>
    <t>10262</t>
  </si>
  <si>
    <t>16136</t>
  </si>
  <si>
    <t>483393</t>
  </si>
  <si>
    <t>60292</t>
  </si>
  <si>
    <t>44919</t>
  </si>
  <si>
    <t>23082</t>
  </si>
  <si>
    <t>27192</t>
  </si>
  <si>
    <t>213</t>
  </si>
  <si>
    <t>15088</t>
  </si>
  <si>
    <t>485831</t>
  </si>
  <si>
    <t>75450</t>
  </si>
  <si>
    <t>58280</t>
  </si>
  <si>
    <t>2325</t>
  </si>
  <si>
    <t>41</t>
  </si>
  <si>
    <t>808362</t>
  </si>
  <si>
    <t>2792</t>
  </si>
  <si>
    <t>1441182</t>
  </si>
  <si>
    <t>6572</t>
  </si>
  <si>
    <t>30457</t>
  </si>
  <si>
    <t>5415</t>
  </si>
  <si>
    <t>112</t>
  </si>
  <si>
    <t>74252</t>
  </si>
  <si>
    <t>374</t>
  </si>
  <si>
    <t>12387</t>
  </si>
  <si>
    <t>15247</t>
  </si>
  <si>
    <t>204</t>
  </si>
  <si>
    <t>504921</t>
  </si>
  <si>
    <t>61091</t>
  </si>
  <si>
    <t>48114</t>
  </si>
  <si>
    <t>22085</t>
  </si>
  <si>
    <t>42052</t>
  </si>
  <si>
    <t>246</t>
  </si>
  <si>
    <t>8965</t>
  </si>
  <si>
    <t>62</t>
  </si>
  <si>
    <t>501052</t>
  </si>
  <si>
    <t>76978</t>
  </si>
  <si>
    <t>63752</t>
  </si>
  <si>
    <t>5801</t>
  </si>
  <si>
    <t>367277</t>
  </si>
  <si>
    <t>2686</t>
  </si>
  <si>
    <t>1504867</t>
  </si>
  <si>
    <t>7506</t>
  </si>
  <si>
    <t>45935</t>
  </si>
  <si>
    <t>460</t>
  </si>
  <si>
    <t>6137</t>
  </si>
  <si>
    <t>90</t>
  </si>
  <si>
    <t>81583</t>
  </si>
  <si>
    <t>457</t>
  </si>
  <si>
    <t>16531</t>
  </si>
  <si>
    <t>22982</t>
  </si>
  <si>
    <t>489549</t>
  </si>
  <si>
    <t>60390</t>
  </si>
  <si>
    <t>47911</t>
  </si>
  <si>
    <t>26486</t>
  </si>
  <si>
    <t>114</t>
  </si>
  <si>
    <t>214717</t>
  </si>
  <si>
    <t>7113</t>
  </si>
  <si>
    <t>65</t>
  </si>
  <si>
    <t>542201</t>
  </si>
  <si>
    <t>84989</t>
  </si>
  <si>
    <t>70076</t>
  </si>
  <si>
    <t>13037</t>
  </si>
  <si>
    <t>71</t>
  </si>
  <si>
    <t>332400</t>
  </si>
  <si>
    <t>2876</t>
  </si>
  <si>
    <t>1272497</t>
  </si>
  <si>
    <t>6707</t>
  </si>
  <si>
    <t>41319</t>
  </si>
  <si>
    <t>437</t>
  </si>
  <si>
    <t>5214</t>
  </si>
  <si>
    <t>106</t>
  </si>
  <si>
    <t>90192</t>
  </si>
  <si>
    <t>453</t>
  </si>
  <si>
    <t>12722</t>
  </si>
  <si>
    <t>20726</t>
  </si>
  <si>
    <t>192</t>
  </si>
  <si>
    <t>400376</t>
  </si>
  <si>
    <t>50420</t>
  </si>
  <si>
    <t>40345</t>
  </si>
  <si>
    <t>35222</t>
  </si>
  <si>
    <t>144700</t>
  </si>
  <si>
    <t>599</t>
  </si>
  <si>
    <t>92</t>
  </si>
  <si>
    <t>463905</t>
  </si>
  <si>
    <t>73903</t>
  </si>
  <si>
    <t>60196</t>
  </si>
  <si>
    <t>77739</t>
  </si>
  <si>
    <t>2122</t>
  </si>
  <si>
    <t>424089</t>
  </si>
  <si>
    <t>3336</t>
  </si>
  <si>
    <t>1675182</t>
  </si>
  <si>
    <t>7861</t>
  </si>
  <si>
    <t>16373</t>
  </si>
  <si>
    <t>5850</t>
  </si>
  <si>
    <t>83995</t>
  </si>
  <si>
    <t>380</t>
  </si>
  <si>
    <t>29071</t>
  </si>
  <si>
    <t>147</t>
  </si>
  <si>
    <t>17991</t>
  </si>
  <si>
    <t>143</t>
  </si>
  <si>
    <t>566972</t>
  </si>
  <si>
    <t>75381</t>
  </si>
  <si>
    <t>58123</t>
  </si>
  <si>
    <t>19370</t>
  </si>
  <si>
    <t>54538</t>
  </si>
  <si>
    <t>290</t>
  </si>
  <si>
    <t>20914</t>
  </si>
  <si>
    <t>667698</t>
  </si>
  <si>
    <t>106687</t>
  </si>
  <si>
    <t>83333</t>
  </si>
  <si>
    <t>37468</t>
  </si>
  <si>
    <t>2202</t>
  </si>
  <si>
    <t>385753</t>
  </si>
  <si>
    <t>2832</t>
  </si>
  <si>
    <t>1280711</t>
  </si>
  <si>
    <t>5775</t>
  </si>
  <si>
    <t>15809</t>
  </si>
  <si>
    <t>17911</t>
  </si>
  <si>
    <t>156</t>
  </si>
  <si>
    <t>67593</t>
  </si>
  <si>
    <t>434</t>
  </si>
  <si>
    <t>15092</t>
  </si>
  <si>
    <t>42673</t>
  </si>
  <si>
    <t>237</t>
  </si>
  <si>
    <t>421149</t>
  </si>
  <si>
    <t>51028</t>
  </si>
  <si>
    <t>39781</t>
  </si>
  <si>
    <t>11922</t>
  </si>
  <si>
    <t>97</t>
  </si>
  <si>
    <t>80155</t>
  </si>
  <si>
    <t>367</t>
  </si>
  <si>
    <t>9461</t>
  </si>
  <si>
    <t>64</t>
  </si>
  <si>
    <t>417970</t>
  </si>
  <si>
    <t>64211</t>
  </si>
  <si>
    <t>50779</t>
  </si>
  <si>
    <t>12153</t>
  </si>
  <si>
    <t>315</t>
  </si>
  <si>
    <t>409616</t>
  </si>
  <si>
    <t>2581</t>
  </si>
  <si>
    <t>1591615</t>
  </si>
  <si>
    <t>6702</t>
  </si>
  <si>
    <t>18794</t>
  </si>
  <si>
    <t>193</t>
  </si>
  <si>
    <t>9062</t>
  </si>
  <si>
    <t>63439</t>
  </si>
  <si>
    <t>416</t>
  </si>
  <si>
    <t>33608</t>
  </si>
  <si>
    <t>27462</t>
  </si>
  <si>
    <t>383348</t>
  </si>
  <si>
    <t>42575</t>
  </si>
  <si>
    <t>33619</t>
  </si>
  <si>
    <t>16788</t>
  </si>
  <si>
    <t>78039</t>
  </si>
  <si>
    <t>276</t>
  </si>
  <si>
    <t>15316</t>
  </si>
  <si>
    <t>75</t>
  </si>
  <si>
    <t>372010</t>
  </si>
  <si>
    <t>58449</t>
  </si>
  <si>
    <t>47448</t>
  </si>
  <si>
    <t>3594</t>
  </si>
  <si>
    <t>131</t>
  </si>
  <si>
    <t>399816</t>
  </si>
  <si>
    <t>1939</t>
  </si>
  <si>
    <t>1306990</t>
  </si>
  <si>
    <t>5247</t>
  </si>
  <si>
    <t>38370</t>
  </si>
  <si>
    <t>345</t>
  </si>
  <si>
    <t>9902</t>
  </si>
  <si>
    <t>96667</t>
  </si>
  <si>
    <t>424</t>
  </si>
  <si>
    <t>59624</t>
  </si>
  <si>
    <t>20955</t>
  </si>
  <si>
    <t>184</t>
  </si>
  <si>
    <t>377902</t>
  </si>
  <si>
    <t>39651</t>
  </si>
  <si>
    <t>31491</t>
  </si>
  <si>
    <t>25388</t>
  </si>
  <si>
    <t>126</t>
  </si>
  <si>
    <t>75461</t>
  </si>
  <si>
    <t>287</t>
  </si>
  <si>
    <t>9638</t>
  </si>
  <si>
    <t>401516</t>
  </si>
  <si>
    <t>60802</t>
  </si>
  <si>
    <t>49154</t>
  </si>
  <si>
    <t>363760</t>
  </si>
  <si>
    <t>2308</t>
  </si>
  <si>
    <t>1166371</t>
  </si>
  <si>
    <t>5085</t>
  </si>
  <si>
    <t>26227</t>
  </si>
  <si>
    <t>400</t>
  </si>
  <si>
    <t>9647</t>
  </si>
  <si>
    <t>55310</t>
  </si>
  <si>
    <t>387</t>
  </si>
  <si>
    <t>29128</t>
  </si>
  <si>
    <t>117</t>
  </si>
  <si>
    <t>19223</t>
  </si>
  <si>
    <t>397891</t>
  </si>
  <si>
    <t>39850</t>
  </si>
  <si>
    <t>30696</t>
  </si>
  <si>
    <t>28567</t>
  </si>
  <si>
    <t>153529</t>
  </si>
  <si>
    <t>488</t>
  </si>
  <si>
    <t>5397</t>
  </si>
  <si>
    <t>60</t>
  </si>
  <si>
    <t>367108</t>
  </si>
  <si>
    <t>57508</t>
  </si>
  <si>
    <t>45761</t>
  </si>
  <si>
    <t>469659</t>
  </si>
  <si>
    <t>2717</t>
  </si>
  <si>
    <t>1399011</t>
  </si>
  <si>
    <t>6106</t>
  </si>
  <si>
    <t>30762</t>
  </si>
  <si>
    <t>391</t>
  </si>
  <si>
    <t>7130</t>
  </si>
  <si>
    <t>115517</t>
  </si>
  <si>
    <t>298</t>
  </si>
  <si>
    <t>19193</t>
  </si>
  <si>
    <t>18595</t>
  </si>
  <si>
    <t>398267</t>
  </si>
  <si>
    <t>41191</t>
  </si>
  <si>
    <t>31621</t>
  </si>
  <si>
    <t>21618</t>
  </si>
  <si>
    <t>101</t>
  </si>
  <si>
    <t>38965</t>
  </si>
  <si>
    <t>135</t>
  </si>
  <si>
    <t>13908</t>
  </si>
  <si>
    <t>382108</t>
  </si>
  <si>
    <t>61330</t>
  </si>
  <si>
    <t>48975</t>
  </si>
  <si>
    <t>27</t>
  </si>
  <si>
    <t>540045</t>
  </si>
  <si>
    <t>1427234</t>
  </si>
  <si>
    <t>6890</t>
  </si>
  <si>
    <t>20026</t>
  </si>
  <si>
    <t>242</t>
  </si>
  <si>
    <t>5696</t>
  </si>
  <si>
    <t>52753</t>
  </si>
  <si>
    <t>403</t>
  </si>
  <si>
    <t>25033</t>
  </si>
  <si>
    <t>15094</t>
  </si>
  <si>
    <t>345775</t>
  </si>
  <si>
    <t>30203</t>
  </si>
  <si>
    <t>22728</t>
  </si>
  <si>
    <t>17240</t>
  </si>
  <si>
    <t>48667</t>
  </si>
  <si>
    <t>253</t>
  </si>
  <si>
    <t>907</t>
  </si>
  <si>
    <t>278680</t>
  </si>
  <si>
    <t>41569</t>
  </si>
  <si>
    <t>33834</t>
  </si>
  <si>
    <t>474471</t>
  </si>
  <si>
    <t>3248</t>
  </si>
  <si>
    <t>1729583</t>
  </si>
  <si>
    <t>7837</t>
  </si>
  <si>
    <t>14392</t>
  </si>
  <si>
    <t>5428</t>
  </si>
  <si>
    <t>68944</t>
  </si>
  <si>
    <t>435</t>
  </si>
  <si>
    <t>19719</t>
  </si>
  <si>
    <t>15464</t>
  </si>
  <si>
    <t>165</t>
  </si>
  <si>
    <t>330694</t>
  </si>
  <si>
    <t>30535</t>
  </si>
  <si>
    <t>23251</t>
  </si>
  <si>
    <t>17739</t>
  </si>
  <si>
    <t>93660</t>
  </si>
  <si>
    <t>501</t>
  </si>
  <si>
    <t>10309</t>
  </si>
  <si>
    <t>48407</t>
  </si>
  <si>
    <t>363195</t>
  </si>
  <si>
    <t>48916</t>
  </si>
  <si>
    <t>39098</t>
  </si>
  <si>
    <t>海南哆贝信息科技有限公司（小圈-附近探约会-新）</t>
  </si>
  <si>
    <t>438012</t>
  </si>
  <si>
    <t>374738</t>
  </si>
  <si>
    <t>1339</t>
  </si>
  <si>
    <t>505857</t>
  </si>
  <si>
    <t>3520</t>
  </si>
  <si>
    <t>2283141</t>
  </si>
  <si>
    <t>9615</t>
  </si>
  <si>
    <t>24428</t>
  </si>
  <si>
    <t>262</t>
  </si>
  <si>
    <t>5759</t>
  </si>
  <si>
    <t>50961</t>
  </si>
  <si>
    <t>398</t>
  </si>
  <si>
    <t>19707</t>
  </si>
  <si>
    <t>181</t>
  </si>
  <si>
    <t>17360</t>
  </si>
  <si>
    <t>386915</t>
  </si>
  <si>
    <t>37923</t>
  </si>
  <si>
    <t>29783</t>
  </si>
  <si>
    <t>30820</t>
  </si>
  <si>
    <t>179</t>
  </si>
  <si>
    <t>100803</t>
  </si>
  <si>
    <t>364</t>
  </si>
  <si>
    <t>28579</t>
  </si>
  <si>
    <t>189</t>
  </si>
  <si>
    <t>19494</t>
  </si>
  <si>
    <t>372198</t>
  </si>
  <si>
    <t>52320</t>
  </si>
  <si>
    <t>42211</t>
  </si>
  <si>
    <t>224432</t>
  </si>
  <si>
    <t>1080</t>
  </si>
  <si>
    <t>572592</t>
  </si>
  <si>
    <t>3867</t>
  </si>
  <si>
    <t>3343381</t>
  </si>
  <si>
    <t>13065</t>
  </si>
  <si>
    <t>46307</t>
  </si>
  <si>
    <t>251</t>
  </si>
  <si>
    <t>341877</t>
  </si>
  <si>
    <t>1290</t>
  </si>
  <si>
    <t>54753</t>
  </si>
  <si>
    <t>9072</t>
  </si>
  <si>
    <t>278052</t>
  </si>
  <si>
    <t>728</t>
  </si>
  <si>
    <t>663799</t>
  </si>
  <si>
    <t>60447</t>
  </si>
  <si>
    <t>46198</t>
  </si>
  <si>
    <t>26602</t>
  </si>
  <si>
    <t>199</t>
  </si>
  <si>
    <t>49924</t>
  </si>
  <si>
    <t>257</t>
  </si>
  <si>
    <t>10281</t>
  </si>
  <si>
    <t>44683</t>
  </si>
  <si>
    <t>250</t>
  </si>
  <si>
    <t>297452</t>
  </si>
  <si>
    <t>42954</t>
  </si>
  <si>
    <t>35416</t>
  </si>
  <si>
    <t>288985</t>
  </si>
  <si>
    <t>813</t>
  </si>
  <si>
    <t>391471</t>
  </si>
  <si>
    <t>2891</t>
  </si>
  <si>
    <t>2892777</t>
  </si>
  <si>
    <t>12025</t>
  </si>
  <si>
    <t>27831</t>
  </si>
  <si>
    <t>261</t>
  </si>
  <si>
    <t>26693</t>
  </si>
  <si>
    <t>42833</t>
  </si>
  <si>
    <t>425</t>
  </si>
  <si>
    <t>15022</t>
  </si>
  <si>
    <t>67245</t>
  </si>
  <si>
    <t>269</t>
  </si>
  <si>
    <t>633409</t>
  </si>
  <si>
    <t>47568</t>
  </si>
  <si>
    <t>34842</t>
  </si>
  <si>
    <t>26970</t>
  </si>
  <si>
    <t>169</t>
  </si>
  <si>
    <t>33991</t>
  </si>
  <si>
    <t>140</t>
  </si>
  <si>
    <t>6625</t>
  </si>
  <si>
    <t>55739</t>
  </si>
  <si>
    <t>255</t>
  </si>
  <si>
    <t>264016</t>
  </si>
  <si>
    <t>33766</t>
  </si>
  <si>
    <t>27544</t>
  </si>
  <si>
    <t>144004</t>
  </si>
  <si>
    <t>603</t>
  </si>
  <si>
    <t>466284</t>
  </si>
  <si>
    <t>2896</t>
  </si>
  <si>
    <t>2754571</t>
  </si>
  <si>
    <t>11282</t>
  </si>
  <si>
    <t>33957</t>
  </si>
  <si>
    <t>248</t>
  </si>
  <si>
    <t>20757</t>
  </si>
  <si>
    <t>162</t>
  </si>
  <si>
    <t>71187</t>
  </si>
  <si>
    <t>8033</t>
  </si>
  <si>
    <t>20318</t>
  </si>
  <si>
    <t>408781</t>
  </si>
  <si>
    <t>28249</t>
  </si>
  <si>
    <t>21154</t>
  </si>
  <si>
    <t>36158</t>
  </si>
  <si>
    <t>61047</t>
  </si>
  <si>
    <t>56</t>
  </si>
  <si>
    <t>45065</t>
  </si>
  <si>
    <t>289914</t>
  </si>
  <si>
    <t>31211</t>
  </si>
  <si>
    <t>25882</t>
  </si>
  <si>
    <t>142239</t>
  </si>
  <si>
    <t>662</t>
  </si>
  <si>
    <t>厦门简算科技有限公司</t>
  </si>
  <si>
    <t>北京五岳互动科技有限公司-vivo新客</t>
  </si>
  <si>
    <t>jiansuan</t>
  </si>
  <si>
    <t>深圳云长文化科技有限公司</t>
  </si>
  <si>
    <t>北京五岳互动科技有限公司-vivo电商金融客保</t>
  </si>
  <si>
    <t>yunchangwenhua</t>
  </si>
  <si>
    <t>2023年6月</t>
    <phoneticPr fontId="3" type="noConversion"/>
  </si>
  <si>
    <t>武汉滴滴网络科技有限公司</t>
  </si>
  <si>
    <t>lianaiji123</t>
  </si>
  <si>
    <t>武汉恋爱记网络科技有限公司</t>
  </si>
  <si>
    <t>lovenoteapp02</t>
  </si>
  <si>
    <t>fujinailm</t>
  </si>
  <si>
    <t>fujinai</t>
  </si>
  <si>
    <t>fujinai1</t>
  </si>
  <si>
    <t>fujinai2</t>
  </si>
  <si>
    <t>fjyyhlm</t>
  </si>
  <si>
    <t>fujyyh</t>
  </si>
  <si>
    <t>成都中云天下科技有限公司</t>
  </si>
  <si>
    <t>zhongyuncy</t>
  </si>
  <si>
    <t>qn_testbird</t>
  </si>
  <si>
    <t>2023年6月</t>
    <phoneticPr fontId="3" type="noConversion"/>
  </si>
  <si>
    <t>厦门胜吴电子商务有限公司</t>
  </si>
  <si>
    <t>厦门尘犀信息咨询有限公司</t>
  </si>
  <si>
    <t>qqpifu</t>
  </si>
  <si>
    <t>厦门胜吴电子商务有限公告</t>
  </si>
  <si>
    <t>alubaXXX</t>
  </si>
  <si>
    <t>2023年6月</t>
    <phoneticPr fontId="3" type="noConversion"/>
  </si>
  <si>
    <t>mflpfu</t>
  </si>
  <si>
    <t>v10wjia</t>
  </si>
  <si>
    <t>北京小问智能科技有限公司</t>
  </si>
  <si>
    <t>moyingongfang</t>
  </si>
  <si>
    <t>HUANPIN</t>
  </si>
  <si>
    <t>深圳米果趣动科技有限公司</t>
  </si>
  <si>
    <t>megofun</t>
  </si>
  <si>
    <t>刘畅</t>
  </si>
  <si>
    <t>杭州满力网络科技有限公司</t>
  </si>
  <si>
    <t>杭州满力网络科技有限公司-新客</t>
  </si>
  <si>
    <t>合肥畅聊网络科技有限公司</t>
  </si>
  <si>
    <t>hfcl123456</t>
  </si>
  <si>
    <t>金华就约我吧网络科技有限公司</t>
  </si>
  <si>
    <t>武汉元九网络科技有限公司</t>
  </si>
  <si>
    <t>whyjwl</t>
  </si>
  <si>
    <t>天津星元素科技有限公司</t>
  </si>
  <si>
    <t>天津雪域科技有限公司</t>
  </si>
  <si>
    <t>xfcschang</t>
  </si>
  <si>
    <t>广西无限立方网络科技有限公司</t>
  </si>
  <si>
    <t>fujinliao_123</t>
  </si>
  <si>
    <t>广州卓丰网络科技有限公司</t>
  </si>
  <si>
    <t>cdwy01</t>
  </si>
  <si>
    <t>kdsjws</t>
  </si>
  <si>
    <t>kdsjws03</t>
  </si>
  <si>
    <t>徐州优推信息技术有限公司</t>
  </si>
  <si>
    <t>sjcd02</t>
  </si>
  <si>
    <t>深圳市河马软件技术有限公司</t>
  </si>
  <si>
    <t>szhm123</t>
  </si>
  <si>
    <t>北京初联科技有限公司</t>
  </si>
  <si>
    <t>kuaifan1</t>
  </si>
  <si>
    <t>mndxia</t>
  </si>
  <si>
    <t>广州亮推网络科技有限公司</t>
  </si>
  <si>
    <t>xmjb01</t>
  </si>
  <si>
    <t>xmjb02</t>
  </si>
  <si>
    <t>广州万顺网络科技有限公司</t>
  </si>
  <si>
    <t>ddswbao</t>
  </si>
  <si>
    <t>ddswbao02</t>
  </si>
  <si>
    <t>Wanshun</t>
  </si>
  <si>
    <t>cdwy02</t>
  </si>
  <si>
    <t>kdsjws02</t>
  </si>
  <si>
    <t>klcd01</t>
  </si>
  <si>
    <t>klcd02</t>
  </si>
  <si>
    <t>wooask</t>
  </si>
  <si>
    <t>新余悦萌网络科技有限公司</t>
  </si>
  <si>
    <t>北京胜季科技有限公司</t>
  </si>
  <si>
    <t>BJ_shengji</t>
  </si>
  <si>
    <t>杭州婕拉科技有限公司</t>
  </si>
  <si>
    <t>杭州涌润网络科技有限公司</t>
  </si>
  <si>
    <t>hzyr123</t>
  </si>
  <si>
    <t>厦门七梦信息科技有限公司</t>
  </si>
  <si>
    <t>厦门剑虾信息科技有限公司</t>
  </si>
  <si>
    <t>jianxia</t>
  </si>
  <si>
    <t>zx102003</t>
  </si>
  <si>
    <t>杭州牛呀网络科技有限公司</t>
  </si>
  <si>
    <t>兰溪市锐森网络科技有限公司</t>
  </si>
  <si>
    <t>lanxi_01</t>
  </si>
  <si>
    <t>上海还复来信息科技有限公司</t>
  </si>
  <si>
    <t>AIhhbao</t>
  </si>
  <si>
    <t>武汉晃游网络科技有限公司</t>
  </si>
  <si>
    <t>17huang</t>
  </si>
  <si>
    <t>联盟</t>
    <phoneticPr fontId="3" type="noConversion"/>
  </si>
  <si>
    <t>联盟</t>
    <phoneticPr fontId="3" type="noConversion"/>
  </si>
  <si>
    <t>视频信息流</t>
    <phoneticPr fontId="3" type="noConversion"/>
  </si>
  <si>
    <t>视频信息流</t>
  </si>
  <si>
    <t>联盟</t>
    <phoneticPr fontId="3" type="noConversion"/>
  </si>
  <si>
    <t>联盟</t>
    <phoneticPr fontId="3" type="noConversion"/>
  </si>
  <si>
    <t>广告主用户名</t>
  </si>
  <si>
    <t>广告主公司名</t>
  </si>
  <si>
    <t>二级代理商用户名</t>
  </si>
  <si>
    <t>二级代理商公司名</t>
  </si>
  <si>
    <t>分配子账号</t>
  </si>
  <si>
    <t>子账号备注</t>
  </si>
  <si>
    <t>总消耗(元)</t>
  </si>
  <si>
    <t>现金消耗(元)</t>
  </si>
  <si>
    <t>虚拟金消耗(元)</t>
  </si>
  <si>
    <t>CPD现金消耗（元）</t>
  </si>
  <si>
    <t>CPD虚拟金消耗（元）</t>
  </si>
  <si>
    <t>信息流现金消耗（元）</t>
  </si>
  <si>
    <t>信息虚拟金消耗（元）</t>
  </si>
  <si>
    <t>广告联盟现金消耗（元）</t>
  </si>
  <si>
    <t>广告联盟虚拟金消耗（元）</t>
  </si>
  <si>
    <t>vivo视频现金消耗（元）</t>
  </si>
  <si>
    <t>vivo视频虚拟金消耗（元）</t>
  </si>
  <si>
    <t>兰溪市万下网络科技有限公司</t>
  </si>
  <si>
    <t>haocai3</t>
  </si>
  <si>
    <t>haocai2</t>
  </si>
  <si>
    <t>DC_cwj,DC_fys,DC_qym</t>
  </si>
  <si>
    <t>陈文杰,冯印双,钱咏梅</t>
  </si>
  <si>
    <t>DC_fys,DC_WWX,DC_wc1,DC_qym,DC_cwj</t>
  </si>
  <si>
    <t>冯印双,王文希,王灿,钱咏梅,陈文杰</t>
  </si>
  <si>
    <t>DC_HGS1,DC_cwj</t>
  </si>
  <si>
    <t>黄广盛,陈文杰</t>
  </si>
  <si>
    <t>DC_fys,DC_qym</t>
  </si>
  <si>
    <t>冯印双,钱咏梅</t>
  </si>
  <si>
    <t>DC_wc1,DC_jrj,DC_fys</t>
  </si>
  <si>
    <t>王灿,蒋汭金,冯印双</t>
  </si>
  <si>
    <t>DC_qym,DC_cwj,DC_fys</t>
  </si>
  <si>
    <t>钱咏梅,陈文杰,冯印双</t>
  </si>
  <si>
    <t>DC_cwj</t>
  </si>
  <si>
    <t>陈文杰</t>
  </si>
  <si>
    <t>DC_WWX,DC_lc1</t>
  </si>
  <si>
    <t>王文希,刘畅</t>
  </si>
  <si>
    <t>DC_yf1,DC_jrj</t>
  </si>
  <si>
    <t>杨帆,蒋汭金</t>
  </si>
  <si>
    <t>DC_fys,DC_wc1,DC_qym</t>
  </si>
  <si>
    <t>冯印双,王灿,钱咏梅</t>
  </si>
  <si>
    <t>DC_wzy,DC_wqb02</t>
  </si>
  <si>
    <t>王志莹,仵起博</t>
  </si>
  <si>
    <t>DC_wqb02,DC_wzy,DC_WWX</t>
  </si>
  <si>
    <t>仵起博,王志莹,王文希</t>
  </si>
  <si>
    <t>DC_wqb02,DC_wzy</t>
  </si>
  <si>
    <t>仵起博,王志莹</t>
  </si>
  <si>
    <t>DC_yf1,DC_cwj</t>
  </si>
  <si>
    <t>杨帆,陈文杰</t>
  </si>
  <si>
    <t>DC_wqb02,DC_xpf</t>
  </si>
  <si>
    <t>仵起博,谢朋峰</t>
  </si>
  <si>
    <t>DC_hhf,DC_xhr,DC_CKH</t>
  </si>
  <si>
    <t>何红芳,徐海荣,成铠含</t>
  </si>
  <si>
    <t>2023年6月</t>
    <phoneticPr fontId="3" type="noConversion"/>
  </si>
  <si>
    <t>广州津虹</t>
  </si>
  <si>
    <t>广州津虹-代运营</t>
  </si>
  <si>
    <t>海南快道互动网络科技有限公司</t>
  </si>
  <si>
    <t>王艳丽</t>
  </si>
  <si>
    <t>北京鹏泰互动广告有限公司-渠道部-2020</t>
  </si>
  <si>
    <t>北京鹏泰互动广告有限公司-渠道部-其他</t>
  </si>
  <si>
    <t>时间</t>
  </si>
  <si>
    <t>广告主账户id</t>
  </si>
  <si>
    <t>广告主账户名称</t>
  </si>
  <si>
    <t>客户ID</t>
  </si>
  <si>
    <t>销售Id</t>
  </si>
  <si>
    <t>销售名称</t>
  </si>
  <si>
    <t>销售部门Id</t>
  </si>
  <si>
    <t>销售部门名称</t>
  </si>
  <si>
    <t>客户一级行业</t>
  </si>
  <si>
    <t>客户二级行业</t>
  </si>
  <si>
    <t>注册时间</t>
  </si>
  <si>
    <t>代理子账户ID</t>
  </si>
  <si>
    <t>代理子账户名称</t>
  </si>
  <si>
    <t>一级代理商账户ID</t>
  </si>
  <si>
    <t>一级代理商账户名称</t>
  </si>
  <si>
    <t>一级代理商ID</t>
  </si>
  <si>
    <t>一级代理商名称</t>
  </si>
  <si>
    <t>项目编号</t>
  </si>
  <si>
    <t>项目名称</t>
  </si>
  <si>
    <t>是否放心购</t>
  </si>
  <si>
    <t>消耗来源</t>
  </si>
  <si>
    <t>投放平台</t>
  </si>
  <si>
    <t>业务来源</t>
  </si>
  <si>
    <t>广告类型</t>
  </si>
  <si>
    <t>非赠款消耗</t>
  </si>
  <si>
    <t>赠款消耗</t>
  </si>
  <si>
    <t>代理商业绩消耗</t>
  </si>
  <si>
    <t>赠款消耗（计返点）</t>
  </si>
  <si>
    <t>赠款消耗（计返货）</t>
  </si>
  <si>
    <t>结算行业统计类型</t>
  </si>
  <si>
    <t>当月结算一级行业</t>
  </si>
  <si>
    <t>当月结算二级行业</t>
  </si>
  <si>
    <t>结算行业内部行业分类</t>
  </si>
  <si>
    <t>是否本地投放</t>
  </si>
  <si>
    <t>资源包类型</t>
  </si>
  <si>
    <t>推广形式</t>
  </si>
  <si>
    <t>电商类型</t>
  </si>
  <si>
    <t>OA</t>
  </si>
  <si>
    <t>1714944294103047</t>
  </si>
  <si>
    <t>随身云(南京)-pt-中华万年历-ios-06</t>
  </si>
  <si>
    <t>1779293</t>
  </si>
  <si>
    <t>随身云（南京）信息技术有限公司</t>
  </si>
  <si>
    <t/>
  </si>
  <si>
    <t>工具类软件</t>
  </si>
  <si>
    <t>2021-10-29 17:05:27</t>
  </si>
  <si>
    <t>1752182149343239</t>
  </si>
  <si>
    <t>海南快道1</t>
  </si>
  <si>
    <t>6654940936</t>
  </si>
  <si>
    <t>北京品众互动网络营销技术有限公司（华北KA）</t>
  </si>
  <si>
    <t>38624</t>
  </si>
  <si>
    <t>北京品众互动网络营销技术有限公司</t>
  </si>
  <si>
    <t>XM1123900116</t>
  </si>
  <si>
    <t>2023年6月竞价-随身云（南京）信息技术有限公司(1779293)-38624-1714944294103047-普通竞价-1688178213</t>
  </si>
  <si>
    <t>否</t>
  </si>
  <si>
    <t>本地广告</t>
  </si>
  <si>
    <t>头条APP</t>
  </si>
  <si>
    <t>竞价广告组</t>
  </si>
  <si>
    <t>行业类目</t>
  </si>
  <si>
    <t>B</t>
  </si>
  <si>
    <t>非直播计划</t>
  </si>
  <si>
    <t>非电商</t>
  </si>
  <si>
    <t>抖音APP</t>
  </si>
  <si>
    <t>搜索广告</t>
  </si>
  <si>
    <t>搜索竞价快投广告</t>
  </si>
  <si>
    <t>搜索快投升级</t>
  </si>
  <si>
    <t>火山APP</t>
  </si>
  <si>
    <t>番茄小说</t>
  </si>
  <si>
    <t>西瓜APP</t>
  </si>
  <si>
    <t>1715855106698254</t>
  </si>
  <si>
    <t>头条-脉脉-pt-拉活-通投智选合并-01</t>
  </si>
  <si>
    <t>1037779</t>
  </si>
  <si>
    <t>北京淘友天下科技发展有限公司</t>
  </si>
  <si>
    <t>商务服务</t>
  </si>
  <si>
    <t>人力资源服务</t>
  </si>
  <si>
    <t>2021-11-08 18:22:25</t>
  </si>
  <si>
    <t>XM1123911725</t>
  </si>
  <si>
    <t>2023年6月竞价-北京淘友天下科技发展有限公司(1037779)-38624-1715855106698254-普通竞价-1688178291</t>
  </si>
  <si>
    <t>通投智选</t>
  </si>
  <si>
    <t>A</t>
  </si>
  <si>
    <t>1719115949094926</t>
  </si>
  <si>
    <t>pt-安卓-穿山甲优质-低激活-03</t>
  </si>
  <si>
    <t>1886243</t>
  </si>
  <si>
    <t>2021-12-14 18:12:07</t>
  </si>
  <si>
    <t>XM1122139299</t>
  </si>
  <si>
    <t>2023年6月业务项目-北京天眼查科技有限公司(1886243)-38624-1719115949094926-网盟-竞价广告组</t>
  </si>
  <si>
    <t>穿山甲</t>
  </si>
  <si>
    <t>国内网盟</t>
  </si>
  <si>
    <t>1719115949548551</t>
  </si>
  <si>
    <t>pt-安卓-穿山甲优质-低激活-02</t>
  </si>
  <si>
    <t>2021-12-14 18:12:08</t>
  </si>
  <si>
    <t>XM1122137578</t>
  </si>
  <si>
    <t>2023年6月业务项目-北京天眼查科技有限公司(1886243)-38624-1719115949548551-网盟-竞价广告组</t>
  </si>
  <si>
    <t>1719115950439496</t>
  </si>
  <si>
    <t>pt-安卓-穿山甲优质-低激活-01</t>
  </si>
  <si>
    <t>XM1122136911</t>
  </si>
  <si>
    <t>2023年6月业务项目-北京天眼查科技有限公司(1886243)-38624-1719115950439496-网盟-竞价广告组</t>
  </si>
  <si>
    <t>1719115950938120</t>
  </si>
  <si>
    <t>pt-安卓-穿山甲-通投-05</t>
  </si>
  <si>
    <t>2021-12-14 18:12:09</t>
  </si>
  <si>
    <t>XM1122138662</t>
  </si>
  <si>
    <t>2023年6月业务项目-北京天眼查科技有限公司(1886243)-38624-1719115950938120-网盟-竞价广告组</t>
  </si>
  <si>
    <t>1722183145994248</t>
  </si>
  <si>
    <t>头条-脉脉-pt-拉活-站内-02</t>
  </si>
  <si>
    <t>2022-01-17 14:43:54</t>
  </si>
  <si>
    <t>XM1123919776</t>
  </si>
  <si>
    <t>2023年6月竞价-北京淘友天下科技发展有限公司(1037779)-38624-1722183145994248-普通竞价-1688178346</t>
  </si>
  <si>
    <t>1735239633009741</t>
  </si>
  <si>
    <t>头条-脉脉-pt-拉活-站内-03</t>
  </si>
  <si>
    <t>2022-06-10 17:31:10</t>
  </si>
  <si>
    <t>XM1123915051</t>
  </si>
  <si>
    <t>2023年6月竞价-北京淘友天下科技发展有限公司(1037779)-38624-1735239633009741-普通竞价-1688178314</t>
  </si>
  <si>
    <t>1735239636965390</t>
  </si>
  <si>
    <t>头条-脉脉-pt-拉活-站内合并</t>
  </si>
  <si>
    <t>2022-06-10 17:31:14</t>
  </si>
  <si>
    <t>XM1123930336</t>
  </si>
  <si>
    <t>2023年6月竞价-北京淘友天下科技发展有限公司(1037779)-38624-1735239636965390-普通竞价-1688178426</t>
  </si>
  <si>
    <t>1748545690745863</t>
  </si>
  <si>
    <t>魔王与公主-抖音-微信小游戏-文彦-霍尔果斯-鹏泰-039</t>
  </si>
  <si>
    <t>632665633</t>
  </si>
  <si>
    <t>霍尔果斯平头哥网络科技有限公司</t>
  </si>
  <si>
    <t>游戏</t>
  </si>
  <si>
    <t>卡牌游戏</t>
  </si>
  <si>
    <t>2022-11-04 14:25:16</t>
  </si>
  <si>
    <t>XM1123208723</t>
  </si>
  <si>
    <t>2023年6月竞价-霍尔果斯平头哥网络科技有限公司(632665633)-38624-1748545690745863-普通竞价-1688173276</t>
  </si>
  <si>
    <t>1752271362950152</t>
  </si>
  <si>
    <t>头条-脉脉-pt-拉活-iOS-通投智选合并-02</t>
  </si>
  <si>
    <t>2022-12-15 17:23:14</t>
  </si>
  <si>
    <t>XM1123916008</t>
  </si>
  <si>
    <t>2023年6月竞价-北京淘友天下科技发展有限公司(1037779)-38624-1752271362950152-普通竞价-1688178320</t>
  </si>
  <si>
    <t>1753267996884045</t>
  </si>
  <si>
    <t>【拉活】YY-多彩-代运营-06</t>
  </si>
  <si>
    <t>615654723</t>
  </si>
  <si>
    <t>传媒及内容</t>
  </si>
  <si>
    <t>网络视听</t>
  </si>
  <si>
    <t>2022-12-26 17:24:18</t>
  </si>
  <si>
    <t>XM1122513946</t>
  </si>
  <si>
    <t>2023年6月竞价-广州津虹网络传媒有限公司(615654723)-38624-1753267996884045-普通竞价-1688169818</t>
  </si>
  <si>
    <t>1753349901624327</t>
  </si>
  <si>
    <t>【拉活】YY-多彩-代运营-07</t>
  </si>
  <si>
    <t>2022-12-27 15:06:08</t>
  </si>
  <si>
    <t>XM1122353402</t>
  </si>
  <si>
    <t>2023年6月业务项目-广州津虹网络传媒有限公司(615654723)-38624-1753349901624327-网盟-竞价广告组</t>
  </si>
  <si>
    <t>1753450111937543</t>
  </si>
  <si>
    <t>【拉新】YY-多彩-71-常规-站内-每日留存-宇政-2.0</t>
  </si>
  <si>
    <t>2022-12-28 17:38:56</t>
  </si>
  <si>
    <t>XM1122514998</t>
  </si>
  <si>
    <t>2023年6月竞价-广州津虹网络传媒有限公司(615654723)-38624-1753450111937543-普通竞价-1688169822</t>
  </si>
  <si>
    <t>1755255939931144</t>
  </si>
  <si>
    <t>【拉新】YY-多彩-98-关键行为-氛围穿山甲-少莹</t>
  </si>
  <si>
    <t>2023-01-17 16:01:48</t>
  </si>
  <si>
    <t>XM1122351176</t>
  </si>
  <si>
    <t>2023年6月业务项目-广州津虹网络传媒有限公司(615654723)-38624-1755255939931144-网盟-竞价广告组</t>
  </si>
  <si>
    <t>1755256468616206</t>
  </si>
  <si>
    <t>【拉新】YY-多彩-102-关键行为-氛围穿山甲-少莹</t>
  </si>
  <si>
    <t>2023-01-17 16:10:12</t>
  </si>
  <si>
    <t>XM1122354908</t>
  </si>
  <si>
    <t>2023年6月业务项目-广州津虹网络传媒有限公司(615654723)-38624-1755256468616206-网盟-竞价广告组</t>
  </si>
  <si>
    <t>1760314609045512</t>
  </si>
  <si>
    <t>pt-种菜大亨-2</t>
  </si>
  <si>
    <t>629061872</t>
  </si>
  <si>
    <t>长沙聿云信息科技有限公司</t>
  </si>
  <si>
    <t>模拟经营</t>
  </si>
  <si>
    <t>2023-03-14 12:07:11</t>
  </si>
  <si>
    <t>XM1122756007</t>
  </si>
  <si>
    <t>2023年6月竞价-长沙聿云信息科技有限公司(629061872)-38624-1760314609045512-普通竞价-1688170942</t>
  </si>
  <si>
    <t>休闲游戏</t>
  </si>
  <si>
    <t>1761686613293070</t>
  </si>
  <si>
    <t>头条-脉脉-pt-ct-安卓</t>
  </si>
  <si>
    <t>2023-03-29 15:34:36</t>
  </si>
  <si>
    <t>XM1123926509</t>
  </si>
  <si>
    <t>2023年6月竞价-北京淘友天下科技发展有限公司(1037779)-38624-1761686613293070-普通竞价-1688178398</t>
  </si>
  <si>
    <t>资讯</t>
  </si>
  <si>
    <t>1766671818639501</t>
  </si>
  <si>
    <t>pt-布林消消乐-01</t>
  </si>
  <si>
    <t>2023-05-23 16:12:18</t>
  </si>
  <si>
    <t>XM1124294191</t>
  </si>
  <si>
    <t>2023年6月竞价-长沙聿云信息科技有限公司(629061872)-38624-1766671818639501-普通竞价-1688182608</t>
  </si>
  <si>
    <t>任务激励</t>
  </si>
  <si>
    <t>1719115777169550</t>
  </si>
  <si>
    <t>pt-安卓-穿山甲-拉活-05</t>
  </si>
  <si>
    <t>2021-12-14 18:09:23</t>
  </si>
  <si>
    <t>XM1122137686</t>
  </si>
  <si>
    <t>2023年6月业务项目-北京天眼查科技有限公司(1886243)-38624-1719115777169550-网盟-竞价广告组</t>
  </si>
  <si>
    <t>1719115876798493</t>
  </si>
  <si>
    <t>pt-安卓-穿山甲-拉活-07</t>
  </si>
  <si>
    <t>2021-12-14 18:10:58</t>
  </si>
  <si>
    <t>XM1122138127</t>
  </si>
  <si>
    <t>2023年6月业务项目-北京天眼查科技有限公司(1886243)-38624-1719115876798493-网盟-竞价广告组</t>
  </si>
  <si>
    <t>1701904257094669</t>
  </si>
  <si>
    <t>pt-安卓-穿山甲-通投-01</t>
  </si>
  <si>
    <t>2021-06-07 18:39:39</t>
  </si>
  <si>
    <t>XM1122137533</t>
  </si>
  <si>
    <t>2023年6月业务项目-北京天眼查科技有限公司(1886243)-38624-1701904257094669-网盟-竞价广告组</t>
  </si>
  <si>
    <t>XM1122184647</t>
  </si>
  <si>
    <t>2023年6月业务项目-长沙聿云信息科技有限公司(629061872)-38624-1760314609045512-网盟-竞价广告组</t>
  </si>
  <si>
    <t>1719115910858765</t>
  </si>
  <si>
    <t>pt-安卓-穿山甲优质-注册-9户</t>
  </si>
  <si>
    <t>2021-12-14 18:11:31</t>
  </si>
  <si>
    <t>XM1122312734</t>
  </si>
  <si>
    <t>2023年6月业务项目-北京天眼查科技有限公司(1886243)-38624-1719115910858765-网盟-竞价广告组</t>
  </si>
  <si>
    <t>1758341174172686</t>
  </si>
  <si>
    <t>守塔先锋-dc-xcx03-2</t>
  </si>
  <si>
    <t>2023-02-20 17:20:17</t>
  </si>
  <si>
    <t>XM1124047694</t>
  </si>
  <si>
    <t>2023年6月竞价-霍尔果斯平头哥网络科技有限公司(632665633)-38624-1758341174172686-普通竞价-1688179290</t>
  </si>
  <si>
    <t>1752271361739784</t>
  </si>
  <si>
    <t>头条-脉脉-pt-拉活-穿山甲-04</t>
  </si>
  <si>
    <t>2022-12-15 17:23:13</t>
  </si>
  <si>
    <t>XM1122351078</t>
  </si>
  <si>
    <t>2023年6月业务项目-北京淘友天下科技发展有限公司(1037779)-38624-1752271361739784-网盟-竞价广告组</t>
  </si>
  <si>
    <t>XM1122348275</t>
  </si>
  <si>
    <t>2023年6月业务项目-长沙聿云信息科技有限公司(629061872)-38624-1766671818639501-网盟-竞价广告组</t>
  </si>
  <si>
    <t>1755256467984397</t>
  </si>
  <si>
    <t>【拉新】YY-多彩-101-关键行为-氛围站内-少莹</t>
  </si>
  <si>
    <t>XM1123250125</t>
  </si>
  <si>
    <t>2023年6月竞价-广州津虹网络传媒有限公司(615654723)-38624-1755256467984397-普通竞价-1688173529</t>
  </si>
  <si>
    <t>SLG</t>
  </si>
  <si>
    <t>1762940051175431</t>
  </si>
  <si>
    <t>揭开-微信-晋国凯-天影-鹏泰-002-31-60-25</t>
  </si>
  <si>
    <t>633130817</t>
  </si>
  <si>
    <t>上海天影网络科技有限公司</t>
  </si>
  <si>
    <t>2023-04-12 11:37:28</t>
  </si>
  <si>
    <t>XM1123673236</t>
  </si>
  <si>
    <t>2023年6月竞价-上海天影网络科技有限公司(633130817)-38624-1762940051175431-普通竞价-1688176552</t>
  </si>
  <si>
    <t>1737688855882824</t>
  </si>
  <si>
    <t>随身云(南京)-pt-中华万年历-ios-12</t>
  </si>
  <si>
    <t>2022-07-07 18:20:31</t>
  </si>
  <si>
    <t>XM1123951153</t>
  </si>
  <si>
    <t>2023年6月竞价-随身云（南京）信息技术有限公司(1779293)-38624-1737688855882824-普通竞价-1688178577</t>
  </si>
  <si>
    <t>1759151882300551</t>
  </si>
  <si>
    <t>天影网络-xcx-013</t>
  </si>
  <si>
    <t>2023-03-01 16:06:08</t>
  </si>
  <si>
    <t>XM1123407966</t>
  </si>
  <si>
    <t>2023年6月竞价-上海天影网络科技有限公司(633130817)-38624-1759151882300551-普通竞价-1688174466</t>
  </si>
  <si>
    <t>1759151775017997</t>
  </si>
  <si>
    <t>天影网络-xcx-010</t>
  </si>
  <si>
    <t>2023-03-01 16:04:26</t>
  </si>
  <si>
    <t>XM1123631269</t>
  </si>
  <si>
    <t>2023年6月竞价-上海天影网络科技有限公司(633130817)-38624-1759151775017997-普通竞价-1688176227</t>
  </si>
  <si>
    <t>1759151881070600</t>
  </si>
  <si>
    <t>天影网络-xcx-011</t>
  </si>
  <si>
    <t>2023-03-01 16:06:07</t>
  </si>
  <si>
    <t>XM1123628833</t>
  </si>
  <si>
    <t>2023年6月竞价-上海天影网络科技有限公司(633130817)-38624-1759151881070600-普通竞价-1688176208</t>
  </si>
  <si>
    <t>1759151883482125</t>
  </si>
  <si>
    <t>天影网络-xcx-015</t>
  </si>
  <si>
    <t>2023-03-01 16:06:09</t>
  </si>
  <si>
    <t>XM1123628822</t>
  </si>
  <si>
    <t>2023年6月竞价-上海天影网络科技有限公司(633130817)-38624-1759151883482125-普通竞价-1688176208</t>
  </si>
  <si>
    <t>1759151885596685</t>
  </si>
  <si>
    <t>天影网络-xcx-018</t>
  </si>
  <si>
    <t>2023-03-01 16:06:11</t>
  </si>
  <si>
    <t>XM1123567846</t>
  </si>
  <si>
    <t>2023年6月竞价-上海天影网络科技有限公司(633130817)-38624-1759151885596685-普通竞价-1688175715</t>
  </si>
  <si>
    <t>1761686614934541</t>
  </si>
  <si>
    <t>头条-脉脉-pt-拉活-iOS-通投智选</t>
  </si>
  <si>
    <t>2023-03-29 15:34:38</t>
  </si>
  <si>
    <t>XM1122787588</t>
  </si>
  <si>
    <t>2023年6月竞价-北京淘友天下科技发展有限公司(1037779)-38624-1761686614934541-普通竞价-1688171106</t>
  </si>
  <si>
    <t>1762769053840398</t>
  </si>
  <si>
    <t>pt-守塔先锋-0406-9</t>
  </si>
  <si>
    <t>2023-04-10 14:19:32</t>
  </si>
  <si>
    <t>XM1122958735</t>
  </si>
  <si>
    <t>2023年6月竞价-上海天影网络科技有限公司(633130817)-38624-1762769053840398-普通竞价-1688171998</t>
  </si>
  <si>
    <t>1762940051792903</t>
  </si>
  <si>
    <t>揭开-微信-晋国凯-天影-鹏泰-002-31-60-26</t>
  </si>
  <si>
    <t>XM1122971806</t>
  </si>
  <si>
    <t>2023年6月竞价-上海天影网络科技有限公司(633130817)-38624-1762940051792903-普通竞价-1688172068</t>
  </si>
  <si>
    <t>1762940052935694</t>
  </si>
  <si>
    <t>魔与公-微信-晋国凯-天影-鹏泰-002-31-60-28</t>
  </si>
  <si>
    <t>2023-04-12 11:37:29</t>
  </si>
  <si>
    <t>XM1123603573</t>
  </si>
  <si>
    <t>2023年6月竞价-上海天影网络科技有限公司(633130817)-38624-1762940052935694-普通竞价-1688175995</t>
  </si>
  <si>
    <t>1755255938662471</t>
  </si>
  <si>
    <t>【拉新】YY-多彩-96-双次留-穿山甲-少莹</t>
  </si>
  <si>
    <t>2023-01-17 16:01:47</t>
  </si>
  <si>
    <t>XM1122186367</t>
  </si>
  <si>
    <t>2023年6月业务项目-广州津虹网络传媒有限公司(615654723)-38624-1755255938662471-网盟-竞价广告组</t>
  </si>
  <si>
    <t>1755161370173511</t>
  </si>
  <si>
    <t>魔王与公主-抖音-微信小游戏-晋国凯-天影-鹏泰-xcx-002-4</t>
  </si>
  <si>
    <t>2023-01-16 14:58:39</t>
  </si>
  <si>
    <t>XM1124083910</t>
  </si>
  <si>
    <t>2023年6月竞价-上海天影网络科技有限公司(633130817)-38624-1755161370173511-普通竞价-1688179568</t>
  </si>
  <si>
    <t>1752271360410631</t>
  </si>
  <si>
    <t>头条-脉脉-pt-沉默大区间拉新新口径-iOS</t>
  </si>
  <si>
    <t>2022-12-15 17:23:11</t>
  </si>
  <si>
    <t>XM1122639096</t>
  </si>
  <si>
    <t>2023年6月竞价-北京淘友天下科技发展有限公司(1037779)-38624-1752271360410631-普通竞价-1688170394</t>
  </si>
  <si>
    <t>1761686615458824</t>
  </si>
  <si>
    <t>头条-脉脉-pt-拉活-穿山甲-安卓dpa-03</t>
  </si>
  <si>
    <t>XM1122139537</t>
  </si>
  <si>
    <t>2023年6月业务项目-北京淘友天下科技发展有限公司(1037779)-38624-1761686615458824-网盟-竞价广告组</t>
  </si>
  <si>
    <t>1762769054473358</t>
  </si>
  <si>
    <t>pt-守塔先锋-0406-10</t>
  </si>
  <si>
    <t>2023-04-10 14:19:33</t>
  </si>
  <si>
    <t>XM1123480090</t>
  </si>
  <si>
    <t>2023年6月竞价-上海天影网络科技有限公司(633130817)-38624-1762769054473358-普通竞价-1688175019</t>
  </si>
  <si>
    <t>1762940053585927</t>
  </si>
  <si>
    <t>魔与公-微信-晋国凯-天影-鹏泰-002-31-60-29</t>
  </si>
  <si>
    <t>2023-04-12 11:37:30</t>
  </si>
  <si>
    <t>XM1123953934</t>
  </si>
  <si>
    <t>2023年6月竞价-上海天影网络科技有限公司(633130817)-38624-1762940053585927-普通竞价-1688178596</t>
  </si>
  <si>
    <t>北京轩辕传媒有限公司-巨量引擎22年</t>
  </si>
  <si>
    <t>李岳东</t>
  </si>
  <si>
    <t>武汉森林时代科技有限公司</t>
  </si>
  <si>
    <t>武汉森林时代科技有限公司-数字媒体</t>
  </si>
  <si>
    <t>杭州有赞科技有限公司</t>
  </si>
  <si>
    <t>王艳丽</t>
    <phoneticPr fontId="3" type="noConversion"/>
  </si>
  <si>
    <t>青岛晶彩无限信息科技有限公司</t>
    <phoneticPr fontId="3" type="noConversion"/>
  </si>
  <si>
    <t>青岛晶彩无限信息科技有限公司-初心</t>
    <phoneticPr fontId="3" type="noConversion"/>
  </si>
  <si>
    <t>返货</t>
    <phoneticPr fontId="3" type="noConversion"/>
  </si>
  <si>
    <t>账户名称</t>
  </si>
  <si>
    <t>账户类型</t>
  </si>
  <si>
    <t>账户备注</t>
  </si>
  <si>
    <t>过审时间</t>
  </si>
  <si>
    <t>账户状态</t>
  </si>
  <si>
    <t>代理商公司ID</t>
  </si>
  <si>
    <t>代理商公司名称</t>
  </si>
  <si>
    <t>代理商ID</t>
  </si>
  <si>
    <t>代理商名称</t>
  </si>
  <si>
    <t>账户注册时间</t>
  </si>
  <si>
    <t>开户天数</t>
  </si>
  <si>
    <t>首消时间</t>
  </si>
  <si>
    <t>账户邮箱</t>
  </si>
  <si>
    <t>公司名称</t>
  </si>
  <si>
    <t>现金消耗（自定义）</t>
  </si>
  <si>
    <t>起始时间</t>
  </si>
  <si>
    <t>截止时间</t>
  </si>
  <si>
    <t>度小满小额-XYDC-101-欧慧仪-4.9-2.0</t>
  </si>
  <si>
    <t>1766925234214920</t>
  </si>
  <si>
    <t>普通广告主</t>
  </si>
  <si>
    <t>金融业</t>
  </si>
  <si>
    <t>贷款服务</t>
  </si>
  <si>
    <t>2023-05-26 11:20:18</t>
  </si>
  <si>
    <t>已审核</t>
  </si>
  <si>
    <t>227541</t>
  </si>
  <si>
    <t>北京轩辕传媒有限公司</t>
  </si>
  <si>
    <t>53569684982</t>
  </si>
  <si>
    <t>北京轩辕传媒有限公司KA</t>
  </si>
  <si>
    <t>2023-05-26 11:20:14</t>
  </si>
  <si>
    <t>2023-05-29 18:00:00</t>
  </si>
  <si>
    <t>tangmeiqi@duxiaoman.com</t>
  </si>
  <si>
    <t>重庆度小满小额贷款有限公司</t>
  </si>
  <si>
    <t>世纪佳缘-CX-02</t>
  </si>
  <si>
    <t>1750458779423751</t>
  </si>
  <si>
    <t>生活服务</t>
  </si>
  <si>
    <t>婚恋服务</t>
  </si>
  <si>
    <t>2022-11-25 17:13:02</t>
  </si>
  <si>
    <t>2022-11-25 17:12:59</t>
  </si>
  <si>
    <t>2022-12-05 19:00:00</t>
  </si>
  <si>
    <t>shijijiayuan321@yeah.net</t>
  </si>
  <si>
    <t>北京花千树信息科技有限公司</t>
  </si>
  <si>
    <t>青岛晶彩无限信息科技有限公司-初心</t>
  </si>
  <si>
    <t>度小满科技-LH-13-张晓兵-4.9-xw13</t>
  </si>
  <si>
    <t>1747717460616205</t>
  </si>
  <si>
    <t>2022-10-26 11:02:16</t>
  </si>
  <si>
    <t>2022-10-26 11:00:54</t>
  </si>
  <si>
    <t>2022-11-23 13:00:00</t>
  </si>
  <si>
    <t>度小满科技(北京)有限公司</t>
  </si>
  <si>
    <t>度小满小额-LH-轩辕08-张晓兵-4.9</t>
  </si>
  <si>
    <t>1751364207366174</t>
  </si>
  <si>
    <t>2√</t>
  </si>
  <si>
    <t>2022-12-05 17:04:26</t>
  </si>
  <si>
    <t>2022-12-05 17:04:23</t>
  </si>
  <si>
    <t>2022-12-17 14:00:00</t>
  </si>
  <si>
    <t>度小满小额-LH-08-亚利-4.9</t>
  </si>
  <si>
    <t>1747189914755079</t>
  </si>
  <si>
    <t>2022-10-20 15:15:50</t>
  </si>
  <si>
    <t>2022-10-20 15:15:47</t>
  </si>
  <si>
    <t>2022-10-24 13:00:00</t>
  </si>
  <si>
    <t>初心抖音-安卓-女量-01</t>
  </si>
  <si>
    <t>1758070304001102</t>
  </si>
  <si>
    <t>社交通讯</t>
  </si>
  <si>
    <t>2023-02-17 17:34:57</t>
  </si>
  <si>
    <t>2023-02-17 17:34:55</t>
  </si>
  <si>
    <t>2023-03-01 12:00:00</t>
  </si>
  <si>
    <t>qianshoulianai2021@163.com</t>
  </si>
  <si>
    <t>天津来福文化发展有限公司</t>
  </si>
  <si>
    <t>度小满小额-XY-张晓兵-105-2.0</t>
  </si>
  <si>
    <t>1766925236934669</t>
  </si>
  <si>
    <t>2023-05-26 11:20:20</t>
  </si>
  <si>
    <t>2023-05-26 11:20:17</t>
  </si>
  <si>
    <t>2023-06-01 16:00:00</t>
  </si>
  <si>
    <t>初心抖音-ios-女量-02</t>
  </si>
  <si>
    <t>1758070303481864</t>
  </si>
  <si>
    <t>2023-02-17 17:35:18</t>
  </si>
  <si>
    <t>2023-02-17 17:34:54</t>
  </si>
  <si>
    <t>2023-04-13 15:00:00</t>
  </si>
  <si>
    <t>【CX】甜圈-2户-B</t>
  </si>
  <si>
    <t>1768123242655751</t>
  </si>
  <si>
    <t>2023-06-08 16:42:07</t>
  </si>
  <si>
    <t>2023-06-08 16:42:04</t>
  </si>
  <si>
    <t>2023-06-09 18:00:00</t>
  </si>
  <si>
    <t>nuanaiitem2023@163.com</t>
  </si>
  <si>
    <t>海南欢渠网络科技有限公司</t>
  </si>
  <si>
    <t>【CX】甜圈-3户-B</t>
  </si>
  <si>
    <t>1768123243433037</t>
  </si>
  <si>
    <t>2023-06-08 16:42:05</t>
  </si>
  <si>
    <t>2023-06-12 17:00:00</t>
  </si>
  <si>
    <t>初心安卓-拾觅15户-SD040-2.0通投原生</t>
  </si>
  <si>
    <t>1765483068001421</t>
  </si>
  <si>
    <t>2023-05-10 13:17:40</t>
  </si>
  <si>
    <t>2023-05-10 13:17:38</t>
  </si>
  <si>
    <t>2023-05-22 17:00:00</t>
  </si>
  <si>
    <t>3025@pengwin.com.cn</t>
  </si>
  <si>
    <t>杭州铭舜网络技术有限公司</t>
  </si>
  <si>
    <t>初心抖音-ios-男量-02</t>
  </si>
  <si>
    <t>1758070302360584</t>
  </si>
  <si>
    <t>2023-02-17 17:34:56</t>
  </si>
  <si>
    <t>2023-02-17 17:34:53</t>
  </si>
  <si>
    <t>2023-05-18 20:00:00</t>
  </si>
  <si>
    <t>初心安卓-拾觅02户-SD010-2.0原生</t>
  </si>
  <si>
    <t>1758976374899719</t>
  </si>
  <si>
    <t>2023-02-27 17:36:34</t>
  </si>
  <si>
    <t>2023-02-27 17:36:31</t>
  </si>
  <si>
    <t>2023-04-02 11:00:00</t>
  </si>
  <si>
    <t>CX安卓-赴爱单付9户-FD032-2.0通投</t>
  </si>
  <si>
    <t>1760303469072398</t>
  </si>
  <si>
    <t>2023-03-14 09:10:09</t>
  </si>
  <si>
    <t>2023-03-14 09:10:07</t>
  </si>
  <si>
    <t>2023-05-11 15:00:00</t>
  </si>
  <si>
    <t>3102@pengwin.com.cn</t>
  </si>
  <si>
    <t>杭州早麓网络技术有限公司</t>
  </si>
  <si>
    <t>CX安卓-赴爱单付10户-FD034-2.0原生</t>
  </si>
  <si>
    <t>1760303515026439</t>
  </si>
  <si>
    <t>2023-03-14 09:10:53</t>
  </si>
  <si>
    <t>2023-03-14 09:10:51</t>
  </si>
  <si>
    <t>2023-05-15 16:00:00</t>
  </si>
  <si>
    <t>【CX】甜圈-5户-B</t>
  </si>
  <si>
    <t>1768123245039624</t>
  </si>
  <si>
    <t>2023-06-08 16:42:09</t>
  </si>
  <si>
    <t>2023-06-20 16:00:00</t>
  </si>
  <si>
    <t>CX安卓-赴爱单付12户-FD038-2.0原生</t>
  </si>
  <si>
    <t>1760303513198670</t>
  </si>
  <si>
    <t>2023-03-14 09:10:49</t>
  </si>
  <si>
    <t>2023-05-17 16:00:00</t>
  </si>
  <si>
    <t>CX安卓-赴爱单付11户-FD037-2.0原生</t>
  </si>
  <si>
    <t>1760303512584205</t>
  </si>
  <si>
    <t>2023-05-16 16:00:00</t>
  </si>
  <si>
    <t>初心安卓-拾觅10户-SD022-2.0通投</t>
  </si>
  <si>
    <t>1758976422082573</t>
  </si>
  <si>
    <t>2023-02-27 17:37:19</t>
  </si>
  <si>
    <t>2023-02-27 17:37:16</t>
  </si>
  <si>
    <t>2023-05-08 18:00:00</t>
  </si>
  <si>
    <t>【CX】甜圈-4户-B</t>
  </si>
  <si>
    <t>1768123244186696</t>
  </si>
  <si>
    <t>2023-06-08 16:42:06</t>
  </si>
  <si>
    <t>2023-06-12 19:00:00</t>
  </si>
  <si>
    <t>初心安卓-拾觅07户-SD018-2.0原生</t>
  </si>
  <si>
    <t>1758976378677256</t>
  </si>
  <si>
    <t>2023-02-27 17:36:38</t>
  </si>
  <si>
    <t>2023-02-27 17:36:35</t>
  </si>
  <si>
    <t>2023-04-18 16:00:00</t>
  </si>
  <si>
    <t>初心安卓-拾觅16户-SD041-2.0站内</t>
  </si>
  <si>
    <t>1765483068683272</t>
  </si>
  <si>
    <t>2023-05-25 14:00:00</t>
  </si>
  <si>
    <t>度小满重庆-XYDC-LH-25-张晓兵-4.9-2.0</t>
  </si>
  <si>
    <t>1758332157308942</t>
  </si>
  <si>
    <t>2023-02-20 14:57:02</t>
  </si>
  <si>
    <t>2023-02-20 14:56:58</t>
  </si>
  <si>
    <t>2023-05-05 11:00:00</t>
  </si>
  <si>
    <t>【CX】甜圈-1户-B</t>
  </si>
  <si>
    <t>1768123242047495</t>
  </si>
  <si>
    <t>初心抖音-ios-女量-03</t>
  </si>
  <si>
    <t>1758070302909454</t>
  </si>
  <si>
    <t>2023-02-17 17:35:05</t>
  </si>
  <si>
    <t>2023-05-17 19:00:00</t>
  </si>
  <si>
    <t>度小满重庆-XYDC-30-张晓兵-4.9-2.0</t>
  </si>
  <si>
    <t>1758332160367629</t>
  </si>
  <si>
    <t>2023-02-20 14:57:04</t>
  </si>
  <si>
    <t>2023-02-20 14:57:01</t>
  </si>
  <si>
    <t>2023-05-16 18:00:00</t>
  </si>
  <si>
    <t>度小满重庆-XYDC-27-张晓兵-4.9-2.0</t>
  </si>
  <si>
    <t>1758332158521421</t>
  </si>
  <si>
    <t>2023-02-20 14:56:59</t>
  </si>
  <si>
    <t>2023-06-13 16:00:00</t>
  </si>
  <si>
    <t>度小满小额-XYDC-102-欧慧仪-4.9-2.0</t>
  </si>
  <si>
    <t>1766925234945038</t>
  </si>
  <si>
    <t>2023-05-26 11:20:21</t>
  </si>
  <si>
    <t>2023-05-26 11:20:15</t>
  </si>
  <si>
    <t>2023-05-27 14:00:00</t>
  </si>
  <si>
    <t>牵手-cx头条-新-安卓-注册传激活</t>
  </si>
  <si>
    <t>1767487865490439</t>
  </si>
  <si>
    <t>2023-06-01 16:23:04</t>
  </si>
  <si>
    <t>2023-06-01 16:23:01</t>
  </si>
  <si>
    <t>2023-06-02 19:00:00</t>
  </si>
  <si>
    <t>牵手-cx头条-新-ios-认证关键行为</t>
  </si>
  <si>
    <t>1767487866249352</t>
  </si>
  <si>
    <t>2023-06-01 16:23:05</t>
  </si>
  <si>
    <t>2023-06-01 16:23:02</t>
  </si>
  <si>
    <t>度小满重庆-XYDC-29-张晓兵-4.9-2.0</t>
  </si>
  <si>
    <t>1758332159709191</t>
  </si>
  <si>
    <t>2023-02-20 14:57:00</t>
  </si>
  <si>
    <t>度小满重庆-XYDC-28-张晓兵-4.9-2.0</t>
  </si>
  <si>
    <t>1758332159063053</t>
  </si>
  <si>
    <t>2023-02-20 14:57:03</t>
  </si>
  <si>
    <t>2023-06-05 11:00:00</t>
  </si>
  <si>
    <t>少年得到-酷得起量-02-素养</t>
  </si>
  <si>
    <t>1754280636977166</t>
  </si>
  <si>
    <t>中小学教育</t>
  </si>
  <si>
    <t>2023-01-06 21:39:49</t>
  </si>
  <si>
    <t>2023-01-06 21:39:47</t>
  </si>
  <si>
    <t>2023-01-30 17:00:00</t>
  </si>
  <si>
    <t>snddzhgj@163.com</t>
  </si>
  <si>
    <t>北京酷得起量吧科技有限公司</t>
  </si>
  <si>
    <t>酷得少年（天津）文化传播有限公司-1</t>
  </si>
  <si>
    <t>度小满小额-XYDC-103-炳-4.9-2.0</t>
  </si>
  <si>
    <t>1766925235625992</t>
  </si>
  <si>
    <t>2023-05-26 11:20:19</t>
  </si>
  <si>
    <t>2023-05-26 11:20:16</t>
  </si>
  <si>
    <t>2023-05-30 16:00:00</t>
  </si>
  <si>
    <t>少年得到-酷得起量-24-素养</t>
  </si>
  <si>
    <t>1759775181325319</t>
  </si>
  <si>
    <t>2023-03-08 13:13:14</t>
  </si>
  <si>
    <t>2023-03-08 13:13:13</t>
  </si>
  <si>
    <t>2023-05-04 18:00:00</t>
  </si>
  <si>
    <t>少年得到-年少时代-02-素养</t>
  </si>
  <si>
    <t>1763137356076039</t>
  </si>
  <si>
    <t>2023-04-14 15:53:34</t>
  </si>
  <si>
    <t>2023-04-14 15:53:32</t>
  </si>
  <si>
    <t>2023-04-18 18:00:00</t>
  </si>
  <si>
    <t>年少时代(北京)科技有限公司</t>
  </si>
  <si>
    <t>少年得到-酷得起量-04-素养</t>
  </si>
  <si>
    <t>1754280638305293</t>
  </si>
  <si>
    <t>2023-01-06 21:39:50</t>
  </si>
  <si>
    <t>2023-01-06 21:39:48</t>
  </si>
  <si>
    <t>2023-03-06 17:00:00</t>
  </si>
  <si>
    <t>2023年6月</t>
    <phoneticPr fontId="3" type="noConversion"/>
  </si>
  <si>
    <t>上海谨焱通信技术有限公司-巨量引擎22年</t>
  </si>
  <si>
    <t>千川平台</t>
  </si>
  <si>
    <t>青岛晶彩无限信息科技有限公司</t>
    <phoneticPr fontId="3" type="noConversion"/>
  </si>
  <si>
    <t>青岛晶彩无限信息科技有限公司-初心</t>
    <phoneticPr fontId="3" type="noConversion"/>
  </si>
  <si>
    <t>折扣</t>
    <phoneticPr fontId="3" type="noConversion"/>
  </si>
  <si>
    <t>折扣</t>
    <phoneticPr fontId="3" type="noConversion"/>
  </si>
  <si>
    <t>谨焱-千川-1店-youdao有道教育专卖店-小蓝本3</t>
  </si>
  <si>
    <t>1762953291175944</t>
  </si>
  <si>
    <t>千川</t>
  </si>
  <si>
    <t>实体书籍</t>
  </si>
  <si>
    <t>619205</t>
  </si>
  <si>
    <t>上海谨焱通信技术有限公司</t>
  </si>
  <si>
    <t>1737071368854542</t>
  </si>
  <si>
    <t>谨焱-千川</t>
  </si>
  <si>
    <t>2023-04-12 15:07:54</t>
  </si>
  <si>
    <t>2023-04-19 16:00:00</t>
  </si>
  <si>
    <t>北京网易有道计算机系统有限公司</t>
  </si>
  <si>
    <t>上海耳序信息技术有限公司</t>
  </si>
  <si>
    <t>上海耳序信息技术有限公司-四部</t>
  </si>
  <si>
    <t>百度时代网络技术（北京）有限公司</t>
  </si>
  <si>
    <t>上海拍拍贷金融信息服务有限公司</t>
  </si>
  <si>
    <t>信息流</t>
  </si>
  <si>
    <t>广州虎牙信息科技有限公司</t>
  </si>
  <si>
    <t>广州虎牙信息科技有限公司-百度</t>
  </si>
  <si>
    <t xml:space="preserve">广州虎牙信息科技有限公司 </t>
  </si>
  <si>
    <t>深圳龙鱼科技有限公司</t>
  </si>
  <si>
    <t>北京博大超群教育科技有限公司</t>
  </si>
  <si>
    <t>东易日盛家居装饰集团股份有限公司上海分公司</t>
  </si>
  <si>
    <t>成都哈拜网络科技有限公司</t>
  </si>
  <si>
    <t>成都哈拜网络科技有限公司-数字媒体事业部</t>
  </si>
  <si>
    <t>上海哈啰普惠科技有限公司</t>
  </si>
  <si>
    <t>王璟</t>
  </si>
  <si>
    <t>北京爱奇艺科技有限公司</t>
  </si>
  <si>
    <t>北京爱奇艺科技有限公司-百度</t>
  </si>
  <si>
    <t>湖北车智汇传媒有限公司</t>
  </si>
  <si>
    <t>深圳瑞泰网络科技有限公司</t>
  </si>
  <si>
    <t>深圳瑞泰网络科技有限公司-数字媒体事业部</t>
  </si>
  <si>
    <t>天津车之家软件有限公司</t>
  </si>
  <si>
    <t>北京三快在线科技有限公司及其关联公司</t>
  </si>
  <si>
    <t>北京三快科技有限公司</t>
  </si>
  <si>
    <t>北京途途向上线上学科培训学校</t>
  </si>
  <si>
    <t>百度时代网络技术（北京）有限公司-北分</t>
  </si>
  <si>
    <t>高途教育科技集团有限公司</t>
  </si>
  <si>
    <t>北京微财科技有限公司</t>
  </si>
  <si>
    <t>北京微财科技有限公司-数媒</t>
  </si>
  <si>
    <t xml:space="preserve">重庆市黑卡小额贷款有限公司 </t>
  </si>
  <si>
    <t>飞狐信息技术（天津）有限公司</t>
  </si>
  <si>
    <t>飞狐信息技术(天津)有限公司</t>
  </si>
  <si>
    <t>上海谨焱通信技术有限公司-百度</t>
  </si>
  <si>
    <t>大连高新园区中融信小额贷款股份有限公司</t>
  </si>
  <si>
    <t>深圳尚米网络技术有限公司</t>
  </si>
  <si>
    <t>深圳市小赢普惠科技有限责任公司</t>
  </si>
  <si>
    <t>深圳市赢众通金融信息服务有限责任公司</t>
  </si>
  <si>
    <t>网易(杭州)网络有限公司</t>
  </si>
  <si>
    <t>成都酉告信息科技有限公司</t>
  </si>
  <si>
    <t>上海紫河信息技术有限公司</t>
  </si>
  <si>
    <t>腾讯云计算(北京)有限责任公司</t>
  </si>
  <si>
    <t>深圳市腾讯计算机系统有限公司</t>
  </si>
  <si>
    <t>广州虎牙信息科技有限公司-百度</t>
    <phoneticPr fontId="3" type="noConversion"/>
  </si>
  <si>
    <t>北京市高度国际工程装饰设计股份有限公司</t>
  </si>
  <si>
    <t>中国人寿保险股份有限公司</t>
  </si>
  <si>
    <t>瓜子汽车服务（天津）有限公司</t>
  </si>
  <si>
    <t>瓜子汽车服务（天津）有限公司-信息流</t>
  </si>
  <si>
    <t>车好多旧机动车经纪(北京)有限公司</t>
  </si>
  <si>
    <t>广东众康永道保险经纪有限公司</t>
  </si>
  <si>
    <t>北京天下在线科技有限公司</t>
  </si>
  <si>
    <t>湖南大写信息科技有限公司</t>
  </si>
  <si>
    <t>湖南大写信息科技有限公司-四部</t>
  </si>
  <si>
    <t>北京创优亿动科技有限公司</t>
  </si>
  <si>
    <t>广州初见传媒科技有限公司</t>
  </si>
  <si>
    <t>薯一薯二文化传媒（上海）有限公司</t>
  </si>
  <si>
    <t>北京华品博睿网络技术有限公司</t>
  </si>
  <si>
    <t>北京华品博睿网络技术有限公司-数字媒体</t>
  </si>
  <si>
    <t>重庆市黑卡小额贷款有限公司</t>
    <phoneticPr fontId="3" type="noConversion"/>
  </si>
  <si>
    <t>酷得少年（天津）文化传播有限公司</t>
  </si>
  <si>
    <t>北京酷得少年科技有限公司</t>
  </si>
  <si>
    <t>深圳无域科技技术有限公司</t>
  </si>
  <si>
    <t>湖南汇鑫融资担保有限公司</t>
  </si>
  <si>
    <t>北京知行合一互动科技有限公司</t>
  </si>
  <si>
    <t>磁力石（北京）网络科技有限公司</t>
  </si>
  <si>
    <t>广州初心互动科技有限公司</t>
  </si>
  <si>
    <t>北京陌陌科技有限公司</t>
  </si>
  <si>
    <t>王玥</t>
  </si>
  <si>
    <t>上海娱公竞宇网络有限公司</t>
  </si>
  <si>
    <t>成都识悦汇科技有限公司</t>
  </si>
  <si>
    <t>北京奇虎科技有限公司</t>
  </si>
  <si>
    <t>刘贾冠衡</t>
  </si>
  <si>
    <t>上海裕慕网络科技有限公司</t>
  </si>
  <si>
    <t>上海裕慕网络科技有限公司-自运营</t>
  </si>
  <si>
    <t>重庆水葫芦网络科技有限公司</t>
  </si>
  <si>
    <t>山东燕达网络科技有限公司</t>
  </si>
  <si>
    <t>广西昆达安装工程有限公司</t>
  </si>
  <si>
    <t>海南卓越互动信息科技有限公司</t>
  </si>
  <si>
    <t>腾讯科技（深圳）有限公司-QQ浏览器</t>
  </si>
  <si>
    <t>薯一薯二文化传媒（上海）有限公司-无服务</t>
  </si>
  <si>
    <t>北京淘友天下技术有限公司</t>
  </si>
  <si>
    <t>北京中文万维科技有限公司</t>
  </si>
  <si>
    <t>北京中文万维科技有限公司2018</t>
  </si>
  <si>
    <t>北京小米移动软件有限公司-数字媒体事业部</t>
  </si>
  <si>
    <t>海南掌阅科技有限公司-数字媒体</t>
  </si>
  <si>
    <t>北京得间科技有限公司</t>
  </si>
  <si>
    <t>戴学增</t>
  </si>
  <si>
    <t>海南达达兔网络科技有限公司</t>
  </si>
  <si>
    <t>杭州心游网络科技有限公司</t>
  </si>
  <si>
    <t>北京有竹居网络技术有限公司</t>
  </si>
  <si>
    <t>北京有竹居网络技术有限公司-多产品11.07-2021</t>
  </si>
  <si>
    <t>北京矩阵分解科技有限公司</t>
  </si>
  <si>
    <t>北京有竹居网络技术有限公司-多产品百度2021</t>
  </si>
  <si>
    <t>北京万友映力科技有限公司</t>
  </si>
  <si>
    <t>北京有竹居网络技术有限公司-瓜瓜龙百度框架2021</t>
  </si>
  <si>
    <t>北京比特智学科技有限公司</t>
  </si>
  <si>
    <t>北京有竹居网络技术有限公司-摸摸鱼框架2021</t>
  </si>
  <si>
    <t>海南游来游趣科技有限公司</t>
  </si>
  <si>
    <t>北京字跳网络技术有限公司-飞书百度框架2021</t>
  </si>
  <si>
    <t>北京飞书科技有限公司</t>
  </si>
  <si>
    <t>北京金海群英网络信息技术有限公司</t>
  </si>
  <si>
    <t>北京金海群英网络信息技术有限公司-数字媒体事业部</t>
  </si>
  <si>
    <t>北京优捷信息科技有限公司</t>
  </si>
  <si>
    <t>北京易车互动广告有限公司</t>
  </si>
  <si>
    <t>北京优捷信息科技有限公司-多彩运营</t>
  </si>
  <si>
    <t>北京有竹居网络技术有限公司-住小帮百度框架2021</t>
  </si>
  <si>
    <t>北京字跳网络技术有限公司-微播视界百度框架2021</t>
  </si>
  <si>
    <t>北京微播视界科技有限公司</t>
  </si>
  <si>
    <t>北京字节跳动网络技术有限公司-番茄小说百度框架2021</t>
  </si>
  <si>
    <t>北京字节跳动网络技术有限公司-西瓜视频百度框架2021</t>
  </si>
  <si>
    <t>运城市阳光文化传媒有限公司</t>
  </si>
  <si>
    <t>广州白泽网络科技有限公司</t>
  </si>
  <si>
    <t>广州大蓝网络科技有限公司</t>
  </si>
  <si>
    <t>广州炫动信息科技有限公司</t>
  </si>
  <si>
    <t>海南光一网络科技有限公司</t>
  </si>
  <si>
    <t>海南光一网络科技有限公司1029</t>
  </si>
  <si>
    <t>海南灵游网络科技有限公司</t>
  </si>
  <si>
    <t>海南流连互娱网络科技有限公司</t>
  </si>
  <si>
    <t>厦门游动网络科技股份有限公司</t>
  </si>
  <si>
    <t>上海游之道网络科技有限公司</t>
  </si>
  <si>
    <t>江苏欢娱网络科技有限公司</t>
  </si>
  <si>
    <t>北京奇付通科技有限公司</t>
  </si>
  <si>
    <t>北京达佳互联信息技术有限公司</t>
  </si>
  <si>
    <t>北京达佳互联信息技术有限公司-原生</t>
  </si>
  <si>
    <t>北京快手科技有限公司</t>
    <phoneticPr fontId="3" type="noConversion"/>
  </si>
  <si>
    <t>广州喵游信息科技有限公司</t>
  </si>
  <si>
    <t>上海绿岸网络科技股份有限公司</t>
  </si>
  <si>
    <t>深圳市优点创想网络科技有限公司</t>
  </si>
  <si>
    <t>北京优捷信息科技有限公司-百度</t>
  </si>
  <si>
    <t>北京你财富管理咨询有限公司</t>
  </si>
  <si>
    <t>北京你财富管理咨询有限公司-一部</t>
  </si>
  <si>
    <t>海南高图网络科技有限公司</t>
  </si>
  <si>
    <t>唐亮</t>
  </si>
  <si>
    <t>上海瞬娱网络科技有限公司</t>
  </si>
  <si>
    <t>北京有竹居网络技术有限公司-住小帮百度框架2020</t>
  </si>
  <si>
    <t>北京字节跳动网络技术有限公司-番茄小说百度框架2020</t>
  </si>
  <si>
    <t>北京众爱汇聚网络科技有限公司</t>
  </si>
  <si>
    <t>北京爱心海豚科技有限公司</t>
  </si>
  <si>
    <t>上海游民网络科技有限公司</t>
  </si>
  <si>
    <t>北京奇元科技有限公司-三部</t>
  </si>
  <si>
    <t>天津乐儿优科技有限公司</t>
  </si>
  <si>
    <t>北京有竹居网络技术有限公司-瓜瓜龙非多彩运营</t>
  </si>
  <si>
    <t>上海必游科技有限公司</t>
  </si>
  <si>
    <t>广州新言信息科技有限公司</t>
  </si>
  <si>
    <t>广州爱哈游信息技术有限公司</t>
  </si>
  <si>
    <t>青岛欧航教育信息技术有限公司</t>
  </si>
  <si>
    <t>安邦国际保险经纪有限公司青岛分公司</t>
  </si>
  <si>
    <t>北京炫酷星盟网络科技有限公司</t>
  </si>
  <si>
    <t>北京巴别时代科技股份有限公司</t>
  </si>
  <si>
    <t>北京巴别时代科技股份有限公司（百度框架）</t>
  </si>
  <si>
    <t>北京似海科技有限公司</t>
  </si>
  <si>
    <t>广州八五后网络科技有限公司</t>
  </si>
  <si>
    <t>广州冰鸟网络科技有限公司</t>
  </si>
  <si>
    <t>上海游湛网络科技有限公司</t>
  </si>
  <si>
    <t>广州冰鸟网络科技有限公司20190919</t>
  </si>
  <si>
    <t>广州纷宏网络科技有限公司</t>
  </si>
  <si>
    <t>广州果玩网络科技有限公司</t>
  </si>
  <si>
    <t>广州华多网络科技有限公司</t>
  </si>
  <si>
    <t>广州聚汇信息技术有限公司</t>
  </si>
  <si>
    <t>广州欢聚时代信息科技有限公司</t>
  </si>
  <si>
    <t>广州欢聚时代信息科技有限公司-自运营</t>
  </si>
  <si>
    <t>广州经典网络科技有限公司</t>
  </si>
  <si>
    <t>广州漫布科技有限公司</t>
  </si>
  <si>
    <t>广州诗淇网络科技有限公司</t>
  </si>
  <si>
    <t>海南大道天相科技有限公司</t>
  </si>
  <si>
    <t>海南乐之鲸鱼科技有限公司</t>
  </si>
  <si>
    <t>海南茂宏网络科技有限公司</t>
  </si>
  <si>
    <t>海南游路网络科技有限公司</t>
  </si>
  <si>
    <t>湖北千娱网络科技有限公司</t>
  </si>
  <si>
    <t>霍尔果斯巨匠传媒有限公司</t>
  </si>
  <si>
    <t>成都紫芸网络科技有限公司</t>
  </si>
  <si>
    <t>宁波明航网络科技有限公司</t>
  </si>
  <si>
    <t>宁波明航网络科技有限公司-百度</t>
  </si>
  <si>
    <t>王璟（销售）</t>
  </si>
  <si>
    <t>人人贷商务顾问（北京）有限公司</t>
  </si>
  <si>
    <t>人人贷商务顾问(北京)有限公司</t>
  </si>
  <si>
    <t>厦门魔兔网络科技有限公司</t>
  </si>
  <si>
    <t>厦门奇玩网络科技有限公司</t>
  </si>
  <si>
    <t>陕西巨丰投资资讯有限责任公司</t>
  </si>
  <si>
    <t>上海大府信息技术有限公司</t>
  </si>
  <si>
    <t>韩洲</t>
  </si>
  <si>
    <t>上海花事电子商务有限公司</t>
  </si>
  <si>
    <t>上海晋展网络科技有限公司</t>
  </si>
  <si>
    <t>上海晟尧科技有限公司</t>
  </si>
  <si>
    <t>上海游湛网络科技有限公司-1</t>
  </si>
  <si>
    <t>深圳市大臣科技有限公司</t>
  </si>
  <si>
    <t>深圳市小红帽互娱科技有限公司</t>
  </si>
  <si>
    <t>深圳市飞亚达精密计时制造有限公司</t>
  </si>
  <si>
    <t>飞亚达（集团）股份有限公司</t>
  </si>
  <si>
    <t>深圳一比分体育科技有限公司</t>
  </si>
  <si>
    <t>深圳一比分体育科技有限公司-201901</t>
  </si>
  <si>
    <t>有道智为国际传媒（北京）有限公司</t>
  </si>
  <si>
    <t>有道智为国际传媒（北京）有限公司-201906</t>
  </si>
  <si>
    <t>清徐惠民村镇银行有限责任公司</t>
  </si>
  <si>
    <t>掌阅科技股份有限公司</t>
  </si>
  <si>
    <t>浙江就要看网络科技有限公司</t>
  </si>
  <si>
    <t>安邦国际保险经纪有限公司上海分公司</t>
  </si>
  <si>
    <t>重庆诚搜网络科技有限公司</t>
  </si>
  <si>
    <t>广州跃游信息技术有限公司</t>
  </si>
  <si>
    <t>广州元游信息技术有限公司</t>
  </si>
  <si>
    <t>广州虎牙信息科技有限公司</t>
    <phoneticPr fontId="3" type="noConversion"/>
  </si>
  <si>
    <t>所属日期</t>
  </si>
  <si>
    <t>订单行</t>
  </si>
  <si>
    <t>合同号</t>
  </si>
  <si>
    <t>消费</t>
  </si>
  <si>
    <t>现金</t>
  </si>
  <si>
    <t>产品线大类</t>
  </si>
  <si>
    <t>产品线小类</t>
  </si>
  <si>
    <t>广告主名称</t>
  </si>
  <si>
    <t>广告主ALBCODE</t>
  </si>
  <si>
    <t>客户简称</t>
  </si>
  <si>
    <t>代理公司</t>
  </si>
  <si>
    <t>代理商ALBCODE</t>
  </si>
  <si>
    <t>代理集团</t>
  </si>
  <si>
    <t>客户经理</t>
  </si>
  <si>
    <t>渠道经理</t>
  </si>
  <si>
    <t>账户总现金余额</t>
  </si>
  <si>
    <t>MEG账户一级行业</t>
  </si>
  <si>
    <t>MEG账户二级行业</t>
  </si>
  <si>
    <t>MEG客户一级行业</t>
  </si>
  <si>
    <t>MEG客户二级行业</t>
  </si>
  <si>
    <t>原生-拍拍贷60B22KA02352</t>
  </si>
  <si>
    <t>B23KA02056</t>
  </si>
  <si>
    <t>原生</t>
  </si>
  <si>
    <t>原生CPM</t>
  </si>
  <si>
    <t>AD_13595</t>
  </si>
  <si>
    <t>KA-拍拍贷</t>
  </si>
  <si>
    <t>北京多彩互动广告有限公司</t>
  </si>
  <si>
    <t>AD_107216</t>
  </si>
  <si>
    <t>多彩互动</t>
  </si>
  <si>
    <t>周卢梦</t>
  </si>
  <si>
    <t>李珊珊</t>
  </si>
  <si>
    <t>网络借贷服务</t>
  </si>
  <si>
    <t>平台中介</t>
  </si>
  <si>
    <t>原生-爱奇艺17B23KA02585</t>
  </si>
  <si>
    <t>B23KA02585</t>
  </si>
  <si>
    <t>原生CPC</t>
  </si>
  <si>
    <t>AD_16041</t>
  </si>
  <si>
    <t>爱奇艺</t>
  </si>
  <si>
    <t>郝宇</t>
  </si>
  <si>
    <t>文娱传媒</t>
  </si>
  <si>
    <t>视频平台</t>
  </si>
  <si>
    <t>baidu-小7手游10B22KA01189</t>
  </si>
  <si>
    <t>B23KA00691</t>
  </si>
  <si>
    <t>凤巢</t>
  </si>
  <si>
    <t>搜索点击</t>
  </si>
  <si>
    <t>AD_7915</t>
  </si>
  <si>
    <t>尚米</t>
  </si>
  <si>
    <t>付俐</t>
  </si>
  <si>
    <t>游戏平台</t>
  </si>
  <si>
    <t>原生-拍拍贷58B22KA02352</t>
  </si>
  <si>
    <t>B23KA02462</t>
  </si>
  <si>
    <t>原生-名著领读04B23KA02103</t>
  </si>
  <si>
    <t>B23KA02103</t>
  </si>
  <si>
    <t>BD_960715</t>
  </si>
  <si>
    <t>张娟</t>
  </si>
  <si>
    <t>教育培训</t>
  </si>
  <si>
    <t>教育培训-其他</t>
  </si>
  <si>
    <t>原生-好分期-DC08B23KA02458</t>
  </si>
  <si>
    <t>B23KA03505</t>
  </si>
  <si>
    <t>重庆市黑卡小额贷款有限公司</t>
  </si>
  <si>
    <t>AD_2040814</t>
  </si>
  <si>
    <t>杨晶夫</t>
  </si>
  <si>
    <t>小额贷款</t>
  </si>
  <si>
    <t>baidu-哈啰07B21KA05748</t>
  </si>
  <si>
    <t>B23KA02023</t>
  </si>
  <si>
    <t>AD_31036471</t>
  </si>
  <si>
    <t>hellobike</t>
  </si>
  <si>
    <t>卫莹</t>
  </si>
  <si>
    <t>交通出行</t>
  </si>
  <si>
    <t>便民出行</t>
  </si>
  <si>
    <t>原生-有道精品课07B22KA00088</t>
  </si>
  <si>
    <t>B23KA00045</t>
  </si>
  <si>
    <t>AD_1800</t>
  </si>
  <si>
    <t>网易</t>
  </si>
  <si>
    <t>baidu-D-H5-租车001B22KA00030</t>
  </si>
  <si>
    <t>原生-拉新-自运营-231-B22KA01974</t>
  </si>
  <si>
    <t>B23KA00126</t>
  </si>
  <si>
    <t>AD_15963</t>
  </si>
  <si>
    <t>KA-小红书</t>
  </si>
  <si>
    <t>陶涛涛</t>
  </si>
  <si>
    <t>资讯平台</t>
  </si>
  <si>
    <t>baidu-哈啰招商01B23KA02023</t>
  </si>
  <si>
    <t>招商加盟</t>
  </si>
  <si>
    <t>招商-其他</t>
  </si>
  <si>
    <t>原生-拉新-自运营-455C23KA00501</t>
  </si>
  <si>
    <t>baidu-尚米网络04B19KA01743</t>
  </si>
  <si>
    <t>手机游戏</t>
  </si>
  <si>
    <t>baidu-尚米网络11B19KA01743</t>
  </si>
  <si>
    <t>baidu-哈啰02B20KA05902</t>
  </si>
  <si>
    <t>原生-有道精品课10B22KA00088</t>
  </si>
  <si>
    <t>baidu-D-哈啰011B22KA02364</t>
  </si>
  <si>
    <t>原生-爱奇艺14B23KA02585</t>
  </si>
  <si>
    <t>B23KA03776</t>
  </si>
  <si>
    <t>baidu-无线唯品会四十二B19KA01619</t>
  </si>
  <si>
    <t>B23KA02832</t>
  </si>
  <si>
    <t>AD_3869</t>
  </si>
  <si>
    <t>唯品会</t>
  </si>
  <si>
    <t>李司马</t>
  </si>
  <si>
    <t>商品交易</t>
  </si>
  <si>
    <t>电商B2C</t>
  </si>
  <si>
    <t>baidu-小7手游09B22KA01189</t>
  </si>
  <si>
    <t>原生-小红书239B21KA02967</t>
  </si>
  <si>
    <t>baidu-尚米03B22KA01189</t>
  </si>
  <si>
    <t>原生-拍拍贷59B22KA02352</t>
  </si>
  <si>
    <t>原生-拉新-自运营-307-B22KA06006</t>
  </si>
  <si>
    <t>原生-赢众通15B22KA04005</t>
  </si>
  <si>
    <t>B22KA04005</t>
  </si>
  <si>
    <t>AD_26625</t>
  </si>
  <si>
    <t>深圳市赢众通金融信息服务股份有限公司</t>
  </si>
  <si>
    <t>陈庆楠</t>
  </si>
  <si>
    <t>原生-拉新-自运营-452C23KA00501</t>
  </si>
  <si>
    <t>原生-唯品会原生-34B21KA01223</t>
  </si>
  <si>
    <t>B23KA02833</t>
  </si>
  <si>
    <t>baidu-小7手游11B22KA01189</t>
  </si>
  <si>
    <t>原生-赢众通07B22KA04005</t>
  </si>
  <si>
    <t>原生-wc唯品会01-B22KA05451</t>
  </si>
  <si>
    <t>原生-车之家APP-多彩12B23KA02677</t>
  </si>
  <si>
    <t>B23KA02677</t>
  </si>
  <si>
    <t>AD_2236</t>
  </si>
  <si>
    <t>汽车之家</t>
  </si>
  <si>
    <t>毕宝佳</t>
  </si>
  <si>
    <t>车辆平台</t>
  </si>
  <si>
    <t>原生-拉新-自运营-439C23KA00501</t>
  </si>
  <si>
    <t>baidu-借条DC03-B23KA01157</t>
  </si>
  <si>
    <t>B23KA04260</t>
  </si>
  <si>
    <t>AD_92690</t>
  </si>
  <si>
    <t>福州三六零网络小额贷款</t>
  </si>
  <si>
    <t>金苏煜</t>
  </si>
  <si>
    <t>担保及保理</t>
  </si>
  <si>
    <t>baidu-尚米网络007B20KA00006</t>
  </si>
  <si>
    <t>baidu-哈啰04B21KA00531</t>
  </si>
  <si>
    <t>原生-好分期-DC07B23KA02458</t>
  </si>
  <si>
    <t>原生-拉新-自运营-442C23KA00501</t>
  </si>
  <si>
    <t>原生-拉新-自运营-459C23KA00501</t>
  </si>
  <si>
    <t>baidu-哈啰03B20KA05902</t>
  </si>
  <si>
    <t>原生-唯品会原生-31B21KA01223</t>
  </si>
  <si>
    <t>原生-拍拍贷42B22KA02352</t>
  </si>
  <si>
    <t>原生-小红书-16B23KA00126</t>
  </si>
  <si>
    <t>原生-wc唯品会06-B22KA05451</t>
  </si>
  <si>
    <t>原生-爱奇艺15B23KA02585</t>
  </si>
  <si>
    <t>原生-唯品会-zw11-B23KA02833</t>
  </si>
  <si>
    <t>baidu-狼人杀01B21KA02656</t>
  </si>
  <si>
    <t>B21KA02656</t>
  </si>
  <si>
    <t>AD_88021</t>
  </si>
  <si>
    <t>谁是卧底</t>
  </si>
  <si>
    <t>朱晓峰</t>
  </si>
  <si>
    <t>页游端游</t>
  </si>
  <si>
    <t>原生-爱奇艺11B23KA02585</t>
  </si>
  <si>
    <t>baidu-小7手游13B22KA01189</t>
  </si>
  <si>
    <t>baidu-酷狗直播-B19KA05390</t>
  </si>
  <si>
    <t>B22KA06254</t>
  </si>
  <si>
    <t>AD_3118</t>
  </si>
  <si>
    <t>酷狗科技</t>
  </si>
  <si>
    <t>严柳华</t>
  </si>
  <si>
    <t>影音动漫</t>
  </si>
  <si>
    <t>直播平台</t>
  </si>
  <si>
    <t>原生-拉新-自运营-297-B22KA06006</t>
  </si>
  <si>
    <t>原生-拉新-自运营-427C23KA00501</t>
  </si>
  <si>
    <t>baidu-无线唯品会五十一B19KA03186</t>
  </si>
  <si>
    <t>原生-小红书237B21KA02967</t>
  </si>
  <si>
    <t>baidu-D-哈啰012B22KA02364</t>
  </si>
  <si>
    <t>原生-赢众通10B22KA04005</t>
  </si>
  <si>
    <t>原生-好分期-DC05B23KA02458</t>
  </si>
  <si>
    <t>baidu-小7手游03B22KA01189</t>
  </si>
  <si>
    <t>原生-wc唯品会02-B22KA05451</t>
  </si>
  <si>
    <t>baidu-D-哈啰004B22KA02364</t>
  </si>
  <si>
    <t>原生-好分期-DC01B23KA02458</t>
  </si>
  <si>
    <t>原生-虎牙01B23KA02773</t>
  </si>
  <si>
    <t>B23KA02773</t>
  </si>
  <si>
    <t>AD_37772</t>
  </si>
  <si>
    <t>虎牙</t>
  </si>
  <si>
    <t>谷疆</t>
  </si>
  <si>
    <t>原生-拉新-自运营-460C23KA00501</t>
  </si>
  <si>
    <t>原生-车之家APP-多彩16B23KA02677</t>
  </si>
  <si>
    <t>原生-流失召回-DC07B23KA02327</t>
  </si>
  <si>
    <t>B23KA03130</t>
  </si>
  <si>
    <t>AD_4899</t>
  </si>
  <si>
    <t>美团</t>
  </si>
  <si>
    <t>陈璐</t>
  </si>
  <si>
    <t>生活服务-综合平台</t>
  </si>
  <si>
    <t>baidu-搜索飞狐2171494</t>
  </si>
  <si>
    <t>B23KA01478</t>
  </si>
  <si>
    <t>AD_6170</t>
  </si>
  <si>
    <t>搜狐视频</t>
  </si>
  <si>
    <t>孙鹏</t>
  </si>
  <si>
    <t>baidu-尚米网络001B20KA00006</t>
  </si>
  <si>
    <t>baidu-D-哈啰007B22KA02364</t>
  </si>
  <si>
    <t>baidu-小7手游16B22KA01189</t>
  </si>
  <si>
    <t>原生-唯品会-zw07-B22KA02945</t>
  </si>
  <si>
    <t>原生-赢众通09B22KA04005</t>
  </si>
  <si>
    <t>原生-拉新-自运营-321-B22KA06006</t>
  </si>
  <si>
    <t>原生-名著领读02B23KA02103</t>
  </si>
  <si>
    <t>原生-流失召回-DC01B23KA02327</t>
  </si>
  <si>
    <t>原生-爱奇艺08B23KA02585</t>
  </si>
  <si>
    <t>原生-爱奇艺22B23KA03776</t>
  </si>
  <si>
    <t>baidu-无线bc唯品会三十五8150943</t>
  </si>
  <si>
    <t>原生-拉新-自运营-196-B22KA01974</t>
  </si>
  <si>
    <t>原生-有道精品课28B23KA00045</t>
  </si>
  <si>
    <t>原生-好分期01B23KA02458</t>
  </si>
  <si>
    <t>baidu-借条03B22KA03909</t>
  </si>
  <si>
    <t>B23KA01157</t>
  </si>
  <si>
    <t>原生-赢众通17B22KA04005</t>
  </si>
  <si>
    <t>原生-好分期02B23KA02458</t>
  </si>
  <si>
    <t>baidu-小7手游14B22KA01189</t>
  </si>
  <si>
    <t>原生-好分期-DC03B23KA02458</t>
  </si>
  <si>
    <t>原生-爱奇艺21B23KA03776</t>
  </si>
  <si>
    <t>baidu-借条03B20KA01209</t>
  </si>
  <si>
    <t>原生-拉新-自运营-454C23KA00501</t>
  </si>
  <si>
    <t>baidu-尚米网络06B19KA01743</t>
  </si>
  <si>
    <t>原生-拍拍贷52B22KA02352</t>
  </si>
  <si>
    <t>原生-爱奇艺10B23KA02585</t>
  </si>
  <si>
    <t>原生-名著领读09B23KA02103</t>
  </si>
  <si>
    <t>原生-拉新-自运营-456C23KA00501</t>
  </si>
  <si>
    <t>原生-拉新-自运营-457C23KA00501</t>
  </si>
  <si>
    <t>baidu-尚米网络005B20KA00006</t>
  </si>
  <si>
    <t>原生-拉新-自运营-316-B22KA06006</t>
  </si>
  <si>
    <t>原生-爱奇艺13B23KA02585</t>
  </si>
  <si>
    <t>baidu-借条DC01-B23KA01157</t>
  </si>
  <si>
    <t>原生-流失召回-DC06B23KA02327</t>
  </si>
  <si>
    <t>原生-爱奇艺16B23KA02585</t>
  </si>
  <si>
    <t>原生-拉新-自运营-438C23KA00501</t>
  </si>
  <si>
    <t>baidu-小赢卡贷03B21KA00765</t>
  </si>
  <si>
    <t>B22KA04006</t>
  </si>
  <si>
    <t>原生-唯品会-zw05-B22KA02945</t>
  </si>
  <si>
    <t>原生-流失召回-DC02B23KA02327</t>
  </si>
  <si>
    <t>baidu-借条02B22KA03909</t>
  </si>
  <si>
    <t>baidu-小7手游12B22KA01189</t>
  </si>
  <si>
    <t>baidu-网易有道07B22KA03220</t>
  </si>
  <si>
    <t>B23KA00044</t>
  </si>
  <si>
    <t>原生-拉新-自运营-204-B22KA01974</t>
  </si>
  <si>
    <t>原生-拉新-自运营-315-B22KA06006</t>
  </si>
  <si>
    <t>原生-wc唯品会07-B22KA05451</t>
  </si>
  <si>
    <t>原生-流失召回-DC03B23KA02327</t>
  </si>
  <si>
    <t>B23KA02806</t>
  </si>
  <si>
    <t>原生-拉新-自运营-453C23KA00501</t>
  </si>
  <si>
    <t>baidu-尚米网络12B19KA01743</t>
  </si>
  <si>
    <t>baidu-尚米02B22KA01189</t>
  </si>
  <si>
    <t>原生-赢众通20B22KA04005</t>
  </si>
  <si>
    <t>原生-爱奇艺02B23KA02585</t>
  </si>
  <si>
    <t>原生-爱奇艺12B23KA02585</t>
  </si>
  <si>
    <t>原生-唯品会原生-33B21KA01223</t>
  </si>
  <si>
    <t>原生-唯品会原生-40B21KA01223</t>
  </si>
  <si>
    <t>baidu-包君成02B22KA03220</t>
  </si>
  <si>
    <t>原生-wc唯品会08-B22KA05451</t>
  </si>
  <si>
    <t>原生-拉新-自运营-441C23KA00501</t>
  </si>
  <si>
    <t>baidu-借条05B20KA01209</t>
  </si>
  <si>
    <t>原生-BDCC-优量汇21C23KA00501</t>
  </si>
  <si>
    <t>原生-拉新-自运营-458C23KA00501</t>
  </si>
  <si>
    <t>baidu-借条DC02-B23KA01157</t>
  </si>
  <si>
    <t>baidu-尚米网络004B20KA00006</t>
  </si>
  <si>
    <t>原生-好分期-DC06B23KA02458</t>
  </si>
  <si>
    <t>原生-拉新-自运营-440C23KA00501</t>
  </si>
  <si>
    <t>原生-拉新-自运营-103-B22KA01974</t>
  </si>
  <si>
    <t>baidu-网易有道05B22KA03220</t>
  </si>
  <si>
    <t>原生-车之家APP-多彩15B23KA02677</t>
  </si>
  <si>
    <t>baidu-小7手游15B22KA01189</t>
  </si>
  <si>
    <t>原生-拉新-自运营-392-B23KA00075</t>
  </si>
  <si>
    <t>baidu-虎牙01B23KA02772</t>
  </si>
  <si>
    <t>B23KA02772</t>
  </si>
  <si>
    <t>原生-wc唯品会04-B22KA05451</t>
  </si>
  <si>
    <t>B23KA03206</t>
  </si>
  <si>
    <t>baidu-小7手游07B22KA01189</t>
  </si>
  <si>
    <t>原生-唯品会原生-37B21KA01223</t>
  </si>
  <si>
    <t>baidu-tengxunhuiyi6A20KA01825</t>
  </si>
  <si>
    <t>B22KA06359</t>
  </si>
  <si>
    <t>AD_616</t>
  </si>
  <si>
    <t>腾讯</t>
  </si>
  <si>
    <t>钟槿姝</t>
  </si>
  <si>
    <t>网络服务</t>
  </si>
  <si>
    <t>系统集成</t>
  </si>
  <si>
    <t>原生-拉新-自运营-443C23KA00501</t>
  </si>
  <si>
    <t>baidu-哈啰01B20KA05902</t>
  </si>
  <si>
    <t>baidu-爱奇艺01B23KA02479</t>
  </si>
  <si>
    <t>B23KA02479</t>
  </si>
  <si>
    <t>baidu-尚米网络002B20KA00006</t>
  </si>
  <si>
    <t>原生-唯品会-zw10-B22KA02945</t>
  </si>
  <si>
    <t>baidu-尚米网络09B19KA01743</t>
  </si>
  <si>
    <t>原生-名著领读06B23KA02103</t>
  </si>
  <si>
    <t>原生-车之家APP-多彩11B23KA02677</t>
  </si>
  <si>
    <t>baidu-小7手游04B22KA01189</t>
  </si>
  <si>
    <t>baidu-无线唯品会四十四B19KA01619</t>
  </si>
  <si>
    <t>原生-名著领读08B23KA02103</t>
  </si>
  <si>
    <t>baidu-借条05B22KA03909</t>
  </si>
  <si>
    <t>原生-爱奇艺01B23KA02585</t>
  </si>
  <si>
    <t>baidu-hx唯品会01B23KA02832</t>
  </si>
  <si>
    <t>baidu-尚米网络01B19KA00222</t>
  </si>
  <si>
    <t>原生-爱奇艺06B23KA02585</t>
  </si>
  <si>
    <t>原生-小红书278B23KA00074</t>
  </si>
  <si>
    <t>baidu-东易B23KA04343</t>
  </si>
  <si>
    <t>B23KA04343</t>
  </si>
  <si>
    <t>AD_132706</t>
  </si>
  <si>
    <t>东易日盛家居上海</t>
  </si>
  <si>
    <t>赵越</t>
  </si>
  <si>
    <t>房产家居</t>
  </si>
  <si>
    <t>装潢装修</t>
  </si>
  <si>
    <t>原生-dc02B21KA04281</t>
  </si>
  <si>
    <t>原生-华南小初01B22KA04490</t>
  </si>
  <si>
    <t>原生-华南小初05B22KA04490</t>
  </si>
  <si>
    <t>原生-金融12B23KA01872</t>
  </si>
  <si>
    <t>B23KA00655</t>
  </si>
  <si>
    <t>baidu-尚米网络03B19KA01743</t>
  </si>
  <si>
    <t>baidu-D-哈啰013B22KA02364</t>
  </si>
  <si>
    <t>原生-流失召回-DC05B23KA02327</t>
  </si>
  <si>
    <t>B23KA02077</t>
  </si>
  <si>
    <t>原生-22外卖神券节15C22KA01043</t>
  </si>
  <si>
    <t>23KAYH000416</t>
  </si>
  <si>
    <t>韩伟01</t>
  </si>
  <si>
    <t>原生-22外卖神券节38C22KA01043</t>
  </si>
  <si>
    <t>原生-美团外卖05-C21KA01433</t>
  </si>
  <si>
    <t>原生-22外卖神券节30C22KA01043</t>
  </si>
  <si>
    <t>B23KA02327</t>
  </si>
  <si>
    <t>原生-金融自链11B23KA01872</t>
  </si>
  <si>
    <t>原生-22外卖神券节57C22KA01043</t>
  </si>
  <si>
    <t>原生-22外卖神券节7C22KA01043</t>
  </si>
  <si>
    <t>原生-22外卖神券节19C22KA01043</t>
  </si>
  <si>
    <t>原生-22外卖神券节61C22KA01043</t>
  </si>
  <si>
    <t>原生-22外卖神券节2C22KA01043</t>
  </si>
  <si>
    <t>原生-22外卖神券节39C22KA01043</t>
  </si>
  <si>
    <t>原生-美团外卖06-C21KA01433</t>
  </si>
  <si>
    <t>原生-22外卖神券节60C22KA01043</t>
  </si>
  <si>
    <t>原生-22外卖神券节59C22KA01043</t>
  </si>
  <si>
    <t>原生-22外卖神券节56C22KA01043</t>
  </si>
  <si>
    <t>原生-22外卖神券节42C22KA01043</t>
  </si>
  <si>
    <t>原生-22外卖神券节41C22KA01043</t>
  </si>
  <si>
    <t>原生-22外卖神券节53C22KA01043</t>
  </si>
  <si>
    <t>原生-22外卖神券节14C22KA01043</t>
  </si>
  <si>
    <t>原生-金融自链10B23KA01872</t>
  </si>
  <si>
    <t>原生-22外卖神券节55C22KA01043</t>
  </si>
  <si>
    <t>原生-22外卖神券节18C22KA01043</t>
  </si>
  <si>
    <t>原生-22外卖神券节1C22KA01043</t>
  </si>
  <si>
    <t>原生-美团外卖16-C21KA01474</t>
  </si>
  <si>
    <t>原生-22外卖神券节32C22KA01043</t>
  </si>
  <si>
    <t>原生-22外卖神券节51C22KA01043</t>
  </si>
  <si>
    <t>原生-22外卖神券节24C22KA01043</t>
  </si>
  <si>
    <t>原生-美团外卖04-C21KA01433</t>
  </si>
  <si>
    <t>原生-22外卖神券节8C22KA01043</t>
  </si>
  <si>
    <t>原生-美团外卖17-C21KA01474</t>
  </si>
  <si>
    <t>原生-22外卖神券节64C22KA01043</t>
  </si>
  <si>
    <t>原生-22外卖神券节62C22KA01043</t>
  </si>
  <si>
    <t>原生-22外卖神券节34C22KA01043</t>
  </si>
  <si>
    <t>原生-22外卖神券节54C22KA01043</t>
  </si>
  <si>
    <t>原生-车之家APP-多彩10B23KA02677</t>
  </si>
  <si>
    <t>原生-名著领读07B23KA02103</t>
  </si>
  <si>
    <t>B23KA01548</t>
  </si>
  <si>
    <t>原生-名著领读10B23KA02103</t>
  </si>
  <si>
    <t>原生-车之家APP-多彩14B23KA02677</t>
  </si>
  <si>
    <t>原生-车之家APP-多彩13B23KA02677</t>
  </si>
  <si>
    <t>原生-好分期-DC02B23KA02458</t>
  </si>
  <si>
    <t>原生-好分期-DC04B23KA02458</t>
  </si>
  <si>
    <t>baidu-氧气语音1B21KA01182</t>
  </si>
  <si>
    <t>B23KA00927</t>
  </si>
  <si>
    <t>AD_127176</t>
  </si>
  <si>
    <t>氧气</t>
  </si>
  <si>
    <t>植玉琳</t>
  </si>
  <si>
    <t>软件</t>
  </si>
  <si>
    <t>婚恋相亲</t>
  </si>
  <si>
    <t>原生-爱奇艺09B23KA02585</t>
  </si>
  <si>
    <t>原生-爱奇艺07B23KA02585</t>
  </si>
  <si>
    <t>原生-爱奇艺03B23KA02585</t>
  </si>
  <si>
    <t>原生-爱奇艺05B23KA02585</t>
  </si>
  <si>
    <t>原生-爱奇艺04B23KA02585</t>
  </si>
  <si>
    <t>baidu-天下在线01B23KA02318</t>
  </si>
  <si>
    <t>B23KA02318</t>
  </si>
  <si>
    <t>AD_2567294</t>
  </si>
  <si>
    <t>B23KA02064</t>
  </si>
  <si>
    <t>B23KA02458</t>
  </si>
  <si>
    <t>原生-22美团购1C22KA00441</t>
  </si>
  <si>
    <t>原生-尚米03B20KA01639</t>
  </si>
  <si>
    <t>B23KA00495</t>
  </si>
  <si>
    <t>原生-赢众通24B22KA04005</t>
  </si>
  <si>
    <t>2023年6月</t>
    <phoneticPr fontId="3" type="noConversion"/>
  </si>
  <si>
    <t>上海开域信息科技有限公司-OPPO新客</t>
  </si>
  <si>
    <t>DC-桃心云手机-分发</t>
  </si>
  <si>
    <t>2023年6月</t>
    <phoneticPr fontId="3" type="noConversion"/>
  </si>
  <si>
    <t>海南约单到家网络科技有限公司</t>
  </si>
  <si>
    <t>DC-抖素材-分发</t>
  </si>
  <si>
    <t>四川即刻联动科技有限公司</t>
  </si>
  <si>
    <t>DC-即刻钓鱼-分发</t>
  </si>
  <si>
    <t>流量场景</t>
  </si>
  <si>
    <t>客户类型</t>
  </si>
  <si>
    <t>公司主体</t>
  </si>
  <si>
    <t>消耗</t>
  </si>
  <si>
    <t>20230621</t>
  </si>
  <si>
    <t>1000257795</t>
  </si>
  <si>
    <t>精选推荐</t>
  </si>
  <si>
    <t>子客户</t>
  </si>
  <si>
    <t>搜索</t>
  </si>
  <si>
    <t>20230622</t>
  </si>
  <si>
    <t>20230623</t>
  </si>
  <si>
    <t>20230624</t>
  </si>
  <si>
    <t>20230625</t>
  </si>
  <si>
    <t>20230629</t>
  </si>
  <si>
    <t>1000257667</t>
  </si>
  <si>
    <t>20230630</t>
  </si>
  <si>
    <t>1000264650</t>
  </si>
  <si>
    <t>北京小川在线网络技术有限公司</t>
  </si>
  <si>
    <t>北京小川在线网络技术有限公司201804</t>
  </si>
  <si>
    <t>淮安爱德康赛广告有限公司-OPPO最右</t>
  </si>
  <si>
    <t>DC-最右-XXL</t>
  </si>
  <si>
    <t>HL-最右-商店</t>
  </si>
  <si>
    <t>淮安爱德康赛广告有限公司-OPPO新客</t>
  </si>
  <si>
    <t>DC-想遇-分发</t>
  </si>
  <si>
    <t>深圳市网知网络科技有限公司</t>
  </si>
  <si>
    <t>DC-Waka哇卡-分发</t>
  </si>
  <si>
    <t>热度潮流（武汉）信息技术有限公司</t>
  </si>
  <si>
    <t>DC-热潮-分发</t>
  </si>
  <si>
    <t>抖播（沈阳）网络科技有限公司</t>
  </si>
  <si>
    <t>抖播（沈阳）网络科技有限公司-22</t>
  </si>
  <si>
    <t>DC-甜心小圈-分发</t>
  </si>
  <si>
    <t>联盟</t>
    <phoneticPr fontId="3" type="noConversion"/>
  </si>
  <si>
    <t>北京鹏泰互动广告有限公司-初心</t>
    <phoneticPr fontId="3" type="noConversion"/>
  </si>
  <si>
    <t>淮安爱德康赛广告有限公司-OPPO老客</t>
  </si>
  <si>
    <t>CPD</t>
    <phoneticPr fontId="3" type="noConversion"/>
  </si>
  <si>
    <t>20230601</t>
  </si>
  <si>
    <t>1000068286</t>
  </si>
  <si>
    <t>开机必备</t>
  </si>
  <si>
    <t>北京小川科技有限公司</t>
  </si>
  <si>
    <t>1000209655</t>
  </si>
  <si>
    <t>联盟</t>
  </si>
  <si>
    <t>展示优选</t>
  </si>
  <si>
    <t>20230602</t>
  </si>
  <si>
    <t>20230603</t>
  </si>
  <si>
    <t>20230604</t>
  </si>
  <si>
    <t>20230605</t>
  </si>
  <si>
    <t>20230606</t>
  </si>
  <si>
    <t>20230607</t>
  </si>
  <si>
    <t>20230608</t>
  </si>
  <si>
    <t>1000253753</t>
  </si>
  <si>
    <t>20230609</t>
  </si>
  <si>
    <t>20230610</t>
  </si>
  <si>
    <t>20230611</t>
  </si>
  <si>
    <t>20230612</t>
  </si>
  <si>
    <t>20230613</t>
  </si>
  <si>
    <t>20230614</t>
  </si>
  <si>
    <t>20230615</t>
  </si>
  <si>
    <t>20230616</t>
  </si>
  <si>
    <t>20230617</t>
  </si>
  <si>
    <t>20230618</t>
  </si>
  <si>
    <t>20230619</t>
  </si>
  <si>
    <t>20230620</t>
  </si>
  <si>
    <t>20230626</t>
  </si>
  <si>
    <t>20230627</t>
  </si>
  <si>
    <t>20230628</t>
  </si>
  <si>
    <t>2023年6月</t>
    <phoneticPr fontId="3" type="noConversion"/>
  </si>
  <si>
    <t>深圳市未知纪元科技有限公司</t>
  </si>
  <si>
    <t>北京五岳互动科技有限公司-OPPO新客</t>
  </si>
  <si>
    <t>DC-东方秘语-快应用X01</t>
  </si>
  <si>
    <t>DC-探源解密-快应用15</t>
  </si>
  <si>
    <t>DC-探源解密-快应用S21</t>
  </si>
  <si>
    <t>2023年6月</t>
    <phoneticPr fontId="3" type="noConversion"/>
  </si>
  <si>
    <t>DC-探源解密-快应用S25</t>
  </si>
  <si>
    <t>DC-天天看历史-快应用12</t>
  </si>
  <si>
    <t>DC-天天看历史-快应用15</t>
  </si>
  <si>
    <t>DC-天天看历史-快应用S21</t>
  </si>
  <si>
    <t>DC-天天看历史-快应用S25</t>
  </si>
  <si>
    <t>DC-中华启示录-快应用15</t>
  </si>
  <si>
    <t>DC-中华启示录-快应用S20</t>
  </si>
  <si>
    <t>DC-中华启示录-快应用S21</t>
  </si>
  <si>
    <t>DC-中华启示录-快应用S22</t>
  </si>
  <si>
    <t>DC-中华启示录-快应用S25</t>
  </si>
  <si>
    <t>北京起创科技有限公司</t>
  </si>
  <si>
    <t>WB-灵猫小说-二代</t>
  </si>
  <si>
    <t>DC-时代周报-分发</t>
  </si>
  <si>
    <t>DC-会计学堂-分发</t>
  </si>
  <si>
    <t>摩多科技（辽宁）有限公司</t>
  </si>
  <si>
    <t>WB-河南量阿-二代</t>
  </si>
  <si>
    <t>DC-魔音工坊-分发</t>
  </si>
  <si>
    <t>DC-高考填报志愿宝-分发</t>
  </si>
  <si>
    <t>WB-大象看书-多彩二代SH1</t>
  </si>
  <si>
    <t>WB-大象看书-多彩二代SH3</t>
  </si>
  <si>
    <t>WB-大象看书-多彩二代SH4</t>
  </si>
  <si>
    <t>天津顺海网络科技有限责任公司</t>
  </si>
  <si>
    <t>DC-快赚招聘-分发</t>
  </si>
  <si>
    <t>DC-牛人招聘-分发</t>
  </si>
  <si>
    <t>新疆阅快阅好信息技术有限公司</t>
  </si>
  <si>
    <t>北京益刷在线科技有限公司</t>
  </si>
  <si>
    <t>DC-打爆僵尸-分发1</t>
  </si>
  <si>
    <t>DC-爱尚宝石-XXL</t>
  </si>
  <si>
    <t>DC-春满花园-XXL</t>
  </si>
  <si>
    <t>DC-前兔似锦-XXL</t>
  </si>
  <si>
    <t>DC-消消富翁-XXL</t>
  </si>
  <si>
    <t>DC-探源解密-快应用14</t>
  </si>
  <si>
    <t>DC-探源解密-快应用S22</t>
  </si>
  <si>
    <t>DC-天天看历史-快应用14</t>
  </si>
  <si>
    <t>2023年6月</t>
    <phoneticPr fontId="3" type="noConversion"/>
  </si>
  <si>
    <t>DC-中华启示录-快应用14</t>
  </si>
  <si>
    <t>DC-中华启示录-快应用S23</t>
  </si>
  <si>
    <t>DC-中华启示录-快应用S24</t>
  </si>
  <si>
    <t>DC-中华启示录-快应用SO1</t>
  </si>
  <si>
    <t>上海圣剑网络科技股份有限公司</t>
  </si>
  <si>
    <t>DC-蘑菇云游-分发</t>
  </si>
  <si>
    <t>莱特摩比（北京）网络技术有限公司</t>
  </si>
  <si>
    <t>莱特摩比（北京）网络技术有限公司-厂商</t>
  </si>
  <si>
    <t>DC-慧眼查-XXL</t>
  </si>
  <si>
    <t>WB-大象看书-多彩二代zt4</t>
  </si>
  <si>
    <t>WB-大象看书-多彩二代zt5</t>
  </si>
  <si>
    <t>北京不可言文化发展有限公司</t>
  </si>
  <si>
    <t>DC-爱看免费小说-分发2</t>
  </si>
  <si>
    <t>深圳市金指科技有限公司</t>
  </si>
  <si>
    <t>DC-潮Girl-快应用S3</t>
  </si>
  <si>
    <t>DC-途游记-快应用S3</t>
  </si>
  <si>
    <t>DC-小妙招-快应用S1</t>
  </si>
  <si>
    <t>DC-时光小屋-快应用S20</t>
  </si>
  <si>
    <t>DC-探源解密-快应用S20</t>
  </si>
  <si>
    <t>DC-天天看历史-快应用S20</t>
  </si>
  <si>
    <t>DC-中华启示录-快应用11</t>
  </si>
  <si>
    <t>成都温江医云互联网医院有限公司</t>
  </si>
  <si>
    <t>DC-名医挂号-分发</t>
  </si>
  <si>
    <t>WB-大象看书-多彩二代1</t>
  </si>
  <si>
    <t>WB-大象看书-多彩二代2</t>
  </si>
  <si>
    <t>WB-大象看书-多彩二代3</t>
  </si>
  <si>
    <t>WB-大象看书-多彩二代4</t>
  </si>
  <si>
    <t>WB-大象看书-多彩二代5</t>
  </si>
  <si>
    <t>WB-大象看书-多彩二代6</t>
  </si>
  <si>
    <t>WB-大象看书-多彩二代zt2</t>
  </si>
  <si>
    <t>DC-时光小屋-快应用SO1</t>
  </si>
  <si>
    <t>DC-探源解密-快应用11</t>
  </si>
  <si>
    <t>DC-探源解密-快应用12</t>
  </si>
  <si>
    <t>DC-探源解密-快应用SO1</t>
  </si>
  <si>
    <t>DC-天天看历史-快应用11</t>
  </si>
  <si>
    <t>DC-天天看历史-快应用13</t>
  </si>
  <si>
    <t>DC-天天看历史-快应用SO1</t>
  </si>
  <si>
    <t>DC-中华启示录-快应用12</t>
  </si>
  <si>
    <t>北京鸿途信达科技股份有限公司</t>
  </si>
  <si>
    <t>DC-冠军答人-快应用2</t>
  </si>
  <si>
    <t>广州金袋信息技术有限公司</t>
  </si>
  <si>
    <t>WB-速看免费小说-二代</t>
  </si>
  <si>
    <t>WB-大象看书-多彩二代zt</t>
  </si>
  <si>
    <t>DC-冠军答人-快应用1</t>
  </si>
  <si>
    <t>广州风腾网络科技有限公司</t>
  </si>
  <si>
    <t>广州风腾网络科技有限公司-四部</t>
  </si>
  <si>
    <t>DC-蘑菇易办公-分发</t>
  </si>
  <si>
    <t>DC-咨寻翻译官-分发</t>
  </si>
  <si>
    <t>天津简众科技有限公司</t>
  </si>
  <si>
    <t>DC-大象看书-快应用5e</t>
  </si>
  <si>
    <t>北京金海品读科技有限公司</t>
  </si>
  <si>
    <t>上海满孟信息科技有限公司</t>
  </si>
  <si>
    <t>上海满孟信息科技有限公司-201910</t>
  </si>
  <si>
    <t>DC-满孟小说-分发</t>
  </si>
  <si>
    <t>联盟</t>
    <phoneticPr fontId="3" type="noConversion"/>
  </si>
  <si>
    <t>1000205607</t>
  </si>
  <si>
    <t>激励视频</t>
  </si>
  <si>
    <t>1000206572</t>
  </si>
  <si>
    <t>大连闲庭网络技术有限公司</t>
  </si>
  <si>
    <t>Banner</t>
  </si>
  <si>
    <t>大连生米网络技术有限公司</t>
  </si>
  <si>
    <t>河南敬屡网络技术有限公司</t>
  </si>
  <si>
    <t>天津朝发网络技术有限公司</t>
  </si>
  <si>
    <t>开屏</t>
  </si>
  <si>
    <t>海口酷能网络科技有限公司</t>
  </si>
  <si>
    <t>1000224835</t>
  </si>
  <si>
    <t>1000224838</t>
  </si>
  <si>
    <t>1000224826</t>
  </si>
  <si>
    <t>1000232225</t>
  </si>
  <si>
    <t>1000222984</t>
  </si>
  <si>
    <t>1000244492</t>
  </si>
  <si>
    <t>成都维怿科技有限公司</t>
  </si>
  <si>
    <t>1000206562</t>
  </si>
  <si>
    <t>1000207267</t>
  </si>
  <si>
    <t>1000206409</t>
  </si>
  <si>
    <t>重庆名医在线信息技术有限公司</t>
  </si>
  <si>
    <t>1000222306</t>
  </si>
  <si>
    <t>1000216988</t>
  </si>
  <si>
    <t>天津七点一刻科技有限公司</t>
  </si>
  <si>
    <t>1000206565</t>
  </si>
  <si>
    <t>1000232233</t>
  </si>
  <si>
    <t>1000230268</t>
  </si>
  <si>
    <t>天津一只黑猫科技有限公司</t>
  </si>
  <si>
    <t>1000206558</t>
  </si>
  <si>
    <t>1000233960</t>
  </si>
  <si>
    <t>1000232220</t>
  </si>
  <si>
    <t>1000227105</t>
  </si>
  <si>
    <t>1000214749</t>
  </si>
  <si>
    <t>1000232221</t>
  </si>
  <si>
    <t>1000233949</t>
  </si>
  <si>
    <t>1000222309</t>
  </si>
  <si>
    <t>天津趣看网络科技有限公司</t>
  </si>
  <si>
    <t>1000232219</t>
  </si>
  <si>
    <t>1000232222</t>
  </si>
  <si>
    <t>1000206550</t>
  </si>
  <si>
    <t>1000232211</t>
  </si>
  <si>
    <t>1000232227</t>
  </si>
  <si>
    <t>1000232226</t>
  </si>
  <si>
    <t>1000206560</t>
  </si>
  <si>
    <t>1000232215</t>
  </si>
  <si>
    <t>1000206552</t>
  </si>
  <si>
    <t>1000232210</t>
  </si>
  <si>
    <t>1000233934</t>
  </si>
  <si>
    <t>1000206564</t>
  </si>
  <si>
    <t>1000206568</t>
  </si>
  <si>
    <t>1000259067</t>
  </si>
  <si>
    <t>1000259053</t>
  </si>
  <si>
    <t>1000206563</t>
  </si>
  <si>
    <t>1000259087</t>
  </si>
  <si>
    <t>1000206557</t>
  </si>
  <si>
    <t>1000261119</t>
  </si>
  <si>
    <t>园盛科技发展（深圳）有限公司</t>
  </si>
  <si>
    <t>1000239447</t>
  </si>
  <si>
    <t>DC-时代周报-分发1</t>
  </si>
  <si>
    <t>广东壹号大药房连锁有限公司</t>
  </si>
  <si>
    <t>华为软件技术有限公司</t>
  </si>
  <si>
    <t>壹药网科技（上海）股份有限公司</t>
  </si>
  <si>
    <t>广州圣琪网络科技有限公司</t>
  </si>
  <si>
    <t>珠海云迈网络科技有限公司</t>
  </si>
  <si>
    <t>珠海云迈网络科技有限公司-201905</t>
  </si>
  <si>
    <t>爱空间科技(北京)有限公司</t>
  </si>
  <si>
    <t>爱空间科技（北京）有限公司</t>
  </si>
  <si>
    <t>北京好西好信息技术有限公司</t>
  </si>
  <si>
    <t>北京天创时代信息技术有限公司</t>
  </si>
  <si>
    <t>北京清科创业信息咨询有限公司</t>
  </si>
  <si>
    <t>清科管理顾问集团有限公司</t>
  </si>
  <si>
    <t>成都品果科技有限公司</t>
  </si>
  <si>
    <t>成都品果科技有限公司-华为</t>
  </si>
  <si>
    <t>成都三行光影传媒有限公司</t>
  </si>
  <si>
    <t>成都通寓游网络科技有限公司</t>
  </si>
  <si>
    <t>成都鱼泡科技有限公司</t>
  </si>
  <si>
    <t>成都云客集科技有限公司</t>
  </si>
  <si>
    <t>成都陌对科技有限公司</t>
  </si>
  <si>
    <t>广西南宁酷爱互动科技有限公司</t>
  </si>
  <si>
    <t>深圳快学教育发展有限公司</t>
  </si>
  <si>
    <t>南昌延拓网络科技有限公司</t>
  </si>
  <si>
    <t>秦皇岛晶音网络科技有限公司</t>
  </si>
  <si>
    <t>杭州东界科技有限公司</t>
  </si>
  <si>
    <t>厦门丹橙网络科技有限公司</t>
  </si>
  <si>
    <t>山东聚宝网络科技有限公司</t>
  </si>
  <si>
    <t>上海灵擎网络科技有限公司</t>
  </si>
  <si>
    <t>福州章鱼信息科技有限公司</t>
  </si>
  <si>
    <t>上海狐途网络科技有限公司</t>
  </si>
  <si>
    <t>上海数问科技有限公司</t>
  </si>
  <si>
    <t>成都锦如网络科技有限公司</t>
  </si>
  <si>
    <t>上海焕达信息技术有限公司</t>
  </si>
  <si>
    <t>广州智悦网络科技有限公司</t>
  </si>
  <si>
    <t>广州智悦网络科技有限公司1</t>
  </si>
  <si>
    <t>北京星生纪网络科技有限公司</t>
  </si>
  <si>
    <t>众安在线财产保险股份有限公司</t>
  </si>
  <si>
    <t>上海壹佰米网络科技有限公司</t>
  </si>
  <si>
    <t>上海壹佰米网络科技有限公司-厂商</t>
  </si>
  <si>
    <t>霍尔果斯年华网络科技有限公司</t>
  </si>
  <si>
    <t>北京多宝灵动科技有限公司</t>
  </si>
  <si>
    <t>深圳市晚风撩人科技有限公司</t>
  </si>
  <si>
    <t>达疆网络科技（上海）有限公司</t>
  </si>
  <si>
    <t>北京优缘网络科技有限公司</t>
  </si>
  <si>
    <t>广西陪伴软件开发有限公司</t>
  </si>
  <si>
    <t>河南合姻传媒有限公司</t>
  </si>
  <si>
    <t>哈尔滨市和和互娱科技有限公司</t>
  </si>
  <si>
    <t>上海赛可出行科技服务有限公司</t>
  </si>
  <si>
    <t>深圳市飞驰互动科技有限公司</t>
  </si>
  <si>
    <t>成都小胖猪科技有限公司</t>
  </si>
  <si>
    <t>广州氧气宝宝教育咨询服务有限公司</t>
  </si>
  <si>
    <t>武汉鹏宏网络科技有限公司</t>
  </si>
  <si>
    <t>珠海金山办公软件有限公司</t>
  </si>
  <si>
    <t>杭州觅时文化创意有限公司</t>
  </si>
  <si>
    <t>杭州万誉市场营销策划有限公司</t>
  </si>
  <si>
    <t>北京折品世纪科技有限公司</t>
  </si>
  <si>
    <t>吉林省尘宁碧合科技有限公司</t>
  </si>
  <si>
    <t>陕西协合共享健康科技股份有限公司</t>
  </si>
  <si>
    <t>随身云（南京）信息技术有限公司-11</t>
  </si>
  <si>
    <t>北京欢欣鲤跃科技有限公司</t>
  </si>
  <si>
    <t>西安道帮信息科技有限公司</t>
  </si>
  <si>
    <t>西安道邦信息科技有限公司</t>
  </si>
  <si>
    <t>深圳市海纳鸿开文化服务有限公司</t>
  </si>
  <si>
    <t>深圳闪电修网络科技有限公司</t>
  </si>
  <si>
    <t>北京蓝犀牛信息技术有限公司</t>
  </si>
  <si>
    <t>宏祥汇久（海南）信息科技有限公司</t>
  </si>
  <si>
    <t>杭州信狐网络信息服务有限公司</t>
  </si>
  <si>
    <t>湖南浩瀚汇通互联网小额贷款有限公司</t>
  </si>
  <si>
    <t>深圳宜搜天下科技股份有限公司</t>
  </si>
  <si>
    <t>深圳宜搜天下科技股份有限公司-厂商</t>
  </si>
  <si>
    <t>广州奇异果互动科技股份有限公司</t>
  </si>
  <si>
    <t>深圳英派互动技术有限公司</t>
  </si>
  <si>
    <t>广州小迈网络科技有限公司-四部</t>
  </si>
  <si>
    <t>广州杰推网络科技有限公司</t>
  </si>
  <si>
    <t>深圳市仁誉浩科技有限公司</t>
  </si>
  <si>
    <t>杭州聚轮网络科技有限公司</t>
  </si>
  <si>
    <t>杭州聚轮网络科技有限公司-厂商</t>
  </si>
  <si>
    <t>上海友动网络科技有限公司</t>
  </si>
  <si>
    <t>申银万国期货有限公司</t>
  </si>
  <si>
    <t>深圳市布布网络科技有限公司</t>
  </si>
  <si>
    <t>杭州无悠网络技术有限公司</t>
  </si>
  <si>
    <t>刘建</t>
  </si>
  <si>
    <t>成都天翼空间科技有限公司</t>
  </si>
  <si>
    <t>四川公用信息产业有限责任公司</t>
  </si>
  <si>
    <t>深圳市鹏中科技有限公司</t>
  </si>
  <si>
    <t>深圳市鹏中科技有限公司-2022</t>
  </si>
  <si>
    <t>上海东证期货有限公司</t>
  </si>
  <si>
    <t>上海东证期货有限公司-新</t>
  </si>
  <si>
    <t>邯郸市现叶网络科技有限公司</t>
  </si>
  <si>
    <t>育宝堂（杭州）科技有限公司</t>
  </si>
  <si>
    <t>深圳市趣推科技有限公司</t>
  </si>
  <si>
    <t>滴天髓文化科技（深圳）有限公司</t>
  </si>
  <si>
    <t>滴天髓策划（深圳）有限公司</t>
  </si>
  <si>
    <t>山东及时雨汽车科技有限公司</t>
  </si>
  <si>
    <t>北京次元天网科技有限公司</t>
  </si>
  <si>
    <t>新浪网技术（中国）有限公司</t>
  </si>
  <si>
    <t>杭州顶点财经网络传媒有限公司</t>
  </si>
  <si>
    <t>北京欢宇时空科技有限公司</t>
  </si>
  <si>
    <t>福州炫之境网络科技有限公司</t>
  </si>
  <si>
    <t>张珊珊</t>
  </si>
  <si>
    <t>厦门蚁力聚创数字科技有限公司</t>
  </si>
  <si>
    <t>合肥蓝庭网络科技有限公司</t>
  </si>
  <si>
    <t>蔚蓝一心科技(成都)有限公司</t>
  </si>
  <si>
    <t>蔚蓝一心科技（成都）有限公司</t>
  </si>
  <si>
    <t>广西佰领网络科技有限公司</t>
  </si>
  <si>
    <t>933830574064271872</t>
  </si>
  <si>
    <t>第一视频（北京）国际文旅集团有限公司</t>
  </si>
  <si>
    <t>智乘（浙江）网络科技有限公司</t>
  </si>
  <si>
    <t>903628492443222784</t>
  </si>
  <si>
    <t>德邦证券股份有限公司</t>
  </si>
  <si>
    <t>合肥酷量网络科技有限公司</t>
  </si>
  <si>
    <t>沈阳盘球科技有限公司</t>
  </si>
  <si>
    <t>吉林省学梯教育科技有限公司</t>
  </si>
  <si>
    <t>吉林省腾扬网络科技有限公司</t>
  </si>
  <si>
    <t>深圳市易醇国际商贸有限公司</t>
  </si>
  <si>
    <t>深圳市数道科技有限公司</t>
  </si>
  <si>
    <t>深圳市香草互娱科技企业</t>
  </si>
  <si>
    <t>深圳市甜筒网络科技有限公司</t>
  </si>
  <si>
    <t>深圳市甜筒网络科技有限公司-四部</t>
  </si>
  <si>
    <t>深圳声乐动心科技企业</t>
  </si>
  <si>
    <t>华风新天信息技术（北京）有限责任公司</t>
  </si>
  <si>
    <t>华凤新天信息技术有限公司</t>
  </si>
  <si>
    <t>《健康时报》社有限责任公司</t>
  </si>
  <si>
    <t>上海泽思网络科技有限公司</t>
  </si>
  <si>
    <t>上海斯干网络科技有限公司</t>
  </si>
  <si>
    <t>上海意略明数字科技股份有限公司</t>
  </si>
  <si>
    <t>海南脉麒信息科技有限公司</t>
  </si>
  <si>
    <t>威海添彩网络科技有限公司</t>
  </si>
  <si>
    <t>北京理想绮丽科技有限公司</t>
  </si>
  <si>
    <t>北京艺狐在线网络科技有限公司</t>
  </si>
  <si>
    <t>上海及未科技有限公司</t>
  </si>
  <si>
    <t>广州博冠信息科技有限公司</t>
  </si>
  <si>
    <t>广州网易计算机系统有限公司</t>
  </si>
  <si>
    <t>深圳意流坊科技有限公司</t>
  </si>
  <si>
    <t>深圳市手指游科技有限公司</t>
  </si>
  <si>
    <t>深圳市掌上远景科技有限公司</t>
  </si>
  <si>
    <t>北京旷益科技有限公司</t>
  </si>
  <si>
    <t>武汉元气少年信息技术有限公司</t>
  </si>
  <si>
    <t>深圳市戴欧妮网络科技有限公司</t>
  </si>
  <si>
    <t>广州闪趣网络科技有限公司</t>
  </si>
  <si>
    <t>广州市来特悦游信息科技有限公司</t>
  </si>
  <si>
    <t>北京智诚风信网络科技有限公司</t>
  </si>
  <si>
    <t>上海律舟信息科技有限公司</t>
  </si>
  <si>
    <t>北京店店赚科技有限公司</t>
  </si>
  <si>
    <t>上海祥明网络科技有限公司</t>
  </si>
  <si>
    <t>长沙市德茂文化有限公司</t>
  </si>
  <si>
    <t>上海米牛网络科技股份有限公司</t>
  </si>
  <si>
    <t>重庆嵘泰锱商贸有限公司</t>
  </si>
  <si>
    <t>重庆嵘泰锱商贸有限公司-2021ov新</t>
  </si>
  <si>
    <t>北京智湃科技有限公司</t>
  </si>
  <si>
    <t>山西联信网络科技有限公司</t>
  </si>
  <si>
    <t>成都薯片科技有限公司</t>
  </si>
  <si>
    <t>重庆赢者科技有限公司</t>
  </si>
  <si>
    <t>深圳市满意一百管理咨询有限公司</t>
  </si>
  <si>
    <t>湖南天翼鸿云电讯有限公司</t>
  </si>
  <si>
    <t>福建省创游网络科技有限公司</t>
  </si>
  <si>
    <t>杭州弧途科技有限公司</t>
  </si>
  <si>
    <t>宁波曜新人力资源有限公司</t>
  </si>
  <si>
    <t>重庆八域信息科技有限公司</t>
  </si>
  <si>
    <t>王雯雯</t>
  </si>
  <si>
    <t>亿动魔方（北京）科技有限公司</t>
  </si>
  <si>
    <t>北京无间共情有限责任公司</t>
  </si>
  <si>
    <t>北京爱康互联信息技术有限公司</t>
  </si>
  <si>
    <t>北京爱康体检宝健康科技有限公司</t>
  </si>
  <si>
    <t>丁悦（销售）</t>
  </si>
  <si>
    <t>北京超职梦想科技有限公司</t>
  </si>
  <si>
    <t>北京超职科技有限公司</t>
  </si>
  <si>
    <t>北京大汉成吉科技发展有限公司</t>
  </si>
  <si>
    <t>滴滴出行科技有限公司</t>
  </si>
  <si>
    <t>北京点众科技股份有限公司</t>
  </si>
  <si>
    <t>北京点众科技股份有限公司（新）</t>
  </si>
  <si>
    <t>北京鼎力创世科技有限公司</t>
  </si>
  <si>
    <t>北京海田冀网络科技有限公司</t>
  </si>
  <si>
    <t>金源广告</t>
  </si>
  <si>
    <t>北京金源互动广告有限公司-北京悟空出行科技有限公司</t>
  </si>
  <si>
    <t>北京蓝坤互动网络科技有限公司</t>
  </si>
  <si>
    <t>北京蓝坤互动网络科技有限公司2019</t>
  </si>
  <si>
    <t>紫博蓝网络科技（北京）股份有限公司</t>
  </si>
  <si>
    <t>北京闪银奇异科技有限公司</t>
  </si>
  <si>
    <t>北京世诚优聘科技发展有限公司</t>
  </si>
  <si>
    <t>北京一起去工作科技发展有限公司</t>
  </si>
  <si>
    <t>北京搜狐新媒体信息技术有限公司1</t>
  </si>
  <si>
    <t>北京钛视镁科技有限公司</t>
  </si>
  <si>
    <t>北京文星在线科技有限公司</t>
  </si>
  <si>
    <t>北京西南偏南科技有限公司</t>
  </si>
  <si>
    <t>北京以诺畅游网络科技有限公司</t>
  </si>
  <si>
    <t>北京易加盟科技有限公司</t>
  </si>
  <si>
    <t>北京硬核聚视科技有限公司</t>
  </si>
  <si>
    <t>北京硬核聚视科技有限公司-1910</t>
  </si>
  <si>
    <t xml:space="preserve">
北京智阅网络科技有限公司</t>
  </si>
  <si>
    <t>北京智阅网络科技有限公司</t>
  </si>
  <si>
    <t xml:space="preserve">
舶乐蜜电子商务（上海）有限公司</t>
  </si>
  <si>
    <t>舶乐蜜电子商务（上海）有限公司</t>
  </si>
  <si>
    <t>上海播乐网络科技有限公司</t>
  </si>
  <si>
    <t>车巴达（苏州）网络科技有限公司</t>
  </si>
  <si>
    <t>陈圆</t>
  </si>
  <si>
    <t>成都瑞安云科技股份有限公司</t>
  </si>
  <si>
    <t>广州梦映动漫网络科技有限公司</t>
  </si>
  <si>
    <t>北京腾信创新网络营销技术股份有限公司</t>
  </si>
  <si>
    <t>广州上致瑞向广告有限公司-北京腾信创新网络营销技术股份有限公司</t>
  </si>
  <si>
    <t>招商基金管理有限公司</t>
  </si>
  <si>
    <t>杭州古米网络科技有限公司</t>
  </si>
  <si>
    <t>厦门旺贷金融技术服务有限公司</t>
  </si>
  <si>
    <t>杭州化雨邑动科技有限公司</t>
  </si>
  <si>
    <t>财通证券股份有限公司</t>
  </si>
  <si>
    <t>杭州蔷予科技有限公司</t>
  </si>
  <si>
    <t>杭州青灯网络科技有限公司</t>
  </si>
  <si>
    <t>杭州万像袋信息科技有限公司</t>
  </si>
  <si>
    <t>杭州中展科技有限公司</t>
  </si>
  <si>
    <t>叶丹</t>
  </si>
  <si>
    <t>皇包车（无锡）旅游管理有限公司</t>
  </si>
  <si>
    <t>霍尔果斯百乘金蛋科技有限公司</t>
  </si>
  <si>
    <t>霍尔果斯百乘金蛋科技有限公司201907</t>
  </si>
  <si>
    <t>三河叶海达尚科技有限公司</t>
  </si>
  <si>
    <t>江苏慧松信息科技有限公司</t>
  </si>
  <si>
    <t>江苏优蓝招聘信息科技有限公司</t>
  </si>
  <si>
    <t>上海优尔蓝信息科技股份有限公司</t>
  </si>
  <si>
    <t>晋松(上海)网络信息技术有限公司</t>
  </si>
  <si>
    <t>南方基金管理股份有限公司</t>
  </si>
  <si>
    <t>南京买哪儿网络科技有限公司</t>
  </si>
  <si>
    <t>上海哔噜科技有限公司</t>
  </si>
  <si>
    <t>南京哔噜科技有限公司</t>
  </si>
  <si>
    <t>上海震略信息科技有限公司</t>
  </si>
  <si>
    <t>上海浩渠文化传播有限公司</t>
  </si>
  <si>
    <t>上海新汇通投资顾问有限公司</t>
  </si>
  <si>
    <t>新浪时金（上海）信息技术有限公司</t>
  </si>
  <si>
    <t>上海粟金网络科技有限公司</t>
  </si>
  <si>
    <t>秦健峰</t>
  </si>
  <si>
    <t>上海投中信息咨询股份有限公司</t>
  </si>
  <si>
    <t>上海星艋信息技术有限公司</t>
  </si>
  <si>
    <t>北京股商信息科技有限公司</t>
  </si>
  <si>
    <t>上海阅聚文化传媒有限公司</t>
  </si>
  <si>
    <t>重庆东金投资顾问有限公司江苏分公司</t>
  </si>
  <si>
    <t>上海易点时空网络有限公司</t>
  </si>
  <si>
    <t>上海易点时空网络有限公司-201812</t>
  </si>
  <si>
    <t>小轮（上海）网络科技有限公司</t>
  </si>
  <si>
    <t>上海誉炎网络科技有限公司</t>
  </si>
  <si>
    <t>娄康鹏</t>
  </si>
  <si>
    <t>深圳华盛商业发展有限公司</t>
  </si>
  <si>
    <t>深圳华盛商业发展有限公司2</t>
  </si>
  <si>
    <t>深圳洽客科技有限公司</t>
  </si>
  <si>
    <t>萍乡市探丸网络科技有限公司</t>
  </si>
  <si>
    <t>深圳市优品投资顾问有限公司</t>
  </si>
  <si>
    <t>四川享宇金信金融科技有限公司</t>
  </si>
  <si>
    <t>四川享宇科技有限公司</t>
  </si>
  <si>
    <t>网际傲游（北京）科技有限公司</t>
  </si>
  <si>
    <t>北京傲游天下科技有限公司</t>
  </si>
  <si>
    <t>维度畅游（北京）信息技术有限公司</t>
  </si>
  <si>
    <t>北京兔玩在线科技有限公司</t>
  </si>
  <si>
    <t>温州温华网络科技有限公司</t>
  </si>
  <si>
    <t>五矿电子商务有限公司</t>
  </si>
  <si>
    <t>武汉华中时讯科技有限责任公司</t>
  </si>
  <si>
    <t>新传在线（北京）信息技术有限公司</t>
  </si>
  <si>
    <t>新传在线(北京)信息技术有限公司</t>
  </si>
  <si>
    <t>鑫涌算力信息科技（上海）有限公司</t>
  </si>
  <si>
    <t>贵港市信德小额贷款有限公司</t>
  </si>
  <si>
    <t>宜宾市换换优品再生资源回收有限公司</t>
  </si>
  <si>
    <t>有货（江苏）商贸服务有限公司</t>
  </si>
  <si>
    <t>南京新与力文化传播有限公司</t>
  </si>
  <si>
    <t>云智联网络科技（北京）有限公司201901</t>
  </si>
  <si>
    <t>智品互动（北京）科技有限公司</t>
  </si>
  <si>
    <t>霍尔果斯智赢互动科技有限公司</t>
  </si>
  <si>
    <t>中互保（北京）科技有限公司</t>
  </si>
  <si>
    <t>龙岩市趣语网络科技有限公司</t>
  </si>
  <si>
    <t>龙岩市畅玩网络科技有限公司</t>
  </si>
  <si>
    <t>大连缘分天空网络科技有限公司</t>
  </si>
  <si>
    <t>大连嫇奵网络技术有限公司</t>
  </si>
  <si>
    <t>华为云计算技术有限公司2023</t>
  </si>
  <si>
    <t>2023年6月</t>
    <phoneticPr fontId="9" type="noConversion"/>
  </si>
  <si>
    <t>2023年6月</t>
    <phoneticPr fontId="9" type="noConversion"/>
  </si>
  <si>
    <t>2023年6月</t>
    <phoneticPr fontId="9" type="noConversion"/>
  </si>
  <si>
    <t>2023年6月</t>
    <phoneticPr fontId="9" type="noConversion"/>
  </si>
  <si>
    <t>2023年6月</t>
    <phoneticPr fontId="9" type="noConversion"/>
  </si>
  <si>
    <t>2023年6月</t>
    <phoneticPr fontId="9" type="noConversion"/>
  </si>
  <si>
    <t>2023年6月</t>
    <phoneticPr fontId="9" type="noConversion"/>
  </si>
  <si>
    <t>青岛晶彩无限信息科技有限公司</t>
    <phoneticPr fontId="9" type="noConversion"/>
  </si>
  <si>
    <t>青岛晶彩无限信息科技有限公司-初心</t>
    <phoneticPr fontId="9" type="noConversion"/>
  </si>
  <si>
    <t>青岛晶彩无限信息科技有限公司</t>
    <phoneticPr fontId="9" type="noConversion"/>
  </si>
  <si>
    <t>青岛晶彩无限信息科技有限公司</t>
    <phoneticPr fontId="9" type="noConversion"/>
  </si>
  <si>
    <t>青岛晶彩无限信息科技有限公司-初心</t>
    <phoneticPr fontId="9" type="noConversion"/>
  </si>
  <si>
    <t>华为云计算技术有限公司</t>
    <phoneticPr fontId="9" type="noConversion"/>
  </si>
  <si>
    <t>投放操作账户名称</t>
  </si>
  <si>
    <t>总消耗(¥)</t>
  </si>
  <si>
    <t>现金消耗(¥)</t>
  </si>
  <si>
    <t>置换消耗(¥)</t>
  </si>
  <si>
    <t>赠送消耗(¥)</t>
  </si>
  <si>
    <t>耀星流量券消耗</t>
  </si>
  <si>
    <t>全部汇总</t>
  </si>
  <si>
    <t>客户投放伙伴子账户名称</t>
  </si>
  <si>
    <t>媒体赔付259.71</t>
    <phoneticPr fontId="3" type="noConversion"/>
  </si>
  <si>
    <t>深圳市金指科技有限公司</t>
    <phoneticPr fontId="3" type="noConversion"/>
  </si>
  <si>
    <t>服务费</t>
    <phoneticPr fontId="3" type="noConversion"/>
  </si>
  <si>
    <t>上海七猫文化传媒有限公司-数字媒体</t>
  </si>
  <si>
    <t>上海哈楼信息科技有限公司</t>
  </si>
  <si>
    <t>北京点众快看科技有限公司</t>
  </si>
  <si>
    <t>北京点众科技股份有限公司-2022</t>
  </si>
  <si>
    <t>北京爱奇艺科技有限公司-百度服务费</t>
  </si>
  <si>
    <t>多盟智胜网络技术（北京）有限公司</t>
  </si>
  <si>
    <t>百度在线网络技术（北京）有限公司-一部</t>
  </si>
  <si>
    <t>上海数禾信息科技有限公司-1</t>
  </si>
  <si>
    <t>网易有道信息技术（北京）有限公司-今日头条-千川视频带货-服务费</t>
  </si>
  <si>
    <t>支付宝（杭州）信息技术有限公司-阿里系</t>
  </si>
  <si>
    <t>北京快手科技有限公司-快手内广</t>
  </si>
  <si>
    <t>北京快手科技有限公司-腾讯</t>
  </si>
  <si>
    <t>北京快手科技有限公司-腾讯（拉活）</t>
  </si>
  <si>
    <t>山西鹏景科技有限公司-快手22年</t>
  </si>
  <si>
    <t>北京派瑞威行互联技术有限公司-腾讯22年</t>
  </si>
  <si>
    <t>支付宝（杭州）信息技术有限公司-阿里系</t>
    <phoneticPr fontId="9" type="noConversion"/>
  </si>
  <si>
    <t>北京快手科技有限公司-快手内广</t>
    <phoneticPr fontId="9" type="noConversion"/>
  </si>
  <si>
    <t>北京快手科技有限公司-腾讯</t>
    <phoneticPr fontId="9" type="noConversion"/>
  </si>
  <si>
    <t>北京快手科技有限公司-腾讯（拉活）</t>
    <phoneticPr fontId="9" type="noConversion"/>
  </si>
  <si>
    <t>上海哈楼信息科技有限公司</t>
    <phoneticPr fontId="9" type="noConversion"/>
  </si>
  <si>
    <t>0.00%</t>
  </si>
  <si>
    <t>6.50%</t>
  </si>
  <si>
    <t>2.50%</t>
  </si>
  <si>
    <t>5.00%</t>
  </si>
  <si>
    <t>3.00%</t>
  </si>
  <si>
    <t>1.20%</t>
  </si>
  <si>
    <t>1.00%</t>
  </si>
  <si>
    <t>1.50%</t>
  </si>
  <si>
    <t>4.00%</t>
  </si>
  <si>
    <t>2.70%</t>
  </si>
  <si>
    <t>2023年6月</t>
    <phoneticPr fontId="9" type="noConversion"/>
  </si>
  <si>
    <t>上海七猫文化传媒有限公司-数字媒体</t>
    <phoneticPr fontId="9" type="noConversion"/>
  </si>
  <si>
    <t>北京轩辕传媒有限公司</t>
    <phoneticPr fontId="9" type="noConversion"/>
  </si>
  <si>
    <t>北京点众快看科技有限公司</t>
    <phoneticPr fontId="9" type="noConversion"/>
  </si>
  <si>
    <t>北京点众科技股份有限公司-2022</t>
    <phoneticPr fontId="9" type="noConversion"/>
  </si>
  <si>
    <t>北京爱奇艺科技有限公司-百度服务费</t>
    <phoneticPr fontId="9" type="noConversion"/>
  </si>
  <si>
    <t>上海哈楼信息科技有限公司</t>
    <phoneticPr fontId="9" type="noConversion"/>
  </si>
  <si>
    <t>多盟智胜网络技术（北京）有限公司</t>
    <phoneticPr fontId="9" type="noConversion"/>
  </si>
  <si>
    <t>百度在线网络技术（北京）有限公司-一部</t>
    <phoneticPr fontId="9" type="noConversion"/>
  </si>
  <si>
    <t>浙江昊超网络科技有限公司-阿里系</t>
    <phoneticPr fontId="9" type="noConversion"/>
  </si>
  <si>
    <t>上海七猫文化传媒有限公司-数字媒体</t>
    <phoneticPr fontId="9" type="noConversion"/>
  </si>
  <si>
    <t>上海数禾信息科技有限公司-1</t>
    <phoneticPr fontId="9" type="noConversion"/>
  </si>
  <si>
    <t>优酷信息技术（北京）有限公司-厂商-阿里系</t>
    <phoneticPr fontId="9" type="noConversion"/>
  </si>
  <si>
    <t>网易有道信息技术（北京）有限公司-今日头条-千川视频带货-服务费</t>
    <phoneticPr fontId="9" type="noConversion"/>
  </si>
  <si>
    <t>百度在线网络技术（北京）有限公司-一部</t>
    <phoneticPr fontId="9" type="noConversion"/>
  </si>
  <si>
    <t>北京快手科技有限公司-快手内广</t>
    <phoneticPr fontId="9" type="noConversion"/>
  </si>
  <si>
    <t>华为</t>
    <phoneticPr fontId="3" type="noConversion"/>
  </si>
  <si>
    <t>vivo-哇棒(含客保)</t>
    <phoneticPr fontId="3" type="noConversion"/>
  </si>
  <si>
    <t>vivo-哇棒-客保</t>
    <phoneticPr fontId="3" type="noConversion"/>
  </si>
  <si>
    <t>OPPO-康赛</t>
    <phoneticPr fontId="3" type="noConversion"/>
  </si>
  <si>
    <t>OPPO-康赛-CPT下单邮件</t>
    <phoneticPr fontId="3" type="noConversion"/>
  </si>
  <si>
    <t>OPPO-哇棒</t>
    <phoneticPr fontId="3" type="noConversion"/>
  </si>
  <si>
    <t>OPPO-开域</t>
    <phoneticPr fontId="3" type="noConversion"/>
  </si>
  <si>
    <t>小米-康赛</t>
    <phoneticPr fontId="3" type="noConversion"/>
  </si>
  <si>
    <t>三星-商店</t>
    <phoneticPr fontId="3" type="noConversion"/>
  </si>
  <si>
    <t>三星-CPA</t>
    <phoneticPr fontId="3" type="noConversion"/>
  </si>
  <si>
    <t>OPPO-哇棒</t>
    <phoneticPr fontId="3" type="noConversion"/>
  </si>
  <si>
    <t>OPPO-康赛-最右</t>
    <phoneticPr fontId="3" type="noConversion"/>
  </si>
  <si>
    <t>OPPO-康赛-新客</t>
    <phoneticPr fontId="3" type="noConversion"/>
  </si>
  <si>
    <t>OPPO-开域-新客</t>
    <phoneticPr fontId="3" type="noConversion"/>
  </si>
  <si>
    <t>1000205297</t>
  </si>
  <si>
    <t>WB-多彩互动-二代</t>
  </si>
  <si>
    <t>月份</t>
  </si>
  <si>
    <t>媒体</t>
  </si>
  <si>
    <t>商店CPD</t>
  </si>
  <si>
    <t>CPT</t>
  </si>
  <si>
    <t>总计</t>
  </si>
  <si>
    <t>三星</t>
  </si>
  <si>
    <t>“其他”为CPA项目消耗</t>
  </si>
  <si>
    <t>华为</t>
  </si>
  <si>
    <t>小米-麦道-链家系</t>
  </si>
  <si>
    <t>小米-康赛-新客</t>
  </si>
  <si>
    <t>vivo-哇棒-新客</t>
  </si>
  <si>
    <t>OPPO-哇棒-新客</t>
  </si>
  <si>
    <t>OPPO-康赛-最右</t>
  </si>
  <si>
    <t>OPPO-康赛-新客</t>
  </si>
  <si>
    <t>"其他"为CPA</t>
  </si>
  <si>
    <t>苹果-ASA</t>
  </si>
  <si>
    <t>苹果走美金结算，默认账户内消耗不含税</t>
  </si>
  <si>
    <t>“其他”为锁屏消耗</t>
  </si>
  <si>
    <t>已终止</t>
  </si>
  <si>
    <t>小米-康赛-过渡</t>
  </si>
  <si>
    <t>消耗总额=显账金额</t>
  </si>
  <si>
    <t>现金消耗</t>
    <phoneticPr fontId="3" type="noConversion"/>
  </si>
  <si>
    <t>现金消耗</t>
    <phoneticPr fontId="3" type="noConversion"/>
  </si>
  <si>
    <t>现金消耗</t>
    <phoneticPr fontId="3" type="noConversion"/>
  </si>
  <si>
    <t>vivo-哇棒-客保</t>
    <phoneticPr fontId="3" type="noConversion"/>
  </si>
  <si>
    <t>现金消耗</t>
    <phoneticPr fontId="3" type="noConversion"/>
  </si>
  <si>
    <t>OPPO-开域-新客</t>
    <phoneticPr fontId="3" type="noConversion"/>
  </si>
  <si>
    <t>2023年06月媒体返点政策</t>
    <phoneticPr fontId="3" type="noConversion"/>
  </si>
  <si>
    <t>简称</t>
  </si>
  <si>
    <t>CPM</t>
  </si>
  <si>
    <t>云文件</t>
  </si>
  <si>
    <t>品专</t>
  </si>
  <si>
    <t>鲁班</t>
  </si>
  <si>
    <t>锁屏</t>
  </si>
  <si>
    <t>6月KPI完成率未达100%，按90%档位修改，商店及CPA暂时按0.06%扣除算法成本；仅修改6月</t>
  </si>
  <si>
    <t>部分客户不计入燎原，故整体暂按2.5%预估；同步修改1月返点</t>
    <phoneticPr fontId="3" type="noConversion"/>
  </si>
  <si>
    <t>非商店年现金消耗大于800w可拿15%、500-800w拿13%；</t>
    <phoneticPr fontId="3" type="noConversion"/>
  </si>
  <si>
    <t>北京五岳互动科技有限公司-vivo客保</t>
    <phoneticPr fontId="3" type="noConversion"/>
  </si>
  <si>
    <t>vivo-哇棒-客保</t>
    <phoneticPr fontId="3" type="noConversion"/>
  </si>
  <si>
    <t>客保产品政策：商店4%，非商店8%</t>
    <phoneticPr fontId="3" type="noConversion"/>
  </si>
  <si>
    <t>北京芃柏信息技术有限公司-小米麦道（链家系）</t>
  </si>
  <si>
    <t>7%即充即返</t>
  </si>
  <si>
    <t>淮安爱德康赛广告有限公司-小米过渡</t>
  </si>
  <si>
    <t>美团框返转投康赛小米媒体，按99折付款，媒体现金金额已扣除1%返点</t>
  </si>
  <si>
    <t>填写为基础返点，整体政策按照X-2%</t>
  </si>
  <si>
    <t>商店6.5%+X、非商店14%+X，X返点待22年年度隐藏出来后再定</t>
  </si>
  <si>
    <t>苹果广告(北京)有限公司-ASA</t>
  </si>
  <si>
    <t>仅试投，3月已终止，故无返点</t>
  </si>
  <si>
    <t>OPPO-开域-新客</t>
  </si>
  <si>
    <t>媒介填写</t>
  </si>
  <si>
    <t>财务填写</t>
  </si>
  <si>
    <t>返货/折现</t>
  </si>
  <si>
    <t>媒体简称</t>
  </si>
  <si>
    <t>媒体名称</t>
  </si>
  <si>
    <t>起止时间</t>
  </si>
  <si>
    <t>媒体返点计算基数</t>
  </si>
  <si>
    <t>返点比例</t>
  </si>
  <si>
    <t>应返金额</t>
  </si>
  <si>
    <t>已返金额</t>
  </si>
  <si>
    <t>已到账金额</t>
  </si>
  <si>
    <t>未返金额</t>
  </si>
  <si>
    <t>2023.6.1-2023.6.30</t>
    <phoneticPr fontId="3" type="noConversion"/>
  </si>
  <si>
    <t>折现</t>
  </si>
  <si>
    <t>6月29日入账3月返点</t>
  </si>
  <si>
    <t>【回流】为哇棒客保产品，根据年初签订合同的条款显示，客保产品商店4%，非商店8%</t>
    <phoneticPr fontId="3" type="noConversion"/>
  </si>
  <si>
    <t>三星-2023年新</t>
  </si>
  <si>
    <t>OPPO-小说</t>
  </si>
  <si>
    <t>广东欢太科技有限公司</t>
  </si>
  <si>
    <t>5月19日到账2022年第四季度新客返点852,184.70元、2022年Q3-Q4+全年复核补差返点13,092,009.34元</t>
  </si>
  <si>
    <t>5月16日到账4月返点85,094.60元</t>
  </si>
  <si>
    <t>6月29日入账3月返点</t>
    <phoneticPr fontId="3" type="noConversion"/>
  </si>
  <si>
    <t>6月14日入账5月返点</t>
    <phoneticPr fontId="3" type="noConversion"/>
  </si>
  <si>
    <t>2023.6.1-2023.6.30</t>
    <phoneticPr fontId="3" type="noConversion"/>
  </si>
  <si>
    <t>微小圈</t>
  </si>
  <si>
    <t>客户媒体名称</t>
  </si>
  <si>
    <t>oa</t>
  </si>
  <si>
    <t>开始日期</t>
  </si>
  <si>
    <t>截止日期</t>
  </si>
  <si>
    <t>合同金额</t>
  </si>
  <si>
    <t>单月金额</t>
  </si>
  <si>
    <t>福州三六零网络小额贷款有限公司_AD_92690</t>
  </si>
  <si>
    <t>多彩-百度-2019</t>
  </si>
  <si>
    <t>B22KA04240</t>
  </si>
  <si>
    <t>上海钧正网络科技有限公司_AD_31036471</t>
  </si>
  <si>
    <t>B22KA03784</t>
  </si>
  <si>
    <t>深圳尚米网络技术有限公司_AD_7915</t>
  </si>
  <si>
    <t>B23KA01078</t>
  </si>
  <si>
    <t>广州唯品会电子商务有限公司_AD_3869</t>
  </si>
  <si>
    <t>B23KA02569</t>
  </si>
  <si>
    <t>上海哈啰普惠科技有限公司_AD_31036471</t>
  </si>
  <si>
    <t>B23KA04203</t>
  </si>
  <si>
    <t>马上消费金融股份有限公司_AD_30804</t>
  </si>
  <si>
    <t>马上消费金融股份有限公司</t>
  </si>
  <si>
    <t>B23KA04062</t>
  </si>
  <si>
    <t>北京多彩-百度</t>
  </si>
  <si>
    <t>百度（中国）有限公司</t>
  </si>
  <si>
    <t>百度中国</t>
  </si>
  <si>
    <t>北京创奇互动科技有限公司</t>
  </si>
  <si>
    <t>创奇</t>
  </si>
  <si>
    <t>北京圆木天成科技发展有限公司</t>
  </si>
  <si>
    <t>圆木天成</t>
  </si>
  <si>
    <t>内蒙古同辉广告有限公司</t>
  </si>
  <si>
    <t>同辉广告</t>
  </si>
  <si>
    <t>杭州积起广盛传媒有限公司</t>
  </si>
  <si>
    <t>派瑞</t>
  </si>
  <si>
    <t>百度</t>
  </si>
  <si>
    <t>信息流：原生； CPT：hao123、品牌全景、品牌序章、手机百度APP推广、通用词品专；其他：搜索+品专+非标</t>
  </si>
  <si>
    <t>2023.6.1-2023.6.30</t>
  </si>
  <si>
    <t>品牌专区</t>
  </si>
  <si>
    <t>2023年6月</t>
  </si>
  <si>
    <t>360借条</t>
  </si>
  <si>
    <t>马上消费金融股份有限公司-三部</t>
  </si>
  <si>
    <t>安逸花</t>
  </si>
  <si>
    <t>小七手游</t>
  </si>
  <si>
    <t>哈啰</t>
  </si>
  <si>
    <t>无</t>
    <phoneticPr fontId="3" type="noConversion"/>
  </si>
  <si>
    <t>上海元鲸信息技术有限公司</t>
    <phoneticPr fontId="3" type="noConversion"/>
  </si>
  <si>
    <t>海南快道-巨量引擎</t>
  </si>
  <si>
    <t>谨焱-巨量引擎22年</t>
  </si>
  <si>
    <t>轩辕-巨量引擎22年</t>
  </si>
  <si>
    <t>霍尔果斯多彩-南京贝湾信息科技有限公司</t>
    <phoneticPr fontId="3" type="noConversion"/>
  </si>
  <si>
    <t>转单</t>
    <phoneticPr fontId="3" type="noConversion"/>
  </si>
  <si>
    <t>北京疯狂体育产业管理有限公司1</t>
    <phoneticPr fontId="3" type="noConversion"/>
  </si>
  <si>
    <t>国泰君安证券股份有限公司</t>
    <phoneticPr fontId="3" type="noConversion"/>
  </si>
  <si>
    <t>重庆帮考教育科技有限公司</t>
    <phoneticPr fontId="3" type="noConversion"/>
  </si>
  <si>
    <t>深圳讯游互动科技有限公司</t>
    <phoneticPr fontId="3" type="noConversion"/>
  </si>
  <si>
    <t>深圳讯游互动科技有限公司</t>
    <phoneticPr fontId="3" type="noConversion"/>
  </si>
  <si>
    <t>南京贝湾信息科技有限公司</t>
    <phoneticPr fontId="3" type="noConversion"/>
  </si>
  <si>
    <t>北京多彩互动广告有限公司-三星23转单</t>
  </si>
  <si>
    <t>1000134429</t>
  </si>
  <si>
    <t>DC-媚聊交友-分发</t>
  </si>
  <si>
    <t>北京胭脂鱼信息网络技术有限公司</t>
  </si>
  <si>
    <t>1000151817</t>
  </si>
  <si>
    <t>DC-同城寻聊交友-分发</t>
  </si>
  <si>
    <t>北京上山虎网络科技有限公司</t>
  </si>
  <si>
    <t>1000159064</t>
  </si>
  <si>
    <t>DC-本地陌聊-XXL1</t>
  </si>
  <si>
    <t>大连陌聊网络科技有限公司</t>
  </si>
  <si>
    <t>1000142646</t>
  </si>
  <si>
    <t>DC-媚聊交友-XXL</t>
  </si>
  <si>
    <t>1000228089</t>
  </si>
  <si>
    <t>AD-本地陌聊-联盟</t>
  </si>
  <si>
    <t>1000142808</t>
  </si>
  <si>
    <t>DC-本地陌聊-分发</t>
  </si>
  <si>
    <t>1000228084</t>
  </si>
  <si>
    <t>AD-本地陌聊-信息流</t>
  </si>
  <si>
    <t>OPPO-康赛-老客</t>
    <phoneticPr fontId="3" type="noConversion"/>
  </si>
  <si>
    <t>无</t>
    <phoneticPr fontId="3" type="noConversion"/>
  </si>
  <si>
    <t>产品名称</t>
  </si>
  <si>
    <t>账户名</t>
  </si>
  <si>
    <t>账户id</t>
  </si>
  <si>
    <t>政策</t>
  </si>
  <si>
    <t>后台总消耗金额</t>
  </si>
  <si>
    <t>账户现金消耗</t>
  </si>
  <si>
    <t>附近陌约</t>
  </si>
  <si>
    <t>HL-附近陌约-商店</t>
  </si>
  <si>
    <t>老产品商店</t>
  </si>
  <si>
    <t>聊缘</t>
  </si>
  <si>
    <t>HL-聊缘-商店</t>
  </si>
  <si>
    <t>附近探约会</t>
  </si>
  <si>
    <t>HL-附近探约会-商店</t>
  </si>
  <si>
    <t>HL-附近探约会-商店02</t>
  </si>
  <si>
    <t>本地陌约</t>
  </si>
  <si>
    <t>HL-本地陌约-商店</t>
  </si>
  <si>
    <t>同城夜聊</t>
  </si>
  <si>
    <t>HL-同城夜聊-商店</t>
  </si>
  <si>
    <t>附近寻爱</t>
  </si>
  <si>
    <t>HL-附近寻爱-商店</t>
  </si>
  <si>
    <t>本地陌交友</t>
  </si>
  <si>
    <t>HL-本地陌交友-商店</t>
  </si>
  <si>
    <t>新产品商店</t>
  </si>
  <si>
    <t>本地探聊爱</t>
  </si>
  <si>
    <t>HL-本地探聊爱-商店</t>
  </si>
  <si>
    <t>HL-附近陌约-信息流</t>
  </si>
  <si>
    <t>老产品信息流</t>
  </si>
  <si>
    <t>HL-附近陌约-信息流02</t>
  </si>
  <si>
    <t>HL-附近陌约-信息流03</t>
  </si>
  <si>
    <t>HL-附近陌约-全流量</t>
  </si>
  <si>
    <t>HL-本地陌交友-信息流</t>
  </si>
  <si>
    <t>新产品信息流</t>
  </si>
  <si>
    <t>HL-本地探聊爱-信息流</t>
  </si>
  <si>
    <t>HL-附近探约会-信息流01</t>
  </si>
  <si>
    <t>HL-附近探约会-信息流02</t>
  </si>
  <si>
    <t>HL-附近探约会-信息流03</t>
  </si>
  <si>
    <t>HL-附近探约会-全流量</t>
  </si>
  <si>
    <t>老产品全流量</t>
  </si>
  <si>
    <t>HL-本地陌约-信息流01</t>
  </si>
  <si>
    <t>HL-本地陌约-信息流02</t>
  </si>
  <si>
    <t>HL-本地陌约-信息流03</t>
  </si>
  <si>
    <t>HL-同城夜聊-信息流01</t>
  </si>
  <si>
    <t>HL-同城夜聊-信息流02</t>
  </si>
  <si>
    <t>HL-附近寻爱-信息流01</t>
  </si>
  <si>
    <t>HL-附近寻爱-信息流02</t>
  </si>
  <si>
    <t>HL-附近寻爱-信息流03</t>
  </si>
  <si>
    <t>HL-附近寻爱-信息流04</t>
  </si>
  <si>
    <t>陌约同城交友</t>
  </si>
  <si>
    <t>HL-陌约同城交友-信息流</t>
  </si>
  <si>
    <t>总计：</t>
  </si>
  <si>
    <t>消耗截图：</t>
  </si>
  <si>
    <t>bendtla_00</t>
  </si>
  <si>
    <t>bendtla_01</t>
  </si>
  <si>
    <t>本地探聊爱vivo商店：</t>
  </si>
  <si>
    <t>本地探聊爱vivo信息流：</t>
  </si>
  <si>
    <t>北京鹏泰互动广告有限公司-初心</t>
    <phoneticPr fontId="3" type="noConversion"/>
  </si>
  <si>
    <t>北京亨利嘉业科技有限公司-OPPO新客</t>
  </si>
  <si>
    <t>2023年6月</t>
    <phoneticPr fontId="3" type="noConversion"/>
  </si>
  <si>
    <t>北京亨利嘉业科技有限公司-OPPO老客</t>
  </si>
  <si>
    <t>CPD</t>
    <phoneticPr fontId="3" type="noConversion"/>
  </si>
  <si>
    <t>北京鹏泰互动广告有限公司-初心</t>
    <phoneticPr fontId="3" type="noConversion"/>
  </si>
  <si>
    <t>北京哈雅仕网络科技有限公司-vivo</t>
    <phoneticPr fontId="3" type="noConversion"/>
  </si>
  <si>
    <t>北京鹏泰互动广告有限公司-初心</t>
    <phoneticPr fontId="3" type="noConversion"/>
  </si>
  <si>
    <t>北京哈雅仕网络科技有限公司-vivo</t>
  </si>
  <si>
    <t>CPC</t>
    <phoneticPr fontId="3" type="noConversion"/>
  </si>
  <si>
    <t>OPPO-亨利-新客</t>
    <phoneticPr fontId="3" type="noConversion"/>
  </si>
  <si>
    <t>OPPO-亨利-老客</t>
    <phoneticPr fontId="3" type="noConversion"/>
  </si>
  <si>
    <t>vivo-哈雅仕</t>
    <phoneticPr fontId="3" type="noConversion"/>
  </si>
  <si>
    <t>联盟</t>
    <phoneticPr fontId="3" type="noConversion"/>
  </si>
</sst>
</file>

<file path=xl/styles.xml><?xml version="1.0" encoding="utf-8"?>
<styleSheet xmlns="http://schemas.openxmlformats.org/spreadsheetml/2006/main" xmlns:mc="http://schemas.openxmlformats.org/markup-compatibility/2006" xmlns:x14ac="http://schemas.microsoft.com/office/spreadsheetml/2009/9/ac" mc:Ignorable="x14ac">
  <numFmts count="6">
    <numFmt numFmtId="43" formatCode="_ * #,##0.00_ ;_ * \-#,##0.00_ ;_ * &quot;-&quot;??_ ;_ @_ "/>
    <numFmt numFmtId="176" formatCode="#,##0.0000"/>
    <numFmt numFmtId="177" formatCode="[$-804]aaaa;@"/>
    <numFmt numFmtId="178" formatCode="yyyy&quot;年&quot;m&quot;月&quot;;@"/>
    <numFmt numFmtId="179" formatCode="#,##0.00_ "/>
    <numFmt numFmtId="180" formatCode="0_);[Red]\(0\)"/>
  </numFmts>
  <fonts count="32" x14ac:knownFonts="1">
    <font>
      <sz val="11"/>
      <color indexed="8"/>
      <name val="宋体"/>
      <family val="2"/>
      <scheme val="minor"/>
    </font>
    <font>
      <sz val="10"/>
      <name val="微软雅黑"/>
      <family val="2"/>
      <charset val="134"/>
    </font>
    <font>
      <b/>
      <sz val="13"/>
      <name val="微软雅黑"/>
      <family val="2"/>
      <charset val="134"/>
    </font>
    <font>
      <sz val="9"/>
      <name val="宋体"/>
      <family val="3"/>
      <charset val="134"/>
      <scheme val="minor"/>
    </font>
    <font>
      <sz val="11"/>
      <color indexed="8"/>
      <name val="宋体"/>
      <family val="2"/>
      <scheme val="minor"/>
    </font>
    <font>
      <sz val="11"/>
      <color rgb="FF006100"/>
      <name val="宋体"/>
      <family val="2"/>
      <charset val="134"/>
      <scheme val="minor"/>
    </font>
    <font>
      <sz val="8"/>
      <name val="微软雅黑"/>
      <family val="2"/>
      <charset val="134"/>
    </font>
    <font>
      <sz val="8"/>
      <color theme="1"/>
      <name val="微软雅黑"/>
      <family val="2"/>
      <charset val="134"/>
    </font>
    <font>
      <sz val="11"/>
      <color theme="1"/>
      <name val="宋体"/>
      <family val="3"/>
      <charset val="134"/>
      <scheme val="minor"/>
    </font>
    <font>
      <sz val="9"/>
      <name val="宋体"/>
      <family val="3"/>
      <charset val="134"/>
    </font>
    <font>
      <b/>
      <sz val="10"/>
      <name val="微软雅黑"/>
      <family val="2"/>
      <charset val="134"/>
    </font>
    <font>
      <sz val="11"/>
      <color indexed="8"/>
      <name val="宋体"/>
      <family val="3"/>
      <charset val="134"/>
      <scheme val="minor"/>
    </font>
    <font>
      <sz val="12"/>
      <name val="宋体"/>
      <family val="3"/>
      <charset val="134"/>
    </font>
    <font>
      <b/>
      <sz val="10"/>
      <name val="宋体"/>
      <family val="3"/>
      <charset val="134"/>
    </font>
    <font>
      <sz val="8"/>
      <color indexed="8"/>
      <name val="微软雅黑"/>
      <family val="2"/>
      <charset val="134"/>
    </font>
    <font>
      <b/>
      <sz val="9"/>
      <color theme="1"/>
      <name val="微软雅黑"/>
      <family val="2"/>
      <charset val="134"/>
    </font>
    <font>
      <b/>
      <sz val="10"/>
      <color indexed="8"/>
      <name val="宋体"/>
      <family val="3"/>
      <charset val="134"/>
      <scheme val="minor"/>
    </font>
    <font>
      <b/>
      <sz val="10"/>
      <color theme="1"/>
      <name val="宋体"/>
      <family val="3"/>
      <charset val="134"/>
      <scheme val="minor"/>
    </font>
    <font>
      <sz val="10"/>
      <name val="宋体"/>
      <family val="3"/>
      <charset val="134"/>
    </font>
    <font>
      <sz val="10"/>
      <color theme="1"/>
      <name val="宋体"/>
      <family val="3"/>
      <charset val="134"/>
      <scheme val="minor"/>
    </font>
    <font>
      <sz val="10"/>
      <color indexed="8"/>
      <name val="宋体"/>
      <family val="3"/>
      <charset val="134"/>
      <scheme val="minor"/>
    </font>
    <font>
      <b/>
      <sz val="8"/>
      <color theme="1"/>
      <name val="微软雅黑"/>
      <family val="2"/>
      <charset val="134"/>
    </font>
    <font>
      <b/>
      <sz val="8"/>
      <color rgb="FFFF0000"/>
      <name val="微软雅黑"/>
      <family val="2"/>
      <charset val="134"/>
    </font>
    <font>
      <b/>
      <sz val="9"/>
      <name val="宋体"/>
      <family val="3"/>
      <charset val="134"/>
    </font>
    <font>
      <sz val="9"/>
      <name val="微软雅黑"/>
      <family val="2"/>
      <charset val="134"/>
    </font>
    <font>
      <sz val="9"/>
      <color rgb="FFFF0000"/>
      <name val="微软雅黑"/>
      <family val="2"/>
      <charset val="134"/>
    </font>
    <font>
      <sz val="11"/>
      <name val="宋体"/>
      <family val="2"/>
      <scheme val="minor"/>
    </font>
    <font>
      <sz val="9"/>
      <color theme="1"/>
      <name val="宋体"/>
      <family val="3"/>
      <charset val="134"/>
    </font>
    <font>
      <sz val="9"/>
      <color rgb="FFFF0000"/>
      <name val="宋体"/>
      <family val="3"/>
      <charset val="134"/>
    </font>
    <font>
      <sz val="9"/>
      <color rgb="FF4F81BD"/>
      <name val="宋体"/>
      <family val="3"/>
      <charset val="134"/>
      <scheme val="minor"/>
    </font>
    <font>
      <sz val="12.85"/>
      <color rgb="FF666666"/>
      <name val="宋体"/>
      <family val="3"/>
      <charset val="134"/>
      <scheme val="minor"/>
    </font>
    <font>
      <sz val="10"/>
      <color theme="1"/>
      <name val="宋体"/>
      <family val="3"/>
      <charset val="134"/>
    </font>
  </fonts>
  <fills count="15">
    <fill>
      <patternFill patternType="none"/>
    </fill>
    <fill>
      <patternFill patternType="gray125"/>
    </fill>
    <fill>
      <patternFill patternType="none">
        <bgColor indexed="22"/>
      </patternFill>
    </fill>
    <fill>
      <patternFill patternType="none">
        <fgColor indexed="40"/>
      </patternFill>
    </fill>
    <fill>
      <patternFill patternType="solid">
        <fgColor rgb="FFC6EFCE"/>
      </patternFill>
    </fill>
    <fill>
      <patternFill patternType="solid">
        <fgColor theme="5" tint="0.79995117038483843"/>
        <bgColor indexed="64"/>
      </patternFill>
    </fill>
    <fill>
      <patternFill patternType="solid">
        <fgColor theme="8" tint="0.79998168889431442"/>
        <bgColor indexed="64"/>
      </patternFill>
    </fill>
    <fill>
      <patternFill patternType="solid">
        <fgColor indexed="22"/>
      </patternFill>
    </fill>
    <fill>
      <patternFill patternType="solid">
        <fgColor rgb="FFFFFF00"/>
        <bgColor indexed="64"/>
      </patternFill>
    </fill>
    <fill>
      <patternFill patternType="solid">
        <fgColor indexed="52"/>
        <bgColor indexed="64"/>
      </patternFill>
    </fill>
    <fill>
      <patternFill patternType="solid">
        <fgColor theme="6" tint="0.39979247413556324"/>
        <bgColor indexed="64"/>
      </patternFill>
    </fill>
    <fill>
      <patternFill patternType="solid">
        <fgColor theme="0"/>
        <bgColor indexed="64"/>
      </patternFill>
    </fill>
    <fill>
      <patternFill patternType="solid">
        <fgColor theme="5" tint="0.79985961485641044"/>
        <bgColor indexed="64"/>
      </patternFill>
    </fill>
    <fill>
      <patternFill patternType="solid">
        <fgColor theme="9" tint="0.79998168889431442"/>
        <bgColor indexed="64"/>
      </patternFill>
    </fill>
    <fill>
      <patternFill patternType="solid">
        <fgColor theme="5" tint="0.59999389629810485"/>
        <bgColor indexed="64"/>
      </patternFill>
    </fill>
  </fills>
  <borders count="4">
    <border>
      <left/>
      <right/>
      <top/>
      <bottom/>
      <diagonal/>
    </border>
    <border>
      <left style="thin">
        <color auto="1"/>
      </left>
      <right style="thin">
        <color auto="1"/>
      </right>
      <top style="thin">
        <color auto="1"/>
      </top>
      <bottom style="thin">
        <color auto="1"/>
      </bottom>
      <diagonal/>
    </border>
    <border>
      <left style="thin">
        <color indexed="8"/>
      </left>
      <right style="thin">
        <color indexed="8"/>
      </right>
      <top style="thin">
        <color indexed="8"/>
      </top>
      <bottom style="thin">
        <color indexed="8"/>
      </bottom>
      <diagonal/>
    </border>
    <border>
      <left/>
      <right/>
      <top/>
      <bottom style="thin">
        <color auto="1"/>
      </bottom>
      <diagonal/>
    </border>
  </borders>
  <cellStyleXfs count="8">
    <xf numFmtId="0" fontId="0" fillId="0" borderId="0">
      <alignment vertical="center"/>
    </xf>
    <xf numFmtId="43" fontId="4" fillId="0" borderId="0" applyFont="0" applyFill="0" applyBorder="0" applyAlignment="0" applyProtection="0">
      <alignment vertical="center"/>
    </xf>
    <xf numFmtId="9" fontId="4" fillId="0" borderId="0" applyFont="0" applyFill="0" applyBorder="0" applyAlignment="0" applyProtection="0">
      <alignment vertical="center"/>
    </xf>
    <xf numFmtId="0" fontId="5" fillId="4" borderId="0" applyNumberFormat="0" applyBorder="0" applyAlignment="0" applyProtection="0">
      <alignment vertical="center"/>
    </xf>
    <xf numFmtId="9" fontId="8" fillId="3" borderId="0" applyFont="0" applyFill="0" applyBorder="0" applyAlignment="0" applyProtection="0">
      <alignment vertical="center"/>
    </xf>
    <xf numFmtId="43" fontId="8" fillId="3" borderId="0" applyFont="0" applyFill="0" applyBorder="0" applyAlignment="0" applyProtection="0">
      <alignment vertical="center"/>
    </xf>
    <xf numFmtId="9" fontId="8" fillId="3" borderId="0" applyFont="0" applyFill="0" applyBorder="0" applyAlignment="0" applyProtection="0">
      <alignment vertical="center"/>
    </xf>
    <xf numFmtId="9" fontId="8" fillId="3" borderId="0" applyFont="0" applyFill="0" applyBorder="0" applyAlignment="0" applyProtection="0">
      <alignment vertical="center"/>
    </xf>
  </cellStyleXfs>
  <cellXfs count="226">
    <xf numFmtId="0" fontId="0" fillId="0" borderId="0" xfId="0">
      <alignment vertical="center"/>
    </xf>
    <xf numFmtId="3" fontId="2" fillId="2" borderId="0" xfId="0" applyNumberFormat="1" applyFont="1" applyFill="1" applyAlignment="1">
      <alignment horizontal="center"/>
    </xf>
    <xf numFmtId="3" fontId="1" fillId="0" borderId="0" xfId="0" applyNumberFormat="1" applyFont="1" applyAlignment="1">
      <alignment horizontal="left" vertical="center"/>
    </xf>
    <xf numFmtId="176" fontId="1" fillId="0" borderId="0" xfId="0" applyNumberFormat="1" applyFont="1" applyAlignment="1">
      <alignment horizontal="center"/>
    </xf>
    <xf numFmtId="0" fontId="6" fillId="5" borderId="0" xfId="3" applyNumberFormat="1" applyFont="1" applyFill="1" applyBorder="1" applyAlignment="1">
      <alignment horizontal="center" vertical="center"/>
    </xf>
    <xf numFmtId="177" fontId="6" fillId="5" borderId="0" xfId="3" applyNumberFormat="1" applyFont="1" applyFill="1" applyBorder="1" applyAlignment="1">
      <alignment horizontal="center" vertical="center"/>
    </xf>
    <xf numFmtId="0" fontId="6" fillId="5" borderId="0" xfId="3" applyFont="1" applyFill="1" applyBorder="1" applyAlignment="1">
      <alignment horizontal="center" vertical="center"/>
    </xf>
    <xf numFmtId="9" fontId="6" fillId="5" borderId="0" xfId="2" applyFont="1" applyFill="1" applyBorder="1" applyAlignment="1">
      <alignment horizontal="center" vertical="center"/>
    </xf>
    <xf numFmtId="10" fontId="6" fillId="5" borderId="0" xfId="2" applyNumberFormat="1" applyFont="1" applyFill="1" applyBorder="1" applyAlignment="1">
      <alignment horizontal="center" vertical="center"/>
    </xf>
    <xf numFmtId="0" fontId="6" fillId="5" borderId="0" xfId="2" applyNumberFormat="1" applyFont="1" applyFill="1" applyBorder="1" applyAlignment="1">
      <alignment horizontal="center" vertical="center"/>
    </xf>
    <xf numFmtId="43" fontId="6" fillId="5" borderId="0" xfId="1" applyFont="1" applyFill="1" applyBorder="1" applyAlignment="1">
      <alignment horizontal="center" vertical="center" wrapText="1"/>
    </xf>
    <xf numFmtId="43" fontId="6" fillId="5" borderId="0" xfId="1" applyFont="1" applyFill="1" applyBorder="1" applyAlignment="1">
      <alignment horizontal="center" vertical="center"/>
    </xf>
    <xf numFmtId="10" fontId="6" fillId="5" borderId="0" xfId="2" applyNumberFormat="1" applyFont="1" applyFill="1" applyBorder="1" applyAlignment="1">
      <alignment horizontal="center" vertical="center" wrapText="1"/>
    </xf>
    <xf numFmtId="178" fontId="6" fillId="3" borderId="0" xfId="0" quotePrefix="1" applyNumberFormat="1" applyFont="1" applyFill="1" applyAlignment="1">
      <alignment horizontal="center"/>
    </xf>
    <xf numFmtId="0" fontId="7" fillId="0" borderId="0" xfId="0" applyFont="1" applyAlignment="1">
      <alignment horizontal="center"/>
    </xf>
    <xf numFmtId="10" fontId="7" fillId="0" borderId="0" xfId="2" applyNumberFormat="1" applyFont="1" applyAlignment="1">
      <alignment horizontal="center"/>
    </xf>
    <xf numFmtId="0" fontId="7" fillId="0" borderId="0" xfId="0" applyNumberFormat="1" applyFont="1" applyAlignment="1">
      <alignment horizontal="center"/>
    </xf>
    <xf numFmtId="43" fontId="7" fillId="3" borderId="0" xfId="1" applyFont="1" applyFill="1" applyAlignment="1">
      <alignment horizontal="center"/>
    </xf>
    <xf numFmtId="43" fontId="7" fillId="0" borderId="0" xfId="1" applyFont="1" applyAlignment="1">
      <alignment horizontal="center"/>
    </xf>
    <xf numFmtId="0" fontId="7" fillId="3" borderId="0" xfId="0" applyFont="1" applyFill="1" applyAlignment="1">
      <alignment horizontal="center"/>
    </xf>
    <xf numFmtId="10" fontId="7" fillId="3" borderId="0" xfId="4" applyNumberFormat="1" applyFont="1" applyFill="1" applyAlignment="1">
      <alignment horizontal="center"/>
    </xf>
    <xf numFmtId="0" fontId="7" fillId="3" borderId="0" xfId="0" applyNumberFormat="1" applyFont="1" applyFill="1" applyAlignment="1">
      <alignment horizontal="center"/>
    </xf>
    <xf numFmtId="43" fontId="6" fillId="3" borderId="0" xfId="5" applyFont="1" applyFill="1" applyAlignment="1">
      <alignment horizontal="center"/>
    </xf>
    <xf numFmtId="0" fontId="7" fillId="3" borderId="0" xfId="0" applyNumberFormat="1" applyFont="1" applyFill="1" applyBorder="1" applyAlignment="1">
      <alignment horizontal="center"/>
    </xf>
    <xf numFmtId="10" fontId="7" fillId="3" borderId="0" xfId="4" applyNumberFormat="1" applyFont="1" applyFill="1" applyBorder="1" applyAlignment="1">
      <alignment horizontal="center"/>
    </xf>
    <xf numFmtId="0" fontId="6" fillId="3" borderId="0" xfId="0" applyFont="1" applyFill="1" applyAlignment="1">
      <alignment horizontal="center"/>
    </xf>
    <xf numFmtId="0" fontId="6" fillId="3" borderId="0" xfId="0" applyNumberFormat="1" applyFont="1" applyFill="1" applyAlignment="1">
      <alignment horizontal="center"/>
    </xf>
    <xf numFmtId="10" fontId="6" fillId="3" borderId="0" xfId="4" applyNumberFormat="1" applyFont="1" applyFill="1" applyAlignment="1">
      <alignment horizontal="center"/>
    </xf>
    <xf numFmtId="0" fontId="6" fillId="3" borderId="0" xfId="0" applyNumberFormat="1" applyFont="1" applyFill="1" applyBorder="1" applyAlignment="1">
      <alignment horizontal="center"/>
    </xf>
    <xf numFmtId="0" fontId="6" fillId="3" borderId="0" xfId="4" applyNumberFormat="1" applyFont="1" applyFill="1" applyBorder="1" applyAlignment="1">
      <alignment horizontal="center"/>
    </xf>
    <xf numFmtId="10" fontId="6" fillId="3" borderId="0" xfId="6" applyNumberFormat="1" applyFont="1" applyFill="1" applyAlignment="1">
      <alignment horizontal="center"/>
    </xf>
    <xf numFmtId="0" fontId="6" fillId="3" borderId="0" xfId="0" applyFont="1" applyFill="1" applyAlignment="1">
      <alignment horizontal="center" vertical="center"/>
    </xf>
    <xf numFmtId="0" fontId="6" fillId="3" borderId="0" xfId="5" applyNumberFormat="1" applyFont="1" applyFill="1" applyAlignment="1">
      <alignment horizontal="center"/>
    </xf>
    <xf numFmtId="3" fontId="2" fillId="2" borderId="0" xfId="0" applyNumberFormat="1" applyFont="1" applyFill="1" applyAlignment="1">
      <alignment horizontal="center" vertical="center"/>
    </xf>
    <xf numFmtId="3" fontId="1" fillId="0" borderId="0" xfId="0" applyNumberFormat="1" applyFont="1" applyAlignment="1">
      <alignment horizontal="center" vertical="center"/>
    </xf>
    <xf numFmtId="0" fontId="0" fillId="0" borderId="0" xfId="0" applyAlignment="1">
      <alignment horizontal="center" vertical="center"/>
    </xf>
    <xf numFmtId="43" fontId="0" fillId="0" borderId="0" xfId="1" applyFont="1">
      <alignment vertical="center"/>
    </xf>
    <xf numFmtId="43" fontId="6" fillId="3" borderId="0" xfId="5" applyFont="1" applyFill="1" applyBorder="1" applyAlignment="1">
      <alignment horizontal="center" vertical="center"/>
    </xf>
    <xf numFmtId="43" fontId="6" fillId="3" borderId="0" xfId="5" applyFont="1" applyFill="1" applyBorder="1" applyAlignment="1">
      <alignment horizontal="center"/>
    </xf>
    <xf numFmtId="43" fontId="7" fillId="0" borderId="0" xfId="0" applyNumberFormat="1" applyFont="1" applyAlignment="1">
      <alignment horizontal="center"/>
    </xf>
    <xf numFmtId="43" fontId="0" fillId="6" borderId="0" xfId="1" applyFont="1" applyFill="1">
      <alignment vertical="center"/>
    </xf>
    <xf numFmtId="0" fontId="0" fillId="0" borderId="0" xfId="0" applyNumberFormat="1">
      <alignment vertical="center"/>
    </xf>
    <xf numFmtId="43" fontId="6" fillId="3" borderId="0" xfId="1" applyFont="1" applyFill="1" applyAlignment="1">
      <alignment horizontal="center"/>
    </xf>
    <xf numFmtId="43" fontId="6" fillId="3" borderId="0" xfId="1" applyFont="1" applyFill="1" applyBorder="1" applyAlignment="1">
      <alignment horizontal="center" vertical="center"/>
    </xf>
    <xf numFmtId="43" fontId="6" fillId="3" borderId="0" xfId="1" applyFont="1" applyFill="1" applyBorder="1" applyAlignment="1">
      <alignment horizontal="center"/>
    </xf>
    <xf numFmtId="10" fontId="6" fillId="3" borderId="0" xfId="4" applyNumberFormat="1" applyFont="1" applyFill="1" applyBorder="1" applyAlignment="1">
      <alignment horizontal="center"/>
    </xf>
    <xf numFmtId="0" fontId="10" fillId="7" borderId="1" xfId="0" applyFont="1" applyFill="1" applyBorder="1" applyAlignment="1">
      <alignment horizontal="center" vertical="center" wrapText="1"/>
    </xf>
    <xf numFmtId="43" fontId="10" fillId="7" borderId="1" xfId="1" applyFont="1" applyFill="1" applyBorder="1" applyAlignment="1">
      <alignment horizontal="center" vertical="center" wrapText="1"/>
    </xf>
    <xf numFmtId="0" fontId="0" fillId="0" borderId="0" xfId="0" applyAlignment="1"/>
    <xf numFmtId="43" fontId="0" fillId="0" borderId="0" xfId="1" applyFont="1" applyAlignment="1"/>
    <xf numFmtId="10" fontId="7" fillId="3" borderId="0" xfId="4" applyNumberFormat="1" applyFont="1" applyAlignment="1">
      <alignment horizontal="center"/>
    </xf>
    <xf numFmtId="43" fontId="7" fillId="3" borderId="0" xfId="5" applyFont="1" applyFill="1" applyAlignment="1">
      <alignment horizontal="center"/>
    </xf>
    <xf numFmtId="43" fontId="7" fillId="3" borderId="0" xfId="5" applyFont="1" applyAlignment="1">
      <alignment horizontal="center"/>
    </xf>
    <xf numFmtId="0" fontId="0" fillId="0" borderId="0" xfId="0" applyFont="1">
      <alignment vertical="center"/>
    </xf>
    <xf numFmtId="0" fontId="11" fillId="3" borderId="0" xfId="0" applyFont="1" applyFill="1" applyAlignment="1">
      <alignment vertical="center"/>
    </xf>
    <xf numFmtId="10" fontId="6" fillId="3" borderId="0" xfId="6" applyNumberFormat="1" applyFont="1" applyFill="1" applyBorder="1" applyAlignment="1">
      <alignment horizontal="center"/>
    </xf>
    <xf numFmtId="179" fontId="0" fillId="0" borderId="0" xfId="0" applyNumberFormat="1" applyFont="1">
      <alignment vertical="center"/>
    </xf>
    <xf numFmtId="0" fontId="6" fillId="3" borderId="0" xfId="5" applyNumberFormat="1" applyFont="1" applyFill="1" applyBorder="1" applyAlignment="1">
      <alignment horizontal="center"/>
    </xf>
    <xf numFmtId="10" fontId="6" fillId="3" borderId="0" xfId="0" applyNumberFormat="1" applyFont="1" applyFill="1" applyAlignment="1">
      <alignment horizontal="center" vertical="center"/>
    </xf>
    <xf numFmtId="43" fontId="0" fillId="3" borderId="0" xfId="5" applyFont="1">
      <alignment vertical="center"/>
    </xf>
    <xf numFmtId="0" fontId="0" fillId="8" borderId="0" xfId="0" applyFill="1">
      <alignment vertical="center"/>
    </xf>
    <xf numFmtId="0" fontId="12" fillId="3" borderId="0" xfId="0" applyFont="1" applyFill="1" applyBorder="1" applyAlignment="1" applyProtection="1">
      <alignment horizontal="center" vertical="center"/>
      <protection hidden="1"/>
    </xf>
    <xf numFmtId="0" fontId="0" fillId="0" borderId="0" xfId="0" applyNumberFormat="1" applyFont="1">
      <alignment vertical="center"/>
    </xf>
    <xf numFmtId="0" fontId="13" fillId="9" borderId="2" xfId="0" applyFont="1" applyFill="1" applyBorder="1" applyAlignment="1">
      <alignment horizontal="center"/>
    </xf>
    <xf numFmtId="179" fontId="13" fillId="8" borderId="2" xfId="0" applyNumberFormat="1" applyFont="1" applyFill="1" applyBorder="1" applyAlignment="1">
      <alignment horizontal="center"/>
    </xf>
    <xf numFmtId="0" fontId="11" fillId="0" borderId="0" xfId="0" applyFont="1">
      <alignment vertical="center"/>
    </xf>
    <xf numFmtId="4" fontId="11" fillId="0" borderId="0" xfId="0" applyNumberFormat="1" applyFont="1" applyAlignment="1"/>
    <xf numFmtId="3" fontId="11" fillId="0" borderId="0" xfId="0" applyNumberFormat="1" applyFont="1" applyAlignment="1"/>
    <xf numFmtId="179" fontId="0" fillId="0" borderId="0" xfId="0" applyNumberFormat="1">
      <alignment vertical="center"/>
    </xf>
    <xf numFmtId="0" fontId="11" fillId="0" borderId="0" xfId="0" applyNumberFormat="1" applyFont="1">
      <alignment vertical="center"/>
    </xf>
    <xf numFmtId="0" fontId="11" fillId="8" borderId="0" xfId="0" applyFont="1" applyFill="1">
      <alignment vertical="center"/>
    </xf>
    <xf numFmtId="0" fontId="11" fillId="8" borderId="0" xfId="0" applyNumberFormat="1" applyFont="1" applyFill="1">
      <alignment vertical="center"/>
    </xf>
    <xf numFmtId="4" fontId="11" fillId="8" borderId="0" xfId="0" applyNumberFormat="1" applyFont="1" applyFill="1" applyAlignment="1"/>
    <xf numFmtId="3" fontId="11" fillId="8" borderId="0" xfId="0" applyNumberFormat="1" applyFont="1" applyFill="1" applyAlignment="1"/>
    <xf numFmtId="179" fontId="0" fillId="8" borderId="0" xfId="0" applyNumberFormat="1" applyFill="1">
      <alignment vertical="center"/>
    </xf>
    <xf numFmtId="0" fontId="14" fillId="0" borderId="0" xfId="0" applyFont="1">
      <alignment vertical="center"/>
    </xf>
    <xf numFmtId="43" fontId="14" fillId="0" borderId="0" xfId="1" applyFont="1">
      <alignment vertical="center"/>
    </xf>
    <xf numFmtId="0" fontId="15" fillId="8" borderId="0" xfId="0" applyFont="1" applyFill="1" applyAlignment="1"/>
    <xf numFmtId="0" fontId="15" fillId="0" borderId="0" xfId="0" applyFont="1" applyAlignment="1"/>
    <xf numFmtId="0" fontId="17" fillId="0" borderId="0" xfId="0" applyFont="1" applyAlignment="1"/>
    <xf numFmtId="0" fontId="18" fillId="0" borderId="0" xfId="0" applyFont="1" applyAlignment="1" applyProtection="1">
      <alignment horizontal="center" vertical="center"/>
      <protection hidden="1"/>
    </xf>
    <xf numFmtId="0" fontId="19" fillId="0" borderId="0" xfId="0" applyFont="1" applyAlignment="1"/>
    <xf numFmtId="0" fontId="20" fillId="0" borderId="0" xfId="0" applyFont="1" applyAlignment="1">
      <alignment vertical="center"/>
    </xf>
    <xf numFmtId="179" fontId="16" fillId="0" borderId="0" xfId="0" applyNumberFormat="1" applyFont="1" applyAlignment="1">
      <alignment vertical="center"/>
    </xf>
    <xf numFmtId="179" fontId="17" fillId="0" borderId="0" xfId="0" applyNumberFormat="1" applyFont="1" applyAlignment="1"/>
    <xf numFmtId="177" fontId="21" fillId="10" borderId="0" xfId="0" applyNumberFormat="1" applyFont="1" applyFill="1" applyAlignment="1">
      <alignment horizontal="center" vertical="center"/>
    </xf>
    <xf numFmtId="43" fontId="21" fillId="10" borderId="0" xfId="5" applyFont="1" applyFill="1" applyAlignment="1">
      <alignment horizontal="center" vertical="center"/>
    </xf>
    <xf numFmtId="177" fontId="21" fillId="10" borderId="0" xfId="0" applyNumberFormat="1" applyFont="1" applyFill="1" applyAlignment="1">
      <alignment horizontal="left" vertical="center"/>
    </xf>
    <xf numFmtId="180" fontId="7" fillId="0" borderId="0" xfId="0" applyNumberFormat="1" applyFont="1" applyAlignment="1">
      <alignment horizontal="center" vertical="center"/>
    </xf>
    <xf numFmtId="0" fontId="7" fillId="0" borderId="0" xfId="0" applyFont="1" applyAlignment="1">
      <alignment horizontal="center" vertical="center"/>
    </xf>
    <xf numFmtId="43" fontId="7" fillId="3" borderId="0" xfId="5" applyFont="1" applyAlignment="1">
      <alignment horizontal="right" vertical="center"/>
    </xf>
    <xf numFmtId="43" fontId="7" fillId="3" borderId="0" xfId="5" applyFont="1" applyAlignment="1">
      <alignment vertical="center"/>
    </xf>
    <xf numFmtId="43" fontId="7" fillId="3" borderId="0" xfId="5" applyFont="1" applyAlignment="1">
      <alignment horizontal="center" vertical="center"/>
    </xf>
    <xf numFmtId="0" fontId="7" fillId="0" borderId="0" xfId="0" applyFont="1" applyAlignment="1">
      <alignment horizontal="left" vertical="center"/>
    </xf>
    <xf numFmtId="43" fontId="7" fillId="3" borderId="0" xfId="5" applyFont="1" applyFill="1" applyAlignment="1">
      <alignment horizontal="right" vertical="center"/>
    </xf>
    <xf numFmtId="43" fontId="7" fillId="3" borderId="0" xfId="5" applyFont="1" applyFill="1" applyAlignment="1">
      <alignment vertical="center"/>
    </xf>
    <xf numFmtId="43" fontId="7" fillId="3" borderId="0" xfId="5" applyFont="1" applyFill="1" applyAlignment="1">
      <alignment horizontal="center" vertical="center"/>
    </xf>
    <xf numFmtId="43" fontId="7" fillId="3" borderId="0" xfId="5" applyFont="1" applyAlignment="1">
      <alignment horizontal="right" vertical="center" wrapText="1"/>
    </xf>
    <xf numFmtId="10" fontId="21" fillId="3" borderId="0" xfId="6" applyNumberFormat="1" applyFont="1" applyFill="1" applyBorder="1" applyAlignment="1">
      <alignment horizontal="center"/>
    </xf>
    <xf numFmtId="0" fontId="7" fillId="0" borderId="0" xfId="0" applyFont="1" applyAlignment="1">
      <alignment vertical="center"/>
    </xf>
    <xf numFmtId="177" fontId="21" fillId="0" borderId="1" xfId="0" applyNumberFormat="1" applyFont="1" applyBorder="1" applyAlignment="1">
      <alignment horizontal="center" vertical="center"/>
    </xf>
    <xf numFmtId="10" fontId="21" fillId="3" borderId="1" xfId="6" applyNumberFormat="1" applyFont="1" applyFill="1" applyBorder="1" applyAlignment="1">
      <alignment horizontal="center" vertical="center"/>
    </xf>
    <xf numFmtId="10" fontId="6" fillId="3" borderId="1" xfId="7" applyNumberFormat="1" applyFont="1" applyFill="1" applyBorder="1" applyAlignment="1">
      <alignment horizontal="center" vertical="center"/>
    </xf>
    <xf numFmtId="10" fontId="6" fillId="8" borderId="1" xfId="6" applyNumberFormat="1" applyFont="1" applyFill="1" applyBorder="1" applyAlignment="1">
      <alignment horizontal="center" vertical="center"/>
    </xf>
    <xf numFmtId="10" fontId="6" fillId="3" borderId="1" xfId="6" applyNumberFormat="1" applyFont="1" applyFill="1" applyBorder="1" applyAlignment="1">
      <alignment horizontal="center" vertical="center"/>
    </xf>
    <xf numFmtId="10" fontId="6" fillId="8" borderId="1" xfId="7" applyNumberFormat="1" applyFont="1" applyFill="1" applyBorder="1" applyAlignment="1">
      <alignment horizontal="left" vertical="center" wrapText="1"/>
    </xf>
    <xf numFmtId="10" fontId="6" fillId="3" borderId="1" xfId="7" applyNumberFormat="1" applyFont="1" applyFill="1" applyBorder="1" applyAlignment="1">
      <alignment horizontal="left" vertical="center"/>
    </xf>
    <xf numFmtId="10" fontId="7" fillId="11" borderId="1" xfId="7" applyNumberFormat="1" applyFont="1" applyFill="1" applyBorder="1" applyAlignment="1">
      <alignment horizontal="left" vertical="center" wrapText="1"/>
    </xf>
    <xf numFmtId="10" fontId="6" fillId="8" borderId="1" xfId="7" applyNumberFormat="1" applyFont="1" applyFill="1" applyBorder="1" applyAlignment="1">
      <alignment horizontal="center" vertical="center"/>
    </xf>
    <xf numFmtId="10" fontId="7" fillId="8" borderId="1" xfId="7" applyNumberFormat="1" applyFont="1" applyFill="1" applyBorder="1" applyAlignment="1">
      <alignment horizontal="left" vertical="center" wrapText="1"/>
    </xf>
    <xf numFmtId="0" fontId="7" fillId="0" borderId="1" xfId="0" applyFont="1" applyBorder="1" applyAlignment="1">
      <alignment horizontal="center" vertical="center"/>
    </xf>
    <xf numFmtId="10" fontId="7" fillId="0" borderId="1" xfId="0" applyNumberFormat="1" applyFont="1" applyBorder="1" applyAlignment="1">
      <alignment horizontal="center" vertical="center"/>
    </xf>
    <xf numFmtId="0" fontId="7" fillId="0" borderId="1" xfId="0" applyFont="1" applyBorder="1" applyAlignment="1">
      <alignment horizontal="left" vertical="center"/>
    </xf>
    <xf numFmtId="0" fontId="7" fillId="8" borderId="1" xfId="0" applyFont="1" applyFill="1" applyBorder="1" applyAlignment="1">
      <alignment horizontal="center" vertical="center"/>
    </xf>
    <xf numFmtId="10" fontId="7" fillId="8" borderId="1" xfId="0" applyNumberFormat="1" applyFont="1" applyFill="1" applyBorder="1" applyAlignment="1">
      <alignment horizontal="center" vertical="center"/>
    </xf>
    <xf numFmtId="0" fontId="0" fillId="8" borderId="1" xfId="0" applyFill="1" applyBorder="1" applyAlignment="1"/>
    <xf numFmtId="0" fontId="21" fillId="0" borderId="0" xfId="0" applyFont="1" applyAlignment="1">
      <alignment horizontal="center"/>
    </xf>
    <xf numFmtId="43" fontId="21" fillId="3" borderId="0" xfId="5" applyFont="1" applyAlignment="1">
      <alignment horizontal="right"/>
    </xf>
    <xf numFmtId="43" fontId="21" fillId="3" borderId="0" xfId="5" applyFont="1" applyAlignment="1">
      <alignment horizontal="center"/>
    </xf>
    <xf numFmtId="0" fontId="22" fillId="0" borderId="0" xfId="0" applyFont="1" applyAlignment="1">
      <alignment horizontal="center"/>
    </xf>
    <xf numFmtId="0" fontId="21" fillId="0" borderId="0" xfId="0" applyFont="1" applyAlignment="1">
      <alignment horizontal="left"/>
    </xf>
    <xf numFmtId="0" fontId="21" fillId="0" borderId="1" xfId="0" applyFont="1" applyBorder="1" applyAlignment="1">
      <alignment horizontal="center" vertical="center"/>
    </xf>
    <xf numFmtId="43" fontId="21" fillId="3" borderId="1" xfId="5" applyFont="1" applyBorder="1" applyAlignment="1">
      <alignment horizontal="center" vertical="center"/>
    </xf>
    <xf numFmtId="10" fontId="21" fillId="3" borderId="1" xfId="4" applyNumberFormat="1" applyFont="1" applyBorder="1" applyAlignment="1">
      <alignment horizontal="center" vertical="center"/>
    </xf>
    <xf numFmtId="43" fontId="21" fillId="12" borderId="1" xfId="5" applyFont="1" applyFill="1" applyBorder="1" applyAlignment="1">
      <alignment horizontal="center" vertical="center"/>
    </xf>
    <xf numFmtId="0" fontId="0" fillId="0" borderId="0" xfId="0" applyAlignment="1">
      <alignment horizontal="center"/>
    </xf>
    <xf numFmtId="43" fontId="6" fillId="3" borderId="1" xfId="5" applyFont="1" applyFill="1" applyBorder="1" applyAlignment="1">
      <alignment horizontal="right" vertical="center"/>
    </xf>
    <xf numFmtId="10" fontId="7" fillId="3" borderId="1" xfId="6" applyNumberFormat="1" applyFont="1" applyFill="1" applyBorder="1" applyAlignment="1">
      <alignment horizontal="center" vertical="center"/>
    </xf>
    <xf numFmtId="43" fontId="7" fillId="3" borderId="1" xfId="5" applyFont="1" applyBorder="1" applyAlignment="1">
      <alignment horizontal="center" vertical="center"/>
    </xf>
    <xf numFmtId="43" fontId="7" fillId="3" borderId="1" xfId="5" applyFont="1" applyFill="1" applyBorder="1" applyAlignment="1">
      <alignment horizontal="center" vertical="center" wrapText="1"/>
    </xf>
    <xf numFmtId="43" fontId="7" fillId="3" borderId="1" xfId="5" applyFont="1" applyFill="1" applyBorder="1" applyAlignment="1">
      <alignment horizontal="center" vertical="center"/>
    </xf>
    <xf numFmtId="43" fontId="7" fillId="0" borderId="1" xfId="0" applyNumberFormat="1" applyFont="1" applyBorder="1" applyAlignment="1">
      <alignment horizontal="center" vertical="center"/>
    </xf>
    <xf numFmtId="0" fontId="7" fillId="0" borderId="1" xfId="0" applyFont="1" applyBorder="1" applyAlignment="1">
      <alignment horizontal="left" vertical="center" wrapText="1"/>
    </xf>
    <xf numFmtId="0" fontId="7" fillId="0" borderId="1" xfId="0" applyFont="1" applyBorder="1" applyAlignment="1">
      <alignment horizontal="center"/>
    </xf>
    <xf numFmtId="43" fontId="7" fillId="3" borderId="1" xfId="5" applyFont="1" applyBorder="1" applyAlignment="1">
      <alignment horizontal="right" vertical="center"/>
    </xf>
    <xf numFmtId="10" fontId="7" fillId="3" borderId="1" xfId="4" applyNumberFormat="1" applyFont="1" applyFill="1" applyBorder="1" applyAlignment="1">
      <alignment horizontal="center" vertical="center"/>
    </xf>
    <xf numFmtId="0" fontId="7" fillId="0" borderId="1" xfId="0" applyFont="1" applyBorder="1" applyAlignment="1">
      <alignment horizontal="left"/>
    </xf>
    <xf numFmtId="0" fontId="7" fillId="3" borderId="1" xfId="0" applyFont="1" applyFill="1" applyBorder="1" applyAlignment="1">
      <alignment horizontal="center" vertical="center"/>
    </xf>
    <xf numFmtId="43" fontId="7" fillId="3" borderId="1" xfId="5" applyFont="1" applyFill="1" applyBorder="1" applyAlignment="1">
      <alignment horizontal="right" vertical="center"/>
    </xf>
    <xf numFmtId="43" fontId="7" fillId="3" borderId="1" xfId="0" applyNumberFormat="1" applyFont="1" applyFill="1" applyBorder="1" applyAlignment="1">
      <alignment horizontal="center" vertical="center"/>
    </xf>
    <xf numFmtId="0" fontId="7" fillId="3" borderId="1" xfId="0" applyFont="1" applyFill="1" applyBorder="1" applyAlignment="1">
      <alignment horizontal="left" vertical="center" wrapText="1"/>
    </xf>
    <xf numFmtId="178" fontId="6" fillId="0" borderId="0" xfId="0" quotePrefix="1" applyNumberFormat="1" applyFont="1" applyAlignment="1">
      <alignment horizontal="center"/>
    </xf>
    <xf numFmtId="10" fontId="7" fillId="3" borderId="0" xfId="2" applyNumberFormat="1" applyFont="1" applyFill="1" applyAlignment="1">
      <alignment horizontal="center"/>
    </xf>
    <xf numFmtId="177" fontId="24" fillId="3" borderId="1" xfId="0" applyNumberFormat="1" applyFont="1" applyFill="1" applyBorder="1" applyAlignment="1">
      <alignment horizontal="center" vertical="center"/>
    </xf>
    <xf numFmtId="14" fontId="24" fillId="3" borderId="1" xfId="0" applyNumberFormat="1" applyFont="1" applyFill="1" applyBorder="1" applyAlignment="1">
      <alignment horizontal="center" vertical="center"/>
    </xf>
    <xf numFmtId="179" fontId="24" fillId="3" borderId="1" xfId="0" applyNumberFormat="1" applyFont="1" applyFill="1" applyBorder="1" applyAlignment="1">
      <alignment horizontal="center" vertical="center"/>
    </xf>
    <xf numFmtId="179" fontId="25" fillId="3" borderId="1" xfId="0" applyNumberFormat="1" applyFont="1" applyFill="1" applyBorder="1" applyAlignment="1">
      <alignment horizontal="center" vertical="center"/>
    </xf>
    <xf numFmtId="177" fontId="24" fillId="3" borderId="1" xfId="0" applyNumberFormat="1" applyFont="1" applyFill="1" applyBorder="1" applyAlignment="1"/>
    <xf numFmtId="49" fontId="24" fillId="3" borderId="1" xfId="0" applyNumberFormat="1" applyFont="1" applyFill="1" applyBorder="1" applyAlignment="1">
      <alignment horizontal="center" vertical="center"/>
    </xf>
    <xf numFmtId="177" fontId="24" fillId="3" borderId="1" xfId="0" applyNumberFormat="1" applyFont="1" applyFill="1" applyBorder="1" applyAlignment="1">
      <alignment horizontal="center"/>
    </xf>
    <xf numFmtId="0" fontId="8" fillId="3" borderId="0" xfId="0" applyFont="1" applyFill="1" applyAlignment="1">
      <alignment vertical="center"/>
    </xf>
    <xf numFmtId="0" fontId="8" fillId="3" borderId="0" xfId="0" applyFont="1" applyFill="1" applyAlignment="1"/>
    <xf numFmtId="179" fontId="8" fillId="3" borderId="0" xfId="0" applyNumberFormat="1" applyFont="1" applyFill="1" applyAlignment="1"/>
    <xf numFmtId="10" fontId="6" fillId="11" borderId="1" xfId="7" applyNumberFormat="1" applyFont="1" applyFill="1" applyBorder="1" applyAlignment="1">
      <alignment horizontal="left" vertical="center"/>
    </xf>
    <xf numFmtId="180" fontId="7" fillId="3" borderId="0" xfId="0" applyNumberFormat="1" applyFont="1" applyFill="1" applyAlignment="1">
      <alignment horizontal="center" vertical="center"/>
    </xf>
    <xf numFmtId="43" fontId="7" fillId="3" borderId="0" xfId="5" applyFont="1" applyFill="1" applyAlignment="1">
      <alignment horizontal="left"/>
    </xf>
    <xf numFmtId="0" fontId="7" fillId="3" borderId="0" xfId="0" applyFont="1" applyFill="1" applyAlignment="1">
      <alignment horizontal="left"/>
    </xf>
    <xf numFmtId="177" fontId="7" fillId="3" borderId="1" xfId="0" applyNumberFormat="1" applyFont="1" applyFill="1" applyBorder="1" applyAlignment="1">
      <alignment horizontal="center" vertical="center"/>
    </xf>
    <xf numFmtId="43" fontId="7" fillId="3" borderId="1" xfId="5" applyFont="1" applyBorder="1" applyAlignment="1">
      <alignment vertical="center"/>
    </xf>
    <xf numFmtId="10" fontId="7" fillId="3" borderId="1" xfId="6" applyNumberFormat="1" applyFont="1" applyBorder="1" applyAlignment="1">
      <alignment horizontal="center" vertical="center"/>
    </xf>
    <xf numFmtId="43" fontId="6" fillId="3" borderId="1" xfId="5" applyFont="1" applyBorder="1" applyAlignment="1">
      <alignment vertical="center"/>
    </xf>
    <xf numFmtId="177" fontId="7" fillId="3" borderId="1" xfId="0" applyNumberFormat="1" applyFont="1" applyFill="1" applyBorder="1" applyAlignment="1">
      <alignment horizontal="left" vertical="center" wrapText="1"/>
    </xf>
    <xf numFmtId="177" fontId="7" fillId="3" borderId="1" xfId="0" applyNumberFormat="1" applyFont="1" applyFill="1" applyBorder="1" applyAlignment="1">
      <alignment horizontal="left" vertical="center"/>
    </xf>
    <xf numFmtId="43" fontId="6" fillId="3" borderId="0" xfId="5" applyFont="1" applyFill="1" applyAlignment="1">
      <alignment horizontal="left"/>
    </xf>
    <xf numFmtId="0" fontId="6" fillId="3" borderId="0" xfId="0" applyFont="1" applyFill="1" applyAlignment="1">
      <alignment horizontal="left"/>
    </xf>
    <xf numFmtId="0" fontId="7" fillId="3" borderId="1" xfId="0" applyNumberFormat="1" applyFont="1" applyFill="1" applyBorder="1" applyAlignment="1">
      <alignment horizontal="center" vertical="center"/>
    </xf>
    <xf numFmtId="0" fontId="6" fillId="0" borderId="1" xfId="0" applyFont="1" applyBorder="1" applyAlignment="1">
      <alignment horizontal="center" vertical="center"/>
    </xf>
    <xf numFmtId="43" fontId="6" fillId="3" borderId="1" xfId="5" applyFont="1" applyBorder="1" applyAlignment="1">
      <alignment horizontal="right" vertical="center"/>
    </xf>
    <xf numFmtId="43" fontId="6" fillId="3" borderId="1" xfId="5" applyFont="1" applyFill="1" applyBorder="1" applyAlignment="1">
      <alignment horizontal="center" vertical="center" wrapText="1"/>
    </xf>
    <xf numFmtId="43" fontId="6" fillId="3" borderId="1" xfId="5" applyFont="1" applyFill="1" applyBorder="1" applyAlignment="1">
      <alignment horizontal="center" vertical="center"/>
    </xf>
    <xf numFmtId="43" fontId="6" fillId="0" borderId="1" xfId="0" applyNumberFormat="1" applyFont="1" applyBorder="1" applyAlignment="1">
      <alignment horizontal="center" vertical="center"/>
    </xf>
    <xf numFmtId="0" fontId="6" fillId="0" borderId="1" xfId="0" applyFont="1" applyBorder="1" applyAlignment="1">
      <alignment horizontal="left" vertical="center" wrapText="1"/>
    </xf>
    <xf numFmtId="0" fontId="26" fillId="0" borderId="0" xfId="0" applyFont="1" applyAlignment="1"/>
    <xf numFmtId="0" fontId="6" fillId="0" borderId="1" xfId="0" applyFont="1" applyBorder="1" applyAlignment="1">
      <alignment horizontal="left" vertical="center"/>
    </xf>
    <xf numFmtId="10" fontId="14" fillId="0" borderId="0" xfId="2" applyNumberFormat="1" applyFont="1">
      <alignment vertical="center"/>
    </xf>
    <xf numFmtId="0" fontId="7" fillId="13" borderId="0" xfId="0" applyFont="1" applyFill="1" applyAlignment="1">
      <alignment horizontal="center"/>
    </xf>
    <xf numFmtId="0" fontId="7" fillId="13" borderId="0" xfId="0" applyNumberFormat="1" applyFont="1" applyFill="1" applyAlignment="1">
      <alignment horizontal="center"/>
    </xf>
    <xf numFmtId="43" fontId="7" fillId="13" borderId="0" xfId="1" applyFont="1" applyFill="1" applyAlignment="1">
      <alignment horizontal="center"/>
    </xf>
    <xf numFmtId="10" fontId="7" fillId="13" borderId="0" xfId="2" applyNumberFormat="1" applyFont="1" applyFill="1" applyAlignment="1">
      <alignment horizontal="center"/>
    </xf>
    <xf numFmtId="43" fontId="7" fillId="13" borderId="0" xfId="0" applyNumberFormat="1" applyFont="1" applyFill="1" applyAlignment="1">
      <alignment horizontal="center"/>
    </xf>
    <xf numFmtId="0" fontId="14" fillId="13" borderId="0" xfId="0" applyFont="1" applyFill="1">
      <alignment vertical="center"/>
    </xf>
    <xf numFmtId="178" fontId="6" fillId="13" borderId="0" xfId="0" quotePrefix="1" applyNumberFormat="1" applyFont="1" applyFill="1" applyAlignment="1">
      <alignment horizontal="center"/>
    </xf>
    <xf numFmtId="0" fontId="6" fillId="13" borderId="0" xfId="0" applyFont="1" applyFill="1" applyAlignment="1">
      <alignment horizontal="center"/>
    </xf>
    <xf numFmtId="10" fontId="6" fillId="13" borderId="0" xfId="6" applyNumberFormat="1" applyFont="1" applyFill="1" applyAlignment="1">
      <alignment horizontal="center"/>
    </xf>
    <xf numFmtId="43" fontId="6" fillId="13" borderId="0" xfId="5" applyFont="1" applyFill="1" applyAlignment="1">
      <alignment horizontal="center"/>
    </xf>
    <xf numFmtId="43" fontId="6" fillId="13" borderId="0" xfId="5" applyFont="1" applyFill="1" applyBorder="1" applyAlignment="1">
      <alignment horizontal="center" vertical="center"/>
    </xf>
    <xf numFmtId="43" fontId="6" fillId="13" borderId="0" xfId="5" applyFont="1" applyFill="1" applyBorder="1" applyAlignment="1">
      <alignment horizontal="center"/>
    </xf>
    <xf numFmtId="43" fontId="7" fillId="13" borderId="0" xfId="5" applyFont="1" applyFill="1" applyAlignment="1">
      <alignment horizontal="center"/>
    </xf>
    <xf numFmtId="0" fontId="6" fillId="13" borderId="0" xfId="0" applyNumberFormat="1" applyFont="1" applyFill="1" applyAlignment="1">
      <alignment horizontal="center"/>
    </xf>
    <xf numFmtId="10" fontId="6" fillId="13" borderId="0" xfId="4" applyNumberFormat="1" applyFont="1" applyFill="1" applyAlignment="1">
      <alignment horizontal="center"/>
    </xf>
    <xf numFmtId="0" fontId="6" fillId="13" borderId="0" xfId="0" applyFont="1" applyFill="1" applyAlignment="1">
      <alignment horizontal="center" vertical="center"/>
    </xf>
    <xf numFmtId="43" fontId="12" fillId="3" borderId="0" xfId="5" applyFont="1" applyFill="1" applyBorder="1" applyAlignment="1" applyProtection="1">
      <alignment horizontal="center" vertical="center"/>
      <protection hidden="1"/>
    </xf>
    <xf numFmtId="0" fontId="27" fillId="14" borderId="1" xfId="0" applyFont="1" applyFill="1" applyBorder="1" applyAlignment="1">
      <alignment horizontal="center" vertical="center"/>
    </xf>
    <xf numFmtId="0" fontId="27" fillId="0" borderId="0" xfId="0" applyFont="1">
      <alignment vertical="center"/>
    </xf>
    <xf numFmtId="0" fontId="27" fillId="0" borderId="1" xfId="0" applyFont="1" applyBorder="1" applyAlignment="1">
      <alignment horizontal="center" vertical="center"/>
    </xf>
    <xf numFmtId="0" fontId="27" fillId="3" borderId="1" xfId="0" applyFont="1" applyFill="1" applyBorder="1" applyAlignment="1">
      <alignment horizontal="center" vertical="center"/>
    </xf>
    <xf numFmtId="9" fontId="27" fillId="3" borderId="1" xfId="0" applyNumberFormat="1" applyFont="1" applyFill="1" applyBorder="1" applyAlignment="1">
      <alignment horizontal="center" vertical="center"/>
    </xf>
    <xf numFmtId="4" fontId="27" fillId="3" borderId="1" xfId="0" applyNumberFormat="1" applyFont="1" applyFill="1" applyBorder="1" applyAlignment="1">
      <alignment horizontal="center" vertical="center" wrapText="1"/>
    </xf>
    <xf numFmtId="179" fontId="27" fillId="3" borderId="1" xfId="0" applyNumberFormat="1" applyFont="1" applyFill="1" applyBorder="1" applyAlignment="1">
      <alignment horizontal="center" vertical="center"/>
    </xf>
    <xf numFmtId="0" fontId="27" fillId="3" borderId="1" xfId="0" applyNumberFormat="1" applyFont="1" applyFill="1" applyBorder="1" applyAlignment="1">
      <alignment horizontal="center" vertical="center" wrapText="1"/>
    </xf>
    <xf numFmtId="4" fontId="27" fillId="0" borderId="0" xfId="0" applyNumberFormat="1" applyFont="1">
      <alignment vertical="center"/>
    </xf>
    <xf numFmtId="179" fontId="27" fillId="3" borderId="1" xfId="0" applyNumberFormat="1" applyFont="1" applyFill="1" applyBorder="1" applyAlignment="1">
      <alignment horizontal="center" vertical="center" wrapText="1"/>
    </xf>
    <xf numFmtId="0" fontId="27" fillId="3" borderId="0" xfId="0" applyFont="1" applyFill="1">
      <alignment vertical="center"/>
    </xf>
    <xf numFmtId="9" fontId="27" fillId="3" borderId="1" xfId="0" applyNumberFormat="1" applyFont="1" applyFill="1" applyBorder="1" applyAlignment="1">
      <alignment horizontal="center" vertical="center" wrapText="1"/>
    </xf>
    <xf numFmtId="0" fontId="28" fillId="0" borderId="1" xfId="0" applyFont="1" applyBorder="1" applyAlignment="1">
      <alignment horizontal="center" vertical="center"/>
    </xf>
    <xf numFmtId="0" fontId="27" fillId="3" borderId="1" xfId="0" applyFont="1" applyFill="1" applyBorder="1" applyAlignment="1">
      <alignment horizontal="center" vertical="center" wrapText="1"/>
    </xf>
    <xf numFmtId="0" fontId="9" fillId="0" borderId="1" xfId="0" applyFont="1" applyBorder="1" applyAlignment="1">
      <alignment horizontal="center" vertical="center"/>
    </xf>
    <xf numFmtId="4" fontId="29" fillId="3" borderId="0" xfId="0" applyNumberFormat="1" applyFont="1" applyFill="1">
      <alignment vertical="center"/>
    </xf>
    <xf numFmtId="4" fontId="30" fillId="3" borderId="0" xfId="0" applyNumberFormat="1" applyFont="1" applyFill="1">
      <alignment vertical="center"/>
    </xf>
    <xf numFmtId="4" fontId="30" fillId="0" borderId="0" xfId="0" applyNumberFormat="1" applyFont="1">
      <alignment vertical="center"/>
    </xf>
    <xf numFmtId="0" fontId="29" fillId="0" borderId="0" xfId="0" applyFont="1">
      <alignment vertical="center"/>
    </xf>
    <xf numFmtId="0" fontId="27" fillId="0" borderId="0" xfId="0" applyFont="1" applyAlignment="1">
      <alignment horizontal="center" vertical="center"/>
    </xf>
    <xf numFmtId="179" fontId="27" fillId="0" borderId="0" xfId="0" applyNumberFormat="1" applyFont="1" applyAlignment="1">
      <alignment horizontal="center" vertical="center"/>
    </xf>
    <xf numFmtId="0" fontId="31" fillId="0" borderId="0" xfId="0" applyFont="1">
      <alignment vertical="center"/>
    </xf>
    <xf numFmtId="0" fontId="28" fillId="0" borderId="0" xfId="0" applyFont="1" applyAlignment="1">
      <alignment horizontal="center" vertical="center"/>
    </xf>
    <xf numFmtId="0" fontId="31" fillId="14" borderId="1" xfId="0" applyFont="1" applyFill="1" applyBorder="1" applyAlignment="1">
      <alignment horizontal="center" vertical="center"/>
    </xf>
    <xf numFmtId="0" fontId="31" fillId="0" borderId="1" xfId="0" applyFont="1" applyBorder="1" applyAlignment="1">
      <alignment horizontal="center" vertical="center"/>
    </xf>
    <xf numFmtId="0" fontId="31" fillId="3" borderId="1" xfId="0" applyFont="1" applyFill="1" applyBorder="1" applyAlignment="1">
      <alignment horizontal="center" vertical="center"/>
    </xf>
    <xf numFmtId="9" fontId="31" fillId="3" borderId="1" xfId="0" applyNumberFormat="1" applyFont="1" applyFill="1" applyBorder="1" applyAlignment="1">
      <alignment horizontal="center" vertical="center" wrapText="1"/>
    </xf>
    <xf numFmtId="4" fontId="31" fillId="3" borderId="1" xfId="0" applyNumberFormat="1" applyFont="1" applyFill="1" applyBorder="1" applyAlignment="1">
      <alignment horizontal="center" vertical="center" wrapText="1"/>
    </xf>
    <xf numFmtId="179" fontId="31" fillId="3" borderId="1" xfId="0" applyNumberFormat="1" applyFont="1" applyFill="1" applyBorder="1" applyAlignment="1">
      <alignment horizontal="center" vertical="center" wrapText="1"/>
    </xf>
    <xf numFmtId="179" fontId="31" fillId="3" borderId="1" xfId="0" applyNumberFormat="1" applyFont="1" applyFill="1" applyBorder="1" applyAlignment="1">
      <alignment horizontal="center" vertical="center"/>
    </xf>
    <xf numFmtId="0" fontId="31" fillId="0" borderId="0" xfId="0" applyFont="1" applyAlignment="1">
      <alignment horizontal="center" vertical="center"/>
    </xf>
    <xf numFmtId="177" fontId="21" fillId="0" borderId="3" xfId="0" applyNumberFormat="1" applyFont="1" applyBorder="1" applyAlignment="1">
      <alignment horizontal="center"/>
    </xf>
    <xf numFmtId="0" fontId="16" fillId="0" borderId="0" xfId="0" applyFont="1" applyAlignment="1">
      <alignment horizontal="center" vertical="center"/>
    </xf>
    <xf numFmtId="0" fontId="17" fillId="0" borderId="0" xfId="0" applyFont="1" applyAlignment="1">
      <alignment horizontal="center"/>
    </xf>
  </cellXfs>
  <cellStyles count="8">
    <cellStyle name="百分比" xfId="2" builtinId="5"/>
    <cellStyle name="百分比 2" xfId="4"/>
    <cellStyle name="百分比 2 2" xfId="6"/>
    <cellStyle name="百分比 2 3" xfId="7"/>
    <cellStyle name="常规" xfId="0" builtinId="0"/>
    <cellStyle name="好" xfId="3" builtinId="26"/>
    <cellStyle name="千位分隔" xfId="1" builtinId="3"/>
    <cellStyle name="千位分隔 2 2 2" xfId="5"/>
  </cellStyles>
  <dxfs count="3">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1.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1" Type="http://schemas.openxmlformats.org/officeDocument/2006/relationships/image" Target="../media/image5.png"/></Relationships>
</file>

<file path=xl/drawings/_rels/drawing4.xml.rels><?xml version="1.0" encoding="UTF-8" standalone="yes"?>
<Relationships xmlns="http://schemas.openxmlformats.org/package/2006/relationships"><Relationship Id="rId1" Type="http://schemas.openxmlformats.org/officeDocument/2006/relationships/image" Target="../media/image6.png"/></Relationships>
</file>

<file path=xl/drawings/_rels/drawing5.xml.rels><?xml version="1.0" encoding="UTF-8" standalone="yes"?>
<Relationships xmlns="http://schemas.openxmlformats.org/package/2006/relationships"><Relationship Id="rId1" Type="http://schemas.openxmlformats.org/officeDocument/2006/relationships/image" Target="../media/image7.png"/></Relationships>
</file>

<file path=xl/drawings/_rels/drawing6.xml.rels><?xml version="1.0" encoding="UTF-8" standalone="yes"?>
<Relationships xmlns="http://schemas.openxmlformats.org/package/2006/relationships"><Relationship Id="rId2" Type="http://schemas.openxmlformats.org/officeDocument/2006/relationships/image" Target="../media/image9.png"/><Relationship Id="rId1" Type="http://schemas.openxmlformats.org/officeDocument/2006/relationships/image" Target="../media/image8.png"/></Relationships>
</file>

<file path=xl/drawings/_rels/drawing7.xml.rels><?xml version="1.0" encoding="UTF-8" standalone="yes"?>
<Relationships xmlns="http://schemas.openxmlformats.org/package/2006/relationships"><Relationship Id="rId1" Type="http://schemas.openxmlformats.org/officeDocument/2006/relationships/image" Target="../media/image10.png"/></Relationships>
</file>

<file path=xl/drawings/_rels/drawing8.xml.rels><?xml version="1.0" encoding="UTF-8" standalone="yes"?>
<Relationships xmlns="http://schemas.openxmlformats.org/package/2006/relationships"><Relationship Id="rId1" Type="http://schemas.openxmlformats.org/officeDocument/2006/relationships/image" Target="../media/image11.png"/></Relationships>
</file>

<file path=xl/drawings/_rels/drawing9.xml.rels><?xml version="1.0" encoding="UTF-8" standalone="yes"?>
<Relationships xmlns="http://schemas.openxmlformats.org/package/2006/relationships"><Relationship Id="rId1" Type="http://schemas.openxmlformats.org/officeDocument/2006/relationships/image" Target="../media/image12.png"/></Relationships>
</file>

<file path=xl/drawings/_rels/drawing10.xml.rels><?xml version="1.0" encoding="UTF-8" standalone="yes"?>
<Relationships xmlns="http://schemas.openxmlformats.org/package/2006/relationships"><Relationship Id="rId1" Type="http://schemas.openxmlformats.org/officeDocument/2006/relationships/image" Target="../media/image13.png"/></Relationships>
</file>

<file path=xl/drawings/_rels/drawing11.xml.rels><?xml version="1.0" encoding="UTF-8" standalone="yes"?>
<Relationships xmlns="http://schemas.openxmlformats.org/package/2006/relationships"><Relationship Id="rId2" Type="http://schemas.openxmlformats.org/officeDocument/2006/relationships/image" Target="../media/image15.png"/><Relationship Id="rId1" Type="http://schemas.openxmlformats.org/officeDocument/2006/relationships/image" Target="../media/image14.png"/></Relationships>
</file>

<file path=xl/drawings/_rels/drawing12.xml.rels><?xml version="1.0" encoding="UTF-8" standalone="yes"?>
<Relationships xmlns="http://schemas.openxmlformats.org/package/2006/relationships"><Relationship Id="rId8" Type="http://schemas.openxmlformats.org/officeDocument/2006/relationships/image" Target="../media/image23.png"/><Relationship Id="rId3" Type="http://schemas.openxmlformats.org/officeDocument/2006/relationships/image" Target="../media/image18.png"/><Relationship Id="rId7" Type="http://schemas.openxmlformats.org/officeDocument/2006/relationships/image" Target="../media/image22.png"/><Relationship Id="rId12" Type="http://schemas.openxmlformats.org/officeDocument/2006/relationships/image" Target="../media/image27.png"/><Relationship Id="rId2" Type="http://schemas.openxmlformats.org/officeDocument/2006/relationships/image" Target="../media/image17.png"/><Relationship Id="rId1" Type="http://schemas.openxmlformats.org/officeDocument/2006/relationships/image" Target="../media/image16.png"/><Relationship Id="rId6" Type="http://schemas.openxmlformats.org/officeDocument/2006/relationships/image" Target="../media/image21.png"/><Relationship Id="rId11" Type="http://schemas.openxmlformats.org/officeDocument/2006/relationships/image" Target="../media/image26.png"/><Relationship Id="rId5" Type="http://schemas.openxmlformats.org/officeDocument/2006/relationships/image" Target="../media/image20.png"/><Relationship Id="rId10" Type="http://schemas.openxmlformats.org/officeDocument/2006/relationships/image" Target="../media/image25.png"/><Relationship Id="rId4" Type="http://schemas.openxmlformats.org/officeDocument/2006/relationships/image" Target="../media/image19.png"/><Relationship Id="rId9" Type="http://schemas.openxmlformats.org/officeDocument/2006/relationships/image" Target="../media/image24.png"/></Relationships>
</file>

<file path=xl/drawings/_rels/drawing13.xml.rels><?xml version="1.0" encoding="UTF-8" standalone="yes"?>
<Relationships xmlns="http://schemas.openxmlformats.org/package/2006/relationships"><Relationship Id="rId1" Type="http://schemas.openxmlformats.org/officeDocument/2006/relationships/image" Target="../media/image28.png"/></Relationships>
</file>

<file path=xl/drawings/_rels/drawing14.xml.rels><?xml version="1.0" encoding="UTF-8" standalone="yes"?>
<Relationships xmlns="http://schemas.openxmlformats.org/package/2006/relationships"><Relationship Id="rId3" Type="http://schemas.openxmlformats.org/officeDocument/2006/relationships/image" Target="../media/image31.png"/><Relationship Id="rId2" Type="http://schemas.openxmlformats.org/officeDocument/2006/relationships/image" Target="../media/image30.png"/><Relationship Id="rId1" Type="http://schemas.openxmlformats.org/officeDocument/2006/relationships/image" Target="../media/image29.png"/></Relationships>
</file>

<file path=xl/drawings/_rels/drawing15.xml.rels><?xml version="1.0" encoding="UTF-8" standalone="yes"?>
<Relationships xmlns="http://schemas.openxmlformats.org/package/2006/relationships"><Relationship Id="rId2" Type="http://schemas.openxmlformats.org/officeDocument/2006/relationships/image" Target="../media/image33.png"/><Relationship Id="rId1" Type="http://schemas.openxmlformats.org/officeDocument/2006/relationships/image" Target="../media/image32.png"/></Relationships>
</file>

<file path=xl/drawings/drawing1.xml><?xml version="1.0" encoding="utf-8"?>
<xdr:wsDr xmlns:xdr="http://schemas.openxmlformats.org/drawingml/2006/spreadsheetDrawing" xmlns:a="http://schemas.openxmlformats.org/drawingml/2006/main">
  <xdr:twoCellAnchor editAs="oneCell">
    <xdr:from>
      <xdr:col>6</xdr:col>
      <xdr:colOff>104775</xdr:colOff>
      <xdr:row>0</xdr:row>
      <xdr:rowOff>0</xdr:rowOff>
    </xdr:from>
    <xdr:to>
      <xdr:col>13</xdr:col>
      <xdr:colOff>779432</xdr:colOff>
      <xdr:row>19</xdr:row>
      <xdr:rowOff>151879</xdr:rowOff>
    </xdr:to>
    <xdr:pic>
      <xdr:nvPicPr>
        <xdr:cNvPr id="2" name="图片 1"/>
        <xdr:cNvPicPr>
          <a:picLocks noChangeAspect="1"/>
        </xdr:cNvPicPr>
      </xdr:nvPicPr>
      <xdr:blipFill>
        <a:blip xmlns:r="http://schemas.openxmlformats.org/officeDocument/2006/relationships" r:embed="rId1"/>
        <a:stretch>
          <a:fillRect/>
        </a:stretch>
      </xdr:blipFill>
      <xdr:spPr>
        <a:xfrm>
          <a:off x="10620375" y="0"/>
          <a:ext cx="12942857" cy="4171429"/>
        </a:xfrm>
        <a:prstGeom prst="rect">
          <a:avLst/>
        </a:prstGeom>
      </xdr:spPr>
    </xdr:pic>
    <xdr:clientData/>
  </xdr:twoCellAnchor>
  <xdr:twoCellAnchor editAs="oneCell">
    <xdr:from>
      <xdr:col>6</xdr:col>
      <xdr:colOff>152400</xdr:colOff>
      <xdr:row>20</xdr:row>
      <xdr:rowOff>123825</xdr:rowOff>
    </xdr:from>
    <xdr:to>
      <xdr:col>13</xdr:col>
      <xdr:colOff>722295</xdr:colOff>
      <xdr:row>40</xdr:row>
      <xdr:rowOff>9015</xdr:rowOff>
    </xdr:to>
    <xdr:pic>
      <xdr:nvPicPr>
        <xdr:cNvPr id="3" name="图片 2"/>
        <xdr:cNvPicPr>
          <a:picLocks noChangeAspect="1"/>
        </xdr:cNvPicPr>
      </xdr:nvPicPr>
      <xdr:blipFill>
        <a:blip xmlns:r="http://schemas.openxmlformats.org/officeDocument/2006/relationships" r:embed="rId2"/>
        <a:stretch>
          <a:fillRect/>
        </a:stretch>
      </xdr:blipFill>
      <xdr:spPr>
        <a:xfrm>
          <a:off x="10668000" y="4352925"/>
          <a:ext cx="12838095" cy="407619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28</xdr:col>
      <xdr:colOff>123825</xdr:colOff>
      <xdr:row>0</xdr:row>
      <xdr:rowOff>104775</xdr:rowOff>
    </xdr:from>
    <xdr:to>
      <xdr:col>66</xdr:col>
      <xdr:colOff>542925</xdr:colOff>
      <xdr:row>411</xdr:row>
      <xdr:rowOff>123825</xdr:rowOff>
    </xdr:to>
    <xdr:pic>
      <xdr:nvPicPr>
        <xdr:cNvPr id="2" name="图片 1"/>
        <xdr:cNvPicPr>
          <a:picLocks noChangeAspect="1"/>
        </xdr:cNvPicPr>
      </xdr:nvPicPr>
      <xdr:blipFill>
        <a:blip xmlns:r="http://schemas.openxmlformats.org/officeDocument/2006/relationships" r:embed="rId1"/>
        <a:stretch>
          <a:fillRect/>
        </a:stretch>
      </xdr:blipFill>
      <xdr:spPr>
        <a:xfrm>
          <a:off x="19183350" y="104775"/>
          <a:ext cx="26479500" cy="3790950"/>
        </a:xfrm>
        <a:prstGeom prst="rect">
          <a:avLst/>
        </a:prstGeom>
        <a:noFill/>
        <a:ln w="9525">
          <a:noFill/>
        </a:ln>
      </xdr:spPr>
    </xdr:pic>
    <xdr:clientData/>
  </xdr:twoCellAnchor>
  <xdr:twoCellAnchor editAs="oneCell">
    <xdr:from>
      <xdr:col>28</xdr:col>
      <xdr:colOff>276225</xdr:colOff>
      <xdr:row>23</xdr:row>
      <xdr:rowOff>28575</xdr:rowOff>
    </xdr:from>
    <xdr:to>
      <xdr:col>66</xdr:col>
      <xdr:colOff>606425</xdr:colOff>
      <xdr:row>422</xdr:row>
      <xdr:rowOff>101600</xdr:rowOff>
    </xdr:to>
    <xdr:pic>
      <xdr:nvPicPr>
        <xdr:cNvPr id="3" name="图片 2"/>
        <xdr:cNvPicPr>
          <a:picLocks noChangeAspect="1"/>
        </xdr:cNvPicPr>
      </xdr:nvPicPr>
      <xdr:blipFill>
        <a:blip xmlns:r="http://schemas.openxmlformats.org/officeDocument/2006/relationships" r:embed="rId2"/>
        <a:stretch>
          <a:fillRect/>
        </a:stretch>
      </xdr:blipFill>
      <xdr:spPr>
        <a:xfrm>
          <a:off x="19335750" y="3971925"/>
          <a:ext cx="26447750" cy="3873500"/>
        </a:xfrm>
        <a:prstGeom prst="rect">
          <a:avLst/>
        </a:prstGeom>
        <a:noFill/>
        <a:ln w="9525">
          <a:noFill/>
        </a:ln>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42</xdr:col>
      <xdr:colOff>0</xdr:colOff>
      <xdr:row>7</xdr:row>
      <xdr:rowOff>0</xdr:rowOff>
    </xdr:from>
    <xdr:to>
      <xdr:col>77</xdr:col>
      <xdr:colOff>381000</xdr:colOff>
      <xdr:row>24</xdr:row>
      <xdr:rowOff>85725</xdr:rowOff>
    </xdr:to>
    <xdr:pic>
      <xdr:nvPicPr>
        <xdr:cNvPr id="2" name="图片 1"/>
        <xdr:cNvPicPr>
          <a:picLocks noChangeAspect="1"/>
        </xdr:cNvPicPr>
      </xdr:nvPicPr>
      <xdr:blipFill>
        <a:blip xmlns:r="http://schemas.openxmlformats.org/officeDocument/2006/relationships" r:embed="rId1"/>
        <a:stretch>
          <a:fillRect/>
        </a:stretch>
      </xdr:blipFill>
      <xdr:spPr>
        <a:xfrm>
          <a:off x="28889325" y="1200150"/>
          <a:ext cx="24384000" cy="3000375"/>
        </a:xfrm>
        <a:prstGeom prst="rect">
          <a:avLst/>
        </a:prstGeom>
        <a:noFill/>
        <a:ln w="9525">
          <a:noFill/>
        </a:ln>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18</xdr:row>
      <xdr:rowOff>95250</xdr:rowOff>
    </xdr:from>
    <xdr:to>
      <xdr:col>35</xdr:col>
      <xdr:colOff>304800</xdr:colOff>
      <xdr:row>39</xdr:row>
      <xdr:rowOff>142875</xdr:rowOff>
    </xdr:to>
    <xdr:pic>
      <xdr:nvPicPr>
        <xdr:cNvPr id="2" name="图片 1"/>
        <xdr:cNvPicPr>
          <a:picLocks noChangeAspect="1"/>
        </xdr:cNvPicPr>
      </xdr:nvPicPr>
      <xdr:blipFill>
        <a:blip xmlns:r="http://schemas.openxmlformats.org/officeDocument/2006/relationships" r:embed="rId1"/>
        <a:stretch>
          <a:fillRect/>
        </a:stretch>
      </xdr:blipFill>
      <xdr:spPr>
        <a:xfrm>
          <a:off x="0" y="3181350"/>
          <a:ext cx="24307800" cy="3648075"/>
        </a:xfrm>
        <a:prstGeom prst="rect">
          <a:avLst/>
        </a:prstGeom>
        <a:noFill/>
        <a:ln w="9525">
          <a:noFill/>
        </a:ln>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24</xdr:col>
      <xdr:colOff>0</xdr:colOff>
      <xdr:row>2</xdr:row>
      <xdr:rowOff>0</xdr:rowOff>
    </xdr:from>
    <xdr:to>
      <xdr:col>59</xdr:col>
      <xdr:colOff>180975</xdr:colOff>
      <xdr:row>24</xdr:row>
      <xdr:rowOff>66675</xdr:rowOff>
    </xdr:to>
    <xdr:pic>
      <xdr:nvPicPr>
        <xdr:cNvPr id="2" name="图片 1"/>
        <xdr:cNvPicPr>
          <a:picLocks noChangeAspect="1"/>
        </xdr:cNvPicPr>
      </xdr:nvPicPr>
      <xdr:blipFill>
        <a:blip xmlns:r="http://schemas.openxmlformats.org/officeDocument/2006/relationships" r:embed="rId1"/>
        <a:stretch>
          <a:fillRect/>
        </a:stretch>
      </xdr:blipFill>
      <xdr:spPr>
        <a:xfrm>
          <a:off x="16906875" y="342900"/>
          <a:ext cx="24183975" cy="3838575"/>
        </a:xfrm>
        <a:prstGeom prst="rect">
          <a:avLst/>
        </a:prstGeom>
        <a:noFill/>
        <a:ln w="9525">
          <a:noFill/>
        </a:ln>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17</xdr:col>
      <xdr:colOff>0</xdr:colOff>
      <xdr:row>0</xdr:row>
      <xdr:rowOff>0</xdr:rowOff>
    </xdr:from>
    <xdr:to>
      <xdr:col>35</xdr:col>
      <xdr:colOff>398457</xdr:colOff>
      <xdr:row>24</xdr:row>
      <xdr:rowOff>28057</xdr:rowOff>
    </xdr:to>
    <xdr:pic>
      <xdr:nvPicPr>
        <xdr:cNvPr id="2" name="图片 1"/>
        <xdr:cNvPicPr>
          <a:picLocks noChangeAspect="1"/>
        </xdr:cNvPicPr>
      </xdr:nvPicPr>
      <xdr:blipFill>
        <a:blip xmlns:r="http://schemas.openxmlformats.org/officeDocument/2006/relationships" r:embed="rId1"/>
        <a:stretch>
          <a:fillRect/>
        </a:stretch>
      </xdr:blipFill>
      <xdr:spPr>
        <a:xfrm>
          <a:off x="25908000" y="0"/>
          <a:ext cx="12742857" cy="4142857"/>
        </a:xfrm>
        <a:prstGeom prst="rect">
          <a:avLst/>
        </a:prstGeom>
      </xdr:spPr>
    </xdr:pic>
    <xdr:clientData/>
  </xdr:twoCellAnchor>
  <xdr:twoCellAnchor editAs="oneCell">
    <xdr:from>
      <xdr:col>17</xdr:col>
      <xdr:colOff>0</xdr:colOff>
      <xdr:row>24</xdr:row>
      <xdr:rowOff>0</xdr:rowOff>
    </xdr:from>
    <xdr:to>
      <xdr:col>35</xdr:col>
      <xdr:colOff>598457</xdr:colOff>
      <xdr:row>48</xdr:row>
      <xdr:rowOff>104248</xdr:rowOff>
    </xdr:to>
    <xdr:pic>
      <xdr:nvPicPr>
        <xdr:cNvPr id="3" name="图片 2"/>
        <xdr:cNvPicPr>
          <a:picLocks noChangeAspect="1"/>
        </xdr:cNvPicPr>
      </xdr:nvPicPr>
      <xdr:blipFill>
        <a:blip xmlns:r="http://schemas.openxmlformats.org/officeDocument/2006/relationships" r:embed="rId2"/>
        <a:stretch>
          <a:fillRect/>
        </a:stretch>
      </xdr:blipFill>
      <xdr:spPr>
        <a:xfrm>
          <a:off x="25908000" y="4362450"/>
          <a:ext cx="12942857" cy="4219048"/>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101600</xdr:colOff>
      <xdr:row>13</xdr:row>
      <xdr:rowOff>44450</xdr:rowOff>
    </xdr:from>
    <xdr:to>
      <xdr:col>31</xdr:col>
      <xdr:colOff>139700</xdr:colOff>
      <xdr:row>70</xdr:row>
      <xdr:rowOff>63500</xdr:rowOff>
    </xdr:to>
    <xdr:pic>
      <xdr:nvPicPr>
        <xdr:cNvPr id="2" name="图片 1"/>
        <xdr:cNvPicPr>
          <a:picLocks noChangeAspect="1"/>
        </xdr:cNvPicPr>
      </xdr:nvPicPr>
      <xdr:blipFill>
        <a:blip xmlns:r="http://schemas.openxmlformats.org/officeDocument/2006/relationships" r:embed="rId1"/>
        <a:stretch>
          <a:fillRect/>
        </a:stretch>
      </xdr:blipFill>
      <xdr:spPr>
        <a:xfrm>
          <a:off x="101600" y="2282825"/>
          <a:ext cx="26479500" cy="9791700"/>
        </a:xfrm>
        <a:prstGeom prst="rect">
          <a:avLst/>
        </a:prstGeom>
        <a:noFill/>
        <a:ln w="9525">
          <a:noFill/>
        </a:ln>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10</xdr:col>
      <xdr:colOff>381000</xdr:colOff>
      <xdr:row>6</xdr:row>
      <xdr:rowOff>85725</xdr:rowOff>
    </xdr:from>
    <xdr:to>
      <xdr:col>49</xdr:col>
      <xdr:colOff>6350</xdr:colOff>
      <xdr:row>189</xdr:row>
      <xdr:rowOff>19050</xdr:rowOff>
    </xdr:to>
    <xdr:pic>
      <xdr:nvPicPr>
        <xdr:cNvPr id="2" name="图片 1"/>
        <xdr:cNvPicPr>
          <a:picLocks noChangeAspect="1"/>
        </xdr:cNvPicPr>
      </xdr:nvPicPr>
      <xdr:blipFill>
        <a:blip xmlns:r="http://schemas.openxmlformats.org/officeDocument/2006/relationships" r:embed="rId1"/>
        <a:stretch>
          <a:fillRect/>
        </a:stretch>
      </xdr:blipFill>
      <xdr:spPr>
        <a:xfrm>
          <a:off x="13182600" y="1123950"/>
          <a:ext cx="26371550" cy="9791700"/>
        </a:xfrm>
        <a:prstGeom prst="rect">
          <a:avLst/>
        </a:prstGeom>
        <a:noFill/>
        <a:ln w="9525">
          <a:noFill/>
        </a:ln>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10</xdr:col>
      <xdr:colOff>0</xdr:colOff>
      <xdr:row>4</xdr:row>
      <xdr:rowOff>0</xdr:rowOff>
    </xdr:from>
    <xdr:to>
      <xdr:col>48</xdr:col>
      <xdr:colOff>374650</xdr:colOff>
      <xdr:row>218</xdr:row>
      <xdr:rowOff>127000</xdr:rowOff>
    </xdr:to>
    <xdr:pic>
      <xdr:nvPicPr>
        <xdr:cNvPr id="2" name="图片 1"/>
        <xdr:cNvPicPr>
          <a:picLocks noChangeAspect="1"/>
        </xdr:cNvPicPr>
      </xdr:nvPicPr>
      <xdr:blipFill>
        <a:blip xmlns:r="http://schemas.openxmlformats.org/officeDocument/2006/relationships" r:embed="rId1"/>
        <a:stretch>
          <a:fillRect/>
        </a:stretch>
      </xdr:blipFill>
      <xdr:spPr>
        <a:xfrm>
          <a:off x="11430000" y="695325"/>
          <a:ext cx="26435050" cy="9899650"/>
        </a:xfrm>
        <a:prstGeom prst="rect">
          <a:avLst/>
        </a:prstGeom>
        <a:noFill/>
        <a:ln w="9525">
          <a:noFill/>
        </a:ln>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18</xdr:col>
      <xdr:colOff>0</xdr:colOff>
      <xdr:row>0</xdr:row>
      <xdr:rowOff>0</xdr:rowOff>
    </xdr:from>
    <xdr:to>
      <xdr:col>36</xdr:col>
      <xdr:colOff>446076</xdr:colOff>
      <xdr:row>18</xdr:row>
      <xdr:rowOff>132948</xdr:rowOff>
    </xdr:to>
    <xdr:pic>
      <xdr:nvPicPr>
        <xdr:cNvPr id="2" name="图片 1"/>
        <xdr:cNvPicPr>
          <a:picLocks noChangeAspect="1"/>
        </xdr:cNvPicPr>
      </xdr:nvPicPr>
      <xdr:blipFill>
        <a:blip xmlns:r="http://schemas.openxmlformats.org/officeDocument/2006/relationships" r:embed="rId1"/>
        <a:stretch>
          <a:fillRect/>
        </a:stretch>
      </xdr:blipFill>
      <xdr:spPr>
        <a:xfrm>
          <a:off x="12830175" y="0"/>
          <a:ext cx="12790476" cy="3219048"/>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12</xdr:col>
      <xdr:colOff>0</xdr:colOff>
      <xdr:row>5</xdr:row>
      <xdr:rowOff>0</xdr:rowOff>
    </xdr:from>
    <xdr:to>
      <xdr:col>50</xdr:col>
      <xdr:colOff>652991</xdr:colOff>
      <xdr:row>36</xdr:row>
      <xdr:rowOff>75142</xdr:rowOff>
    </xdr:to>
    <xdr:pic>
      <xdr:nvPicPr>
        <xdr:cNvPr id="2" name="图片 2"/>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173200" y="857250"/>
          <a:ext cx="26713391" cy="539009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19</xdr:col>
      <xdr:colOff>477308</xdr:colOff>
      <xdr:row>37</xdr:row>
      <xdr:rowOff>137584</xdr:rowOff>
    </xdr:from>
    <xdr:to>
      <xdr:col>43</xdr:col>
      <xdr:colOff>236008</xdr:colOff>
      <xdr:row>62</xdr:row>
      <xdr:rowOff>114300</xdr:rowOff>
    </xdr:to>
    <xdr:pic>
      <xdr:nvPicPr>
        <xdr:cNvPr id="3" name="图片 3"/>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9451108" y="6481234"/>
          <a:ext cx="16217900" cy="42629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0</xdr:colOff>
      <xdr:row>1</xdr:row>
      <xdr:rowOff>2703</xdr:rowOff>
    </xdr:from>
    <xdr:to>
      <xdr:col>12</xdr:col>
      <xdr:colOff>450850</xdr:colOff>
      <xdr:row>13</xdr:row>
      <xdr:rowOff>41013</xdr:rowOff>
    </xdr:to>
    <xdr:pic>
      <xdr:nvPicPr>
        <xdr:cNvPr id="2" name="图片 1">
          <a:extLst>
            <a:ext uri="{FF2B5EF4-FFF2-40B4-BE49-F238E27FC236}">
              <a16:creationId xmlns:a16="http://schemas.microsoft.com/office/drawing/2014/main" xmlns="" id="{97B6E163-F303-4CF5-A70E-91B58E2110FB}"/>
            </a:ext>
          </a:extLst>
        </xdr:cNvPr>
        <xdr:cNvPicPr>
          <a:picLocks noChangeAspect="1"/>
        </xdr:cNvPicPr>
      </xdr:nvPicPr>
      <xdr:blipFill>
        <a:blip xmlns:r="http://schemas.openxmlformats.org/officeDocument/2006/relationships" r:embed="rId1"/>
        <a:stretch>
          <a:fillRect/>
        </a:stretch>
      </xdr:blipFill>
      <xdr:spPr>
        <a:xfrm>
          <a:off x="0" y="183678"/>
          <a:ext cx="8680450" cy="2210010"/>
        </a:xfrm>
        <a:prstGeom prst="rect">
          <a:avLst/>
        </a:prstGeom>
        <a:noFill/>
        <a:ln w="9525">
          <a:noFill/>
        </a:ln>
      </xdr:spPr>
    </xdr:pic>
    <xdr:clientData/>
  </xdr:twoCellAnchor>
  <xdr:twoCellAnchor editAs="oneCell">
    <xdr:from>
      <xdr:col>0</xdr:col>
      <xdr:colOff>0</xdr:colOff>
      <xdr:row>16</xdr:row>
      <xdr:rowOff>25400</xdr:rowOff>
    </xdr:from>
    <xdr:to>
      <xdr:col>12</xdr:col>
      <xdr:colOff>374650</xdr:colOff>
      <xdr:row>29</xdr:row>
      <xdr:rowOff>83366</xdr:rowOff>
    </xdr:to>
    <xdr:pic>
      <xdr:nvPicPr>
        <xdr:cNvPr id="3" name="图片 2">
          <a:extLst>
            <a:ext uri="{FF2B5EF4-FFF2-40B4-BE49-F238E27FC236}">
              <a16:creationId xmlns:a16="http://schemas.microsoft.com/office/drawing/2014/main" xmlns="" id="{3E6E2595-1BAE-4E35-ACF3-F7643D382C87}"/>
            </a:ext>
          </a:extLst>
        </xdr:cNvPr>
        <xdr:cNvPicPr>
          <a:picLocks noChangeAspect="1"/>
        </xdr:cNvPicPr>
      </xdr:nvPicPr>
      <xdr:blipFill>
        <a:blip xmlns:r="http://schemas.openxmlformats.org/officeDocument/2006/relationships" r:embed="rId2"/>
        <a:stretch>
          <a:fillRect/>
        </a:stretch>
      </xdr:blipFill>
      <xdr:spPr>
        <a:xfrm>
          <a:off x="0" y="2921000"/>
          <a:ext cx="8604250" cy="2410641"/>
        </a:xfrm>
        <a:prstGeom prst="rect">
          <a:avLst/>
        </a:prstGeom>
        <a:noFill/>
        <a:ln w="9525">
          <a:noFill/>
        </a:ln>
      </xdr:spPr>
    </xdr:pic>
    <xdr:clientData/>
  </xdr:twoCellAnchor>
  <xdr:twoCellAnchor editAs="oneCell">
    <xdr:from>
      <xdr:col>0</xdr:col>
      <xdr:colOff>0</xdr:colOff>
      <xdr:row>31</xdr:row>
      <xdr:rowOff>38100</xdr:rowOff>
    </xdr:from>
    <xdr:to>
      <xdr:col>12</xdr:col>
      <xdr:colOff>457200</xdr:colOff>
      <xdr:row>41</xdr:row>
      <xdr:rowOff>128670</xdr:rowOff>
    </xdr:to>
    <xdr:pic>
      <xdr:nvPicPr>
        <xdr:cNvPr id="4" name="图片 3">
          <a:extLst>
            <a:ext uri="{FF2B5EF4-FFF2-40B4-BE49-F238E27FC236}">
              <a16:creationId xmlns:a16="http://schemas.microsoft.com/office/drawing/2014/main" xmlns="" id="{251A00D3-EE4F-480F-84E8-0DCD80F37FC0}"/>
            </a:ext>
          </a:extLst>
        </xdr:cNvPr>
        <xdr:cNvPicPr>
          <a:picLocks noChangeAspect="1"/>
        </xdr:cNvPicPr>
      </xdr:nvPicPr>
      <xdr:blipFill>
        <a:blip xmlns:r="http://schemas.openxmlformats.org/officeDocument/2006/relationships" r:embed="rId3"/>
        <a:stretch>
          <a:fillRect/>
        </a:stretch>
      </xdr:blipFill>
      <xdr:spPr>
        <a:xfrm>
          <a:off x="0" y="5648325"/>
          <a:ext cx="8686800" cy="1900320"/>
        </a:xfrm>
        <a:prstGeom prst="rect">
          <a:avLst/>
        </a:prstGeom>
        <a:noFill/>
        <a:ln w="9525">
          <a:noFill/>
        </a:ln>
      </xdr:spPr>
    </xdr:pic>
    <xdr:clientData/>
  </xdr:twoCellAnchor>
  <xdr:twoCellAnchor editAs="oneCell">
    <xdr:from>
      <xdr:col>0</xdr:col>
      <xdr:colOff>1</xdr:colOff>
      <xdr:row>45</xdr:row>
      <xdr:rowOff>1</xdr:rowOff>
    </xdr:from>
    <xdr:to>
      <xdr:col>12</xdr:col>
      <xdr:colOff>450851</xdr:colOff>
      <xdr:row>67</xdr:row>
      <xdr:rowOff>36973</xdr:rowOff>
    </xdr:to>
    <xdr:pic>
      <xdr:nvPicPr>
        <xdr:cNvPr id="5" name="图片 4">
          <a:extLst>
            <a:ext uri="{FF2B5EF4-FFF2-40B4-BE49-F238E27FC236}">
              <a16:creationId xmlns:a16="http://schemas.microsoft.com/office/drawing/2014/main" xmlns="" id="{349C9ACE-C03D-4E01-A46A-000125CE8594}"/>
            </a:ext>
          </a:extLst>
        </xdr:cNvPr>
        <xdr:cNvPicPr>
          <a:picLocks noChangeAspect="1"/>
        </xdr:cNvPicPr>
      </xdr:nvPicPr>
      <xdr:blipFill>
        <a:blip xmlns:r="http://schemas.openxmlformats.org/officeDocument/2006/relationships" r:embed="rId4"/>
        <a:stretch>
          <a:fillRect/>
        </a:stretch>
      </xdr:blipFill>
      <xdr:spPr>
        <a:xfrm>
          <a:off x="1" y="8143876"/>
          <a:ext cx="8680450" cy="4018422"/>
        </a:xfrm>
        <a:prstGeom prst="rect">
          <a:avLst/>
        </a:prstGeom>
        <a:noFill/>
        <a:ln w="9525">
          <a:noFill/>
        </a:ln>
      </xdr:spPr>
    </xdr:pic>
    <xdr:clientData/>
  </xdr:twoCellAnchor>
  <xdr:twoCellAnchor editAs="oneCell">
    <xdr:from>
      <xdr:col>0</xdr:col>
      <xdr:colOff>1</xdr:colOff>
      <xdr:row>70</xdr:row>
      <xdr:rowOff>0</xdr:rowOff>
    </xdr:from>
    <xdr:to>
      <xdr:col>12</xdr:col>
      <xdr:colOff>444501</xdr:colOff>
      <xdr:row>91</xdr:row>
      <xdr:rowOff>100339</xdr:rowOff>
    </xdr:to>
    <xdr:pic>
      <xdr:nvPicPr>
        <xdr:cNvPr id="6" name="图片 5">
          <a:extLst>
            <a:ext uri="{FF2B5EF4-FFF2-40B4-BE49-F238E27FC236}">
              <a16:creationId xmlns:a16="http://schemas.microsoft.com/office/drawing/2014/main" xmlns="" id="{A530CE3B-1D06-4D9A-BF46-080EC6124E99}"/>
            </a:ext>
          </a:extLst>
        </xdr:cNvPr>
        <xdr:cNvPicPr>
          <a:picLocks noChangeAspect="1"/>
        </xdr:cNvPicPr>
      </xdr:nvPicPr>
      <xdr:blipFill>
        <a:blip xmlns:r="http://schemas.openxmlformats.org/officeDocument/2006/relationships" r:embed="rId5"/>
        <a:stretch>
          <a:fillRect/>
        </a:stretch>
      </xdr:blipFill>
      <xdr:spPr>
        <a:xfrm>
          <a:off x="1" y="12668250"/>
          <a:ext cx="8674100" cy="3900814"/>
        </a:xfrm>
        <a:prstGeom prst="rect">
          <a:avLst/>
        </a:prstGeom>
        <a:noFill/>
        <a:ln w="9525">
          <a:noFill/>
        </a:ln>
      </xdr:spPr>
    </xdr:pic>
    <xdr:clientData/>
  </xdr:twoCellAnchor>
  <xdr:twoCellAnchor editAs="oneCell">
    <xdr:from>
      <xdr:col>0</xdr:col>
      <xdr:colOff>1</xdr:colOff>
      <xdr:row>94</xdr:row>
      <xdr:rowOff>1</xdr:rowOff>
    </xdr:from>
    <xdr:to>
      <xdr:col>12</xdr:col>
      <xdr:colOff>457201</xdr:colOff>
      <xdr:row>116</xdr:row>
      <xdr:rowOff>32367</xdr:rowOff>
    </xdr:to>
    <xdr:pic>
      <xdr:nvPicPr>
        <xdr:cNvPr id="7" name="图片 6">
          <a:extLst>
            <a:ext uri="{FF2B5EF4-FFF2-40B4-BE49-F238E27FC236}">
              <a16:creationId xmlns:a16="http://schemas.microsoft.com/office/drawing/2014/main" xmlns="" id="{B71B4F16-8DE3-4414-8AF0-E476E6C35B04}"/>
            </a:ext>
          </a:extLst>
        </xdr:cNvPr>
        <xdr:cNvPicPr>
          <a:picLocks noChangeAspect="1"/>
        </xdr:cNvPicPr>
      </xdr:nvPicPr>
      <xdr:blipFill>
        <a:blip xmlns:r="http://schemas.openxmlformats.org/officeDocument/2006/relationships" r:embed="rId6"/>
        <a:stretch>
          <a:fillRect/>
        </a:stretch>
      </xdr:blipFill>
      <xdr:spPr>
        <a:xfrm>
          <a:off x="1" y="17011651"/>
          <a:ext cx="8686800" cy="4013816"/>
        </a:xfrm>
        <a:prstGeom prst="rect">
          <a:avLst/>
        </a:prstGeom>
        <a:noFill/>
        <a:ln w="9525">
          <a:noFill/>
        </a:ln>
      </xdr:spPr>
    </xdr:pic>
    <xdr:clientData/>
  </xdr:twoCellAnchor>
  <xdr:twoCellAnchor editAs="oneCell">
    <xdr:from>
      <xdr:col>13</xdr:col>
      <xdr:colOff>6350</xdr:colOff>
      <xdr:row>45</xdr:row>
      <xdr:rowOff>12450</xdr:rowOff>
    </xdr:from>
    <xdr:to>
      <xdr:col>24</xdr:col>
      <xdr:colOff>577078</xdr:colOff>
      <xdr:row>67</xdr:row>
      <xdr:rowOff>19050</xdr:rowOff>
    </xdr:to>
    <xdr:pic>
      <xdr:nvPicPr>
        <xdr:cNvPr id="8" name="图片 7">
          <a:extLst>
            <a:ext uri="{FF2B5EF4-FFF2-40B4-BE49-F238E27FC236}">
              <a16:creationId xmlns:a16="http://schemas.microsoft.com/office/drawing/2014/main" xmlns="" id="{B53C29BF-D1B1-4CD0-B002-94CB5EE4BC07}"/>
            </a:ext>
          </a:extLst>
        </xdr:cNvPr>
        <xdr:cNvPicPr>
          <a:picLocks noChangeAspect="1"/>
        </xdr:cNvPicPr>
      </xdr:nvPicPr>
      <xdr:blipFill>
        <a:blip xmlns:r="http://schemas.openxmlformats.org/officeDocument/2006/relationships" r:embed="rId7"/>
        <a:stretch>
          <a:fillRect/>
        </a:stretch>
      </xdr:blipFill>
      <xdr:spPr>
        <a:xfrm>
          <a:off x="8674100" y="8156325"/>
          <a:ext cx="8114528" cy="3988050"/>
        </a:xfrm>
        <a:prstGeom prst="rect">
          <a:avLst/>
        </a:prstGeom>
        <a:noFill/>
        <a:ln w="9525">
          <a:noFill/>
        </a:ln>
      </xdr:spPr>
    </xdr:pic>
    <xdr:clientData/>
  </xdr:twoCellAnchor>
  <xdr:twoCellAnchor editAs="oneCell">
    <xdr:from>
      <xdr:col>13</xdr:col>
      <xdr:colOff>12700</xdr:colOff>
      <xdr:row>16</xdr:row>
      <xdr:rowOff>11284</xdr:rowOff>
    </xdr:from>
    <xdr:to>
      <xdr:col>23</xdr:col>
      <xdr:colOff>215900</xdr:colOff>
      <xdr:row>32</xdr:row>
      <xdr:rowOff>132235</xdr:rowOff>
    </xdr:to>
    <xdr:pic>
      <xdr:nvPicPr>
        <xdr:cNvPr id="9" name="图片 8">
          <a:extLst>
            <a:ext uri="{FF2B5EF4-FFF2-40B4-BE49-F238E27FC236}">
              <a16:creationId xmlns:a16="http://schemas.microsoft.com/office/drawing/2014/main" xmlns="" id="{95604A24-4BC3-40B0-8F1B-54176843946C}"/>
            </a:ext>
          </a:extLst>
        </xdr:cNvPr>
        <xdr:cNvPicPr>
          <a:picLocks noChangeAspect="1"/>
        </xdr:cNvPicPr>
      </xdr:nvPicPr>
      <xdr:blipFill>
        <a:blip xmlns:r="http://schemas.openxmlformats.org/officeDocument/2006/relationships" r:embed="rId8"/>
        <a:stretch>
          <a:fillRect/>
        </a:stretch>
      </xdr:blipFill>
      <xdr:spPr>
        <a:xfrm>
          <a:off x="8680450" y="2906884"/>
          <a:ext cx="7061200" cy="3016551"/>
        </a:xfrm>
        <a:prstGeom prst="rect">
          <a:avLst/>
        </a:prstGeom>
        <a:noFill/>
        <a:ln w="9525">
          <a:noFill/>
        </a:ln>
      </xdr:spPr>
    </xdr:pic>
    <xdr:clientData/>
  </xdr:twoCellAnchor>
  <xdr:twoCellAnchor editAs="oneCell">
    <xdr:from>
      <xdr:col>0</xdr:col>
      <xdr:colOff>8890</xdr:colOff>
      <xdr:row>118</xdr:row>
      <xdr:rowOff>0</xdr:rowOff>
    </xdr:from>
    <xdr:to>
      <xdr:col>12</xdr:col>
      <xdr:colOff>444500</xdr:colOff>
      <xdr:row>140</xdr:row>
      <xdr:rowOff>56743</xdr:rowOff>
    </xdr:to>
    <xdr:pic>
      <xdr:nvPicPr>
        <xdr:cNvPr id="10" name="图片 9">
          <a:extLst>
            <a:ext uri="{FF2B5EF4-FFF2-40B4-BE49-F238E27FC236}">
              <a16:creationId xmlns:a16="http://schemas.microsoft.com/office/drawing/2014/main" xmlns="" id="{6FC5A75D-7C9A-40CC-82EA-ED2466D7BDBC}"/>
            </a:ext>
          </a:extLst>
        </xdr:cNvPr>
        <xdr:cNvPicPr>
          <a:picLocks noChangeAspect="1"/>
        </xdr:cNvPicPr>
      </xdr:nvPicPr>
      <xdr:blipFill>
        <a:blip xmlns:r="http://schemas.openxmlformats.org/officeDocument/2006/relationships" r:embed="rId9"/>
        <a:stretch>
          <a:fillRect/>
        </a:stretch>
      </xdr:blipFill>
      <xdr:spPr>
        <a:xfrm>
          <a:off x="8890" y="21355050"/>
          <a:ext cx="8665210" cy="4038193"/>
        </a:xfrm>
        <a:prstGeom prst="rect">
          <a:avLst/>
        </a:prstGeom>
        <a:noFill/>
        <a:ln w="9525">
          <a:noFill/>
        </a:ln>
      </xdr:spPr>
    </xdr:pic>
    <xdr:clientData/>
  </xdr:twoCellAnchor>
  <xdr:twoCellAnchor editAs="oneCell">
    <xdr:from>
      <xdr:col>0</xdr:col>
      <xdr:colOff>0</xdr:colOff>
      <xdr:row>140</xdr:row>
      <xdr:rowOff>64135</xdr:rowOff>
    </xdr:from>
    <xdr:to>
      <xdr:col>12</xdr:col>
      <xdr:colOff>444500</xdr:colOff>
      <xdr:row>162</xdr:row>
      <xdr:rowOff>102931</xdr:rowOff>
    </xdr:to>
    <xdr:pic>
      <xdr:nvPicPr>
        <xdr:cNvPr id="11" name="图片 10">
          <a:extLst>
            <a:ext uri="{FF2B5EF4-FFF2-40B4-BE49-F238E27FC236}">
              <a16:creationId xmlns:a16="http://schemas.microsoft.com/office/drawing/2014/main" xmlns="" id="{92C903C2-55EF-4D83-BE83-1970E5DF1C99}"/>
            </a:ext>
          </a:extLst>
        </xdr:cNvPr>
        <xdr:cNvPicPr>
          <a:picLocks noChangeAspect="1"/>
        </xdr:cNvPicPr>
      </xdr:nvPicPr>
      <xdr:blipFill>
        <a:blip xmlns:r="http://schemas.openxmlformats.org/officeDocument/2006/relationships" r:embed="rId10"/>
        <a:stretch>
          <a:fillRect/>
        </a:stretch>
      </xdr:blipFill>
      <xdr:spPr>
        <a:xfrm>
          <a:off x="0" y="25400635"/>
          <a:ext cx="8674100" cy="4020246"/>
        </a:xfrm>
        <a:prstGeom prst="rect">
          <a:avLst/>
        </a:prstGeom>
        <a:noFill/>
        <a:ln w="9525">
          <a:noFill/>
        </a:ln>
      </xdr:spPr>
    </xdr:pic>
    <xdr:clientData/>
  </xdr:twoCellAnchor>
  <xdr:twoCellAnchor editAs="oneCell">
    <xdr:from>
      <xdr:col>0</xdr:col>
      <xdr:colOff>0</xdr:colOff>
      <xdr:row>165</xdr:row>
      <xdr:rowOff>0</xdr:rowOff>
    </xdr:from>
    <xdr:to>
      <xdr:col>12</xdr:col>
      <xdr:colOff>361950</xdr:colOff>
      <xdr:row>187</xdr:row>
      <xdr:rowOff>41949</xdr:rowOff>
    </xdr:to>
    <xdr:pic>
      <xdr:nvPicPr>
        <xdr:cNvPr id="12" name="图片 11">
          <a:extLst>
            <a:ext uri="{FF2B5EF4-FFF2-40B4-BE49-F238E27FC236}">
              <a16:creationId xmlns:a16="http://schemas.microsoft.com/office/drawing/2014/main" xmlns="" id="{DCACE618-1575-4B5D-B2E8-F4DA5773DE78}"/>
            </a:ext>
          </a:extLst>
        </xdr:cNvPr>
        <xdr:cNvPicPr>
          <a:picLocks noChangeAspect="1"/>
        </xdr:cNvPicPr>
      </xdr:nvPicPr>
      <xdr:blipFill>
        <a:blip xmlns:r="http://schemas.openxmlformats.org/officeDocument/2006/relationships" r:embed="rId11"/>
        <a:stretch>
          <a:fillRect/>
        </a:stretch>
      </xdr:blipFill>
      <xdr:spPr>
        <a:xfrm>
          <a:off x="0" y="29860875"/>
          <a:ext cx="8591550" cy="4023399"/>
        </a:xfrm>
        <a:prstGeom prst="rect">
          <a:avLst/>
        </a:prstGeom>
        <a:noFill/>
        <a:ln w="9525">
          <a:noFill/>
        </a:ln>
      </xdr:spPr>
    </xdr:pic>
    <xdr:clientData/>
  </xdr:twoCellAnchor>
  <xdr:twoCellAnchor editAs="oneCell">
    <xdr:from>
      <xdr:col>0</xdr:col>
      <xdr:colOff>0</xdr:colOff>
      <xdr:row>189</xdr:row>
      <xdr:rowOff>0</xdr:rowOff>
    </xdr:from>
    <xdr:to>
      <xdr:col>12</xdr:col>
      <xdr:colOff>444500</xdr:colOff>
      <xdr:row>211</xdr:row>
      <xdr:rowOff>63080</xdr:rowOff>
    </xdr:to>
    <xdr:pic>
      <xdr:nvPicPr>
        <xdr:cNvPr id="13" name="图片 12">
          <a:extLst>
            <a:ext uri="{FF2B5EF4-FFF2-40B4-BE49-F238E27FC236}">
              <a16:creationId xmlns:a16="http://schemas.microsoft.com/office/drawing/2014/main" xmlns="" id="{318DB665-4FEF-4A89-A42E-2890AA71F8DB}"/>
            </a:ext>
          </a:extLst>
        </xdr:cNvPr>
        <xdr:cNvPicPr>
          <a:picLocks noChangeAspect="1"/>
        </xdr:cNvPicPr>
      </xdr:nvPicPr>
      <xdr:blipFill>
        <a:blip xmlns:r="http://schemas.openxmlformats.org/officeDocument/2006/relationships" r:embed="rId12"/>
        <a:stretch>
          <a:fillRect/>
        </a:stretch>
      </xdr:blipFill>
      <xdr:spPr>
        <a:xfrm>
          <a:off x="0" y="34204275"/>
          <a:ext cx="8674100" cy="4044530"/>
        </a:xfrm>
        <a:prstGeom prst="rect">
          <a:avLst/>
        </a:prstGeom>
        <a:noFill/>
        <a:ln w="9525">
          <a:noFill/>
        </a:ln>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9</xdr:col>
      <xdr:colOff>577850</xdr:colOff>
      <xdr:row>11</xdr:row>
      <xdr:rowOff>95250</xdr:rowOff>
    </xdr:from>
    <xdr:to>
      <xdr:col>25</xdr:col>
      <xdr:colOff>381000</xdr:colOff>
      <xdr:row>43</xdr:row>
      <xdr:rowOff>101600</xdr:rowOff>
    </xdr:to>
    <xdr:pic>
      <xdr:nvPicPr>
        <xdr:cNvPr id="2" name="图片 1" descr="6月消耗截图"/>
        <xdr:cNvPicPr>
          <a:picLocks noChangeAspect="1"/>
        </xdr:cNvPicPr>
      </xdr:nvPicPr>
      <xdr:blipFill>
        <a:blip xmlns:r="http://schemas.openxmlformats.org/officeDocument/2006/relationships" r:embed="rId1"/>
        <a:stretch>
          <a:fillRect/>
        </a:stretch>
      </xdr:blipFill>
      <xdr:spPr>
        <a:xfrm>
          <a:off x="10483850" y="1990725"/>
          <a:ext cx="10775950" cy="5492750"/>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0</xdr:colOff>
      <xdr:row>35</xdr:row>
      <xdr:rowOff>0</xdr:rowOff>
    </xdr:from>
    <xdr:to>
      <xdr:col>23</xdr:col>
      <xdr:colOff>675640</xdr:colOff>
      <xdr:row>84</xdr:row>
      <xdr:rowOff>7620</xdr:rowOff>
    </xdr:to>
    <xdr:pic>
      <xdr:nvPicPr>
        <xdr:cNvPr id="2" name="图片 1"/>
        <xdr:cNvPicPr>
          <a:picLocks noChangeAspect="1"/>
        </xdr:cNvPicPr>
      </xdr:nvPicPr>
      <xdr:blipFill>
        <a:blip xmlns:r="http://schemas.openxmlformats.org/officeDocument/2006/relationships" r:embed="rId1"/>
        <a:stretch>
          <a:fillRect/>
        </a:stretch>
      </xdr:blipFill>
      <xdr:spPr>
        <a:xfrm>
          <a:off x="0" y="6934200"/>
          <a:ext cx="20544790" cy="7008495"/>
        </a:xfrm>
        <a:prstGeom prst="rect">
          <a:avLst/>
        </a:prstGeom>
        <a:noFill/>
        <a:ln w="9525">
          <a:noFill/>
        </a:ln>
      </xdr:spPr>
    </xdr:pic>
    <xdr:clientData/>
  </xdr:twoCellAnchor>
  <xdr:twoCellAnchor editAs="oneCell">
    <xdr:from>
      <xdr:col>0</xdr:col>
      <xdr:colOff>0</xdr:colOff>
      <xdr:row>86</xdr:row>
      <xdr:rowOff>0</xdr:rowOff>
    </xdr:from>
    <xdr:to>
      <xdr:col>23</xdr:col>
      <xdr:colOff>427990</xdr:colOff>
      <xdr:row>132</xdr:row>
      <xdr:rowOff>106680</xdr:rowOff>
    </xdr:to>
    <xdr:pic>
      <xdr:nvPicPr>
        <xdr:cNvPr id="3" name="图片 2"/>
        <xdr:cNvPicPr>
          <a:picLocks noChangeAspect="1"/>
        </xdr:cNvPicPr>
      </xdr:nvPicPr>
      <xdr:blipFill>
        <a:blip xmlns:r="http://schemas.openxmlformats.org/officeDocument/2006/relationships" r:embed="rId2"/>
        <a:stretch>
          <a:fillRect/>
        </a:stretch>
      </xdr:blipFill>
      <xdr:spPr>
        <a:xfrm>
          <a:off x="0" y="14220825"/>
          <a:ext cx="20297140" cy="6678930"/>
        </a:xfrm>
        <a:prstGeom prst="rect">
          <a:avLst/>
        </a:prstGeom>
        <a:noFill/>
        <a:ln w="9525">
          <a:noFill/>
        </a:ln>
      </xdr:spPr>
    </xdr:pic>
    <xdr:clientData/>
  </xdr:twoCellAnchor>
  <xdr:twoCellAnchor editAs="oneCell">
    <xdr:from>
      <xdr:col>0</xdr:col>
      <xdr:colOff>0</xdr:colOff>
      <xdr:row>136</xdr:row>
      <xdr:rowOff>0</xdr:rowOff>
    </xdr:from>
    <xdr:to>
      <xdr:col>23</xdr:col>
      <xdr:colOff>453390</xdr:colOff>
      <xdr:row>182</xdr:row>
      <xdr:rowOff>43180</xdr:rowOff>
    </xdr:to>
    <xdr:pic>
      <xdr:nvPicPr>
        <xdr:cNvPr id="4" name="图片 3"/>
        <xdr:cNvPicPr>
          <a:picLocks noChangeAspect="1"/>
        </xdr:cNvPicPr>
      </xdr:nvPicPr>
      <xdr:blipFill>
        <a:blip xmlns:r="http://schemas.openxmlformats.org/officeDocument/2006/relationships" r:embed="rId3"/>
        <a:stretch>
          <a:fillRect/>
        </a:stretch>
      </xdr:blipFill>
      <xdr:spPr>
        <a:xfrm>
          <a:off x="0" y="21364575"/>
          <a:ext cx="20322540" cy="6615430"/>
        </a:xfrm>
        <a:prstGeom prst="rect">
          <a:avLst/>
        </a:prstGeom>
        <a:noFill/>
        <a:ln w="9525">
          <a:noFill/>
        </a:ln>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0</xdr:col>
      <xdr:colOff>0</xdr:colOff>
      <xdr:row>12</xdr:row>
      <xdr:rowOff>0</xdr:rowOff>
    </xdr:from>
    <xdr:to>
      <xdr:col>24</xdr:col>
      <xdr:colOff>121920</xdr:colOff>
      <xdr:row>54</xdr:row>
      <xdr:rowOff>96520</xdr:rowOff>
    </xdr:to>
    <xdr:pic>
      <xdr:nvPicPr>
        <xdr:cNvPr id="2" name="图片 1"/>
        <xdr:cNvPicPr>
          <a:picLocks noChangeAspect="1"/>
        </xdr:cNvPicPr>
      </xdr:nvPicPr>
      <xdr:blipFill>
        <a:blip xmlns:r="http://schemas.openxmlformats.org/officeDocument/2006/relationships" r:embed="rId1"/>
        <a:stretch>
          <a:fillRect/>
        </a:stretch>
      </xdr:blipFill>
      <xdr:spPr>
        <a:xfrm>
          <a:off x="0" y="2114550"/>
          <a:ext cx="20467320" cy="6497320"/>
        </a:xfrm>
        <a:prstGeom prst="rect">
          <a:avLst/>
        </a:prstGeom>
        <a:noFill/>
        <a:ln w="9525">
          <a:noFill/>
        </a:ln>
      </xdr:spPr>
    </xdr:pic>
    <xdr:clientData/>
  </xdr:twoCellAnchor>
  <xdr:twoCellAnchor editAs="oneCell">
    <xdr:from>
      <xdr:col>0</xdr:col>
      <xdr:colOff>0</xdr:colOff>
      <xdr:row>62</xdr:row>
      <xdr:rowOff>0</xdr:rowOff>
    </xdr:from>
    <xdr:to>
      <xdr:col>24</xdr:col>
      <xdr:colOff>121920</xdr:colOff>
      <xdr:row>104</xdr:row>
      <xdr:rowOff>121920</xdr:rowOff>
    </xdr:to>
    <xdr:pic>
      <xdr:nvPicPr>
        <xdr:cNvPr id="3" name="图片 2"/>
        <xdr:cNvPicPr>
          <a:picLocks noChangeAspect="1"/>
        </xdr:cNvPicPr>
      </xdr:nvPicPr>
      <xdr:blipFill>
        <a:blip xmlns:r="http://schemas.openxmlformats.org/officeDocument/2006/relationships" r:embed="rId2"/>
        <a:stretch>
          <a:fillRect/>
        </a:stretch>
      </xdr:blipFill>
      <xdr:spPr>
        <a:xfrm>
          <a:off x="0" y="9734550"/>
          <a:ext cx="20467320" cy="6522720"/>
        </a:xfrm>
        <a:prstGeom prst="rect">
          <a:avLst/>
        </a:prstGeom>
        <a:noFill/>
        <a:ln w="9525">
          <a:noFill/>
        </a:ln>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Users\Administrator\Documents\WeChat%20Files\wxid_i44r5vu1fxgz22\FileStorage\File\2023-07\&#30334;&#24230;6&#26376;&#22522;&#30784;&#34920;&#25286;&#28040;&#32791;.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Sheet2"/>
      <sheetName val="产品账户明细"/>
      <sheetName val="截图"/>
      <sheetName val="充值明细"/>
    </sheetNames>
    <sheetDataSet>
      <sheetData sheetId="0">
        <row r="1">
          <cell r="N1" t="str">
            <v>广告主ID</v>
          </cell>
        </row>
      </sheetData>
      <sheetData sheetId="1" refreshError="1"/>
      <sheetData sheetId="2" refreshError="1"/>
      <sheetData sheetId="3" refreshError="1"/>
      <sheetData sheetId="4" refreshError="1"/>
    </sheetDataSet>
  </externalBook>
</externalLink>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1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AC959"/>
  <sheetViews>
    <sheetView tabSelected="1" workbookViewId="0">
      <pane ySplit="1" topLeftCell="A2" activePane="bottomLeft" state="frozen"/>
      <selection pane="bottomLeft" activeCell="L965" sqref="L965"/>
    </sheetView>
  </sheetViews>
  <sheetFormatPr defaultColWidth="9" defaultRowHeight="11.5" x14ac:dyDescent="0.25"/>
  <cols>
    <col min="1" max="5" width="9" style="75"/>
    <col min="6" max="6" width="17.453125" style="75" customWidth="1"/>
    <col min="7" max="7" width="6.7265625" style="75" customWidth="1"/>
    <col min="8" max="8" width="26.36328125" style="75" customWidth="1"/>
    <col min="9" max="9" width="19" style="75" customWidth="1"/>
    <col min="10" max="12" width="9" style="75"/>
    <col min="13" max="14" width="9.08984375" style="75" bestFit="1" customWidth="1"/>
    <col min="15" max="15" width="13.453125" style="75" customWidth="1"/>
    <col min="16" max="16" width="11.08984375" style="75" customWidth="1"/>
    <col min="17" max="17" width="14.453125" style="75" customWidth="1"/>
    <col min="18" max="18" width="10" style="76" customWidth="1"/>
    <col min="19" max="19" width="12.453125" style="75" customWidth="1"/>
    <col min="20" max="20" width="11" style="75" customWidth="1"/>
    <col min="21" max="21" width="9.08984375" style="75" bestFit="1" customWidth="1"/>
    <col min="22" max="22" width="10.26953125" style="76" bestFit="1" customWidth="1"/>
    <col min="23" max="23" width="10.90625" style="75" customWidth="1"/>
    <col min="24" max="24" width="11" style="75" customWidth="1"/>
    <col min="25" max="25" width="9" style="174"/>
    <col min="26" max="26" width="9" style="75"/>
    <col min="27" max="27" width="9.08984375" style="75" bestFit="1" customWidth="1"/>
    <col min="28" max="28" width="11.26953125" style="75" customWidth="1"/>
    <col min="29" max="16384" width="9" style="75"/>
  </cols>
  <sheetData>
    <row r="1" spans="1:29" ht="23" x14ac:dyDescent="0.25">
      <c r="A1" s="4" t="s">
        <v>452</v>
      </c>
      <c r="B1" s="5" t="s">
        <v>453</v>
      </c>
      <c r="C1" s="6" t="s">
        <v>454</v>
      </c>
      <c r="D1" s="6" t="s">
        <v>455</v>
      </c>
      <c r="E1" s="6" t="s">
        <v>456</v>
      </c>
      <c r="F1" s="6" t="s">
        <v>457</v>
      </c>
      <c r="G1" s="4" t="s">
        <v>458</v>
      </c>
      <c r="H1" s="6" t="s">
        <v>459</v>
      </c>
      <c r="I1" s="6" t="s">
        <v>460</v>
      </c>
      <c r="J1" s="6" t="s">
        <v>461</v>
      </c>
      <c r="K1" s="6" t="s">
        <v>462</v>
      </c>
      <c r="L1" s="7" t="s">
        <v>463</v>
      </c>
      <c r="M1" s="8" t="s">
        <v>464</v>
      </c>
      <c r="N1" s="9" t="s">
        <v>465</v>
      </c>
      <c r="O1" s="9" t="s">
        <v>466</v>
      </c>
      <c r="P1" s="9" t="s">
        <v>467</v>
      </c>
      <c r="Q1" s="10" t="s">
        <v>468</v>
      </c>
      <c r="R1" s="10" t="s">
        <v>469</v>
      </c>
      <c r="S1" s="11" t="s">
        <v>470</v>
      </c>
      <c r="T1" s="11" t="s">
        <v>471</v>
      </c>
      <c r="U1" s="8" t="s">
        <v>472</v>
      </c>
      <c r="V1" s="10" t="s">
        <v>473</v>
      </c>
      <c r="W1" s="10" t="s">
        <v>474</v>
      </c>
      <c r="X1" s="10" t="s">
        <v>475</v>
      </c>
      <c r="Y1" s="12" t="s">
        <v>476</v>
      </c>
      <c r="Z1" s="10" t="s">
        <v>477</v>
      </c>
      <c r="AA1" s="8" t="s">
        <v>478</v>
      </c>
      <c r="AB1" s="11" t="s">
        <v>479</v>
      </c>
      <c r="AC1" s="11" t="s">
        <v>480</v>
      </c>
    </row>
    <row r="2" spans="1:29" hidden="1" x14ac:dyDescent="0.3">
      <c r="A2" s="13" t="s">
        <v>481</v>
      </c>
      <c r="B2" s="14" t="s">
        <v>482</v>
      </c>
      <c r="C2" s="14" t="s">
        <v>483</v>
      </c>
      <c r="D2" s="14" t="s">
        <v>484</v>
      </c>
      <c r="E2" s="14" t="s">
        <v>220</v>
      </c>
      <c r="F2" s="14" t="s">
        <v>220</v>
      </c>
      <c r="G2" s="14">
        <v>489</v>
      </c>
      <c r="H2" s="14" t="s">
        <v>485</v>
      </c>
      <c r="I2" s="14" t="s">
        <v>220</v>
      </c>
      <c r="J2" s="14"/>
      <c r="K2" s="14" t="s">
        <v>486</v>
      </c>
      <c r="L2" s="14" t="s">
        <v>487</v>
      </c>
      <c r="M2" s="15">
        <v>2.5000000000000001E-2</v>
      </c>
      <c r="N2" s="16">
        <v>7607</v>
      </c>
      <c r="O2" s="14"/>
      <c r="P2" s="17">
        <v>97447.780000000115</v>
      </c>
      <c r="Q2" s="18">
        <v>300000</v>
      </c>
      <c r="R2" s="18">
        <v>202118.80000000005</v>
      </c>
      <c r="S2" s="22">
        <f t="shared" ref="S2" si="0">P2+Q2-R2</f>
        <v>195328.9800000001</v>
      </c>
      <c r="T2" s="37">
        <f t="shared" ref="T2" si="1">IF(L2="折扣",R2/(1+AA2)*M2,IF(L2="返现",R2/(1+AA2),R2/(1+M2+AA2)))</f>
        <v>197189.07317073178</v>
      </c>
      <c r="U2" s="15">
        <v>0</v>
      </c>
      <c r="V2" s="18">
        <v>0</v>
      </c>
      <c r="W2" s="38">
        <f t="shared" ref="W2:W65" si="2">IF(L2="返现",T2*M2,R2-T2)</f>
        <v>4929.7268292682711</v>
      </c>
      <c r="X2" s="39">
        <f>R2</f>
        <v>202118.80000000005</v>
      </c>
      <c r="Y2" s="15">
        <v>9.9400000000000002E-2</v>
      </c>
      <c r="Z2" s="51">
        <f>R2*Y2</f>
        <v>20090.608720000004</v>
      </c>
      <c r="AA2" s="15">
        <v>0</v>
      </c>
      <c r="AB2" s="39">
        <f>X2</f>
        <v>202118.80000000005</v>
      </c>
      <c r="AC2" s="14"/>
    </row>
    <row r="3" spans="1:29" hidden="1" x14ac:dyDescent="0.3">
      <c r="A3" s="13" t="s">
        <v>481</v>
      </c>
      <c r="B3" s="14" t="s">
        <v>482</v>
      </c>
      <c r="C3" s="14" t="s">
        <v>483</v>
      </c>
      <c r="D3" s="14" t="s">
        <v>484</v>
      </c>
      <c r="E3" s="14" t="s">
        <v>488</v>
      </c>
      <c r="F3" s="14" t="s">
        <v>488</v>
      </c>
      <c r="G3" s="14">
        <v>489</v>
      </c>
      <c r="H3" s="14" t="s">
        <v>485</v>
      </c>
      <c r="I3" s="14" t="s">
        <v>270</v>
      </c>
      <c r="J3" s="14"/>
      <c r="K3" s="14" t="s">
        <v>486</v>
      </c>
      <c r="L3" s="14" t="s">
        <v>487</v>
      </c>
      <c r="M3" s="15">
        <v>0.02</v>
      </c>
      <c r="N3" s="16">
        <v>7164</v>
      </c>
      <c r="O3" s="14"/>
      <c r="P3" s="17">
        <v>6338.6</v>
      </c>
      <c r="Q3" s="18">
        <v>10200</v>
      </c>
      <c r="R3" s="18">
        <v>11552.4</v>
      </c>
      <c r="S3" s="22">
        <f t="shared" ref="S3:S66" si="3">P3+Q3-R3</f>
        <v>4986.1999999999989</v>
      </c>
      <c r="T3" s="37">
        <f t="shared" ref="T3:T66" si="4">IF(L3="折扣",R3/(1+AA3)*M3,IF(L3="返现",R3/(1+AA3),R3/(1+M3+AA3)))</f>
        <v>11325.882352941177</v>
      </c>
      <c r="U3" s="15">
        <v>0</v>
      </c>
      <c r="V3" s="18">
        <v>0</v>
      </c>
      <c r="W3" s="38">
        <f t="shared" si="2"/>
        <v>226.51764705882306</v>
      </c>
      <c r="X3" s="39">
        <f t="shared" ref="X3:X66" si="5">R3</f>
        <v>11552.4</v>
      </c>
      <c r="Y3" s="15">
        <v>9.9400000000000002E-2</v>
      </c>
      <c r="Z3" s="51">
        <f t="shared" ref="Z3:Z66" si="6">R3*Y3</f>
        <v>1148.3085599999999</v>
      </c>
      <c r="AA3" s="15">
        <v>0</v>
      </c>
      <c r="AB3" s="39">
        <f t="shared" ref="AB3:AB66" si="7">X3</f>
        <v>11552.4</v>
      </c>
      <c r="AC3" s="14"/>
    </row>
    <row r="4" spans="1:29" hidden="1" x14ac:dyDescent="0.3">
      <c r="A4" s="13" t="s">
        <v>481</v>
      </c>
      <c r="B4" s="14" t="s">
        <v>482</v>
      </c>
      <c r="C4" s="14" t="s">
        <v>483</v>
      </c>
      <c r="D4" s="14" t="s">
        <v>484</v>
      </c>
      <c r="E4" s="14" t="s">
        <v>489</v>
      </c>
      <c r="F4" s="14" t="s">
        <v>490</v>
      </c>
      <c r="G4" s="14">
        <v>489</v>
      </c>
      <c r="H4" s="14" t="s">
        <v>485</v>
      </c>
      <c r="I4" s="14" t="s">
        <v>489</v>
      </c>
      <c r="J4" s="14"/>
      <c r="K4" s="14" t="s">
        <v>486</v>
      </c>
      <c r="L4" s="14" t="s">
        <v>487</v>
      </c>
      <c r="M4" s="15">
        <v>0.02</v>
      </c>
      <c r="N4" s="16">
        <v>136</v>
      </c>
      <c r="O4" s="14"/>
      <c r="P4" s="17">
        <v>1791.0700000000002</v>
      </c>
      <c r="Q4" s="18">
        <v>3060</v>
      </c>
      <c r="R4" s="18">
        <v>2098.08</v>
      </c>
      <c r="S4" s="22">
        <f t="shared" si="3"/>
        <v>2752.99</v>
      </c>
      <c r="T4" s="37">
        <f t="shared" si="4"/>
        <v>2056.9411764705883</v>
      </c>
      <c r="U4" s="15">
        <v>0</v>
      </c>
      <c r="V4" s="18">
        <v>0</v>
      </c>
      <c r="W4" s="38">
        <f t="shared" si="2"/>
        <v>41.138823529411638</v>
      </c>
      <c r="X4" s="39">
        <f t="shared" si="5"/>
        <v>2098.08</v>
      </c>
      <c r="Y4" s="15">
        <v>9.9400000000000002E-2</v>
      </c>
      <c r="Z4" s="51">
        <f t="shared" si="6"/>
        <v>208.54915199999999</v>
      </c>
      <c r="AA4" s="15">
        <v>0</v>
      </c>
      <c r="AB4" s="39">
        <f t="shared" si="7"/>
        <v>2098.08</v>
      </c>
      <c r="AC4" s="14"/>
    </row>
    <row r="5" spans="1:29" hidden="1" x14ac:dyDescent="0.3">
      <c r="A5" s="13" t="s">
        <v>491</v>
      </c>
      <c r="B5" s="14" t="s">
        <v>482</v>
      </c>
      <c r="C5" s="14" t="s">
        <v>483</v>
      </c>
      <c r="D5" s="14" t="s">
        <v>484</v>
      </c>
      <c r="E5" s="14" t="s">
        <v>492</v>
      </c>
      <c r="F5" s="14" t="s">
        <v>492</v>
      </c>
      <c r="G5" s="14">
        <v>489</v>
      </c>
      <c r="H5" s="14" t="s">
        <v>485</v>
      </c>
      <c r="I5" s="14" t="s">
        <v>492</v>
      </c>
      <c r="J5" s="14"/>
      <c r="K5" s="14" t="s">
        <v>486</v>
      </c>
      <c r="L5" s="14" t="s">
        <v>487</v>
      </c>
      <c r="M5" s="15">
        <v>0.02</v>
      </c>
      <c r="N5" s="16">
        <v>116</v>
      </c>
      <c r="O5" s="14"/>
      <c r="P5" s="17">
        <v>73802.550000000076</v>
      </c>
      <c r="Q5" s="18">
        <v>62000</v>
      </c>
      <c r="R5" s="18">
        <v>43154.300000000017</v>
      </c>
      <c r="S5" s="22">
        <f t="shared" si="3"/>
        <v>92648.250000000058</v>
      </c>
      <c r="T5" s="37">
        <f t="shared" si="4"/>
        <v>42308.13725490198</v>
      </c>
      <c r="U5" s="15">
        <v>0</v>
      </c>
      <c r="V5" s="18">
        <v>0</v>
      </c>
      <c r="W5" s="38">
        <f t="shared" si="2"/>
        <v>846.1627450980377</v>
      </c>
      <c r="X5" s="39">
        <f t="shared" si="5"/>
        <v>43154.300000000017</v>
      </c>
      <c r="Y5" s="15">
        <v>9.9400000000000002E-2</v>
      </c>
      <c r="Z5" s="51">
        <f t="shared" si="6"/>
        <v>4289.5374200000015</v>
      </c>
      <c r="AA5" s="15">
        <v>0</v>
      </c>
      <c r="AB5" s="39">
        <f t="shared" si="7"/>
        <v>43154.300000000017</v>
      </c>
      <c r="AC5" s="14"/>
    </row>
    <row r="6" spans="1:29" hidden="1" x14ac:dyDescent="0.3">
      <c r="A6" s="13" t="s">
        <v>481</v>
      </c>
      <c r="B6" s="14" t="s">
        <v>482</v>
      </c>
      <c r="C6" s="14" t="s">
        <v>483</v>
      </c>
      <c r="D6" s="14" t="s">
        <v>484</v>
      </c>
      <c r="E6" s="14" t="s">
        <v>493</v>
      </c>
      <c r="F6" s="14" t="s">
        <v>493</v>
      </c>
      <c r="G6" s="14">
        <v>489</v>
      </c>
      <c r="H6" s="14" t="s">
        <v>485</v>
      </c>
      <c r="I6" s="14" t="s">
        <v>493</v>
      </c>
      <c r="J6" s="14"/>
      <c r="K6" s="14" t="s">
        <v>486</v>
      </c>
      <c r="L6" s="14" t="s">
        <v>487</v>
      </c>
      <c r="M6" s="15">
        <v>0.02</v>
      </c>
      <c r="N6" s="16">
        <v>158</v>
      </c>
      <c r="O6" s="14"/>
      <c r="P6" s="17">
        <v>8746.8000000000029</v>
      </c>
      <c r="Q6" s="18">
        <v>18500</v>
      </c>
      <c r="R6" s="18">
        <v>7911.9000000000005</v>
      </c>
      <c r="S6" s="22">
        <f t="shared" si="3"/>
        <v>19334.900000000001</v>
      </c>
      <c r="T6" s="37">
        <f t="shared" si="4"/>
        <v>7756.7647058823532</v>
      </c>
      <c r="U6" s="15">
        <v>0</v>
      </c>
      <c r="V6" s="18">
        <v>0</v>
      </c>
      <c r="W6" s="38">
        <f t="shared" si="2"/>
        <v>155.13529411764739</v>
      </c>
      <c r="X6" s="39">
        <f t="shared" si="5"/>
        <v>7911.9000000000005</v>
      </c>
      <c r="Y6" s="15">
        <v>9.9400000000000002E-2</v>
      </c>
      <c r="Z6" s="51">
        <f t="shared" si="6"/>
        <v>786.44286000000011</v>
      </c>
      <c r="AA6" s="15">
        <v>0</v>
      </c>
      <c r="AB6" s="39">
        <f t="shared" si="7"/>
        <v>7911.9000000000005</v>
      </c>
      <c r="AC6" s="14"/>
    </row>
    <row r="7" spans="1:29" hidden="1" x14ac:dyDescent="0.3">
      <c r="A7" s="13" t="s">
        <v>481</v>
      </c>
      <c r="B7" s="14" t="s">
        <v>482</v>
      </c>
      <c r="C7" s="14" t="s">
        <v>483</v>
      </c>
      <c r="D7" s="14" t="s">
        <v>494</v>
      </c>
      <c r="E7" s="14" t="s">
        <v>231</v>
      </c>
      <c r="F7" s="14" t="s">
        <v>495</v>
      </c>
      <c r="G7" s="14">
        <v>489</v>
      </c>
      <c r="H7" s="14" t="s">
        <v>485</v>
      </c>
      <c r="I7" s="14" t="s">
        <v>231</v>
      </c>
      <c r="J7" s="14"/>
      <c r="K7" s="14" t="s">
        <v>486</v>
      </c>
      <c r="L7" s="14" t="s">
        <v>496</v>
      </c>
      <c r="M7" s="15">
        <v>0</v>
      </c>
      <c r="N7" s="16">
        <v>8241</v>
      </c>
      <c r="O7" s="14"/>
      <c r="P7" s="17">
        <v>0</v>
      </c>
      <c r="Q7" s="18">
        <v>30000</v>
      </c>
      <c r="R7" s="18">
        <v>2546</v>
      </c>
      <c r="S7" s="22">
        <f t="shared" si="3"/>
        <v>27454</v>
      </c>
      <c r="T7" s="37">
        <f t="shared" si="4"/>
        <v>2546</v>
      </c>
      <c r="U7" s="15">
        <v>0</v>
      </c>
      <c r="V7" s="18">
        <v>0</v>
      </c>
      <c r="W7" s="38">
        <f t="shared" si="2"/>
        <v>0</v>
      </c>
      <c r="X7" s="39">
        <f t="shared" si="5"/>
        <v>2546</v>
      </c>
      <c r="Y7" s="15">
        <v>9.9400000000000002E-2</v>
      </c>
      <c r="Z7" s="51">
        <f t="shared" si="6"/>
        <v>253.07240000000002</v>
      </c>
      <c r="AA7" s="15">
        <v>0</v>
      </c>
      <c r="AB7" s="39">
        <f t="shared" si="7"/>
        <v>2546</v>
      </c>
      <c r="AC7" s="14"/>
    </row>
    <row r="8" spans="1:29" hidden="1" x14ac:dyDescent="0.3">
      <c r="A8" s="13" t="s">
        <v>481</v>
      </c>
      <c r="B8" s="14" t="s">
        <v>482</v>
      </c>
      <c r="C8" s="14" t="s">
        <v>483</v>
      </c>
      <c r="D8" s="14" t="s">
        <v>494</v>
      </c>
      <c r="E8" s="14" t="s">
        <v>497</v>
      </c>
      <c r="F8" s="14" t="s">
        <v>497</v>
      </c>
      <c r="G8" s="14">
        <v>489</v>
      </c>
      <c r="H8" s="14" t="s">
        <v>485</v>
      </c>
      <c r="I8" s="14" t="s">
        <v>265</v>
      </c>
      <c r="J8" s="14"/>
      <c r="K8" s="14" t="s">
        <v>486</v>
      </c>
      <c r="L8" s="14" t="s">
        <v>487</v>
      </c>
      <c r="M8" s="15">
        <v>0.02</v>
      </c>
      <c r="N8" s="16">
        <v>8227</v>
      </c>
      <c r="O8" s="14"/>
      <c r="P8" s="17">
        <v>0</v>
      </c>
      <c r="Q8" s="18">
        <v>40800</v>
      </c>
      <c r="R8" s="18">
        <v>28962.100000000002</v>
      </c>
      <c r="S8" s="22">
        <f t="shared" si="3"/>
        <v>11837.899999999998</v>
      </c>
      <c r="T8" s="37">
        <f t="shared" si="4"/>
        <v>28394.215686274511</v>
      </c>
      <c r="U8" s="15">
        <v>0</v>
      </c>
      <c r="V8" s="18">
        <v>0</v>
      </c>
      <c r="W8" s="38">
        <f t="shared" si="2"/>
        <v>567.88431372549167</v>
      </c>
      <c r="X8" s="39">
        <f t="shared" si="5"/>
        <v>28962.100000000002</v>
      </c>
      <c r="Y8" s="15">
        <v>9.9400000000000002E-2</v>
      </c>
      <c r="Z8" s="51">
        <f t="shared" si="6"/>
        <v>2878.8327400000003</v>
      </c>
      <c r="AA8" s="15">
        <v>0</v>
      </c>
      <c r="AB8" s="39">
        <f t="shared" si="7"/>
        <v>28962.100000000002</v>
      </c>
      <c r="AC8" s="14"/>
    </row>
    <row r="9" spans="1:29" hidden="1" x14ac:dyDescent="0.3">
      <c r="A9" s="13" t="s">
        <v>481</v>
      </c>
      <c r="B9" s="14" t="s">
        <v>482</v>
      </c>
      <c r="C9" s="14" t="s">
        <v>483</v>
      </c>
      <c r="D9" s="14" t="s">
        <v>494</v>
      </c>
      <c r="E9" s="14" t="s">
        <v>268</v>
      </c>
      <c r="F9" s="14" t="s">
        <v>268</v>
      </c>
      <c r="G9" s="14">
        <v>489</v>
      </c>
      <c r="H9" s="14" t="s">
        <v>485</v>
      </c>
      <c r="I9" s="14" t="s">
        <v>268</v>
      </c>
      <c r="J9" s="14"/>
      <c r="K9" s="14" t="s">
        <v>486</v>
      </c>
      <c r="L9" s="14" t="s">
        <v>496</v>
      </c>
      <c r="M9" s="15">
        <v>0</v>
      </c>
      <c r="N9" s="16">
        <v>8137</v>
      </c>
      <c r="O9" s="14"/>
      <c r="P9" s="17">
        <v>-35.139999999999873</v>
      </c>
      <c r="Q9" s="18">
        <v>10000</v>
      </c>
      <c r="R9" s="18">
        <v>2113.8999999999996</v>
      </c>
      <c r="S9" s="22">
        <f t="shared" si="3"/>
        <v>7850.9600000000009</v>
      </c>
      <c r="T9" s="37">
        <f t="shared" si="4"/>
        <v>2113.8999999999996</v>
      </c>
      <c r="U9" s="15">
        <v>0</v>
      </c>
      <c r="V9" s="18">
        <v>0</v>
      </c>
      <c r="W9" s="38">
        <f t="shared" si="2"/>
        <v>0</v>
      </c>
      <c r="X9" s="39">
        <f t="shared" si="5"/>
        <v>2113.8999999999996</v>
      </c>
      <c r="Y9" s="15">
        <v>9.9400000000000002E-2</v>
      </c>
      <c r="Z9" s="51">
        <f t="shared" si="6"/>
        <v>210.12165999999996</v>
      </c>
      <c r="AA9" s="15">
        <v>0</v>
      </c>
      <c r="AB9" s="39">
        <f t="shared" si="7"/>
        <v>2113.8999999999996</v>
      </c>
      <c r="AC9" s="14"/>
    </row>
    <row r="10" spans="1:29" hidden="1" x14ac:dyDescent="0.3">
      <c r="A10" s="13" t="s">
        <v>481</v>
      </c>
      <c r="B10" s="14" t="s">
        <v>482</v>
      </c>
      <c r="C10" s="14" t="s">
        <v>483</v>
      </c>
      <c r="D10" s="14" t="s">
        <v>498</v>
      </c>
      <c r="E10" s="14" t="s">
        <v>276</v>
      </c>
      <c r="F10" s="14" t="s">
        <v>276</v>
      </c>
      <c r="G10" s="14">
        <v>489</v>
      </c>
      <c r="H10" s="14" t="s">
        <v>485</v>
      </c>
      <c r="I10" s="14" t="s">
        <v>276</v>
      </c>
      <c r="J10" s="14"/>
      <c r="K10" s="14" t="s">
        <v>486</v>
      </c>
      <c r="L10" s="14" t="s">
        <v>496</v>
      </c>
      <c r="M10" s="15">
        <v>0</v>
      </c>
      <c r="N10" s="16">
        <v>7094</v>
      </c>
      <c r="O10" s="14"/>
      <c r="P10" s="17">
        <v>19547.480000000061</v>
      </c>
      <c r="Q10" s="18">
        <v>50000</v>
      </c>
      <c r="R10" s="18">
        <v>56177.9</v>
      </c>
      <c r="S10" s="22">
        <f t="shared" si="3"/>
        <v>13369.580000000067</v>
      </c>
      <c r="T10" s="37">
        <f t="shared" si="4"/>
        <v>56177.9</v>
      </c>
      <c r="U10" s="15">
        <v>0</v>
      </c>
      <c r="V10" s="18">
        <v>0</v>
      </c>
      <c r="W10" s="38">
        <f t="shared" si="2"/>
        <v>0</v>
      </c>
      <c r="X10" s="39">
        <f t="shared" si="5"/>
        <v>56177.9</v>
      </c>
      <c r="Y10" s="15">
        <v>9.9400000000000002E-2</v>
      </c>
      <c r="Z10" s="51">
        <f t="shared" si="6"/>
        <v>5584.0832600000003</v>
      </c>
      <c r="AA10" s="15">
        <v>0</v>
      </c>
      <c r="AB10" s="39">
        <f t="shared" si="7"/>
        <v>56177.9</v>
      </c>
      <c r="AC10" s="14"/>
    </row>
    <row r="11" spans="1:29" hidden="1" x14ac:dyDescent="0.3">
      <c r="A11" s="13" t="s">
        <v>491</v>
      </c>
      <c r="B11" s="14" t="s">
        <v>482</v>
      </c>
      <c r="C11" s="14" t="s">
        <v>499</v>
      </c>
      <c r="D11" s="14" t="s">
        <v>500</v>
      </c>
      <c r="E11" s="14" t="s">
        <v>501</v>
      </c>
      <c r="F11" s="14" t="s">
        <v>502</v>
      </c>
      <c r="G11" s="14">
        <v>489</v>
      </c>
      <c r="H11" s="14" t="s">
        <v>485</v>
      </c>
      <c r="I11" s="14" t="s">
        <v>501</v>
      </c>
      <c r="J11" s="14"/>
      <c r="K11" s="14" t="s">
        <v>486</v>
      </c>
      <c r="L11" s="14" t="s">
        <v>487</v>
      </c>
      <c r="M11" s="15">
        <v>0.02</v>
      </c>
      <c r="N11" s="16">
        <v>169</v>
      </c>
      <c r="O11" s="14"/>
      <c r="P11" s="17">
        <v>65351.059999999983</v>
      </c>
      <c r="Q11" s="18">
        <v>153000</v>
      </c>
      <c r="R11" s="18">
        <v>173093.01</v>
      </c>
      <c r="S11" s="22">
        <f t="shared" si="3"/>
        <v>45258.049999999988</v>
      </c>
      <c r="T11" s="37">
        <f t="shared" si="4"/>
        <v>169699.0294117647</v>
      </c>
      <c r="U11" s="15">
        <v>0</v>
      </c>
      <c r="V11" s="18">
        <v>0</v>
      </c>
      <c r="W11" s="38">
        <f t="shared" si="2"/>
        <v>3393.9805882353103</v>
      </c>
      <c r="X11" s="39">
        <f t="shared" si="5"/>
        <v>173093.01</v>
      </c>
      <c r="Y11" s="15">
        <v>9.9400000000000002E-2</v>
      </c>
      <c r="Z11" s="51">
        <f t="shared" si="6"/>
        <v>17205.445194</v>
      </c>
      <c r="AA11" s="15">
        <v>0</v>
      </c>
      <c r="AB11" s="39">
        <f t="shared" si="7"/>
        <v>173093.01</v>
      </c>
      <c r="AC11" s="14"/>
    </row>
    <row r="12" spans="1:29" hidden="1" x14ac:dyDescent="0.3">
      <c r="A12" s="13" t="s">
        <v>481</v>
      </c>
      <c r="B12" s="14" t="s">
        <v>482</v>
      </c>
      <c r="C12" s="14" t="s">
        <v>499</v>
      </c>
      <c r="D12" s="14" t="s">
        <v>500</v>
      </c>
      <c r="E12" s="14" t="s">
        <v>503</v>
      </c>
      <c r="F12" s="14" t="s">
        <v>504</v>
      </c>
      <c r="G12" s="14">
        <v>489</v>
      </c>
      <c r="H12" s="14" t="s">
        <v>485</v>
      </c>
      <c r="I12" s="14" t="s">
        <v>288</v>
      </c>
      <c r="J12" s="14"/>
      <c r="K12" s="14" t="s">
        <v>486</v>
      </c>
      <c r="L12" s="14" t="s">
        <v>496</v>
      </c>
      <c r="M12" s="15">
        <v>0</v>
      </c>
      <c r="N12" s="16">
        <v>8229</v>
      </c>
      <c r="O12" s="14"/>
      <c r="P12" s="17">
        <v>0</v>
      </c>
      <c r="Q12" s="18">
        <v>50000</v>
      </c>
      <c r="R12" s="18">
        <v>50000</v>
      </c>
      <c r="S12" s="22">
        <f t="shared" si="3"/>
        <v>0</v>
      </c>
      <c r="T12" s="37">
        <f t="shared" si="4"/>
        <v>50000</v>
      </c>
      <c r="U12" s="15">
        <v>0</v>
      </c>
      <c r="V12" s="18">
        <v>0</v>
      </c>
      <c r="W12" s="38">
        <f t="shared" si="2"/>
        <v>0</v>
      </c>
      <c r="X12" s="39">
        <f t="shared" si="5"/>
        <v>50000</v>
      </c>
      <c r="Y12" s="15">
        <v>9.9400000000000002E-2</v>
      </c>
      <c r="Z12" s="51">
        <f t="shared" si="6"/>
        <v>4970</v>
      </c>
      <c r="AA12" s="15">
        <v>0</v>
      </c>
      <c r="AB12" s="39">
        <f t="shared" si="7"/>
        <v>50000</v>
      </c>
      <c r="AC12" s="14"/>
    </row>
    <row r="13" spans="1:29" hidden="1" x14ac:dyDescent="0.3">
      <c r="A13" s="13" t="s">
        <v>491</v>
      </c>
      <c r="B13" s="14" t="s">
        <v>482</v>
      </c>
      <c r="C13" s="14" t="s">
        <v>499</v>
      </c>
      <c r="D13" s="14" t="s">
        <v>500</v>
      </c>
      <c r="E13" s="14" t="s">
        <v>365</v>
      </c>
      <c r="F13" s="14" t="s">
        <v>505</v>
      </c>
      <c r="G13" s="14">
        <v>489</v>
      </c>
      <c r="H13" s="14" t="s">
        <v>485</v>
      </c>
      <c r="I13" s="14" t="s">
        <v>257</v>
      </c>
      <c r="J13" s="14"/>
      <c r="K13" s="14" t="s">
        <v>486</v>
      </c>
      <c r="L13" s="14" t="s">
        <v>496</v>
      </c>
      <c r="M13" s="15">
        <v>0</v>
      </c>
      <c r="N13" s="16">
        <v>7866</v>
      </c>
      <c r="O13" s="14"/>
      <c r="P13" s="17">
        <v>1187.6100000000042</v>
      </c>
      <c r="Q13" s="18">
        <v>3000</v>
      </c>
      <c r="R13" s="18">
        <v>3552.8699999999994</v>
      </c>
      <c r="S13" s="22">
        <f t="shared" si="3"/>
        <v>634.74000000000478</v>
      </c>
      <c r="T13" s="37">
        <f t="shared" si="4"/>
        <v>3552.8699999999994</v>
      </c>
      <c r="U13" s="15">
        <v>0</v>
      </c>
      <c r="V13" s="18">
        <v>0</v>
      </c>
      <c r="W13" s="38">
        <f t="shared" si="2"/>
        <v>0</v>
      </c>
      <c r="X13" s="39">
        <f t="shared" si="5"/>
        <v>3552.8699999999994</v>
      </c>
      <c r="Y13" s="15">
        <v>9.9400000000000002E-2</v>
      </c>
      <c r="Z13" s="51">
        <f t="shared" si="6"/>
        <v>353.15527799999995</v>
      </c>
      <c r="AA13" s="15">
        <v>0</v>
      </c>
      <c r="AB13" s="39">
        <f t="shared" si="7"/>
        <v>3552.8699999999994</v>
      </c>
      <c r="AC13" s="14"/>
    </row>
    <row r="14" spans="1:29" hidden="1" x14ac:dyDescent="0.3">
      <c r="A14" s="13" t="s">
        <v>481</v>
      </c>
      <c r="B14" s="14" t="s">
        <v>482</v>
      </c>
      <c r="C14" s="14" t="s">
        <v>499</v>
      </c>
      <c r="D14" s="14" t="s">
        <v>500</v>
      </c>
      <c r="E14" s="14" t="s">
        <v>506</v>
      </c>
      <c r="F14" s="14" t="s">
        <v>506</v>
      </c>
      <c r="G14" s="14">
        <v>489</v>
      </c>
      <c r="H14" s="14" t="s">
        <v>485</v>
      </c>
      <c r="I14" s="14" t="s">
        <v>277</v>
      </c>
      <c r="J14" s="14"/>
      <c r="K14" s="14" t="s">
        <v>486</v>
      </c>
      <c r="L14" s="14" t="s">
        <v>507</v>
      </c>
      <c r="M14" s="15">
        <v>0.9</v>
      </c>
      <c r="N14" s="16">
        <v>7708</v>
      </c>
      <c r="O14" s="14"/>
      <c r="P14" s="17">
        <v>875.42000000000053</v>
      </c>
      <c r="Q14" s="18">
        <v>3000</v>
      </c>
      <c r="R14" s="18">
        <v>3652.9</v>
      </c>
      <c r="S14" s="22">
        <f t="shared" si="3"/>
        <v>222.52000000000044</v>
      </c>
      <c r="T14" s="37">
        <f t="shared" si="4"/>
        <v>3287.61</v>
      </c>
      <c r="U14" s="15">
        <v>0</v>
      </c>
      <c r="V14" s="18">
        <v>0</v>
      </c>
      <c r="W14" s="38">
        <f t="shared" si="2"/>
        <v>365.28999999999996</v>
      </c>
      <c r="X14" s="39">
        <f t="shared" si="5"/>
        <v>3652.9</v>
      </c>
      <c r="Y14" s="15">
        <v>9.9400000000000002E-2</v>
      </c>
      <c r="Z14" s="51">
        <f t="shared" si="6"/>
        <v>363.09826000000004</v>
      </c>
      <c r="AA14" s="15">
        <v>0</v>
      </c>
      <c r="AB14" s="39">
        <f t="shared" si="7"/>
        <v>3652.9</v>
      </c>
      <c r="AC14" s="14"/>
    </row>
    <row r="15" spans="1:29" hidden="1" x14ac:dyDescent="0.3">
      <c r="A15" s="13" t="s">
        <v>481</v>
      </c>
      <c r="B15" s="14" t="s">
        <v>482</v>
      </c>
      <c r="C15" s="14" t="s">
        <v>499</v>
      </c>
      <c r="D15" s="14" t="s">
        <v>500</v>
      </c>
      <c r="E15" s="14" t="s">
        <v>506</v>
      </c>
      <c r="F15" s="14" t="s">
        <v>506</v>
      </c>
      <c r="G15" s="14">
        <v>489</v>
      </c>
      <c r="H15" s="14" t="s">
        <v>485</v>
      </c>
      <c r="I15" s="14" t="s">
        <v>278</v>
      </c>
      <c r="J15" s="14"/>
      <c r="K15" s="14" t="s">
        <v>486</v>
      </c>
      <c r="L15" s="14" t="s">
        <v>507</v>
      </c>
      <c r="M15" s="15">
        <v>0.9</v>
      </c>
      <c r="N15" s="16">
        <v>7200</v>
      </c>
      <c r="O15" s="14"/>
      <c r="P15" s="17">
        <v>2378.4999999999982</v>
      </c>
      <c r="Q15" s="18">
        <v>10000</v>
      </c>
      <c r="R15" s="18">
        <v>6683.9</v>
      </c>
      <c r="S15" s="22">
        <f t="shared" si="3"/>
        <v>5694.5999999999985</v>
      </c>
      <c r="T15" s="37">
        <f t="shared" si="4"/>
        <v>6015.51</v>
      </c>
      <c r="U15" s="15">
        <v>0</v>
      </c>
      <c r="V15" s="18">
        <v>0</v>
      </c>
      <c r="W15" s="38">
        <f t="shared" si="2"/>
        <v>668.38999999999942</v>
      </c>
      <c r="X15" s="39">
        <f t="shared" si="5"/>
        <v>6683.9</v>
      </c>
      <c r="Y15" s="15">
        <v>9.9400000000000002E-2</v>
      </c>
      <c r="Z15" s="51">
        <f t="shared" si="6"/>
        <v>664.37965999999994</v>
      </c>
      <c r="AA15" s="15">
        <v>0</v>
      </c>
      <c r="AB15" s="39">
        <f t="shared" si="7"/>
        <v>6683.9</v>
      </c>
      <c r="AC15" s="14"/>
    </row>
    <row r="16" spans="1:29" hidden="1" x14ac:dyDescent="0.3">
      <c r="A16" s="13" t="s">
        <v>491</v>
      </c>
      <c r="B16" s="14" t="s">
        <v>482</v>
      </c>
      <c r="C16" s="14" t="s">
        <v>499</v>
      </c>
      <c r="D16" s="14" t="s">
        <v>500</v>
      </c>
      <c r="E16" s="14" t="s">
        <v>506</v>
      </c>
      <c r="F16" s="14" t="s">
        <v>506</v>
      </c>
      <c r="G16" s="14">
        <v>489</v>
      </c>
      <c r="H16" s="14" t="s">
        <v>485</v>
      </c>
      <c r="I16" s="14" t="s">
        <v>307</v>
      </c>
      <c r="J16" s="14"/>
      <c r="K16" s="14" t="s">
        <v>486</v>
      </c>
      <c r="L16" s="14" t="s">
        <v>507</v>
      </c>
      <c r="M16" s="15">
        <v>0.9</v>
      </c>
      <c r="N16" s="16">
        <v>7136</v>
      </c>
      <c r="O16" s="14"/>
      <c r="P16" s="17">
        <v>5883.1799999999967</v>
      </c>
      <c r="Q16" s="18">
        <v>0</v>
      </c>
      <c r="R16" s="18">
        <v>4009.9000000000005</v>
      </c>
      <c r="S16" s="22">
        <f t="shared" si="3"/>
        <v>1873.2799999999961</v>
      </c>
      <c r="T16" s="37">
        <f t="shared" si="4"/>
        <v>3608.9100000000008</v>
      </c>
      <c r="U16" s="15">
        <v>0</v>
      </c>
      <c r="V16" s="18">
        <v>0</v>
      </c>
      <c r="W16" s="38">
        <f t="shared" si="2"/>
        <v>400.98999999999978</v>
      </c>
      <c r="X16" s="39">
        <f t="shared" si="5"/>
        <v>4009.9000000000005</v>
      </c>
      <c r="Y16" s="15">
        <v>9.9400000000000002E-2</v>
      </c>
      <c r="Z16" s="51">
        <f t="shared" si="6"/>
        <v>398.58406000000008</v>
      </c>
      <c r="AA16" s="15">
        <v>0</v>
      </c>
      <c r="AB16" s="39">
        <f t="shared" si="7"/>
        <v>4009.9000000000005</v>
      </c>
      <c r="AC16" s="14"/>
    </row>
    <row r="17" spans="1:29" hidden="1" x14ac:dyDescent="0.3">
      <c r="A17" s="13" t="s">
        <v>491</v>
      </c>
      <c r="B17" s="14" t="s">
        <v>482</v>
      </c>
      <c r="C17" s="14" t="s">
        <v>499</v>
      </c>
      <c r="D17" s="14" t="s">
        <v>500</v>
      </c>
      <c r="E17" s="14" t="s">
        <v>281</v>
      </c>
      <c r="F17" s="14" t="s">
        <v>281</v>
      </c>
      <c r="G17" s="14">
        <v>489</v>
      </c>
      <c r="H17" s="14" t="s">
        <v>485</v>
      </c>
      <c r="I17" s="14" t="s">
        <v>281</v>
      </c>
      <c r="J17" s="14"/>
      <c r="K17" s="14" t="s">
        <v>486</v>
      </c>
      <c r="L17" s="14" t="s">
        <v>496</v>
      </c>
      <c r="M17" s="15">
        <v>0</v>
      </c>
      <c r="N17" s="16">
        <v>8210</v>
      </c>
      <c r="O17" s="14"/>
      <c r="P17" s="17">
        <v>1293.1999999999994</v>
      </c>
      <c r="Q17" s="18">
        <v>5000</v>
      </c>
      <c r="R17" s="18">
        <v>6064.3000000000011</v>
      </c>
      <c r="S17" s="22">
        <f t="shared" si="3"/>
        <v>228.89999999999782</v>
      </c>
      <c r="T17" s="37">
        <f t="shared" si="4"/>
        <v>6064.3000000000011</v>
      </c>
      <c r="U17" s="15">
        <v>0</v>
      </c>
      <c r="V17" s="18">
        <v>0</v>
      </c>
      <c r="W17" s="38">
        <f t="shared" si="2"/>
        <v>0</v>
      </c>
      <c r="X17" s="39">
        <f t="shared" si="5"/>
        <v>6064.3000000000011</v>
      </c>
      <c r="Y17" s="15">
        <v>9.9400000000000002E-2</v>
      </c>
      <c r="Z17" s="51">
        <f t="shared" si="6"/>
        <v>602.79142000000013</v>
      </c>
      <c r="AA17" s="15">
        <v>0</v>
      </c>
      <c r="AB17" s="39">
        <f t="shared" si="7"/>
        <v>6064.3000000000011</v>
      </c>
      <c r="AC17" s="14"/>
    </row>
    <row r="18" spans="1:29" hidden="1" x14ac:dyDescent="0.3">
      <c r="A18" s="13" t="s">
        <v>481</v>
      </c>
      <c r="B18" s="14" t="s">
        <v>482</v>
      </c>
      <c r="C18" s="14" t="s">
        <v>499</v>
      </c>
      <c r="D18" s="14" t="s">
        <v>500</v>
      </c>
      <c r="E18" s="14" t="s">
        <v>508</v>
      </c>
      <c r="F18" s="14" t="s">
        <v>509</v>
      </c>
      <c r="G18" s="14">
        <v>489</v>
      </c>
      <c r="H18" s="14" t="s">
        <v>485</v>
      </c>
      <c r="I18" s="14" t="s">
        <v>286</v>
      </c>
      <c r="J18" s="14"/>
      <c r="K18" s="14" t="s">
        <v>486</v>
      </c>
      <c r="L18" s="14" t="s">
        <v>496</v>
      </c>
      <c r="M18" s="15">
        <v>0</v>
      </c>
      <c r="N18" s="16">
        <v>7101</v>
      </c>
      <c r="O18" s="14"/>
      <c r="P18" s="17">
        <v>11048.549999999994</v>
      </c>
      <c r="Q18" s="18">
        <v>7000</v>
      </c>
      <c r="R18" s="18">
        <v>12525.18</v>
      </c>
      <c r="S18" s="22">
        <f t="shared" si="3"/>
        <v>5523.3699999999953</v>
      </c>
      <c r="T18" s="37">
        <f t="shared" si="4"/>
        <v>12525.18</v>
      </c>
      <c r="U18" s="15">
        <v>0</v>
      </c>
      <c r="V18" s="18">
        <v>0</v>
      </c>
      <c r="W18" s="38">
        <f t="shared" si="2"/>
        <v>0</v>
      </c>
      <c r="X18" s="39">
        <f t="shared" si="5"/>
        <v>12525.18</v>
      </c>
      <c r="Y18" s="15">
        <v>9.9400000000000002E-2</v>
      </c>
      <c r="Z18" s="51">
        <f t="shared" si="6"/>
        <v>1245.002892</v>
      </c>
      <c r="AA18" s="15">
        <v>0</v>
      </c>
      <c r="AB18" s="39">
        <f t="shared" si="7"/>
        <v>12525.18</v>
      </c>
      <c r="AC18" s="14"/>
    </row>
    <row r="19" spans="1:29" hidden="1" x14ac:dyDescent="0.3">
      <c r="A19" s="13" t="s">
        <v>481</v>
      </c>
      <c r="B19" s="14" t="s">
        <v>482</v>
      </c>
      <c r="C19" s="14" t="s">
        <v>499</v>
      </c>
      <c r="D19" s="14" t="s">
        <v>500</v>
      </c>
      <c r="E19" s="14" t="s">
        <v>510</v>
      </c>
      <c r="F19" s="14" t="s">
        <v>510</v>
      </c>
      <c r="G19" s="14">
        <v>489</v>
      </c>
      <c r="H19" s="14" t="s">
        <v>485</v>
      </c>
      <c r="I19" s="14" t="s">
        <v>271</v>
      </c>
      <c r="J19" s="14"/>
      <c r="K19" s="14" t="s">
        <v>486</v>
      </c>
      <c r="L19" s="14" t="s">
        <v>496</v>
      </c>
      <c r="M19" s="15">
        <v>0</v>
      </c>
      <c r="N19" s="16">
        <v>7613</v>
      </c>
      <c r="O19" s="14"/>
      <c r="P19" s="17">
        <v>44119.099999999969</v>
      </c>
      <c r="Q19" s="18">
        <v>70000</v>
      </c>
      <c r="R19" s="18">
        <v>66750.849999999977</v>
      </c>
      <c r="S19" s="22">
        <f t="shared" si="3"/>
        <v>47368.25</v>
      </c>
      <c r="T19" s="37">
        <f t="shared" si="4"/>
        <v>66750.849999999977</v>
      </c>
      <c r="U19" s="15">
        <v>0</v>
      </c>
      <c r="V19" s="18">
        <v>0</v>
      </c>
      <c r="W19" s="38">
        <f t="shared" si="2"/>
        <v>0</v>
      </c>
      <c r="X19" s="39">
        <f t="shared" si="5"/>
        <v>66750.849999999977</v>
      </c>
      <c r="Y19" s="15">
        <v>9.9400000000000002E-2</v>
      </c>
      <c r="Z19" s="51">
        <f t="shared" si="6"/>
        <v>6635.0344899999982</v>
      </c>
      <c r="AA19" s="15">
        <v>0</v>
      </c>
      <c r="AB19" s="39">
        <f t="shared" si="7"/>
        <v>66750.849999999977</v>
      </c>
      <c r="AC19" s="14"/>
    </row>
    <row r="20" spans="1:29" hidden="1" x14ac:dyDescent="0.3">
      <c r="A20" s="13" t="s">
        <v>481</v>
      </c>
      <c r="B20" s="14" t="s">
        <v>482</v>
      </c>
      <c r="C20" s="14" t="s">
        <v>499</v>
      </c>
      <c r="D20" s="14" t="s">
        <v>500</v>
      </c>
      <c r="E20" s="14" t="s">
        <v>511</v>
      </c>
      <c r="F20" s="14" t="s">
        <v>511</v>
      </c>
      <c r="G20" s="14">
        <v>489</v>
      </c>
      <c r="H20" s="14" t="s">
        <v>485</v>
      </c>
      <c r="I20" s="14" t="s">
        <v>252</v>
      </c>
      <c r="J20" s="14"/>
      <c r="K20" s="14" t="s">
        <v>486</v>
      </c>
      <c r="L20" s="14" t="s">
        <v>487</v>
      </c>
      <c r="M20" s="15">
        <v>0.02</v>
      </c>
      <c r="N20" s="16">
        <v>7155</v>
      </c>
      <c r="O20" s="14"/>
      <c r="P20" s="17">
        <v>3871.7999999999993</v>
      </c>
      <c r="Q20" s="18">
        <v>40000</v>
      </c>
      <c r="R20" s="18">
        <v>34335.399999999987</v>
      </c>
      <c r="S20" s="22">
        <f t="shared" si="3"/>
        <v>9536.400000000016</v>
      </c>
      <c r="T20" s="37">
        <f t="shared" si="4"/>
        <v>33662.156862745083</v>
      </c>
      <c r="U20" s="15">
        <v>0</v>
      </c>
      <c r="V20" s="18">
        <v>0</v>
      </c>
      <c r="W20" s="38">
        <f t="shared" si="2"/>
        <v>673.24313725490356</v>
      </c>
      <c r="X20" s="39">
        <f t="shared" si="5"/>
        <v>34335.399999999987</v>
      </c>
      <c r="Y20" s="15">
        <v>9.9400000000000002E-2</v>
      </c>
      <c r="Z20" s="51">
        <f t="shared" si="6"/>
        <v>3412.9387599999986</v>
      </c>
      <c r="AA20" s="15">
        <v>0</v>
      </c>
      <c r="AB20" s="39">
        <f t="shared" si="7"/>
        <v>34335.399999999987</v>
      </c>
      <c r="AC20" s="14"/>
    </row>
    <row r="21" spans="1:29" hidden="1" x14ac:dyDescent="0.3">
      <c r="A21" s="13" t="s">
        <v>481</v>
      </c>
      <c r="B21" s="14" t="s">
        <v>482</v>
      </c>
      <c r="C21" s="14" t="s">
        <v>499</v>
      </c>
      <c r="D21" s="14" t="s">
        <v>500</v>
      </c>
      <c r="E21" s="14" t="s">
        <v>379</v>
      </c>
      <c r="F21" s="14" t="s">
        <v>512</v>
      </c>
      <c r="G21" s="14">
        <v>489</v>
      </c>
      <c r="H21" s="14" t="s">
        <v>485</v>
      </c>
      <c r="I21" s="14" t="s">
        <v>254</v>
      </c>
      <c r="J21" s="14"/>
      <c r="K21" s="14" t="s">
        <v>486</v>
      </c>
      <c r="L21" s="14" t="s">
        <v>487</v>
      </c>
      <c r="M21" s="15">
        <v>0.02</v>
      </c>
      <c r="N21" s="16">
        <v>8215</v>
      </c>
      <c r="O21" s="14"/>
      <c r="P21" s="17">
        <v>6643.6</v>
      </c>
      <c r="Q21" s="18">
        <v>5100</v>
      </c>
      <c r="R21" s="18">
        <v>6143.5999999999985</v>
      </c>
      <c r="S21" s="22">
        <f t="shared" si="3"/>
        <v>5600.0000000000018</v>
      </c>
      <c r="T21" s="37">
        <f t="shared" si="4"/>
        <v>6023.1372549019588</v>
      </c>
      <c r="U21" s="15">
        <v>0</v>
      </c>
      <c r="V21" s="18">
        <v>0</v>
      </c>
      <c r="W21" s="38">
        <f t="shared" si="2"/>
        <v>120.4627450980397</v>
      </c>
      <c r="X21" s="39">
        <f t="shared" si="5"/>
        <v>6143.5999999999985</v>
      </c>
      <c r="Y21" s="15">
        <v>9.9400000000000002E-2</v>
      </c>
      <c r="Z21" s="51">
        <f t="shared" si="6"/>
        <v>610.67383999999981</v>
      </c>
      <c r="AA21" s="15">
        <v>0</v>
      </c>
      <c r="AB21" s="39">
        <f t="shared" si="7"/>
        <v>6143.5999999999985</v>
      </c>
      <c r="AC21" s="14"/>
    </row>
    <row r="22" spans="1:29" hidden="1" x14ac:dyDescent="0.3">
      <c r="A22" s="13" t="s">
        <v>481</v>
      </c>
      <c r="B22" s="14" t="s">
        <v>482</v>
      </c>
      <c r="C22" s="14" t="s">
        <v>499</v>
      </c>
      <c r="D22" s="14" t="s">
        <v>500</v>
      </c>
      <c r="E22" s="14" t="s">
        <v>379</v>
      </c>
      <c r="F22" s="14" t="s">
        <v>512</v>
      </c>
      <c r="G22" s="14">
        <v>489</v>
      </c>
      <c r="H22" s="14" t="s">
        <v>485</v>
      </c>
      <c r="I22" s="14" t="s">
        <v>249</v>
      </c>
      <c r="J22" s="14"/>
      <c r="K22" s="14" t="s">
        <v>486</v>
      </c>
      <c r="L22" s="14" t="s">
        <v>487</v>
      </c>
      <c r="M22" s="15">
        <v>0.02</v>
      </c>
      <c r="N22" s="16">
        <v>8152</v>
      </c>
      <c r="O22" s="14"/>
      <c r="P22" s="17">
        <v>5204.8000000000011</v>
      </c>
      <c r="Q22" s="18">
        <v>10200</v>
      </c>
      <c r="R22" s="18">
        <v>11398.399999999998</v>
      </c>
      <c r="S22" s="22">
        <f t="shared" si="3"/>
        <v>4006.4000000000033</v>
      </c>
      <c r="T22" s="37">
        <f t="shared" si="4"/>
        <v>11174.901960784311</v>
      </c>
      <c r="U22" s="15">
        <v>0</v>
      </c>
      <c r="V22" s="18">
        <v>0</v>
      </c>
      <c r="W22" s="38">
        <f t="shared" si="2"/>
        <v>223.49803921568673</v>
      </c>
      <c r="X22" s="39">
        <f t="shared" si="5"/>
        <v>11398.399999999998</v>
      </c>
      <c r="Y22" s="15">
        <v>9.9400000000000002E-2</v>
      </c>
      <c r="Z22" s="51">
        <f t="shared" si="6"/>
        <v>1133.0009599999998</v>
      </c>
      <c r="AA22" s="15">
        <v>0</v>
      </c>
      <c r="AB22" s="39">
        <f t="shared" si="7"/>
        <v>11398.399999999998</v>
      </c>
      <c r="AC22" s="14"/>
    </row>
    <row r="23" spans="1:29" hidden="1" x14ac:dyDescent="0.3">
      <c r="A23" s="13" t="s">
        <v>491</v>
      </c>
      <c r="B23" s="14" t="s">
        <v>482</v>
      </c>
      <c r="C23" s="14" t="s">
        <v>499</v>
      </c>
      <c r="D23" s="14" t="s">
        <v>500</v>
      </c>
      <c r="E23" s="14" t="s">
        <v>379</v>
      </c>
      <c r="F23" s="14" t="s">
        <v>512</v>
      </c>
      <c r="G23" s="14">
        <v>489</v>
      </c>
      <c r="H23" s="14" t="s">
        <v>485</v>
      </c>
      <c r="I23" s="14" t="s">
        <v>255</v>
      </c>
      <c r="J23" s="14"/>
      <c r="K23" s="14" t="s">
        <v>486</v>
      </c>
      <c r="L23" s="14" t="s">
        <v>487</v>
      </c>
      <c r="M23" s="15">
        <v>0.02</v>
      </c>
      <c r="N23" s="16">
        <v>8221</v>
      </c>
      <c r="O23" s="14"/>
      <c r="P23" s="17">
        <v>6641</v>
      </c>
      <c r="Q23" s="18">
        <v>5100</v>
      </c>
      <c r="R23" s="18">
        <v>4094.1000000000004</v>
      </c>
      <c r="S23" s="22">
        <f t="shared" si="3"/>
        <v>7646.9</v>
      </c>
      <c r="T23" s="37">
        <f t="shared" si="4"/>
        <v>4013.8235294117649</v>
      </c>
      <c r="U23" s="15">
        <v>0</v>
      </c>
      <c r="V23" s="18">
        <v>0</v>
      </c>
      <c r="W23" s="38">
        <f t="shared" si="2"/>
        <v>80.276470588235497</v>
      </c>
      <c r="X23" s="39">
        <f t="shared" si="5"/>
        <v>4094.1000000000004</v>
      </c>
      <c r="Y23" s="15">
        <v>9.9400000000000002E-2</v>
      </c>
      <c r="Z23" s="51">
        <f t="shared" si="6"/>
        <v>406.95354000000003</v>
      </c>
      <c r="AA23" s="15">
        <v>0</v>
      </c>
      <c r="AB23" s="39">
        <f t="shared" si="7"/>
        <v>4094.1000000000004</v>
      </c>
      <c r="AC23" s="14"/>
    </row>
    <row r="24" spans="1:29" hidden="1" x14ac:dyDescent="0.3">
      <c r="A24" s="13" t="s">
        <v>481</v>
      </c>
      <c r="B24" s="14" t="s">
        <v>482</v>
      </c>
      <c r="C24" s="14" t="s">
        <v>499</v>
      </c>
      <c r="D24" s="14" t="s">
        <v>500</v>
      </c>
      <c r="E24" s="14" t="s">
        <v>379</v>
      </c>
      <c r="F24" s="14" t="s">
        <v>512</v>
      </c>
      <c r="G24" s="14">
        <v>489</v>
      </c>
      <c r="H24" s="14" t="s">
        <v>485</v>
      </c>
      <c r="I24" s="14" t="s">
        <v>248</v>
      </c>
      <c r="J24" s="14"/>
      <c r="K24" s="14" t="s">
        <v>486</v>
      </c>
      <c r="L24" s="14" t="s">
        <v>487</v>
      </c>
      <c r="M24" s="15">
        <v>0.02</v>
      </c>
      <c r="N24" s="16">
        <v>8150</v>
      </c>
      <c r="O24" s="14"/>
      <c r="P24" s="17">
        <v>3771.820000000007</v>
      </c>
      <c r="Q24" s="18">
        <v>15300</v>
      </c>
      <c r="R24" s="18">
        <v>9505.1999999999989</v>
      </c>
      <c r="S24" s="22">
        <f t="shared" si="3"/>
        <v>9566.6200000000081</v>
      </c>
      <c r="T24" s="37">
        <f t="shared" si="4"/>
        <v>9318.823529411764</v>
      </c>
      <c r="U24" s="15">
        <v>0</v>
      </c>
      <c r="V24" s="18">
        <v>0</v>
      </c>
      <c r="W24" s="38">
        <f t="shared" si="2"/>
        <v>186.37647058823495</v>
      </c>
      <c r="X24" s="39">
        <f t="shared" si="5"/>
        <v>9505.1999999999989</v>
      </c>
      <c r="Y24" s="15">
        <v>9.9400000000000002E-2</v>
      </c>
      <c r="Z24" s="51">
        <f t="shared" si="6"/>
        <v>944.81687999999997</v>
      </c>
      <c r="AA24" s="15">
        <v>0</v>
      </c>
      <c r="AB24" s="39">
        <f t="shared" si="7"/>
        <v>9505.1999999999989</v>
      </c>
      <c r="AC24" s="14"/>
    </row>
    <row r="25" spans="1:29" hidden="1" x14ac:dyDescent="0.3">
      <c r="A25" s="13" t="s">
        <v>491</v>
      </c>
      <c r="B25" s="14" t="s">
        <v>482</v>
      </c>
      <c r="C25" s="14" t="s">
        <v>499</v>
      </c>
      <c r="D25" s="14" t="s">
        <v>500</v>
      </c>
      <c r="E25" s="14" t="s">
        <v>379</v>
      </c>
      <c r="F25" s="14" t="s">
        <v>512</v>
      </c>
      <c r="G25" s="14">
        <v>489</v>
      </c>
      <c r="H25" s="14" t="s">
        <v>485</v>
      </c>
      <c r="I25" s="14" t="s">
        <v>262</v>
      </c>
      <c r="J25" s="14"/>
      <c r="K25" s="14" t="s">
        <v>486</v>
      </c>
      <c r="L25" s="14" t="s">
        <v>487</v>
      </c>
      <c r="M25" s="15">
        <v>0.02</v>
      </c>
      <c r="N25" s="16">
        <v>8213</v>
      </c>
      <c r="O25" s="14"/>
      <c r="P25" s="17">
        <v>4796.5</v>
      </c>
      <c r="Q25" s="18">
        <v>10200</v>
      </c>
      <c r="R25" s="18">
        <v>8121.1999999999989</v>
      </c>
      <c r="S25" s="22">
        <f t="shared" si="3"/>
        <v>6875.3000000000011</v>
      </c>
      <c r="T25" s="37">
        <f t="shared" si="4"/>
        <v>7961.9607843137246</v>
      </c>
      <c r="U25" s="15">
        <v>0</v>
      </c>
      <c r="V25" s="18">
        <v>0</v>
      </c>
      <c r="W25" s="38">
        <f t="shared" si="2"/>
        <v>159.23921568627429</v>
      </c>
      <c r="X25" s="39">
        <f t="shared" si="5"/>
        <v>8121.1999999999989</v>
      </c>
      <c r="Y25" s="15">
        <v>9.9400000000000002E-2</v>
      </c>
      <c r="Z25" s="51">
        <f t="shared" si="6"/>
        <v>807.24727999999993</v>
      </c>
      <c r="AA25" s="15">
        <v>0</v>
      </c>
      <c r="AB25" s="39">
        <f t="shared" si="7"/>
        <v>8121.1999999999989</v>
      </c>
      <c r="AC25" s="14"/>
    </row>
    <row r="26" spans="1:29" hidden="1" x14ac:dyDescent="0.3">
      <c r="A26" s="13" t="s">
        <v>481</v>
      </c>
      <c r="B26" s="14" t="s">
        <v>482</v>
      </c>
      <c r="C26" s="14" t="s">
        <v>499</v>
      </c>
      <c r="D26" s="14" t="s">
        <v>500</v>
      </c>
      <c r="E26" s="14" t="s">
        <v>379</v>
      </c>
      <c r="F26" s="14" t="s">
        <v>512</v>
      </c>
      <c r="G26" s="14">
        <v>489</v>
      </c>
      <c r="H26" s="14" t="s">
        <v>485</v>
      </c>
      <c r="I26" s="14" t="s">
        <v>213</v>
      </c>
      <c r="J26" s="14"/>
      <c r="K26" s="14" t="s">
        <v>486</v>
      </c>
      <c r="L26" s="14" t="s">
        <v>487</v>
      </c>
      <c r="M26" s="15">
        <v>0.02</v>
      </c>
      <c r="N26" s="16">
        <v>7971</v>
      </c>
      <c r="O26" s="14"/>
      <c r="P26" s="17">
        <v>4115.4000000000051</v>
      </c>
      <c r="Q26" s="18">
        <v>10200</v>
      </c>
      <c r="R26" s="18">
        <v>7470.6</v>
      </c>
      <c r="S26" s="22">
        <f t="shared" si="3"/>
        <v>6844.8000000000047</v>
      </c>
      <c r="T26" s="37">
        <f t="shared" si="4"/>
        <v>7324.1176470588234</v>
      </c>
      <c r="U26" s="15">
        <v>0</v>
      </c>
      <c r="V26" s="18">
        <v>0</v>
      </c>
      <c r="W26" s="38">
        <f t="shared" si="2"/>
        <v>146.48235294117694</v>
      </c>
      <c r="X26" s="39">
        <f t="shared" si="5"/>
        <v>7470.6</v>
      </c>
      <c r="Y26" s="15">
        <v>9.9400000000000002E-2</v>
      </c>
      <c r="Z26" s="51">
        <f t="shared" si="6"/>
        <v>742.57764000000009</v>
      </c>
      <c r="AA26" s="15">
        <v>0</v>
      </c>
      <c r="AB26" s="39">
        <f t="shared" si="7"/>
        <v>7470.6</v>
      </c>
      <c r="AC26" s="14"/>
    </row>
    <row r="27" spans="1:29" hidden="1" x14ac:dyDescent="0.3">
      <c r="A27" s="13" t="s">
        <v>481</v>
      </c>
      <c r="B27" s="14" t="s">
        <v>482</v>
      </c>
      <c r="C27" s="14" t="s">
        <v>499</v>
      </c>
      <c r="D27" s="14" t="s">
        <v>500</v>
      </c>
      <c r="E27" s="14" t="s">
        <v>513</v>
      </c>
      <c r="F27" s="14" t="s">
        <v>513</v>
      </c>
      <c r="G27" s="14">
        <v>489</v>
      </c>
      <c r="H27" s="14" t="s">
        <v>485</v>
      </c>
      <c r="I27" s="14" t="s">
        <v>273</v>
      </c>
      <c r="J27" s="14"/>
      <c r="K27" s="14" t="s">
        <v>486</v>
      </c>
      <c r="L27" s="14" t="s">
        <v>487</v>
      </c>
      <c r="M27" s="15">
        <v>0.02</v>
      </c>
      <c r="N27" s="16">
        <v>7957</v>
      </c>
      <c r="O27" s="14"/>
      <c r="P27" s="17">
        <v>2077.5</v>
      </c>
      <c r="Q27" s="18">
        <v>2040</v>
      </c>
      <c r="R27" s="18">
        <v>4117.5</v>
      </c>
      <c r="S27" s="22">
        <f t="shared" si="3"/>
        <v>0</v>
      </c>
      <c r="T27" s="37">
        <f t="shared" si="4"/>
        <v>4036.7647058823527</v>
      </c>
      <c r="U27" s="15">
        <v>0</v>
      </c>
      <c r="V27" s="18">
        <v>0</v>
      </c>
      <c r="W27" s="38">
        <f t="shared" si="2"/>
        <v>80.7352941176473</v>
      </c>
      <c r="X27" s="39">
        <f t="shared" si="5"/>
        <v>4117.5</v>
      </c>
      <c r="Y27" s="15">
        <v>9.9400000000000002E-2</v>
      </c>
      <c r="Z27" s="51">
        <f t="shared" si="6"/>
        <v>409.27949999999998</v>
      </c>
      <c r="AA27" s="15">
        <v>0</v>
      </c>
      <c r="AB27" s="39">
        <f t="shared" si="7"/>
        <v>4117.5</v>
      </c>
      <c r="AC27" s="14"/>
    </row>
    <row r="28" spans="1:29" hidden="1" x14ac:dyDescent="0.3">
      <c r="A28" s="13" t="s">
        <v>481</v>
      </c>
      <c r="B28" s="14" t="s">
        <v>482</v>
      </c>
      <c r="C28" s="14" t="s">
        <v>499</v>
      </c>
      <c r="D28" s="14" t="s">
        <v>500</v>
      </c>
      <c r="E28" s="14" t="s">
        <v>513</v>
      </c>
      <c r="F28" s="14" t="s">
        <v>513</v>
      </c>
      <c r="G28" s="14">
        <v>489</v>
      </c>
      <c r="H28" s="14" t="s">
        <v>485</v>
      </c>
      <c r="I28" s="14" t="s">
        <v>209</v>
      </c>
      <c r="J28" s="14"/>
      <c r="K28" s="14" t="s">
        <v>486</v>
      </c>
      <c r="L28" s="14" t="s">
        <v>487</v>
      </c>
      <c r="M28" s="15">
        <v>0.02</v>
      </c>
      <c r="N28" s="16">
        <v>8051</v>
      </c>
      <c r="O28" s="14"/>
      <c r="P28" s="17">
        <v>7823.3</v>
      </c>
      <c r="Q28" s="18">
        <v>3060</v>
      </c>
      <c r="R28" s="18">
        <v>6285.3</v>
      </c>
      <c r="S28" s="22">
        <f t="shared" si="3"/>
        <v>4597.9999999999991</v>
      </c>
      <c r="T28" s="37">
        <f t="shared" si="4"/>
        <v>6162.0588235294117</v>
      </c>
      <c r="U28" s="15">
        <v>0</v>
      </c>
      <c r="V28" s="18">
        <v>0</v>
      </c>
      <c r="W28" s="38">
        <f t="shared" si="2"/>
        <v>123.24117647058847</v>
      </c>
      <c r="X28" s="39">
        <f t="shared" si="5"/>
        <v>6285.3</v>
      </c>
      <c r="Y28" s="15">
        <v>9.9400000000000002E-2</v>
      </c>
      <c r="Z28" s="51">
        <f t="shared" si="6"/>
        <v>624.75882000000001</v>
      </c>
      <c r="AA28" s="15">
        <v>0</v>
      </c>
      <c r="AB28" s="39">
        <f t="shared" si="7"/>
        <v>6285.3</v>
      </c>
      <c r="AC28" s="14"/>
    </row>
    <row r="29" spans="1:29" hidden="1" x14ac:dyDescent="0.3">
      <c r="A29" s="13" t="s">
        <v>481</v>
      </c>
      <c r="B29" s="14" t="s">
        <v>482</v>
      </c>
      <c r="C29" s="14" t="s">
        <v>499</v>
      </c>
      <c r="D29" s="14" t="s">
        <v>500</v>
      </c>
      <c r="E29" s="14" t="s">
        <v>513</v>
      </c>
      <c r="F29" s="14" t="s">
        <v>513</v>
      </c>
      <c r="G29" s="14">
        <v>489</v>
      </c>
      <c r="H29" s="14" t="s">
        <v>485</v>
      </c>
      <c r="I29" s="14" t="s">
        <v>279</v>
      </c>
      <c r="J29" s="14"/>
      <c r="K29" s="14" t="s">
        <v>486</v>
      </c>
      <c r="L29" s="14" t="s">
        <v>487</v>
      </c>
      <c r="M29" s="15">
        <v>0.02</v>
      </c>
      <c r="N29" s="16">
        <v>8234</v>
      </c>
      <c r="O29" s="14"/>
      <c r="P29" s="17">
        <v>0</v>
      </c>
      <c r="Q29" s="18">
        <v>2040</v>
      </c>
      <c r="R29" s="18">
        <v>0</v>
      </c>
      <c r="S29" s="22">
        <f t="shared" si="3"/>
        <v>2040</v>
      </c>
      <c r="T29" s="37">
        <f t="shared" si="4"/>
        <v>0</v>
      </c>
      <c r="U29" s="15">
        <v>0</v>
      </c>
      <c r="V29" s="18">
        <v>0</v>
      </c>
      <c r="W29" s="38">
        <f t="shared" si="2"/>
        <v>0</v>
      </c>
      <c r="X29" s="39">
        <f t="shared" si="5"/>
        <v>0</v>
      </c>
      <c r="Y29" s="15">
        <v>9.9400000000000002E-2</v>
      </c>
      <c r="Z29" s="51">
        <f t="shared" si="6"/>
        <v>0</v>
      </c>
      <c r="AA29" s="15">
        <v>0</v>
      </c>
      <c r="AB29" s="39">
        <f t="shared" si="7"/>
        <v>0</v>
      </c>
      <c r="AC29" s="14"/>
    </row>
    <row r="30" spans="1:29" hidden="1" x14ac:dyDescent="0.3">
      <c r="A30" s="13" t="s">
        <v>491</v>
      </c>
      <c r="B30" s="14" t="s">
        <v>482</v>
      </c>
      <c r="C30" s="14" t="s">
        <v>499</v>
      </c>
      <c r="D30" s="14" t="s">
        <v>500</v>
      </c>
      <c r="E30" s="14" t="s">
        <v>513</v>
      </c>
      <c r="F30" s="14" t="s">
        <v>513</v>
      </c>
      <c r="G30" s="14">
        <v>489</v>
      </c>
      <c r="H30" s="14" t="s">
        <v>485</v>
      </c>
      <c r="I30" s="14" t="s">
        <v>280</v>
      </c>
      <c r="J30" s="14"/>
      <c r="K30" s="14" t="s">
        <v>486</v>
      </c>
      <c r="L30" s="14" t="s">
        <v>487</v>
      </c>
      <c r="M30" s="15">
        <v>0.02</v>
      </c>
      <c r="N30" s="16">
        <v>8233</v>
      </c>
      <c r="O30" s="14"/>
      <c r="P30" s="17">
        <v>0</v>
      </c>
      <c r="Q30" s="18">
        <v>2040</v>
      </c>
      <c r="R30" s="18">
        <v>530.5</v>
      </c>
      <c r="S30" s="22">
        <f t="shared" si="3"/>
        <v>1509.5</v>
      </c>
      <c r="T30" s="37">
        <f t="shared" si="4"/>
        <v>520.0980392156863</v>
      </c>
      <c r="U30" s="15">
        <v>0</v>
      </c>
      <c r="V30" s="18">
        <v>0</v>
      </c>
      <c r="W30" s="38">
        <f t="shared" si="2"/>
        <v>10.401960784313701</v>
      </c>
      <c r="X30" s="39">
        <f t="shared" si="5"/>
        <v>530.5</v>
      </c>
      <c r="Y30" s="15">
        <v>9.9400000000000002E-2</v>
      </c>
      <c r="Z30" s="51">
        <f t="shared" si="6"/>
        <v>52.731700000000004</v>
      </c>
      <c r="AA30" s="15">
        <v>0</v>
      </c>
      <c r="AB30" s="39">
        <f t="shared" si="7"/>
        <v>530.5</v>
      </c>
      <c r="AC30" s="14"/>
    </row>
    <row r="31" spans="1:29" hidden="1" x14ac:dyDescent="0.3">
      <c r="A31" s="13" t="s">
        <v>481</v>
      </c>
      <c r="B31" s="14" t="s">
        <v>482</v>
      </c>
      <c r="C31" s="14" t="s">
        <v>499</v>
      </c>
      <c r="D31" s="14" t="s">
        <v>500</v>
      </c>
      <c r="E31" s="14" t="s">
        <v>513</v>
      </c>
      <c r="F31" s="14" t="s">
        <v>513</v>
      </c>
      <c r="G31" s="14">
        <v>489</v>
      </c>
      <c r="H31" s="14" t="s">
        <v>485</v>
      </c>
      <c r="I31" s="14" t="s">
        <v>260</v>
      </c>
      <c r="J31" s="14"/>
      <c r="K31" s="14" t="s">
        <v>486</v>
      </c>
      <c r="L31" s="14" t="s">
        <v>487</v>
      </c>
      <c r="M31" s="15">
        <v>0.02</v>
      </c>
      <c r="N31" s="16">
        <v>8232</v>
      </c>
      <c r="O31" s="14"/>
      <c r="P31" s="17">
        <v>0</v>
      </c>
      <c r="Q31" s="18">
        <v>12240</v>
      </c>
      <c r="R31" s="18">
        <v>8189.7999999999993</v>
      </c>
      <c r="S31" s="22">
        <f t="shared" si="3"/>
        <v>4050.2000000000007</v>
      </c>
      <c r="T31" s="37">
        <f t="shared" si="4"/>
        <v>8029.2156862745087</v>
      </c>
      <c r="U31" s="15">
        <v>0</v>
      </c>
      <c r="V31" s="18">
        <v>0</v>
      </c>
      <c r="W31" s="38">
        <f t="shared" si="2"/>
        <v>160.58431372549057</v>
      </c>
      <c r="X31" s="39">
        <f t="shared" si="5"/>
        <v>8189.7999999999993</v>
      </c>
      <c r="Y31" s="15">
        <v>9.9400000000000002E-2</v>
      </c>
      <c r="Z31" s="51">
        <f t="shared" si="6"/>
        <v>814.06611999999996</v>
      </c>
      <c r="AA31" s="15">
        <v>0</v>
      </c>
      <c r="AB31" s="39">
        <f t="shared" si="7"/>
        <v>8189.7999999999993</v>
      </c>
      <c r="AC31" s="14"/>
    </row>
    <row r="32" spans="1:29" hidden="1" x14ac:dyDescent="0.3">
      <c r="A32" s="13" t="s">
        <v>481</v>
      </c>
      <c r="B32" s="14" t="s">
        <v>482</v>
      </c>
      <c r="C32" s="14" t="s">
        <v>499</v>
      </c>
      <c r="D32" s="14" t="s">
        <v>500</v>
      </c>
      <c r="E32" s="14" t="s">
        <v>513</v>
      </c>
      <c r="F32" s="14" t="s">
        <v>513</v>
      </c>
      <c r="G32" s="14">
        <v>489</v>
      </c>
      <c r="H32" s="14" t="s">
        <v>485</v>
      </c>
      <c r="I32" s="14" t="s">
        <v>261</v>
      </c>
      <c r="J32" s="14"/>
      <c r="K32" s="14" t="s">
        <v>486</v>
      </c>
      <c r="L32" s="14" t="s">
        <v>487</v>
      </c>
      <c r="M32" s="15">
        <v>0.02</v>
      </c>
      <c r="N32" s="16">
        <v>8175</v>
      </c>
      <c r="O32" s="14"/>
      <c r="P32" s="17">
        <v>7569.9000000000015</v>
      </c>
      <c r="Q32" s="18">
        <v>13260</v>
      </c>
      <c r="R32" s="18">
        <v>17709.5</v>
      </c>
      <c r="S32" s="22">
        <f t="shared" si="3"/>
        <v>3120.4000000000015</v>
      </c>
      <c r="T32" s="37">
        <f t="shared" si="4"/>
        <v>17362.254901960783</v>
      </c>
      <c r="U32" s="15">
        <v>0</v>
      </c>
      <c r="V32" s="18">
        <v>0</v>
      </c>
      <c r="W32" s="38">
        <f t="shared" si="2"/>
        <v>347.24509803921683</v>
      </c>
      <c r="X32" s="39">
        <f t="shared" si="5"/>
        <v>17709.5</v>
      </c>
      <c r="Y32" s="15">
        <v>9.9400000000000002E-2</v>
      </c>
      <c r="Z32" s="51">
        <f t="shared" si="6"/>
        <v>1760.3243</v>
      </c>
      <c r="AA32" s="15">
        <v>0</v>
      </c>
      <c r="AB32" s="39">
        <f t="shared" si="7"/>
        <v>17709.5</v>
      </c>
      <c r="AC32" s="14"/>
    </row>
    <row r="33" spans="1:29" hidden="1" x14ac:dyDescent="0.3">
      <c r="A33" s="13" t="s">
        <v>481</v>
      </c>
      <c r="B33" s="14" t="s">
        <v>482</v>
      </c>
      <c r="C33" s="14" t="s">
        <v>499</v>
      </c>
      <c r="D33" s="14" t="s">
        <v>500</v>
      </c>
      <c r="E33" s="14" t="s">
        <v>513</v>
      </c>
      <c r="F33" s="14" t="s">
        <v>513</v>
      </c>
      <c r="G33" s="14">
        <v>489</v>
      </c>
      <c r="H33" s="14" t="s">
        <v>485</v>
      </c>
      <c r="I33" s="14" t="s">
        <v>210</v>
      </c>
      <c r="J33" s="14"/>
      <c r="K33" s="14" t="s">
        <v>486</v>
      </c>
      <c r="L33" s="14" t="s">
        <v>487</v>
      </c>
      <c r="M33" s="15">
        <v>0.02</v>
      </c>
      <c r="N33" s="16">
        <v>8224</v>
      </c>
      <c r="O33" s="14"/>
      <c r="P33" s="17">
        <v>1997.4</v>
      </c>
      <c r="Q33" s="18">
        <v>9460</v>
      </c>
      <c r="R33" s="18">
        <v>7399.8</v>
      </c>
      <c r="S33" s="22">
        <f t="shared" si="3"/>
        <v>4057.5999999999995</v>
      </c>
      <c r="T33" s="37">
        <f t="shared" si="4"/>
        <v>7254.7058823529414</v>
      </c>
      <c r="U33" s="15">
        <v>0</v>
      </c>
      <c r="V33" s="18">
        <v>0</v>
      </c>
      <c r="W33" s="38">
        <f t="shared" si="2"/>
        <v>145.09411764705874</v>
      </c>
      <c r="X33" s="39">
        <f t="shared" si="5"/>
        <v>7399.8</v>
      </c>
      <c r="Y33" s="15">
        <v>9.9400000000000002E-2</v>
      </c>
      <c r="Z33" s="51">
        <f t="shared" si="6"/>
        <v>735.54012</v>
      </c>
      <c r="AA33" s="15">
        <v>0</v>
      </c>
      <c r="AB33" s="39">
        <f t="shared" si="7"/>
        <v>7399.8</v>
      </c>
      <c r="AC33" s="14"/>
    </row>
    <row r="34" spans="1:29" hidden="1" x14ac:dyDescent="0.3">
      <c r="A34" s="13" t="s">
        <v>481</v>
      </c>
      <c r="B34" s="14" t="s">
        <v>482</v>
      </c>
      <c r="C34" s="14" t="s">
        <v>499</v>
      </c>
      <c r="D34" s="14" t="s">
        <v>500</v>
      </c>
      <c r="E34" s="14" t="s">
        <v>418</v>
      </c>
      <c r="F34" s="14" t="s">
        <v>514</v>
      </c>
      <c r="G34" s="14">
        <v>489</v>
      </c>
      <c r="H34" s="14" t="s">
        <v>485</v>
      </c>
      <c r="I34" s="14" t="s">
        <v>246</v>
      </c>
      <c r="J34" s="14"/>
      <c r="K34" s="14" t="s">
        <v>486</v>
      </c>
      <c r="L34" s="14" t="s">
        <v>496</v>
      </c>
      <c r="M34" s="15">
        <v>0</v>
      </c>
      <c r="N34" s="16">
        <v>8004</v>
      </c>
      <c r="O34" s="14"/>
      <c r="P34" s="17">
        <v>12462.599999999999</v>
      </c>
      <c r="Q34" s="18">
        <v>20000</v>
      </c>
      <c r="R34" s="18">
        <v>24248.400000000001</v>
      </c>
      <c r="S34" s="22">
        <f t="shared" si="3"/>
        <v>8214.1999999999971</v>
      </c>
      <c r="T34" s="37">
        <f t="shared" si="4"/>
        <v>24248.400000000001</v>
      </c>
      <c r="U34" s="15">
        <v>0</v>
      </c>
      <c r="V34" s="18">
        <v>0</v>
      </c>
      <c r="W34" s="38">
        <f t="shared" si="2"/>
        <v>0</v>
      </c>
      <c r="X34" s="39">
        <f t="shared" si="5"/>
        <v>24248.400000000001</v>
      </c>
      <c r="Y34" s="15">
        <v>9.9400000000000002E-2</v>
      </c>
      <c r="Z34" s="51">
        <f t="shared" si="6"/>
        <v>2410.2909600000003</v>
      </c>
      <c r="AA34" s="15">
        <v>0</v>
      </c>
      <c r="AB34" s="39">
        <f t="shared" si="7"/>
        <v>24248.400000000001</v>
      </c>
      <c r="AC34" s="14"/>
    </row>
    <row r="35" spans="1:29" hidden="1" x14ac:dyDescent="0.3">
      <c r="A35" s="13" t="s">
        <v>481</v>
      </c>
      <c r="B35" s="14" t="s">
        <v>482</v>
      </c>
      <c r="C35" s="14" t="s">
        <v>499</v>
      </c>
      <c r="D35" s="14" t="s">
        <v>500</v>
      </c>
      <c r="E35" s="14" t="s">
        <v>515</v>
      </c>
      <c r="F35" s="14" t="s">
        <v>515</v>
      </c>
      <c r="G35" s="14">
        <v>489</v>
      </c>
      <c r="H35" s="14" t="s">
        <v>485</v>
      </c>
      <c r="I35" s="14" t="s">
        <v>233</v>
      </c>
      <c r="J35" s="14"/>
      <c r="K35" s="14" t="s">
        <v>486</v>
      </c>
      <c r="L35" s="14" t="s">
        <v>496</v>
      </c>
      <c r="M35" s="15">
        <v>0</v>
      </c>
      <c r="N35" s="16">
        <v>7296</v>
      </c>
      <c r="O35" s="14"/>
      <c r="P35" s="17">
        <v>0</v>
      </c>
      <c r="Q35" s="18">
        <v>30000</v>
      </c>
      <c r="R35" s="18">
        <v>5693</v>
      </c>
      <c r="S35" s="22">
        <f t="shared" si="3"/>
        <v>24307</v>
      </c>
      <c r="T35" s="37">
        <f t="shared" si="4"/>
        <v>5693</v>
      </c>
      <c r="U35" s="15">
        <v>0</v>
      </c>
      <c r="V35" s="18">
        <v>0</v>
      </c>
      <c r="W35" s="38">
        <f t="shared" si="2"/>
        <v>0</v>
      </c>
      <c r="X35" s="39">
        <f t="shared" si="5"/>
        <v>5693</v>
      </c>
      <c r="Y35" s="15">
        <v>9.9400000000000002E-2</v>
      </c>
      <c r="Z35" s="51">
        <f t="shared" si="6"/>
        <v>565.88419999999996</v>
      </c>
      <c r="AA35" s="15">
        <v>0</v>
      </c>
      <c r="AB35" s="39">
        <f t="shared" si="7"/>
        <v>5693</v>
      </c>
      <c r="AC35" s="14"/>
    </row>
    <row r="36" spans="1:29" hidden="1" x14ac:dyDescent="0.3">
      <c r="A36" s="13" t="s">
        <v>491</v>
      </c>
      <c r="B36" s="14" t="s">
        <v>482</v>
      </c>
      <c r="C36" s="14" t="s">
        <v>499</v>
      </c>
      <c r="D36" s="14" t="s">
        <v>500</v>
      </c>
      <c r="E36" s="14" t="s">
        <v>516</v>
      </c>
      <c r="F36" s="14" t="s">
        <v>516</v>
      </c>
      <c r="G36" s="14">
        <v>489</v>
      </c>
      <c r="H36" s="14" t="s">
        <v>485</v>
      </c>
      <c r="I36" s="14" t="s">
        <v>275</v>
      </c>
      <c r="J36" s="14"/>
      <c r="K36" s="14" t="s">
        <v>486</v>
      </c>
      <c r="L36" s="14" t="s">
        <v>496</v>
      </c>
      <c r="M36" s="15">
        <v>0</v>
      </c>
      <c r="N36" s="16">
        <v>7550</v>
      </c>
      <c r="O36" s="14"/>
      <c r="P36" s="17">
        <v>3533.0299999999988</v>
      </c>
      <c r="Q36" s="18">
        <v>10000</v>
      </c>
      <c r="R36" s="18">
        <v>10109</v>
      </c>
      <c r="S36" s="22">
        <f t="shared" si="3"/>
        <v>3424.0299999999988</v>
      </c>
      <c r="T36" s="37">
        <f t="shared" si="4"/>
        <v>10109</v>
      </c>
      <c r="U36" s="15">
        <v>0</v>
      </c>
      <c r="V36" s="18">
        <v>0</v>
      </c>
      <c r="W36" s="38">
        <f t="shared" si="2"/>
        <v>0</v>
      </c>
      <c r="X36" s="39">
        <f t="shared" si="5"/>
        <v>10109</v>
      </c>
      <c r="Y36" s="15">
        <v>9.9400000000000002E-2</v>
      </c>
      <c r="Z36" s="51">
        <f t="shared" si="6"/>
        <v>1004.8346</v>
      </c>
      <c r="AA36" s="15">
        <v>0</v>
      </c>
      <c r="AB36" s="39">
        <f t="shared" si="7"/>
        <v>10109</v>
      </c>
      <c r="AC36" s="14"/>
    </row>
    <row r="37" spans="1:29" hidden="1" x14ac:dyDescent="0.3">
      <c r="A37" s="13" t="s">
        <v>481</v>
      </c>
      <c r="B37" s="14" t="s">
        <v>482</v>
      </c>
      <c r="C37" s="14" t="s">
        <v>499</v>
      </c>
      <c r="D37" s="14" t="s">
        <v>500</v>
      </c>
      <c r="E37" s="14" t="s">
        <v>269</v>
      </c>
      <c r="F37" s="14" t="s">
        <v>269</v>
      </c>
      <c r="G37" s="14">
        <v>489</v>
      </c>
      <c r="H37" s="14" t="s">
        <v>485</v>
      </c>
      <c r="I37" s="14" t="s">
        <v>269</v>
      </c>
      <c r="J37" s="14"/>
      <c r="K37" s="14" t="s">
        <v>486</v>
      </c>
      <c r="L37" s="14" t="s">
        <v>496</v>
      </c>
      <c r="M37" s="15">
        <v>0</v>
      </c>
      <c r="N37" s="16">
        <v>8180</v>
      </c>
      <c r="O37" s="14"/>
      <c r="P37" s="17">
        <v>2986.4000000000005</v>
      </c>
      <c r="Q37" s="18">
        <v>15000</v>
      </c>
      <c r="R37" s="18">
        <v>11692.429999999998</v>
      </c>
      <c r="S37" s="22">
        <f t="shared" si="3"/>
        <v>6293.970000000003</v>
      </c>
      <c r="T37" s="37">
        <f t="shared" si="4"/>
        <v>11692.429999999998</v>
      </c>
      <c r="U37" s="15">
        <v>0</v>
      </c>
      <c r="V37" s="18">
        <v>0</v>
      </c>
      <c r="W37" s="38">
        <f t="shared" si="2"/>
        <v>0</v>
      </c>
      <c r="X37" s="39">
        <f t="shared" si="5"/>
        <v>11692.429999999998</v>
      </c>
      <c r="Y37" s="15">
        <v>9.9400000000000002E-2</v>
      </c>
      <c r="Z37" s="51">
        <f t="shared" si="6"/>
        <v>1162.2275419999999</v>
      </c>
      <c r="AA37" s="15">
        <v>0</v>
      </c>
      <c r="AB37" s="39">
        <f t="shared" si="7"/>
        <v>11692.429999999998</v>
      </c>
      <c r="AC37" s="14"/>
    </row>
    <row r="38" spans="1:29" hidden="1" x14ac:dyDescent="0.3">
      <c r="A38" s="13" t="s">
        <v>481</v>
      </c>
      <c r="B38" s="14" t="s">
        <v>482</v>
      </c>
      <c r="C38" s="14" t="s">
        <v>499</v>
      </c>
      <c r="D38" s="14" t="s">
        <v>500</v>
      </c>
      <c r="E38" s="14" t="s">
        <v>245</v>
      </c>
      <c r="F38" s="14" t="s">
        <v>245</v>
      </c>
      <c r="G38" s="14">
        <v>489</v>
      </c>
      <c r="H38" s="14" t="s">
        <v>485</v>
      </c>
      <c r="I38" s="14" t="s">
        <v>245</v>
      </c>
      <c r="J38" s="14"/>
      <c r="K38" s="14" t="s">
        <v>486</v>
      </c>
      <c r="L38" s="14" t="s">
        <v>496</v>
      </c>
      <c r="M38" s="15">
        <v>0</v>
      </c>
      <c r="N38" s="16">
        <v>8199</v>
      </c>
      <c r="O38" s="14"/>
      <c r="P38" s="17">
        <v>837.30000000000018</v>
      </c>
      <c r="Q38" s="18">
        <v>3000</v>
      </c>
      <c r="R38" s="18">
        <v>2598.6000000000004</v>
      </c>
      <c r="S38" s="22">
        <f t="shared" si="3"/>
        <v>1238.6999999999998</v>
      </c>
      <c r="T38" s="37">
        <f t="shared" si="4"/>
        <v>2598.6000000000004</v>
      </c>
      <c r="U38" s="15">
        <v>0</v>
      </c>
      <c r="V38" s="18">
        <v>0</v>
      </c>
      <c r="W38" s="38">
        <f t="shared" si="2"/>
        <v>0</v>
      </c>
      <c r="X38" s="39">
        <f t="shared" si="5"/>
        <v>2598.6000000000004</v>
      </c>
      <c r="Y38" s="15">
        <v>9.9400000000000002E-2</v>
      </c>
      <c r="Z38" s="51">
        <f t="shared" si="6"/>
        <v>258.30084000000005</v>
      </c>
      <c r="AA38" s="15">
        <v>0</v>
      </c>
      <c r="AB38" s="39">
        <f t="shared" si="7"/>
        <v>2598.6000000000004</v>
      </c>
      <c r="AC38" s="14"/>
    </row>
    <row r="39" spans="1:29" hidden="1" x14ac:dyDescent="0.3">
      <c r="A39" s="13" t="s">
        <v>481</v>
      </c>
      <c r="B39" s="14" t="s">
        <v>482</v>
      </c>
      <c r="C39" s="14" t="s">
        <v>499</v>
      </c>
      <c r="D39" s="14" t="s">
        <v>500</v>
      </c>
      <c r="E39" s="14" t="s">
        <v>517</v>
      </c>
      <c r="F39" s="14" t="s">
        <v>518</v>
      </c>
      <c r="G39" s="14">
        <v>489</v>
      </c>
      <c r="H39" s="14" t="s">
        <v>485</v>
      </c>
      <c r="I39" s="14" t="s">
        <v>216</v>
      </c>
      <c r="J39" s="14"/>
      <c r="K39" s="14" t="s">
        <v>486</v>
      </c>
      <c r="L39" s="14" t="s">
        <v>487</v>
      </c>
      <c r="M39" s="15">
        <v>0.02</v>
      </c>
      <c r="N39" s="16">
        <v>8184</v>
      </c>
      <c r="O39" s="14"/>
      <c r="P39" s="17">
        <v>2325.3500000000004</v>
      </c>
      <c r="Q39" s="18">
        <v>6000</v>
      </c>
      <c r="R39" s="18">
        <v>4836.7999999999993</v>
      </c>
      <c r="S39" s="22">
        <f t="shared" si="3"/>
        <v>3488.5500000000011</v>
      </c>
      <c r="T39" s="37">
        <f t="shared" si="4"/>
        <v>4741.9607843137246</v>
      </c>
      <c r="U39" s="15">
        <v>0</v>
      </c>
      <c r="V39" s="18">
        <v>0</v>
      </c>
      <c r="W39" s="38">
        <f t="shared" si="2"/>
        <v>94.839215686274656</v>
      </c>
      <c r="X39" s="39">
        <f t="shared" si="5"/>
        <v>4836.7999999999993</v>
      </c>
      <c r="Y39" s="15">
        <v>9.9400000000000002E-2</v>
      </c>
      <c r="Z39" s="51">
        <f t="shared" si="6"/>
        <v>480.77791999999994</v>
      </c>
      <c r="AA39" s="15">
        <v>0</v>
      </c>
      <c r="AB39" s="39">
        <f t="shared" si="7"/>
        <v>4836.7999999999993</v>
      </c>
      <c r="AC39" s="14"/>
    </row>
    <row r="40" spans="1:29" hidden="1" x14ac:dyDescent="0.3">
      <c r="A40" s="13" t="s">
        <v>481</v>
      </c>
      <c r="B40" s="14" t="s">
        <v>482</v>
      </c>
      <c r="C40" s="14" t="s">
        <v>499</v>
      </c>
      <c r="D40" s="14" t="s">
        <v>500</v>
      </c>
      <c r="E40" s="14" t="s">
        <v>243</v>
      </c>
      <c r="F40" s="14" t="s">
        <v>243</v>
      </c>
      <c r="G40" s="14">
        <v>489</v>
      </c>
      <c r="H40" s="14" t="s">
        <v>485</v>
      </c>
      <c r="I40" s="14" t="s">
        <v>243</v>
      </c>
      <c r="J40" s="14"/>
      <c r="K40" s="14" t="s">
        <v>486</v>
      </c>
      <c r="L40" s="14" t="s">
        <v>487</v>
      </c>
      <c r="M40" s="15">
        <v>0.01</v>
      </c>
      <c r="N40" s="16">
        <v>8216</v>
      </c>
      <c r="O40" s="14"/>
      <c r="P40" s="17">
        <v>0</v>
      </c>
      <c r="Q40" s="18">
        <v>20200</v>
      </c>
      <c r="R40" s="18">
        <v>762.5</v>
      </c>
      <c r="S40" s="22">
        <f t="shared" si="3"/>
        <v>19437.5</v>
      </c>
      <c r="T40" s="37">
        <f t="shared" si="4"/>
        <v>754.95049504950498</v>
      </c>
      <c r="U40" s="15">
        <v>0</v>
      </c>
      <c r="V40" s="18">
        <v>0</v>
      </c>
      <c r="W40" s="38">
        <f t="shared" si="2"/>
        <v>7.5495049504950202</v>
      </c>
      <c r="X40" s="39">
        <f t="shared" si="5"/>
        <v>762.5</v>
      </c>
      <c r="Y40" s="15">
        <v>9.9400000000000002E-2</v>
      </c>
      <c r="Z40" s="51">
        <f t="shared" si="6"/>
        <v>75.792500000000004</v>
      </c>
      <c r="AA40" s="15">
        <v>0</v>
      </c>
      <c r="AB40" s="39">
        <f t="shared" si="7"/>
        <v>762.5</v>
      </c>
      <c r="AC40" s="14"/>
    </row>
    <row r="41" spans="1:29" hidden="1" x14ac:dyDescent="0.3">
      <c r="A41" s="13" t="s">
        <v>491</v>
      </c>
      <c r="B41" s="14" t="s">
        <v>482</v>
      </c>
      <c r="C41" s="14" t="s">
        <v>499</v>
      </c>
      <c r="D41" s="14" t="s">
        <v>500</v>
      </c>
      <c r="E41" s="14" t="s">
        <v>223</v>
      </c>
      <c r="F41" s="14" t="s">
        <v>519</v>
      </c>
      <c r="G41" s="14">
        <v>489</v>
      </c>
      <c r="H41" s="14" t="s">
        <v>485</v>
      </c>
      <c r="I41" s="14" t="s">
        <v>223</v>
      </c>
      <c r="J41" s="14"/>
      <c r="K41" s="14" t="s">
        <v>486</v>
      </c>
      <c r="L41" s="14" t="s">
        <v>496</v>
      </c>
      <c r="M41" s="15">
        <v>0</v>
      </c>
      <c r="N41" s="16">
        <v>7121</v>
      </c>
      <c r="O41" s="14"/>
      <c r="P41" s="17">
        <v>23002.339999999997</v>
      </c>
      <c r="Q41" s="18">
        <v>230000</v>
      </c>
      <c r="R41" s="18">
        <v>149520.47</v>
      </c>
      <c r="S41" s="22">
        <f t="shared" si="3"/>
        <v>103481.87</v>
      </c>
      <c r="T41" s="37">
        <f t="shared" si="4"/>
        <v>149520.47</v>
      </c>
      <c r="U41" s="15">
        <v>0</v>
      </c>
      <c r="V41" s="18">
        <v>0</v>
      </c>
      <c r="W41" s="38">
        <f t="shared" si="2"/>
        <v>0</v>
      </c>
      <c r="X41" s="39">
        <f t="shared" si="5"/>
        <v>149520.47</v>
      </c>
      <c r="Y41" s="15">
        <v>9.9400000000000002E-2</v>
      </c>
      <c r="Z41" s="51">
        <f t="shared" si="6"/>
        <v>14862.334718</v>
      </c>
      <c r="AA41" s="15">
        <v>0</v>
      </c>
      <c r="AB41" s="39">
        <f t="shared" si="7"/>
        <v>149520.47</v>
      </c>
      <c r="AC41" s="14"/>
    </row>
    <row r="42" spans="1:29" hidden="1" x14ac:dyDescent="0.3">
      <c r="A42" s="13" t="s">
        <v>481</v>
      </c>
      <c r="B42" s="14" t="s">
        <v>482</v>
      </c>
      <c r="C42" s="14" t="s">
        <v>499</v>
      </c>
      <c r="D42" s="14" t="s">
        <v>500</v>
      </c>
      <c r="E42" s="14" t="s">
        <v>235</v>
      </c>
      <c r="F42" s="14" t="s">
        <v>235</v>
      </c>
      <c r="G42" s="14">
        <v>489</v>
      </c>
      <c r="H42" s="14" t="s">
        <v>485</v>
      </c>
      <c r="I42" s="14" t="s">
        <v>235</v>
      </c>
      <c r="J42" s="14"/>
      <c r="K42" s="14" t="s">
        <v>486</v>
      </c>
      <c r="L42" s="14" t="s">
        <v>487</v>
      </c>
      <c r="M42" s="15">
        <v>0.02</v>
      </c>
      <c r="N42" s="16">
        <v>8203</v>
      </c>
      <c r="O42" s="14"/>
      <c r="P42" s="17">
        <v>473.2</v>
      </c>
      <c r="Q42" s="18">
        <v>357.80000000000018</v>
      </c>
      <c r="R42" s="18">
        <v>831.00000000000011</v>
      </c>
      <c r="S42" s="22">
        <f t="shared" si="3"/>
        <v>0</v>
      </c>
      <c r="T42" s="37">
        <f t="shared" si="4"/>
        <v>814.70588235294133</v>
      </c>
      <c r="U42" s="15">
        <v>0</v>
      </c>
      <c r="V42" s="18">
        <v>0</v>
      </c>
      <c r="W42" s="38">
        <f t="shared" si="2"/>
        <v>16.294117647058783</v>
      </c>
      <c r="X42" s="39">
        <f t="shared" si="5"/>
        <v>831.00000000000011</v>
      </c>
      <c r="Y42" s="15">
        <v>9.9400000000000002E-2</v>
      </c>
      <c r="Z42" s="51">
        <f t="shared" si="6"/>
        <v>82.601400000000012</v>
      </c>
      <c r="AA42" s="15">
        <v>0</v>
      </c>
      <c r="AB42" s="39">
        <f t="shared" si="7"/>
        <v>831.00000000000011</v>
      </c>
      <c r="AC42" s="14"/>
    </row>
    <row r="43" spans="1:29" hidden="1" x14ac:dyDescent="0.3">
      <c r="A43" s="13" t="s">
        <v>491</v>
      </c>
      <c r="B43" s="14" t="s">
        <v>482</v>
      </c>
      <c r="C43" s="14" t="s">
        <v>499</v>
      </c>
      <c r="D43" s="14" t="s">
        <v>500</v>
      </c>
      <c r="E43" s="14" t="s">
        <v>520</v>
      </c>
      <c r="F43" s="14" t="s">
        <v>520</v>
      </c>
      <c r="G43" s="14">
        <v>489</v>
      </c>
      <c r="H43" s="14" t="s">
        <v>485</v>
      </c>
      <c r="I43" s="14" t="s">
        <v>247</v>
      </c>
      <c r="J43" s="14"/>
      <c r="K43" s="14" t="s">
        <v>486</v>
      </c>
      <c r="L43" s="14" t="s">
        <v>496</v>
      </c>
      <c r="M43" s="15">
        <v>0</v>
      </c>
      <c r="N43" s="16">
        <v>7097</v>
      </c>
      <c r="O43" s="14"/>
      <c r="P43" s="17">
        <v>30112.190000000017</v>
      </c>
      <c r="Q43" s="18">
        <v>150000</v>
      </c>
      <c r="R43" s="18">
        <v>132777.1</v>
      </c>
      <c r="S43" s="22">
        <f t="shared" si="3"/>
        <v>47335.09</v>
      </c>
      <c r="T43" s="37">
        <f t="shared" si="4"/>
        <v>132777.1</v>
      </c>
      <c r="U43" s="15">
        <v>0</v>
      </c>
      <c r="V43" s="18">
        <v>0</v>
      </c>
      <c r="W43" s="38">
        <f t="shared" si="2"/>
        <v>0</v>
      </c>
      <c r="X43" s="39">
        <f t="shared" si="5"/>
        <v>132777.1</v>
      </c>
      <c r="Y43" s="15">
        <v>9.9400000000000002E-2</v>
      </c>
      <c r="Z43" s="51">
        <f t="shared" si="6"/>
        <v>13198.043740000001</v>
      </c>
      <c r="AA43" s="15">
        <v>0</v>
      </c>
      <c r="AB43" s="39">
        <f t="shared" si="7"/>
        <v>132777.1</v>
      </c>
      <c r="AC43" s="14"/>
    </row>
    <row r="44" spans="1:29" hidden="1" x14ac:dyDescent="0.3">
      <c r="A44" s="13" t="s">
        <v>481</v>
      </c>
      <c r="B44" s="14" t="s">
        <v>482</v>
      </c>
      <c r="C44" s="14" t="s">
        <v>499</v>
      </c>
      <c r="D44" s="14" t="s">
        <v>500</v>
      </c>
      <c r="E44" s="14" t="s">
        <v>521</v>
      </c>
      <c r="F44" s="14" t="s">
        <v>522</v>
      </c>
      <c r="G44" s="14">
        <v>489</v>
      </c>
      <c r="H44" s="14" t="s">
        <v>485</v>
      </c>
      <c r="I44" s="14" t="s">
        <v>232</v>
      </c>
      <c r="J44" s="14"/>
      <c r="K44" s="14" t="s">
        <v>486</v>
      </c>
      <c r="L44" s="14" t="s">
        <v>487</v>
      </c>
      <c r="M44" s="15">
        <v>0.02</v>
      </c>
      <c r="N44" s="16">
        <v>8117</v>
      </c>
      <c r="O44" s="14"/>
      <c r="P44" s="17">
        <v>1048.07</v>
      </c>
      <c r="Q44" s="18">
        <v>5100</v>
      </c>
      <c r="R44" s="18">
        <v>1369.0800000000002</v>
      </c>
      <c r="S44" s="22">
        <f t="shared" si="3"/>
        <v>4778.99</v>
      </c>
      <c r="T44" s="37">
        <f t="shared" si="4"/>
        <v>1342.2352941176473</v>
      </c>
      <c r="U44" s="15">
        <v>0</v>
      </c>
      <c r="V44" s="18">
        <v>0</v>
      </c>
      <c r="W44" s="38">
        <f t="shared" si="2"/>
        <v>26.844705882352855</v>
      </c>
      <c r="X44" s="39">
        <f t="shared" si="5"/>
        <v>1369.0800000000002</v>
      </c>
      <c r="Y44" s="15">
        <v>9.9400000000000002E-2</v>
      </c>
      <c r="Z44" s="51">
        <f t="shared" si="6"/>
        <v>136.08655200000001</v>
      </c>
      <c r="AA44" s="15">
        <v>0</v>
      </c>
      <c r="AB44" s="39">
        <f t="shared" si="7"/>
        <v>1369.0800000000002</v>
      </c>
      <c r="AC44" s="14"/>
    </row>
    <row r="45" spans="1:29" hidden="1" x14ac:dyDescent="0.3">
      <c r="A45" s="13" t="s">
        <v>481</v>
      </c>
      <c r="B45" s="14" t="s">
        <v>482</v>
      </c>
      <c r="C45" s="14" t="s">
        <v>499</v>
      </c>
      <c r="D45" s="14" t="s">
        <v>500</v>
      </c>
      <c r="E45" s="14" t="s">
        <v>523</v>
      </c>
      <c r="F45" s="14" t="s">
        <v>523</v>
      </c>
      <c r="G45" s="14">
        <v>489</v>
      </c>
      <c r="H45" s="14" t="s">
        <v>485</v>
      </c>
      <c r="I45" s="14" t="s">
        <v>230</v>
      </c>
      <c r="J45" s="14"/>
      <c r="K45" s="14" t="s">
        <v>486</v>
      </c>
      <c r="L45" s="14" t="s">
        <v>496</v>
      </c>
      <c r="M45" s="15">
        <v>0</v>
      </c>
      <c r="N45" s="16">
        <v>8242</v>
      </c>
      <c r="O45" s="14"/>
      <c r="P45" s="17">
        <v>0</v>
      </c>
      <c r="Q45" s="18">
        <v>10000</v>
      </c>
      <c r="R45" s="18">
        <v>1323.5</v>
      </c>
      <c r="S45" s="22">
        <f t="shared" si="3"/>
        <v>8676.5</v>
      </c>
      <c r="T45" s="37">
        <f t="shared" si="4"/>
        <v>1323.5</v>
      </c>
      <c r="U45" s="15">
        <v>0</v>
      </c>
      <c r="V45" s="18">
        <v>0</v>
      </c>
      <c r="W45" s="38">
        <f t="shared" si="2"/>
        <v>0</v>
      </c>
      <c r="X45" s="39">
        <f t="shared" si="5"/>
        <v>1323.5</v>
      </c>
      <c r="Y45" s="15">
        <v>9.9400000000000002E-2</v>
      </c>
      <c r="Z45" s="51">
        <f t="shared" si="6"/>
        <v>131.55590000000001</v>
      </c>
      <c r="AA45" s="15">
        <v>0</v>
      </c>
      <c r="AB45" s="39">
        <f t="shared" si="7"/>
        <v>1323.5</v>
      </c>
      <c r="AC45" s="14"/>
    </row>
    <row r="46" spans="1:29" hidden="1" x14ac:dyDescent="0.3">
      <c r="A46" s="13" t="s">
        <v>481</v>
      </c>
      <c r="B46" s="14" t="s">
        <v>482</v>
      </c>
      <c r="C46" s="14" t="s">
        <v>499</v>
      </c>
      <c r="D46" s="14" t="s">
        <v>500</v>
      </c>
      <c r="E46" s="14" t="s">
        <v>524</v>
      </c>
      <c r="F46" s="14" t="s">
        <v>524</v>
      </c>
      <c r="G46" s="14">
        <v>489</v>
      </c>
      <c r="H46" s="14" t="s">
        <v>485</v>
      </c>
      <c r="I46" s="14" t="s">
        <v>228</v>
      </c>
      <c r="J46" s="14"/>
      <c r="K46" s="14" t="s">
        <v>486</v>
      </c>
      <c r="L46" s="14" t="s">
        <v>487</v>
      </c>
      <c r="M46" s="15">
        <v>0.02</v>
      </c>
      <c r="N46" s="16">
        <v>8211</v>
      </c>
      <c r="O46" s="14"/>
      <c r="P46" s="17">
        <v>4780</v>
      </c>
      <c r="Q46" s="18">
        <v>5100</v>
      </c>
      <c r="R46" s="18">
        <v>5637.5</v>
      </c>
      <c r="S46" s="22">
        <f t="shared" si="3"/>
        <v>4242.5</v>
      </c>
      <c r="T46" s="37">
        <f t="shared" si="4"/>
        <v>5526.9607843137255</v>
      </c>
      <c r="U46" s="15">
        <v>0</v>
      </c>
      <c r="V46" s="18">
        <v>0</v>
      </c>
      <c r="W46" s="38">
        <f t="shared" si="2"/>
        <v>110.53921568627447</v>
      </c>
      <c r="X46" s="39">
        <f t="shared" si="5"/>
        <v>5637.5</v>
      </c>
      <c r="Y46" s="15">
        <v>9.9400000000000002E-2</v>
      </c>
      <c r="Z46" s="51">
        <f t="shared" si="6"/>
        <v>560.36750000000006</v>
      </c>
      <c r="AA46" s="15">
        <v>0</v>
      </c>
      <c r="AB46" s="39">
        <f t="shared" si="7"/>
        <v>5637.5</v>
      </c>
      <c r="AC46" s="14"/>
    </row>
    <row r="47" spans="1:29" hidden="1" x14ac:dyDescent="0.3">
      <c r="A47" s="13" t="s">
        <v>481</v>
      </c>
      <c r="B47" s="14" t="s">
        <v>482</v>
      </c>
      <c r="C47" s="14" t="s">
        <v>499</v>
      </c>
      <c r="D47" s="14" t="s">
        <v>500</v>
      </c>
      <c r="E47" s="14" t="s">
        <v>525</v>
      </c>
      <c r="F47" s="14" t="s">
        <v>526</v>
      </c>
      <c r="G47" s="14">
        <v>489</v>
      </c>
      <c r="H47" s="14" t="s">
        <v>485</v>
      </c>
      <c r="I47" s="14" t="s">
        <v>258</v>
      </c>
      <c r="J47" s="14"/>
      <c r="K47" s="14" t="s">
        <v>486</v>
      </c>
      <c r="L47" s="14" t="s">
        <v>496</v>
      </c>
      <c r="M47" s="15">
        <v>0</v>
      </c>
      <c r="N47" s="16">
        <v>7998</v>
      </c>
      <c r="O47" s="14"/>
      <c r="P47" s="17">
        <v>2348.6000000000022</v>
      </c>
      <c r="Q47" s="18">
        <v>10000</v>
      </c>
      <c r="R47" s="18">
        <v>3558</v>
      </c>
      <c r="S47" s="22">
        <f t="shared" si="3"/>
        <v>8790.6000000000022</v>
      </c>
      <c r="T47" s="37">
        <f t="shared" si="4"/>
        <v>3558</v>
      </c>
      <c r="U47" s="15">
        <v>0</v>
      </c>
      <c r="V47" s="18">
        <v>0</v>
      </c>
      <c r="W47" s="38">
        <f t="shared" si="2"/>
        <v>0</v>
      </c>
      <c r="X47" s="39">
        <f t="shared" si="5"/>
        <v>3558</v>
      </c>
      <c r="Y47" s="15">
        <v>9.9400000000000002E-2</v>
      </c>
      <c r="Z47" s="51">
        <f t="shared" si="6"/>
        <v>353.66520000000003</v>
      </c>
      <c r="AA47" s="15">
        <v>0</v>
      </c>
      <c r="AB47" s="39">
        <f t="shared" si="7"/>
        <v>3558</v>
      </c>
      <c r="AC47" s="14"/>
    </row>
    <row r="48" spans="1:29" hidden="1" x14ac:dyDescent="0.3">
      <c r="A48" s="13" t="s">
        <v>481</v>
      </c>
      <c r="B48" s="14" t="s">
        <v>482</v>
      </c>
      <c r="C48" s="14" t="s">
        <v>499</v>
      </c>
      <c r="D48" s="14" t="s">
        <v>500</v>
      </c>
      <c r="E48" s="14" t="s">
        <v>299</v>
      </c>
      <c r="F48" s="14" t="s">
        <v>299</v>
      </c>
      <c r="G48" s="14">
        <v>489</v>
      </c>
      <c r="H48" s="14" t="s">
        <v>485</v>
      </c>
      <c r="I48" s="14" t="s">
        <v>299</v>
      </c>
      <c r="J48" s="14"/>
      <c r="K48" s="14" t="s">
        <v>486</v>
      </c>
      <c r="L48" s="14" t="s">
        <v>496</v>
      </c>
      <c r="M48" s="15">
        <v>0</v>
      </c>
      <c r="N48" s="16">
        <v>7907</v>
      </c>
      <c r="O48" s="14"/>
      <c r="P48" s="17">
        <v>18417.300000000003</v>
      </c>
      <c r="Q48" s="18">
        <v>0</v>
      </c>
      <c r="R48" s="18">
        <v>10569</v>
      </c>
      <c r="S48" s="22">
        <f t="shared" si="3"/>
        <v>7848.3000000000029</v>
      </c>
      <c r="T48" s="37">
        <f t="shared" si="4"/>
        <v>10569</v>
      </c>
      <c r="U48" s="15">
        <v>0</v>
      </c>
      <c r="V48" s="18">
        <v>0</v>
      </c>
      <c r="W48" s="38">
        <f t="shared" si="2"/>
        <v>0</v>
      </c>
      <c r="X48" s="39">
        <f t="shared" si="5"/>
        <v>10569</v>
      </c>
      <c r="Y48" s="15">
        <v>9.9400000000000002E-2</v>
      </c>
      <c r="Z48" s="51">
        <f t="shared" si="6"/>
        <v>1050.5586000000001</v>
      </c>
      <c r="AA48" s="15">
        <v>0</v>
      </c>
      <c r="AB48" s="39">
        <f t="shared" si="7"/>
        <v>10569</v>
      </c>
      <c r="AC48" s="14"/>
    </row>
    <row r="49" spans="1:29" hidden="1" x14ac:dyDescent="0.3">
      <c r="A49" s="13" t="s">
        <v>491</v>
      </c>
      <c r="B49" s="14" t="s">
        <v>482</v>
      </c>
      <c r="C49" s="14" t="s">
        <v>499</v>
      </c>
      <c r="D49" s="14" t="s">
        <v>500</v>
      </c>
      <c r="E49" s="14" t="s">
        <v>527</v>
      </c>
      <c r="F49" s="14" t="s">
        <v>527</v>
      </c>
      <c r="G49" s="14">
        <v>489</v>
      </c>
      <c r="H49" s="14" t="s">
        <v>485</v>
      </c>
      <c r="I49" s="14" t="s">
        <v>287</v>
      </c>
      <c r="J49" s="14"/>
      <c r="K49" s="14" t="s">
        <v>486</v>
      </c>
      <c r="L49" s="14" t="s">
        <v>487</v>
      </c>
      <c r="M49" s="15">
        <v>0.02</v>
      </c>
      <c r="N49" s="16">
        <v>8230</v>
      </c>
      <c r="O49" s="14"/>
      <c r="P49" s="17">
        <v>0</v>
      </c>
      <c r="Q49" s="18">
        <v>5100</v>
      </c>
      <c r="R49" s="18">
        <v>2020.8000000000002</v>
      </c>
      <c r="S49" s="22">
        <f t="shared" si="3"/>
        <v>3079.2</v>
      </c>
      <c r="T49" s="37">
        <f t="shared" si="4"/>
        <v>1981.1764705882354</v>
      </c>
      <c r="U49" s="15">
        <v>0</v>
      </c>
      <c r="V49" s="18">
        <v>0</v>
      </c>
      <c r="W49" s="38">
        <f t="shared" si="2"/>
        <v>39.623529411764821</v>
      </c>
      <c r="X49" s="39">
        <f t="shared" si="5"/>
        <v>2020.8000000000002</v>
      </c>
      <c r="Y49" s="15">
        <v>9.9400000000000002E-2</v>
      </c>
      <c r="Z49" s="51">
        <f t="shared" si="6"/>
        <v>200.86752000000001</v>
      </c>
      <c r="AA49" s="15">
        <v>0</v>
      </c>
      <c r="AB49" s="39">
        <f t="shared" si="7"/>
        <v>2020.8000000000002</v>
      </c>
      <c r="AC49" s="14"/>
    </row>
    <row r="50" spans="1:29" hidden="1" x14ac:dyDescent="0.3">
      <c r="A50" s="13" t="s">
        <v>481</v>
      </c>
      <c r="B50" s="14" t="s">
        <v>482</v>
      </c>
      <c r="C50" s="14" t="s">
        <v>499</v>
      </c>
      <c r="D50" s="14" t="s">
        <v>500</v>
      </c>
      <c r="E50" s="14" t="s">
        <v>528</v>
      </c>
      <c r="F50" s="14" t="s">
        <v>528</v>
      </c>
      <c r="G50" s="14">
        <v>489</v>
      </c>
      <c r="H50" s="14" t="s">
        <v>485</v>
      </c>
      <c r="I50" s="14" t="s">
        <v>253</v>
      </c>
      <c r="J50" s="14"/>
      <c r="K50" s="14" t="s">
        <v>486</v>
      </c>
      <c r="L50" s="14" t="s">
        <v>487</v>
      </c>
      <c r="M50" s="15">
        <v>0.02</v>
      </c>
      <c r="N50" s="16">
        <v>7754</v>
      </c>
      <c r="O50" s="14"/>
      <c r="P50" s="17">
        <v>2444.0999999999985</v>
      </c>
      <c r="Q50" s="18">
        <v>2040</v>
      </c>
      <c r="R50" s="18">
        <v>2621</v>
      </c>
      <c r="S50" s="22">
        <f t="shared" si="3"/>
        <v>1863.0999999999985</v>
      </c>
      <c r="T50" s="37">
        <f t="shared" si="4"/>
        <v>2569.6078431372548</v>
      </c>
      <c r="U50" s="15">
        <v>0</v>
      </c>
      <c r="V50" s="18">
        <v>0</v>
      </c>
      <c r="W50" s="38">
        <f t="shared" si="2"/>
        <v>51.392156862745196</v>
      </c>
      <c r="X50" s="39">
        <f t="shared" si="5"/>
        <v>2621</v>
      </c>
      <c r="Y50" s="15">
        <v>9.9400000000000002E-2</v>
      </c>
      <c r="Z50" s="51">
        <f t="shared" si="6"/>
        <v>260.5274</v>
      </c>
      <c r="AA50" s="15">
        <v>0</v>
      </c>
      <c r="AB50" s="39">
        <f t="shared" si="7"/>
        <v>2621</v>
      </c>
      <c r="AC50" s="14"/>
    </row>
    <row r="51" spans="1:29" hidden="1" x14ac:dyDescent="0.3">
      <c r="A51" s="13" t="s">
        <v>481</v>
      </c>
      <c r="B51" s="14" t="s">
        <v>482</v>
      </c>
      <c r="C51" s="14" t="s">
        <v>499</v>
      </c>
      <c r="D51" s="14" t="s">
        <v>500</v>
      </c>
      <c r="E51" s="14" t="s">
        <v>371</v>
      </c>
      <c r="F51" s="14" t="s">
        <v>371</v>
      </c>
      <c r="G51" s="14">
        <v>489</v>
      </c>
      <c r="H51" s="14" t="s">
        <v>485</v>
      </c>
      <c r="I51" s="14" t="s">
        <v>240</v>
      </c>
      <c r="J51" s="14"/>
      <c r="K51" s="14" t="s">
        <v>486</v>
      </c>
      <c r="L51" s="14" t="s">
        <v>487</v>
      </c>
      <c r="M51" s="15">
        <v>0.02</v>
      </c>
      <c r="N51" s="16">
        <v>8045</v>
      </c>
      <c r="O51" s="14"/>
      <c r="P51" s="17">
        <v>11604.580000000002</v>
      </c>
      <c r="Q51" s="18">
        <v>20000</v>
      </c>
      <c r="R51" s="18">
        <v>22230.93</v>
      </c>
      <c r="S51" s="22">
        <f t="shared" si="3"/>
        <v>9373.6500000000015</v>
      </c>
      <c r="T51" s="37">
        <f t="shared" si="4"/>
        <v>21795.029411764706</v>
      </c>
      <c r="U51" s="15">
        <v>0</v>
      </c>
      <c r="V51" s="18">
        <v>0</v>
      </c>
      <c r="W51" s="38">
        <f t="shared" si="2"/>
        <v>435.90058823529398</v>
      </c>
      <c r="X51" s="39">
        <f t="shared" si="5"/>
        <v>22230.93</v>
      </c>
      <c r="Y51" s="15">
        <v>9.9400000000000002E-2</v>
      </c>
      <c r="Z51" s="51">
        <f t="shared" si="6"/>
        <v>2209.7544419999999</v>
      </c>
      <c r="AA51" s="15">
        <v>0</v>
      </c>
      <c r="AB51" s="39">
        <f t="shared" si="7"/>
        <v>22230.93</v>
      </c>
      <c r="AC51" s="14"/>
    </row>
    <row r="52" spans="1:29" hidden="1" x14ac:dyDescent="0.3">
      <c r="A52" s="13" t="s">
        <v>491</v>
      </c>
      <c r="B52" s="14" t="s">
        <v>482</v>
      </c>
      <c r="C52" s="14" t="s">
        <v>499</v>
      </c>
      <c r="D52" s="14" t="s">
        <v>500</v>
      </c>
      <c r="E52" s="14" t="s">
        <v>371</v>
      </c>
      <c r="F52" s="14" t="s">
        <v>371</v>
      </c>
      <c r="G52" s="14">
        <v>489</v>
      </c>
      <c r="H52" s="14" t="s">
        <v>485</v>
      </c>
      <c r="I52" s="14" t="s">
        <v>283</v>
      </c>
      <c r="J52" s="14"/>
      <c r="K52" s="14" t="s">
        <v>486</v>
      </c>
      <c r="L52" s="14" t="s">
        <v>487</v>
      </c>
      <c r="M52" s="15">
        <v>0.02</v>
      </c>
      <c r="N52" s="16">
        <v>8087</v>
      </c>
      <c r="O52" s="14"/>
      <c r="P52" s="17">
        <v>5244.6299999999965</v>
      </c>
      <c r="Q52" s="18">
        <v>10000</v>
      </c>
      <c r="R52" s="18">
        <v>4876.6000000000004</v>
      </c>
      <c r="S52" s="22">
        <f t="shared" si="3"/>
        <v>10368.029999999997</v>
      </c>
      <c r="T52" s="37">
        <f t="shared" si="4"/>
        <v>4780.9803921568628</v>
      </c>
      <c r="U52" s="15">
        <v>0</v>
      </c>
      <c r="V52" s="18">
        <v>0</v>
      </c>
      <c r="W52" s="38">
        <f t="shared" si="2"/>
        <v>95.619607843137601</v>
      </c>
      <c r="X52" s="39">
        <f t="shared" si="5"/>
        <v>4876.6000000000004</v>
      </c>
      <c r="Y52" s="15">
        <v>9.9400000000000002E-2</v>
      </c>
      <c r="Z52" s="51">
        <f t="shared" si="6"/>
        <v>484.73404000000005</v>
      </c>
      <c r="AA52" s="15">
        <v>0</v>
      </c>
      <c r="AB52" s="39">
        <f t="shared" si="7"/>
        <v>4876.6000000000004</v>
      </c>
      <c r="AC52" s="14"/>
    </row>
    <row r="53" spans="1:29" hidden="1" x14ac:dyDescent="0.3">
      <c r="A53" s="13" t="s">
        <v>481</v>
      </c>
      <c r="B53" s="14" t="s">
        <v>482</v>
      </c>
      <c r="C53" s="14" t="s">
        <v>499</v>
      </c>
      <c r="D53" s="14" t="s">
        <v>500</v>
      </c>
      <c r="E53" s="14" t="s">
        <v>371</v>
      </c>
      <c r="F53" s="14" t="s">
        <v>371</v>
      </c>
      <c r="G53" s="14">
        <v>489</v>
      </c>
      <c r="H53" s="14" t="s">
        <v>485</v>
      </c>
      <c r="I53" s="14" t="s">
        <v>284</v>
      </c>
      <c r="J53" s="14"/>
      <c r="K53" s="14" t="s">
        <v>486</v>
      </c>
      <c r="L53" s="14" t="s">
        <v>487</v>
      </c>
      <c r="M53" s="15">
        <v>0.02</v>
      </c>
      <c r="N53" s="16">
        <v>8143</v>
      </c>
      <c r="O53" s="14"/>
      <c r="P53" s="17">
        <v>5462.78999999999</v>
      </c>
      <c r="Q53" s="18">
        <v>-5354.79</v>
      </c>
      <c r="R53" s="18">
        <v>108</v>
      </c>
      <c r="S53" s="22">
        <f t="shared" si="3"/>
        <v>-1.0004441719502211E-11</v>
      </c>
      <c r="T53" s="37">
        <f t="shared" si="4"/>
        <v>105.88235294117646</v>
      </c>
      <c r="U53" s="15">
        <v>0</v>
      </c>
      <c r="V53" s="18">
        <v>0</v>
      </c>
      <c r="W53" s="38">
        <f t="shared" si="2"/>
        <v>2.1176470588235361</v>
      </c>
      <c r="X53" s="39">
        <f t="shared" si="5"/>
        <v>108</v>
      </c>
      <c r="Y53" s="15">
        <v>9.9400000000000002E-2</v>
      </c>
      <c r="Z53" s="51">
        <f t="shared" si="6"/>
        <v>10.735200000000001</v>
      </c>
      <c r="AA53" s="15">
        <v>0</v>
      </c>
      <c r="AB53" s="39">
        <f t="shared" si="7"/>
        <v>108</v>
      </c>
      <c r="AC53" s="14"/>
    </row>
    <row r="54" spans="1:29" hidden="1" x14ac:dyDescent="0.3">
      <c r="A54" s="13" t="s">
        <v>491</v>
      </c>
      <c r="B54" s="14" t="s">
        <v>482</v>
      </c>
      <c r="C54" s="14" t="s">
        <v>499</v>
      </c>
      <c r="D54" s="14" t="s">
        <v>500</v>
      </c>
      <c r="E54" s="14" t="s">
        <v>371</v>
      </c>
      <c r="F54" s="14" t="s">
        <v>371</v>
      </c>
      <c r="G54" s="14">
        <v>489</v>
      </c>
      <c r="H54" s="14" t="s">
        <v>485</v>
      </c>
      <c r="I54" s="14" t="s">
        <v>266</v>
      </c>
      <c r="J54" s="14"/>
      <c r="K54" s="14" t="s">
        <v>486</v>
      </c>
      <c r="L54" s="14" t="s">
        <v>487</v>
      </c>
      <c r="M54" s="15">
        <v>0.02</v>
      </c>
      <c r="N54" s="16">
        <v>8144</v>
      </c>
      <c r="O54" s="14"/>
      <c r="P54" s="17">
        <v>6255.0600000000022</v>
      </c>
      <c r="Q54" s="18">
        <v>10000</v>
      </c>
      <c r="R54" s="18">
        <v>5487.4400000000014</v>
      </c>
      <c r="S54" s="22">
        <f t="shared" si="3"/>
        <v>10767.619999999999</v>
      </c>
      <c r="T54" s="37">
        <f t="shared" si="4"/>
        <v>5379.843137254903</v>
      </c>
      <c r="U54" s="15">
        <v>0</v>
      </c>
      <c r="V54" s="18">
        <v>0</v>
      </c>
      <c r="W54" s="38">
        <f t="shared" si="2"/>
        <v>107.59686274509841</v>
      </c>
      <c r="X54" s="39">
        <f t="shared" si="5"/>
        <v>5487.4400000000014</v>
      </c>
      <c r="Y54" s="15">
        <v>9.9400000000000002E-2</v>
      </c>
      <c r="Z54" s="51">
        <f t="shared" si="6"/>
        <v>545.45153600000015</v>
      </c>
      <c r="AA54" s="15">
        <v>0</v>
      </c>
      <c r="AB54" s="39">
        <f t="shared" si="7"/>
        <v>5487.4400000000014</v>
      </c>
      <c r="AC54" s="14"/>
    </row>
    <row r="55" spans="1:29" hidden="1" x14ac:dyDescent="0.3">
      <c r="A55" s="13" t="s">
        <v>481</v>
      </c>
      <c r="B55" s="14" t="s">
        <v>482</v>
      </c>
      <c r="C55" s="14" t="s">
        <v>499</v>
      </c>
      <c r="D55" s="14" t="s">
        <v>500</v>
      </c>
      <c r="E55" s="14" t="s">
        <v>371</v>
      </c>
      <c r="F55" s="14" t="s">
        <v>371</v>
      </c>
      <c r="G55" s="14">
        <v>489</v>
      </c>
      <c r="H55" s="14" t="s">
        <v>485</v>
      </c>
      <c r="I55" s="14" t="s">
        <v>529</v>
      </c>
      <c r="J55" s="14"/>
      <c r="K55" s="14" t="s">
        <v>486</v>
      </c>
      <c r="L55" s="14" t="s">
        <v>487</v>
      </c>
      <c r="M55" s="15">
        <v>0.02</v>
      </c>
      <c r="N55" s="16">
        <v>165</v>
      </c>
      <c r="O55" s="14"/>
      <c r="P55" s="17">
        <v>66532.709999999977</v>
      </c>
      <c r="Q55" s="18">
        <v>65354.79</v>
      </c>
      <c r="R55" s="18">
        <v>93951.959999999992</v>
      </c>
      <c r="S55" s="22">
        <f t="shared" si="3"/>
        <v>37935.539999999979</v>
      </c>
      <c r="T55" s="37">
        <f t="shared" si="4"/>
        <v>92109.76470588235</v>
      </c>
      <c r="U55" s="15">
        <v>0</v>
      </c>
      <c r="V55" s="18">
        <v>0</v>
      </c>
      <c r="W55" s="38">
        <f t="shared" si="2"/>
        <v>1842.1952941176423</v>
      </c>
      <c r="X55" s="39">
        <f t="shared" si="5"/>
        <v>93951.959999999992</v>
      </c>
      <c r="Y55" s="15">
        <v>9.9400000000000002E-2</v>
      </c>
      <c r="Z55" s="51">
        <f t="shared" si="6"/>
        <v>9338.8248239999994</v>
      </c>
      <c r="AA55" s="15">
        <v>0</v>
      </c>
      <c r="AB55" s="39">
        <f t="shared" si="7"/>
        <v>93951.959999999992</v>
      </c>
      <c r="AC55" s="14"/>
    </row>
    <row r="56" spans="1:29" hidden="1" x14ac:dyDescent="0.3">
      <c r="A56" s="13" t="s">
        <v>481</v>
      </c>
      <c r="B56" s="14" t="s">
        <v>482</v>
      </c>
      <c r="C56" s="14" t="s">
        <v>499</v>
      </c>
      <c r="D56" s="14" t="s">
        <v>500</v>
      </c>
      <c r="E56" s="14" t="s">
        <v>371</v>
      </c>
      <c r="F56" s="14" t="s">
        <v>371</v>
      </c>
      <c r="G56" s="14">
        <v>489</v>
      </c>
      <c r="H56" s="14" t="s">
        <v>485</v>
      </c>
      <c r="I56" s="14" t="s">
        <v>267</v>
      </c>
      <c r="J56" s="14"/>
      <c r="K56" s="14" t="s">
        <v>486</v>
      </c>
      <c r="L56" s="14" t="s">
        <v>487</v>
      </c>
      <c r="M56" s="15">
        <v>0.02</v>
      </c>
      <c r="N56" s="16">
        <v>8128</v>
      </c>
      <c r="O56" s="14"/>
      <c r="P56" s="17">
        <v>9596.6599999999908</v>
      </c>
      <c r="Q56" s="18">
        <v>10000</v>
      </c>
      <c r="R56" s="18">
        <v>13095.220000000001</v>
      </c>
      <c r="S56" s="22">
        <f t="shared" si="3"/>
        <v>6501.4399999999878</v>
      </c>
      <c r="T56" s="37">
        <f t="shared" si="4"/>
        <v>12838.450980392157</v>
      </c>
      <c r="U56" s="15">
        <v>0</v>
      </c>
      <c r="V56" s="18">
        <v>0</v>
      </c>
      <c r="W56" s="38">
        <f t="shared" si="2"/>
        <v>256.7690196078438</v>
      </c>
      <c r="X56" s="39">
        <f t="shared" si="5"/>
        <v>13095.220000000001</v>
      </c>
      <c r="Y56" s="15">
        <v>9.9400000000000002E-2</v>
      </c>
      <c r="Z56" s="51">
        <f t="shared" si="6"/>
        <v>1301.6648680000001</v>
      </c>
      <c r="AA56" s="15">
        <v>0</v>
      </c>
      <c r="AB56" s="39">
        <f t="shared" si="7"/>
        <v>13095.220000000001</v>
      </c>
      <c r="AC56" s="14"/>
    </row>
    <row r="57" spans="1:29" hidden="1" x14ac:dyDescent="0.3">
      <c r="A57" s="13" t="s">
        <v>481</v>
      </c>
      <c r="B57" s="14" t="s">
        <v>482</v>
      </c>
      <c r="C57" s="14" t="s">
        <v>499</v>
      </c>
      <c r="D57" s="14" t="s">
        <v>500</v>
      </c>
      <c r="E57" s="14" t="s">
        <v>371</v>
      </c>
      <c r="F57" s="14" t="s">
        <v>371</v>
      </c>
      <c r="G57" s="14">
        <v>489</v>
      </c>
      <c r="H57" s="14" t="s">
        <v>485</v>
      </c>
      <c r="I57" s="14" t="s">
        <v>239</v>
      </c>
      <c r="J57" s="14"/>
      <c r="K57" s="14" t="s">
        <v>486</v>
      </c>
      <c r="L57" s="14" t="s">
        <v>487</v>
      </c>
      <c r="M57" s="15">
        <v>0.02</v>
      </c>
      <c r="N57" s="16">
        <v>8134</v>
      </c>
      <c r="O57" s="14"/>
      <c r="P57" s="17">
        <v>9128.9199999999964</v>
      </c>
      <c r="Q57" s="18">
        <v>10000</v>
      </c>
      <c r="R57" s="18">
        <v>9140.5999999999985</v>
      </c>
      <c r="S57" s="22">
        <f t="shared" si="3"/>
        <v>9988.32</v>
      </c>
      <c r="T57" s="37">
        <f t="shared" si="4"/>
        <v>8961.3725490196066</v>
      </c>
      <c r="U57" s="15">
        <v>0</v>
      </c>
      <c r="V57" s="18">
        <v>0</v>
      </c>
      <c r="W57" s="38">
        <f t="shared" si="2"/>
        <v>179.22745098039195</v>
      </c>
      <c r="X57" s="39">
        <f t="shared" si="5"/>
        <v>9140.5999999999985</v>
      </c>
      <c r="Y57" s="15">
        <v>9.9400000000000002E-2</v>
      </c>
      <c r="Z57" s="51">
        <f t="shared" si="6"/>
        <v>908.57563999999991</v>
      </c>
      <c r="AA57" s="15">
        <v>0</v>
      </c>
      <c r="AB57" s="39">
        <f t="shared" si="7"/>
        <v>9140.5999999999985</v>
      </c>
      <c r="AC57" s="14"/>
    </row>
    <row r="58" spans="1:29" hidden="1" x14ac:dyDescent="0.3">
      <c r="A58" s="13" t="s">
        <v>481</v>
      </c>
      <c r="B58" s="14" t="s">
        <v>482</v>
      </c>
      <c r="C58" s="14" t="s">
        <v>499</v>
      </c>
      <c r="D58" s="14" t="s">
        <v>500</v>
      </c>
      <c r="E58" s="14" t="s">
        <v>371</v>
      </c>
      <c r="F58" s="14" t="s">
        <v>371</v>
      </c>
      <c r="G58" s="14">
        <v>489</v>
      </c>
      <c r="H58" s="14" t="s">
        <v>485</v>
      </c>
      <c r="I58" s="14" t="s">
        <v>282</v>
      </c>
      <c r="J58" s="14"/>
      <c r="K58" s="14" t="s">
        <v>486</v>
      </c>
      <c r="L58" s="14" t="s">
        <v>487</v>
      </c>
      <c r="M58" s="15">
        <v>0.02</v>
      </c>
      <c r="N58" s="16">
        <v>7769</v>
      </c>
      <c r="O58" s="14"/>
      <c r="P58" s="17">
        <v>7859.0100000000148</v>
      </c>
      <c r="Q58" s="18">
        <v>10000</v>
      </c>
      <c r="R58" s="18">
        <v>8352.2400000000016</v>
      </c>
      <c r="S58" s="22">
        <f t="shared" si="3"/>
        <v>9506.770000000015</v>
      </c>
      <c r="T58" s="37">
        <f t="shared" si="4"/>
        <v>8188.4705882352955</v>
      </c>
      <c r="U58" s="15">
        <v>0</v>
      </c>
      <c r="V58" s="18">
        <v>0</v>
      </c>
      <c r="W58" s="38">
        <f t="shared" si="2"/>
        <v>163.76941176470609</v>
      </c>
      <c r="X58" s="39">
        <f t="shared" si="5"/>
        <v>8352.2400000000016</v>
      </c>
      <c r="Y58" s="15">
        <v>9.9400000000000002E-2</v>
      </c>
      <c r="Z58" s="51">
        <f t="shared" si="6"/>
        <v>830.21265600000015</v>
      </c>
      <c r="AA58" s="15">
        <v>0</v>
      </c>
      <c r="AB58" s="39">
        <f t="shared" si="7"/>
        <v>8352.2400000000016</v>
      </c>
      <c r="AC58" s="14"/>
    </row>
    <row r="59" spans="1:29" hidden="1" x14ac:dyDescent="0.3">
      <c r="A59" s="13" t="s">
        <v>481</v>
      </c>
      <c r="B59" s="14" t="s">
        <v>482</v>
      </c>
      <c r="C59" s="14" t="s">
        <v>499</v>
      </c>
      <c r="D59" s="14" t="s">
        <v>500</v>
      </c>
      <c r="E59" s="14" t="s">
        <v>371</v>
      </c>
      <c r="F59" s="14" t="s">
        <v>371</v>
      </c>
      <c r="G59" s="14">
        <v>489</v>
      </c>
      <c r="H59" s="14" t="s">
        <v>485</v>
      </c>
      <c r="I59" s="14" t="s">
        <v>238</v>
      </c>
      <c r="J59" s="14"/>
      <c r="K59" s="14" t="s">
        <v>486</v>
      </c>
      <c r="L59" s="14" t="s">
        <v>487</v>
      </c>
      <c r="M59" s="15">
        <v>0.02</v>
      </c>
      <c r="N59" s="16">
        <v>7988</v>
      </c>
      <c r="O59" s="14"/>
      <c r="P59" s="17">
        <v>14473.799999999988</v>
      </c>
      <c r="Q59" s="18">
        <v>10000</v>
      </c>
      <c r="R59" s="18">
        <v>10974.43</v>
      </c>
      <c r="S59" s="22">
        <f t="shared" si="3"/>
        <v>13499.369999999988</v>
      </c>
      <c r="T59" s="37">
        <f t="shared" si="4"/>
        <v>10759.245098039215</v>
      </c>
      <c r="U59" s="15">
        <v>0</v>
      </c>
      <c r="V59" s="18">
        <v>0</v>
      </c>
      <c r="W59" s="38">
        <f t="shared" si="2"/>
        <v>215.18490196078528</v>
      </c>
      <c r="X59" s="39">
        <f t="shared" si="5"/>
        <v>10974.43</v>
      </c>
      <c r="Y59" s="15">
        <v>9.9400000000000002E-2</v>
      </c>
      <c r="Z59" s="51">
        <f t="shared" si="6"/>
        <v>1090.858342</v>
      </c>
      <c r="AA59" s="15">
        <v>0</v>
      </c>
      <c r="AB59" s="39">
        <f t="shared" si="7"/>
        <v>10974.43</v>
      </c>
      <c r="AC59" s="14"/>
    </row>
    <row r="60" spans="1:29" hidden="1" x14ac:dyDescent="0.3">
      <c r="A60" s="13" t="s">
        <v>481</v>
      </c>
      <c r="B60" s="14" t="s">
        <v>482</v>
      </c>
      <c r="C60" s="14" t="s">
        <v>499</v>
      </c>
      <c r="D60" s="14" t="s">
        <v>500</v>
      </c>
      <c r="E60" s="14" t="s">
        <v>264</v>
      </c>
      <c r="F60" s="14" t="s">
        <v>264</v>
      </c>
      <c r="G60" s="14">
        <v>489</v>
      </c>
      <c r="H60" s="14" t="s">
        <v>485</v>
      </c>
      <c r="I60" s="14" t="s">
        <v>264</v>
      </c>
      <c r="J60" s="14"/>
      <c r="K60" s="14" t="s">
        <v>486</v>
      </c>
      <c r="L60" s="14" t="s">
        <v>487</v>
      </c>
      <c r="M60" s="15">
        <v>0.02</v>
      </c>
      <c r="N60" s="16">
        <v>7119</v>
      </c>
      <c r="O60" s="14"/>
      <c r="P60" s="17">
        <v>8610.82</v>
      </c>
      <c r="Q60" s="18">
        <v>10200</v>
      </c>
      <c r="R60" s="18">
        <v>15000</v>
      </c>
      <c r="S60" s="22">
        <f t="shared" si="3"/>
        <v>3810.8199999999997</v>
      </c>
      <c r="T60" s="37">
        <f t="shared" si="4"/>
        <v>14705.882352941177</v>
      </c>
      <c r="U60" s="15">
        <v>0</v>
      </c>
      <c r="V60" s="18">
        <v>0</v>
      </c>
      <c r="W60" s="38">
        <f t="shared" si="2"/>
        <v>294.11764705882342</v>
      </c>
      <c r="X60" s="39">
        <f t="shared" si="5"/>
        <v>15000</v>
      </c>
      <c r="Y60" s="15">
        <v>9.9400000000000002E-2</v>
      </c>
      <c r="Z60" s="51">
        <f t="shared" si="6"/>
        <v>1491</v>
      </c>
      <c r="AA60" s="15">
        <v>0</v>
      </c>
      <c r="AB60" s="39">
        <f t="shared" si="7"/>
        <v>15000</v>
      </c>
      <c r="AC60" s="14"/>
    </row>
    <row r="61" spans="1:29" hidden="1" x14ac:dyDescent="0.3">
      <c r="A61" s="13" t="s">
        <v>491</v>
      </c>
      <c r="B61" s="14" t="s">
        <v>482</v>
      </c>
      <c r="C61" s="14" t="s">
        <v>499</v>
      </c>
      <c r="D61" s="14" t="s">
        <v>500</v>
      </c>
      <c r="E61" s="14" t="s">
        <v>237</v>
      </c>
      <c r="F61" s="14" t="s">
        <v>237</v>
      </c>
      <c r="G61" s="14">
        <v>489</v>
      </c>
      <c r="H61" s="14" t="s">
        <v>485</v>
      </c>
      <c r="I61" s="14" t="s">
        <v>237</v>
      </c>
      <c r="J61" s="14"/>
      <c r="K61" s="14" t="s">
        <v>486</v>
      </c>
      <c r="L61" s="14" t="s">
        <v>487</v>
      </c>
      <c r="M61" s="15">
        <v>0.01</v>
      </c>
      <c r="N61" s="16">
        <v>8104</v>
      </c>
      <c r="O61" s="14"/>
      <c r="P61" s="17">
        <v>8924.7999999999993</v>
      </c>
      <c r="Q61" s="18">
        <v>10100</v>
      </c>
      <c r="R61" s="18">
        <v>11171</v>
      </c>
      <c r="S61" s="22">
        <f t="shared" si="3"/>
        <v>7853.7999999999993</v>
      </c>
      <c r="T61" s="37">
        <f t="shared" si="4"/>
        <v>11060.39603960396</v>
      </c>
      <c r="U61" s="15">
        <v>0</v>
      </c>
      <c r="V61" s="18">
        <v>0</v>
      </c>
      <c r="W61" s="38">
        <f t="shared" si="2"/>
        <v>110.60396039603984</v>
      </c>
      <c r="X61" s="39">
        <f t="shared" si="5"/>
        <v>11171</v>
      </c>
      <c r="Y61" s="15">
        <v>9.9400000000000002E-2</v>
      </c>
      <c r="Z61" s="51">
        <f t="shared" si="6"/>
        <v>1110.3974000000001</v>
      </c>
      <c r="AA61" s="15">
        <v>0</v>
      </c>
      <c r="AB61" s="39">
        <f t="shared" si="7"/>
        <v>11171</v>
      </c>
      <c r="AC61" s="14"/>
    </row>
    <row r="62" spans="1:29" hidden="1" x14ac:dyDescent="0.3">
      <c r="A62" s="13" t="s">
        <v>491</v>
      </c>
      <c r="B62" s="14" t="s">
        <v>482</v>
      </c>
      <c r="C62" s="14" t="s">
        <v>499</v>
      </c>
      <c r="D62" s="14" t="s">
        <v>500</v>
      </c>
      <c r="E62" s="14" t="s">
        <v>530</v>
      </c>
      <c r="F62" s="14" t="s">
        <v>531</v>
      </c>
      <c r="G62" s="14">
        <v>489</v>
      </c>
      <c r="H62" s="14" t="s">
        <v>485</v>
      </c>
      <c r="I62" s="14" t="s">
        <v>241</v>
      </c>
      <c r="J62" s="14"/>
      <c r="K62" s="14" t="s">
        <v>486</v>
      </c>
      <c r="L62" s="14" t="s">
        <v>496</v>
      </c>
      <c r="M62" s="15">
        <v>0</v>
      </c>
      <c r="N62" s="16">
        <v>8101</v>
      </c>
      <c r="O62" s="14"/>
      <c r="P62" s="17">
        <v>43319.5</v>
      </c>
      <c r="Q62" s="18">
        <v>100000</v>
      </c>
      <c r="R62" s="18">
        <v>115104.8</v>
      </c>
      <c r="S62" s="22">
        <f t="shared" si="3"/>
        <v>28214.699999999997</v>
      </c>
      <c r="T62" s="37">
        <f t="shared" si="4"/>
        <v>115104.8</v>
      </c>
      <c r="U62" s="15">
        <v>0</v>
      </c>
      <c r="V62" s="18">
        <v>0</v>
      </c>
      <c r="W62" s="38">
        <f t="shared" si="2"/>
        <v>0</v>
      </c>
      <c r="X62" s="39">
        <f t="shared" si="5"/>
        <v>115104.8</v>
      </c>
      <c r="Y62" s="15">
        <v>9.9400000000000002E-2</v>
      </c>
      <c r="Z62" s="51">
        <f t="shared" si="6"/>
        <v>11441.41712</v>
      </c>
      <c r="AA62" s="15">
        <v>0</v>
      </c>
      <c r="AB62" s="39">
        <f t="shared" si="7"/>
        <v>115104.8</v>
      </c>
      <c r="AC62" s="14"/>
    </row>
    <row r="63" spans="1:29" hidden="1" x14ac:dyDescent="0.3">
      <c r="A63" s="13" t="s">
        <v>481</v>
      </c>
      <c r="B63" s="14" t="s">
        <v>482</v>
      </c>
      <c r="C63" s="14" t="s">
        <v>499</v>
      </c>
      <c r="D63" s="14" t="s">
        <v>500</v>
      </c>
      <c r="E63" s="14" t="s">
        <v>532</v>
      </c>
      <c r="F63" s="14" t="s">
        <v>532</v>
      </c>
      <c r="G63" s="14">
        <v>489</v>
      </c>
      <c r="H63" s="14" t="s">
        <v>485</v>
      </c>
      <c r="I63" s="14" t="s">
        <v>532</v>
      </c>
      <c r="J63" s="14"/>
      <c r="K63" s="14" t="s">
        <v>486</v>
      </c>
      <c r="L63" s="14" t="s">
        <v>496</v>
      </c>
      <c r="M63" s="15">
        <v>0</v>
      </c>
      <c r="N63" s="16">
        <v>123</v>
      </c>
      <c r="O63" s="14"/>
      <c r="P63" s="17">
        <v>23733.457199999903</v>
      </c>
      <c r="Q63" s="18">
        <v>60000</v>
      </c>
      <c r="R63" s="18">
        <v>59378.600000000013</v>
      </c>
      <c r="S63" s="22">
        <f t="shared" si="3"/>
        <v>24354.857199999889</v>
      </c>
      <c r="T63" s="37">
        <f t="shared" si="4"/>
        <v>59378.600000000013</v>
      </c>
      <c r="U63" s="15">
        <v>0</v>
      </c>
      <c r="V63" s="18">
        <v>0</v>
      </c>
      <c r="W63" s="38">
        <f t="shared" si="2"/>
        <v>0</v>
      </c>
      <c r="X63" s="39">
        <f t="shared" si="5"/>
        <v>59378.600000000013</v>
      </c>
      <c r="Y63" s="15">
        <v>9.9400000000000002E-2</v>
      </c>
      <c r="Z63" s="51">
        <f t="shared" si="6"/>
        <v>5902.2328400000015</v>
      </c>
      <c r="AA63" s="15">
        <v>0</v>
      </c>
      <c r="AB63" s="39">
        <f t="shared" si="7"/>
        <v>59378.600000000013</v>
      </c>
      <c r="AC63" s="14"/>
    </row>
    <row r="64" spans="1:29" hidden="1" x14ac:dyDescent="0.3">
      <c r="A64" s="13" t="s">
        <v>481</v>
      </c>
      <c r="B64" s="14" t="s">
        <v>482</v>
      </c>
      <c r="C64" s="14" t="s">
        <v>499</v>
      </c>
      <c r="D64" s="14" t="s">
        <v>500</v>
      </c>
      <c r="E64" s="14" t="s">
        <v>229</v>
      </c>
      <c r="F64" s="14" t="s">
        <v>533</v>
      </c>
      <c r="G64" s="14">
        <v>489</v>
      </c>
      <c r="H64" s="14" t="s">
        <v>485</v>
      </c>
      <c r="I64" s="14" t="s">
        <v>229</v>
      </c>
      <c r="J64" s="14"/>
      <c r="K64" s="14" t="s">
        <v>486</v>
      </c>
      <c r="L64" s="14" t="s">
        <v>496</v>
      </c>
      <c r="M64" s="15">
        <v>0</v>
      </c>
      <c r="N64" s="16">
        <v>8125</v>
      </c>
      <c r="O64" s="14"/>
      <c r="P64" s="17">
        <v>9928.0999999999931</v>
      </c>
      <c r="Q64" s="18">
        <v>10000</v>
      </c>
      <c r="R64" s="18">
        <v>11726.400000000001</v>
      </c>
      <c r="S64" s="22">
        <f t="shared" si="3"/>
        <v>8201.6999999999898</v>
      </c>
      <c r="T64" s="37">
        <f t="shared" si="4"/>
        <v>11726.400000000001</v>
      </c>
      <c r="U64" s="15">
        <v>0</v>
      </c>
      <c r="V64" s="18">
        <v>0</v>
      </c>
      <c r="W64" s="38">
        <f t="shared" si="2"/>
        <v>0</v>
      </c>
      <c r="X64" s="39">
        <f t="shared" si="5"/>
        <v>11726.400000000001</v>
      </c>
      <c r="Y64" s="15">
        <v>9.9400000000000002E-2</v>
      </c>
      <c r="Z64" s="51">
        <f t="shared" si="6"/>
        <v>1165.6041600000001</v>
      </c>
      <c r="AA64" s="15">
        <v>0</v>
      </c>
      <c r="AB64" s="39">
        <f t="shared" si="7"/>
        <v>11726.400000000001</v>
      </c>
      <c r="AC64" s="14"/>
    </row>
    <row r="65" spans="1:29" hidden="1" x14ac:dyDescent="0.3">
      <c r="A65" s="13" t="s">
        <v>491</v>
      </c>
      <c r="B65" s="14" t="s">
        <v>482</v>
      </c>
      <c r="C65" s="14" t="s">
        <v>499</v>
      </c>
      <c r="D65" s="14" t="s">
        <v>500</v>
      </c>
      <c r="E65" s="14" t="s">
        <v>244</v>
      </c>
      <c r="F65" s="14" t="s">
        <v>244</v>
      </c>
      <c r="G65" s="14">
        <v>489</v>
      </c>
      <c r="H65" s="14" t="s">
        <v>485</v>
      </c>
      <c r="I65" s="14" t="s">
        <v>244</v>
      </c>
      <c r="J65" s="14"/>
      <c r="K65" s="14" t="s">
        <v>486</v>
      </c>
      <c r="L65" s="14" t="s">
        <v>496</v>
      </c>
      <c r="M65" s="15">
        <v>0</v>
      </c>
      <c r="N65" s="16">
        <v>8074</v>
      </c>
      <c r="O65" s="14"/>
      <c r="P65" s="17">
        <v>6682.7999999999965</v>
      </c>
      <c r="Q65" s="18">
        <v>10000</v>
      </c>
      <c r="R65" s="18">
        <v>8565.2000000000007</v>
      </c>
      <c r="S65" s="22">
        <f t="shared" si="3"/>
        <v>8117.5999999999949</v>
      </c>
      <c r="T65" s="37">
        <f t="shared" si="4"/>
        <v>8565.2000000000007</v>
      </c>
      <c r="U65" s="15">
        <v>0</v>
      </c>
      <c r="V65" s="18">
        <v>0</v>
      </c>
      <c r="W65" s="38">
        <f t="shared" si="2"/>
        <v>0</v>
      </c>
      <c r="X65" s="39">
        <f t="shared" si="5"/>
        <v>8565.2000000000007</v>
      </c>
      <c r="Y65" s="15">
        <v>9.9400000000000002E-2</v>
      </c>
      <c r="Z65" s="51">
        <f t="shared" si="6"/>
        <v>851.38088000000005</v>
      </c>
      <c r="AA65" s="15">
        <v>0</v>
      </c>
      <c r="AB65" s="39">
        <f t="shared" si="7"/>
        <v>8565.2000000000007</v>
      </c>
      <c r="AC65" s="14"/>
    </row>
    <row r="66" spans="1:29" hidden="1" x14ac:dyDescent="0.3">
      <c r="A66" s="13" t="s">
        <v>491</v>
      </c>
      <c r="B66" s="14" t="s">
        <v>482</v>
      </c>
      <c r="C66" s="14" t="s">
        <v>499</v>
      </c>
      <c r="D66" s="14" t="s">
        <v>500</v>
      </c>
      <c r="E66" s="14" t="s">
        <v>259</v>
      </c>
      <c r="F66" s="14" t="s">
        <v>534</v>
      </c>
      <c r="G66" s="14">
        <v>489</v>
      </c>
      <c r="H66" s="14" t="s">
        <v>485</v>
      </c>
      <c r="I66" s="14" t="s">
        <v>259</v>
      </c>
      <c r="J66" s="14"/>
      <c r="K66" s="14" t="s">
        <v>486</v>
      </c>
      <c r="L66" s="14" t="s">
        <v>496</v>
      </c>
      <c r="M66" s="15">
        <v>0</v>
      </c>
      <c r="N66" s="16">
        <v>7914</v>
      </c>
      <c r="O66" s="14"/>
      <c r="P66" s="17">
        <v>2833.4999999999955</v>
      </c>
      <c r="Q66" s="18">
        <v>10000</v>
      </c>
      <c r="R66" s="18">
        <v>5088.3999999999996</v>
      </c>
      <c r="S66" s="22">
        <f t="shared" si="3"/>
        <v>7745.0999999999967</v>
      </c>
      <c r="T66" s="37">
        <f t="shared" si="4"/>
        <v>5088.3999999999996</v>
      </c>
      <c r="U66" s="15">
        <v>0</v>
      </c>
      <c r="V66" s="18">
        <v>0</v>
      </c>
      <c r="W66" s="38">
        <f t="shared" ref="W66:W129" si="8">IF(L66="返现",T66*M66,R66-T66)</f>
        <v>0</v>
      </c>
      <c r="X66" s="39">
        <f t="shared" si="5"/>
        <v>5088.3999999999996</v>
      </c>
      <c r="Y66" s="15">
        <v>9.9400000000000002E-2</v>
      </c>
      <c r="Z66" s="51">
        <f t="shared" si="6"/>
        <v>505.78695999999997</v>
      </c>
      <c r="AA66" s="15">
        <v>0</v>
      </c>
      <c r="AB66" s="39">
        <f t="shared" si="7"/>
        <v>5088.3999999999996</v>
      </c>
      <c r="AC66" s="14"/>
    </row>
    <row r="67" spans="1:29" hidden="1" x14ac:dyDescent="0.3">
      <c r="A67" s="13" t="s">
        <v>481</v>
      </c>
      <c r="B67" s="14" t="s">
        <v>482</v>
      </c>
      <c r="C67" s="14" t="s">
        <v>499</v>
      </c>
      <c r="D67" s="14" t="s">
        <v>500</v>
      </c>
      <c r="E67" s="14" t="s">
        <v>285</v>
      </c>
      <c r="F67" s="14" t="s">
        <v>285</v>
      </c>
      <c r="G67" s="14">
        <v>489</v>
      </c>
      <c r="H67" s="14" t="s">
        <v>485</v>
      </c>
      <c r="I67" s="14" t="s">
        <v>285</v>
      </c>
      <c r="J67" s="14"/>
      <c r="K67" s="14" t="s">
        <v>486</v>
      </c>
      <c r="L67" s="14" t="s">
        <v>496</v>
      </c>
      <c r="M67" s="15">
        <v>0</v>
      </c>
      <c r="N67" s="16">
        <v>7202</v>
      </c>
      <c r="O67" s="14"/>
      <c r="P67" s="17">
        <v>2083.6199999999972</v>
      </c>
      <c r="Q67" s="18">
        <v>5000</v>
      </c>
      <c r="R67" s="18">
        <v>5988.2</v>
      </c>
      <c r="S67" s="22">
        <f t="shared" ref="S67:S130" si="9">P67+Q67-R67</f>
        <v>1095.4199999999973</v>
      </c>
      <c r="T67" s="37">
        <f t="shared" ref="T67:T130" si="10">IF(L67="折扣",R67/(1+AA67)*M67,IF(L67="返现",R67/(1+AA67),R67/(1+M67+AA67)))</f>
        <v>5988.2</v>
      </c>
      <c r="U67" s="15">
        <v>0</v>
      </c>
      <c r="V67" s="18">
        <v>0</v>
      </c>
      <c r="W67" s="38">
        <f t="shared" si="8"/>
        <v>0</v>
      </c>
      <c r="X67" s="39">
        <f t="shared" ref="X67:X130" si="11">R67</f>
        <v>5988.2</v>
      </c>
      <c r="Y67" s="15">
        <v>9.9400000000000002E-2</v>
      </c>
      <c r="Z67" s="51">
        <f t="shared" ref="Z67:Z130" si="12">R67*Y67</f>
        <v>595.22708</v>
      </c>
      <c r="AA67" s="15">
        <v>0</v>
      </c>
      <c r="AB67" s="39">
        <f t="shared" ref="AB67:AB130" si="13">X67</f>
        <v>5988.2</v>
      </c>
      <c r="AC67" s="14"/>
    </row>
    <row r="68" spans="1:29" hidden="1" x14ac:dyDescent="0.3">
      <c r="A68" s="13" t="s">
        <v>481</v>
      </c>
      <c r="B68" s="14" t="s">
        <v>482</v>
      </c>
      <c r="C68" s="14" t="s">
        <v>499</v>
      </c>
      <c r="D68" s="14" t="s">
        <v>535</v>
      </c>
      <c r="E68" s="14" t="s">
        <v>423</v>
      </c>
      <c r="F68" s="14" t="s">
        <v>536</v>
      </c>
      <c r="G68" s="14">
        <v>489</v>
      </c>
      <c r="H68" s="14" t="s">
        <v>485</v>
      </c>
      <c r="I68" s="14" t="s">
        <v>226</v>
      </c>
      <c r="J68" s="14"/>
      <c r="K68" s="14" t="s">
        <v>486</v>
      </c>
      <c r="L68" s="14" t="s">
        <v>487</v>
      </c>
      <c r="M68" s="15">
        <v>0.02</v>
      </c>
      <c r="N68" s="16">
        <v>7917</v>
      </c>
      <c r="O68" s="14"/>
      <c r="P68" s="17">
        <v>119597.00000000023</v>
      </c>
      <c r="Q68" s="18">
        <v>580000</v>
      </c>
      <c r="R68" s="18">
        <v>556466.6</v>
      </c>
      <c r="S68" s="22">
        <f t="shared" si="9"/>
        <v>143130.40000000026</v>
      </c>
      <c r="T68" s="37">
        <f t="shared" si="10"/>
        <v>545555.49019607843</v>
      </c>
      <c r="U68" s="15">
        <v>0</v>
      </c>
      <c r="V68" s="18">
        <v>0</v>
      </c>
      <c r="W68" s="38">
        <f t="shared" si="8"/>
        <v>10911.109803921543</v>
      </c>
      <c r="X68" s="39">
        <f t="shared" si="11"/>
        <v>556466.6</v>
      </c>
      <c r="Y68" s="15">
        <v>9.9400000000000002E-2</v>
      </c>
      <c r="Z68" s="51">
        <f t="shared" si="12"/>
        <v>55312.780039999998</v>
      </c>
      <c r="AA68" s="15">
        <v>0</v>
      </c>
      <c r="AB68" s="39">
        <f t="shared" si="13"/>
        <v>556466.6</v>
      </c>
      <c r="AC68" s="14"/>
    </row>
    <row r="69" spans="1:29" hidden="1" x14ac:dyDescent="0.3">
      <c r="A69" s="13" t="s">
        <v>481</v>
      </c>
      <c r="B69" s="14" t="s">
        <v>482</v>
      </c>
      <c r="C69" s="14" t="s">
        <v>499</v>
      </c>
      <c r="D69" s="14" t="s">
        <v>535</v>
      </c>
      <c r="E69" s="14" t="s">
        <v>537</v>
      </c>
      <c r="F69" s="14" t="s">
        <v>537</v>
      </c>
      <c r="G69" s="14">
        <v>489</v>
      </c>
      <c r="H69" s="14" t="s">
        <v>485</v>
      </c>
      <c r="I69" s="14" t="s">
        <v>227</v>
      </c>
      <c r="J69" s="14"/>
      <c r="K69" s="14" t="s">
        <v>486</v>
      </c>
      <c r="L69" s="14" t="s">
        <v>487</v>
      </c>
      <c r="M69" s="15">
        <v>0.02</v>
      </c>
      <c r="N69" s="16">
        <v>8124</v>
      </c>
      <c r="O69" s="14"/>
      <c r="P69" s="17">
        <v>540973.62000000011</v>
      </c>
      <c r="Q69" s="18">
        <v>1020000</v>
      </c>
      <c r="R69" s="18">
        <v>508295.4</v>
      </c>
      <c r="S69" s="22">
        <f t="shared" si="9"/>
        <v>1052678.2200000002</v>
      </c>
      <c r="T69" s="37">
        <f t="shared" si="10"/>
        <v>498328.82352941181</v>
      </c>
      <c r="U69" s="15">
        <v>0</v>
      </c>
      <c r="V69" s="18">
        <v>0</v>
      </c>
      <c r="W69" s="38">
        <f t="shared" si="8"/>
        <v>9966.5764705882175</v>
      </c>
      <c r="X69" s="39">
        <f t="shared" si="11"/>
        <v>508295.4</v>
      </c>
      <c r="Y69" s="15">
        <v>9.9400000000000002E-2</v>
      </c>
      <c r="Z69" s="51">
        <f t="shared" si="12"/>
        <v>50524.562760000001</v>
      </c>
      <c r="AA69" s="15">
        <v>0</v>
      </c>
      <c r="AB69" s="39">
        <f t="shared" si="13"/>
        <v>508295.4</v>
      </c>
      <c r="AC69" s="14"/>
    </row>
    <row r="70" spans="1:29" hidden="1" x14ac:dyDescent="0.3">
      <c r="A70" s="13" t="s">
        <v>481</v>
      </c>
      <c r="B70" s="14" t="s">
        <v>482</v>
      </c>
      <c r="C70" s="14" t="s">
        <v>499</v>
      </c>
      <c r="D70" s="14" t="s">
        <v>535</v>
      </c>
      <c r="E70" s="14" t="s">
        <v>274</v>
      </c>
      <c r="F70" s="14" t="s">
        <v>274</v>
      </c>
      <c r="G70" s="14">
        <v>489</v>
      </c>
      <c r="H70" s="14" t="s">
        <v>485</v>
      </c>
      <c r="I70" s="14" t="s">
        <v>274</v>
      </c>
      <c r="J70" s="14"/>
      <c r="K70" s="14" t="s">
        <v>486</v>
      </c>
      <c r="L70" s="14" t="s">
        <v>496</v>
      </c>
      <c r="M70" s="15">
        <v>0</v>
      </c>
      <c r="N70" s="16">
        <v>8095</v>
      </c>
      <c r="O70" s="14"/>
      <c r="P70" s="17">
        <v>0</v>
      </c>
      <c r="Q70" s="18">
        <v>30000</v>
      </c>
      <c r="R70" s="18">
        <v>11002.1</v>
      </c>
      <c r="S70" s="22">
        <f t="shared" si="9"/>
        <v>18997.900000000001</v>
      </c>
      <c r="T70" s="37">
        <f t="shared" si="10"/>
        <v>11002.1</v>
      </c>
      <c r="U70" s="15">
        <v>0</v>
      </c>
      <c r="V70" s="18">
        <v>0</v>
      </c>
      <c r="W70" s="38">
        <f t="shared" si="8"/>
        <v>0</v>
      </c>
      <c r="X70" s="39">
        <f t="shared" si="11"/>
        <v>11002.1</v>
      </c>
      <c r="Y70" s="15">
        <v>9.9400000000000002E-2</v>
      </c>
      <c r="Z70" s="51">
        <f t="shared" si="12"/>
        <v>1093.6087400000001</v>
      </c>
      <c r="AA70" s="15">
        <v>0</v>
      </c>
      <c r="AB70" s="39">
        <f t="shared" si="13"/>
        <v>11002.1</v>
      </c>
      <c r="AC70" s="14"/>
    </row>
    <row r="71" spans="1:29" hidden="1" x14ac:dyDescent="0.3">
      <c r="A71" s="13" t="s">
        <v>491</v>
      </c>
      <c r="B71" s="14" t="s">
        <v>482</v>
      </c>
      <c r="C71" s="14" t="s">
        <v>499</v>
      </c>
      <c r="D71" s="14" t="s">
        <v>535</v>
      </c>
      <c r="E71" s="14" t="s">
        <v>538</v>
      </c>
      <c r="F71" s="14" t="s">
        <v>538</v>
      </c>
      <c r="G71" s="14">
        <v>489</v>
      </c>
      <c r="H71" s="14" t="s">
        <v>485</v>
      </c>
      <c r="I71" s="14" t="s">
        <v>215</v>
      </c>
      <c r="J71" s="14"/>
      <c r="K71" s="14" t="s">
        <v>486</v>
      </c>
      <c r="L71" s="14" t="s">
        <v>487</v>
      </c>
      <c r="M71" s="15">
        <v>0.02</v>
      </c>
      <c r="N71" s="16">
        <v>8123</v>
      </c>
      <c r="O71" s="14"/>
      <c r="P71" s="17">
        <v>25116.899999999965</v>
      </c>
      <c r="Q71" s="18">
        <v>214200</v>
      </c>
      <c r="R71" s="18">
        <v>67093.2</v>
      </c>
      <c r="S71" s="22">
        <f t="shared" si="9"/>
        <v>172223.69999999995</v>
      </c>
      <c r="T71" s="37">
        <f t="shared" si="10"/>
        <v>65777.647058823524</v>
      </c>
      <c r="U71" s="15">
        <v>0</v>
      </c>
      <c r="V71" s="18">
        <v>0</v>
      </c>
      <c r="W71" s="38">
        <f t="shared" si="8"/>
        <v>1315.5529411764728</v>
      </c>
      <c r="X71" s="39">
        <f t="shared" si="11"/>
        <v>67093.2</v>
      </c>
      <c r="Y71" s="15">
        <v>9.9400000000000002E-2</v>
      </c>
      <c r="Z71" s="51">
        <f t="shared" si="12"/>
        <v>6669.0640800000001</v>
      </c>
      <c r="AA71" s="15">
        <v>0</v>
      </c>
      <c r="AB71" s="39">
        <f t="shared" si="13"/>
        <v>67093.2</v>
      </c>
      <c r="AC71" s="14"/>
    </row>
    <row r="72" spans="1:29" hidden="1" x14ac:dyDescent="0.3">
      <c r="A72" s="13" t="s">
        <v>481</v>
      </c>
      <c r="B72" s="14" t="s">
        <v>482</v>
      </c>
      <c r="C72" s="14" t="s">
        <v>499</v>
      </c>
      <c r="D72" s="14" t="s">
        <v>535</v>
      </c>
      <c r="E72" s="14" t="s">
        <v>539</v>
      </c>
      <c r="F72" s="14" t="s">
        <v>539</v>
      </c>
      <c r="G72" s="14">
        <v>489</v>
      </c>
      <c r="H72" s="14" t="s">
        <v>485</v>
      </c>
      <c r="I72" s="14" t="s">
        <v>256</v>
      </c>
      <c r="J72" s="14"/>
      <c r="K72" s="14" t="s">
        <v>486</v>
      </c>
      <c r="L72" s="14" t="s">
        <v>496</v>
      </c>
      <c r="M72" s="15">
        <v>0</v>
      </c>
      <c r="N72" s="16">
        <v>7154</v>
      </c>
      <c r="O72" s="14"/>
      <c r="P72" s="17">
        <v>3522.5999999999976</v>
      </c>
      <c r="Q72" s="18">
        <v>5000</v>
      </c>
      <c r="R72" s="18">
        <v>5199.8000000000011</v>
      </c>
      <c r="S72" s="22">
        <f t="shared" si="9"/>
        <v>3322.7999999999975</v>
      </c>
      <c r="T72" s="37">
        <f t="shared" si="10"/>
        <v>5199.8000000000011</v>
      </c>
      <c r="U72" s="15">
        <v>0</v>
      </c>
      <c r="V72" s="18">
        <v>0</v>
      </c>
      <c r="W72" s="38">
        <f t="shared" si="8"/>
        <v>0</v>
      </c>
      <c r="X72" s="39">
        <f t="shared" si="11"/>
        <v>5199.8000000000011</v>
      </c>
      <c r="Y72" s="15">
        <v>9.9400000000000002E-2</v>
      </c>
      <c r="Z72" s="51">
        <f t="shared" si="12"/>
        <v>516.86012000000017</v>
      </c>
      <c r="AA72" s="15">
        <v>0</v>
      </c>
      <c r="AB72" s="39">
        <f t="shared" si="13"/>
        <v>5199.8000000000011</v>
      </c>
      <c r="AC72" s="14"/>
    </row>
    <row r="73" spans="1:29" hidden="1" x14ac:dyDescent="0.3">
      <c r="A73" s="13" t="s">
        <v>481</v>
      </c>
      <c r="B73" s="14" t="s">
        <v>482</v>
      </c>
      <c r="C73" s="14" t="s">
        <v>499</v>
      </c>
      <c r="D73" s="14" t="s">
        <v>535</v>
      </c>
      <c r="E73" s="14" t="s">
        <v>540</v>
      </c>
      <c r="F73" s="14" t="s">
        <v>540</v>
      </c>
      <c r="G73" s="14">
        <v>489</v>
      </c>
      <c r="H73" s="14" t="s">
        <v>485</v>
      </c>
      <c r="I73" s="14" t="s">
        <v>211</v>
      </c>
      <c r="J73" s="14"/>
      <c r="K73" s="14" t="s">
        <v>486</v>
      </c>
      <c r="L73" s="14" t="s">
        <v>487</v>
      </c>
      <c r="M73" s="15">
        <v>0.04</v>
      </c>
      <c r="N73" s="16">
        <v>7920</v>
      </c>
      <c r="O73" s="14"/>
      <c r="P73" s="17">
        <v>102326.40000000026</v>
      </c>
      <c r="Q73" s="18">
        <v>468000</v>
      </c>
      <c r="R73" s="18">
        <v>443552.91</v>
      </c>
      <c r="S73" s="22">
        <f t="shared" si="9"/>
        <v>126773.49000000028</v>
      </c>
      <c r="T73" s="37">
        <f t="shared" si="10"/>
        <v>426493.18269230763</v>
      </c>
      <c r="U73" s="15">
        <v>0</v>
      </c>
      <c r="V73" s="18">
        <v>0</v>
      </c>
      <c r="W73" s="38">
        <f t="shared" si="8"/>
        <v>17059.727307692345</v>
      </c>
      <c r="X73" s="39">
        <f t="shared" si="11"/>
        <v>443552.91</v>
      </c>
      <c r="Y73" s="15">
        <v>9.9400000000000002E-2</v>
      </c>
      <c r="Z73" s="51">
        <f t="shared" si="12"/>
        <v>44089.159253999998</v>
      </c>
      <c r="AA73" s="15">
        <v>0</v>
      </c>
      <c r="AB73" s="39">
        <f t="shared" si="13"/>
        <v>443552.91</v>
      </c>
      <c r="AC73" s="14"/>
    </row>
    <row r="74" spans="1:29" hidden="1" x14ac:dyDescent="0.3">
      <c r="A74" s="13" t="s">
        <v>481</v>
      </c>
      <c r="B74" s="14" t="s">
        <v>482</v>
      </c>
      <c r="C74" s="14" t="s">
        <v>499</v>
      </c>
      <c r="D74" s="14" t="s">
        <v>535</v>
      </c>
      <c r="E74" s="14" t="s">
        <v>541</v>
      </c>
      <c r="F74" s="14" t="s">
        <v>541</v>
      </c>
      <c r="G74" s="14">
        <v>489</v>
      </c>
      <c r="H74" s="14" t="s">
        <v>485</v>
      </c>
      <c r="I74" s="14" t="s">
        <v>236</v>
      </c>
      <c r="J74" s="14"/>
      <c r="K74" s="14" t="s">
        <v>486</v>
      </c>
      <c r="L74" s="14" t="s">
        <v>487</v>
      </c>
      <c r="M74" s="15">
        <v>0.02</v>
      </c>
      <c r="N74" s="16">
        <v>8240</v>
      </c>
      <c r="O74" s="14"/>
      <c r="P74" s="17">
        <v>0</v>
      </c>
      <c r="Q74" s="18">
        <v>2040</v>
      </c>
      <c r="R74" s="18">
        <v>470.1</v>
      </c>
      <c r="S74" s="22">
        <f t="shared" si="9"/>
        <v>1569.9</v>
      </c>
      <c r="T74" s="37">
        <f t="shared" si="10"/>
        <v>460.88235294117646</v>
      </c>
      <c r="U74" s="15">
        <v>0</v>
      </c>
      <c r="V74" s="18">
        <v>0</v>
      </c>
      <c r="W74" s="38">
        <f t="shared" si="8"/>
        <v>9.2176470588235588</v>
      </c>
      <c r="X74" s="39">
        <f t="shared" si="11"/>
        <v>470.1</v>
      </c>
      <c r="Y74" s="15">
        <v>9.9400000000000002E-2</v>
      </c>
      <c r="Z74" s="51">
        <f t="shared" si="12"/>
        <v>46.727940000000004</v>
      </c>
      <c r="AA74" s="15">
        <v>0</v>
      </c>
      <c r="AB74" s="39">
        <f t="shared" si="13"/>
        <v>470.1</v>
      </c>
      <c r="AC74" s="14"/>
    </row>
    <row r="75" spans="1:29" hidden="1" x14ac:dyDescent="0.3">
      <c r="A75" s="13" t="s">
        <v>481</v>
      </c>
      <c r="B75" s="14" t="s">
        <v>482</v>
      </c>
      <c r="C75" s="14" t="s">
        <v>499</v>
      </c>
      <c r="D75" s="14" t="s">
        <v>535</v>
      </c>
      <c r="E75" s="14" t="s">
        <v>542</v>
      </c>
      <c r="F75" s="14" t="s">
        <v>542</v>
      </c>
      <c r="G75" s="14">
        <v>489</v>
      </c>
      <c r="H75" s="14" t="s">
        <v>485</v>
      </c>
      <c r="I75" s="14" t="s">
        <v>542</v>
      </c>
      <c r="J75" s="14"/>
      <c r="K75" s="14" t="s">
        <v>486</v>
      </c>
      <c r="L75" s="14" t="s">
        <v>487</v>
      </c>
      <c r="M75" s="15">
        <v>0.02</v>
      </c>
      <c r="N75" s="16">
        <v>139</v>
      </c>
      <c r="O75" s="14"/>
      <c r="P75" s="17">
        <v>18573.299999999959</v>
      </c>
      <c r="Q75" s="18">
        <v>102000</v>
      </c>
      <c r="R75" s="18">
        <v>69267.899999999994</v>
      </c>
      <c r="S75" s="22">
        <f t="shared" si="9"/>
        <v>51305.399999999965</v>
      </c>
      <c r="T75" s="37">
        <f t="shared" si="10"/>
        <v>67909.705882352937</v>
      </c>
      <c r="U75" s="15">
        <v>0</v>
      </c>
      <c r="V75" s="18">
        <v>0</v>
      </c>
      <c r="W75" s="38">
        <f t="shared" si="8"/>
        <v>1358.1941176470573</v>
      </c>
      <c r="X75" s="39">
        <f t="shared" si="11"/>
        <v>69267.899999999994</v>
      </c>
      <c r="Y75" s="15">
        <v>9.9400000000000002E-2</v>
      </c>
      <c r="Z75" s="51">
        <f t="shared" si="12"/>
        <v>6885.2292599999992</v>
      </c>
      <c r="AA75" s="15">
        <v>0</v>
      </c>
      <c r="AB75" s="39">
        <f t="shared" si="13"/>
        <v>69267.899999999994</v>
      </c>
      <c r="AC75" s="14"/>
    </row>
    <row r="76" spans="1:29" hidden="1" x14ac:dyDescent="0.3">
      <c r="A76" s="13" t="s">
        <v>491</v>
      </c>
      <c r="B76" s="14" t="s">
        <v>482</v>
      </c>
      <c r="C76" s="14" t="s">
        <v>499</v>
      </c>
      <c r="D76" s="14" t="s">
        <v>535</v>
      </c>
      <c r="E76" s="14" t="s">
        <v>543</v>
      </c>
      <c r="F76" s="14" t="s">
        <v>543</v>
      </c>
      <c r="G76" s="14">
        <v>489</v>
      </c>
      <c r="H76" s="14" t="s">
        <v>485</v>
      </c>
      <c r="I76" s="14" t="s">
        <v>543</v>
      </c>
      <c r="J76" s="14"/>
      <c r="K76" s="14" t="s">
        <v>486</v>
      </c>
      <c r="L76" s="14" t="s">
        <v>487</v>
      </c>
      <c r="M76" s="15">
        <v>0.02</v>
      </c>
      <c r="N76" s="16">
        <v>160</v>
      </c>
      <c r="O76" s="14"/>
      <c r="P76" s="17">
        <v>3192.8999999999978</v>
      </c>
      <c r="Q76" s="18">
        <v>51000</v>
      </c>
      <c r="R76" s="18">
        <v>37356.699999999997</v>
      </c>
      <c r="S76" s="22">
        <f t="shared" si="9"/>
        <v>16836.199999999997</v>
      </c>
      <c r="T76" s="37">
        <f t="shared" si="10"/>
        <v>36624.215686274503</v>
      </c>
      <c r="U76" s="15">
        <v>0</v>
      </c>
      <c r="V76" s="18">
        <v>0</v>
      </c>
      <c r="W76" s="38">
        <f t="shared" si="8"/>
        <v>732.48431372549385</v>
      </c>
      <c r="X76" s="39">
        <f t="shared" si="11"/>
        <v>37356.699999999997</v>
      </c>
      <c r="Y76" s="15">
        <v>9.9400000000000002E-2</v>
      </c>
      <c r="Z76" s="51">
        <f t="shared" si="12"/>
        <v>3713.2559799999999</v>
      </c>
      <c r="AA76" s="15">
        <v>0</v>
      </c>
      <c r="AB76" s="39">
        <f t="shared" si="13"/>
        <v>37356.699999999997</v>
      </c>
      <c r="AC76" s="14"/>
    </row>
    <row r="77" spans="1:29" hidden="1" x14ac:dyDescent="0.3">
      <c r="A77" s="13" t="s">
        <v>481</v>
      </c>
      <c r="B77" s="14" t="s">
        <v>482</v>
      </c>
      <c r="C77" s="14" t="s">
        <v>499</v>
      </c>
      <c r="D77" s="14" t="s">
        <v>535</v>
      </c>
      <c r="E77" s="14" t="s">
        <v>492</v>
      </c>
      <c r="F77" s="14" t="s">
        <v>544</v>
      </c>
      <c r="G77" s="14">
        <v>489</v>
      </c>
      <c r="H77" s="14" t="s">
        <v>485</v>
      </c>
      <c r="I77" s="14" t="s">
        <v>218</v>
      </c>
      <c r="J77" s="14"/>
      <c r="K77" s="14" t="s">
        <v>486</v>
      </c>
      <c r="L77" s="14" t="s">
        <v>487</v>
      </c>
      <c r="M77" s="15">
        <v>0.02</v>
      </c>
      <c r="N77" s="16">
        <v>7127</v>
      </c>
      <c r="O77" s="14"/>
      <c r="P77" s="17">
        <v>26894.560000000027</v>
      </c>
      <c r="Q77" s="18">
        <v>60000</v>
      </c>
      <c r="R77" s="18">
        <v>55961.399999999987</v>
      </c>
      <c r="S77" s="22">
        <f t="shared" si="9"/>
        <v>30933.16000000004</v>
      </c>
      <c r="T77" s="37">
        <f t="shared" si="10"/>
        <v>54864.117647058811</v>
      </c>
      <c r="U77" s="15">
        <v>0</v>
      </c>
      <c r="V77" s="18">
        <v>0</v>
      </c>
      <c r="W77" s="38">
        <f t="shared" si="8"/>
        <v>1097.2823529411762</v>
      </c>
      <c r="X77" s="39">
        <f t="shared" si="11"/>
        <v>55961.399999999987</v>
      </c>
      <c r="Y77" s="15">
        <v>9.9400000000000002E-2</v>
      </c>
      <c r="Z77" s="51">
        <f t="shared" si="12"/>
        <v>5562.5631599999988</v>
      </c>
      <c r="AA77" s="15">
        <v>0</v>
      </c>
      <c r="AB77" s="39">
        <f t="shared" si="13"/>
        <v>55961.399999999987</v>
      </c>
      <c r="AC77" s="14"/>
    </row>
    <row r="78" spans="1:29" hidden="1" x14ac:dyDescent="0.3">
      <c r="A78" s="13" t="s">
        <v>491</v>
      </c>
      <c r="B78" s="14" t="s">
        <v>482</v>
      </c>
      <c r="C78" s="14" t="s">
        <v>499</v>
      </c>
      <c r="D78" s="14" t="s">
        <v>535</v>
      </c>
      <c r="E78" s="14" t="s">
        <v>492</v>
      </c>
      <c r="F78" s="14" t="s">
        <v>544</v>
      </c>
      <c r="G78" s="14">
        <v>489</v>
      </c>
      <c r="H78" s="14" t="s">
        <v>485</v>
      </c>
      <c r="I78" s="14" t="s">
        <v>219</v>
      </c>
      <c r="J78" s="14"/>
      <c r="K78" s="14" t="s">
        <v>486</v>
      </c>
      <c r="L78" s="14" t="s">
        <v>487</v>
      </c>
      <c r="M78" s="15">
        <v>0.02</v>
      </c>
      <c r="N78" s="16">
        <v>7130</v>
      </c>
      <c r="O78" s="14"/>
      <c r="P78" s="17">
        <v>49512.02999999997</v>
      </c>
      <c r="Q78" s="18">
        <v>200000</v>
      </c>
      <c r="R78" s="18">
        <v>181038.3</v>
      </c>
      <c r="S78" s="22">
        <f t="shared" si="9"/>
        <v>68473.729999999981</v>
      </c>
      <c r="T78" s="37">
        <f t="shared" si="10"/>
        <v>177488.5294117647</v>
      </c>
      <c r="U78" s="15">
        <v>0</v>
      </c>
      <c r="V78" s="18">
        <v>0</v>
      </c>
      <c r="W78" s="38">
        <f t="shared" si="8"/>
        <v>3549.7705882352893</v>
      </c>
      <c r="X78" s="39">
        <f t="shared" si="11"/>
        <v>181038.3</v>
      </c>
      <c r="Y78" s="15">
        <v>9.9400000000000002E-2</v>
      </c>
      <c r="Z78" s="51">
        <f t="shared" si="12"/>
        <v>17995.207019999998</v>
      </c>
      <c r="AA78" s="15">
        <v>0</v>
      </c>
      <c r="AB78" s="39">
        <f t="shared" si="13"/>
        <v>181038.3</v>
      </c>
      <c r="AC78" s="14"/>
    </row>
    <row r="79" spans="1:29" hidden="1" x14ac:dyDescent="0.3">
      <c r="A79" s="13" t="s">
        <v>481</v>
      </c>
      <c r="B79" s="14" t="s">
        <v>482</v>
      </c>
      <c r="C79" s="14" t="s">
        <v>499</v>
      </c>
      <c r="D79" s="14" t="s">
        <v>535</v>
      </c>
      <c r="E79" s="14" t="s">
        <v>492</v>
      </c>
      <c r="F79" s="14" t="s">
        <v>544</v>
      </c>
      <c r="G79" s="14">
        <v>489</v>
      </c>
      <c r="H79" s="14" t="s">
        <v>485</v>
      </c>
      <c r="I79" s="14" t="s">
        <v>234</v>
      </c>
      <c r="J79" s="14"/>
      <c r="K79" s="14" t="s">
        <v>486</v>
      </c>
      <c r="L79" s="14" t="s">
        <v>487</v>
      </c>
      <c r="M79" s="15">
        <v>0.02</v>
      </c>
      <c r="N79" s="16">
        <v>7841</v>
      </c>
      <c r="O79" s="14"/>
      <c r="P79" s="17">
        <v>171150.69000000018</v>
      </c>
      <c r="Q79" s="18">
        <v>300000</v>
      </c>
      <c r="R79" s="18">
        <v>331481.5</v>
      </c>
      <c r="S79" s="22">
        <f t="shared" si="9"/>
        <v>139669.19000000018</v>
      </c>
      <c r="T79" s="37">
        <f t="shared" si="10"/>
        <v>324981.86274509801</v>
      </c>
      <c r="U79" s="15">
        <v>0</v>
      </c>
      <c r="V79" s="18">
        <v>0</v>
      </c>
      <c r="W79" s="38">
        <f t="shared" si="8"/>
        <v>6499.637254901987</v>
      </c>
      <c r="X79" s="39">
        <f t="shared" si="11"/>
        <v>331481.5</v>
      </c>
      <c r="Y79" s="15">
        <v>9.9400000000000002E-2</v>
      </c>
      <c r="Z79" s="51">
        <f t="shared" si="12"/>
        <v>32949.261100000003</v>
      </c>
      <c r="AA79" s="15">
        <v>0</v>
      </c>
      <c r="AB79" s="39">
        <f t="shared" si="13"/>
        <v>331481.5</v>
      </c>
      <c r="AC79" s="14"/>
    </row>
    <row r="80" spans="1:29" hidden="1" x14ac:dyDescent="0.3">
      <c r="A80" s="13" t="s">
        <v>481</v>
      </c>
      <c r="B80" s="14" t="s">
        <v>482</v>
      </c>
      <c r="C80" s="14" t="s">
        <v>499</v>
      </c>
      <c r="D80" s="14" t="s">
        <v>535</v>
      </c>
      <c r="E80" s="14" t="s">
        <v>545</v>
      </c>
      <c r="F80" s="14" t="s">
        <v>545</v>
      </c>
      <c r="G80" s="14">
        <v>489</v>
      </c>
      <c r="H80" s="14" t="s">
        <v>485</v>
      </c>
      <c r="I80" s="14" t="s">
        <v>450</v>
      </c>
      <c r="J80" s="14"/>
      <c r="K80" s="14" t="s">
        <v>546</v>
      </c>
      <c r="L80" s="14" t="s">
        <v>547</v>
      </c>
      <c r="M80" s="15">
        <v>0.08</v>
      </c>
      <c r="N80" s="16">
        <v>152</v>
      </c>
      <c r="O80" s="14"/>
      <c r="P80" s="17">
        <v>165645.89999999944</v>
      </c>
      <c r="Q80" s="18">
        <v>2100000</v>
      </c>
      <c r="R80" s="18">
        <v>1699721.9</v>
      </c>
      <c r="S80" s="22">
        <f t="shared" si="9"/>
        <v>565923.99999999953</v>
      </c>
      <c r="T80" s="37">
        <f t="shared" si="10"/>
        <v>1699721.9</v>
      </c>
      <c r="U80" s="15">
        <v>0</v>
      </c>
      <c r="V80" s="18">
        <v>0</v>
      </c>
      <c r="W80" s="38">
        <f t="shared" si="8"/>
        <v>135977.75200000001</v>
      </c>
      <c r="X80" s="39">
        <f t="shared" si="11"/>
        <v>1699721.9</v>
      </c>
      <c r="Y80" s="15">
        <v>0.11940000000000001</v>
      </c>
      <c r="Z80" s="51">
        <f t="shared" si="12"/>
        <v>202946.79485999999</v>
      </c>
      <c r="AA80" s="15">
        <v>0</v>
      </c>
      <c r="AB80" s="39">
        <f t="shared" si="13"/>
        <v>1699721.9</v>
      </c>
      <c r="AC80" s="14"/>
    </row>
    <row r="81" spans="1:29" hidden="1" x14ac:dyDescent="0.3">
      <c r="A81" s="13" t="s">
        <v>481</v>
      </c>
      <c r="B81" s="14" t="s">
        <v>482</v>
      </c>
      <c r="C81" s="14" t="s">
        <v>499</v>
      </c>
      <c r="D81" s="14" t="s">
        <v>535</v>
      </c>
      <c r="E81" s="14" t="s">
        <v>545</v>
      </c>
      <c r="F81" s="14" t="s">
        <v>545</v>
      </c>
      <c r="G81" s="14">
        <v>489</v>
      </c>
      <c r="H81" s="14" t="s">
        <v>485</v>
      </c>
      <c r="I81" s="14" t="s">
        <v>545</v>
      </c>
      <c r="J81" s="14"/>
      <c r="K81" s="14" t="s">
        <v>486</v>
      </c>
      <c r="L81" s="14" t="s">
        <v>487</v>
      </c>
      <c r="M81" s="15">
        <v>0.04</v>
      </c>
      <c r="N81" s="16">
        <v>155</v>
      </c>
      <c r="O81" s="14"/>
      <c r="P81" s="17">
        <v>3839.3100000000013</v>
      </c>
      <c r="Q81" s="18">
        <v>10100</v>
      </c>
      <c r="R81" s="18">
        <v>7590.1999999999989</v>
      </c>
      <c r="S81" s="22">
        <f t="shared" si="9"/>
        <v>6349.1100000000024</v>
      </c>
      <c r="T81" s="37">
        <f t="shared" si="10"/>
        <v>7298.2692307692296</v>
      </c>
      <c r="U81" s="15">
        <v>0</v>
      </c>
      <c r="V81" s="18">
        <v>0</v>
      </c>
      <c r="W81" s="38">
        <f t="shared" si="8"/>
        <v>291.93076923076933</v>
      </c>
      <c r="X81" s="39">
        <f t="shared" si="11"/>
        <v>7590.1999999999989</v>
      </c>
      <c r="Y81" s="15">
        <v>9.9400000000000002E-2</v>
      </c>
      <c r="Z81" s="51">
        <f t="shared" si="12"/>
        <v>754.46587999999986</v>
      </c>
      <c r="AA81" s="15">
        <v>0</v>
      </c>
      <c r="AB81" s="39">
        <f t="shared" si="13"/>
        <v>7590.1999999999989</v>
      </c>
      <c r="AC81" s="14"/>
    </row>
    <row r="82" spans="1:29" hidden="1" x14ac:dyDescent="0.3">
      <c r="A82" s="13" t="s">
        <v>481</v>
      </c>
      <c r="B82" s="14" t="s">
        <v>482</v>
      </c>
      <c r="C82" s="14" t="s">
        <v>499</v>
      </c>
      <c r="D82" s="14" t="s">
        <v>535</v>
      </c>
      <c r="E82" s="14" t="s">
        <v>548</v>
      </c>
      <c r="F82" s="14" t="s">
        <v>548</v>
      </c>
      <c r="G82" s="14">
        <v>489</v>
      </c>
      <c r="H82" s="14" t="s">
        <v>485</v>
      </c>
      <c r="I82" s="14" t="s">
        <v>207</v>
      </c>
      <c r="J82" s="14"/>
      <c r="K82" s="14" t="s">
        <v>486</v>
      </c>
      <c r="L82" s="14" t="s">
        <v>487</v>
      </c>
      <c r="M82" s="15">
        <v>0.04</v>
      </c>
      <c r="N82" s="16">
        <v>7921</v>
      </c>
      <c r="O82" s="14"/>
      <c r="P82" s="17">
        <v>50249.379999999917</v>
      </c>
      <c r="Q82" s="18">
        <v>312000</v>
      </c>
      <c r="R82" s="18">
        <v>243572.03</v>
      </c>
      <c r="S82" s="22">
        <f t="shared" si="9"/>
        <v>118677.34999999989</v>
      </c>
      <c r="T82" s="37">
        <f t="shared" si="10"/>
        <v>234203.875</v>
      </c>
      <c r="U82" s="15">
        <v>0</v>
      </c>
      <c r="V82" s="18">
        <v>0</v>
      </c>
      <c r="W82" s="38">
        <f t="shared" si="8"/>
        <v>9368.1549999999988</v>
      </c>
      <c r="X82" s="39">
        <f t="shared" si="11"/>
        <v>243572.03</v>
      </c>
      <c r="Y82" s="15">
        <v>9.9400000000000002E-2</v>
      </c>
      <c r="Z82" s="51">
        <f t="shared" si="12"/>
        <v>24211.059782</v>
      </c>
      <c r="AA82" s="15">
        <v>0</v>
      </c>
      <c r="AB82" s="39">
        <f t="shared" si="13"/>
        <v>243572.03</v>
      </c>
      <c r="AC82" s="14"/>
    </row>
    <row r="83" spans="1:29" hidden="1" x14ac:dyDescent="0.3">
      <c r="A83" s="13" t="s">
        <v>481</v>
      </c>
      <c r="B83" s="14" t="s">
        <v>482</v>
      </c>
      <c r="C83" s="14" t="s">
        <v>499</v>
      </c>
      <c r="D83" s="14" t="s">
        <v>535</v>
      </c>
      <c r="E83" s="14" t="s">
        <v>548</v>
      </c>
      <c r="F83" s="14" t="s">
        <v>548</v>
      </c>
      <c r="G83" s="14">
        <v>489</v>
      </c>
      <c r="H83" s="14" t="s">
        <v>485</v>
      </c>
      <c r="I83" s="14" t="s">
        <v>224</v>
      </c>
      <c r="J83" s="14"/>
      <c r="K83" s="14" t="s">
        <v>486</v>
      </c>
      <c r="L83" s="14" t="s">
        <v>487</v>
      </c>
      <c r="M83" s="15">
        <v>0.04</v>
      </c>
      <c r="N83" s="16">
        <v>7926</v>
      </c>
      <c r="O83" s="14"/>
      <c r="P83" s="17">
        <v>31015.399999999991</v>
      </c>
      <c r="Q83" s="18">
        <v>20800</v>
      </c>
      <c r="R83" s="18">
        <v>32006.399999999998</v>
      </c>
      <c r="S83" s="22">
        <f t="shared" si="9"/>
        <v>19808.999999999996</v>
      </c>
      <c r="T83" s="37">
        <f t="shared" si="10"/>
        <v>30775.384615384613</v>
      </c>
      <c r="U83" s="15">
        <v>0</v>
      </c>
      <c r="V83" s="18">
        <v>0</v>
      </c>
      <c r="W83" s="38">
        <f t="shared" si="8"/>
        <v>1231.0153846153844</v>
      </c>
      <c r="X83" s="39">
        <f t="shared" si="11"/>
        <v>32006.399999999998</v>
      </c>
      <c r="Y83" s="15">
        <v>9.9400000000000002E-2</v>
      </c>
      <c r="Z83" s="51">
        <f t="shared" si="12"/>
        <v>3181.4361599999997</v>
      </c>
      <c r="AA83" s="15">
        <v>0</v>
      </c>
      <c r="AB83" s="39">
        <f t="shared" si="13"/>
        <v>32006.399999999998</v>
      </c>
      <c r="AC83" s="14"/>
    </row>
    <row r="84" spans="1:29" hidden="1" x14ac:dyDescent="0.3">
      <c r="A84" s="13" t="s">
        <v>481</v>
      </c>
      <c r="B84" s="14" t="s">
        <v>482</v>
      </c>
      <c r="C84" s="14" t="s">
        <v>499</v>
      </c>
      <c r="D84" s="14" t="s">
        <v>549</v>
      </c>
      <c r="E84" s="14" t="s">
        <v>362</v>
      </c>
      <c r="F84" s="14" t="s">
        <v>362</v>
      </c>
      <c r="G84" s="14">
        <v>489</v>
      </c>
      <c r="H84" s="14" t="s">
        <v>485</v>
      </c>
      <c r="I84" s="14" t="s">
        <v>272</v>
      </c>
      <c r="J84" s="14"/>
      <c r="K84" s="14" t="s">
        <v>486</v>
      </c>
      <c r="L84" s="14" t="s">
        <v>487</v>
      </c>
      <c r="M84" s="15">
        <v>0.02</v>
      </c>
      <c r="N84" s="16">
        <v>7756</v>
      </c>
      <c r="O84" s="14"/>
      <c r="P84" s="17">
        <v>3856.9000000000033</v>
      </c>
      <c r="Q84" s="18">
        <v>5000</v>
      </c>
      <c r="R84" s="18">
        <v>7206.5999999999995</v>
      </c>
      <c r="S84" s="22">
        <f t="shared" si="9"/>
        <v>1650.3000000000038</v>
      </c>
      <c r="T84" s="37">
        <f t="shared" si="10"/>
        <v>7065.2941176470586</v>
      </c>
      <c r="U84" s="15">
        <v>0</v>
      </c>
      <c r="V84" s="18">
        <v>0</v>
      </c>
      <c r="W84" s="38">
        <f t="shared" si="8"/>
        <v>141.3058823529409</v>
      </c>
      <c r="X84" s="39">
        <f t="shared" si="11"/>
        <v>7206.5999999999995</v>
      </c>
      <c r="Y84" s="15">
        <v>9.9400000000000002E-2</v>
      </c>
      <c r="Z84" s="51">
        <f t="shared" si="12"/>
        <v>716.33603999999991</v>
      </c>
      <c r="AA84" s="15">
        <v>0</v>
      </c>
      <c r="AB84" s="39">
        <f t="shared" si="13"/>
        <v>7206.5999999999995</v>
      </c>
      <c r="AC84" s="14"/>
    </row>
    <row r="85" spans="1:29" hidden="1" x14ac:dyDescent="0.3">
      <c r="A85" s="13" t="s">
        <v>481</v>
      </c>
      <c r="B85" s="14" t="s">
        <v>482</v>
      </c>
      <c r="C85" s="14" t="s">
        <v>499</v>
      </c>
      <c r="D85" s="14" t="s">
        <v>549</v>
      </c>
      <c r="E85" s="14" t="s">
        <v>550</v>
      </c>
      <c r="F85" s="14" t="s">
        <v>551</v>
      </c>
      <c r="G85" s="14">
        <v>489</v>
      </c>
      <c r="H85" s="14" t="s">
        <v>485</v>
      </c>
      <c r="I85" s="14" t="s">
        <v>263</v>
      </c>
      <c r="J85" s="14"/>
      <c r="K85" s="14" t="s">
        <v>486</v>
      </c>
      <c r="L85" s="14" t="s">
        <v>487</v>
      </c>
      <c r="M85" s="15">
        <v>0.01</v>
      </c>
      <c r="N85" s="16">
        <v>7697</v>
      </c>
      <c r="O85" s="14"/>
      <c r="P85" s="17">
        <v>10720.720000000008</v>
      </c>
      <c r="Q85" s="18">
        <v>30300</v>
      </c>
      <c r="R85" s="18">
        <v>19355</v>
      </c>
      <c r="S85" s="22">
        <f t="shared" si="9"/>
        <v>21665.720000000008</v>
      </c>
      <c r="T85" s="37">
        <f t="shared" si="10"/>
        <v>19163.366336633662</v>
      </c>
      <c r="U85" s="15">
        <v>0</v>
      </c>
      <c r="V85" s="18">
        <v>0</v>
      </c>
      <c r="W85" s="38">
        <f t="shared" si="8"/>
        <v>191.63366336633771</v>
      </c>
      <c r="X85" s="39">
        <f t="shared" si="11"/>
        <v>19355</v>
      </c>
      <c r="Y85" s="15">
        <v>9.9400000000000002E-2</v>
      </c>
      <c r="Z85" s="51">
        <f t="shared" si="12"/>
        <v>1923.8869999999999</v>
      </c>
      <c r="AA85" s="15">
        <v>0</v>
      </c>
      <c r="AB85" s="39">
        <f t="shared" si="13"/>
        <v>19355</v>
      </c>
      <c r="AC85" s="14"/>
    </row>
    <row r="86" spans="1:29" hidden="1" x14ac:dyDescent="0.3">
      <c r="A86" s="13" t="s">
        <v>481</v>
      </c>
      <c r="B86" s="14" t="s">
        <v>482</v>
      </c>
      <c r="C86" s="14" t="s">
        <v>499</v>
      </c>
      <c r="D86" s="14" t="s">
        <v>552</v>
      </c>
      <c r="E86" s="14" t="s">
        <v>208</v>
      </c>
      <c r="F86" s="14" t="s">
        <v>208</v>
      </c>
      <c r="G86" s="14">
        <v>489</v>
      </c>
      <c r="H86" s="14" t="s">
        <v>485</v>
      </c>
      <c r="I86" s="14" t="s">
        <v>208</v>
      </c>
      <c r="J86" s="14"/>
      <c r="K86" s="14" t="s">
        <v>486</v>
      </c>
      <c r="L86" s="14" t="s">
        <v>487</v>
      </c>
      <c r="M86" s="15">
        <v>0.02</v>
      </c>
      <c r="N86" s="16">
        <v>7963</v>
      </c>
      <c r="O86" s="14"/>
      <c r="P86" s="17">
        <v>14666.726700000043</v>
      </c>
      <c r="Q86" s="18">
        <v>-3735.9399999999987</v>
      </c>
      <c r="R86" s="18">
        <v>10983.29</v>
      </c>
      <c r="S86" s="22">
        <v>0</v>
      </c>
      <c r="T86" s="37">
        <f>IF(L86="折扣",R86/(1+AA86)*M86,IF(L86="返现",R86/(1+AA86),(R86-52.5)/(1+M86+AA86)))</f>
        <v>10716.460784313726</v>
      </c>
      <c r="U86" s="15">
        <v>0</v>
      </c>
      <c r="V86" s="18">
        <v>0</v>
      </c>
      <c r="W86" s="38">
        <f t="shared" si="8"/>
        <v>266.82921568627535</v>
      </c>
      <c r="X86" s="39">
        <f t="shared" si="11"/>
        <v>10983.29</v>
      </c>
      <c r="Y86" s="15">
        <v>9.9400000000000002E-2</v>
      </c>
      <c r="Z86" s="51">
        <f t="shared" si="12"/>
        <v>1091.7390260000002</v>
      </c>
      <c r="AA86" s="15">
        <v>0</v>
      </c>
      <c r="AB86" s="39">
        <f t="shared" si="13"/>
        <v>10983.29</v>
      </c>
      <c r="AC86" s="14"/>
    </row>
    <row r="87" spans="1:29" hidden="1" x14ac:dyDescent="0.3">
      <c r="A87" s="13" t="s">
        <v>481</v>
      </c>
      <c r="B87" s="14" t="s">
        <v>482</v>
      </c>
      <c r="C87" s="14" t="s">
        <v>499</v>
      </c>
      <c r="D87" s="14" t="s">
        <v>552</v>
      </c>
      <c r="E87" s="14" t="s">
        <v>222</v>
      </c>
      <c r="F87" s="14" t="s">
        <v>222</v>
      </c>
      <c r="G87" s="14">
        <v>489</v>
      </c>
      <c r="H87" s="14" t="s">
        <v>485</v>
      </c>
      <c r="I87" s="14" t="s">
        <v>222</v>
      </c>
      <c r="J87" s="14"/>
      <c r="K87" s="14" t="s">
        <v>486</v>
      </c>
      <c r="L87" s="14" t="s">
        <v>487</v>
      </c>
      <c r="M87" s="15">
        <v>0.02</v>
      </c>
      <c r="N87" s="16">
        <v>8109</v>
      </c>
      <c r="O87" s="14"/>
      <c r="P87" s="17">
        <v>5056.8999999999996</v>
      </c>
      <c r="Q87" s="18">
        <v>5100</v>
      </c>
      <c r="R87" s="18">
        <v>5004.4999999999991</v>
      </c>
      <c r="S87" s="22">
        <f t="shared" si="9"/>
        <v>5152.4000000000005</v>
      </c>
      <c r="T87" s="37">
        <f t="shared" si="10"/>
        <v>4906.3725490196066</v>
      </c>
      <c r="U87" s="15">
        <v>0</v>
      </c>
      <c r="V87" s="18">
        <v>0</v>
      </c>
      <c r="W87" s="38">
        <f t="shared" si="8"/>
        <v>98.127450980392496</v>
      </c>
      <c r="X87" s="39">
        <f t="shared" si="11"/>
        <v>5004.4999999999991</v>
      </c>
      <c r="Y87" s="15">
        <v>9.9400000000000002E-2</v>
      </c>
      <c r="Z87" s="51">
        <f t="shared" si="12"/>
        <v>497.44729999999993</v>
      </c>
      <c r="AA87" s="15">
        <v>0</v>
      </c>
      <c r="AB87" s="39">
        <f t="shared" si="13"/>
        <v>5004.4999999999991</v>
      </c>
      <c r="AC87" s="14"/>
    </row>
    <row r="88" spans="1:29" hidden="1" x14ac:dyDescent="0.3">
      <c r="A88" s="13" t="s">
        <v>481</v>
      </c>
      <c r="B88" s="14" t="s">
        <v>482</v>
      </c>
      <c r="C88" s="14" t="s">
        <v>499</v>
      </c>
      <c r="D88" s="14" t="s">
        <v>553</v>
      </c>
      <c r="E88" s="14" t="s">
        <v>554</v>
      </c>
      <c r="F88" s="14" t="s">
        <v>555</v>
      </c>
      <c r="G88" s="14">
        <v>489</v>
      </c>
      <c r="H88" s="14" t="s">
        <v>485</v>
      </c>
      <c r="I88" s="14" t="s">
        <v>556</v>
      </c>
      <c r="J88" s="14"/>
      <c r="K88" s="14" t="s">
        <v>486</v>
      </c>
      <c r="L88" s="14" t="s">
        <v>487</v>
      </c>
      <c r="M88" s="15">
        <v>0.02</v>
      </c>
      <c r="N88" s="16">
        <v>7983</v>
      </c>
      <c r="O88" s="14"/>
      <c r="P88" s="17">
        <v>67260.099999999686</v>
      </c>
      <c r="Q88" s="18">
        <v>350000</v>
      </c>
      <c r="R88" s="18">
        <v>298254.90000000002</v>
      </c>
      <c r="S88" s="22">
        <f t="shared" si="9"/>
        <v>119005.19999999966</v>
      </c>
      <c r="T88" s="37">
        <f t="shared" si="10"/>
        <v>292406.76470588235</v>
      </c>
      <c r="U88" s="15">
        <v>0</v>
      </c>
      <c r="V88" s="18">
        <v>0</v>
      </c>
      <c r="W88" s="38">
        <f t="shared" si="8"/>
        <v>5848.1352941176738</v>
      </c>
      <c r="X88" s="39">
        <f t="shared" si="11"/>
        <v>298254.90000000002</v>
      </c>
      <c r="Y88" s="15">
        <v>9.9400000000000002E-2</v>
      </c>
      <c r="Z88" s="51">
        <f t="shared" si="12"/>
        <v>29646.537060000002</v>
      </c>
      <c r="AA88" s="15">
        <v>0</v>
      </c>
      <c r="AB88" s="39">
        <f t="shared" si="13"/>
        <v>298254.90000000002</v>
      </c>
      <c r="AC88" s="14"/>
    </row>
    <row r="89" spans="1:29" hidden="1" x14ac:dyDescent="0.3">
      <c r="A89" s="13" t="s">
        <v>481</v>
      </c>
      <c r="B89" s="14" t="s">
        <v>482</v>
      </c>
      <c r="C89" s="14" t="s">
        <v>499</v>
      </c>
      <c r="D89" s="14" t="s">
        <v>553</v>
      </c>
      <c r="E89" s="14" t="s">
        <v>554</v>
      </c>
      <c r="F89" s="14" t="s">
        <v>555</v>
      </c>
      <c r="G89" s="14">
        <v>489</v>
      </c>
      <c r="H89" s="14" t="s">
        <v>485</v>
      </c>
      <c r="I89" s="14" t="s">
        <v>212</v>
      </c>
      <c r="J89" s="14"/>
      <c r="K89" s="14" t="s">
        <v>486</v>
      </c>
      <c r="L89" s="14" t="s">
        <v>487</v>
      </c>
      <c r="M89" s="15">
        <v>0.02</v>
      </c>
      <c r="N89" s="16">
        <v>7117</v>
      </c>
      <c r="O89" s="14"/>
      <c r="P89" s="17">
        <v>0</v>
      </c>
      <c r="Q89" s="18">
        <v>0</v>
      </c>
      <c r="R89" s="18">
        <v>0</v>
      </c>
      <c r="S89" s="22">
        <f t="shared" si="9"/>
        <v>0</v>
      </c>
      <c r="T89" s="37">
        <f t="shared" si="10"/>
        <v>0</v>
      </c>
      <c r="U89" s="15">
        <v>0</v>
      </c>
      <c r="V89" s="18">
        <v>0</v>
      </c>
      <c r="W89" s="38">
        <f t="shared" si="8"/>
        <v>0</v>
      </c>
      <c r="X89" s="39">
        <f t="shared" si="11"/>
        <v>0</v>
      </c>
      <c r="Y89" s="15">
        <v>9.9400000000000002E-2</v>
      </c>
      <c r="Z89" s="51">
        <f t="shared" si="12"/>
        <v>0</v>
      </c>
      <c r="AA89" s="15">
        <v>0</v>
      </c>
      <c r="AB89" s="39">
        <f t="shared" si="13"/>
        <v>0</v>
      </c>
      <c r="AC89" s="14"/>
    </row>
    <row r="90" spans="1:29" hidden="1" x14ac:dyDescent="0.3">
      <c r="A90" s="13" t="s">
        <v>481</v>
      </c>
      <c r="B90" s="14" t="s">
        <v>482</v>
      </c>
      <c r="C90" s="14" t="s">
        <v>499</v>
      </c>
      <c r="D90" s="14" t="s">
        <v>553</v>
      </c>
      <c r="E90" s="14" t="s">
        <v>221</v>
      </c>
      <c r="F90" s="14" t="s">
        <v>557</v>
      </c>
      <c r="G90" s="14">
        <v>489</v>
      </c>
      <c r="H90" s="14" t="s">
        <v>485</v>
      </c>
      <c r="I90" s="14" t="s">
        <v>221</v>
      </c>
      <c r="J90" s="14"/>
      <c r="K90" s="14" t="s">
        <v>486</v>
      </c>
      <c r="L90" s="14" t="s">
        <v>487</v>
      </c>
      <c r="M90" s="15">
        <v>0.04</v>
      </c>
      <c r="N90" s="16">
        <v>7109</v>
      </c>
      <c r="O90" s="14"/>
      <c r="P90" s="17">
        <v>13850.289999999986</v>
      </c>
      <c r="Q90" s="18">
        <v>70000</v>
      </c>
      <c r="R90" s="18">
        <v>47208.2</v>
      </c>
      <c r="S90" s="22">
        <f t="shared" si="9"/>
        <v>36642.089999999982</v>
      </c>
      <c r="T90" s="37">
        <f t="shared" si="10"/>
        <v>45392.499999999993</v>
      </c>
      <c r="U90" s="15">
        <v>0</v>
      </c>
      <c r="V90" s="18">
        <v>0</v>
      </c>
      <c r="W90" s="38">
        <f t="shared" si="8"/>
        <v>1815.7000000000044</v>
      </c>
      <c r="X90" s="39">
        <f t="shared" si="11"/>
        <v>47208.2</v>
      </c>
      <c r="Y90" s="15">
        <v>9.9400000000000002E-2</v>
      </c>
      <c r="Z90" s="51">
        <f t="shared" si="12"/>
        <v>4692.4950799999997</v>
      </c>
      <c r="AA90" s="15">
        <v>0</v>
      </c>
      <c r="AB90" s="39">
        <f t="shared" si="13"/>
        <v>47208.2</v>
      </c>
      <c r="AC90" s="14"/>
    </row>
    <row r="91" spans="1:29" hidden="1" x14ac:dyDescent="0.3">
      <c r="A91" s="13" t="s">
        <v>491</v>
      </c>
      <c r="B91" s="14" t="s">
        <v>482</v>
      </c>
      <c r="C91" s="14" t="s">
        <v>499</v>
      </c>
      <c r="D91" s="14" t="s">
        <v>553</v>
      </c>
      <c r="E91" s="14" t="s">
        <v>558</v>
      </c>
      <c r="F91" s="14" t="s">
        <v>559</v>
      </c>
      <c r="G91" s="14">
        <v>489</v>
      </c>
      <c r="H91" s="14" t="s">
        <v>485</v>
      </c>
      <c r="I91" s="14" t="s">
        <v>242</v>
      </c>
      <c r="J91" s="14"/>
      <c r="K91" s="14" t="s">
        <v>486</v>
      </c>
      <c r="L91" s="14" t="s">
        <v>496</v>
      </c>
      <c r="M91" s="15">
        <v>0</v>
      </c>
      <c r="N91" s="16">
        <v>7275</v>
      </c>
      <c r="O91" s="14"/>
      <c r="P91" s="17">
        <v>26485.389999999978</v>
      </c>
      <c r="Q91" s="18">
        <v>50000</v>
      </c>
      <c r="R91" s="18">
        <v>29901.199999999997</v>
      </c>
      <c r="S91" s="22">
        <f t="shared" si="9"/>
        <v>46584.189999999988</v>
      </c>
      <c r="T91" s="37">
        <f t="shared" si="10"/>
        <v>29901.199999999997</v>
      </c>
      <c r="U91" s="15">
        <v>0</v>
      </c>
      <c r="V91" s="18">
        <v>0</v>
      </c>
      <c r="W91" s="38">
        <f t="shared" si="8"/>
        <v>0</v>
      </c>
      <c r="X91" s="39">
        <f t="shared" si="11"/>
        <v>29901.199999999997</v>
      </c>
      <c r="Y91" s="15">
        <v>9.9400000000000002E-2</v>
      </c>
      <c r="Z91" s="51">
        <f t="shared" si="12"/>
        <v>2972.1792799999998</v>
      </c>
      <c r="AA91" s="15">
        <v>0</v>
      </c>
      <c r="AB91" s="39">
        <f t="shared" si="13"/>
        <v>29901.199999999997</v>
      </c>
      <c r="AC91" s="14"/>
    </row>
    <row r="92" spans="1:29" hidden="1" x14ac:dyDescent="0.3">
      <c r="A92" s="13" t="s">
        <v>481</v>
      </c>
      <c r="B92" s="14" t="s">
        <v>482</v>
      </c>
      <c r="C92" s="14" t="s">
        <v>499</v>
      </c>
      <c r="D92" s="14" t="s">
        <v>553</v>
      </c>
      <c r="E92" s="14" t="s">
        <v>217</v>
      </c>
      <c r="F92" s="14" t="s">
        <v>217</v>
      </c>
      <c r="G92" s="14">
        <v>489</v>
      </c>
      <c r="H92" s="14" t="s">
        <v>485</v>
      </c>
      <c r="I92" s="14" t="s">
        <v>217</v>
      </c>
      <c r="J92" s="14"/>
      <c r="K92" s="14" t="s">
        <v>486</v>
      </c>
      <c r="L92" s="14" t="s">
        <v>496</v>
      </c>
      <c r="M92" s="15">
        <v>0</v>
      </c>
      <c r="N92" s="16">
        <v>7150</v>
      </c>
      <c r="O92" s="14"/>
      <c r="P92" s="17">
        <v>4024.1700000000055</v>
      </c>
      <c r="Q92" s="18">
        <v>10000</v>
      </c>
      <c r="R92" s="18">
        <v>3118.29</v>
      </c>
      <c r="S92" s="22">
        <f t="shared" si="9"/>
        <v>10905.880000000005</v>
      </c>
      <c r="T92" s="37">
        <f t="shared" si="10"/>
        <v>3118.29</v>
      </c>
      <c r="U92" s="15">
        <v>0</v>
      </c>
      <c r="V92" s="18">
        <v>0</v>
      </c>
      <c r="W92" s="38">
        <f t="shared" si="8"/>
        <v>0</v>
      </c>
      <c r="X92" s="39">
        <f t="shared" si="11"/>
        <v>3118.29</v>
      </c>
      <c r="Y92" s="15">
        <v>9.9400000000000002E-2</v>
      </c>
      <c r="Z92" s="51">
        <f t="shared" si="12"/>
        <v>309.95802600000002</v>
      </c>
      <c r="AA92" s="15">
        <v>0</v>
      </c>
      <c r="AB92" s="39">
        <f t="shared" si="13"/>
        <v>3118.29</v>
      </c>
      <c r="AC92" s="14"/>
    </row>
    <row r="93" spans="1:29" hidden="1" x14ac:dyDescent="0.3">
      <c r="A93" s="13" t="s">
        <v>481</v>
      </c>
      <c r="B93" s="14" t="s">
        <v>482</v>
      </c>
      <c r="C93" s="14" t="s">
        <v>499</v>
      </c>
      <c r="D93" s="14" t="s">
        <v>553</v>
      </c>
      <c r="E93" s="14" t="s">
        <v>560</v>
      </c>
      <c r="F93" s="14" t="s">
        <v>560</v>
      </c>
      <c r="G93" s="14">
        <v>489</v>
      </c>
      <c r="H93" s="14" t="s">
        <v>485</v>
      </c>
      <c r="I93" s="14" t="s">
        <v>225</v>
      </c>
      <c r="J93" s="14"/>
      <c r="K93" s="14" t="s">
        <v>486</v>
      </c>
      <c r="L93" s="14" t="s">
        <v>487</v>
      </c>
      <c r="M93" s="15">
        <v>0.02</v>
      </c>
      <c r="N93" s="16">
        <v>8139</v>
      </c>
      <c r="O93" s="14"/>
      <c r="P93" s="17">
        <v>3662.1999999999989</v>
      </c>
      <c r="Q93" s="18">
        <v>25500</v>
      </c>
      <c r="R93" s="18">
        <v>17220.8</v>
      </c>
      <c r="S93" s="22">
        <f t="shared" si="9"/>
        <v>11941.399999999998</v>
      </c>
      <c r="T93" s="37">
        <f t="shared" si="10"/>
        <v>16883.137254901962</v>
      </c>
      <c r="U93" s="15">
        <v>0</v>
      </c>
      <c r="V93" s="18">
        <v>0</v>
      </c>
      <c r="W93" s="38">
        <f t="shared" si="8"/>
        <v>337.6627450980377</v>
      </c>
      <c r="X93" s="39">
        <f t="shared" si="11"/>
        <v>17220.8</v>
      </c>
      <c r="Y93" s="15">
        <v>9.9400000000000002E-2</v>
      </c>
      <c r="Z93" s="51">
        <f t="shared" si="12"/>
        <v>1711.7475199999999</v>
      </c>
      <c r="AA93" s="15">
        <v>0</v>
      </c>
      <c r="AB93" s="39">
        <f t="shared" si="13"/>
        <v>17220.8</v>
      </c>
      <c r="AC93" s="14"/>
    </row>
    <row r="94" spans="1:29" hidden="1" x14ac:dyDescent="0.3">
      <c r="A94" s="13" t="s">
        <v>491</v>
      </c>
      <c r="B94" s="14" t="s">
        <v>482</v>
      </c>
      <c r="C94" s="14" t="s">
        <v>499</v>
      </c>
      <c r="D94" s="14" t="s">
        <v>553</v>
      </c>
      <c r="E94" s="14" t="s">
        <v>206</v>
      </c>
      <c r="F94" s="14" t="s">
        <v>561</v>
      </c>
      <c r="G94" s="14">
        <v>489</v>
      </c>
      <c r="H94" s="14" t="s">
        <v>485</v>
      </c>
      <c r="I94" s="14" t="s">
        <v>206</v>
      </c>
      <c r="J94" s="14"/>
      <c r="K94" s="14" t="s">
        <v>486</v>
      </c>
      <c r="L94" s="14" t="s">
        <v>487</v>
      </c>
      <c r="M94" s="15">
        <v>0.04</v>
      </c>
      <c r="N94" s="16">
        <v>7095</v>
      </c>
      <c r="O94" s="14"/>
      <c r="P94" s="17">
        <v>8302.6999999999207</v>
      </c>
      <c r="Q94" s="18">
        <v>51600</v>
      </c>
      <c r="R94" s="18">
        <v>29951.1</v>
      </c>
      <c r="S94" s="22">
        <f t="shared" si="9"/>
        <v>29951.599999999926</v>
      </c>
      <c r="T94" s="37">
        <f t="shared" si="10"/>
        <v>28799.134615384613</v>
      </c>
      <c r="U94" s="15">
        <v>0</v>
      </c>
      <c r="V94" s="18">
        <v>0</v>
      </c>
      <c r="W94" s="38">
        <f t="shared" si="8"/>
        <v>1151.9653846153851</v>
      </c>
      <c r="X94" s="39">
        <f t="shared" si="11"/>
        <v>29951.1</v>
      </c>
      <c r="Y94" s="15">
        <v>9.9400000000000002E-2</v>
      </c>
      <c r="Z94" s="51">
        <f t="shared" si="12"/>
        <v>2977.1393399999997</v>
      </c>
      <c r="AA94" s="15">
        <v>0</v>
      </c>
      <c r="AB94" s="39">
        <f t="shared" si="13"/>
        <v>29951.1</v>
      </c>
      <c r="AC94" s="14"/>
    </row>
    <row r="95" spans="1:29" hidden="1" x14ac:dyDescent="0.3">
      <c r="A95" s="13" t="s">
        <v>491</v>
      </c>
      <c r="B95" s="14" t="s">
        <v>482</v>
      </c>
      <c r="C95" s="14" t="s">
        <v>499</v>
      </c>
      <c r="D95" s="14" t="s">
        <v>553</v>
      </c>
      <c r="E95" s="14" t="s">
        <v>251</v>
      </c>
      <c r="F95" s="14" t="s">
        <v>562</v>
      </c>
      <c r="G95" s="14">
        <v>489</v>
      </c>
      <c r="H95" s="14" t="s">
        <v>485</v>
      </c>
      <c r="I95" s="14" t="s">
        <v>251</v>
      </c>
      <c r="J95" s="14"/>
      <c r="K95" s="14" t="s">
        <v>486</v>
      </c>
      <c r="L95" s="14" t="s">
        <v>487</v>
      </c>
      <c r="M95" s="15">
        <v>0.04</v>
      </c>
      <c r="N95" s="16">
        <v>7103</v>
      </c>
      <c r="O95" s="14"/>
      <c r="P95" s="17">
        <v>34957.000000000182</v>
      </c>
      <c r="Q95" s="18">
        <v>50000</v>
      </c>
      <c r="R95" s="18">
        <v>42016.1</v>
      </c>
      <c r="S95" s="22">
        <f t="shared" si="9"/>
        <v>42940.900000000176</v>
      </c>
      <c r="T95" s="37">
        <f t="shared" si="10"/>
        <v>40400.096153846149</v>
      </c>
      <c r="U95" s="15">
        <v>0</v>
      </c>
      <c r="V95" s="18">
        <v>0</v>
      </c>
      <c r="W95" s="38">
        <f t="shared" si="8"/>
        <v>1616.0038461538497</v>
      </c>
      <c r="X95" s="39">
        <f t="shared" si="11"/>
        <v>42016.1</v>
      </c>
      <c r="Y95" s="15">
        <v>9.9400000000000002E-2</v>
      </c>
      <c r="Z95" s="51">
        <f t="shared" si="12"/>
        <v>4176.4003400000001</v>
      </c>
      <c r="AA95" s="15">
        <v>0</v>
      </c>
      <c r="AB95" s="39">
        <f t="shared" si="13"/>
        <v>42016.1</v>
      </c>
      <c r="AC95" s="14"/>
    </row>
    <row r="96" spans="1:29" hidden="1" x14ac:dyDescent="0.3">
      <c r="A96" s="13" t="s">
        <v>491</v>
      </c>
      <c r="B96" s="14" t="s">
        <v>482</v>
      </c>
      <c r="C96" s="14" t="s">
        <v>499</v>
      </c>
      <c r="D96" s="14" t="s">
        <v>553</v>
      </c>
      <c r="E96" s="14" t="s">
        <v>563</v>
      </c>
      <c r="F96" s="14" t="s">
        <v>564</v>
      </c>
      <c r="G96" s="14">
        <v>489</v>
      </c>
      <c r="H96" s="14" t="s">
        <v>485</v>
      </c>
      <c r="I96" s="14" t="s">
        <v>214</v>
      </c>
      <c r="J96" s="14"/>
      <c r="K96" s="14" t="s">
        <v>486</v>
      </c>
      <c r="L96" s="14" t="s">
        <v>487</v>
      </c>
      <c r="M96" s="15">
        <v>0.04</v>
      </c>
      <c r="N96" s="16">
        <v>7170</v>
      </c>
      <c r="O96" s="14"/>
      <c r="P96" s="17">
        <v>13476.000000000058</v>
      </c>
      <c r="Q96" s="18">
        <v>220000</v>
      </c>
      <c r="R96" s="18">
        <v>179005.19999999992</v>
      </c>
      <c r="S96" s="22">
        <f t="shared" si="9"/>
        <v>54470.800000000134</v>
      </c>
      <c r="T96" s="37">
        <f t="shared" si="10"/>
        <v>172120.38461538454</v>
      </c>
      <c r="U96" s="15">
        <v>0</v>
      </c>
      <c r="V96" s="18">
        <v>0</v>
      </c>
      <c r="W96" s="38">
        <f t="shared" si="8"/>
        <v>6884.8153846153873</v>
      </c>
      <c r="X96" s="39">
        <f t="shared" si="11"/>
        <v>179005.19999999992</v>
      </c>
      <c r="Y96" s="15">
        <v>9.9400000000000002E-2</v>
      </c>
      <c r="Z96" s="51">
        <f t="shared" si="12"/>
        <v>17793.116879999994</v>
      </c>
      <c r="AA96" s="15">
        <v>0</v>
      </c>
      <c r="AB96" s="39">
        <f t="shared" si="13"/>
        <v>179005.19999999992</v>
      </c>
      <c r="AC96" s="14"/>
    </row>
    <row r="97" spans="1:29" hidden="1" x14ac:dyDescent="0.3">
      <c r="A97" s="13" t="s">
        <v>481</v>
      </c>
      <c r="B97" s="14" t="s">
        <v>482</v>
      </c>
      <c r="C97" s="14" t="s">
        <v>499</v>
      </c>
      <c r="D97" s="14" t="s">
        <v>553</v>
      </c>
      <c r="E97" s="14" t="s">
        <v>565</v>
      </c>
      <c r="F97" s="14" t="s">
        <v>566</v>
      </c>
      <c r="G97" s="14">
        <v>489</v>
      </c>
      <c r="H97" s="14" t="s">
        <v>485</v>
      </c>
      <c r="I97" s="14" t="s">
        <v>250</v>
      </c>
      <c r="J97" s="14"/>
      <c r="K97" s="14" t="s">
        <v>486</v>
      </c>
      <c r="L97" s="14" t="s">
        <v>487</v>
      </c>
      <c r="M97" s="15">
        <v>0.04</v>
      </c>
      <c r="N97" s="16">
        <v>7523</v>
      </c>
      <c r="O97" s="14"/>
      <c r="P97" s="17">
        <v>21147.509999999995</v>
      </c>
      <c r="Q97" s="18">
        <v>110000</v>
      </c>
      <c r="R97" s="18">
        <v>111442.4</v>
      </c>
      <c r="S97" s="22">
        <f t="shared" si="9"/>
        <v>19705.110000000015</v>
      </c>
      <c r="T97" s="37">
        <f t="shared" si="10"/>
        <v>107156.15384615384</v>
      </c>
      <c r="U97" s="15">
        <v>0</v>
      </c>
      <c r="V97" s="18">
        <v>0</v>
      </c>
      <c r="W97" s="38">
        <f t="shared" si="8"/>
        <v>4286.2461538461503</v>
      </c>
      <c r="X97" s="39">
        <f t="shared" si="11"/>
        <v>111442.4</v>
      </c>
      <c r="Y97" s="15">
        <v>9.9400000000000002E-2</v>
      </c>
      <c r="Z97" s="51">
        <f t="shared" si="12"/>
        <v>11077.37456</v>
      </c>
      <c r="AA97" s="15">
        <v>0</v>
      </c>
      <c r="AB97" s="39">
        <f t="shared" si="13"/>
        <v>111442.4</v>
      </c>
      <c r="AC97" s="14"/>
    </row>
    <row r="98" spans="1:29" hidden="1" x14ac:dyDescent="0.3">
      <c r="A98" s="13" t="s">
        <v>481</v>
      </c>
      <c r="B98" s="14" t="s">
        <v>567</v>
      </c>
      <c r="C98" s="14" t="s">
        <v>499</v>
      </c>
      <c r="D98" s="14" t="s">
        <v>500</v>
      </c>
      <c r="E98" s="14" t="s">
        <v>568</v>
      </c>
      <c r="F98" s="14" t="s">
        <v>568</v>
      </c>
      <c r="G98" s="14">
        <v>83</v>
      </c>
      <c r="H98" s="14" t="s">
        <v>569</v>
      </c>
      <c r="I98" s="14" t="s">
        <v>341</v>
      </c>
      <c r="J98" s="14"/>
      <c r="K98" s="14" t="s">
        <v>486</v>
      </c>
      <c r="L98" s="14" t="s">
        <v>487</v>
      </c>
      <c r="M98" s="15">
        <v>0.02</v>
      </c>
      <c r="N98" s="16">
        <v>8052</v>
      </c>
      <c r="O98" s="14"/>
      <c r="P98" s="17">
        <v>176683</v>
      </c>
      <c r="Q98" s="18">
        <v>-176683</v>
      </c>
      <c r="R98" s="18">
        <v>0</v>
      </c>
      <c r="S98" s="22">
        <f t="shared" si="9"/>
        <v>0</v>
      </c>
      <c r="T98" s="37">
        <f t="shared" si="10"/>
        <v>0</v>
      </c>
      <c r="U98" s="15">
        <v>0</v>
      </c>
      <c r="V98" s="18">
        <v>0</v>
      </c>
      <c r="W98" s="38">
        <f t="shared" si="8"/>
        <v>0</v>
      </c>
      <c r="X98" s="39">
        <f t="shared" si="11"/>
        <v>0</v>
      </c>
      <c r="Y98" s="15">
        <v>0</v>
      </c>
      <c r="Z98" s="51">
        <f t="shared" si="12"/>
        <v>0</v>
      </c>
      <c r="AA98" s="15">
        <v>0</v>
      </c>
      <c r="AB98" s="39">
        <f t="shared" si="13"/>
        <v>0</v>
      </c>
      <c r="AC98" s="14"/>
    </row>
    <row r="99" spans="1:29" hidden="1" x14ac:dyDescent="0.3">
      <c r="A99" s="13" t="s">
        <v>481</v>
      </c>
      <c r="B99" s="14" t="s">
        <v>567</v>
      </c>
      <c r="C99" s="14" t="s">
        <v>499</v>
      </c>
      <c r="D99" s="14" t="s">
        <v>500</v>
      </c>
      <c r="E99" s="14" t="s">
        <v>568</v>
      </c>
      <c r="F99" s="25" t="s">
        <v>690</v>
      </c>
      <c r="G99" s="14">
        <v>489</v>
      </c>
      <c r="H99" s="14" t="s">
        <v>485</v>
      </c>
      <c r="I99" s="14" t="s">
        <v>570</v>
      </c>
      <c r="J99" s="14"/>
      <c r="K99" s="14" t="s">
        <v>486</v>
      </c>
      <c r="L99" s="14" t="s">
        <v>487</v>
      </c>
      <c r="M99" s="15">
        <v>0.02</v>
      </c>
      <c r="N99" s="16">
        <v>8052</v>
      </c>
      <c r="O99" s="14"/>
      <c r="P99" s="22">
        <v>-10399</v>
      </c>
      <c r="Q99" s="18">
        <v>176683</v>
      </c>
      <c r="R99" s="18">
        <v>2098</v>
      </c>
      <c r="S99" s="22">
        <f t="shared" si="9"/>
        <v>164186</v>
      </c>
      <c r="T99" s="37">
        <f t="shared" si="10"/>
        <v>2056.8627450980393</v>
      </c>
      <c r="U99" s="15">
        <v>0</v>
      </c>
      <c r="V99" s="18">
        <v>0</v>
      </c>
      <c r="W99" s="38">
        <f t="shared" si="8"/>
        <v>41.137254901960659</v>
      </c>
      <c r="X99" s="39">
        <f t="shared" si="11"/>
        <v>2098</v>
      </c>
      <c r="Y99" s="15">
        <v>9.9400000000000002E-2</v>
      </c>
      <c r="Z99" s="51">
        <f t="shared" si="12"/>
        <v>208.5412</v>
      </c>
      <c r="AA99" s="15">
        <v>0</v>
      </c>
      <c r="AB99" s="39">
        <f t="shared" si="13"/>
        <v>2098</v>
      </c>
      <c r="AC99" s="14"/>
    </row>
    <row r="100" spans="1:29" hidden="1" x14ac:dyDescent="0.3">
      <c r="A100" s="13" t="s">
        <v>481</v>
      </c>
      <c r="B100" s="14" t="s">
        <v>567</v>
      </c>
      <c r="C100" s="14" t="s">
        <v>499</v>
      </c>
      <c r="D100" s="14" t="s">
        <v>500</v>
      </c>
      <c r="E100" s="14" t="s">
        <v>525</v>
      </c>
      <c r="F100" s="14" t="s">
        <v>526</v>
      </c>
      <c r="G100" s="14">
        <v>489</v>
      </c>
      <c r="H100" s="14" t="s">
        <v>485</v>
      </c>
      <c r="I100" s="14" t="s">
        <v>258</v>
      </c>
      <c r="J100" s="14"/>
      <c r="K100" s="14" t="s">
        <v>486</v>
      </c>
      <c r="L100" s="14" t="s">
        <v>496</v>
      </c>
      <c r="M100" s="15">
        <v>0</v>
      </c>
      <c r="N100" s="16">
        <v>7998</v>
      </c>
      <c r="O100" s="14"/>
      <c r="P100" s="17">
        <v>0</v>
      </c>
      <c r="Q100" s="18">
        <v>0</v>
      </c>
      <c r="R100" s="18">
        <v>0</v>
      </c>
      <c r="S100" s="22">
        <f t="shared" si="9"/>
        <v>0</v>
      </c>
      <c r="T100" s="37">
        <f t="shared" si="10"/>
        <v>0</v>
      </c>
      <c r="U100" s="15">
        <v>0</v>
      </c>
      <c r="V100" s="18">
        <v>0</v>
      </c>
      <c r="W100" s="38">
        <f t="shared" si="8"/>
        <v>0</v>
      </c>
      <c r="X100" s="39">
        <f t="shared" si="11"/>
        <v>0</v>
      </c>
      <c r="Y100" s="15">
        <v>9.9400000000000002E-2</v>
      </c>
      <c r="Z100" s="51">
        <f t="shared" si="12"/>
        <v>0</v>
      </c>
      <c r="AA100" s="15">
        <v>0</v>
      </c>
      <c r="AB100" s="39">
        <f t="shared" si="13"/>
        <v>0</v>
      </c>
      <c r="AC100" s="14"/>
    </row>
    <row r="101" spans="1:29" hidden="1" x14ac:dyDescent="0.3">
      <c r="A101" s="13" t="s">
        <v>491</v>
      </c>
      <c r="B101" s="19" t="s">
        <v>482</v>
      </c>
      <c r="C101" s="19" t="s">
        <v>483</v>
      </c>
      <c r="D101" s="19" t="s">
        <v>484</v>
      </c>
      <c r="E101" s="19" t="s">
        <v>571</v>
      </c>
      <c r="F101" s="19" t="s">
        <v>572</v>
      </c>
      <c r="G101" s="19">
        <v>489</v>
      </c>
      <c r="H101" s="19" t="s">
        <v>485</v>
      </c>
      <c r="I101" s="19" t="s">
        <v>573</v>
      </c>
      <c r="J101" s="19"/>
      <c r="K101" s="19" t="s">
        <v>486</v>
      </c>
      <c r="L101" s="19" t="s">
        <v>487</v>
      </c>
      <c r="M101" s="20">
        <v>0.02</v>
      </c>
      <c r="N101" s="21">
        <v>142</v>
      </c>
      <c r="O101" s="14"/>
      <c r="P101" s="22">
        <v>115506.60000000003</v>
      </c>
      <c r="Q101" s="18"/>
      <c r="R101" s="18">
        <v>23318.6</v>
      </c>
      <c r="S101" s="22">
        <f t="shared" si="9"/>
        <v>92188.000000000029</v>
      </c>
      <c r="T101" s="37">
        <f t="shared" si="10"/>
        <v>22861.372549019605</v>
      </c>
      <c r="U101" s="20">
        <v>0</v>
      </c>
      <c r="V101" s="18">
        <v>0</v>
      </c>
      <c r="W101" s="38">
        <f t="shared" si="8"/>
        <v>457.22745098039377</v>
      </c>
      <c r="X101" s="39">
        <f t="shared" si="11"/>
        <v>23318.6</v>
      </c>
      <c r="Y101" s="15">
        <v>9.9400000000000002E-2</v>
      </c>
      <c r="Z101" s="51">
        <f t="shared" si="12"/>
        <v>2317.8688400000001</v>
      </c>
      <c r="AA101" s="20">
        <v>0</v>
      </c>
      <c r="AB101" s="39">
        <f t="shared" si="13"/>
        <v>23318.6</v>
      </c>
      <c r="AC101" s="14"/>
    </row>
    <row r="102" spans="1:29" hidden="1" x14ac:dyDescent="0.3">
      <c r="A102" s="13" t="s">
        <v>481</v>
      </c>
      <c r="B102" s="19" t="s">
        <v>482</v>
      </c>
      <c r="C102" s="19" t="s">
        <v>483</v>
      </c>
      <c r="D102" s="19" t="s">
        <v>494</v>
      </c>
      <c r="E102" s="19" t="s">
        <v>574</v>
      </c>
      <c r="F102" s="19" t="s">
        <v>574</v>
      </c>
      <c r="G102" s="19">
        <v>489</v>
      </c>
      <c r="H102" s="19" t="s">
        <v>485</v>
      </c>
      <c r="I102" s="19" t="s">
        <v>292</v>
      </c>
      <c r="J102" s="19"/>
      <c r="K102" s="19" t="s">
        <v>486</v>
      </c>
      <c r="L102" s="19" t="s">
        <v>507</v>
      </c>
      <c r="M102" s="20">
        <v>0.97</v>
      </c>
      <c r="N102" s="21">
        <v>8148</v>
      </c>
      <c r="O102" s="14"/>
      <c r="P102" s="22">
        <v>121885.59999999995</v>
      </c>
      <c r="Q102" s="18"/>
      <c r="R102" s="18">
        <v>92133.299999999988</v>
      </c>
      <c r="S102" s="22">
        <f t="shared" si="9"/>
        <v>29752.299999999959</v>
      </c>
      <c r="T102" s="37">
        <f t="shared" si="10"/>
        <v>89369.300999999992</v>
      </c>
      <c r="U102" s="20">
        <v>0</v>
      </c>
      <c r="V102" s="18">
        <v>0</v>
      </c>
      <c r="W102" s="38">
        <f t="shared" si="8"/>
        <v>2763.9989999999962</v>
      </c>
      <c r="X102" s="39">
        <f t="shared" si="11"/>
        <v>92133.299999999988</v>
      </c>
      <c r="Y102" s="15">
        <v>9.9400000000000002E-2</v>
      </c>
      <c r="Z102" s="51">
        <f t="shared" si="12"/>
        <v>9158.0500199999988</v>
      </c>
      <c r="AA102" s="20">
        <v>0</v>
      </c>
      <c r="AB102" s="39">
        <f t="shared" si="13"/>
        <v>92133.299999999988</v>
      </c>
      <c r="AC102" s="14"/>
    </row>
    <row r="103" spans="1:29" hidden="1" x14ac:dyDescent="0.3">
      <c r="A103" s="13" t="s">
        <v>481</v>
      </c>
      <c r="B103" s="19" t="s">
        <v>482</v>
      </c>
      <c r="C103" s="19" t="s">
        <v>499</v>
      </c>
      <c r="D103" s="19" t="s">
        <v>500</v>
      </c>
      <c r="E103" s="19" t="s">
        <v>297</v>
      </c>
      <c r="F103" s="19" t="s">
        <v>297</v>
      </c>
      <c r="G103" s="19">
        <v>489</v>
      </c>
      <c r="H103" s="19" t="s">
        <v>485</v>
      </c>
      <c r="I103" s="19" t="s">
        <v>297</v>
      </c>
      <c r="J103" s="19"/>
      <c r="K103" s="19" t="s">
        <v>486</v>
      </c>
      <c r="L103" s="19" t="s">
        <v>487</v>
      </c>
      <c r="M103" s="20">
        <v>0.02</v>
      </c>
      <c r="N103" s="21">
        <v>8214</v>
      </c>
      <c r="O103" s="14"/>
      <c r="P103" s="22">
        <v>7615.2000000000007</v>
      </c>
      <c r="Q103" s="18"/>
      <c r="R103" s="18">
        <v>0</v>
      </c>
      <c r="S103" s="22">
        <f t="shared" si="9"/>
        <v>7615.2000000000007</v>
      </c>
      <c r="T103" s="37">
        <f t="shared" si="10"/>
        <v>0</v>
      </c>
      <c r="U103" s="20">
        <v>0</v>
      </c>
      <c r="V103" s="18">
        <v>0</v>
      </c>
      <c r="W103" s="38">
        <f t="shared" si="8"/>
        <v>0</v>
      </c>
      <c r="X103" s="39">
        <f t="shared" si="11"/>
        <v>0</v>
      </c>
      <c r="Y103" s="15">
        <v>9.9400000000000002E-2</v>
      </c>
      <c r="Z103" s="51">
        <f t="shared" si="12"/>
        <v>0</v>
      </c>
      <c r="AA103" s="20">
        <v>0</v>
      </c>
      <c r="AB103" s="39">
        <f t="shared" si="13"/>
        <v>0</v>
      </c>
      <c r="AC103" s="14"/>
    </row>
    <row r="104" spans="1:29" hidden="1" x14ac:dyDescent="0.3">
      <c r="A104" s="13" t="s">
        <v>481</v>
      </c>
      <c r="B104" s="19" t="s">
        <v>482</v>
      </c>
      <c r="C104" s="19" t="s">
        <v>499</v>
      </c>
      <c r="D104" s="19" t="s">
        <v>500</v>
      </c>
      <c r="E104" s="19" t="s">
        <v>575</v>
      </c>
      <c r="F104" s="19" t="s">
        <v>575</v>
      </c>
      <c r="G104" s="19">
        <v>489</v>
      </c>
      <c r="H104" s="19" t="s">
        <v>485</v>
      </c>
      <c r="I104" s="19" t="s">
        <v>296</v>
      </c>
      <c r="J104" s="19"/>
      <c r="K104" s="19" t="s">
        <v>486</v>
      </c>
      <c r="L104" s="19" t="s">
        <v>487</v>
      </c>
      <c r="M104" s="20">
        <v>0.02</v>
      </c>
      <c r="N104" s="21">
        <v>8064</v>
      </c>
      <c r="O104" s="14"/>
      <c r="P104" s="22">
        <v>-961.10000000016589</v>
      </c>
      <c r="Q104" s="18"/>
      <c r="R104" s="18">
        <v>0</v>
      </c>
      <c r="S104" s="22">
        <f t="shared" si="9"/>
        <v>-961.10000000016589</v>
      </c>
      <c r="T104" s="37">
        <f t="shared" si="10"/>
        <v>0</v>
      </c>
      <c r="U104" s="20">
        <v>0</v>
      </c>
      <c r="V104" s="18">
        <v>0</v>
      </c>
      <c r="W104" s="38">
        <f t="shared" si="8"/>
        <v>0</v>
      </c>
      <c r="X104" s="39">
        <f t="shared" si="11"/>
        <v>0</v>
      </c>
      <c r="Y104" s="15">
        <v>9.9400000000000002E-2</v>
      </c>
      <c r="Z104" s="51">
        <f t="shared" si="12"/>
        <v>0</v>
      </c>
      <c r="AA104" s="20">
        <v>0</v>
      </c>
      <c r="AB104" s="39">
        <f t="shared" si="13"/>
        <v>0</v>
      </c>
      <c r="AC104" s="14"/>
    </row>
    <row r="105" spans="1:29" hidden="1" x14ac:dyDescent="0.3">
      <c r="A105" s="13" t="s">
        <v>481</v>
      </c>
      <c r="B105" s="19" t="s">
        <v>482</v>
      </c>
      <c r="C105" s="19" t="s">
        <v>499</v>
      </c>
      <c r="D105" s="19" t="s">
        <v>500</v>
      </c>
      <c r="E105" s="19" t="s">
        <v>290</v>
      </c>
      <c r="F105" s="19" t="s">
        <v>290</v>
      </c>
      <c r="G105" s="19">
        <v>489</v>
      </c>
      <c r="H105" s="19" t="s">
        <v>485</v>
      </c>
      <c r="I105" s="19" t="s">
        <v>290</v>
      </c>
      <c r="J105" s="19"/>
      <c r="K105" s="19" t="s">
        <v>486</v>
      </c>
      <c r="L105" s="19" t="s">
        <v>487</v>
      </c>
      <c r="M105" s="20">
        <v>0.02</v>
      </c>
      <c r="N105" s="21">
        <v>7316</v>
      </c>
      <c r="O105" s="14"/>
      <c r="P105" s="22">
        <v>154510.52999999997</v>
      </c>
      <c r="Q105" s="18"/>
      <c r="R105" s="18">
        <v>69508.299999999974</v>
      </c>
      <c r="S105" s="22">
        <f t="shared" si="9"/>
        <v>85002.23</v>
      </c>
      <c r="T105" s="37">
        <f t="shared" si="10"/>
        <v>68145.392156862712</v>
      </c>
      <c r="U105" s="20">
        <v>0</v>
      </c>
      <c r="V105" s="18">
        <v>0</v>
      </c>
      <c r="W105" s="38">
        <f t="shared" si="8"/>
        <v>1362.9078431372618</v>
      </c>
      <c r="X105" s="39">
        <f t="shared" si="11"/>
        <v>69508.299999999974</v>
      </c>
      <c r="Y105" s="15">
        <v>9.9400000000000002E-2</v>
      </c>
      <c r="Z105" s="51">
        <f t="shared" si="12"/>
        <v>6909.1250199999977</v>
      </c>
      <c r="AA105" s="20">
        <v>0</v>
      </c>
      <c r="AB105" s="39">
        <f t="shared" si="13"/>
        <v>69508.299999999974</v>
      </c>
      <c r="AC105" s="14"/>
    </row>
    <row r="106" spans="1:29" hidden="1" x14ac:dyDescent="0.3">
      <c r="A106" s="13" t="s">
        <v>481</v>
      </c>
      <c r="B106" s="19" t="s">
        <v>482</v>
      </c>
      <c r="C106" s="19" t="s">
        <v>499</v>
      </c>
      <c r="D106" s="19" t="s">
        <v>500</v>
      </c>
      <c r="E106" s="19" t="s">
        <v>513</v>
      </c>
      <c r="F106" s="19" t="s">
        <v>513</v>
      </c>
      <c r="G106" s="19">
        <v>489</v>
      </c>
      <c r="H106" s="19" t="s">
        <v>485</v>
      </c>
      <c r="I106" s="19" t="s">
        <v>301</v>
      </c>
      <c r="J106" s="19"/>
      <c r="K106" s="19" t="s">
        <v>486</v>
      </c>
      <c r="L106" s="19" t="s">
        <v>487</v>
      </c>
      <c r="M106" s="20">
        <v>0.02</v>
      </c>
      <c r="N106" s="21">
        <v>7927</v>
      </c>
      <c r="O106" s="14"/>
      <c r="P106" s="22">
        <v>536.99999999999909</v>
      </c>
      <c r="Q106" s="18"/>
      <c r="R106" s="18">
        <v>0</v>
      </c>
      <c r="S106" s="22">
        <f t="shared" si="9"/>
        <v>536.99999999999909</v>
      </c>
      <c r="T106" s="37">
        <f t="shared" si="10"/>
        <v>0</v>
      </c>
      <c r="U106" s="20">
        <v>0</v>
      </c>
      <c r="V106" s="18">
        <v>0</v>
      </c>
      <c r="W106" s="38">
        <f t="shared" si="8"/>
        <v>0</v>
      </c>
      <c r="X106" s="39">
        <f t="shared" si="11"/>
        <v>0</v>
      </c>
      <c r="Y106" s="15">
        <v>9.9400000000000002E-2</v>
      </c>
      <c r="Z106" s="51">
        <f t="shared" si="12"/>
        <v>0</v>
      </c>
      <c r="AA106" s="20">
        <v>0</v>
      </c>
      <c r="AB106" s="39">
        <f t="shared" si="13"/>
        <v>0</v>
      </c>
      <c r="AC106" s="14"/>
    </row>
    <row r="107" spans="1:29" hidden="1" x14ac:dyDescent="0.3">
      <c r="A107" s="13" t="s">
        <v>481</v>
      </c>
      <c r="B107" s="19" t="s">
        <v>482</v>
      </c>
      <c r="C107" s="19" t="s">
        <v>499</v>
      </c>
      <c r="D107" s="19" t="s">
        <v>500</v>
      </c>
      <c r="E107" s="19" t="s">
        <v>576</v>
      </c>
      <c r="F107" s="19" t="s">
        <v>576</v>
      </c>
      <c r="G107" s="19">
        <v>489</v>
      </c>
      <c r="H107" s="19" t="s">
        <v>485</v>
      </c>
      <c r="I107" s="19" t="s">
        <v>291</v>
      </c>
      <c r="J107" s="19"/>
      <c r="K107" s="19" t="s">
        <v>486</v>
      </c>
      <c r="L107" s="19" t="s">
        <v>496</v>
      </c>
      <c r="M107" s="20">
        <v>0</v>
      </c>
      <c r="N107" s="21">
        <v>8223</v>
      </c>
      <c r="O107" s="14"/>
      <c r="P107" s="22">
        <v>19348.5</v>
      </c>
      <c r="Q107" s="18"/>
      <c r="R107" s="18">
        <v>0</v>
      </c>
      <c r="S107" s="22">
        <f t="shared" si="9"/>
        <v>19348.5</v>
      </c>
      <c r="T107" s="37">
        <f t="shared" si="10"/>
        <v>0</v>
      </c>
      <c r="U107" s="20">
        <v>0</v>
      </c>
      <c r="V107" s="18">
        <v>0</v>
      </c>
      <c r="W107" s="38">
        <f t="shared" si="8"/>
        <v>0</v>
      </c>
      <c r="X107" s="39">
        <f t="shared" si="11"/>
        <v>0</v>
      </c>
      <c r="Y107" s="15">
        <v>9.9400000000000002E-2</v>
      </c>
      <c r="Z107" s="51">
        <f t="shared" si="12"/>
        <v>0</v>
      </c>
      <c r="AA107" s="20">
        <v>0</v>
      </c>
      <c r="AB107" s="39">
        <f t="shared" si="13"/>
        <v>0</v>
      </c>
      <c r="AC107" s="14"/>
    </row>
    <row r="108" spans="1:29" hidden="1" x14ac:dyDescent="0.3">
      <c r="A108" s="13" t="s">
        <v>481</v>
      </c>
      <c r="B108" s="19" t="s">
        <v>482</v>
      </c>
      <c r="C108" s="19" t="s">
        <v>499</v>
      </c>
      <c r="D108" s="19" t="s">
        <v>500</v>
      </c>
      <c r="E108" s="19" t="s">
        <v>295</v>
      </c>
      <c r="F108" s="19" t="s">
        <v>295</v>
      </c>
      <c r="G108" s="19">
        <v>489</v>
      </c>
      <c r="H108" s="19" t="s">
        <v>485</v>
      </c>
      <c r="I108" s="19" t="s">
        <v>295</v>
      </c>
      <c r="J108" s="19"/>
      <c r="K108" s="19" t="s">
        <v>486</v>
      </c>
      <c r="L108" s="19" t="s">
        <v>496</v>
      </c>
      <c r="M108" s="20">
        <v>0</v>
      </c>
      <c r="N108" s="21">
        <v>7181</v>
      </c>
      <c r="O108" s="14"/>
      <c r="P108" s="22">
        <v>300000</v>
      </c>
      <c r="Q108" s="18"/>
      <c r="R108" s="18">
        <f>25760.35-R148</f>
        <v>18347.850000000002</v>
      </c>
      <c r="S108" s="22">
        <f t="shared" si="9"/>
        <v>281652.15000000002</v>
      </c>
      <c r="T108" s="37">
        <f t="shared" si="10"/>
        <v>18347.850000000002</v>
      </c>
      <c r="U108" s="20">
        <v>0</v>
      </c>
      <c r="V108" s="18">
        <v>0</v>
      </c>
      <c r="W108" s="38">
        <f t="shared" si="8"/>
        <v>0</v>
      </c>
      <c r="X108" s="39">
        <f t="shared" si="11"/>
        <v>18347.850000000002</v>
      </c>
      <c r="Y108" s="15">
        <v>9.9400000000000002E-2</v>
      </c>
      <c r="Z108" s="51">
        <f t="shared" si="12"/>
        <v>1823.7762900000002</v>
      </c>
      <c r="AA108" s="20">
        <v>0</v>
      </c>
      <c r="AB108" s="39">
        <f t="shared" si="13"/>
        <v>18347.850000000002</v>
      </c>
      <c r="AC108" s="14"/>
    </row>
    <row r="109" spans="1:29" hidden="1" x14ac:dyDescent="0.3">
      <c r="A109" s="13" t="s">
        <v>481</v>
      </c>
      <c r="B109" s="19" t="s">
        <v>482</v>
      </c>
      <c r="C109" s="19" t="s">
        <v>499</v>
      </c>
      <c r="D109" s="19" t="s">
        <v>500</v>
      </c>
      <c r="E109" s="19" t="s">
        <v>577</v>
      </c>
      <c r="F109" s="19" t="s">
        <v>577</v>
      </c>
      <c r="G109" s="19">
        <v>489</v>
      </c>
      <c r="H109" s="19" t="s">
        <v>485</v>
      </c>
      <c r="I109" s="19" t="s">
        <v>578</v>
      </c>
      <c r="J109" s="19"/>
      <c r="K109" s="19" t="s">
        <v>486</v>
      </c>
      <c r="L109" s="19" t="s">
        <v>487</v>
      </c>
      <c r="M109" s="20">
        <v>0.02</v>
      </c>
      <c r="N109" s="21">
        <v>107</v>
      </c>
      <c r="O109" s="14"/>
      <c r="P109" s="22">
        <v>1583.3999999999999</v>
      </c>
      <c r="Q109" s="18"/>
      <c r="R109" s="18">
        <v>1384.1999999999998</v>
      </c>
      <c r="S109" s="22">
        <f t="shared" si="9"/>
        <v>199.20000000000005</v>
      </c>
      <c r="T109" s="37">
        <f t="shared" si="10"/>
        <v>1357.0588235294115</v>
      </c>
      <c r="U109" s="20">
        <v>0</v>
      </c>
      <c r="V109" s="18">
        <v>0</v>
      </c>
      <c r="W109" s="38">
        <f t="shared" si="8"/>
        <v>27.141176470588334</v>
      </c>
      <c r="X109" s="39">
        <f t="shared" si="11"/>
        <v>1384.1999999999998</v>
      </c>
      <c r="Y109" s="15">
        <v>9.9400000000000002E-2</v>
      </c>
      <c r="Z109" s="51">
        <f t="shared" si="12"/>
        <v>137.58947999999998</v>
      </c>
      <c r="AA109" s="20">
        <v>0</v>
      </c>
      <c r="AB109" s="39">
        <f t="shared" si="13"/>
        <v>1384.1999999999998</v>
      </c>
      <c r="AC109" s="14"/>
    </row>
    <row r="110" spans="1:29" hidden="1" x14ac:dyDescent="0.3">
      <c r="A110" s="13" t="s">
        <v>481</v>
      </c>
      <c r="B110" s="19" t="s">
        <v>482</v>
      </c>
      <c r="C110" s="19" t="s">
        <v>499</v>
      </c>
      <c r="D110" s="19" t="s">
        <v>500</v>
      </c>
      <c r="E110" s="19" t="s">
        <v>429</v>
      </c>
      <c r="F110" s="19" t="s">
        <v>429</v>
      </c>
      <c r="G110" s="19">
        <v>489</v>
      </c>
      <c r="H110" s="19" t="s">
        <v>485</v>
      </c>
      <c r="I110" s="19" t="s">
        <v>293</v>
      </c>
      <c r="J110" s="19"/>
      <c r="K110" s="19" t="s">
        <v>486</v>
      </c>
      <c r="L110" s="19" t="s">
        <v>496</v>
      </c>
      <c r="M110" s="20">
        <v>0</v>
      </c>
      <c r="N110" s="21">
        <v>8079</v>
      </c>
      <c r="O110" s="14"/>
      <c r="P110" s="22">
        <v>50464.299999999988</v>
      </c>
      <c r="Q110" s="18"/>
      <c r="R110" s="18">
        <v>31289.3</v>
      </c>
      <c r="S110" s="22">
        <f t="shared" si="9"/>
        <v>19174.999999999989</v>
      </c>
      <c r="T110" s="37">
        <f t="shared" si="10"/>
        <v>31289.3</v>
      </c>
      <c r="U110" s="20">
        <v>0</v>
      </c>
      <c r="V110" s="18">
        <v>0</v>
      </c>
      <c r="W110" s="38">
        <f t="shared" si="8"/>
        <v>0</v>
      </c>
      <c r="X110" s="39">
        <f t="shared" si="11"/>
        <v>31289.3</v>
      </c>
      <c r="Y110" s="15">
        <v>9.9400000000000002E-2</v>
      </c>
      <c r="Z110" s="51">
        <f t="shared" si="12"/>
        <v>3110.1564199999998</v>
      </c>
      <c r="AA110" s="20">
        <v>0</v>
      </c>
      <c r="AB110" s="39">
        <f t="shared" si="13"/>
        <v>31289.3</v>
      </c>
      <c r="AC110" s="14"/>
    </row>
    <row r="111" spans="1:29" hidden="1" x14ac:dyDescent="0.3">
      <c r="A111" s="13" t="s">
        <v>491</v>
      </c>
      <c r="B111" s="19" t="s">
        <v>482</v>
      </c>
      <c r="C111" s="19" t="s">
        <v>499</v>
      </c>
      <c r="D111" s="19" t="s">
        <v>500</v>
      </c>
      <c r="E111" s="19" t="s">
        <v>299</v>
      </c>
      <c r="F111" s="19" t="s">
        <v>299</v>
      </c>
      <c r="G111" s="19">
        <v>489</v>
      </c>
      <c r="H111" s="19" t="s">
        <v>485</v>
      </c>
      <c r="I111" s="19" t="s">
        <v>298</v>
      </c>
      <c r="J111" s="19"/>
      <c r="K111" s="19" t="s">
        <v>486</v>
      </c>
      <c r="L111" s="19" t="s">
        <v>496</v>
      </c>
      <c r="M111" s="20">
        <v>0</v>
      </c>
      <c r="N111" s="21">
        <v>7932</v>
      </c>
      <c r="O111" s="14"/>
      <c r="P111" s="22">
        <v>5186</v>
      </c>
      <c r="Q111" s="18"/>
      <c r="R111" s="18">
        <v>2662.5</v>
      </c>
      <c r="S111" s="22">
        <f t="shared" si="9"/>
        <v>2523.5</v>
      </c>
      <c r="T111" s="37">
        <f t="shared" si="10"/>
        <v>2662.5</v>
      </c>
      <c r="U111" s="20">
        <v>0</v>
      </c>
      <c r="V111" s="18">
        <v>0</v>
      </c>
      <c r="W111" s="38">
        <f t="shared" si="8"/>
        <v>0</v>
      </c>
      <c r="X111" s="39">
        <f t="shared" si="11"/>
        <v>2662.5</v>
      </c>
      <c r="Y111" s="15">
        <v>9.9400000000000002E-2</v>
      </c>
      <c r="Z111" s="51">
        <f t="shared" si="12"/>
        <v>264.65250000000003</v>
      </c>
      <c r="AA111" s="20">
        <v>0</v>
      </c>
      <c r="AB111" s="39">
        <f t="shared" si="13"/>
        <v>2662.5</v>
      </c>
      <c r="AC111" s="14"/>
    </row>
    <row r="112" spans="1:29" hidden="1" x14ac:dyDescent="0.3">
      <c r="A112" s="13" t="s">
        <v>491</v>
      </c>
      <c r="B112" s="19" t="s">
        <v>482</v>
      </c>
      <c r="C112" s="19" t="s">
        <v>499</v>
      </c>
      <c r="D112" s="19" t="s">
        <v>500</v>
      </c>
      <c r="E112" s="19" t="s">
        <v>371</v>
      </c>
      <c r="F112" s="19" t="s">
        <v>371</v>
      </c>
      <c r="G112" s="19">
        <v>489</v>
      </c>
      <c r="H112" s="19" t="s">
        <v>485</v>
      </c>
      <c r="I112" s="19" t="s">
        <v>289</v>
      </c>
      <c r="J112" s="19"/>
      <c r="K112" s="19" t="s">
        <v>486</v>
      </c>
      <c r="L112" s="19" t="s">
        <v>487</v>
      </c>
      <c r="M112" s="20">
        <v>0.02</v>
      </c>
      <c r="N112" s="21">
        <v>8121</v>
      </c>
      <c r="O112" s="14"/>
      <c r="P112" s="22">
        <v>14117.800000000003</v>
      </c>
      <c r="Q112" s="18"/>
      <c r="R112" s="18">
        <v>9134</v>
      </c>
      <c r="S112" s="22">
        <f t="shared" si="9"/>
        <v>4983.8000000000029</v>
      </c>
      <c r="T112" s="37">
        <f t="shared" si="10"/>
        <v>8954.9019607843129</v>
      </c>
      <c r="U112" s="20">
        <v>0</v>
      </c>
      <c r="V112" s="18">
        <v>0</v>
      </c>
      <c r="W112" s="38">
        <f t="shared" si="8"/>
        <v>179.09803921568709</v>
      </c>
      <c r="X112" s="39">
        <f t="shared" si="11"/>
        <v>9134</v>
      </c>
      <c r="Y112" s="15">
        <v>9.9400000000000002E-2</v>
      </c>
      <c r="Z112" s="51">
        <f t="shared" si="12"/>
        <v>907.91960000000006</v>
      </c>
      <c r="AA112" s="20">
        <v>0</v>
      </c>
      <c r="AB112" s="39">
        <f t="shared" si="13"/>
        <v>9134</v>
      </c>
      <c r="AC112" s="14"/>
    </row>
    <row r="113" spans="1:29" hidden="1" x14ac:dyDescent="0.3">
      <c r="A113" s="13" t="s">
        <v>491</v>
      </c>
      <c r="B113" s="19" t="s">
        <v>482</v>
      </c>
      <c r="C113" s="19" t="s">
        <v>499</v>
      </c>
      <c r="D113" s="19" t="s">
        <v>500</v>
      </c>
      <c r="E113" s="19" t="s">
        <v>300</v>
      </c>
      <c r="F113" s="19" t="s">
        <v>300</v>
      </c>
      <c r="G113" s="19">
        <v>489</v>
      </c>
      <c r="H113" s="19" t="s">
        <v>485</v>
      </c>
      <c r="I113" s="19" t="s">
        <v>300</v>
      </c>
      <c r="J113" s="19"/>
      <c r="K113" s="19" t="s">
        <v>486</v>
      </c>
      <c r="L113" s="19" t="s">
        <v>496</v>
      </c>
      <c r="M113" s="20">
        <v>0</v>
      </c>
      <c r="N113" s="21">
        <v>7363</v>
      </c>
      <c r="O113" s="14"/>
      <c r="P113" s="22">
        <v>4023.8999999999996</v>
      </c>
      <c r="Q113" s="18"/>
      <c r="R113" s="18">
        <v>2214.0000000000005</v>
      </c>
      <c r="S113" s="22">
        <f t="shared" si="9"/>
        <v>1809.8999999999992</v>
      </c>
      <c r="T113" s="37">
        <f t="shared" si="10"/>
        <v>2214.0000000000005</v>
      </c>
      <c r="U113" s="20">
        <v>0</v>
      </c>
      <c r="V113" s="18">
        <v>0</v>
      </c>
      <c r="W113" s="38">
        <f t="shared" si="8"/>
        <v>0</v>
      </c>
      <c r="X113" s="39">
        <f t="shared" si="11"/>
        <v>2214.0000000000005</v>
      </c>
      <c r="Y113" s="15">
        <v>9.9400000000000002E-2</v>
      </c>
      <c r="Z113" s="51">
        <f t="shared" si="12"/>
        <v>220.07160000000005</v>
      </c>
      <c r="AA113" s="20">
        <v>0</v>
      </c>
      <c r="AB113" s="39">
        <f t="shared" si="13"/>
        <v>2214.0000000000005</v>
      </c>
      <c r="AC113" s="14"/>
    </row>
    <row r="114" spans="1:29" hidden="1" x14ac:dyDescent="0.3">
      <c r="A114" s="13" t="s">
        <v>481</v>
      </c>
      <c r="B114" s="19" t="s">
        <v>482</v>
      </c>
      <c r="C114" s="19" t="s">
        <v>483</v>
      </c>
      <c r="D114" s="19" t="s">
        <v>484</v>
      </c>
      <c r="E114" s="19" t="s">
        <v>579</v>
      </c>
      <c r="F114" s="19" t="s">
        <v>579</v>
      </c>
      <c r="G114" s="23">
        <v>489</v>
      </c>
      <c r="H114" s="19" t="s">
        <v>485</v>
      </c>
      <c r="I114" s="19" t="s">
        <v>315</v>
      </c>
      <c r="J114" s="19"/>
      <c r="K114" s="19" t="s">
        <v>486</v>
      </c>
      <c r="L114" s="19" t="s">
        <v>487</v>
      </c>
      <c r="M114" s="24">
        <v>0.02</v>
      </c>
      <c r="N114" s="21">
        <v>8196</v>
      </c>
      <c r="O114" s="14"/>
      <c r="P114" s="22">
        <v>4523</v>
      </c>
      <c r="Q114" s="18"/>
      <c r="R114" s="18">
        <v>4500</v>
      </c>
      <c r="S114" s="22">
        <f t="shared" si="9"/>
        <v>23</v>
      </c>
      <c r="T114" s="37">
        <f t="shared" si="10"/>
        <v>4411.7647058823532</v>
      </c>
      <c r="U114" s="24">
        <v>0</v>
      </c>
      <c r="V114" s="18">
        <v>0</v>
      </c>
      <c r="W114" s="38">
        <f t="shared" si="8"/>
        <v>88.235294117646845</v>
      </c>
      <c r="X114" s="39">
        <f t="shared" si="11"/>
        <v>4500</v>
      </c>
      <c r="Y114" s="15">
        <v>9.9400000000000002E-2</v>
      </c>
      <c r="Z114" s="51">
        <f t="shared" si="12"/>
        <v>447.3</v>
      </c>
      <c r="AA114" s="24">
        <v>0</v>
      </c>
      <c r="AB114" s="39">
        <f t="shared" si="13"/>
        <v>4500</v>
      </c>
      <c r="AC114" s="14"/>
    </row>
    <row r="115" spans="1:29" hidden="1" x14ac:dyDescent="0.3">
      <c r="A115" s="13" t="s">
        <v>481</v>
      </c>
      <c r="B115" s="19" t="s">
        <v>482</v>
      </c>
      <c r="C115" s="19" t="s">
        <v>483</v>
      </c>
      <c r="D115" s="19" t="s">
        <v>484</v>
      </c>
      <c r="E115" s="19" t="s">
        <v>580</v>
      </c>
      <c r="F115" s="19" t="s">
        <v>581</v>
      </c>
      <c r="G115" s="23">
        <v>489</v>
      </c>
      <c r="H115" s="19" t="s">
        <v>485</v>
      </c>
      <c r="I115" s="19" t="s">
        <v>317</v>
      </c>
      <c r="J115" s="19"/>
      <c r="K115" s="19" t="s">
        <v>486</v>
      </c>
      <c r="L115" s="19" t="s">
        <v>496</v>
      </c>
      <c r="M115" s="24">
        <v>0</v>
      </c>
      <c r="N115" s="21">
        <v>7105</v>
      </c>
      <c r="O115" s="14"/>
      <c r="P115" s="22">
        <v>79488.1029000001</v>
      </c>
      <c r="Q115" s="18"/>
      <c r="R115" s="18">
        <v>0</v>
      </c>
      <c r="S115" s="22">
        <f t="shared" si="9"/>
        <v>79488.1029000001</v>
      </c>
      <c r="T115" s="37">
        <f t="shared" si="10"/>
        <v>0</v>
      </c>
      <c r="U115" s="24">
        <v>0</v>
      </c>
      <c r="V115" s="18">
        <v>0</v>
      </c>
      <c r="W115" s="38">
        <f t="shared" si="8"/>
        <v>0</v>
      </c>
      <c r="X115" s="39">
        <f t="shared" si="11"/>
        <v>0</v>
      </c>
      <c r="Y115" s="15">
        <v>9.9400000000000002E-2</v>
      </c>
      <c r="Z115" s="51">
        <f t="shared" si="12"/>
        <v>0</v>
      </c>
      <c r="AA115" s="24">
        <v>0</v>
      </c>
      <c r="AB115" s="39">
        <f t="shared" si="13"/>
        <v>0</v>
      </c>
      <c r="AC115" s="14"/>
    </row>
    <row r="116" spans="1:29" hidden="1" x14ac:dyDescent="0.3">
      <c r="A116" s="13" t="s">
        <v>481</v>
      </c>
      <c r="B116" s="19" t="s">
        <v>482</v>
      </c>
      <c r="C116" s="19" t="s">
        <v>483</v>
      </c>
      <c r="D116" s="19" t="s">
        <v>498</v>
      </c>
      <c r="E116" s="19" t="s">
        <v>303</v>
      </c>
      <c r="F116" s="19" t="s">
        <v>303</v>
      </c>
      <c r="G116" s="23">
        <v>489</v>
      </c>
      <c r="H116" s="19" t="s">
        <v>485</v>
      </c>
      <c r="I116" s="19" t="s">
        <v>303</v>
      </c>
      <c r="J116" s="19"/>
      <c r="K116" s="19" t="s">
        <v>486</v>
      </c>
      <c r="L116" s="19" t="s">
        <v>487</v>
      </c>
      <c r="M116" s="24">
        <v>0.02</v>
      </c>
      <c r="N116" s="21">
        <v>8076</v>
      </c>
      <c r="O116" s="14"/>
      <c r="P116" s="22">
        <v>56979.400000000016</v>
      </c>
      <c r="Q116" s="18"/>
      <c r="R116" s="18">
        <v>10051.800000000001</v>
      </c>
      <c r="S116" s="22">
        <f t="shared" si="9"/>
        <v>46927.600000000013</v>
      </c>
      <c r="T116" s="37">
        <f t="shared" si="10"/>
        <v>9854.7058823529424</v>
      </c>
      <c r="U116" s="24">
        <v>0</v>
      </c>
      <c r="V116" s="18">
        <v>0</v>
      </c>
      <c r="W116" s="38">
        <f t="shared" si="8"/>
        <v>197.09411764705874</v>
      </c>
      <c r="X116" s="39">
        <f t="shared" si="11"/>
        <v>10051.800000000001</v>
      </c>
      <c r="Y116" s="15">
        <v>9.9400000000000002E-2</v>
      </c>
      <c r="Z116" s="51">
        <f t="shared" si="12"/>
        <v>999.14892000000009</v>
      </c>
      <c r="AA116" s="24">
        <v>0</v>
      </c>
      <c r="AB116" s="39">
        <f t="shared" si="13"/>
        <v>10051.800000000001</v>
      </c>
      <c r="AC116" s="14"/>
    </row>
    <row r="117" spans="1:29" hidden="1" x14ac:dyDescent="0.3">
      <c r="A117" s="13" t="s">
        <v>481</v>
      </c>
      <c r="B117" s="19" t="s">
        <v>482</v>
      </c>
      <c r="C117" s="19" t="s">
        <v>499</v>
      </c>
      <c r="D117" s="19" t="s">
        <v>500</v>
      </c>
      <c r="E117" s="19" t="s">
        <v>582</v>
      </c>
      <c r="F117" s="19" t="s">
        <v>582</v>
      </c>
      <c r="G117" s="23">
        <v>489</v>
      </c>
      <c r="H117" s="19" t="s">
        <v>485</v>
      </c>
      <c r="I117" s="19" t="s">
        <v>302</v>
      </c>
      <c r="J117" s="19"/>
      <c r="K117" s="19" t="s">
        <v>486</v>
      </c>
      <c r="L117" s="19" t="s">
        <v>487</v>
      </c>
      <c r="M117" s="24">
        <v>0.02</v>
      </c>
      <c r="N117" s="21">
        <v>7574</v>
      </c>
      <c r="O117" s="14"/>
      <c r="P117" s="22">
        <v>-188.16999999999643</v>
      </c>
      <c r="Q117" s="18"/>
      <c r="R117" s="18">
        <v>0</v>
      </c>
      <c r="S117" s="22">
        <f t="shared" si="9"/>
        <v>-188.16999999999643</v>
      </c>
      <c r="T117" s="37">
        <f t="shared" si="10"/>
        <v>0</v>
      </c>
      <c r="U117" s="24">
        <v>0</v>
      </c>
      <c r="V117" s="18">
        <v>0</v>
      </c>
      <c r="W117" s="38">
        <f t="shared" si="8"/>
        <v>0</v>
      </c>
      <c r="X117" s="39">
        <f t="shared" si="11"/>
        <v>0</v>
      </c>
      <c r="Y117" s="15">
        <v>9.9400000000000002E-2</v>
      </c>
      <c r="Z117" s="51">
        <f t="shared" si="12"/>
        <v>0</v>
      </c>
      <c r="AA117" s="24">
        <v>0</v>
      </c>
      <c r="AB117" s="39">
        <f t="shared" si="13"/>
        <v>0</v>
      </c>
      <c r="AC117" s="14"/>
    </row>
    <row r="118" spans="1:29" hidden="1" x14ac:dyDescent="0.3">
      <c r="A118" s="13" t="s">
        <v>491</v>
      </c>
      <c r="B118" s="19" t="s">
        <v>482</v>
      </c>
      <c r="C118" s="19" t="s">
        <v>499</v>
      </c>
      <c r="D118" s="19" t="s">
        <v>500</v>
      </c>
      <c r="E118" s="19" t="s">
        <v>513</v>
      </c>
      <c r="F118" s="19" t="s">
        <v>513</v>
      </c>
      <c r="G118" s="23">
        <v>489</v>
      </c>
      <c r="H118" s="19" t="s">
        <v>485</v>
      </c>
      <c r="I118" s="19" t="s">
        <v>316</v>
      </c>
      <c r="J118" s="19"/>
      <c r="K118" s="19" t="s">
        <v>486</v>
      </c>
      <c r="L118" s="19" t="s">
        <v>487</v>
      </c>
      <c r="M118" s="24">
        <v>0.02</v>
      </c>
      <c r="N118" s="21">
        <v>8158</v>
      </c>
      <c r="O118" s="14"/>
      <c r="P118" s="22">
        <v>8403.5999999999985</v>
      </c>
      <c r="Q118" s="18"/>
      <c r="R118" s="18">
        <v>0</v>
      </c>
      <c r="S118" s="22">
        <f t="shared" si="9"/>
        <v>8403.5999999999985</v>
      </c>
      <c r="T118" s="37">
        <f t="shared" si="10"/>
        <v>0</v>
      </c>
      <c r="U118" s="24">
        <v>0</v>
      </c>
      <c r="V118" s="18">
        <v>0</v>
      </c>
      <c r="W118" s="38">
        <f t="shared" si="8"/>
        <v>0</v>
      </c>
      <c r="X118" s="39">
        <f t="shared" si="11"/>
        <v>0</v>
      </c>
      <c r="Y118" s="15">
        <v>9.9400000000000002E-2</v>
      </c>
      <c r="Z118" s="51">
        <f t="shared" si="12"/>
        <v>0</v>
      </c>
      <c r="AA118" s="24">
        <v>0</v>
      </c>
      <c r="AB118" s="39">
        <f t="shared" si="13"/>
        <v>0</v>
      </c>
      <c r="AC118" s="14"/>
    </row>
    <row r="119" spans="1:29" hidden="1" x14ac:dyDescent="0.3">
      <c r="A119" s="13" t="s">
        <v>481</v>
      </c>
      <c r="B119" s="19" t="s">
        <v>482</v>
      </c>
      <c r="C119" s="19" t="s">
        <v>499</v>
      </c>
      <c r="D119" s="19" t="s">
        <v>500</v>
      </c>
      <c r="E119" s="19" t="s">
        <v>513</v>
      </c>
      <c r="F119" s="19" t="s">
        <v>513</v>
      </c>
      <c r="G119" s="23">
        <v>489</v>
      </c>
      <c r="H119" s="19" t="s">
        <v>485</v>
      </c>
      <c r="I119" s="19" t="s">
        <v>304</v>
      </c>
      <c r="J119" s="19"/>
      <c r="K119" s="19" t="s">
        <v>486</v>
      </c>
      <c r="L119" s="19" t="s">
        <v>487</v>
      </c>
      <c r="M119" s="24">
        <v>0.02</v>
      </c>
      <c r="N119" s="21">
        <v>8189</v>
      </c>
      <c r="O119" s="14"/>
      <c r="P119" s="22">
        <v>12276.599999999997</v>
      </c>
      <c r="Q119" s="18"/>
      <c r="R119" s="18">
        <v>3341.1</v>
      </c>
      <c r="S119" s="22">
        <f t="shared" si="9"/>
        <v>8935.4999999999964</v>
      </c>
      <c r="T119" s="37">
        <f t="shared" si="10"/>
        <v>3275.5882352941176</v>
      </c>
      <c r="U119" s="24">
        <v>0</v>
      </c>
      <c r="V119" s="18">
        <v>0</v>
      </c>
      <c r="W119" s="38">
        <f t="shared" si="8"/>
        <v>65.511764705882342</v>
      </c>
      <c r="X119" s="39">
        <f t="shared" si="11"/>
        <v>3341.1</v>
      </c>
      <c r="Y119" s="15">
        <v>9.9400000000000002E-2</v>
      </c>
      <c r="Z119" s="51">
        <f t="shared" si="12"/>
        <v>332.10534000000001</v>
      </c>
      <c r="AA119" s="24">
        <v>0</v>
      </c>
      <c r="AB119" s="39">
        <f t="shared" si="13"/>
        <v>3341.1</v>
      </c>
      <c r="AC119" s="14"/>
    </row>
    <row r="120" spans="1:29" hidden="1" x14ac:dyDescent="0.3">
      <c r="A120" s="13" t="s">
        <v>481</v>
      </c>
      <c r="B120" s="19" t="s">
        <v>482</v>
      </c>
      <c r="C120" s="19" t="s">
        <v>499</v>
      </c>
      <c r="D120" s="19" t="s">
        <v>500</v>
      </c>
      <c r="E120" s="19" t="s">
        <v>583</v>
      </c>
      <c r="F120" s="19" t="s">
        <v>584</v>
      </c>
      <c r="G120" s="23">
        <v>489</v>
      </c>
      <c r="H120" s="19" t="s">
        <v>485</v>
      </c>
      <c r="I120" s="19" t="s">
        <v>308</v>
      </c>
      <c r="J120" s="19"/>
      <c r="K120" s="19" t="s">
        <v>486</v>
      </c>
      <c r="L120" s="19" t="s">
        <v>487</v>
      </c>
      <c r="M120" s="24">
        <v>0.02</v>
      </c>
      <c r="N120" s="21">
        <v>8156</v>
      </c>
      <c r="O120" s="14"/>
      <c r="P120" s="22">
        <v>-77.999999999999773</v>
      </c>
      <c r="Q120" s="18"/>
      <c r="R120" s="18">
        <v>0</v>
      </c>
      <c r="S120" s="22">
        <f t="shared" si="9"/>
        <v>-77.999999999999773</v>
      </c>
      <c r="T120" s="37">
        <f t="shared" si="10"/>
        <v>0</v>
      </c>
      <c r="U120" s="24">
        <v>0</v>
      </c>
      <c r="V120" s="18">
        <v>0</v>
      </c>
      <c r="W120" s="38">
        <f t="shared" si="8"/>
        <v>0</v>
      </c>
      <c r="X120" s="39">
        <f t="shared" si="11"/>
        <v>0</v>
      </c>
      <c r="Y120" s="15">
        <v>9.9400000000000002E-2</v>
      </c>
      <c r="Z120" s="51">
        <f t="shared" si="12"/>
        <v>0</v>
      </c>
      <c r="AA120" s="24">
        <v>0</v>
      </c>
      <c r="AB120" s="39">
        <f t="shared" si="13"/>
        <v>0</v>
      </c>
      <c r="AC120" s="14"/>
    </row>
    <row r="121" spans="1:29" hidden="1" x14ac:dyDescent="0.3">
      <c r="A121" s="13" t="s">
        <v>481</v>
      </c>
      <c r="B121" s="19" t="s">
        <v>482</v>
      </c>
      <c r="C121" s="19" t="s">
        <v>499</v>
      </c>
      <c r="D121" s="19" t="s">
        <v>500</v>
      </c>
      <c r="E121" s="19" t="s">
        <v>585</v>
      </c>
      <c r="F121" s="19" t="s">
        <v>585</v>
      </c>
      <c r="G121" s="23">
        <v>489</v>
      </c>
      <c r="H121" s="19" t="s">
        <v>485</v>
      </c>
      <c r="I121" s="19" t="s">
        <v>306</v>
      </c>
      <c r="J121" s="19"/>
      <c r="K121" s="19" t="s">
        <v>486</v>
      </c>
      <c r="L121" s="19" t="s">
        <v>487</v>
      </c>
      <c r="M121" s="24">
        <v>0.02</v>
      </c>
      <c r="N121" s="21">
        <v>8197</v>
      </c>
      <c r="O121" s="14"/>
      <c r="P121" s="22">
        <v>3762.2000000000007</v>
      </c>
      <c r="Q121" s="18"/>
      <c r="R121" s="18">
        <v>0</v>
      </c>
      <c r="S121" s="22">
        <f t="shared" si="9"/>
        <v>3762.2000000000007</v>
      </c>
      <c r="T121" s="37">
        <f t="shared" si="10"/>
        <v>0</v>
      </c>
      <c r="U121" s="24">
        <v>0</v>
      </c>
      <c r="V121" s="18">
        <v>0</v>
      </c>
      <c r="W121" s="38">
        <f t="shared" si="8"/>
        <v>0</v>
      </c>
      <c r="X121" s="39">
        <f t="shared" si="11"/>
        <v>0</v>
      </c>
      <c r="Y121" s="15">
        <v>9.9400000000000002E-2</v>
      </c>
      <c r="Z121" s="51">
        <f t="shared" si="12"/>
        <v>0</v>
      </c>
      <c r="AA121" s="24">
        <v>0</v>
      </c>
      <c r="AB121" s="39">
        <f t="shared" si="13"/>
        <v>0</v>
      </c>
      <c r="AC121" s="14"/>
    </row>
    <row r="122" spans="1:29" hidden="1" x14ac:dyDescent="0.3">
      <c r="A122" s="13" t="s">
        <v>481</v>
      </c>
      <c r="B122" s="19" t="s">
        <v>482</v>
      </c>
      <c r="C122" s="19" t="s">
        <v>499</v>
      </c>
      <c r="D122" s="19" t="s">
        <v>500</v>
      </c>
      <c r="E122" s="19" t="s">
        <v>371</v>
      </c>
      <c r="F122" s="19" t="s">
        <v>371</v>
      </c>
      <c r="G122" s="23">
        <v>489</v>
      </c>
      <c r="H122" s="19" t="s">
        <v>485</v>
      </c>
      <c r="I122" s="19" t="s">
        <v>309</v>
      </c>
      <c r="J122" s="19"/>
      <c r="K122" s="19" t="s">
        <v>486</v>
      </c>
      <c r="L122" s="19" t="s">
        <v>487</v>
      </c>
      <c r="M122" s="24">
        <v>0.02</v>
      </c>
      <c r="N122" s="21">
        <v>8120</v>
      </c>
      <c r="O122" s="14"/>
      <c r="P122" s="22">
        <v>10000</v>
      </c>
      <c r="Q122" s="18"/>
      <c r="R122" s="18">
        <v>0</v>
      </c>
      <c r="S122" s="22">
        <f t="shared" si="9"/>
        <v>10000</v>
      </c>
      <c r="T122" s="37">
        <f t="shared" si="10"/>
        <v>0</v>
      </c>
      <c r="U122" s="24">
        <v>0</v>
      </c>
      <c r="V122" s="18">
        <v>0</v>
      </c>
      <c r="W122" s="38">
        <f t="shared" si="8"/>
        <v>0</v>
      </c>
      <c r="X122" s="39">
        <f t="shared" si="11"/>
        <v>0</v>
      </c>
      <c r="Y122" s="15">
        <v>9.9400000000000002E-2</v>
      </c>
      <c r="Z122" s="51">
        <f t="shared" si="12"/>
        <v>0</v>
      </c>
      <c r="AA122" s="24">
        <v>0</v>
      </c>
      <c r="AB122" s="39">
        <f t="shared" si="13"/>
        <v>0</v>
      </c>
      <c r="AC122" s="14"/>
    </row>
    <row r="123" spans="1:29" hidden="1" x14ac:dyDescent="0.3">
      <c r="A123" s="13" t="s">
        <v>481</v>
      </c>
      <c r="B123" s="19" t="s">
        <v>482</v>
      </c>
      <c r="C123" s="19" t="s">
        <v>499</v>
      </c>
      <c r="D123" s="19" t="s">
        <v>500</v>
      </c>
      <c r="E123" s="19" t="s">
        <v>371</v>
      </c>
      <c r="F123" s="19" t="s">
        <v>371</v>
      </c>
      <c r="G123" s="23">
        <v>489</v>
      </c>
      <c r="H123" s="19" t="s">
        <v>485</v>
      </c>
      <c r="I123" s="19" t="s">
        <v>305</v>
      </c>
      <c r="J123" s="19"/>
      <c r="K123" s="19" t="s">
        <v>486</v>
      </c>
      <c r="L123" s="19" t="s">
        <v>487</v>
      </c>
      <c r="M123" s="24">
        <v>0.02</v>
      </c>
      <c r="N123" s="21">
        <v>8090</v>
      </c>
      <c r="O123" s="14"/>
      <c r="P123" s="22">
        <v>8596.6299999999992</v>
      </c>
      <c r="Q123" s="18"/>
      <c r="R123" s="18">
        <v>0</v>
      </c>
      <c r="S123" s="22">
        <f t="shared" si="9"/>
        <v>8596.6299999999992</v>
      </c>
      <c r="T123" s="37">
        <f t="shared" si="10"/>
        <v>0</v>
      </c>
      <c r="U123" s="24">
        <v>0</v>
      </c>
      <c r="V123" s="18">
        <v>0</v>
      </c>
      <c r="W123" s="38">
        <f t="shared" si="8"/>
        <v>0</v>
      </c>
      <c r="X123" s="39">
        <f t="shared" si="11"/>
        <v>0</v>
      </c>
      <c r="Y123" s="15">
        <v>9.9400000000000002E-2</v>
      </c>
      <c r="Z123" s="51">
        <f t="shared" si="12"/>
        <v>0</v>
      </c>
      <c r="AA123" s="24">
        <v>0</v>
      </c>
      <c r="AB123" s="39">
        <f t="shared" si="13"/>
        <v>0</v>
      </c>
      <c r="AC123" s="14"/>
    </row>
    <row r="124" spans="1:29" hidden="1" x14ac:dyDescent="0.3">
      <c r="A124" s="13" t="s">
        <v>481</v>
      </c>
      <c r="B124" s="19" t="s">
        <v>482</v>
      </c>
      <c r="C124" s="19" t="s">
        <v>499</v>
      </c>
      <c r="D124" s="19" t="s">
        <v>500</v>
      </c>
      <c r="E124" s="19" t="s">
        <v>371</v>
      </c>
      <c r="F124" s="19" t="s">
        <v>371</v>
      </c>
      <c r="G124" s="23">
        <v>489</v>
      </c>
      <c r="H124" s="19" t="s">
        <v>485</v>
      </c>
      <c r="I124" s="19" t="s">
        <v>312</v>
      </c>
      <c r="J124" s="19"/>
      <c r="K124" s="19" t="s">
        <v>486</v>
      </c>
      <c r="L124" s="19" t="s">
        <v>487</v>
      </c>
      <c r="M124" s="24">
        <v>0.02</v>
      </c>
      <c r="N124" s="21">
        <v>8122</v>
      </c>
      <c r="O124" s="14"/>
      <c r="P124" s="22">
        <v>10000</v>
      </c>
      <c r="Q124" s="18"/>
      <c r="R124" s="18">
        <v>7452.77</v>
      </c>
      <c r="S124" s="22">
        <f t="shared" si="9"/>
        <v>2547.2299999999996</v>
      </c>
      <c r="T124" s="37">
        <f t="shared" si="10"/>
        <v>7306.6372549019607</v>
      </c>
      <c r="U124" s="24">
        <v>0</v>
      </c>
      <c r="V124" s="18">
        <v>0</v>
      </c>
      <c r="W124" s="38">
        <f t="shared" si="8"/>
        <v>146.13274509803978</v>
      </c>
      <c r="X124" s="39">
        <f t="shared" si="11"/>
        <v>7452.77</v>
      </c>
      <c r="Y124" s="15">
        <v>9.9400000000000002E-2</v>
      </c>
      <c r="Z124" s="51">
        <f t="shared" si="12"/>
        <v>740.80533800000001</v>
      </c>
      <c r="AA124" s="24">
        <v>0</v>
      </c>
      <c r="AB124" s="39">
        <f t="shared" si="13"/>
        <v>7452.77</v>
      </c>
      <c r="AC124" s="14"/>
    </row>
    <row r="125" spans="1:29" hidden="1" x14ac:dyDescent="0.3">
      <c r="A125" s="13" t="s">
        <v>481</v>
      </c>
      <c r="B125" s="19" t="s">
        <v>482</v>
      </c>
      <c r="C125" s="19" t="s">
        <v>499</v>
      </c>
      <c r="D125" s="19" t="s">
        <v>500</v>
      </c>
      <c r="E125" s="19" t="s">
        <v>586</v>
      </c>
      <c r="F125" s="19" t="s">
        <v>586</v>
      </c>
      <c r="G125" s="23">
        <v>489</v>
      </c>
      <c r="H125" s="19" t="s">
        <v>485</v>
      </c>
      <c r="I125" s="19" t="s">
        <v>311</v>
      </c>
      <c r="J125" s="19"/>
      <c r="K125" s="19" t="s">
        <v>486</v>
      </c>
      <c r="L125" s="19" t="s">
        <v>487</v>
      </c>
      <c r="M125" s="24">
        <v>0.02</v>
      </c>
      <c r="N125" s="21">
        <v>8100</v>
      </c>
      <c r="O125" s="14"/>
      <c r="P125" s="22">
        <v>38277.5</v>
      </c>
      <c r="Q125" s="18"/>
      <c r="R125" s="18">
        <v>6327.2000000000007</v>
      </c>
      <c r="S125" s="22">
        <f t="shared" si="9"/>
        <v>31950.3</v>
      </c>
      <c r="T125" s="37">
        <f t="shared" si="10"/>
        <v>6203.1372549019616</v>
      </c>
      <c r="U125" s="24">
        <v>0</v>
      </c>
      <c r="V125" s="18">
        <v>0</v>
      </c>
      <c r="W125" s="38">
        <f t="shared" si="8"/>
        <v>124.06274509803916</v>
      </c>
      <c r="X125" s="39">
        <f t="shared" si="11"/>
        <v>6327.2000000000007</v>
      </c>
      <c r="Y125" s="15">
        <v>9.9400000000000002E-2</v>
      </c>
      <c r="Z125" s="51">
        <f t="shared" si="12"/>
        <v>628.9236800000001</v>
      </c>
      <c r="AA125" s="24">
        <v>0</v>
      </c>
      <c r="AB125" s="39">
        <f t="shared" si="13"/>
        <v>6327.2000000000007</v>
      </c>
      <c r="AC125" s="14"/>
    </row>
    <row r="126" spans="1:29" hidden="1" x14ac:dyDescent="0.3">
      <c r="A126" s="13" t="s">
        <v>481</v>
      </c>
      <c r="B126" s="19" t="s">
        <v>482</v>
      </c>
      <c r="C126" s="19" t="s">
        <v>499</v>
      </c>
      <c r="D126" s="19" t="s">
        <v>535</v>
      </c>
      <c r="E126" s="19" t="s">
        <v>423</v>
      </c>
      <c r="F126" s="19" t="s">
        <v>536</v>
      </c>
      <c r="G126" s="21">
        <v>489</v>
      </c>
      <c r="H126" s="19" t="s">
        <v>485</v>
      </c>
      <c r="I126" s="19" t="s">
        <v>352</v>
      </c>
      <c r="J126" s="19"/>
      <c r="K126" s="19" t="s">
        <v>486</v>
      </c>
      <c r="L126" s="19" t="s">
        <v>487</v>
      </c>
      <c r="M126" s="24">
        <v>0.02</v>
      </c>
      <c r="N126" s="21">
        <v>7918</v>
      </c>
      <c r="O126" s="14"/>
      <c r="P126" s="22">
        <v>111535.8</v>
      </c>
      <c r="Q126" s="18"/>
      <c r="R126" s="18">
        <v>0</v>
      </c>
      <c r="S126" s="22">
        <f t="shared" si="9"/>
        <v>111535.8</v>
      </c>
      <c r="T126" s="37">
        <f t="shared" si="10"/>
        <v>0</v>
      </c>
      <c r="U126" s="24">
        <v>0</v>
      </c>
      <c r="V126" s="18">
        <v>0</v>
      </c>
      <c r="W126" s="38">
        <f t="shared" si="8"/>
        <v>0</v>
      </c>
      <c r="X126" s="39">
        <f t="shared" si="11"/>
        <v>0</v>
      </c>
      <c r="Y126" s="15">
        <v>9.9400000000000002E-2</v>
      </c>
      <c r="Z126" s="51">
        <f t="shared" si="12"/>
        <v>0</v>
      </c>
      <c r="AA126" s="24">
        <v>0</v>
      </c>
      <c r="AB126" s="39">
        <f t="shared" si="13"/>
        <v>0</v>
      </c>
      <c r="AC126" s="14"/>
    </row>
    <row r="127" spans="1:29" hidden="1" x14ac:dyDescent="0.3">
      <c r="A127" s="13" t="s">
        <v>481</v>
      </c>
      <c r="B127" s="19" t="s">
        <v>482</v>
      </c>
      <c r="C127" s="19" t="s">
        <v>499</v>
      </c>
      <c r="D127" s="19" t="s">
        <v>552</v>
      </c>
      <c r="E127" s="19" t="s">
        <v>314</v>
      </c>
      <c r="F127" s="19" t="s">
        <v>314</v>
      </c>
      <c r="G127" s="21">
        <v>489</v>
      </c>
      <c r="H127" s="19" t="s">
        <v>485</v>
      </c>
      <c r="I127" s="19" t="s">
        <v>314</v>
      </c>
      <c r="J127" s="19"/>
      <c r="K127" s="19" t="s">
        <v>486</v>
      </c>
      <c r="L127" s="19" t="s">
        <v>487</v>
      </c>
      <c r="M127" s="24">
        <v>0.01</v>
      </c>
      <c r="N127" s="21">
        <v>8195</v>
      </c>
      <c r="O127" s="14"/>
      <c r="P127" s="22">
        <v>5386.2000000000007</v>
      </c>
      <c r="Q127" s="18"/>
      <c r="R127" s="18">
        <v>3546.2</v>
      </c>
      <c r="S127" s="22">
        <f t="shared" si="9"/>
        <v>1840.0000000000009</v>
      </c>
      <c r="T127" s="37">
        <f t="shared" si="10"/>
        <v>3511.0891089108909</v>
      </c>
      <c r="U127" s="24">
        <v>0</v>
      </c>
      <c r="V127" s="18">
        <v>0</v>
      </c>
      <c r="W127" s="38">
        <f t="shared" si="8"/>
        <v>35.110891089108918</v>
      </c>
      <c r="X127" s="39">
        <f t="shared" si="11"/>
        <v>3546.2</v>
      </c>
      <c r="Y127" s="15">
        <v>9.9400000000000002E-2</v>
      </c>
      <c r="Z127" s="51">
        <f t="shared" si="12"/>
        <v>352.49227999999999</v>
      </c>
      <c r="AA127" s="24">
        <v>0</v>
      </c>
      <c r="AB127" s="39">
        <f t="shared" si="13"/>
        <v>3546.2</v>
      </c>
      <c r="AC127" s="14"/>
    </row>
    <row r="128" spans="1:29" hidden="1" x14ac:dyDescent="0.3">
      <c r="A128" s="13" t="s">
        <v>481</v>
      </c>
      <c r="B128" s="19" t="s">
        <v>482</v>
      </c>
      <c r="C128" s="19" t="s">
        <v>499</v>
      </c>
      <c r="D128" s="19" t="s">
        <v>553</v>
      </c>
      <c r="E128" s="19" t="s">
        <v>313</v>
      </c>
      <c r="F128" s="19" t="s">
        <v>587</v>
      </c>
      <c r="G128" s="21">
        <v>489</v>
      </c>
      <c r="H128" s="19" t="s">
        <v>485</v>
      </c>
      <c r="I128" s="19" t="s">
        <v>313</v>
      </c>
      <c r="J128" s="19"/>
      <c r="K128" s="19" t="s">
        <v>486</v>
      </c>
      <c r="L128" s="19" t="s">
        <v>496</v>
      </c>
      <c r="M128" s="24">
        <v>0</v>
      </c>
      <c r="N128" s="21">
        <v>7724</v>
      </c>
      <c r="O128" s="14"/>
      <c r="P128" s="22">
        <v>-3.1500000000014552</v>
      </c>
      <c r="Q128" s="18"/>
      <c r="R128" s="18">
        <v>0</v>
      </c>
      <c r="S128" s="22">
        <f t="shared" si="9"/>
        <v>-3.1500000000014552</v>
      </c>
      <c r="T128" s="37">
        <f t="shared" si="10"/>
        <v>0</v>
      </c>
      <c r="U128" s="24">
        <v>0</v>
      </c>
      <c r="V128" s="18">
        <v>0</v>
      </c>
      <c r="W128" s="38">
        <f t="shared" si="8"/>
        <v>0</v>
      </c>
      <c r="X128" s="39">
        <f t="shared" si="11"/>
        <v>0</v>
      </c>
      <c r="Y128" s="15">
        <v>9.9400000000000002E-2</v>
      </c>
      <c r="Z128" s="51">
        <f t="shared" si="12"/>
        <v>0</v>
      </c>
      <c r="AA128" s="24">
        <v>0</v>
      </c>
      <c r="AB128" s="39">
        <f t="shared" si="13"/>
        <v>0</v>
      </c>
      <c r="AC128" s="14"/>
    </row>
    <row r="129" spans="1:29" hidden="1" x14ac:dyDescent="0.3">
      <c r="A129" s="13" t="s">
        <v>491</v>
      </c>
      <c r="B129" s="19" t="s">
        <v>482</v>
      </c>
      <c r="C129" s="19" t="s">
        <v>499</v>
      </c>
      <c r="D129" s="19" t="s">
        <v>553</v>
      </c>
      <c r="E129" s="19" t="s">
        <v>310</v>
      </c>
      <c r="F129" s="19" t="s">
        <v>588</v>
      </c>
      <c r="G129" s="21">
        <v>489</v>
      </c>
      <c r="H129" s="19" t="s">
        <v>485</v>
      </c>
      <c r="I129" s="19" t="s">
        <v>310</v>
      </c>
      <c r="J129" s="19"/>
      <c r="K129" s="19" t="s">
        <v>486</v>
      </c>
      <c r="L129" s="19" t="s">
        <v>496</v>
      </c>
      <c r="M129" s="24">
        <v>0</v>
      </c>
      <c r="N129" s="21">
        <v>8179</v>
      </c>
      <c r="O129" s="14"/>
      <c r="P129" s="22">
        <v>39162.199999999953</v>
      </c>
      <c r="Q129" s="18"/>
      <c r="R129" s="18">
        <v>0</v>
      </c>
      <c r="S129" s="22">
        <f t="shared" si="9"/>
        <v>39162.199999999953</v>
      </c>
      <c r="T129" s="37">
        <f t="shared" si="10"/>
        <v>0</v>
      </c>
      <c r="U129" s="24">
        <v>0</v>
      </c>
      <c r="V129" s="18">
        <v>0</v>
      </c>
      <c r="W129" s="38">
        <f t="shared" si="8"/>
        <v>0</v>
      </c>
      <c r="X129" s="39">
        <f t="shared" si="11"/>
        <v>0</v>
      </c>
      <c r="Y129" s="15">
        <v>9.9400000000000002E-2</v>
      </c>
      <c r="Z129" s="51">
        <f t="shared" si="12"/>
        <v>0</v>
      </c>
      <c r="AA129" s="24">
        <v>0</v>
      </c>
      <c r="AB129" s="39">
        <f t="shared" si="13"/>
        <v>0</v>
      </c>
      <c r="AC129" s="14"/>
    </row>
    <row r="130" spans="1:29" hidden="1" x14ac:dyDescent="0.3">
      <c r="A130" s="13" t="s">
        <v>481</v>
      </c>
      <c r="B130" s="25" t="s">
        <v>482</v>
      </c>
      <c r="C130" s="25" t="s">
        <v>483</v>
      </c>
      <c r="D130" s="25" t="s">
        <v>484</v>
      </c>
      <c r="E130" s="25" t="s">
        <v>404</v>
      </c>
      <c r="F130" s="25" t="s">
        <v>404</v>
      </c>
      <c r="G130" s="26">
        <v>489</v>
      </c>
      <c r="H130" s="25" t="s">
        <v>485</v>
      </c>
      <c r="I130" s="25" t="s">
        <v>404</v>
      </c>
      <c r="J130" s="25"/>
      <c r="K130" s="25" t="s">
        <v>486</v>
      </c>
      <c r="L130" s="25" t="s">
        <v>487</v>
      </c>
      <c r="M130" s="27">
        <v>0.02</v>
      </c>
      <c r="N130" s="26">
        <v>7796</v>
      </c>
      <c r="O130" s="14"/>
      <c r="P130" s="22">
        <v>13273.3</v>
      </c>
      <c r="Q130" s="18"/>
      <c r="R130" s="18">
        <v>0</v>
      </c>
      <c r="S130" s="22">
        <f t="shared" si="9"/>
        <v>13273.3</v>
      </c>
      <c r="T130" s="37">
        <f t="shared" si="10"/>
        <v>0</v>
      </c>
      <c r="U130" s="27">
        <v>0</v>
      </c>
      <c r="V130" s="18">
        <v>0</v>
      </c>
      <c r="W130" s="38">
        <f t="shared" ref="W130:W193" si="14">IF(L130="返现",T130*M130,R130-T130)</f>
        <v>0</v>
      </c>
      <c r="X130" s="39">
        <f t="shared" si="11"/>
        <v>0</v>
      </c>
      <c r="Y130" s="15">
        <v>9.9400000000000002E-2</v>
      </c>
      <c r="Z130" s="51">
        <f t="shared" si="12"/>
        <v>0</v>
      </c>
      <c r="AA130" s="27">
        <v>0</v>
      </c>
      <c r="AB130" s="39">
        <f t="shared" si="13"/>
        <v>0</v>
      </c>
      <c r="AC130" s="14"/>
    </row>
    <row r="131" spans="1:29" hidden="1" x14ac:dyDescent="0.3">
      <c r="A131" s="13" t="s">
        <v>481</v>
      </c>
      <c r="B131" s="25" t="s">
        <v>482</v>
      </c>
      <c r="C131" s="25" t="s">
        <v>483</v>
      </c>
      <c r="D131" s="25" t="s">
        <v>484</v>
      </c>
      <c r="E131" s="25" t="s">
        <v>589</v>
      </c>
      <c r="F131" s="25" t="s">
        <v>589</v>
      </c>
      <c r="G131" s="26">
        <v>489</v>
      </c>
      <c r="H131" s="25" t="s">
        <v>485</v>
      </c>
      <c r="I131" s="25" t="s">
        <v>360</v>
      </c>
      <c r="J131" s="25"/>
      <c r="K131" s="25" t="s">
        <v>486</v>
      </c>
      <c r="L131" s="25" t="s">
        <v>496</v>
      </c>
      <c r="M131" s="27">
        <v>0</v>
      </c>
      <c r="N131" s="26">
        <v>7295</v>
      </c>
      <c r="O131" s="14"/>
      <c r="P131" s="22">
        <v>18466.7</v>
      </c>
      <c r="Q131" s="18"/>
      <c r="R131" s="18">
        <v>0</v>
      </c>
      <c r="S131" s="22">
        <f t="shared" ref="S131:S194" si="15">P131+Q131-R131</f>
        <v>18466.7</v>
      </c>
      <c r="T131" s="37">
        <f t="shared" ref="T131:T194" si="16">IF(L131="折扣",R131/(1+AA131)*M131,IF(L131="返现",R131/(1+AA131),R131/(1+M131+AA131)))</f>
        <v>0</v>
      </c>
      <c r="U131" s="27">
        <v>0</v>
      </c>
      <c r="V131" s="18">
        <v>0</v>
      </c>
      <c r="W131" s="38">
        <f t="shared" si="14"/>
        <v>0</v>
      </c>
      <c r="X131" s="39">
        <f t="shared" ref="X131:X194" si="17">R131</f>
        <v>0</v>
      </c>
      <c r="Y131" s="15">
        <v>9.9400000000000002E-2</v>
      </c>
      <c r="Z131" s="51">
        <f t="shared" ref="Z131:Z194" si="18">R131*Y131</f>
        <v>0</v>
      </c>
      <c r="AA131" s="27">
        <v>0</v>
      </c>
      <c r="AB131" s="39">
        <f t="shared" ref="AB131:AB194" si="19">X131</f>
        <v>0</v>
      </c>
      <c r="AC131" s="14"/>
    </row>
    <row r="132" spans="1:29" hidden="1" x14ac:dyDescent="0.3">
      <c r="A132" s="13" t="s">
        <v>481</v>
      </c>
      <c r="B132" s="25" t="s">
        <v>482</v>
      </c>
      <c r="C132" s="25" t="s">
        <v>483</v>
      </c>
      <c r="D132" s="25" t="s">
        <v>494</v>
      </c>
      <c r="E132" s="25" t="s">
        <v>590</v>
      </c>
      <c r="F132" s="25" t="s">
        <v>591</v>
      </c>
      <c r="G132" s="26">
        <v>489</v>
      </c>
      <c r="H132" s="25" t="s">
        <v>485</v>
      </c>
      <c r="I132" s="25" t="s">
        <v>393</v>
      </c>
      <c r="J132" s="25"/>
      <c r="K132" s="25" t="s">
        <v>486</v>
      </c>
      <c r="L132" s="25" t="s">
        <v>496</v>
      </c>
      <c r="M132" s="27">
        <v>0</v>
      </c>
      <c r="N132" s="26">
        <v>7446</v>
      </c>
      <c r="O132" s="14"/>
      <c r="P132" s="22">
        <v>38327.910000000003</v>
      </c>
      <c r="Q132" s="18"/>
      <c r="R132" s="18">
        <v>0</v>
      </c>
      <c r="S132" s="22">
        <f t="shared" si="15"/>
        <v>38327.910000000003</v>
      </c>
      <c r="T132" s="37">
        <f t="shared" si="16"/>
        <v>0</v>
      </c>
      <c r="U132" s="27">
        <v>0</v>
      </c>
      <c r="V132" s="18">
        <v>0</v>
      </c>
      <c r="W132" s="38">
        <f t="shared" si="14"/>
        <v>0</v>
      </c>
      <c r="X132" s="39">
        <f t="shared" si="17"/>
        <v>0</v>
      </c>
      <c r="Y132" s="15">
        <v>9.9400000000000002E-2</v>
      </c>
      <c r="Z132" s="51">
        <f t="shared" si="18"/>
        <v>0</v>
      </c>
      <c r="AA132" s="27">
        <v>0</v>
      </c>
      <c r="AB132" s="39">
        <f t="shared" si="19"/>
        <v>0</v>
      </c>
      <c r="AC132" s="14"/>
    </row>
    <row r="133" spans="1:29" hidden="1" x14ac:dyDescent="0.3">
      <c r="A133" s="13" t="s">
        <v>481</v>
      </c>
      <c r="B133" s="25" t="s">
        <v>482</v>
      </c>
      <c r="C133" s="25" t="s">
        <v>499</v>
      </c>
      <c r="D133" s="25" t="s">
        <v>500</v>
      </c>
      <c r="E133" s="25" t="s">
        <v>525</v>
      </c>
      <c r="F133" s="25" t="s">
        <v>526</v>
      </c>
      <c r="G133" s="26">
        <v>489</v>
      </c>
      <c r="H133" s="25" t="s">
        <v>485</v>
      </c>
      <c r="I133" s="25" t="s">
        <v>318</v>
      </c>
      <c r="J133" s="25"/>
      <c r="K133" s="25" t="s">
        <v>486</v>
      </c>
      <c r="L133" s="25" t="s">
        <v>496</v>
      </c>
      <c r="M133" s="27">
        <v>0</v>
      </c>
      <c r="N133" s="26">
        <v>7823</v>
      </c>
      <c r="O133" s="14"/>
      <c r="P133" s="22">
        <v>11931.300000000001</v>
      </c>
      <c r="Q133" s="18"/>
      <c r="R133" s="18">
        <v>8121.1000000000013</v>
      </c>
      <c r="S133" s="22">
        <f t="shared" si="15"/>
        <v>3810.2</v>
      </c>
      <c r="T133" s="37">
        <f t="shared" si="16"/>
        <v>8121.1000000000013</v>
      </c>
      <c r="U133" s="27">
        <v>0</v>
      </c>
      <c r="V133" s="18">
        <v>0</v>
      </c>
      <c r="W133" s="38">
        <f t="shared" si="14"/>
        <v>0</v>
      </c>
      <c r="X133" s="39">
        <f t="shared" si="17"/>
        <v>8121.1000000000013</v>
      </c>
      <c r="Y133" s="15">
        <v>9.9400000000000002E-2</v>
      </c>
      <c r="Z133" s="51">
        <f t="shared" si="18"/>
        <v>807.23734000000013</v>
      </c>
      <c r="AA133" s="27">
        <v>0</v>
      </c>
      <c r="AB133" s="39">
        <f t="shared" si="19"/>
        <v>8121.1000000000013</v>
      </c>
      <c r="AC133" s="14"/>
    </row>
    <row r="134" spans="1:29" hidden="1" x14ac:dyDescent="0.3">
      <c r="A134" s="13" t="s">
        <v>481</v>
      </c>
      <c r="B134" s="25" t="s">
        <v>482</v>
      </c>
      <c r="C134" s="25" t="s">
        <v>499</v>
      </c>
      <c r="D134" s="25" t="s">
        <v>500</v>
      </c>
      <c r="E134" s="25" t="s">
        <v>323</v>
      </c>
      <c r="F134" s="25" t="s">
        <v>323</v>
      </c>
      <c r="G134" s="26">
        <v>489</v>
      </c>
      <c r="H134" s="25" t="s">
        <v>485</v>
      </c>
      <c r="I134" s="25" t="s">
        <v>323</v>
      </c>
      <c r="J134" s="25"/>
      <c r="K134" s="25" t="s">
        <v>486</v>
      </c>
      <c r="L134" s="25" t="s">
        <v>496</v>
      </c>
      <c r="M134" s="27">
        <v>0</v>
      </c>
      <c r="N134" s="26">
        <v>7197</v>
      </c>
      <c r="O134" s="14"/>
      <c r="P134" s="22">
        <v>-5.4000000000423825</v>
      </c>
      <c r="Q134" s="18"/>
      <c r="R134" s="18">
        <v>0</v>
      </c>
      <c r="S134" s="22">
        <f t="shared" si="15"/>
        <v>-5.4000000000423825</v>
      </c>
      <c r="T134" s="37">
        <f t="shared" si="16"/>
        <v>0</v>
      </c>
      <c r="U134" s="27">
        <v>0</v>
      </c>
      <c r="V134" s="18">
        <v>0</v>
      </c>
      <c r="W134" s="38">
        <f t="shared" si="14"/>
        <v>0</v>
      </c>
      <c r="X134" s="39">
        <f t="shared" si="17"/>
        <v>0</v>
      </c>
      <c r="Y134" s="15">
        <v>9.9400000000000002E-2</v>
      </c>
      <c r="Z134" s="51">
        <f t="shared" si="18"/>
        <v>0</v>
      </c>
      <c r="AA134" s="27">
        <v>0</v>
      </c>
      <c r="AB134" s="39">
        <f t="shared" si="19"/>
        <v>0</v>
      </c>
      <c r="AC134" s="14"/>
    </row>
    <row r="135" spans="1:29" hidden="1" x14ac:dyDescent="0.3">
      <c r="A135" s="13" t="s">
        <v>481</v>
      </c>
      <c r="B135" s="25" t="s">
        <v>482</v>
      </c>
      <c r="C135" s="25" t="s">
        <v>499</v>
      </c>
      <c r="D135" s="25" t="s">
        <v>500</v>
      </c>
      <c r="E135" s="25" t="s">
        <v>326</v>
      </c>
      <c r="F135" s="25" t="s">
        <v>592</v>
      </c>
      <c r="G135" s="26">
        <v>489</v>
      </c>
      <c r="H135" s="25" t="s">
        <v>485</v>
      </c>
      <c r="I135" s="25" t="s">
        <v>326</v>
      </c>
      <c r="J135" s="25"/>
      <c r="K135" s="25" t="s">
        <v>486</v>
      </c>
      <c r="L135" s="25" t="s">
        <v>496</v>
      </c>
      <c r="M135" s="27">
        <v>0</v>
      </c>
      <c r="N135" s="26">
        <v>8119</v>
      </c>
      <c r="O135" s="14"/>
      <c r="P135" s="22">
        <v>16896.5</v>
      </c>
      <c r="Q135" s="18"/>
      <c r="R135" s="18">
        <v>0</v>
      </c>
      <c r="S135" s="22">
        <f t="shared" si="15"/>
        <v>16896.5</v>
      </c>
      <c r="T135" s="37">
        <f t="shared" si="16"/>
        <v>0</v>
      </c>
      <c r="U135" s="27">
        <v>0.01</v>
      </c>
      <c r="V135" s="18">
        <v>0</v>
      </c>
      <c r="W135" s="38">
        <f t="shared" si="14"/>
        <v>0</v>
      </c>
      <c r="X135" s="39">
        <f t="shared" si="17"/>
        <v>0</v>
      </c>
      <c r="Y135" s="15">
        <v>9.9400000000000002E-2</v>
      </c>
      <c r="Z135" s="51">
        <f t="shared" si="18"/>
        <v>0</v>
      </c>
      <c r="AA135" s="27">
        <v>0</v>
      </c>
      <c r="AB135" s="39">
        <f t="shared" si="19"/>
        <v>0</v>
      </c>
      <c r="AC135" s="14"/>
    </row>
    <row r="136" spans="1:29" hidden="1" x14ac:dyDescent="0.3">
      <c r="A136" s="13" t="s">
        <v>491</v>
      </c>
      <c r="B136" s="25" t="s">
        <v>482</v>
      </c>
      <c r="C136" s="25" t="s">
        <v>499</v>
      </c>
      <c r="D136" s="25" t="s">
        <v>500</v>
      </c>
      <c r="E136" s="25" t="s">
        <v>327</v>
      </c>
      <c r="F136" s="25" t="s">
        <v>327</v>
      </c>
      <c r="G136" s="26">
        <v>489</v>
      </c>
      <c r="H136" s="25" t="s">
        <v>485</v>
      </c>
      <c r="I136" s="25" t="s">
        <v>327</v>
      </c>
      <c r="J136" s="25"/>
      <c r="K136" s="25" t="s">
        <v>486</v>
      </c>
      <c r="L136" s="25" t="s">
        <v>496</v>
      </c>
      <c r="M136" s="27">
        <v>0</v>
      </c>
      <c r="N136" s="26">
        <v>7947</v>
      </c>
      <c r="O136" s="14"/>
      <c r="P136" s="22">
        <v>5661.98</v>
      </c>
      <c r="Q136" s="18"/>
      <c r="R136" s="18">
        <v>2420.4999999999995</v>
      </c>
      <c r="S136" s="22">
        <f t="shared" si="15"/>
        <v>3241.48</v>
      </c>
      <c r="T136" s="37">
        <f t="shared" si="16"/>
        <v>2420.4999999999995</v>
      </c>
      <c r="U136" s="27">
        <v>0</v>
      </c>
      <c r="V136" s="18">
        <v>0</v>
      </c>
      <c r="W136" s="38">
        <f t="shared" si="14"/>
        <v>0</v>
      </c>
      <c r="X136" s="39">
        <f t="shared" si="17"/>
        <v>2420.4999999999995</v>
      </c>
      <c r="Y136" s="15">
        <v>9.9400000000000002E-2</v>
      </c>
      <c r="Z136" s="51">
        <f t="shared" si="18"/>
        <v>240.59769999999995</v>
      </c>
      <c r="AA136" s="27">
        <v>0</v>
      </c>
      <c r="AB136" s="39">
        <f t="shared" si="19"/>
        <v>2420.4999999999995</v>
      </c>
      <c r="AC136" s="14"/>
    </row>
    <row r="137" spans="1:29" hidden="1" x14ac:dyDescent="0.3">
      <c r="A137" s="13" t="s">
        <v>481</v>
      </c>
      <c r="B137" s="25" t="s">
        <v>482</v>
      </c>
      <c r="C137" s="25" t="s">
        <v>499</v>
      </c>
      <c r="D137" s="25" t="s">
        <v>535</v>
      </c>
      <c r="E137" s="25" t="s">
        <v>593</v>
      </c>
      <c r="F137" s="25" t="s">
        <v>593</v>
      </c>
      <c r="G137" s="26">
        <v>489</v>
      </c>
      <c r="H137" s="25" t="s">
        <v>485</v>
      </c>
      <c r="I137" s="25" t="s">
        <v>319</v>
      </c>
      <c r="J137" s="25"/>
      <c r="K137" s="25" t="s">
        <v>486</v>
      </c>
      <c r="L137" s="25" t="s">
        <v>496</v>
      </c>
      <c r="M137" s="27">
        <v>0</v>
      </c>
      <c r="N137" s="26">
        <v>7369</v>
      </c>
      <c r="O137" s="14"/>
      <c r="P137" s="22">
        <v>937.9999999999992</v>
      </c>
      <c r="Q137" s="18"/>
      <c r="R137" s="18">
        <v>576.22</v>
      </c>
      <c r="S137" s="22">
        <f t="shared" si="15"/>
        <v>361.77999999999918</v>
      </c>
      <c r="T137" s="37">
        <f t="shared" si="16"/>
        <v>576.22</v>
      </c>
      <c r="U137" s="27">
        <v>0</v>
      </c>
      <c r="V137" s="18">
        <v>0</v>
      </c>
      <c r="W137" s="38">
        <f t="shared" si="14"/>
        <v>0</v>
      </c>
      <c r="X137" s="39">
        <f t="shared" si="17"/>
        <v>576.22</v>
      </c>
      <c r="Y137" s="15">
        <v>9.9400000000000002E-2</v>
      </c>
      <c r="Z137" s="51">
        <f t="shared" si="18"/>
        <v>57.276268000000002</v>
      </c>
      <c r="AA137" s="27">
        <v>0</v>
      </c>
      <c r="AB137" s="39">
        <f t="shared" si="19"/>
        <v>576.22</v>
      </c>
      <c r="AC137" s="14"/>
    </row>
    <row r="138" spans="1:29" hidden="1" x14ac:dyDescent="0.3">
      <c r="A138" s="13" t="s">
        <v>481</v>
      </c>
      <c r="B138" s="25" t="s">
        <v>482</v>
      </c>
      <c r="C138" s="25" t="s">
        <v>499</v>
      </c>
      <c r="D138" s="25" t="s">
        <v>535</v>
      </c>
      <c r="E138" s="25" t="s">
        <v>329</v>
      </c>
      <c r="F138" s="25" t="s">
        <v>329</v>
      </c>
      <c r="G138" s="26">
        <v>489</v>
      </c>
      <c r="H138" s="25" t="s">
        <v>485</v>
      </c>
      <c r="I138" s="25" t="s">
        <v>329</v>
      </c>
      <c r="J138" s="25"/>
      <c r="K138" s="25" t="s">
        <v>486</v>
      </c>
      <c r="L138" s="25" t="s">
        <v>496</v>
      </c>
      <c r="M138" s="27">
        <v>0</v>
      </c>
      <c r="N138" s="26">
        <v>8166</v>
      </c>
      <c r="O138" s="14"/>
      <c r="P138" s="22">
        <v>1077.5999999999999</v>
      </c>
      <c r="Q138" s="18"/>
      <c r="R138" s="18">
        <v>738</v>
      </c>
      <c r="S138" s="22">
        <f t="shared" si="15"/>
        <v>339.59999999999991</v>
      </c>
      <c r="T138" s="37">
        <f t="shared" si="16"/>
        <v>738</v>
      </c>
      <c r="U138" s="27">
        <v>0</v>
      </c>
      <c r="V138" s="18">
        <v>0</v>
      </c>
      <c r="W138" s="38">
        <f t="shared" si="14"/>
        <v>0</v>
      </c>
      <c r="X138" s="39">
        <f t="shared" si="17"/>
        <v>738</v>
      </c>
      <c r="Y138" s="15">
        <v>9.9400000000000002E-2</v>
      </c>
      <c r="Z138" s="51">
        <f t="shared" si="18"/>
        <v>73.357200000000006</v>
      </c>
      <c r="AA138" s="27">
        <v>0</v>
      </c>
      <c r="AB138" s="39">
        <f t="shared" si="19"/>
        <v>738</v>
      </c>
      <c r="AC138" s="14"/>
    </row>
    <row r="139" spans="1:29" hidden="1" x14ac:dyDescent="0.3">
      <c r="A139" s="13" t="s">
        <v>481</v>
      </c>
      <c r="B139" s="25" t="s">
        <v>482</v>
      </c>
      <c r="C139" s="25" t="s">
        <v>499</v>
      </c>
      <c r="D139" s="25" t="s">
        <v>535</v>
      </c>
      <c r="E139" s="25" t="s">
        <v>322</v>
      </c>
      <c r="F139" s="25" t="s">
        <v>322</v>
      </c>
      <c r="G139" s="26">
        <v>489</v>
      </c>
      <c r="H139" s="25" t="s">
        <v>485</v>
      </c>
      <c r="I139" s="25" t="s">
        <v>322</v>
      </c>
      <c r="J139" s="25"/>
      <c r="K139" s="25" t="s">
        <v>486</v>
      </c>
      <c r="L139" s="25" t="s">
        <v>496</v>
      </c>
      <c r="M139" s="27">
        <v>0</v>
      </c>
      <c r="N139" s="26">
        <v>8174</v>
      </c>
      <c r="O139" s="14"/>
      <c r="P139" s="22">
        <v>7167.2999999999993</v>
      </c>
      <c r="Q139" s="18"/>
      <c r="R139" s="18">
        <v>0</v>
      </c>
      <c r="S139" s="22">
        <f t="shared" si="15"/>
        <v>7167.2999999999993</v>
      </c>
      <c r="T139" s="37">
        <f t="shared" si="16"/>
        <v>0</v>
      </c>
      <c r="U139" s="27">
        <v>0</v>
      </c>
      <c r="V139" s="18">
        <v>0</v>
      </c>
      <c r="W139" s="38">
        <f t="shared" si="14"/>
        <v>0</v>
      </c>
      <c r="X139" s="39">
        <f t="shared" si="17"/>
        <v>0</v>
      </c>
      <c r="Y139" s="15">
        <v>9.9400000000000002E-2</v>
      </c>
      <c r="Z139" s="51">
        <f t="shared" si="18"/>
        <v>0</v>
      </c>
      <c r="AA139" s="27">
        <v>0</v>
      </c>
      <c r="AB139" s="39">
        <f t="shared" si="19"/>
        <v>0</v>
      </c>
      <c r="AC139" s="14"/>
    </row>
    <row r="140" spans="1:29" hidden="1" x14ac:dyDescent="0.3">
      <c r="A140" s="13" t="s">
        <v>481</v>
      </c>
      <c r="B140" s="25" t="s">
        <v>482</v>
      </c>
      <c r="C140" s="25" t="s">
        <v>499</v>
      </c>
      <c r="D140" s="25" t="s">
        <v>552</v>
      </c>
      <c r="E140" s="25" t="s">
        <v>517</v>
      </c>
      <c r="F140" s="25" t="s">
        <v>518</v>
      </c>
      <c r="G140" s="26">
        <v>489</v>
      </c>
      <c r="H140" s="25" t="s">
        <v>485</v>
      </c>
      <c r="I140" s="25" t="s">
        <v>321</v>
      </c>
      <c r="J140" s="25"/>
      <c r="K140" s="25" t="s">
        <v>486</v>
      </c>
      <c r="L140" s="25" t="s">
        <v>487</v>
      </c>
      <c r="M140" s="27">
        <v>0.02</v>
      </c>
      <c r="N140" s="26">
        <v>8172</v>
      </c>
      <c r="O140" s="14"/>
      <c r="P140" s="22">
        <v>20000</v>
      </c>
      <c r="Q140" s="18"/>
      <c r="R140" s="18">
        <v>0</v>
      </c>
      <c r="S140" s="22">
        <f t="shared" si="15"/>
        <v>20000</v>
      </c>
      <c r="T140" s="37">
        <f t="shared" si="16"/>
        <v>0</v>
      </c>
      <c r="U140" s="27">
        <v>0</v>
      </c>
      <c r="V140" s="18">
        <v>0</v>
      </c>
      <c r="W140" s="38">
        <f t="shared" si="14"/>
        <v>0</v>
      </c>
      <c r="X140" s="39">
        <f t="shared" si="17"/>
        <v>0</v>
      </c>
      <c r="Y140" s="15">
        <v>9.9400000000000002E-2</v>
      </c>
      <c r="Z140" s="51">
        <f t="shared" si="18"/>
        <v>0</v>
      </c>
      <c r="AA140" s="27">
        <v>0</v>
      </c>
      <c r="AB140" s="39">
        <f t="shared" si="19"/>
        <v>0</v>
      </c>
      <c r="AC140" s="14"/>
    </row>
    <row r="141" spans="1:29" hidden="1" x14ac:dyDescent="0.3">
      <c r="A141" s="13" t="s">
        <v>481</v>
      </c>
      <c r="B141" s="25" t="s">
        <v>482</v>
      </c>
      <c r="C141" s="25" t="s">
        <v>499</v>
      </c>
      <c r="D141" s="25" t="s">
        <v>552</v>
      </c>
      <c r="E141" s="25" t="s">
        <v>594</v>
      </c>
      <c r="F141" s="25" t="s">
        <v>594</v>
      </c>
      <c r="G141" s="26">
        <v>489</v>
      </c>
      <c r="H141" s="25" t="s">
        <v>485</v>
      </c>
      <c r="I141" s="25" t="s">
        <v>325</v>
      </c>
      <c r="J141" s="25"/>
      <c r="K141" s="25" t="s">
        <v>486</v>
      </c>
      <c r="L141" s="25" t="s">
        <v>487</v>
      </c>
      <c r="M141" s="27">
        <v>0.02</v>
      </c>
      <c r="N141" s="28">
        <v>8168</v>
      </c>
      <c r="O141" s="14"/>
      <c r="P141" s="22">
        <v>4288.6000000000004</v>
      </c>
      <c r="Q141" s="18"/>
      <c r="R141" s="18">
        <v>0</v>
      </c>
      <c r="S141" s="22">
        <f t="shared" si="15"/>
        <v>4288.6000000000004</v>
      </c>
      <c r="T141" s="37">
        <f t="shared" si="16"/>
        <v>0</v>
      </c>
      <c r="U141" s="27">
        <v>0</v>
      </c>
      <c r="V141" s="18">
        <v>0</v>
      </c>
      <c r="W141" s="38">
        <f t="shared" si="14"/>
        <v>0</v>
      </c>
      <c r="X141" s="39">
        <f t="shared" si="17"/>
        <v>0</v>
      </c>
      <c r="Y141" s="15">
        <v>9.9400000000000002E-2</v>
      </c>
      <c r="Z141" s="51">
        <f t="shared" si="18"/>
        <v>0</v>
      </c>
      <c r="AA141" s="27">
        <v>0</v>
      </c>
      <c r="AB141" s="39">
        <f t="shared" si="19"/>
        <v>0</v>
      </c>
      <c r="AC141" s="14"/>
    </row>
    <row r="142" spans="1:29" hidden="1" x14ac:dyDescent="0.3">
      <c r="A142" s="13" t="s">
        <v>491</v>
      </c>
      <c r="B142" s="25" t="s">
        <v>567</v>
      </c>
      <c r="C142" s="25" t="s">
        <v>483</v>
      </c>
      <c r="D142" s="25" t="s">
        <v>494</v>
      </c>
      <c r="E142" s="25" t="s">
        <v>595</v>
      </c>
      <c r="F142" s="25" t="s">
        <v>596</v>
      </c>
      <c r="G142" s="26">
        <v>489</v>
      </c>
      <c r="H142" s="25" t="s">
        <v>485</v>
      </c>
      <c r="I142" s="25" t="s">
        <v>597</v>
      </c>
      <c r="J142" s="25"/>
      <c r="K142" s="25" t="s">
        <v>486</v>
      </c>
      <c r="L142" s="25" t="s">
        <v>496</v>
      </c>
      <c r="M142" s="27">
        <v>0</v>
      </c>
      <c r="N142" s="26">
        <v>108</v>
      </c>
      <c r="O142" s="14"/>
      <c r="P142" s="22">
        <v>1529.2</v>
      </c>
      <c r="Q142" s="18"/>
      <c r="R142" s="18">
        <v>0</v>
      </c>
      <c r="S142" s="22">
        <f t="shared" si="15"/>
        <v>1529.2</v>
      </c>
      <c r="T142" s="37">
        <f t="shared" si="16"/>
        <v>0</v>
      </c>
      <c r="U142" s="27">
        <v>0</v>
      </c>
      <c r="V142" s="18">
        <v>0</v>
      </c>
      <c r="W142" s="38">
        <f t="shared" si="14"/>
        <v>0</v>
      </c>
      <c r="X142" s="39">
        <f t="shared" si="17"/>
        <v>0</v>
      </c>
      <c r="Y142" s="15">
        <v>9.9400000000000002E-2</v>
      </c>
      <c r="Z142" s="51">
        <f t="shared" si="18"/>
        <v>0</v>
      </c>
      <c r="AA142" s="27">
        <v>0</v>
      </c>
      <c r="AB142" s="39">
        <f t="shared" si="19"/>
        <v>0</v>
      </c>
      <c r="AC142" s="14"/>
    </row>
    <row r="143" spans="1:29" hidden="1" x14ac:dyDescent="0.3">
      <c r="A143" s="13" t="s">
        <v>491</v>
      </c>
      <c r="B143" s="25" t="s">
        <v>567</v>
      </c>
      <c r="C143" s="25" t="s">
        <v>483</v>
      </c>
      <c r="D143" s="25" t="s">
        <v>494</v>
      </c>
      <c r="E143" s="25" t="s">
        <v>444</v>
      </c>
      <c r="F143" s="25" t="s">
        <v>598</v>
      </c>
      <c r="G143" s="26">
        <v>489</v>
      </c>
      <c r="H143" s="25" t="s">
        <v>485</v>
      </c>
      <c r="I143" s="25" t="s">
        <v>444</v>
      </c>
      <c r="J143" s="25"/>
      <c r="K143" s="25" t="s">
        <v>486</v>
      </c>
      <c r="L143" s="25" t="s">
        <v>487</v>
      </c>
      <c r="M143" s="27">
        <v>0.08</v>
      </c>
      <c r="N143" s="26">
        <v>7179</v>
      </c>
      <c r="O143" s="14"/>
      <c r="P143" s="22">
        <v>5882.26</v>
      </c>
      <c r="Q143" s="18"/>
      <c r="R143" s="18">
        <v>0</v>
      </c>
      <c r="S143" s="22">
        <f t="shared" si="15"/>
        <v>5882.26</v>
      </c>
      <c r="T143" s="37">
        <f t="shared" si="16"/>
        <v>0</v>
      </c>
      <c r="U143" s="27">
        <v>0</v>
      </c>
      <c r="V143" s="18">
        <v>0</v>
      </c>
      <c r="W143" s="38">
        <f t="shared" si="14"/>
        <v>0</v>
      </c>
      <c r="X143" s="39">
        <f t="shared" si="17"/>
        <v>0</v>
      </c>
      <c r="Y143" s="15">
        <v>9.9400000000000002E-2</v>
      </c>
      <c r="Z143" s="51">
        <f t="shared" si="18"/>
        <v>0</v>
      </c>
      <c r="AA143" s="27">
        <v>0</v>
      </c>
      <c r="AB143" s="39">
        <f t="shared" si="19"/>
        <v>0</v>
      </c>
      <c r="AC143" s="14"/>
    </row>
    <row r="144" spans="1:29" hidden="1" x14ac:dyDescent="0.3">
      <c r="A144" s="13" t="s">
        <v>481</v>
      </c>
      <c r="B144" s="25" t="s">
        <v>567</v>
      </c>
      <c r="C144" s="25" t="s">
        <v>483</v>
      </c>
      <c r="D144" s="25" t="s">
        <v>498</v>
      </c>
      <c r="E144" s="25" t="s">
        <v>428</v>
      </c>
      <c r="F144" s="25" t="s">
        <v>599</v>
      </c>
      <c r="G144" s="26">
        <v>489</v>
      </c>
      <c r="H144" s="25" t="s">
        <v>485</v>
      </c>
      <c r="I144" s="25" t="s">
        <v>428</v>
      </c>
      <c r="J144" s="25"/>
      <c r="K144" s="25" t="s">
        <v>486</v>
      </c>
      <c r="L144" s="25" t="s">
        <v>487</v>
      </c>
      <c r="M144" s="27">
        <v>0.02</v>
      </c>
      <c r="N144" s="26">
        <v>7451</v>
      </c>
      <c r="O144" s="14"/>
      <c r="P144" s="22">
        <v>20400</v>
      </c>
      <c r="Q144" s="18"/>
      <c r="R144" s="18">
        <v>0</v>
      </c>
      <c r="S144" s="22">
        <f t="shared" si="15"/>
        <v>20400</v>
      </c>
      <c r="T144" s="37">
        <f t="shared" si="16"/>
        <v>0</v>
      </c>
      <c r="U144" s="27">
        <v>0</v>
      </c>
      <c r="V144" s="18">
        <v>0</v>
      </c>
      <c r="W144" s="38">
        <f t="shared" si="14"/>
        <v>0</v>
      </c>
      <c r="X144" s="39">
        <f t="shared" si="17"/>
        <v>0</v>
      </c>
      <c r="Y144" s="15">
        <v>9.9400000000000002E-2</v>
      </c>
      <c r="Z144" s="51">
        <f t="shared" si="18"/>
        <v>0</v>
      </c>
      <c r="AA144" s="27">
        <v>0</v>
      </c>
      <c r="AB144" s="39">
        <f t="shared" si="19"/>
        <v>0</v>
      </c>
      <c r="AC144" s="14"/>
    </row>
    <row r="145" spans="1:29" hidden="1" x14ac:dyDescent="0.3">
      <c r="A145" s="13" t="s">
        <v>481</v>
      </c>
      <c r="B145" s="25" t="s">
        <v>567</v>
      </c>
      <c r="C145" s="25" t="s">
        <v>499</v>
      </c>
      <c r="D145" s="25" t="s">
        <v>500</v>
      </c>
      <c r="E145" s="25" t="s">
        <v>365</v>
      </c>
      <c r="F145" s="25" t="s">
        <v>600</v>
      </c>
      <c r="G145" s="26">
        <v>489</v>
      </c>
      <c r="H145" s="25" t="s">
        <v>485</v>
      </c>
      <c r="I145" s="25" t="s">
        <v>344</v>
      </c>
      <c r="J145" s="25"/>
      <c r="K145" s="25" t="s">
        <v>486</v>
      </c>
      <c r="L145" s="25" t="s">
        <v>496</v>
      </c>
      <c r="M145" s="27">
        <v>0</v>
      </c>
      <c r="N145" s="26">
        <v>7174</v>
      </c>
      <c r="O145" s="14"/>
      <c r="P145" s="22">
        <v>15439.06</v>
      </c>
      <c r="Q145" s="18"/>
      <c r="R145" s="18">
        <v>3668.6199999999994</v>
      </c>
      <c r="S145" s="22">
        <f t="shared" si="15"/>
        <v>11770.44</v>
      </c>
      <c r="T145" s="37">
        <f t="shared" si="16"/>
        <v>3668.6199999999994</v>
      </c>
      <c r="U145" s="27">
        <v>0</v>
      </c>
      <c r="V145" s="18">
        <v>0</v>
      </c>
      <c r="W145" s="38">
        <f t="shared" si="14"/>
        <v>0</v>
      </c>
      <c r="X145" s="39">
        <f t="shared" si="17"/>
        <v>3668.6199999999994</v>
      </c>
      <c r="Y145" s="15">
        <v>9.9400000000000002E-2</v>
      </c>
      <c r="Z145" s="51">
        <f t="shared" si="18"/>
        <v>364.66082799999992</v>
      </c>
      <c r="AA145" s="27">
        <v>0</v>
      </c>
      <c r="AB145" s="39">
        <f t="shared" si="19"/>
        <v>3668.6199999999994</v>
      </c>
      <c r="AC145" s="14"/>
    </row>
    <row r="146" spans="1:29" hidden="1" x14ac:dyDescent="0.3">
      <c r="A146" s="13" t="s">
        <v>481</v>
      </c>
      <c r="B146" s="25" t="s">
        <v>567</v>
      </c>
      <c r="C146" s="25" t="s">
        <v>499</v>
      </c>
      <c r="D146" s="25" t="s">
        <v>500</v>
      </c>
      <c r="E146" s="25" t="s">
        <v>601</v>
      </c>
      <c r="F146" s="25" t="s">
        <v>602</v>
      </c>
      <c r="G146" s="26">
        <v>489</v>
      </c>
      <c r="H146" s="25" t="s">
        <v>485</v>
      </c>
      <c r="I146" s="25" t="s">
        <v>349</v>
      </c>
      <c r="J146" s="25"/>
      <c r="K146" s="25" t="s">
        <v>486</v>
      </c>
      <c r="L146" s="25" t="s">
        <v>496</v>
      </c>
      <c r="M146" s="27">
        <v>0</v>
      </c>
      <c r="N146" s="26">
        <v>8080</v>
      </c>
      <c r="O146" s="14"/>
      <c r="P146" s="22">
        <v>182429.60000000003</v>
      </c>
      <c r="Q146" s="18"/>
      <c r="R146" s="18">
        <v>0</v>
      </c>
      <c r="S146" s="22">
        <f t="shared" si="15"/>
        <v>182429.60000000003</v>
      </c>
      <c r="T146" s="37">
        <f t="shared" si="16"/>
        <v>0</v>
      </c>
      <c r="U146" s="27">
        <v>0</v>
      </c>
      <c r="V146" s="18">
        <v>0</v>
      </c>
      <c r="W146" s="38">
        <f t="shared" si="14"/>
        <v>0</v>
      </c>
      <c r="X146" s="39">
        <f t="shared" si="17"/>
        <v>0</v>
      </c>
      <c r="Y146" s="15">
        <v>9.9400000000000002E-2</v>
      </c>
      <c r="Z146" s="51">
        <f t="shared" si="18"/>
        <v>0</v>
      </c>
      <c r="AA146" s="27">
        <v>0</v>
      </c>
      <c r="AB146" s="39">
        <f t="shared" si="19"/>
        <v>0</v>
      </c>
      <c r="AC146" s="14"/>
    </row>
    <row r="147" spans="1:29" hidden="1" x14ac:dyDescent="0.3">
      <c r="A147" s="13" t="s">
        <v>481</v>
      </c>
      <c r="B147" s="25" t="s">
        <v>567</v>
      </c>
      <c r="C147" s="25" t="s">
        <v>499</v>
      </c>
      <c r="D147" s="25" t="s">
        <v>500</v>
      </c>
      <c r="E147" s="25" t="s">
        <v>601</v>
      </c>
      <c r="F147" s="25" t="s">
        <v>603</v>
      </c>
      <c r="G147" s="26">
        <v>489</v>
      </c>
      <c r="H147" s="25" t="s">
        <v>485</v>
      </c>
      <c r="I147" s="25" t="s">
        <v>348</v>
      </c>
      <c r="J147" s="25"/>
      <c r="K147" s="25" t="s">
        <v>486</v>
      </c>
      <c r="L147" s="25" t="s">
        <v>496</v>
      </c>
      <c r="M147" s="27">
        <v>0</v>
      </c>
      <c r="N147" s="26">
        <v>8081</v>
      </c>
      <c r="O147" s="14"/>
      <c r="P147" s="22">
        <v>73129</v>
      </c>
      <c r="Q147" s="18"/>
      <c r="R147" s="18">
        <v>0</v>
      </c>
      <c r="S147" s="22">
        <f t="shared" si="15"/>
        <v>73129</v>
      </c>
      <c r="T147" s="37">
        <f t="shared" si="16"/>
        <v>0</v>
      </c>
      <c r="U147" s="27">
        <v>0</v>
      </c>
      <c r="V147" s="18">
        <v>0</v>
      </c>
      <c r="W147" s="38">
        <f t="shared" si="14"/>
        <v>0</v>
      </c>
      <c r="X147" s="39">
        <f t="shared" si="17"/>
        <v>0</v>
      </c>
      <c r="Y147" s="15">
        <v>9.9400000000000002E-2</v>
      </c>
      <c r="Z147" s="51">
        <f t="shared" si="18"/>
        <v>0</v>
      </c>
      <c r="AA147" s="27">
        <v>0</v>
      </c>
      <c r="AB147" s="39">
        <f t="shared" si="19"/>
        <v>0</v>
      </c>
      <c r="AC147" s="14"/>
    </row>
    <row r="148" spans="1:29" hidden="1" x14ac:dyDescent="0.3">
      <c r="A148" s="13" t="s">
        <v>481</v>
      </c>
      <c r="B148" s="25" t="s">
        <v>567</v>
      </c>
      <c r="C148" s="25" t="s">
        <v>499</v>
      </c>
      <c r="D148" s="25" t="s">
        <v>500</v>
      </c>
      <c r="E148" s="25" t="s">
        <v>295</v>
      </c>
      <c r="F148" s="25" t="s">
        <v>604</v>
      </c>
      <c r="G148" s="26">
        <v>489</v>
      </c>
      <c r="H148" s="25" t="s">
        <v>485</v>
      </c>
      <c r="I148" s="25" t="s">
        <v>295</v>
      </c>
      <c r="J148" s="25"/>
      <c r="K148" s="25" t="s">
        <v>486</v>
      </c>
      <c r="L148" s="25" t="s">
        <v>496</v>
      </c>
      <c r="M148" s="27">
        <v>0</v>
      </c>
      <c r="N148" s="26">
        <v>7181</v>
      </c>
      <c r="O148" s="14"/>
      <c r="P148" s="22">
        <v>7412.4999999999964</v>
      </c>
      <c r="Q148" s="18"/>
      <c r="R148" s="18">
        <v>7412.4999999999964</v>
      </c>
      <c r="S148" s="22">
        <f t="shared" si="15"/>
        <v>0</v>
      </c>
      <c r="T148" s="37">
        <f t="shared" si="16"/>
        <v>7412.4999999999964</v>
      </c>
      <c r="U148" s="27">
        <v>0</v>
      </c>
      <c r="V148" s="18">
        <v>0</v>
      </c>
      <c r="W148" s="38">
        <f t="shared" si="14"/>
        <v>0</v>
      </c>
      <c r="X148" s="39">
        <f t="shared" si="17"/>
        <v>7412.4999999999964</v>
      </c>
      <c r="Y148" s="15">
        <v>9.9400000000000002E-2</v>
      </c>
      <c r="Z148" s="51">
        <f t="shared" si="18"/>
        <v>736.80249999999967</v>
      </c>
      <c r="AA148" s="27">
        <v>0</v>
      </c>
      <c r="AB148" s="39">
        <f t="shared" si="19"/>
        <v>7412.4999999999964</v>
      </c>
      <c r="AC148" s="14"/>
    </row>
    <row r="149" spans="1:29" hidden="1" x14ac:dyDescent="0.3">
      <c r="A149" s="13" t="s">
        <v>481</v>
      </c>
      <c r="B149" s="25" t="s">
        <v>567</v>
      </c>
      <c r="C149" s="25" t="s">
        <v>499</v>
      </c>
      <c r="D149" s="25" t="s">
        <v>500</v>
      </c>
      <c r="E149" s="25" t="s">
        <v>299</v>
      </c>
      <c r="F149" s="25" t="s">
        <v>605</v>
      </c>
      <c r="G149" s="26">
        <v>489</v>
      </c>
      <c r="H149" s="25" t="s">
        <v>485</v>
      </c>
      <c r="I149" s="25" t="s">
        <v>332</v>
      </c>
      <c r="J149" s="25"/>
      <c r="K149" s="25" t="s">
        <v>486</v>
      </c>
      <c r="L149" s="25" t="s">
        <v>496</v>
      </c>
      <c r="M149" s="27">
        <v>0</v>
      </c>
      <c r="N149" s="26">
        <v>8077</v>
      </c>
      <c r="O149" s="14"/>
      <c r="P149" s="22">
        <v>313.40000000000032</v>
      </c>
      <c r="Q149" s="18"/>
      <c r="R149" s="18">
        <v>0</v>
      </c>
      <c r="S149" s="22">
        <f t="shared" si="15"/>
        <v>313.40000000000032</v>
      </c>
      <c r="T149" s="37">
        <f t="shared" si="16"/>
        <v>0</v>
      </c>
      <c r="U149" s="27">
        <v>0</v>
      </c>
      <c r="V149" s="18">
        <v>0</v>
      </c>
      <c r="W149" s="38">
        <f t="shared" si="14"/>
        <v>0</v>
      </c>
      <c r="X149" s="39">
        <f t="shared" si="17"/>
        <v>0</v>
      </c>
      <c r="Y149" s="15">
        <v>9.9400000000000002E-2</v>
      </c>
      <c r="Z149" s="51">
        <f t="shared" si="18"/>
        <v>0</v>
      </c>
      <c r="AA149" s="27">
        <v>0</v>
      </c>
      <c r="AB149" s="39">
        <f t="shared" si="19"/>
        <v>0</v>
      </c>
      <c r="AC149" s="14"/>
    </row>
    <row r="150" spans="1:29" hidden="1" x14ac:dyDescent="0.3">
      <c r="A150" s="13" t="s">
        <v>481</v>
      </c>
      <c r="B150" s="25" t="s">
        <v>567</v>
      </c>
      <c r="C150" s="25" t="s">
        <v>499</v>
      </c>
      <c r="D150" s="25" t="s">
        <v>500</v>
      </c>
      <c r="E150" s="25" t="s">
        <v>264</v>
      </c>
      <c r="F150" s="25" t="s">
        <v>606</v>
      </c>
      <c r="G150" s="26">
        <v>489</v>
      </c>
      <c r="H150" s="25" t="s">
        <v>485</v>
      </c>
      <c r="I150" s="25" t="s">
        <v>351</v>
      </c>
      <c r="J150" s="25"/>
      <c r="K150" s="25" t="s">
        <v>486</v>
      </c>
      <c r="L150" s="25" t="s">
        <v>487</v>
      </c>
      <c r="M150" s="27">
        <v>0.02</v>
      </c>
      <c r="N150" s="26">
        <v>7166</v>
      </c>
      <c r="O150" s="14"/>
      <c r="P150" s="22">
        <v>5.1000000000003638</v>
      </c>
      <c r="Q150" s="18"/>
      <c r="R150" s="18">
        <v>0</v>
      </c>
      <c r="S150" s="22">
        <f t="shared" si="15"/>
        <v>5.1000000000003638</v>
      </c>
      <c r="T150" s="37">
        <f t="shared" si="16"/>
        <v>0</v>
      </c>
      <c r="U150" s="27">
        <v>0</v>
      </c>
      <c r="V150" s="18">
        <v>0</v>
      </c>
      <c r="W150" s="38">
        <f t="shared" si="14"/>
        <v>0</v>
      </c>
      <c r="X150" s="39">
        <f t="shared" si="17"/>
        <v>0</v>
      </c>
      <c r="Y150" s="15">
        <v>9.9400000000000002E-2</v>
      </c>
      <c r="Z150" s="51">
        <f t="shared" si="18"/>
        <v>0</v>
      </c>
      <c r="AA150" s="27">
        <v>0</v>
      </c>
      <c r="AB150" s="39">
        <f t="shared" si="19"/>
        <v>0</v>
      </c>
      <c r="AC150" s="14"/>
    </row>
    <row r="151" spans="1:29" hidden="1" x14ac:dyDescent="0.3">
      <c r="A151" s="13" t="s">
        <v>481</v>
      </c>
      <c r="B151" s="25" t="s">
        <v>567</v>
      </c>
      <c r="C151" s="25" t="s">
        <v>499</v>
      </c>
      <c r="D151" s="25" t="s">
        <v>500</v>
      </c>
      <c r="E151" s="25" t="s">
        <v>264</v>
      </c>
      <c r="F151" s="25" t="s">
        <v>606</v>
      </c>
      <c r="G151" s="26">
        <v>489</v>
      </c>
      <c r="H151" s="25" t="s">
        <v>485</v>
      </c>
      <c r="I151" s="25" t="s">
        <v>364</v>
      </c>
      <c r="J151" s="25"/>
      <c r="K151" s="25" t="s">
        <v>486</v>
      </c>
      <c r="L151" s="25" t="s">
        <v>487</v>
      </c>
      <c r="M151" s="27">
        <v>0.02</v>
      </c>
      <c r="N151" s="26">
        <v>7435</v>
      </c>
      <c r="O151" s="14"/>
      <c r="P151" s="22">
        <v>400</v>
      </c>
      <c r="Q151" s="18"/>
      <c r="R151" s="18">
        <v>0</v>
      </c>
      <c r="S151" s="22">
        <f t="shared" si="15"/>
        <v>400</v>
      </c>
      <c r="T151" s="37">
        <f t="shared" si="16"/>
        <v>0</v>
      </c>
      <c r="U151" s="27">
        <v>0</v>
      </c>
      <c r="V151" s="18">
        <v>0</v>
      </c>
      <c r="W151" s="38">
        <f t="shared" si="14"/>
        <v>0</v>
      </c>
      <c r="X151" s="39">
        <f t="shared" si="17"/>
        <v>0</v>
      </c>
      <c r="Y151" s="15">
        <v>9.9400000000000002E-2</v>
      </c>
      <c r="Z151" s="51">
        <f t="shared" si="18"/>
        <v>0</v>
      </c>
      <c r="AA151" s="27">
        <v>0</v>
      </c>
      <c r="AB151" s="39">
        <f t="shared" si="19"/>
        <v>0</v>
      </c>
      <c r="AC151" s="14"/>
    </row>
    <row r="152" spans="1:29" hidden="1" x14ac:dyDescent="0.3">
      <c r="A152" s="13" t="s">
        <v>481</v>
      </c>
      <c r="B152" s="25" t="s">
        <v>567</v>
      </c>
      <c r="C152" s="25" t="s">
        <v>499</v>
      </c>
      <c r="D152" s="25" t="s">
        <v>500</v>
      </c>
      <c r="E152" s="25" t="s">
        <v>347</v>
      </c>
      <c r="F152" s="25" t="s">
        <v>607</v>
      </c>
      <c r="G152" s="26">
        <v>489</v>
      </c>
      <c r="H152" s="25" t="s">
        <v>485</v>
      </c>
      <c r="I152" s="25" t="s">
        <v>347</v>
      </c>
      <c r="J152" s="25"/>
      <c r="K152" s="25" t="s">
        <v>486</v>
      </c>
      <c r="L152" s="25" t="s">
        <v>496</v>
      </c>
      <c r="M152" s="27">
        <v>0</v>
      </c>
      <c r="N152" s="26">
        <v>7544</v>
      </c>
      <c r="O152" s="14"/>
      <c r="P152" s="22">
        <v>6562.4099999999971</v>
      </c>
      <c r="Q152" s="18"/>
      <c r="R152" s="18">
        <v>0</v>
      </c>
      <c r="S152" s="22">
        <f t="shared" si="15"/>
        <v>6562.4099999999971</v>
      </c>
      <c r="T152" s="37">
        <f t="shared" si="16"/>
        <v>0</v>
      </c>
      <c r="U152" s="27">
        <v>0</v>
      </c>
      <c r="V152" s="18">
        <v>0</v>
      </c>
      <c r="W152" s="38">
        <f t="shared" si="14"/>
        <v>0</v>
      </c>
      <c r="X152" s="39">
        <f t="shared" si="17"/>
        <v>0</v>
      </c>
      <c r="Y152" s="15">
        <v>9.9400000000000002E-2</v>
      </c>
      <c r="Z152" s="51">
        <f t="shared" si="18"/>
        <v>0</v>
      </c>
      <c r="AA152" s="27">
        <v>0</v>
      </c>
      <c r="AB152" s="39">
        <f t="shared" si="19"/>
        <v>0</v>
      </c>
      <c r="AC152" s="14"/>
    </row>
    <row r="153" spans="1:29" hidden="1" x14ac:dyDescent="0.3">
      <c r="A153" s="13" t="s">
        <v>481</v>
      </c>
      <c r="B153" s="25" t="s">
        <v>567</v>
      </c>
      <c r="C153" s="25" t="s">
        <v>499</v>
      </c>
      <c r="D153" s="25" t="s">
        <v>500</v>
      </c>
      <c r="E153" s="25" t="s">
        <v>608</v>
      </c>
      <c r="F153" s="25" t="s">
        <v>609</v>
      </c>
      <c r="G153" s="26">
        <v>489</v>
      </c>
      <c r="H153" s="25" t="s">
        <v>485</v>
      </c>
      <c r="I153" s="25" t="s">
        <v>411</v>
      </c>
      <c r="J153" s="25"/>
      <c r="K153" s="25" t="s">
        <v>486</v>
      </c>
      <c r="L153" s="25" t="s">
        <v>496</v>
      </c>
      <c r="M153" s="27">
        <v>0</v>
      </c>
      <c r="N153" s="26">
        <v>7738</v>
      </c>
      <c r="O153" s="14"/>
      <c r="P153" s="22">
        <v>2146.5</v>
      </c>
      <c r="Q153" s="18"/>
      <c r="R153" s="18">
        <v>0</v>
      </c>
      <c r="S153" s="22">
        <f t="shared" si="15"/>
        <v>2146.5</v>
      </c>
      <c r="T153" s="37">
        <f t="shared" si="16"/>
        <v>0</v>
      </c>
      <c r="U153" s="27">
        <v>0</v>
      </c>
      <c r="V153" s="18">
        <v>0</v>
      </c>
      <c r="W153" s="38">
        <f t="shared" si="14"/>
        <v>0</v>
      </c>
      <c r="X153" s="39">
        <f t="shared" si="17"/>
        <v>0</v>
      </c>
      <c r="Y153" s="15">
        <v>9.9400000000000002E-2</v>
      </c>
      <c r="Z153" s="51">
        <f t="shared" si="18"/>
        <v>0</v>
      </c>
      <c r="AA153" s="27">
        <v>0</v>
      </c>
      <c r="AB153" s="39">
        <f t="shared" si="19"/>
        <v>0</v>
      </c>
      <c r="AC153" s="14"/>
    </row>
    <row r="154" spans="1:29" hidden="1" x14ac:dyDescent="0.3">
      <c r="A154" s="13" t="s">
        <v>491</v>
      </c>
      <c r="B154" s="25" t="s">
        <v>567</v>
      </c>
      <c r="C154" s="25" t="s">
        <v>499</v>
      </c>
      <c r="D154" s="25" t="s">
        <v>500</v>
      </c>
      <c r="E154" s="25" t="s">
        <v>608</v>
      </c>
      <c r="F154" s="25" t="s">
        <v>609</v>
      </c>
      <c r="G154" s="26">
        <v>489</v>
      </c>
      <c r="H154" s="25" t="s">
        <v>485</v>
      </c>
      <c r="I154" s="25" t="s">
        <v>378</v>
      </c>
      <c r="J154" s="25"/>
      <c r="K154" s="25" t="s">
        <v>486</v>
      </c>
      <c r="L154" s="25" t="s">
        <v>496</v>
      </c>
      <c r="M154" s="27">
        <v>0</v>
      </c>
      <c r="N154" s="26">
        <v>7916</v>
      </c>
      <c r="O154" s="14"/>
      <c r="P154" s="22">
        <v>4611.83</v>
      </c>
      <c r="Q154" s="18"/>
      <c r="R154" s="18">
        <v>0</v>
      </c>
      <c r="S154" s="22">
        <f t="shared" si="15"/>
        <v>4611.83</v>
      </c>
      <c r="T154" s="37">
        <f t="shared" si="16"/>
        <v>0</v>
      </c>
      <c r="U154" s="27">
        <v>0</v>
      </c>
      <c r="V154" s="18">
        <v>0</v>
      </c>
      <c r="W154" s="38">
        <f t="shared" si="14"/>
        <v>0</v>
      </c>
      <c r="X154" s="39">
        <f t="shared" si="17"/>
        <v>0</v>
      </c>
      <c r="Y154" s="15">
        <v>9.9400000000000002E-2</v>
      </c>
      <c r="Z154" s="51">
        <f t="shared" si="18"/>
        <v>0</v>
      </c>
      <c r="AA154" s="27">
        <v>0</v>
      </c>
      <c r="AB154" s="39">
        <f t="shared" si="19"/>
        <v>0</v>
      </c>
      <c r="AC154" s="14"/>
    </row>
    <row r="155" spans="1:29" hidden="1" x14ac:dyDescent="0.3">
      <c r="A155" s="13" t="s">
        <v>481</v>
      </c>
      <c r="B155" s="25" t="s">
        <v>567</v>
      </c>
      <c r="C155" s="25" t="s">
        <v>499</v>
      </c>
      <c r="D155" s="25" t="s">
        <v>500</v>
      </c>
      <c r="E155" s="25" t="s">
        <v>608</v>
      </c>
      <c r="F155" s="25" t="s">
        <v>609</v>
      </c>
      <c r="G155" s="26">
        <v>489</v>
      </c>
      <c r="H155" s="25" t="s">
        <v>485</v>
      </c>
      <c r="I155" s="25" t="s">
        <v>375</v>
      </c>
      <c r="J155" s="25"/>
      <c r="K155" s="25" t="s">
        <v>486</v>
      </c>
      <c r="L155" s="25" t="s">
        <v>496</v>
      </c>
      <c r="M155" s="27">
        <v>0</v>
      </c>
      <c r="N155" s="26">
        <v>7444</v>
      </c>
      <c r="O155" s="14"/>
      <c r="P155" s="22">
        <v>870.66000000000008</v>
      </c>
      <c r="Q155" s="18"/>
      <c r="R155" s="18">
        <v>194</v>
      </c>
      <c r="S155" s="22">
        <f t="shared" si="15"/>
        <v>676.66000000000008</v>
      </c>
      <c r="T155" s="37">
        <f t="shared" si="16"/>
        <v>194</v>
      </c>
      <c r="U155" s="27">
        <v>0</v>
      </c>
      <c r="V155" s="18">
        <v>0</v>
      </c>
      <c r="W155" s="38">
        <f t="shared" si="14"/>
        <v>0</v>
      </c>
      <c r="X155" s="39">
        <f t="shared" si="17"/>
        <v>194</v>
      </c>
      <c r="Y155" s="15">
        <v>9.9400000000000002E-2</v>
      </c>
      <c r="Z155" s="51">
        <f t="shared" si="18"/>
        <v>19.2836</v>
      </c>
      <c r="AA155" s="27">
        <v>0</v>
      </c>
      <c r="AB155" s="39">
        <f t="shared" si="19"/>
        <v>194</v>
      </c>
      <c r="AC155" s="14"/>
    </row>
    <row r="156" spans="1:29" hidden="1" x14ac:dyDescent="0.3">
      <c r="A156" s="13" t="s">
        <v>491</v>
      </c>
      <c r="B156" s="25" t="s">
        <v>567</v>
      </c>
      <c r="C156" s="25" t="s">
        <v>499</v>
      </c>
      <c r="D156" s="25" t="s">
        <v>552</v>
      </c>
      <c r="E156" s="25" t="s">
        <v>515</v>
      </c>
      <c r="F156" s="25" t="s">
        <v>610</v>
      </c>
      <c r="G156" s="28">
        <v>489</v>
      </c>
      <c r="H156" s="25" t="s">
        <v>485</v>
      </c>
      <c r="I156" s="25" t="s">
        <v>233</v>
      </c>
      <c r="J156" s="25"/>
      <c r="K156" s="25" t="s">
        <v>486</v>
      </c>
      <c r="L156" s="25" t="s">
        <v>496</v>
      </c>
      <c r="M156" s="27">
        <v>0</v>
      </c>
      <c r="N156" s="26">
        <v>7296</v>
      </c>
      <c r="O156" s="14"/>
      <c r="P156" s="22">
        <v>10792.400000000001</v>
      </c>
      <c r="Q156" s="18"/>
      <c r="R156" s="18">
        <v>0</v>
      </c>
      <c r="S156" s="22">
        <f t="shared" si="15"/>
        <v>10792.400000000001</v>
      </c>
      <c r="T156" s="37">
        <f t="shared" si="16"/>
        <v>0</v>
      </c>
      <c r="U156" s="27">
        <v>0</v>
      </c>
      <c r="V156" s="18">
        <v>0</v>
      </c>
      <c r="W156" s="38">
        <f t="shared" si="14"/>
        <v>0</v>
      </c>
      <c r="X156" s="39">
        <f t="shared" si="17"/>
        <v>0</v>
      </c>
      <c r="Y156" s="15">
        <v>9.9400000000000002E-2</v>
      </c>
      <c r="Z156" s="51">
        <f t="shared" si="18"/>
        <v>0</v>
      </c>
      <c r="AA156" s="27">
        <v>0</v>
      </c>
      <c r="AB156" s="39">
        <f t="shared" si="19"/>
        <v>0</v>
      </c>
      <c r="AC156" s="14"/>
    </row>
    <row r="157" spans="1:29" hidden="1" x14ac:dyDescent="0.3">
      <c r="A157" s="13" t="s">
        <v>481</v>
      </c>
      <c r="B157" s="25" t="s">
        <v>567</v>
      </c>
      <c r="C157" s="25" t="s">
        <v>499</v>
      </c>
      <c r="D157" s="25" t="s">
        <v>552</v>
      </c>
      <c r="E157" s="25" t="s">
        <v>371</v>
      </c>
      <c r="F157" s="25" t="s">
        <v>611</v>
      </c>
      <c r="G157" s="28">
        <v>489</v>
      </c>
      <c r="H157" s="25" t="s">
        <v>485</v>
      </c>
      <c r="I157" s="25" t="s">
        <v>346</v>
      </c>
      <c r="J157" s="25"/>
      <c r="K157" s="25" t="s">
        <v>486</v>
      </c>
      <c r="L157" s="25" t="s">
        <v>487</v>
      </c>
      <c r="M157" s="27">
        <v>0.02</v>
      </c>
      <c r="N157" s="26">
        <v>8067</v>
      </c>
      <c r="O157" s="14"/>
      <c r="P157" s="22">
        <v>5474.53</v>
      </c>
      <c r="Q157" s="18"/>
      <c r="R157" s="18">
        <v>0</v>
      </c>
      <c r="S157" s="22">
        <f t="shared" si="15"/>
        <v>5474.53</v>
      </c>
      <c r="T157" s="37">
        <f t="shared" si="16"/>
        <v>0</v>
      </c>
      <c r="U157" s="27">
        <v>0</v>
      </c>
      <c r="V157" s="18">
        <v>0</v>
      </c>
      <c r="W157" s="38">
        <f t="shared" si="14"/>
        <v>0</v>
      </c>
      <c r="X157" s="39">
        <f t="shared" si="17"/>
        <v>0</v>
      </c>
      <c r="Y157" s="15">
        <v>9.9400000000000002E-2</v>
      </c>
      <c r="Z157" s="51">
        <f t="shared" si="18"/>
        <v>0</v>
      </c>
      <c r="AA157" s="27">
        <v>0</v>
      </c>
      <c r="AB157" s="39">
        <f t="shared" si="19"/>
        <v>0</v>
      </c>
      <c r="AC157" s="14"/>
    </row>
    <row r="158" spans="1:29" hidden="1" x14ac:dyDescent="0.3">
      <c r="A158" s="13" t="s">
        <v>491</v>
      </c>
      <c r="B158" s="25" t="s">
        <v>567</v>
      </c>
      <c r="C158" s="25" t="s">
        <v>499</v>
      </c>
      <c r="D158" s="25" t="s">
        <v>552</v>
      </c>
      <c r="E158" s="25" t="s">
        <v>371</v>
      </c>
      <c r="F158" s="25" t="s">
        <v>611</v>
      </c>
      <c r="G158" s="28">
        <v>489</v>
      </c>
      <c r="H158" s="25" t="s">
        <v>485</v>
      </c>
      <c r="I158" s="25" t="s">
        <v>372</v>
      </c>
      <c r="J158" s="25"/>
      <c r="K158" s="25" t="s">
        <v>486</v>
      </c>
      <c r="L158" s="25" t="s">
        <v>487</v>
      </c>
      <c r="M158" s="27">
        <v>0.02</v>
      </c>
      <c r="N158" s="26">
        <v>7848</v>
      </c>
      <c r="O158" s="14"/>
      <c r="P158" s="22">
        <v>16125.73</v>
      </c>
      <c r="Q158" s="18"/>
      <c r="R158" s="18">
        <v>0</v>
      </c>
      <c r="S158" s="22">
        <f t="shared" si="15"/>
        <v>16125.73</v>
      </c>
      <c r="T158" s="37">
        <f t="shared" si="16"/>
        <v>0</v>
      </c>
      <c r="U158" s="27">
        <v>0</v>
      </c>
      <c r="V158" s="18">
        <v>0</v>
      </c>
      <c r="W158" s="38">
        <f t="shared" si="14"/>
        <v>0</v>
      </c>
      <c r="X158" s="39">
        <f t="shared" si="17"/>
        <v>0</v>
      </c>
      <c r="Y158" s="15">
        <v>9.9400000000000002E-2</v>
      </c>
      <c r="Z158" s="51">
        <f t="shared" si="18"/>
        <v>0</v>
      </c>
      <c r="AA158" s="27">
        <v>0</v>
      </c>
      <c r="AB158" s="39">
        <f t="shared" si="19"/>
        <v>0</v>
      </c>
      <c r="AC158" s="14"/>
    </row>
    <row r="159" spans="1:29" hidden="1" x14ac:dyDescent="0.3">
      <c r="A159" s="13" t="s">
        <v>491</v>
      </c>
      <c r="B159" s="25" t="s">
        <v>567</v>
      </c>
      <c r="C159" s="25" t="s">
        <v>499</v>
      </c>
      <c r="D159" s="25" t="s">
        <v>552</v>
      </c>
      <c r="E159" s="25" t="s">
        <v>371</v>
      </c>
      <c r="F159" s="25" t="s">
        <v>611</v>
      </c>
      <c r="G159" s="28">
        <v>489</v>
      </c>
      <c r="H159" s="25" t="s">
        <v>485</v>
      </c>
      <c r="I159" s="25" t="s">
        <v>371</v>
      </c>
      <c r="J159" s="25"/>
      <c r="K159" s="25" t="s">
        <v>486</v>
      </c>
      <c r="L159" s="25" t="s">
        <v>487</v>
      </c>
      <c r="M159" s="27">
        <v>0.02</v>
      </c>
      <c r="N159" s="26">
        <v>7689</v>
      </c>
      <c r="O159" s="14"/>
      <c r="P159" s="22">
        <v>19070.240000000002</v>
      </c>
      <c r="Q159" s="18"/>
      <c r="R159" s="18">
        <v>0</v>
      </c>
      <c r="S159" s="22">
        <f t="shared" si="15"/>
        <v>19070.240000000002</v>
      </c>
      <c r="T159" s="37">
        <f t="shared" si="16"/>
        <v>0</v>
      </c>
      <c r="U159" s="27">
        <v>0</v>
      </c>
      <c r="V159" s="18">
        <v>0</v>
      </c>
      <c r="W159" s="38">
        <f t="shared" si="14"/>
        <v>0</v>
      </c>
      <c r="X159" s="39">
        <f t="shared" si="17"/>
        <v>0</v>
      </c>
      <c r="Y159" s="15">
        <v>9.9400000000000002E-2</v>
      </c>
      <c r="Z159" s="51">
        <f t="shared" si="18"/>
        <v>0</v>
      </c>
      <c r="AA159" s="27">
        <v>0</v>
      </c>
      <c r="AB159" s="39">
        <f t="shared" si="19"/>
        <v>0</v>
      </c>
      <c r="AC159" s="14"/>
    </row>
    <row r="160" spans="1:29" hidden="1" x14ac:dyDescent="0.3">
      <c r="A160" s="13" t="s">
        <v>491</v>
      </c>
      <c r="B160" s="25" t="s">
        <v>567</v>
      </c>
      <c r="C160" s="25" t="s">
        <v>499</v>
      </c>
      <c r="D160" s="25" t="s">
        <v>552</v>
      </c>
      <c r="E160" s="25" t="s">
        <v>371</v>
      </c>
      <c r="F160" s="25" t="s">
        <v>612</v>
      </c>
      <c r="G160" s="28">
        <v>489</v>
      </c>
      <c r="H160" s="25" t="s">
        <v>485</v>
      </c>
      <c r="I160" s="25" t="s">
        <v>309</v>
      </c>
      <c r="J160" s="25"/>
      <c r="K160" s="25" t="s">
        <v>486</v>
      </c>
      <c r="L160" s="25" t="s">
        <v>487</v>
      </c>
      <c r="M160" s="27">
        <v>0.02</v>
      </c>
      <c r="N160" s="26">
        <v>8120</v>
      </c>
      <c r="O160" s="14"/>
      <c r="P160" s="22">
        <v>3887.2000000000007</v>
      </c>
      <c r="Q160" s="18"/>
      <c r="R160" s="18">
        <v>1780</v>
      </c>
      <c r="S160" s="22">
        <f t="shared" si="15"/>
        <v>2107.2000000000007</v>
      </c>
      <c r="T160" s="37">
        <f t="shared" si="16"/>
        <v>1745.0980392156862</v>
      </c>
      <c r="U160" s="27">
        <v>0</v>
      </c>
      <c r="V160" s="18">
        <v>0</v>
      </c>
      <c r="W160" s="38">
        <f t="shared" si="14"/>
        <v>34.901960784313815</v>
      </c>
      <c r="X160" s="39">
        <f t="shared" si="17"/>
        <v>1780</v>
      </c>
      <c r="Y160" s="15">
        <v>9.9400000000000002E-2</v>
      </c>
      <c r="Z160" s="51">
        <f t="shared" si="18"/>
        <v>176.93200000000002</v>
      </c>
      <c r="AA160" s="27">
        <v>0</v>
      </c>
      <c r="AB160" s="39">
        <f t="shared" si="19"/>
        <v>1780</v>
      </c>
      <c r="AC160" s="14"/>
    </row>
    <row r="161" spans="1:29" hidden="1" x14ac:dyDescent="0.3">
      <c r="A161" s="13" t="s">
        <v>481</v>
      </c>
      <c r="B161" s="25" t="s">
        <v>567</v>
      </c>
      <c r="C161" s="25" t="s">
        <v>499</v>
      </c>
      <c r="D161" s="25" t="s">
        <v>552</v>
      </c>
      <c r="E161" s="25" t="s">
        <v>371</v>
      </c>
      <c r="F161" s="25" t="s">
        <v>613</v>
      </c>
      <c r="G161" s="28">
        <v>489</v>
      </c>
      <c r="H161" s="25" t="s">
        <v>485</v>
      </c>
      <c r="I161" s="25" t="s">
        <v>312</v>
      </c>
      <c r="J161" s="25"/>
      <c r="K161" s="25" t="s">
        <v>486</v>
      </c>
      <c r="L161" s="25" t="s">
        <v>487</v>
      </c>
      <c r="M161" s="27">
        <v>0.02</v>
      </c>
      <c r="N161" s="26">
        <v>8122</v>
      </c>
      <c r="O161" s="14"/>
      <c r="P161" s="22">
        <v>329.40999999999985</v>
      </c>
      <c r="Q161" s="18"/>
      <c r="R161" s="18">
        <v>329.40999999999985</v>
      </c>
      <c r="S161" s="22">
        <f t="shared" si="15"/>
        <v>0</v>
      </c>
      <c r="T161" s="37">
        <f t="shared" si="16"/>
        <v>322.95098039215674</v>
      </c>
      <c r="U161" s="27">
        <v>0</v>
      </c>
      <c r="V161" s="18">
        <v>0</v>
      </c>
      <c r="W161" s="38">
        <f t="shared" si="14"/>
        <v>6.4590196078431177</v>
      </c>
      <c r="X161" s="39">
        <f t="shared" si="17"/>
        <v>329.40999999999985</v>
      </c>
      <c r="Y161" s="15">
        <v>9.9400000000000002E-2</v>
      </c>
      <c r="Z161" s="51">
        <f t="shared" si="18"/>
        <v>32.743353999999989</v>
      </c>
      <c r="AA161" s="27">
        <v>0</v>
      </c>
      <c r="AB161" s="39">
        <f t="shared" si="19"/>
        <v>329.40999999999985</v>
      </c>
      <c r="AC161" s="14"/>
    </row>
    <row r="162" spans="1:29" hidden="1" x14ac:dyDescent="0.3">
      <c r="A162" s="13" t="s">
        <v>481</v>
      </c>
      <c r="B162" s="25" t="s">
        <v>567</v>
      </c>
      <c r="C162" s="25" t="s">
        <v>499</v>
      </c>
      <c r="D162" s="25" t="s">
        <v>553</v>
      </c>
      <c r="E162" s="25" t="s">
        <v>313</v>
      </c>
      <c r="F162" s="25" t="s">
        <v>614</v>
      </c>
      <c r="G162" s="28">
        <v>489</v>
      </c>
      <c r="H162" s="25" t="s">
        <v>485</v>
      </c>
      <c r="I162" s="25" t="s">
        <v>361</v>
      </c>
      <c r="J162" s="25"/>
      <c r="K162" s="25" t="s">
        <v>486</v>
      </c>
      <c r="L162" s="25" t="s">
        <v>496</v>
      </c>
      <c r="M162" s="27">
        <v>0</v>
      </c>
      <c r="N162" s="26">
        <v>8016</v>
      </c>
      <c r="O162" s="14"/>
      <c r="P162" s="22">
        <v>900</v>
      </c>
      <c r="Q162" s="18"/>
      <c r="R162" s="18">
        <v>0</v>
      </c>
      <c r="S162" s="22">
        <f t="shared" si="15"/>
        <v>900</v>
      </c>
      <c r="T162" s="37">
        <f t="shared" si="16"/>
        <v>0</v>
      </c>
      <c r="U162" s="27">
        <v>0</v>
      </c>
      <c r="V162" s="18">
        <v>0</v>
      </c>
      <c r="W162" s="38">
        <f t="shared" si="14"/>
        <v>0</v>
      </c>
      <c r="X162" s="39">
        <f t="shared" si="17"/>
        <v>0</v>
      </c>
      <c r="Y162" s="15">
        <v>9.9400000000000002E-2</v>
      </c>
      <c r="Z162" s="51">
        <f t="shared" si="18"/>
        <v>0</v>
      </c>
      <c r="AA162" s="27">
        <v>0</v>
      </c>
      <c r="AB162" s="39">
        <f t="shared" si="19"/>
        <v>0</v>
      </c>
      <c r="AC162" s="14"/>
    </row>
    <row r="163" spans="1:29" hidden="1" x14ac:dyDescent="0.3">
      <c r="A163" s="13" t="s">
        <v>481</v>
      </c>
      <c r="B163" s="25" t="s">
        <v>482</v>
      </c>
      <c r="C163" s="25" t="s">
        <v>483</v>
      </c>
      <c r="D163" s="25" t="s">
        <v>484</v>
      </c>
      <c r="E163" s="25" t="s">
        <v>615</v>
      </c>
      <c r="F163" s="25" t="s">
        <v>615</v>
      </c>
      <c r="G163" s="28">
        <v>489</v>
      </c>
      <c r="H163" s="25" t="s">
        <v>485</v>
      </c>
      <c r="I163" s="25" t="s">
        <v>335</v>
      </c>
      <c r="J163" s="25"/>
      <c r="K163" s="25" t="s">
        <v>486</v>
      </c>
      <c r="L163" s="25" t="s">
        <v>487</v>
      </c>
      <c r="M163" s="27">
        <v>0.02</v>
      </c>
      <c r="N163" s="29">
        <v>7879</v>
      </c>
      <c r="O163" s="14"/>
      <c r="P163" s="22">
        <v>4418.1000000000004</v>
      </c>
      <c r="Q163" s="18"/>
      <c r="R163" s="18">
        <v>1111.1199999999999</v>
      </c>
      <c r="S163" s="22">
        <f t="shared" si="15"/>
        <v>3306.9800000000005</v>
      </c>
      <c r="T163" s="37">
        <f t="shared" si="16"/>
        <v>1089.3333333333333</v>
      </c>
      <c r="U163" s="27">
        <v>0</v>
      </c>
      <c r="V163" s="18">
        <v>0</v>
      </c>
      <c r="W163" s="38">
        <f t="shared" si="14"/>
        <v>21.786666666666633</v>
      </c>
      <c r="X163" s="39">
        <f t="shared" si="17"/>
        <v>1111.1199999999999</v>
      </c>
      <c r="Y163" s="15">
        <v>9.9400000000000002E-2</v>
      </c>
      <c r="Z163" s="51">
        <f t="shared" si="18"/>
        <v>110.44532799999999</v>
      </c>
      <c r="AA163" s="27">
        <v>0</v>
      </c>
      <c r="AB163" s="39">
        <f t="shared" si="19"/>
        <v>1111.1199999999999</v>
      </c>
      <c r="AC163" s="14"/>
    </row>
    <row r="164" spans="1:29" hidden="1" x14ac:dyDescent="0.3">
      <c r="A164" s="13" t="s">
        <v>481</v>
      </c>
      <c r="B164" s="25" t="s">
        <v>482</v>
      </c>
      <c r="C164" s="25" t="s">
        <v>483</v>
      </c>
      <c r="D164" s="25" t="s">
        <v>484</v>
      </c>
      <c r="E164" s="25" t="s">
        <v>615</v>
      </c>
      <c r="F164" s="25" t="s">
        <v>615</v>
      </c>
      <c r="G164" s="28">
        <v>489</v>
      </c>
      <c r="H164" s="25" t="s">
        <v>485</v>
      </c>
      <c r="I164" s="25" t="s">
        <v>334</v>
      </c>
      <c r="J164" s="25"/>
      <c r="K164" s="25" t="s">
        <v>486</v>
      </c>
      <c r="L164" s="25" t="s">
        <v>487</v>
      </c>
      <c r="M164" s="27">
        <v>0.02</v>
      </c>
      <c r="N164" s="29">
        <v>8015</v>
      </c>
      <c r="O164" s="14"/>
      <c r="P164" s="22">
        <v>788.15000000000009</v>
      </c>
      <c r="Q164" s="18"/>
      <c r="R164" s="18">
        <v>0</v>
      </c>
      <c r="S164" s="22">
        <f t="shared" si="15"/>
        <v>788.15000000000009</v>
      </c>
      <c r="T164" s="37">
        <f t="shared" si="16"/>
        <v>0</v>
      </c>
      <c r="U164" s="27">
        <v>0</v>
      </c>
      <c r="V164" s="18">
        <v>0</v>
      </c>
      <c r="W164" s="38">
        <f t="shared" si="14"/>
        <v>0</v>
      </c>
      <c r="X164" s="39">
        <f t="shared" si="17"/>
        <v>0</v>
      </c>
      <c r="Y164" s="15">
        <v>9.9400000000000002E-2</v>
      </c>
      <c r="Z164" s="51">
        <f t="shared" si="18"/>
        <v>0</v>
      </c>
      <c r="AA164" s="27">
        <v>0</v>
      </c>
      <c r="AB164" s="39">
        <f t="shared" si="19"/>
        <v>0</v>
      </c>
      <c r="AC164" s="14"/>
    </row>
    <row r="165" spans="1:29" hidden="1" x14ac:dyDescent="0.3">
      <c r="A165" s="13" t="s">
        <v>481</v>
      </c>
      <c r="B165" s="25" t="s">
        <v>482</v>
      </c>
      <c r="C165" s="25" t="s">
        <v>499</v>
      </c>
      <c r="D165" s="25" t="s">
        <v>500</v>
      </c>
      <c r="E165" s="25" t="s">
        <v>299</v>
      </c>
      <c r="F165" s="25" t="s">
        <v>299</v>
      </c>
      <c r="G165" s="28">
        <v>489</v>
      </c>
      <c r="H165" s="25" t="s">
        <v>485</v>
      </c>
      <c r="I165" s="25" t="s">
        <v>332</v>
      </c>
      <c r="J165" s="25"/>
      <c r="K165" s="25" t="s">
        <v>486</v>
      </c>
      <c r="L165" s="25" t="s">
        <v>496</v>
      </c>
      <c r="M165" s="27">
        <v>0</v>
      </c>
      <c r="N165" s="29">
        <v>8077</v>
      </c>
      <c r="O165" s="14"/>
      <c r="P165" s="22">
        <v>5000</v>
      </c>
      <c r="Q165" s="18"/>
      <c r="R165" s="18">
        <v>0</v>
      </c>
      <c r="S165" s="22">
        <f t="shared" si="15"/>
        <v>5000</v>
      </c>
      <c r="T165" s="37">
        <f t="shared" si="16"/>
        <v>0</v>
      </c>
      <c r="U165" s="27">
        <v>0</v>
      </c>
      <c r="V165" s="18">
        <v>0</v>
      </c>
      <c r="W165" s="38">
        <f t="shared" si="14"/>
        <v>0</v>
      </c>
      <c r="X165" s="39">
        <f t="shared" si="17"/>
        <v>0</v>
      </c>
      <c r="Y165" s="15">
        <v>9.9400000000000002E-2</v>
      </c>
      <c r="Z165" s="51">
        <f t="shared" si="18"/>
        <v>0</v>
      </c>
      <c r="AA165" s="27">
        <v>0</v>
      </c>
      <c r="AB165" s="39">
        <f t="shared" si="19"/>
        <v>0</v>
      </c>
      <c r="AC165" s="14"/>
    </row>
    <row r="166" spans="1:29" hidden="1" x14ac:dyDescent="0.3">
      <c r="A166" s="13" t="s">
        <v>481</v>
      </c>
      <c r="B166" s="25" t="s">
        <v>482</v>
      </c>
      <c r="C166" s="25" t="s">
        <v>499</v>
      </c>
      <c r="D166" s="25" t="s">
        <v>500</v>
      </c>
      <c r="E166" s="25" t="s">
        <v>331</v>
      </c>
      <c r="F166" s="25" t="s">
        <v>331</v>
      </c>
      <c r="G166" s="28">
        <v>489</v>
      </c>
      <c r="H166" s="25" t="s">
        <v>485</v>
      </c>
      <c r="I166" s="25" t="s">
        <v>331</v>
      </c>
      <c r="J166" s="25"/>
      <c r="K166" s="25" t="s">
        <v>486</v>
      </c>
      <c r="L166" s="25" t="s">
        <v>496</v>
      </c>
      <c r="M166" s="27">
        <v>0</v>
      </c>
      <c r="N166" s="29">
        <v>7614</v>
      </c>
      <c r="O166" s="14"/>
      <c r="P166" s="22">
        <v>15946.13000000003</v>
      </c>
      <c r="Q166" s="18"/>
      <c r="R166" s="18">
        <v>4840.8</v>
      </c>
      <c r="S166" s="22">
        <f t="shared" si="15"/>
        <v>11105.330000000031</v>
      </c>
      <c r="T166" s="37">
        <f t="shared" si="16"/>
        <v>4840.8</v>
      </c>
      <c r="U166" s="27">
        <v>0</v>
      </c>
      <c r="V166" s="18">
        <v>0</v>
      </c>
      <c r="W166" s="38">
        <f t="shared" si="14"/>
        <v>0</v>
      </c>
      <c r="X166" s="39">
        <f t="shared" si="17"/>
        <v>4840.8</v>
      </c>
      <c r="Y166" s="15">
        <v>9.9400000000000002E-2</v>
      </c>
      <c r="Z166" s="51">
        <f t="shared" si="18"/>
        <v>481.17552000000001</v>
      </c>
      <c r="AA166" s="27">
        <v>0</v>
      </c>
      <c r="AB166" s="39">
        <f t="shared" si="19"/>
        <v>4840.8</v>
      </c>
      <c r="AC166" s="14"/>
    </row>
    <row r="167" spans="1:29" hidden="1" x14ac:dyDescent="0.3">
      <c r="A167" s="13" t="s">
        <v>491</v>
      </c>
      <c r="B167" s="25" t="s">
        <v>482</v>
      </c>
      <c r="C167" s="25" t="s">
        <v>499</v>
      </c>
      <c r="D167" s="25" t="s">
        <v>549</v>
      </c>
      <c r="E167" s="25" t="s">
        <v>506</v>
      </c>
      <c r="F167" s="25" t="s">
        <v>506</v>
      </c>
      <c r="G167" s="28">
        <v>489</v>
      </c>
      <c r="H167" s="25" t="s">
        <v>485</v>
      </c>
      <c r="I167" s="25" t="s">
        <v>333</v>
      </c>
      <c r="J167" s="25"/>
      <c r="K167" s="25" t="s">
        <v>486</v>
      </c>
      <c r="L167" s="25" t="s">
        <v>507</v>
      </c>
      <c r="M167" s="27">
        <v>0.9</v>
      </c>
      <c r="N167" s="29">
        <v>8093</v>
      </c>
      <c r="O167" s="14"/>
      <c r="P167" s="22">
        <v>987.76999999999953</v>
      </c>
      <c r="Q167" s="18"/>
      <c r="R167" s="18">
        <v>987.7700000000001</v>
      </c>
      <c r="S167" s="22">
        <f t="shared" si="15"/>
        <v>0</v>
      </c>
      <c r="T167" s="37">
        <f t="shared" si="16"/>
        <v>888.99300000000005</v>
      </c>
      <c r="U167" s="27">
        <v>0</v>
      </c>
      <c r="V167" s="18">
        <v>0</v>
      </c>
      <c r="W167" s="38">
        <f t="shared" si="14"/>
        <v>98.777000000000044</v>
      </c>
      <c r="X167" s="39">
        <f t="shared" si="17"/>
        <v>987.7700000000001</v>
      </c>
      <c r="Y167" s="15">
        <v>9.9400000000000002E-2</v>
      </c>
      <c r="Z167" s="51">
        <f t="shared" si="18"/>
        <v>98.184338000000011</v>
      </c>
      <c r="AA167" s="27">
        <v>0</v>
      </c>
      <c r="AB167" s="39">
        <f t="shared" si="19"/>
        <v>987.7700000000001</v>
      </c>
      <c r="AC167" s="14"/>
    </row>
    <row r="168" spans="1:29" hidden="1" x14ac:dyDescent="0.3">
      <c r="A168" s="13" t="s">
        <v>491</v>
      </c>
      <c r="B168" s="25" t="s">
        <v>482</v>
      </c>
      <c r="C168" s="25" t="s">
        <v>499</v>
      </c>
      <c r="D168" s="25" t="s">
        <v>549</v>
      </c>
      <c r="E168" s="25" t="s">
        <v>362</v>
      </c>
      <c r="F168" s="25" t="s">
        <v>362</v>
      </c>
      <c r="G168" s="28">
        <v>489</v>
      </c>
      <c r="H168" s="25" t="s">
        <v>485</v>
      </c>
      <c r="I168" s="25" t="s">
        <v>369</v>
      </c>
      <c r="J168" s="25"/>
      <c r="K168" s="25" t="s">
        <v>486</v>
      </c>
      <c r="L168" s="25" t="s">
        <v>487</v>
      </c>
      <c r="M168" s="27">
        <v>0.02</v>
      </c>
      <c r="N168" s="29">
        <v>7942</v>
      </c>
      <c r="O168" s="14"/>
      <c r="P168" s="22">
        <v>13994.9</v>
      </c>
      <c r="Q168" s="18"/>
      <c r="R168" s="18">
        <v>0</v>
      </c>
      <c r="S168" s="22">
        <f t="shared" si="15"/>
        <v>13994.9</v>
      </c>
      <c r="T168" s="37">
        <f t="shared" si="16"/>
        <v>0</v>
      </c>
      <c r="U168" s="27">
        <v>0</v>
      </c>
      <c r="V168" s="18">
        <v>0</v>
      </c>
      <c r="W168" s="38">
        <f t="shared" si="14"/>
        <v>0</v>
      </c>
      <c r="X168" s="39">
        <f t="shared" si="17"/>
        <v>0</v>
      </c>
      <c r="Y168" s="15">
        <v>9.9400000000000002E-2</v>
      </c>
      <c r="Z168" s="51">
        <f t="shared" si="18"/>
        <v>0</v>
      </c>
      <c r="AA168" s="27">
        <v>0</v>
      </c>
      <c r="AB168" s="39">
        <f t="shared" si="19"/>
        <v>0</v>
      </c>
      <c r="AC168" s="14"/>
    </row>
    <row r="169" spans="1:29" hidden="1" x14ac:dyDescent="0.3">
      <c r="A169" s="13" t="s">
        <v>481</v>
      </c>
      <c r="B169" s="25" t="s">
        <v>482</v>
      </c>
      <c r="C169" s="25" t="s">
        <v>499</v>
      </c>
      <c r="D169" s="25" t="s">
        <v>552</v>
      </c>
      <c r="E169" s="25" t="s">
        <v>616</v>
      </c>
      <c r="F169" s="25" t="s">
        <v>616</v>
      </c>
      <c r="G169" s="28">
        <v>489</v>
      </c>
      <c r="H169" s="25" t="s">
        <v>485</v>
      </c>
      <c r="I169" s="25" t="s">
        <v>339</v>
      </c>
      <c r="J169" s="25"/>
      <c r="K169" s="25" t="s">
        <v>486</v>
      </c>
      <c r="L169" s="25" t="s">
        <v>496</v>
      </c>
      <c r="M169" s="27">
        <v>0</v>
      </c>
      <c r="N169" s="29">
        <v>7457</v>
      </c>
      <c r="O169" s="14"/>
      <c r="P169" s="22">
        <v>24346.079999999962</v>
      </c>
      <c r="Q169" s="18"/>
      <c r="R169" s="18">
        <v>0</v>
      </c>
      <c r="S169" s="22">
        <f t="shared" si="15"/>
        <v>24346.079999999962</v>
      </c>
      <c r="T169" s="37">
        <f t="shared" si="16"/>
        <v>0</v>
      </c>
      <c r="U169" s="27">
        <v>0</v>
      </c>
      <c r="V169" s="18">
        <v>0</v>
      </c>
      <c r="W169" s="38">
        <f t="shared" si="14"/>
        <v>0</v>
      </c>
      <c r="X169" s="39">
        <f t="shared" si="17"/>
        <v>0</v>
      </c>
      <c r="Y169" s="15">
        <v>9.9400000000000002E-2</v>
      </c>
      <c r="Z169" s="51">
        <f t="shared" si="18"/>
        <v>0</v>
      </c>
      <c r="AA169" s="27">
        <v>0</v>
      </c>
      <c r="AB169" s="39">
        <f t="shared" si="19"/>
        <v>0</v>
      </c>
      <c r="AC169" s="14"/>
    </row>
    <row r="170" spans="1:29" hidden="1" x14ac:dyDescent="0.3">
      <c r="A170" s="13" t="s">
        <v>481</v>
      </c>
      <c r="B170" s="25" t="s">
        <v>482</v>
      </c>
      <c r="C170" s="25" t="s">
        <v>499</v>
      </c>
      <c r="D170" s="25" t="s">
        <v>552</v>
      </c>
      <c r="E170" s="25" t="s">
        <v>513</v>
      </c>
      <c r="F170" s="25" t="s">
        <v>513</v>
      </c>
      <c r="G170" s="28">
        <v>489</v>
      </c>
      <c r="H170" s="25" t="s">
        <v>485</v>
      </c>
      <c r="I170" s="25" t="s">
        <v>330</v>
      </c>
      <c r="J170" s="25"/>
      <c r="K170" s="25" t="s">
        <v>486</v>
      </c>
      <c r="L170" s="25" t="s">
        <v>487</v>
      </c>
      <c r="M170" s="27">
        <v>0.02</v>
      </c>
      <c r="N170" s="29">
        <v>7956</v>
      </c>
      <c r="O170" s="14"/>
      <c r="P170" s="22">
        <v>5800.2000000000007</v>
      </c>
      <c r="Q170" s="18"/>
      <c r="R170" s="18">
        <v>629.79999999999995</v>
      </c>
      <c r="S170" s="22">
        <f t="shared" si="15"/>
        <v>5170.4000000000005</v>
      </c>
      <c r="T170" s="37">
        <f t="shared" si="16"/>
        <v>617.45098039215679</v>
      </c>
      <c r="U170" s="27">
        <v>0</v>
      </c>
      <c r="V170" s="18">
        <v>0</v>
      </c>
      <c r="W170" s="38">
        <f t="shared" si="14"/>
        <v>12.349019607843161</v>
      </c>
      <c r="X170" s="39">
        <f t="shared" si="17"/>
        <v>629.79999999999995</v>
      </c>
      <c r="Y170" s="15">
        <v>9.9400000000000002E-2</v>
      </c>
      <c r="Z170" s="51">
        <f t="shared" si="18"/>
        <v>62.602119999999999</v>
      </c>
      <c r="AA170" s="27">
        <v>0</v>
      </c>
      <c r="AB170" s="39">
        <f t="shared" si="19"/>
        <v>629.79999999999995</v>
      </c>
      <c r="AC170" s="14"/>
    </row>
    <row r="171" spans="1:29" hidden="1" x14ac:dyDescent="0.3">
      <c r="A171" s="13" t="s">
        <v>491</v>
      </c>
      <c r="B171" s="25" t="s">
        <v>482</v>
      </c>
      <c r="C171" s="25" t="s">
        <v>499</v>
      </c>
      <c r="D171" s="25" t="s">
        <v>617</v>
      </c>
      <c r="E171" s="25" t="s">
        <v>337</v>
      </c>
      <c r="F171" s="25" t="s">
        <v>618</v>
      </c>
      <c r="G171" s="28">
        <v>489</v>
      </c>
      <c r="H171" s="25" t="s">
        <v>485</v>
      </c>
      <c r="I171" s="25" t="s">
        <v>337</v>
      </c>
      <c r="J171" s="25"/>
      <c r="K171" s="25" t="s">
        <v>486</v>
      </c>
      <c r="L171" s="25" t="s">
        <v>496</v>
      </c>
      <c r="M171" s="27">
        <v>0</v>
      </c>
      <c r="N171" s="29">
        <v>7128</v>
      </c>
      <c r="O171" s="14"/>
      <c r="P171" s="22">
        <v>2074.6</v>
      </c>
      <c r="Q171" s="18"/>
      <c r="R171" s="18">
        <v>0</v>
      </c>
      <c r="S171" s="22">
        <f t="shared" si="15"/>
        <v>2074.6</v>
      </c>
      <c r="T171" s="37">
        <f t="shared" si="16"/>
        <v>0</v>
      </c>
      <c r="U171" s="27">
        <v>0</v>
      </c>
      <c r="V171" s="18">
        <v>0</v>
      </c>
      <c r="W171" s="38">
        <f t="shared" si="14"/>
        <v>0</v>
      </c>
      <c r="X171" s="39">
        <f t="shared" si="17"/>
        <v>0</v>
      </c>
      <c r="Y171" s="15">
        <v>9.9400000000000002E-2</v>
      </c>
      <c r="Z171" s="51">
        <f t="shared" si="18"/>
        <v>0</v>
      </c>
      <c r="AA171" s="27">
        <v>0</v>
      </c>
      <c r="AB171" s="39">
        <f t="shared" si="19"/>
        <v>0</v>
      </c>
      <c r="AC171" s="14"/>
    </row>
    <row r="172" spans="1:29" hidden="1" x14ac:dyDescent="0.3">
      <c r="A172" s="13" t="s">
        <v>481</v>
      </c>
      <c r="B172" s="25" t="s">
        <v>482</v>
      </c>
      <c r="C172" s="25" t="s">
        <v>499</v>
      </c>
      <c r="D172" s="25" t="s">
        <v>553</v>
      </c>
      <c r="E172" s="25" t="s">
        <v>251</v>
      </c>
      <c r="F172" s="25" t="s">
        <v>562</v>
      </c>
      <c r="G172" s="28">
        <v>489</v>
      </c>
      <c r="H172" s="25" t="s">
        <v>485</v>
      </c>
      <c r="I172" s="25" t="s">
        <v>367</v>
      </c>
      <c r="J172" s="25"/>
      <c r="K172" s="25" t="s">
        <v>486</v>
      </c>
      <c r="L172" s="25" t="s">
        <v>487</v>
      </c>
      <c r="M172" s="27">
        <v>0.04</v>
      </c>
      <c r="N172" s="29">
        <v>7169</v>
      </c>
      <c r="O172" s="14"/>
      <c r="P172" s="22">
        <v>4948</v>
      </c>
      <c r="Q172" s="18"/>
      <c r="R172" s="18">
        <v>0</v>
      </c>
      <c r="S172" s="22">
        <f t="shared" si="15"/>
        <v>4948</v>
      </c>
      <c r="T172" s="37">
        <f t="shared" si="16"/>
        <v>0</v>
      </c>
      <c r="U172" s="27">
        <v>0</v>
      </c>
      <c r="V172" s="18">
        <v>0</v>
      </c>
      <c r="W172" s="38">
        <f t="shared" si="14"/>
        <v>0</v>
      </c>
      <c r="X172" s="39">
        <f t="shared" si="17"/>
        <v>0</v>
      </c>
      <c r="Y172" s="15">
        <v>9.9400000000000002E-2</v>
      </c>
      <c r="Z172" s="51">
        <f t="shared" si="18"/>
        <v>0</v>
      </c>
      <c r="AA172" s="27">
        <v>0</v>
      </c>
      <c r="AB172" s="39">
        <f t="shared" si="19"/>
        <v>0</v>
      </c>
      <c r="AC172" s="14"/>
    </row>
    <row r="173" spans="1:29" hidden="1" x14ac:dyDescent="0.3">
      <c r="A173" s="13" t="s">
        <v>481</v>
      </c>
      <c r="B173" s="25" t="s">
        <v>482</v>
      </c>
      <c r="C173" s="25" t="s">
        <v>499</v>
      </c>
      <c r="D173" s="25" t="s">
        <v>553</v>
      </c>
      <c r="E173" s="25" t="s">
        <v>619</v>
      </c>
      <c r="F173" s="25" t="s">
        <v>620</v>
      </c>
      <c r="G173" s="28">
        <v>83</v>
      </c>
      <c r="H173" s="25" t="s">
        <v>569</v>
      </c>
      <c r="I173" s="25" t="s">
        <v>443</v>
      </c>
      <c r="J173" s="25"/>
      <c r="K173" s="25" t="s">
        <v>486</v>
      </c>
      <c r="L173" s="25" t="s">
        <v>496</v>
      </c>
      <c r="M173" s="27">
        <v>0</v>
      </c>
      <c r="N173" s="29">
        <v>7276</v>
      </c>
      <c r="O173" s="14"/>
      <c r="P173" s="22">
        <v>42157.11</v>
      </c>
      <c r="Q173" s="18"/>
      <c r="R173" s="18">
        <v>0</v>
      </c>
      <c r="S173" s="22">
        <f t="shared" si="15"/>
        <v>42157.11</v>
      </c>
      <c r="T173" s="37">
        <f t="shared" si="16"/>
        <v>0</v>
      </c>
      <c r="U173" s="27">
        <v>0</v>
      </c>
      <c r="V173" s="18">
        <v>0</v>
      </c>
      <c r="W173" s="38">
        <f t="shared" si="14"/>
        <v>0</v>
      </c>
      <c r="X173" s="39">
        <f t="shared" si="17"/>
        <v>0</v>
      </c>
      <c r="Y173" s="15">
        <v>0</v>
      </c>
      <c r="Z173" s="51">
        <f t="shared" si="18"/>
        <v>0</v>
      </c>
      <c r="AA173" s="27">
        <v>0</v>
      </c>
      <c r="AB173" s="39">
        <f t="shared" si="19"/>
        <v>0</v>
      </c>
      <c r="AC173" s="14"/>
    </row>
    <row r="174" spans="1:29" hidden="1" x14ac:dyDescent="0.3">
      <c r="A174" s="13" t="s">
        <v>491</v>
      </c>
      <c r="B174" s="25" t="s">
        <v>482</v>
      </c>
      <c r="C174" s="25" t="s">
        <v>499</v>
      </c>
      <c r="D174" s="25" t="s">
        <v>500</v>
      </c>
      <c r="E174" s="25" t="s">
        <v>621</v>
      </c>
      <c r="F174" s="25" t="s">
        <v>621</v>
      </c>
      <c r="G174" s="28">
        <v>489</v>
      </c>
      <c r="H174" s="25" t="s">
        <v>485</v>
      </c>
      <c r="I174" s="25" t="s">
        <v>338</v>
      </c>
      <c r="J174" s="25"/>
      <c r="K174" s="25" t="s">
        <v>486</v>
      </c>
      <c r="L174" s="25" t="s">
        <v>496</v>
      </c>
      <c r="M174" s="27">
        <v>0</v>
      </c>
      <c r="N174" s="26">
        <v>7593</v>
      </c>
      <c r="O174" s="14"/>
      <c r="P174" s="22">
        <v>87154.059999999969</v>
      </c>
      <c r="Q174" s="18"/>
      <c r="R174" s="18">
        <v>38071.039999999994</v>
      </c>
      <c r="S174" s="22">
        <f t="shared" si="15"/>
        <v>49083.019999999975</v>
      </c>
      <c r="T174" s="37">
        <f t="shared" si="16"/>
        <v>38071.039999999994</v>
      </c>
      <c r="U174" s="27">
        <v>0</v>
      </c>
      <c r="V174" s="18">
        <v>0</v>
      </c>
      <c r="W174" s="38">
        <f t="shared" si="14"/>
        <v>0</v>
      </c>
      <c r="X174" s="39">
        <f t="shared" si="17"/>
        <v>38071.039999999994</v>
      </c>
      <c r="Y174" s="15">
        <v>9.9400000000000002E-2</v>
      </c>
      <c r="Z174" s="51">
        <f t="shared" si="18"/>
        <v>3784.2613759999995</v>
      </c>
      <c r="AA174" s="27">
        <v>0</v>
      </c>
      <c r="AB174" s="39">
        <f t="shared" si="19"/>
        <v>38071.039999999994</v>
      </c>
      <c r="AC174" s="14"/>
    </row>
    <row r="175" spans="1:29" hidden="1" x14ac:dyDescent="0.3">
      <c r="A175" s="13" t="s">
        <v>481</v>
      </c>
      <c r="B175" s="25" t="s">
        <v>567</v>
      </c>
      <c r="C175" s="25" t="s">
        <v>499</v>
      </c>
      <c r="D175" s="25" t="s">
        <v>549</v>
      </c>
      <c r="E175" s="25" t="s">
        <v>622</v>
      </c>
      <c r="F175" s="25" t="s">
        <v>622</v>
      </c>
      <c r="G175" s="28">
        <v>83</v>
      </c>
      <c r="H175" s="25" t="s">
        <v>569</v>
      </c>
      <c r="I175" s="25" t="s">
        <v>342</v>
      </c>
      <c r="J175" s="25"/>
      <c r="K175" s="25" t="s">
        <v>486</v>
      </c>
      <c r="L175" s="25" t="s">
        <v>496</v>
      </c>
      <c r="M175" s="27">
        <v>0</v>
      </c>
      <c r="N175" s="26">
        <v>8110</v>
      </c>
      <c r="O175" s="14"/>
      <c r="P175" s="22">
        <v>688</v>
      </c>
      <c r="Q175" s="18"/>
      <c r="R175" s="18">
        <v>0</v>
      </c>
      <c r="S175" s="22">
        <f t="shared" si="15"/>
        <v>688</v>
      </c>
      <c r="T175" s="37">
        <f t="shared" si="16"/>
        <v>0</v>
      </c>
      <c r="U175" s="27">
        <v>0</v>
      </c>
      <c r="V175" s="18">
        <v>0</v>
      </c>
      <c r="W175" s="38">
        <f t="shared" si="14"/>
        <v>0</v>
      </c>
      <c r="X175" s="39">
        <f t="shared" si="17"/>
        <v>0</v>
      </c>
      <c r="Y175" s="15">
        <v>0</v>
      </c>
      <c r="Z175" s="51">
        <f t="shared" si="18"/>
        <v>0</v>
      </c>
      <c r="AA175" s="27">
        <v>0</v>
      </c>
      <c r="AB175" s="39">
        <f t="shared" si="19"/>
        <v>0</v>
      </c>
      <c r="AC175" s="14"/>
    </row>
    <row r="176" spans="1:29" hidden="1" x14ac:dyDescent="0.3">
      <c r="A176" s="13" t="s">
        <v>481</v>
      </c>
      <c r="B176" s="25" t="s">
        <v>567</v>
      </c>
      <c r="C176" s="25" t="s">
        <v>499</v>
      </c>
      <c r="D176" s="25" t="s">
        <v>549</v>
      </c>
      <c r="E176" s="25" t="s">
        <v>622</v>
      </c>
      <c r="F176" s="25" t="s">
        <v>622</v>
      </c>
      <c r="G176" s="28">
        <v>83</v>
      </c>
      <c r="H176" s="25" t="s">
        <v>569</v>
      </c>
      <c r="I176" s="25" t="s">
        <v>343</v>
      </c>
      <c r="J176" s="25"/>
      <c r="K176" s="25" t="s">
        <v>486</v>
      </c>
      <c r="L176" s="25" t="s">
        <v>496</v>
      </c>
      <c r="M176" s="27">
        <v>0</v>
      </c>
      <c r="N176" s="26">
        <v>8115</v>
      </c>
      <c r="O176" s="14"/>
      <c r="P176" s="22">
        <v>989</v>
      </c>
      <c r="Q176" s="18"/>
      <c r="R176" s="18">
        <v>0</v>
      </c>
      <c r="S176" s="22">
        <f t="shared" si="15"/>
        <v>989</v>
      </c>
      <c r="T176" s="37">
        <f t="shared" si="16"/>
        <v>0</v>
      </c>
      <c r="U176" s="27">
        <v>0</v>
      </c>
      <c r="V176" s="18">
        <v>0</v>
      </c>
      <c r="W176" s="38">
        <f t="shared" si="14"/>
        <v>0</v>
      </c>
      <c r="X176" s="39">
        <f t="shared" si="17"/>
        <v>0</v>
      </c>
      <c r="Y176" s="15">
        <v>0</v>
      </c>
      <c r="Z176" s="51">
        <f t="shared" si="18"/>
        <v>0</v>
      </c>
      <c r="AA176" s="27">
        <v>0</v>
      </c>
      <c r="AB176" s="39">
        <f t="shared" si="19"/>
        <v>0</v>
      </c>
      <c r="AC176" s="14"/>
    </row>
    <row r="177" spans="1:29" hidden="1" x14ac:dyDescent="0.3">
      <c r="A177" s="13" t="s">
        <v>491</v>
      </c>
      <c r="B177" s="25" t="s">
        <v>567</v>
      </c>
      <c r="C177" s="25" t="s">
        <v>499</v>
      </c>
      <c r="D177" s="25" t="s">
        <v>552</v>
      </c>
      <c r="E177" s="25" t="s">
        <v>623</v>
      </c>
      <c r="F177" s="25" t="s">
        <v>623</v>
      </c>
      <c r="G177" s="28">
        <v>83</v>
      </c>
      <c r="H177" s="25" t="s">
        <v>569</v>
      </c>
      <c r="I177" s="25" t="s">
        <v>340</v>
      </c>
      <c r="J177" s="25"/>
      <c r="K177" s="25" t="s">
        <v>486</v>
      </c>
      <c r="L177" s="25" t="s">
        <v>487</v>
      </c>
      <c r="M177" s="27">
        <v>0.02</v>
      </c>
      <c r="N177" s="26">
        <v>8021</v>
      </c>
      <c r="O177" s="14"/>
      <c r="P177" s="22">
        <v>200</v>
      </c>
      <c r="Q177" s="18"/>
      <c r="R177" s="18">
        <v>0</v>
      </c>
      <c r="S177" s="22">
        <f t="shared" si="15"/>
        <v>200</v>
      </c>
      <c r="T177" s="37">
        <f t="shared" si="16"/>
        <v>0</v>
      </c>
      <c r="U177" s="27">
        <v>0</v>
      </c>
      <c r="V177" s="18">
        <v>0</v>
      </c>
      <c r="W177" s="38">
        <f t="shared" si="14"/>
        <v>0</v>
      </c>
      <c r="X177" s="39">
        <f t="shared" si="17"/>
        <v>0</v>
      </c>
      <c r="Y177" s="15">
        <v>0</v>
      </c>
      <c r="Z177" s="51">
        <f t="shared" si="18"/>
        <v>0</v>
      </c>
      <c r="AA177" s="27">
        <v>0</v>
      </c>
      <c r="AB177" s="39">
        <f t="shared" si="19"/>
        <v>0</v>
      </c>
      <c r="AC177" s="14"/>
    </row>
    <row r="178" spans="1:29" hidden="1" x14ac:dyDescent="0.3">
      <c r="A178" s="13" t="s">
        <v>481</v>
      </c>
      <c r="B178" s="25" t="s">
        <v>567</v>
      </c>
      <c r="C178" s="25" t="s">
        <v>499</v>
      </c>
      <c r="D178" s="25" t="s">
        <v>552</v>
      </c>
      <c r="E178" s="25" t="s">
        <v>624</v>
      </c>
      <c r="F178" s="25" t="s">
        <v>624</v>
      </c>
      <c r="G178" s="28">
        <v>83</v>
      </c>
      <c r="H178" s="25" t="s">
        <v>569</v>
      </c>
      <c r="I178" s="25" t="s">
        <v>345</v>
      </c>
      <c r="J178" s="25"/>
      <c r="K178" s="25" t="s">
        <v>486</v>
      </c>
      <c r="L178" s="25" t="s">
        <v>487</v>
      </c>
      <c r="M178" s="30">
        <v>0.02</v>
      </c>
      <c r="N178" s="26">
        <v>8085</v>
      </c>
      <c r="O178" s="14"/>
      <c r="P178" s="22">
        <v>313.59999999999911</v>
      </c>
      <c r="Q178" s="18"/>
      <c r="R178" s="18">
        <v>0</v>
      </c>
      <c r="S178" s="22">
        <f t="shared" si="15"/>
        <v>313.59999999999911</v>
      </c>
      <c r="T178" s="37">
        <f t="shared" si="16"/>
        <v>0</v>
      </c>
      <c r="U178" s="27">
        <v>0</v>
      </c>
      <c r="V178" s="18">
        <v>0</v>
      </c>
      <c r="W178" s="38">
        <f t="shared" si="14"/>
        <v>0</v>
      </c>
      <c r="X178" s="39">
        <f t="shared" si="17"/>
        <v>0</v>
      </c>
      <c r="Y178" s="15">
        <v>0</v>
      </c>
      <c r="Z178" s="51">
        <f t="shared" si="18"/>
        <v>0</v>
      </c>
      <c r="AA178" s="30">
        <v>0</v>
      </c>
      <c r="AB178" s="39">
        <f t="shared" si="19"/>
        <v>0</v>
      </c>
      <c r="AC178" s="14"/>
    </row>
    <row r="179" spans="1:29" hidden="1" x14ac:dyDescent="0.3">
      <c r="A179" s="13" t="s">
        <v>491</v>
      </c>
      <c r="B179" s="25" t="s">
        <v>567</v>
      </c>
      <c r="C179" s="25" t="s">
        <v>499</v>
      </c>
      <c r="D179" s="25" t="s">
        <v>535</v>
      </c>
      <c r="E179" s="31" t="s">
        <v>625</v>
      </c>
      <c r="F179" s="31" t="s">
        <v>625</v>
      </c>
      <c r="G179" s="32">
        <v>83</v>
      </c>
      <c r="H179" s="25" t="s">
        <v>569</v>
      </c>
      <c r="I179" s="25" t="s">
        <v>353</v>
      </c>
      <c r="J179" s="25"/>
      <c r="K179" s="25" t="s">
        <v>486</v>
      </c>
      <c r="L179" s="25" t="s">
        <v>487</v>
      </c>
      <c r="M179" s="30">
        <v>0.02</v>
      </c>
      <c r="N179" s="26">
        <v>8073</v>
      </c>
      <c r="O179" s="14"/>
      <c r="P179" s="22">
        <v>3387.2</v>
      </c>
      <c r="Q179" s="18"/>
      <c r="R179" s="18">
        <v>0</v>
      </c>
      <c r="S179" s="22">
        <f t="shared" si="15"/>
        <v>3387.2</v>
      </c>
      <c r="T179" s="37">
        <f t="shared" si="16"/>
        <v>0</v>
      </c>
      <c r="U179" s="27">
        <v>0</v>
      </c>
      <c r="V179" s="18">
        <v>0</v>
      </c>
      <c r="W179" s="38">
        <f t="shared" si="14"/>
        <v>0</v>
      </c>
      <c r="X179" s="39">
        <f t="shared" si="17"/>
        <v>0</v>
      </c>
      <c r="Y179" s="15">
        <v>0</v>
      </c>
      <c r="Z179" s="51">
        <f t="shared" si="18"/>
        <v>0</v>
      </c>
      <c r="AA179" s="30">
        <v>0</v>
      </c>
      <c r="AB179" s="39">
        <f t="shared" si="19"/>
        <v>0</v>
      </c>
      <c r="AC179" s="14"/>
    </row>
    <row r="180" spans="1:29" hidden="1" x14ac:dyDescent="0.3">
      <c r="A180" s="13" t="s">
        <v>491</v>
      </c>
      <c r="B180" s="25" t="s">
        <v>567</v>
      </c>
      <c r="C180" s="25" t="s">
        <v>499</v>
      </c>
      <c r="D180" s="25" t="s">
        <v>552</v>
      </c>
      <c r="E180" s="31" t="s">
        <v>626</v>
      </c>
      <c r="F180" s="31" t="s">
        <v>626</v>
      </c>
      <c r="G180" s="32">
        <v>83</v>
      </c>
      <c r="H180" s="25" t="s">
        <v>569</v>
      </c>
      <c r="I180" s="25" t="s">
        <v>354</v>
      </c>
      <c r="J180" s="25"/>
      <c r="K180" s="25" t="s">
        <v>486</v>
      </c>
      <c r="L180" s="25" t="s">
        <v>496</v>
      </c>
      <c r="M180" s="30">
        <v>0</v>
      </c>
      <c r="N180" s="26">
        <v>8058</v>
      </c>
      <c r="O180" s="14"/>
      <c r="P180" s="22">
        <v>4364.5</v>
      </c>
      <c r="Q180" s="18"/>
      <c r="R180" s="18">
        <v>0</v>
      </c>
      <c r="S180" s="22">
        <f t="shared" si="15"/>
        <v>4364.5</v>
      </c>
      <c r="T180" s="37">
        <f t="shared" si="16"/>
        <v>0</v>
      </c>
      <c r="U180" s="27">
        <v>0</v>
      </c>
      <c r="V180" s="18">
        <v>0</v>
      </c>
      <c r="W180" s="38">
        <f t="shared" si="14"/>
        <v>0</v>
      </c>
      <c r="X180" s="39">
        <f t="shared" si="17"/>
        <v>0</v>
      </c>
      <c r="Y180" s="15">
        <v>0</v>
      </c>
      <c r="Z180" s="51">
        <f t="shared" si="18"/>
        <v>0</v>
      </c>
      <c r="AA180" s="30">
        <v>0</v>
      </c>
      <c r="AB180" s="39">
        <f t="shared" si="19"/>
        <v>0</v>
      </c>
      <c r="AC180" s="14"/>
    </row>
    <row r="181" spans="1:29" hidden="1" x14ac:dyDescent="0.3">
      <c r="A181" s="13" t="s">
        <v>481</v>
      </c>
      <c r="B181" s="25" t="s">
        <v>567</v>
      </c>
      <c r="C181" s="25" t="s">
        <v>499</v>
      </c>
      <c r="D181" s="25" t="s">
        <v>553</v>
      </c>
      <c r="E181" s="31" t="s">
        <v>355</v>
      </c>
      <c r="F181" s="31" t="s">
        <v>355</v>
      </c>
      <c r="G181" s="32">
        <v>83</v>
      </c>
      <c r="H181" s="25" t="s">
        <v>569</v>
      </c>
      <c r="I181" s="25" t="s">
        <v>355</v>
      </c>
      <c r="J181" s="25"/>
      <c r="K181" s="25" t="s">
        <v>486</v>
      </c>
      <c r="L181" s="25" t="s">
        <v>487</v>
      </c>
      <c r="M181" s="30">
        <v>0.02</v>
      </c>
      <c r="N181" s="26">
        <v>7834</v>
      </c>
      <c r="O181" s="14"/>
      <c r="P181" s="22">
        <v>1853.3099999999981</v>
      </c>
      <c r="Q181" s="18"/>
      <c r="R181" s="18">
        <v>0</v>
      </c>
      <c r="S181" s="22">
        <f t="shared" si="15"/>
        <v>1853.3099999999981</v>
      </c>
      <c r="T181" s="37">
        <f t="shared" si="16"/>
        <v>0</v>
      </c>
      <c r="U181" s="27">
        <v>0</v>
      </c>
      <c r="V181" s="18">
        <v>0</v>
      </c>
      <c r="W181" s="38">
        <f t="shared" si="14"/>
        <v>0</v>
      </c>
      <c r="X181" s="39">
        <f t="shared" si="17"/>
        <v>0</v>
      </c>
      <c r="Y181" s="15">
        <v>0</v>
      </c>
      <c r="Z181" s="51">
        <f t="shared" si="18"/>
        <v>0</v>
      </c>
      <c r="AA181" s="30">
        <v>0</v>
      </c>
      <c r="AB181" s="39">
        <f t="shared" si="19"/>
        <v>0</v>
      </c>
      <c r="AC181" s="14"/>
    </row>
    <row r="182" spans="1:29" hidden="1" x14ac:dyDescent="0.3">
      <c r="A182" s="13" t="s">
        <v>491</v>
      </c>
      <c r="B182" s="25" t="s">
        <v>567</v>
      </c>
      <c r="C182" s="25" t="s">
        <v>499</v>
      </c>
      <c r="D182" s="25" t="s">
        <v>553</v>
      </c>
      <c r="E182" s="31" t="s">
        <v>627</v>
      </c>
      <c r="F182" s="31" t="s">
        <v>627</v>
      </c>
      <c r="G182" s="32">
        <v>83</v>
      </c>
      <c r="H182" s="25" t="s">
        <v>569</v>
      </c>
      <c r="I182" s="25" t="s">
        <v>356</v>
      </c>
      <c r="J182" s="25"/>
      <c r="K182" s="25" t="s">
        <v>486</v>
      </c>
      <c r="L182" s="25" t="s">
        <v>496</v>
      </c>
      <c r="M182" s="30">
        <v>0</v>
      </c>
      <c r="N182" s="26">
        <v>7145</v>
      </c>
      <c r="O182" s="14"/>
      <c r="P182" s="22">
        <v>8583.6501999999946</v>
      </c>
      <c r="Q182" s="18"/>
      <c r="R182" s="18">
        <v>0</v>
      </c>
      <c r="S182" s="22">
        <f t="shared" si="15"/>
        <v>8583.6501999999946</v>
      </c>
      <c r="T182" s="37">
        <f t="shared" si="16"/>
        <v>0</v>
      </c>
      <c r="U182" s="27">
        <v>0</v>
      </c>
      <c r="V182" s="18">
        <v>0</v>
      </c>
      <c r="W182" s="38">
        <f t="shared" si="14"/>
        <v>0</v>
      </c>
      <c r="X182" s="39">
        <f t="shared" si="17"/>
        <v>0</v>
      </c>
      <c r="Y182" s="15">
        <v>0</v>
      </c>
      <c r="Z182" s="51">
        <f t="shared" si="18"/>
        <v>0</v>
      </c>
      <c r="AA182" s="30">
        <v>0</v>
      </c>
      <c r="AB182" s="39">
        <f t="shared" si="19"/>
        <v>0</v>
      </c>
      <c r="AC182" s="14"/>
    </row>
    <row r="183" spans="1:29" hidden="1" x14ac:dyDescent="0.3">
      <c r="A183" s="13" t="s">
        <v>481</v>
      </c>
      <c r="B183" s="25" t="s">
        <v>567</v>
      </c>
      <c r="C183" s="25" t="s">
        <v>499</v>
      </c>
      <c r="D183" s="25" t="s">
        <v>549</v>
      </c>
      <c r="E183" s="31" t="s">
        <v>628</v>
      </c>
      <c r="F183" s="31" t="s">
        <v>628</v>
      </c>
      <c r="G183" s="32">
        <v>83</v>
      </c>
      <c r="H183" s="25" t="s">
        <v>569</v>
      </c>
      <c r="I183" s="25" t="s">
        <v>357</v>
      </c>
      <c r="J183" s="25"/>
      <c r="K183" s="25" t="s">
        <v>486</v>
      </c>
      <c r="L183" s="25" t="s">
        <v>487</v>
      </c>
      <c r="M183" s="30">
        <v>0.02</v>
      </c>
      <c r="N183" s="26">
        <v>8040</v>
      </c>
      <c r="O183" s="14"/>
      <c r="P183" s="22">
        <v>1443</v>
      </c>
      <c r="Q183" s="18"/>
      <c r="R183" s="18">
        <v>0</v>
      </c>
      <c r="S183" s="22">
        <f t="shared" si="15"/>
        <v>1443</v>
      </c>
      <c r="T183" s="37">
        <f t="shared" si="16"/>
        <v>0</v>
      </c>
      <c r="U183" s="27">
        <v>0</v>
      </c>
      <c r="V183" s="18">
        <v>0</v>
      </c>
      <c r="W183" s="38">
        <f t="shared" si="14"/>
        <v>0</v>
      </c>
      <c r="X183" s="39">
        <f t="shared" si="17"/>
        <v>0</v>
      </c>
      <c r="Y183" s="15">
        <v>0</v>
      </c>
      <c r="Z183" s="51">
        <f t="shared" si="18"/>
        <v>0</v>
      </c>
      <c r="AA183" s="30">
        <v>0</v>
      </c>
      <c r="AB183" s="39">
        <f t="shared" si="19"/>
        <v>0</v>
      </c>
      <c r="AC183" s="14"/>
    </row>
    <row r="184" spans="1:29" hidden="1" x14ac:dyDescent="0.3">
      <c r="A184" s="13" t="s">
        <v>481</v>
      </c>
      <c r="B184" s="25" t="s">
        <v>567</v>
      </c>
      <c r="C184" s="25" t="s">
        <v>499</v>
      </c>
      <c r="D184" s="25" t="s">
        <v>552</v>
      </c>
      <c r="E184" s="31" t="s">
        <v>629</v>
      </c>
      <c r="F184" s="31" t="s">
        <v>630</v>
      </c>
      <c r="G184" s="32">
        <v>83</v>
      </c>
      <c r="H184" s="25" t="s">
        <v>569</v>
      </c>
      <c r="I184" s="25" t="s">
        <v>358</v>
      </c>
      <c r="J184" s="25"/>
      <c r="K184" s="25" t="s">
        <v>486</v>
      </c>
      <c r="L184" s="25" t="s">
        <v>496</v>
      </c>
      <c r="M184" s="30">
        <v>0</v>
      </c>
      <c r="N184" s="26">
        <v>8042</v>
      </c>
      <c r="O184" s="14"/>
      <c r="P184" s="22">
        <v>19756</v>
      </c>
      <c r="Q184" s="18"/>
      <c r="R184" s="18">
        <v>0</v>
      </c>
      <c r="S184" s="22">
        <f t="shared" si="15"/>
        <v>19756</v>
      </c>
      <c r="T184" s="37">
        <f t="shared" si="16"/>
        <v>0</v>
      </c>
      <c r="U184" s="27">
        <v>0</v>
      </c>
      <c r="V184" s="18">
        <v>0</v>
      </c>
      <c r="W184" s="38">
        <f t="shared" si="14"/>
        <v>0</v>
      </c>
      <c r="X184" s="39">
        <f t="shared" si="17"/>
        <v>0</v>
      </c>
      <c r="Y184" s="15">
        <v>0</v>
      </c>
      <c r="Z184" s="51">
        <f t="shared" si="18"/>
        <v>0</v>
      </c>
      <c r="AA184" s="30">
        <v>0</v>
      </c>
      <c r="AB184" s="39">
        <f t="shared" si="19"/>
        <v>0</v>
      </c>
      <c r="AC184" s="14"/>
    </row>
    <row r="185" spans="1:29" hidden="1" x14ac:dyDescent="0.3">
      <c r="A185" s="13" t="s">
        <v>481</v>
      </c>
      <c r="B185" s="25" t="s">
        <v>567</v>
      </c>
      <c r="C185" s="25" t="s">
        <v>499</v>
      </c>
      <c r="D185" s="25" t="s">
        <v>552</v>
      </c>
      <c r="E185" s="31" t="s">
        <v>629</v>
      </c>
      <c r="F185" s="31" t="s">
        <v>630</v>
      </c>
      <c r="G185" s="32">
        <v>83</v>
      </c>
      <c r="H185" s="25" t="s">
        <v>569</v>
      </c>
      <c r="I185" s="25" t="s">
        <v>359</v>
      </c>
      <c r="J185" s="25"/>
      <c r="K185" s="25" t="s">
        <v>486</v>
      </c>
      <c r="L185" s="25" t="s">
        <v>496</v>
      </c>
      <c r="M185" s="30">
        <v>0</v>
      </c>
      <c r="N185" s="26">
        <v>8013</v>
      </c>
      <c r="O185" s="14"/>
      <c r="P185" s="22">
        <v>44945.200000000012</v>
      </c>
      <c r="Q185" s="18"/>
      <c r="R185" s="18">
        <v>0</v>
      </c>
      <c r="S185" s="22">
        <f t="shared" si="15"/>
        <v>44945.200000000012</v>
      </c>
      <c r="T185" s="37">
        <f t="shared" si="16"/>
        <v>0</v>
      </c>
      <c r="U185" s="27">
        <v>0</v>
      </c>
      <c r="V185" s="18">
        <v>0</v>
      </c>
      <c r="W185" s="38">
        <f t="shared" si="14"/>
        <v>0</v>
      </c>
      <c r="X185" s="39">
        <f t="shared" si="17"/>
        <v>0</v>
      </c>
      <c r="Y185" s="15">
        <v>0</v>
      </c>
      <c r="Z185" s="51">
        <f t="shared" si="18"/>
        <v>0</v>
      </c>
      <c r="AA185" s="30">
        <v>0</v>
      </c>
      <c r="AB185" s="39">
        <f t="shared" si="19"/>
        <v>0</v>
      </c>
      <c r="AC185" s="14"/>
    </row>
    <row r="186" spans="1:29" hidden="1" x14ac:dyDescent="0.3">
      <c r="A186" s="13" t="s">
        <v>481</v>
      </c>
      <c r="B186" s="25" t="s">
        <v>567</v>
      </c>
      <c r="C186" s="25" t="s">
        <v>499</v>
      </c>
      <c r="D186" s="25" t="s">
        <v>631</v>
      </c>
      <c r="E186" s="31" t="s">
        <v>632</v>
      </c>
      <c r="F186" s="31" t="s">
        <v>633</v>
      </c>
      <c r="G186" s="32">
        <v>83</v>
      </c>
      <c r="H186" s="25" t="s">
        <v>569</v>
      </c>
      <c r="I186" s="25" t="s">
        <v>634</v>
      </c>
      <c r="J186" s="25"/>
      <c r="K186" s="25" t="s">
        <v>486</v>
      </c>
      <c r="L186" s="25" t="s">
        <v>496</v>
      </c>
      <c r="M186" s="30">
        <v>0</v>
      </c>
      <c r="N186" s="26">
        <v>7751</v>
      </c>
      <c r="O186" s="14"/>
      <c r="P186" s="22">
        <v>51658.599999999977</v>
      </c>
      <c r="Q186" s="18"/>
      <c r="R186" s="18">
        <v>0</v>
      </c>
      <c r="S186" s="22">
        <f t="shared" si="15"/>
        <v>51658.599999999977</v>
      </c>
      <c r="T186" s="37">
        <f t="shared" si="16"/>
        <v>0</v>
      </c>
      <c r="U186" s="27">
        <v>0</v>
      </c>
      <c r="V186" s="18">
        <v>0</v>
      </c>
      <c r="W186" s="38">
        <f t="shared" si="14"/>
        <v>0</v>
      </c>
      <c r="X186" s="39">
        <f t="shared" si="17"/>
        <v>0</v>
      </c>
      <c r="Y186" s="15">
        <v>0</v>
      </c>
      <c r="Z186" s="51">
        <f t="shared" si="18"/>
        <v>0</v>
      </c>
      <c r="AA186" s="30">
        <v>0</v>
      </c>
      <c r="AB186" s="39">
        <f t="shared" si="19"/>
        <v>0</v>
      </c>
      <c r="AC186" s="14"/>
    </row>
    <row r="187" spans="1:29" hidden="1" x14ac:dyDescent="0.3">
      <c r="A187" s="13" t="s">
        <v>481</v>
      </c>
      <c r="B187" s="25" t="s">
        <v>567</v>
      </c>
      <c r="C187" s="25" t="s">
        <v>499</v>
      </c>
      <c r="D187" s="25" t="s">
        <v>535</v>
      </c>
      <c r="E187" s="31" t="s">
        <v>635</v>
      </c>
      <c r="F187" s="31" t="s">
        <v>635</v>
      </c>
      <c r="G187" s="32">
        <v>83</v>
      </c>
      <c r="H187" s="25" t="s">
        <v>569</v>
      </c>
      <c r="I187" s="25" t="s">
        <v>366</v>
      </c>
      <c r="J187" s="25"/>
      <c r="K187" s="25" t="s">
        <v>486</v>
      </c>
      <c r="L187" s="25" t="s">
        <v>496</v>
      </c>
      <c r="M187" s="30">
        <v>0</v>
      </c>
      <c r="N187" s="26">
        <v>7701</v>
      </c>
      <c r="O187" s="14"/>
      <c r="P187" s="22">
        <v>26569.46</v>
      </c>
      <c r="Q187" s="18"/>
      <c r="R187" s="18">
        <v>0</v>
      </c>
      <c r="S187" s="22">
        <f t="shared" si="15"/>
        <v>26569.46</v>
      </c>
      <c r="T187" s="37">
        <f t="shared" si="16"/>
        <v>0</v>
      </c>
      <c r="U187" s="27">
        <v>0</v>
      </c>
      <c r="V187" s="18">
        <v>0</v>
      </c>
      <c r="W187" s="38">
        <f t="shared" si="14"/>
        <v>0</v>
      </c>
      <c r="X187" s="39">
        <f t="shared" si="17"/>
        <v>0</v>
      </c>
      <c r="Y187" s="15">
        <v>0</v>
      </c>
      <c r="Z187" s="51">
        <f t="shared" si="18"/>
        <v>0</v>
      </c>
      <c r="AA187" s="30">
        <v>0</v>
      </c>
      <c r="AB187" s="39">
        <f t="shared" si="19"/>
        <v>0</v>
      </c>
      <c r="AC187" s="14"/>
    </row>
    <row r="188" spans="1:29" hidden="1" x14ac:dyDescent="0.3">
      <c r="A188" s="13" t="s">
        <v>481</v>
      </c>
      <c r="B188" s="25" t="s">
        <v>482</v>
      </c>
      <c r="C188" s="25" t="s">
        <v>499</v>
      </c>
      <c r="D188" s="25" t="s">
        <v>552</v>
      </c>
      <c r="E188" s="31" t="s">
        <v>368</v>
      </c>
      <c r="F188" s="31" t="s">
        <v>636</v>
      </c>
      <c r="G188" s="32">
        <v>83</v>
      </c>
      <c r="H188" s="25" t="s">
        <v>569</v>
      </c>
      <c r="I188" s="25" t="s">
        <v>368</v>
      </c>
      <c r="J188" s="25"/>
      <c r="K188" s="25" t="s">
        <v>486</v>
      </c>
      <c r="L188" s="25" t="s">
        <v>496</v>
      </c>
      <c r="M188" s="30">
        <v>0</v>
      </c>
      <c r="N188" s="26">
        <v>7954</v>
      </c>
      <c r="O188" s="14"/>
      <c r="P188" s="22">
        <v>6669.2000000000007</v>
      </c>
      <c r="Q188" s="18"/>
      <c r="R188" s="18">
        <v>0</v>
      </c>
      <c r="S188" s="22">
        <f t="shared" si="15"/>
        <v>6669.2000000000007</v>
      </c>
      <c r="T188" s="37">
        <f t="shared" si="16"/>
        <v>0</v>
      </c>
      <c r="U188" s="27">
        <v>0</v>
      </c>
      <c r="V188" s="18">
        <v>0</v>
      </c>
      <c r="W188" s="38">
        <f t="shared" si="14"/>
        <v>0</v>
      </c>
      <c r="X188" s="39">
        <f t="shared" si="17"/>
        <v>0</v>
      </c>
      <c r="Y188" s="15">
        <v>0</v>
      </c>
      <c r="Z188" s="51">
        <f t="shared" si="18"/>
        <v>0</v>
      </c>
      <c r="AA188" s="30">
        <v>0</v>
      </c>
      <c r="AB188" s="39">
        <f t="shared" si="19"/>
        <v>0</v>
      </c>
      <c r="AC188" s="14"/>
    </row>
    <row r="189" spans="1:29" hidden="1" x14ac:dyDescent="0.3">
      <c r="A189" s="13" t="s">
        <v>481</v>
      </c>
      <c r="B189" s="25" t="s">
        <v>567</v>
      </c>
      <c r="C189" s="25" t="s">
        <v>499</v>
      </c>
      <c r="D189" s="25" t="s">
        <v>549</v>
      </c>
      <c r="E189" s="31" t="s">
        <v>381</v>
      </c>
      <c r="F189" s="31" t="s">
        <v>692</v>
      </c>
      <c r="G189" s="32">
        <v>83</v>
      </c>
      <c r="H189" s="25" t="s">
        <v>569</v>
      </c>
      <c r="I189" s="25" t="s">
        <v>381</v>
      </c>
      <c r="J189" s="25"/>
      <c r="K189" s="25" t="s">
        <v>486</v>
      </c>
      <c r="L189" s="25" t="s">
        <v>496</v>
      </c>
      <c r="M189" s="30">
        <v>0</v>
      </c>
      <c r="N189" s="26">
        <v>7507</v>
      </c>
      <c r="O189" s="14"/>
      <c r="P189" s="22">
        <v>148.60000000000309</v>
      </c>
      <c r="Q189" s="18"/>
      <c r="R189" s="18">
        <v>0</v>
      </c>
      <c r="S189" s="22">
        <f t="shared" si="15"/>
        <v>148.60000000000309</v>
      </c>
      <c r="T189" s="37">
        <f t="shared" si="16"/>
        <v>0</v>
      </c>
      <c r="U189" s="27">
        <v>0</v>
      </c>
      <c r="V189" s="18">
        <v>0</v>
      </c>
      <c r="W189" s="38">
        <f t="shared" si="14"/>
        <v>0</v>
      </c>
      <c r="X189" s="39">
        <f t="shared" si="17"/>
        <v>0</v>
      </c>
      <c r="Y189" s="15">
        <v>0</v>
      </c>
      <c r="Z189" s="51">
        <f t="shared" si="18"/>
        <v>0</v>
      </c>
      <c r="AA189" s="30">
        <v>0</v>
      </c>
      <c r="AB189" s="39">
        <f t="shared" si="19"/>
        <v>0</v>
      </c>
      <c r="AC189" s="14"/>
    </row>
    <row r="190" spans="1:29" hidden="1" x14ac:dyDescent="0.3">
      <c r="A190" s="13" t="s">
        <v>491</v>
      </c>
      <c r="B190" s="25" t="s">
        <v>567</v>
      </c>
      <c r="C190" s="25" t="s">
        <v>499</v>
      </c>
      <c r="D190" s="25" t="s">
        <v>500</v>
      </c>
      <c r="E190" s="31" t="s">
        <v>374</v>
      </c>
      <c r="F190" s="31" t="s">
        <v>374</v>
      </c>
      <c r="G190" s="32">
        <v>83</v>
      </c>
      <c r="H190" s="25" t="s">
        <v>569</v>
      </c>
      <c r="I190" s="25" t="s">
        <v>374</v>
      </c>
      <c r="J190" s="25"/>
      <c r="K190" s="25" t="s">
        <v>486</v>
      </c>
      <c r="L190" s="25" t="s">
        <v>496</v>
      </c>
      <c r="M190" s="30">
        <v>0</v>
      </c>
      <c r="N190" s="26">
        <v>7913</v>
      </c>
      <c r="O190" s="14"/>
      <c r="P190" s="22">
        <v>131.20000000000073</v>
      </c>
      <c r="Q190" s="18"/>
      <c r="R190" s="18">
        <v>0</v>
      </c>
      <c r="S190" s="22">
        <f t="shared" si="15"/>
        <v>131.20000000000073</v>
      </c>
      <c r="T190" s="37">
        <f t="shared" si="16"/>
        <v>0</v>
      </c>
      <c r="U190" s="27">
        <v>0</v>
      </c>
      <c r="V190" s="18">
        <v>0</v>
      </c>
      <c r="W190" s="38">
        <f t="shared" si="14"/>
        <v>0</v>
      </c>
      <c r="X190" s="39">
        <f t="shared" si="17"/>
        <v>0</v>
      </c>
      <c r="Y190" s="15">
        <v>0</v>
      </c>
      <c r="Z190" s="51">
        <f t="shared" si="18"/>
        <v>0</v>
      </c>
      <c r="AA190" s="30">
        <v>0</v>
      </c>
      <c r="AB190" s="39">
        <f t="shared" si="19"/>
        <v>0</v>
      </c>
      <c r="AC190" s="14"/>
    </row>
    <row r="191" spans="1:29" hidden="1" x14ac:dyDescent="0.3">
      <c r="A191" s="13" t="s">
        <v>481</v>
      </c>
      <c r="B191" s="25" t="s">
        <v>567</v>
      </c>
      <c r="C191" s="25" t="s">
        <v>499</v>
      </c>
      <c r="D191" s="25" t="s">
        <v>549</v>
      </c>
      <c r="E191" s="31" t="s">
        <v>373</v>
      </c>
      <c r="F191" s="31" t="s">
        <v>373</v>
      </c>
      <c r="G191" s="32">
        <v>83</v>
      </c>
      <c r="H191" s="25" t="s">
        <v>569</v>
      </c>
      <c r="I191" s="25" t="s">
        <v>373</v>
      </c>
      <c r="J191" s="25"/>
      <c r="K191" s="25" t="s">
        <v>486</v>
      </c>
      <c r="L191" s="25" t="s">
        <v>496</v>
      </c>
      <c r="M191" s="30">
        <v>0</v>
      </c>
      <c r="N191" s="26">
        <v>7931</v>
      </c>
      <c r="O191" s="14"/>
      <c r="P191" s="22">
        <v>13286.5</v>
      </c>
      <c r="Q191" s="18"/>
      <c r="R191" s="18">
        <v>0</v>
      </c>
      <c r="S191" s="22">
        <f t="shared" si="15"/>
        <v>13286.5</v>
      </c>
      <c r="T191" s="37">
        <f t="shared" si="16"/>
        <v>0</v>
      </c>
      <c r="U191" s="27">
        <v>0</v>
      </c>
      <c r="V191" s="18">
        <v>0</v>
      </c>
      <c r="W191" s="38">
        <f t="shared" si="14"/>
        <v>0</v>
      </c>
      <c r="X191" s="39">
        <f t="shared" si="17"/>
        <v>0</v>
      </c>
      <c r="Y191" s="15">
        <v>0</v>
      </c>
      <c r="Z191" s="51">
        <f t="shared" si="18"/>
        <v>0</v>
      </c>
      <c r="AA191" s="30">
        <v>0</v>
      </c>
      <c r="AB191" s="39">
        <f t="shared" si="19"/>
        <v>0</v>
      </c>
      <c r="AC191" s="14"/>
    </row>
    <row r="192" spans="1:29" hidden="1" x14ac:dyDescent="0.3">
      <c r="A192" s="13" t="s">
        <v>491</v>
      </c>
      <c r="B192" s="25" t="s">
        <v>567</v>
      </c>
      <c r="C192" s="25" t="s">
        <v>499</v>
      </c>
      <c r="D192" s="25" t="s">
        <v>631</v>
      </c>
      <c r="E192" s="31" t="s">
        <v>637</v>
      </c>
      <c r="F192" s="31" t="s">
        <v>637</v>
      </c>
      <c r="G192" s="32">
        <v>83</v>
      </c>
      <c r="H192" s="25" t="s">
        <v>569</v>
      </c>
      <c r="I192" s="25" t="s">
        <v>370</v>
      </c>
      <c r="J192" s="25"/>
      <c r="K192" s="25" t="s">
        <v>486</v>
      </c>
      <c r="L192" s="25" t="s">
        <v>487</v>
      </c>
      <c r="M192" s="30">
        <v>0.01</v>
      </c>
      <c r="N192" s="26">
        <v>7757</v>
      </c>
      <c r="O192" s="14"/>
      <c r="P192" s="22">
        <v>752.50000000000364</v>
      </c>
      <c r="Q192" s="18"/>
      <c r="R192" s="18">
        <v>0</v>
      </c>
      <c r="S192" s="22">
        <f t="shared" si="15"/>
        <v>752.50000000000364</v>
      </c>
      <c r="T192" s="37">
        <f t="shared" si="16"/>
        <v>0</v>
      </c>
      <c r="U192" s="27">
        <v>0</v>
      </c>
      <c r="V192" s="18">
        <v>0</v>
      </c>
      <c r="W192" s="38">
        <f t="shared" si="14"/>
        <v>0</v>
      </c>
      <c r="X192" s="39">
        <f t="shared" si="17"/>
        <v>0</v>
      </c>
      <c r="Y192" s="15">
        <v>0</v>
      </c>
      <c r="Z192" s="51">
        <f t="shared" si="18"/>
        <v>0</v>
      </c>
      <c r="AA192" s="30">
        <v>0</v>
      </c>
      <c r="AB192" s="39">
        <f t="shared" si="19"/>
        <v>0</v>
      </c>
      <c r="AC192" s="14"/>
    </row>
    <row r="193" spans="1:29" hidden="1" x14ac:dyDescent="0.3">
      <c r="A193" s="13" t="s">
        <v>481</v>
      </c>
      <c r="B193" s="25" t="s">
        <v>567</v>
      </c>
      <c r="C193" s="25" t="s">
        <v>499</v>
      </c>
      <c r="D193" s="25" t="s">
        <v>500</v>
      </c>
      <c r="E193" s="31" t="s">
        <v>638</v>
      </c>
      <c r="F193" s="31" t="s">
        <v>638</v>
      </c>
      <c r="G193" s="32">
        <v>83</v>
      </c>
      <c r="H193" s="25" t="s">
        <v>569</v>
      </c>
      <c r="I193" s="25" t="s">
        <v>638</v>
      </c>
      <c r="J193" s="25"/>
      <c r="K193" s="25" t="s">
        <v>486</v>
      </c>
      <c r="L193" s="25" t="s">
        <v>487</v>
      </c>
      <c r="M193" s="30">
        <v>0.03</v>
      </c>
      <c r="N193" s="26">
        <v>127</v>
      </c>
      <c r="O193" s="14"/>
      <c r="P193" s="22">
        <v>10300</v>
      </c>
      <c r="Q193" s="18"/>
      <c r="R193" s="18">
        <v>0</v>
      </c>
      <c r="S193" s="22">
        <f t="shared" si="15"/>
        <v>10300</v>
      </c>
      <c r="T193" s="37">
        <f t="shared" si="16"/>
        <v>0</v>
      </c>
      <c r="U193" s="27">
        <v>0</v>
      </c>
      <c r="V193" s="18">
        <v>0</v>
      </c>
      <c r="W193" s="38">
        <f t="shared" si="14"/>
        <v>0</v>
      </c>
      <c r="X193" s="39">
        <f t="shared" si="17"/>
        <v>0</v>
      </c>
      <c r="Y193" s="15">
        <v>0</v>
      </c>
      <c r="Z193" s="51">
        <f t="shared" si="18"/>
        <v>0</v>
      </c>
      <c r="AA193" s="30">
        <v>0</v>
      </c>
      <c r="AB193" s="39">
        <f t="shared" si="19"/>
        <v>0</v>
      </c>
      <c r="AC193" s="14"/>
    </row>
    <row r="194" spans="1:29" hidden="1" x14ac:dyDescent="0.3">
      <c r="A194" s="13" t="s">
        <v>481</v>
      </c>
      <c r="B194" s="25" t="s">
        <v>567</v>
      </c>
      <c r="C194" s="25" t="s">
        <v>499</v>
      </c>
      <c r="D194" s="25" t="s">
        <v>535</v>
      </c>
      <c r="E194" s="31" t="s">
        <v>382</v>
      </c>
      <c r="F194" s="31" t="s">
        <v>382</v>
      </c>
      <c r="G194" s="32">
        <v>83</v>
      </c>
      <c r="H194" s="25" t="s">
        <v>569</v>
      </c>
      <c r="I194" s="25" t="s">
        <v>382</v>
      </c>
      <c r="J194" s="25"/>
      <c r="K194" s="25" t="s">
        <v>486</v>
      </c>
      <c r="L194" s="25" t="s">
        <v>496</v>
      </c>
      <c r="M194" s="30">
        <v>0</v>
      </c>
      <c r="N194" s="26">
        <v>7873</v>
      </c>
      <c r="O194" s="14"/>
      <c r="P194" s="22">
        <v>5232.1000000000004</v>
      </c>
      <c r="Q194" s="18"/>
      <c r="R194" s="18">
        <v>0</v>
      </c>
      <c r="S194" s="22">
        <f t="shared" si="15"/>
        <v>5232.1000000000004</v>
      </c>
      <c r="T194" s="37">
        <f t="shared" si="16"/>
        <v>0</v>
      </c>
      <c r="U194" s="27">
        <v>0</v>
      </c>
      <c r="V194" s="18">
        <v>0</v>
      </c>
      <c r="W194" s="38">
        <f t="shared" ref="W194:W257" si="20">IF(L194="返现",T194*M194,R194-T194)</f>
        <v>0</v>
      </c>
      <c r="X194" s="39">
        <f t="shared" si="17"/>
        <v>0</v>
      </c>
      <c r="Y194" s="15">
        <v>0</v>
      </c>
      <c r="Z194" s="51">
        <f t="shared" si="18"/>
        <v>0</v>
      </c>
      <c r="AA194" s="30">
        <v>0</v>
      </c>
      <c r="AB194" s="39">
        <f t="shared" si="19"/>
        <v>0</v>
      </c>
      <c r="AC194" s="14"/>
    </row>
    <row r="195" spans="1:29" hidden="1" x14ac:dyDescent="0.3">
      <c r="A195" s="13" t="s">
        <v>481</v>
      </c>
      <c r="B195" s="25" t="s">
        <v>482</v>
      </c>
      <c r="C195" s="25" t="s">
        <v>499</v>
      </c>
      <c r="D195" s="25" t="s">
        <v>553</v>
      </c>
      <c r="E195" s="31" t="s">
        <v>639</v>
      </c>
      <c r="F195" s="31" t="s">
        <v>640</v>
      </c>
      <c r="G195" s="32">
        <v>83</v>
      </c>
      <c r="H195" s="25" t="s">
        <v>569</v>
      </c>
      <c r="I195" s="25" t="s">
        <v>385</v>
      </c>
      <c r="J195" s="25"/>
      <c r="K195" s="25" t="s">
        <v>486</v>
      </c>
      <c r="L195" s="25" t="s">
        <v>487</v>
      </c>
      <c r="M195" s="30">
        <v>0.02</v>
      </c>
      <c r="N195" s="26">
        <v>7737</v>
      </c>
      <c r="O195" s="14"/>
      <c r="P195" s="22">
        <v>7199.9200000000092</v>
      </c>
      <c r="Q195" s="18"/>
      <c r="R195" s="18">
        <v>0</v>
      </c>
      <c r="S195" s="22">
        <f t="shared" ref="S195:S258" si="21">P195+Q195-R195</f>
        <v>7199.9200000000092</v>
      </c>
      <c r="T195" s="37">
        <f t="shared" ref="T195:T258" si="22">IF(L195="折扣",R195/(1+AA195)*M195,IF(L195="返现",R195/(1+AA195),R195/(1+M195+AA195)))</f>
        <v>0</v>
      </c>
      <c r="U195" s="27">
        <v>0</v>
      </c>
      <c r="V195" s="18">
        <v>0</v>
      </c>
      <c r="W195" s="38">
        <f t="shared" si="20"/>
        <v>0</v>
      </c>
      <c r="X195" s="39">
        <f t="shared" ref="X195:X248" si="23">R195</f>
        <v>0</v>
      </c>
      <c r="Y195" s="15">
        <v>0</v>
      </c>
      <c r="Z195" s="51">
        <f t="shared" ref="Z195:Z247" si="24">R195*Y195</f>
        <v>0</v>
      </c>
      <c r="AA195" s="30">
        <v>0</v>
      </c>
      <c r="AB195" s="39">
        <f t="shared" ref="AB195:AB248" si="25">X195</f>
        <v>0</v>
      </c>
      <c r="AC195" s="14"/>
    </row>
    <row r="196" spans="1:29" hidden="1" x14ac:dyDescent="0.3">
      <c r="A196" s="13" t="s">
        <v>481</v>
      </c>
      <c r="B196" s="25" t="s">
        <v>567</v>
      </c>
      <c r="C196" s="25" t="s">
        <v>641</v>
      </c>
      <c r="D196" s="25" t="s">
        <v>642</v>
      </c>
      <c r="E196" s="31" t="s">
        <v>643</v>
      </c>
      <c r="F196" s="31" t="s">
        <v>644</v>
      </c>
      <c r="G196" s="32">
        <v>83</v>
      </c>
      <c r="H196" s="25" t="s">
        <v>569</v>
      </c>
      <c r="I196" s="25" t="s">
        <v>387</v>
      </c>
      <c r="J196" s="25"/>
      <c r="K196" s="25" t="s">
        <v>486</v>
      </c>
      <c r="L196" s="25" t="s">
        <v>487</v>
      </c>
      <c r="M196" s="30">
        <v>7.0000000000000007E-2</v>
      </c>
      <c r="N196" s="26">
        <v>7849</v>
      </c>
      <c r="O196" s="14"/>
      <c r="P196" s="22">
        <v>211806.5</v>
      </c>
      <c r="Q196" s="18"/>
      <c r="R196" s="18">
        <v>0</v>
      </c>
      <c r="S196" s="22">
        <f t="shared" si="21"/>
        <v>211806.5</v>
      </c>
      <c r="T196" s="37">
        <f t="shared" si="22"/>
        <v>0</v>
      </c>
      <c r="U196" s="27">
        <v>0</v>
      </c>
      <c r="V196" s="18">
        <v>0</v>
      </c>
      <c r="W196" s="38">
        <f t="shared" si="20"/>
        <v>0</v>
      </c>
      <c r="X196" s="39">
        <f t="shared" si="23"/>
        <v>0</v>
      </c>
      <c r="Y196" s="15">
        <v>0</v>
      </c>
      <c r="Z196" s="51">
        <f t="shared" si="24"/>
        <v>0</v>
      </c>
      <c r="AA196" s="30">
        <v>0</v>
      </c>
      <c r="AB196" s="39">
        <f t="shared" si="25"/>
        <v>0</v>
      </c>
      <c r="AC196" s="14"/>
    </row>
    <row r="197" spans="1:29" hidden="1" x14ac:dyDescent="0.3">
      <c r="A197" s="13" t="s">
        <v>481</v>
      </c>
      <c r="B197" s="25" t="s">
        <v>567</v>
      </c>
      <c r="C197" s="25" t="s">
        <v>499</v>
      </c>
      <c r="D197" s="25" t="s">
        <v>645</v>
      </c>
      <c r="E197" s="31" t="s">
        <v>383</v>
      </c>
      <c r="F197" s="31" t="s">
        <v>383</v>
      </c>
      <c r="G197" s="32">
        <v>83</v>
      </c>
      <c r="H197" s="25" t="s">
        <v>569</v>
      </c>
      <c r="I197" s="25" t="s">
        <v>383</v>
      </c>
      <c r="J197" s="25"/>
      <c r="K197" s="25" t="s">
        <v>486</v>
      </c>
      <c r="L197" s="25" t="s">
        <v>496</v>
      </c>
      <c r="M197" s="30">
        <v>0</v>
      </c>
      <c r="N197" s="26">
        <v>7183</v>
      </c>
      <c r="O197" s="14"/>
      <c r="P197" s="22">
        <v>9406.5000000000036</v>
      </c>
      <c r="Q197" s="18"/>
      <c r="R197" s="18">
        <v>0</v>
      </c>
      <c r="S197" s="22">
        <f t="shared" si="21"/>
        <v>9406.5000000000036</v>
      </c>
      <c r="T197" s="37">
        <f t="shared" si="22"/>
        <v>0</v>
      </c>
      <c r="U197" s="27">
        <v>0</v>
      </c>
      <c r="V197" s="18">
        <v>0</v>
      </c>
      <c r="W197" s="38">
        <f t="shared" si="20"/>
        <v>0</v>
      </c>
      <c r="X197" s="39">
        <f t="shared" si="23"/>
        <v>0</v>
      </c>
      <c r="Y197" s="15">
        <v>0</v>
      </c>
      <c r="Z197" s="51">
        <f t="shared" si="24"/>
        <v>0</v>
      </c>
      <c r="AA197" s="30">
        <v>0</v>
      </c>
      <c r="AB197" s="39">
        <f t="shared" si="25"/>
        <v>0</v>
      </c>
      <c r="AC197" s="14"/>
    </row>
    <row r="198" spans="1:29" hidden="1" x14ac:dyDescent="0.3">
      <c r="A198" s="13" t="s">
        <v>481</v>
      </c>
      <c r="B198" s="25" t="s">
        <v>567</v>
      </c>
      <c r="C198" s="25" t="s">
        <v>499</v>
      </c>
      <c r="D198" s="25" t="s">
        <v>535</v>
      </c>
      <c r="E198" s="31" t="s">
        <v>646</v>
      </c>
      <c r="F198" s="31" t="s">
        <v>646</v>
      </c>
      <c r="G198" s="32">
        <v>83</v>
      </c>
      <c r="H198" s="25" t="s">
        <v>569</v>
      </c>
      <c r="I198" s="25" t="s">
        <v>386</v>
      </c>
      <c r="J198" s="25"/>
      <c r="K198" s="25" t="s">
        <v>486</v>
      </c>
      <c r="L198" s="25" t="s">
        <v>496</v>
      </c>
      <c r="M198" s="30">
        <v>0</v>
      </c>
      <c r="N198" s="26">
        <v>7120</v>
      </c>
      <c r="O198" s="14"/>
      <c r="P198" s="22">
        <v>15073.600400000003</v>
      </c>
      <c r="Q198" s="18"/>
      <c r="R198" s="18">
        <v>0</v>
      </c>
      <c r="S198" s="22">
        <f t="shared" si="21"/>
        <v>15073.600400000003</v>
      </c>
      <c r="T198" s="37">
        <f t="shared" si="22"/>
        <v>0</v>
      </c>
      <c r="U198" s="27">
        <v>0</v>
      </c>
      <c r="V198" s="18">
        <v>0</v>
      </c>
      <c r="W198" s="38">
        <f t="shared" si="20"/>
        <v>0</v>
      </c>
      <c r="X198" s="39">
        <f t="shared" si="23"/>
        <v>0</v>
      </c>
      <c r="Y198" s="15">
        <v>0</v>
      </c>
      <c r="Z198" s="51">
        <f t="shared" si="24"/>
        <v>0</v>
      </c>
      <c r="AA198" s="30">
        <v>0</v>
      </c>
      <c r="AB198" s="39">
        <f t="shared" si="25"/>
        <v>0</v>
      </c>
      <c r="AC198" s="14"/>
    </row>
    <row r="199" spans="1:29" hidden="1" x14ac:dyDescent="0.3">
      <c r="A199" s="13" t="s">
        <v>481</v>
      </c>
      <c r="B199" s="25" t="s">
        <v>567</v>
      </c>
      <c r="C199" s="25" t="s">
        <v>499</v>
      </c>
      <c r="D199" s="25" t="s">
        <v>553</v>
      </c>
      <c r="E199" s="31" t="s">
        <v>647</v>
      </c>
      <c r="F199" s="31" t="s">
        <v>647</v>
      </c>
      <c r="G199" s="32">
        <v>83</v>
      </c>
      <c r="H199" s="25" t="s">
        <v>569</v>
      </c>
      <c r="I199" s="25" t="s">
        <v>648</v>
      </c>
      <c r="J199" s="25"/>
      <c r="K199" s="25" t="s">
        <v>486</v>
      </c>
      <c r="L199" s="25" t="s">
        <v>487</v>
      </c>
      <c r="M199" s="30">
        <v>0.02</v>
      </c>
      <c r="N199" s="26">
        <v>137</v>
      </c>
      <c r="O199" s="14"/>
      <c r="P199" s="22">
        <v>19837.599999999999</v>
      </c>
      <c r="Q199" s="18"/>
      <c r="R199" s="18">
        <v>0</v>
      </c>
      <c r="S199" s="22">
        <f t="shared" si="21"/>
        <v>19837.599999999999</v>
      </c>
      <c r="T199" s="37">
        <f t="shared" si="22"/>
        <v>0</v>
      </c>
      <c r="U199" s="27">
        <v>0</v>
      </c>
      <c r="V199" s="18">
        <v>0</v>
      </c>
      <c r="W199" s="38">
        <f t="shared" si="20"/>
        <v>0</v>
      </c>
      <c r="X199" s="39">
        <f t="shared" si="23"/>
        <v>0</v>
      </c>
      <c r="Y199" s="15">
        <v>0</v>
      </c>
      <c r="Z199" s="51">
        <f t="shared" si="24"/>
        <v>0</v>
      </c>
      <c r="AA199" s="30">
        <v>0</v>
      </c>
      <c r="AB199" s="39">
        <f t="shared" si="25"/>
        <v>0</v>
      </c>
      <c r="AC199" s="14"/>
    </row>
    <row r="200" spans="1:29" hidden="1" x14ac:dyDescent="0.3">
      <c r="A200" s="13" t="s">
        <v>491</v>
      </c>
      <c r="B200" s="25" t="s">
        <v>567</v>
      </c>
      <c r="C200" s="25" t="s">
        <v>499</v>
      </c>
      <c r="D200" s="25" t="s">
        <v>553</v>
      </c>
      <c r="E200" s="31" t="s">
        <v>649</v>
      </c>
      <c r="F200" s="31" t="s">
        <v>649</v>
      </c>
      <c r="G200" s="32">
        <v>83</v>
      </c>
      <c r="H200" s="25" t="s">
        <v>569</v>
      </c>
      <c r="I200" s="25" t="s">
        <v>388</v>
      </c>
      <c r="J200" s="25"/>
      <c r="K200" s="25" t="s">
        <v>486</v>
      </c>
      <c r="L200" s="25" t="s">
        <v>496</v>
      </c>
      <c r="M200" s="30">
        <v>0</v>
      </c>
      <c r="N200" s="26">
        <v>7762</v>
      </c>
      <c r="O200" s="14"/>
      <c r="P200" s="22">
        <v>7007.600000000004</v>
      </c>
      <c r="Q200" s="18"/>
      <c r="R200" s="18">
        <v>0</v>
      </c>
      <c r="S200" s="22">
        <f t="shared" si="21"/>
        <v>7007.600000000004</v>
      </c>
      <c r="T200" s="37">
        <f t="shared" si="22"/>
        <v>0</v>
      </c>
      <c r="U200" s="27">
        <v>0</v>
      </c>
      <c r="V200" s="18">
        <v>0</v>
      </c>
      <c r="W200" s="38">
        <f t="shared" si="20"/>
        <v>0</v>
      </c>
      <c r="X200" s="39">
        <f t="shared" si="23"/>
        <v>0</v>
      </c>
      <c r="Y200" s="15">
        <v>0</v>
      </c>
      <c r="Z200" s="51">
        <f t="shared" si="24"/>
        <v>0</v>
      </c>
      <c r="AA200" s="30">
        <v>0</v>
      </c>
      <c r="AB200" s="39">
        <f t="shared" si="25"/>
        <v>0</v>
      </c>
      <c r="AC200" s="14"/>
    </row>
    <row r="201" spans="1:29" hidden="1" x14ac:dyDescent="0.3">
      <c r="A201" s="13" t="s">
        <v>491</v>
      </c>
      <c r="B201" s="25" t="s">
        <v>482</v>
      </c>
      <c r="C201" s="25" t="s">
        <v>499</v>
      </c>
      <c r="D201" s="25" t="s">
        <v>535</v>
      </c>
      <c r="E201" s="31" t="s">
        <v>650</v>
      </c>
      <c r="F201" s="31" t="s">
        <v>651</v>
      </c>
      <c r="G201" s="32">
        <v>83</v>
      </c>
      <c r="H201" s="25" t="s">
        <v>569</v>
      </c>
      <c r="I201" s="25" t="s">
        <v>389</v>
      </c>
      <c r="J201" s="25"/>
      <c r="K201" s="25" t="s">
        <v>486</v>
      </c>
      <c r="L201" s="25" t="s">
        <v>496</v>
      </c>
      <c r="M201" s="30">
        <v>0</v>
      </c>
      <c r="N201" s="26">
        <v>7265</v>
      </c>
      <c r="O201" s="14"/>
      <c r="P201" s="22">
        <v>28840.949999999997</v>
      </c>
      <c r="Q201" s="18"/>
      <c r="R201" s="18">
        <v>0</v>
      </c>
      <c r="S201" s="22">
        <f t="shared" si="21"/>
        <v>28840.949999999997</v>
      </c>
      <c r="T201" s="37">
        <f t="shared" si="22"/>
        <v>0</v>
      </c>
      <c r="U201" s="27">
        <v>0</v>
      </c>
      <c r="V201" s="18">
        <v>0</v>
      </c>
      <c r="W201" s="38">
        <f t="shared" si="20"/>
        <v>0</v>
      </c>
      <c r="X201" s="39">
        <f t="shared" si="23"/>
        <v>0</v>
      </c>
      <c r="Y201" s="15">
        <v>0</v>
      </c>
      <c r="Z201" s="51">
        <f t="shared" si="24"/>
        <v>0</v>
      </c>
      <c r="AA201" s="30">
        <v>0</v>
      </c>
      <c r="AB201" s="39">
        <f t="shared" si="25"/>
        <v>0</v>
      </c>
      <c r="AC201" s="14"/>
    </row>
    <row r="202" spans="1:29" hidden="1" x14ac:dyDescent="0.3">
      <c r="A202" s="13" t="s">
        <v>481</v>
      </c>
      <c r="B202" s="25" t="s">
        <v>567</v>
      </c>
      <c r="C202" s="25" t="s">
        <v>499</v>
      </c>
      <c r="D202" s="25" t="s">
        <v>631</v>
      </c>
      <c r="E202" s="31" t="s">
        <v>632</v>
      </c>
      <c r="F202" s="31" t="s">
        <v>633</v>
      </c>
      <c r="G202" s="32">
        <v>83</v>
      </c>
      <c r="H202" s="25" t="s">
        <v>569</v>
      </c>
      <c r="I202" s="25" t="s">
        <v>392</v>
      </c>
      <c r="J202" s="25"/>
      <c r="K202" s="25" t="s">
        <v>486</v>
      </c>
      <c r="L202" s="25" t="s">
        <v>496</v>
      </c>
      <c r="M202" s="30">
        <v>0</v>
      </c>
      <c r="N202" s="26">
        <v>7832</v>
      </c>
      <c r="O202" s="14"/>
      <c r="P202" s="22">
        <v>35655</v>
      </c>
      <c r="Q202" s="18"/>
      <c r="R202" s="18">
        <v>0</v>
      </c>
      <c r="S202" s="22">
        <f t="shared" si="21"/>
        <v>35655</v>
      </c>
      <c r="T202" s="37">
        <f t="shared" si="22"/>
        <v>0</v>
      </c>
      <c r="U202" s="27">
        <v>0</v>
      </c>
      <c r="V202" s="18">
        <v>0</v>
      </c>
      <c r="W202" s="38">
        <f t="shared" si="20"/>
        <v>0</v>
      </c>
      <c r="X202" s="39">
        <f t="shared" si="23"/>
        <v>0</v>
      </c>
      <c r="Y202" s="15">
        <v>0</v>
      </c>
      <c r="Z202" s="51">
        <f t="shared" si="24"/>
        <v>0</v>
      </c>
      <c r="AA202" s="30">
        <v>0</v>
      </c>
      <c r="AB202" s="39">
        <f t="shared" si="25"/>
        <v>0</v>
      </c>
      <c r="AC202" s="14"/>
    </row>
    <row r="203" spans="1:29" hidden="1" x14ac:dyDescent="0.3">
      <c r="A203" s="13" t="s">
        <v>491</v>
      </c>
      <c r="B203" s="25" t="s">
        <v>567</v>
      </c>
      <c r="C203" s="25" t="s">
        <v>499</v>
      </c>
      <c r="D203" s="25" t="s">
        <v>631</v>
      </c>
      <c r="E203" s="31" t="s">
        <v>632</v>
      </c>
      <c r="F203" s="31" t="s">
        <v>633</v>
      </c>
      <c r="G203" s="32">
        <v>83</v>
      </c>
      <c r="H203" s="25" t="s">
        <v>569</v>
      </c>
      <c r="I203" s="25" t="s">
        <v>395</v>
      </c>
      <c r="J203" s="25"/>
      <c r="K203" s="25" t="s">
        <v>486</v>
      </c>
      <c r="L203" s="25" t="s">
        <v>496</v>
      </c>
      <c r="M203" s="30">
        <v>0</v>
      </c>
      <c r="N203" s="26">
        <v>7766</v>
      </c>
      <c r="O203" s="14"/>
      <c r="P203" s="22">
        <v>43274.6</v>
      </c>
      <c r="Q203" s="18"/>
      <c r="R203" s="18">
        <v>0</v>
      </c>
      <c r="S203" s="22">
        <f t="shared" si="21"/>
        <v>43274.6</v>
      </c>
      <c r="T203" s="37">
        <f t="shared" si="22"/>
        <v>0</v>
      </c>
      <c r="U203" s="27">
        <v>0</v>
      </c>
      <c r="V203" s="18">
        <v>0</v>
      </c>
      <c r="W203" s="38">
        <f t="shared" si="20"/>
        <v>0</v>
      </c>
      <c r="X203" s="39">
        <f t="shared" si="23"/>
        <v>0</v>
      </c>
      <c r="Y203" s="15">
        <v>0</v>
      </c>
      <c r="Z203" s="51">
        <f t="shared" si="24"/>
        <v>0</v>
      </c>
      <c r="AA203" s="30">
        <v>0</v>
      </c>
      <c r="AB203" s="39">
        <f t="shared" si="25"/>
        <v>0</v>
      </c>
      <c r="AC203" s="14"/>
    </row>
    <row r="204" spans="1:29" hidden="1" x14ac:dyDescent="0.3">
      <c r="A204" s="13" t="s">
        <v>491</v>
      </c>
      <c r="B204" s="25" t="s">
        <v>567</v>
      </c>
      <c r="C204" s="25" t="s">
        <v>499</v>
      </c>
      <c r="D204" s="25" t="s">
        <v>535</v>
      </c>
      <c r="E204" s="31" t="s">
        <v>652</v>
      </c>
      <c r="F204" s="31" t="s">
        <v>652</v>
      </c>
      <c r="G204" s="32">
        <v>83</v>
      </c>
      <c r="H204" s="25" t="s">
        <v>569</v>
      </c>
      <c r="I204" s="25" t="s">
        <v>396</v>
      </c>
      <c r="J204" s="25"/>
      <c r="K204" s="25" t="s">
        <v>486</v>
      </c>
      <c r="L204" s="25" t="s">
        <v>496</v>
      </c>
      <c r="M204" s="30">
        <v>0</v>
      </c>
      <c r="N204" s="26">
        <v>7165</v>
      </c>
      <c r="O204" s="14"/>
      <c r="P204" s="22">
        <v>29602.9</v>
      </c>
      <c r="Q204" s="18"/>
      <c r="R204" s="18">
        <v>0</v>
      </c>
      <c r="S204" s="22">
        <f t="shared" si="21"/>
        <v>29602.9</v>
      </c>
      <c r="T204" s="37">
        <f t="shared" si="22"/>
        <v>0</v>
      </c>
      <c r="U204" s="27">
        <v>0</v>
      </c>
      <c r="V204" s="18">
        <v>0</v>
      </c>
      <c r="W204" s="38">
        <f t="shared" si="20"/>
        <v>0</v>
      </c>
      <c r="X204" s="39">
        <f t="shared" si="23"/>
        <v>0</v>
      </c>
      <c r="Y204" s="15">
        <v>0</v>
      </c>
      <c r="Z204" s="51">
        <f t="shared" si="24"/>
        <v>0</v>
      </c>
      <c r="AA204" s="30">
        <v>0</v>
      </c>
      <c r="AB204" s="39">
        <f t="shared" si="25"/>
        <v>0</v>
      </c>
      <c r="AC204" s="14"/>
    </row>
    <row r="205" spans="1:29" hidden="1" x14ac:dyDescent="0.3">
      <c r="A205" s="13" t="s">
        <v>481</v>
      </c>
      <c r="B205" s="25" t="s">
        <v>567</v>
      </c>
      <c r="C205" s="25" t="s">
        <v>499</v>
      </c>
      <c r="D205" s="25" t="s">
        <v>553</v>
      </c>
      <c r="E205" s="31" t="s">
        <v>390</v>
      </c>
      <c r="F205" s="31" t="s">
        <v>390</v>
      </c>
      <c r="G205" s="32">
        <v>83</v>
      </c>
      <c r="H205" s="25" t="s">
        <v>569</v>
      </c>
      <c r="I205" s="25" t="s">
        <v>390</v>
      </c>
      <c r="J205" s="25"/>
      <c r="K205" s="25" t="s">
        <v>486</v>
      </c>
      <c r="L205" s="25" t="s">
        <v>496</v>
      </c>
      <c r="M205" s="30">
        <v>0</v>
      </c>
      <c r="N205" s="26">
        <v>7624</v>
      </c>
      <c r="O205" s="14"/>
      <c r="P205" s="22">
        <v>52734.799999999988</v>
      </c>
      <c r="Q205" s="18"/>
      <c r="R205" s="18">
        <v>0</v>
      </c>
      <c r="S205" s="22">
        <f t="shared" si="21"/>
        <v>52734.799999999988</v>
      </c>
      <c r="T205" s="37">
        <f t="shared" si="22"/>
        <v>0</v>
      </c>
      <c r="U205" s="27">
        <v>0</v>
      </c>
      <c r="V205" s="18">
        <v>0</v>
      </c>
      <c r="W205" s="38">
        <f t="shared" si="20"/>
        <v>0</v>
      </c>
      <c r="X205" s="39">
        <f t="shared" si="23"/>
        <v>0</v>
      </c>
      <c r="Y205" s="15">
        <v>0</v>
      </c>
      <c r="Z205" s="51">
        <f t="shared" si="24"/>
        <v>0</v>
      </c>
      <c r="AA205" s="30">
        <v>0</v>
      </c>
      <c r="AB205" s="39">
        <f t="shared" si="25"/>
        <v>0</v>
      </c>
      <c r="AC205" s="14"/>
    </row>
    <row r="206" spans="1:29" hidden="1" x14ac:dyDescent="0.3">
      <c r="A206" s="13" t="s">
        <v>481</v>
      </c>
      <c r="B206" s="25" t="s">
        <v>567</v>
      </c>
      <c r="C206" s="25" t="s">
        <v>499</v>
      </c>
      <c r="D206" s="25" t="s">
        <v>553</v>
      </c>
      <c r="E206" s="31" t="s">
        <v>649</v>
      </c>
      <c r="F206" s="31" t="s">
        <v>649</v>
      </c>
      <c r="G206" s="32">
        <v>83</v>
      </c>
      <c r="H206" s="25" t="s">
        <v>569</v>
      </c>
      <c r="I206" s="25" t="s">
        <v>397</v>
      </c>
      <c r="J206" s="25"/>
      <c r="K206" s="25" t="s">
        <v>486</v>
      </c>
      <c r="L206" s="25" t="s">
        <v>496</v>
      </c>
      <c r="M206" s="30">
        <v>0</v>
      </c>
      <c r="N206" s="26">
        <v>7674</v>
      </c>
      <c r="O206" s="14"/>
      <c r="P206" s="22">
        <v>9062.2000000000007</v>
      </c>
      <c r="Q206" s="18"/>
      <c r="R206" s="18">
        <v>0</v>
      </c>
      <c r="S206" s="22">
        <f t="shared" si="21"/>
        <v>9062.2000000000007</v>
      </c>
      <c r="T206" s="37">
        <f t="shared" si="22"/>
        <v>0</v>
      </c>
      <c r="U206" s="27">
        <v>0</v>
      </c>
      <c r="V206" s="18">
        <v>0</v>
      </c>
      <c r="W206" s="38">
        <f t="shared" si="20"/>
        <v>0</v>
      </c>
      <c r="X206" s="39">
        <f t="shared" si="23"/>
        <v>0</v>
      </c>
      <c r="Y206" s="15">
        <v>0</v>
      </c>
      <c r="Z206" s="51">
        <f t="shared" si="24"/>
        <v>0</v>
      </c>
      <c r="AA206" s="30">
        <v>0</v>
      </c>
      <c r="AB206" s="39">
        <f t="shared" si="25"/>
        <v>0</v>
      </c>
      <c r="AC206" s="14"/>
    </row>
    <row r="207" spans="1:29" hidden="1" x14ac:dyDescent="0.3">
      <c r="A207" s="13" t="s">
        <v>481</v>
      </c>
      <c r="B207" s="25" t="s">
        <v>567</v>
      </c>
      <c r="C207" s="25" t="s">
        <v>499</v>
      </c>
      <c r="D207" s="25" t="s">
        <v>553</v>
      </c>
      <c r="E207" s="31" t="s">
        <v>649</v>
      </c>
      <c r="F207" s="31" t="s">
        <v>649</v>
      </c>
      <c r="G207" s="32">
        <v>83</v>
      </c>
      <c r="H207" s="25" t="s">
        <v>569</v>
      </c>
      <c r="I207" s="25" t="s">
        <v>394</v>
      </c>
      <c r="J207" s="25"/>
      <c r="K207" s="25" t="s">
        <v>486</v>
      </c>
      <c r="L207" s="25" t="s">
        <v>496</v>
      </c>
      <c r="M207" s="30">
        <v>0</v>
      </c>
      <c r="N207" s="26">
        <v>7831</v>
      </c>
      <c r="O207" s="14"/>
      <c r="P207" s="22">
        <v>8889</v>
      </c>
      <c r="Q207" s="18"/>
      <c r="R207" s="18">
        <v>0</v>
      </c>
      <c r="S207" s="22">
        <f t="shared" si="21"/>
        <v>8889</v>
      </c>
      <c r="T207" s="37">
        <f t="shared" si="22"/>
        <v>0</v>
      </c>
      <c r="U207" s="27">
        <v>0</v>
      </c>
      <c r="V207" s="18">
        <v>0</v>
      </c>
      <c r="W207" s="38">
        <f t="shared" si="20"/>
        <v>0</v>
      </c>
      <c r="X207" s="39">
        <f t="shared" si="23"/>
        <v>0</v>
      </c>
      <c r="Y207" s="15">
        <v>0</v>
      </c>
      <c r="Z207" s="51">
        <f t="shared" si="24"/>
        <v>0</v>
      </c>
      <c r="AA207" s="30">
        <v>0</v>
      </c>
      <c r="AB207" s="39">
        <f t="shared" si="25"/>
        <v>0</v>
      </c>
      <c r="AC207" s="14"/>
    </row>
    <row r="208" spans="1:29" hidden="1" x14ac:dyDescent="0.3">
      <c r="A208" s="13" t="s">
        <v>481</v>
      </c>
      <c r="B208" s="25" t="s">
        <v>567</v>
      </c>
      <c r="C208" s="25" t="s">
        <v>499</v>
      </c>
      <c r="D208" s="25" t="s">
        <v>553</v>
      </c>
      <c r="E208" s="31" t="s">
        <v>649</v>
      </c>
      <c r="F208" s="31" t="s">
        <v>649</v>
      </c>
      <c r="G208" s="32">
        <v>83</v>
      </c>
      <c r="H208" s="25" t="s">
        <v>569</v>
      </c>
      <c r="I208" s="25" t="s">
        <v>391</v>
      </c>
      <c r="J208" s="25"/>
      <c r="K208" s="25" t="s">
        <v>486</v>
      </c>
      <c r="L208" s="25" t="s">
        <v>496</v>
      </c>
      <c r="M208" s="30">
        <v>0</v>
      </c>
      <c r="N208" s="26">
        <v>7809</v>
      </c>
      <c r="O208" s="14"/>
      <c r="P208" s="22">
        <v>11847.000000000002</v>
      </c>
      <c r="Q208" s="18"/>
      <c r="R208" s="18">
        <v>0</v>
      </c>
      <c r="S208" s="22">
        <f t="shared" si="21"/>
        <v>11847.000000000002</v>
      </c>
      <c r="T208" s="37">
        <f t="shared" si="22"/>
        <v>0</v>
      </c>
      <c r="U208" s="27">
        <v>0</v>
      </c>
      <c r="V208" s="18">
        <v>0</v>
      </c>
      <c r="W208" s="38">
        <f t="shared" si="20"/>
        <v>0</v>
      </c>
      <c r="X208" s="39">
        <f t="shared" si="23"/>
        <v>0</v>
      </c>
      <c r="Y208" s="15">
        <v>0</v>
      </c>
      <c r="Z208" s="51">
        <f t="shared" si="24"/>
        <v>0</v>
      </c>
      <c r="AA208" s="30">
        <v>0</v>
      </c>
      <c r="AB208" s="39">
        <f t="shared" si="25"/>
        <v>0</v>
      </c>
      <c r="AC208" s="14"/>
    </row>
    <row r="209" spans="1:29" hidden="1" x14ac:dyDescent="0.3">
      <c r="A209" s="13" t="s">
        <v>481</v>
      </c>
      <c r="B209" s="25" t="s">
        <v>482</v>
      </c>
      <c r="C209" s="25" t="s">
        <v>499</v>
      </c>
      <c r="D209" s="25" t="s">
        <v>553</v>
      </c>
      <c r="E209" s="31" t="s">
        <v>639</v>
      </c>
      <c r="F209" s="31" t="s">
        <v>640</v>
      </c>
      <c r="G209" s="32">
        <v>83</v>
      </c>
      <c r="H209" s="25" t="s">
        <v>569</v>
      </c>
      <c r="I209" s="25" t="s">
        <v>402</v>
      </c>
      <c r="J209" s="25"/>
      <c r="K209" s="25" t="s">
        <v>486</v>
      </c>
      <c r="L209" s="25" t="s">
        <v>487</v>
      </c>
      <c r="M209" s="30">
        <v>0.02</v>
      </c>
      <c r="N209" s="26">
        <v>7760</v>
      </c>
      <c r="O209" s="14"/>
      <c r="P209" s="22">
        <v>8852.4200000000019</v>
      </c>
      <c r="Q209" s="18"/>
      <c r="R209" s="18">
        <v>0</v>
      </c>
      <c r="S209" s="22">
        <f t="shared" si="21"/>
        <v>8852.4200000000019</v>
      </c>
      <c r="T209" s="37">
        <f t="shared" si="22"/>
        <v>0</v>
      </c>
      <c r="U209" s="27">
        <v>0</v>
      </c>
      <c r="V209" s="18">
        <v>0</v>
      </c>
      <c r="W209" s="38">
        <f t="shared" si="20"/>
        <v>0</v>
      </c>
      <c r="X209" s="39">
        <f t="shared" si="23"/>
        <v>0</v>
      </c>
      <c r="Y209" s="15">
        <v>0</v>
      </c>
      <c r="Z209" s="51">
        <f t="shared" si="24"/>
        <v>0</v>
      </c>
      <c r="AA209" s="30">
        <v>0</v>
      </c>
      <c r="AB209" s="39">
        <f t="shared" si="25"/>
        <v>0</v>
      </c>
      <c r="AC209" s="14"/>
    </row>
    <row r="210" spans="1:29" hidden="1" x14ac:dyDescent="0.3">
      <c r="A210" s="13" t="s">
        <v>481</v>
      </c>
      <c r="B210" s="25" t="s">
        <v>567</v>
      </c>
      <c r="C210" s="25" t="s">
        <v>641</v>
      </c>
      <c r="D210" s="25" t="s">
        <v>653</v>
      </c>
      <c r="E210" s="31" t="s">
        <v>400</v>
      </c>
      <c r="F210" s="31" t="s">
        <v>400</v>
      </c>
      <c r="G210" s="32">
        <v>83</v>
      </c>
      <c r="H210" s="25" t="s">
        <v>569</v>
      </c>
      <c r="I210" s="25" t="s">
        <v>400</v>
      </c>
      <c r="J210" s="25"/>
      <c r="K210" s="25" t="s">
        <v>486</v>
      </c>
      <c r="L210" s="25" t="s">
        <v>487</v>
      </c>
      <c r="M210" s="30">
        <v>0.04</v>
      </c>
      <c r="N210" s="26">
        <v>7725</v>
      </c>
      <c r="O210" s="14"/>
      <c r="P210" s="22">
        <v>155898.34000000003</v>
      </c>
      <c r="Q210" s="18"/>
      <c r="R210" s="18">
        <v>0</v>
      </c>
      <c r="S210" s="22">
        <f t="shared" si="21"/>
        <v>155898.34000000003</v>
      </c>
      <c r="T210" s="37">
        <f t="shared" si="22"/>
        <v>0</v>
      </c>
      <c r="U210" s="27">
        <v>0</v>
      </c>
      <c r="V210" s="18">
        <v>0</v>
      </c>
      <c r="W210" s="38">
        <f t="shared" si="20"/>
        <v>0</v>
      </c>
      <c r="X210" s="39">
        <f t="shared" si="23"/>
        <v>0</v>
      </c>
      <c r="Y210" s="15">
        <v>0</v>
      </c>
      <c r="Z210" s="51">
        <f t="shared" si="24"/>
        <v>0</v>
      </c>
      <c r="AA210" s="30">
        <v>0</v>
      </c>
      <c r="AB210" s="39">
        <f t="shared" si="25"/>
        <v>0</v>
      </c>
      <c r="AC210" s="14"/>
    </row>
    <row r="211" spans="1:29" hidden="1" x14ac:dyDescent="0.3">
      <c r="A211" s="13" t="s">
        <v>481</v>
      </c>
      <c r="B211" s="25" t="s">
        <v>567</v>
      </c>
      <c r="C211" s="25" t="s">
        <v>499</v>
      </c>
      <c r="D211" s="25" t="s">
        <v>553</v>
      </c>
      <c r="E211" s="31" t="s">
        <v>649</v>
      </c>
      <c r="F211" s="31" t="s">
        <v>649</v>
      </c>
      <c r="G211" s="32">
        <v>83</v>
      </c>
      <c r="H211" s="25" t="s">
        <v>569</v>
      </c>
      <c r="I211" s="25" t="s">
        <v>399</v>
      </c>
      <c r="J211" s="25"/>
      <c r="K211" s="25" t="s">
        <v>486</v>
      </c>
      <c r="L211" s="25" t="s">
        <v>496</v>
      </c>
      <c r="M211" s="30">
        <v>0</v>
      </c>
      <c r="N211" s="26">
        <v>7633</v>
      </c>
      <c r="O211" s="14"/>
      <c r="P211" s="22">
        <v>5963</v>
      </c>
      <c r="Q211" s="18"/>
      <c r="R211" s="18">
        <v>0</v>
      </c>
      <c r="S211" s="22">
        <f t="shared" si="21"/>
        <v>5963</v>
      </c>
      <c r="T211" s="37">
        <f t="shared" si="22"/>
        <v>0</v>
      </c>
      <c r="U211" s="27">
        <v>0</v>
      </c>
      <c r="V211" s="18">
        <v>0</v>
      </c>
      <c r="W211" s="38">
        <f t="shared" si="20"/>
        <v>0</v>
      </c>
      <c r="X211" s="39">
        <f t="shared" si="23"/>
        <v>0</v>
      </c>
      <c r="Y211" s="15">
        <v>0</v>
      </c>
      <c r="Z211" s="51">
        <f t="shared" si="24"/>
        <v>0</v>
      </c>
      <c r="AA211" s="30">
        <v>0</v>
      </c>
      <c r="AB211" s="39">
        <f t="shared" si="25"/>
        <v>0</v>
      </c>
      <c r="AC211" s="14"/>
    </row>
    <row r="212" spans="1:29" hidden="1" x14ac:dyDescent="0.3">
      <c r="A212" s="13" t="s">
        <v>481</v>
      </c>
      <c r="B212" s="25" t="s">
        <v>567</v>
      </c>
      <c r="C212" s="25" t="s">
        <v>499</v>
      </c>
      <c r="D212" s="25" t="s">
        <v>553</v>
      </c>
      <c r="E212" s="31" t="s">
        <v>649</v>
      </c>
      <c r="F212" s="31" t="s">
        <v>649</v>
      </c>
      <c r="G212" s="32">
        <v>83</v>
      </c>
      <c r="H212" s="25" t="s">
        <v>569</v>
      </c>
      <c r="I212" s="25" t="s">
        <v>401</v>
      </c>
      <c r="J212" s="25"/>
      <c r="K212" s="25" t="s">
        <v>486</v>
      </c>
      <c r="L212" s="25" t="s">
        <v>496</v>
      </c>
      <c r="M212" s="30">
        <v>0</v>
      </c>
      <c r="N212" s="26">
        <v>7810</v>
      </c>
      <c r="O212" s="14"/>
      <c r="P212" s="22">
        <v>7802.2</v>
      </c>
      <c r="Q212" s="18"/>
      <c r="R212" s="18">
        <v>0</v>
      </c>
      <c r="S212" s="22">
        <f t="shared" si="21"/>
        <v>7802.2</v>
      </c>
      <c r="T212" s="37">
        <f t="shared" si="22"/>
        <v>0</v>
      </c>
      <c r="U212" s="27">
        <v>0</v>
      </c>
      <c r="V212" s="18">
        <v>0</v>
      </c>
      <c r="W212" s="38">
        <f t="shared" si="20"/>
        <v>0</v>
      </c>
      <c r="X212" s="39">
        <f t="shared" si="23"/>
        <v>0</v>
      </c>
      <c r="Y212" s="15">
        <v>0</v>
      </c>
      <c r="Z212" s="51">
        <f t="shared" si="24"/>
        <v>0</v>
      </c>
      <c r="AA212" s="30">
        <v>0</v>
      </c>
      <c r="AB212" s="39">
        <f t="shared" si="25"/>
        <v>0</v>
      </c>
      <c r="AC212" s="14"/>
    </row>
    <row r="213" spans="1:29" hidden="1" x14ac:dyDescent="0.3">
      <c r="A213" s="13" t="s">
        <v>481</v>
      </c>
      <c r="B213" s="25" t="s">
        <v>567</v>
      </c>
      <c r="C213" s="25" t="s">
        <v>499</v>
      </c>
      <c r="D213" s="25" t="s">
        <v>553</v>
      </c>
      <c r="E213" s="31" t="s">
        <v>649</v>
      </c>
      <c r="F213" s="31" t="s">
        <v>649</v>
      </c>
      <c r="G213" s="32">
        <v>83</v>
      </c>
      <c r="H213" s="25" t="s">
        <v>569</v>
      </c>
      <c r="I213" s="25" t="s">
        <v>398</v>
      </c>
      <c r="J213" s="25"/>
      <c r="K213" s="25" t="s">
        <v>486</v>
      </c>
      <c r="L213" s="25" t="s">
        <v>496</v>
      </c>
      <c r="M213" s="30">
        <v>0</v>
      </c>
      <c r="N213" s="26">
        <v>7642</v>
      </c>
      <c r="O213" s="14"/>
      <c r="P213" s="22">
        <v>10226.6</v>
      </c>
      <c r="Q213" s="18"/>
      <c r="R213" s="18">
        <v>0</v>
      </c>
      <c r="S213" s="22">
        <f t="shared" si="21"/>
        <v>10226.6</v>
      </c>
      <c r="T213" s="37">
        <f t="shared" si="22"/>
        <v>0</v>
      </c>
      <c r="U213" s="27">
        <v>0</v>
      </c>
      <c r="V213" s="18">
        <v>0</v>
      </c>
      <c r="W213" s="38">
        <f t="shared" si="20"/>
        <v>0</v>
      </c>
      <c r="X213" s="39">
        <f t="shared" si="23"/>
        <v>0</v>
      </c>
      <c r="Y213" s="15">
        <v>0</v>
      </c>
      <c r="Z213" s="51">
        <f t="shared" si="24"/>
        <v>0</v>
      </c>
      <c r="AA213" s="30">
        <v>0</v>
      </c>
      <c r="AB213" s="39">
        <f t="shared" si="25"/>
        <v>0</v>
      </c>
      <c r="AC213" s="14"/>
    </row>
    <row r="214" spans="1:29" hidden="1" x14ac:dyDescent="0.3">
      <c r="A214" s="13" t="s">
        <v>481</v>
      </c>
      <c r="B214" s="25" t="s">
        <v>567</v>
      </c>
      <c r="C214" s="25" t="s">
        <v>499</v>
      </c>
      <c r="D214" s="25" t="s">
        <v>553</v>
      </c>
      <c r="E214" s="31" t="s">
        <v>627</v>
      </c>
      <c r="F214" s="31" t="s">
        <v>627</v>
      </c>
      <c r="G214" s="32">
        <v>83</v>
      </c>
      <c r="H214" s="25" t="s">
        <v>569</v>
      </c>
      <c r="I214" s="25" t="s">
        <v>430</v>
      </c>
      <c r="J214" s="25"/>
      <c r="K214" s="25" t="s">
        <v>486</v>
      </c>
      <c r="L214" s="25" t="s">
        <v>496</v>
      </c>
      <c r="M214" s="30">
        <v>0</v>
      </c>
      <c r="N214" s="26">
        <v>7524</v>
      </c>
      <c r="O214" s="14"/>
      <c r="P214" s="22">
        <v>4446.7</v>
      </c>
      <c r="Q214" s="18"/>
      <c r="R214" s="18">
        <v>0</v>
      </c>
      <c r="S214" s="22">
        <f t="shared" si="21"/>
        <v>4446.7</v>
      </c>
      <c r="T214" s="37">
        <f t="shared" si="22"/>
        <v>0</v>
      </c>
      <c r="U214" s="27">
        <v>0</v>
      </c>
      <c r="V214" s="18">
        <v>0</v>
      </c>
      <c r="W214" s="38">
        <f t="shared" si="20"/>
        <v>0</v>
      </c>
      <c r="X214" s="39">
        <f t="shared" si="23"/>
        <v>0</v>
      </c>
      <c r="Y214" s="15">
        <v>0</v>
      </c>
      <c r="Z214" s="51">
        <f t="shared" si="24"/>
        <v>0</v>
      </c>
      <c r="AA214" s="30">
        <v>0</v>
      </c>
      <c r="AB214" s="39">
        <f t="shared" si="25"/>
        <v>0</v>
      </c>
      <c r="AC214" s="14"/>
    </row>
    <row r="215" spans="1:29" hidden="1" x14ac:dyDescent="0.3">
      <c r="A215" s="13" t="s">
        <v>481</v>
      </c>
      <c r="B215" s="25" t="s">
        <v>567</v>
      </c>
      <c r="C215" s="25" t="s">
        <v>499</v>
      </c>
      <c r="D215" s="25" t="s">
        <v>535</v>
      </c>
      <c r="E215" s="31" t="s">
        <v>405</v>
      </c>
      <c r="F215" s="31" t="s">
        <v>405</v>
      </c>
      <c r="G215" s="32">
        <v>83</v>
      </c>
      <c r="H215" s="25" t="s">
        <v>569</v>
      </c>
      <c r="I215" s="25" t="s">
        <v>405</v>
      </c>
      <c r="J215" s="25"/>
      <c r="K215" s="25" t="s">
        <v>486</v>
      </c>
      <c r="L215" s="25" t="s">
        <v>496</v>
      </c>
      <c r="M215" s="30">
        <v>0</v>
      </c>
      <c r="N215" s="26">
        <v>7695</v>
      </c>
      <c r="O215" s="14"/>
      <c r="P215" s="22">
        <v>446.04999999999995</v>
      </c>
      <c r="Q215" s="18"/>
      <c r="R215" s="18">
        <v>0</v>
      </c>
      <c r="S215" s="22">
        <f t="shared" si="21"/>
        <v>446.04999999999995</v>
      </c>
      <c r="T215" s="37">
        <f t="shared" si="22"/>
        <v>0</v>
      </c>
      <c r="U215" s="27">
        <v>0</v>
      </c>
      <c r="V215" s="18">
        <v>0</v>
      </c>
      <c r="W215" s="38">
        <f t="shared" si="20"/>
        <v>0</v>
      </c>
      <c r="X215" s="39">
        <f t="shared" si="23"/>
        <v>0</v>
      </c>
      <c r="Y215" s="15">
        <v>0</v>
      </c>
      <c r="Z215" s="51">
        <f t="shared" si="24"/>
        <v>0</v>
      </c>
      <c r="AA215" s="30">
        <v>0</v>
      </c>
      <c r="AB215" s="39">
        <f t="shared" si="25"/>
        <v>0</v>
      </c>
      <c r="AC215" s="14"/>
    </row>
    <row r="216" spans="1:29" hidden="1" x14ac:dyDescent="0.3">
      <c r="A216" s="13" t="s">
        <v>481</v>
      </c>
      <c r="B216" s="25" t="s">
        <v>567</v>
      </c>
      <c r="C216" s="25" t="s">
        <v>499</v>
      </c>
      <c r="D216" s="25" t="s">
        <v>553</v>
      </c>
      <c r="E216" s="31" t="s">
        <v>649</v>
      </c>
      <c r="F216" s="31" t="s">
        <v>649</v>
      </c>
      <c r="G216" s="32">
        <v>83</v>
      </c>
      <c r="H216" s="25" t="s">
        <v>569</v>
      </c>
      <c r="I216" s="25" t="s">
        <v>407</v>
      </c>
      <c r="J216" s="25"/>
      <c r="K216" s="25" t="s">
        <v>486</v>
      </c>
      <c r="L216" s="25" t="s">
        <v>496</v>
      </c>
      <c r="M216" s="30">
        <v>0</v>
      </c>
      <c r="N216" s="26">
        <v>7790</v>
      </c>
      <c r="O216" s="14"/>
      <c r="P216" s="22">
        <v>4643.2</v>
      </c>
      <c r="Q216" s="18"/>
      <c r="R216" s="18">
        <v>0</v>
      </c>
      <c r="S216" s="22">
        <f t="shared" si="21"/>
        <v>4643.2</v>
      </c>
      <c r="T216" s="37">
        <f t="shared" si="22"/>
        <v>0</v>
      </c>
      <c r="U216" s="27">
        <v>0</v>
      </c>
      <c r="V216" s="18">
        <v>0</v>
      </c>
      <c r="W216" s="38">
        <f t="shared" si="20"/>
        <v>0</v>
      </c>
      <c r="X216" s="39">
        <f t="shared" si="23"/>
        <v>0</v>
      </c>
      <c r="Y216" s="15">
        <v>0</v>
      </c>
      <c r="Z216" s="51">
        <f t="shared" si="24"/>
        <v>0</v>
      </c>
      <c r="AA216" s="30">
        <v>0</v>
      </c>
      <c r="AB216" s="39">
        <f t="shared" si="25"/>
        <v>0</v>
      </c>
      <c r="AC216" s="14"/>
    </row>
    <row r="217" spans="1:29" hidden="1" x14ac:dyDescent="0.3">
      <c r="A217" s="13" t="s">
        <v>481</v>
      </c>
      <c r="B217" s="25" t="s">
        <v>567</v>
      </c>
      <c r="C217" s="25" t="s">
        <v>499</v>
      </c>
      <c r="D217" s="25" t="s">
        <v>553</v>
      </c>
      <c r="E217" s="31" t="s">
        <v>649</v>
      </c>
      <c r="F217" s="31" t="s">
        <v>649</v>
      </c>
      <c r="G217" s="32">
        <v>83</v>
      </c>
      <c r="H217" s="25" t="s">
        <v>569</v>
      </c>
      <c r="I217" s="25" t="s">
        <v>406</v>
      </c>
      <c r="J217" s="25"/>
      <c r="K217" s="25" t="s">
        <v>486</v>
      </c>
      <c r="L217" s="25" t="s">
        <v>496</v>
      </c>
      <c r="M217" s="30">
        <v>0</v>
      </c>
      <c r="N217" s="26">
        <v>7789</v>
      </c>
      <c r="O217" s="14"/>
      <c r="P217" s="22">
        <v>9139.6</v>
      </c>
      <c r="Q217" s="18"/>
      <c r="R217" s="18">
        <v>0</v>
      </c>
      <c r="S217" s="22">
        <f t="shared" si="21"/>
        <v>9139.6</v>
      </c>
      <c r="T217" s="37">
        <f t="shared" si="22"/>
        <v>0</v>
      </c>
      <c r="U217" s="27">
        <v>0</v>
      </c>
      <c r="V217" s="18">
        <v>0</v>
      </c>
      <c r="W217" s="38">
        <f t="shared" si="20"/>
        <v>0</v>
      </c>
      <c r="X217" s="39">
        <f t="shared" si="23"/>
        <v>0</v>
      </c>
      <c r="Y217" s="15">
        <v>0</v>
      </c>
      <c r="Z217" s="51">
        <f t="shared" si="24"/>
        <v>0</v>
      </c>
      <c r="AA217" s="30">
        <v>0</v>
      </c>
      <c r="AB217" s="39">
        <f t="shared" si="25"/>
        <v>0</v>
      </c>
      <c r="AC217" s="14"/>
    </row>
    <row r="218" spans="1:29" hidden="1" x14ac:dyDescent="0.3">
      <c r="A218" s="13" t="s">
        <v>481</v>
      </c>
      <c r="B218" s="25" t="s">
        <v>567</v>
      </c>
      <c r="C218" s="25" t="s">
        <v>499</v>
      </c>
      <c r="D218" s="25" t="s">
        <v>553</v>
      </c>
      <c r="E218" s="31" t="s">
        <v>403</v>
      </c>
      <c r="F218" s="31" t="s">
        <v>654</v>
      </c>
      <c r="G218" s="32">
        <v>83</v>
      </c>
      <c r="H218" s="25" t="s">
        <v>569</v>
      </c>
      <c r="I218" s="25" t="s">
        <v>403</v>
      </c>
      <c r="J218" s="25"/>
      <c r="K218" s="25" t="s">
        <v>486</v>
      </c>
      <c r="L218" s="25" t="s">
        <v>496</v>
      </c>
      <c r="M218" s="30">
        <v>0</v>
      </c>
      <c r="N218" s="26">
        <v>7797</v>
      </c>
      <c r="O218" s="14"/>
      <c r="P218" s="22">
        <v>15342</v>
      </c>
      <c r="Q218" s="18"/>
      <c r="R218" s="18">
        <v>0</v>
      </c>
      <c r="S218" s="22">
        <f t="shared" si="21"/>
        <v>15342</v>
      </c>
      <c r="T218" s="37">
        <f t="shared" si="22"/>
        <v>0</v>
      </c>
      <c r="U218" s="27">
        <v>0</v>
      </c>
      <c r="V218" s="18">
        <v>0</v>
      </c>
      <c r="W218" s="38">
        <f t="shared" si="20"/>
        <v>0</v>
      </c>
      <c r="X218" s="39">
        <f t="shared" si="23"/>
        <v>0</v>
      </c>
      <c r="Y218" s="15">
        <v>0</v>
      </c>
      <c r="Z218" s="51">
        <f t="shared" si="24"/>
        <v>0</v>
      </c>
      <c r="AA218" s="30">
        <v>0</v>
      </c>
      <c r="AB218" s="39">
        <f t="shared" si="25"/>
        <v>0</v>
      </c>
      <c r="AC218" s="14"/>
    </row>
    <row r="219" spans="1:29" hidden="1" x14ac:dyDescent="0.3">
      <c r="A219" s="13" t="s">
        <v>491</v>
      </c>
      <c r="B219" s="25" t="s">
        <v>567</v>
      </c>
      <c r="C219" s="25" t="s">
        <v>499</v>
      </c>
      <c r="D219" s="25" t="s">
        <v>553</v>
      </c>
      <c r="E219" s="31" t="s">
        <v>408</v>
      </c>
      <c r="F219" s="31" t="s">
        <v>655</v>
      </c>
      <c r="G219" s="32">
        <v>83</v>
      </c>
      <c r="H219" s="25" t="s">
        <v>569</v>
      </c>
      <c r="I219" s="25" t="s">
        <v>408</v>
      </c>
      <c r="J219" s="25"/>
      <c r="K219" s="25" t="s">
        <v>486</v>
      </c>
      <c r="L219" s="25" t="s">
        <v>487</v>
      </c>
      <c r="M219" s="30">
        <v>0.01</v>
      </c>
      <c r="N219" s="26">
        <v>7771</v>
      </c>
      <c r="O219" s="14"/>
      <c r="P219" s="22">
        <v>10958.58</v>
      </c>
      <c r="Q219" s="18"/>
      <c r="R219" s="18">
        <v>0</v>
      </c>
      <c r="S219" s="22">
        <f t="shared" si="21"/>
        <v>10958.58</v>
      </c>
      <c r="T219" s="37">
        <f t="shared" si="22"/>
        <v>0</v>
      </c>
      <c r="U219" s="27">
        <v>0</v>
      </c>
      <c r="V219" s="18">
        <v>0</v>
      </c>
      <c r="W219" s="38">
        <f t="shared" si="20"/>
        <v>0</v>
      </c>
      <c r="X219" s="39">
        <f t="shared" si="23"/>
        <v>0</v>
      </c>
      <c r="Y219" s="15">
        <v>0</v>
      </c>
      <c r="Z219" s="51">
        <f t="shared" si="24"/>
        <v>0</v>
      </c>
      <c r="AA219" s="30">
        <v>0</v>
      </c>
      <c r="AB219" s="39">
        <f t="shared" si="25"/>
        <v>0</v>
      </c>
      <c r="AC219" s="14"/>
    </row>
    <row r="220" spans="1:29" hidden="1" x14ac:dyDescent="0.3">
      <c r="A220" s="13" t="s">
        <v>481</v>
      </c>
      <c r="B220" s="25" t="s">
        <v>482</v>
      </c>
      <c r="C220" s="25" t="s">
        <v>641</v>
      </c>
      <c r="D220" s="25" t="s">
        <v>656</v>
      </c>
      <c r="E220" s="31" t="s">
        <v>657</v>
      </c>
      <c r="F220" s="31" t="s">
        <v>658</v>
      </c>
      <c r="G220" s="32">
        <v>83</v>
      </c>
      <c r="H220" s="25" t="s">
        <v>569</v>
      </c>
      <c r="I220" s="25" t="s">
        <v>410</v>
      </c>
      <c r="J220" s="25"/>
      <c r="K220" s="25" t="s">
        <v>486</v>
      </c>
      <c r="L220" s="25" t="s">
        <v>487</v>
      </c>
      <c r="M220" s="30">
        <v>0.02</v>
      </c>
      <c r="N220" s="26">
        <v>7746</v>
      </c>
      <c r="O220" s="14"/>
      <c r="P220" s="22">
        <v>23531.100000000002</v>
      </c>
      <c r="Q220" s="18"/>
      <c r="R220" s="18">
        <v>0</v>
      </c>
      <c r="S220" s="22">
        <f t="shared" si="21"/>
        <v>23531.100000000002</v>
      </c>
      <c r="T220" s="37">
        <f t="shared" si="22"/>
        <v>0</v>
      </c>
      <c r="U220" s="27">
        <v>0</v>
      </c>
      <c r="V220" s="18">
        <v>0</v>
      </c>
      <c r="W220" s="38">
        <f t="shared" si="20"/>
        <v>0</v>
      </c>
      <c r="X220" s="39">
        <f t="shared" si="23"/>
        <v>0</v>
      </c>
      <c r="Y220" s="15">
        <v>0</v>
      </c>
      <c r="Z220" s="51">
        <f t="shared" si="24"/>
        <v>0</v>
      </c>
      <c r="AA220" s="30">
        <v>0</v>
      </c>
      <c r="AB220" s="39">
        <f t="shared" si="25"/>
        <v>0</v>
      </c>
      <c r="AC220" s="14"/>
    </row>
    <row r="221" spans="1:29" hidden="1" x14ac:dyDescent="0.3">
      <c r="A221" s="13" t="s">
        <v>481</v>
      </c>
      <c r="B221" s="25" t="s">
        <v>567</v>
      </c>
      <c r="C221" s="25" t="s">
        <v>499</v>
      </c>
      <c r="D221" s="25" t="s">
        <v>500</v>
      </c>
      <c r="E221" s="31" t="s">
        <v>412</v>
      </c>
      <c r="F221" s="31" t="s">
        <v>659</v>
      </c>
      <c r="G221" s="32">
        <v>83</v>
      </c>
      <c r="H221" s="25" t="s">
        <v>569</v>
      </c>
      <c r="I221" s="25" t="s">
        <v>412</v>
      </c>
      <c r="J221" s="25"/>
      <c r="K221" s="25" t="s">
        <v>486</v>
      </c>
      <c r="L221" s="25" t="s">
        <v>487</v>
      </c>
      <c r="M221" s="30">
        <v>0.02</v>
      </c>
      <c r="N221" s="26">
        <v>7739</v>
      </c>
      <c r="O221" s="14"/>
      <c r="P221" s="22">
        <v>84.200000000000273</v>
      </c>
      <c r="Q221" s="18"/>
      <c r="R221" s="18">
        <v>0</v>
      </c>
      <c r="S221" s="22">
        <f t="shared" si="21"/>
        <v>84.200000000000273</v>
      </c>
      <c r="T221" s="37">
        <f t="shared" si="22"/>
        <v>0</v>
      </c>
      <c r="U221" s="27">
        <v>0</v>
      </c>
      <c r="V221" s="18">
        <v>0</v>
      </c>
      <c r="W221" s="38">
        <f t="shared" si="20"/>
        <v>0</v>
      </c>
      <c r="X221" s="39">
        <f t="shared" si="23"/>
        <v>0</v>
      </c>
      <c r="Y221" s="15">
        <v>0</v>
      </c>
      <c r="Z221" s="51">
        <f t="shared" si="24"/>
        <v>0</v>
      </c>
      <c r="AA221" s="30">
        <v>0</v>
      </c>
      <c r="AB221" s="39">
        <f t="shared" si="25"/>
        <v>0</v>
      </c>
      <c r="AC221" s="14"/>
    </row>
    <row r="222" spans="1:29" hidden="1" x14ac:dyDescent="0.3">
      <c r="A222" s="13" t="s">
        <v>481</v>
      </c>
      <c r="B222" s="25" t="s">
        <v>567</v>
      </c>
      <c r="C222" s="25" t="s">
        <v>499</v>
      </c>
      <c r="D222" s="25" t="s">
        <v>553</v>
      </c>
      <c r="E222" s="31" t="s">
        <v>660</v>
      </c>
      <c r="F222" s="31" t="s">
        <v>660</v>
      </c>
      <c r="G222" s="32">
        <v>83</v>
      </c>
      <c r="H222" s="25" t="s">
        <v>569</v>
      </c>
      <c r="I222" s="25" t="s">
        <v>413</v>
      </c>
      <c r="J222" s="25"/>
      <c r="K222" s="25" t="s">
        <v>486</v>
      </c>
      <c r="L222" s="25" t="s">
        <v>496</v>
      </c>
      <c r="M222" s="30">
        <v>0</v>
      </c>
      <c r="N222" s="26">
        <v>7572</v>
      </c>
      <c r="O222" s="14"/>
      <c r="P222" s="22">
        <v>10409.64</v>
      </c>
      <c r="Q222" s="18"/>
      <c r="R222" s="18">
        <v>0</v>
      </c>
      <c r="S222" s="22">
        <f t="shared" si="21"/>
        <v>10409.64</v>
      </c>
      <c r="T222" s="37">
        <f t="shared" si="22"/>
        <v>0</v>
      </c>
      <c r="U222" s="27">
        <v>0</v>
      </c>
      <c r="V222" s="18">
        <v>0</v>
      </c>
      <c r="W222" s="38">
        <f t="shared" si="20"/>
        <v>0</v>
      </c>
      <c r="X222" s="39">
        <f t="shared" si="23"/>
        <v>0</v>
      </c>
      <c r="Y222" s="15">
        <v>0</v>
      </c>
      <c r="Z222" s="51">
        <f t="shared" si="24"/>
        <v>0</v>
      </c>
      <c r="AA222" s="30">
        <v>0</v>
      </c>
      <c r="AB222" s="39">
        <f t="shared" si="25"/>
        <v>0</v>
      </c>
      <c r="AC222" s="14"/>
    </row>
    <row r="223" spans="1:29" hidden="1" x14ac:dyDescent="0.3">
      <c r="A223" s="13" t="s">
        <v>481</v>
      </c>
      <c r="B223" s="25" t="s">
        <v>482</v>
      </c>
      <c r="C223" s="25" t="s">
        <v>499</v>
      </c>
      <c r="D223" s="25" t="s">
        <v>552</v>
      </c>
      <c r="E223" s="31" t="s">
        <v>503</v>
      </c>
      <c r="F223" s="31" t="s">
        <v>661</v>
      </c>
      <c r="G223" s="32">
        <v>83</v>
      </c>
      <c r="H223" s="25" t="s">
        <v>569</v>
      </c>
      <c r="I223" s="25" t="s">
        <v>426</v>
      </c>
      <c r="J223" s="25"/>
      <c r="K223" s="25" t="s">
        <v>486</v>
      </c>
      <c r="L223" s="25" t="s">
        <v>496</v>
      </c>
      <c r="M223" s="30">
        <v>0</v>
      </c>
      <c r="N223" s="26">
        <v>7115</v>
      </c>
      <c r="O223" s="14"/>
      <c r="P223" s="22">
        <v>35663.440000000002</v>
      </c>
      <c r="Q223" s="18"/>
      <c r="R223" s="18">
        <v>0</v>
      </c>
      <c r="S223" s="22">
        <f t="shared" si="21"/>
        <v>35663.440000000002</v>
      </c>
      <c r="T223" s="37">
        <f t="shared" si="22"/>
        <v>0</v>
      </c>
      <c r="U223" s="27">
        <v>0</v>
      </c>
      <c r="V223" s="18">
        <v>0</v>
      </c>
      <c r="W223" s="38">
        <f t="shared" si="20"/>
        <v>0</v>
      </c>
      <c r="X223" s="39">
        <f t="shared" si="23"/>
        <v>0</v>
      </c>
      <c r="Y223" s="15">
        <v>0</v>
      </c>
      <c r="Z223" s="51">
        <f t="shared" si="24"/>
        <v>0</v>
      </c>
      <c r="AA223" s="30">
        <v>0</v>
      </c>
      <c r="AB223" s="39">
        <f t="shared" si="25"/>
        <v>0</v>
      </c>
      <c r="AC223" s="14"/>
    </row>
    <row r="224" spans="1:29" hidden="1" x14ac:dyDescent="0.3">
      <c r="A224" s="13" t="s">
        <v>491</v>
      </c>
      <c r="B224" s="25" t="s">
        <v>482</v>
      </c>
      <c r="C224" s="25" t="s">
        <v>662</v>
      </c>
      <c r="D224" s="25" t="s">
        <v>663</v>
      </c>
      <c r="E224" s="31" t="s">
        <v>409</v>
      </c>
      <c r="F224" s="31" t="s">
        <v>664</v>
      </c>
      <c r="G224" s="32">
        <v>83</v>
      </c>
      <c r="H224" s="25" t="s">
        <v>569</v>
      </c>
      <c r="I224" s="25" t="s">
        <v>433</v>
      </c>
      <c r="J224" s="25"/>
      <c r="K224" s="25" t="s">
        <v>486</v>
      </c>
      <c r="L224" s="25" t="s">
        <v>496</v>
      </c>
      <c r="M224" s="30">
        <v>0</v>
      </c>
      <c r="N224" s="26">
        <v>7190</v>
      </c>
      <c r="O224" s="14"/>
      <c r="P224" s="22">
        <v>384.57999999999799</v>
      </c>
      <c r="Q224" s="18"/>
      <c r="R224" s="18">
        <v>0</v>
      </c>
      <c r="S224" s="22">
        <f t="shared" si="21"/>
        <v>384.57999999999799</v>
      </c>
      <c r="T224" s="37">
        <f t="shared" si="22"/>
        <v>0</v>
      </c>
      <c r="U224" s="27">
        <v>0</v>
      </c>
      <c r="V224" s="18">
        <v>0</v>
      </c>
      <c r="W224" s="38">
        <f t="shared" si="20"/>
        <v>0</v>
      </c>
      <c r="X224" s="39">
        <f t="shared" si="23"/>
        <v>0</v>
      </c>
      <c r="Y224" s="15">
        <v>0</v>
      </c>
      <c r="Z224" s="51">
        <f t="shared" si="24"/>
        <v>0</v>
      </c>
      <c r="AA224" s="30">
        <v>0</v>
      </c>
      <c r="AB224" s="39">
        <f t="shared" si="25"/>
        <v>0</v>
      </c>
      <c r="AC224" s="14"/>
    </row>
    <row r="225" spans="1:29" hidden="1" x14ac:dyDescent="0.3">
      <c r="A225" s="13" t="s">
        <v>481</v>
      </c>
      <c r="B225" s="25" t="s">
        <v>567</v>
      </c>
      <c r="C225" s="25" t="s">
        <v>641</v>
      </c>
      <c r="D225" s="25" t="s">
        <v>665</v>
      </c>
      <c r="E225" s="31" t="s">
        <v>666</v>
      </c>
      <c r="F225" s="31" t="s">
        <v>666</v>
      </c>
      <c r="G225" s="32">
        <v>83</v>
      </c>
      <c r="H225" s="25" t="s">
        <v>569</v>
      </c>
      <c r="I225" s="25" t="s">
        <v>446</v>
      </c>
      <c r="J225" s="25"/>
      <c r="K225" s="25" t="s">
        <v>486</v>
      </c>
      <c r="L225" s="25" t="s">
        <v>487</v>
      </c>
      <c r="M225" s="30">
        <v>0.03</v>
      </c>
      <c r="N225" s="26">
        <v>7290</v>
      </c>
      <c r="O225" s="14"/>
      <c r="P225" s="22">
        <v>2349.0300000000002</v>
      </c>
      <c r="Q225" s="18"/>
      <c r="R225" s="18">
        <v>0</v>
      </c>
      <c r="S225" s="22">
        <f t="shared" si="21"/>
        <v>2349.0300000000002</v>
      </c>
      <c r="T225" s="37">
        <f t="shared" si="22"/>
        <v>0</v>
      </c>
      <c r="U225" s="27">
        <v>0</v>
      </c>
      <c r="V225" s="18">
        <v>0</v>
      </c>
      <c r="W225" s="38">
        <f t="shared" si="20"/>
        <v>0</v>
      </c>
      <c r="X225" s="39">
        <f t="shared" si="23"/>
        <v>0</v>
      </c>
      <c r="Y225" s="15">
        <v>0</v>
      </c>
      <c r="Z225" s="51">
        <f t="shared" si="24"/>
        <v>0</v>
      </c>
      <c r="AA225" s="30">
        <v>0</v>
      </c>
      <c r="AB225" s="39">
        <f t="shared" si="25"/>
        <v>0</v>
      </c>
      <c r="AC225" s="14"/>
    </row>
    <row r="226" spans="1:29" hidden="1" x14ac:dyDescent="0.3">
      <c r="A226" s="13" t="s">
        <v>481</v>
      </c>
      <c r="B226" s="25" t="s">
        <v>567</v>
      </c>
      <c r="C226" s="25" t="s">
        <v>662</v>
      </c>
      <c r="D226" s="25" t="s">
        <v>667</v>
      </c>
      <c r="E226" s="31" t="s">
        <v>215</v>
      </c>
      <c r="F226" s="31" t="s">
        <v>215</v>
      </c>
      <c r="G226" s="32">
        <v>83</v>
      </c>
      <c r="H226" s="25" t="s">
        <v>569</v>
      </c>
      <c r="I226" s="25" t="s">
        <v>425</v>
      </c>
      <c r="J226" s="25"/>
      <c r="K226" s="25" t="s">
        <v>486</v>
      </c>
      <c r="L226" s="25" t="s">
        <v>487</v>
      </c>
      <c r="M226" s="30">
        <v>0.02</v>
      </c>
      <c r="N226" s="26">
        <v>7263</v>
      </c>
      <c r="O226" s="14"/>
      <c r="P226" s="22">
        <v>25105.22</v>
      </c>
      <c r="Q226" s="18"/>
      <c r="R226" s="18">
        <v>0</v>
      </c>
      <c r="S226" s="22">
        <f t="shared" si="21"/>
        <v>25105.22</v>
      </c>
      <c r="T226" s="37">
        <f t="shared" si="22"/>
        <v>0</v>
      </c>
      <c r="U226" s="27">
        <v>0</v>
      </c>
      <c r="V226" s="18">
        <v>0</v>
      </c>
      <c r="W226" s="38">
        <f t="shared" si="20"/>
        <v>0</v>
      </c>
      <c r="X226" s="39">
        <f t="shared" si="23"/>
        <v>0</v>
      </c>
      <c r="Y226" s="15">
        <v>0</v>
      </c>
      <c r="Z226" s="51">
        <f t="shared" si="24"/>
        <v>0</v>
      </c>
      <c r="AA226" s="30">
        <v>0</v>
      </c>
      <c r="AB226" s="39">
        <f t="shared" si="25"/>
        <v>0</v>
      </c>
      <c r="AC226" s="14"/>
    </row>
    <row r="227" spans="1:29" hidden="1" x14ac:dyDescent="0.3">
      <c r="A227" s="13" t="s">
        <v>481</v>
      </c>
      <c r="B227" s="25" t="s">
        <v>567</v>
      </c>
      <c r="C227" s="25" t="s">
        <v>499</v>
      </c>
      <c r="D227" s="25" t="s">
        <v>553</v>
      </c>
      <c r="E227" s="31" t="s">
        <v>414</v>
      </c>
      <c r="F227" s="31" t="s">
        <v>668</v>
      </c>
      <c r="G227" s="32">
        <v>83</v>
      </c>
      <c r="H227" s="25" t="s">
        <v>569</v>
      </c>
      <c r="I227" s="25" t="s">
        <v>414</v>
      </c>
      <c r="J227" s="25"/>
      <c r="K227" s="25" t="s">
        <v>486</v>
      </c>
      <c r="L227" s="25" t="s">
        <v>496</v>
      </c>
      <c r="M227" s="30">
        <v>0</v>
      </c>
      <c r="N227" s="26">
        <v>7177</v>
      </c>
      <c r="O227" s="14"/>
      <c r="P227" s="22">
        <v>5541.2699999999986</v>
      </c>
      <c r="Q227" s="18"/>
      <c r="R227" s="18">
        <v>0</v>
      </c>
      <c r="S227" s="22">
        <f t="shared" si="21"/>
        <v>5541.2699999999986</v>
      </c>
      <c r="T227" s="37">
        <f t="shared" si="22"/>
        <v>0</v>
      </c>
      <c r="U227" s="27">
        <v>0</v>
      </c>
      <c r="V227" s="18">
        <v>0</v>
      </c>
      <c r="W227" s="38">
        <f t="shared" si="20"/>
        <v>0</v>
      </c>
      <c r="X227" s="39">
        <f t="shared" si="23"/>
        <v>0</v>
      </c>
      <c r="Y227" s="15">
        <v>0</v>
      </c>
      <c r="Z227" s="51">
        <f t="shared" si="24"/>
        <v>0</v>
      </c>
      <c r="AA227" s="30">
        <v>0</v>
      </c>
      <c r="AB227" s="39">
        <f t="shared" si="25"/>
        <v>0</v>
      </c>
      <c r="AC227" s="14"/>
    </row>
    <row r="228" spans="1:29" hidden="1" x14ac:dyDescent="0.3">
      <c r="A228" s="13" t="s">
        <v>481</v>
      </c>
      <c r="B228" s="25" t="s">
        <v>567</v>
      </c>
      <c r="C228" s="25" t="s">
        <v>499</v>
      </c>
      <c r="D228" s="25" t="s">
        <v>552</v>
      </c>
      <c r="E228" s="31" t="s">
        <v>669</v>
      </c>
      <c r="F228" s="31" t="s">
        <v>669</v>
      </c>
      <c r="G228" s="32">
        <v>83</v>
      </c>
      <c r="H228" s="25" t="s">
        <v>569</v>
      </c>
      <c r="I228" s="25" t="s">
        <v>427</v>
      </c>
      <c r="J228" s="25"/>
      <c r="K228" s="25" t="s">
        <v>486</v>
      </c>
      <c r="L228" s="25" t="s">
        <v>496</v>
      </c>
      <c r="M228" s="30">
        <v>0</v>
      </c>
      <c r="N228" s="26">
        <v>7433</v>
      </c>
      <c r="O228" s="14"/>
      <c r="P228" s="22">
        <v>817</v>
      </c>
      <c r="Q228" s="18"/>
      <c r="R228" s="18">
        <v>0</v>
      </c>
      <c r="S228" s="22">
        <f t="shared" si="21"/>
        <v>817</v>
      </c>
      <c r="T228" s="37">
        <f t="shared" si="22"/>
        <v>0</v>
      </c>
      <c r="U228" s="27">
        <v>0</v>
      </c>
      <c r="V228" s="18">
        <v>0</v>
      </c>
      <c r="W228" s="38">
        <f t="shared" si="20"/>
        <v>0</v>
      </c>
      <c r="X228" s="39">
        <f t="shared" si="23"/>
        <v>0</v>
      </c>
      <c r="Y228" s="15">
        <v>0</v>
      </c>
      <c r="Z228" s="51">
        <f t="shared" si="24"/>
        <v>0</v>
      </c>
      <c r="AA228" s="30">
        <v>0</v>
      </c>
      <c r="AB228" s="39">
        <f t="shared" si="25"/>
        <v>0</v>
      </c>
      <c r="AC228" s="14"/>
    </row>
    <row r="229" spans="1:29" hidden="1" x14ac:dyDescent="0.3">
      <c r="A229" s="13" t="s">
        <v>481</v>
      </c>
      <c r="B229" s="25" t="s">
        <v>567</v>
      </c>
      <c r="C229" s="25" t="s">
        <v>483</v>
      </c>
      <c r="D229" s="25" t="s">
        <v>494</v>
      </c>
      <c r="E229" s="31" t="s">
        <v>670</v>
      </c>
      <c r="F229" s="31" t="s">
        <v>670</v>
      </c>
      <c r="G229" s="32">
        <v>83</v>
      </c>
      <c r="H229" s="25" t="s">
        <v>569</v>
      </c>
      <c r="I229" s="25" t="s">
        <v>419</v>
      </c>
      <c r="J229" s="25"/>
      <c r="K229" s="25" t="s">
        <v>486</v>
      </c>
      <c r="L229" s="25" t="s">
        <v>496</v>
      </c>
      <c r="M229" s="30">
        <v>0</v>
      </c>
      <c r="N229" s="26">
        <v>7511</v>
      </c>
      <c r="O229" s="14"/>
      <c r="P229" s="22">
        <v>422.60000000000099</v>
      </c>
      <c r="Q229" s="18"/>
      <c r="R229" s="18">
        <v>0</v>
      </c>
      <c r="S229" s="22">
        <f t="shared" si="21"/>
        <v>422.60000000000099</v>
      </c>
      <c r="T229" s="37">
        <f t="shared" si="22"/>
        <v>0</v>
      </c>
      <c r="U229" s="27">
        <v>0</v>
      </c>
      <c r="V229" s="18">
        <v>0</v>
      </c>
      <c r="W229" s="38">
        <f t="shared" si="20"/>
        <v>0</v>
      </c>
      <c r="X229" s="39">
        <f t="shared" si="23"/>
        <v>0</v>
      </c>
      <c r="Y229" s="15">
        <v>0</v>
      </c>
      <c r="Z229" s="51">
        <f t="shared" si="24"/>
        <v>0</v>
      </c>
      <c r="AA229" s="30">
        <v>0</v>
      </c>
      <c r="AB229" s="39">
        <f t="shared" si="25"/>
        <v>0</v>
      </c>
      <c r="AC229" s="14"/>
    </row>
    <row r="230" spans="1:29" hidden="1" x14ac:dyDescent="0.3">
      <c r="A230" s="13" t="s">
        <v>481</v>
      </c>
      <c r="B230" s="25" t="s">
        <v>567</v>
      </c>
      <c r="C230" s="25" t="s">
        <v>483</v>
      </c>
      <c r="D230" s="25" t="s">
        <v>494</v>
      </c>
      <c r="E230" s="31" t="s">
        <v>670</v>
      </c>
      <c r="F230" s="31" t="s">
        <v>670</v>
      </c>
      <c r="G230" s="32">
        <v>83</v>
      </c>
      <c r="H230" s="25" t="s">
        <v>569</v>
      </c>
      <c r="I230" s="25" t="s">
        <v>438</v>
      </c>
      <c r="J230" s="25"/>
      <c r="K230" s="25" t="s">
        <v>486</v>
      </c>
      <c r="L230" s="25" t="s">
        <v>496</v>
      </c>
      <c r="M230" s="30">
        <v>0</v>
      </c>
      <c r="N230" s="26">
        <v>7324</v>
      </c>
      <c r="O230" s="14"/>
      <c r="P230" s="22">
        <v>6915.4</v>
      </c>
      <c r="Q230" s="18"/>
      <c r="R230" s="18">
        <v>0</v>
      </c>
      <c r="S230" s="22">
        <f t="shared" si="21"/>
        <v>6915.4</v>
      </c>
      <c r="T230" s="37">
        <f t="shared" si="22"/>
        <v>0</v>
      </c>
      <c r="U230" s="27">
        <v>0</v>
      </c>
      <c r="V230" s="18">
        <v>0</v>
      </c>
      <c r="W230" s="38">
        <f t="shared" si="20"/>
        <v>0</v>
      </c>
      <c r="X230" s="39">
        <f t="shared" si="23"/>
        <v>0</v>
      </c>
      <c r="Y230" s="15">
        <v>0</v>
      </c>
      <c r="Z230" s="51">
        <f t="shared" si="24"/>
        <v>0</v>
      </c>
      <c r="AA230" s="30">
        <v>0</v>
      </c>
      <c r="AB230" s="39">
        <f t="shared" si="25"/>
        <v>0</v>
      </c>
      <c r="AC230" s="14"/>
    </row>
    <row r="231" spans="1:29" hidden="1" x14ac:dyDescent="0.3">
      <c r="A231" s="13" t="s">
        <v>491</v>
      </c>
      <c r="B231" s="25" t="s">
        <v>567</v>
      </c>
      <c r="C231" s="25" t="s">
        <v>499</v>
      </c>
      <c r="D231" s="25" t="s">
        <v>552</v>
      </c>
      <c r="E231" s="31" t="s">
        <v>671</v>
      </c>
      <c r="F231" s="31" t="s">
        <v>671</v>
      </c>
      <c r="G231" s="32">
        <v>83</v>
      </c>
      <c r="H231" s="25" t="s">
        <v>569</v>
      </c>
      <c r="I231" s="25" t="s">
        <v>435</v>
      </c>
      <c r="J231" s="25"/>
      <c r="K231" s="25" t="s">
        <v>486</v>
      </c>
      <c r="L231" s="25" t="s">
        <v>487</v>
      </c>
      <c r="M231" s="30">
        <v>0.02</v>
      </c>
      <c r="N231" s="26">
        <v>7426</v>
      </c>
      <c r="O231" s="14"/>
      <c r="P231" s="22">
        <v>3619.85</v>
      </c>
      <c r="Q231" s="18"/>
      <c r="R231" s="18">
        <v>0</v>
      </c>
      <c r="S231" s="22">
        <f t="shared" si="21"/>
        <v>3619.85</v>
      </c>
      <c r="T231" s="37">
        <f t="shared" si="22"/>
        <v>0</v>
      </c>
      <c r="U231" s="27">
        <v>0</v>
      </c>
      <c r="V231" s="18">
        <v>0</v>
      </c>
      <c r="W231" s="38">
        <f t="shared" si="20"/>
        <v>0</v>
      </c>
      <c r="X231" s="39">
        <f t="shared" si="23"/>
        <v>0</v>
      </c>
      <c r="Y231" s="15">
        <v>0</v>
      </c>
      <c r="Z231" s="51">
        <f t="shared" si="24"/>
        <v>0</v>
      </c>
      <c r="AA231" s="30">
        <v>0</v>
      </c>
      <c r="AB231" s="39">
        <f t="shared" si="25"/>
        <v>0</v>
      </c>
      <c r="AC231" s="14"/>
    </row>
    <row r="232" spans="1:29" hidden="1" x14ac:dyDescent="0.3">
      <c r="A232" s="13" t="s">
        <v>481</v>
      </c>
      <c r="B232" s="25" t="s">
        <v>567</v>
      </c>
      <c r="C232" s="25" t="s">
        <v>499</v>
      </c>
      <c r="D232" s="25" t="s">
        <v>552</v>
      </c>
      <c r="E232" s="31" t="s">
        <v>672</v>
      </c>
      <c r="F232" s="31" t="s">
        <v>672</v>
      </c>
      <c r="G232" s="32">
        <v>83</v>
      </c>
      <c r="H232" s="25" t="s">
        <v>569</v>
      </c>
      <c r="I232" s="25" t="s">
        <v>432</v>
      </c>
      <c r="J232" s="25"/>
      <c r="K232" s="25" t="s">
        <v>486</v>
      </c>
      <c r="L232" s="25" t="s">
        <v>487</v>
      </c>
      <c r="M232" s="30">
        <v>0.02</v>
      </c>
      <c r="N232" s="26">
        <v>7475</v>
      </c>
      <c r="O232" s="14"/>
      <c r="P232" s="22">
        <v>738.3</v>
      </c>
      <c r="Q232" s="18"/>
      <c r="R232" s="18">
        <v>0</v>
      </c>
      <c r="S232" s="22">
        <f t="shared" si="21"/>
        <v>738.3</v>
      </c>
      <c r="T232" s="37">
        <f t="shared" si="22"/>
        <v>0</v>
      </c>
      <c r="U232" s="27">
        <v>0</v>
      </c>
      <c r="V232" s="18">
        <v>0</v>
      </c>
      <c r="W232" s="38">
        <f t="shared" si="20"/>
        <v>0</v>
      </c>
      <c r="X232" s="39">
        <f t="shared" si="23"/>
        <v>0</v>
      </c>
      <c r="Y232" s="15">
        <v>0</v>
      </c>
      <c r="Z232" s="51">
        <f t="shared" si="24"/>
        <v>0</v>
      </c>
      <c r="AA232" s="30">
        <v>0</v>
      </c>
      <c r="AB232" s="39">
        <f t="shared" si="25"/>
        <v>0</v>
      </c>
      <c r="AC232" s="14"/>
    </row>
    <row r="233" spans="1:29" hidden="1" x14ac:dyDescent="0.3">
      <c r="A233" s="13" t="s">
        <v>481</v>
      </c>
      <c r="B233" s="25" t="s">
        <v>567</v>
      </c>
      <c r="C233" s="25" t="s">
        <v>499</v>
      </c>
      <c r="D233" s="25" t="s">
        <v>535</v>
      </c>
      <c r="E233" s="31" t="s">
        <v>673</v>
      </c>
      <c r="F233" s="31" t="s">
        <v>673</v>
      </c>
      <c r="G233" s="32">
        <v>83</v>
      </c>
      <c r="H233" s="25" t="s">
        <v>569</v>
      </c>
      <c r="I233" s="25" t="s">
        <v>420</v>
      </c>
      <c r="J233" s="25"/>
      <c r="K233" s="25" t="s">
        <v>486</v>
      </c>
      <c r="L233" s="25" t="s">
        <v>496</v>
      </c>
      <c r="M233" s="30">
        <v>0</v>
      </c>
      <c r="N233" s="26">
        <v>7666</v>
      </c>
      <c r="O233" s="14"/>
      <c r="P233" s="22">
        <v>10054</v>
      </c>
      <c r="Q233" s="18"/>
      <c r="R233" s="18">
        <v>0</v>
      </c>
      <c r="S233" s="22">
        <f t="shared" si="21"/>
        <v>10054</v>
      </c>
      <c r="T233" s="37">
        <f t="shared" si="22"/>
        <v>0</v>
      </c>
      <c r="U233" s="27">
        <v>0</v>
      </c>
      <c r="V233" s="18">
        <v>0</v>
      </c>
      <c r="W233" s="38">
        <f t="shared" si="20"/>
        <v>0</v>
      </c>
      <c r="X233" s="39">
        <f t="shared" si="23"/>
        <v>0</v>
      </c>
      <c r="Y233" s="15">
        <v>0</v>
      </c>
      <c r="Z233" s="51">
        <f t="shared" si="24"/>
        <v>0</v>
      </c>
      <c r="AA233" s="30">
        <v>0</v>
      </c>
      <c r="AB233" s="39">
        <f t="shared" si="25"/>
        <v>0</v>
      </c>
      <c r="AC233" s="14"/>
    </row>
    <row r="234" spans="1:29" hidden="1" x14ac:dyDescent="0.3">
      <c r="A234" s="13" t="s">
        <v>481</v>
      </c>
      <c r="B234" s="25" t="s">
        <v>567</v>
      </c>
      <c r="C234" s="25" t="s">
        <v>499</v>
      </c>
      <c r="D234" s="25" t="s">
        <v>535</v>
      </c>
      <c r="E234" s="31" t="s">
        <v>674</v>
      </c>
      <c r="F234" s="31" t="s">
        <v>674</v>
      </c>
      <c r="G234" s="32">
        <v>83</v>
      </c>
      <c r="H234" s="25" t="s">
        <v>569</v>
      </c>
      <c r="I234" s="25" t="s">
        <v>442</v>
      </c>
      <c r="J234" s="25"/>
      <c r="K234" s="25" t="s">
        <v>486</v>
      </c>
      <c r="L234" s="25" t="s">
        <v>496</v>
      </c>
      <c r="M234" s="30">
        <v>0</v>
      </c>
      <c r="N234" s="26">
        <v>7338</v>
      </c>
      <c r="O234" s="14"/>
      <c r="P234" s="22">
        <v>1661.5</v>
      </c>
      <c r="Q234" s="18"/>
      <c r="R234" s="18">
        <v>0</v>
      </c>
      <c r="S234" s="22">
        <f t="shared" si="21"/>
        <v>1661.5</v>
      </c>
      <c r="T234" s="37">
        <f t="shared" si="22"/>
        <v>0</v>
      </c>
      <c r="U234" s="27">
        <v>0</v>
      </c>
      <c r="V234" s="18">
        <v>0</v>
      </c>
      <c r="W234" s="38">
        <f t="shared" si="20"/>
        <v>0</v>
      </c>
      <c r="X234" s="39">
        <f t="shared" si="23"/>
        <v>0</v>
      </c>
      <c r="Y234" s="15">
        <v>0</v>
      </c>
      <c r="Z234" s="51">
        <f t="shared" si="24"/>
        <v>0</v>
      </c>
      <c r="AA234" s="30">
        <v>0</v>
      </c>
      <c r="AB234" s="39">
        <f t="shared" si="25"/>
        <v>0</v>
      </c>
      <c r="AC234" s="14"/>
    </row>
    <row r="235" spans="1:29" hidden="1" x14ac:dyDescent="0.3">
      <c r="A235" s="13" t="s">
        <v>481</v>
      </c>
      <c r="B235" s="25" t="s">
        <v>567</v>
      </c>
      <c r="C235" s="25" t="s">
        <v>499</v>
      </c>
      <c r="D235" s="25" t="s">
        <v>552</v>
      </c>
      <c r="E235" s="31" t="s">
        <v>424</v>
      </c>
      <c r="F235" s="31" t="s">
        <v>424</v>
      </c>
      <c r="G235" s="32">
        <v>83</v>
      </c>
      <c r="H235" s="25" t="s">
        <v>569</v>
      </c>
      <c r="I235" s="25" t="s">
        <v>424</v>
      </c>
      <c r="J235" s="25"/>
      <c r="K235" s="25" t="s">
        <v>486</v>
      </c>
      <c r="L235" s="25" t="s">
        <v>496</v>
      </c>
      <c r="M235" s="30">
        <v>0</v>
      </c>
      <c r="N235" s="26">
        <v>7568</v>
      </c>
      <c r="O235" s="14"/>
      <c r="P235" s="22">
        <v>4927.25</v>
      </c>
      <c r="Q235" s="18"/>
      <c r="R235" s="18">
        <v>0</v>
      </c>
      <c r="S235" s="22">
        <f t="shared" si="21"/>
        <v>4927.25</v>
      </c>
      <c r="T235" s="37">
        <f t="shared" si="22"/>
        <v>0</v>
      </c>
      <c r="U235" s="27">
        <v>0</v>
      </c>
      <c r="V235" s="18">
        <v>0</v>
      </c>
      <c r="W235" s="38">
        <f t="shared" si="20"/>
        <v>0</v>
      </c>
      <c r="X235" s="39">
        <f t="shared" si="23"/>
        <v>0</v>
      </c>
      <c r="Y235" s="15">
        <v>0</v>
      </c>
      <c r="Z235" s="51">
        <f t="shared" si="24"/>
        <v>0</v>
      </c>
      <c r="AA235" s="30">
        <v>0</v>
      </c>
      <c r="AB235" s="39">
        <f t="shared" si="25"/>
        <v>0</v>
      </c>
      <c r="AC235" s="14"/>
    </row>
    <row r="236" spans="1:29" hidden="1" x14ac:dyDescent="0.3">
      <c r="A236" s="13" t="s">
        <v>481</v>
      </c>
      <c r="B236" s="25" t="s">
        <v>567</v>
      </c>
      <c r="C236" s="25" t="s">
        <v>499</v>
      </c>
      <c r="D236" s="25" t="s">
        <v>535</v>
      </c>
      <c r="E236" s="31" t="s">
        <v>675</v>
      </c>
      <c r="F236" s="31" t="s">
        <v>676</v>
      </c>
      <c r="G236" s="32">
        <v>83</v>
      </c>
      <c r="H236" s="25" t="s">
        <v>569</v>
      </c>
      <c r="I236" s="25" t="s">
        <v>445</v>
      </c>
      <c r="J236" s="25"/>
      <c r="K236" s="25" t="s">
        <v>486</v>
      </c>
      <c r="L236" s="25" t="s">
        <v>487</v>
      </c>
      <c r="M236" s="30">
        <v>0.08</v>
      </c>
      <c r="N236" s="26">
        <v>7153</v>
      </c>
      <c r="O236" s="14"/>
      <c r="P236" s="22">
        <v>9588.65</v>
      </c>
      <c r="Q236" s="18"/>
      <c r="R236" s="18">
        <v>0</v>
      </c>
      <c r="S236" s="22">
        <f t="shared" si="21"/>
        <v>9588.65</v>
      </c>
      <c r="T236" s="37">
        <f t="shared" si="22"/>
        <v>0</v>
      </c>
      <c r="U236" s="27">
        <v>0</v>
      </c>
      <c r="V236" s="18">
        <v>0</v>
      </c>
      <c r="W236" s="38">
        <f t="shared" si="20"/>
        <v>0</v>
      </c>
      <c r="X236" s="39">
        <f t="shared" si="23"/>
        <v>0</v>
      </c>
      <c r="Y236" s="15">
        <v>0</v>
      </c>
      <c r="Z236" s="51">
        <f t="shared" si="24"/>
        <v>0</v>
      </c>
      <c r="AA236" s="30">
        <v>0</v>
      </c>
      <c r="AB236" s="39">
        <f t="shared" si="25"/>
        <v>0</v>
      </c>
      <c r="AC236" s="14"/>
    </row>
    <row r="237" spans="1:29" hidden="1" x14ac:dyDescent="0.3">
      <c r="A237" s="13" t="s">
        <v>481</v>
      </c>
      <c r="B237" s="25" t="s">
        <v>567</v>
      </c>
      <c r="C237" s="25" t="s">
        <v>677</v>
      </c>
      <c r="D237" s="25" t="s">
        <v>678</v>
      </c>
      <c r="E237" s="31" t="s">
        <v>679</v>
      </c>
      <c r="F237" s="31" t="s">
        <v>680</v>
      </c>
      <c r="G237" s="32">
        <v>83</v>
      </c>
      <c r="H237" s="25" t="s">
        <v>569</v>
      </c>
      <c r="I237" s="25" t="s">
        <v>681</v>
      </c>
      <c r="J237" s="25"/>
      <c r="K237" s="25" t="s">
        <v>486</v>
      </c>
      <c r="L237" s="25" t="s">
        <v>487</v>
      </c>
      <c r="M237" s="30">
        <v>0.02</v>
      </c>
      <c r="N237" s="26">
        <v>119</v>
      </c>
      <c r="O237" s="14"/>
      <c r="P237" s="22">
        <v>7310.3</v>
      </c>
      <c r="Q237" s="18"/>
      <c r="R237" s="18">
        <v>0</v>
      </c>
      <c r="S237" s="22">
        <f t="shared" si="21"/>
        <v>7310.3</v>
      </c>
      <c r="T237" s="37">
        <f t="shared" si="22"/>
        <v>0</v>
      </c>
      <c r="U237" s="27">
        <v>0</v>
      </c>
      <c r="V237" s="18">
        <v>0</v>
      </c>
      <c r="W237" s="38">
        <f t="shared" si="20"/>
        <v>0</v>
      </c>
      <c r="X237" s="39">
        <f t="shared" si="23"/>
        <v>0</v>
      </c>
      <c r="Y237" s="15">
        <v>0</v>
      </c>
      <c r="Z237" s="51">
        <f t="shared" si="24"/>
        <v>0</v>
      </c>
      <c r="AA237" s="30">
        <v>0</v>
      </c>
      <c r="AB237" s="39">
        <f t="shared" si="25"/>
        <v>0</v>
      </c>
      <c r="AC237" s="14"/>
    </row>
    <row r="238" spans="1:29" hidden="1" x14ac:dyDescent="0.3">
      <c r="A238" s="13" t="s">
        <v>481</v>
      </c>
      <c r="B238" s="25" t="s">
        <v>567</v>
      </c>
      <c r="C238" s="25" t="s">
        <v>499</v>
      </c>
      <c r="D238" s="25" t="s">
        <v>553</v>
      </c>
      <c r="E238" s="31" t="s">
        <v>417</v>
      </c>
      <c r="F238" s="31" t="s">
        <v>417</v>
      </c>
      <c r="G238" s="32">
        <v>83</v>
      </c>
      <c r="H238" s="25" t="s">
        <v>569</v>
      </c>
      <c r="I238" s="25" t="s">
        <v>417</v>
      </c>
      <c r="J238" s="25"/>
      <c r="K238" s="25" t="s">
        <v>486</v>
      </c>
      <c r="L238" s="25" t="s">
        <v>487</v>
      </c>
      <c r="M238" s="30">
        <v>0.01</v>
      </c>
      <c r="N238" s="26">
        <v>7673</v>
      </c>
      <c r="O238" s="14"/>
      <c r="P238" s="22">
        <v>23596.6</v>
      </c>
      <c r="Q238" s="18"/>
      <c r="R238" s="18">
        <v>0</v>
      </c>
      <c r="S238" s="22">
        <f t="shared" si="21"/>
        <v>23596.6</v>
      </c>
      <c r="T238" s="37">
        <f t="shared" si="22"/>
        <v>0</v>
      </c>
      <c r="U238" s="27">
        <v>0</v>
      </c>
      <c r="V238" s="18">
        <v>0</v>
      </c>
      <c r="W238" s="38">
        <f t="shared" si="20"/>
        <v>0</v>
      </c>
      <c r="X238" s="39">
        <f t="shared" si="23"/>
        <v>0</v>
      </c>
      <c r="Y238" s="15">
        <v>0</v>
      </c>
      <c r="Z238" s="51">
        <f t="shared" si="24"/>
        <v>0</v>
      </c>
      <c r="AA238" s="30">
        <v>0</v>
      </c>
      <c r="AB238" s="39">
        <f t="shared" si="25"/>
        <v>0</v>
      </c>
      <c r="AC238" s="14"/>
    </row>
    <row r="239" spans="1:29" hidden="1" x14ac:dyDescent="0.3">
      <c r="A239" s="13" t="s">
        <v>481</v>
      </c>
      <c r="B239" s="25" t="s">
        <v>567</v>
      </c>
      <c r="C239" s="25" t="s">
        <v>499</v>
      </c>
      <c r="D239" s="25" t="s">
        <v>500</v>
      </c>
      <c r="E239" s="31" t="s">
        <v>682</v>
      </c>
      <c r="F239" s="31" t="s">
        <v>682</v>
      </c>
      <c r="G239" s="32">
        <v>83</v>
      </c>
      <c r="H239" s="25" t="s">
        <v>569</v>
      </c>
      <c r="I239" s="25" t="s">
        <v>415</v>
      </c>
      <c r="J239" s="25"/>
      <c r="K239" s="25" t="s">
        <v>486</v>
      </c>
      <c r="L239" s="25" t="s">
        <v>496</v>
      </c>
      <c r="M239" s="30">
        <v>0</v>
      </c>
      <c r="N239" s="26">
        <v>7591</v>
      </c>
      <c r="O239" s="14"/>
      <c r="P239" s="22">
        <v>1477.0999999999985</v>
      </c>
      <c r="Q239" s="18"/>
      <c r="R239" s="18">
        <v>0</v>
      </c>
      <c r="S239" s="22">
        <f t="shared" si="21"/>
        <v>1477.0999999999985</v>
      </c>
      <c r="T239" s="37">
        <f t="shared" si="22"/>
        <v>0</v>
      </c>
      <c r="U239" s="27">
        <v>0</v>
      </c>
      <c r="V239" s="18">
        <v>0</v>
      </c>
      <c r="W239" s="38">
        <f t="shared" si="20"/>
        <v>0</v>
      </c>
      <c r="X239" s="39">
        <f t="shared" si="23"/>
        <v>0</v>
      </c>
      <c r="Y239" s="15">
        <v>0</v>
      </c>
      <c r="Z239" s="51">
        <f t="shared" si="24"/>
        <v>0</v>
      </c>
      <c r="AA239" s="30">
        <v>0</v>
      </c>
      <c r="AB239" s="39">
        <f t="shared" si="25"/>
        <v>0</v>
      </c>
      <c r="AC239" s="14"/>
    </row>
    <row r="240" spans="1:29" hidden="1" x14ac:dyDescent="0.3">
      <c r="A240" s="13" t="s">
        <v>481</v>
      </c>
      <c r="B240" s="25" t="s">
        <v>567</v>
      </c>
      <c r="C240" s="25" t="s">
        <v>662</v>
      </c>
      <c r="D240" s="25" t="s">
        <v>683</v>
      </c>
      <c r="E240" s="31" t="s">
        <v>431</v>
      </c>
      <c r="F240" s="31" t="s">
        <v>431</v>
      </c>
      <c r="G240" s="32">
        <v>83</v>
      </c>
      <c r="H240" s="25" t="s">
        <v>569</v>
      </c>
      <c r="I240" s="25" t="s">
        <v>431</v>
      </c>
      <c r="J240" s="25"/>
      <c r="K240" s="25" t="s">
        <v>486</v>
      </c>
      <c r="L240" s="25" t="s">
        <v>496</v>
      </c>
      <c r="M240" s="30">
        <v>0</v>
      </c>
      <c r="N240" s="26">
        <v>7513</v>
      </c>
      <c r="O240" s="14"/>
      <c r="P240" s="22">
        <v>15.72</v>
      </c>
      <c r="Q240" s="18"/>
      <c r="R240" s="18">
        <v>0</v>
      </c>
      <c r="S240" s="22">
        <f t="shared" si="21"/>
        <v>15.72</v>
      </c>
      <c r="T240" s="37">
        <f t="shared" si="22"/>
        <v>0</v>
      </c>
      <c r="U240" s="27">
        <v>0</v>
      </c>
      <c r="V240" s="18">
        <v>0</v>
      </c>
      <c r="W240" s="38">
        <f t="shared" si="20"/>
        <v>0</v>
      </c>
      <c r="X240" s="39">
        <f t="shared" si="23"/>
        <v>0</v>
      </c>
      <c r="Y240" s="15">
        <v>0</v>
      </c>
      <c r="Z240" s="51">
        <f t="shared" si="24"/>
        <v>0</v>
      </c>
      <c r="AA240" s="30">
        <v>0</v>
      </c>
      <c r="AB240" s="39">
        <f t="shared" si="25"/>
        <v>0</v>
      </c>
      <c r="AC240" s="14"/>
    </row>
    <row r="241" spans="1:29" hidden="1" x14ac:dyDescent="0.3">
      <c r="A241" s="13" t="s">
        <v>481</v>
      </c>
      <c r="B241" s="25" t="s">
        <v>567</v>
      </c>
      <c r="C241" s="25" t="s">
        <v>684</v>
      </c>
      <c r="D241" s="25" t="s">
        <v>685</v>
      </c>
      <c r="E241" s="31" t="s">
        <v>421</v>
      </c>
      <c r="F241" s="31" t="s">
        <v>421</v>
      </c>
      <c r="G241" s="32">
        <v>83</v>
      </c>
      <c r="H241" s="25" t="s">
        <v>569</v>
      </c>
      <c r="I241" s="25" t="s">
        <v>421</v>
      </c>
      <c r="J241" s="25"/>
      <c r="K241" s="25" t="s">
        <v>486</v>
      </c>
      <c r="L241" s="25" t="s">
        <v>496</v>
      </c>
      <c r="M241" s="30">
        <v>0</v>
      </c>
      <c r="N241" s="26">
        <v>7658</v>
      </c>
      <c r="O241" s="14"/>
      <c r="P241" s="22">
        <v>2634.71</v>
      </c>
      <c r="Q241" s="18"/>
      <c r="R241" s="18">
        <v>0</v>
      </c>
      <c r="S241" s="22">
        <f t="shared" si="21"/>
        <v>2634.71</v>
      </c>
      <c r="T241" s="37">
        <f t="shared" si="22"/>
        <v>0</v>
      </c>
      <c r="U241" s="27">
        <v>0</v>
      </c>
      <c r="V241" s="18">
        <v>0</v>
      </c>
      <c r="W241" s="38">
        <f t="shared" si="20"/>
        <v>0</v>
      </c>
      <c r="X241" s="39">
        <f t="shared" si="23"/>
        <v>0</v>
      </c>
      <c r="Y241" s="15">
        <v>0</v>
      </c>
      <c r="Z241" s="51">
        <f t="shared" si="24"/>
        <v>0</v>
      </c>
      <c r="AA241" s="30">
        <v>0</v>
      </c>
      <c r="AB241" s="39">
        <f t="shared" si="25"/>
        <v>0</v>
      </c>
      <c r="AC241" s="14"/>
    </row>
    <row r="242" spans="1:29" hidden="1" x14ac:dyDescent="0.3">
      <c r="A242" s="13" t="s">
        <v>481</v>
      </c>
      <c r="B242" s="25" t="s">
        <v>567</v>
      </c>
      <c r="C242" s="25" t="s">
        <v>499</v>
      </c>
      <c r="D242" s="25" t="s">
        <v>552</v>
      </c>
      <c r="E242" s="31" t="s">
        <v>436</v>
      </c>
      <c r="F242" s="31" t="s">
        <v>436</v>
      </c>
      <c r="G242" s="32">
        <v>83</v>
      </c>
      <c r="H242" s="25" t="s">
        <v>569</v>
      </c>
      <c r="I242" s="25" t="s">
        <v>436</v>
      </c>
      <c r="J242" s="25"/>
      <c r="K242" s="25" t="s">
        <v>486</v>
      </c>
      <c r="L242" s="25" t="s">
        <v>487</v>
      </c>
      <c r="M242" s="30">
        <v>0.02</v>
      </c>
      <c r="N242" s="26">
        <v>7377</v>
      </c>
      <c r="O242" s="14"/>
      <c r="P242" s="22">
        <v>2878.16</v>
      </c>
      <c r="Q242" s="18"/>
      <c r="R242" s="18">
        <v>0</v>
      </c>
      <c r="S242" s="22">
        <f t="shared" si="21"/>
        <v>2878.16</v>
      </c>
      <c r="T242" s="37">
        <f t="shared" si="22"/>
        <v>0</v>
      </c>
      <c r="U242" s="27">
        <v>0</v>
      </c>
      <c r="V242" s="18">
        <v>0</v>
      </c>
      <c r="W242" s="38">
        <f t="shared" si="20"/>
        <v>0</v>
      </c>
      <c r="X242" s="39">
        <f t="shared" si="23"/>
        <v>0</v>
      </c>
      <c r="Y242" s="15">
        <v>0</v>
      </c>
      <c r="Z242" s="51">
        <f t="shared" si="24"/>
        <v>0</v>
      </c>
      <c r="AA242" s="30">
        <v>0</v>
      </c>
      <c r="AB242" s="39">
        <f t="shared" si="25"/>
        <v>0</v>
      </c>
      <c r="AC242" s="14"/>
    </row>
    <row r="243" spans="1:29" hidden="1" x14ac:dyDescent="0.3">
      <c r="A243" s="13" t="s">
        <v>481</v>
      </c>
      <c r="B243" s="25" t="s">
        <v>567</v>
      </c>
      <c r="C243" s="25" t="s">
        <v>499</v>
      </c>
      <c r="D243" s="25" t="s">
        <v>552</v>
      </c>
      <c r="E243" s="31" t="s">
        <v>686</v>
      </c>
      <c r="F243" s="31" t="s">
        <v>686</v>
      </c>
      <c r="G243" s="32">
        <v>83</v>
      </c>
      <c r="H243" s="25" t="s">
        <v>569</v>
      </c>
      <c r="I243" s="25" t="s">
        <v>294</v>
      </c>
      <c r="J243" s="25"/>
      <c r="K243" s="25" t="s">
        <v>486</v>
      </c>
      <c r="L243" s="25" t="s">
        <v>487</v>
      </c>
      <c r="M243" s="30">
        <v>0.01</v>
      </c>
      <c r="N243" s="26">
        <v>7117</v>
      </c>
      <c r="O243" s="14"/>
      <c r="P243" s="22">
        <v>321.42000000000399</v>
      </c>
      <c r="Q243" s="18"/>
      <c r="R243" s="18">
        <v>0</v>
      </c>
      <c r="S243" s="22">
        <f t="shared" si="21"/>
        <v>321.42000000000399</v>
      </c>
      <c r="T243" s="37">
        <f t="shared" si="22"/>
        <v>0</v>
      </c>
      <c r="U243" s="27">
        <v>0</v>
      </c>
      <c r="V243" s="18">
        <v>0</v>
      </c>
      <c r="W243" s="38">
        <f t="shared" si="20"/>
        <v>0</v>
      </c>
      <c r="X243" s="39">
        <f t="shared" si="23"/>
        <v>0</v>
      </c>
      <c r="Y243" s="15">
        <v>0</v>
      </c>
      <c r="Z243" s="51">
        <f t="shared" si="24"/>
        <v>0</v>
      </c>
      <c r="AA243" s="30">
        <v>0</v>
      </c>
      <c r="AB243" s="39">
        <f t="shared" si="25"/>
        <v>0</v>
      </c>
      <c r="AC243" s="14"/>
    </row>
    <row r="244" spans="1:29" hidden="1" x14ac:dyDescent="0.3">
      <c r="A244" s="13" t="s">
        <v>481</v>
      </c>
      <c r="B244" s="25" t="s">
        <v>567</v>
      </c>
      <c r="C244" s="25" t="s">
        <v>662</v>
      </c>
      <c r="D244" s="25" t="s">
        <v>667</v>
      </c>
      <c r="E244" s="31" t="s">
        <v>422</v>
      </c>
      <c r="F244" s="31" t="s">
        <v>422</v>
      </c>
      <c r="G244" s="32">
        <v>83</v>
      </c>
      <c r="H244" s="25" t="s">
        <v>569</v>
      </c>
      <c r="I244" s="25" t="s">
        <v>440</v>
      </c>
      <c r="J244" s="25"/>
      <c r="K244" s="25" t="s">
        <v>486</v>
      </c>
      <c r="L244" s="25" t="s">
        <v>487</v>
      </c>
      <c r="M244" s="30">
        <v>0.02</v>
      </c>
      <c r="N244" s="26">
        <v>7176</v>
      </c>
      <c r="O244" s="14"/>
      <c r="P244" s="22">
        <v>29390.959999999999</v>
      </c>
      <c r="Q244" s="18"/>
      <c r="R244" s="18">
        <v>0</v>
      </c>
      <c r="S244" s="22">
        <f t="shared" si="21"/>
        <v>29390.959999999999</v>
      </c>
      <c r="T244" s="37">
        <f t="shared" si="22"/>
        <v>0</v>
      </c>
      <c r="U244" s="27">
        <v>0</v>
      </c>
      <c r="V244" s="18">
        <v>0</v>
      </c>
      <c r="W244" s="38">
        <f t="shared" si="20"/>
        <v>0</v>
      </c>
      <c r="X244" s="39">
        <f t="shared" si="23"/>
        <v>0</v>
      </c>
      <c r="Y244" s="15">
        <v>0</v>
      </c>
      <c r="Z244" s="51">
        <f t="shared" si="24"/>
        <v>0</v>
      </c>
      <c r="AA244" s="30">
        <v>0</v>
      </c>
      <c r="AB244" s="39">
        <f t="shared" si="25"/>
        <v>0</v>
      </c>
      <c r="AC244" s="14"/>
    </row>
    <row r="245" spans="1:29" hidden="1" x14ac:dyDescent="0.3">
      <c r="A245" s="13" t="s">
        <v>481</v>
      </c>
      <c r="B245" s="25" t="s">
        <v>567</v>
      </c>
      <c r="C245" s="25" t="s">
        <v>499</v>
      </c>
      <c r="D245" s="25" t="s">
        <v>500</v>
      </c>
      <c r="E245" s="31" t="s">
        <v>416</v>
      </c>
      <c r="F245" s="31" t="s">
        <v>687</v>
      </c>
      <c r="G245" s="32">
        <v>83</v>
      </c>
      <c r="H245" s="25" t="s">
        <v>569</v>
      </c>
      <c r="I245" s="25" t="s">
        <v>416</v>
      </c>
      <c r="J245" s="25"/>
      <c r="K245" s="25" t="s">
        <v>486</v>
      </c>
      <c r="L245" s="25" t="s">
        <v>487</v>
      </c>
      <c r="M245" s="30">
        <v>0.02</v>
      </c>
      <c r="N245" s="26">
        <v>7681</v>
      </c>
      <c r="O245" s="14"/>
      <c r="P245" s="22">
        <v>4612.07</v>
      </c>
      <c r="Q245" s="18"/>
      <c r="R245" s="18">
        <v>0</v>
      </c>
      <c r="S245" s="22">
        <f t="shared" si="21"/>
        <v>4612.07</v>
      </c>
      <c r="T245" s="37">
        <f t="shared" si="22"/>
        <v>0</v>
      </c>
      <c r="U245" s="27">
        <v>0</v>
      </c>
      <c r="V245" s="18">
        <v>0</v>
      </c>
      <c r="W245" s="38">
        <f t="shared" si="20"/>
        <v>0</v>
      </c>
      <c r="X245" s="39">
        <f t="shared" si="23"/>
        <v>0</v>
      </c>
      <c r="Y245" s="15">
        <v>0</v>
      </c>
      <c r="Z245" s="51">
        <f t="shared" si="24"/>
        <v>0</v>
      </c>
      <c r="AA245" s="30">
        <v>0</v>
      </c>
      <c r="AB245" s="39">
        <f t="shared" si="25"/>
        <v>0</v>
      </c>
      <c r="AC245" s="14"/>
    </row>
    <row r="246" spans="1:29" hidden="1" x14ac:dyDescent="0.3">
      <c r="A246" s="13" t="s">
        <v>481</v>
      </c>
      <c r="B246" s="25" t="s">
        <v>567</v>
      </c>
      <c r="C246" s="25" t="s">
        <v>499</v>
      </c>
      <c r="D246" s="25" t="s">
        <v>552</v>
      </c>
      <c r="E246" s="31" t="s">
        <v>439</v>
      </c>
      <c r="F246" s="31" t="s">
        <v>439</v>
      </c>
      <c r="G246" s="32">
        <v>83</v>
      </c>
      <c r="H246" s="25" t="s">
        <v>569</v>
      </c>
      <c r="I246" s="25" t="s">
        <v>439</v>
      </c>
      <c r="J246" s="25"/>
      <c r="K246" s="25" t="s">
        <v>486</v>
      </c>
      <c r="L246" s="25" t="s">
        <v>487</v>
      </c>
      <c r="M246" s="30">
        <v>0.02</v>
      </c>
      <c r="N246" s="26">
        <v>7112</v>
      </c>
      <c r="O246" s="14"/>
      <c r="P246" s="22">
        <v>4443.18</v>
      </c>
      <c r="Q246" s="18"/>
      <c r="R246" s="18">
        <v>0</v>
      </c>
      <c r="S246" s="22">
        <f t="shared" si="21"/>
        <v>4443.18</v>
      </c>
      <c r="T246" s="37">
        <f t="shared" si="22"/>
        <v>0</v>
      </c>
      <c r="U246" s="27">
        <v>0</v>
      </c>
      <c r="V246" s="18">
        <v>0</v>
      </c>
      <c r="W246" s="38">
        <f t="shared" si="20"/>
        <v>0</v>
      </c>
      <c r="X246" s="39">
        <f t="shared" si="23"/>
        <v>0</v>
      </c>
      <c r="Y246" s="15">
        <v>0</v>
      </c>
      <c r="Z246" s="51">
        <f t="shared" si="24"/>
        <v>0</v>
      </c>
      <c r="AA246" s="30">
        <v>0</v>
      </c>
      <c r="AB246" s="39">
        <f t="shared" si="25"/>
        <v>0</v>
      </c>
      <c r="AC246" s="14"/>
    </row>
    <row r="247" spans="1:29" hidden="1" x14ac:dyDescent="0.3">
      <c r="A247" s="13" t="s">
        <v>491</v>
      </c>
      <c r="B247" s="25" t="s">
        <v>567</v>
      </c>
      <c r="C247" s="25" t="s">
        <v>499</v>
      </c>
      <c r="D247" s="25" t="s">
        <v>535</v>
      </c>
      <c r="E247" s="31" t="s">
        <v>688</v>
      </c>
      <c r="F247" s="31" t="s">
        <v>688</v>
      </c>
      <c r="G247" s="32">
        <v>83</v>
      </c>
      <c r="H247" s="25" t="s">
        <v>569</v>
      </c>
      <c r="I247" s="25" t="s">
        <v>434</v>
      </c>
      <c r="J247" s="25"/>
      <c r="K247" s="25" t="s">
        <v>486</v>
      </c>
      <c r="L247" s="25" t="s">
        <v>496</v>
      </c>
      <c r="M247" s="30">
        <v>0</v>
      </c>
      <c r="N247" s="26">
        <v>7449</v>
      </c>
      <c r="O247" s="14"/>
      <c r="P247" s="22">
        <v>12629.5</v>
      </c>
      <c r="Q247" s="18"/>
      <c r="R247" s="18">
        <v>0</v>
      </c>
      <c r="S247" s="22">
        <f t="shared" si="21"/>
        <v>12629.5</v>
      </c>
      <c r="T247" s="37">
        <f t="shared" si="22"/>
        <v>0</v>
      </c>
      <c r="U247" s="27">
        <v>0</v>
      </c>
      <c r="V247" s="18">
        <v>0</v>
      </c>
      <c r="W247" s="38">
        <f t="shared" si="20"/>
        <v>0</v>
      </c>
      <c r="X247" s="39">
        <f t="shared" si="23"/>
        <v>0</v>
      </c>
      <c r="Y247" s="15">
        <v>0</v>
      </c>
      <c r="Z247" s="51">
        <f t="shared" si="24"/>
        <v>0</v>
      </c>
      <c r="AA247" s="30">
        <v>0</v>
      </c>
      <c r="AB247" s="39">
        <f t="shared" si="25"/>
        <v>0</v>
      </c>
      <c r="AC247" s="14"/>
    </row>
    <row r="248" spans="1:29" hidden="1" x14ac:dyDescent="0.3">
      <c r="A248" s="13" t="s">
        <v>481</v>
      </c>
      <c r="B248" s="25" t="s">
        <v>567</v>
      </c>
      <c r="C248" s="25" t="s">
        <v>499</v>
      </c>
      <c r="D248" s="14" t="s">
        <v>500</v>
      </c>
      <c r="E248" s="25" t="s">
        <v>689</v>
      </c>
      <c r="F248" s="25" t="s">
        <v>690</v>
      </c>
      <c r="G248" s="28">
        <v>489</v>
      </c>
      <c r="H248" s="25" t="s">
        <v>485</v>
      </c>
      <c r="I248" s="25" t="s">
        <v>341</v>
      </c>
      <c r="J248" s="25"/>
      <c r="K248" s="25" t="s">
        <v>486</v>
      </c>
      <c r="L248" s="25" t="s">
        <v>487</v>
      </c>
      <c r="M248" s="27">
        <v>0.02</v>
      </c>
      <c r="N248" s="26">
        <v>8052</v>
      </c>
      <c r="O248" s="14"/>
      <c r="P248" s="22">
        <v>0</v>
      </c>
      <c r="Q248" s="18"/>
      <c r="R248" s="18">
        <v>0</v>
      </c>
      <c r="S248" s="22">
        <f t="shared" si="21"/>
        <v>0</v>
      </c>
      <c r="T248" s="37">
        <f t="shared" si="22"/>
        <v>0</v>
      </c>
      <c r="U248" s="27">
        <v>0</v>
      </c>
      <c r="V248" s="18">
        <v>0</v>
      </c>
      <c r="W248" s="38">
        <f t="shared" si="20"/>
        <v>0</v>
      </c>
      <c r="X248" s="39">
        <f t="shared" si="23"/>
        <v>0</v>
      </c>
      <c r="Y248" s="15">
        <v>9.9400000000000002E-2</v>
      </c>
      <c r="Z248" s="51">
        <f t="shared" ref="Z248:Z258" si="26">R248*Y248</f>
        <v>0</v>
      </c>
      <c r="AA248" s="27">
        <v>0</v>
      </c>
      <c r="AB248" s="39">
        <f t="shared" si="25"/>
        <v>0</v>
      </c>
      <c r="AC248" s="14"/>
    </row>
    <row r="249" spans="1:29" hidden="1" x14ac:dyDescent="0.3">
      <c r="A249" s="13" t="s">
        <v>693</v>
      </c>
      <c r="B249" s="14" t="s">
        <v>482</v>
      </c>
      <c r="C249" s="14" t="s">
        <v>483</v>
      </c>
      <c r="D249" s="14" t="s">
        <v>484</v>
      </c>
      <c r="E249" s="14" t="s">
        <v>694</v>
      </c>
      <c r="F249" s="14" t="s">
        <v>694</v>
      </c>
      <c r="G249" s="14">
        <v>495</v>
      </c>
      <c r="H249" s="14" t="s">
        <v>695</v>
      </c>
      <c r="I249" s="14" t="s">
        <v>696</v>
      </c>
      <c r="J249" s="14"/>
      <c r="K249" s="14" t="s">
        <v>486</v>
      </c>
      <c r="L249" s="14" t="s">
        <v>487</v>
      </c>
      <c r="M249" s="15">
        <v>0.06</v>
      </c>
      <c r="N249" s="16">
        <v>370472</v>
      </c>
      <c r="O249" s="14"/>
      <c r="P249" s="17">
        <v>4629.0399999999963</v>
      </c>
      <c r="Q249" s="18">
        <v>10000</v>
      </c>
      <c r="R249" s="18">
        <v>8216.1799999999985</v>
      </c>
      <c r="S249" s="22">
        <f t="shared" si="21"/>
        <v>6412.8599999999988</v>
      </c>
      <c r="T249" s="37">
        <f t="shared" si="22"/>
        <v>7751.1132075471678</v>
      </c>
      <c r="U249" s="15">
        <v>0</v>
      </c>
      <c r="V249" s="18">
        <v>0</v>
      </c>
      <c r="W249" s="38">
        <f t="shared" si="20"/>
        <v>465.06679245283067</v>
      </c>
      <c r="X249" s="39">
        <f>R249</f>
        <v>8216.1799999999985</v>
      </c>
      <c r="Y249" s="15">
        <v>6.5000000000000002E-2</v>
      </c>
      <c r="Z249" s="51">
        <f t="shared" si="26"/>
        <v>534.05169999999987</v>
      </c>
      <c r="AA249" s="15">
        <v>0</v>
      </c>
      <c r="AB249" s="39">
        <f>X249</f>
        <v>8216.1799999999985</v>
      </c>
      <c r="AC249" s="14"/>
    </row>
    <row r="250" spans="1:29" hidden="1" x14ac:dyDescent="0.3">
      <c r="A250" s="13" t="s">
        <v>697</v>
      </c>
      <c r="B250" s="14" t="s">
        <v>482</v>
      </c>
      <c r="C250" s="14" t="s">
        <v>483</v>
      </c>
      <c r="D250" s="14" t="s">
        <v>484</v>
      </c>
      <c r="E250" s="14" t="s">
        <v>694</v>
      </c>
      <c r="F250" s="14" t="s">
        <v>694</v>
      </c>
      <c r="G250" s="14">
        <v>495</v>
      </c>
      <c r="H250" s="14" t="s">
        <v>695</v>
      </c>
      <c r="I250" s="14" t="s">
        <v>698</v>
      </c>
      <c r="J250" s="14"/>
      <c r="K250" s="14" t="s">
        <v>486</v>
      </c>
      <c r="L250" s="14" t="s">
        <v>487</v>
      </c>
      <c r="M250" s="15">
        <v>0.06</v>
      </c>
      <c r="N250" s="16">
        <v>373972</v>
      </c>
      <c r="O250" s="14"/>
      <c r="P250" s="17">
        <v>2692.2999999999993</v>
      </c>
      <c r="Q250" s="18">
        <v>10000</v>
      </c>
      <c r="R250" s="18">
        <v>9946.5799999999981</v>
      </c>
      <c r="S250" s="22">
        <f t="shared" si="21"/>
        <v>2745.7200000000012</v>
      </c>
      <c r="T250" s="37">
        <f t="shared" si="22"/>
        <v>9383.5660377358472</v>
      </c>
      <c r="U250" s="15">
        <v>0</v>
      </c>
      <c r="V250" s="18">
        <v>0</v>
      </c>
      <c r="W250" s="38">
        <f t="shared" si="20"/>
        <v>563.0139622641509</v>
      </c>
      <c r="X250" s="39">
        <f t="shared" ref="X250:X281" si="27">R250</f>
        <v>9946.5799999999981</v>
      </c>
      <c r="Y250" s="15">
        <v>6.5000000000000002E-2</v>
      </c>
      <c r="Z250" s="51">
        <f t="shared" si="26"/>
        <v>646.52769999999987</v>
      </c>
      <c r="AA250" s="15">
        <v>0</v>
      </c>
      <c r="AB250" s="39">
        <f t="shared" ref="AB250:AB281" si="28">X250</f>
        <v>9946.5799999999981</v>
      </c>
      <c r="AC250" s="14"/>
    </row>
    <row r="251" spans="1:29" hidden="1" x14ac:dyDescent="0.3">
      <c r="A251" s="13" t="s">
        <v>693</v>
      </c>
      <c r="B251" s="14" t="s">
        <v>482</v>
      </c>
      <c r="C251" s="14" t="s">
        <v>499</v>
      </c>
      <c r="D251" s="14" t="s">
        <v>500</v>
      </c>
      <c r="E251" s="14" t="s">
        <v>699</v>
      </c>
      <c r="F251" s="14" t="s">
        <v>699</v>
      </c>
      <c r="G251" s="14">
        <v>495</v>
      </c>
      <c r="H251" s="14" t="s">
        <v>695</v>
      </c>
      <c r="I251" s="14" t="s">
        <v>700</v>
      </c>
      <c r="J251" s="14"/>
      <c r="K251" s="14" t="s">
        <v>486</v>
      </c>
      <c r="L251" s="14" t="s">
        <v>496</v>
      </c>
      <c r="M251" s="15">
        <v>0</v>
      </c>
      <c r="N251" s="16">
        <v>402732</v>
      </c>
      <c r="O251" s="14"/>
      <c r="P251" s="17">
        <v>0</v>
      </c>
      <c r="Q251" s="18">
        <v>10000</v>
      </c>
      <c r="R251" s="18">
        <v>1250</v>
      </c>
      <c r="S251" s="22">
        <f t="shared" si="21"/>
        <v>8750</v>
      </c>
      <c r="T251" s="37">
        <f t="shared" si="22"/>
        <v>1250</v>
      </c>
      <c r="U251" s="15">
        <v>0</v>
      </c>
      <c r="V251" s="18">
        <v>0</v>
      </c>
      <c r="W251" s="38">
        <f t="shared" si="20"/>
        <v>0</v>
      </c>
      <c r="X251" s="39">
        <f t="shared" si="27"/>
        <v>1250</v>
      </c>
      <c r="Y251" s="15">
        <v>6.5000000000000002E-2</v>
      </c>
      <c r="Z251" s="51">
        <f t="shared" si="26"/>
        <v>81.25</v>
      </c>
      <c r="AA251" s="15">
        <v>0</v>
      </c>
      <c r="AB251" s="39">
        <f t="shared" si="28"/>
        <v>1250</v>
      </c>
      <c r="AC251" s="14"/>
    </row>
    <row r="252" spans="1:29" hidden="1" x14ac:dyDescent="0.3">
      <c r="A252" s="13" t="s">
        <v>701</v>
      </c>
      <c r="B252" s="14" t="s">
        <v>482</v>
      </c>
      <c r="C252" s="14" t="s">
        <v>499</v>
      </c>
      <c r="D252" s="14" t="s">
        <v>500</v>
      </c>
      <c r="E252" s="14" t="s">
        <v>702</v>
      </c>
      <c r="F252" s="14" t="s">
        <v>702</v>
      </c>
      <c r="G252" s="14">
        <v>495</v>
      </c>
      <c r="H252" s="14" t="s">
        <v>695</v>
      </c>
      <c r="I252" s="14" t="s">
        <v>703</v>
      </c>
      <c r="J252" s="14"/>
      <c r="K252" s="14" t="s">
        <v>486</v>
      </c>
      <c r="L252" s="14" t="s">
        <v>487</v>
      </c>
      <c r="M252" s="15">
        <v>0.05</v>
      </c>
      <c r="N252" s="16">
        <v>391772</v>
      </c>
      <c r="O252" s="14"/>
      <c r="P252" s="17">
        <v>4147.17</v>
      </c>
      <c r="Q252" s="18">
        <v>-4147.16</v>
      </c>
      <c r="R252" s="18">
        <v>0</v>
      </c>
      <c r="S252" s="22">
        <f t="shared" si="21"/>
        <v>1.0000000000218279E-2</v>
      </c>
      <c r="T252" s="37">
        <f t="shared" si="22"/>
        <v>0</v>
      </c>
      <c r="U252" s="15">
        <v>0</v>
      </c>
      <c r="V252" s="18">
        <v>0</v>
      </c>
      <c r="W252" s="38">
        <f t="shared" si="20"/>
        <v>0</v>
      </c>
      <c r="X252" s="39">
        <f t="shared" si="27"/>
        <v>0</v>
      </c>
      <c r="Y252" s="15">
        <v>6.5000000000000002E-2</v>
      </c>
      <c r="Z252" s="51">
        <f t="shared" si="26"/>
        <v>0</v>
      </c>
      <c r="AA252" s="15">
        <v>0</v>
      </c>
      <c r="AB252" s="39">
        <f t="shared" si="28"/>
        <v>0</v>
      </c>
      <c r="AC252" s="14"/>
    </row>
    <row r="253" spans="1:29" hidden="1" x14ac:dyDescent="0.3">
      <c r="A253" s="13" t="s">
        <v>693</v>
      </c>
      <c r="B253" s="14" t="s">
        <v>482</v>
      </c>
      <c r="C253" s="14" t="s">
        <v>499</v>
      </c>
      <c r="D253" s="14" t="s">
        <v>500</v>
      </c>
      <c r="E253" s="14" t="s">
        <v>704</v>
      </c>
      <c r="F253" s="14" t="s">
        <v>704</v>
      </c>
      <c r="G253" s="14">
        <v>495</v>
      </c>
      <c r="H253" s="14" t="s">
        <v>695</v>
      </c>
      <c r="I253" s="14" t="s">
        <v>704</v>
      </c>
      <c r="J253" s="14"/>
      <c r="K253" s="14" t="s">
        <v>486</v>
      </c>
      <c r="L253" s="14" t="s">
        <v>487</v>
      </c>
      <c r="M253" s="15">
        <v>0.05</v>
      </c>
      <c r="N253" s="16">
        <v>438012</v>
      </c>
      <c r="O253" s="14"/>
      <c r="P253" s="17">
        <v>0</v>
      </c>
      <c r="Q253" s="18">
        <v>18824.45</v>
      </c>
      <c r="R253" s="18">
        <v>8641.0499999999993</v>
      </c>
      <c r="S253" s="22">
        <f t="shared" si="21"/>
        <v>10183.400000000001</v>
      </c>
      <c r="T253" s="37">
        <f t="shared" si="22"/>
        <v>8229.5714285714275</v>
      </c>
      <c r="U253" s="15">
        <v>0</v>
      </c>
      <c r="V253" s="18">
        <v>0</v>
      </c>
      <c r="W253" s="38">
        <f t="shared" si="20"/>
        <v>411.47857142857174</v>
      </c>
      <c r="X253" s="39">
        <f t="shared" si="27"/>
        <v>8641.0499999999993</v>
      </c>
      <c r="Y253" s="15">
        <v>6.5000000000000002E-2</v>
      </c>
      <c r="Z253" s="51">
        <f t="shared" si="26"/>
        <v>561.66824999999994</v>
      </c>
      <c r="AA253" s="15">
        <v>0</v>
      </c>
      <c r="AB253" s="39">
        <f t="shared" si="28"/>
        <v>8641.0499999999993</v>
      </c>
      <c r="AC253" s="14"/>
    </row>
    <row r="254" spans="1:29" hidden="1" x14ac:dyDescent="0.3">
      <c r="A254" s="13" t="s">
        <v>701</v>
      </c>
      <c r="B254" s="14" t="s">
        <v>482</v>
      </c>
      <c r="C254" s="14" t="s">
        <v>499</v>
      </c>
      <c r="D254" s="14" t="s">
        <v>500</v>
      </c>
      <c r="E254" s="14" t="s">
        <v>336</v>
      </c>
      <c r="F254" s="14" t="s">
        <v>336</v>
      </c>
      <c r="G254" s="14">
        <v>495</v>
      </c>
      <c r="H254" s="14" t="s">
        <v>695</v>
      </c>
      <c r="I254" s="14" t="s">
        <v>705</v>
      </c>
      <c r="J254" s="14"/>
      <c r="K254" s="14" t="s">
        <v>486</v>
      </c>
      <c r="L254" s="14" t="s">
        <v>487</v>
      </c>
      <c r="M254" s="15">
        <v>0.05</v>
      </c>
      <c r="N254" s="16">
        <v>396202</v>
      </c>
      <c r="O254" s="14"/>
      <c r="P254" s="17">
        <v>6653.6399999999976</v>
      </c>
      <c r="Q254" s="18">
        <v>10500</v>
      </c>
      <c r="R254" s="18">
        <v>12306.869999999997</v>
      </c>
      <c r="S254" s="22">
        <f t="shared" si="21"/>
        <v>4846.7700000000023</v>
      </c>
      <c r="T254" s="37">
        <f t="shared" si="22"/>
        <v>11720.828571428568</v>
      </c>
      <c r="U254" s="15">
        <v>0</v>
      </c>
      <c r="V254" s="18">
        <v>0</v>
      </c>
      <c r="W254" s="38">
        <f t="shared" si="20"/>
        <v>586.0414285714287</v>
      </c>
      <c r="X254" s="39">
        <f t="shared" si="27"/>
        <v>12306.869999999997</v>
      </c>
      <c r="Y254" s="15">
        <v>6.5000000000000002E-2</v>
      </c>
      <c r="Z254" s="51">
        <f t="shared" si="26"/>
        <v>799.94654999999989</v>
      </c>
      <c r="AA254" s="15">
        <v>0</v>
      </c>
      <c r="AB254" s="39">
        <f t="shared" si="28"/>
        <v>12306.869999999997</v>
      </c>
      <c r="AC254" s="14"/>
    </row>
    <row r="255" spans="1:29" hidden="1" x14ac:dyDescent="0.3">
      <c r="A255" s="13" t="s">
        <v>481</v>
      </c>
      <c r="B255" s="14" t="s">
        <v>482</v>
      </c>
      <c r="C255" s="14" t="s">
        <v>499</v>
      </c>
      <c r="D255" s="14" t="s">
        <v>500</v>
      </c>
      <c r="E255" s="14" t="s">
        <v>706</v>
      </c>
      <c r="F255" s="14" t="s">
        <v>706</v>
      </c>
      <c r="G255" s="14">
        <v>495</v>
      </c>
      <c r="H255" s="14" t="s">
        <v>695</v>
      </c>
      <c r="I255" s="14" t="s">
        <v>707</v>
      </c>
      <c r="J255" s="14"/>
      <c r="K255" s="14" t="s">
        <v>486</v>
      </c>
      <c r="L255" s="14" t="s">
        <v>487</v>
      </c>
      <c r="M255" s="15">
        <v>0.04</v>
      </c>
      <c r="N255" s="16">
        <v>394732</v>
      </c>
      <c r="O255" s="14"/>
      <c r="P255" s="17">
        <v>3225.58</v>
      </c>
      <c r="Q255" s="18">
        <v>12480</v>
      </c>
      <c r="R255" s="18">
        <v>6592</v>
      </c>
      <c r="S255" s="22">
        <f t="shared" si="21"/>
        <v>9113.58</v>
      </c>
      <c r="T255" s="37">
        <f t="shared" si="22"/>
        <v>6338.4615384615381</v>
      </c>
      <c r="U255" s="15">
        <v>0</v>
      </c>
      <c r="V255" s="18">
        <v>0</v>
      </c>
      <c r="W255" s="38">
        <f t="shared" si="20"/>
        <v>253.53846153846189</v>
      </c>
      <c r="X255" s="39">
        <f t="shared" si="27"/>
        <v>6592</v>
      </c>
      <c r="Y255" s="15">
        <v>6.5000000000000002E-2</v>
      </c>
      <c r="Z255" s="51">
        <f t="shared" si="26"/>
        <v>428.48</v>
      </c>
      <c r="AA255" s="15">
        <v>0</v>
      </c>
      <c r="AB255" s="39">
        <f t="shared" si="28"/>
        <v>6592</v>
      </c>
      <c r="AC255" s="14"/>
    </row>
    <row r="256" spans="1:29" hidden="1" x14ac:dyDescent="0.3">
      <c r="A256" s="13" t="s">
        <v>697</v>
      </c>
      <c r="B256" s="14" t="s">
        <v>482</v>
      </c>
      <c r="C256" s="14" t="s">
        <v>499</v>
      </c>
      <c r="D256" s="14" t="s">
        <v>500</v>
      </c>
      <c r="E256" s="14" t="s">
        <v>708</v>
      </c>
      <c r="F256" s="14" t="s">
        <v>709</v>
      </c>
      <c r="G256" s="14">
        <v>495</v>
      </c>
      <c r="H256" s="14" t="s">
        <v>695</v>
      </c>
      <c r="I256" s="14" t="s">
        <v>710</v>
      </c>
      <c r="J256" s="14"/>
      <c r="K256" s="14" t="s">
        <v>711</v>
      </c>
      <c r="L256" s="14" t="s">
        <v>487</v>
      </c>
      <c r="M256" s="15">
        <v>0.09</v>
      </c>
      <c r="N256" s="16">
        <v>372412</v>
      </c>
      <c r="O256" s="14"/>
      <c r="P256" s="17">
        <v>0</v>
      </c>
      <c r="Q256" s="18"/>
      <c r="R256" s="18">
        <v>0</v>
      </c>
      <c r="S256" s="22">
        <f t="shared" si="21"/>
        <v>0</v>
      </c>
      <c r="T256" s="37">
        <f t="shared" si="22"/>
        <v>0</v>
      </c>
      <c r="U256" s="15">
        <v>0</v>
      </c>
      <c r="V256" s="18">
        <v>0</v>
      </c>
      <c r="W256" s="38">
        <f t="shared" si="20"/>
        <v>0</v>
      </c>
      <c r="X256" s="39">
        <f t="shared" si="27"/>
        <v>0</v>
      </c>
      <c r="Y256" s="15">
        <v>0.14000000000000001</v>
      </c>
      <c r="Z256" s="51">
        <f t="shared" si="26"/>
        <v>0</v>
      </c>
      <c r="AA256" s="15">
        <v>0</v>
      </c>
      <c r="AB256" s="39">
        <f t="shared" si="28"/>
        <v>0</v>
      </c>
      <c r="AC256" s="14"/>
    </row>
    <row r="257" spans="1:29" hidden="1" x14ac:dyDescent="0.3">
      <c r="A257" s="13" t="s">
        <v>481</v>
      </c>
      <c r="B257" s="14" t="s">
        <v>482</v>
      </c>
      <c r="C257" s="14" t="s">
        <v>499</v>
      </c>
      <c r="D257" s="14" t="s">
        <v>500</v>
      </c>
      <c r="E257" s="14" t="s">
        <v>708</v>
      </c>
      <c r="F257" s="14" t="s">
        <v>709</v>
      </c>
      <c r="G257" s="14">
        <v>495</v>
      </c>
      <c r="H257" s="14" t="s">
        <v>695</v>
      </c>
      <c r="I257" s="14" t="s">
        <v>710</v>
      </c>
      <c r="J257" s="14"/>
      <c r="K257" s="14" t="s">
        <v>711</v>
      </c>
      <c r="L257" s="14" t="s">
        <v>487</v>
      </c>
      <c r="M257" s="15">
        <v>0.1</v>
      </c>
      <c r="N257" s="16">
        <v>372412</v>
      </c>
      <c r="O257" s="14"/>
      <c r="P257" s="17">
        <v>160146.18999999997</v>
      </c>
      <c r="Q257" s="18"/>
      <c r="R257" s="18">
        <v>0</v>
      </c>
      <c r="S257" s="22">
        <f t="shared" si="21"/>
        <v>160146.18999999997</v>
      </c>
      <c r="T257" s="37">
        <f t="shared" si="22"/>
        <v>0</v>
      </c>
      <c r="U257" s="15">
        <v>0</v>
      </c>
      <c r="V257" s="18">
        <v>0</v>
      </c>
      <c r="W257" s="38">
        <f t="shared" si="20"/>
        <v>0</v>
      </c>
      <c r="X257" s="39">
        <f t="shared" si="27"/>
        <v>0</v>
      </c>
      <c r="Y257" s="15">
        <v>0.14000000000000001</v>
      </c>
      <c r="Z257" s="51">
        <f t="shared" si="26"/>
        <v>0</v>
      </c>
      <c r="AA257" s="15">
        <v>0</v>
      </c>
      <c r="AB257" s="39">
        <f t="shared" si="28"/>
        <v>0</v>
      </c>
      <c r="AC257" s="14"/>
    </row>
    <row r="258" spans="1:29" hidden="1" x14ac:dyDescent="0.3">
      <c r="A258" s="13" t="s">
        <v>481</v>
      </c>
      <c r="B258" s="14" t="s">
        <v>482</v>
      </c>
      <c r="C258" s="14" t="s">
        <v>499</v>
      </c>
      <c r="D258" s="14" t="s">
        <v>500</v>
      </c>
      <c r="E258" s="14" t="s">
        <v>712</v>
      </c>
      <c r="F258" s="14" t="s">
        <v>712</v>
      </c>
      <c r="G258" s="14">
        <v>495</v>
      </c>
      <c r="H258" s="14" t="s">
        <v>695</v>
      </c>
      <c r="I258" s="14" t="s">
        <v>713</v>
      </c>
      <c r="J258" s="14"/>
      <c r="K258" s="14" t="s">
        <v>486</v>
      </c>
      <c r="L258" s="14" t="s">
        <v>487</v>
      </c>
      <c r="M258" s="15">
        <v>0.04</v>
      </c>
      <c r="N258" s="16">
        <v>371062</v>
      </c>
      <c r="O258" s="14"/>
      <c r="P258" s="17">
        <v>2011.1099999999969</v>
      </c>
      <c r="Q258" s="18">
        <v>20800</v>
      </c>
      <c r="R258" s="18">
        <v>14324.960000000001</v>
      </c>
      <c r="S258" s="22">
        <f t="shared" si="21"/>
        <v>8486.149999999996</v>
      </c>
      <c r="T258" s="37">
        <f t="shared" si="22"/>
        <v>13774</v>
      </c>
      <c r="U258" s="15">
        <v>0</v>
      </c>
      <c r="V258" s="18">
        <v>0</v>
      </c>
      <c r="W258" s="38">
        <f t="shared" ref="W258:W321" si="29">IF(L258="返现",T258*M258,R258-T258)</f>
        <v>550.96000000000095</v>
      </c>
      <c r="X258" s="39">
        <f t="shared" si="27"/>
        <v>14324.960000000001</v>
      </c>
      <c r="Y258" s="15">
        <v>6.5000000000000002E-2</v>
      </c>
      <c r="Z258" s="51">
        <f t="shared" si="26"/>
        <v>931.12240000000008</v>
      </c>
      <c r="AA258" s="15">
        <v>0</v>
      </c>
      <c r="AB258" s="39">
        <f t="shared" si="28"/>
        <v>14324.960000000001</v>
      </c>
      <c r="AC258" s="14"/>
    </row>
    <row r="259" spans="1:29" hidden="1" x14ac:dyDescent="0.3">
      <c r="A259" s="13" t="s">
        <v>481</v>
      </c>
      <c r="B259" s="14" t="s">
        <v>482</v>
      </c>
      <c r="C259" s="14" t="s">
        <v>499</v>
      </c>
      <c r="D259" s="14" t="s">
        <v>500</v>
      </c>
      <c r="E259" s="14" t="s">
        <v>714</v>
      </c>
      <c r="F259" s="14" t="s">
        <v>714</v>
      </c>
      <c r="G259" s="14">
        <v>495</v>
      </c>
      <c r="H259" s="14" t="s">
        <v>695</v>
      </c>
      <c r="I259" s="14" t="s">
        <v>715</v>
      </c>
      <c r="J259" s="14"/>
      <c r="K259" s="14" t="s">
        <v>486</v>
      </c>
      <c r="L259" s="14" t="s">
        <v>487</v>
      </c>
      <c r="M259" s="15">
        <v>0.05</v>
      </c>
      <c r="N259" s="16">
        <v>368952</v>
      </c>
      <c r="O259" s="14"/>
      <c r="P259" s="17">
        <v>53415.670000000027</v>
      </c>
      <c r="Q259" s="18">
        <v>60000</v>
      </c>
      <c r="R259" s="18">
        <v>77900.840000000011</v>
      </c>
      <c r="S259" s="22">
        <f t="shared" ref="S259:S322" si="30">P259+Q259-R259</f>
        <v>35514.830000000016</v>
      </c>
      <c r="T259" s="37">
        <f t="shared" ref="T259:T322" si="31">IF(L259="折扣",R259/(1+AA259)*M259,IF(L259="返现",R259/(1+AA259),R259/(1+M259+AA259)))</f>
        <v>74191.276190476201</v>
      </c>
      <c r="U259" s="15">
        <v>0</v>
      </c>
      <c r="V259" s="18">
        <v>0</v>
      </c>
      <c r="W259" s="38">
        <f t="shared" si="29"/>
        <v>3709.5638095238101</v>
      </c>
      <c r="X259" s="39">
        <f t="shared" si="27"/>
        <v>77900.840000000011</v>
      </c>
      <c r="Y259" s="15">
        <v>6.5000000000000002E-2</v>
      </c>
      <c r="Z259" s="51">
        <f t="shared" ref="Z259:Z322" si="32">R259*Y259</f>
        <v>5063.5546000000013</v>
      </c>
      <c r="AA259" s="15">
        <v>0</v>
      </c>
      <c r="AB259" s="39">
        <f t="shared" si="28"/>
        <v>77900.840000000011</v>
      </c>
      <c r="AC259" s="14"/>
    </row>
    <row r="260" spans="1:29" hidden="1" x14ac:dyDescent="0.3">
      <c r="A260" s="13" t="s">
        <v>481</v>
      </c>
      <c r="B260" s="14" t="s">
        <v>482</v>
      </c>
      <c r="C260" s="14" t="s">
        <v>499</v>
      </c>
      <c r="D260" s="14" t="s">
        <v>500</v>
      </c>
      <c r="E260" s="14" t="s">
        <v>714</v>
      </c>
      <c r="F260" s="14" t="s">
        <v>714</v>
      </c>
      <c r="G260" s="14">
        <v>495</v>
      </c>
      <c r="H260" s="14" t="s">
        <v>695</v>
      </c>
      <c r="I260" s="14" t="s">
        <v>716</v>
      </c>
      <c r="J260" s="14"/>
      <c r="K260" s="14" t="s">
        <v>711</v>
      </c>
      <c r="L260" s="14" t="s">
        <v>487</v>
      </c>
      <c r="M260" s="15">
        <v>0.1</v>
      </c>
      <c r="N260" s="16">
        <v>411632</v>
      </c>
      <c r="O260" s="14"/>
      <c r="P260" s="17">
        <v>24968.43</v>
      </c>
      <c r="Q260" s="18">
        <v>250000</v>
      </c>
      <c r="R260" s="18">
        <v>225740.03000000003</v>
      </c>
      <c r="S260" s="22">
        <f t="shared" si="30"/>
        <v>49228.399999999965</v>
      </c>
      <c r="T260" s="37">
        <f t="shared" si="31"/>
        <v>205218.20909090911</v>
      </c>
      <c r="U260" s="15">
        <v>0</v>
      </c>
      <c r="V260" s="18">
        <v>0</v>
      </c>
      <c r="W260" s="38">
        <f t="shared" si="29"/>
        <v>20521.820909090922</v>
      </c>
      <c r="X260" s="39">
        <f t="shared" si="27"/>
        <v>225740.03000000003</v>
      </c>
      <c r="Y260" s="15">
        <v>0.14000000000000001</v>
      </c>
      <c r="Z260" s="51">
        <f t="shared" si="32"/>
        <v>31603.604200000005</v>
      </c>
      <c r="AA260" s="15">
        <v>0</v>
      </c>
      <c r="AB260" s="39">
        <f t="shared" si="28"/>
        <v>225740.03000000003</v>
      </c>
      <c r="AC260" s="14"/>
    </row>
    <row r="261" spans="1:29" hidden="1" x14ac:dyDescent="0.3">
      <c r="A261" s="13" t="s">
        <v>481</v>
      </c>
      <c r="B261" s="14" t="s">
        <v>482</v>
      </c>
      <c r="C261" s="14" t="s">
        <v>499</v>
      </c>
      <c r="D261" s="14" t="s">
        <v>500</v>
      </c>
      <c r="E261" s="14" t="s">
        <v>714</v>
      </c>
      <c r="F261" s="14" t="s">
        <v>714</v>
      </c>
      <c r="G261" s="14">
        <v>495</v>
      </c>
      <c r="H261" s="14" t="s">
        <v>695</v>
      </c>
      <c r="I261" s="14" t="s">
        <v>717</v>
      </c>
      <c r="J261" s="14"/>
      <c r="K261" s="14" t="s">
        <v>486</v>
      </c>
      <c r="L261" s="14" t="s">
        <v>487</v>
      </c>
      <c r="M261" s="15">
        <v>0.05</v>
      </c>
      <c r="N261" s="16">
        <v>369022</v>
      </c>
      <c r="O261" s="14"/>
      <c r="P261" s="17">
        <v>104544.46999999997</v>
      </c>
      <c r="Q261" s="18">
        <v>110000</v>
      </c>
      <c r="R261" s="18">
        <v>189399.18000000005</v>
      </c>
      <c r="S261" s="22">
        <f t="shared" si="30"/>
        <v>25145.289999999921</v>
      </c>
      <c r="T261" s="37">
        <f t="shared" si="31"/>
        <v>180380.17142857146</v>
      </c>
      <c r="U261" s="15">
        <v>0</v>
      </c>
      <c r="V261" s="18">
        <v>0</v>
      </c>
      <c r="W261" s="38">
        <f t="shared" si="29"/>
        <v>9019.008571428596</v>
      </c>
      <c r="X261" s="39">
        <f t="shared" si="27"/>
        <v>189399.18000000005</v>
      </c>
      <c r="Y261" s="15">
        <v>6.5000000000000002E-2</v>
      </c>
      <c r="Z261" s="51">
        <f t="shared" si="32"/>
        <v>12310.946700000004</v>
      </c>
      <c r="AA261" s="15">
        <v>0</v>
      </c>
      <c r="AB261" s="39">
        <f t="shared" si="28"/>
        <v>189399.18000000005</v>
      </c>
      <c r="AC261" s="14"/>
    </row>
    <row r="262" spans="1:29" hidden="1" x14ac:dyDescent="0.3">
      <c r="A262" s="13" t="s">
        <v>481</v>
      </c>
      <c r="B262" s="14" t="s">
        <v>482</v>
      </c>
      <c r="C262" s="14" t="s">
        <v>499</v>
      </c>
      <c r="D262" s="14" t="s">
        <v>500</v>
      </c>
      <c r="E262" s="14" t="s">
        <v>714</v>
      </c>
      <c r="F262" s="14" t="s">
        <v>714</v>
      </c>
      <c r="G262" s="14">
        <v>495</v>
      </c>
      <c r="H262" s="14" t="s">
        <v>695</v>
      </c>
      <c r="I262" s="14" t="s">
        <v>718</v>
      </c>
      <c r="J262" s="14"/>
      <c r="K262" s="14" t="s">
        <v>711</v>
      </c>
      <c r="L262" s="14" t="s">
        <v>487</v>
      </c>
      <c r="M262" s="15">
        <v>0.1</v>
      </c>
      <c r="N262" s="16">
        <v>387802</v>
      </c>
      <c r="O262" s="14"/>
      <c r="P262" s="17">
        <v>88933.82</v>
      </c>
      <c r="Q262" s="18">
        <v>125000</v>
      </c>
      <c r="R262" s="18">
        <v>183799.89</v>
      </c>
      <c r="S262" s="22">
        <f t="shared" si="30"/>
        <v>30133.929999999993</v>
      </c>
      <c r="T262" s="37">
        <f t="shared" si="31"/>
        <v>167090.80909090908</v>
      </c>
      <c r="U262" s="15">
        <v>0</v>
      </c>
      <c r="V262" s="18">
        <v>0</v>
      </c>
      <c r="W262" s="38">
        <f t="shared" si="29"/>
        <v>16709.080909090932</v>
      </c>
      <c r="X262" s="39">
        <f t="shared" si="27"/>
        <v>183799.89</v>
      </c>
      <c r="Y262" s="15">
        <v>0.14000000000000001</v>
      </c>
      <c r="Z262" s="51">
        <f t="shared" si="32"/>
        <v>25731.984600000003</v>
      </c>
      <c r="AA262" s="15">
        <v>0</v>
      </c>
      <c r="AB262" s="39">
        <f t="shared" si="28"/>
        <v>183799.89</v>
      </c>
      <c r="AC262" s="14"/>
    </row>
    <row r="263" spans="1:29" hidden="1" x14ac:dyDescent="0.3">
      <c r="A263" s="13" t="s">
        <v>481</v>
      </c>
      <c r="B263" s="14" t="s">
        <v>482</v>
      </c>
      <c r="C263" s="14" t="s">
        <v>499</v>
      </c>
      <c r="D263" s="14" t="s">
        <v>500</v>
      </c>
      <c r="E263" s="14" t="s">
        <v>719</v>
      </c>
      <c r="F263" s="14" t="s">
        <v>719</v>
      </c>
      <c r="G263" s="14">
        <v>495</v>
      </c>
      <c r="H263" s="14" t="s">
        <v>695</v>
      </c>
      <c r="I263" s="14" t="s">
        <v>720</v>
      </c>
      <c r="J263" s="14"/>
      <c r="K263" s="14" t="s">
        <v>486</v>
      </c>
      <c r="L263" s="14" t="s">
        <v>496</v>
      </c>
      <c r="M263" s="15">
        <v>0</v>
      </c>
      <c r="N263" s="16">
        <v>370222</v>
      </c>
      <c r="O263" s="14"/>
      <c r="P263" s="17">
        <v>1791.3200000000033</v>
      </c>
      <c r="Q263" s="18">
        <v>20000</v>
      </c>
      <c r="R263" s="18">
        <v>16615.120000000003</v>
      </c>
      <c r="S263" s="22">
        <f t="shared" si="30"/>
        <v>5176.2000000000007</v>
      </c>
      <c r="T263" s="37">
        <f t="shared" si="31"/>
        <v>16615.120000000003</v>
      </c>
      <c r="U263" s="15">
        <v>0</v>
      </c>
      <c r="V263" s="18">
        <v>0</v>
      </c>
      <c r="W263" s="38">
        <f t="shared" si="29"/>
        <v>0</v>
      </c>
      <c r="X263" s="39">
        <f t="shared" si="27"/>
        <v>16615.120000000003</v>
      </c>
      <c r="Y263" s="15">
        <v>6.5000000000000002E-2</v>
      </c>
      <c r="Z263" s="51">
        <f t="shared" si="32"/>
        <v>1079.9828000000002</v>
      </c>
      <c r="AA263" s="15">
        <v>0</v>
      </c>
      <c r="AB263" s="39">
        <f t="shared" si="28"/>
        <v>16615.120000000003</v>
      </c>
      <c r="AC263" s="14"/>
    </row>
    <row r="264" spans="1:29" hidden="1" x14ac:dyDescent="0.3">
      <c r="A264" s="13" t="s">
        <v>481</v>
      </c>
      <c r="B264" s="19" t="s">
        <v>482</v>
      </c>
      <c r="C264" s="19" t="s">
        <v>499</v>
      </c>
      <c r="D264" s="19" t="s">
        <v>500</v>
      </c>
      <c r="E264" s="19" t="s">
        <v>721</v>
      </c>
      <c r="F264" s="19" t="s">
        <v>721</v>
      </c>
      <c r="G264" s="19">
        <v>495</v>
      </c>
      <c r="H264" s="19" t="s">
        <v>695</v>
      </c>
      <c r="I264" s="19" t="s">
        <v>722</v>
      </c>
      <c r="J264" s="19"/>
      <c r="K264" s="19" t="s">
        <v>486</v>
      </c>
      <c r="L264" s="19" t="s">
        <v>487</v>
      </c>
      <c r="M264" s="20">
        <v>0.06</v>
      </c>
      <c r="N264" s="21">
        <v>397852</v>
      </c>
      <c r="O264" s="14"/>
      <c r="P264" s="22">
        <v>6050.85</v>
      </c>
      <c r="Q264" s="18"/>
      <c r="R264" s="18">
        <v>2338.38</v>
      </c>
      <c r="S264" s="22">
        <f t="shared" si="30"/>
        <v>3712.4700000000003</v>
      </c>
      <c r="T264" s="37">
        <f t="shared" si="31"/>
        <v>2206.0188679245284</v>
      </c>
      <c r="U264" s="27">
        <v>0</v>
      </c>
      <c r="V264" s="18">
        <v>0</v>
      </c>
      <c r="W264" s="38">
        <f t="shared" si="29"/>
        <v>132.36113207547169</v>
      </c>
      <c r="X264" s="39">
        <f t="shared" si="27"/>
        <v>2338.38</v>
      </c>
      <c r="Y264" s="15">
        <v>6.5000000000000002E-2</v>
      </c>
      <c r="Z264" s="51">
        <f t="shared" si="32"/>
        <v>151.99470000000002</v>
      </c>
      <c r="AA264" s="20">
        <v>0</v>
      </c>
      <c r="AB264" s="39">
        <f t="shared" si="28"/>
        <v>2338.38</v>
      </c>
      <c r="AC264" s="14"/>
    </row>
    <row r="265" spans="1:29" hidden="1" x14ac:dyDescent="0.3">
      <c r="A265" s="13" t="s">
        <v>481</v>
      </c>
      <c r="B265" s="19" t="s">
        <v>482</v>
      </c>
      <c r="C265" s="19" t="s">
        <v>499</v>
      </c>
      <c r="D265" s="19" t="s">
        <v>500</v>
      </c>
      <c r="E265" s="19" t="s">
        <v>723</v>
      </c>
      <c r="F265" s="19" t="s">
        <v>723</v>
      </c>
      <c r="G265" s="19">
        <v>495</v>
      </c>
      <c r="H265" s="19" t="s">
        <v>695</v>
      </c>
      <c r="I265" s="19" t="s">
        <v>724</v>
      </c>
      <c r="J265" s="19"/>
      <c r="K265" s="19" t="s">
        <v>486</v>
      </c>
      <c r="L265" s="19" t="s">
        <v>487</v>
      </c>
      <c r="M265" s="20">
        <v>0.05</v>
      </c>
      <c r="N265" s="21">
        <v>371362</v>
      </c>
      <c r="O265" s="14"/>
      <c r="P265" s="22">
        <v>3766.1800000000003</v>
      </c>
      <c r="Q265" s="18"/>
      <c r="R265" s="18">
        <v>1042.46</v>
      </c>
      <c r="S265" s="22">
        <f t="shared" si="30"/>
        <v>2723.7200000000003</v>
      </c>
      <c r="T265" s="37">
        <f t="shared" si="31"/>
        <v>992.81904761904764</v>
      </c>
      <c r="U265" s="27">
        <v>0</v>
      </c>
      <c r="V265" s="18">
        <v>0</v>
      </c>
      <c r="W265" s="38">
        <f t="shared" si="29"/>
        <v>49.640952380952399</v>
      </c>
      <c r="X265" s="39">
        <f t="shared" si="27"/>
        <v>1042.46</v>
      </c>
      <c r="Y265" s="15">
        <v>6.5000000000000002E-2</v>
      </c>
      <c r="Z265" s="51">
        <f t="shared" si="32"/>
        <v>67.759900000000002</v>
      </c>
      <c r="AA265" s="20">
        <v>0</v>
      </c>
      <c r="AB265" s="39">
        <f t="shared" si="28"/>
        <v>1042.46</v>
      </c>
      <c r="AC265" s="14"/>
    </row>
    <row r="266" spans="1:29" hidden="1" x14ac:dyDescent="0.3">
      <c r="A266" s="13" t="s">
        <v>481</v>
      </c>
      <c r="B266" s="19" t="s">
        <v>482</v>
      </c>
      <c r="C266" s="19" t="s">
        <v>499</v>
      </c>
      <c r="D266" s="19" t="s">
        <v>500</v>
      </c>
      <c r="E266" s="19" t="s">
        <v>524</v>
      </c>
      <c r="F266" s="19" t="s">
        <v>524</v>
      </c>
      <c r="G266" s="19">
        <v>495</v>
      </c>
      <c r="H266" s="19" t="s">
        <v>695</v>
      </c>
      <c r="I266" s="19" t="s">
        <v>725</v>
      </c>
      <c r="J266" s="19"/>
      <c r="K266" s="19" t="s">
        <v>486</v>
      </c>
      <c r="L266" s="19" t="s">
        <v>487</v>
      </c>
      <c r="M266" s="20">
        <v>0.06</v>
      </c>
      <c r="N266" s="21">
        <v>413342</v>
      </c>
      <c r="O266" s="14"/>
      <c r="P266" s="22">
        <v>3298</v>
      </c>
      <c r="Q266" s="18"/>
      <c r="R266" s="18">
        <v>0</v>
      </c>
      <c r="S266" s="22">
        <f t="shared" si="30"/>
        <v>3298</v>
      </c>
      <c r="T266" s="37">
        <f t="shared" si="31"/>
        <v>0</v>
      </c>
      <c r="U266" s="27">
        <v>0</v>
      </c>
      <c r="V266" s="18">
        <v>0</v>
      </c>
      <c r="W266" s="38">
        <f t="shared" si="29"/>
        <v>0</v>
      </c>
      <c r="X266" s="39">
        <f t="shared" si="27"/>
        <v>0</v>
      </c>
      <c r="Y266" s="15">
        <v>6.5000000000000002E-2</v>
      </c>
      <c r="Z266" s="51">
        <f t="shared" si="32"/>
        <v>0</v>
      </c>
      <c r="AA266" s="20">
        <v>0</v>
      </c>
      <c r="AB266" s="39">
        <f t="shared" si="28"/>
        <v>0</v>
      </c>
      <c r="AC266" s="14"/>
    </row>
    <row r="267" spans="1:29" hidden="1" x14ac:dyDescent="0.3">
      <c r="A267" s="13" t="s">
        <v>481</v>
      </c>
      <c r="B267" s="19" t="s">
        <v>482</v>
      </c>
      <c r="C267" s="19" t="s">
        <v>483</v>
      </c>
      <c r="D267" s="19" t="s">
        <v>484</v>
      </c>
      <c r="E267" s="19" t="s">
        <v>726</v>
      </c>
      <c r="F267" s="19" t="s">
        <v>727</v>
      </c>
      <c r="G267" s="23">
        <v>495</v>
      </c>
      <c r="H267" s="19" t="s">
        <v>695</v>
      </c>
      <c r="I267" s="19" t="s">
        <v>728</v>
      </c>
      <c r="J267" s="19"/>
      <c r="K267" s="19" t="s">
        <v>486</v>
      </c>
      <c r="L267" s="19" t="s">
        <v>487</v>
      </c>
      <c r="M267" s="24">
        <v>0.05</v>
      </c>
      <c r="N267" s="21">
        <v>371562</v>
      </c>
      <c r="O267" s="14"/>
      <c r="P267" s="22">
        <v>6292.1299999999883</v>
      </c>
      <c r="Q267" s="18"/>
      <c r="R267" s="18">
        <v>0</v>
      </c>
      <c r="S267" s="22">
        <f t="shared" si="30"/>
        <v>6292.1299999999883</v>
      </c>
      <c r="T267" s="37">
        <f t="shared" si="31"/>
        <v>0</v>
      </c>
      <c r="U267" s="27">
        <v>0</v>
      </c>
      <c r="V267" s="18">
        <v>0</v>
      </c>
      <c r="W267" s="38">
        <f t="shared" si="29"/>
        <v>0</v>
      </c>
      <c r="X267" s="39">
        <f t="shared" si="27"/>
        <v>0</v>
      </c>
      <c r="Y267" s="15">
        <v>6.5000000000000002E-2</v>
      </c>
      <c r="Z267" s="51">
        <f t="shared" si="32"/>
        <v>0</v>
      </c>
      <c r="AA267" s="24">
        <v>0</v>
      </c>
      <c r="AB267" s="39">
        <f t="shared" si="28"/>
        <v>0</v>
      </c>
      <c r="AC267" s="14"/>
    </row>
    <row r="268" spans="1:29" hidden="1" x14ac:dyDescent="0.3">
      <c r="A268" s="13" t="s">
        <v>481</v>
      </c>
      <c r="B268" s="19" t="s">
        <v>482</v>
      </c>
      <c r="C268" s="19" t="s">
        <v>499</v>
      </c>
      <c r="D268" s="19" t="s">
        <v>500</v>
      </c>
      <c r="E268" s="19" t="s">
        <v>729</v>
      </c>
      <c r="F268" s="19" t="s">
        <v>729</v>
      </c>
      <c r="G268" s="21">
        <v>495</v>
      </c>
      <c r="H268" s="19" t="s">
        <v>695</v>
      </c>
      <c r="I268" s="19" t="s">
        <v>730</v>
      </c>
      <c r="J268" s="19"/>
      <c r="K268" s="19" t="s">
        <v>711</v>
      </c>
      <c r="L268" s="19" t="s">
        <v>487</v>
      </c>
      <c r="M268" s="24">
        <v>0.1</v>
      </c>
      <c r="N268" s="21">
        <v>401612</v>
      </c>
      <c r="O268" s="14"/>
      <c r="P268" s="22">
        <v>23647.13</v>
      </c>
      <c r="Q268" s="18"/>
      <c r="R268" s="18">
        <v>0</v>
      </c>
      <c r="S268" s="22">
        <f t="shared" si="30"/>
        <v>23647.13</v>
      </c>
      <c r="T268" s="37">
        <f t="shared" si="31"/>
        <v>0</v>
      </c>
      <c r="U268" s="27">
        <v>0</v>
      </c>
      <c r="V268" s="18">
        <v>0</v>
      </c>
      <c r="W268" s="38">
        <f t="shared" si="29"/>
        <v>0</v>
      </c>
      <c r="X268" s="39">
        <f t="shared" si="27"/>
        <v>0</v>
      </c>
      <c r="Y268" s="15">
        <v>0.14000000000000001</v>
      </c>
      <c r="Z268" s="51">
        <f t="shared" si="32"/>
        <v>0</v>
      </c>
      <c r="AA268" s="24">
        <v>0</v>
      </c>
      <c r="AB268" s="39">
        <f t="shared" si="28"/>
        <v>0</v>
      </c>
      <c r="AC268" s="14"/>
    </row>
    <row r="269" spans="1:29" hidden="1" x14ac:dyDescent="0.3">
      <c r="A269" s="13" t="s">
        <v>481</v>
      </c>
      <c r="B269" s="19" t="s">
        <v>482</v>
      </c>
      <c r="C269" s="19" t="s">
        <v>499</v>
      </c>
      <c r="D269" s="19" t="s">
        <v>500</v>
      </c>
      <c r="E269" s="19" t="s">
        <v>731</v>
      </c>
      <c r="F269" s="19" t="s">
        <v>732</v>
      </c>
      <c r="G269" s="23">
        <v>495</v>
      </c>
      <c r="H269" s="19" t="s">
        <v>695</v>
      </c>
      <c r="I269" s="19" t="s">
        <v>733</v>
      </c>
      <c r="J269" s="19"/>
      <c r="K269" s="19" t="s">
        <v>711</v>
      </c>
      <c r="L269" s="19" t="s">
        <v>487</v>
      </c>
      <c r="M269" s="24">
        <v>0.1</v>
      </c>
      <c r="N269" s="21">
        <v>389002</v>
      </c>
      <c r="O269" s="14"/>
      <c r="P269" s="22">
        <v>1563.9399999999991</v>
      </c>
      <c r="Q269" s="18"/>
      <c r="R269" s="18">
        <v>0</v>
      </c>
      <c r="S269" s="22">
        <f t="shared" si="30"/>
        <v>1563.9399999999991</v>
      </c>
      <c r="T269" s="37">
        <f t="shared" si="31"/>
        <v>0</v>
      </c>
      <c r="U269" s="27">
        <v>0</v>
      </c>
      <c r="V269" s="18">
        <v>0</v>
      </c>
      <c r="W269" s="38">
        <f t="shared" si="29"/>
        <v>0</v>
      </c>
      <c r="X269" s="39">
        <f t="shared" si="27"/>
        <v>0</v>
      </c>
      <c r="Y269" s="15">
        <v>0.14000000000000001</v>
      </c>
      <c r="Z269" s="51">
        <f t="shared" si="32"/>
        <v>0</v>
      </c>
      <c r="AA269" s="24">
        <v>0</v>
      </c>
      <c r="AB269" s="39">
        <f t="shared" si="28"/>
        <v>0</v>
      </c>
      <c r="AC269" s="14"/>
    </row>
    <row r="270" spans="1:29" hidden="1" x14ac:dyDescent="0.3">
      <c r="A270" s="13" t="s">
        <v>481</v>
      </c>
      <c r="B270" s="19" t="s">
        <v>482</v>
      </c>
      <c r="C270" s="19" t="s">
        <v>499</v>
      </c>
      <c r="D270" s="19" t="s">
        <v>500</v>
      </c>
      <c r="E270" s="25" t="s">
        <v>734</v>
      </c>
      <c r="F270" s="25" t="s">
        <v>734</v>
      </c>
      <c r="G270" s="23">
        <v>495</v>
      </c>
      <c r="H270" s="19" t="s">
        <v>695</v>
      </c>
      <c r="I270" s="19" t="s">
        <v>735</v>
      </c>
      <c r="J270" s="19"/>
      <c r="K270" s="19" t="s">
        <v>486</v>
      </c>
      <c r="L270" s="19" t="s">
        <v>487</v>
      </c>
      <c r="M270" s="24">
        <v>0.05</v>
      </c>
      <c r="N270" s="21">
        <v>369222</v>
      </c>
      <c r="O270" s="14"/>
      <c r="P270" s="22">
        <v>3907.25</v>
      </c>
      <c r="Q270" s="18"/>
      <c r="R270" s="18">
        <v>0</v>
      </c>
      <c r="S270" s="22">
        <f t="shared" si="30"/>
        <v>3907.25</v>
      </c>
      <c r="T270" s="37">
        <f t="shared" si="31"/>
        <v>0</v>
      </c>
      <c r="U270" s="27">
        <v>0</v>
      </c>
      <c r="V270" s="18">
        <v>0</v>
      </c>
      <c r="W270" s="38">
        <f t="shared" si="29"/>
        <v>0</v>
      </c>
      <c r="X270" s="39">
        <f t="shared" si="27"/>
        <v>0</v>
      </c>
      <c r="Y270" s="15">
        <v>6.5000000000000002E-2</v>
      </c>
      <c r="Z270" s="51">
        <f t="shared" si="32"/>
        <v>0</v>
      </c>
      <c r="AA270" s="24">
        <v>0</v>
      </c>
      <c r="AB270" s="39">
        <f t="shared" si="28"/>
        <v>0</v>
      </c>
      <c r="AC270" s="14"/>
    </row>
    <row r="271" spans="1:29" hidden="1" x14ac:dyDescent="0.3">
      <c r="A271" s="13" t="s">
        <v>481</v>
      </c>
      <c r="B271" s="25" t="s">
        <v>482</v>
      </c>
      <c r="C271" s="25" t="s">
        <v>483</v>
      </c>
      <c r="D271" s="25" t="s">
        <v>484</v>
      </c>
      <c r="E271" s="25" t="s">
        <v>726</v>
      </c>
      <c r="F271" s="25" t="s">
        <v>727</v>
      </c>
      <c r="G271" s="28">
        <v>495</v>
      </c>
      <c r="H271" s="25" t="s">
        <v>695</v>
      </c>
      <c r="I271" s="25" t="s">
        <v>736</v>
      </c>
      <c r="J271" s="25"/>
      <c r="K271" s="25" t="s">
        <v>486</v>
      </c>
      <c r="L271" s="25" t="s">
        <v>487</v>
      </c>
      <c r="M271" s="27">
        <v>0.05</v>
      </c>
      <c r="N271" s="26">
        <v>371352</v>
      </c>
      <c r="O271" s="14"/>
      <c r="P271" s="22">
        <v>5664.41</v>
      </c>
      <c r="Q271" s="18"/>
      <c r="R271" s="18">
        <v>0</v>
      </c>
      <c r="S271" s="22">
        <f t="shared" si="30"/>
        <v>5664.41</v>
      </c>
      <c r="T271" s="37">
        <f t="shared" si="31"/>
        <v>0</v>
      </c>
      <c r="U271" s="27">
        <v>0</v>
      </c>
      <c r="V271" s="18">
        <v>0</v>
      </c>
      <c r="W271" s="38">
        <f t="shared" si="29"/>
        <v>0</v>
      </c>
      <c r="X271" s="39">
        <f t="shared" si="27"/>
        <v>0</v>
      </c>
      <c r="Y271" s="15">
        <v>6.5000000000000002E-2</v>
      </c>
      <c r="Z271" s="51">
        <f t="shared" si="32"/>
        <v>0</v>
      </c>
      <c r="AA271" s="27">
        <v>0</v>
      </c>
      <c r="AB271" s="39">
        <f t="shared" si="28"/>
        <v>0</v>
      </c>
      <c r="AC271" s="14"/>
    </row>
    <row r="272" spans="1:29" hidden="1" x14ac:dyDescent="0.3">
      <c r="A272" s="13" t="s">
        <v>481</v>
      </c>
      <c r="B272" s="25" t="s">
        <v>482</v>
      </c>
      <c r="C272" s="25" t="s">
        <v>499</v>
      </c>
      <c r="D272" s="25" t="s">
        <v>500</v>
      </c>
      <c r="E272" s="25" t="s">
        <v>731</v>
      </c>
      <c r="F272" s="25" t="s">
        <v>732</v>
      </c>
      <c r="G272" s="28">
        <v>495</v>
      </c>
      <c r="H272" s="25" t="s">
        <v>695</v>
      </c>
      <c r="I272" s="25" t="s">
        <v>737</v>
      </c>
      <c r="J272" s="25"/>
      <c r="K272" s="25" t="s">
        <v>711</v>
      </c>
      <c r="L272" s="25" t="s">
        <v>487</v>
      </c>
      <c r="M272" s="27">
        <v>0.1</v>
      </c>
      <c r="N272" s="26">
        <v>376362</v>
      </c>
      <c r="O272" s="14"/>
      <c r="P272" s="22">
        <v>1000</v>
      </c>
      <c r="Q272" s="18"/>
      <c r="R272" s="18">
        <v>0</v>
      </c>
      <c r="S272" s="22">
        <f t="shared" si="30"/>
        <v>1000</v>
      </c>
      <c r="T272" s="37">
        <f t="shared" si="31"/>
        <v>0</v>
      </c>
      <c r="U272" s="27">
        <v>0</v>
      </c>
      <c r="V272" s="18">
        <v>0</v>
      </c>
      <c r="W272" s="38">
        <f t="shared" si="29"/>
        <v>0</v>
      </c>
      <c r="X272" s="39">
        <f t="shared" si="27"/>
        <v>0</v>
      </c>
      <c r="Y272" s="15">
        <v>0.14000000000000001</v>
      </c>
      <c r="Z272" s="51">
        <f t="shared" si="32"/>
        <v>0</v>
      </c>
      <c r="AA272" s="27">
        <v>0</v>
      </c>
      <c r="AB272" s="39">
        <f t="shared" si="28"/>
        <v>0</v>
      </c>
      <c r="AC272" s="14"/>
    </row>
    <row r="273" spans="1:29" hidden="1" x14ac:dyDescent="0.3">
      <c r="A273" s="13" t="s">
        <v>481</v>
      </c>
      <c r="B273" s="25" t="s">
        <v>482</v>
      </c>
      <c r="C273" s="25" t="s">
        <v>499</v>
      </c>
      <c r="D273" s="25" t="s">
        <v>500</v>
      </c>
      <c r="E273" s="25" t="s">
        <v>731</v>
      </c>
      <c r="F273" s="25" t="s">
        <v>732</v>
      </c>
      <c r="G273" s="28">
        <v>495</v>
      </c>
      <c r="H273" s="25" t="s">
        <v>695</v>
      </c>
      <c r="I273" s="25" t="s">
        <v>738</v>
      </c>
      <c r="J273" s="25"/>
      <c r="K273" s="25" t="s">
        <v>711</v>
      </c>
      <c r="L273" s="25" t="s">
        <v>487</v>
      </c>
      <c r="M273" s="27">
        <v>0.1</v>
      </c>
      <c r="N273" s="26">
        <v>389042</v>
      </c>
      <c r="O273" s="14"/>
      <c r="P273" s="22">
        <v>2000</v>
      </c>
      <c r="Q273" s="18"/>
      <c r="R273" s="18">
        <v>0</v>
      </c>
      <c r="S273" s="22">
        <f t="shared" si="30"/>
        <v>2000</v>
      </c>
      <c r="T273" s="37">
        <f t="shared" si="31"/>
        <v>0</v>
      </c>
      <c r="U273" s="27">
        <v>0</v>
      </c>
      <c r="V273" s="18">
        <v>0</v>
      </c>
      <c r="W273" s="38">
        <f t="shared" si="29"/>
        <v>0</v>
      </c>
      <c r="X273" s="39">
        <f t="shared" si="27"/>
        <v>0</v>
      </c>
      <c r="Y273" s="15">
        <v>0.14000000000000001</v>
      </c>
      <c r="Z273" s="51">
        <f t="shared" si="32"/>
        <v>0</v>
      </c>
      <c r="AA273" s="27">
        <v>0</v>
      </c>
      <c r="AB273" s="39">
        <f t="shared" si="28"/>
        <v>0</v>
      </c>
      <c r="AC273" s="14"/>
    </row>
    <row r="274" spans="1:29" hidden="1" x14ac:dyDescent="0.3">
      <c r="A274" s="13" t="s">
        <v>481</v>
      </c>
      <c r="B274" s="25" t="s">
        <v>482</v>
      </c>
      <c r="C274" s="25" t="s">
        <v>499</v>
      </c>
      <c r="D274" s="25" t="s">
        <v>500</v>
      </c>
      <c r="E274" s="25" t="s">
        <v>739</v>
      </c>
      <c r="F274" s="25" t="s">
        <v>739</v>
      </c>
      <c r="G274" s="28">
        <v>495</v>
      </c>
      <c r="H274" s="25" t="s">
        <v>695</v>
      </c>
      <c r="I274" s="25" t="s">
        <v>740</v>
      </c>
      <c r="J274" s="25"/>
      <c r="K274" s="25" t="s">
        <v>486</v>
      </c>
      <c r="L274" s="25" t="s">
        <v>487</v>
      </c>
      <c r="M274" s="27">
        <v>0.05</v>
      </c>
      <c r="N274" s="29">
        <v>377102</v>
      </c>
      <c r="O274" s="14"/>
      <c r="P274" s="22">
        <v>2839.3099999999995</v>
      </c>
      <c r="Q274" s="18"/>
      <c r="R274" s="18">
        <v>0</v>
      </c>
      <c r="S274" s="22">
        <f t="shared" si="30"/>
        <v>2839.3099999999995</v>
      </c>
      <c r="T274" s="37">
        <f t="shared" si="31"/>
        <v>0</v>
      </c>
      <c r="U274" s="27">
        <v>0</v>
      </c>
      <c r="V274" s="18">
        <v>0</v>
      </c>
      <c r="W274" s="38">
        <f t="shared" si="29"/>
        <v>0</v>
      </c>
      <c r="X274" s="39">
        <f t="shared" si="27"/>
        <v>0</v>
      </c>
      <c r="Y274" s="15">
        <v>6.5000000000000002E-2</v>
      </c>
      <c r="Z274" s="51">
        <f t="shared" si="32"/>
        <v>0</v>
      </c>
      <c r="AA274" s="27">
        <v>0</v>
      </c>
      <c r="AB274" s="39">
        <f t="shared" si="28"/>
        <v>0</v>
      </c>
      <c r="AC274" s="14"/>
    </row>
    <row r="275" spans="1:29" hidden="1" x14ac:dyDescent="0.3">
      <c r="A275" s="13" t="s">
        <v>481</v>
      </c>
      <c r="B275" s="25" t="s">
        <v>482</v>
      </c>
      <c r="C275" s="25" t="s">
        <v>499</v>
      </c>
      <c r="D275" s="25" t="s">
        <v>553</v>
      </c>
      <c r="E275" s="25" t="s">
        <v>741</v>
      </c>
      <c r="F275" s="25" t="s">
        <v>742</v>
      </c>
      <c r="G275" s="28">
        <v>495</v>
      </c>
      <c r="H275" s="25" t="s">
        <v>695</v>
      </c>
      <c r="I275" s="25" t="s">
        <v>743</v>
      </c>
      <c r="J275" s="25"/>
      <c r="K275" s="25" t="s">
        <v>711</v>
      </c>
      <c r="L275" s="25" t="s">
        <v>487</v>
      </c>
      <c r="M275" s="27">
        <v>0.05</v>
      </c>
      <c r="N275" s="29">
        <v>12168</v>
      </c>
      <c r="O275" s="14"/>
      <c r="P275" s="22">
        <v>92327.150000000023</v>
      </c>
      <c r="Q275" s="18"/>
      <c r="R275" s="18">
        <v>0</v>
      </c>
      <c r="S275" s="22">
        <f t="shared" si="30"/>
        <v>92327.150000000023</v>
      </c>
      <c r="T275" s="37">
        <f t="shared" si="31"/>
        <v>0</v>
      </c>
      <c r="U275" s="27">
        <v>0</v>
      </c>
      <c r="V275" s="18">
        <v>0</v>
      </c>
      <c r="W275" s="38">
        <f t="shared" si="29"/>
        <v>0</v>
      </c>
      <c r="X275" s="39">
        <f t="shared" si="27"/>
        <v>0</v>
      </c>
      <c r="Y275" s="15">
        <v>0.14000000000000001</v>
      </c>
      <c r="Z275" s="51">
        <f t="shared" si="32"/>
        <v>0</v>
      </c>
      <c r="AA275" s="27">
        <v>0</v>
      </c>
      <c r="AB275" s="39">
        <f t="shared" si="28"/>
        <v>0</v>
      </c>
      <c r="AC275" s="14"/>
    </row>
    <row r="276" spans="1:29" hidden="1" x14ac:dyDescent="0.3">
      <c r="A276" s="13" t="s">
        <v>481</v>
      </c>
      <c r="B276" s="25" t="s">
        <v>482</v>
      </c>
      <c r="C276" s="25" t="s">
        <v>483</v>
      </c>
      <c r="D276" s="25" t="s">
        <v>484</v>
      </c>
      <c r="E276" s="25" t="s">
        <v>726</v>
      </c>
      <c r="F276" s="25" t="s">
        <v>727</v>
      </c>
      <c r="G276" s="28">
        <v>495</v>
      </c>
      <c r="H276" s="25" t="s">
        <v>695</v>
      </c>
      <c r="I276" s="25" t="s">
        <v>744</v>
      </c>
      <c r="J276" s="25"/>
      <c r="K276" s="25" t="s">
        <v>486</v>
      </c>
      <c r="L276" s="25" t="s">
        <v>487</v>
      </c>
      <c r="M276" s="27">
        <v>0.05</v>
      </c>
      <c r="N276" s="26">
        <v>372262</v>
      </c>
      <c r="O276" s="14"/>
      <c r="P276" s="22">
        <v>7029.7399999999989</v>
      </c>
      <c r="Q276" s="18"/>
      <c r="R276" s="18">
        <v>2434.2599999999998</v>
      </c>
      <c r="S276" s="22">
        <f t="shared" si="30"/>
        <v>4595.4799999999996</v>
      </c>
      <c r="T276" s="37">
        <f t="shared" si="31"/>
        <v>2318.3428571428567</v>
      </c>
      <c r="U276" s="27">
        <v>0</v>
      </c>
      <c r="V276" s="18">
        <v>0</v>
      </c>
      <c r="W276" s="38">
        <f t="shared" si="29"/>
        <v>115.91714285714306</v>
      </c>
      <c r="X276" s="39">
        <f t="shared" si="27"/>
        <v>2434.2599999999998</v>
      </c>
      <c r="Y276" s="15">
        <v>6.5000000000000002E-2</v>
      </c>
      <c r="Z276" s="51">
        <f t="shared" si="32"/>
        <v>158.2269</v>
      </c>
      <c r="AA276" s="27">
        <v>0</v>
      </c>
      <c r="AB276" s="39">
        <f t="shared" si="28"/>
        <v>2434.2599999999998</v>
      </c>
      <c r="AC276" s="14"/>
    </row>
    <row r="277" spans="1:29" hidden="1" x14ac:dyDescent="0.3">
      <c r="A277" s="13" t="s">
        <v>481</v>
      </c>
      <c r="B277" s="25" t="s">
        <v>482</v>
      </c>
      <c r="C277" s="25" t="s">
        <v>499</v>
      </c>
      <c r="D277" s="25" t="s">
        <v>500</v>
      </c>
      <c r="E277" s="25" t="s">
        <v>745</v>
      </c>
      <c r="F277" s="25" t="s">
        <v>745</v>
      </c>
      <c r="G277" s="28">
        <v>495</v>
      </c>
      <c r="H277" s="25" t="s">
        <v>695</v>
      </c>
      <c r="I277" s="25" t="s">
        <v>746</v>
      </c>
      <c r="J277" s="25"/>
      <c r="K277" s="25" t="s">
        <v>486</v>
      </c>
      <c r="L277" s="25" t="s">
        <v>487</v>
      </c>
      <c r="M277" s="27">
        <v>0.05</v>
      </c>
      <c r="N277" s="26">
        <v>370232</v>
      </c>
      <c r="O277" s="14"/>
      <c r="P277" s="22">
        <v>897.76999999999975</v>
      </c>
      <c r="Q277" s="18"/>
      <c r="R277" s="18">
        <v>0</v>
      </c>
      <c r="S277" s="22">
        <f t="shared" si="30"/>
        <v>897.76999999999975</v>
      </c>
      <c r="T277" s="37">
        <f t="shared" si="31"/>
        <v>0</v>
      </c>
      <c r="U277" s="27">
        <v>0</v>
      </c>
      <c r="V277" s="18">
        <v>0</v>
      </c>
      <c r="W277" s="38">
        <f t="shared" si="29"/>
        <v>0</v>
      </c>
      <c r="X277" s="39">
        <f t="shared" si="27"/>
        <v>0</v>
      </c>
      <c r="Y277" s="15">
        <v>6.5000000000000002E-2</v>
      </c>
      <c r="Z277" s="51">
        <f t="shared" si="32"/>
        <v>0</v>
      </c>
      <c r="AA277" s="27">
        <v>0</v>
      </c>
      <c r="AB277" s="39">
        <f t="shared" si="28"/>
        <v>0</v>
      </c>
      <c r="AC277" s="14"/>
    </row>
    <row r="278" spans="1:29" hidden="1" x14ac:dyDescent="0.3">
      <c r="A278" s="13" t="s">
        <v>481</v>
      </c>
      <c r="B278" s="25" t="s">
        <v>482</v>
      </c>
      <c r="C278" s="25" t="s">
        <v>499</v>
      </c>
      <c r="D278" s="25" t="s">
        <v>500</v>
      </c>
      <c r="E278" s="25" t="s">
        <v>747</v>
      </c>
      <c r="F278" s="25" t="s">
        <v>747</v>
      </c>
      <c r="G278" s="28">
        <v>495</v>
      </c>
      <c r="H278" s="25" t="s">
        <v>695</v>
      </c>
      <c r="I278" s="25" t="s">
        <v>747</v>
      </c>
      <c r="J278" s="25"/>
      <c r="K278" s="25" t="s">
        <v>486</v>
      </c>
      <c r="L278" s="25" t="s">
        <v>487</v>
      </c>
      <c r="M278" s="27">
        <v>0.05</v>
      </c>
      <c r="N278" s="26">
        <v>372122</v>
      </c>
      <c r="O278" s="14"/>
      <c r="P278" s="22">
        <v>852.3</v>
      </c>
      <c r="Q278" s="18"/>
      <c r="R278" s="18">
        <v>0</v>
      </c>
      <c r="S278" s="22">
        <f t="shared" si="30"/>
        <v>852.3</v>
      </c>
      <c r="T278" s="37">
        <f t="shared" si="31"/>
        <v>0</v>
      </c>
      <c r="U278" s="27">
        <v>0</v>
      </c>
      <c r="V278" s="18">
        <v>0</v>
      </c>
      <c r="W278" s="38">
        <f t="shared" si="29"/>
        <v>0</v>
      </c>
      <c r="X278" s="39">
        <f t="shared" si="27"/>
        <v>0</v>
      </c>
      <c r="Y278" s="15">
        <v>6.5000000000000002E-2</v>
      </c>
      <c r="Z278" s="51">
        <f t="shared" si="32"/>
        <v>0</v>
      </c>
      <c r="AA278" s="27">
        <v>0</v>
      </c>
      <c r="AB278" s="39">
        <f t="shared" si="28"/>
        <v>0</v>
      </c>
      <c r="AC278" s="14"/>
    </row>
    <row r="279" spans="1:29" hidden="1" x14ac:dyDescent="0.3">
      <c r="A279" s="13" t="s">
        <v>481</v>
      </c>
      <c r="B279" s="25" t="s">
        <v>482</v>
      </c>
      <c r="C279" s="25" t="s">
        <v>499</v>
      </c>
      <c r="D279" s="25" t="s">
        <v>748</v>
      </c>
      <c r="E279" s="25" t="s">
        <v>749</v>
      </c>
      <c r="F279" s="25" t="s">
        <v>749</v>
      </c>
      <c r="G279" s="28">
        <v>495</v>
      </c>
      <c r="H279" s="25" t="s">
        <v>695</v>
      </c>
      <c r="I279" s="25" t="s">
        <v>750</v>
      </c>
      <c r="J279" s="25"/>
      <c r="K279" s="25" t="s">
        <v>486</v>
      </c>
      <c r="L279" s="25" t="s">
        <v>487</v>
      </c>
      <c r="M279" s="27">
        <v>0.05</v>
      </c>
      <c r="N279" s="26">
        <v>371072</v>
      </c>
      <c r="O279" s="14"/>
      <c r="P279" s="22">
        <v>2680.8</v>
      </c>
      <c r="Q279" s="18"/>
      <c r="R279" s="18">
        <v>0</v>
      </c>
      <c r="S279" s="22">
        <f t="shared" si="30"/>
        <v>2680.8</v>
      </c>
      <c r="T279" s="37">
        <f t="shared" si="31"/>
        <v>0</v>
      </c>
      <c r="U279" s="27">
        <v>0</v>
      </c>
      <c r="V279" s="18">
        <v>0</v>
      </c>
      <c r="W279" s="38">
        <f t="shared" si="29"/>
        <v>0</v>
      </c>
      <c r="X279" s="39">
        <f t="shared" si="27"/>
        <v>0</v>
      </c>
      <c r="Y279" s="15">
        <v>6.5000000000000002E-2</v>
      </c>
      <c r="Z279" s="51">
        <f t="shared" si="32"/>
        <v>0</v>
      </c>
      <c r="AA279" s="27">
        <v>0</v>
      </c>
      <c r="AB279" s="39">
        <f t="shared" si="28"/>
        <v>0</v>
      </c>
      <c r="AC279" s="14"/>
    </row>
    <row r="280" spans="1:29" hidden="1" x14ac:dyDescent="0.3">
      <c r="A280" s="13" t="s">
        <v>481</v>
      </c>
      <c r="B280" s="25" t="s">
        <v>482</v>
      </c>
      <c r="C280" s="25" t="s">
        <v>499</v>
      </c>
      <c r="D280" s="25" t="s">
        <v>500</v>
      </c>
      <c r="E280" s="25" t="s">
        <v>714</v>
      </c>
      <c r="F280" s="25" t="s">
        <v>714</v>
      </c>
      <c r="G280" s="28">
        <v>495</v>
      </c>
      <c r="H280" s="25" t="s">
        <v>695</v>
      </c>
      <c r="I280" s="25" t="s">
        <v>715</v>
      </c>
      <c r="J280" s="25"/>
      <c r="K280" s="25" t="s">
        <v>751</v>
      </c>
      <c r="L280" s="25" t="s">
        <v>487</v>
      </c>
      <c r="M280" s="27">
        <v>0.05</v>
      </c>
      <c r="N280" s="26">
        <v>368952</v>
      </c>
      <c r="O280" s="14"/>
      <c r="P280" s="22">
        <v>-14485.82</v>
      </c>
      <c r="Q280" s="18"/>
      <c r="R280" s="18">
        <v>0</v>
      </c>
      <c r="S280" s="22">
        <f t="shared" si="30"/>
        <v>-14485.82</v>
      </c>
      <c r="T280" s="37">
        <f t="shared" si="31"/>
        <v>0</v>
      </c>
      <c r="U280" s="27">
        <v>0</v>
      </c>
      <c r="V280" s="18">
        <v>0</v>
      </c>
      <c r="W280" s="38">
        <f t="shared" si="29"/>
        <v>0</v>
      </c>
      <c r="X280" s="39">
        <f t="shared" si="27"/>
        <v>0</v>
      </c>
      <c r="Y280" s="15">
        <v>0.14000000000000001</v>
      </c>
      <c r="Z280" s="51">
        <f t="shared" si="32"/>
        <v>0</v>
      </c>
      <c r="AA280" s="27">
        <v>0</v>
      </c>
      <c r="AB280" s="39">
        <f t="shared" si="28"/>
        <v>0</v>
      </c>
      <c r="AC280" s="14"/>
    </row>
    <row r="281" spans="1:29" hidden="1" x14ac:dyDescent="0.3">
      <c r="A281" s="13" t="s">
        <v>481</v>
      </c>
      <c r="B281" s="19" t="s">
        <v>482</v>
      </c>
      <c r="C281" s="19" t="s">
        <v>499</v>
      </c>
      <c r="D281" s="19" t="s">
        <v>500</v>
      </c>
      <c r="E281" s="19" t="s">
        <v>336</v>
      </c>
      <c r="F281" s="19" t="s">
        <v>336</v>
      </c>
      <c r="G281" s="23">
        <v>495</v>
      </c>
      <c r="H281" s="19" t="s">
        <v>695</v>
      </c>
      <c r="I281" s="19" t="s">
        <v>705</v>
      </c>
      <c r="J281" s="19"/>
      <c r="K281" s="19" t="s">
        <v>752</v>
      </c>
      <c r="L281" s="19" t="s">
        <v>487</v>
      </c>
      <c r="M281" s="24">
        <v>0.05</v>
      </c>
      <c r="N281" s="21">
        <v>396202</v>
      </c>
      <c r="O281" s="14"/>
      <c r="P281" s="22">
        <v>-2000</v>
      </c>
      <c r="Q281" s="18"/>
      <c r="R281" s="18">
        <v>0</v>
      </c>
      <c r="S281" s="22">
        <f t="shared" si="30"/>
        <v>-2000</v>
      </c>
      <c r="T281" s="37">
        <f t="shared" si="31"/>
        <v>0</v>
      </c>
      <c r="U281" s="27">
        <v>0</v>
      </c>
      <c r="V281" s="18">
        <v>0</v>
      </c>
      <c r="W281" s="38">
        <f t="shared" si="29"/>
        <v>0</v>
      </c>
      <c r="X281" s="39">
        <f t="shared" si="27"/>
        <v>0</v>
      </c>
      <c r="Y281" s="15">
        <v>0.14000000000000001</v>
      </c>
      <c r="Z281" s="51">
        <f t="shared" si="32"/>
        <v>0</v>
      </c>
      <c r="AA281" s="24">
        <v>0</v>
      </c>
      <c r="AB281" s="39">
        <f t="shared" si="28"/>
        <v>0</v>
      </c>
      <c r="AC281" s="14"/>
    </row>
    <row r="282" spans="1:29" hidden="1" x14ac:dyDescent="0.3">
      <c r="A282" s="13" t="s">
        <v>481</v>
      </c>
      <c r="B282" s="14" t="s">
        <v>482</v>
      </c>
      <c r="C282" s="14" t="s">
        <v>483</v>
      </c>
      <c r="D282" s="14" t="s">
        <v>484</v>
      </c>
      <c r="E282" s="14" t="s">
        <v>1619</v>
      </c>
      <c r="F282" s="14" t="s">
        <v>1619</v>
      </c>
      <c r="G282" s="14">
        <v>490</v>
      </c>
      <c r="H282" s="14" t="s">
        <v>1620</v>
      </c>
      <c r="I282" s="14" t="s">
        <v>1619</v>
      </c>
      <c r="J282" s="14"/>
      <c r="K282" s="14" t="s">
        <v>486</v>
      </c>
      <c r="L282" s="14" t="s">
        <v>487</v>
      </c>
      <c r="M282" s="15">
        <v>0.05</v>
      </c>
      <c r="N282" s="14" t="s">
        <v>1621</v>
      </c>
      <c r="O282" s="14"/>
      <c r="P282" s="17">
        <v>0</v>
      </c>
      <c r="Q282" s="18">
        <v>10500</v>
      </c>
      <c r="R282" s="18">
        <v>966.52</v>
      </c>
      <c r="S282" s="42">
        <f t="shared" si="30"/>
        <v>9533.48</v>
      </c>
      <c r="T282" s="43">
        <f t="shared" si="31"/>
        <v>920.49523809523805</v>
      </c>
      <c r="U282" s="15">
        <v>0</v>
      </c>
      <c r="V282" s="18">
        <v>0</v>
      </c>
      <c r="W282" s="44">
        <f t="shared" si="29"/>
        <v>46.024761904761931</v>
      </c>
      <c r="X282" s="39">
        <f>R282</f>
        <v>966.52</v>
      </c>
      <c r="Y282" s="15">
        <v>7.4999999999999997E-2</v>
      </c>
      <c r="Z282" s="51">
        <f t="shared" si="32"/>
        <v>72.48899999999999</v>
      </c>
      <c r="AA282" s="15">
        <v>0</v>
      </c>
      <c r="AB282" s="39">
        <f>X282</f>
        <v>966.52</v>
      </c>
      <c r="AC282" s="14"/>
    </row>
    <row r="283" spans="1:29" hidden="1" x14ac:dyDescent="0.3">
      <c r="A283" s="13" t="s">
        <v>481</v>
      </c>
      <c r="B283" s="14" t="s">
        <v>482</v>
      </c>
      <c r="C283" s="14" t="s">
        <v>483</v>
      </c>
      <c r="D283" s="14" t="s">
        <v>484</v>
      </c>
      <c r="E283" s="14" t="s">
        <v>1622</v>
      </c>
      <c r="F283" s="14" t="s">
        <v>1622</v>
      </c>
      <c r="G283" s="14">
        <v>497</v>
      </c>
      <c r="H283" s="14" t="s">
        <v>1623</v>
      </c>
      <c r="I283" s="14" t="s">
        <v>1622</v>
      </c>
      <c r="J283" s="14"/>
      <c r="K283" s="14" t="s">
        <v>486</v>
      </c>
      <c r="L283" s="14" t="s">
        <v>487</v>
      </c>
      <c r="M283" s="15">
        <v>0.02</v>
      </c>
      <c r="N283" s="14" t="s">
        <v>1624</v>
      </c>
      <c r="O283" s="14"/>
      <c r="P283" s="17">
        <v>0</v>
      </c>
      <c r="Q283" s="18">
        <v>15300</v>
      </c>
      <c r="R283" s="18">
        <v>10706.03</v>
      </c>
      <c r="S283" s="42">
        <f t="shared" si="30"/>
        <v>4593.9699999999993</v>
      </c>
      <c r="T283" s="43">
        <f t="shared" si="31"/>
        <v>10496.107843137255</v>
      </c>
      <c r="U283" s="15">
        <v>0</v>
      </c>
      <c r="V283" s="18">
        <v>0</v>
      </c>
      <c r="W283" s="44">
        <f t="shared" si="29"/>
        <v>209.9221568627454</v>
      </c>
      <c r="X283" s="39">
        <f t="shared" ref="X283:X340" si="33">R283</f>
        <v>10706.03</v>
      </c>
      <c r="Y283" s="15">
        <v>0.04</v>
      </c>
      <c r="Z283" s="51">
        <f t="shared" si="32"/>
        <v>428.24120000000005</v>
      </c>
      <c r="AA283" s="15">
        <v>0</v>
      </c>
      <c r="AB283" s="39">
        <f t="shared" ref="AB283:AB340" si="34">X283</f>
        <v>10706.03</v>
      </c>
      <c r="AC283" s="14"/>
    </row>
    <row r="284" spans="1:29" hidden="1" x14ac:dyDescent="0.3">
      <c r="A284" s="13" t="s">
        <v>1625</v>
      </c>
      <c r="B284" s="14" t="s">
        <v>482</v>
      </c>
      <c r="C284" s="14" t="s">
        <v>483</v>
      </c>
      <c r="D284" s="14" t="s">
        <v>484</v>
      </c>
      <c r="E284" s="14" t="s">
        <v>1626</v>
      </c>
      <c r="F284" s="14" t="s">
        <v>1626</v>
      </c>
      <c r="G284" s="14">
        <v>490</v>
      </c>
      <c r="H284" s="14" t="s">
        <v>1620</v>
      </c>
      <c r="I284" s="14" t="s">
        <v>1626</v>
      </c>
      <c r="J284" s="14"/>
      <c r="K284" s="14" t="s">
        <v>486</v>
      </c>
      <c r="L284" s="14" t="s">
        <v>487</v>
      </c>
      <c r="M284" s="15">
        <v>0.05</v>
      </c>
      <c r="N284" s="14" t="s">
        <v>1627</v>
      </c>
      <c r="O284" s="14"/>
      <c r="P284" s="17">
        <v>7510.81</v>
      </c>
      <c r="Q284" s="18">
        <v>-7510.81</v>
      </c>
      <c r="R284" s="18">
        <v>0</v>
      </c>
      <c r="S284" s="42">
        <f t="shared" si="30"/>
        <v>0</v>
      </c>
      <c r="T284" s="43">
        <f t="shared" si="31"/>
        <v>0</v>
      </c>
      <c r="U284" s="15">
        <v>0</v>
      </c>
      <c r="V284" s="18">
        <v>0</v>
      </c>
      <c r="W284" s="44">
        <f t="shared" si="29"/>
        <v>0</v>
      </c>
      <c r="X284" s="39">
        <f t="shared" si="33"/>
        <v>0</v>
      </c>
      <c r="Y284" s="15">
        <v>7.4999999999999997E-2</v>
      </c>
      <c r="Z284" s="51">
        <f t="shared" si="32"/>
        <v>0</v>
      </c>
      <c r="AA284" s="15">
        <v>0</v>
      </c>
      <c r="AB284" s="39">
        <f t="shared" si="34"/>
        <v>0</v>
      </c>
      <c r="AC284" s="14"/>
    </row>
    <row r="285" spans="1:29" hidden="1" x14ac:dyDescent="0.3">
      <c r="A285" s="13" t="s">
        <v>481</v>
      </c>
      <c r="B285" s="14" t="s">
        <v>482</v>
      </c>
      <c r="C285" s="14" t="s">
        <v>483</v>
      </c>
      <c r="D285" s="14" t="s">
        <v>484</v>
      </c>
      <c r="E285" s="14" t="s">
        <v>1626</v>
      </c>
      <c r="F285" s="14" t="s">
        <v>1626</v>
      </c>
      <c r="G285" s="14">
        <v>490</v>
      </c>
      <c r="H285" s="14" t="s">
        <v>1620</v>
      </c>
      <c r="I285" s="14" t="s">
        <v>1628</v>
      </c>
      <c r="J285" s="14"/>
      <c r="K285" s="14" t="s">
        <v>486</v>
      </c>
      <c r="L285" s="14" t="s">
        <v>487</v>
      </c>
      <c r="M285" s="15">
        <v>0.05</v>
      </c>
      <c r="N285" s="14" t="s">
        <v>1629</v>
      </c>
      <c r="O285" s="14"/>
      <c r="P285" s="17">
        <v>0</v>
      </c>
      <c r="Q285" s="18">
        <v>7510.81</v>
      </c>
      <c r="R285" s="18">
        <v>671.3</v>
      </c>
      <c r="S285" s="42">
        <f t="shared" si="30"/>
        <v>6839.51</v>
      </c>
      <c r="T285" s="43">
        <f t="shared" si="31"/>
        <v>639.33333333333326</v>
      </c>
      <c r="U285" s="15">
        <v>0</v>
      </c>
      <c r="V285" s="18">
        <v>0</v>
      </c>
      <c r="W285" s="44">
        <f t="shared" si="29"/>
        <v>31.966666666666697</v>
      </c>
      <c r="X285" s="39">
        <f t="shared" si="33"/>
        <v>671.3</v>
      </c>
      <c r="Y285" s="15">
        <v>7.4999999999999997E-2</v>
      </c>
      <c r="Z285" s="51">
        <f t="shared" si="32"/>
        <v>50.347499999999997</v>
      </c>
      <c r="AA285" s="15">
        <v>0</v>
      </c>
      <c r="AB285" s="39">
        <f t="shared" si="34"/>
        <v>671.3</v>
      </c>
      <c r="AC285" s="14"/>
    </row>
    <row r="286" spans="1:29" hidden="1" x14ac:dyDescent="0.3">
      <c r="A286" s="13" t="s">
        <v>481</v>
      </c>
      <c r="B286" s="14" t="s">
        <v>482</v>
      </c>
      <c r="C286" s="14" t="s">
        <v>499</v>
      </c>
      <c r="D286" s="14" t="s">
        <v>500</v>
      </c>
      <c r="E286" s="14" t="s">
        <v>513</v>
      </c>
      <c r="F286" s="14" t="s">
        <v>513</v>
      </c>
      <c r="G286" s="14">
        <v>490</v>
      </c>
      <c r="H286" s="14" t="s">
        <v>1620</v>
      </c>
      <c r="I286" s="14" t="s">
        <v>324</v>
      </c>
      <c r="J286" s="14"/>
      <c r="K286" s="14" t="s">
        <v>711</v>
      </c>
      <c r="L286" s="14" t="s">
        <v>487</v>
      </c>
      <c r="M286" s="15">
        <v>0.1</v>
      </c>
      <c r="N286" s="14" t="s">
        <v>1630</v>
      </c>
      <c r="O286" s="14"/>
      <c r="P286" s="17">
        <v>11000</v>
      </c>
      <c r="Q286" s="18">
        <v>176000</v>
      </c>
      <c r="R286" s="18">
        <v>11710.218730000001</v>
      </c>
      <c r="S286" s="42">
        <f t="shared" si="30"/>
        <v>175289.78127000001</v>
      </c>
      <c r="T286" s="43">
        <f t="shared" si="31"/>
        <v>10645.65339090909</v>
      </c>
      <c r="U286" s="15">
        <v>0</v>
      </c>
      <c r="V286" s="18">
        <v>0</v>
      </c>
      <c r="W286" s="44">
        <f t="shared" si="29"/>
        <v>1064.5653390909101</v>
      </c>
      <c r="X286" s="39">
        <f t="shared" si="33"/>
        <v>11710.218730000001</v>
      </c>
      <c r="Y286" s="15">
        <v>0.12</v>
      </c>
      <c r="Z286" s="51">
        <f t="shared" si="32"/>
        <v>1405.2262476000001</v>
      </c>
      <c r="AA286" s="15">
        <v>0</v>
      </c>
      <c r="AB286" s="39">
        <f t="shared" si="34"/>
        <v>11710.218730000001</v>
      </c>
      <c r="AC286" s="14"/>
    </row>
    <row r="287" spans="1:29" hidden="1" x14ac:dyDescent="0.3">
      <c r="A287" s="13" t="s">
        <v>481</v>
      </c>
      <c r="B287" s="14" t="s">
        <v>482</v>
      </c>
      <c r="C287" s="14" t="s">
        <v>499</v>
      </c>
      <c r="D287" s="14" t="s">
        <v>500</v>
      </c>
      <c r="E287" s="14" t="s">
        <v>513</v>
      </c>
      <c r="F287" s="14" t="s">
        <v>513</v>
      </c>
      <c r="G287" s="14">
        <v>490</v>
      </c>
      <c r="H287" s="14" t="s">
        <v>1620</v>
      </c>
      <c r="I287" s="14" t="s">
        <v>324</v>
      </c>
      <c r="J287" s="14"/>
      <c r="K287" s="14" t="s">
        <v>486</v>
      </c>
      <c r="L287" s="14" t="s">
        <v>487</v>
      </c>
      <c r="M287" s="15">
        <v>0.06</v>
      </c>
      <c r="N287" s="14" t="s">
        <v>1631</v>
      </c>
      <c r="O287" s="14"/>
      <c r="P287" s="17">
        <v>127869.04999999999</v>
      </c>
      <c r="Q287" s="18">
        <v>-113336.5</v>
      </c>
      <c r="R287" s="18">
        <v>14532.55</v>
      </c>
      <c r="S287" s="42">
        <f t="shared" si="30"/>
        <v>0</v>
      </c>
      <c r="T287" s="43">
        <f t="shared" si="31"/>
        <v>13709.952830188678</v>
      </c>
      <c r="U287" s="15">
        <v>0</v>
      </c>
      <c r="V287" s="18">
        <v>0</v>
      </c>
      <c r="W287" s="44">
        <f t="shared" si="29"/>
        <v>822.59716981132078</v>
      </c>
      <c r="X287" s="39">
        <f t="shared" si="33"/>
        <v>14532.55</v>
      </c>
      <c r="Y287" s="15">
        <v>7.4999999999999997E-2</v>
      </c>
      <c r="Z287" s="51">
        <f t="shared" si="32"/>
        <v>1089.9412499999999</v>
      </c>
      <c r="AA287" s="15">
        <v>0</v>
      </c>
      <c r="AB287" s="39">
        <f t="shared" si="34"/>
        <v>14532.55</v>
      </c>
      <c r="AC287" s="14"/>
    </row>
    <row r="288" spans="1:29" hidden="1" x14ac:dyDescent="0.3">
      <c r="A288" s="13" t="s">
        <v>481</v>
      </c>
      <c r="B288" s="14" t="s">
        <v>482</v>
      </c>
      <c r="C288" s="14" t="s">
        <v>499</v>
      </c>
      <c r="D288" s="14" t="s">
        <v>500</v>
      </c>
      <c r="E288" s="14" t="s">
        <v>513</v>
      </c>
      <c r="F288" s="14" t="s">
        <v>513</v>
      </c>
      <c r="G288" s="14">
        <v>490</v>
      </c>
      <c r="H288" s="14" t="s">
        <v>1620</v>
      </c>
      <c r="I288" s="14" t="s">
        <v>324</v>
      </c>
      <c r="J288" s="14"/>
      <c r="K288" s="14" t="s">
        <v>486</v>
      </c>
      <c r="L288" s="14" t="s">
        <v>487</v>
      </c>
      <c r="M288" s="15">
        <v>0.06</v>
      </c>
      <c r="N288" s="14" t="s">
        <v>1632</v>
      </c>
      <c r="O288" s="14"/>
      <c r="P288" s="17">
        <v>0</v>
      </c>
      <c r="Q288" s="18">
        <v>65748.990000000005</v>
      </c>
      <c r="R288" s="18">
        <v>65748.990000000005</v>
      </c>
      <c r="S288" s="42">
        <f t="shared" si="30"/>
        <v>0</v>
      </c>
      <c r="T288" s="43">
        <f t="shared" si="31"/>
        <v>62027.349056603773</v>
      </c>
      <c r="U288" s="15">
        <v>0</v>
      </c>
      <c r="V288" s="18">
        <v>0</v>
      </c>
      <c r="W288" s="44">
        <f t="shared" si="29"/>
        <v>3721.6409433962326</v>
      </c>
      <c r="X288" s="39">
        <f t="shared" si="33"/>
        <v>65748.990000000005</v>
      </c>
      <c r="Y288" s="15">
        <v>7.4999999999999997E-2</v>
      </c>
      <c r="Z288" s="51">
        <f t="shared" si="32"/>
        <v>4931.17425</v>
      </c>
      <c r="AA288" s="15">
        <v>0</v>
      </c>
      <c r="AB288" s="39">
        <f t="shared" si="34"/>
        <v>65748.990000000005</v>
      </c>
      <c r="AC288" s="14"/>
    </row>
    <row r="289" spans="1:29" hidden="1" x14ac:dyDescent="0.3">
      <c r="A289" s="13" t="s">
        <v>1625</v>
      </c>
      <c r="B289" s="14" t="s">
        <v>482</v>
      </c>
      <c r="C289" s="14" t="s">
        <v>499</v>
      </c>
      <c r="D289" s="14" t="s">
        <v>500</v>
      </c>
      <c r="E289" s="14" t="s">
        <v>513</v>
      </c>
      <c r="F289" s="14" t="s">
        <v>513</v>
      </c>
      <c r="G289" s="14">
        <v>490</v>
      </c>
      <c r="H289" s="14" t="s">
        <v>1620</v>
      </c>
      <c r="I289" s="14" t="s">
        <v>324</v>
      </c>
      <c r="J289" s="14"/>
      <c r="K289" s="14" t="s">
        <v>486</v>
      </c>
      <c r="L289" s="14" t="s">
        <v>487</v>
      </c>
      <c r="M289" s="15">
        <v>0.06</v>
      </c>
      <c r="N289" s="14" t="s">
        <v>1633</v>
      </c>
      <c r="O289" s="14"/>
      <c r="P289" s="17">
        <v>0</v>
      </c>
      <c r="Q289" s="18">
        <v>58187.509999999995</v>
      </c>
      <c r="R289" s="18">
        <v>41003.699999999997</v>
      </c>
      <c r="S289" s="42">
        <f t="shared" si="30"/>
        <v>17183.809999999998</v>
      </c>
      <c r="T289" s="43">
        <f t="shared" si="31"/>
        <v>38682.735849056597</v>
      </c>
      <c r="U289" s="15">
        <v>0</v>
      </c>
      <c r="V289" s="18">
        <v>0</v>
      </c>
      <c r="W289" s="44">
        <f t="shared" si="29"/>
        <v>2320.9641509434005</v>
      </c>
      <c r="X289" s="39">
        <f t="shared" si="33"/>
        <v>41003.699999999997</v>
      </c>
      <c r="Y289" s="15">
        <v>7.4999999999999997E-2</v>
      </c>
      <c r="Z289" s="51">
        <f t="shared" si="32"/>
        <v>3075.2774999999997</v>
      </c>
      <c r="AA289" s="15">
        <v>0</v>
      </c>
      <c r="AB289" s="39">
        <f t="shared" si="34"/>
        <v>41003.699999999997</v>
      </c>
      <c r="AC289" s="14"/>
    </row>
    <row r="290" spans="1:29" hidden="1" x14ac:dyDescent="0.3">
      <c r="A290" s="13" t="s">
        <v>481</v>
      </c>
      <c r="B290" s="14" t="s">
        <v>482</v>
      </c>
      <c r="C290" s="14" t="s">
        <v>499</v>
      </c>
      <c r="D290" s="14" t="s">
        <v>500</v>
      </c>
      <c r="E290" s="14" t="s">
        <v>513</v>
      </c>
      <c r="F290" s="14" t="s">
        <v>513</v>
      </c>
      <c r="G290" s="14">
        <v>490</v>
      </c>
      <c r="H290" s="14" t="s">
        <v>1620</v>
      </c>
      <c r="I290" s="14" t="s">
        <v>261</v>
      </c>
      <c r="J290" s="14"/>
      <c r="K290" s="14" t="s">
        <v>711</v>
      </c>
      <c r="L290" s="14" t="s">
        <v>487</v>
      </c>
      <c r="M290" s="15">
        <v>0.1</v>
      </c>
      <c r="N290" s="14" t="s">
        <v>1634</v>
      </c>
      <c r="O290" s="14"/>
      <c r="P290" s="17">
        <v>0</v>
      </c>
      <c r="Q290" s="18">
        <v>11000</v>
      </c>
      <c r="R290" s="18">
        <v>0</v>
      </c>
      <c r="S290" s="42">
        <f t="shared" si="30"/>
        <v>11000</v>
      </c>
      <c r="T290" s="43">
        <f t="shared" si="31"/>
        <v>0</v>
      </c>
      <c r="U290" s="15">
        <v>0</v>
      </c>
      <c r="V290" s="18">
        <v>0</v>
      </c>
      <c r="W290" s="44">
        <f t="shared" si="29"/>
        <v>0</v>
      </c>
      <c r="X290" s="39">
        <f t="shared" si="33"/>
        <v>0</v>
      </c>
      <c r="Y290" s="15">
        <v>0.12</v>
      </c>
      <c r="Z290" s="51">
        <f t="shared" si="32"/>
        <v>0</v>
      </c>
      <c r="AA290" s="15">
        <v>0</v>
      </c>
      <c r="AB290" s="39">
        <f t="shared" si="34"/>
        <v>0</v>
      </c>
      <c r="AC290" s="14"/>
    </row>
    <row r="291" spans="1:29" hidden="1" x14ac:dyDescent="0.3">
      <c r="A291" s="13" t="s">
        <v>481</v>
      </c>
      <c r="B291" s="14" t="s">
        <v>482</v>
      </c>
      <c r="C291" s="14" t="s">
        <v>499</v>
      </c>
      <c r="D291" s="14" t="s">
        <v>500</v>
      </c>
      <c r="E291" s="14" t="s">
        <v>513</v>
      </c>
      <c r="F291" s="14" t="s">
        <v>513</v>
      </c>
      <c r="G291" s="14">
        <v>490</v>
      </c>
      <c r="H291" s="14" t="s">
        <v>1620</v>
      </c>
      <c r="I291" s="14" t="s">
        <v>261</v>
      </c>
      <c r="J291" s="14"/>
      <c r="K291" s="14" t="s">
        <v>486</v>
      </c>
      <c r="L291" s="14" t="s">
        <v>487</v>
      </c>
      <c r="M291" s="15">
        <v>0.06</v>
      </c>
      <c r="N291" s="14" t="s">
        <v>1635</v>
      </c>
      <c r="O291" s="14"/>
      <c r="P291" s="17">
        <v>15003.979999999989</v>
      </c>
      <c r="Q291" s="18">
        <v>127200</v>
      </c>
      <c r="R291" s="18">
        <v>106421.51</v>
      </c>
      <c r="S291" s="42">
        <f t="shared" si="30"/>
        <v>35782.469999999987</v>
      </c>
      <c r="T291" s="43">
        <f t="shared" si="31"/>
        <v>100397.65094339622</v>
      </c>
      <c r="U291" s="15">
        <v>0</v>
      </c>
      <c r="V291" s="18">
        <v>0</v>
      </c>
      <c r="W291" s="44">
        <f t="shared" si="29"/>
        <v>6023.8590566037747</v>
      </c>
      <c r="X291" s="39">
        <f t="shared" si="33"/>
        <v>106421.51</v>
      </c>
      <c r="Y291" s="15">
        <v>7.4999999999999997E-2</v>
      </c>
      <c r="Z291" s="51">
        <f t="shared" si="32"/>
        <v>7981.6132499999994</v>
      </c>
      <c r="AA291" s="15">
        <v>0</v>
      </c>
      <c r="AB291" s="39">
        <f t="shared" si="34"/>
        <v>106421.51</v>
      </c>
      <c r="AC291" s="14"/>
    </row>
    <row r="292" spans="1:29" hidden="1" x14ac:dyDescent="0.3">
      <c r="A292" s="13" t="s">
        <v>1625</v>
      </c>
      <c r="B292" s="14" t="s">
        <v>482</v>
      </c>
      <c r="C292" s="14" t="s">
        <v>499</v>
      </c>
      <c r="D292" s="14" t="s">
        <v>500</v>
      </c>
      <c r="E292" s="14" t="s">
        <v>1636</v>
      </c>
      <c r="F292" s="14" t="s">
        <v>1636</v>
      </c>
      <c r="G292" s="14">
        <v>490</v>
      </c>
      <c r="H292" s="14" t="s">
        <v>1620</v>
      </c>
      <c r="I292" s="14" t="s">
        <v>1636</v>
      </c>
      <c r="J292" s="14"/>
      <c r="K292" s="14" t="s">
        <v>711</v>
      </c>
      <c r="L292" s="14" t="s">
        <v>487</v>
      </c>
      <c r="M292" s="15">
        <v>0.08</v>
      </c>
      <c r="N292" s="14" t="s">
        <v>1637</v>
      </c>
      <c r="O292" s="14"/>
      <c r="P292" s="17">
        <v>0</v>
      </c>
      <c r="Q292" s="18">
        <v>1080</v>
      </c>
      <c r="R292" s="18">
        <v>0</v>
      </c>
      <c r="S292" s="42">
        <f t="shared" si="30"/>
        <v>1080</v>
      </c>
      <c r="T292" s="43">
        <f t="shared" si="31"/>
        <v>0</v>
      </c>
      <c r="U292" s="15">
        <v>0</v>
      </c>
      <c r="V292" s="18">
        <v>0</v>
      </c>
      <c r="W292" s="44">
        <f t="shared" si="29"/>
        <v>0</v>
      </c>
      <c r="X292" s="39">
        <f t="shared" si="33"/>
        <v>0</v>
      </c>
      <c r="Y292" s="15">
        <v>0.12</v>
      </c>
      <c r="Z292" s="51">
        <f t="shared" si="32"/>
        <v>0</v>
      </c>
      <c r="AA292" s="15">
        <v>0</v>
      </c>
      <c r="AB292" s="39">
        <f t="shared" si="34"/>
        <v>0</v>
      </c>
      <c r="AC292" s="14"/>
    </row>
    <row r="293" spans="1:29" hidden="1" x14ac:dyDescent="0.3">
      <c r="A293" s="13" t="s">
        <v>1625</v>
      </c>
      <c r="B293" s="14" t="s">
        <v>482</v>
      </c>
      <c r="C293" s="14" t="s">
        <v>499</v>
      </c>
      <c r="D293" s="14" t="s">
        <v>500</v>
      </c>
      <c r="E293" s="14" t="s">
        <v>1636</v>
      </c>
      <c r="F293" s="14" t="s">
        <v>1636</v>
      </c>
      <c r="G293" s="14">
        <v>490</v>
      </c>
      <c r="H293" s="14" t="s">
        <v>1620</v>
      </c>
      <c r="I293" s="14" t="s">
        <v>1636</v>
      </c>
      <c r="J293" s="14"/>
      <c r="K293" s="14" t="s">
        <v>486</v>
      </c>
      <c r="L293" s="14" t="s">
        <v>487</v>
      </c>
      <c r="M293" s="15">
        <v>0.05</v>
      </c>
      <c r="N293" s="14" t="s">
        <v>1638</v>
      </c>
      <c r="O293" s="14"/>
      <c r="P293" s="17">
        <v>3798</v>
      </c>
      <c r="Q293" s="18">
        <v>-1050</v>
      </c>
      <c r="R293" s="18">
        <v>199.5</v>
      </c>
      <c r="S293" s="42">
        <f t="shared" si="30"/>
        <v>2548.5</v>
      </c>
      <c r="T293" s="43">
        <f t="shared" si="31"/>
        <v>190</v>
      </c>
      <c r="U293" s="15">
        <v>0</v>
      </c>
      <c r="V293" s="18">
        <v>0</v>
      </c>
      <c r="W293" s="44">
        <f t="shared" si="29"/>
        <v>9.5</v>
      </c>
      <c r="X293" s="39">
        <f t="shared" si="33"/>
        <v>199.5</v>
      </c>
      <c r="Y293" s="15">
        <v>7.4999999999999997E-2</v>
      </c>
      <c r="Z293" s="51">
        <f t="shared" si="32"/>
        <v>14.962499999999999</v>
      </c>
      <c r="AA293" s="15">
        <v>0</v>
      </c>
      <c r="AB293" s="39">
        <f t="shared" si="34"/>
        <v>199.5</v>
      </c>
      <c r="AC293" s="14"/>
    </row>
    <row r="294" spans="1:29" hidden="1" x14ac:dyDescent="0.3">
      <c r="A294" s="13" t="s">
        <v>1639</v>
      </c>
      <c r="B294" s="14" t="s">
        <v>482</v>
      </c>
      <c r="C294" s="14" t="s">
        <v>499</v>
      </c>
      <c r="D294" s="14" t="s">
        <v>500</v>
      </c>
      <c r="E294" s="14" t="s">
        <v>1640</v>
      </c>
      <c r="F294" s="14" t="s">
        <v>1640</v>
      </c>
      <c r="G294" s="14">
        <v>490</v>
      </c>
      <c r="H294" s="14" t="s">
        <v>1620</v>
      </c>
      <c r="I294" s="14" t="s">
        <v>1641</v>
      </c>
      <c r="J294" s="14"/>
      <c r="K294" s="14" t="s">
        <v>486</v>
      </c>
      <c r="L294" s="14" t="s">
        <v>487</v>
      </c>
      <c r="M294" s="15">
        <v>0.05</v>
      </c>
      <c r="N294" s="14" t="s">
        <v>1642</v>
      </c>
      <c r="O294" s="14"/>
      <c r="P294" s="17">
        <v>18651.620000000003</v>
      </c>
      <c r="Q294" s="18">
        <v>22000</v>
      </c>
      <c r="R294" s="18">
        <v>18624.61</v>
      </c>
      <c r="S294" s="42">
        <f t="shared" si="30"/>
        <v>22027.010000000002</v>
      </c>
      <c r="T294" s="43">
        <f t="shared" si="31"/>
        <v>17737.72380952381</v>
      </c>
      <c r="U294" s="15">
        <v>0</v>
      </c>
      <c r="V294" s="18">
        <v>0</v>
      </c>
      <c r="W294" s="44">
        <f t="shared" si="29"/>
        <v>886.88619047619068</v>
      </c>
      <c r="X294" s="39">
        <f t="shared" si="33"/>
        <v>18624.61</v>
      </c>
      <c r="Y294" s="15">
        <v>7.4999999999999997E-2</v>
      </c>
      <c r="Z294" s="51">
        <f t="shared" si="32"/>
        <v>1396.84575</v>
      </c>
      <c r="AA294" s="15">
        <v>0</v>
      </c>
      <c r="AB294" s="39">
        <f t="shared" si="34"/>
        <v>18624.61</v>
      </c>
      <c r="AC294" s="14"/>
    </row>
    <row r="295" spans="1:29" hidden="1" x14ac:dyDescent="0.3">
      <c r="A295" s="13" t="s">
        <v>481</v>
      </c>
      <c r="B295" s="14" t="s">
        <v>482</v>
      </c>
      <c r="C295" s="14" t="s">
        <v>499</v>
      </c>
      <c r="D295" s="14" t="s">
        <v>500</v>
      </c>
      <c r="E295" s="14" t="s">
        <v>1640</v>
      </c>
      <c r="F295" s="14" t="s">
        <v>1640</v>
      </c>
      <c r="G295" s="14">
        <v>490</v>
      </c>
      <c r="H295" s="14" t="s">
        <v>1620</v>
      </c>
      <c r="I295" s="14" t="s">
        <v>1643</v>
      </c>
      <c r="J295" s="14"/>
      <c r="K295" s="14" t="s">
        <v>486</v>
      </c>
      <c r="L295" s="14" t="s">
        <v>487</v>
      </c>
      <c r="M295" s="15">
        <v>0.05</v>
      </c>
      <c r="N295" s="14" t="s">
        <v>1644</v>
      </c>
      <c r="O295" s="14"/>
      <c r="P295" s="17">
        <v>0</v>
      </c>
      <c r="Q295" s="18">
        <v>5250</v>
      </c>
      <c r="R295" s="18">
        <v>0</v>
      </c>
      <c r="S295" s="42">
        <f t="shared" si="30"/>
        <v>5250</v>
      </c>
      <c r="T295" s="43">
        <f t="shared" si="31"/>
        <v>0</v>
      </c>
      <c r="U295" s="15">
        <v>0</v>
      </c>
      <c r="V295" s="18">
        <v>0</v>
      </c>
      <c r="W295" s="44">
        <f t="shared" si="29"/>
        <v>0</v>
      </c>
      <c r="X295" s="39">
        <f t="shared" si="33"/>
        <v>0</v>
      </c>
      <c r="Y295" s="15">
        <v>7.4999999999999997E-2</v>
      </c>
      <c r="Z295" s="51">
        <f t="shared" si="32"/>
        <v>0</v>
      </c>
      <c r="AA295" s="15">
        <v>0</v>
      </c>
      <c r="AB295" s="39">
        <f t="shared" si="34"/>
        <v>0</v>
      </c>
      <c r="AC295" s="14"/>
    </row>
    <row r="296" spans="1:29" hidden="1" x14ac:dyDescent="0.3">
      <c r="A296" s="13" t="s">
        <v>1645</v>
      </c>
      <c r="B296" s="14" t="s">
        <v>482</v>
      </c>
      <c r="C296" s="14" t="s">
        <v>499</v>
      </c>
      <c r="D296" s="14" t="s">
        <v>500</v>
      </c>
      <c r="E296" s="14" t="s">
        <v>1640</v>
      </c>
      <c r="F296" s="14" t="s">
        <v>1640</v>
      </c>
      <c r="G296" s="14">
        <v>490</v>
      </c>
      <c r="H296" s="14" t="s">
        <v>1620</v>
      </c>
      <c r="I296" s="14" t="s">
        <v>1640</v>
      </c>
      <c r="J296" s="14"/>
      <c r="K296" s="14" t="s">
        <v>486</v>
      </c>
      <c r="L296" s="14" t="s">
        <v>487</v>
      </c>
      <c r="M296" s="15">
        <v>0.05</v>
      </c>
      <c r="N296" s="14" t="s">
        <v>1646</v>
      </c>
      <c r="O296" s="14"/>
      <c r="P296" s="17">
        <v>32009.850000000006</v>
      </c>
      <c r="Q296" s="18">
        <v>92000</v>
      </c>
      <c r="R296" s="18">
        <v>81341.33</v>
      </c>
      <c r="S296" s="42">
        <f t="shared" si="30"/>
        <v>42668.520000000004</v>
      </c>
      <c r="T296" s="43">
        <f t="shared" si="31"/>
        <v>77467.933333333334</v>
      </c>
      <c r="U296" s="15">
        <v>0</v>
      </c>
      <c r="V296" s="18">
        <v>0</v>
      </c>
      <c r="W296" s="44">
        <f t="shared" si="29"/>
        <v>3873.3966666666674</v>
      </c>
      <c r="X296" s="39">
        <f t="shared" si="33"/>
        <v>81341.33</v>
      </c>
      <c r="Y296" s="15">
        <v>7.4999999999999997E-2</v>
      </c>
      <c r="Z296" s="51">
        <f t="shared" si="32"/>
        <v>6100.5997500000003</v>
      </c>
      <c r="AA296" s="15">
        <v>0</v>
      </c>
      <c r="AB296" s="39">
        <f t="shared" si="34"/>
        <v>81341.33</v>
      </c>
      <c r="AC296" s="14"/>
    </row>
    <row r="297" spans="1:29" hidden="1" x14ac:dyDescent="0.3">
      <c r="A297" s="13" t="s">
        <v>481</v>
      </c>
      <c r="B297" s="14" t="s">
        <v>482</v>
      </c>
      <c r="C297" s="14" t="s">
        <v>499</v>
      </c>
      <c r="D297" s="14" t="s">
        <v>500</v>
      </c>
      <c r="E297" s="14" t="s">
        <v>1640</v>
      </c>
      <c r="F297" s="14" t="s">
        <v>1640</v>
      </c>
      <c r="G297" s="14">
        <v>490</v>
      </c>
      <c r="H297" s="14" t="s">
        <v>1620</v>
      </c>
      <c r="I297" s="14" t="s">
        <v>1640</v>
      </c>
      <c r="J297" s="14"/>
      <c r="K297" s="14" t="s">
        <v>486</v>
      </c>
      <c r="L297" s="14" t="s">
        <v>487</v>
      </c>
      <c r="M297" s="15">
        <v>0.05</v>
      </c>
      <c r="N297" s="14" t="s">
        <v>1647</v>
      </c>
      <c r="O297" s="14"/>
      <c r="P297" s="17">
        <v>14511.010000000002</v>
      </c>
      <c r="Q297" s="18">
        <v>33000</v>
      </c>
      <c r="R297" s="18">
        <v>32725.73</v>
      </c>
      <c r="S297" s="42">
        <f t="shared" si="30"/>
        <v>14785.280000000002</v>
      </c>
      <c r="T297" s="43">
        <f t="shared" si="31"/>
        <v>31167.361904761903</v>
      </c>
      <c r="U297" s="15">
        <v>0</v>
      </c>
      <c r="V297" s="18">
        <v>0</v>
      </c>
      <c r="W297" s="44">
        <f t="shared" si="29"/>
        <v>1558.3680952380964</v>
      </c>
      <c r="X297" s="39">
        <f t="shared" si="33"/>
        <v>32725.73</v>
      </c>
      <c r="Y297" s="15">
        <v>7.4999999999999997E-2</v>
      </c>
      <c r="Z297" s="51">
        <f t="shared" si="32"/>
        <v>2454.4297499999998</v>
      </c>
      <c r="AA297" s="15">
        <v>0</v>
      </c>
      <c r="AB297" s="39">
        <f t="shared" si="34"/>
        <v>32725.73</v>
      </c>
      <c r="AC297" s="14"/>
    </row>
    <row r="298" spans="1:29" hidden="1" x14ac:dyDescent="0.3">
      <c r="A298" s="13" t="s">
        <v>481</v>
      </c>
      <c r="B298" s="14" t="s">
        <v>482</v>
      </c>
      <c r="C298" s="14" t="s">
        <v>499</v>
      </c>
      <c r="D298" s="14" t="s">
        <v>500</v>
      </c>
      <c r="E298" s="14" t="s">
        <v>712</v>
      </c>
      <c r="F298" s="14" t="s">
        <v>712</v>
      </c>
      <c r="G298" s="14">
        <v>490</v>
      </c>
      <c r="H298" s="14" t="s">
        <v>1620</v>
      </c>
      <c r="I298" s="14" t="s">
        <v>1648</v>
      </c>
      <c r="J298" s="14"/>
      <c r="K298" s="14" t="s">
        <v>486</v>
      </c>
      <c r="L298" s="14" t="s">
        <v>487</v>
      </c>
      <c r="M298" s="15">
        <v>0.04</v>
      </c>
      <c r="N298" s="14" t="s">
        <v>1649</v>
      </c>
      <c r="O298" s="14"/>
      <c r="P298" s="17">
        <v>17192.599999999999</v>
      </c>
      <c r="Q298" s="18">
        <v>31200</v>
      </c>
      <c r="R298" s="18">
        <v>19378.099999999999</v>
      </c>
      <c r="S298" s="42">
        <f t="shared" si="30"/>
        <v>29014.5</v>
      </c>
      <c r="T298" s="43">
        <f t="shared" si="31"/>
        <v>18632.788461538461</v>
      </c>
      <c r="U298" s="15">
        <v>0</v>
      </c>
      <c r="V298" s="18">
        <v>0</v>
      </c>
      <c r="W298" s="44">
        <f t="shared" si="29"/>
        <v>745.31153846153757</v>
      </c>
      <c r="X298" s="39">
        <f t="shared" si="33"/>
        <v>19378.099999999999</v>
      </c>
      <c r="Y298" s="15">
        <v>7.4999999999999997E-2</v>
      </c>
      <c r="Z298" s="51">
        <f t="shared" si="32"/>
        <v>1453.3574999999998</v>
      </c>
      <c r="AA298" s="15">
        <v>0</v>
      </c>
      <c r="AB298" s="39">
        <f t="shared" si="34"/>
        <v>19378.099999999999</v>
      </c>
      <c r="AC298" s="14"/>
    </row>
    <row r="299" spans="1:29" hidden="1" x14ac:dyDescent="0.3">
      <c r="A299" s="13" t="s">
        <v>1645</v>
      </c>
      <c r="B299" s="14" t="s">
        <v>482</v>
      </c>
      <c r="C299" s="14" t="s">
        <v>499</v>
      </c>
      <c r="D299" s="14" t="s">
        <v>500</v>
      </c>
      <c r="E299" s="14" t="s">
        <v>524</v>
      </c>
      <c r="F299" s="14" t="s">
        <v>524</v>
      </c>
      <c r="G299" s="14">
        <v>490</v>
      </c>
      <c r="H299" s="14" t="s">
        <v>1620</v>
      </c>
      <c r="I299" s="14" t="s">
        <v>228</v>
      </c>
      <c r="J299" s="14"/>
      <c r="K299" s="14" t="s">
        <v>486</v>
      </c>
      <c r="L299" s="14" t="s">
        <v>487</v>
      </c>
      <c r="M299" s="15">
        <v>0.06</v>
      </c>
      <c r="N299" s="14" t="s">
        <v>1650</v>
      </c>
      <c r="O299" s="14"/>
      <c r="P299" s="17">
        <v>5300</v>
      </c>
      <c r="Q299" s="18">
        <v>-5300</v>
      </c>
      <c r="R299" s="18">
        <v>0</v>
      </c>
      <c r="S299" s="42">
        <f t="shared" si="30"/>
        <v>0</v>
      </c>
      <c r="T299" s="43">
        <f t="shared" si="31"/>
        <v>0</v>
      </c>
      <c r="U299" s="15">
        <v>0</v>
      </c>
      <c r="V299" s="18">
        <v>0</v>
      </c>
      <c r="W299" s="44">
        <f t="shared" si="29"/>
        <v>0</v>
      </c>
      <c r="X299" s="39">
        <f t="shared" si="33"/>
        <v>0</v>
      </c>
      <c r="Y299" s="15">
        <v>7.4999999999999997E-2</v>
      </c>
      <c r="Z299" s="51">
        <f t="shared" si="32"/>
        <v>0</v>
      </c>
      <c r="AA299" s="15">
        <v>0</v>
      </c>
      <c r="AB299" s="39">
        <f t="shared" si="34"/>
        <v>0</v>
      </c>
      <c r="AC299" s="14"/>
    </row>
    <row r="300" spans="1:29" hidden="1" x14ac:dyDescent="0.3">
      <c r="A300" s="13" t="s">
        <v>1625</v>
      </c>
      <c r="B300" s="14" t="s">
        <v>482</v>
      </c>
      <c r="C300" s="14" t="s">
        <v>499</v>
      </c>
      <c r="D300" s="14" t="s">
        <v>500</v>
      </c>
      <c r="E300" s="14" t="s">
        <v>1651</v>
      </c>
      <c r="F300" s="14" t="s">
        <v>1651</v>
      </c>
      <c r="G300" s="14">
        <v>490</v>
      </c>
      <c r="H300" s="14" t="s">
        <v>1620</v>
      </c>
      <c r="I300" s="14" t="s">
        <v>1651</v>
      </c>
      <c r="J300" s="14"/>
      <c r="K300" s="14" t="s">
        <v>486</v>
      </c>
      <c r="L300" s="14" t="s">
        <v>487</v>
      </c>
      <c r="M300" s="15">
        <v>0.04</v>
      </c>
      <c r="N300" s="14" t="s">
        <v>1652</v>
      </c>
      <c r="O300" s="14"/>
      <c r="P300" s="17">
        <v>0</v>
      </c>
      <c r="Q300" s="18">
        <v>5200</v>
      </c>
      <c r="R300" s="18">
        <v>1573.44</v>
      </c>
      <c r="S300" s="42">
        <f t="shared" si="30"/>
        <v>3626.56</v>
      </c>
      <c r="T300" s="43">
        <f t="shared" si="31"/>
        <v>1512.9230769230769</v>
      </c>
      <c r="U300" s="15">
        <v>0</v>
      </c>
      <c r="V300" s="18">
        <v>0</v>
      </c>
      <c r="W300" s="44">
        <f t="shared" si="29"/>
        <v>60.516923076923149</v>
      </c>
      <c r="X300" s="39">
        <f t="shared" si="33"/>
        <v>1573.44</v>
      </c>
      <c r="Y300" s="15">
        <v>7.4999999999999997E-2</v>
      </c>
      <c r="Z300" s="51">
        <f t="shared" si="32"/>
        <v>118.008</v>
      </c>
      <c r="AA300" s="15">
        <v>0</v>
      </c>
      <c r="AB300" s="39">
        <f t="shared" si="34"/>
        <v>1573.44</v>
      </c>
      <c r="AC300" s="14"/>
    </row>
    <row r="301" spans="1:29" hidden="1" x14ac:dyDescent="0.3">
      <c r="A301" s="13" t="s">
        <v>481</v>
      </c>
      <c r="B301" s="14" t="s">
        <v>482</v>
      </c>
      <c r="C301" s="14" t="s">
        <v>499</v>
      </c>
      <c r="D301" s="14" t="s">
        <v>1653</v>
      </c>
      <c r="E301" s="14" t="s">
        <v>1654</v>
      </c>
      <c r="F301" s="14" t="s">
        <v>1655</v>
      </c>
      <c r="G301" s="14">
        <v>490</v>
      </c>
      <c r="H301" s="14" t="s">
        <v>1620</v>
      </c>
      <c r="I301" s="14" t="s">
        <v>1656</v>
      </c>
      <c r="J301" s="14"/>
      <c r="K301" s="14" t="s">
        <v>486</v>
      </c>
      <c r="L301" s="14" t="s">
        <v>487</v>
      </c>
      <c r="M301" s="15">
        <v>0.04</v>
      </c>
      <c r="N301" s="14" t="s">
        <v>1657</v>
      </c>
      <c r="O301" s="14"/>
      <c r="P301" s="17">
        <v>0</v>
      </c>
      <c r="Q301" s="18">
        <v>10750.48</v>
      </c>
      <c r="R301" s="18">
        <v>302.47000000000003</v>
      </c>
      <c r="S301" s="42">
        <f t="shared" si="30"/>
        <v>10448.01</v>
      </c>
      <c r="T301" s="43">
        <f t="shared" si="31"/>
        <v>290.83653846153845</v>
      </c>
      <c r="U301" s="15">
        <v>0</v>
      </c>
      <c r="V301" s="18">
        <v>0</v>
      </c>
      <c r="W301" s="44">
        <f t="shared" si="29"/>
        <v>11.633461538461574</v>
      </c>
      <c r="X301" s="39">
        <f t="shared" si="33"/>
        <v>302.47000000000003</v>
      </c>
      <c r="Y301" s="15">
        <v>7.4999999999999997E-2</v>
      </c>
      <c r="Z301" s="51">
        <f t="shared" si="32"/>
        <v>22.68525</v>
      </c>
      <c r="AA301" s="15">
        <v>0</v>
      </c>
      <c r="AB301" s="39">
        <f t="shared" si="34"/>
        <v>302.47000000000003</v>
      </c>
      <c r="AC301" s="14"/>
    </row>
    <row r="302" spans="1:29" hidden="1" x14ac:dyDescent="0.3">
      <c r="A302" s="13" t="s">
        <v>481</v>
      </c>
      <c r="B302" s="14" t="s">
        <v>482</v>
      </c>
      <c r="C302" s="14" t="s">
        <v>499</v>
      </c>
      <c r="D302" s="14" t="s">
        <v>552</v>
      </c>
      <c r="E302" s="14" t="s">
        <v>1658</v>
      </c>
      <c r="F302" s="14" t="s">
        <v>1658</v>
      </c>
      <c r="G302" s="14">
        <v>490</v>
      </c>
      <c r="H302" s="14" t="s">
        <v>1620</v>
      </c>
      <c r="I302" s="14" t="s">
        <v>1659</v>
      </c>
      <c r="J302" s="14"/>
      <c r="K302" s="14" t="s">
        <v>486</v>
      </c>
      <c r="L302" s="14" t="s">
        <v>487</v>
      </c>
      <c r="M302" s="15">
        <v>0.05</v>
      </c>
      <c r="N302" s="14" t="s">
        <v>1660</v>
      </c>
      <c r="O302" s="14"/>
      <c r="P302" s="17">
        <v>8010.77</v>
      </c>
      <c r="Q302" s="18">
        <v>63000</v>
      </c>
      <c r="R302" s="18">
        <v>44993.18</v>
      </c>
      <c r="S302" s="42">
        <f t="shared" si="30"/>
        <v>26017.590000000004</v>
      </c>
      <c r="T302" s="43">
        <f t="shared" si="31"/>
        <v>42850.647619047617</v>
      </c>
      <c r="U302" s="15">
        <v>0</v>
      </c>
      <c r="V302" s="18">
        <v>0</v>
      </c>
      <c r="W302" s="44">
        <f t="shared" si="29"/>
        <v>2142.5323809523834</v>
      </c>
      <c r="X302" s="39">
        <f t="shared" si="33"/>
        <v>44993.18</v>
      </c>
      <c r="Y302" s="15">
        <v>7.4999999999999997E-2</v>
      </c>
      <c r="Z302" s="51">
        <f t="shared" si="32"/>
        <v>3374.4884999999999</v>
      </c>
      <c r="AA302" s="15">
        <v>0</v>
      </c>
      <c r="AB302" s="39">
        <f t="shared" si="34"/>
        <v>44993.18</v>
      </c>
      <c r="AC302" s="14"/>
    </row>
    <row r="303" spans="1:29" hidden="1" x14ac:dyDescent="0.3">
      <c r="A303" s="13" t="s">
        <v>1625</v>
      </c>
      <c r="B303" s="19" t="s">
        <v>482</v>
      </c>
      <c r="C303" s="19" t="s">
        <v>499</v>
      </c>
      <c r="D303" s="19" t="s">
        <v>552</v>
      </c>
      <c r="E303" s="19" t="s">
        <v>1661</v>
      </c>
      <c r="F303" s="19" t="s">
        <v>1661</v>
      </c>
      <c r="G303" s="19">
        <v>490</v>
      </c>
      <c r="H303" s="19" t="s">
        <v>1620</v>
      </c>
      <c r="I303" s="19" t="s">
        <v>1662</v>
      </c>
      <c r="J303" s="19"/>
      <c r="K303" s="19" t="s">
        <v>486</v>
      </c>
      <c r="L303" s="19" t="s">
        <v>507</v>
      </c>
      <c r="M303" s="20">
        <v>0.96099999999999997</v>
      </c>
      <c r="N303" s="19" t="s">
        <v>1663</v>
      </c>
      <c r="O303" s="14"/>
      <c r="P303" s="22">
        <v>3106.6600000000008</v>
      </c>
      <c r="Q303" s="18"/>
      <c r="R303" s="18">
        <v>0</v>
      </c>
      <c r="S303" s="42">
        <f t="shared" si="30"/>
        <v>3106.6600000000008</v>
      </c>
      <c r="T303" s="43">
        <f t="shared" si="31"/>
        <v>0</v>
      </c>
      <c r="U303" s="20">
        <v>0</v>
      </c>
      <c r="V303" s="18">
        <v>0</v>
      </c>
      <c r="W303" s="44">
        <f t="shared" si="29"/>
        <v>0</v>
      </c>
      <c r="X303" s="39">
        <f t="shared" si="33"/>
        <v>0</v>
      </c>
      <c r="Y303" s="15">
        <v>7.4999999999999997E-2</v>
      </c>
      <c r="Z303" s="51">
        <f t="shared" si="32"/>
        <v>0</v>
      </c>
      <c r="AA303" s="20">
        <v>0</v>
      </c>
      <c r="AB303" s="39">
        <f t="shared" si="34"/>
        <v>0</v>
      </c>
      <c r="AC303" s="14"/>
    </row>
    <row r="304" spans="1:29" hidden="1" x14ac:dyDescent="0.3">
      <c r="A304" s="13" t="s">
        <v>481</v>
      </c>
      <c r="B304" s="19" t="s">
        <v>482</v>
      </c>
      <c r="C304" s="19" t="s">
        <v>499</v>
      </c>
      <c r="D304" s="19" t="s">
        <v>500</v>
      </c>
      <c r="E304" s="19" t="s">
        <v>1640</v>
      </c>
      <c r="F304" s="19" t="s">
        <v>1640</v>
      </c>
      <c r="G304" s="21">
        <v>490</v>
      </c>
      <c r="H304" s="19" t="s">
        <v>1620</v>
      </c>
      <c r="I304" s="19" t="s">
        <v>1643</v>
      </c>
      <c r="J304" s="19"/>
      <c r="K304" s="19" t="s">
        <v>486</v>
      </c>
      <c r="L304" s="19" t="s">
        <v>487</v>
      </c>
      <c r="M304" s="20">
        <v>0.04</v>
      </c>
      <c r="N304" s="19" t="s">
        <v>1644</v>
      </c>
      <c r="O304" s="14"/>
      <c r="P304" s="22">
        <v>1564.9199999999998</v>
      </c>
      <c r="Q304" s="18"/>
      <c r="R304" s="18">
        <v>1095.1300000000001</v>
      </c>
      <c r="S304" s="42">
        <f t="shared" si="30"/>
        <v>469.78999999999974</v>
      </c>
      <c r="T304" s="43">
        <f t="shared" si="31"/>
        <v>1053.0096153846155</v>
      </c>
      <c r="U304" s="20">
        <v>0</v>
      </c>
      <c r="V304" s="18">
        <v>0</v>
      </c>
      <c r="W304" s="44">
        <f t="shared" si="29"/>
        <v>42.120384615384637</v>
      </c>
      <c r="X304" s="39">
        <f t="shared" si="33"/>
        <v>1095.1300000000001</v>
      </c>
      <c r="Y304" s="15">
        <v>7.4999999999999997E-2</v>
      </c>
      <c r="Z304" s="51">
        <f t="shared" si="32"/>
        <v>82.134750000000011</v>
      </c>
      <c r="AA304" s="20">
        <v>0</v>
      </c>
      <c r="AB304" s="39">
        <f t="shared" si="34"/>
        <v>1095.1300000000001</v>
      </c>
      <c r="AC304" s="14"/>
    </row>
    <row r="305" spans="1:29" hidden="1" x14ac:dyDescent="0.3">
      <c r="A305" s="13" t="s">
        <v>481</v>
      </c>
      <c r="B305" s="19" t="s">
        <v>482</v>
      </c>
      <c r="C305" s="19" t="s">
        <v>499</v>
      </c>
      <c r="D305" s="19" t="s">
        <v>500</v>
      </c>
      <c r="E305" s="19" t="s">
        <v>523</v>
      </c>
      <c r="F305" s="19" t="s">
        <v>523</v>
      </c>
      <c r="G305" s="21">
        <v>490</v>
      </c>
      <c r="H305" s="19" t="s">
        <v>1620</v>
      </c>
      <c r="I305" s="19" t="s">
        <v>1664</v>
      </c>
      <c r="J305" s="19"/>
      <c r="K305" s="19" t="s">
        <v>486</v>
      </c>
      <c r="L305" s="19" t="s">
        <v>487</v>
      </c>
      <c r="M305" s="20">
        <v>0.04</v>
      </c>
      <c r="N305" s="19" t="s">
        <v>1665</v>
      </c>
      <c r="O305" s="14"/>
      <c r="P305" s="22">
        <v>14684.02</v>
      </c>
      <c r="Q305" s="18"/>
      <c r="R305" s="18">
        <v>0</v>
      </c>
      <c r="S305" s="42">
        <f t="shared" si="30"/>
        <v>14684.02</v>
      </c>
      <c r="T305" s="43">
        <f t="shared" si="31"/>
        <v>0</v>
      </c>
      <c r="U305" s="20">
        <v>0</v>
      </c>
      <c r="V305" s="18">
        <v>0</v>
      </c>
      <c r="W305" s="44">
        <f t="shared" si="29"/>
        <v>0</v>
      </c>
      <c r="X305" s="39">
        <f t="shared" si="33"/>
        <v>0</v>
      </c>
      <c r="Y305" s="15">
        <v>7.4999999999999997E-2</v>
      </c>
      <c r="Z305" s="51">
        <f t="shared" si="32"/>
        <v>0</v>
      </c>
      <c r="AA305" s="20">
        <v>0</v>
      </c>
      <c r="AB305" s="39">
        <f t="shared" si="34"/>
        <v>0</v>
      </c>
      <c r="AC305" s="14"/>
    </row>
    <row r="306" spans="1:29" hidden="1" x14ac:dyDescent="0.3">
      <c r="A306" s="13" t="s">
        <v>481</v>
      </c>
      <c r="B306" s="25" t="s">
        <v>482</v>
      </c>
      <c r="C306" s="25" t="s">
        <v>483</v>
      </c>
      <c r="D306" s="25" t="s">
        <v>484</v>
      </c>
      <c r="E306" s="25" t="s">
        <v>726</v>
      </c>
      <c r="F306" s="25" t="s">
        <v>727</v>
      </c>
      <c r="G306" s="26">
        <v>490</v>
      </c>
      <c r="H306" s="25" t="s">
        <v>1620</v>
      </c>
      <c r="I306" s="25" t="s">
        <v>1666</v>
      </c>
      <c r="J306" s="25"/>
      <c r="K306" s="25" t="s">
        <v>486</v>
      </c>
      <c r="L306" s="25" t="s">
        <v>487</v>
      </c>
      <c r="M306" s="45">
        <v>0.04</v>
      </c>
      <c r="N306" s="26" t="s">
        <v>1667</v>
      </c>
      <c r="O306" s="14"/>
      <c r="P306" s="22">
        <v>4600</v>
      </c>
      <c r="Q306" s="18"/>
      <c r="R306" s="18">
        <v>0</v>
      </c>
      <c r="S306" s="42">
        <f t="shared" si="30"/>
        <v>4600</v>
      </c>
      <c r="T306" s="43">
        <f t="shared" si="31"/>
        <v>0</v>
      </c>
      <c r="U306" s="45">
        <v>0</v>
      </c>
      <c r="V306" s="18">
        <v>0</v>
      </c>
      <c r="W306" s="44">
        <f t="shared" si="29"/>
        <v>0</v>
      </c>
      <c r="X306" s="39">
        <f t="shared" si="33"/>
        <v>0</v>
      </c>
      <c r="Y306" s="15">
        <v>7.4999999999999997E-2</v>
      </c>
      <c r="Z306" s="51">
        <f t="shared" si="32"/>
        <v>0</v>
      </c>
      <c r="AA306" s="45">
        <v>0</v>
      </c>
      <c r="AB306" s="39">
        <f t="shared" si="34"/>
        <v>0</v>
      </c>
      <c r="AC306" s="14"/>
    </row>
    <row r="307" spans="1:29" hidden="1" x14ac:dyDescent="0.3">
      <c r="A307" s="13" t="s">
        <v>481</v>
      </c>
      <c r="B307" s="25" t="s">
        <v>482</v>
      </c>
      <c r="C307" s="25" t="s">
        <v>483</v>
      </c>
      <c r="D307" s="25" t="s">
        <v>484</v>
      </c>
      <c r="E307" s="25" t="s">
        <v>726</v>
      </c>
      <c r="F307" s="25" t="s">
        <v>727</v>
      </c>
      <c r="G307" s="26">
        <v>490</v>
      </c>
      <c r="H307" s="25" t="s">
        <v>1620</v>
      </c>
      <c r="I307" s="25" t="s">
        <v>1666</v>
      </c>
      <c r="J307" s="25"/>
      <c r="K307" s="25" t="s">
        <v>486</v>
      </c>
      <c r="L307" s="25" t="s">
        <v>487</v>
      </c>
      <c r="M307" s="45">
        <v>0.04</v>
      </c>
      <c r="N307" s="26" t="s">
        <v>1668</v>
      </c>
      <c r="O307" s="14"/>
      <c r="P307" s="22">
        <v>4694</v>
      </c>
      <c r="Q307" s="18"/>
      <c r="R307" s="18">
        <v>0</v>
      </c>
      <c r="S307" s="42">
        <f t="shared" si="30"/>
        <v>4694</v>
      </c>
      <c r="T307" s="43">
        <f t="shared" si="31"/>
        <v>0</v>
      </c>
      <c r="U307" s="45">
        <v>0</v>
      </c>
      <c r="V307" s="18">
        <v>0</v>
      </c>
      <c r="W307" s="44">
        <f t="shared" si="29"/>
        <v>0</v>
      </c>
      <c r="X307" s="39">
        <f t="shared" si="33"/>
        <v>0</v>
      </c>
      <c r="Y307" s="15">
        <v>7.4999999999999997E-2</v>
      </c>
      <c r="Z307" s="51">
        <f t="shared" si="32"/>
        <v>0</v>
      </c>
      <c r="AA307" s="45">
        <v>0</v>
      </c>
      <c r="AB307" s="39">
        <f t="shared" si="34"/>
        <v>0</v>
      </c>
      <c r="AC307" s="14"/>
    </row>
    <row r="308" spans="1:29" hidden="1" x14ac:dyDescent="0.3">
      <c r="A308" s="13" t="s">
        <v>481</v>
      </c>
      <c r="B308" s="25" t="s">
        <v>482</v>
      </c>
      <c r="C308" s="25" t="s">
        <v>483</v>
      </c>
      <c r="D308" s="25" t="s">
        <v>484</v>
      </c>
      <c r="E308" s="25" t="s">
        <v>726</v>
      </c>
      <c r="F308" s="25" t="s">
        <v>727</v>
      </c>
      <c r="G308" s="26">
        <v>490</v>
      </c>
      <c r="H308" s="25" t="s">
        <v>1620</v>
      </c>
      <c r="I308" s="25" t="s">
        <v>1666</v>
      </c>
      <c r="J308" s="25"/>
      <c r="K308" s="25" t="s">
        <v>486</v>
      </c>
      <c r="L308" s="25" t="s">
        <v>487</v>
      </c>
      <c r="M308" s="45">
        <v>0.04</v>
      </c>
      <c r="N308" s="26" t="s">
        <v>1669</v>
      </c>
      <c r="O308" s="14"/>
      <c r="P308" s="22">
        <v>5000</v>
      </c>
      <c r="Q308" s="18"/>
      <c r="R308" s="18">
        <v>0</v>
      </c>
      <c r="S308" s="42">
        <f t="shared" si="30"/>
        <v>5000</v>
      </c>
      <c r="T308" s="43">
        <f t="shared" si="31"/>
        <v>0</v>
      </c>
      <c r="U308" s="45">
        <v>0</v>
      </c>
      <c r="V308" s="18">
        <v>0</v>
      </c>
      <c r="W308" s="44">
        <f t="shared" si="29"/>
        <v>0</v>
      </c>
      <c r="X308" s="39">
        <f t="shared" si="33"/>
        <v>0</v>
      </c>
      <c r="Y308" s="15">
        <v>7.4999999999999997E-2</v>
      </c>
      <c r="Z308" s="51">
        <f t="shared" si="32"/>
        <v>0</v>
      </c>
      <c r="AA308" s="45">
        <v>0</v>
      </c>
      <c r="AB308" s="39">
        <f t="shared" si="34"/>
        <v>0</v>
      </c>
      <c r="AC308" s="14"/>
    </row>
    <row r="309" spans="1:29" hidden="1" x14ac:dyDescent="0.3">
      <c r="A309" s="13" t="s">
        <v>1639</v>
      </c>
      <c r="B309" s="25" t="s">
        <v>482</v>
      </c>
      <c r="C309" s="25" t="s">
        <v>483</v>
      </c>
      <c r="D309" s="25" t="s">
        <v>484</v>
      </c>
      <c r="E309" s="25" t="s">
        <v>726</v>
      </c>
      <c r="F309" s="25" t="s">
        <v>727</v>
      </c>
      <c r="G309" s="26">
        <v>490</v>
      </c>
      <c r="H309" s="25" t="s">
        <v>1620</v>
      </c>
      <c r="I309" s="25" t="s">
        <v>1670</v>
      </c>
      <c r="J309" s="25"/>
      <c r="K309" s="25" t="s">
        <v>486</v>
      </c>
      <c r="L309" s="25" t="s">
        <v>487</v>
      </c>
      <c r="M309" s="45">
        <v>0.04</v>
      </c>
      <c r="N309" s="26" t="s">
        <v>1671</v>
      </c>
      <c r="O309" s="14"/>
      <c r="P309" s="22">
        <v>76000</v>
      </c>
      <c r="Q309" s="18"/>
      <c r="R309" s="18">
        <v>0</v>
      </c>
      <c r="S309" s="42">
        <f t="shared" si="30"/>
        <v>76000</v>
      </c>
      <c r="T309" s="43">
        <f t="shared" si="31"/>
        <v>0</v>
      </c>
      <c r="U309" s="45">
        <v>0</v>
      </c>
      <c r="V309" s="18">
        <v>0</v>
      </c>
      <c r="W309" s="44">
        <f t="shared" si="29"/>
        <v>0</v>
      </c>
      <c r="X309" s="39">
        <f t="shared" si="33"/>
        <v>0</v>
      </c>
      <c r="Y309" s="15">
        <v>7.4999999999999997E-2</v>
      </c>
      <c r="Z309" s="51">
        <f t="shared" si="32"/>
        <v>0</v>
      </c>
      <c r="AA309" s="45">
        <v>0</v>
      </c>
      <c r="AB309" s="39">
        <f t="shared" si="34"/>
        <v>0</v>
      </c>
      <c r="AC309" s="14"/>
    </row>
    <row r="310" spans="1:29" hidden="1" x14ac:dyDescent="0.3">
      <c r="A310" s="13" t="s">
        <v>1625</v>
      </c>
      <c r="B310" s="25" t="s">
        <v>482</v>
      </c>
      <c r="C310" s="25" t="s">
        <v>499</v>
      </c>
      <c r="D310" s="25" t="s">
        <v>500</v>
      </c>
      <c r="E310" s="25" t="s">
        <v>1672</v>
      </c>
      <c r="F310" s="25" t="s">
        <v>1672</v>
      </c>
      <c r="G310" s="26">
        <v>490</v>
      </c>
      <c r="H310" s="25" t="s">
        <v>1620</v>
      </c>
      <c r="I310" s="25" t="s">
        <v>1672</v>
      </c>
      <c r="J310" s="25"/>
      <c r="K310" s="25" t="s">
        <v>486</v>
      </c>
      <c r="L310" s="25" t="s">
        <v>487</v>
      </c>
      <c r="M310" s="45">
        <v>0.04</v>
      </c>
      <c r="N310" s="26" t="s">
        <v>1673</v>
      </c>
      <c r="O310" s="14"/>
      <c r="P310" s="22">
        <v>11194.9</v>
      </c>
      <c r="Q310" s="18"/>
      <c r="R310" s="18">
        <v>0</v>
      </c>
      <c r="S310" s="42">
        <f t="shared" si="30"/>
        <v>11194.9</v>
      </c>
      <c r="T310" s="43">
        <f t="shared" si="31"/>
        <v>0</v>
      </c>
      <c r="U310" s="45">
        <v>0</v>
      </c>
      <c r="V310" s="18">
        <v>0</v>
      </c>
      <c r="W310" s="44">
        <f t="shared" si="29"/>
        <v>0</v>
      </c>
      <c r="X310" s="39">
        <f t="shared" si="33"/>
        <v>0</v>
      </c>
      <c r="Y310" s="15">
        <v>7.4999999999999997E-2</v>
      </c>
      <c r="Z310" s="51">
        <f t="shared" si="32"/>
        <v>0</v>
      </c>
      <c r="AA310" s="45">
        <v>0</v>
      </c>
      <c r="AB310" s="39">
        <f t="shared" si="34"/>
        <v>0</v>
      </c>
      <c r="AC310" s="14"/>
    </row>
    <row r="311" spans="1:29" hidden="1" x14ac:dyDescent="0.3">
      <c r="A311" s="13" t="s">
        <v>481</v>
      </c>
      <c r="B311" s="25" t="s">
        <v>482</v>
      </c>
      <c r="C311" s="25" t="s">
        <v>499</v>
      </c>
      <c r="D311" s="25" t="s">
        <v>552</v>
      </c>
      <c r="E311" s="25" t="s">
        <v>1674</v>
      </c>
      <c r="F311" s="25" t="s">
        <v>1674</v>
      </c>
      <c r="G311" s="26">
        <v>490</v>
      </c>
      <c r="H311" s="25" t="s">
        <v>1620</v>
      </c>
      <c r="I311" s="25" t="s">
        <v>1674</v>
      </c>
      <c r="J311" s="25"/>
      <c r="K311" s="25" t="s">
        <v>486</v>
      </c>
      <c r="L311" s="25" t="s">
        <v>487</v>
      </c>
      <c r="M311" s="45">
        <v>0.05</v>
      </c>
      <c r="N311" s="26" t="s">
        <v>1675</v>
      </c>
      <c r="O311" s="14"/>
      <c r="P311" s="22">
        <v>9491.84</v>
      </c>
      <c r="Q311" s="18"/>
      <c r="R311" s="18">
        <v>3350.65</v>
      </c>
      <c r="S311" s="42">
        <f t="shared" si="30"/>
        <v>6141.1900000000005</v>
      </c>
      <c r="T311" s="43">
        <f t="shared" si="31"/>
        <v>3191.0952380952381</v>
      </c>
      <c r="U311" s="45">
        <v>0</v>
      </c>
      <c r="V311" s="18">
        <v>0</v>
      </c>
      <c r="W311" s="44">
        <f t="shared" si="29"/>
        <v>159.55476190476202</v>
      </c>
      <c r="X311" s="39">
        <f t="shared" si="33"/>
        <v>3350.65</v>
      </c>
      <c r="Y311" s="15">
        <v>7.4999999999999997E-2</v>
      </c>
      <c r="Z311" s="51">
        <f t="shared" si="32"/>
        <v>251.29874999999998</v>
      </c>
      <c r="AA311" s="45">
        <v>0</v>
      </c>
      <c r="AB311" s="39">
        <f t="shared" si="34"/>
        <v>3350.65</v>
      </c>
      <c r="AC311" s="14"/>
    </row>
    <row r="312" spans="1:29" hidden="1" x14ac:dyDescent="0.3">
      <c r="A312" s="13" t="s">
        <v>1625</v>
      </c>
      <c r="B312" s="25" t="s">
        <v>482</v>
      </c>
      <c r="C312" s="25" t="s">
        <v>499</v>
      </c>
      <c r="D312" s="25" t="s">
        <v>552</v>
      </c>
      <c r="E312" s="25" t="s">
        <v>1640</v>
      </c>
      <c r="F312" s="25" t="s">
        <v>1640</v>
      </c>
      <c r="G312" s="26">
        <v>490</v>
      </c>
      <c r="H312" s="25" t="s">
        <v>1620</v>
      </c>
      <c r="I312" s="25" t="s">
        <v>1641</v>
      </c>
      <c r="J312" s="25"/>
      <c r="K312" s="25" t="s">
        <v>486</v>
      </c>
      <c r="L312" s="25" t="s">
        <v>487</v>
      </c>
      <c r="M312" s="45">
        <v>0.04</v>
      </c>
      <c r="N312" s="26" t="s">
        <v>1676</v>
      </c>
      <c r="O312" s="14"/>
      <c r="P312" s="22">
        <v>14872.480000000001</v>
      </c>
      <c r="Q312" s="18"/>
      <c r="R312" s="18">
        <v>1944.6</v>
      </c>
      <c r="S312" s="42">
        <f t="shared" si="30"/>
        <v>12927.880000000001</v>
      </c>
      <c r="T312" s="43">
        <f t="shared" si="31"/>
        <v>1869.8076923076922</v>
      </c>
      <c r="U312" s="45">
        <v>0</v>
      </c>
      <c r="V312" s="18">
        <v>0</v>
      </c>
      <c r="W312" s="44">
        <f t="shared" si="29"/>
        <v>74.792307692307759</v>
      </c>
      <c r="X312" s="39">
        <f t="shared" si="33"/>
        <v>1944.6</v>
      </c>
      <c r="Y312" s="15">
        <v>7.4999999999999997E-2</v>
      </c>
      <c r="Z312" s="51">
        <f t="shared" si="32"/>
        <v>145.845</v>
      </c>
      <c r="AA312" s="45">
        <v>0</v>
      </c>
      <c r="AB312" s="39">
        <f t="shared" si="34"/>
        <v>1944.6</v>
      </c>
      <c r="AC312" s="14"/>
    </row>
    <row r="313" spans="1:29" hidden="1" x14ac:dyDescent="0.3">
      <c r="A313" s="13" t="s">
        <v>481</v>
      </c>
      <c r="B313" s="25" t="s">
        <v>482</v>
      </c>
      <c r="C313" s="25" t="s">
        <v>483</v>
      </c>
      <c r="D313" s="25" t="s">
        <v>484</v>
      </c>
      <c r="E313" s="25" t="s">
        <v>726</v>
      </c>
      <c r="F313" s="25" t="s">
        <v>727</v>
      </c>
      <c r="G313" s="26">
        <v>490</v>
      </c>
      <c r="H313" s="25" t="s">
        <v>1620</v>
      </c>
      <c r="I313" s="25" t="s">
        <v>1677</v>
      </c>
      <c r="J313" s="25"/>
      <c r="K313" s="25" t="s">
        <v>486</v>
      </c>
      <c r="L313" s="25" t="s">
        <v>487</v>
      </c>
      <c r="M313" s="45">
        <v>0.04</v>
      </c>
      <c r="N313" s="29" t="s">
        <v>1678</v>
      </c>
      <c r="O313" s="14"/>
      <c r="P313" s="22">
        <v>1000</v>
      </c>
      <c r="Q313" s="18"/>
      <c r="R313" s="18">
        <v>0</v>
      </c>
      <c r="S313" s="42">
        <f t="shared" si="30"/>
        <v>1000</v>
      </c>
      <c r="T313" s="43">
        <f t="shared" si="31"/>
        <v>0</v>
      </c>
      <c r="U313" s="45">
        <v>0</v>
      </c>
      <c r="V313" s="18">
        <v>0</v>
      </c>
      <c r="W313" s="44">
        <f t="shared" si="29"/>
        <v>0</v>
      </c>
      <c r="X313" s="39">
        <f t="shared" si="33"/>
        <v>0</v>
      </c>
      <c r="Y313" s="15">
        <v>7.4999999999999997E-2</v>
      </c>
      <c r="Z313" s="51">
        <f t="shared" si="32"/>
        <v>0</v>
      </c>
      <c r="AA313" s="45">
        <v>0</v>
      </c>
      <c r="AB313" s="39">
        <f t="shared" si="34"/>
        <v>0</v>
      </c>
      <c r="AC313" s="14"/>
    </row>
    <row r="314" spans="1:29" hidden="1" x14ac:dyDescent="0.3">
      <c r="A314" s="13" t="s">
        <v>481</v>
      </c>
      <c r="B314" s="25" t="s">
        <v>482</v>
      </c>
      <c r="C314" s="25" t="s">
        <v>483</v>
      </c>
      <c r="D314" s="25" t="s">
        <v>484</v>
      </c>
      <c r="E314" s="25" t="s">
        <v>726</v>
      </c>
      <c r="F314" s="25" t="s">
        <v>727</v>
      </c>
      <c r="G314" s="26">
        <v>490</v>
      </c>
      <c r="H314" s="25" t="s">
        <v>1620</v>
      </c>
      <c r="I314" s="25" t="s">
        <v>1677</v>
      </c>
      <c r="J314" s="25"/>
      <c r="K314" s="25" t="s">
        <v>486</v>
      </c>
      <c r="L314" s="25" t="s">
        <v>487</v>
      </c>
      <c r="M314" s="45">
        <v>0.04</v>
      </c>
      <c r="N314" s="29" t="s">
        <v>1679</v>
      </c>
      <c r="O314" s="14"/>
      <c r="P314" s="22">
        <v>1000</v>
      </c>
      <c r="Q314" s="18"/>
      <c r="R314" s="18">
        <v>0</v>
      </c>
      <c r="S314" s="42">
        <f t="shared" si="30"/>
        <v>1000</v>
      </c>
      <c r="T314" s="43">
        <f t="shared" si="31"/>
        <v>0</v>
      </c>
      <c r="U314" s="45">
        <v>0</v>
      </c>
      <c r="V314" s="18">
        <v>0</v>
      </c>
      <c r="W314" s="44">
        <f t="shared" si="29"/>
        <v>0</v>
      </c>
      <c r="X314" s="39">
        <f t="shared" si="33"/>
        <v>0</v>
      </c>
      <c r="Y314" s="15">
        <v>7.4999999999999997E-2</v>
      </c>
      <c r="Z314" s="51">
        <f t="shared" si="32"/>
        <v>0</v>
      </c>
      <c r="AA314" s="45">
        <v>0</v>
      </c>
      <c r="AB314" s="39">
        <f t="shared" si="34"/>
        <v>0</v>
      </c>
      <c r="AC314" s="14"/>
    </row>
    <row r="315" spans="1:29" hidden="1" x14ac:dyDescent="0.3">
      <c r="A315" s="13" t="s">
        <v>481</v>
      </c>
      <c r="B315" s="25" t="s">
        <v>482</v>
      </c>
      <c r="C315" s="25" t="s">
        <v>483</v>
      </c>
      <c r="D315" s="25" t="s">
        <v>484</v>
      </c>
      <c r="E315" s="25" t="s">
        <v>726</v>
      </c>
      <c r="F315" s="25" t="s">
        <v>727</v>
      </c>
      <c r="G315" s="26">
        <v>490</v>
      </c>
      <c r="H315" s="25" t="s">
        <v>1620</v>
      </c>
      <c r="I315" s="25" t="s">
        <v>1680</v>
      </c>
      <c r="J315" s="25"/>
      <c r="K315" s="25" t="s">
        <v>486</v>
      </c>
      <c r="L315" s="25" t="s">
        <v>487</v>
      </c>
      <c r="M315" s="45">
        <v>0.04</v>
      </c>
      <c r="N315" s="29" t="s">
        <v>1681</v>
      </c>
      <c r="O315" s="14"/>
      <c r="P315" s="22">
        <v>2000</v>
      </c>
      <c r="Q315" s="18"/>
      <c r="R315" s="18">
        <v>0</v>
      </c>
      <c r="S315" s="42">
        <f t="shared" si="30"/>
        <v>2000</v>
      </c>
      <c r="T315" s="43">
        <f t="shared" si="31"/>
        <v>0</v>
      </c>
      <c r="U315" s="45">
        <v>0</v>
      </c>
      <c r="V315" s="18">
        <v>0</v>
      </c>
      <c r="W315" s="44">
        <f t="shared" si="29"/>
        <v>0</v>
      </c>
      <c r="X315" s="39">
        <f t="shared" si="33"/>
        <v>0</v>
      </c>
      <c r="Y315" s="15">
        <v>7.4999999999999997E-2</v>
      </c>
      <c r="Z315" s="51">
        <f t="shared" si="32"/>
        <v>0</v>
      </c>
      <c r="AA315" s="45">
        <v>0</v>
      </c>
      <c r="AB315" s="39">
        <f t="shared" si="34"/>
        <v>0</v>
      </c>
      <c r="AC315" s="14"/>
    </row>
    <row r="316" spans="1:29" hidden="1" x14ac:dyDescent="0.3">
      <c r="A316" s="13" t="s">
        <v>481</v>
      </c>
      <c r="B316" s="25" t="s">
        <v>482</v>
      </c>
      <c r="C316" s="25" t="s">
        <v>483</v>
      </c>
      <c r="D316" s="25" t="s">
        <v>484</v>
      </c>
      <c r="E316" s="25" t="s">
        <v>726</v>
      </c>
      <c r="F316" s="25" t="s">
        <v>727</v>
      </c>
      <c r="G316" s="26">
        <v>490</v>
      </c>
      <c r="H316" s="25" t="s">
        <v>1620</v>
      </c>
      <c r="I316" s="25" t="s">
        <v>1680</v>
      </c>
      <c r="J316" s="25"/>
      <c r="K316" s="25" t="s">
        <v>486</v>
      </c>
      <c r="L316" s="25" t="s">
        <v>487</v>
      </c>
      <c r="M316" s="45">
        <v>0.04</v>
      </c>
      <c r="N316" s="29" t="s">
        <v>1682</v>
      </c>
      <c r="O316" s="14"/>
      <c r="P316" s="22">
        <v>2000</v>
      </c>
      <c r="Q316" s="18"/>
      <c r="R316" s="18">
        <v>0</v>
      </c>
      <c r="S316" s="42">
        <f t="shared" si="30"/>
        <v>2000</v>
      </c>
      <c r="T316" s="43">
        <f t="shared" si="31"/>
        <v>0</v>
      </c>
      <c r="U316" s="45">
        <v>0</v>
      </c>
      <c r="V316" s="18">
        <v>0</v>
      </c>
      <c r="W316" s="44">
        <f t="shared" si="29"/>
        <v>0</v>
      </c>
      <c r="X316" s="39">
        <f t="shared" si="33"/>
        <v>0</v>
      </c>
      <c r="Y316" s="15">
        <v>7.4999999999999997E-2</v>
      </c>
      <c r="Z316" s="51">
        <f t="shared" si="32"/>
        <v>0</v>
      </c>
      <c r="AA316" s="45">
        <v>0</v>
      </c>
      <c r="AB316" s="39">
        <f t="shared" si="34"/>
        <v>0</v>
      </c>
      <c r="AC316" s="14"/>
    </row>
    <row r="317" spans="1:29" hidden="1" x14ac:dyDescent="0.3">
      <c r="A317" s="13" t="s">
        <v>1639</v>
      </c>
      <c r="B317" s="25" t="s">
        <v>482</v>
      </c>
      <c r="C317" s="25" t="s">
        <v>483</v>
      </c>
      <c r="D317" s="25" t="s">
        <v>484</v>
      </c>
      <c r="E317" s="25" t="s">
        <v>726</v>
      </c>
      <c r="F317" s="25" t="s">
        <v>727</v>
      </c>
      <c r="G317" s="26">
        <v>490</v>
      </c>
      <c r="H317" s="25" t="s">
        <v>1620</v>
      </c>
      <c r="I317" s="25" t="s">
        <v>1680</v>
      </c>
      <c r="J317" s="25"/>
      <c r="K317" s="25" t="s">
        <v>486</v>
      </c>
      <c r="L317" s="25" t="s">
        <v>487</v>
      </c>
      <c r="M317" s="45">
        <v>0.04</v>
      </c>
      <c r="N317" s="29" t="s">
        <v>1683</v>
      </c>
      <c r="O317" s="14"/>
      <c r="P317" s="22">
        <v>1678.9</v>
      </c>
      <c r="Q317" s="18"/>
      <c r="R317" s="18">
        <v>0</v>
      </c>
      <c r="S317" s="42">
        <f t="shared" si="30"/>
        <v>1678.9</v>
      </c>
      <c r="T317" s="43">
        <f t="shared" si="31"/>
        <v>0</v>
      </c>
      <c r="U317" s="45">
        <v>0</v>
      </c>
      <c r="V317" s="18">
        <v>0</v>
      </c>
      <c r="W317" s="44">
        <f t="shared" si="29"/>
        <v>0</v>
      </c>
      <c r="X317" s="39">
        <f t="shared" si="33"/>
        <v>0</v>
      </c>
      <c r="Y317" s="15">
        <v>7.4999999999999997E-2</v>
      </c>
      <c r="Z317" s="51">
        <f t="shared" si="32"/>
        <v>0</v>
      </c>
      <c r="AA317" s="45">
        <v>0</v>
      </c>
      <c r="AB317" s="39">
        <f t="shared" si="34"/>
        <v>0</v>
      </c>
      <c r="AC317" s="14"/>
    </row>
    <row r="318" spans="1:29" hidden="1" x14ac:dyDescent="0.3">
      <c r="A318" s="13" t="s">
        <v>481</v>
      </c>
      <c r="B318" s="25" t="s">
        <v>482</v>
      </c>
      <c r="C318" s="25" t="s">
        <v>483</v>
      </c>
      <c r="D318" s="25" t="s">
        <v>484</v>
      </c>
      <c r="E318" s="25" t="s">
        <v>726</v>
      </c>
      <c r="F318" s="25" t="s">
        <v>727</v>
      </c>
      <c r="G318" s="26">
        <v>490</v>
      </c>
      <c r="H318" s="25" t="s">
        <v>1620</v>
      </c>
      <c r="I318" s="25" t="s">
        <v>1666</v>
      </c>
      <c r="J318" s="25"/>
      <c r="K318" s="25" t="s">
        <v>486</v>
      </c>
      <c r="L318" s="25" t="s">
        <v>487</v>
      </c>
      <c r="M318" s="45">
        <v>0.04</v>
      </c>
      <c r="N318" s="29" t="s">
        <v>1684</v>
      </c>
      <c r="O318" s="14"/>
      <c r="P318" s="22">
        <v>6000</v>
      </c>
      <c r="Q318" s="18"/>
      <c r="R318" s="18">
        <v>0</v>
      </c>
      <c r="S318" s="42">
        <f t="shared" si="30"/>
        <v>6000</v>
      </c>
      <c r="T318" s="43">
        <f t="shared" si="31"/>
        <v>0</v>
      </c>
      <c r="U318" s="45">
        <v>0</v>
      </c>
      <c r="V318" s="18">
        <v>0</v>
      </c>
      <c r="W318" s="44">
        <f t="shared" si="29"/>
        <v>0</v>
      </c>
      <c r="X318" s="39">
        <f t="shared" si="33"/>
        <v>0</v>
      </c>
      <c r="Y318" s="15">
        <v>7.4999999999999997E-2</v>
      </c>
      <c r="Z318" s="51">
        <f t="shared" si="32"/>
        <v>0</v>
      </c>
      <c r="AA318" s="45">
        <v>0</v>
      </c>
      <c r="AB318" s="39">
        <f t="shared" si="34"/>
        <v>0</v>
      </c>
      <c r="AC318" s="14"/>
    </row>
    <row r="319" spans="1:29" hidden="1" x14ac:dyDescent="0.3">
      <c r="A319" s="13" t="s">
        <v>1625</v>
      </c>
      <c r="B319" s="25" t="s">
        <v>482</v>
      </c>
      <c r="C319" s="25" t="s">
        <v>483</v>
      </c>
      <c r="D319" s="25" t="s">
        <v>484</v>
      </c>
      <c r="E319" s="25" t="s">
        <v>726</v>
      </c>
      <c r="F319" s="25" t="s">
        <v>727</v>
      </c>
      <c r="G319" s="26">
        <v>490</v>
      </c>
      <c r="H319" s="25" t="s">
        <v>1620</v>
      </c>
      <c r="I319" s="25" t="s">
        <v>1666</v>
      </c>
      <c r="J319" s="25"/>
      <c r="K319" s="25" t="s">
        <v>486</v>
      </c>
      <c r="L319" s="25" t="s">
        <v>487</v>
      </c>
      <c r="M319" s="45">
        <v>0.04</v>
      </c>
      <c r="N319" s="29" t="s">
        <v>1685</v>
      </c>
      <c r="O319" s="14"/>
      <c r="P319" s="22">
        <v>6000</v>
      </c>
      <c r="Q319" s="18"/>
      <c r="R319" s="18">
        <v>0</v>
      </c>
      <c r="S319" s="42">
        <f t="shared" si="30"/>
        <v>6000</v>
      </c>
      <c r="T319" s="43">
        <f t="shared" si="31"/>
        <v>0</v>
      </c>
      <c r="U319" s="45">
        <v>0</v>
      </c>
      <c r="V319" s="18">
        <v>0</v>
      </c>
      <c r="W319" s="44">
        <f t="shared" si="29"/>
        <v>0</v>
      </c>
      <c r="X319" s="39">
        <f t="shared" si="33"/>
        <v>0</v>
      </c>
      <c r="Y319" s="15">
        <v>7.4999999999999997E-2</v>
      </c>
      <c r="Z319" s="51">
        <f t="shared" si="32"/>
        <v>0</v>
      </c>
      <c r="AA319" s="45">
        <v>0</v>
      </c>
      <c r="AB319" s="39">
        <f t="shared" si="34"/>
        <v>0</v>
      </c>
      <c r="AC319" s="14"/>
    </row>
    <row r="320" spans="1:29" hidden="1" x14ac:dyDescent="0.3">
      <c r="A320" s="13" t="s">
        <v>1639</v>
      </c>
      <c r="B320" s="25" t="s">
        <v>482</v>
      </c>
      <c r="C320" s="25" t="s">
        <v>483</v>
      </c>
      <c r="D320" s="25" t="s">
        <v>484</v>
      </c>
      <c r="E320" s="25" t="s">
        <v>726</v>
      </c>
      <c r="F320" s="25" t="s">
        <v>727</v>
      </c>
      <c r="G320" s="26">
        <v>490</v>
      </c>
      <c r="H320" s="25" t="s">
        <v>1620</v>
      </c>
      <c r="I320" s="25" t="s">
        <v>1670</v>
      </c>
      <c r="J320" s="25"/>
      <c r="K320" s="25" t="s">
        <v>486</v>
      </c>
      <c r="L320" s="25" t="s">
        <v>487</v>
      </c>
      <c r="M320" s="45">
        <v>0.04</v>
      </c>
      <c r="N320" s="29" t="s">
        <v>1686</v>
      </c>
      <c r="O320" s="14"/>
      <c r="P320" s="22">
        <v>1655.5</v>
      </c>
      <c r="Q320" s="18"/>
      <c r="R320" s="18">
        <v>0</v>
      </c>
      <c r="S320" s="42">
        <f t="shared" si="30"/>
        <v>1655.5</v>
      </c>
      <c r="T320" s="43">
        <f t="shared" si="31"/>
        <v>0</v>
      </c>
      <c r="U320" s="45">
        <v>0</v>
      </c>
      <c r="V320" s="18">
        <v>0</v>
      </c>
      <c r="W320" s="44">
        <f t="shared" si="29"/>
        <v>0</v>
      </c>
      <c r="X320" s="39">
        <f t="shared" si="33"/>
        <v>0</v>
      </c>
      <c r="Y320" s="15">
        <v>7.4999999999999997E-2</v>
      </c>
      <c r="Z320" s="51">
        <f t="shared" si="32"/>
        <v>0</v>
      </c>
      <c r="AA320" s="45">
        <v>0</v>
      </c>
      <c r="AB320" s="39">
        <f t="shared" si="34"/>
        <v>0</v>
      </c>
      <c r="AC320" s="14"/>
    </row>
    <row r="321" spans="1:29" hidden="1" x14ac:dyDescent="0.3">
      <c r="A321" s="13" t="s">
        <v>481</v>
      </c>
      <c r="B321" s="25" t="s">
        <v>482</v>
      </c>
      <c r="C321" s="25" t="s">
        <v>483</v>
      </c>
      <c r="D321" s="25" t="s">
        <v>484</v>
      </c>
      <c r="E321" s="25" t="s">
        <v>726</v>
      </c>
      <c r="F321" s="25" t="s">
        <v>727</v>
      </c>
      <c r="G321" s="26">
        <v>490</v>
      </c>
      <c r="H321" s="25" t="s">
        <v>1620</v>
      </c>
      <c r="I321" s="25" t="s">
        <v>1670</v>
      </c>
      <c r="J321" s="25"/>
      <c r="K321" s="25" t="s">
        <v>486</v>
      </c>
      <c r="L321" s="25" t="s">
        <v>487</v>
      </c>
      <c r="M321" s="45">
        <v>0.04</v>
      </c>
      <c r="N321" s="29" t="s">
        <v>1687</v>
      </c>
      <c r="O321" s="14"/>
      <c r="P321" s="22">
        <v>2000</v>
      </c>
      <c r="Q321" s="18"/>
      <c r="R321" s="18">
        <v>0</v>
      </c>
      <c r="S321" s="42">
        <f t="shared" si="30"/>
        <v>2000</v>
      </c>
      <c r="T321" s="43">
        <f t="shared" si="31"/>
        <v>0</v>
      </c>
      <c r="U321" s="45">
        <v>0</v>
      </c>
      <c r="V321" s="18">
        <v>0</v>
      </c>
      <c r="W321" s="44">
        <f t="shared" si="29"/>
        <v>0</v>
      </c>
      <c r="X321" s="39">
        <f t="shared" si="33"/>
        <v>0</v>
      </c>
      <c r="Y321" s="15">
        <v>7.4999999999999997E-2</v>
      </c>
      <c r="Z321" s="51">
        <f t="shared" si="32"/>
        <v>0</v>
      </c>
      <c r="AA321" s="45">
        <v>0</v>
      </c>
      <c r="AB321" s="39">
        <f t="shared" si="34"/>
        <v>0</v>
      </c>
      <c r="AC321" s="14"/>
    </row>
    <row r="322" spans="1:29" hidden="1" x14ac:dyDescent="0.3">
      <c r="A322" s="13" t="s">
        <v>1639</v>
      </c>
      <c r="B322" s="25" t="s">
        <v>482</v>
      </c>
      <c r="C322" s="25" t="s">
        <v>499</v>
      </c>
      <c r="D322" s="25" t="s">
        <v>500</v>
      </c>
      <c r="E322" s="25" t="s">
        <v>745</v>
      </c>
      <c r="F322" s="25" t="s">
        <v>745</v>
      </c>
      <c r="G322" s="26">
        <v>490</v>
      </c>
      <c r="H322" s="25" t="s">
        <v>1620</v>
      </c>
      <c r="I322" s="25" t="s">
        <v>745</v>
      </c>
      <c r="J322" s="25"/>
      <c r="K322" s="25" t="s">
        <v>486</v>
      </c>
      <c r="L322" s="25" t="s">
        <v>487</v>
      </c>
      <c r="M322" s="45">
        <v>0.05</v>
      </c>
      <c r="N322" s="29" t="s">
        <v>1688</v>
      </c>
      <c r="O322" s="14"/>
      <c r="P322" s="22">
        <v>1926.87</v>
      </c>
      <c r="Q322" s="18"/>
      <c r="R322" s="18">
        <v>0</v>
      </c>
      <c r="S322" s="42">
        <f t="shared" si="30"/>
        <v>1926.87</v>
      </c>
      <c r="T322" s="43">
        <f t="shared" si="31"/>
        <v>0</v>
      </c>
      <c r="U322" s="45">
        <v>0</v>
      </c>
      <c r="V322" s="18">
        <v>0</v>
      </c>
      <c r="W322" s="44">
        <f t="shared" ref="W322:W385" si="35">IF(L322="返现",T322*M322,R322-T322)</f>
        <v>0</v>
      </c>
      <c r="X322" s="39">
        <f t="shared" si="33"/>
        <v>0</v>
      </c>
      <c r="Y322" s="15">
        <v>7.4999999999999997E-2</v>
      </c>
      <c r="Z322" s="51">
        <f t="shared" si="32"/>
        <v>0</v>
      </c>
      <c r="AA322" s="45">
        <v>0</v>
      </c>
      <c r="AB322" s="39">
        <f t="shared" si="34"/>
        <v>0</v>
      </c>
      <c r="AC322" s="14"/>
    </row>
    <row r="323" spans="1:29" hidden="1" x14ac:dyDescent="0.3">
      <c r="A323" s="13" t="s">
        <v>481</v>
      </c>
      <c r="B323" s="25" t="s">
        <v>482</v>
      </c>
      <c r="C323" s="25" t="s">
        <v>499</v>
      </c>
      <c r="D323" s="25" t="s">
        <v>552</v>
      </c>
      <c r="E323" s="25" t="s">
        <v>1689</v>
      </c>
      <c r="F323" s="25" t="s">
        <v>1689</v>
      </c>
      <c r="G323" s="26">
        <v>490</v>
      </c>
      <c r="H323" s="25" t="s">
        <v>1620</v>
      </c>
      <c r="I323" s="25" t="s">
        <v>1690</v>
      </c>
      <c r="J323" s="25"/>
      <c r="K323" s="25" t="s">
        <v>486</v>
      </c>
      <c r="L323" s="25" t="s">
        <v>487</v>
      </c>
      <c r="M323" s="45">
        <v>0.06</v>
      </c>
      <c r="N323" s="29" t="s">
        <v>1691</v>
      </c>
      <c r="O323" s="14"/>
      <c r="P323" s="22">
        <v>1352.8000000000002</v>
      </c>
      <c r="Q323" s="18"/>
      <c r="R323" s="18">
        <v>0</v>
      </c>
      <c r="S323" s="42">
        <f t="shared" ref="S323:S386" si="36">P323+Q323-R323</f>
        <v>1352.8000000000002</v>
      </c>
      <c r="T323" s="43">
        <f t="shared" ref="T323:T386" si="37">IF(L323="折扣",R323/(1+AA323)*M323,IF(L323="返现",R323/(1+AA323),R323/(1+M323+AA323)))</f>
        <v>0</v>
      </c>
      <c r="U323" s="45">
        <v>0</v>
      </c>
      <c r="V323" s="18">
        <v>0</v>
      </c>
      <c r="W323" s="44">
        <f t="shared" si="35"/>
        <v>0</v>
      </c>
      <c r="X323" s="39">
        <f t="shared" si="33"/>
        <v>0</v>
      </c>
      <c r="Y323" s="15">
        <v>7.4999999999999997E-2</v>
      </c>
      <c r="Z323" s="51">
        <f t="shared" ref="Z323:Z386" si="38">R323*Y323</f>
        <v>0</v>
      </c>
      <c r="AA323" s="45">
        <v>0</v>
      </c>
      <c r="AB323" s="39">
        <f t="shared" si="34"/>
        <v>0</v>
      </c>
      <c r="AC323" s="14"/>
    </row>
    <row r="324" spans="1:29" hidden="1" x14ac:dyDescent="0.3">
      <c r="A324" s="13" t="s">
        <v>481</v>
      </c>
      <c r="B324" s="25" t="s">
        <v>482</v>
      </c>
      <c r="C324" s="25" t="s">
        <v>499</v>
      </c>
      <c r="D324" s="25" t="s">
        <v>500</v>
      </c>
      <c r="E324" s="25" t="s">
        <v>1692</v>
      </c>
      <c r="F324" s="25" t="s">
        <v>1692</v>
      </c>
      <c r="G324" s="26">
        <v>490</v>
      </c>
      <c r="H324" s="25" t="s">
        <v>1620</v>
      </c>
      <c r="I324" s="25" t="s">
        <v>1693</v>
      </c>
      <c r="J324" s="25"/>
      <c r="K324" s="25" t="s">
        <v>486</v>
      </c>
      <c r="L324" s="25" t="s">
        <v>487</v>
      </c>
      <c r="M324" s="45">
        <v>0.05</v>
      </c>
      <c r="N324" s="26" t="s">
        <v>1694</v>
      </c>
      <c r="O324" s="14"/>
      <c r="P324" s="22">
        <v>43824.85</v>
      </c>
      <c r="Q324" s="18"/>
      <c r="R324" s="18">
        <v>0</v>
      </c>
      <c r="S324" s="42">
        <f t="shared" si="36"/>
        <v>43824.85</v>
      </c>
      <c r="T324" s="43">
        <f t="shared" si="37"/>
        <v>0</v>
      </c>
      <c r="U324" s="45">
        <v>0</v>
      </c>
      <c r="V324" s="18">
        <v>0</v>
      </c>
      <c r="W324" s="44">
        <f t="shared" si="35"/>
        <v>0</v>
      </c>
      <c r="X324" s="39">
        <f t="shared" si="33"/>
        <v>0</v>
      </c>
      <c r="Y324" s="15">
        <v>7.4999999999999997E-2</v>
      </c>
      <c r="Z324" s="51">
        <f t="shared" si="38"/>
        <v>0</v>
      </c>
      <c r="AA324" s="45">
        <v>0</v>
      </c>
      <c r="AB324" s="39">
        <f t="shared" si="34"/>
        <v>0</v>
      </c>
      <c r="AC324" s="14"/>
    </row>
    <row r="325" spans="1:29" hidden="1" x14ac:dyDescent="0.3">
      <c r="A325" s="13" t="s">
        <v>1625</v>
      </c>
      <c r="B325" s="25" t="s">
        <v>482</v>
      </c>
      <c r="C325" s="25" t="s">
        <v>499</v>
      </c>
      <c r="D325" s="25" t="s">
        <v>500</v>
      </c>
      <c r="E325" s="25" t="s">
        <v>1695</v>
      </c>
      <c r="F325" s="25" t="s">
        <v>1695</v>
      </c>
      <c r="G325" s="26">
        <v>490</v>
      </c>
      <c r="H325" s="25" t="s">
        <v>1620</v>
      </c>
      <c r="I325" s="25" t="s">
        <v>1696</v>
      </c>
      <c r="J325" s="25"/>
      <c r="K325" s="25" t="s">
        <v>486</v>
      </c>
      <c r="L325" s="25" t="s">
        <v>487</v>
      </c>
      <c r="M325" s="45">
        <v>0.04</v>
      </c>
      <c r="N325" s="26" t="s">
        <v>1697</v>
      </c>
      <c r="O325" s="14"/>
      <c r="P325" s="22">
        <v>354.73000000000093</v>
      </c>
      <c r="Q325" s="18"/>
      <c r="R325" s="18">
        <v>0</v>
      </c>
      <c r="S325" s="42">
        <f t="shared" si="36"/>
        <v>354.73000000000093</v>
      </c>
      <c r="T325" s="43">
        <f t="shared" si="37"/>
        <v>0</v>
      </c>
      <c r="U325" s="45">
        <v>0</v>
      </c>
      <c r="V325" s="18">
        <v>0</v>
      </c>
      <c r="W325" s="44">
        <f t="shared" si="35"/>
        <v>0</v>
      </c>
      <c r="X325" s="39">
        <f t="shared" si="33"/>
        <v>0</v>
      </c>
      <c r="Y325" s="15">
        <v>7.4999999999999997E-2</v>
      </c>
      <c r="Z325" s="51">
        <f t="shared" si="38"/>
        <v>0</v>
      </c>
      <c r="AA325" s="45">
        <v>0</v>
      </c>
      <c r="AB325" s="39">
        <f t="shared" si="34"/>
        <v>0</v>
      </c>
      <c r="AC325" s="14"/>
    </row>
    <row r="326" spans="1:29" hidden="1" x14ac:dyDescent="0.3">
      <c r="A326" s="13" t="s">
        <v>1639</v>
      </c>
      <c r="B326" s="25" t="s">
        <v>482</v>
      </c>
      <c r="C326" s="25" t="s">
        <v>499</v>
      </c>
      <c r="D326" s="25" t="s">
        <v>500</v>
      </c>
      <c r="E326" s="25" t="s">
        <v>747</v>
      </c>
      <c r="F326" s="25" t="s">
        <v>747</v>
      </c>
      <c r="G326" s="26">
        <v>490</v>
      </c>
      <c r="H326" s="25" t="s">
        <v>1620</v>
      </c>
      <c r="I326" s="25" t="s">
        <v>747</v>
      </c>
      <c r="J326" s="25"/>
      <c r="K326" s="25" t="s">
        <v>486</v>
      </c>
      <c r="L326" s="25" t="s">
        <v>487</v>
      </c>
      <c r="M326" s="45">
        <v>0.05</v>
      </c>
      <c r="N326" s="26" t="s">
        <v>1698</v>
      </c>
      <c r="O326" s="14"/>
      <c r="P326" s="22">
        <v>1050</v>
      </c>
      <c r="Q326" s="18"/>
      <c r="R326" s="18">
        <v>0</v>
      </c>
      <c r="S326" s="42">
        <f t="shared" si="36"/>
        <v>1050</v>
      </c>
      <c r="T326" s="43">
        <f t="shared" si="37"/>
        <v>0</v>
      </c>
      <c r="U326" s="45">
        <v>0</v>
      </c>
      <c r="V326" s="18">
        <v>0</v>
      </c>
      <c r="W326" s="44">
        <f t="shared" si="35"/>
        <v>0</v>
      </c>
      <c r="X326" s="39">
        <f t="shared" si="33"/>
        <v>0</v>
      </c>
      <c r="Y326" s="15">
        <v>7.4999999999999997E-2</v>
      </c>
      <c r="Z326" s="51">
        <f t="shared" si="38"/>
        <v>0</v>
      </c>
      <c r="AA326" s="45">
        <v>0</v>
      </c>
      <c r="AB326" s="39">
        <f t="shared" si="34"/>
        <v>0</v>
      </c>
      <c r="AC326" s="14"/>
    </row>
    <row r="327" spans="1:29" hidden="1" x14ac:dyDescent="0.3">
      <c r="A327" s="13" t="s">
        <v>1645</v>
      </c>
      <c r="B327" s="25" t="s">
        <v>482</v>
      </c>
      <c r="C327" s="25" t="s">
        <v>499</v>
      </c>
      <c r="D327" s="25" t="s">
        <v>552</v>
      </c>
      <c r="E327" s="25" t="s">
        <v>1699</v>
      </c>
      <c r="F327" s="25" t="s">
        <v>1699</v>
      </c>
      <c r="G327" s="26">
        <v>490</v>
      </c>
      <c r="H327" s="25" t="s">
        <v>1620</v>
      </c>
      <c r="I327" s="25" t="s">
        <v>1700</v>
      </c>
      <c r="J327" s="25"/>
      <c r="K327" s="25" t="s">
        <v>711</v>
      </c>
      <c r="L327" s="25" t="s">
        <v>487</v>
      </c>
      <c r="M327" s="45">
        <v>0.08</v>
      </c>
      <c r="N327" s="26" t="s">
        <v>1701</v>
      </c>
      <c r="O327" s="14"/>
      <c r="P327" s="22">
        <v>471640.45771000005</v>
      </c>
      <c r="Q327" s="18"/>
      <c r="R327" s="18">
        <v>3264.2792199999999</v>
      </c>
      <c r="S327" s="42">
        <f t="shared" si="36"/>
        <v>468376.17849000002</v>
      </c>
      <c r="T327" s="43">
        <f t="shared" si="37"/>
        <v>3022.4807592592588</v>
      </c>
      <c r="U327" s="45">
        <v>0</v>
      </c>
      <c r="V327" s="18">
        <v>0</v>
      </c>
      <c r="W327" s="44">
        <f t="shared" si="35"/>
        <v>241.79846074074112</v>
      </c>
      <c r="X327" s="39">
        <f t="shared" si="33"/>
        <v>3264.2792199999999</v>
      </c>
      <c r="Y327" s="15">
        <v>0.12</v>
      </c>
      <c r="Z327" s="51">
        <f t="shared" si="38"/>
        <v>391.71350639999997</v>
      </c>
      <c r="AA327" s="45">
        <v>0</v>
      </c>
      <c r="AB327" s="39">
        <f t="shared" si="34"/>
        <v>3264.2792199999999</v>
      </c>
      <c r="AC327" s="14"/>
    </row>
    <row r="328" spans="1:29" hidden="1" x14ac:dyDescent="0.3">
      <c r="A328" s="13" t="s">
        <v>1625</v>
      </c>
      <c r="B328" s="25" t="s">
        <v>482</v>
      </c>
      <c r="C328" s="25" t="s">
        <v>499</v>
      </c>
      <c r="D328" s="25" t="s">
        <v>552</v>
      </c>
      <c r="E328" s="25" t="s">
        <v>1702</v>
      </c>
      <c r="F328" s="25" t="s">
        <v>1702</v>
      </c>
      <c r="G328" s="26">
        <v>490</v>
      </c>
      <c r="H328" s="25" t="s">
        <v>1620</v>
      </c>
      <c r="I328" s="25" t="s">
        <v>1702</v>
      </c>
      <c r="J328" s="25"/>
      <c r="K328" s="25" t="s">
        <v>486</v>
      </c>
      <c r="L328" s="25" t="s">
        <v>487</v>
      </c>
      <c r="M328" s="45">
        <v>0.06</v>
      </c>
      <c r="N328" s="26" t="s">
        <v>1703</v>
      </c>
      <c r="O328" s="14"/>
      <c r="P328" s="22">
        <v>456.05000000000018</v>
      </c>
      <c r="Q328" s="18"/>
      <c r="R328" s="18">
        <v>0</v>
      </c>
      <c r="S328" s="42">
        <f t="shared" si="36"/>
        <v>456.05000000000018</v>
      </c>
      <c r="T328" s="43">
        <f t="shared" si="37"/>
        <v>0</v>
      </c>
      <c r="U328" s="45">
        <v>0</v>
      </c>
      <c r="V328" s="18">
        <v>0</v>
      </c>
      <c r="W328" s="44">
        <f t="shared" si="35"/>
        <v>0</v>
      </c>
      <c r="X328" s="39">
        <f t="shared" si="33"/>
        <v>0</v>
      </c>
      <c r="Y328" s="15">
        <v>7.4999999999999997E-2</v>
      </c>
      <c r="Z328" s="51">
        <f t="shared" si="38"/>
        <v>0</v>
      </c>
      <c r="AA328" s="45">
        <v>0</v>
      </c>
      <c r="AB328" s="39">
        <f t="shared" si="34"/>
        <v>0</v>
      </c>
      <c r="AC328" s="14"/>
    </row>
    <row r="329" spans="1:29" hidden="1" x14ac:dyDescent="0.3">
      <c r="A329" s="13" t="s">
        <v>1625</v>
      </c>
      <c r="B329" s="25" t="s">
        <v>482</v>
      </c>
      <c r="C329" s="25" t="s">
        <v>499</v>
      </c>
      <c r="D329" s="25" t="s">
        <v>552</v>
      </c>
      <c r="E329" s="25" t="s">
        <v>1704</v>
      </c>
      <c r="F329" s="25" t="s">
        <v>1704</v>
      </c>
      <c r="G329" s="26">
        <v>490</v>
      </c>
      <c r="H329" s="25" t="s">
        <v>1620</v>
      </c>
      <c r="I329" s="25" t="s">
        <v>1704</v>
      </c>
      <c r="J329" s="25"/>
      <c r="K329" s="25" t="s">
        <v>486</v>
      </c>
      <c r="L329" s="25" t="s">
        <v>496</v>
      </c>
      <c r="M329" s="45">
        <v>0</v>
      </c>
      <c r="N329" s="26" t="s">
        <v>1705</v>
      </c>
      <c r="O329" s="14"/>
      <c r="P329" s="22">
        <v>1039</v>
      </c>
      <c r="Q329" s="18"/>
      <c r="R329" s="18">
        <v>0</v>
      </c>
      <c r="S329" s="42">
        <f t="shared" si="36"/>
        <v>1039</v>
      </c>
      <c r="T329" s="43">
        <f t="shared" si="37"/>
        <v>0</v>
      </c>
      <c r="U329" s="45">
        <v>0</v>
      </c>
      <c r="V329" s="18">
        <v>0</v>
      </c>
      <c r="W329" s="44">
        <f t="shared" si="35"/>
        <v>0</v>
      </c>
      <c r="X329" s="39">
        <f t="shared" si="33"/>
        <v>0</v>
      </c>
      <c r="Y329" s="15">
        <v>7.4999999999999997E-2</v>
      </c>
      <c r="Z329" s="51">
        <f t="shared" si="38"/>
        <v>0</v>
      </c>
      <c r="AA329" s="45">
        <v>0</v>
      </c>
      <c r="AB329" s="39">
        <f t="shared" si="34"/>
        <v>0</v>
      </c>
      <c r="AC329" s="14"/>
    </row>
    <row r="330" spans="1:29" hidden="1" x14ac:dyDescent="0.3">
      <c r="A330" s="13" t="s">
        <v>1625</v>
      </c>
      <c r="B330" s="25" t="s">
        <v>482</v>
      </c>
      <c r="C330" s="25" t="s">
        <v>483</v>
      </c>
      <c r="D330" s="25" t="s">
        <v>484</v>
      </c>
      <c r="E330" s="25" t="s">
        <v>726</v>
      </c>
      <c r="F330" s="25" t="s">
        <v>727</v>
      </c>
      <c r="G330" s="26">
        <v>490</v>
      </c>
      <c r="H330" s="25" t="s">
        <v>1620</v>
      </c>
      <c r="I330" s="25" t="s">
        <v>1670</v>
      </c>
      <c r="J330" s="25"/>
      <c r="K330" s="25" t="s">
        <v>1706</v>
      </c>
      <c r="L330" s="25" t="s">
        <v>487</v>
      </c>
      <c r="M330" s="45">
        <v>0.04</v>
      </c>
      <c r="N330" s="26" t="s">
        <v>1671</v>
      </c>
      <c r="O330" s="14"/>
      <c r="P330" s="22">
        <v>-72905.618440000006</v>
      </c>
      <c r="Q330" s="18"/>
      <c r="R330" s="18">
        <v>0</v>
      </c>
      <c r="S330" s="42">
        <f t="shared" si="36"/>
        <v>-72905.618440000006</v>
      </c>
      <c r="T330" s="43">
        <f t="shared" si="37"/>
        <v>0</v>
      </c>
      <c r="U330" s="45">
        <v>0</v>
      </c>
      <c r="V330" s="18">
        <v>0</v>
      </c>
      <c r="W330" s="44">
        <f t="shared" si="35"/>
        <v>0</v>
      </c>
      <c r="X330" s="39">
        <f t="shared" si="33"/>
        <v>0</v>
      </c>
      <c r="Y330" s="15">
        <v>0.12</v>
      </c>
      <c r="Z330" s="51">
        <f t="shared" si="38"/>
        <v>0</v>
      </c>
      <c r="AA330" s="45">
        <v>0</v>
      </c>
      <c r="AB330" s="39">
        <f t="shared" si="34"/>
        <v>0</v>
      </c>
      <c r="AC330" s="14"/>
    </row>
    <row r="331" spans="1:29" hidden="1" x14ac:dyDescent="0.3">
      <c r="A331" s="13" t="s">
        <v>1639</v>
      </c>
      <c r="B331" s="25" t="s">
        <v>482</v>
      </c>
      <c r="C331" s="25" t="s">
        <v>499</v>
      </c>
      <c r="D331" s="25" t="s">
        <v>552</v>
      </c>
      <c r="E331" s="25" t="s">
        <v>1699</v>
      </c>
      <c r="F331" s="25" t="s">
        <v>1699</v>
      </c>
      <c r="G331" s="26">
        <v>490</v>
      </c>
      <c r="H331" s="25" t="s">
        <v>1620</v>
      </c>
      <c r="I331" s="25" t="s">
        <v>1700</v>
      </c>
      <c r="J331" s="25"/>
      <c r="K331" s="25" t="s">
        <v>1707</v>
      </c>
      <c r="L331" s="25" t="s">
        <v>487</v>
      </c>
      <c r="M331" s="45">
        <v>0.08</v>
      </c>
      <c r="N331" s="26" t="s">
        <v>1701</v>
      </c>
      <c r="O331" s="14"/>
      <c r="P331" s="22">
        <v>-139482.05496000001</v>
      </c>
      <c r="Q331" s="18"/>
      <c r="R331" s="18">
        <v>16141.057629999999</v>
      </c>
      <c r="S331" s="42">
        <f t="shared" si="36"/>
        <v>-155623.11259</v>
      </c>
      <c r="T331" s="43">
        <f t="shared" si="37"/>
        <v>14945.42373148148</v>
      </c>
      <c r="U331" s="45">
        <v>0</v>
      </c>
      <c r="V331" s="18">
        <v>0</v>
      </c>
      <c r="W331" s="44">
        <f t="shared" si="35"/>
        <v>1195.6338985185193</v>
      </c>
      <c r="X331" s="39">
        <f t="shared" si="33"/>
        <v>16141.057629999999</v>
      </c>
      <c r="Y331" s="15">
        <v>0.12</v>
      </c>
      <c r="Z331" s="51">
        <f t="shared" si="38"/>
        <v>1936.9269155999998</v>
      </c>
      <c r="AA331" s="45">
        <v>0</v>
      </c>
      <c r="AB331" s="39">
        <f t="shared" si="34"/>
        <v>16141.057629999999</v>
      </c>
      <c r="AC331" s="14"/>
    </row>
    <row r="332" spans="1:29" hidden="1" x14ac:dyDescent="0.3">
      <c r="A332" s="13" t="s">
        <v>1625</v>
      </c>
      <c r="B332" s="25" t="s">
        <v>482</v>
      </c>
      <c r="C332" s="25" t="s">
        <v>499</v>
      </c>
      <c r="D332" s="25" t="s">
        <v>552</v>
      </c>
      <c r="E332" s="25" t="s">
        <v>1699</v>
      </c>
      <c r="F332" s="25" t="s">
        <v>1699</v>
      </c>
      <c r="G332" s="26">
        <v>490</v>
      </c>
      <c r="H332" s="25" t="s">
        <v>1620</v>
      </c>
      <c r="I332" s="25" t="s">
        <v>1700</v>
      </c>
      <c r="J332" s="25"/>
      <c r="K332" s="25" t="s">
        <v>1708</v>
      </c>
      <c r="L332" s="25" t="s">
        <v>487</v>
      </c>
      <c r="M332" s="45">
        <v>0.08</v>
      </c>
      <c r="N332" s="26" t="s">
        <v>1701</v>
      </c>
      <c r="O332" s="14"/>
      <c r="P332" s="22">
        <v>-7714.8751300000004</v>
      </c>
      <c r="Q332" s="18"/>
      <c r="R332" s="18">
        <v>578.34577999999999</v>
      </c>
      <c r="S332" s="42">
        <f t="shared" si="36"/>
        <v>-8293.22091</v>
      </c>
      <c r="T332" s="43">
        <f t="shared" si="37"/>
        <v>535.50535185185186</v>
      </c>
      <c r="U332" s="45">
        <v>0</v>
      </c>
      <c r="V332" s="18">
        <v>0</v>
      </c>
      <c r="W332" s="44">
        <f t="shared" si="35"/>
        <v>42.840428148148135</v>
      </c>
      <c r="X332" s="39">
        <f t="shared" si="33"/>
        <v>578.34577999999999</v>
      </c>
      <c r="Y332" s="15">
        <v>0.12</v>
      </c>
      <c r="Z332" s="51">
        <f t="shared" si="38"/>
        <v>69.401493599999995</v>
      </c>
      <c r="AA332" s="45">
        <v>0</v>
      </c>
      <c r="AB332" s="39">
        <f t="shared" si="34"/>
        <v>578.34577999999999</v>
      </c>
      <c r="AC332" s="14"/>
    </row>
    <row r="333" spans="1:29" hidden="1" x14ac:dyDescent="0.3">
      <c r="A333" s="13" t="s">
        <v>1625</v>
      </c>
      <c r="B333" s="25" t="s">
        <v>482</v>
      </c>
      <c r="C333" s="25" t="s">
        <v>483</v>
      </c>
      <c r="D333" s="25" t="s">
        <v>484</v>
      </c>
      <c r="E333" s="25" t="s">
        <v>726</v>
      </c>
      <c r="F333" s="25" t="s">
        <v>727</v>
      </c>
      <c r="G333" s="26">
        <v>490</v>
      </c>
      <c r="H333" s="25" t="s">
        <v>1620</v>
      </c>
      <c r="I333" s="25" t="s">
        <v>1666</v>
      </c>
      <c r="J333" s="25"/>
      <c r="K333" s="25" t="s">
        <v>711</v>
      </c>
      <c r="L333" s="25" t="s">
        <v>487</v>
      </c>
      <c r="M333" s="45">
        <v>0.04</v>
      </c>
      <c r="N333" s="29" t="s">
        <v>1669</v>
      </c>
      <c r="O333" s="14"/>
      <c r="P333" s="22">
        <v>-468.51640000000003</v>
      </c>
      <c r="Q333" s="18"/>
      <c r="R333" s="18">
        <v>0</v>
      </c>
      <c r="S333" s="42">
        <f t="shared" si="36"/>
        <v>-468.51640000000003</v>
      </c>
      <c r="T333" s="43">
        <f t="shared" si="37"/>
        <v>0</v>
      </c>
      <c r="U333" s="45">
        <v>0</v>
      </c>
      <c r="V333" s="18">
        <v>0</v>
      </c>
      <c r="W333" s="44">
        <f t="shared" si="35"/>
        <v>0</v>
      </c>
      <c r="X333" s="39">
        <f t="shared" si="33"/>
        <v>0</v>
      </c>
      <c r="Y333" s="15">
        <v>0.12</v>
      </c>
      <c r="Z333" s="51">
        <f t="shared" si="38"/>
        <v>0</v>
      </c>
      <c r="AA333" s="45">
        <v>0</v>
      </c>
      <c r="AB333" s="39">
        <f t="shared" si="34"/>
        <v>0</v>
      </c>
      <c r="AC333" s="14"/>
    </row>
    <row r="334" spans="1:29" hidden="1" x14ac:dyDescent="0.3">
      <c r="A334" s="13" t="s">
        <v>481</v>
      </c>
      <c r="B334" s="25" t="s">
        <v>482</v>
      </c>
      <c r="C334" s="25" t="s">
        <v>483</v>
      </c>
      <c r="D334" s="25" t="s">
        <v>484</v>
      </c>
      <c r="E334" s="25" t="s">
        <v>726</v>
      </c>
      <c r="F334" s="25" t="s">
        <v>727</v>
      </c>
      <c r="G334" s="26">
        <v>490</v>
      </c>
      <c r="H334" s="25" t="s">
        <v>1620</v>
      </c>
      <c r="I334" s="25" t="s">
        <v>1666</v>
      </c>
      <c r="J334" s="25"/>
      <c r="K334" s="25" t="s">
        <v>1709</v>
      </c>
      <c r="L334" s="25" t="s">
        <v>487</v>
      </c>
      <c r="M334" s="45">
        <v>0.04</v>
      </c>
      <c r="N334" s="29" t="s">
        <v>1669</v>
      </c>
      <c r="O334" s="14"/>
      <c r="P334" s="22">
        <v>-1150.79819</v>
      </c>
      <c r="Q334" s="18"/>
      <c r="R334" s="18">
        <v>0</v>
      </c>
      <c r="S334" s="42">
        <f t="shared" si="36"/>
        <v>-1150.79819</v>
      </c>
      <c r="T334" s="43">
        <f t="shared" si="37"/>
        <v>0</v>
      </c>
      <c r="U334" s="45">
        <v>0</v>
      </c>
      <c r="V334" s="18">
        <v>0</v>
      </c>
      <c r="W334" s="44">
        <f t="shared" si="35"/>
        <v>0</v>
      </c>
      <c r="X334" s="39">
        <f t="shared" si="33"/>
        <v>0</v>
      </c>
      <c r="Y334" s="15">
        <v>0.12</v>
      </c>
      <c r="Z334" s="51">
        <f t="shared" si="38"/>
        <v>0</v>
      </c>
      <c r="AA334" s="45">
        <v>0</v>
      </c>
      <c r="AB334" s="39">
        <f t="shared" si="34"/>
        <v>0</v>
      </c>
      <c r="AC334" s="14"/>
    </row>
    <row r="335" spans="1:29" hidden="1" x14ac:dyDescent="0.3">
      <c r="A335" s="13" t="s">
        <v>481</v>
      </c>
      <c r="B335" s="25" t="s">
        <v>482</v>
      </c>
      <c r="C335" s="25" t="s">
        <v>483</v>
      </c>
      <c r="D335" s="25" t="s">
        <v>484</v>
      </c>
      <c r="E335" s="25" t="s">
        <v>726</v>
      </c>
      <c r="F335" s="25" t="s">
        <v>727</v>
      </c>
      <c r="G335" s="26">
        <v>490</v>
      </c>
      <c r="H335" s="25" t="s">
        <v>1620</v>
      </c>
      <c r="I335" s="25" t="s">
        <v>1670</v>
      </c>
      <c r="J335" s="25"/>
      <c r="K335" s="25" t="s">
        <v>1710</v>
      </c>
      <c r="L335" s="25" t="s">
        <v>487</v>
      </c>
      <c r="M335" s="45">
        <v>0.04</v>
      </c>
      <c r="N335" s="29" t="s">
        <v>1687</v>
      </c>
      <c r="O335" s="14"/>
      <c r="P335" s="22">
        <v>-1067.7200800000001</v>
      </c>
      <c r="Q335" s="18"/>
      <c r="R335" s="18">
        <v>0</v>
      </c>
      <c r="S335" s="42">
        <f t="shared" si="36"/>
        <v>-1067.7200800000001</v>
      </c>
      <c r="T335" s="43">
        <f t="shared" si="37"/>
        <v>0</v>
      </c>
      <c r="U335" s="45">
        <v>0</v>
      </c>
      <c r="V335" s="18">
        <v>0</v>
      </c>
      <c r="W335" s="44">
        <f t="shared" si="35"/>
        <v>0</v>
      </c>
      <c r="X335" s="39">
        <f t="shared" si="33"/>
        <v>0</v>
      </c>
      <c r="Y335" s="15">
        <v>0.12</v>
      </c>
      <c r="Z335" s="51">
        <f t="shared" si="38"/>
        <v>0</v>
      </c>
      <c r="AA335" s="45">
        <v>0</v>
      </c>
      <c r="AB335" s="39">
        <f t="shared" si="34"/>
        <v>0</v>
      </c>
      <c r="AC335" s="14"/>
    </row>
    <row r="336" spans="1:29" hidden="1" x14ac:dyDescent="0.3">
      <c r="A336" s="13" t="s">
        <v>1645</v>
      </c>
      <c r="B336" s="25" t="s">
        <v>482</v>
      </c>
      <c r="C336" s="25" t="s">
        <v>483</v>
      </c>
      <c r="D336" s="25" t="s">
        <v>484</v>
      </c>
      <c r="E336" s="25" t="s">
        <v>726</v>
      </c>
      <c r="F336" s="25" t="s">
        <v>727</v>
      </c>
      <c r="G336" s="26">
        <v>490</v>
      </c>
      <c r="H336" s="25" t="s">
        <v>1620</v>
      </c>
      <c r="I336" s="25" t="s">
        <v>1666</v>
      </c>
      <c r="J336" s="25"/>
      <c r="K336" s="25" t="s">
        <v>1707</v>
      </c>
      <c r="L336" s="25" t="s">
        <v>487</v>
      </c>
      <c r="M336" s="45">
        <v>0.04</v>
      </c>
      <c r="N336" s="29" t="s">
        <v>1684</v>
      </c>
      <c r="O336" s="14"/>
      <c r="P336" s="22">
        <v>-1928.6390200000001</v>
      </c>
      <c r="Q336" s="18"/>
      <c r="R336" s="18">
        <v>0</v>
      </c>
      <c r="S336" s="42">
        <f t="shared" si="36"/>
        <v>-1928.6390200000001</v>
      </c>
      <c r="T336" s="43">
        <f t="shared" si="37"/>
        <v>0</v>
      </c>
      <c r="U336" s="45">
        <v>0</v>
      </c>
      <c r="V336" s="18">
        <v>0</v>
      </c>
      <c r="W336" s="44">
        <f t="shared" si="35"/>
        <v>0</v>
      </c>
      <c r="X336" s="39">
        <f t="shared" si="33"/>
        <v>0</v>
      </c>
      <c r="Y336" s="15">
        <v>0.12</v>
      </c>
      <c r="Z336" s="51">
        <f t="shared" si="38"/>
        <v>0</v>
      </c>
      <c r="AA336" s="45">
        <v>0</v>
      </c>
      <c r="AB336" s="39">
        <f t="shared" si="34"/>
        <v>0</v>
      </c>
      <c r="AC336" s="14"/>
    </row>
    <row r="337" spans="1:29" hidden="1" x14ac:dyDescent="0.3">
      <c r="A337" s="13" t="s">
        <v>481</v>
      </c>
      <c r="B337" s="25" t="s">
        <v>482</v>
      </c>
      <c r="C337" s="25" t="s">
        <v>483</v>
      </c>
      <c r="D337" s="25" t="s">
        <v>484</v>
      </c>
      <c r="E337" s="25" t="s">
        <v>726</v>
      </c>
      <c r="F337" s="25" t="s">
        <v>727</v>
      </c>
      <c r="G337" s="26">
        <v>490</v>
      </c>
      <c r="H337" s="25" t="s">
        <v>1620</v>
      </c>
      <c r="I337" s="25" t="s">
        <v>1666</v>
      </c>
      <c r="J337" s="25"/>
      <c r="K337" s="25" t="s">
        <v>1711</v>
      </c>
      <c r="L337" s="25" t="s">
        <v>487</v>
      </c>
      <c r="M337" s="45">
        <v>0.04</v>
      </c>
      <c r="N337" s="29" t="s">
        <v>1685</v>
      </c>
      <c r="O337" s="14"/>
      <c r="P337" s="22">
        <v>-581.56236999999999</v>
      </c>
      <c r="Q337" s="18"/>
      <c r="R337" s="18">
        <v>0</v>
      </c>
      <c r="S337" s="42">
        <f t="shared" si="36"/>
        <v>-581.56236999999999</v>
      </c>
      <c r="T337" s="43">
        <f t="shared" si="37"/>
        <v>0</v>
      </c>
      <c r="U337" s="45">
        <v>0</v>
      </c>
      <c r="V337" s="18">
        <v>0</v>
      </c>
      <c r="W337" s="44">
        <f t="shared" si="35"/>
        <v>0</v>
      </c>
      <c r="X337" s="39">
        <f t="shared" si="33"/>
        <v>0</v>
      </c>
      <c r="Y337" s="15">
        <v>0.12</v>
      </c>
      <c r="Z337" s="51">
        <f t="shared" si="38"/>
        <v>0</v>
      </c>
      <c r="AA337" s="45">
        <v>0</v>
      </c>
      <c r="AB337" s="39">
        <f t="shared" si="34"/>
        <v>0</v>
      </c>
      <c r="AC337" s="14"/>
    </row>
    <row r="338" spans="1:29" hidden="1" x14ac:dyDescent="0.3">
      <c r="A338" s="13" t="s">
        <v>1625</v>
      </c>
      <c r="B338" s="25" t="s">
        <v>482</v>
      </c>
      <c r="C338" s="25" t="s">
        <v>499</v>
      </c>
      <c r="D338" s="25" t="s">
        <v>552</v>
      </c>
      <c r="E338" s="25" t="s">
        <v>1674</v>
      </c>
      <c r="F338" s="25" t="s">
        <v>1674</v>
      </c>
      <c r="G338" s="26">
        <v>490</v>
      </c>
      <c r="H338" s="25" t="s">
        <v>1620</v>
      </c>
      <c r="I338" s="25" t="s">
        <v>1674</v>
      </c>
      <c r="J338" s="25"/>
      <c r="K338" s="25" t="s">
        <v>752</v>
      </c>
      <c r="L338" s="25" t="s">
        <v>487</v>
      </c>
      <c r="M338" s="45">
        <v>0.05</v>
      </c>
      <c r="N338" s="26" t="s">
        <v>1675</v>
      </c>
      <c r="O338" s="14"/>
      <c r="P338" s="22">
        <v>-0.6</v>
      </c>
      <c r="Q338" s="18"/>
      <c r="R338" s="18">
        <v>1.9</v>
      </c>
      <c r="S338" s="42">
        <f t="shared" si="36"/>
        <v>-2.5</v>
      </c>
      <c r="T338" s="43">
        <f t="shared" si="37"/>
        <v>1.8095238095238093</v>
      </c>
      <c r="U338" s="45">
        <v>0</v>
      </c>
      <c r="V338" s="18">
        <v>0</v>
      </c>
      <c r="W338" s="44">
        <f t="shared" si="35"/>
        <v>9.0476190476190599E-2</v>
      </c>
      <c r="X338" s="39">
        <f t="shared" si="33"/>
        <v>1.9</v>
      </c>
      <c r="Y338" s="15">
        <v>0.12</v>
      </c>
      <c r="Z338" s="51">
        <f t="shared" si="38"/>
        <v>0.22799999999999998</v>
      </c>
      <c r="AA338" s="45">
        <v>0</v>
      </c>
      <c r="AB338" s="39">
        <f t="shared" si="34"/>
        <v>1.9</v>
      </c>
      <c r="AC338" s="14"/>
    </row>
    <row r="339" spans="1:29" hidden="1" x14ac:dyDescent="0.3">
      <c r="A339" s="13" t="s">
        <v>481</v>
      </c>
      <c r="B339" s="14" t="s">
        <v>482</v>
      </c>
      <c r="C339" s="14" t="s">
        <v>499</v>
      </c>
      <c r="D339" s="14" t="s">
        <v>500</v>
      </c>
      <c r="E339" s="14" t="s">
        <v>513</v>
      </c>
      <c r="F339" s="14" t="s">
        <v>513</v>
      </c>
      <c r="G339" s="14">
        <v>490</v>
      </c>
      <c r="H339" s="14" t="s">
        <v>1620</v>
      </c>
      <c r="I339" s="14" t="s">
        <v>324</v>
      </c>
      <c r="J339" s="14"/>
      <c r="K339" s="14" t="s">
        <v>1707</v>
      </c>
      <c r="L339" s="14" t="s">
        <v>487</v>
      </c>
      <c r="M339" s="15">
        <v>0.1</v>
      </c>
      <c r="N339" s="14" t="s">
        <v>1630</v>
      </c>
      <c r="O339" s="14"/>
      <c r="P339" s="17">
        <v>0</v>
      </c>
      <c r="Q339" s="18">
        <v>0</v>
      </c>
      <c r="R339" s="18">
        <v>113846.84136000001</v>
      </c>
      <c r="S339" s="42">
        <f t="shared" si="36"/>
        <v>-113846.84136000001</v>
      </c>
      <c r="T339" s="43">
        <f t="shared" si="37"/>
        <v>103497.12850909091</v>
      </c>
      <c r="U339" s="15">
        <v>0</v>
      </c>
      <c r="V339" s="18">
        <v>0</v>
      </c>
      <c r="W339" s="44">
        <f t="shared" si="35"/>
        <v>10349.712850909098</v>
      </c>
      <c r="X339" s="39">
        <f t="shared" si="33"/>
        <v>113846.84136000001</v>
      </c>
      <c r="Y339" s="15">
        <v>0.12</v>
      </c>
      <c r="Z339" s="51">
        <f t="shared" si="38"/>
        <v>13661.620963200001</v>
      </c>
      <c r="AA339" s="15">
        <v>0</v>
      </c>
      <c r="AB339" s="39">
        <f t="shared" si="34"/>
        <v>113846.84136000001</v>
      </c>
      <c r="AC339" s="14"/>
    </row>
    <row r="340" spans="1:29" hidden="1" x14ac:dyDescent="0.3">
      <c r="A340" s="13" t="s">
        <v>1625</v>
      </c>
      <c r="B340" s="14" t="s">
        <v>482</v>
      </c>
      <c r="C340" s="14" t="s">
        <v>499</v>
      </c>
      <c r="D340" s="14" t="s">
        <v>500</v>
      </c>
      <c r="E340" s="14" t="s">
        <v>513</v>
      </c>
      <c r="F340" s="14" t="s">
        <v>513</v>
      </c>
      <c r="G340" s="14">
        <v>490</v>
      </c>
      <c r="H340" s="14" t="s">
        <v>1620</v>
      </c>
      <c r="I340" s="14" t="s">
        <v>324</v>
      </c>
      <c r="J340" s="14"/>
      <c r="K340" s="14" t="s">
        <v>1708</v>
      </c>
      <c r="L340" s="14" t="s">
        <v>487</v>
      </c>
      <c r="M340" s="15">
        <v>0.1</v>
      </c>
      <c r="N340" s="14" t="s">
        <v>1630</v>
      </c>
      <c r="O340" s="14"/>
      <c r="P340" s="17">
        <v>0</v>
      </c>
      <c r="Q340" s="18">
        <v>0</v>
      </c>
      <c r="R340" s="18">
        <v>6556.1287899999998</v>
      </c>
      <c r="S340" s="42">
        <f t="shared" si="36"/>
        <v>-6556.1287899999998</v>
      </c>
      <c r="T340" s="43">
        <f t="shared" si="37"/>
        <v>5960.1170818181808</v>
      </c>
      <c r="U340" s="15">
        <v>0</v>
      </c>
      <c r="V340" s="18">
        <v>0</v>
      </c>
      <c r="W340" s="44">
        <f t="shared" si="35"/>
        <v>596.0117081818189</v>
      </c>
      <c r="X340" s="39">
        <f t="shared" si="33"/>
        <v>6556.1287899999998</v>
      </c>
      <c r="Y340" s="15">
        <v>0.12</v>
      </c>
      <c r="Z340" s="51">
        <f t="shared" si="38"/>
        <v>786.73545479999996</v>
      </c>
      <c r="AA340" s="15">
        <v>0</v>
      </c>
      <c r="AB340" s="39">
        <f t="shared" si="34"/>
        <v>6556.1287899999998</v>
      </c>
      <c r="AC340" s="14"/>
    </row>
    <row r="341" spans="1:29" hidden="1" x14ac:dyDescent="0.3">
      <c r="A341" s="13" t="s">
        <v>1764</v>
      </c>
      <c r="B341" s="14" t="s">
        <v>482</v>
      </c>
      <c r="C341" s="14" t="s">
        <v>483</v>
      </c>
      <c r="D341" s="14" t="s">
        <v>484</v>
      </c>
      <c r="E341" s="14" t="s">
        <v>1765</v>
      </c>
      <c r="F341" s="14" t="s">
        <v>1766</v>
      </c>
      <c r="G341" s="14">
        <v>442</v>
      </c>
      <c r="H341" s="14" t="s">
        <v>1767</v>
      </c>
      <c r="I341" s="14"/>
      <c r="J341" s="14"/>
      <c r="K341" s="14" t="s">
        <v>711</v>
      </c>
      <c r="L341" s="14" t="s">
        <v>487</v>
      </c>
      <c r="M341" s="50">
        <v>0.02</v>
      </c>
      <c r="N341" s="14"/>
      <c r="O341" s="14"/>
      <c r="P341" s="51">
        <v>275381.68999999971</v>
      </c>
      <c r="Q341" s="52">
        <v>1480000</v>
      </c>
      <c r="R341" s="52">
        <v>1158302.3600000008</v>
      </c>
      <c r="S341" s="22">
        <f t="shared" si="36"/>
        <v>597079.32999999891</v>
      </c>
      <c r="T341" s="37">
        <f t="shared" si="37"/>
        <v>1135590.5490196086</v>
      </c>
      <c r="U341" s="50">
        <v>0</v>
      </c>
      <c r="V341" s="17">
        <v>0</v>
      </c>
      <c r="W341" s="38">
        <f t="shared" si="35"/>
        <v>22711.810980392154</v>
      </c>
      <c r="X341" s="39">
        <f>R341*96%</f>
        <v>1111970.2656000007</v>
      </c>
      <c r="Y341" s="15">
        <v>0</v>
      </c>
      <c r="Z341" s="51">
        <f t="shared" si="38"/>
        <v>0</v>
      </c>
      <c r="AA341" s="50">
        <v>0</v>
      </c>
      <c r="AB341" s="39">
        <f>X341</f>
        <v>1111970.2656000007</v>
      </c>
      <c r="AC341" s="14"/>
    </row>
    <row r="342" spans="1:29" hidden="1" x14ac:dyDescent="0.3">
      <c r="A342" s="13" t="s">
        <v>481</v>
      </c>
      <c r="B342" s="14" t="s">
        <v>482</v>
      </c>
      <c r="C342" s="14" t="s">
        <v>483</v>
      </c>
      <c r="D342" s="14" t="s">
        <v>484</v>
      </c>
      <c r="E342" s="14" t="s">
        <v>220</v>
      </c>
      <c r="F342" s="14" t="s">
        <v>220</v>
      </c>
      <c r="G342" s="14">
        <v>442</v>
      </c>
      <c r="H342" s="14" t="s">
        <v>1767</v>
      </c>
      <c r="I342" s="14"/>
      <c r="J342" s="14"/>
      <c r="K342" s="14" t="s">
        <v>711</v>
      </c>
      <c r="L342" s="14" t="s">
        <v>487</v>
      </c>
      <c r="M342" s="50">
        <v>0.03</v>
      </c>
      <c r="N342" s="14"/>
      <c r="O342" s="14"/>
      <c r="P342" s="51">
        <v>756439.69000000099</v>
      </c>
      <c r="Q342" s="52">
        <v>-280000</v>
      </c>
      <c r="R342" s="52">
        <v>172370.84</v>
      </c>
      <c r="S342" s="22">
        <f t="shared" si="36"/>
        <v>304068.85000000102</v>
      </c>
      <c r="T342" s="37">
        <f t="shared" si="37"/>
        <v>167350.33009708737</v>
      </c>
      <c r="U342" s="50">
        <v>0</v>
      </c>
      <c r="V342" s="17">
        <v>0</v>
      </c>
      <c r="W342" s="38">
        <f t="shared" si="35"/>
        <v>5020.5099029126286</v>
      </c>
      <c r="X342" s="39">
        <f t="shared" ref="X342:X345" si="39">R342*96%</f>
        <v>165476.00639999998</v>
      </c>
      <c r="Y342" s="15">
        <v>0</v>
      </c>
      <c r="Z342" s="51">
        <f t="shared" si="38"/>
        <v>0</v>
      </c>
      <c r="AA342" s="50">
        <v>0</v>
      </c>
      <c r="AB342" s="39">
        <f t="shared" ref="AB342:AB345" si="40">X342</f>
        <v>165476.00639999998</v>
      </c>
      <c r="AC342" s="14"/>
    </row>
    <row r="343" spans="1:29" hidden="1" x14ac:dyDescent="0.3">
      <c r="A343" s="13" t="s">
        <v>481</v>
      </c>
      <c r="B343" s="14" t="s">
        <v>482</v>
      </c>
      <c r="C343" s="14" t="s">
        <v>641</v>
      </c>
      <c r="D343" s="14" t="s">
        <v>1768</v>
      </c>
      <c r="E343" s="14" t="s">
        <v>569</v>
      </c>
      <c r="F343" s="14" t="s">
        <v>1769</v>
      </c>
      <c r="G343" s="14">
        <v>442</v>
      </c>
      <c r="H343" s="14" t="s">
        <v>1767</v>
      </c>
      <c r="I343" s="14"/>
      <c r="J343" s="14"/>
      <c r="K343" s="14" t="s">
        <v>711</v>
      </c>
      <c r="L343" s="14" t="s">
        <v>487</v>
      </c>
      <c r="M343" s="50">
        <v>0.04</v>
      </c>
      <c r="N343" s="14"/>
      <c r="O343" s="14"/>
      <c r="P343" s="51">
        <v>1096567.4299999943</v>
      </c>
      <c r="Q343" s="52">
        <v>400524.6</v>
      </c>
      <c r="R343" s="17">
        <v>976302.69999999949</v>
      </c>
      <c r="S343" s="22">
        <f t="shared" si="36"/>
        <v>520789.32999999472</v>
      </c>
      <c r="T343" s="37">
        <f t="shared" si="37"/>
        <v>938752.59615384566</v>
      </c>
      <c r="U343" s="50">
        <v>0</v>
      </c>
      <c r="V343" s="17">
        <v>0</v>
      </c>
      <c r="W343" s="38">
        <f t="shared" si="35"/>
        <v>37550.103846153826</v>
      </c>
      <c r="X343" s="39">
        <f t="shared" si="39"/>
        <v>937250.59199999948</v>
      </c>
      <c r="Y343" s="15">
        <v>0</v>
      </c>
      <c r="Z343" s="51">
        <f t="shared" si="38"/>
        <v>0</v>
      </c>
      <c r="AA343" s="50">
        <v>0</v>
      </c>
      <c r="AB343" s="39">
        <f t="shared" si="40"/>
        <v>937250.59199999948</v>
      </c>
      <c r="AC343" s="14"/>
    </row>
    <row r="344" spans="1:29" hidden="1" x14ac:dyDescent="0.3">
      <c r="A344" s="13" t="s">
        <v>481</v>
      </c>
      <c r="B344" s="14" t="s">
        <v>482</v>
      </c>
      <c r="C344" s="14" t="s">
        <v>641</v>
      </c>
      <c r="D344" s="14" t="s">
        <v>1768</v>
      </c>
      <c r="E344" s="14" t="s">
        <v>569</v>
      </c>
      <c r="F344" s="14" t="s">
        <v>1770</v>
      </c>
      <c r="G344" s="14">
        <v>442</v>
      </c>
      <c r="H344" s="14" t="s">
        <v>1767</v>
      </c>
      <c r="I344" s="14"/>
      <c r="J344" s="14"/>
      <c r="K344" s="14" t="s">
        <v>711</v>
      </c>
      <c r="L344" s="14" t="s">
        <v>487</v>
      </c>
      <c r="M344" s="50">
        <v>0.04</v>
      </c>
      <c r="N344" s="14"/>
      <c r="O344" s="14"/>
      <c r="P344" s="51">
        <v>371679.93999998062</v>
      </c>
      <c r="Q344" s="52">
        <v>461594.61</v>
      </c>
      <c r="R344" s="17">
        <v>546219.05000000005</v>
      </c>
      <c r="S344" s="22">
        <f t="shared" si="36"/>
        <v>287055.49999998056</v>
      </c>
      <c r="T344" s="37">
        <f t="shared" si="37"/>
        <v>525210.625</v>
      </c>
      <c r="U344" s="50">
        <v>0</v>
      </c>
      <c r="V344" s="17">
        <v>0</v>
      </c>
      <c r="W344" s="38">
        <f t="shared" si="35"/>
        <v>21008.425000000047</v>
      </c>
      <c r="X344" s="39">
        <f t="shared" si="39"/>
        <v>524370.28800000006</v>
      </c>
      <c r="Y344" s="15">
        <v>0</v>
      </c>
      <c r="Z344" s="51">
        <f t="shared" si="38"/>
        <v>0</v>
      </c>
      <c r="AA344" s="50">
        <v>0</v>
      </c>
      <c r="AB344" s="39">
        <f t="shared" si="40"/>
        <v>524370.28800000006</v>
      </c>
      <c r="AC344" s="14"/>
    </row>
    <row r="345" spans="1:29" hidden="1" x14ac:dyDescent="0.3">
      <c r="A345" s="13" t="s">
        <v>481</v>
      </c>
      <c r="B345" s="14" t="s">
        <v>482</v>
      </c>
      <c r="C345" s="14" t="s">
        <v>641</v>
      </c>
      <c r="D345" s="14" t="s">
        <v>1768</v>
      </c>
      <c r="E345" s="14" t="s">
        <v>569</v>
      </c>
      <c r="F345" s="14" t="s">
        <v>1770</v>
      </c>
      <c r="G345" s="14">
        <v>442</v>
      </c>
      <c r="H345" s="14" t="s">
        <v>1767</v>
      </c>
      <c r="I345" s="14"/>
      <c r="J345" s="14"/>
      <c r="K345" s="14" t="s">
        <v>711</v>
      </c>
      <c r="L345" s="14" t="s">
        <v>487</v>
      </c>
      <c r="M345" s="50">
        <v>0.08</v>
      </c>
      <c r="N345" s="14"/>
      <c r="O345" s="14"/>
      <c r="P345" s="51">
        <v>0</v>
      </c>
      <c r="Q345" s="52">
        <v>0</v>
      </c>
      <c r="R345" s="17">
        <v>0</v>
      </c>
      <c r="S345" s="22">
        <f t="shared" si="36"/>
        <v>0</v>
      </c>
      <c r="T345" s="37">
        <f t="shared" si="37"/>
        <v>0</v>
      </c>
      <c r="U345" s="50">
        <v>0</v>
      </c>
      <c r="V345" s="17">
        <v>0</v>
      </c>
      <c r="W345" s="38">
        <f t="shared" si="35"/>
        <v>0</v>
      </c>
      <c r="X345" s="39">
        <f t="shared" si="39"/>
        <v>0</v>
      </c>
      <c r="Y345" s="15">
        <v>0</v>
      </c>
      <c r="Z345" s="51">
        <f t="shared" si="38"/>
        <v>0</v>
      </c>
      <c r="AA345" s="50">
        <v>0</v>
      </c>
      <c r="AB345" s="39">
        <f t="shared" si="40"/>
        <v>0</v>
      </c>
      <c r="AC345" s="14"/>
    </row>
    <row r="346" spans="1:29" hidden="1" x14ac:dyDescent="0.3">
      <c r="A346" s="13" t="s">
        <v>481</v>
      </c>
      <c r="B346" s="14" t="s">
        <v>482</v>
      </c>
      <c r="C346" s="14" t="s">
        <v>641</v>
      </c>
      <c r="D346" s="14" t="s">
        <v>665</v>
      </c>
      <c r="E346" s="14" t="s">
        <v>234</v>
      </c>
      <c r="F346" s="14" t="s">
        <v>234</v>
      </c>
      <c r="G346" s="14">
        <v>486</v>
      </c>
      <c r="H346" s="14" t="s">
        <v>2074</v>
      </c>
      <c r="I346" s="14"/>
      <c r="J346" s="14"/>
      <c r="K346" s="14" t="s">
        <v>711</v>
      </c>
      <c r="L346" s="14" t="s">
        <v>487</v>
      </c>
      <c r="M346" s="50">
        <v>0.01</v>
      </c>
      <c r="N346" s="14"/>
      <c r="O346" s="14"/>
      <c r="P346" s="51">
        <v>223382.86000000057</v>
      </c>
      <c r="Q346" s="52">
        <v>1380109.74</v>
      </c>
      <c r="R346" s="52">
        <v>1435441.1399999997</v>
      </c>
      <c r="S346" s="22">
        <f t="shared" si="36"/>
        <v>168051.46000000089</v>
      </c>
      <c r="T346" s="37">
        <f t="shared" si="37"/>
        <v>1421228.8514851481</v>
      </c>
      <c r="U346" s="50">
        <v>0</v>
      </c>
      <c r="V346" s="17">
        <v>0</v>
      </c>
      <c r="W346" s="38">
        <f t="shared" si="35"/>
        <v>14212.288514851592</v>
      </c>
      <c r="X346" s="39">
        <f>R346/(1+6%)</f>
        <v>1354189.7547169807</v>
      </c>
      <c r="Y346" s="15">
        <v>0</v>
      </c>
      <c r="Z346" s="51">
        <f t="shared" si="38"/>
        <v>0</v>
      </c>
      <c r="AA346" s="50">
        <v>0</v>
      </c>
      <c r="AB346" s="39">
        <f>X346</f>
        <v>1354189.7547169807</v>
      </c>
      <c r="AC346" s="14"/>
    </row>
    <row r="347" spans="1:29" hidden="1" x14ac:dyDescent="0.3">
      <c r="A347" s="13" t="s">
        <v>481</v>
      </c>
      <c r="B347" s="19" t="s">
        <v>482</v>
      </c>
      <c r="C347" s="19" t="s">
        <v>641</v>
      </c>
      <c r="D347" s="19" t="s">
        <v>2075</v>
      </c>
      <c r="E347" s="19" t="s">
        <v>2076</v>
      </c>
      <c r="F347" s="19" t="s">
        <v>2077</v>
      </c>
      <c r="G347" s="19">
        <v>486</v>
      </c>
      <c r="H347" s="19" t="s">
        <v>2074</v>
      </c>
      <c r="I347" s="19"/>
      <c r="J347" s="19"/>
      <c r="K347" s="19" t="s">
        <v>711</v>
      </c>
      <c r="L347" s="19" t="s">
        <v>487</v>
      </c>
      <c r="M347" s="20">
        <v>0.03</v>
      </c>
      <c r="N347" s="14"/>
      <c r="O347" s="14"/>
      <c r="P347" s="22">
        <v>5678.3899999999994</v>
      </c>
      <c r="Q347" s="52">
        <v>0</v>
      </c>
      <c r="R347" s="52">
        <v>0</v>
      </c>
      <c r="S347" s="22">
        <f t="shared" si="36"/>
        <v>5678.3899999999994</v>
      </c>
      <c r="T347" s="37">
        <f t="shared" si="37"/>
        <v>0</v>
      </c>
      <c r="U347" s="27">
        <v>0</v>
      </c>
      <c r="V347" s="17">
        <v>0</v>
      </c>
      <c r="W347" s="38">
        <f t="shared" si="35"/>
        <v>0</v>
      </c>
      <c r="X347" s="39">
        <f t="shared" ref="X347:X352" si="41">R347</f>
        <v>0</v>
      </c>
      <c r="Y347" s="15">
        <v>0</v>
      </c>
      <c r="Z347" s="51">
        <f t="shared" si="38"/>
        <v>0</v>
      </c>
      <c r="AA347" s="20">
        <v>0</v>
      </c>
      <c r="AB347" s="39">
        <f t="shared" ref="AB347:AB352" si="42">X347</f>
        <v>0</v>
      </c>
      <c r="AC347" s="14"/>
    </row>
    <row r="348" spans="1:29" hidden="1" x14ac:dyDescent="0.3">
      <c r="A348" s="13" t="s">
        <v>481</v>
      </c>
      <c r="B348" s="25" t="s">
        <v>482</v>
      </c>
      <c r="C348" s="25" t="s">
        <v>641</v>
      </c>
      <c r="D348" s="25" t="s">
        <v>665</v>
      </c>
      <c r="E348" s="25" t="s">
        <v>2078</v>
      </c>
      <c r="F348" s="25" t="s">
        <v>2078</v>
      </c>
      <c r="G348" s="26">
        <v>486</v>
      </c>
      <c r="H348" s="25" t="s">
        <v>2074</v>
      </c>
      <c r="I348" s="25"/>
      <c r="J348" s="25"/>
      <c r="K348" s="25" t="s">
        <v>711</v>
      </c>
      <c r="L348" s="25" t="s">
        <v>487</v>
      </c>
      <c r="M348" s="45">
        <v>0.03</v>
      </c>
      <c r="N348" s="14"/>
      <c r="O348" s="14"/>
      <c r="P348" s="22">
        <v>87322.01999999999</v>
      </c>
      <c r="Q348" s="52">
        <v>0</v>
      </c>
      <c r="R348" s="52">
        <v>0</v>
      </c>
      <c r="S348" s="22">
        <f t="shared" si="36"/>
        <v>87322.01999999999</v>
      </c>
      <c r="T348" s="37">
        <f t="shared" si="37"/>
        <v>0</v>
      </c>
      <c r="U348" s="27">
        <v>0</v>
      </c>
      <c r="V348" s="17">
        <v>0</v>
      </c>
      <c r="W348" s="38">
        <f t="shared" si="35"/>
        <v>0</v>
      </c>
      <c r="X348" s="39">
        <f t="shared" si="41"/>
        <v>0</v>
      </c>
      <c r="Y348" s="15">
        <v>0</v>
      </c>
      <c r="Z348" s="51">
        <f t="shared" si="38"/>
        <v>0</v>
      </c>
      <c r="AA348" s="45">
        <v>0</v>
      </c>
      <c r="AB348" s="39">
        <f t="shared" si="42"/>
        <v>0</v>
      </c>
      <c r="AC348" s="14"/>
    </row>
    <row r="349" spans="1:29" hidden="1" x14ac:dyDescent="0.3">
      <c r="A349" s="13" t="s">
        <v>481</v>
      </c>
      <c r="B349" s="25" t="s">
        <v>482</v>
      </c>
      <c r="C349" s="25" t="s">
        <v>641</v>
      </c>
      <c r="D349" s="25" t="s">
        <v>665</v>
      </c>
      <c r="E349" s="25" t="s">
        <v>2078</v>
      </c>
      <c r="F349" s="25" t="s">
        <v>2078</v>
      </c>
      <c r="G349" s="26">
        <v>486</v>
      </c>
      <c r="H349" s="25" t="s">
        <v>2074</v>
      </c>
      <c r="I349" s="25"/>
      <c r="J349" s="25"/>
      <c r="K349" s="25" t="s">
        <v>711</v>
      </c>
      <c r="L349" s="25" t="s">
        <v>487</v>
      </c>
      <c r="M349" s="45">
        <v>0.03</v>
      </c>
      <c r="N349" s="14"/>
      <c r="O349" s="14"/>
      <c r="P349" s="22">
        <v>-22268.270000000004</v>
      </c>
      <c r="Q349" s="52">
        <v>0</v>
      </c>
      <c r="R349" s="52">
        <v>0</v>
      </c>
      <c r="S349" s="22">
        <f t="shared" si="36"/>
        <v>-22268.270000000004</v>
      </c>
      <c r="T349" s="37">
        <f t="shared" si="37"/>
        <v>0</v>
      </c>
      <c r="U349" s="27">
        <v>0</v>
      </c>
      <c r="V349" s="17">
        <v>0</v>
      </c>
      <c r="W349" s="38">
        <f t="shared" si="35"/>
        <v>0</v>
      </c>
      <c r="X349" s="39">
        <f t="shared" si="41"/>
        <v>0</v>
      </c>
      <c r="Y349" s="15">
        <v>0</v>
      </c>
      <c r="Z349" s="51">
        <f t="shared" si="38"/>
        <v>0</v>
      </c>
      <c r="AA349" s="45">
        <v>0</v>
      </c>
      <c r="AB349" s="39">
        <f t="shared" si="42"/>
        <v>0</v>
      </c>
      <c r="AC349" s="14"/>
    </row>
    <row r="350" spans="1:29" hidden="1" x14ac:dyDescent="0.3">
      <c r="A350" s="13" t="s">
        <v>481</v>
      </c>
      <c r="B350" s="25" t="s">
        <v>482</v>
      </c>
      <c r="C350" s="25" t="s">
        <v>641</v>
      </c>
      <c r="D350" s="25" t="s">
        <v>2079</v>
      </c>
      <c r="E350" s="25" t="s">
        <v>2080</v>
      </c>
      <c r="F350" s="25" t="s">
        <v>2081</v>
      </c>
      <c r="G350" s="26">
        <v>486</v>
      </c>
      <c r="H350" s="25" t="s">
        <v>2074</v>
      </c>
      <c r="I350" s="31"/>
      <c r="J350" s="31"/>
      <c r="K350" s="25" t="s">
        <v>711</v>
      </c>
      <c r="L350" s="25" t="s">
        <v>2082</v>
      </c>
      <c r="M350" s="55">
        <v>0.04</v>
      </c>
      <c r="N350" s="14"/>
      <c r="O350" s="14"/>
      <c r="P350" s="22">
        <v>3859424.4600000014</v>
      </c>
      <c r="Q350" s="52">
        <v>0</v>
      </c>
      <c r="R350" s="52">
        <v>498687.32000000007</v>
      </c>
      <c r="S350" s="22">
        <f t="shared" si="36"/>
        <v>3360737.1400000015</v>
      </c>
      <c r="T350" s="37">
        <f t="shared" si="37"/>
        <v>479507.0384615385</v>
      </c>
      <c r="U350" s="27">
        <v>0</v>
      </c>
      <c r="V350" s="17">
        <v>0</v>
      </c>
      <c r="W350" s="38">
        <f t="shared" si="35"/>
        <v>19180.281538461568</v>
      </c>
      <c r="X350" s="39">
        <f>R350/(1+4%)</f>
        <v>479507.0384615385</v>
      </c>
      <c r="Y350" s="15">
        <v>0</v>
      </c>
      <c r="Z350" s="51">
        <f t="shared" si="38"/>
        <v>0</v>
      </c>
      <c r="AA350" s="55">
        <v>0</v>
      </c>
      <c r="AB350" s="39">
        <f t="shared" si="42"/>
        <v>479507.0384615385</v>
      </c>
      <c r="AC350" s="14"/>
    </row>
    <row r="351" spans="1:29" hidden="1" x14ac:dyDescent="0.3">
      <c r="A351" s="13" t="s">
        <v>481</v>
      </c>
      <c r="B351" s="25" t="s">
        <v>482</v>
      </c>
      <c r="C351" s="25" t="s">
        <v>641</v>
      </c>
      <c r="D351" s="25" t="s">
        <v>2079</v>
      </c>
      <c r="E351" s="25" t="s">
        <v>2080</v>
      </c>
      <c r="F351" s="25" t="s">
        <v>2081</v>
      </c>
      <c r="G351" s="26">
        <v>486</v>
      </c>
      <c r="H351" s="25" t="s">
        <v>2074</v>
      </c>
      <c r="I351" s="31"/>
      <c r="J351" s="31"/>
      <c r="K351" s="25" t="s">
        <v>711</v>
      </c>
      <c r="L351" s="25" t="s">
        <v>2082</v>
      </c>
      <c r="M351" s="55">
        <v>7.0000000000000007E-2</v>
      </c>
      <c r="N351" s="14"/>
      <c r="O351" s="14"/>
      <c r="P351" s="22">
        <v>-3282057.03</v>
      </c>
      <c r="Q351" s="52">
        <v>0</v>
      </c>
      <c r="R351" s="52">
        <v>771528.89999999991</v>
      </c>
      <c r="S351" s="22">
        <f t="shared" si="36"/>
        <v>-4053585.9299999997</v>
      </c>
      <c r="T351" s="37">
        <f t="shared" si="37"/>
        <v>721055.04672897188</v>
      </c>
      <c r="U351" s="27">
        <v>0</v>
      </c>
      <c r="V351" s="17">
        <v>0</v>
      </c>
      <c r="W351" s="38">
        <f t="shared" si="35"/>
        <v>50473.853271028027</v>
      </c>
      <c r="X351" s="39">
        <f>R351/(1+7%)</f>
        <v>721055.04672897188</v>
      </c>
      <c r="Y351" s="15">
        <v>0</v>
      </c>
      <c r="Z351" s="51">
        <f t="shared" si="38"/>
        <v>0</v>
      </c>
      <c r="AA351" s="55">
        <v>0</v>
      </c>
      <c r="AB351" s="39">
        <f t="shared" si="42"/>
        <v>721055.04672897188</v>
      </c>
      <c r="AC351" s="14"/>
    </row>
    <row r="352" spans="1:29" hidden="1" x14ac:dyDescent="0.3">
      <c r="A352" s="13" t="s">
        <v>481</v>
      </c>
      <c r="B352" s="25" t="s">
        <v>482</v>
      </c>
      <c r="C352" s="25" t="s">
        <v>641</v>
      </c>
      <c r="D352" s="25" t="s">
        <v>2079</v>
      </c>
      <c r="E352" s="25" t="s">
        <v>2080</v>
      </c>
      <c r="F352" s="25" t="s">
        <v>2081</v>
      </c>
      <c r="G352" s="26">
        <v>486</v>
      </c>
      <c r="H352" s="25" t="s">
        <v>2074</v>
      </c>
      <c r="I352" s="31"/>
      <c r="J352" s="31"/>
      <c r="K352" s="25" t="s">
        <v>711</v>
      </c>
      <c r="L352" s="25" t="s">
        <v>2082</v>
      </c>
      <c r="M352" s="55">
        <v>0.04</v>
      </c>
      <c r="N352" s="14"/>
      <c r="O352" s="14"/>
      <c r="P352" s="22">
        <v>-300615.95</v>
      </c>
      <c r="Q352" s="52">
        <v>0</v>
      </c>
      <c r="R352" s="52">
        <v>0</v>
      </c>
      <c r="S352" s="22">
        <f t="shared" si="36"/>
        <v>-300615.95</v>
      </c>
      <c r="T352" s="37">
        <f t="shared" si="37"/>
        <v>0</v>
      </c>
      <c r="U352" s="27">
        <v>0</v>
      </c>
      <c r="V352" s="17">
        <v>0</v>
      </c>
      <c r="W352" s="38">
        <f t="shared" si="35"/>
        <v>0</v>
      </c>
      <c r="X352" s="39">
        <f t="shared" si="41"/>
        <v>0</v>
      </c>
      <c r="Y352" s="15">
        <v>0</v>
      </c>
      <c r="Z352" s="51">
        <f t="shared" si="38"/>
        <v>0</v>
      </c>
      <c r="AA352" s="55">
        <v>0</v>
      </c>
      <c r="AB352" s="39">
        <f t="shared" si="42"/>
        <v>0</v>
      </c>
      <c r="AC352" s="14"/>
    </row>
    <row r="353" spans="1:29" hidden="1" x14ac:dyDescent="0.3">
      <c r="A353" s="13" t="s">
        <v>2299</v>
      </c>
      <c r="B353" s="14" t="s">
        <v>482</v>
      </c>
      <c r="C353" s="14" t="s">
        <v>641</v>
      </c>
      <c r="D353" s="14" t="s">
        <v>665</v>
      </c>
      <c r="E353" s="14" t="s">
        <v>326</v>
      </c>
      <c r="F353" s="14" t="s">
        <v>326</v>
      </c>
      <c r="G353" s="14">
        <v>479</v>
      </c>
      <c r="H353" s="14" t="s">
        <v>2300</v>
      </c>
      <c r="I353" s="14"/>
      <c r="J353" s="14"/>
      <c r="K353" s="14" t="s">
        <v>2301</v>
      </c>
      <c r="L353" s="14" t="s">
        <v>496</v>
      </c>
      <c r="M353" s="50">
        <v>0</v>
      </c>
      <c r="N353" s="14"/>
      <c r="O353" s="14"/>
      <c r="P353" s="51">
        <v>228108.26000000004</v>
      </c>
      <c r="Q353" s="52">
        <v>50000</v>
      </c>
      <c r="R353" s="52">
        <v>38823.089999999997</v>
      </c>
      <c r="S353" s="22">
        <f t="shared" si="36"/>
        <v>239285.17</v>
      </c>
      <c r="T353" s="37">
        <f t="shared" si="37"/>
        <v>38823.089999999997</v>
      </c>
      <c r="U353" s="50">
        <v>0</v>
      </c>
      <c r="V353" s="17">
        <v>0</v>
      </c>
      <c r="W353" s="38">
        <f t="shared" si="35"/>
        <v>0</v>
      </c>
      <c r="X353" s="39">
        <f>R353</f>
        <v>38823.089999999997</v>
      </c>
      <c r="Y353" s="15">
        <v>0</v>
      </c>
      <c r="Z353" s="51">
        <f t="shared" si="38"/>
        <v>0</v>
      </c>
      <c r="AA353" s="50">
        <v>0</v>
      </c>
      <c r="AB353" s="39">
        <f>X353</f>
        <v>38823.089999999997</v>
      </c>
      <c r="AC353" s="14"/>
    </row>
    <row r="354" spans="1:29" hidden="1" x14ac:dyDescent="0.3">
      <c r="A354" s="13" t="s">
        <v>2299</v>
      </c>
      <c r="B354" s="25" t="s">
        <v>482</v>
      </c>
      <c r="C354" s="25" t="s">
        <v>641</v>
      </c>
      <c r="D354" s="25" t="s">
        <v>1768</v>
      </c>
      <c r="E354" s="25" t="s">
        <v>2302</v>
      </c>
      <c r="F354" s="25" t="s">
        <v>2303</v>
      </c>
      <c r="G354" s="57">
        <v>479</v>
      </c>
      <c r="H354" s="25" t="s">
        <v>2300</v>
      </c>
      <c r="I354" s="31"/>
      <c r="J354" s="31"/>
      <c r="K354" s="25" t="s">
        <v>711</v>
      </c>
      <c r="L354" s="25" t="s">
        <v>2304</v>
      </c>
      <c r="M354" s="30">
        <v>0.95</v>
      </c>
      <c r="N354" s="14"/>
      <c r="O354" s="14"/>
      <c r="P354" s="22">
        <v>3892533.7999999993</v>
      </c>
      <c r="Q354" s="52">
        <v>0</v>
      </c>
      <c r="R354" s="52">
        <v>0</v>
      </c>
      <c r="S354" s="22">
        <f t="shared" si="36"/>
        <v>3892533.7999999993</v>
      </c>
      <c r="T354" s="37">
        <f t="shared" si="37"/>
        <v>0</v>
      </c>
      <c r="U354" s="30">
        <v>0</v>
      </c>
      <c r="V354" s="17">
        <v>0</v>
      </c>
      <c r="W354" s="38">
        <f t="shared" si="35"/>
        <v>0</v>
      </c>
      <c r="X354" s="39">
        <f t="shared" ref="X354:X355" si="43">R354</f>
        <v>0</v>
      </c>
      <c r="Y354" s="15">
        <v>0</v>
      </c>
      <c r="Z354" s="51">
        <f t="shared" si="38"/>
        <v>0</v>
      </c>
      <c r="AA354" s="30">
        <v>0</v>
      </c>
      <c r="AB354" s="39">
        <f t="shared" ref="AB354:AB355" si="44">X354</f>
        <v>0</v>
      </c>
      <c r="AC354" s="14"/>
    </row>
    <row r="355" spans="1:29" hidden="1" x14ac:dyDescent="0.3">
      <c r="A355" s="13" t="s">
        <v>2299</v>
      </c>
      <c r="B355" s="25" t="s">
        <v>482</v>
      </c>
      <c r="C355" s="25" t="s">
        <v>641</v>
      </c>
      <c r="D355" s="25" t="s">
        <v>1768</v>
      </c>
      <c r="E355" s="25" t="s">
        <v>2302</v>
      </c>
      <c r="F355" s="25" t="s">
        <v>2081</v>
      </c>
      <c r="G355" s="57">
        <v>479</v>
      </c>
      <c r="H355" s="25" t="s">
        <v>2300</v>
      </c>
      <c r="I355" s="31"/>
      <c r="J355" s="31"/>
      <c r="K355" s="25" t="s">
        <v>711</v>
      </c>
      <c r="L355" s="25" t="s">
        <v>2305</v>
      </c>
      <c r="M355" s="30">
        <v>0.98</v>
      </c>
      <c r="N355" s="14"/>
      <c r="O355" s="14"/>
      <c r="P355" s="22">
        <v>-1600010.03</v>
      </c>
      <c r="Q355" s="52">
        <v>0</v>
      </c>
      <c r="R355" s="52">
        <v>0</v>
      </c>
      <c r="S355" s="22">
        <f t="shared" si="36"/>
        <v>-1600010.03</v>
      </c>
      <c r="T355" s="37">
        <f t="shared" si="37"/>
        <v>0</v>
      </c>
      <c r="U355" s="30">
        <v>0</v>
      </c>
      <c r="V355" s="17">
        <v>0</v>
      </c>
      <c r="W355" s="38">
        <f t="shared" si="35"/>
        <v>0</v>
      </c>
      <c r="X355" s="39">
        <f t="shared" si="43"/>
        <v>0</v>
      </c>
      <c r="Y355" s="15">
        <v>0</v>
      </c>
      <c r="Z355" s="51">
        <f t="shared" si="38"/>
        <v>0</v>
      </c>
      <c r="AA355" s="30">
        <v>0</v>
      </c>
      <c r="AB355" s="39">
        <f t="shared" si="44"/>
        <v>0</v>
      </c>
      <c r="AC355" s="14"/>
    </row>
    <row r="356" spans="1:29" hidden="1" x14ac:dyDescent="0.3">
      <c r="A356" s="13" t="s">
        <v>481</v>
      </c>
      <c r="B356" s="14" t="s">
        <v>482</v>
      </c>
      <c r="C356" s="14" t="s">
        <v>483</v>
      </c>
      <c r="D356" s="14" t="s">
        <v>484</v>
      </c>
      <c r="E356" s="14" t="s">
        <v>2317</v>
      </c>
      <c r="F356" s="14" t="s">
        <v>2318</v>
      </c>
      <c r="G356" s="14">
        <v>237</v>
      </c>
      <c r="H356" s="14" t="s">
        <v>2319</v>
      </c>
      <c r="I356" s="14" t="s">
        <v>2320</v>
      </c>
      <c r="J356" s="14"/>
      <c r="K356" s="14" t="s">
        <v>2321</v>
      </c>
      <c r="L356" s="14" t="s">
        <v>487</v>
      </c>
      <c r="M356" s="50">
        <v>0.05</v>
      </c>
      <c r="N356" s="14"/>
      <c r="O356" s="14"/>
      <c r="P356" s="51">
        <v>-440149.21609999461</v>
      </c>
      <c r="Q356" s="52">
        <v>499999.99950000003</v>
      </c>
      <c r="R356" s="52">
        <v>472217.53000000032</v>
      </c>
      <c r="S356" s="22">
        <f t="shared" si="36"/>
        <v>-412366.74659999489</v>
      </c>
      <c r="T356" s="37">
        <f t="shared" si="37"/>
        <v>337298.23571428598</v>
      </c>
      <c r="U356" s="50">
        <v>0</v>
      </c>
      <c r="V356" s="18">
        <v>0</v>
      </c>
      <c r="W356" s="38">
        <f t="shared" si="35"/>
        <v>134919.29428571434</v>
      </c>
      <c r="X356" s="52">
        <v>369082.5700000003</v>
      </c>
      <c r="Y356" s="15">
        <v>7.0000000000000007E-2</v>
      </c>
      <c r="Z356" s="51">
        <f t="shared" si="38"/>
        <v>33055.227100000026</v>
      </c>
      <c r="AA356" s="50">
        <v>0.35</v>
      </c>
      <c r="AB356" s="52">
        <f>R356/(1+AA356)</f>
        <v>349790.7629629632</v>
      </c>
      <c r="AC356" s="14"/>
    </row>
    <row r="357" spans="1:29" hidden="1" x14ac:dyDescent="0.3">
      <c r="A357" s="13" t="s">
        <v>481</v>
      </c>
      <c r="B357" s="14" t="s">
        <v>482</v>
      </c>
      <c r="C357" s="14" t="s">
        <v>483</v>
      </c>
      <c r="D357" s="14" t="s">
        <v>494</v>
      </c>
      <c r="E357" s="14" t="s">
        <v>2322</v>
      </c>
      <c r="F357" s="14" t="s">
        <v>2323</v>
      </c>
      <c r="G357" s="14">
        <v>237</v>
      </c>
      <c r="H357" s="14" t="s">
        <v>2319</v>
      </c>
      <c r="I357" s="14" t="s">
        <v>2324</v>
      </c>
      <c r="J357" s="14"/>
      <c r="K357" s="14" t="s">
        <v>711</v>
      </c>
      <c r="L357" s="14" t="s">
        <v>487</v>
      </c>
      <c r="M357" s="50">
        <v>0.06</v>
      </c>
      <c r="N357" s="14"/>
      <c r="O357" s="14"/>
      <c r="P357" s="22">
        <v>118199.2849</v>
      </c>
      <c r="Q357" s="52">
        <v>199999.99949999998</v>
      </c>
      <c r="R357" s="52">
        <v>222672.62999999998</v>
      </c>
      <c r="S357" s="22">
        <f t="shared" si="36"/>
        <v>95526.654400000029</v>
      </c>
      <c r="T357" s="37">
        <f t="shared" si="37"/>
        <v>187119.85714285713</v>
      </c>
      <c r="U357" s="50">
        <v>0</v>
      </c>
      <c r="V357" s="18">
        <v>0</v>
      </c>
      <c r="W357" s="38">
        <f t="shared" si="35"/>
        <v>35552.772857142845</v>
      </c>
      <c r="X357" s="52">
        <v>0</v>
      </c>
      <c r="Y357" s="15">
        <v>7.0000000000000007E-2</v>
      </c>
      <c r="Z357" s="51">
        <f t="shared" si="38"/>
        <v>15587.0841</v>
      </c>
      <c r="AA357" s="50">
        <v>0.13</v>
      </c>
      <c r="AB357" s="52">
        <f t="shared" ref="AB357:AB420" si="45">R357/(1+AA357)</f>
        <v>197055.42477876105</v>
      </c>
      <c r="AC357" s="14"/>
    </row>
    <row r="358" spans="1:29" hidden="1" x14ac:dyDescent="0.3">
      <c r="A358" s="13" t="s">
        <v>481</v>
      </c>
      <c r="B358" s="14" t="s">
        <v>482</v>
      </c>
      <c r="C358" s="14" t="s">
        <v>483</v>
      </c>
      <c r="D358" s="14" t="s">
        <v>494</v>
      </c>
      <c r="E358" s="14" t="s">
        <v>2322</v>
      </c>
      <c r="F358" s="14" t="s">
        <v>2323</v>
      </c>
      <c r="G358" s="14">
        <v>237</v>
      </c>
      <c r="H358" s="14" t="s">
        <v>2319</v>
      </c>
      <c r="I358" s="14" t="s">
        <v>2324</v>
      </c>
      <c r="J358" s="14"/>
      <c r="K358" s="14" t="s">
        <v>2321</v>
      </c>
      <c r="L358" s="14" t="s">
        <v>487</v>
      </c>
      <c r="M358" s="50">
        <v>7.4999999999999997E-2</v>
      </c>
      <c r="N358" s="14"/>
      <c r="O358" s="14"/>
      <c r="P358" s="51">
        <v>341236.23</v>
      </c>
      <c r="Q358" s="52">
        <v>550000</v>
      </c>
      <c r="R358" s="52">
        <v>570098.62000000011</v>
      </c>
      <c r="S358" s="22">
        <f t="shared" si="36"/>
        <v>321137.60999999987</v>
      </c>
      <c r="T358" s="37">
        <f t="shared" si="37"/>
        <v>420736.9889298894</v>
      </c>
      <c r="U358" s="50">
        <v>0</v>
      </c>
      <c r="V358" s="18">
        <v>0</v>
      </c>
      <c r="W358" s="38">
        <f t="shared" si="35"/>
        <v>149361.63107011071</v>
      </c>
      <c r="X358" s="52">
        <v>0</v>
      </c>
      <c r="Y358" s="15">
        <v>7.0000000000000007E-2</v>
      </c>
      <c r="Z358" s="51">
        <f t="shared" si="38"/>
        <v>39906.90340000001</v>
      </c>
      <c r="AA358" s="50">
        <v>0.28000000000000003</v>
      </c>
      <c r="AB358" s="52">
        <f t="shared" si="45"/>
        <v>445389.54687500006</v>
      </c>
      <c r="AC358" s="14"/>
    </row>
    <row r="359" spans="1:29" hidden="1" x14ac:dyDescent="0.3">
      <c r="A359" s="13" t="s">
        <v>481</v>
      </c>
      <c r="B359" s="14" t="s">
        <v>482</v>
      </c>
      <c r="C359" s="14" t="s">
        <v>483</v>
      </c>
      <c r="D359" s="14" t="s">
        <v>494</v>
      </c>
      <c r="E359" s="14" t="s">
        <v>574</v>
      </c>
      <c r="F359" s="14" t="s">
        <v>574</v>
      </c>
      <c r="G359" s="14">
        <v>237</v>
      </c>
      <c r="H359" s="14" t="s">
        <v>2319</v>
      </c>
      <c r="I359" s="14" t="s">
        <v>292</v>
      </c>
      <c r="J359" s="14"/>
      <c r="K359" s="14" t="s">
        <v>711</v>
      </c>
      <c r="L359" s="14" t="s">
        <v>507</v>
      </c>
      <c r="M359" s="50">
        <v>0.92</v>
      </c>
      <c r="N359" s="14"/>
      <c r="O359" s="14" t="s">
        <v>3405</v>
      </c>
      <c r="P359" s="51">
        <v>629622.21399999969</v>
      </c>
      <c r="Q359" s="52">
        <v>999999.99540000001</v>
      </c>
      <c r="R359" s="52">
        <v>904747.75</v>
      </c>
      <c r="S359" s="22">
        <f t="shared" si="36"/>
        <v>724874.45939999959</v>
      </c>
      <c r="T359" s="37">
        <f t="shared" si="37"/>
        <v>660609.46825396828</v>
      </c>
      <c r="U359" s="50">
        <v>8.9999999999999993E-3</v>
      </c>
      <c r="V359" s="18">
        <v>8145.43</v>
      </c>
      <c r="W359" s="38">
        <f t="shared" si="35"/>
        <v>244138.28174603172</v>
      </c>
      <c r="X359" s="52">
        <v>748169.19999999984</v>
      </c>
      <c r="Y359" s="15">
        <v>7.0000000000000007E-2</v>
      </c>
      <c r="Z359" s="51">
        <f t="shared" si="38"/>
        <v>63332.342500000006</v>
      </c>
      <c r="AA359" s="50">
        <v>0.26</v>
      </c>
      <c r="AB359" s="52">
        <f t="shared" si="45"/>
        <v>718053.76984126982</v>
      </c>
      <c r="AC359" s="14"/>
    </row>
    <row r="360" spans="1:29" hidden="1" x14ac:dyDescent="0.3">
      <c r="A360" s="13" t="s">
        <v>481</v>
      </c>
      <c r="B360" s="14" t="s">
        <v>482</v>
      </c>
      <c r="C360" s="14" t="s">
        <v>483</v>
      </c>
      <c r="D360" s="14" t="s">
        <v>494</v>
      </c>
      <c r="E360" s="14" t="s">
        <v>574</v>
      </c>
      <c r="F360" s="14" t="s">
        <v>574</v>
      </c>
      <c r="G360" s="14">
        <v>237</v>
      </c>
      <c r="H360" s="14" t="s">
        <v>2319</v>
      </c>
      <c r="I360" s="14" t="s">
        <v>292</v>
      </c>
      <c r="J360" s="14"/>
      <c r="K360" s="14" t="s">
        <v>2321</v>
      </c>
      <c r="L360" s="14" t="s">
        <v>507</v>
      </c>
      <c r="M360" s="50">
        <v>0.91500000000000004</v>
      </c>
      <c r="N360" s="14"/>
      <c r="O360" s="14"/>
      <c r="P360" s="51">
        <v>1497734.7000000011</v>
      </c>
      <c r="Q360" s="52">
        <v>4847000</v>
      </c>
      <c r="R360" s="52">
        <v>4575524.3800000073</v>
      </c>
      <c r="S360" s="22">
        <f t="shared" si="36"/>
        <v>1769210.3199999938</v>
      </c>
      <c r="T360" s="37">
        <f t="shared" si="37"/>
        <v>3195881.5325954249</v>
      </c>
      <c r="U360" s="50">
        <v>2.5000000000000001E-2</v>
      </c>
      <c r="V360" s="18">
        <v>0</v>
      </c>
      <c r="W360" s="38">
        <f t="shared" si="35"/>
        <v>1379642.8474045824</v>
      </c>
      <c r="X360" s="52">
        <v>3493504.4500000011</v>
      </c>
      <c r="Y360" s="15">
        <v>7.0000000000000007E-2</v>
      </c>
      <c r="Z360" s="51">
        <f t="shared" si="38"/>
        <v>320286.70660000056</v>
      </c>
      <c r="AA360" s="50">
        <v>0.31</v>
      </c>
      <c r="AB360" s="52">
        <f t="shared" si="45"/>
        <v>3492766.7022900819</v>
      </c>
      <c r="AC360" s="14"/>
    </row>
    <row r="361" spans="1:29" hidden="1" x14ac:dyDescent="0.3">
      <c r="A361" s="13" t="s">
        <v>481</v>
      </c>
      <c r="B361" s="14" t="s">
        <v>482</v>
      </c>
      <c r="C361" s="14" t="s">
        <v>483</v>
      </c>
      <c r="D361" s="14" t="s">
        <v>494</v>
      </c>
      <c r="E361" s="14" t="s">
        <v>2325</v>
      </c>
      <c r="F361" s="14" t="s">
        <v>2325</v>
      </c>
      <c r="G361" s="14">
        <v>237</v>
      </c>
      <c r="H361" s="14" t="s">
        <v>2319</v>
      </c>
      <c r="I361" s="14" t="s">
        <v>292</v>
      </c>
      <c r="J361" s="14"/>
      <c r="K361" s="14" t="s">
        <v>711</v>
      </c>
      <c r="L361" s="14" t="s">
        <v>487</v>
      </c>
      <c r="M361" s="50">
        <v>0.06</v>
      </c>
      <c r="N361" s="14"/>
      <c r="O361" s="14"/>
      <c r="P361" s="51">
        <v>45009.489599999986</v>
      </c>
      <c r="Q361" s="52">
        <v>131999.99400000001</v>
      </c>
      <c r="R361" s="52">
        <v>92075.010000000009</v>
      </c>
      <c r="S361" s="22">
        <f t="shared" si="36"/>
        <v>84934.473599999968</v>
      </c>
      <c r="T361" s="37">
        <f t="shared" si="37"/>
        <v>69753.795454545456</v>
      </c>
      <c r="U361" s="50">
        <v>0</v>
      </c>
      <c r="V361" s="18">
        <v>0</v>
      </c>
      <c r="W361" s="38">
        <f t="shared" si="35"/>
        <v>22321.214545454553</v>
      </c>
      <c r="X361" s="52">
        <v>73072.550000000017</v>
      </c>
      <c r="Y361" s="15">
        <v>7.0000000000000007E-2</v>
      </c>
      <c r="Z361" s="51">
        <f t="shared" si="38"/>
        <v>6445.2507000000014</v>
      </c>
      <c r="AA361" s="50">
        <v>0.26</v>
      </c>
      <c r="AB361" s="52">
        <f t="shared" si="45"/>
        <v>73075.404761904763</v>
      </c>
      <c r="AC361" s="14"/>
    </row>
    <row r="362" spans="1:29" hidden="1" x14ac:dyDescent="0.3">
      <c r="A362" s="13" t="s">
        <v>481</v>
      </c>
      <c r="B362" s="14" t="s">
        <v>482</v>
      </c>
      <c r="C362" s="14" t="s">
        <v>641</v>
      </c>
      <c r="D362" s="14" t="s">
        <v>2075</v>
      </c>
      <c r="E362" s="14" t="s">
        <v>2326</v>
      </c>
      <c r="F362" s="14" t="s">
        <v>2326</v>
      </c>
      <c r="G362" s="14">
        <v>237</v>
      </c>
      <c r="H362" s="14" t="s">
        <v>2319</v>
      </c>
      <c r="I362" s="14" t="s">
        <v>2327</v>
      </c>
      <c r="J362" s="14"/>
      <c r="K362" s="14" t="s">
        <v>711</v>
      </c>
      <c r="L362" s="14" t="s">
        <v>496</v>
      </c>
      <c r="M362" s="50">
        <v>0</v>
      </c>
      <c r="N362" s="14"/>
      <c r="O362" s="14"/>
      <c r="P362" s="51">
        <v>0</v>
      </c>
      <c r="Q362" s="52">
        <v>6000</v>
      </c>
      <c r="R362" s="52">
        <v>410.03999999999996</v>
      </c>
      <c r="S362" s="22">
        <f t="shared" si="36"/>
        <v>5589.96</v>
      </c>
      <c r="T362" s="37">
        <v>0</v>
      </c>
      <c r="U362" s="50">
        <v>0</v>
      </c>
      <c r="V362" s="18">
        <v>0</v>
      </c>
      <c r="W362" s="38">
        <f t="shared" si="35"/>
        <v>410.03999999999996</v>
      </c>
      <c r="X362" s="52">
        <v>410.03999999999996</v>
      </c>
      <c r="Y362" s="15">
        <v>7.0000000000000007E-2</v>
      </c>
      <c r="Z362" s="51">
        <f t="shared" si="38"/>
        <v>28.7028</v>
      </c>
      <c r="AA362" s="50">
        <v>0</v>
      </c>
      <c r="AB362" s="52">
        <f t="shared" si="45"/>
        <v>410.03999999999996</v>
      </c>
      <c r="AC362" s="14"/>
    </row>
    <row r="363" spans="1:29" hidden="1" x14ac:dyDescent="0.3">
      <c r="A363" s="13" t="s">
        <v>481</v>
      </c>
      <c r="B363" s="14" t="s">
        <v>482</v>
      </c>
      <c r="C363" s="14" t="s">
        <v>641</v>
      </c>
      <c r="D363" s="14" t="s">
        <v>2075</v>
      </c>
      <c r="E363" s="14" t="s">
        <v>2328</v>
      </c>
      <c r="F363" s="14" t="s">
        <v>2329</v>
      </c>
      <c r="G363" s="14">
        <v>237</v>
      </c>
      <c r="H363" s="14" t="s">
        <v>2319</v>
      </c>
      <c r="I363" s="14" t="s">
        <v>2330</v>
      </c>
      <c r="J363" s="14"/>
      <c r="K363" s="14" t="s">
        <v>711</v>
      </c>
      <c r="L363" s="14" t="s">
        <v>487</v>
      </c>
      <c r="M363" s="50">
        <v>0.05</v>
      </c>
      <c r="N363" s="14"/>
      <c r="O363" s="14"/>
      <c r="P363" s="51">
        <v>550729.10309999925</v>
      </c>
      <c r="Q363" s="52">
        <v>743999.9952</v>
      </c>
      <c r="R363" s="52">
        <v>1166437.9200000004</v>
      </c>
      <c r="S363" s="22">
        <f t="shared" si="36"/>
        <v>128291.17829999886</v>
      </c>
      <c r="T363" s="37">
        <f t="shared" si="37"/>
        <v>940675.74193548423</v>
      </c>
      <c r="U363" s="50">
        <v>0</v>
      </c>
      <c r="V363" s="18">
        <v>0</v>
      </c>
      <c r="W363" s="38">
        <f t="shared" si="35"/>
        <v>225762.17806451616</v>
      </c>
      <c r="X363" s="52">
        <v>972627.62999999989</v>
      </c>
      <c r="Y363" s="15">
        <v>7.0000000000000007E-2</v>
      </c>
      <c r="Z363" s="51">
        <f t="shared" si="38"/>
        <v>81650.654400000029</v>
      </c>
      <c r="AA363" s="50">
        <v>0.19</v>
      </c>
      <c r="AB363" s="52">
        <f t="shared" si="45"/>
        <v>980199.93277310964</v>
      </c>
      <c r="AC363" s="14"/>
    </row>
    <row r="364" spans="1:29" hidden="1" x14ac:dyDescent="0.3">
      <c r="A364" s="13" t="s">
        <v>481</v>
      </c>
      <c r="B364" s="14" t="s">
        <v>482</v>
      </c>
      <c r="C364" s="14" t="s">
        <v>641</v>
      </c>
      <c r="D364" s="14" t="s">
        <v>2331</v>
      </c>
      <c r="E364" s="14" t="s">
        <v>2332</v>
      </c>
      <c r="F364" s="14" t="s">
        <v>2333</v>
      </c>
      <c r="G364" s="14">
        <v>237</v>
      </c>
      <c r="H364" s="14" t="s">
        <v>2319</v>
      </c>
      <c r="I364" s="14" t="s">
        <v>2332</v>
      </c>
      <c r="J364" s="14"/>
      <c r="K364" s="14" t="s">
        <v>2321</v>
      </c>
      <c r="L364" s="14" t="s">
        <v>496</v>
      </c>
      <c r="M364" s="50">
        <v>0</v>
      </c>
      <c r="N364" s="14"/>
      <c r="O364" s="14" t="s">
        <v>3403</v>
      </c>
      <c r="P364" s="51">
        <v>296676.57</v>
      </c>
      <c r="Q364" s="52">
        <f>1120000+259.71</f>
        <v>1120259.71</v>
      </c>
      <c r="R364" s="52">
        <v>654338.46999999986</v>
      </c>
      <c r="S364" s="22">
        <f t="shared" si="36"/>
        <v>762597.81000000017</v>
      </c>
      <c r="T364" s="37">
        <f>IF(L364="折扣",R364/(1+AA364)*M364,IF(L364="返现",R364/(1+AA364),(R364-259.71)/(1+M364+AA364)))</f>
        <v>467199.11428571423</v>
      </c>
      <c r="U364" s="50">
        <v>0</v>
      </c>
      <c r="V364" s="18">
        <v>0</v>
      </c>
      <c r="W364" s="38">
        <f t="shared" si="35"/>
        <v>187139.35571428563</v>
      </c>
      <c r="X364" s="52">
        <v>486887.48</v>
      </c>
      <c r="Y364" s="15">
        <v>7.0000000000000007E-2</v>
      </c>
      <c r="Z364" s="51">
        <f t="shared" si="38"/>
        <v>45803.692899999995</v>
      </c>
      <c r="AA364" s="50">
        <v>0.4</v>
      </c>
      <c r="AB364" s="52">
        <f t="shared" si="45"/>
        <v>467384.62142857135</v>
      </c>
      <c r="AC364" s="14"/>
    </row>
    <row r="365" spans="1:29" hidden="1" x14ac:dyDescent="0.3">
      <c r="A365" s="13" t="s">
        <v>481</v>
      </c>
      <c r="B365" s="14" t="s">
        <v>482</v>
      </c>
      <c r="C365" s="14" t="s">
        <v>641</v>
      </c>
      <c r="D365" s="14" t="s">
        <v>2331</v>
      </c>
      <c r="E365" s="14" t="s">
        <v>2334</v>
      </c>
      <c r="F365" s="14" t="s">
        <v>2334</v>
      </c>
      <c r="G365" s="14">
        <v>237</v>
      </c>
      <c r="H365" s="14" t="s">
        <v>2319</v>
      </c>
      <c r="I365" s="14" t="s">
        <v>296</v>
      </c>
      <c r="J365" s="14"/>
      <c r="K365" s="14" t="s">
        <v>2321</v>
      </c>
      <c r="L365" s="14" t="s">
        <v>507</v>
      </c>
      <c r="M365" s="50">
        <v>0.94699999999999995</v>
      </c>
      <c r="N365" s="14"/>
      <c r="O365" s="14"/>
      <c r="P365" s="51">
        <v>229736.55000000005</v>
      </c>
      <c r="Q365" s="52">
        <v>1096683.9885</v>
      </c>
      <c r="R365" s="52">
        <v>944428.44999999984</v>
      </c>
      <c r="S365" s="22">
        <f t="shared" si="36"/>
        <v>381992.08850000019</v>
      </c>
      <c r="T365" s="37">
        <f t="shared" si="37"/>
        <v>662499.06825925899</v>
      </c>
      <c r="U365" s="50">
        <v>0</v>
      </c>
      <c r="V365" s="18">
        <v>0</v>
      </c>
      <c r="W365" s="38">
        <f t="shared" si="35"/>
        <v>281929.38174074085</v>
      </c>
      <c r="X365" s="52">
        <v>698841.97</v>
      </c>
      <c r="Y365" s="15">
        <v>7.0000000000000007E-2</v>
      </c>
      <c r="Z365" s="51">
        <f t="shared" si="38"/>
        <v>66109.991499999989</v>
      </c>
      <c r="AA365" s="50">
        <v>0.35</v>
      </c>
      <c r="AB365" s="52">
        <f t="shared" si="45"/>
        <v>699576.62962962943</v>
      </c>
      <c r="AC365" s="14"/>
    </row>
    <row r="366" spans="1:29" hidden="1" x14ac:dyDescent="0.3">
      <c r="A366" s="13" t="s">
        <v>481</v>
      </c>
      <c r="B366" s="14" t="s">
        <v>482</v>
      </c>
      <c r="C366" s="14" t="s">
        <v>641</v>
      </c>
      <c r="D366" s="14" t="s">
        <v>2331</v>
      </c>
      <c r="E366" s="14" t="s">
        <v>2335</v>
      </c>
      <c r="F366" s="14" t="s">
        <v>2336</v>
      </c>
      <c r="G366" s="14">
        <v>237</v>
      </c>
      <c r="H366" s="14" t="s">
        <v>2319</v>
      </c>
      <c r="I366" s="14" t="s">
        <v>2335</v>
      </c>
      <c r="J366" s="14"/>
      <c r="K366" s="14" t="s">
        <v>2321</v>
      </c>
      <c r="L366" s="14" t="s">
        <v>496</v>
      </c>
      <c r="M366" s="50">
        <v>0</v>
      </c>
      <c r="N366" s="14"/>
      <c r="O366" s="14"/>
      <c r="P366" s="51">
        <v>0</v>
      </c>
      <c r="Q366" s="52">
        <v>-2789.1499999999942</v>
      </c>
      <c r="R366" s="52">
        <v>0</v>
      </c>
      <c r="S366" s="22">
        <f t="shared" si="36"/>
        <v>-2789.1499999999942</v>
      </c>
      <c r="T366" s="37">
        <f t="shared" si="37"/>
        <v>0</v>
      </c>
      <c r="U366" s="50">
        <v>0</v>
      </c>
      <c r="V366" s="18">
        <v>0</v>
      </c>
      <c r="W366" s="38">
        <f t="shared" si="35"/>
        <v>0</v>
      </c>
      <c r="X366" s="52">
        <v>0</v>
      </c>
      <c r="Y366" s="15">
        <v>7.0000000000000007E-2</v>
      </c>
      <c r="Z366" s="51">
        <f t="shared" si="38"/>
        <v>0</v>
      </c>
      <c r="AA366" s="50">
        <v>0</v>
      </c>
      <c r="AB366" s="52">
        <f t="shared" si="45"/>
        <v>0</v>
      </c>
      <c r="AC366" s="14"/>
    </row>
    <row r="367" spans="1:29" hidden="1" x14ac:dyDescent="0.3">
      <c r="A367" s="13" t="s">
        <v>481</v>
      </c>
      <c r="B367" s="14" t="s">
        <v>482</v>
      </c>
      <c r="C367" s="14" t="s">
        <v>641</v>
      </c>
      <c r="D367" s="14" t="s">
        <v>2331</v>
      </c>
      <c r="E367" s="14" t="s">
        <v>2337</v>
      </c>
      <c r="F367" s="14" t="s">
        <v>2337</v>
      </c>
      <c r="G367" s="14">
        <v>237</v>
      </c>
      <c r="H367" s="14" t="s">
        <v>2319</v>
      </c>
      <c r="I367" s="14" t="s">
        <v>296</v>
      </c>
      <c r="J367" s="14"/>
      <c r="K367" s="14" t="s">
        <v>2321</v>
      </c>
      <c r="L367" s="14" t="s">
        <v>496</v>
      </c>
      <c r="M367" s="50">
        <v>0</v>
      </c>
      <c r="N367" s="14"/>
      <c r="O367" s="14"/>
      <c r="P367" s="51">
        <v>0</v>
      </c>
      <c r="Q367" s="52">
        <v>-100000</v>
      </c>
      <c r="R367" s="52">
        <v>0</v>
      </c>
      <c r="S367" s="22">
        <f t="shared" si="36"/>
        <v>-100000</v>
      </c>
      <c r="T367" s="37">
        <f t="shared" si="37"/>
        <v>0</v>
      </c>
      <c r="U367" s="50">
        <v>0</v>
      </c>
      <c r="V367" s="18">
        <v>0</v>
      </c>
      <c r="W367" s="38">
        <f t="shared" si="35"/>
        <v>0</v>
      </c>
      <c r="X367" s="52">
        <v>0</v>
      </c>
      <c r="Y367" s="15">
        <v>7.0000000000000007E-2</v>
      </c>
      <c r="Z367" s="51">
        <f t="shared" si="38"/>
        <v>0</v>
      </c>
      <c r="AA367" s="50">
        <v>0</v>
      </c>
      <c r="AB367" s="52">
        <f t="shared" si="45"/>
        <v>0</v>
      </c>
      <c r="AC367" s="14"/>
    </row>
    <row r="368" spans="1:29" hidden="1" x14ac:dyDescent="0.3">
      <c r="A368" s="13" t="s">
        <v>481</v>
      </c>
      <c r="B368" s="14" t="s">
        <v>482</v>
      </c>
      <c r="C368" s="14" t="s">
        <v>641</v>
      </c>
      <c r="D368" s="14" t="s">
        <v>2331</v>
      </c>
      <c r="E368" s="14" t="s">
        <v>2337</v>
      </c>
      <c r="F368" s="14" t="s">
        <v>2337</v>
      </c>
      <c r="G368" s="14">
        <v>237</v>
      </c>
      <c r="H368" s="14" t="s">
        <v>2319</v>
      </c>
      <c r="I368" s="14" t="s">
        <v>296</v>
      </c>
      <c r="J368" s="14"/>
      <c r="K368" s="14" t="s">
        <v>2321</v>
      </c>
      <c r="L368" s="14" t="s">
        <v>507</v>
      </c>
      <c r="M368" s="50">
        <v>0.94699999999999995</v>
      </c>
      <c r="N368" s="14"/>
      <c r="O368" s="14"/>
      <c r="P368" s="51">
        <v>0</v>
      </c>
      <c r="Q368" s="52">
        <v>-151683.98850000001</v>
      </c>
      <c r="R368" s="52">
        <v>0</v>
      </c>
      <c r="S368" s="22">
        <f t="shared" si="36"/>
        <v>-151683.98850000001</v>
      </c>
      <c r="T368" s="37">
        <f t="shared" si="37"/>
        <v>0</v>
      </c>
      <c r="U368" s="50">
        <v>0</v>
      </c>
      <c r="V368" s="18">
        <v>0</v>
      </c>
      <c r="W368" s="38">
        <f t="shared" si="35"/>
        <v>0</v>
      </c>
      <c r="X368" s="52">
        <v>0</v>
      </c>
      <c r="Y368" s="15">
        <v>7.0000000000000007E-2</v>
      </c>
      <c r="Z368" s="51">
        <f t="shared" si="38"/>
        <v>0</v>
      </c>
      <c r="AA368" s="50">
        <v>0.35</v>
      </c>
      <c r="AB368" s="52">
        <f t="shared" si="45"/>
        <v>0</v>
      </c>
      <c r="AC368" s="14"/>
    </row>
    <row r="369" spans="1:29" hidden="1" x14ac:dyDescent="0.3">
      <c r="A369" s="13" t="s">
        <v>481</v>
      </c>
      <c r="B369" s="14" t="s">
        <v>482</v>
      </c>
      <c r="C369" s="14" t="s">
        <v>641</v>
      </c>
      <c r="D369" s="14" t="s">
        <v>665</v>
      </c>
      <c r="E369" s="14" t="s">
        <v>2338</v>
      </c>
      <c r="F369" s="14" t="s">
        <v>2338</v>
      </c>
      <c r="G369" s="14">
        <v>237</v>
      </c>
      <c r="H369" s="14" t="s">
        <v>2319</v>
      </c>
      <c r="I369" s="14" t="s">
        <v>2339</v>
      </c>
      <c r="J369" s="14"/>
      <c r="K369" s="14" t="s">
        <v>2321</v>
      </c>
      <c r="L369" s="14" t="s">
        <v>487</v>
      </c>
      <c r="M369" s="50">
        <v>9.5000000000000001E-2</v>
      </c>
      <c r="N369" s="14"/>
      <c r="O369" s="14"/>
      <c r="P369" s="51">
        <v>625747.54999999981</v>
      </c>
      <c r="Q369" s="52">
        <v>1758000</v>
      </c>
      <c r="R369" s="52">
        <v>1915800.3499999999</v>
      </c>
      <c r="S369" s="22">
        <f t="shared" si="36"/>
        <v>467947.19999999995</v>
      </c>
      <c r="T369" s="37">
        <f t="shared" si="37"/>
        <v>1307713.5494880546</v>
      </c>
      <c r="U369" s="50">
        <v>0</v>
      </c>
      <c r="V369" s="18">
        <v>0</v>
      </c>
      <c r="W369" s="38">
        <f t="shared" si="35"/>
        <v>608086.80051194527</v>
      </c>
      <c r="X369" s="52">
        <v>1072454.5999999996</v>
      </c>
      <c r="Y369" s="15">
        <v>7.0000000000000007E-2</v>
      </c>
      <c r="Z369" s="51">
        <f t="shared" si="38"/>
        <v>134106.0245</v>
      </c>
      <c r="AA369" s="50">
        <v>0.37</v>
      </c>
      <c r="AB369" s="52">
        <f t="shared" si="45"/>
        <v>1398394.4160583939</v>
      </c>
      <c r="AC369" s="14"/>
    </row>
    <row r="370" spans="1:29" hidden="1" x14ac:dyDescent="0.3">
      <c r="A370" s="13" t="s">
        <v>481</v>
      </c>
      <c r="B370" s="14" t="s">
        <v>482</v>
      </c>
      <c r="C370" s="14" t="s">
        <v>641</v>
      </c>
      <c r="D370" s="14" t="s">
        <v>665</v>
      </c>
      <c r="E370" s="14" t="s">
        <v>2340</v>
      </c>
      <c r="F370" s="14" t="s">
        <v>2340</v>
      </c>
      <c r="G370" s="14">
        <v>482</v>
      </c>
      <c r="H370" s="14" t="s">
        <v>2341</v>
      </c>
      <c r="I370" s="14" t="s">
        <v>2342</v>
      </c>
      <c r="J370" s="14"/>
      <c r="K370" s="14" t="s">
        <v>2321</v>
      </c>
      <c r="L370" s="14" t="s">
        <v>487</v>
      </c>
      <c r="M370" s="50">
        <v>0.02</v>
      </c>
      <c r="N370" s="14"/>
      <c r="O370" s="14"/>
      <c r="P370" s="51">
        <v>188131.06</v>
      </c>
      <c r="Q370" s="52">
        <v>-238903.61279999997</v>
      </c>
      <c r="R370" s="52">
        <v>0</v>
      </c>
      <c r="S370" s="22">
        <f t="shared" si="36"/>
        <v>-50772.552799999976</v>
      </c>
      <c r="T370" s="37">
        <f t="shared" si="37"/>
        <v>0</v>
      </c>
      <c r="U370" s="50">
        <v>0</v>
      </c>
      <c r="V370" s="18">
        <v>0</v>
      </c>
      <c r="W370" s="38">
        <f t="shared" si="35"/>
        <v>0</v>
      </c>
      <c r="X370" s="52">
        <v>0</v>
      </c>
      <c r="Y370" s="15">
        <v>0</v>
      </c>
      <c r="Z370" s="51">
        <f t="shared" si="38"/>
        <v>0</v>
      </c>
      <c r="AA370" s="50">
        <v>0.38</v>
      </c>
      <c r="AB370" s="52">
        <f t="shared" si="45"/>
        <v>0</v>
      </c>
      <c r="AC370" s="14"/>
    </row>
    <row r="371" spans="1:29" hidden="1" x14ac:dyDescent="0.3">
      <c r="A371" s="13" t="s">
        <v>481</v>
      </c>
      <c r="B371" s="14" t="s">
        <v>482</v>
      </c>
      <c r="C371" s="14" t="s">
        <v>641</v>
      </c>
      <c r="D371" s="14" t="s">
        <v>665</v>
      </c>
      <c r="E371" s="14" t="s">
        <v>2343</v>
      </c>
      <c r="F371" s="14" t="s">
        <v>2344</v>
      </c>
      <c r="G371" s="14">
        <v>237</v>
      </c>
      <c r="H371" s="14" t="s">
        <v>2319</v>
      </c>
      <c r="I371" s="14" t="s">
        <v>2345</v>
      </c>
      <c r="J371" s="14"/>
      <c r="K371" s="14" t="s">
        <v>2321</v>
      </c>
      <c r="L371" s="14" t="s">
        <v>496</v>
      </c>
      <c r="M371" s="50">
        <v>0</v>
      </c>
      <c r="N371" s="14"/>
      <c r="O371" s="14"/>
      <c r="P371" s="51">
        <v>479636.74</v>
      </c>
      <c r="Q371" s="52">
        <v>1980000</v>
      </c>
      <c r="R371" s="52">
        <v>943883.19000000029</v>
      </c>
      <c r="S371" s="22">
        <f t="shared" si="36"/>
        <v>1515753.5499999998</v>
      </c>
      <c r="T371" s="37">
        <f t="shared" si="37"/>
        <v>715063.02272727294</v>
      </c>
      <c r="U371" s="50">
        <v>0</v>
      </c>
      <c r="V371" s="18">
        <v>0</v>
      </c>
      <c r="W371" s="38">
        <f t="shared" si="35"/>
        <v>228820.16727272735</v>
      </c>
      <c r="X371" s="52">
        <v>0</v>
      </c>
      <c r="Y371" s="15">
        <v>7.0000000000000007E-2</v>
      </c>
      <c r="Z371" s="51">
        <f t="shared" si="38"/>
        <v>66071.823300000033</v>
      </c>
      <c r="AA371" s="50">
        <v>0.32</v>
      </c>
      <c r="AB371" s="52">
        <f t="shared" si="45"/>
        <v>715063.02272727294</v>
      </c>
      <c r="AC371" s="14"/>
    </row>
    <row r="372" spans="1:29" hidden="1" x14ac:dyDescent="0.3">
      <c r="A372" s="13" t="s">
        <v>481</v>
      </c>
      <c r="B372" s="14" t="s">
        <v>482</v>
      </c>
      <c r="C372" s="14" t="s">
        <v>641</v>
      </c>
      <c r="D372" s="14" t="s">
        <v>665</v>
      </c>
      <c r="E372" s="14" t="s">
        <v>2346</v>
      </c>
      <c r="F372" s="14" t="s">
        <v>2346</v>
      </c>
      <c r="G372" s="14">
        <v>237</v>
      </c>
      <c r="H372" s="14" t="s">
        <v>2319</v>
      </c>
      <c r="I372" s="14" t="s">
        <v>2347</v>
      </c>
      <c r="J372" s="14"/>
      <c r="K372" s="14" t="s">
        <v>711</v>
      </c>
      <c r="L372" s="14" t="s">
        <v>487</v>
      </c>
      <c r="M372" s="50">
        <v>0.01</v>
      </c>
      <c r="N372" s="14"/>
      <c r="O372" s="14"/>
      <c r="P372" s="51">
        <v>168511.21680000052</v>
      </c>
      <c r="Q372" s="52">
        <v>225999.9952</v>
      </c>
      <c r="R372" s="52">
        <v>189093.96</v>
      </c>
      <c r="S372" s="22">
        <f t="shared" si="36"/>
        <v>205417.25200000053</v>
      </c>
      <c r="T372" s="37">
        <f t="shared" si="37"/>
        <v>167339.78761061947</v>
      </c>
      <c r="U372" s="50">
        <v>0</v>
      </c>
      <c r="V372" s="18">
        <v>0</v>
      </c>
      <c r="W372" s="38">
        <f t="shared" si="35"/>
        <v>21754.172389380517</v>
      </c>
      <c r="X372" s="52">
        <v>168827.55000000002</v>
      </c>
      <c r="Y372" s="15">
        <v>7.0000000000000007E-2</v>
      </c>
      <c r="Z372" s="51">
        <f t="shared" si="38"/>
        <v>13236.577200000002</v>
      </c>
      <c r="AA372" s="50">
        <v>0.12</v>
      </c>
      <c r="AB372" s="52">
        <f t="shared" si="45"/>
        <v>168833.89285714284</v>
      </c>
      <c r="AC372" s="14"/>
    </row>
    <row r="373" spans="1:29" hidden="1" x14ac:dyDescent="0.3">
      <c r="A373" s="13" t="s">
        <v>481</v>
      </c>
      <c r="B373" s="14" t="s">
        <v>482</v>
      </c>
      <c r="C373" s="14" t="s">
        <v>641</v>
      </c>
      <c r="D373" s="14" t="s">
        <v>665</v>
      </c>
      <c r="E373" s="14" t="s">
        <v>392</v>
      </c>
      <c r="F373" s="14" t="s">
        <v>392</v>
      </c>
      <c r="G373" s="14">
        <v>237</v>
      </c>
      <c r="H373" s="14" t="s">
        <v>2319</v>
      </c>
      <c r="I373" s="14" t="s">
        <v>392</v>
      </c>
      <c r="J373" s="14"/>
      <c r="K373" s="14" t="s">
        <v>711</v>
      </c>
      <c r="L373" s="14" t="s">
        <v>487</v>
      </c>
      <c r="M373" s="50">
        <v>0.06</v>
      </c>
      <c r="N373" s="14"/>
      <c r="O373" s="14"/>
      <c r="P373" s="51">
        <v>0</v>
      </c>
      <c r="Q373" s="52">
        <v>660000</v>
      </c>
      <c r="R373" s="52">
        <v>990549.14000000013</v>
      </c>
      <c r="S373" s="22">
        <f t="shared" si="36"/>
        <v>-330549.14000000013</v>
      </c>
      <c r="T373" s="37">
        <f t="shared" si="37"/>
        <v>717789.23188405798</v>
      </c>
      <c r="U373" s="50">
        <v>0</v>
      </c>
      <c r="V373" s="18">
        <v>0</v>
      </c>
      <c r="W373" s="38">
        <f t="shared" si="35"/>
        <v>272759.90811594215</v>
      </c>
      <c r="X373" s="52">
        <v>981668.3</v>
      </c>
      <c r="Y373" s="15">
        <v>7.0000000000000007E-2</v>
      </c>
      <c r="Z373" s="51">
        <f t="shared" si="38"/>
        <v>69338.439800000022</v>
      </c>
      <c r="AA373" s="50">
        <v>0.32</v>
      </c>
      <c r="AB373" s="52">
        <f t="shared" si="45"/>
        <v>750416.01515151525</v>
      </c>
      <c r="AC373" s="14"/>
    </row>
    <row r="374" spans="1:29" hidden="1" x14ac:dyDescent="0.3">
      <c r="A374" s="13" t="s">
        <v>481</v>
      </c>
      <c r="B374" s="14" t="s">
        <v>482</v>
      </c>
      <c r="C374" s="14" t="s">
        <v>641</v>
      </c>
      <c r="D374" s="14" t="s">
        <v>665</v>
      </c>
      <c r="E374" s="14" t="s">
        <v>2342</v>
      </c>
      <c r="F374" s="14" t="s">
        <v>2342</v>
      </c>
      <c r="G374" s="14">
        <v>482</v>
      </c>
      <c r="H374" s="14" t="s">
        <v>2341</v>
      </c>
      <c r="I374" s="14" t="s">
        <v>2342</v>
      </c>
      <c r="J374" s="14"/>
      <c r="K374" s="14" t="s">
        <v>2321</v>
      </c>
      <c r="L374" s="14" t="s">
        <v>487</v>
      </c>
      <c r="M374" s="50">
        <v>0.02</v>
      </c>
      <c r="N374" s="14"/>
      <c r="O374" s="14"/>
      <c r="P374" s="51">
        <v>6651.1</v>
      </c>
      <c r="Q374" s="52">
        <v>-34749.021000000001</v>
      </c>
      <c r="R374" s="52">
        <v>0</v>
      </c>
      <c r="S374" s="22">
        <f t="shared" si="36"/>
        <v>-28097.921000000002</v>
      </c>
      <c r="T374" s="37">
        <f t="shared" si="37"/>
        <v>0</v>
      </c>
      <c r="U374" s="50">
        <v>0</v>
      </c>
      <c r="V374" s="18">
        <v>0</v>
      </c>
      <c r="W374" s="38">
        <f t="shared" si="35"/>
        <v>0</v>
      </c>
      <c r="X374" s="52">
        <v>0</v>
      </c>
      <c r="Y374" s="15">
        <v>0</v>
      </c>
      <c r="Z374" s="51">
        <f t="shared" si="38"/>
        <v>0</v>
      </c>
      <c r="AA374" s="50">
        <v>0.38</v>
      </c>
      <c r="AB374" s="52">
        <f t="shared" si="45"/>
        <v>0</v>
      </c>
      <c r="AC374" s="14"/>
    </row>
    <row r="375" spans="1:29" hidden="1" x14ac:dyDescent="0.3">
      <c r="A375" s="13" t="s">
        <v>481</v>
      </c>
      <c r="B375" s="14" t="s">
        <v>482</v>
      </c>
      <c r="C375" s="14" t="s">
        <v>641</v>
      </c>
      <c r="D375" s="14" t="s">
        <v>665</v>
      </c>
      <c r="E375" s="14" t="s">
        <v>2311</v>
      </c>
      <c r="F375" s="14" t="s">
        <v>2348</v>
      </c>
      <c r="G375" s="14">
        <v>237</v>
      </c>
      <c r="H375" s="14" t="s">
        <v>2319</v>
      </c>
      <c r="I375" s="14" t="s">
        <v>2349</v>
      </c>
      <c r="J375" s="14"/>
      <c r="K375" s="14" t="s">
        <v>2321</v>
      </c>
      <c r="L375" s="14" t="s">
        <v>507</v>
      </c>
      <c r="M375" s="50">
        <v>0.95499999999999996</v>
      </c>
      <c r="N375" s="14"/>
      <c r="O375" s="14"/>
      <c r="P375" s="51">
        <v>0</v>
      </c>
      <c r="Q375" s="52">
        <v>272251.304</v>
      </c>
      <c r="R375" s="52">
        <v>0</v>
      </c>
      <c r="S375" s="22">
        <f t="shared" si="36"/>
        <v>272251.304</v>
      </c>
      <c r="T375" s="37">
        <f t="shared" si="37"/>
        <v>0</v>
      </c>
      <c r="U375" s="50">
        <v>0</v>
      </c>
      <c r="V375" s="18">
        <v>0</v>
      </c>
      <c r="W375" s="38">
        <f t="shared" si="35"/>
        <v>0</v>
      </c>
      <c r="X375" s="52">
        <v>0</v>
      </c>
      <c r="Y375" s="15">
        <v>7.0000000000000007E-2</v>
      </c>
      <c r="Z375" s="51">
        <f t="shared" si="38"/>
        <v>0</v>
      </c>
      <c r="AA375" s="50">
        <v>0.3</v>
      </c>
      <c r="AB375" s="52">
        <f t="shared" si="45"/>
        <v>0</v>
      </c>
      <c r="AC375" s="14"/>
    </row>
    <row r="376" spans="1:29" hidden="1" x14ac:dyDescent="0.3">
      <c r="A376" s="13" t="s">
        <v>481</v>
      </c>
      <c r="B376" s="14" t="s">
        <v>482</v>
      </c>
      <c r="C376" s="14" t="s">
        <v>641</v>
      </c>
      <c r="D376" s="14" t="s">
        <v>665</v>
      </c>
      <c r="E376" s="14" t="s">
        <v>2350</v>
      </c>
      <c r="F376" s="14" t="s">
        <v>2350</v>
      </c>
      <c r="G376" s="14">
        <v>237</v>
      </c>
      <c r="H376" s="14" t="s">
        <v>2319</v>
      </c>
      <c r="I376" s="14" t="s">
        <v>2350</v>
      </c>
      <c r="J376" s="14"/>
      <c r="K376" s="14" t="s">
        <v>711</v>
      </c>
      <c r="L376" s="14" t="s">
        <v>487</v>
      </c>
      <c r="M376" s="50">
        <v>0.105</v>
      </c>
      <c r="N376" s="14"/>
      <c r="O376" s="14"/>
      <c r="P376" s="51">
        <v>677175.09575000638</v>
      </c>
      <c r="Q376" s="52">
        <v>2728240.0190499993</v>
      </c>
      <c r="R376" s="52">
        <v>2574738.8499999992</v>
      </c>
      <c r="S376" s="22">
        <f t="shared" si="36"/>
        <v>830676.26480000652</v>
      </c>
      <c r="T376" s="37">
        <f t="shared" si="37"/>
        <v>1921446.9029850741</v>
      </c>
      <c r="U376" s="50">
        <v>0</v>
      </c>
      <c r="V376" s="18">
        <v>0</v>
      </c>
      <c r="W376" s="38">
        <f t="shared" si="35"/>
        <v>653291.94701492507</v>
      </c>
      <c r="X376" s="52">
        <v>2084479.7500000007</v>
      </c>
      <c r="Y376" s="15">
        <v>7.0000000000000007E-2</v>
      </c>
      <c r="Z376" s="51">
        <f t="shared" si="38"/>
        <v>180231.71949999995</v>
      </c>
      <c r="AA376" s="50">
        <v>0.23499999999999999</v>
      </c>
      <c r="AB376" s="52">
        <f t="shared" si="45"/>
        <v>2084808.7854251007</v>
      </c>
      <c r="AC376" s="14"/>
    </row>
    <row r="377" spans="1:29" hidden="1" x14ac:dyDescent="0.3">
      <c r="A377" s="13" t="s">
        <v>481</v>
      </c>
      <c r="B377" s="14" t="s">
        <v>482</v>
      </c>
      <c r="C377" s="14" t="s">
        <v>641</v>
      </c>
      <c r="D377" s="14" t="s">
        <v>665</v>
      </c>
      <c r="E377" s="14" t="s">
        <v>2351</v>
      </c>
      <c r="F377" s="14" t="s">
        <v>2351</v>
      </c>
      <c r="G377" s="14">
        <v>237</v>
      </c>
      <c r="H377" s="14" t="s">
        <v>2319</v>
      </c>
      <c r="I377" s="14" t="s">
        <v>2352</v>
      </c>
      <c r="J377" s="14"/>
      <c r="K377" s="14" t="s">
        <v>711</v>
      </c>
      <c r="L377" s="14" t="s">
        <v>487</v>
      </c>
      <c r="M377" s="50">
        <v>0.05</v>
      </c>
      <c r="N377" s="14"/>
      <c r="O377" s="14"/>
      <c r="P377" s="51">
        <v>1145731.8811999992</v>
      </c>
      <c r="Q377" s="52">
        <v>340000.00510000018</v>
      </c>
      <c r="R377" s="52">
        <v>1373787.8499999999</v>
      </c>
      <c r="S377" s="22">
        <f t="shared" si="36"/>
        <v>111944.03629999957</v>
      </c>
      <c r="T377" s="37">
        <f t="shared" si="37"/>
        <v>1107893.4274193547</v>
      </c>
      <c r="U377" s="50">
        <v>0</v>
      </c>
      <c r="V377" s="18">
        <v>0</v>
      </c>
      <c r="W377" s="38">
        <f t="shared" si="35"/>
        <v>265894.42258064519</v>
      </c>
      <c r="X377" s="52">
        <v>1154426.9099999999</v>
      </c>
      <c r="Y377" s="15">
        <v>7.0000000000000007E-2</v>
      </c>
      <c r="Z377" s="51">
        <f t="shared" si="38"/>
        <v>96165.1495</v>
      </c>
      <c r="AA377" s="50">
        <v>0.19</v>
      </c>
      <c r="AB377" s="52">
        <f t="shared" si="45"/>
        <v>1154443.5714285714</v>
      </c>
      <c r="AC377" s="14"/>
    </row>
    <row r="378" spans="1:29" hidden="1" x14ac:dyDescent="0.3">
      <c r="A378" s="13" t="s">
        <v>481</v>
      </c>
      <c r="B378" s="14" t="s">
        <v>482</v>
      </c>
      <c r="C378" s="14" t="s">
        <v>641</v>
      </c>
      <c r="D378" s="14" t="s">
        <v>665</v>
      </c>
      <c r="E378" s="14" t="s">
        <v>2351</v>
      </c>
      <c r="F378" s="14" t="s">
        <v>2351</v>
      </c>
      <c r="G378" s="14">
        <v>237</v>
      </c>
      <c r="H378" s="14" t="s">
        <v>2319</v>
      </c>
      <c r="I378" s="14" t="s">
        <v>2352</v>
      </c>
      <c r="J378" s="14"/>
      <c r="K378" s="14" t="s">
        <v>2321</v>
      </c>
      <c r="L378" s="14" t="s">
        <v>487</v>
      </c>
      <c r="M378" s="50">
        <v>0.05</v>
      </c>
      <c r="N378" s="14"/>
      <c r="O378" s="14"/>
      <c r="P378" s="51">
        <v>1003783.8100000016</v>
      </c>
      <c r="Q378" s="52">
        <v>350000.00100000005</v>
      </c>
      <c r="R378" s="52">
        <v>1182300.5799999991</v>
      </c>
      <c r="S378" s="22">
        <f t="shared" si="36"/>
        <v>171483.23100000247</v>
      </c>
      <c r="T378" s="37">
        <f t="shared" si="37"/>
        <v>844500.41428571369</v>
      </c>
      <c r="U378" s="50">
        <v>0</v>
      </c>
      <c r="V378" s="18">
        <v>0</v>
      </c>
      <c r="W378" s="38">
        <f t="shared" si="35"/>
        <v>337800.16571428545</v>
      </c>
      <c r="X378" s="52">
        <v>875778.52999999945</v>
      </c>
      <c r="Y378" s="15">
        <v>7.0000000000000007E-2</v>
      </c>
      <c r="Z378" s="51">
        <f t="shared" si="38"/>
        <v>82761.040599999949</v>
      </c>
      <c r="AA378" s="50">
        <v>0.35</v>
      </c>
      <c r="AB378" s="52">
        <f t="shared" si="45"/>
        <v>875778.20740740676</v>
      </c>
      <c r="AC378" s="14"/>
    </row>
    <row r="379" spans="1:29" hidden="1" x14ac:dyDescent="0.3">
      <c r="A379" s="13" t="s">
        <v>481</v>
      </c>
      <c r="B379" s="14" t="s">
        <v>482</v>
      </c>
      <c r="C379" s="14" t="s">
        <v>641</v>
      </c>
      <c r="D379" s="14" t="s">
        <v>665</v>
      </c>
      <c r="E379" s="14" t="s">
        <v>326</v>
      </c>
      <c r="F379" s="14" t="s">
        <v>326</v>
      </c>
      <c r="G379" s="14">
        <v>237</v>
      </c>
      <c r="H379" s="14" t="s">
        <v>2319</v>
      </c>
      <c r="I379" s="14" t="s">
        <v>2353</v>
      </c>
      <c r="J379" s="14"/>
      <c r="K379" s="14" t="s">
        <v>2321</v>
      </c>
      <c r="L379" s="14" t="s">
        <v>487</v>
      </c>
      <c r="M379" s="50">
        <v>4.7600000000000003E-2</v>
      </c>
      <c r="N379" s="14"/>
      <c r="O379" s="14"/>
      <c r="P379" s="51">
        <v>4453704.9400000013</v>
      </c>
      <c r="Q379" s="52">
        <v>-342608.08559999993</v>
      </c>
      <c r="R379" s="52">
        <v>389328.2999999997</v>
      </c>
      <c r="S379" s="22">
        <f t="shared" si="36"/>
        <v>3721768.5544000017</v>
      </c>
      <c r="T379" s="37">
        <f t="shared" si="37"/>
        <v>276590.15345268522</v>
      </c>
      <c r="U379" s="50">
        <v>0</v>
      </c>
      <c r="V379" s="18">
        <v>0</v>
      </c>
      <c r="W379" s="38">
        <f t="shared" si="35"/>
        <v>112738.14654731448</v>
      </c>
      <c r="X379" s="52">
        <v>0</v>
      </c>
      <c r="Y379" s="15">
        <v>7.0000000000000007E-2</v>
      </c>
      <c r="Z379" s="51">
        <f t="shared" si="38"/>
        <v>27252.980999999982</v>
      </c>
      <c r="AA379" s="50">
        <v>0.36</v>
      </c>
      <c r="AB379" s="52">
        <f t="shared" si="45"/>
        <v>286270.80882352922</v>
      </c>
      <c r="AC379" s="14"/>
    </row>
    <row r="380" spans="1:29" hidden="1" x14ac:dyDescent="0.3">
      <c r="A380" s="13" t="s">
        <v>481</v>
      </c>
      <c r="B380" s="19" t="s">
        <v>482</v>
      </c>
      <c r="C380" s="19" t="s">
        <v>483</v>
      </c>
      <c r="D380" s="19" t="s">
        <v>484</v>
      </c>
      <c r="E380" s="19" t="s">
        <v>2354</v>
      </c>
      <c r="F380" s="19" t="s">
        <v>2354</v>
      </c>
      <c r="G380" s="19">
        <v>237</v>
      </c>
      <c r="H380" s="19" t="s">
        <v>2319</v>
      </c>
      <c r="I380" s="19" t="s">
        <v>2355</v>
      </c>
      <c r="J380" s="19"/>
      <c r="K380" s="19" t="s">
        <v>711</v>
      </c>
      <c r="L380" s="19" t="s">
        <v>487</v>
      </c>
      <c r="M380" s="20">
        <v>0.03</v>
      </c>
      <c r="N380" s="14"/>
      <c r="O380" s="14"/>
      <c r="P380" s="22">
        <v>62.249999999990905</v>
      </c>
      <c r="Q380" s="52"/>
      <c r="R380" s="52">
        <v>0</v>
      </c>
      <c r="S380" s="22">
        <f t="shared" si="36"/>
        <v>62.249999999990905</v>
      </c>
      <c r="T380" s="37">
        <f t="shared" si="37"/>
        <v>0</v>
      </c>
      <c r="U380" s="20">
        <v>0</v>
      </c>
      <c r="V380" s="18">
        <v>0</v>
      </c>
      <c r="W380" s="38">
        <f t="shared" si="35"/>
        <v>0</v>
      </c>
      <c r="X380" s="52">
        <v>0</v>
      </c>
      <c r="Y380" s="15">
        <v>7.0000000000000007E-2</v>
      </c>
      <c r="Z380" s="51">
        <f t="shared" si="38"/>
        <v>0</v>
      </c>
      <c r="AA380" s="20">
        <v>0</v>
      </c>
      <c r="AB380" s="52">
        <f t="shared" si="45"/>
        <v>0</v>
      </c>
      <c r="AC380" s="14"/>
    </row>
    <row r="381" spans="1:29" hidden="1" x14ac:dyDescent="0.3">
      <c r="A381" s="13" t="s">
        <v>481</v>
      </c>
      <c r="B381" s="19" t="s">
        <v>482</v>
      </c>
      <c r="C381" s="19" t="s">
        <v>483</v>
      </c>
      <c r="D381" s="19" t="s">
        <v>484</v>
      </c>
      <c r="E381" s="19" t="s">
        <v>2356</v>
      </c>
      <c r="F381" s="19" t="s">
        <v>2356</v>
      </c>
      <c r="G381" s="19">
        <v>237</v>
      </c>
      <c r="H381" s="19" t="s">
        <v>2319</v>
      </c>
      <c r="I381" s="19" t="s">
        <v>2357</v>
      </c>
      <c r="J381" s="19"/>
      <c r="K381" s="19" t="s">
        <v>711</v>
      </c>
      <c r="L381" s="19" t="s">
        <v>496</v>
      </c>
      <c r="M381" s="20">
        <v>0</v>
      </c>
      <c r="N381" s="14"/>
      <c r="O381" s="14"/>
      <c r="P381" s="22">
        <v>1180453.3900000001</v>
      </c>
      <c r="Q381" s="52"/>
      <c r="R381" s="52">
        <v>0</v>
      </c>
      <c r="S381" s="22">
        <f t="shared" si="36"/>
        <v>1180453.3900000001</v>
      </c>
      <c r="T381" s="37">
        <f t="shared" si="37"/>
        <v>0</v>
      </c>
      <c r="U381" s="20">
        <v>0</v>
      </c>
      <c r="V381" s="18">
        <v>0</v>
      </c>
      <c r="W381" s="38">
        <f t="shared" si="35"/>
        <v>0</v>
      </c>
      <c r="X381" s="52">
        <v>0</v>
      </c>
      <c r="Y381" s="15">
        <v>7.0000000000000007E-2</v>
      </c>
      <c r="Z381" s="51">
        <f t="shared" si="38"/>
        <v>0</v>
      </c>
      <c r="AA381" s="20">
        <v>0</v>
      </c>
      <c r="AB381" s="52">
        <f t="shared" si="45"/>
        <v>0</v>
      </c>
      <c r="AC381" s="14"/>
    </row>
    <row r="382" spans="1:29" hidden="1" x14ac:dyDescent="0.3">
      <c r="A382" s="13" t="s">
        <v>481</v>
      </c>
      <c r="B382" s="19" t="s">
        <v>482</v>
      </c>
      <c r="C382" s="19" t="s">
        <v>483</v>
      </c>
      <c r="D382" s="19" t="s">
        <v>484</v>
      </c>
      <c r="E382" s="19" t="s">
        <v>2356</v>
      </c>
      <c r="F382" s="19" t="s">
        <v>2356</v>
      </c>
      <c r="G382" s="19">
        <v>237</v>
      </c>
      <c r="H382" s="19" t="s">
        <v>2319</v>
      </c>
      <c r="I382" s="19" t="s">
        <v>2357</v>
      </c>
      <c r="J382" s="19"/>
      <c r="K382" s="19" t="s">
        <v>711</v>
      </c>
      <c r="L382" s="19" t="s">
        <v>507</v>
      </c>
      <c r="M382" s="20">
        <v>0.94299999999999995</v>
      </c>
      <c r="N382" s="14"/>
      <c r="O382" s="14"/>
      <c r="P382" s="22">
        <v>561303.78</v>
      </c>
      <c r="Q382" s="52"/>
      <c r="R382" s="52">
        <v>22467.819999999992</v>
      </c>
      <c r="S382" s="22">
        <f t="shared" si="36"/>
        <v>538835.96000000008</v>
      </c>
      <c r="T382" s="37">
        <f t="shared" si="37"/>
        <v>15133.68161428571</v>
      </c>
      <c r="U382" s="20">
        <v>0</v>
      </c>
      <c r="V382" s="18">
        <v>0</v>
      </c>
      <c r="W382" s="38">
        <f t="shared" si="35"/>
        <v>7334.1383857142828</v>
      </c>
      <c r="X382" s="52">
        <v>0</v>
      </c>
      <c r="Y382" s="15">
        <v>7.0000000000000007E-2</v>
      </c>
      <c r="Z382" s="51">
        <f t="shared" si="38"/>
        <v>1572.7473999999995</v>
      </c>
      <c r="AA382" s="20">
        <v>0.4</v>
      </c>
      <c r="AB382" s="52">
        <f t="shared" si="45"/>
        <v>16048.442857142853</v>
      </c>
      <c r="AC382" s="14"/>
    </row>
    <row r="383" spans="1:29" hidden="1" x14ac:dyDescent="0.3">
      <c r="A383" s="13" t="s">
        <v>481</v>
      </c>
      <c r="B383" s="19" t="s">
        <v>482</v>
      </c>
      <c r="C383" s="19" t="s">
        <v>483</v>
      </c>
      <c r="D383" s="19" t="s">
        <v>494</v>
      </c>
      <c r="E383" s="19" t="s">
        <v>2322</v>
      </c>
      <c r="F383" s="19" t="s">
        <v>2323</v>
      </c>
      <c r="G383" s="19">
        <v>237</v>
      </c>
      <c r="H383" s="19" t="s">
        <v>2319</v>
      </c>
      <c r="I383" s="19" t="s">
        <v>2322</v>
      </c>
      <c r="J383" s="19"/>
      <c r="K383" s="19" t="s">
        <v>2321</v>
      </c>
      <c r="L383" s="19" t="s">
        <v>487</v>
      </c>
      <c r="M383" s="20">
        <v>7.4999999999999997E-2</v>
      </c>
      <c r="N383" s="14"/>
      <c r="O383" s="14"/>
      <c r="P383" s="22">
        <v>0</v>
      </c>
      <c r="Q383" s="52"/>
      <c r="R383" s="52">
        <v>0</v>
      </c>
      <c r="S383" s="22">
        <f t="shared" si="36"/>
        <v>0</v>
      </c>
      <c r="T383" s="37">
        <f t="shared" si="37"/>
        <v>0</v>
      </c>
      <c r="U383" s="20">
        <v>0</v>
      </c>
      <c r="V383" s="18">
        <v>0</v>
      </c>
      <c r="W383" s="38">
        <f t="shared" si="35"/>
        <v>0</v>
      </c>
      <c r="X383" s="52">
        <v>445389.59</v>
      </c>
      <c r="Y383" s="15">
        <v>7.0000000000000007E-2</v>
      </c>
      <c r="Z383" s="51">
        <f t="shared" si="38"/>
        <v>0</v>
      </c>
      <c r="AA383" s="20">
        <v>0.28000000000000003</v>
      </c>
      <c r="AB383" s="52">
        <f t="shared" si="45"/>
        <v>0</v>
      </c>
      <c r="AC383" s="14"/>
    </row>
    <row r="384" spans="1:29" hidden="1" x14ac:dyDescent="0.3">
      <c r="A384" s="13" t="s">
        <v>481</v>
      </c>
      <c r="B384" s="19" t="s">
        <v>482</v>
      </c>
      <c r="C384" s="19" t="s">
        <v>483</v>
      </c>
      <c r="D384" s="19" t="s">
        <v>494</v>
      </c>
      <c r="E384" s="19" t="s">
        <v>2322</v>
      </c>
      <c r="F384" s="19" t="s">
        <v>2358</v>
      </c>
      <c r="G384" s="19">
        <v>237</v>
      </c>
      <c r="H384" s="19" t="s">
        <v>2319</v>
      </c>
      <c r="I384" s="19" t="s">
        <v>2322</v>
      </c>
      <c r="J384" s="19"/>
      <c r="K384" s="19" t="s">
        <v>711</v>
      </c>
      <c r="L384" s="19" t="s">
        <v>487</v>
      </c>
      <c r="M384" s="20">
        <v>0.06</v>
      </c>
      <c r="N384" s="14"/>
      <c r="O384" s="14"/>
      <c r="P384" s="22">
        <v>0</v>
      </c>
      <c r="Q384" s="52"/>
      <c r="R384" s="52">
        <v>0</v>
      </c>
      <c r="S384" s="22">
        <f t="shared" si="36"/>
        <v>0</v>
      </c>
      <c r="T384" s="37">
        <f t="shared" si="37"/>
        <v>0</v>
      </c>
      <c r="U384" s="20">
        <v>0</v>
      </c>
      <c r="V384" s="18">
        <v>0</v>
      </c>
      <c r="W384" s="38">
        <f t="shared" si="35"/>
        <v>0</v>
      </c>
      <c r="X384" s="52">
        <v>197038.59</v>
      </c>
      <c r="Y384" s="15">
        <v>7.0000000000000007E-2</v>
      </c>
      <c r="Z384" s="51">
        <f t="shared" si="38"/>
        <v>0</v>
      </c>
      <c r="AA384" s="20">
        <v>0.13</v>
      </c>
      <c r="AB384" s="52">
        <f t="shared" si="45"/>
        <v>0</v>
      </c>
      <c r="AC384" s="14"/>
    </row>
    <row r="385" spans="1:29" hidden="1" x14ac:dyDescent="0.3">
      <c r="A385" s="13" t="s">
        <v>481</v>
      </c>
      <c r="B385" s="19" t="s">
        <v>482</v>
      </c>
      <c r="C385" s="19" t="s">
        <v>483</v>
      </c>
      <c r="D385" s="19" t="s">
        <v>494</v>
      </c>
      <c r="E385" s="19" t="s">
        <v>231</v>
      </c>
      <c r="F385" s="19" t="s">
        <v>231</v>
      </c>
      <c r="G385" s="19">
        <v>237</v>
      </c>
      <c r="H385" s="19" t="s">
        <v>2319</v>
      </c>
      <c r="I385" s="19" t="s">
        <v>231</v>
      </c>
      <c r="J385" s="19"/>
      <c r="K385" s="19" t="s">
        <v>711</v>
      </c>
      <c r="L385" s="19" t="s">
        <v>487</v>
      </c>
      <c r="M385" s="20">
        <v>0.05</v>
      </c>
      <c r="N385" s="14"/>
      <c r="O385" s="14"/>
      <c r="P385" s="22">
        <v>268692.73</v>
      </c>
      <c r="Q385" s="52"/>
      <c r="R385" s="52">
        <v>87557.439999999988</v>
      </c>
      <c r="S385" s="22">
        <f t="shared" si="36"/>
        <v>181135.28999999998</v>
      </c>
      <c r="T385" s="37">
        <f t="shared" si="37"/>
        <v>60384.44137931033</v>
      </c>
      <c r="U385" s="20">
        <v>0</v>
      </c>
      <c r="V385" s="18">
        <v>0</v>
      </c>
      <c r="W385" s="38">
        <f t="shared" si="35"/>
        <v>27172.998620689657</v>
      </c>
      <c r="X385" s="52">
        <v>2053.44</v>
      </c>
      <c r="Y385" s="15">
        <v>7.0000000000000007E-2</v>
      </c>
      <c r="Z385" s="51">
        <f t="shared" si="38"/>
        <v>6129.0207999999993</v>
      </c>
      <c r="AA385" s="20">
        <v>0.4</v>
      </c>
      <c r="AB385" s="52">
        <f t="shared" si="45"/>
        <v>62541.028571428564</v>
      </c>
      <c r="AC385" s="14"/>
    </row>
    <row r="386" spans="1:29" hidden="1" x14ac:dyDescent="0.3">
      <c r="A386" s="13" t="s">
        <v>481</v>
      </c>
      <c r="B386" s="19" t="s">
        <v>482</v>
      </c>
      <c r="C386" s="19" t="s">
        <v>641</v>
      </c>
      <c r="D386" s="19" t="s">
        <v>2075</v>
      </c>
      <c r="E386" s="19" t="s">
        <v>2326</v>
      </c>
      <c r="F386" s="19" t="s">
        <v>2326</v>
      </c>
      <c r="G386" s="19">
        <v>237</v>
      </c>
      <c r="H386" s="19" t="s">
        <v>2319</v>
      </c>
      <c r="I386" s="19" t="s">
        <v>2359</v>
      </c>
      <c r="J386" s="19"/>
      <c r="K386" s="19" t="s">
        <v>711</v>
      </c>
      <c r="L386" s="19" t="s">
        <v>496</v>
      </c>
      <c r="M386" s="20">
        <v>0</v>
      </c>
      <c r="N386" s="14"/>
      <c r="O386" s="14"/>
      <c r="P386" s="22">
        <v>5564.96</v>
      </c>
      <c r="Q386" s="52"/>
      <c r="R386" s="52">
        <v>0</v>
      </c>
      <c r="S386" s="22">
        <f t="shared" si="36"/>
        <v>5564.96</v>
      </c>
      <c r="T386" s="37">
        <f t="shared" si="37"/>
        <v>0</v>
      </c>
      <c r="U386" s="20">
        <v>0</v>
      </c>
      <c r="V386" s="18">
        <v>0</v>
      </c>
      <c r="W386" s="38">
        <f t="shared" ref="W386:W449" si="46">IF(L386="返现",T386*M386,R386-T386)</f>
        <v>0</v>
      </c>
      <c r="X386" s="52">
        <v>0</v>
      </c>
      <c r="Y386" s="15">
        <v>7.0000000000000007E-2</v>
      </c>
      <c r="Z386" s="51">
        <f t="shared" si="38"/>
        <v>0</v>
      </c>
      <c r="AA386" s="20">
        <v>0</v>
      </c>
      <c r="AB386" s="52">
        <f t="shared" si="45"/>
        <v>0</v>
      </c>
      <c r="AC386" s="14"/>
    </row>
    <row r="387" spans="1:29" hidden="1" x14ac:dyDescent="0.3">
      <c r="A387" s="13" t="s">
        <v>481</v>
      </c>
      <c r="B387" s="19" t="s">
        <v>482</v>
      </c>
      <c r="C387" s="19" t="s">
        <v>641</v>
      </c>
      <c r="D387" s="19" t="s">
        <v>2075</v>
      </c>
      <c r="E387" s="19" t="s">
        <v>2326</v>
      </c>
      <c r="F387" s="19" t="s">
        <v>2326</v>
      </c>
      <c r="G387" s="19">
        <v>237</v>
      </c>
      <c r="H387" s="19" t="s">
        <v>2319</v>
      </c>
      <c r="I387" s="19" t="s">
        <v>2360</v>
      </c>
      <c r="J387" s="19"/>
      <c r="K387" s="19" t="s">
        <v>711</v>
      </c>
      <c r="L387" s="19" t="s">
        <v>496</v>
      </c>
      <c r="M387" s="20">
        <v>0</v>
      </c>
      <c r="N387" s="14"/>
      <c r="O387" s="14"/>
      <c r="P387" s="22">
        <v>5583.32</v>
      </c>
      <c r="Q387" s="52"/>
      <c r="R387" s="52">
        <v>0</v>
      </c>
      <c r="S387" s="22">
        <f t="shared" ref="S387:S450" si="47">P387+Q387-R387</f>
        <v>5583.32</v>
      </c>
      <c r="T387" s="37">
        <f t="shared" ref="T387:T450" si="48">IF(L387="折扣",R387/(1+AA387)*M387,IF(L387="返现",R387/(1+AA387),R387/(1+M387+AA387)))</f>
        <v>0</v>
      </c>
      <c r="U387" s="20">
        <v>0</v>
      </c>
      <c r="V387" s="18">
        <v>0</v>
      </c>
      <c r="W387" s="38">
        <f t="shared" si="46"/>
        <v>0</v>
      </c>
      <c r="X387" s="52">
        <v>0</v>
      </c>
      <c r="Y387" s="15">
        <v>7.0000000000000007E-2</v>
      </c>
      <c r="Z387" s="51">
        <f t="shared" ref="Z387:Z450" si="49">R387*Y387</f>
        <v>0</v>
      </c>
      <c r="AA387" s="20">
        <v>0</v>
      </c>
      <c r="AB387" s="52">
        <f t="shared" si="45"/>
        <v>0</v>
      </c>
      <c r="AC387" s="14"/>
    </row>
    <row r="388" spans="1:29" hidden="1" x14ac:dyDescent="0.3">
      <c r="A388" s="13" t="s">
        <v>481</v>
      </c>
      <c r="B388" s="19" t="s">
        <v>482</v>
      </c>
      <c r="C388" s="19" t="s">
        <v>641</v>
      </c>
      <c r="D388" s="19" t="s">
        <v>2075</v>
      </c>
      <c r="E388" s="19" t="s">
        <v>2328</v>
      </c>
      <c r="F388" s="19" t="s">
        <v>2329</v>
      </c>
      <c r="G388" s="19">
        <v>237</v>
      </c>
      <c r="H388" s="19" t="s">
        <v>2319</v>
      </c>
      <c r="I388" s="19" t="s">
        <v>2330</v>
      </c>
      <c r="J388" s="19"/>
      <c r="K388" s="19" t="s">
        <v>711</v>
      </c>
      <c r="L388" s="19" t="s">
        <v>496</v>
      </c>
      <c r="M388" s="20">
        <v>0</v>
      </c>
      <c r="N388" s="14"/>
      <c r="O388" s="14"/>
      <c r="P388" s="22">
        <v>-480000</v>
      </c>
      <c r="Q388" s="52"/>
      <c r="R388" s="52">
        <v>0</v>
      </c>
      <c r="S388" s="22">
        <f t="shared" si="47"/>
        <v>-480000</v>
      </c>
      <c r="T388" s="37">
        <f t="shared" si="48"/>
        <v>0</v>
      </c>
      <c r="U388" s="20">
        <v>0</v>
      </c>
      <c r="V388" s="18">
        <v>0</v>
      </c>
      <c r="W388" s="38">
        <f t="shared" si="46"/>
        <v>0</v>
      </c>
      <c r="X388" s="52">
        <v>0</v>
      </c>
      <c r="Y388" s="15">
        <v>7.0000000000000007E-2</v>
      </c>
      <c r="Z388" s="51">
        <f t="shared" si="49"/>
        <v>0</v>
      </c>
      <c r="AA388" s="20">
        <v>0</v>
      </c>
      <c r="AB388" s="52">
        <f t="shared" si="45"/>
        <v>0</v>
      </c>
      <c r="AC388" s="14"/>
    </row>
    <row r="389" spans="1:29" hidden="1" x14ac:dyDescent="0.3">
      <c r="A389" s="13" t="s">
        <v>481</v>
      </c>
      <c r="B389" s="19" t="s">
        <v>482</v>
      </c>
      <c r="C389" s="19" t="s">
        <v>641</v>
      </c>
      <c r="D389" s="19" t="s">
        <v>665</v>
      </c>
      <c r="E389" s="19" t="s">
        <v>2361</v>
      </c>
      <c r="F389" s="19" t="s">
        <v>2362</v>
      </c>
      <c r="G389" s="19">
        <v>237</v>
      </c>
      <c r="H389" s="19" t="s">
        <v>2319</v>
      </c>
      <c r="I389" s="19" t="s">
        <v>2363</v>
      </c>
      <c r="J389" s="19"/>
      <c r="K389" s="19" t="s">
        <v>2321</v>
      </c>
      <c r="L389" s="19" t="s">
        <v>487</v>
      </c>
      <c r="M389" s="20">
        <v>0.06</v>
      </c>
      <c r="N389" s="14"/>
      <c r="O389" s="14"/>
      <c r="P389" s="22">
        <v>34041.97</v>
      </c>
      <c r="Q389" s="52"/>
      <c r="R389" s="52">
        <v>0</v>
      </c>
      <c r="S389" s="22">
        <f t="shared" si="47"/>
        <v>34041.97</v>
      </c>
      <c r="T389" s="37">
        <f t="shared" si="48"/>
        <v>0</v>
      </c>
      <c r="U389" s="20">
        <v>0</v>
      </c>
      <c r="V389" s="18">
        <v>0</v>
      </c>
      <c r="W389" s="38">
        <f t="shared" si="46"/>
        <v>0</v>
      </c>
      <c r="X389" s="52">
        <v>0</v>
      </c>
      <c r="Y389" s="15">
        <v>7.0000000000000007E-2</v>
      </c>
      <c r="Z389" s="51">
        <f t="shared" si="49"/>
        <v>0</v>
      </c>
      <c r="AA389" s="20">
        <v>0</v>
      </c>
      <c r="AB389" s="52">
        <f t="shared" si="45"/>
        <v>0</v>
      </c>
      <c r="AC389" s="14"/>
    </row>
    <row r="390" spans="1:29" hidden="1" x14ac:dyDescent="0.3">
      <c r="A390" s="13" t="s">
        <v>481</v>
      </c>
      <c r="B390" s="19" t="s">
        <v>482</v>
      </c>
      <c r="C390" s="19" t="s">
        <v>641</v>
      </c>
      <c r="D390" s="19" t="s">
        <v>665</v>
      </c>
      <c r="E390" s="19" t="s">
        <v>2361</v>
      </c>
      <c r="F390" s="19" t="s">
        <v>2362</v>
      </c>
      <c r="G390" s="19">
        <v>237</v>
      </c>
      <c r="H390" s="19" t="s">
        <v>2319</v>
      </c>
      <c r="I390" s="19" t="s">
        <v>2363</v>
      </c>
      <c r="J390" s="19"/>
      <c r="K390" s="19" t="s">
        <v>2321</v>
      </c>
      <c r="L390" s="19" t="s">
        <v>487</v>
      </c>
      <c r="M390" s="20">
        <v>0.06</v>
      </c>
      <c r="N390" s="14"/>
      <c r="O390" s="14"/>
      <c r="P390" s="22">
        <v>-85470.717499999155</v>
      </c>
      <c r="Q390" s="52"/>
      <c r="R390" s="52">
        <v>0</v>
      </c>
      <c r="S390" s="22">
        <f t="shared" si="47"/>
        <v>-85470.717499999155</v>
      </c>
      <c r="T390" s="37">
        <f t="shared" si="48"/>
        <v>0</v>
      </c>
      <c r="U390" s="20">
        <v>0</v>
      </c>
      <c r="V390" s="18">
        <v>0</v>
      </c>
      <c r="W390" s="38">
        <f t="shared" si="46"/>
        <v>0</v>
      </c>
      <c r="X390" s="52">
        <v>0</v>
      </c>
      <c r="Y390" s="15">
        <v>7.0000000000000007E-2</v>
      </c>
      <c r="Z390" s="51">
        <f t="shared" si="49"/>
        <v>0</v>
      </c>
      <c r="AA390" s="20">
        <v>0</v>
      </c>
      <c r="AB390" s="52">
        <f t="shared" si="45"/>
        <v>0</v>
      </c>
      <c r="AC390" s="14"/>
    </row>
    <row r="391" spans="1:29" hidden="1" x14ac:dyDescent="0.3">
      <c r="A391" s="13" t="s">
        <v>481</v>
      </c>
      <c r="B391" s="19" t="s">
        <v>482</v>
      </c>
      <c r="C391" s="19" t="s">
        <v>641</v>
      </c>
      <c r="D391" s="19" t="s">
        <v>665</v>
      </c>
      <c r="E391" s="19" t="s">
        <v>2364</v>
      </c>
      <c r="F391" s="19" t="s">
        <v>2364</v>
      </c>
      <c r="G391" s="19">
        <v>237</v>
      </c>
      <c r="H391" s="19" t="s">
        <v>2319</v>
      </c>
      <c r="I391" s="19" t="s">
        <v>2364</v>
      </c>
      <c r="J391" s="19"/>
      <c r="K391" s="19" t="s">
        <v>2321</v>
      </c>
      <c r="L391" s="19" t="s">
        <v>487</v>
      </c>
      <c r="M391" s="20">
        <v>0.03</v>
      </c>
      <c r="N391" s="14"/>
      <c r="O391" s="14"/>
      <c r="P391" s="22">
        <v>-1848.820000000007</v>
      </c>
      <c r="Q391" s="52"/>
      <c r="R391" s="52">
        <v>0</v>
      </c>
      <c r="S391" s="22">
        <f t="shared" si="47"/>
        <v>-1848.820000000007</v>
      </c>
      <c r="T391" s="37">
        <f t="shared" si="48"/>
        <v>0</v>
      </c>
      <c r="U391" s="20">
        <v>0</v>
      </c>
      <c r="V391" s="18">
        <v>0</v>
      </c>
      <c r="W391" s="38">
        <f t="shared" si="46"/>
        <v>0</v>
      </c>
      <c r="X391" s="52">
        <v>0</v>
      </c>
      <c r="Y391" s="15">
        <v>7.0000000000000007E-2</v>
      </c>
      <c r="Z391" s="51">
        <f t="shared" si="49"/>
        <v>0</v>
      </c>
      <c r="AA391" s="20">
        <v>0</v>
      </c>
      <c r="AB391" s="52">
        <f t="shared" si="45"/>
        <v>0</v>
      </c>
      <c r="AC391" s="14"/>
    </row>
    <row r="392" spans="1:29" hidden="1" x14ac:dyDescent="0.3">
      <c r="A392" s="13" t="s">
        <v>481</v>
      </c>
      <c r="B392" s="19" t="s">
        <v>482</v>
      </c>
      <c r="C392" s="19" t="s">
        <v>641</v>
      </c>
      <c r="D392" s="19" t="s">
        <v>665</v>
      </c>
      <c r="E392" s="19" t="s">
        <v>326</v>
      </c>
      <c r="F392" s="19" t="s">
        <v>326</v>
      </c>
      <c r="G392" s="19">
        <v>237</v>
      </c>
      <c r="H392" s="19" t="s">
        <v>2319</v>
      </c>
      <c r="I392" s="19" t="s">
        <v>2353</v>
      </c>
      <c r="J392" s="19"/>
      <c r="K392" s="19" t="s">
        <v>711</v>
      </c>
      <c r="L392" s="19" t="s">
        <v>487</v>
      </c>
      <c r="M392" s="20">
        <v>4.9700000000000001E-2</v>
      </c>
      <c r="N392" s="14"/>
      <c r="O392" s="14"/>
      <c r="P392" s="22">
        <v>840383.00000000012</v>
      </c>
      <c r="Q392" s="52"/>
      <c r="R392" s="52">
        <v>171350.26000000004</v>
      </c>
      <c r="S392" s="22">
        <f t="shared" si="47"/>
        <v>669032.74000000011</v>
      </c>
      <c r="T392" s="37">
        <f t="shared" si="48"/>
        <v>116588.59631217258</v>
      </c>
      <c r="U392" s="20">
        <v>0</v>
      </c>
      <c r="V392" s="18">
        <v>0</v>
      </c>
      <c r="W392" s="38">
        <f t="shared" si="46"/>
        <v>54761.663687827458</v>
      </c>
      <c r="X392" s="52">
        <v>0</v>
      </c>
      <c r="Y392" s="15">
        <v>7.0000000000000007E-2</v>
      </c>
      <c r="Z392" s="51">
        <f t="shared" si="49"/>
        <v>11994.518200000004</v>
      </c>
      <c r="AA392" s="20">
        <v>0.42</v>
      </c>
      <c r="AB392" s="52">
        <f t="shared" si="45"/>
        <v>120669.19718309863</v>
      </c>
      <c r="AC392" s="14"/>
    </row>
    <row r="393" spans="1:29" hidden="1" x14ac:dyDescent="0.3">
      <c r="A393" s="13" t="s">
        <v>481</v>
      </c>
      <c r="B393" s="19" t="s">
        <v>482</v>
      </c>
      <c r="C393" s="19" t="s">
        <v>499</v>
      </c>
      <c r="D393" s="19" t="s">
        <v>500</v>
      </c>
      <c r="E393" s="19" t="s">
        <v>2365</v>
      </c>
      <c r="F393" s="19" t="s">
        <v>2365</v>
      </c>
      <c r="G393" s="19">
        <v>237</v>
      </c>
      <c r="H393" s="19" t="s">
        <v>2319</v>
      </c>
      <c r="I393" s="19" t="s">
        <v>2365</v>
      </c>
      <c r="J393" s="19"/>
      <c r="K393" s="19" t="s">
        <v>711</v>
      </c>
      <c r="L393" s="19" t="s">
        <v>487</v>
      </c>
      <c r="M393" s="20">
        <v>0.03</v>
      </c>
      <c r="N393" s="14"/>
      <c r="O393" s="14"/>
      <c r="P393" s="22">
        <v>3406.3700000000026</v>
      </c>
      <c r="Q393" s="52"/>
      <c r="R393" s="52">
        <v>3406.37</v>
      </c>
      <c r="S393" s="22">
        <f t="shared" si="47"/>
        <v>0</v>
      </c>
      <c r="T393" s="37">
        <f t="shared" si="48"/>
        <v>3307.155339805825</v>
      </c>
      <c r="U393" s="20">
        <v>0</v>
      </c>
      <c r="V393" s="18">
        <v>0</v>
      </c>
      <c r="W393" s="38">
        <f t="shared" si="46"/>
        <v>99.21466019417494</v>
      </c>
      <c r="X393" s="52">
        <v>3406.37</v>
      </c>
      <c r="Y393" s="15">
        <v>7.0000000000000007E-2</v>
      </c>
      <c r="Z393" s="51">
        <f t="shared" si="49"/>
        <v>238.44590000000002</v>
      </c>
      <c r="AA393" s="20">
        <v>0</v>
      </c>
      <c r="AB393" s="52">
        <f t="shared" si="45"/>
        <v>3406.37</v>
      </c>
      <c r="AC393" s="14"/>
    </row>
    <row r="394" spans="1:29" hidden="1" x14ac:dyDescent="0.3">
      <c r="A394" s="13" t="s">
        <v>481</v>
      </c>
      <c r="B394" s="19" t="s">
        <v>482</v>
      </c>
      <c r="C394" s="19" t="s">
        <v>483</v>
      </c>
      <c r="D394" s="19" t="s">
        <v>484</v>
      </c>
      <c r="E394" s="19" t="s">
        <v>580</v>
      </c>
      <c r="F394" s="19" t="s">
        <v>581</v>
      </c>
      <c r="G394" s="21">
        <v>237</v>
      </c>
      <c r="H394" s="19" t="s">
        <v>2319</v>
      </c>
      <c r="I394" s="19" t="s">
        <v>2357</v>
      </c>
      <c r="J394" s="19"/>
      <c r="K394" s="19" t="s">
        <v>2321</v>
      </c>
      <c r="L394" s="19" t="s">
        <v>496</v>
      </c>
      <c r="M394" s="20">
        <v>0</v>
      </c>
      <c r="N394" s="14"/>
      <c r="O394" s="14"/>
      <c r="P394" s="22">
        <v>3.1600000000034925</v>
      </c>
      <c r="Q394" s="52"/>
      <c r="R394" s="52">
        <v>0</v>
      </c>
      <c r="S394" s="22">
        <f t="shared" si="47"/>
        <v>3.1600000000034925</v>
      </c>
      <c r="T394" s="37">
        <f t="shared" si="48"/>
        <v>0</v>
      </c>
      <c r="U394" s="20">
        <v>0</v>
      </c>
      <c r="V394" s="18">
        <v>0</v>
      </c>
      <c r="W394" s="38">
        <f t="shared" si="46"/>
        <v>0</v>
      </c>
      <c r="X394" s="52">
        <v>0</v>
      </c>
      <c r="Y394" s="15">
        <v>7.0000000000000007E-2</v>
      </c>
      <c r="Z394" s="51">
        <f t="shared" si="49"/>
        <v>0</v>
      </c>
      <c r="AA394" s="20">
        <v>0</v>
      </c>
      <c r="AB394" s="52">
        <f t="shared" si="45"/>
        <v>0</v>
      </c>
      <c r="AC394" s="14"/>
    </row>
    <row r="395" spans="1:29" hidden="1" x14ac:dyDescent="0.3">
      <c r="A395" s="13" t="s">
        <v>481</v>
      </c>
      <c r="B395" s="19" t="s">
        <v>482</v>
      </c>
      <c r="C395" s="19" t="s">
        <v>483</v>
      </c>
      <c r="D395" s="19" t="s">
        <v>494</v>
      </c>
      <c r="E395" s="19" t="s">
        <v>2366</v>
      </c>
      <c r="F395" s="19" t="s">
        <v>2367</v>
      </c>
      <c r="G395" s="21">
        <v>237</v>
      </c>
      <c r="H395" s="19" t="s">
        <v>2319</v>
      </c>
      <c r="I395" s="19" t="s">
        <v>2366</v>
      </c>
      <c r="J395" s="19"/>
      <c r="K395" s="19" t="s">
        <v>711</v>
      </c>
      <c r="L395" s="19" t="s">
        <v>487</v>
      </c>
      <c r="M395" s="20">
        <v>0.05</v>
      </c>
      <c r="N395" s="14"/>
      <c r="O395" s="14"/>
      <c r="P395" s="22">
        <v>11473.569999999992</v>
      </c>
      <c r="Q395" s="52"/>
      <c r="R395" s="52">
        <v>11278.8</v>
      </c>
      <c r="S395" s="22">
        <f t="shared" si="47"/>
        <v>194.76999999999316</v>
      </c>
      <c r="T395" s="37">
        <f t="shared" si="48"/>
        <v>10741.714285714284</v>
      </c>
      <c r="U395" s="20">
        <v>0</v>
      </c>
      <c r="V395" s="18">
        <v>0</v>
      </c>
      <c r="W395" s="38">
        <f t="shared" si="46"/>
        <v>537.08571428571486</v>
      </c>
      <c r="X395" s="52">
        <v>11278.8</v>
      </c>
      <c r="Y395" s="15">
        <v>7.0000000000000007E-2</v>
      </c>
      <c r="Z395" s="51">
        <f t="shared" si="49"/>
        <v>789.51600000000008</v>
      </c>
      <c r="AA395" s="20">
        <v>0</v>
      </c>
      <c r="AB395" s="52">
        <f t="shared" si="45"/>
        <v>11278.8</v>
      </c>
      <c r="AC395" s="14"/>
    </row>
    <row r="396" spans="1:29" hidden="1" x14ac:dyDescent="0.3">
      <c r="A396" s="13" t="s">
        <v>481</v>
      </c>
      <c r="B396" s="19" t="s">
        <v>482</v>
      </c>
      <c r="C396" s="19" t="s">
        <v>641</v>
      </c>
      <c r="D396" s="19" t="s">
        <v>2075</v>
      </c>
      <c r="E396" s="19" t="s">
        <v>2326</v>
      </c>
      <c r="F396" s="19" t="s">
        <v>2326</v>
      </c>
      <c r="G396" s="21">
        <v>237</v>
      </c>
      <c r="H396" s="19" t="s">
        <v>2319</v>
      </c>
      <c r="I396" s="19" t="s">
        <v>2368</v>
      </c>
      <c r="J396" s="19"/>
      <c r="K396" s="19" t="s">
        <v>711</v>
      </c>
      <c r="L396" s="19" t="s">
        <v>496</v>
      </c>
      <c r="M396" s="20">
        <v>0</v>
      </c>
      <c r="N396" s="14"/>
      <c r="O396" s="14"/>
      <c r="P396" s="22">
        <v>6000</v>
      </c>
      <c r="Q396" s="52"/>
      <c r="R396" s="52">
        <v>0</v>
      </c>
      <c r="S396" s="22">
        <f t="shared" si="47"/>
        <v>6000</v>
      </c>
      <c r="T396" s="37">
        <f t="shared" si="48"/>
        <v>0</v>
      </c>
      <c r="U396" s="20">
        <v>0</v>
      </c>
      <c r="V396" s="18">
        <v>0</v>
      </c>
      <c r="W396" s="38">
        <f t="shared" si="46"/>
        <v>0</v>
      </c>
      <c r="X396" s="52">
        <v>0</v>
      </c>
      <c r="Y396" s="15">
        <v>7.0000000000000007E-2</v>
      </c>
      <c r="Z396" s="51">
        <f t="shared" si="49"/>
        <v>0</v>
      </c>
      <c r="AA396" s="20">
        <v>0</v>
      </c>
      <c r="AB396" s="52">
        <f t="shared" si="45"/>
        <v>0</v>
      </c>
      <c r="AC396" s="14"/>
    </row>
    <row r="397" spans="1:29" hidden="1" x14ac:dyDescent="0.3">
      <c r="A397" s="13" t="s">
        <v>481</v>
      </c>
      <c r="B397" s="19" t="s">
        <v>482</v>
      </c>
      <c r="C397" s="19" t="s">
        <v>641</v>
      </c>
      <c r="D397" s="19" t="s">
        <v>2075</v>
      </c>
      <c r="E397" s="19" t="s">
        <v>2326</v>
      </c>
      <c r="F397" s="19" t="s">
        <v>2326</v>
      </c>
      <c r="G397" s="21">
        <v>237</v>
      </c>
      <c r="H397" s="19" t="s">
        <v>2319</v>
      </c>
      <c r="I397" s="19" t="s">
        <v>2369</v>
      </c>
      <c r="J397" s="19"/>
      <c r="K397" s="19" t="s">
        <v>711</v>
      </c>
      <c r="L397" s="19" t="s">
        <v>496</v>
      </c>
      <c r="M397" s="20">
        <v>0</v>
      </c>
      <c r="N397" s="14"/>
      <c r="O397" s="14"/>
      <c r="P397" s="22">
        <v>6000</v>
      </c>
      <c r="Q397" s="52"/>
      <c r="R397" s="52">
        <v>0</v>
      </c>
      <c r="S397" s="22">
        <f t="shared" si="47"/>
        <v>6000</v>
      </c>
      <c r="T397" s="37">
        <f t="shared" si="48"/>
        <v>0</v>
      </c>
      <c r="U397" s="20">
        <v>0</v>
      </c>
      <c r="V397" s="18">
        <v>0</v>
      </c>
      <c r="W397" s="38">
        <f t="shared" si="46"/>
        <v>0</v>
      </c>
      <c r="X397" s="52">
        <v>0</v>
      </c>
      <c r="Y397" s="15">
        <v>7.0000000000000007E-2</v>
      </c>
      <c r="Z397" s="51">
        <f t="shared" si="49"/>
        <v>0</v>
      </c>
      <c r="AA397" s="20">
        <v>0</v>
      </c>
      <c r="AB397" s="52">
        <f t="shared" si="45"/>
        <v>0</v>
      </c>
      <c r="AC397" s="14"/>
    </row>
    <row r="398" spans="1:29" hidden="1" x14ac:dyDescent="0.3">
      <c r="A398" s="13" t="s">
        <v>481</v>
      </c>
      <c r="B398" s="19" t="s">
        <v>482</v>
      </c>
      <c r="C398" s="19" t="s">
        <v>641</v>
      </c>
      <c r="D398" s="19" t="s">
        <v>2075</v>
      </c>
      <c r="E398" s="19" t="s">
        <v>2328</v>
      </c>
      <c r="F398" s="19" t="s">
        <v>2329</v>
      </c>
      <c r="G398" s="21">
        <v>237</v>
      </c>
      <c r="H398" s="19" t="s">
        <v>2319</v>
      </c>
      <c r="I398" s="19" t="s">
        <v>2330</v>
      </c>
      <c r="J398" s="19"/>
      <c r="K398" s="19" t="s">
        <v>2321</v>
      </c>
      <c r="L398" s="19" t="s">
        <v>487</v>
      </c>
      <c r="M398" s="20">
        <v>0.05</v>
      </c>
      <c r="N398" s="14"/>
      <c r="O398" s="14"/>
      <c r="P398" s="22">
        <v>-78880.267199999304</v>
      </c>
      <c r="Q398" s="52"/>
      <c r="R398" s="52">
        <v>92255.679999999993</v>
      </c>
      <c r="S398" s="22">
        <f t="shared" si="47"/>
        <v>-171135.9471999993</v>
      </c>
      <c r="T398" s="37">
        <f t="shared" si="48"/>
        <v>69365.172932330825</v>
      </c>
      <c r="U398" s="20">
        <v>0</v>
      </c>
      <c r="V398" s="18">
        <v>0</v>
      </c>
      <c r="W398" s="38">
        <f t="shared" si="46"/>
        <v>22890.507067669168</v>
      </c>
      <c r="X398" s="52">
        <v>0</v>
      </c>
      <c r="Y398" s="15">
        <v>7.0000000000000007E-2</v>
      </c>
      <c r="Z398" s="51">
        <f t="shared" si="49"/>
        <v>6457.8976000000002</v>
      </c>
      <c r="AA398" s="20">
        <v>0.28000000000000003</v>
      </c>
      <c r="AB398" s="52">
        <f t="shared" si="45"/>
        <v>72074.75</v>
      </c>
      <c r="AC398" s="14"/>
    </row>
    <row r="399" spans="1:29" hidden="1" x14ac:dyDescent="0.3">
      <c r="A399" s="13" t="s">
        <v>481</v>
      </c>
      <c r="B399" s="19" t="s">
        <v>482</v>
      </c>
      <c r="C399" s="19" t="s">
        <v>641</v>
      </c>
      <c r="D399" s="19" t="s">
        <v>2075</v>
      </c>
      <c r="E399" s="19" t="s">
        <v>2370</v>
      </c>
      <c r="F399" s="19" t="s">
        <v>2370</v>
      </c>
      <c r="G399" s="21">
        <v>237</v>
      </c>
      <c r="H399" s="19" t="s">
        <v>2319</v>
      </c>
      <c r="I399" s="19" t="s">
        <v>554</v>
      </c>
      <c r="J399" s="19"/>
      <c r="K399" s="19" t="s">
        <v>711</v>
      </c>
      <c r="L399" s="19" t="s">
        <v>507</v>
      </c>
      <c r="M399" s="24">
        <v>0.91900000000000004</v>
      </c>
      <c r="N399" s="14"/>
      <c r="O399" s="14"/>
      <c r="P399" s="22">
        <v>47458.409999999538</v>
      </c>
      <c r="Q399" s="52"/>
      <c r="R399" s="52">
        <v>0</v>
      </c>
      <c r="S399" s="22">
        <f t="shared" si="47"/>
        <v>47458.409999999538</v>
      </c>
      <c r="T399" s="37">
        <f t="shared" si="48"/>
        <v>0</v>
      </c>
      <c r="U399" s="24">
        <v>0</v>
      </c>
      <c r="V399" s="18">
        <v>0</v>
      </c>
      <c r="W399" s="38">
        <f t="shared" si="46"/>
        <v>0</v>
      </c>
      <c r="X399" s="52">
        <v>0</v>
      </c>
      <c r="Y399" s="15">
        <v>7.0000000000000007E-2</v>
      </c>
      <c r="Z399" s="51">
        <f t="shared" si="49"/>
        <v>0</v>
      </c>
      <c r="AA399" s="24">
        <v>0</v>
      </c>
      <c r="AB399" s="52">
        <f t="shared" si="45"/>
        <v>0</v>
      </c>
      <c r="AC399" s="14"/>
    </row>
    <row r="400" spans="1:29" hidden="1" x14ac:dyDescent="0.3">
      <c r="A400" s="13" t="s">
        <v>481</v>
      </c>
      <c r="B400" s="19" t="s">
        <v>482</v>
      </c>
      <c r="C400" s="19" t="s">
        <v>641</v>
      </c>
      <c r="D400" s="19" t="s">
        <v>2075</v>
      </c>
      <c r="E400" s="19" t="s">
        <v>2370</v>
      </c>
      <c r="F400" s="19" t="s">
        <v>2370</v>
      </c>
      <c r="G400" s="21">
        <v>237</v>
      </c>
      <c r="H400" s="19" t="s">
        <v>2319</v>
      </c>
      <c r="I400" s="19" t="s">
        <v>554</v>
      </c>
      <c r="J400" s="19"/>
      <c r="K400" s="19" t="s">
        <v>2321</v>
      </c>
      <c r="L400" s="19" t="s">
        <v>507</v>
      </c>
      <c r="M400" s="20">
        <v>0.91900000000000004</v>
      </c>
      <c r="N400" s="14"/>
      <c r="O400" s="14"/>
      <c r="P400" s="22">
        <v>32931.049999999581</v>
      </c>
      <c r="Q400" s="52"/>
      <c r="R400" s="52">
        <v>661168.61000000034</v>
      </c>
      <c r="S400" s="22">
        <f t="shared" si="47"/>
        <v>-628237.56000000075</v>
      </c>
      <c r="T400" s="37">
        <f t="shared" si="48"/>
        <v>607613.95259000035</v>
      </c>
      <c r="U400" s="20">
        <v>0</v>
      </c>
      <c r="V400" s="18">
        <v>0</v>
      </c>
      <c r="W400" s="38">
        <f t="shared" si="46"/>
        <v>53554.657409999985</v>
      </c>
      <c r="X400" s="52">
        <v>0</v>
      </c>
      <c r="Y400" s="15">
        <v>7.0000000000000007E-2</v>
      </c>
      <c r="Z400" s="51">
        <f t="shared" si="49"/>
        <v>46281.802700000029</v>
      </c>
      <c r="AA400" s="20">
        <v>0</v>
      </c>
      <c r="AB400" s="52">
        <f t="shared" si="45"/>
        <v>661168.61000000034</v>
      </c>
      <c r="AC400" s="14"/>
    </row>
    <row r="401" spans="1:29" hidden="1" x14ac:dyDescent="0.3">
      <c r="A401" s="13" t="s">
        <v>481</v>
      </c>
      <c r="B401" s="19" t="s">
        <v>482</v>
      </c>
      <c r="C401" s="19" t="s">
        <v>641</v>
      </c>
      <c r="D401" s="19" t="s">
        <v>2331</v>
      </c>
      <c r="E401" s="19" t="s">
        <v>2332</v>
      </c>
      <c r="F401" s="19" t="s">
        <v>2333</v>
      </c>
      <c r="G401" s="21">
        <v>237</v>
      </c>
      <c r="H401" s="19" t="s">
        <v>2319</v>
      </c>
      <c r="I401" s="19" t="s">
        <v>2332</v>
      </c>
      <c r="J401" s="19"/>
      <c r="K401" s="19" t="s">
        <v>711</v>
      </c>
      <c r="L401" s="19" t="s">
        <v>496</v>
      </c>
      <c r="M401" s="24">
        <v>0</v>
      </c>
      <c r="N401" s="14"/>
      <c r="O401" s="14"/>
      <c r="P401" s="22">
        <v>378325.52999999997</v>
      </c>
      <c r="Q401" s="52"/>
      <c r="R401" s="52">
        <v>36896.259999999995</v>
      </c>
      <c r="S401" s="22">
        <f t="shared" si="47"/>
        <v>341429.26999999996</v>
      </c>
      <c r="T401" s="37">
        <f t="shared" si="48"/>
        <v>26167.560283687941</v>
      </c>
      <c r="U401" s="24">
        <v>0</v>
      </c>
      <c r="V401" s="18">
        <v>0</v>
      </c>
      <c r="W401" s="38">
        <f t="shared" si="46"/>
        <v>10728.699716312054</v>
      </c>
      <c r="X401" s="52">
        <v>0</v>
      </c>
      <c r="Y401" s="15">
        <v>7.0000000000000007E-2</v>
      </c>
      <c r="Z401" s="51">
        <f t="shared" si="49"/>
        <v>2582.7381999999998</v>
      </c>
      <c r="AA401" s="24">
        <v>0.41</v>
      </c>
      <c r="AB401" s="52">
        <f t="shared" si="45"/>
        <v>26167.560283687941</v>
      </c>
      <c r="AC401" s="14"/>
    </row>
    <row r="402" spans="1:29" hidden="1" x14ac:dyDescent="0.3">
      <c r="A402" s="13" t="s">
        <v>481</v>
      </c>
      <c r="B402" s="19" t="s">
        <v>482</v>
      </c>
      <c r="C402" s="19" t="s">
        <v>641</v>
      </c>
      <c r="D402" s="19" t="s">
        <v>2331</v>
      </c>
      <c r="E402" s="19" t="s">
        <v>2371</v>
      </c>
      <c r="F402" s="19" t="s">
        <v>2372</v>
      </c>
      <c r="G402" s="21">
        <v>237</v>
      </c>
      <c r="H402" s="19" t="s">
        <v>2319</v>
      </c>
      <c r="I402" s="19" t="s">
        <v>2371</v>
      </c>
      <c r="J402" s="19"/>
      <c r="K402" s="19" t="s">
        <v>711</v>
      </c>
      <c r="L402" s="19" t="s">
        <v>487</v>
      </c>
      <c r="M402" s="24">
        <v>9.6299999999999997E-2</v>
      </c>
      <c r="N402" s="14"/>
      <c r="O402" s="14"/>
      <c r="P402" s="22">
        <v>-995092.42079999915</v>
      </c>
      <c r="Q402" s="52"/>
      <c r="R402" s="52">
        <v>0</v>
      </c>
      <c r="S402" s="22">
        <f t="shared" si="47"/>
        <v>-995092.42079999915</v>
      </c>
      <c r="T402" s="37">
        <f t="shared" si="48"/>
        <v>0</v>
      </c>
      <c r="U402" s="24">
        <v>0</v>
      </c>
      <c r="V402" s="18">
        <v>0</v>
      </c>
      <c r="W402" s="38">
        <f t="shared" si="46"/>
        <v>0</v>
      </c>
      <c r="X402" s="52">
        <v>0</v>
      </c>
      <c r="Y402" s="15">
        <v>7.0000000000000007E-2</v>
      </c>
      <c r="Z402" s="51">
        <f t="shared" si="49"/>
        <v>0</v>
      </c>
      <c r="AA402" s="24">
        <v>0.26</v>
      </c>
      <c r="AB402" s="52">
        <f t="shared" si="45"/>
        <v>0</v>
      </c>
      <c r="AC402" s="14"/>
    </row>
    <row r="403" spans="1:29" hidden="1" x14ac:dyDescent="0.3">
      <c r="A403" s="13" t="s">
        <v>481</v>
      </c>
      <c r="B403" s="19" t="s">
        <v>482</v>
      </c>
      <c r="C403" s="19" t="s">
        <v>641</v>
      </c>
      <c r="D403" s="19" t="s">
        <v>2331</v>
      </c>
      <c r="E403" s="19" t="s">
        <v>2371</v>
      </c>
      <c r="F403" s="19" t="s">
        <v>2372</v>
      </c>
      <c r="G403" s="21">
        <v>237</v>
      </c>
      <c r="H403" s="19" t="s">
        <v>2319</v>
      </c>
      <c r="I403" s="19" t="s">
        <v>2371</v>
      </c>
      <c r="J403" s="19"/>
      <c r="K403" s="19" t="s">
        <v>2321</v>
      </c>
      <c r="L403" s="19" t="s">
        <v>487</v>
      </c>
      <c r="M403" s="20">
        <v>9.7100000000000006E-2</v>
      </c>
      <c r="N403" s="14"/>
      <c r="O403" s="14"/>
      <c r="P403" s="22">
        <v>-152517.34210000001</v>
      </c>
      <c r="Q403" s="52"/>
      <c r="R403" s="52">
        <v>0</v>
      </c>
      <c r="S403" s="22">
        <f t="shared" si="47"/>
        <v>-152517.34210000001</v>
      </c>
      <c r="T403" s="37">
        <f t="shared" si="48"/>
        <v>0</v>
      </c>
      <c r="U403" s="20">
        <v>0</v>
      </c>
      <c r="V403" s="18">
        <v>0</v>
      </c>
      <c r="W403" s="38">
        <f t="shared" si="46"/>
        <v>0</v>
      </c>
      <c r="X403" s="52">
        <v>0</v>
      </c>
      <c r="Y403" s="15">
        <v>7.0000000000000007E-2</v>
      </c>
      <c r="Z403" s="51">
        <f t="shared" si="49"/>
        <v>0</v>
      </c>
      <c r="AA403" s="20">
        <v>0.27</v>
      </c>
      <c r="AB403" s="52">
        <f t="shared" si="45"/>
        <v>0</v>
      </c>
      <c r="AC403" s="14"/>
    </row>
    <row r="404" spans="1:29" hidden="1" x14ac:dyDescent="0.3">
      <c r="A404" s="13" t="s">
        <v>481</v>
      </c>
      <c r="B404" s="19" t="s">
        <v>482</v>
      </c>
      <c r="C404" s="19" t="s">
        <v>641</v>
      </c>
      <c r="D404" s="19" t="s">
        <v>665</v>
      </c>
      <c r="E404" s="19" t="s">
        <v>2343</v>
      </c>
      <c r="F404" s="19" t="s">
        <v>2344</v>
      </c>
      <c r="G404" s="21">
        <v>237</v>
      </c>
      <c r="H404" s="19" t="s">
        <v>2319</v>
      </c>
      <c r="I404" s="19" t="s">
        <v>2373</v>
      </c>
      <c r="J404" s="19"/>
      <c r="K404" s="19" t="s">
        <v>2321</v>
      </c>
      <c r="L404" s="19" t="s">
        <v>496</v>
      </c>
      <c r="M404" s="20">
        <v>0</v>
      </c>
      <c r="N404" s="14"/>
      <c r="O404" s="14"/>
      <c r="P404" s="22">
        <v>-19669.209999999963</v>
      </c>
      <c r="Q404" s="52"/>
      <c r="R404" s="52">
        <v>0</v>
      </c>
      <c r="S404" s="22">
        <f t="shared" si="47"/>
        <v>-19669.209999999963</v>
      </c>
      <c r="T404" s="37">
        <f t="shared" si="48"/>
        <v>0</v>
      </c>
      <c r="U404" s="20">
        <v>0</v>
      </c>
      <c r="V404" s="18">
        <v>0</v>
      </c>
      <c r="W404" s="38">
        <f t="shared" si="46"/>
        <v>0</v>
      </c>
      <c r="X404" s="52">
        <v>715173.66000000096</v>
      </c>
      <c r="Y404" s="15">
        <v>7.0000000000000007E-2</v>
      </c>
      <c r="Z404" s="51">
        <f t="shared" si="49"/>
        <v>0</v>
      </c>
      <c r="AA404" s="20">
        <v>0.3</v>
      </c>
      <c r="AB404" s="52">
        <f t="shared" si="45"/>
        <v>0</v>
      </c>
      <c r="AC404" s="14"/>
    </row>
    <row r="405" spans="1:29" hidden="1" x14ac:dyDescent="0.3">
      <c r="A405" s="13" t="s">
        <v>481</v>
      </c>
      <c r="B405" s="19" t="s">
        <v>482</v>
      </c>
      <c r="C405" s="19" t="s">
        <v>641</v>
      </c>
      <c r="D405" s="19" t="s">
        <v>665</v>
      </c>
      <c r="E405" s="19" t="s">
        <v>392</v>
      </c>
      <c r="F405" s="19" t="s">
        <v>392</v>
      </c>
      <c r="G405" s="21">
        <v>237</v>
      </c>
      <c r="H405" s="19" t="s">
        <v>2319</v>
      </c>
      <c r="I405" s="19" t="s">
        <v>392</v>
      </c>
      <c r="J405" s="19"/>
      <c r="K405" s="19" t="s">
        <v>711</v>
      </c>
      <c r="L405" s="19" t="s">
        <v>496</v>
      </c>
      <c r="M405" s="24">
        <v>0</v>
      </c>
      <c r="N405" s="14"/>
      <c r="O405" s="14"/>
      <c r="P405" s="22">
        <v>802205.98000000021</v>
      </c>
      <c r="Q405" s="52"/>
      <c r="R405" s="52">
        <v>0</v>
      </c>
      <c r="S405" s="22">
        <f t="shared" si="47"/>
        <v>802205.98000000021</v>
      </c>
      <c r="T405" s="37">
        <f t="shared" si="48"/>
        <v>0</v>
      </c>
      <c r="U405" s="24">
        <v>0</v>
      </c>
      <c r="V405" s="18">
        <v>0</v>
      </c>
      <c r="W405" s="38">
        <f t="shared" si="46"/>
        <v>0</v>
      </c>
      <c r="X405" s="52">
        <v>0</v>
      </c>
      <c r="Y405" s="15">
        <v>7.0000000000000007E-2</v>
      </c>
      <c r="Z405" s="51">
        <f t="shared" si="49"/>
        <v>0</v>
      </c>
      <c r="AA405" s="24">
        <v>0</v>
      </c>
      <c r="AB405" s="52">
        <f t="shared" si="45"/>
        <v>0</v>
      </c>
      <c r="AC405" s="14"/>
    </row>
    <row r="406" spans="1:29" hidden="1" x14ac:dyDescent="0.3">
      <c r="A406" s="13" t="s">
        <v>481</v>
      </c>
      <c r="B406" s="19" t="s">
        <v>482</v>
      </c>
      <c r="C406" s="19" t="s">
        <v>641</v>
      </c>
      <c r="D406" s="19" t="s">
        <v>665</v>
      </c>
      <c r="E406" s="19" t="s">
        <v>2374</v>
      </c>
      <c r="F406" s="19" t="s">
        <v>2277</v>
      </c>
      <c r="G406" s="21">
        <v>237</v>
      </c>
      <c r="H406" s="19" t="s">
        <v>2319</v>
      </c>
      <c r="I406" s="19" t="s">
        <v>2375</v>
      </c>
      <c r="J406" s="19"/>
      <c r="K406" s="19" t="s">
        <v>2321</v>
      </c>
      <c r="L406" s="19" t="s">
        <v>496</v>
      </c>
      <c r="M406" s="20">
        <v>0</v>
      </c>
      <c r="N406" s="14"/>
      <c r="O406" s="14"/>
      <c r="P406" s="22">
        <v>287143.18000000005</v>
      </c>
      <c r="Q406" s="52"/>
      <c r="R406" s="52">
        <v>134142.64000000001</v>
      </c>
      <c r="S406" s="22">
        <f t="shared" si="47"/>
        <v>153000.54000000004</v>
      </c>
      <c r="T406" s="37">
        <f t="shared" si="48"/>
        <v>102398.96183206108</v>
      </c>
      <c r="U406" s="20">
        <v>0</v>
      </c>
      <c r="V406" s="18">
        <v>0</v>
      </c>
      <c r="W406" s="38">
        <f t="shared" si="46"/>
        <v>31743.678167938939</v>
      </c>
      <c r="X406" s="52">
        <v>102399.01999999995</v>
      </c>
      <c r="Y406" s="15">
        <v>7.0000000000000007E-2</v>
      </c>
      <c r="Z406" s="51">
        <f t="shared" si="49"/>
        <v>9389.984800000002</v>
      </c>
      <c r="AA406" s="20">
        <v>0.31</v>
      </c>
      <c r="AB406" s="52">
        <f t="shared" si="45"/>
        <v>102398.96183206108</v>
      </c>
      <c r="AC406" s="14"/>
    </row>
    <row r="407" spans="1:29" hidden="1" x14ac:dyDescent="0.3">
      <c r="A407" s="13" t="s">
        <v>481</v>
      </c>
      <c r="B407" s="25" t="s">
        <v>482</v>
      </c>
      <c r="C407" s="25" t="s">
        <v>483</v>
      </c>
      <c r="D407" s="25" t="s">
        <v>484</v>
      </c>
      <c r="E407" s="25" t="s">
        <v>2376</v>
      </c>
      <c r="F407" s="25" t="s">
        <v>2376</v>
      </c>
      <c r="G407" s="26">
        <v>237</v>
      </c>
      <c r="H407" s="25" t="s">
        <v>2319</v>
      </c>
      <c r="I407" s="25" t="s">
        <v>2377</v>
      </c>
      <c r="J407" s="25"/>
      <c r="K407" s="25" t="s">
        <v>2321</v>
      </c>
      <c r="L407" s="25" t="s">
        <v>487</v>
      </c>
      <c r="M407" s="27">
        <v>0.03</v>
      </c>
      <c r="N407" s="14"/>
      <c r="O407" s="14"/>
      <c r="P407" s="22">
        <v>253515.50999999986</v>
      </c>
      <c r="Q407" s="52"/>
      <c r="R407" s="52">
        <v>0</v>
      </c>
      <c r="S407" s="22">
        <f t="shared" si="47"/>
        <v>253515.50999999986</v>
      </c>
      <c r="T407" s="37">
        <f t="shared" si="48"/>
        <v>0</v>
      </c>
      <c r="U407" s="27">
        <v>0</v>
      </c>
      <c r="V407" s="18">
        <v>0</v>
      </c>
      <c r="W407" s="38">
        <f t="shared" si="46"/>
        <v>0</v>
      </c>
      <c r="X407" s="52">
        <v>0</v>
      </c>
      <c r="Y407" s="15">
        <v>7.0000000000000007E-2</v>
      </c>
      <c r="Z407" s="51">
        <f t="shared" si="49"/>
        <v>0</v>
      </c>
      <c r="AA407" s="27">
        <v>0.28000000000000003</v>
      </c>
      <c r="AB407" s="52">
        <f t="shared" si="45"/>
        <v>0</v>
      </c>
      <c r="AC407" s="14"/>
    </row>
    <row r="408" spans="1:29" hidden="1" x14ac:dyDescent="0.3">
      <c r="A408" s="13" t="s">
        <v>481</v>
      </c>
      <c r="B408" s="25" t="s">
        <v>482</v>
      </c>
      <c r="C408" s="25" t="s">
        <v>641</v>
      </c>
      <c r="D408" s="25" t="s">
        <v>2075</v>
      </c>
      <c r="E408" s="25" t="s">
        <v>2326</v>
      </c>
      <c r="F408" s="25" t="s">
        <v>2326</v>
      </c>
      <c r="G408" s="26">
        <v>237</v>
      </c>
      <c r="H408" s="25" t="s">
        <v>2319</v>
      </c>
      <c r="I408" s="25" t="s">
        <v>2378</v>
      </c>
      <c r="J408" s="25"/>
      <c r="K408" s="25" t="s">
        <v>711</v>
      </c>
      <c r="L408" s="25" t="s">
        <v>496</v>
      </c>
      <c r="M408" s="45">
        <v>0</v>
      </c>
      <c r="N408" s="14"/>
      <c r="O408" s="14"/>
      <c r="P408" s="22">
        <v>5775.96</v>
      </c>
      <c r="Q408" s="52"/>
      <c r="R408" s="52">
        <v>0</v>
      </c>
      <c r="S408" s="22">
        <f t="shared" si="47"/>
        <v>5775.96</v>
      </c>
      <c r="T408" s="37">
        <f t="shared" si="48"/>
        <v>0</v>
      </c>
      <c r="U408" s="45">
        <v>0</v>
      </c>
      <c r="V408" s="18">
        <v>0</v>
      </c>
      <c r="W408" s="38">
        <f t="shared" si="46"/>
        <v>0</v>
      </c>
      <c r="X408" s="52">
        <v>0</v>
      </c>
      <c r="Y408" s="15">
        <v>7.0000000000000007E-2</v>
      </c>
      <c r="Z408" s="51">
        <f t="shared" si="49"/>
        <v>0</v>
      </c>
      <c r="AA408" s="45">
        <v>0</v>
      </c>
      <c r="AB408" s="52">
        <f t="shared" si="45"/>
        <v>0</v>
      </c>
      <c r="AC408" s="14"/>
    </row>
    <row r="409" spans="1:29" hidden="1" x14ac:dyDescent="0.3">
      <c r="A409" s="13" t="s">
        <v>481</v>
      </c>
      <c r="B409" s="25" t="s">
        <v>482</v>
      </c>
      <c r="C409" s="25" t="s">
        <v>641</v>
      </c>
      <c r="D409" s="25" t="s">
        <v>2075</v>
      </c>
      <c r="E409" s="25" t="s">
        <v>2326</v>
      </c>
      <c r="F409" s="25" t="s">
        <v>2326</v>
      </c>
      <c r="G409" s="26">
        <v>237</v>
      </c>
      <c r="H409" s="25" t="s">
        <v>2319</v>
      </c>
      <c r="I409" s="25" t="s">
        <v>2379</v>
      </c>
      <c r="J409" s="25"/>
      <c r="K409" s="25" t="s">
        <v>711</v>
      </c>
      <c r="L409" s="25" t="s">
        <v>496</v>
      </c>
      <c r="M409" s="45">
        <v>0</v>
      </c>
      <c r="N409" s="14"/>
      <c r="O409" s="14"/>
      <c r="P409" s="22">
        <v>5886.24</v>
      </c>
      <c r="Q409" s="52"/>
      <c r="R409" s="52">
        <v>0</v>
      </c>
      <c r="S409" s="22">
        <f t="shared" si="47"/>
        <v>5886.24</v>
      </c>
      <c r="T409" s="37">
        <f t="shared" si="48"/>
        <v>0</v>
      </c>
      <c r="U409" s="45">
        <v>0</v>
      </c>
      <c r="V409" s="18">
        <v>0</v>
      </c>
      <c r="W409" s="38">
        <f t="shared" si="46"/>
        <v>0</v>
      </c>
      <c r="X409" s="52">
        <v>0</v>
      </c>
      <c r="Y409" s="15">
        <v>7.0000000000000007E-2</v>
      </c>
      <c r="Z409" s="51">
        <f t="shared" si="49"/>
        <v>0</v>
      </c>
      <c r="AA409" s="45">
        <v>0</v>
      </c>
      <c r="AB409" s="52">
        <f t="shared" si="45"/>
        <v>0</v>
      </c>
      <c r="AC409" s="14"/>
    </row>
    <row r="410" spans="1:29" hidden="1" x14ac:dyDescent="0.3">
      <c r="A410" s="13" t="s">
        <v>481</v>
      </c>
      <c r="B410" s="25" t="s">
        <v>482</v>
      </c>
      <c r="C410" s="25" t="s">
        <v>641</v>
      </c>
      <c r="D410" s="25" t="s">
        <v>2075</v>
      </c>
      <c r="E410" s="25" t="s">
        <v>2326</v>
      </c>
      <c r="F410" s="25" t="s">
        <v>2326</v>
      </c>
      <c r="G410" s="26">
        <v>237</v>
      </c>
      <c r="H410" s="25" t="s">
        <v>2319</v>
      </c>
      <c r="I410" s="25" t="s">
        <v>2380</v>
      </c>
      <c r="J410" s="25"/>
      <c r="K410" s="25" t="s">
        <v>711</v>
      </c>
      <c r="L410" s="25" t="s">
        <v>496</v>
      </c>
      <c r="M410" s="45">
        <v>0</v>
      </c>
      <c r="N410" s="14"/>
      <c r="O410" s="14"/>
      <c r="P410" s="22">
        <v>5871.43</v>
      </c>
      <c r="Q410" s="52"/>
      <c r="R410" s="52">
        <v>0</v>
      </c>
      <c r="S410" s="22">
        <f t="shared" si="47"/>
        <v>5871.43</v>
      </c>
      <c r="T410" s="37">
        <f t="shared" si="48"/>
        <v>0</v>
      </c>
      <c r="U410" s="45">
        <v>0</v>
      </c>
      <c r="V410" s="18">
        <v>0</v>
      </c>
      <c r="W410" s="38">
        <f t="shared" si="46"/>
        <v>0</v>
      </c>
      <c r="X410" s="52">
        <v>0</v>
      </c>
      <c r="Y410" s="15">
        <v>7.0000000000000007E-2</v>
      </c>
      <c r="Z410" s="51">
        <f t="shared" si="49"/>
        <v>0</v>
      </c>
      <c r="AA410" s="45">
        <v>0</v>
      </c>
      <c r="AB410" s="52">
        <f t="shared" si="45"/>
        <v>0</v>
      </c>
      <c r="AC410" s="14"/>
    </row>
    <row r="411" spans="1:29" hidden="1" x14ac:dyDescent="0.3">
      <c r="A411" s="13" t="s">
        <v>481</v>
      </c>
      <c r="B411" s="25" t="s">
        <v>482</v>
      </c>
      <c r="C411" s="25" t="s">
        <v>641</v>
      </c>
      <c r="D411" s="25" t="s">
        <v>2075</v>
      </c>
      <c r="E411" s="25" t="s">
        <v>2370</v>
      </c>
      <c r="F411" s="25" t="s">
        <v>2370</v>
      </c>
      <c r="G411" s="26">
        <v>237</v>
      </c>
      <c r="H411" s="25" t="s">
        <v>2319</v>
      </c>
      <c r="I411" s="25" t="s">
        <v>554</v>
      </c>
      <c r="J411" s="25"/>
      <c r="K411" s="25" t="s">
        <v>711</v>
      </c>
      <c r="L411" s="25" t="s">
        <v>487</v>
      </c>
      <c r="M411" s="45">
        <v>0.1275</v>
      </c>
      <c r="N411" s="14"/>
      <c r="O411" s="14"/>
      <c r="P411" s="22">
        <v>-465611.92255999852</v>
      </c>
      <c r="Q411" s="52"/>
      <c r="R411" s="52">
        <v>0</v>
      </c>
      <c r="S411" s="22">
        <f t="shared" si="47"/>
        <v>-465611.92255999852</v>
      </c>
      <c r="T411" s="37">
        <f t="shared" si="48"/>
        <v>0</v>
      </c>
      <c r="U411" s="45">
        <v>0</v>
      </c>
      <c r="V411" s="18">
        <v>0</v>
      </c>
      <c r="W411" s="38">
        <f t="shared" si="46"/>
        <v>0</v>
      </c>
      <c r="X411" s="52">
        <v>0</v>
      </c>
      <c r="Y411" s="15">
        <v>7.0000000000000007E-2</v>
      </c>
      <c r="Z411" s="51">
        <f t="shared" si="49"/>
        <v>0</v>
      </c>
      <c r="AA411" s="45">
        <v>0.44700000000000001</v>
      </c>
      <c r="AB411" s="52">
        <f t="shared" si="45"/>
        <v>0</v>
      </c>
      <c r="AC411" s="14"/>
    </row>
    <row r="412" spans="1:29" hidden="1" x14ac:dyDescent="0.3">
      <c r="A412" s="13" t="s">
        <v>481</v>
      </c>
      <c r="B412" s="25" t="s">
        <v>482</v>
      </c>
      <c r="C412" s="25" t="s">
        <v>641</v>
      </c>
      <c r="D412" s="25" t="s">
        <v>2075</v>
      </c>
      <c r="E412" s="25" t="s">
        <v>2370</v>
      </c>
      <c r="F412" s="25" t="s">
        <v>2370</v>
      </c>
      <c r="G412" s="26">
        <v>237</v>
      </c>
      <c r="H412" s="25" t="s">
        <v>2319</v>
      </c>
      <c r="I412" s="25" t="s">
        <v>554</v>
      </c>
      <c r="J412" s="25"/>
      <c r="K412" s="25" t="s">
        <v>2321</v>
      </c>
      <c r="L412" s="25" t="s">
        <v>487</v>
      </c>
      <c r="M412" s="27">
        <v>0.12470000000000001</v>
      </c>
      <c r="N412" s="14"/>
      <c r="O412" s="14"/>
      <c r="P412" s="22">
        <v>-673769.15095000132</v>
      </c>
      <c r="Q412" s="52"/>
      <c r="R412" s="52">
        <v>0</v>
      </c>
      <c r="S412" s="22">
        <f t="shared" si="47"/>
        <v>-673769.15095000132</v>
      </c>
      <c r="T412" s="37">
        <f t="shared" si="48"/>
        <v>0</v>
      </c>
      <c r="U412" s="27">
        <v>0</v>
      </c>
      <c r="V412" s="18">
        <v>0</v>
      </c>
      <c r="W412" s="38">
        <f t="shared" si="46"/>
        <v>0</v>
      </c>
      <c r="X412" s="52">
        <v>0</v>
      </c>
      <c r="Y412" s="15">
        <v>7.0000000000000007E-2</v>
      </c>
      <c r="Z412" s="51">
        <f t="shared" si="49"/>
        <v>0</v>
      </c>
      <c r="AA412" s="27">
        <v>0.41499999999999998</v>
      </c>
      <c r="AB412" s="52">
        <f t="shared" si="45"/>
        <v>0</v>
      </c>
      <c r="AC412" s="14"/>
    </row>
    <row r="413" spans="1:29" hidden="1" x14ac:dyDescent="0.3">
      <c r="A413" s="13" t="s">
        <v>481</v>
      </c>
      <c r="B413" s="25" t="s">
        <v>482</v>
      </c>
      <c r="C413" s="25" t="s">
        <v>641</v>
      </c>
      <c r="D413" s="25" t="s">
        <v>2331</v>
      </c>
      <c r="E413" s="25" t="s">
        <v>2381</v>
      </c>
      <c r="F413" s="25" t="s">
        <v>2381</v>
      </c>
      <c r="G413" s="26">
        <v>237</v>
      </c>
      <c r="H413" s="25" t="s">
        <v>2319</v>
      </c>
      <c r="I413" s="25" t="s">
        <v>2381</v>
      </c>
      <c r="J413" s="25"/>
      <c r="K413" s="25" t="s">
        <v>711</v>
      </c>
      <c r="L413" s="25" t="s">
        <v>2304</v>
      </c>
      <c r="M413" s="45">
        <v>0.93</v>
      </c>
      <c r="N413" s="14"/>
      <c r="O413" s="14"/>
      <c r="P413" s="22">
        <v>-154479.04999999993</v>
      </c>
      <c r="Q413" s="52"/>
      <c r="R413" s="52">
        <v>0</v>
      </c>
      <c r="S413" s="22">
        <f t="shared" si="47"/>
        <v>-154479.04999999993</v>
      </c>
      <c r="T413" s="37">
        <f t="shared" si="48"/>
        <v>0</v>
      </c>
      <c r="U413" s="45">
        <v>0</v>
      </c>
      <c r="V413" s="18">
        <v>0</v>
      </c>
      <c r="W413" s="38">
        <f t="shared" si="46"/>
        <v>0</v>
      </c>
      <c r="X413" s="52">
        <v>0</v>
      </c>
      <c r="Y413" s="15">
        <v>7.0000000000000007E-2</v>
      </c>
      <c r="Z413" s="51">
        <f t="shared" si="49"/>
        <v>0</v>
      </c>
      <c r="AA413" s="45">
        <v>0.24</v>
      </c>
      <c r="AB413" s="52">
        <f t="shared" si="45"/>
        <v>0</v>
      </c>
      <c r="AC413" s="14"/>
    </row>
    <row r="414" spans="1:29" hidden="1" x14ac:dyDescent="0.3">
      <c r="A414" s="13" t="s">
        <v>481</v>
      </c>
      <c r="B414" s="25" t="s">
        <v>482</v>
      </c>
      <c r="C414" s="25" t="s">
        <v>641</v>
      </c>
      <c r="D414" s="25" t="s">
        <v>665</v>
      </c>
      <c r="E414" s="25" t="s">
        <v>2350</v>
      </c>
      <c r="F414" s="25" t="s">
        <v>2350</v>
      </c>
      <c r="G414" s="26">
        <v>237</v>
      </c>
      <c r="H414" s="25" t="s">
        <v>2319</v>
      </c>
      <c r="I414" s="25" t="s">
        <v>2350</v>
      </c>
      <c r="J414" s="25"/>
      <c r="K414" s="25" t="s">
        <v>2321</v>
      </c>
      <c r="L414" s="25" t="s">
        <v>487</v>
      </c>
      <c r="M414" s="27">
        <v>0.105</v>
      </c>
      <c r="N414" s="14"/>
      <c r="O414" s="14"/>
      <c r="P414" s="22">
        <v>-187381.68120000008</v>
      </c>
      <c r="Q414" s="52"/>
      <c r="R414" s="52">
        <v>1051.27</v>
      </c>
      <c r="S414" s="22">
        <f t="shared" si="47"/>
        <v>-188432.95120000007</v>
      </c>
      <c r="T414" s="37">
        <f t="shared" si="48"/>
        <v>781.61338289962828</v>
      </c>
      <c r="U414" s="27">
        <v>0</v>
      </c>
      <c r="V414" s="18">
        <v>0</v>
      </c>
      <c r="W414" s="38">
        <f t="shared" si="46"/>
        <v>269.6566171003717</v>
      </c>
      <c r="X414" s="52">
        <v>1051.27</v>
      </c>
      <c r="Y414" s="15">
        <v>7.0000000000000007E-2</v>
      </c>
      <c r="Z414" s="51">
        <f t="shared" si="49"/>
        <v>73.58890000000001</v>
      </c>
      <c r="AA414" s="27">
        <v>0.24</v>
      </c>
      <c r="AB414" s="52">
        <f t="shared" si="45"/>
        <v>847.79838709677415</v>
      </c>
      <c r="AC414" s="14"/>
    </row>
    <row r="415" spans="1:29" hidden="1" x14ac:dyDescent="0.3">
      <c r="A415" s="13" t="s">
        <v>481</v>
      </c>
      <c r="B415" s="25" t="s">
        <v>482</v>
      </c>
      <c r="C415" s="25" t="s">
        <v>641</v>
      </c>
      <c r="D415" s="25" t="s">
        <v>665</v>
      </c>
      <c r="E415" s="25" t="s">
        <v>326</v>
      </c>
      <c r="F415" s="25" t="s">
        <v>326</v>
      </c>
      <c r="G415" s="26">
        <v>237</v>
      </c>
      <c r="H415" s="25" t="s">
        <v>2319</v>
      </c>
      <c r="I415" s="25" t="s">
        <v>2353</v>
      </c>
      <c r="J415" s="25"/>
      <c r="K415" s="25" t="s">
        <v>711</v>
      </c>
      <c r="L415" s="25" t="s">
        <v>487</v>
      </c>
      <c r="M415" s="45">
        <v>2.8400000000000002E-2</v>
      </c>
      <c r="N415" s="14"/>
      <c r="O415" s="14"/>
      <c r="P415" s="22">
        <v>185150.72000000009</v>
      </c>
      <c r="Q415" s="52"/>
      <c r="R415" s="52">
        <v>0</v>
      </c>
      <c r="S415" s="22">
        <f t="shared" si="47"/>
        <v>185150.72000000009</v>
      </c>
      <c r="T415" s="37">
        <f t="shared" si="48"/>
        <v>0</v>
      </c>
      <c r="U415" s="45">
        <v>0</v>
      </c>
      <c r="V415" s="18">
        <v>0</v>
      </c>
      <c r="W415" s="38">
        <f t="shared" si="46"/>
        <v>0</v>
      </c>
      <c r="X415" s="52">
        <v>0</v>
      </c>
      <c r="Y415" s="15">
        <v>7.0000000000000007E-2</v>
      </c>
      <c r="Z415" s="51">
        <f t="shared" si="49"/>
        <v>0</v>
      </c>
      <c r="AA415" s="45">
        <v>0.42</v>
      </c>
      <c r="AB415" s="52">
        <f t="shared" si="45"/>
        <v>0</v>
      </c>
      <c r="AC415" s="14"/>
    </row>
    <row r="416" spans="1:29" hidden="1" x14ac:dyDescent="0.3">
      <c r="A416" s="13" t="s">
        <v>481</v>
      </c>
      <c r="B416" s="25" t="s">
        <v>482</v>
      </c>
      <c r="C416" s="25" t="s">
        <v>641</v>
      </c>
      <c r="D416" s="25" t="s">
        <v>665</v>
      </c>
      <c r="E416" s="25" t="s">
        <v>326</v>
      </c>
      <c r="F416" s="25" t="s">
        <v>326</v>
      </c>
      <c r="G416" s="26">
        <v>237</v>
      </c>
      <c r="H416" s="25" t="s">
        <v>2319</v>
      </c>
      <c r="I416" s="25" t="s">
        <v>2353</v>
      </c>
      <c r="J416" s="25"/>
      <c r="K416" s="25" t="s">
        <v>2321</v>
      </c>
      <c r="L416" s="25" t="s">
        <v>487</v>
      </c>
      <c r="M416" s="30">
        <v>2.6800000000000001E-2</v>
      </c>
      <c r="N416" s="14"/>
      <c r="O416" s="14"/>
      <c r="P416" s="22">
        <v>46162.418000001693</v>
      </c>
      <c r="Q416" s="52"/>
      <c r="R416" s="52">
        <v>0</v>
      </c>
      <c r="S416" s="22">
        <f t="shared" si="47"/>
        <v>46162.418000001693</v>
      </c>
      <c r="T416" s="37">
        <f t="shared" si="48"/>
        <v>0</v>
      </c>
      <c r="U416" s="27">
        <v>0</v>
      </c>
      <c r="V416" s="18">
        <v>0</v>
      </c>
      <c r="W416" s="38">
        <f t="shared" si="46"/>
        <v>0</v>
      </c>
      <c r="X416" s="52">
        <v>0</v>
      </c>
      <c r="Y416" s="15">
        <v>7.0000000000000007E-2</v>
      </c>
      <c r="Z416" s="51">
        <f t="shared" si="49"/>
        <v>0</v>
      </c>
      <c r="AA416" s="27">
        <v>0.34</v>
      </c>
      <c r="AB416" s="52">
        <f t="shared" si="45"/>
        <v>0</v>
      </c>
      <c r="AC416" s="14"/>
    </row>
    <row r="417" spans="1:29" hidden="1" x14ac:dyDescent="0.3">
      <c r="A417" s="13" t="s">
        <v>481</v>
      </c>
      <c r="B417" s="25" t="s">
        <v>482</v>
      </c>
      <c r="C417" s="25" t="s">
        <v>483</v>
      </c>
      <c r="D417" s="25" t="s">
        <v>484</v>
      </c>
      <c r="E417" s="25" t="s">
        <v>2376</v>
      </c>
      <c r="F417" s="25" t="s">
        <v>2376</v>
      </c>
      <c r="G417" s="26">
        <v>237</v>
      </c>
      <c r="H417" s="25" t="s">
        <v>2319</v>
      </c>
      <c r="I417" s="25" t="s">
        <v>2377</v>
      </c>
      <c r="J417" s="25"/>
      <c r="K417" s="25" t="s">
        <v>711</v>
      </c>
      <c r="L417" s="25" t="s">
        <v>487</v>
      </c>
      <c r="M417" s="45">
        <v>0.03</v>
      </c>
      <c r="N417" s="14"/>
      <c r="O417" s="14"/>
      <c r="P417" s="22">
        <v>227152.96629999994</v>
      </c>
      <c r="Q417" s="52"/>
      <c r="R417" s="52">
        <v>0</v>
      </c>
      <c r="S417" s="22">
        <f t="shared" si="47"/>
        <v>227152.96629999994</v>
      </c>
      <c r="T417" s="37">
        <f t="shared" si="48"/>
        <v>0</v>
      </c>
      <c r="U417" s="45">
        <v>0</v>
      </c>
      <c r="V417" s="18">
        <v>0</v>
      </c>
      <c r="W417" s="38">
        <f t="shared" si="46"/>
        <v>0</v>
      </c>
      <c r="X417" s="52">
        <v>0</v>
      </c>
      <c r="Y417" s="15">
        <v>7.0000000000000007E-2</v>
      </c>
      <c r="Z417" s="51">
        <f t="shared" si="49"/>
        <v>0</v>
      </c>
      <c r="AA417" s="45">
        <v>0.19</v>
      </c>
      <c r="AB417" s="52">
        <f t="shared" si="45"/>
        <v>0</v>
      </c>
      <c r="AC417" s="14"/>
    </row>
    <row r="418" spans="1:29" hidden="1" x14ac:dyDescent="0.3">
      <c r="A418" s="13" t="s">
        <v>481</v>
      </c>
      <c r="B418" s="25" t="s">
        <v>482</v>
      </c>
      <c r="C418" s="25" t="s">
        <v>641</v>
      </c>
      <c r="D418" s="25" t="s">
        <v>2331</v>
      </c>
      <c r="E418" s="25" t="s">
        <v>2381</v>
      </c>
      <c r="F418" s="25" t="s">
        <v>2381</v>
      </c>
      <c r="G418" s="26">
        <v>237</v>
      </c>
      <c r="H418" s="25" t="s">
        <v>2319</v>
      </c>
      <c r="I418" s="25" t="s">
        <v>2381</v>
      </c>
      <c r="J418" s="25"/>
      <c r="K418" s="25" t="s">
        <v>711</v>
      </c>
      <c r="L418" s="25" t="s">
        <v>2304</v>
      </c>
      <c r="M418" s="45">
        <v>0.93</v>
      </c>
      <c r="N418" s="14"/>
      <c r="O418" s="14"/>
      <c r="P418" s="22">
        <v>153991.78000000003</v>
      </c>
      <c r="Q418" s="52"/>
      <c r="R418" s="52">
        <v>0</v>
      </c>
      <c r="S418" s="22">
        <f t="shared" si="47"/>
        <v>153991.78000000003</v>
      </c>
      <c r="T418" s="37">
        <f t="shared" si="48"/>
        <v>0</v>
      </c>
      <c r="U418" s="45">
        <v>0</v>
      </c>
      <c r="V418" s="18">
        <v>0</v>
      </c>
      <c r="W418" s="38">
        <f t="shared" si="46"/>
        <v>0</v>
      </c>
      <c r="X418" s="52">
        <v>0</v>
      </c>
      <c r="Y418" s="15">
        <v>7.0000000000000007E-2</v>
      </c>
      <c r="Z418" s="51">
        <f t="shared" si="49"/>
        <v>0</v>
      </c>
      <c r="AA418" s="45">
        <v>0</v>
      </c>
      <c r="AB418" s="52">
        <f t="shared" si="45"/>
        <v>0</v>
      </c>
      <c r="AC418" s="14"/>
    </row>
    <row r="419" spans="1:29" hidden="1" x14ac:dyDescent="0.3">
      <c r="A419" s="13" t="s">
        <v>481</v>
      </c>
      <c r="B419" s="25" t="s">
        <v>482</v>
      </c>
      <c r="C419" s="25" t="s">
        <v>641</v>
      </c>
      <c r="D419" s="25" t="s">
        <v>665</v>
      </c>
      <c r="E419" s="25" t="s">
        <v>326</v>
      </c>
      <c r="F419" s="25" t="s">
        <v>326</v>
      </c>
      <c r="G419" s="26">
        <v>237</v>
      </c>
      <c r="H419" s="25" t="s">
        <v>2319</v>
      </c>
      <c r="I419" s="25" t="s">
        <v>2353</v>
      </c>
      <c r="J419" s="25"/>
      <c r="K419" s="25" t="s">
        <v>2321</v>
      </c>
      <c r="L419" s="25" t="s">
        <v>487</v>
      </c>
      <c r="M419" s="27">
        <v>2.76E-2</v>
      </c>
      <c r="N419" s="14"/>
      <c r="O419" s="14"/>
      <c r="P419" s="22">
        <v>38176.478199998688</v>
      </c>
      <c r="Q419" s="52"/>
      <c r="R419" s="52">
        <v>0</v>
      </c>
      <c r="S419" s="22">
        <f t="shared" si="47"/>
        <v>38176.478199998688</v>
      </c>
      <c r="T419" s="37">
        <f t="shared" si="48"/>
        <v>0</v>
      </c>
      <c r="U419" s="27">
        <v>0</v>
      </c>
      <c r="V419" s="18">
        <v>0</v>
      </c>
      <c r="W419" s="38">
        <f t="shared" si="46"/>
        <v>0</v>
      </c>
      <c r="X419" s="52">
        <v>0</v>
      </c>
      <c r="Y419" s="15">
        <v>7.0000000000000007E-2</v>
      </c>
      <c r="Z419" s="51">
        <f t="shared" si="49"/>
        <v>0</v>
      </c>
      <c r="AA419" s="27">
        <v>0.38</v>
      </c>
      <c r="AB419" s="52">
        <f t="shared" si="45"/>
        <v>0</v>
      </c>
      <c r="AC419" s="14"/>
    </row>
    <row r="420" spans="1:29" hidden="1" x14ac:dyDescent="0.3">
      <c r="A420" s="13" t="s">
        <v>481</v>
      </c>
      <c r="B420" s="25" t="s">
        <v>482</v>
      </c>
      <c r="C420" s="25" t="s">
        <v>641</v>
      </c>
      <c r="D420" s="25" t="s">
        <v>2382</v>
      </c>
      <c r="E420" s="25" t="s">
        <v>2383</v>
      </c>
      <c r="F420" s="25" t="s">
        <v>2383</v>
      </c>
      <c r="G420" s="26">
        <v>237</v>
      </c>
      <c r="H420" s="25" t="s">
        <v>2319</v>
      </c>
      <c r="I420" s="25" t="s">
        <v>2383</v>
      </c>
      <c r="J420" s="25"/>
      <c r="K420" s="25" t="s">
        <v>711</v>
      </c>
      <c r="L420" s="25" t="s">
        <v>496</v>
      </c>
      <c r="M420" s="45">
        <v>0</v>
      </c>
      <c r="N420" s="14"/>
      <c r="O420" s="14"/>
      <c r="P420" s="22">
        <v>112101.40000000001</v>
      </c>
      <c r="Q420" s="52"/>
      <c r="R420" s="52">
        <v>77701.81</v>
      </c>
      <c r="S420" s="22">
        <f t="shared" si="47"/>
        <v>34399.590000000011</v>
      </c>
      <c r="T420" s="37">
        <f t="shared" si="48"/>
        <v>77701.81</v>
      </c>
      <c r="U420" s="45">
        <v>0</v>
      </c>
      <c r="V420" s="18">
        <v>0</v>
      </c>
      <c r="W420" s="38">
        <f t="shared" si="46"/>
        <v>0</v>
      </c>
      <c r="X420" s="52">
        <v>77701.81</v>
      </c>
      <c r="Y420" s="15">
        <v>7.0000000000000007E-2</v>
      </c>
      <c r="Z420" s="51">
        <f t="shared" si="49"/>
        <v>5439.1267000000007</v>
      </c>
      <c r="AA420" s="45">
        <v>0</v>
      </c>
      <c r="AB420" s="52">
        <f t="shared" si="45"/>
        <v>77701.81</v>
      </c>
      <c r="AC420" s="14"/>
    </row>
    <row r="421" spans="1:29" hidden="1" x14ac:dyDescent="0.3">
      <c r="A421" s="13" t="s">
        <v>481</v>
      </c>
      <c r="B421" s="25" t="s">
        <v>482</v>
      </c>
      <c r="C421" s="25" t="s">
        <v>483</v>
      </c>
      <c r="D421" s="25" t="s">
        <v>484</v>
      </c>
      <c r="E421" s="25" t="s">
        <v>580</v>
      </c>
      <c r="F421" s="25" t="s">
        <v>581</v>
      </c>
      <c r="G421" s="26">
        <v>237</v>
      </c>
      <c r="H421" s="25" t="s">
        <v>2319</v>
      </c>
      <c r="I421" s="25" t="s">
        <v>2357</v>
      </c>
      <c r="J421" s="25"/>
      <c r="K421" s="25" t="s">
        <v>2321</v>
      </c>
      <c r="L421" s="25" t="s">
        <v>487</v>
      </c>
      <c r="M421" s="27">
        <v>0.03</v>
      </c>
      <c r="N421" s="14"/>
      <c r="O421" s="14"/>
      <c r="P421" s="22">
        <v>223346.53520000001</v>
      </c>
      <c r="Q421" s="52"/>
      <c r="R421" s="52">
        <v>0</v>
      </c>
      <c r="S421" s="22">
        <f t="shared" si="47"/>
        <v>223346.53520000001</v>
      </c>
      <c r="T421" s="37">
        <f t="shared" si="48"/>
        <v>0</v>
      </c>
      <c r="U421" s="27">
        <v>0</v>
      </c>
      <c r="V421" s="18">
        <v>0</v>
      </c>
      <c r="W421" s="38">
        <f t="shared" si="46"/>
        <v>0</v>
      </c>
      <c r="X421" s="52">
        <v>0</v>
      </c>
      <c r="Y421" s="15">
        <v>7.0000000000000007E-2</v>
      </c>
      <c r="Z421" s="51">
        <f t="shared" si="49"/>
        <v>0</v>
      </c>
      <c r="AA421" s="27">
        <v>0.34</v>
      </c>
      <c r="AB421" s="52">
        <f t="shared" ref="AB421:AB484" si="50">R421/(1+AA421)</f>
        <v>0</v>
      </c>
      <c r="AC421" s="14"/>
    </row>
    <row r="422" spans="1:29" hidden="1" x14ac:dyDescent="0.3">
      <c r="A422" s="13" t="s">
        <v>481</v>
      </c>
      <c r="B422" s="25" t="s">
        <v>482</v>
      </c>
      <c r="C422" s="25" t="s">
        <v>641</v>
      </c>
      <c r="D422" s="25" t="s">
        <v>2075</v>
      </c>
      <c r="E422" s="25" t="s">
        <v>2371</v>
      </c>
      <c r="F422" s="25" t="s">
        <v>2372</v>
      </c>
      <c r="G422" s="26">
        <v>237</v>
      </c>
      <c r="H422" s="25" t="s">
        <v>2319</v>
      </c>
      <c r="I422" s="25" t="s">
        <v>2371</v>
      </c>
      <c r="J422" s="25"/>
      <c r="K422" s="25" t="s">
        <v>711</v>
      </c>
      <c r="L422" s="25" t="s">
        <v>487</v>
      </c>
      <c r="M422" s="45">
        <v>9.2499999999999999E-2</v>
      </c>
      <c r="N422" s="14"/>
      <c r="O422" s="14"/>
      <c r="P422" s="22">
        <v>979086.6447999985</v>
      </c>
      <c r="Q422" s="52"/>
      <c r="R422" s="52">
        <v>0</v>
      </c>
      <c r="S422" s="22">
        <f t="shared" si="47"/>
        <v>979086.6447999985</v>
      </c>
      <c r="T422" s="37">
        <f t="shared" si="48"/>
        <v>0</v>
      </c>
      <c r="U422" s="45">
        <v>0</v>
      </c>
      <c r="V422" s="18">
        <v>0</v>
      </c>
      <c r="W422" s="38">
        <f t="shared" si="46"/>
        <v>0</v>
      </c>
      <c r="X422" s="52">
        <v>0</v>
      </c>
      <c r="Y422" s="15">
        <v>7.0000000000000007E-2</v>
      </c>
      <c r="Z422" s="51">
        <f t="shared" si="49"/>
        <v>0</v>
      </c>
      <c r="AA422" s="45">
        <v>0.21</v>
      </c>
      <c r="AB422" s="52">
        <f t="shared" si="50"/>
        <v>0</v>
      </c>
      <c r="AC422" s="14"/>
    </row>
    <row r="423" spans="1:29" hidden="1" x14ac:dyDescent="0.3">
      <c r="A423" s="13" t="s">
        <v>481</v>
      </c>
      <c r="B423" s="25" t="s">
        <v>482</v>
      </c>
      <c r="C423" s="25" t="s">
        <v>641</v>
      </c>
      <c r="D423" s="25" t="s">
        <v>2075</v>
      </c>
      <c r="E423" s="25" t="s">
        <v>2328</v>
      </c>
      <c r="F423" s="25" t="s">
        <v>2329</v>
      </c>
      <c r="G423" s="26">
        <v>237</v>
      </c>
      <c r="H423" s="25" t="s">
        <v>2319</v>
      </c>
      <c r="I423" s="25" t="s">
        <v>2330</v>
      </c>
      <c r="J423" s="25"/>
      <c r="K423" s="25" t="s">
        <v>2321</v>
      </c>
      <c r="L423" s="25" t="s">
        <v>487</v>
      </c>
      <c r="M423" s="27">
        <v>0.03</v>
      </c>
      <c r="N423" s="14"/>
      <c r="O423" s="14"/>
      <c r="P423" s="22">
        <v>150616.7849</v>
      </c>
      <c r="Q423" s="52"/>
      <c r="R423" s="52">
        <v>0</v>
      </c>
      <c r="S423" s="22">
        <f t="shared" si="47"/>
        <v>150616.7849</v>
      </c>
      <c r="T423" s="37">
        <f t="shared" si="48"/>
        <v>0</v>
      </c>
      <c r="U423" s="27">
        <v>0</v>
      </c>
      <c r="V423" s="18">
        <v>0</v>
      </c>
      <c r="W423" s="38">
        <f t="shared" si="46"/>
        <v>0</v>
      </c>
      <c r="X423" s="52">
        <v>0</v>
      </c>
      <c r="Y423" s="15">
        <v>7.0000000000000007E-2</v>
      </c>
      <c r="Z423" s="51">
        <f t="shared" si="49"/>
        <v>0</v>
      </c>
      <c r="AA423" s="27">
        <v>0.23</v>
      </c>
      <c r="AB423" s="52">
        <f t="shared" si="50"/>
        <v>0</v>
      </c>
      <c r="AC423" s="14"/>
    </row>
    <row r="424" spans="1:29" hidden="1" x14ac:dyDescent="0.3">
      <c r="A424" s="13" t="s">
        <v>481</v>
      </c>
      <c r="B424" s="25" t="s">
        <v>482</v>
      </c>
      <c r="C424" s="25" t="s">
        <v>641</v>
      </c>
      <c r="D424" s="25" t="s">
        <v>665</v>
      </c>
      <c r="E424" s="25" t="s">
        <v>392</v>
      </c>
      <c r="F424" s="25" t="s">
        <v>392</v>
      </c>
      <c r="G424" s="26">
        <v>237</v>
      </c>
      <c r="H424" s="25" t="s">
        <v>2319</v>
      </c>
      <c r="I424" s="25" t="s">
        <v>392</v>
      </c>
      <c r="J424" s="25"/>
      <c r="K424" s="25" t="s">
        <v>711</v>
      </c>
      <c r="L424" s="25" t="s">
        <v>487</v>
      </c>
      <c r="M424" s="45">
        <v>8.5000000000000006E-2</v>
      </c>
      <c r="N424" s="14"/>
      <c r="O424" s="14"/>
      <c r="P424" s="22">
        <v>88450.895399999339</v>
      </c>
      <c r="Q424" s="52"/>
      <c r="R424" s="52">
        <v>0</v>
      </c>
      <c r="S424" s="22">
        <f t="shared" si="47"/>
        <v>88450.895399999339</v>
      </c>
      <c r="T424" s="37">
        <f t="shared" si="48"/>
        <v>0</v>
      </c>
      <c r="U424" s="45">
        <v>0</v>
      </c>
      <c r="V424" s="18">
        <v>0</v>
      </c>
      <c r="W424" s="38">
        <f t="shared" si="46"/>
        <v>0</v>
      </c>
      <c r="X424" s="52">
        <v>0</v>
      </c>
      <c r="Y424" s="15">
        <v>7.0000000000000007E-2</v>
      </c>
      <c r="Z424" s="51">
        <f t="shared" si="49"/>
        <v>0</v>
      </c>
      <c r="AA424" s="45">
        <v>0.38</v>
      </c>
      <c r="AB424" s="52">
        <f t="shared" si="50"/>
        <v>0</v>
      </c>
      <c r="AC424" s="14"/>
    </row>
    <row r="425" spans="1:29" hidden="1" x14ac:dyDescent="0.3">
      <c r="A425" s="13" t="s">
        <v>481</v>
      </c>
      <c r="B425" s="25" t="s">
        <v>482</v>
      </c>
      <c r="C425" s="25" t="s">
        <v>641</v>
      </c>
      <c r="D425" s="25" t="s">
        <v>665</v>
      </c>
      <c r="E425" s="25" t="s">
        <v>2361</v>
      </c>
      <c r="F425" s="25" t="s">
        <v>2362</v>
      </c>
      <c r="G425" s="26">
        <v>237</v>
      </c>
      <c r="H425" s="25" t="s">
        <v>2319</v>
      </c>
      <c r="I425" s="25" t="s">
        <v>2363</v>
      </c>
      <c r="J425" s="25"/>
      <c r="K425" s="25" t="s">
        <v>2321</v>
      </c>
      <c r="L425" s="25" t="s">
        <v>487</v>
      </c>
      <c r="M425" s="27">
        <v>6.7000000000000004E-2</v>
      </c>
      <c r="N425" s="14"/>
      <c r="O425" s="14"/>
      <c r="P425" s="22">
        <v>21368.010499999451</v>
      </c>
      <c r="Q425" s="52"/>
      <c r="R425" s="52">
        <v>0</v>
      </c>
      <c r="S425" s="22">
        <f t="shared" si="47"/>
        <v>21368.010499999451</v>
      </c>
      <c r="T425" s="37">
        <f t="shared" si="48"/>
        <v>0</v>
      </c>
      <c r="U425" s="27">
        <v>0</v>
      </c>
      <c r="V425" s="18">
        <v>0</v>
      </c>
      <c r="W425" s="38">
        <f t="shared" si="46"/>
        <v>0</v>
      </c>
      <c r="X425" s="52">
        <v>0</v>
      </c>
      <c r="Y425" s="15">
        <v>7.0000000000000007E-2</v>
      </c>
      <c r="Z425" s="51">
        <f t="shared" si="49"/>
        <v>0</v>
      </c>
      <c r="AA425" s="27">
        <v>0.35</v>
      </c>
      <c r="AB425" s="52">
        <f t="shared" si="50"/>
        <v>0</v>
      </c>
      <c r="AC425" s="14"/>
    </row>
    <row r="426" spans="1:29" hidden="1" x14ac:dyDescent="0.3">
      <c r="A426" s="13" t="s">
        <v>481</v>
      </c>
      <c r="B426" s="25" t="s">
        <v>482</v>
      </c>
      <c r="C426" s="25" t="s">
        <v>641</v>
      </c>
      <c r="D426" s="25" t="s">
        <v>665</v>
      </c>
      <c r="E426" s="25" t="s">
        <v>326</v>
      </c>
      <c r="F426" s="25" t="s">
        <v>326</v>
      </c>
      <c r="G426" s="26">
        <v>237</v>
      </c>
      <c r="H426" s="25" t="s">
        <v>2319</v>
      </c>
      <c r="I426" s="25" t="s">
        <v>2353</v>
      </c>
      <c r="J426" s="25"/>
      <c r="K426" s="25" t="s">
        <v>711</v>
      </c>
      <c r="L426" s="25" t="s">
        <v>487</v>
      </c>
      <c r="M426" s="45">
        <v>2.86E-2</v>
      </c>
      <c r="N426" s="14"/>
      <c r="O426" s="14"/>
      <c r="P426" s="22">
        <v>12574.36930000002</v>
      </c>
      <c r="Q426" s="52"/>
      <c r="R426" s="52">
        <v>0</v>
      </c>
      <c r="S426" s="22">
        <f t="shared" si="47"/>
        <v>12574.36930000002</v>
      </c>
      <c r="T426" s="37">
        <f t="shared" si="48"/>
        <v>0</v>
      </c>
      <c r="U426" s="45">
        <v>0</v>
      </c>
      <c r="V426" s="18">
        <v>0</v>
      </c>
      <c r="W426" s="38">
        <f t="shared" si="46"/>
        <v>0</v>
      </c>
      <c r="X426" s="52">
        <v>0</v>
      </c>
      <c r="Y426" s="15">
        <v>7.0000000000000007E-2</v>
      </c>
      <c r="Z426" s="51">
        <f t="shared" si="49"/>
        <v>0</v>
      </c>
      <c r="AA426" s="45">
        <v>0.43</v>
      </c>
      <c r="AB426" s="52">
        <f t="shared" si="50"/>
        <v>0</v>
      </c>
      <c r="AC426" s="14"/>
    </row>
    <row r="427" spans="1:29" hidden="1" x14ac:dyDescent="0.3">
      <c r="A427" s="13" t="s">
        <v>481</v>
      </c>
      <c r="B427" s="25" t="s">
        <v>482</v>
      </c>
      <c r="C427" s="25" t="s">
        <v>641</v>
      </c>
      <c r="D427" s="25" t="s">
        <v>2075</v>
      </c>
      <c r="E427" s="25" t="s">
        <v>2384</v>
      </c>
      <c r="F427" s="25" t="s">
        <v>2384</v>
      </c>
      <c r="G427" s="26">
        <v>237</v>
      </c>
      <c r="H427" s="25" t="s">
        <v>2319</v>
      </c>
      <c r="I427" s="25" t="s">
        <v>2385</v>
      </c>
      <c r="J427" s="25"/>
      <c r="K427" s="25" t="s">
        <v>711</v>
      </c>
      <c r="L427" s="25" t="s">
        <v>487</v>
      </c>
      <c r="M427" s="45">
        <v>0.04</v>
      </c>
      <c r="N427" s="14"/>
      <c r="O427" s="14"/>
      <c r="P427" s="22">
        <v>135334.34000000008</v>
      </c>
      <c r="Q427" s="52"/>
      <c r="R427" s="52">
        <v>0</v>
      </c>
      <c r="S427" s="22">
        <f t="shared" si="47"/>
        <v>135334.34000000008</v>
      </c>
      <c r="T427" s="37">
        <f t="shared" si="48"/>
        <v>0</v>
      </c>
      <c r="U427" s="45">
        <v>0</v>
      </c>
      <c r="V427" s="18">
        <v>0</v>
      </c>
      <c r="W427" s="38">
        <f t="shared" si="46"/>
        <v>0</v>
      </c>
      <c r="X427" s="52">
        <v>0</v>
      </c>
      <c r="Y427" s="15">
        <v>7.0000000000000007E-2</v>
      </c>
      <c r="Z427" s="51">
        <f t="shared" si="49"/>
        <v>0</v>
      </c>
      <c r="AA427" s="45">
        <v>0</v>
      </c>
      <c r="AB427" s="52">
        <f t="shared" si="50"/>
        <v>0</v>
      </c>
      <c r="AC427" s="14"/>
    </row>
    <row r="428" spans="1:29" hidden="1" x14ac:dyDescent="0.3">
      <c r="A428" s="13" t="s">
        <v>481</v>
      </c>
      <c r="B428" s="25" t="s">
        <v>482</v>
      </c>
      <c r="C428" s="25" t="s">
        <v>641</v>
      </c>
      <c r="D428" s="25" t="s">
        <v>2075</v>
      </c>
      <c r="E428" s="25" t="s">
        <v>2370</v>
      </c>
      <c r="F428" s="25" t="s">
        <v>2370</v>
      </c>
      <c r="G428" s="26">
        <v>237</v>
      </c>
      <c r="H428" s="25" t="s">
        <v>2319</v>
      </c>
      <c r="I428" s="25" t="s">
        <v>554</v>
      </c>
      <c r="J428" s="25"/>
      <c r="K428" s="25" t="s">
        <v>2321</v>
      </c>
      <c r="L428" s="25" t="s">
        <v>487</v>
      </c>
      <c r="M428" s="27">
        <v>0.126</v>
      </c>
      <c r="N428" s="14"/>
      <c r="O428" s="14"/>
      <c r="P428" s="22">
        <v>-4419874.2477999814</v>
      </c>
      <c r="Q428" s="52"/>
      <c r="R428" s="52">
        <v>0</v>
      </c>
      <c r="S428" s="22">
        <f t="shared" si="47"/>
        <v>-4419874.2477999814</v>
      </c>
      <c r="T428" s="37">
        <f t="shared" si="48"/>
        <v>0</v>
      </c>
      <c r="U428" s="27">
        <v>0</v>
      </c>
      <c r="V428" s="18">
        <v>0</v>
      </c>
      <c r="W428" s="38">
        <f t="shared" si="46"/>
        <v>0</v>
      </c>
      <c r="X428" s="52">
        <v>0</v>
      </c>
      <c r="Y428" s="15">
        <v>7.0000000000000007E-2</v>
      </c>
      <c r="Z428" s="51">
        <f t="shared" si="49"/>
        <v>0</v>
      </c>
      <c r="AA428" s="27">
        <v>0.43</v>
      </c>
      <c r="AB428" s="52">
        <f t="shared" si="50"/>
        <v>0</v>
      </c>
      <c r="AC428" s="14"/>
    </row>
    <row r="429" spans="1:29" hidden="1" x14ac:dyDescent="0.3">
      <c r="A429" s="13" t="s">
        <v>481</v>
      </c>
      <c r="B429" s="25" t="s">
        <v>482</v>
      </c>
      <c r="C429" s="25" t="s">
        <v>641</v>
      </c>
      <c r="D429" s="25" t="s">
        <v>665</v>
      </c>
      <c r="E429" s="25" t="s">
        <v>2350</v>
      </c>
      <c r="F429" s="25" t="s">
        <v>2350</v>
      </c>
      <c r="G429" s="26">
        <v>237</v>
      </c>
      <c r="H429" s="25" t="s">
        <v>2319</v>
      </c>
      <c r="I429" s="25" t="s">
        <v>2350</v>
      </c>
      <c r="J429" s="25"/>
      <c r="K429" s="25" t="s">
        <v>711</v>
      </c>
      <c r="L429" s="25" t="s">
        <v>487</v>
      </c>
      <c r="M429" s="45">
        <v>0.1</v>
      </c>
      <c r="N429" s="14"/>
      <c r="O429" s="14"/>
      <c r="P429" s="22">
        <v>540256.22185000358</v>
      </c>
      <c r="Q429" s="52"/>
      <c r="R429" s="52">
        <v>0</v>
      </c>
      <c r="S429" s="22">
        <f t="shared" si="47"/>
        <v>540256.22185000358</v>
      </c>
      <c r="T429" s="37">
        <f t="shared" si="48"/>
        <v>0</v>
      </c>
      <c r="U429" s="45">
        <v>0</v>
      </c>
      <c r="V429" s="18">
        <v>0</v>
      </c>
      <c r="W429" s="38">
        <f t="shared" si="46"/>
        <v>0</v>
      </c>
      <c r="X429" s="52">
        <v>0</v>
      </c>
      <c r="Y429" s="15">
        <v>7.0000000000000007E-2</v>
      </c>
      <c r="Z429" s="51">
        <f t="shared" si="49"/>
        <v>0</v>
      </c>
      <c r="AA429" s="45">
        <v>0.22500000000000001</v>
      </c>
      <c r="AB429" s="52">
        <f t="shared" si="50"/>
        <v>0</v>
      </c>
      <c r="AC429" s="14"/>
    </row>
    <row r="430" spans="1:29" hidden="1" x14ac:dyDescent="0.3">
      <c r="A430" s="13" t="s">
        <v>481</v>
      </c>
      <c r="B430" s="25" t="s">
        <v>482</v>
      </c>
      <c r="C430" s="25" t="s">
        <v>641</v>
      </c>
      <c r="D430" s="25" t="s">
        <v>665</v>
      </c>
      <c r="E430" s="25" t="s">
        <v>2350</v>
      </c>
      <c r="F430" s="25" t="s">
        <v>2350</v>
      </c>
      <c r="G430" s="26">
        <v>237</v>
      </c>
      <c r="H430" s="25" t="s">
        <v>2319</v>
      </c>
      <c r="I430" s="25" t="s">
        <v>2350</v>
      </c>
      <c r="J430" s="25"/>
      <c r="K430" s="25" t="s">
        <v>2321</v>
      </c>
      <c r="L430" s="25" t="s">
        <v>487</v>
      </c>
      <c r="M430" s="27">
        <v>0.1</v>
      </c>
      <c r="N430" s="14"/>
      <c r="O430" s="14"/>
      <c r="P430" s="22">
        <v>152812.59370000014</v>
      </c>
      <c r="Q430" s="52"/>
      <c r="R430" s="52">
        <v>0</v>
      </c>
      <c r="S430" s="22">
        <f t="shared" si="47"/>
        <v>152812.59370000014</v>
      </c>
      <c r="T430" s="37">
        <f t="shared" si="48"/>
        <v>0</v>
      </c>
      <c r="U430" s="27">
        <v>0</v>
      </c>
      <c r="V430" s="18">
        <v>0</v>
      </c>
      <c r="W430" s="38">
        <f t="shared" si="46"/>
        <v>0</v>
      </c>
      <c r="X430" s="52">
        <v>0</v>
      </c>
      <c r="Y430" s="15">
        <v>7.0000000000000007E-2</v>
      </c>
      <c r="Z430" s="51">
        <f t="shared" si="49"/>
        <v>0</v>
      </c>
      <c r="AA430" s="27">
        <v>0.23</v>
      </c>
      <c r="AB430" s="52">
        <f t="shared" si="50"/>
        <v>0</v>
      </c>
      <c r="AC430" s="14"/>
    </row>
    <row r="431" spans="1:29" hidden="1" x14ac:dyDescent="0.3">
      <c r="A431" s="13" t="s">
        <v>481</v>
      </c>
      <c r="B431" s="25" t="s">
        <v>482</v>
      </c>
      <c r="C431" s="25" t="s">
        <v>641</v>
      </c>
      <c r="D431" s="25" t="s">
        <v>2075</v>
      </c>
      <c r="E431" s="25" t="s">
        <v>2335</v>
      </c>
      <c r="F431" s="25" t="s">
        <v>2336</v>
      </c>
      <c r="G431" s="26">
        <v>237</v>
      </c>
      <c r="H431" s="25" t="s">
        <v>2319</v>
      </c>
      <c r="I431" s="25" t="s">
        <v>2335</v>
      </c>
      <c r="J431" s="25"/>
      <c r="K431" s="25" t="s">
        <v>2321</v>
      </c>
      <c r="L431" s="25" t="s">
        <v>496</v>
      </c>
      <c r="M431" s="30">
        <v>0</v>
      </c>
      <c r="N431" s="14"/>
      <c r="O431" s="14"/>
      <c r="P431" s="22">
        <v>-5.599999989499338E-3</v>
      </c>
      <c r="Q431" s="52"/>
      <c r="R431" s="52">
        <v>0</v>
      </c>
      <c r="S431" s="22">
        <f t="shared" si="47"/>
        <v>-5.599999989499338E-3</v>
      </c>
      <c r="T431" s="37">
        <f t="shared" si="48"/>
        <v>0</v>
      </c>
      <c r="U431" s="27">
        <v>0</v>
      </c>
      <c r="V431" s="18">
        <v>0</v>
      </c>
      <c r="W431" s="38">
        <f t="shared" si="46"/>
        <v>0</v>
      </c>
      <c r="X431" s="52">
        <v>0</v>
      </c>
      <c r="Y431" s="15">
        <v>7.0000000000000007E-2</v>
      </c>
      <c r="Z431" s="51">
        <f t="shared" si="49"/>
        <v>0</v>
      </c>
      <c r="AA431" s="30">
        <v>0.28999999999999998</v>
      </c>
      <c r="AB431" s="52">
        <f t="shared" si="50"/>
        <v>0</v>
      </c>
      <c r="AC431" s="14"/>
    </row>
    <row r="432" spans="1:29" hidden="1" x14ac:dyDescent="0.3">
      <c r="A432" s="13" t="s">
        <v>481</v>
      </c>
      <c r="B432" s="25" t="s">
        <v>482</v>
      </c>
      <c r="C432" s="25" t="s">
        <v>641</v>
      </c>
      <c r="D432" s="25" t="s">
        <v>2075</v>
      </c>
      <c r="E432" s="25" t="s">
        <v>2370</v>
      </c>
      <c r="F432" s="25" t="s">
        <v>2370</v>
      </c>
      <c r="G432" s="26">
        <v>237</v>
      </c>
      <c r="H432" s="25" t="s">
        <v>2319</v>
      </c>
      <c r="I432" s="25" t="s">
        <v>554</v>
      </c>
      <c r="J432" s="25"/>
      <c r="K432" s="25" t="s">
        <v>711</v>
      </c>
      <c r="L432" s="25" t="s">
        <v>487</v>
      </c>
      <c r="M432" s="55">
        <v>0.12870000000000001</v>
      </c>
      <c r="N432" s="14"/>
      <c r="O432" s="14"/>
      <c r="P432" s="22">
        <v>75092.728599997237</v>
      </c>
      <c r="Q432" s="52"/>
      <c r="R432" s="52">
        <v>0</v>
      </c>
      <c r="S432" s="22">
        <f t="shared" si="47"/>
        <v>75092.728599997237</v>
      </c>
      <c r="T432" s="37">
        <f t="shared" si="48"/>
        <v>0</v>
      </c>
      <c r="U432" s="45">
        <v>0</v>
      </c>
      <c r="V432" s="18">
        <v>0</v>
      </c>
      <c r="W432" s="38">
        <f t="shared" si="46"/>
        <v>0</v>
      </c>
      <c r="X432" s="52">
        <v>0</v>
      </c>
      <c r="Y432" s="15">
        <v>7.0000000000000007E-2</v>
      </c>
      <c r="Z432" s="51">
        <f t="shared" si="49"/>
        <v>0</v>
      </c>
      <c r="AA432" s="55">
        <v>0.46</v>
      </c>
      <c r="AB432" s="52">
        <f t="shared" si="50"/>
        <v>0</v>
      </c>
      <c r="AC432" s="14"/>
    </row>
    <row r="433" spans="1:29" hidden="1" x14ac:dyDescent="0.3">
      <c r="A433" s="13" t="s">
        <v>481</v>
      </c>
      <c r="B433" s="25" t="s">
        <v>482</v>
      </c>
      <c r="C433" s="25" t="s">
        <v>641</v>
      </c>
      <c r="D433" s="25" t="s">
        <v>2386</v>
      </c>
      <c r="E433" s="25" t="s">
        <v>2387</v>
      </c>
      <c r="F433" s="25" t="s">
        <v>2388</v>
      </c>
      <c r="G433" s="26">
        <v>237</v>
      </c>
      <c r="H433" s="25" t="s">
        <v>2319</v>
      </c>
      <c r="I433" s="25" t="s">
        <v>2389</v>
      </c>
      <c r="J433" s="25"/>
      <c r="K433" s="25" t="s">
        <v>2321</v>
      </c>
      <c r="L433" s="25" t="s">
        <v>487</v>
      </c>
      <c r="M433" s="30">
        <v>0.1</v>
      </c>
      <c r="N433" s="14"/>
      <c r="O433" s="14"/>
      <c r="P433" s="22">
        <v>9.5000000175787136E-2</v>
      </c>
      <c r="Q433" s="52"/>
      <c r="R433" s="52">
        <v>0</v>
      </c>
      <c r="S433" s="22">
        <f t="shared" si="47"/>
        <v>9.5000000175787136E-2</v>
      </c>
      <c r="T433" s="37">
        <f t="shared" si="48"/>
        <v>0</v>
      </c>
      <c r="U433" s="27">
        <v>0</v>
      </c>
      <c r="V433" s="18">
        <v>0</v>
      </c>
      <c r="W433" s="38">
        <f t="shared" si="46"/>
        <v>0</v>
      </c>
      <c r="X433" s="52">
        <v>0</v>
      </c>
      <c r="Y433" s="15">
        <v>7.0000000000000007E-2</v>
      </c>
      <c r="Z433" s="51">
        <f t="shared" si="49"/>
        <v>0</v>
      </c>
      <c r="AA433" s="30">
        <v>0.3</v>
      </c>
      <c r="AB433" s="52">
        <f t="shared" si="50"/>
        <v>0</v>
      </c>
      <c r="AC433" s="14"/>
    </row>
    <row r="434" spans="1:29" hidden="1" x14ac:dyDescent="0.3">
      <c r="A434" s="13" t="s">
        <v>481</v>
      </c>
      <c r="B434" s="25" t="s">
        <v>482</v>
      </c>
      <c r="C434" s="25" t="s">
        <v>641</v>
      </c>
      <c r="D434" s="25" t="s">
        <v>2075</v>
      </c>
      <c r="E434" s="25" t="s">
        <v>2381</v>
      </c>
      <c r="F434" s="25" t="s">
        <v>2381</v>
      </c>
      <c r="G434" s="26">
        <v>237</v>
      </c>
      <c r="H434" s="25" t="s">
        <v>2319</v>
      </c>
      <c r="I434" s="25" t="s">
        <v>2381</v>
      </c>
      <c r="J434" s="25"/>
      <c r="K434" s="25" t="s">
        <v>2321</v>
      </c>
      <c r="L434" s="25" t="s">
        <v>487</v>
      </c>
      <c r="M434" s="30">
        <v>0.04</v>
      </c>
      <c r="N434" s="14"/>
      <c r="O434" s="14"/>
      <c r="P434" s="22">
        <v>136824.25279999993</v>
      </c>
      <c r="Q434" s="52"/>
      <c r="R434" s="52">
        <v>0</v>
      </c>
      <c r="S434" s="22">
        <f t="shared" si="47"/>
        <v>136824.25279999993</v>
      </c>
      <c r="T434" s="37">
        <f t="shared" si="48"/>
        <v>0</v>
      </c>
      <c r="U434" s="27">
        <v>0</v>
      </c>
      <c r="V434" s="18">
        <v>0</v>
      </c>
      <c r="W434" s="38">
        <f t="shared" si="46"/>
        <v>0</v>
      </c>
      <c r="X434" s="52">
        <v>0</v>
      </c>
      <c r="Y434" s="15">
        <v>7.0000000000000007E-2</v>
      </c>
      <c r="Z434" s="51">
        <f t="shared" si="49"/>
        <v>0</v>
      </c>
      <c r="AA434" s="30">
        <v>0.32</v>
      </c>
      <c r="AB434" s="52">
        <f t="shared" si="50"/>
        <v>0</v>
      </c>
      <c r="AC434" s="14"/>
    </row>
    <row r="435" spans="1:29" hidden="1" x14ac:dyDescent="0.3">
      <c r="A435" s="13" t="s">
        <v>481</v>
      </c>
      <c r="B435" s="25" t="s">
        <v>482</v>
      </c>
      <c r="C435" s="25" t="s">
        <v>641</v>
      </c>
      <c r="D435" s="25" t="s">
        <v>2382</v>
      </c>
      <c r="E435" s="25" t="s">
        <v>2390</v>
      </c>
      <c r="F435" s="25" t="s">
        <v>2390</v>
      </c>
      <c r="G435" s="26">
        <v>237</v>
      </c>
      <c r="H435" s="25" t="s">
        <v>2319</v>
      </c>
      <c r="I435" s="25" t="s">
        <v>2390</v>
      </c>
      <c r="J435" s="25"/>
      <c r="K435" s="25" t="s">
        <v>711</v>
      </c>
      <c r="L435" s="25" t="s">
        <v>487</v>
      </c>
      <c r="M435" s="55">
        <v>0.04</v>
      </c>
      <c r="N435" s="14"/>
      <c r="O435" s="14"/>
      <c r="P435" s="22">
        <v>2778.8100000000004</v>
      </c>
      <c r="Q435" s="52"/>
      <c r="R435" s="52">
        <v>0</v>
      </c>
      <c r="S435" s="22">
        <f t="shared" si="47"/>
        <v>2778.8100000000004</v>
      </c>
      <c r="T435" s="37">
        <f t="shared" si="48"/>
        <v>0</v>
      </c>
      <c r="U435" s="45">
        <v>0</v>
      </c>
      <c r="V435" s="18">
        <v>0</v>
      </c>
      <c r="W435" s="38">
        <f t="shared" si="46"/>
        <v>0</v>
      </c>
      <c r="X435" s="52">
        <v>0</v>
      </c>
      <c r="Y435" s="15">
        <v>7.0000000000000007E-2</v>
      </c>
      <c r="Z435" s="51">
        <f t="shared" si="49"/>
        <v>0</v>
      </c>
      <c r="AA435" s="55">
        <v>0</v>
      </c>
      <c r="AB435" s="52">
        <f t="shared" si="50"/>
        <v>0</v>
      </c>
      <c r="AC435" s="14"/>
    </row>
    <row r="436" spans="1:29" hidden="1" x14ac:dyDescent="0.3">
      <c r="A436" s="13" t="s">
        <v>481</v>
      </c>
      <c r="B436" s="25" t="s">
        <v>482</v>
      </c>
      <c r="C436" s="25" t="s">
        <v>641</v>
      </c>
      <c r="D436" s="25" t="s">
        <v>665</v>
      </c>
      <c r="E436" s="31" t="s">
        <v>326</v>
      </c>
      <c r="F436" s="31" t="s">
        <v>326</v>
      </c>
      <c r="G436" s="57">
        <v>237</v>
      </c>
      <c r="H436" s="25" t="s">
        <v>2319</v>
      </c>
      <c r="I436" s="25" t="s">
        <v>2353</v>
      </c>
      <c r="J436" s="25"/>
      <c r="K436" s="25" t="s">
        <v>711</v>
      </c>
      <c r="L436" s="25" t="s">
        <v>487</v>
      </c>
      <c r="M436" s="55">
        <v>2.7199999999999998E-2</v>
      </c>
      <c r="N436" s="14"/>
      <c r="O436" s="14"/>
      <c r="P436" s="22">
        <v>8308.7184000003617</v>
      </c>
      <c r="Q436" s="52"/>
      <c r="R436" s="52">
        <v>0</v>
      </c>
      <c r="S436" s="22">
        <f t="shared" si="47"/>
        <v>8308.7184000003617</v>
      </c>
      <c r="T436" s="37">
        <f t="shared" si="48"/>
        <v>0</v>
      </c>
      <c r="U436" s="45">
        <v>0</v>
      </c>
      <c r="V436" s="18">
        <v>0</v>
      </c>
      <c r="W436" s="38">
        <f t="shared" si="46"/>
        <v>0</v>
      </c>
      <c r="X436" s="52">
        <v>0</v>
      </c>
      <c r="Y436" s="15">
        <v>7.0000000000000007E-2</v>
      </c>
      <c r="Z436" s="51">
        <f t="shared" si="49"/>
        <v>0</v>
      </c>
      <c r="AA436" s="55">
        <v>0.36</v>
      </c>
      <c r="AB436" s="52">
        <f t="shared" si="50"/>
        <v>0</v>
      </c>
      <c r="AC436" s="14"/>
    </row>
    <row r="437" spans="1:29" hidden="1" x14ac:dyDescent="0.3">
      <c r="A437" s="13" t="s">
        <v>481</v>
      </c>
      <c r="B437" s="25" t="s">
        <v>482</v>
      </c>
      <c r="C437" s="25" t="s">
        <v>641</v>
      </c>
      <c r="D437" s="25" t="s">
        <v>2075</v>
      </c>
      <c r="E437" s="31" t="s">
        <v>2371</v>
      </c>
      <c r="F437" s="31" t="s">
        <v>2372</v>
      </c>
      <c r="G437" s="57">
        <v>237</v>
      </c>
      <c r="H437" s="25" t="s">
        <v>2319</v>
      </c>
      <c r="I437" s="25" t="s">
        <v>2371</v>
      </c>
      <c r="J437" s="25"/>
      <c r="K437" s="25" t="s">
        <v>2321</v>
      </c>
      <c r="L437" s="25" t="s">
        <v>496</v>
      </c>
      <c r="M437" s="30">
        <v>0</v>
      </c>
      <c r="N437" s="14"/>
      <c r="O437" s="14"/>
      <c r="P437" s="22">
        <v>150989.73000000001</v>
      </c>
      <c r="Q437" s="52"/>
      <c r="R437" s="52">
        <v>0</v>
      </c>
      <c r="S437" s="22">
        <f t="shared" si="47"/>
        <v>150989.73000000001</v>
      </c>
      <c r="T437" s="37">
        <f t="shared" si="48"/>
        <v>0</v>
      </c>
      <c r="U437" s="27">
        <v>0</v>
      </c>
      <c r="V437" s="18">
        <v>0</v>
      </c>
      <c r="W437" s="38">
        <f t="shared" si="46"/>
        <v>0</v>
      </c>
      <c r="X437" s="52">
        <v>0</v>
      </c>
      <c r="Y437" s="15">
        <v>7.0000000000000007E-2</v>
      </c>
      <c r="Z437" s="51">
        <f t="shared" si="49"/>
        <v>0</v>
      </c>
      <c r="AA437" s="30">
        <v>0</v>
      </c>
      <c r="AB437" s="52">
        <f t="shared" si="50"/>
        <v>0</v>
      </c>
      <c r="AC437" s="14"/>
    </row>
    <row r="438" spans="1:29" hidden="1" x14ac:dyDescent="0.3">
      <c r="A438" s="13" t="s">
        <v>481</v>
      </c>
      <c r="B438" s="25" t="s">
        <v>482</v>
      </c>
      <c r="C438" s="25" t="s">
        <v>641</v>
      </c>
      <c r="D438" s="25" t="s">
        <v>2075</v>
      </c>
      <c r="E438" s="31" t="s">
        <v>2391</v>
      </c>
      <c r="F438" s="31" t="s">
        <v>2391</v>
      </c>
      <c r="G438" s="57">
        <v>237</v>
      </c>
      <c r="H438" s="25" t="s">
        <v>2319</v>
      </c>
      <c r="I438" s="25" t="s">
        <v>2385</v>
      </c>
      <c r="J438" s="25"/>
      <c r="K438" s="25" t="s">
        <v>711</v>
      </c>
      <c r="L438" s="25" t="s">
        <v>487</v>
      </c>
      <c r="M438" s="55">
        <v>0.04</v>
      </c>
      <c r="N438" s="14"/>
      <c r="O438" s="14"/>
      <c r="P438" s="22">
        <v>34403.239999999831</v>
      </c>
      <c r="Q438" s="52"/>
      <c r="R438" s="52">
        <v>0</v>
      </c>
      <c r="S438" s="22">
        <f t="shared" si="47"/>
        <v>34403.239999999831</v>
      </c>
      <c r="T438" s="37">
        <f t="shared" si="48"/>
        <v>0</v>
      </c>
      <c r="U438" s="45">
        <v>0</v>
      </c>
      <c r="V438" s="18">
        <v>0</v>
      </c>
      <c r="W438" s="38">
        <f t="shared" si="46"/>
        <v>0</v>
      </c>
      <c r="X438" s="52">
        <v>0</v>
      </c>
      <c r="Y438" s="15">
        <v>7.0000000000000007E-2</v>
      </c>
      <c r="Z438" s="51">
        <f t="shared" si="49"/>
        <v>0</v>
      </c>
      <c r="AA438" s="55">
        <v>0</v>
      </c>
      <c r="AB438" s="52">
        <f t="shared" si="50"/>
        <v>0</v>
      </c>
      <c r="AC438" s="14"/>
    </row>
    <row r="439" spans="1:29" hidden="1" x14ac:dyDescent="0.3">
      <c r="A439" s="13" t="s">
        <v>481</v>
      </c>
      <c r="B439" s="25" t="s">
        <v>482</v>
      </c>
      <c r="C439" s="25" t="s">
        <v>483</v>
      </c>
      <c r="D439" s="25" t="s">
        <v>494</v>
      </c>
      <c r="E439" s="31" t="s">
        <v>2392</v>
      </c>
      <c r="F439" s="31" t="s">
        <v>2392</v>
      </c>
      <c r="G439" s="57">
        <v>237</v>
      </c>
      <c r="H439" s="25" t="s">
        <v>2319</v>
      </c>
      <c r="I439" s="25" t="s">
        <v>2392</v>
      </c>
      <c r="J439" s="25"/>
      <c r="K439" s="25" t="s">
        <v>711</v>
      </c>
      <c r="L439" s="25" t="s">
        <v>496</v>
      </c>
      <c r="M439" s="55">
        <v>0</v>
      </c>
      <c r="N439" s="14"/>
      <c r="O439" s="14"/>
      <c r="P439" s="22">
        <v>-10000</v>
      </c>
      <c r="Q439" s="52"/>
      <c r="R439" s="52">
        <v>0</v>
      </c>
      <c r="S439" s="22">
        <f t="shared" si="47"/>
        <v>-10000</v>
      </c>
      <c r="T439" s="37">
        <f t="shared" si="48"/>
        <v>0</v>
      </c>
      <c r="U439" s="45">
        <v>0</v>
      </c>
      <c r="V439" s="18">
        <v>0</v>
      </c>
      <c r="W439" s="38">
        <f t="shared" si="46"/>
        <v>0</v>
      </c>
      <c r="X439" s="52">
        <v>0</v>
      </c>
      <c r="Y439" s="15">
        <v>7.0000000000000007E-2</v>
      </c>
      <c r="Z439" s="51">
        <f t="shared" si="49"/>
        <v>0</v>
      </c>
      <c r="AA439" s="55">
        <v>0</v>
      </c>
      <c r="AB439" s="52">
        <f t="shared" si="50"/>
        <v>0</v>
      </c>
      <c r="AC439" s="14"/>
    </row>
    <row r="440" spans="1:29" hidden="1" x14ac:dyDescent="0.3">
      <c r="A440" s="13" t="s">
        <v>481</v>
      </c>
      <c r="B440" s="25" t="s">
        <v>482</v>
      </c>
      <c r="C440" s="25" t="s">
        <v>641</v>
      </c>
      <c r="D440" s="25" t="s">
        <v>665</v>
      </c>
      <c r="E440" s="31" t="s">
        <v>2351</v>
      </c>
      <c r="F440" s="31" t="s">
        <v>2351</v>
      </c>
      <c r="G440" s="57">
        <v>237</v>
      </c>
      <c r="H440" s="25" t="s">
        <v>2319</v>
      </c>
      <c r="I440" s="25" t="s">
        <v>2352</v>
      </c>
      <c r="J440" s="25"/>
      <c r="K440" s="25" t="s">
        <v>2321</v>
      </c>
      <c r="L440" s="25" t="s">
        <v>487</v>
      </c>
      <c r="M440" s="30">
        <v>0.01</v>
      </c>
      <c r="N440" s="14"/>
      <c r="O440" s="14"/>
      <c r="P440" s="22">
        <v>10</v>
      </c>
      <c r="Q440" s="52"/>
      <c r="R440" s="52">
        <v>0</v>
      </c>
      <c r="S440" s="22">
        <f t="shared" si="47"/>
        <v>10</v>
      </c>
      <c r="T440" s="37">
        <f t="shared" si="48"/>
        <v>0</v>
      </c>
      <c r="U440" s="27">
        <v>0</v>
      </c>
      <c r="V440" s="18">
        <v>0</v>
      </c>
      <c r="W440" s="38">
        <f t="shared" si="46"/>
        <v>0</v>
      </c>
      <c r="X440" s="52">
        <v>0</v>
      </c>
      <c r="Y440" s="15">
        <v>7.0000000000000007E-2</v>
      </c>
      <c r="Z440" s="51">
        <f t="shared" si="49"/>
        <v>0</v>
      </c>
      <c r="AA440" s="30">
        <v>0</v>
      </c>
      <c r="AB440" s="52">
        <f t="shared" si="50"/>
        <v>0</v>
      </c>
      <c r="AC440" s="14"/>
    </row>
    <row r="441" spans="1:29" hidden="1" x14ac:dyDescent="0.3">
      <c r="A441" s="13" t="s">
        <v>481</v>
      </c>
      <c r="B441" s="25" t="s">
        <v>482</v>
      </c>
      <c r="C441" s="25" t="s">
        <v>483</v>
      </c>
      <c r="D441" s="25" t="s">
        <v>484</v>
      </c>
      <c r="E441" s="31" t="s">
        <v>2317</v>
      </c>
      <c r="F441" s="31" t="s">
        <v>2318</v>
      </c>
      <c r="G441" s="57">
        <v>237</v>
      </c>
      <c r="H441" s="25" t="s">
        <v>2319</v>
      </c>
      <c r="I441" s="25" t="s">
        <v>2320</v>
      </c>
      <c r="J441" s="25"/>
      <c r="K441" s="25" t="s">
        <v>711</v>
      </c>
      <c r="L441" s="25" t="s">
        <v>487</v>
      </c>
      <c r="M441" s="55">
        <v>0.03</v>
      </c>
      <c r="N441" s="14"/>
      <c r="O441" s="14"/>
      <c r="P441" s="22">
        <v>54.703900000080466</v>
      </c>
      <c r="Q441" s="52"/>
      <c r="R441" s="52">
        <v>0</v>
      </c>
      <c r="S441" s="22">
        <f t="shared" si="47"/>
        <v>54.703900000080466</v>
      </c>
      <c r="T441" s="37">
        <f t="shared" si="48"/>
        <v>0</v>
      </c>
      <c r="U441" s="45">
        <v>0</v>
      </c>
      <c r="V441" s="18">
        <v>0</v>
      </c>
      <c r="W441" s="38">
        <f t="shared" si="46"/>
        <v>0</v>
      </c>
      <c r="X441" s="52">
        <v>0</v>
      </c>
      <c r="Y441" s="15">
        <v>7.0000000000000007E-2</v>
      </c>
      <c r="Z441" s="51">
        <f t="shared" si="49"/>
        <v>0</v>
      </c>
      <c r="AA441" s="55">
        <v>0.21</v>
      </c>
      <c r="AB441" s="52">
        <f t="shared" si="50"/>
        <v>0</v>
      </c>
      <c r="AC441" s="14"/>
    </row>
    <row r="442" spans="1:29" hidden="1" x14ac:dyDescent="0.3">
      <c r="A442" s="13" t="s">
        <v>481</v>
      </c>
      <c r="B442" s="25" t="s">
        <v>482</v>
      </c>
      <c r="C442" s="25" t="s">
        <v>483</v>
      </c>
      <c r="D442" s="25" t="s">
        <v>484</v>
      </c>
      <c r="E442" s="31" t="s">
        <v>580</v>
      </c>
      <c r="F442" s="31" t="s">
        <v>2393</v>
      </c>
      <c r="G442" s="57">
        <v>237</v>
      </c>
      <c r="H442" s="25" t="s">
        <v>2319</v>
      </c>
      <c r="I442" s="25" t="s">
        <v>2357</v>
      </c>
      <c r="J442" s="25"/>
      <c r="K442" s="25" t="s">
        <v>2321</v>
      </c>
      <c r="L442" s="25" t="s">
        <v>487</v>
      </c>
      <c r="M442" s="30">
        <v>0.03</v>
      </c>
      <c r="N442" s="14"/>
      <c r="O442" s="14"/>
      <c r="P442" s="22">
        <v>17151.064000000013</v>
      </c>
      <c r="Q442" s="52"/>
      <c r="R442" s="52">
        <v>0</v>
      </c>
      <c r="S442" s="22">
        <f t="shared" si="47"/>
        <v>17151.064000000013</v>
      </c>
      <c r="T442" s="37">
        <f t="shared" si="48"/>
        <v>0</v>
      </c>
      <c r="U442" s="27">
        <v>0</v>
      </c>
      <c r="V442" s="18">
        <v>0</v>
      </c>
      <c r="W442" s="38">
        <f t="shared" si="46"/>
        <v>0</v>
      </c>
      <c r="X442" s="52">
        <v>0</v>
      </c>
      <c r="Y442" s="15">
        <v>7.0000000000000007E-2</v>
      </c>
      <c r="Z442" s="51">
        <f t="shared" si="49"/>
        <v>0</v>
      </c>
      <c r="AA442" s="30">
        <v>0.4</v>
      </c>
      <c r="AB442" s="52">
        <f t="shared" si="50"/>
        <v>0</v>
      </c>
      <c r="AC442" s="14"/>
    </row>
    <row r="443" spans="1:29" hidden="1" x14ac:dyDescent="0.3">
      <c r="A443" s="13" t="s">
        <v>481</v>
      </c>
      <c r="B443" s="25" t="s">
        <v>482</v>
      </c>
      <c r="C443" s="25" t="s">
        <v>641</v>
      </c>
      <c r="D443" s="25" t="s">
        <v>2075</v>
      </c>
      <c r="E443" s="31" t="s">
        <v>2370</v>
      </c>
      <c r="F443" s="31" t="s">
        <v>2370</v>
      </c>
      <c r="G443" s="57">
        <v>237</v>
      </c>
      <c r="H443" s="25" t="s">
        <v>2319</v>
      </c>
      <c r="I443" s="25" t="s">
        <v>554</v>
      </c>
      <c r="J443" s="25"/>
      <c r="K443" s="25" t="s">
        <v>2321</v>
      </c>
      <c r="L443" s="25" t="s">
        <v>487</v>
      </c>
      <c r="M443" s="30">
        <v>0.12429999999999999</v>
      </c>
      <c r="N443" s="14"/>
      <c r="O443" s="14"/>
      <c r="P443" s="22">
        <v>-153162.35249998898</v>
      </c>
      <c r="Q443" s="52"/>
      <c r="R443" s="52">
        <v>0</v>
      </c>
      <c r="S443" s="22">
        <f t="shared" si="47"/>
        <v>-153162.35249998898</v>
      </c>
      <c r="T443" s="37">
        <f t="shared" si="48"/>
        <v>0</v>
      </c>
      <c r="U443" s="27">
        <v>0</v>
      </c>
      <c r="V443" s="18">
        <v>0</v>
      </c>
      <c r="W443" s="38">
        <f t="shared" si="46"/>
        <v>0</v>
      </c>
      <c r="X443" s="52">
        <v>0</v>
      </c>
      <c r="Y443" s="15">
        <v>7.0000000000000007E-2</v>
      </c>
      <c r="Z443" s="51">
        <f t="shared" si="49"/>
        <v>0</v>
      </c>
      <c r="AA443" s="30">
        <v>0.41</v>
      </c>
      <c r="AB443" s="52">
        <f t="shared" si="50"/>
        <v>0</v>
      </c>
      <c r="AC443" s="14"/>
    </row>
    <row r="444" spans="1:29" hidden="1" x14ac:dyDescent="0.3">
      <c r="A444" s="13" t="s">
        <v>481</v>
      </c>
      <c r="B444" s="25" t="s">
        <v>482</v>
      </c>
      <c r="C444" s="25" t="s">
        <v>641</v>
      </c>
      <c r="D444" s="25" t="s">
        <v>2075</v>
      </c>
      <c r="E444" s="31" t="s">
        <v>2370</v>
      </c>
      <c r="F444" s="31" t="s">
        <v>2394</v>
      </c>
      <c r="G444" s="57">
        <v>237</v>
      </c>
      <c r="H444" s="25" t="s">
        <v>2319</v>
      </c>
      <c r="I444" s="25" t="s">
        <v>554</v>
      </c>
      <c r="J444" s="25"/>
      <c r="K444" s="25" t="s">
        <v>711</v>
      </c>
      <c r="L444" s="25" t="s">
        <v>487</v>
      </c>
      <c r="M444" s="55">
        <v>0.13239999999999999</v>
      </c>
      <c r="N444" s="14"/>
      <c r="O444" s="14"/>
      <c r="P444" s="22">
        <v>1389.59</v>
      </c>
      <c r="Q444" s="52"/>
      <c r="R444" s="52">
        <v>0</v>
      </c>
      <c r="S444" s="22">
        <f t="shared" si="47"/>
        <v>1389.59</v>
      </c>
      <c r="T444" s="37">
        <f t="shared" si="48"/>
        <v>0</v>
      </c>
      <c r="U444" s="45">
        <v>0</v>
      </c>
      <c r="V444" s="18">
        <v>0</v>
      </c>
      <c r="W444" s="38">
        <f t="shared" si="46"/>
        <v>0</v>
      </c>
      <c r="X444" s="52">
        <v>0</v>
      </c>
      <c r="Y444" s="15">
        <v>7.0000000000000007E-2</v>
      </c>
      <c r="Z444" s="51">
        <f t="shared" si="49"/>
        <v>0</v>
      </c>
      <c r="AA444" s="55">
        <v>0.44</v>
      </c>
      <c r="AB444" s="52">
        <f t="shared" si="50"/>
        <v>0</v>
      </c>
      <c r="AC444" s="14"/>
    </row>
    <row r="445" spans="1:29" hidden="1" x14ac:dyDescent="0.3">
      <c r="A445" s="13" t="s">
        <v>481</v>
      </c>
      <c r="B445" s="25" t="s">
        <v>482</v>
      </c>
      <c r="C445" s="25" t="s">
        <v>641</v>
      </c>
      <c r="D445" s="25" t="s">
        <v>2075</v>
      </c>
      <c r="E445" s="31" t="s">
        <v>2370</v>
      </c>
      <c r="F445" s="31" t="s">
        <v>2394</v>
      </c>
      <c r="G445" s="57">
        <v>237</v>
      </c>
      <c r="H445" s="25" t="s">
        <v>2319</v>
      </c>
      <c r="I445" s="25" t="s">
        <v>554</v>
      </c>
      <c r="J445" s="25"/>
      <c r="K445" s="25" t="s">
        <v>711</v>
      </c>
      <c r="L445" s="25" t="s">
        <v>547</v>
      </c>
      <c r="M445" s="55">
        <v>8.4199999999999997E-2</v>
      </c>
      <c r="N445" s="14"/>
      <c r="O445" s="14"/>
      <c r="P445" s="22">
        <v>762.59000000008382</v>
      </c>
      <c r="Q445" s="52"/>
      <c r="R445" s="52">
        <v>0</v>
      </c>
      <c r="S445" s="22">
        <f t="shared" si="47"/>
        <v>762.59000000008382</v>
      </c>
      <c r="T445" s="37">
        <f t="shared" si="48"/>
        <v>0</v>
      </c>
      <c r="U445" s="45">
        <v>0</v>
      </c>
      <c r="V445" s="18">
        <v>0</v>
      </c>
      <c r="W445" s="38">
        <f t="shared" si="46"/>
        <v>0</v>
      </c>
      <c r="X445" s="52">
        <v>0</v>
      </c>
      <c r="Y445" s="15">
        <v>7.0000000000000007E-2</v>
      </c>
      <c r="Z445" s="51">
        <f t="shared" si="49"/>
        <v>0</v>
      </c>
      <c r="AA445" s="58">
        <v>0</v>
      </c>
      <c r="AB445" s="52">
        <f t="shared" si="50"/>
        <v>0</v>
      </c>
      <c r="AC445" s="14"/>
    </row>
    <row r="446" spans="1:29" hidden="1" x14ac:dyDescent="0.3">
      <c r="A446" s="13" t="s">
        <v>481</v>
      </c>
      <c r="B446" s="25" t="s">
        <v>482</v>
      </c>
      <c r="C446" s="25" t="s">
        <v>641</v>
      </c>
      <c r="D446" s="25" t="s">
        <v>2075</v>
      </c>
      <c r="E446" s="31" t="s">
        <v>2370</v>
      </c>
      <c r="F446" s="31" t="s">
        <v>2394</v>
      </c>
      <c r="G446" s="57">
        <v>237</v>
      </c>
      <c r="H446" s="25" t="s">
        <v>2319</v>
      </c>
      <c r="I446" s="25" t="s">
        <v>554</v>
      </c>
      <c r="J446" s="25"/>
      <c r="K446" s="25" t="s">
        <v>2321</v>
      </c>
      <c r="L446" s="25" t="s">
        <v>487</v>
      </c>
      <c r="M446" s="30">
        <v>0.1923</v>
      </c>
      <c r="N446" s="14"/>
      <c r="O446" s="14"/>
      <c r="P446" s="22">
        <v>179.26829999964684</v>
      </c>
      <c r="Q446" s="52"/>
      <c r="R446" s="52">
        <v>0</v>
      </c>
      <c r="S446" s="22">
        <f t="shared" si="47"/>
        <v>179.26829999964684</v>
      </c>
      <c r="T446" s="37">
        <f t="shared" si="48"/>
        <v>0</v>
      </c>
      <c r="U446" s="27">
        <v>0</v>
      </c>
      <c r="V446" s="18">
        <v>0</v>
      </c>
      <c r="W446" s="38">
        <f t="shared" si="46"/>
        <v>0</v>
      </c>
      <c r="X446" s="52">
        <v>0</v>
      </c>
      <c r="Y446" s="15">
        <v>7.0000000000000007E-2</v>
      </c>
      <c r="Z446" s="51">
        <f t="shared" si="49"/>
        <v>0</v>
      </c>
      <c r="AA446" s="30">
        <v>0.41</v>
      </c>
      <c r="AB446" s="52">
        <f t="shared" si="50"/>
        <v>0</v>
      </c>
      <c r="AC446" s="14"/>
    </row>
    <row r="447" spans="1:29" hidden="1" x14ac:dyDescent="0.3">
      <c r="A447" s="13" t="s">
        <v>481</v>
      </c>
      <c r="B447" s="25" t="s">
        <v>482</v>
      </c>
      <c r="C447" s="25" t="s">
        <v>641</v>
      </c>
      <c r="D447" s="25" t="s">
        <v>2386</v>
      </c>
      <c r="E447" s="31" t="s">
        <v>2395</v>
      </c>
      <c r="F447" s="31" t="s">
        <v>2395</v>
      </c>
      <c r="G447" s="57">
        <v>237</v>
      </c>
      <c r="H447" s="25" t="s">
        <v>2319</v>
      </c>
      <c r="I447" s="25" t="s">
        <v>1842</v>
      </c>
      <c r="J447" s="25"/>
      <c r="K447" s="25" t="s">
        <v>711</v>
      </c>
      <c r="L447" s="25" t="s">
        <v>487</v>
      </c>
      <c r="M447" s="55">
        <v>0.03</v>
      </c>
      <c r="N447" s="14"/>
      <c r="O447" s="14"/>
      <c r="P447" s="22">
        <v>-6.8699999999043939</v>
      </c>
      <c r="Q447" s="52"/>
      <c r="R447" s="52">
        <v>0</v>
      </c>
      <c r="S447" s="22">
        <f t="shared" si="47"/>
        <v>-6.8699999999043939</v>
      </c>
      <c r="T447" s="37">
        <f t="shared" si="48"/>
        <v>0</v>
      </c>
      <c r="U447" s="45">
        <v>0</v>
      </c>
      <c r="V447" s="18">
        <v>0</v>
      </c>
      <c r="W447" s="38">
        <f t="shared" si="46"/>
        <v>0</v>
      </c>
      <c r="X447" s="52">
        <v>0</v>
      </c>
      <c r="Y447" s="15">
        <v>7.0000000000000007E-2</v>
      </c>
      <c r="Z447" s="51">
        <f t="shared" si="49"/>
        <v>0</v>
      </c>
      <c r="AA447" s="55">
        <v>0</v>
      </c>
      <c r="AB447" s="52">
        <f t="shared" si="50"/>
        <v>0</v>
      </c>
      <c r="AC447" s="14"/>
    </row>
    <row r="448" spans="1:29" hidden="1" x14ac:dyDescent="0.3">
      <c r="A448" s="13" t="s">
        <v>481</v>
      </c>
      <c r="B448" s="25" t="s">
        <v>482</v>
      </c>
      <c r="C448" s="25" t="s">
        <v>641</v>
      </c>
      <c r="D448" s="25" t="s">
        <v>665</v>
      </c>
      <c r="E448" s="31" t="s">
        <v>2351</v>
      </c>
      <c r="F448" s="31" t="s">
        <v>2351</v>
      </c>
      <c r="G448" s="57">
        <v>237</v>
      </c>
      <c r="H448" s="25" t="s">
        <v>2319</v>
      </c>
      <c r="I448" s="25" t="s">
        <v>2352</v>
      </c>
      <c r="J448" s="25"/>
      <c r="K448" s="25" t="s">
        <v>711</v>
      </c>
      <c r="L448" s="25" t="s">
        <v>487</v>
      </c>
      <c r="M448" s="55">
        <v>0.01</v>
      </c>
      <c r="N448" s="14"/>
      <c r="O448" s="14"/>
      <c r="P448" s="22">
        <v>117.11649999895599</v>
      </c>
      <c r="Q448" s="52"/>
      <c r="R448" s="52">
        <v>0</v>
      </c>
      <c r="S448" s="22">
        <f t="shared" si="47"/>
        <v>117.11649999895599</v>
      </c>
      <c r="T448" s="37">
        <f t="shared" si="48"/>
        <v>0</v>
      </c>
      <c r="U448" s="45">
        <v>0</v>
      </c>
      <c r="V448" s="18">
        <v>0</v>
      </c>
      <c r="W448" s="38">
        <f t="shared" si="46"/>
        <v>0</v>
      </c>
      <c r="X448" s="52">
        <v>0</v>
      </c>
      <c r="Y448" s="15">
        <v>7.0000000000000007E-2</v>
      </c>
      <c r="Z448" s="51">
        <f t="shared" si="49"/>
        <v>0</v>
      </c>
      <c r="AA448" s="55">
        <v>0.19</v>
      </c>
      <c r="AB448" s="52">
        <f t="shared" si="50"/>
        <v>0</v>
      </c>
      <c r="AC448" s="14"/>
    </row>
    <row r="449" spans="1:29" hidden="1" x14ac:dyDescent="0.3">
      <c r="A449" s="13" t="s">
        <v>481</v>
      </c>
      <c r="B449" s="25" t="s">
        <v>482</v>
      </c>
      <c r="C449" s="25" t="s">
        <v>641</v>
      </c>
      <c r="D449" s="25" t="s">
        <v>665</v>
      </c>
      <c r="E449" s="31" t="s">
        <v>2351</v>
      </c>
      <c r="F449" s="31" t="s">
        <v>2351</v>
      </c>
      <c r="G449" s="57">
        <v>237</v>
      </c>
      <c r="H449" s="25" t="s">
        <v>2319</v>
      </c>
      <c r="I449" s="25" t="s">
        <v>2352</v>
      </c>
      <c r="J449" s="25"/>
      <c r="K449" s="25" t="s">
        <v>2321</v>
      </c>
      <c r="L449" s="25" t="s">
        <v>487</v>
      </c>
      <c r="M449" s="30">
        <v>0.01</v>
      </c>
      <c r="N449" s="14"/>
      <c r="O449" s="14"/>
      <c r="P449" s="22">
        <v>-416780.24500000244</v>
      </c>
      <c r="Q449" s="52"/>
      <c r="R449" s="52">
        <v>0</v>
      </c>
      <c r="S449" s="22">
        <f t="shared" si="47"/>
        <v>-416780.24500000244</v>
      </c>
      <c r="T449" s="37">
        <f t="shared" si="48"/>
        <v>0</v>
      </c>
      <c r="U449" s="27">
        <v>0</v>
      </c>
      <c r="V449" s="18">
        <v>0</v>
      </c>
      <c r="W449" s="38">
        <f t="shared" si="46"/>
        <v>0</v>
      </c>
      <c r="X449" s="52">
        <v>0</v>
      </c>
      <c r="Y449" s="15">
        <v>7.0000000000000007E-2</v>
      </c>
      <c r="Z449" s="51">
        <f t="shared" si="49"/>
        <v>0</v>
      </c>
      <c r="AA449" s="30">
        <v>0.35</v>
      </c>
      <c r="AB449" s="52">
        <f t="shared" si="50"/>
        <v>0</v>
      </c>
      <c r="AC449" s="14"/>
    </row>
    <row r="450" spans="1:29" hidden="1" x14ac:dyDescent="0.3">
      <c r="A450" s="13" t="s">
        <v>481</v>
      </c>
      <c r="B450" s="25" t="s">
        <v>482</v>
      </c>
      <c r="C450" s="25" t="s">
        <v>483</v>
      </c>
      <c r="D450" s="25" t="s">
        <v>484</v>
      </c>
      <c r="E450" s="31" t="s">
        <v>2396</v>
      </c>
      <c r="F450" s="31" t="s">
        <v>2397</v>
      </c>
      <c r="G450" s="57">
        <v>237</v>
      </c>
      <c r="H450" s="25" t="s">
        <v>2319</v>
      </c>
      <c r="I450" s="25" t="s">
        <v>2396</v>
      </c>
      <c r="J450" s="25"/>
      <c r="K450" s="25" t="s">
        <v>2321</v>
      </c>
      <c r="L450" s="25" t="s">
        <v>487</v>
      </c>
      <c r="M450" s="30">
        <v>0.04</v>
      </c>
      <c r="N450" s="14"/>
      <c r="O450" s="14"/>
      <c r="P450" s="22">
        <v>-0.57999999999447027</v>
      </c>
      <c r="Q450" s="52"/>
      <c r="R450" s="52">
        <v>0</v>
      </c>
      <c r="S450" s="22">
        <f t="shared" si="47"/>
        <v>-0.57999999999447027</v>
      </c>
      <c r="T450" s="37">
        <f t="shared" si="48"/>
        <v>0</v>
      </c>
      <c r="U450" s="27">
        <v>0</v>
      </c>
      <c r="V450" s="18">
        <v>0</v>
      </c>
      <c r="W450" s="38">
        <f t="shared" ref="W450:W513" si="51">IF(L450="返现",T450*M450,R450-T450)</f>
        <v>0</v>
      </c>
      <c r="X450" s="52">
        <v>0</v>
      </c>
      <c r="Y450" s="15">
        <v>7.0000000000000007E-2</v>
      </c>
      <c r="Z450" s="51">
        <f t="shared" si="49"/>
        <v>0</v>
      </c>
      <c r="AA450" s="30">
        <v>0</v>
      </c>
      <c r="AB450" s="52">
        <f t="shared" si="50"/>
        <v>0</v>
      </c>
      <c r="AC450" s="14"/>
    </row>
    <row r="451" spans="1:29" hidden="1" x14ac:dyDescent="0.3">
      <c r="A451" s="13" t="s">
        <v>481</v>
      </c>
      <c r="B451" s="25" t="s">
        <v>482</v>
      </c>
      <c r="C451" s="25" t="s">
        <v>641</v>
      </c>
      <c r="D451" s="25" t="s">
        <v>2075</v>
      </c>
      <c r="E451" s="31" t="s">
        <v>377</v>
      </c>
      <c r="F451" s="31" t="s">
        <v>377</v>
      </c>
      <c r="G451" s="57">
        <v>237</v>
      </c>
      <c r="H451" s="25" t="s">
        <v>2319</v>
      </c>
      <c r="I451" s="25" t="s">
        <v>2381</v>
      </c>
      <c r="J451" s="25"/>
      <c r="K451" s="25" t="s">
        <v>2321</v>
      </c>
      <c r="L451" s="25" t="s">
        <v>487</v>
      </c>
      <c r="M451" s="30">
        <v>0.04</v>
      </c>
      <c r="N451" s="14"/>
      <c r="O451" s="14"/>
      <c r="P451" s="22">
        <v>186613.16</v>
      </c>
      <c r="Q451" s="52"/>
      <c r="R451" s="52">
        <v>0</v>
      </c>
      <c r="S451" s="22">
        <f t="shared" ref="S451:S514" si="52">P451+Q451-R451</f>
        <v>186613.16</v>
      </c>
      <c r="T451" s="37">
        <f t="shared" ref="T451:T514" si="53">IF(L451="折扣",R451/(1+AA451)*M451,IF(L451="返现",R451/(1+AA451),R451/(1+M451+AA451)))</f>
        <v>0</v>
      </c>
      <c r="U451" s="27">
        <v>0</v>
      </c>
      <c r="V451" s="18">
        <v>0</v>
      </c>
      <c r="W451" s="38">
        <f t="shared" si="51"/>
        <v>0</v>
      </c>
      <c r="X451" s="52">
        <v>0</v>
      </c>
      <c r="Y451" s="15">
        <v>7.0000000000000007E-2</v>
      </c>
      <c r="Z451" s="51">
        <f t="shared" ref="Z451:Z514" si="54">R451*Y451</f>
        <v>0</v>
      </c>
      <c r="AA451" s="30">
        <v>0.32</v>
      </c>
      <c r="AB451" s="52">
        <f t="shared" si="50"/>
        <v>0</v>
      </c>
      <c r="AC451" s="14"/>
    </row>
    <row r="452" spans="1:29" hidden="1" x14ac:dyDescent="0.3">
      <c r="A452" s="13" t="s">
        <v>481</v>
      </c>
      <c r="B452" s="25" t="s">
        <v>482</v>
      </c>
      <c r="C452" s="25" t="s">
        <v>641</v>
      </c>
      <c r="D452" s="25" t="s">
        <v>2075</v>
      </c>
      <c r="E452" s="31" t="s">
        <v>652</v>
      </c>
      <c r="F452" s="31" t="s">
        <v>2398</v>
      </c>
      <c r="G452" s="57">
        <v>237</v>
      </c>
      <c r="H452" s="25" t="s">
        <v>2319</v>
      </c>
      <c r="I452" s="25" t="s">
        <v>396</v>
      </c>
      <c r="J452" s="25"/>
      <c r="K452" s="25" t="s">
        <v>711</v>
      </c>
      <c r="L452" s="25" t="s">
        <v>487</v>
      </c>
      <c r="M452" s="55">
        <v>0.05</v>
      </c>
      <c r="N452" s="14"/>
      <c r="O452" s="14"/>
      <c r="P452" s="22">
        <v>5117.699700000172</v>
      </c>
      <c r="Q452" s="52"/>
      <c r="R452" s="52">
        <v>0</v>
      </c>
      <c r="S452" s="22">
        <f t="shared" si="52"/>
        <v>5117.699700000172</v>
      </c>
      <c r="T452" s="37">
        <f t="shared" si="53"/>
        <v>0</v>
      </c>
      <c r="U452" s="45">
        <v>0</v>
      </c>
      <c r="V452" s="18">
        <v>0</v>
      </c>
      <c r="W452" s="38">
        <f t="shared" si="51"/>
        <v>0</v>
      </c>
      <c r="X452" s="52">
        <v>0</v>
      </c>
      <c r="Y452" s="15">
        <v>7.0000000000000007E-2</v>
      </c>
      <c r="Z452" s="51">
        <f t="shared" si="54"/>
        <v>0</v>
      </c>
      <c r="AA452" s="55">
        <v>7.0000000000000007E-2</v>
      </c>
      <c r="AB452" s="52">
        <f t="shared" si="50"/>
        <v>0</v>
      </c>
      <c r="AC452" s="14"/>
    </row>
    <row r="453" spans="1:29" hidden="1" x14ac:dyDescent="0.3">
      <c r="A453" s="13" t="s">
        <v>481</v>
      </c>
      <c r="B453" s="25" t="s">
        <v>482</v>
      </c>
      <c r="C453" s="25" t="s">
        <v>641</v>
      </c>
      <c r="D453" s="25" t="s">
        <v>2075</v>
      </c>
      <c r="E453" s="31" t="s">
        <v>741</v>
      </c>
      <c r="F453" s="31" t="s">
        <v>2399</v>
      </c>
      <c r="G453" s="57">
        <v>237</v>
      </c>
      <c r="H453" s="25" t="s">
        <v>2319</v>
      </c>
      <c r="I453" s="25" t="s">
        <v>2400</v>
      </c>
      <c r="J453" s="25"/>
      <c r="K453" s="25" t="s">
        <v>711</v>
      </c>
      <c r="L453" s="25" t="s">
        <v>487</v>
      </c>
      <c r="M453" s="55">
        <v>6.3E-2</v>
      </c>
      <c r="N453" s="14"/>
      <c r="O453" s="14"/>
      <c r="P453" s="22">
        <v>159.85999999998603</v>
      </c>
      <c r="Q453" s="52"/>
      <c r="R453" s="52">
        <v>0</v>
      </c>
      <c r="S453" s="22">
        <f t="shared" si="52"/>
        <v>159.85999999998603</v>
      </c>
      <c r="T453" s="37">
        <f t="shared" si="53"/>
        <v>0</v>
      </c>
      <c r="U453" s="45">
        <v>0</v>
      </c>
      <c r="V453" s="18">
        <v>0</v>
      </c>
      <c r="W453" s="38">
        <f t="shared" si="51"/>
        <v>0</v>
      </c>
      <c r="X453" s="52">
        <v>0</v>
      </c>
      <c r="Y453" s="15">
        <v>7.0000000000000007E-2</v>
      </c>
      <c r="Z453" s="51">
        <f t="shared" si="54"/>
        <v>0</v>
      </c>
      <c r="AA453" s="55">
        <v>0.26</v>
      </c>
      <c r="AB453" s="52">
        <f t="shared" si="50"/>
        <v>0</v>
      </c>
      <c r="AC453" s="14"/>
    </row>
    <row r="454" spans="1:29" hidden="1" x14ac:dyDescent="0.3">
      <c r="A454" s="13" t="s">
        <v>481</v>
      </c>
      <c r="B454" s="25" t="s">
        <v>482</v>
      </c>
      <c r="C454" s="25" t="s">
        <v>641</v>
      </c>
      <c r="D454" s="25" t="s">
        <v>2075</v>
      </c>
      <c r="E454" s="31" t="s">
        <v>377</v>
      </c>
      <c r="F454" s="31" t="s">
        <v>377</v>
      </c>
      <c r="G454" s="57">
        <v>237</v>
      </c>
      <c r="H454" s="25" t="s">
        <v>2319</v>
      </c>
      <c r="I454" s="25" t="s">
        <v>2381</v>
      </c>
      <c r="J454" s="25"/>
      <c r="K454" s="25" t="s">
        <v>2321</v>
      </c>
      <c r="L454" s="25" t="s">
        <v>487</v>
      </c>
      <c r="M454" s="30">
        <v>3.9E-2</v>
      </c>
      <c r="N454" s="14"/>
      <c r="O454" s="14"/>
      <c r="P454" s="22">
        <v>-220409.85400000005</v>
      </c>
      <c r="Q454" s="52"/>
      <c r="R454" s="52">
        <v>0</v>
      </c>
      <c r="S454" s="22">
        <f t="shared" si="52"/>
        <v>-220409.85400000005</v>
      </c>
      <c r="T454" s="37">
        <f t="shared" si="53"/>
        <v>0</v>
      </c>
      <c r="U454" s="27">
        <v>0</v>
      </c>
      <c r="V454" s="18">
        <v>0</v>
      </c>
      <c r="W454" s="38">
        <f t="shared" si="51"/>
        <v>0</v>
      </c>
      <c r="X454" s="52">
        <v>0</v>
      </c>
      <c r="Y454" s="15">
        <v>7.0000000000000007E-2</v>
      </c>
      <c r="Z454" s="51">
        <f t="shared" si="54"/>
        <v>0</v>
      </c>
      <c r="AA454" s="30">
        <v>0.3</v>
      </c>
      <c r="AB454" s="52">
        <f t="shared" si="50"/>
        <v>0</v>
      </c>
      <c r="AC454" s="14"/>
    </row>
    <row r="455" spans="1:29" hidden="1" x14ac:dyDescent="0.3">
      <c r="A455" s="13" t="s">
        <v>481</v>
      </c>
      <c r="B455" s="25" t="s">
        <v>482</v>
      </c>
      <c r="C455" s="25" t="s">
        <v>641</v>
      </c>
      <c r="D455" s="25" t="s">
        <v>2386</v>
      </c>
      <c r="E455" s="31" t="s">
        <v>2350</v>
      </c>
      <c r="F455" s="31" t="s">
        <v>2350</v>
      </c>
      <c r="G455" s="57">
        <v>237</v>
      </c>
      <c r="H455" s="25" t="s">
        <v>2319</v>
      </c>
      <c r="I455" s="25" t="s">
        <v>2350</v>
      </c>
      <c r="J455" s="25"/>
      <c r="K455" s="25" t="s">
        <v>711</v>
      </c>
      <c r="L455" s="25" t="s">
        <v>487</v>
      </c>
      <c r="M455" s="55">
        <v>0.1</v>
      </c>
      <c r="N455" s="14"/>
      <c r="O455" s="14"/>
      <c r="P455" s="22">
        <v>91665.279999999795</v>
      </c>
      <c r="Q455" s="52"/>
      <c r="R455" s="52">
        <v>0</v>
      </c>
      <c r="S455" s="22">
        <f t="shared" si="52"/>
        <v>91665.279999999795</v>
      </c>
      <c r="T455" s="37">
        <f t="shared" si="53"/>
        <v>0</v>
      </c>
      <c r="U455" s="45">
        <v>0</v>
      </c>
      <c r="V455" s="18">
        <v>0</v>
      </c>
      <c r="W455" s="38">
        <f t="shared" si="51"/>
        <v>0</v>
      </c>
      <c r="X455" s="52">
        <v>0</v>
      </c>
      <c r="Y455" s="15">
        <v>7.0000000000000007E-2</v>
      </c>
      <c r="Z455" s="51">
        <f t="shared" si="54"/>
        <v>0</v>
      </c>
      <c r="AA455" s="55">
        <v>0.22500000000000001</v>
      </c>
      <c r="AB455" s="52">
        <f t="shared" si="50"/>
        <v>0</v>
      </c>
      <c r="AC455" s="14"/>
    </row>
    <row r="456" spans="1:29" hidden="1" x14ac:dyDescent="0.3">
      <c r="A456" s="13" t="s">
        <v>481</v>
      </c>
      <c r="B456" s="25" t="s">
        <v>482</v>
      </c>
      <c r="C456" s="25" t="s">
        <v>641</v>
      </c>
      <c r="D456" s="25" t="s">
        <v>665</v>
      </c>
      <c r="E456" s="31" t="s">
        <v>392</v>
      </c>
      <c r="F456" s="31" t="s">
        <v>392</v>
      </c>
      <c r="G456" s="57">
        <v>237</v>
      </c>
      <c r="H456" s="25" t="s">
        <v>2319</v>
      </c>
      <c r="I456" s="25" t="s">
        <v>392</v>
      </c>
      <c r="J456" s="25"/>
      <c r="K456" s="25" t="s">
        <v>711</v>
      </c>
      <c r="L456" s="25" t="s">
        <v>487</v>
      </c>
      <c r="M456" s="55">
        <v>3.5000000000000003E-2</v>
      </c>
      <c r="N456" s="14"/>
      <c r="O456" s="14"/>
      <c r="P456" s="22">
        <v>566.4712000003783</v>
      </c>
      <c r="Q456" s="52"/>
      <c r="R456" s="52">
        <v>0</v>
      </c>
      <c r="S456" s="22">
        <f t="shared" si="52"/>
        <v>566.4712000003783</v>
      </c>
      <c r="T456" s="37">
        <f t="shared" si="53"/>
        <v>0</v>
      </c>
      <c r="U456" s="45">
        <v>0</v>
      </c>
      <c r="V456" s="18">
        <v>0</v>
      </c>
      <c r="W456" s="38">
        <f t="shared" si="51"/>
        <v>0</v>
      </c>
      <c r="X456" s="52">
        <v>0</v>
      </c>
      <c r="Y456" s="15">
        <v>7.0000000000000007E-2</v>
      </c>
      <c r="Z456" s="51">
        <f t="shared" si="54"/>
        <v>0</v>
      </c>
      <c r="AA456" s="55">
        <v>0.19</v>
      </c>
      <c r="AB456" s="52">
        <f t="shared" si="50"/>
        <v>0</v>
      </c>
      <c r="AC456" s="14"/>
    </row>
    <row r="457" spans="1:29" hidden="1" x14ac:dyDescent="0.3">
      <c r="A457" s="13" t="s">
        <v>481</v>
      </c>
      <c r="B457" s="25" t="s">
        <v>482</v>
      </c>
      <c r="C457" s="25" t="s">
        <v>641</v>
      </c>
      <c r="D457" s="25" t="s">
        <v>2382</v>
      </c>
      <c r="E457" s="31" t="s">
        <v>2364</v>
      </c>
      <c r="F457" s="31" t="s">
        <v>2364</v>
      </c>
      <c r="G457" s="57">
        <v>237</v>
      </c>
      <c r="H457" s="25" t="s">
        <v>2319</v>
      </c>
      <c r="I457" s="25" t="s">
        <v>2364</v>
      </c>
      <c r="J457" s="25"/>
      <c r="K457" s="25" t="s">
        <v>711</v>
      </c>
      <c r="L457" s="25" t="s">
        <v>496</v>
      </c>
      <c r="M457" s="55">
        <v>0</v>
      </c>
      <c r="N457" s="14"/>
      <c r="O457" s="14"/>
      <c r="P457" s="22">
        <v>-49552.037300000229</v>
      </c>
      <c r="Q457" s="52"/>
      <c r="R457" s="52">
        <v>0</v>
      </c>
      <c r="S457" s="22">
        <f t="shared" si="52"/>
        <v>-49552.037300000229</v>
      </c>
      <c r="T457" s="37">
        <f t="shared" si="53"/>
        <v>0</v>
      </c>
      <c r="U457" s="45">
        <v>0</v>
      </c>
      <c r="V457" s="18">
        <v>0</v>
      </c>
      <c r="W457" s="38">
        <f t="shared" si="51"/>
        <v>0</v>
      </c>
      <c r="X457" s="52">
        <v>0</v>
      </c>
      <c r="Y457" s="15">
        <v>7.0000000000000007E-2</v>
      </c>
      <c r="Z457" s="51">
        <f t="shared" si="54"/>
        <v>0</v>
      </c>
      <c r="AA457" s="55">
        <v>0.09</v>
      </c>
      <c r="AB457" s="52">
        <f t="shared" si="50"/>
        <v>0</v>
      </c>
      <c r="AC457" s="14"/>
    </row>
    <row r="458" spans="1:29" hidden="1" x14ac:dyDescent="0.3">
      <c r="A458" s="13" t="s">
        <v>481</v>
      </c>
      <c r="B458" s="25" t="s">
        <v>482</v>
      </c>
      <c r="C458" s="25" t="s">
        <v>684</v>
      </c>
      <c r="D458" s="25" t="s">
        <v>2401</v>
      </c>
      <c r="E458" s="31" t="s">
        <v>2402</v>
      </c>
      <c r="F458" s="31" t="s">
        <v>2402</v>
      </c>
      <c r="G458" s="57">
        <v>237</v>
      </c>
      <c r="H458" s="25" t="s">
        <v>2319</v>
      </c>
      <c r="I458" s="25" t="s">
        <v>2403</v>
      </c>
      <c r="J458" s="25"/>
      <c r="K458" s="25" t="s">
        <v>2321</v>
      </c>
      <c r="L458" s="25" t="s">
        <v>487</v>
      </c>
      <c r="M458" s="30">
        <v>0.05</v>
      </c>
      <c r="N458" s="14"/>
      <c r="O458" s="14"/>
      <c r="P458" s="22">
        <v>-18679.191999999999</v>
      </c>
      <c r="Q458" s="52"/>
      <c r="R458" s="52">
        <v>0</v>
      </c>
      <c r="S458" s="22">
        <f t="shared" si="52"/>
        <v>-18679.191999999999</v>
      </c>
      <c r="T458" s="37">
        <f t="shared" si="53"/>
        <v>0</v>
      </c>
      <c r="U458" s="27">
        <v>0</v>
      </c>
      <c r="V458" s="18">
        <v>0</v>
      </c>
      <c r="W458" s="38">
        <f t="shared" si="51"/>
        <v>0</v>
      </c>
      <c r="X458" s="52">
        <v>0</v>
      </c>
      <c r="Y458" s="15">
        <v>7.0000000000000007E-2</v>
      </c>
      <c r="Z458" s="51">
        <f t="shared" si="54"/>
        <v>0</v>
      </c>
      <c r="AA458" s="30">
        <v>0.4</v>
      </c>
      <c r="AB458" s="52">
        <f t="shared" si="50"/>
        <v>0</v>
      </c>
      <c r="AC458" s="14"/>
    </row>
    <row r="459" spans="1:29" hidden="1" x14ac:dyDescent="0.3">
      <c r="A459" s="13" t="s">
        <v>481</v>
      </c>
      <c r="B459" s="25" t="s">
        <v>482</v>
      </c>
      <c r="C459" s="25" t="s">
        <v>641</v>
      </c>
      <c r="D459" s="25" t="s">
        <v>2075</v>
      </c>
      <c r="E459" s="31" t="s">
        <v>2404</v>
      </c>
      <c r="F459" s="31" t="s">
        <v>2405</v>
      </c>
      <c r="G459" s="57">
        <v>237</v>
      </c>
      <c r="H459" s="25" t="s">
        <v>2319</v>
      </c>
      <c r="I459" s="25" t="s">
        <v>2406</v>
      </c>
      <c r="J459" s="25"/>
      <c r="K459" s="25" t="s">
        <v>711</v>
      </c>
      <c r="L459" s="25" t="s">
        <v>487</v>
      </c>
      <c r="M459" s="55">
        <v>0.11070000000000001</v>
      </c>
      <c r="N459" s="14"/>
      <c r="O459" s="14"/>
      <c r="P459" s="22">
        <v>-11.879999999975553</v>
      </c>
      <c r="Q459" s="52"/>
      <c r="R459" s="52">
        <v>0</v>
      </c>
      <c r="S459" s="22">
        <f t="shared" si="52"/>
        <v>-11.879999999975553</v>
      </c>
      <c r="T459" s="37">
        <f t="shared" si="53"/>
        <v>0</v>
      </c>
      <c r="U459" s="45">
        <v>0</v>
      </c>
      <c r="V459" s="18">
        <v>0</v>
      </c>
      <c r="W459" s="38">
        <f t="shared" si="51"/>
        <v>0</v>
      </c>
      <c r="X459" s="52">
        <v>0</v>
      </c>
      <c r="Y459" s="15">
        <v>7.0000000000000007E-2</v>
      </c>
      <c r="Z459" s="51">
        <f t="shared" si="54"/>
        <v>0</v>
      </c>
      <c r="AA459" s="55">
        <v>0</v>
      </c>
      <c r="AB459" s="52">
        <f t="shared" si="50"/>
        <v>0</v>
      </c>
      <c r="AC459" s="14"/>
    </row>
    <row r="460" spans="1:29" hidden="1" x14ac:dyDescent="0.3">
      <c r="A460" s="13" t="s">
        <v>481</v>
      </c>
      <c r="B460" s="25" t="s">
        <v>482</v>
      </c>
      <c r="C460" s="25" t="s">
        <v>641</v>
      </c>
      <c r="D460" s="25" t="s">
        <v>2075</v>
      </c>
      <c r="E460" s="31" t="s">
        <v>2404</v>
      </c>
      <c r="F460" s="31" t="s">
        <v>2407</v>
      </c>
      <c r="G460" s="57">
        <v>237</v>
      </c>
      <c r="H460" s="25" t="s">
        <v>2319</v>
      </c>
      <c r="I460" s="25" t="s">
        <v>2408</v>
      </c>
      <c r="J460" s="25"/>
      <c r="K460" s="25" t="s">
        <v>711</v>
      </c>
      <c r="L460" s="25" t="s">
        <v>487</v>
      </c>
      <c r="M460" s="55">
        <v>0.11070000000000001</v>
      </c>
      <c r="N460" s="14"/>
      <c r="O460" s="14"/>
      <c r="P460" s="22">
        <v>-1.1900000000023283</v>
      </c>
      <c r="Q460" s="52"/>
      <c r="R460" s="52">
        <v>0</v>
      </c>
      <c r="S460" s="22">
        <f t="shared" si="52"/>
        <v>-1.1900000000023283</v>
      </c>
      <c r="T460" s="37">
        <f t="shared" si="53"/>
        <v>0</v>
      </c>
      <c r="U460" s="45">
        <v>0</v>
      </c>
      <c r="V460" s="18">
        <v>0</v>
      </c>
      <c r="W460" s="38">
        <f t="shared" si="51"/>
        <v>0</v>
      </c>
      <c r="X460" s="52">
        <v>0</v>
      </c>
      <c r="Y460" s="15">
        <v>7.0000000000000007E-2</v>
      </c>
      <c r="Z460" s="51">
        <f t="shared" si="54"/>
        <v>0</v>
      </c>
      <c r="AA460" s="55">
        <v>0</v>
      </c>
      <c r="AB460" s="52">
        <f t="shared" si="50"/>
        <v>0</v>
      </c>
      <c r="AC460" s="14"/>
    </row>
    <row r="461" spans="1:29" hidden="1" x14ac:dyDescent="0.3">
      <c r="A461" s="13" t="s">
        <v>481</v>
      </c>
      <c r="B461" s="25" t="s">
        <v>482</v>
      </c>
      <c r="C461" s="25" t="s">
        <v>641</v>
      </c>
      <c r="D461" s="25" t="s">
        <v>2075</v>
      </c>
      <c r="E461" s="31" t="s">
        <v>2404</v>
      </c>
      <c r="F461" s="31" t="s">
        <v>2409</v>
      </c>
      <c r="G461" s="57">
        <v>237</v>
      </c>
      <c r="H461" s="25" t="s">
        <v>2319</v>
      </c>
      <c r="I461" s="25" t="s">
        <v>2410</v>
      </c>
      <c r="J461" s="25"/>
      <c r="K461" s="25" t="s">
        <v>2321</v>
      </c>
      <c r="L461" s="25" t="s">
        <v>487</v>
      </c>
      <c r="M461" s="30">
        <v>0.11070000000000001</v>
      </c>
      <c r="N461" s="14"/>
      <c r="O461" s="14"/>
      <c r="P461" s="22">
        <v>-2793019.7683999999</v>
      </c>
      <c r="Q461" s="52"/>
      <c r="R461" s="52">
        <v>0</v>
      </c>
      <c r="S461" s="22">
        <f t="shared" si="52"/>
        <v>-2793019.7683999999</v>
      </c>
      <c r="T461" s="37">
        <f t="shared" si="53"/>
        <v>0</v>
      </c>
      <c r="U461" s="27">
        <v>0</v>
      </c>
      <c r="V461" s="18">
        <v>0</v>
      </c>
      <c r="W461" s="38">
        <f t="shared" si="51"/>
        <v>0</v>
      </c>
      <c r="X461" s="52">
        <v>0</v>
      </c>
      <c r="Y461" s="15">
        <v>7.0000000000000007E-2</v>
      </c>
      <c r="Z461" s="51">
        <f t="shared" si="54"/>
        <v>0</v>
      </c>
      <c r="AA461" s="30">
        <v>0.32</v>
      </c>
      <c r="AB461" s="52">
        <f t="shared" si="50"/>
        <v>0</v>
      </c>
      <c r="AC461" s="14"/>
    </row>
    <row r="462" spans="1:29" hidden="1" x14ac:dyDescent="0.3">
      <c r="A462" s="13" t="s">
        <v>481</v>
      </c>
      <c r="B462" s="25" t="s">
        <v>482</v>
      </c>
      <c r="C462" s="25" t="s">
        <v>641</v>
      </c>
      <c r="D462" s="25" t="s">
        <v>2075</v>
      </c>
      <c r="E462" s="31" t="s">
        <v>2404</v>
      </c>
      <c r="F462" s="31" t="s">
        <v>2411</v>
      </c>
      <c r="G462" s="57">
        <v>237</v>
      </c>
      <c r="H462" s="25" t="s">
        <v>2319</v>
      </c>
      <c r="I462" s="25" t="s">
        <v>2412</v>
      </c>
      <c r="J462" s="25"/>
      <c r="K462" s="25" t="s">
        <v>2321</v>
      </c>
      <c r="L462" s="25" t="s">
        <v>487</v>
      </c>
      <c r="M462" s="30">
        <v>0.11070000000000001</v>
      </c>
      <c r="N462" s="14"/>
      <c r="O462" s="14"/>
      <c r="P462" s="22">
        <v>1.2399999948684126E-2</v>
      </c>
      <c r="Q462" s="52"/>
      <c r="R462" s="52">
        <v>0</v>
      </c>
      <c r="S462" s="22">
        <f t="shared" si="52"/>
        <v>1.2399999948684126E-2</v>
      </c>
      <c r="T462" s="37">
        <f t="shared" si="53"/>
        <v>0</v>
      </c>
      <c r="U462" s="27">
        <v>0</v>
      </c>
      <c r="V462" s="18">
        <v>0</v>
      </c>
      <c r="W462" s="38">
        <f t="shared" si="51"/>
        <v>0</v>
      </c>
      <c r="X462" s="52">
        <v>0</v>
      </c>
      <c r="Y462" s="15">
        <v>7.0000000000000007E-2</v>
      </c>
      <c r="Z462" s="51">
        <f t="shared" si="54"/>
        <v>0</v>
      </c>
      <c r="AA462" s="30">
        <v>0.24</v>
      </c>
      <c r="AB462" s="52">
        <f t="shared" si="50"/>
        <v>0</v>
      </c>
      <c r="AC462" s="14"/>
    </row>
    <row r="463" spans="1:29" hidden="1" x14ac:dyDescent="0.3">
      <c r="A463" s="13" t="s">
        <v>481</v>
      </c>
      <c r="B463" s="25" t="s">
        <v>482</v>
      </c>
      <c r="C463" s="25" t="s">
        <v>641</v>
      </c>
      <c r="D463" s="25" t="s">
        <v>2075</v>
      </c>
      <c r="E463" s="31" t="s">
        <v>384</v>
      </c>
      <c r="F463" s="31" t="s">
        <v>2413</v>
      </c>
      <c r="G463" s="57">
        <v>237</v>
      </c>
      <c r="H463" s="25" t="s">
        <v>2319</v>
      </c>
      <c r="I463" s="25" t="s">
        <v>2414</v>
      </c>
      <c r="J463" s="25"/>
      <c r="K463" s="25" t="s">
        <v>711</v>
      </c>
      <c r="L463" s="25" t="s">
        <v>487</v>
      </c>
      <c r="M463" s="55">
        <v>0.11070000000000001</v>
      </c>
      <c r="N463" s="14"/>
      <c r="O463" s="14"/>
      <c r="P463" s="22">
        <v>1.1499997563078068E-2</v>
      </c>
      <c r="Q463" s="52"/>
      <c r="R463" s="52">
        <v>0</v>
      </c>
      <c r="S463" s="22">
        <f t="shared" si="52"/>
        <v>1.1499997563078068E-2</v>
      </c>
      <c r="T463" s="37">
        <f t="shared" si="53"/>
        <v>0</v>
      </c>
      <c r="U463" s="45">
        <v>0</v>
      </c>
      <c r="V463" s="18">
        <v>0</v>
      </c>
      <c r="W463" s="38">
        <f t="shared" si="51"/>
        <v>0</v>
      </c>
      <c r="X463" s="52">
        <v>0</v>
      </c>
      <c r="Y463" s="15">
        <v>7.0000000000000007E-2</v>
      </c>
      <c r="Z463" s="51">
        <f t="shared" si="54"/>
        <v>0</v>
      </c>
      <c r="AA463" s="55">
        <v>0.19</v>
      </c>
      <c r="AB463" s="52">
        <f t="shared" si="50"/>
        <v>0</v>
      </c>
      <c r="AC463" s="14"/>
    </row>
    <row r="464" spans="1:29" hidden="1" x14ac:dyDescent="0.3">
      <c r="A464" s="13" t="s">
        <v>481</v>
      </c>
      <c r="B464" s="25" t="s">
        <v>482</v>
      </c>
      <c r="C464" s="25" t="s">
        <v>641</v>
      </c>
      <c r="D464" s="25" t="s">
        <v>2386</v>
      </c>
      <c r="E464" s="31" t="s">
        <v>2415</v>
      </c>
      <c r="F464" s="31" t="s">
        <v>2416</v>
      </c>
      <c r="G464" s="57">
        <v>237</v>
      </c>
      <c r="H464" s="25" t="s">
        <v>2319</v>
      </c>
      <c r="I464" s="25" t="s">
        <v>2415</v>
      </c>
      <c r="J464" s="25"/>
      <c r="K464" s="25" t="s">
        <v>711</v>
      </c>
      <c r="L464" s="25" t="s">
        <v>487</v>
      </c>
      <c r="M464" s="55">
        <v>0.05</v>
      </c>
      <c r="N464" s="14"/>
      <c r="O464" s="14"/>
      <c r="P464" s="22">
        <v>27765.501499999908</v>
      </c>
      <c r="Q464" s="52"/>
      <c r="R464" s="52">
        <v>0</v>
      </c>
      <c r="S464" s="22">
        <f t="shared" si="52"/>
        <v>27765.501499999908</v>
      </c>
      <c r="T464" s="37">
        <f t="shared" si="53"/>
        <v>0</v>
      </c>
      <c r="U464" s="45">
        <v>0</v>
      </c>
      <c r="V464" s="18">
        <v>0</v>
      </c>
      <c r="W464" s="38">
        <f t="shared" si="51"/>
        <v>0</v>
      </c>
      <c r="X464" s="52">
        <v>0</v>
      </c>
      <c r="Y464" s="15">
        <v>7.0000000000000007E-2</v>
      </c>
      <c r="Z464" s="51">
        <f t="shared" si="54"/>
        <v>0</v>
      </c>
      <c r="AA464" s="55">
        <v>7.0000000000000007E-2</v>
      </c>
      <c r="AB464" s="52">
        <f t="shared" si="50"/>
        <v>0</v>
      </c>
      <c r="AC464" s="14"/>
    </row>
    <row r="465" spans="1:29" hidden="1" x14ac:dyDescent="0.3">
      <c r="A465" s="13" t="s">
        <v>481</v>
      </c>
      <c r="B465" s="25" t="s">
        <v>482</v>
      </c>
      <c r="C465" s="25" t="s">
        <v>641</v>
      </c>
      <c r="D465" s="25" t="s">
        <v>665</v>
      </c>
      <c r="E465" s="31" t="s">
        <v>392</v>
      </c>
      <c r="F465" s="31" t="s">
        <v>392</v>
      </c>
      <c r="G465" s="57">
        <v>237</v>
      </c>
      <c r="H465" s="25" t="s">
        <v>2319</v>
      </c>
      <c r="I465" s="25" t="s">
        <v>392</v>
      </c>
      <c r="J465" s="25"/>
      <c r="K465" s="25" t="s">
        <v>711</v>
      </c>
      <c r="L465" s="25" t="s">
        <v>487</v>
      </c>
      <c r="M465" s="55">
        <v>3.5000000000000003E-2</v>
      </c>
      <c r="N465" s="14"/>
      <c r="O465" s="14"/>
      <c r="P465" s="22">
        <v>194805.51000000018</v>
      </c>
      <c r="Q465" s="52"/>
      <c r="R465" s="52">
        <v>0</v>
      </c>
      <c r="S465" s="22">
        <f t="shared" si="52"/>
        <v>194805.51000000018</v>
      </c>
      <c r="T465" s="37">
        <f t="shared" si="53"/>
        <v>0</v>
      </c>
      <c r="U465" s="45">
        <v>0</v>
      </c>
      <c r="V465" s="18">
        <v>0</v>
      </c>
      <c r="W465" s="38">
        <f t="shared" si="51"/>
        <v>0</v>
      </c>
      <c r="X465" s="52">
        <v>0</v>
      </c>
      <c r="Y465" s="15">
        <v>7.0000000000000007E-2</v>
      </c>
      <c r="Z465" s="51">
        <f t="shared" si="54"/>
        <v>0</v>
      </c>
      <c r="AA465" s="55">
        <v>0.25</v>
      </c>
      <c r="AB465" s="52">
        <f t="shared" si="50"/>
        <v>0</v>
      </c>
      <c r="AC465" s="14"/>
    </row>
    <row r="466" spans="1:29" hidden="1" x14ac:dyDescent="0.3">
      <c r="A466" s="13" t="s">
        <v>481</v>
      </c>
      <c r="B466" s="25" t="s">
        <v>482</v>
      </c>
      <c r="C466" s="25" t="s">
        <v>641</v>
      </c>
      <c r="D466" s="25" t="s">
        <v>665</v>
      </c>
      <c r="E466" s="31" t="s">
        <v>2389</v>
      </c>
      <c r="F466" s="31" t="s">
        <v>2389</v>
      </c>
      <c r="G466" s="57">
        <v>237</v>
      </c>
      <c r="H466" s="25" t="s">
        <v>2319</v>
      </c>
      <c r="I466" s="25" t="s">
        <v>2389</v>
      </c>
      <c r="J466" s="25"/>
      <c r="K466" s="25" t="s">
        <v>711</v>
      </c>
      <c r="L466" s="25" t="s">
        <v>487</v>
      </c>
      <c r="M466" s="55">
        <v>0.09</v>
      </c>
      <c r="N466" s="14"/>
      <c r="O466" s="14"/>
      <c r="P466" s="22">
        <v>40890.121200000074</v>
      </c>
      <c r="Q466" s="52"/>
      <c r="R466" s="52">
        <v>0</v>
      </c>
      <c r="S466" s="22">
        <f t="shared" si="52"/>
        <v>40890.121200000074</v>
      </c>
      <c r="T466" s="37">
        <f t="shared" si="53"/>
        <v>0</v>
      </c>
      <c r="U466" s="45">
        <v>0</v>
      </c>
      <c r="V466" s="18">
        <v>0</v>
      </c>
      <c r="W466" s="38">
        <f t="shared" si="51"/>
        <v>0</v>
      </c>
      <c r="X466" s="52">
        <v>0</v>
      </c>
      <c r="Y466" s="15">
        <v>7.0000000000000007E-2</v>
      </c>
      <c r="Z466" s="51">
        <f t="shared" si="54"/>
        <v>0</v>
      </c>
      <c r="AA466" s="55">
        <v>0.11</v>
      </c>
      <c r="AB466" s="52">
        <f t="shared" si="50"/>
        <v>0</v>
      </c>
      <c r="AC466" s="14"/>
    </row>
    <row r="467" spans="1:29" hidden="1" x14ac:dyDescent="0.3">
      <c r="A467" s="13" t="s">
        <v>481</v>
      </c>
      <c r="B467" s="25" t="s">
        <v>482</v>
      </c>
      <c r="C467" s="25" t="s">
        <v>483</v>
      </c>
      <c r="D467" s="25" t="s">
        <v>484</v>
      </c>
      <c r="E467" s="31" t="s">
        <v>580</v>
      </c>
      <c r="F467" s="31" t="s">
        <v>581</v>
      </c>
      <c r="G467" s="57">
        <v>237</v>
      </c>
      <c r="H467" s="25" t="s">
        <v>2319</v>
      </c>
      <c r="I467" s="25" t="s">
        <v>2357</v>
      </c>
      <c r="J467" s="25"/>
      <c r="K467" s="25" t="s">
        <v>2321</v>
      </c>
      <c r="L467" s="25" t="s">
        <v>487</v>
      </c>
      <c r="M467" s="30">
        <v>0.06</v>
      </c>
      <c r="N467" s="14"/>
      <c r="O467" s="14"/>
      <c r="P467" s="22">
        <v>37153.525599999994</v>
      </c>
      <c r="Q467" s="52"/>
      <c r="R467" s="52">
        <v>0</v>
      </c>
      <c r="S467" s="22">
        <f t="shared" si="52"/>
        <v>37153.525599999994</v>
      </c>
      <c r="T467" s="37">
        <f t="shared" si="53"/>
        <v>0</v>
      </c>
      <c r="U467" s="27">
        <v>0</v>
      </c>
      <c r="V467" s="18">
        <v>0</v>
      </c>
      <c r="W467" s="38">
        <f t="shared" si="51"/>
        <v>0</v>
      </c>
      <c r="X467" s="52">
        <v>0</v>
      </c>
      <c r="Y467" s="15">
        <v>7.0000000000000007E-2</v>
      </c>
      <c r="Z467" s="51">
        <f t="shared" si="54"/>
        <v>0</v>
      </c>
      <c r="AA467" s="30">
        <v>0.43</v>
      </c>
      <c r="AB467" s="52">
        <f t="shared" si="50"/>
        <v>0</v>
      </c>
      <c r="AC467" s="14"/>
    </row>
    <row r="468" spans="1:29" hidden="1" x14ac:dyDescent="0.3">
      <c r="A468" s="13" t="s">
        <v>481</v>
      </c>
      <c r="B468" s="25" t="s">
        <v>482</v>
      </c>
      <c r="C468" s="25" t="s">
        <v>641</v>
      </c>
      <c r="D468" s="25" t="s">
        <v>2075</v>
      </c>
      <c r="E468" s="31" t="s">
        <v>2381</v>
      </c>
      <c r="F468" s="31" t="s">
        <v>2381</v>
      </c>
      <c r="G468" s="57">
        <v>237</v>
      </c>
      <c r="H468" s="25" t="s">
        <v>2319</v>
      </c>
      <c r="I468" s="25" t="s">
        <v>2381</v>
      </c>
      <c r="J468" s="25"/>
      <c r="K468" s="25" t="s">
        <v>2321</v>
      </c>
      <c r="L468" s="25" t="s">
        <v>487</v>
      </c>
      <c r="M468" s="30">
        <v>3.9E-2</v>
      </c>
      <c r="N468" s="14"/>
      <c r="O468" s="14"/>
      <c r="P468" s="22">
        <v>149593.77719999925</v>
      </c>
      <c r="Q468" s="52"/>
      <c r="R468" s="52">
        <v>0</v>
      </c>
      <c r="S468" s="22">
        <f t="shared" si="52"/>
        <v>149593.77719999925</v>
      </c>
      <c r="T468" s="37">
        <f t="shared" si="53"/>
        <v>0</v>
      </c>
      <c r="U468" s="27">
        <v>0</v>
      </c>
      <c r="V468" s="18">
        <v>0</v>
      </c>
      <c r="W468" s="38">
        <f t="shared" si="51"/>
        <v>0</v>
      </c>
      <c r="X468" s="52">
        <v>0</v>
      </c>
      <c r="Y468" s="15">
        <v>7.0000000000000007E-2</v>
      </c>
      <c r="Z468" s="51">
        <f t="shared" si="54"/>
        <v>0</v>
      </c>
      <c r="AA468" s="30">
        <v>0.3</v>
      </c>
      <c r="AB468" s="52">
        <f t="shared" si="50"/>
        <v>0</v>
      </c>
      <c r="AC468" s="14"/>
    </row>
    <row r="469" spans="1:29" hidden="1" x14ac:dyDescent="0.3">
      <c r="A469" s="13" t="s">
        <v>481</v>
      </c>
      <c r="B469" s="25" t="s">
        <v>482</v>
      </c>
      <c r="C469" s="25" t="s">
        <v>641</v>
      </c>
      <c r="D469" s="25" t="s">
        <v>2386</v>
      </c>
      <c r="E469" s="31" t="s">
        <v>2350</v>
      </c>
      <c r="F469" s="31" t="s">
        <v>2350</v>
      </c>
      <c r="G469" s="57">
        <v>237</v>
      </c>
      <c r="H469" s="25" t="s">
        <v>2319</v>
      </c>
      <c r="I469" s="25" t="s">
        <v>2350</v>
      </c>
      <c r="J469" s="25"/>
      <c r="K469" s="25" t="s">
        <v>2321</v>
      </c>
      <c r="L469" s="25" t="s">
        <v>487</v>
      </c>
      <c r="M469" s="30">
        <v>9.5000000000000001E-2</v>
      </c>
      <c r="N469" s="14"/>
      <c r="O469" s="14"/>
      <c r="P469" s="22">
        <v>20053.39</v>
      </c>
      <c r="Q469" s="52"/>
      <c r="R469" s="52">
        <v>0</v>
      </c>
      <c r="S469" s="22">
        <f t="shared" si="52"/>
        <v>20053.39</v>
      </c>
      <c r="T469" s="37">
        <f t="shared" si="53"/>
        <v>0</v>
      </c>
      <c r="U469" s="27">
        <v>0</v>
      </c>
      <c r="V469" s="18">
        <v>0</v>
      </c>
      <c r="W469" s="38">
        <f t="shared" si="51"/>
        <v>0</v>
      </c>
      <c r="X469" s="52">
        <v>0</v>
      </c>
      <c r="Y469" s="15">
        <v>7.0000000000000007E-2</v>
      </c>
      <c r="Z469" s="51">
        <f t="shared" si="54"/>
        <v>0</v>
      </c>
      <c r="AA469" s="30">
        <v>0.23</v>
      </c>
      <c r="AB469" s="52">
        <f t="shared" si="50"/>
        <v>0</v>
      </c>
      <c r="AC469" s="14"/>
    </row>
    <row r="470" spans="1:29" hidden="1" x14ac:dyDescent="0.3">
      <c r="A470" s="13" t="s">
        <v>481</v>
      </c>
      <c r="B470" s="25" t="s">
        <v>482</v>
      </c>
      <c r="C470" s="25" t="s">
        <v>641</v>
      </c>
      <c r="D470" s="25" t="s">
        <v>656</v>
      </c>
      <c r="E470" s="31" t="s">
        <v>2417</v>
      </c>
      <c r="F470" s="31" t="s">
        <v>2417</v>
      </c>
      <c r="G470" s="57">
        <v>237</v>
      </c>
      <c r="H470" s="25" t="s">
        <v>2319</v>
      </c>
      <c r="I470" s="25" t="s">
        <v>2418</v>
      </c>
      <c r="J470" s="25"/>
      <c r="K470" s="25" t="s">
        <v>711</v>
      </c>
      <c r="L470" s="25" t="s">
        <v>487</v>
      </c>
      <c r="M470" s="55">
        <v>9.5000000000000001E-2</v>
      </c>
      <c r="N470" s="14"/>
      <c r="O470" s="14"/>
      <c r="P470" s="22">
        <v>2685349.4939799998</v>
      </c>
      <c r="Q470" s="52"/>
      <c r="R470" s="52">
        <v>0</v>
      </c>
      <c r="S470" s="22">
        <f t="shared" si="52"/>
        <v>2685349.4939799998</v>
      </c>
      <c r="T470" s="37">
        <f t="shared" si="53"/>
        <v>0</v>
      </c>
      <c r="U470" s="45">
        <v>0</v>
      </c>
      <c r="V470" s="18">
        <v>0</v>
      </c>
      <c r="W470" s="38">
        <f t="shared" si="51"/>
        <v>0</v>
      </c>
      <c r="X470" s="52">
        <v>0</v>
      </c>
      <c r="Y470" s="15">
        <v>7.0000000000000007E-2</v>
      </c>
      <c r="Z470" s="51">
        <f t="shared" si="54"/>
        <v>0</v>
      </c>
      <c r="AA470" s="55">
        <v>0.47699999999999998</v>
      </c>
      <c r="AB470" s="52">
        <f t="shared" si="50"/>
        <v>0</v>
      </c>
      <c r="AC470" s="14"/>
    </row>
    <row r="471" spans="1:29" hidden="1" x14ac:dyDescent="0.3">
      <c r="A471" s="13" t="s">
        <v>481</v>
      </c>
      <c r="B471" s="25" t="s">
        <v>482</v>
      </c>
      <c r="C471" s="25" t="s">
        <v>641</v>
      </c>
      <c r="D471" s="25" t="s">
        <v>656</v>
      </c>
      <c r="E471" s="31" t="s">
        <v>2417</v>
      </c>
      <c r="F471" s="31" t="s">
        <v>2417</v>
      </c>
      <c r="G471" s="57">
        <v>237</v>
      </c>
      <c r="H471" s="25" t="s">
        <v>2319</v>
      </c>
      <c r="I471" s="25" t="s">
        <v>2418</v>
      </c>
      <c r="J471" s="25"/>
      <c r="K471" s="25" t="s">
        <v>2321</v>
      </c>
      <c r="L471" s="25" t="s">
        <v>487</v>
      </c>
      <c r="M471" s="30">
        <v>0.1</v>
      </c>
      <c r="N471" s="14"/>
      <c r="O471" s="14"/>
      <c r="P471" s="22">
        <v>-16974612.150979999</v>
      </c>
      <c r="Q471" s="52"/>
      <c r="R471" s="52">
        <v>0</v>
      </c>
      <c r="S471" s="22">
        <f t="shared" si="52"/>
        <v>-16974612.150979999</v>
      </c>
      <c r="T471" s="37">
        <f t="shared" si="53"/>
        <v>0</v>
      </c>
      <c r="U471" s="27">
        <v>0</v>
      </c>
      <c r="V471" s="18">
        <v>0</v>
      </c>
      <c r="W471" s="38">
        <f t="shared" si="51"/>
        <v>0</v>
      </c>
      <c r="X471" s="52">
        <v>0</v>
      </c>
      <c r="Y471" s="15">
        <v>7.0000000000000007E-2</v>
      </c>
      <c r="Z471" s="51">
        <f t="shared" si="54"/>
        <v>0</v>
      </c>
      <c r="AA471" s="30">
        <v>0.47299999999999998</v>
      </c>
      <c r="AB471" s="52">
        <f t="shared" si="50"/>
        <v>0</v>
      </c>
      <c r="AC471" s="14"/>
    </row>
    <row r="472" spans="1:29" hidden="1" x14ac:dyDescent="0.3">
      <c r="A472" s="13" t="s">
        <v>481</v>
      </c>
      <c r="B472" s="25" t="s">
        <v>482</v>
      </c>
      <c r="C472" s="25" t="s">
        <v>641</v>
      </c>
      <c r="D472" s="25" t="s">
        <v>656</v>
      </c>
      <c r="E472" s="31" t="s">
        <v>2417</v>
      </c>
      <c r="F472" s="31" t="s">
        <v>2419</v>
      </c>
      <c r="G472" s="57">
        <v>237</v>
      </c>
      <c r="H472" s="25" t="s">
        <v>2319</v>
      </c>
      <c r="I472" s="25" t="s">
        <v>2418</v>
      </c>
      <c r="J472" s="25"/>
      <c r="K472" s="25" t="s">
        <v>711</v>
      </c>
      <c r="L472" s="25" t="s">
        <v>487</v>
      </c>
      <c r="M472" s="55">
        <v>9.5000000000000001E-2</v>
      </c>
      <c r="N472" s="14"/>
      <c r="O472" s="14"/>
      <c r="P472" s="22">
        <v>-43116144.665569991</v>
      </c>
      <c r="Q472" s="52"/>
      <c r="R472" s="52">
        <v>0</v>
      </c>
      <c r="S472" s="22">
        <f t="shared" si="52"/>
        <v>-43116144.665569991</v>
      </c>
      <c r="T472" s="37">
        <f t="shared" si="53"/>
        <v>0</v>
      </c>
      <c r="U472" s="45">
        <v>0</v>
      </c>
      <c r="V472" s="18">
        <v>0</v>
      </c>
      <c r="W472" s="38">
        <f t="shared" si="51"/>
        <v>0</v>
      </c>
      <c r="X472" s="52">
        <v>0</v>
      </c>
      <c r="Y472" s="15">
        <v>7.0000000000000007E-2</v>
      </c>
      <c r="Z472" s="51">
        <f t="shared" si="54"/>
        <v>0</v>
      </c>
      <c r="AA472" s="55">
        <v>0.47699999999999998</v>
      </c>
      <c r="AB472" s="52">
        <f t="shared" si="50"/>
        <v>0</v>
      </c>
      <c r="AC472" s="14"/>
    </row>
    <row r="473" spans="1:29" hidden="1" x14ac:dyDescent="0.3">
      <c r="A473" s="13" t="s">
        <v>481</v>
      </c>
      <c r="B473" s="25" t="s">
        <v>482</v>
      </c>
      <c r="C473" s="25" t="s">
        <v>641</v>
      </c>
      <c r="D473" s="25" t="s">
        <v>2075</v>
      </c>
      <c r="E473" s="31" t="s">
        <v>2404</v>
      </c>
      <c r="F473" s="31" t="s">
        <v>2420</v>
      </c>
      <c r="G473" s="57">
        <v>237</v>
      </c>
      <c r="H473" s="25" t="s">
        <v>2319</v>
      </c>
      <c r="I473" s="25" t="s">
        <v>363</v>
      </c>
      <c r="J473" s="25"/>
      <c r="K473" s="25" t="s">
        <v>711</v>
      </c>
      <c r="L473" s="25" t="s">
        <v>487</v>
      </c>
      <c r="M473" s="55">
        <v>0.11070000000000001</v>
      </c>
      <c r="N473" s="14"/>
      <c r="O473" s="14"/>
      <c r="P473" s="22">
        <v>217447.40659999952</v>
      </c>
      <c r="Q473" s="52"/>
      <c r="R473" s="52">
        <v>0</v>
      </c>
      <c r="S473" s="22">
        <f t="shared" si="52"/>
        <v>217447.40659999952</v>
      </c>
      <c r="T473" s="37">
        <f t="shared" si="53"/>
        <v>0</v>
      </c>
      <c r="U473" s="45">
        <v>0</v>
      </c>
      <c r="V473" s="18">
        <v>0</v>
      </c>
      <c r="W473" s="38">
        <f t="shared" si="51"/>
        <v>0</v>
      </c>
      <c r="X473" s="52">
        <v>0</v>
      </c>
      <c r="Y473" s="15">
        <v>7.0000000000000007E-2</v>
      </c>
      <c r="Z473" s="51">
        <f t="shared" si="54"/>
        <v>0</v>
      </c>
      <c r="AA473" s="55">
        <v>0.21</v>
      </c>
      <c r="AB473" s="52">
        <f t="shared" si="50"/>
        <v>0</v>
      </c>
      <c r="AC473" s="14"/>
    </row>
    <row r="474" spans="1:29" hidden="1" x14ac:dyDescent="0.3">
      <c r="A474" s="13" t="s">
        <v>481</v>
      </c>
      <c r="B474" s="25" t="s">
        <v>482</v>
      </c>
      <c r="C474" s="25" t="s">
        <v>641</v>
      </c>
      <c r="D474" s="25" t="s">
        <v>2075</v>
      </c>
      <c r="E474" s="31" t="s">
        <v>2404</v>
      </c>
      <c r="F474" s="31" t="s">
        <v>2420</v>
      </c>
      <c r="G474" s="57">
        <v>237</v>
      </c>
      <c r="H474" s="25" t="s">
        <v>2319</v>
      </c>
      <c r="I474" s="25" t="s">
        <v>363</v>
      </c>
      <c r="J474" s="25"/>
      <c r="K474" s="25" t="s">
        <v>2321</v>
      </c>
      <c r="L474" s="25" t="s">
        <v>487</v>
      </c>
      <c r="M474" s="30">
        <v>0.11070000000000001</v>
      </c>
      <c r="N474" s="14"/>
      <c r="O474" s="14"/>
      <c r="P474" s="22">
        <v>656211.80640000058</v>
      </c>
      <c r="Q474" s="52"/>
      <c r="R474" s="52">
        <v>0</v>
      </c>
      <c r="S474" s="22">
        <f t="shared" si="52"/>
        <v>656211.80640000058</v>
      </c>
      <c r="T474" s="37">
        <f t="shared" si="53"/>
        <v>0</v>
      </c>
      <c r="U474" s="27">
        <v>0</v>
      </c>
      <c r="V474" s="18">
        <v>0</v>
      </c>
      <c r="W474" s="38">
        <f t="shared" si="51"/>
        <v>0</v>
      </c>
      <c r="X474" s="52">
        <v>0</v>
      </c>
      <c r="Y474" s="15">
        <v>7.0000000000000007E-2</v>
      </c>
      <c r="Z474" s="51">
        <f t="shared" si="54"/>
        <v>0</v>
      </c>
      <c r="AA474" s="30">
        <v>0.32</v>
      </c>
      <c r="AB474" s="52">
        <f t="shared" si="50"/>
        <v>0</v>
      </c>
      <c r="AC474" s="14"/>
    </row>
    <row r="475" spans="1:29" hidden="1" x14ac:dyDescent="0.3">
      <c r="A475" s="13" t="s">
        <v>481</v>
      </c>
      <c r="B475" s="25" t="s">
        <v>482</v>
      </c>
      <c r="C475" s="25" t="s">
        <v>641</v>
      </c>
      <c r="D475" s="25" t="s">
        <v>2075</v>
      </c>
      <c r="E475" s="31" t="s">
        <v>384</v>
      </c>
      <c r="F475" s="31" t="s">
        <v>2421</v>
      </c>
      <c r="G475" s="57">
        <v>237</v>
      </c>
      <c r="H475" s="25" t="s">
        <v>2319</v>
      </c>
      <c r="I475" s="25" t="s">
        <v>2422</v>
      </c>
      <c r="J475" s="25"/>
      <c r="K475" s="25" t="s">
        <v>711</v>
      </c>
      <c r="L475" s="25" t="s">
        <v>487</v>
      </c>
      <c r="M475" s="55">
        <v>0.1212</v>
      </c>
      <c r="N475" s="14"/>
      <c r="O475" s="14"/>
      <c r="P475" s="22">
        <v>388507.30000000354</v>
      </c>
      <c r="Q475" s="52"/>
      <c r="R475" s="52">
        <v>0</v>
      </c>
      <c r="S475" s="22">
        <f t="shared" si="52"/>
        <v>388507.30000000354</v>
      </c>
      <c r="T475" s="37">
        <f t="shared" si="53"/>
        <v>0</v>
      </c>
      <c r="U475" s="45">
        <v>0</v>
      </c>
      <c r="V475" s="18">
        <v>0</v>
      </c>
      <c r="W475" s="38">
        <f t="shared" si="51"/>
        <v>0</v>
      </c>
      <c r="X475" s="52">
        <v>0</v>
      </c>
      <c r="Y475" s="15">
        <v>7.0000000000000007E-2</v>
      </c>
      <c r="Z475" s="51">
        <f t="shared" si="54"/>
        <v>0</v>
      </c>
      <c r="AA475" s="55">
        <v>0.38</v>
      </c>
      <c r="AB475" s="52">
        <f t="shared" si="50"/>
        <v>0</v>
      </c>
      <c r="AC475" s="14"/>
    </row>
    <row r="476" spans="1:29" hidden="1" x14ac:dyDescent="0.3">
      <c r="A476" s="13" t="s">
        <v>481</v>
      </c>
      <c r="B476" s="25" t="s">
        <v>482</v>
      </c>
      <c r="C476" s="25" t="s">
        <v>641</v>
      </c>
      <c r="D476" s="25" t="s">
        <v>2075</v>
      </c>
      <c r="E476" s="31" t="s">
        <v>384</v>
      </c>
      <c r="F476" s="31" t="s">
        <v>2421</v>
      </c>
      <c r="G476" s="57">
        <v>237</v>
      </c>
      <c r="H476" s="25" t="s">
        <v>2319</v>
      </c>
      <c r="I476" s="25" t="s">
        <v>2422</v>
      </c>
      <c r="J476" s="25"/>
      <c r="K476" s="25" t="s">
        <v>2321</v>
      </c>
      <c r="L476" s="25" t="s">
        <v>487</v>
      </c>
      <c r="M476" s="30">
        <v>0.11070000000000001</v>
      </c>
      <c r="N476" s="14"/>
      <c r="O476" s="14"/>
      <c r="P476" s="22">
        <v>-95922.493199982448</v>
      </c>
      <c r="Q476" s="52"/>
      <c r="R476" s="52">
        <v>0</v>
      </c>
      <c r="S476" s="22">
        <f t="shared" si="52"/>
        <v>-95922.493199982448</v>
      </c>
      <c r="T476" s="37">
        <f t="shared" si="53"/>
        <v>0</v>
      </c>
      <c r="U476" s="27">
        <v>0</v>
      </c>
      <c r="V476" s="18">
        <v>0</v>
      </c>
      <c r="W476" s="38">
        <f t="shared" si="51"/>
        <v>0</v>
      </c>
      <c r="X476" s="52">
        <v>0</v>
      </c>
      <c r="Y476" s="15">
        <v>7.0000000000000007E-2</v>
      </c>
      <c r="Z476" s="51">
        <f t="shared" si="54"/>
        <v>0</v>
      </c>
      <c r="AA476" s="30">
        <v>0.36</v>
      </c>
      <c r="AB476" s="52">
        <f t="shared" si="50"/>
        <v>0</v>
      </c>
      <c r="AC476" s="14"/>
    </row>
    <row r="477" spans="1:29" hidden="1" x14ac:dyDescent="0.3">
      <c r="A477" s="13" t="s">
        <v>481</v>
      </c>
      <c r="B477" s="25" t="s">
        <v>482</v>
      </c>
      <c r="C477" s="25" t="s">
        <v>641</v>
      </c>
      <c r="D477" s="25" t="s">
        <v>2075</v>
      </c>
      <c r="E477" s="31" t="s">
        <v>2328</v>
      </c>
      <c r="F477" s="31" t="s">
        <v>2329</v>
      </c>
      <c r="G477" s="57">
        <v>237</v>
      </c>
      <c r="H477" s="25" t="s">
        <v>2319</v>
      </c>
      <c r="I477" s="25" t="s">
        <v>2330</v>
      </c>
      <c r="J477" s="25"/>
      <c r="K477" s="25" t="s">
        <v>711</v>
      </c>
      <c r="L477" s="25" t="s">
        <v>487</v>
      </c>
      <c r="M477" s="55">
        <v>0.03</v>
      </c>
      <c r="N477" s="14"/>
      <c r="O477" s="14"/>
      <c r="P477" s="22">
        <v>246666.09759999858</v>
      </c>
      <c r="Q477" s="52"/>
      <c r="R477" s="52">
        <v>0</v>
      </c>
      <c r="S477" s="22">
        <f t="shared" si="52"/>
        <v>246666.09759999858</v>
      </c>
      <c r="T477" s="37">
        <f t="shared" si="53"/>
        <v>0</v>
      </c>
      <c r="U477" s="45">
        <v>0</v>
      </c>
      <c r="V477" s="18">
        <v>0</v>
      </c>
      <c r="W477" s="38">
        <f t="shared" si="51"/>
        <v>0</v>
      </c>
      <c r="X477" s="52">
        <v>0</v>
      </c>
      <c r="Y477" s="15">
        <v>7.0000000000000007E-2</v>
      </c>
      <c r="Z477" s="51">
        <f t="shared" si="54"/>
        <v>0</v>
      </c>
      <c r="AA477" s="55">
        <v>0.17</v>
      </c>
      <c r="AB477" s="52">
        <f t="shared" si="50"/>
        <v>0</v>
      </c>
      <c r="AC477" s="14"/>
    </row>
    <row r="478" spans="1:29" hidden="1" x14ac:dyDescent="0.3">
      <c r="A478" s="13" t="s">
        <v>481</v>
      </c>
      <c r="B478" s="25" t="s">
        <v>482</v>
      </c>
      <c r="C478" s="25" t="s">
        <v>641</v>
      </c>
      <c r="D478" s="25" t="s">
        <v>2386</v>
      </c>
      <c r="E478" s="31" t="s">
        <v>2415</v>
      </c>
      <c r="F478" s="31" t="s">
        <v>2416</v>
      </c>
      <c r="G478" s="57">
        <v>237</v>
      </c>
      <c r="H478" s="25" t="s">
        <v>2319</v>
      </c>
      <c r="I478" s="25" t="s">
        <v>2415</v>
      </c>
      <c r="J478" s="25"/>
      <c r="K478" s="25" t="s">
        <v>2321</v>
      </c>
      <c r="L478" s="25" t="s">
        <v>487</v>
      </c>
      <c r="M478" s="30">
        <v>0.05</v>
      </c>
      <c r="N478" s="14"/>
      <c r="O478" s="14"/>
      <c r="P478" s="22">
        <v>22179.612000000074</v>
      </c>
      <c r="Q478" s="52"/>
      <c r="R478" s="52">
        <v>0</v>
      </c>
      <c r="S478" s="22">
        <f t="shared" si="52"/>
        <v>22179.612000000074</v>
      </c>
      <c r="T478" s="37">
        <f t="shared" si="53"/>
        <v>0</v>
      </c>
      <c r="U478" s="27">
        <v>0</v>
      </c>
      <c r="V478" s="18">
        <v>0</v>
      </c>
      <c r="W478" s="38">
        <f t="shared" si="51"/>
        <v>0</v>
      </c>
      <c r="X478" s="52">
        <v>0</v>
      </c>
      <c r="Y478" s="15">
        <v>7.0000000000000007E-2</v>
      </c>
      <c r="Z478" s="51">
        <f t="shared" si="54"/>
        <v>0</v>
      </c>
      <c r="AA478" s="30">
        <v>0.23</v>
      </c>
      <c r="AB478" s="52">
        <f t="shared" si="50"/>
        <v>0</v>
      </c>
      <c r="AC478" s="14"/>
    </row>
    <row r="479" spans="1:29" hidden="1" x14ac:dyDescent="0.3">
      <c r="A479" s="13" t="s">
        <v>481</v>
      </c>
      <c r="B479" s="25" t="s">
        <v>482</v>
      </c>
      <c r="C479" s="25" t="s">
        <v>641</v>
      </c>
      <c r="D479" s="25" t="s">
        <v>642</v>
      </c>
      <c r="E479" s="31" t="s">
        <v>643</v>
      </c>
      <c r="F479" s="31" t="s">
        <v>2423</v>
      </c>
      <c r="G479" s="57">
        <v>237</v>
      </c>
      <c r="H479" s="25" t="s">
        <v>2319</v>
      </c>
      <c r="I479" s="25" t="s">
        <v>387</v>
      </c>
      <c r="J479" s="25"/>
      <c r="K479" s="25" t="s">
        <v>711</v>
      </c>
      <c r="L479" s="25" t="s">
        <v>487</v>
      </c>
      <c r="M479" s="55">
        <v>0.11069991717924266</v>
      </c>
      <c r="N479" s="14"/>
      <c r="O479" s="14"/>
      <c r="P479" s="22">
        <v>-499686.48180000082</v>
      </c>
      <c r="Q479" s="52"/>
      <c r="R479" s="52">
        <v>0</v>
      </c>
      <c r="S479" s="22">
        <f t="shared" si="52"/>
        <v>-499686.48180000082</v>
      </c>
      <c r="T479" s="37">
        <f t="shared" si="53"/>
        <v>0</v>
      </c>
      <c r="U479" s="45">
        <v>0</v>
      </c>
      <c r="V479" s="18">
        <v>0</v>
      </c>
      <c r="W479" s="38">
        <f t="shared" si="51"/>
        <v>0</v>
      </c>
      <c r="X479" s="52">
        <v>0</v>
      </c>
      <c r="Y479" s="15">
        <v>7.0000000000000007E-2</v>
      </c>
      <c r="Z479" s="51">
        <f t="shared" si="54"/>
        <v>0</v>
      </c>
      <c r="AA479" s="55">
        <v>0.27</v>
      </c>
      <c r="AB479" s="52">
        <f t="shared" si="50"/>
        <v>0</v>
      </c>
      <c r="AC479" s="14"/>
    </row>
    <row r="480" spans="1:29" hidden="1" x14ac:dyDescent="0.3">
      <c r="A480" s="13" t="s">
        <v>481</v>
      </c>
      <c r="B480" s="25" t="s">
        <v>482</v>
      </c>
      <c r="C480" s="25" t="s">
        <v>641</v>
      </c>
      <c r="D480" s="25" t="s">
        <v>642</v>
      </c>
      <c r="E480" s="31" t="s">
        <v>643</v>
      </c>
      <c r="F480" s="31" t="s">
        <v>2424</v>
      </c>
      <c r="G480" s="57">
        <v>237</v>
      </c>
      <c r="H480" s="25" t="s">
        <v>2319</v>
      </c>
      <c r="I480" s="25" t="s">
        <v>2425</v>
      </c>
      <c r="J480" s="25"/>
      <c r="K480" s="25" t="s">
        <v>711</v>
      </c>
      <c r="L480" s="25" t="s">
        <v>487</v>
      </c>
      <c r="M480" s="55">
        <v>0.1212</v>
      </c>
      <c r="N480" s="14"/>
      <c r="O480" s="14"/>
      <c r="P480" s="22">
        <v>475048.45530000119</v>
      </c>
      <c r="Q480" s="52"/>
      <c r="R480" s="52">
        <v>0</v>
      </c>
      <c r="S480" s="22">
        <f t="shared" si="52"/>
        <v>475048.45530000119</v>
      </c>
      <c r="T480" s="37">
        <f t="shared" si="53"/>
        <v>0</v>
      </c>
      <c r="U480" s="45">
        <v>0</v>
      </c>
      <c r="V480" s="18">
        <v>0</v>
      </c>
      <c r="W480" s="38">
        <f t="shared" si="51"/>
        <v>0</v>
      </c>
      <c r="X480" s="52">
        <v>0</v>
      </c>
      <c r="Y480" s="15">
        <v>7.0000000000000007E-2</v>
      </c>
      <c r="Z480" s="51">
        <f t="shared" si="54"/>
        <v>0</v>
      </c>
      <c r="AA480" s="55">
        <v>0.21</v>
      </c>
      <c r="AB480" s="52">
        <f t="shared" si="50"/>
        <v>0</v>
      </c>
      <c r="AC480" s="14"/>
    </row>
    <row r="481" spans="1:29" hidden="1" x14ac:dyDescent="0.3">
      <c r="A481" s="13" t="s">
        <v>481</v>
      </c>
      <c r="B481" s="25" t="s">
        <v>482</v>
      </c>
      <c r="C481" s="25" t="s">
        <v>684</v>
      </c>
      <c r="D481" s="25" t="s">
        <v>2401</v>
      </c>
      <c r="E481" s="31" t="s">
        <v>2426</v>
      </c>
      <c r="F481" s="31" t="s">
        <v>2426</v>
      </c>
      <c r="G481" s="57">
        <v>237</v>
      </c>
      <c r="H481" s="25" t="s">
        <v>2319</v>
      </c>
      <c r="I481" s="25" t="s">
        <v>2427</v>
      </c>
      <c r="J481" s="25"/>
      <c r="K481" s="25" t="s">
        <v>2321</v>
      </c>
      <c r="L481" s="25" t="s">
        <v>487</v>
      </c>
      <c r="M481" s="30">
        <v>0.03</v>
      </c>
      <c r="N481" s="14"/>
      <c r="O481" s="14"/>
      <c r="P481" s="22">
        <v>-1316.3618999999999</v>
      </c>
      <c r="Q481" s="52"/>
      <c r="R481" s="52">
        <v>0</v>
      </c>
      <c r="S481" s="22">
        <f t="shared" si="52"/>
        <v>-1316.3618999999999</v>
      </c>
      <c r="T481" s="37">
        <f t="shared" si="53"/>
        <v>0</v>
      </c>
      <c r="U481" s="27">
        <v>0</v>
      </c>
      <c r="V481" s="18">
        <v>0</v>
      </c>
      <c r="W481" s="38">
        <f t="shared" si="51"/>
        <v>0</v>
      </c>
      <c r="X481" s="52">
        <v>0</v>
      </c>
      <c r="Y481" s="15">
        <v>7.0000000000000007E-2</v>
      </c>
      <c r="Z481" s="51">
        <f t="shared" si="54"/>
        <v>0</v>
      </c>
      <c r="AA481" s="30">
        <v>0.41</v>
      </c>
      <c r="AB481" s="52">
        <f t="shared" si="50"/>
        <v>0</v>
      </c>
      <c r="AC481" s="14"/>
    </row>
    <row r="482" spans="1:29" hidden="1" x14ac:dyDescent="0.3">
      <c r="A482" s="13" t="s">
        <v>481</v>
      </c>
      <c r="B482" s="25" t="s">
        <v>482</v>
      </c>
      <c r="C482" s="25" t="s">
        <v>684</v>
      </c>
      <c r="D482" s="25" t="s">
        <v>2401</v>
      </c>
      <c r="E482" s="31" t="s">
        <v>2428</v>
      </c>
      <c r="F482" s="31" t="s">
        <v>2428</v>
      </c>
      <c r="G482" s="57">
        <v>237</v>
      </c>
      <c r="H482" s="25" t="s">
        <v>2319</v>
      </c>
      <c r="I482" s="25" t="s">
        <v>2403</v>
      </c>
      <c r="J482" s="25"/>
      <c r="K482" s="25" t="s">
        <v>711</v>
      </c>
      <c r="L482" s="25" t="s">
        <v>487</v>
      </c>
      <c r="M482" s="55">
        <v>0.01</v>
      </c>
      <c r="N482" s="14"/>
      <c r="O482" s="14"/>
      <c r="P482" s="22">
        <v>-2.3186999999597901</v>
      </c>
      <c r="Q482" s="52"/>
      <c r="R482" s="52">
        <v>0</v>
      </c>
      <c r="S482" s="22">
        <f t="shared" si="52"/>
        <v>-2.3186999999597901</v>
      </c>
      <c r="T482" s="37">
        <f t="shared" si="53"/>
        <v>0</v>
      </c>
      <c r="U482" s="45">
        <v>0</v>
      </c>
      <c r="V482" s="18">
        <v>0</v>
      </c>
      <c r="W482" s="38">
        <f t="shared" si="51"/>
        <v>0</v>
      </c>
      <c r="X482" s="52">
        <v>0</v>
      </c>
      <c r="Y482" s="15">
        <v>7.0000000000000007E-2</v>
      </c>
      <c r="Z482" s="51">
        <f t="shared" si="54"/>
        <v>0</v>
      </c>
      <c r="AA482" s="55">
        <v>0.37</v>
      </c>
      <c r="AB482" s="52">
        <f t="shared" si="50"/>
        <v>0</v>
      </c>
      <c r="AC482" s="14"/>
    </row>
    <row r="483" spans="1:29" hidden="1" x14ac:dyDescent="0.3">
      <c r="A483" s="13" t="s">
        <v>481</v>
      </c>
      <c r="B483" s="25" t="s">
        <v>482</v>
      </c>
      <c r="C483" s="25" t="s">
        <v>684</v>
      </c>
      <c r="D483" s="25" t="s">
        <v>2401</v>
      </c>
      <c r="E483" s="31" t="s">
        <v>2429</v>
      </c>
      <c r="F483" s="31" t="s">
        <v>2429</v>
      </c>
      <c r="G483" s="57">
        <v>237</v>
      </c>
      <c r="H483" s="25" t="s">
        <v>2319</v>
      </c>
      <c r="I483" s="25" t="s">
        <v>2403</v>
      </c>
      <c r="J483" s="25"/>
      <c r="K483" s="25" t="s">
        <v>711</v>
      </c>
      <c r="L483" s="25" t="s">
        <v>487</v>
      </c>
      <c r="M483" s="55">
        <v>0.05</v>
      </c>
      <c r="N483" s="14"/>
      <c r="O483" s="14"/>
      <c r="P483" s="22">
        <v>808.53950000004988</v>
      </c>
      <c r="Q483" s="52"/>
      <c r="R483" s="52">
        <v>0</v>
      </c>
      <c r="S483" s="22">
        <f t="shared" si="52"/>
        <v>808.53950000004988</v>
      </c>
      <c r="T483" s="37">
        <f t="shared" si="53"/>
        <v>0</v>
      </c>
      <c r="U483" s="45">
        <v>0</v>
      </c>
      <c r="V483" s="18">
        <v>0</v>
      </c>
      <c r="W483" s="38">
        <f t="shared" si="51"/>
        <v>0</v>
      </c>
      <c r="X483" s="52">
        <v>0</v>
      </c>
      <c r="Y483" s="15">
        <v>7.0000000000000007E-2</v>
      </c>
      <c r="Z483" s="51">
        <f t="shared" si="54"/>
        <v>0</v>
      </c>
      <c r="AA483" s="55">
        <v>0.37</v>
      </c>
      <c r="AB483" s="52">
        <f t="shared" si="50"/>
        <v>0</v>
      </c>
      <c r="AC483" s="14"/>
    </row>
    <row r="484" spans="1:29" hidden="1" x14ac:dyDescent="0.3">
      <c r="A484" s="13" t="s">
        <v>481</v>
      </c>
      <c r="B484" s="25" t="s">
        <v>482</v>
      </c>
      <c r="C484" s="25" t="s">
        <v>684</v>
      </c>
      <c r="D484" s="25" t="s">
        <v>2401</v>
      </c>
      <c r="E484" s="31" t="s">
        <v>2429</v>
      </c>
      <c r="F484" s="31" t="s">
        <v>2430</v>
      </c>
      <c r="G484" s="57">
        <v>237</v>
      </c>
      <c r="H484" s="25" t="s">
        <v>2319</v>
      </c>
      <c r="I484" s="25" t="s">
        <v>2427</v>
      </c>
      <c r="J484" s="25"/>
      <c r="K484" s="25" t="s">
        <v>2321</v>
      </c>
      <c r="L484" s="25" t="s">
        <v>487</v>
      </c>
      <c r="M484" s="30">
        <v>-0.06</v>
      </c>
      <c r="N484" s="14"/>
      <c r="O484" s="14"/>
      <c r="P484" s="22">
        <v>-41999.995199999998</v>
      </c>
      <c r="Q484" s="52"/>
      <c r="R484" s="52">
        <v>0</v>
      </c>
      <c r="S484" s="22">
        <f t="shared" si="52"/>
        <v>-41999.995199999998</v>
      </c>
      <c r="T484" s="37">
        <f t="shared" si="53"/>
        <v>0</v>
      </c>
      <c r="U484" s="27">
        <v>0</v>
      </c>
      <c r="V484" s="18">
        <v>0</v>
      </c>
      <c r="W484" s="38">
        <f t="shared" si="51"/>
        <v>0</v>
      </c>
      <c r="X484" s="52">
        <v>0</v>
      </c>
      <c r="Y484" s="15">
        <v>7.0000000000000007E-2</v>
      </c>
      <c r="Z484" s="51">
        <f t="shared" si="54"/>
        <v>0</v>
      </c>
      <c r="AA484" s="30">
        <v>0.46</v>
      </c>
      <c r="AB484" s="52">
        <f t="shared" si="50"/>
        <v>0</v>
      </c>
      <c r="AC484" s="14"/>
    </row>
    <row r="485" spans="1:29" hidden="1" x14ac:dyDescent="0.3">
      <c r="A485" s="13" t="s">
        <v>481</v>
      </c>
      <c r="B485" s="25" t="s">
        <v>482</v>
      </c>
      <c r="C485" s="25" t="s">
        <v>684</v>
      </c>
      <c r="D485" s="25" t="s">
        <v>2401</v>
      </c>
      <c r="E485" s="31" t="s">
        <v>2431</v>
      </c>
      <c r="F485" s="31" t="s">
        <v>2431</v>
      </c>
      <c r="G485" s="57">
        <v>237</v>
      </c>
      <c r="H485" s="25" t="s">
        <v>2319</v>
      </c>
      <c r="I485" s="25" t="s">
        <v>2403</v>
      </c>
      <c r="J485" s="25"/>
      <c r="K485" s="25" t="s">
        <v>711</v>
      </c>
      <c r="L485" s="25" t="s">
        <v>487</v>
      </c>
      <c r="M485" s="55">
        <v>0.03</v>
      </c>
      <c r="N485" s="14"/>
      <c r="O485" s="14"/>
      <c r="P485" s="22">
        <v>-1.6800000020339212E-2</v>
      </c>
      <c r="Q485" s="52"/>
      <c r="R485" s="52">
        <v>0</v>
      </c>
      <c r="S485" s="22">
        <f t="shared" si="52"/>
        <v>-1.6800000020339212E-2</v>
      </c>
      <c r="T485" s="37">
        <f t="shared" si="53"/>
        <v>0</v>
      </c>
      <c r="U485" s="45">
        <v>0</v>
      </c>
      <c r="V485" s="18">
        <v>0</v>
      </c>
      <c r="W485" s="38">
        <f t="shared" si="51"/>
        <v>0</v>
      </c>
      <c r="X485" s="52">
        <v>0</v>
      </c>
      <c r="Y485" s="15">
        <v>7.0000000000000007E-2</v>
      </c>
      <c r="Z485" s="51">
        <f t="shared" si="54"/>
        <v>0</v>
      </c>
      <c r="AA485" s="55">
        <v>0.37</v>
      </c>
      <c r="AB485" s="52">
        <f t="shared" ref="AB485:AB548" si="55">R485/(1+AA485)</f>
        <v>0</v>
      </c>
      <c r="AC485" s="14"/>
    </row>
    <row r="486" spans="1:29" hidden="1" x14ac:dyDescent="0.3">
      <c r="A486" s="13" t="s">
        <v>481</v>
      </c>
      <c r="B486" s="25" t="s">
        <v>482</v>
      </c>
      <c r="C486" s="25" t="s">
        <v>684</v>
      </c>
      <c r="D486" s="25" t="s">
        <v>2401</v>
      </c>
      <c r="E486" s="31" t="s">
        <v>2432</v>
      </c>
      <c r="F486" s="31" t="s">
        <v>2432</v>
      </c>
      <c r="G486" s="57">
        <v>237</v>
      </c>
      <c r="H486" s="25" t="s">
        <v>2319</v>
      </c>
      <c r="I486" s="25" t="s">
        <v>2403</v>
      </c>
      <c r="J486" s="25"/>
      <c r="K486" s="25" t="s">
        <v>2321</v>
      </c>
      <c r="L486" s="25" t="s">
        <v>487</v>
      </c>
      <c r="M486" s="30">
        <v>7.0000000000000007E-2</v>
      </c>
      <c r="N486" s="14"/>
      <c r="O486" s="14"/>
      <c r="P486" s="22">
        <v>33024.01370000004</v>
      </c>
      <c r="Q486" s="52"/>
      <c r="R486" s="52">
        <v>0</v>
      </c>
      <c r="S486" s="22">
        <f t="shared" si="52"/>
        <v>33024.01370000004</v>
      </c>
      <c r="T486" s="37">
        <f t="shared" si="53"/>
        <v>0</v>
      </c>
      <c r="U486" s="27">
        <v>0</v>
      </c>
      <c r="V486" s="18">
        <v>0</v>
      </c>
      <c r="W486" s="38">
        <f t="shared" si="51"/>
        <v>0</v>
      </c>
      <c r="X486" s="52">
        <v>0</v>
      </c>
      <c r="Y486" s="15">
        <v>7.0000000000000007E-2</v>
      </c>
      <c r="Z486" s="51">
        <f t="shared" si="54"/>
        <v>0</v>
      </c>
      <c r="AA486" s="30">
        <v>0.39</v>
      </c>
      <c r="AB486" s="52">
        <f t="shared" si="55"/>
        <v>0</v>
      </c>
      <c r="AC486" s="14"/>
    </row>
    <row r="487" spans="1:29" hidden="1" x14ac:dyDescent="0.3">
      <c r="A487" s="13" t="s">
        <v>481</v>
      </c>
      <c r="B487" s="25" t="s">
        <v>482</v>
      </c>
      <c r="C487" s="25" t="s">
        <v>684</v>
      </c>
      <c r="D487" s="25" t="s">
        <v>2401</v>
      </c>
      <c r="E487" s="31" t="s">
        <v>2433</v>
      </c>
      <c r="F487" s="31" t="s">
        <v>2433</v>
      </c>
      <c r="G487" s="57">
        <v>237</v>
      </c>
      <c r="H487" s="25" t="s">
        <v>2319</v>
      </c>
      <c r="I487" s="25" t="s">
        <v>2427</v>
      </c>
      <c r="J487" s="25"/>
      <c r="K487" s="25" t="s">
        <v>2321</v>
      </c>
      <c r="L487" s="25" t="s">
        <v>487</v>
      </c>
      <c r="M487" s="30">
        <v>0.06</v>
      </c>
      <c r="N487" s="14"/>
      <c r="O487" s="14"/>
      <c r="P487" s="22">
        <v>-22094.7202</v>
      </c>
      <c r="Q487" s="52"/>
      <c r="R487" s="52">
        <v>0</v>
      </c>
      <c r="S487" s="22">
        <f t="shared" si="52"/>
        <v>-22094.7202</v>
      </c>
      <c r="T487" s="37">
        <f t="shared" si="53"/>
        <v>0</v>
      </c>
      <c r="U487" s="27">
        <v>0</v>
      </c>
      <c r="V487" s="18">
        <v>0</v>
      </c>
      <c r="W487" s="38">
        <f t="shared" si="51"/>
        <v>0</v>
      </c>
      <c r="X487" s="52">
        <v>0</v>
      </c>
      <c r="Y487" s="15">
        <v>7.0000000000000007E-2</v>
      </c>
      <c r="Z487" s="51">
        <f t="shared" si="54"/>
        <v>0</v>
      </c>
      <c r="AA487" s="30">
        <v>0.46</v>
      </c>
      <c r="AB487" s="52">
        <f t="shared" si="55"/>
        <v>0</v>
      </c>
      <c r="AC487" s="14"/>
    </row>
    <row r="488" spans="1:29" hidden="1" x14ac:dyDescent="0.3">
      <c r="A488" s="13" t="s">
        <v>481</v>
      </c>
      <c r="B488" s="25" t="s">
        <v>482</v>
      </c>
      <c r="C488" s="25" t="s">
        <v>684</v>
      </c>
      <c r="D488" s="25" t="s">
        <v>2401</v>
      </c>
      <c r="E488" s="31" t="s">
        <v>2434</v>
      </c>
      <c r="F488" s="31" t="s">
        <v>2434</v>
      </c>
      <c r="G488" s="57">
        <v>237</v>
      </c>
      <c r="H488" s="25" t="s">
        <v>2319</v>
      </c>
      <c r="I488" s="25" t="s">
        <v>2435</v>
      </c>
      <c r="J488" s="25"/>
      <c r="K488" s="25" t="s">
        <v>711</v>
      </c>
      <c r="L488" s="25" t="s">
        <v>487</v>
      </c>
      <c r="M488" s="55">
        <v>9.7600000000000006E-2</v>
      </c>
      <c r="N488" s="14"/>
      <c r="O488" s="14"/>
      <c r="P488" s="22">
        <v>197558.93000000014</v>
      </c>
      <c r="Q488" s="52"/>
      <c r="R488" s="52">
        <v>0</v>
      </c>
      <c r="S488" s="22">
        <f t="shared" si="52"/>
        <v>197558.93000000014</v>
      </c>
      <c r="T488" s="37">
        <f t="shared" si="53"/>
        <v>0</v>
      </c>
      <c r="U488" s="45">
        <v>0</v>
      </c>
      <c r="V488" s="18">
        <v>0</v>
      </c>
      <c r="W488" s="38">
        <f t="shared" si="51"/>
        <v>0</v>
      </c>
      <c r="X488" s="52">
        <v>0</v>
      </c>
      <c r="Y488" s="15">
        <v>7.0000000000000007E-2</v>
      </c>
      <c r="Z488" s="51">
        <f t="shared" si="54"/>
        <v>0</v>
      </c>
      <c r="AA488" s="55">
        <v>0.22</v>
      </c>
      <c r="AB488" s="52">
        <f t="shared" si="55"/>
        <v>0</v>
      </c>
      <c r="AC488" s="14"/>
    </row>
    <row r="489" spans="1:29" hidden="1" x14ac:dyDescent="0.3">
      <c r="A489" s="13" t="s">
        <v>481</v>
      </c>
      <c r="B489" s="25" t="s">
        <v>482</v>
      </c>
      <c r="C489" s="25" t="s">
        <v>641</v>
      </c>
      <c r="D489" s="25" t="s">
        <v>656</v>
      </c>
      <c r="E489" s="31" t="s">
        <v>2436</v>
      </c>
      <c r="F489" s="31" t="s">
        <v>2436</v>
      </c>
      <c r="G489" s="57">
        <v>237</v>
      </c>
      <c r="H489" s="25" t="s">
        <v>2319</v>
      </c>
      <c r="I489" s="25" t="s">
        <v>410</v>
      </c>
      <c r="J489" s="25"/>
      <c r="K489" s="25" t="s">
        <v>711</v>
      </c>
      <c r="L489" s="25" t="s">
        <v>487</v>
      </c>
      <c r="M489" s="55">
        <v>0.03</v>
      </c>
      <c r="N489" s="14"/>
      <c r="O489" s="14"/>
      <c r="P489" s="22">
        <v>75407.69</v>
      </c>
      <c r="Q489" s="52"/>
      <c r="R489" s="52">
        <v>0</v>
      </c>
      <c r="S489" s="22">
        <f t="shared" si="52"/>
        <v>75407.69</v>
      </c>
      <c r="T489" s="37">
        <f t="shared" si="53"/>
        <v>0</v>
      </c>
      <c r="U489" s="45">
        <v>0</v>
      </c>
      <c r="V489" s="18">
        <v>0</v>
      </c>
      <c r="W489" s="38">
        <f t="shared" si="51"/>
        <v>0</v>
      </c>
      <c r="X489" s="52">
        <v>0</v>
      </c>
      <c r="Y489" s="15">
        <v>7.0000000000000007E-2</v>
      </c>
      <c r="Z489" s="51">
        <f t="shared" si="54"/>
        <v>0</v>
      </c>
      <c r="AA489" s="55">
        <v>0</v>
      </c>
      <c r="AB489" s="52">
        <f t="shared" si="55"/>
        <v>0</v>
      </c>
      <c r="AC489" s="14"/>
    </row>
    <row r="490" spans="1:29" hidden="1" x14ac:dyDescent="0.3">
      <c r="A490" s="13" t="s">
        <v>481</v>
      </c>
      <c r="B490" s="25" t="s">
        <v>482</v>
      </c>
      <c r="C490" s="25" t="s">
        <v>641</v>
      </c>
      <c r="D490" s="25" t="s">
        <v>2075</v>
      </c>
      <c r="E490" s="31" t="s">
        <v>2437</v>
      </c>
      <c r="F490" s="31" t="s">
        <v>2438</v>
      </c>
      <c r="G490" s="57">
        <v>237</v>
      </c>
      <c r="H490" s="25" t="s">
        <v>2319</v>
      </c>
      <c r="I490" s="25" t="s">
        <v>2439</v>
      </c>
      <c r="J490" s="25"/>
      <c r="K490" s="25" t="s">
        <v>2321</v>
      </c>
      <c r="L490" s="25" t="s">
        <v>487</v>
      </c>
      <c r="M490" s="30">
        <v>0.1011</v>
      </c>
      <c r="N490" s="14"/>
      <c r="O490" s="14"/>
      <c r="P490" s="22">
        <v>729772.71</v>
      </c>
      <c r="Q490" s="52"/>
      <c r="R490" s="52">
        <v>0</v>
      </c>
      <c r="S490" s="22">
        <f t="shared" si="52"/>
        <v>729772.71</v>
      </c>
      <c r="T490" s="37">
        <f t="shared" si="53"/>
        <v>0</v>
      </c>
      <c r="U490" s="27">
        <v>0</v>
      </c>
      <c r="V490" s="18">
        <v>0</v>
      </c>
      <c r="W490" s="38">
        <f t="shared" si="51"/>
        <v>0</v>
      </c>
      <c r="X490" s="52">
        <v>0</v>
      </c>
      <c r="Y490" s="15">
        <v>7.0000000000000007E-2</v>
      </c>
      <c r="Z490" s="51">
        <f t="shared" si="54"/>
        <v>0</v>
      </c>
      <c r="AA490" s="30">
        <v>0.44</v>
      </c>
      <c r="AB490" s="52">
        <f t="shared" si="55"/>
        <v>0</v>
      </c>
      <c r="AC490" s="14"/>
    </row>
    <row r="491" spans="1:29" hidden="1" x14ac:dyDescent="0.3">
      <c r="A491" s="13" t="s">
        <v>481</v>
      </c>
      <c r="B491" s="25" t="s">
        <v>482</v>
      </c>
      <c r="C491" s="25" t="s">
        <v>641</v>
      </c>
      <c r="D491" s="25" t="s">
        <v>2075</v>
      </c>
      <c r="E491" s="31" t="s">
        <v>2404</v>
      </c>
      <c r="F491" s="31" t="s">
        <v>2409</v>
      </c>
      <c r="G491" s="57">
        <v>237</v>
      </c>
      <c r="H491" s="25" t="s">
        <v>2319</v>
      </c>
      <c r="I491" s="25" t="s">
        <v>2410</v>
      </c>
      <c r="J491" s="25"/>
      <c r="K491" s="25" t="s">
        <v>711</v>
      </c>
      <c r="L491" s="25" t="s">
        <v>487</v>
      </c>
      <c r="M491" s="55">
        <v>0.11070000000000001</v>
      </c>
      <c r="N491" s="14"/>
      <c r="O491" s="14"/>
      <c r="P491" s="22">
        <v>23.900699999881908</v>
      </c>
      <c r="Q491" s="52"/>
      <c r="R491" s="52">
        <v>0</v>
      </c>
      <c r="S491" s="22">
        <f t="shared" si="52"/>
        <v>23.900699999881908</v>
      </c>
      <c r="T491" s="37">
        <f t="shared" si="53"/>
        <v>0</v>
      </c>
      <c r="U491" s="45">
        <v>0</v>
      </c>
      <c r="V491" s="18">
        <v>0</v>
      </c>
      <c r="W491" s="38">
        <f t="shared" si="51"/>
        <v>0</v>
      </c>
      <c r="X491" s="52">
        <v>0</v>
      </c>
      <c r="Y491" s="15">
        <v>7.0000000000000007E-2</v>
      </c>
      <c r="Z491" s="51">
        <f t="shared" si="54"/>
        <v>0</v>
      </c>
      <c r="AA491" s="55">
        <v>0.21</v>
      </c>
      <c r="AB491" s="52">
        <f t="shared" si="55"/>
        <v>0</v>
      </c>
      <c r="AC491" s="14"/>
    </row>
    <row r="492" spans="1:29" hidden="1" x14ac:dyDescent="0.3">
      <c r="A492" s="13" t="s">
        <v>481</v>
      </c>
      <c r="B492" s="25" t="s">
        <v>482</v>
      </c>
      <c r="C492" s="25" t="s">
        <v>641</v>
      </c>
      <c r="D492" s="25" t="s">
        <v>665</v>
      </c>
      <c r="E492" s="31" t="s">
        <v>326</v>
      </c>
      <c r="F492" s="31" t="s">
        <v>326</v>
      </c>
      <c r="G492" s="57">
        <v>237</v>
      </c>
      <c r="H492" s="25" t="s">
        <v>2319</v>
      </c>
      <c r="I492" s="25" t="s">
        <v>2353</v>
      </c>
      <c r="J492" s="25"/>
      <c r="K492" s="25" t="s">
        <v>711</v>
      </c>
      <c r="L492" s="25" t="s">
        <v>487</v>
      </c>
      <c r="M492" s="55">
        <v>2.8000000000000001E-2</v>
      </c>
      <c r="N492" s="14"/>
      <c r="O492" s="14"/>
      <c r="P492" s="22">
        <v>71400</v>
      </c>
      <c r="Q492" s="52"/>
      <c r="R492" s="52">
        <v>0</v>
      </c>
      <c r="S492" s="22">
        <f t="shared" si="52"/>
        <v>71400</v>
      </c>
      <c r="T492" s="37">
        <f t="shared" si="53"/>
        <v>0</v>
      </c>
      <c r="U492" s="45">
        <v>0</v>
      </c>
      <c r="V492" s="18">
        <v>0</v>
      </c>
      <c r="W492" s="38">
        <f t="shared" si="51"/>
        <v>0</v>
      </c>
      <c r="X492" s="52">
        <v>0</v>
      </c>
      <c r="Y492" s="15">
        <v>7.0000000000000007E-2</v>
      </c>
      <c r="Z492" s="51">
        <f t="shared" si="54"/>
        <v>0</v>
      </c>
      <c r="AA492" s="55">
        <v>0.4</v>
      </c>
      <c r="AB492" s="52">
        <f t="shared" si="55"/>
        <v>0</v>
      </c>
      <c r="AC492" s="14"/>
    </row>
    <row r="493" spans="1:29" hidden="1" x14ac:dyDescent="0.3">
      <c r="A493" s="13" t="s">
        <v>481</v>
      </c>
      <c r="B493" s="25" t="s">
        <v>482</v>
      </c>
      <c r="C493" s="25" t="s">
        <v>684</v>
      </c>
      <c r="D493" s="25" t="s">
        <v>2401</v>
      </c>
      <c r="E493" s="31" t="s">
        <v>2426</v>
      </c>
      <c r="F493" s="31" t="s">
        <v>2426</v>
      </c>
      <c r="G493" s="57">
        <v>237</v>
      </c>
      <c r="H493" s="25" t="s">
        <v>2319</v>
      </c>
      <c r="I493" s="25" t="s">
        <v>2427</v>
      </c>
      <c r="J493" s="25"/>
      <c r="K493" s="25" t="s">
        <v>2321</v>
      </c>
      <c r="L493" s="25" t="s">
        <v>487</v>
      </c>
      <c r="M493" s="30">
        <v>-0.06</v>
      </c>
      <c r="N493" s="14"/>
      <c r="O493" s="14"/>
      <c r="P493" s="22">
        <v>1311.8469047937015</v>
      </c>
      <c r="Q493" s="52"/>
      <c r="R493" s="52">
        <v>0</v>
      </c>
      <c r="S493" s="22">
        <f t="shared" si="52"/>
        <v>1311.8469047937015</v>
      </c>
      <c r="T493" s="37">
        <f t="shared" si="53"/>
        <v>0</v>
      </c>
      <c r="U493" s="27">
        <v>0</v>
      </c>
      <c r="V493" s="18">
        <v>0</v>
      </c>
      <c r="W493" s="38">
        <f t="shared" si="51"/>
        <v>0</v>
      </c>
      <c r="X493" s="52">
        <v>0</v>
      </c>
      <c r="Y493" s="15">
        <v>7.0000000000000007E-2</v>
      </c>
      <c r="Z493" s="51">
        <f t="shared" si="54"/>
        <v>0</v>
      </c>
      <c r="AA493" s="30">
        <v>0.46</v>
      </c>
      <c r="AB493" s="52">
        <f t="shared" si="55"/>
        <v>0</v>
      </c>
      <c r="AC493" s="14"/>
    </row>
    <row r="494" spans="1:29" hidden="1" x14ac:dyDescent="0.3">
      <c r="A494" s="13" t="s">
        <v>481</v>
      </c>
      <c r="B494" s="25" t="s">
        <v>482</v>
      </c>
      <c r="C494" s="25" t="s">
        <v>684</v>
      </c>
      <c r="D494" s="25" t="s">
        <v>2401</v>
      </c>
      <c r="E494" s="31" t="s">
        <v>2440</v>
      </c>
      <c r="F494" s="31" t="s">
        <v>2440</v>
      </c>
      <c r="G494" s="57">
        <v>237</v>
      </c>
      <c r="H494" s="25" t="s">
        <v>2319</v>
      </c>
      <c r="I494" s="25" t="s">
        <v>2427</v>
      </c>
      <c r="J494" s="25"/>
      <c r="K494" s="25" t="s">
        <v>2321</v>
      </c>
      <c r="L494" s="25" t="s">
        <v>487</v>
      </c>
      <c r="M494" s="30">
        <v>0.03</v>
      </c>
      <c r="N494" s="14"/>
      <c r="O494" s="14"/>
      <c r="P494" s="22">
        <v>39.290000000000873</v>
      </c>
      <c r="Q494" s="52"/>
      <c r="R494" s="52">
        <v>0</v>
      </c>
      <c r="S494" s="22">
        <f t="shared" si="52"/>
        <v>39.290000000000873</v>
      </c>
      <c r="T494" s="37">
        <f t="shared" si="53"/>
        <v>0</v>
      </c>
      <c r="U494" s="27">
        <v>0</v>
      </c>
      <c r="V494" s="18">
        <v>0</v>
      </c>
      <c r="W494" s="38">
        <f t="shared" si="51"/>
        <v>0</v>
      </c>
      <c r="X494" s="52">
        <v>0</v>
      </c>
      <c r="Y494" s="15">
        <v>7.0000000000000007E-2</v>
      </c>
      <c r="Z494" s="51">
        <f t="shared" si="54"/>
        <v>0</v>
      </c>
      <c r="AA494" s="30">
        <v>0.4</v>
      </c>
      <c r="AB494" s="52">
        <f t="shared" si="55"/>
        <v>0</v>
      </c>
      <c r="AC494" s="14"/>
    </row>
    <row r="495" spans="1:29" hidden="1" x14ac:dyDescent="0.3">
      <c r="A495" s="13" t="s">
        <v>481</v>
      </c>
      <c r="B495" s="25" t="s">
        <v>482</v>
      </c>
      <c r="C495" s="25" t="s">
        <v>684</v>
      </c>
      <c r="D495" s="25" t="s">
        <v>2401</v>
      </c>
      <c r="E495" s="31" t="s">
        <v>2441</v>
      </c>
      <c r="F495" s="31" t="s">
        <v>2441</v>
      </c>
      <c r="G495" s="57">
        <v>237</v>
      </c>
      <c r="H495" s="25" t="s">
        <v>2319</v>
      </c>
      <c r="I495" s="25" t="s">
        <v>2441</v>
      </c>
      <c r="J495" s="25"/>
      <c r="K495" s="25" t="s">
        <v>711</v>
      </c>
      <c r="L495" s="25" t="s">
        <v>487</v>
      </c>
      <c r="M495" s="30">
        <v>0.04</v>
      </c>
      <c r="N495" s="14"/>
      <c r="O495" s="14"/>
      <c r="P495" s="22">
        <v>-2.8300000000099317</v>
      </c>
      <c r="Q495" s="52"/>
      <c r="R495" s="52">
        <v>0</v>
      </c>
      <c r="S495" s="22">
        <f t="shared" si="52"/>
        <v>-2.8300000000099317</v>
      </c>
      <c r="T495" s="37">
        <f t="shared" si="53"/>
        <v>0</v>
      </c>
      <c r="U495" s="27">
        <v>0</v>
      </c>
      <c r="V495" s="18">
        <v>0</v>
      </c>
      <c r="W495" s="38">
        <f t="shared" si="51"/>
        <v>0</v>
      </c>
      <c r="X495" s="52">
        <v>0</v>
      </c>
      <c r="Y495" s="15">
        <v>7.0000000000000007E-2</v>
      </c>
      <c r="Z495" s="51">
        <f t="shared" si="54"/>
        <v>0</v>
      </c>
      <c r="AA495" s="30">
        <v>0</v>
      </c>
      <c r="AB495" s="52">
        <f t="shared" si="55"/>
        <v>0</v>
      </c>
      <c r="AC495" s="14"/>
    </row>
    <row r="496" spans="1:29" hidden="1" x14ac:dyDescent="0.3">
      <c r="A496" s="13" t="s">
        <v>481</v>
      </c>
      <c r="B496" s="25" t="s">
        <v>482</v>
      </c>
      <c r="C496" s="25" t="s">
        <v>684</v>
      </c>
      <c r="D496" s="25" t="s">
        <v>2401</v>
      </c>
      <c r="E496" s="31" t="s">
        <v>2442</v>
      </c>
      <c r="F496" s="31" t="s">
        <v>2442</v>
      </c>
      <c r="G496" s="57">
        <v>237</v>
      </c>
      <c r="H496" s="25" t="s">
        <v>2319</v>
      </c>
      <c r="I496" s="25" t="s">
        <v>2403</v>
      </c>
      <c r="J496" s="25"/>
      <c r="K496" s="25" t="s">
        <v>711</v>
      </c>
      <c r="L496" s="25" t="s">
        <v>487</v>
      </c>
      <c r="M496" s="30">
        <v>0.05</v>
      </c>
      <c r="N496" s="14"/>
      <c r="O496" s="14"/>
      <c r="P496" s="22">
        <v>-1.680000000334303E-2</v>
      </c>
      <c r="Q496" s="52"/>
      <c r="R496" s="52">
        <v>0</v>
      </c>
      <c r="S496" s="22">
        <f t="shared" si="52"/>
        <v>-1.680000000334303E-2</v>
      </c>
      <c r="T496" s="37">
        <f t="shared" si="53"/>
        <v>0</v>
      </c>
      <c r="U496" s="27">
        <v>0</v>
      </c>
      <c r="V496" s="18">
        <v>0</v>
      </c>
      <c r="W496" s="38">
        <f t="shared" si="51"/>
        <v>0</v>
      </c>
      <c r="X496" s="52">
        <v>0</v>
      </c>
      <c r="Y496" s="15">
        <v>7.0000000000000007E-2</v>
      </c>
      <c r="Z496" s="51">
        <f t="shared" si="54"/>
        <v>0</v>
      </c>
      <c r="AA496" s="30">
        <v>0.37</v>
      </c>
      <c r="AB496" s="52">
        <f t="shared" si="55"/>
        <v>0</v>
      </c>
      <c r="AC496" s="14"/>
    </row>
    <row r="497" spans="1:29" hidden="1" x14ac:dyDescent="0.3">
      <c r="A497" s="13" t="s">
        <v>481</v>
      </c>
      <c r="B497" s="25" t="s">
        <v>482</v>
      </c>
      <c r="C497" s="25" t="s">
        <v>684</v>
      </c>
      <c r="D497" s="25" t="s">
        <v>2401</v>
      </c>
      <c r="E497" s="31" t="s">
        <v>2442</v>
      </c>
      <c r="F497" s="31" t="s">
        <v>2442</v>
      </c>
      <c r="G497" s="57">
        <v>237</v>
      </c>
      <c r="H497" s="25" t="s">
        <v>2319</v>
      </c>
      <c r="I497" s="25" t="s">
        <v>2403</v>
      </c>
      <c r="J497" s="25"/>
      <c r="K497" s="25" t="s">
        <v>2321</v>
      </c>
      <c r="L497" s="25" t="s">
        <v>487</v>
      </c>
      <c r="M497" s="30">
        <v>0.06</v>
      </c>
      <c r="N497" s="14"/>
      <c r="O497" s="14"/>
      <c r="P497" s="22">
        <v>-330.73899999999639</v>
      </c>
      <c r="Q497" s="52"/>
      <c r="R497" s="52">
        <v>0</v>
      </c>
      <c r="S497" s="22">
        <f t="shared" si="52"/>
        <v>-330.73899999999639</v>
      </c>
      <c r="T497" s="37">
        <f t="shared" si="53"/>
        <v>0</v>
      </c>
      <c r="U497" s="27">
        <v>0</v>
      </c>
      <c r="V497" s="18">
        <v>0</v>
      </c>
      <c r="W497" s="38">
        <f t="shared" si="51"/>
        <v>0</v>
      </c>
      <c r="X497" s="52">
        <v>0</v>
      </c>
      <c r="Y497" s="15">
        <v>7.0000000000000007E-2</v>
      </c>
      <c r="Z497" s="51">
        <f t="shared" si="54"/>
        <v>0</v>
      </c>
      <c r="AA497" s="30">
        <v>0.39</v>
      </c>
      <c r="AB497" s="52">
        <f t="shared" si="55"/>
        <v>0</v>
      </c>
      <c r="AC497" s="14"/>
    </row>
    <row r="498" spans="1:29" hidden="1" x14ac:dyDescent="0.3">
      <c r="A498" s="13" t="s">
        <v>481</v>
      </c>
      <c r="B498" s="25" t="s">
        <v>482</v>
      </c>
      <c r="C498" s="25" t="s">
        <v>483</v>
      </c>
      <c r="D498" s="25" t="s">
        <v>494</v>
      </c>
      <c r="E498" s="31" t="s">
        <v>2392</v>
      </c>
      <c r="F498" s="31" t="s">
        <v>2392</v>
      </c>
      <c r="G498" s="57">
        <v>237</v>
      </c>
      <c r="H498" s="25" t="s">
        <v>2319</v>
      </c>
      <c r="I498" s="25" t="s">
        <v>2392</v>
      </c>
      <c r="J498" s="25"/>
      <c r="K498" s="25" t="s">
        <v>2321</v>
      </c>
      <c r="L498" s="25" t="s">
        <v>496</v>
      </c>
      <c r="M498" s="30">
        <v>0</v>
      </c>
      <c r="N498" s="14"/>
      <c r="O498" s="14"/>
      <c r="P498" s="22">
        <v>10000</v>
      </c>
      <c r="Q498" s="52"/>
      <c r="R498" s="52">
        <v>0</v>
      </c>
      <c r="S498" s="22">
        <f t="shared" si="52"/>
        <v>10000</v>
      </c>
      <c r="T498" s="37">
        <f t="shared" si="53"/>
        <v>0</v>
      </c>
      <c r="U498" s="27">
        <v>0</v>
      </c>
      <c r="V498" s="18">
        <v>0</v>
      </c>
      <c r="W498" s="38">
        <f t="shared" si="51"/>
        <v>0</v>
      </c>
      <c r="X498" s="52">
        <v>0</v>
      </c>
      <c r="Y498" s="15">
        <v>7.0000000000000007E-2</v>
      </c>
      <c r="Z498" s="51">
        <f t="shared" si="54"/>
        <v>0</v>
      </c>
      <c r="AA498" s="30">
        <v>0</v>
      </c>
      <c r="AB498" s="52">
        <f t="shared" si="55"/>
        <v>0</v>
      </c>
      <c r="AC498" s="14"/>
    </row>
    <row r="499" spans="1:29" hidden="1" x14ac:dyDescent="0.3">
      <c r="A499" s="13" t="s">
        <v>481</v>
      </c>
      <c r="B499" s="25" t="s">
        <v>482</v>
      </c>
      <c r="C499" s="25" t="s">
        <v>641</v>
      </c>
      <c r="D499" s="25" t="s">
        <v>656</v>
      </c>
      <c r="E499" s="31" t="s">
        <v>2417</v>
      </c>
      <c r="F499" s="31" t="s">
        <v>2443</v>
      </c>
      <c r="G499" s="57">
        <v>237</v>
      </c>
      <c r="H499" s="25" t="s">
        <v>2319</v>
      </c>
      <c r="I499" s="25" t="s">
        <v>2418</v>
      </c>
      <c r="J499" s="25"/>
      <c r="K499" s="25" t="s">
        <v>2321</v>
      </c>
      <c r="L499" s="25" t="s">
        <v>487</v>
      </c>
      <c r="M499" s="30">
        <v>0.1</v>
      </c>
      <c r="N499" s="14"/>
      <c r="O499" s="14"/>
      <c r="P499" s="22">
        <v>-5618996.7493200321</v>
      </c>
      <c r="Q499" s="52"/>
      <c r="R499" s="52">
        <v>0</v>
      </c>
      <c r="S499" s="22">
        <f t="shared" si="52"/>
        <v>-5618996.7493200321</v>
      </c>
      <c r="T499" s="37">
        <f t="shared" si="53"/>
        <v>0</v>
      </c>
      <c r="U499" s="27">
        <v>0</v>
      </c>
      <c r="V499" s="18">
        <v>0</v>
      </c>
      <c r="W499" s="38">
        <f t="shared" si="51"/>
        <v>0</v>
      </c>
      <c r="X499" s="52">
        <v>0</v>
      </c>
      <c r="Y499" s="15">
        <v>7.0000000000000007E-2</v>
      </c>
      <c r="Z499" s="51">
        <f t="shared" si="54"/>
        <v>0</v>
      </c>
      <c r="AA499" s="30">
        <v>0.47299999999999998</v>
      </c>
      <c r="AB499" s="52">
        <f t="shared" si="55"/>
        <v>0</v>
      </c>
      <c r="AC499" s="14"/>
    </row>
    <row r="500" spans="1:29" hidden="1" x14ac:dyDescent="0.3">
      <c r="A500" s="13" t="s">
        <v>481</v>
      </c>
      <c r="B500" s="25" t="s">
        <v>482</v>
      </c>
      <c r="C500" s="25" t="s">
        <v>641</v>
      </c>
      <c r="D500" s="25" t="s">
        <v>656</v>
      </c>
      <c r="E500" s="31" t="s">
        <v>2417</v>
      </c>
      <c r="F500" s="31" t="s">
        <v>2419</v>
      </c>
      <c r="G500" s="57">
        <v>237</v>
      </c>
      <c r="H500" s="25" t="s">
        <v>2319</v>
      </c>
      <c r="I500" s="25" t="s">
        <v>2418</v>
      </c>
      <c r="J500" s="25"/>
      <c r="K500" s="25" t="s">
        <v>2321</v>
      </c>
      <c r="L500" s="25" t="s">
        <v>487</v>
      </c>
      <c r="M500" s="30">
        <v>0.1</v>
      </c>
      <c r="N500" s="14"/>
      <c r="O500" s="14"/>
      <c r="P500" s="22">
        <v>26988457.769160051</v>
      </c>
      <c r="Q500" s="52"/>
      <c r="R500" s="52">
        <v>0</v>
      </c>
      <c r="S500" s="22">
        <f t="shared" si="52"/>
        <v>26988457.769160051</v>
      </c>
      <c r="T500" s="37">
        <f t="shared" si="53"/>
        <v>0</v>
      </c>
      <c r="U500" s="27">
        <v>0</v>
      </c>
      <c r="V500" s="18">
        <v>0</v>
      </c>
      <c r="W500" s="38">
        <f t="shared" si="51"/>
        <v>0</v>
      </c>
      <c r="X500" s="52">
        <v>0</v>
      </c>
      <c r="Y500" s="15">
        <v>7.0000000000000007E-2</v>
      </c>
      <c r="Z500" s="51">
        <f t="shared" si="54"/>
        <v>0</v>
      </c>
      <c r="AA500" s="30">
        <v>0.47299999999999998</v>
      </c>
      <c r="AB500" s="52">
        <f t="shared" si="55"/>
        <v>0</v>
      </c>
      <c r="AC500" s="14"/>
    </row>
    <row r="501" spans="1:29" hidden="1" x14ac:dyDescent="0.3">
      <c r="A501" s="13" t="s">
        <v>481</v>
      </c>
      <c r="B501" s="25" t="s">
        <v>482</v>
      </c>
      <c r="C501" s="25" t="s">
        <v>641</v>
      </c>
      <c r="D501" s="25" t="s">
        <v>656</v>
      </c>
      <c r="E501" s="31" t="s">
        <v>2444</v>
      </c>
      <c r="F501" s="31" t="s">
        <v>2445</v>
      </c>
      <c r="G501" s="57">
        <v>237</v>
      </c>
      <c r="H501" s="25" t="s">
        <v>2319</v>
      </c>
      <c r="I501" s="25" t="s">
        <v>2444</v>
      </c>
      <c r="J501" s="25"/>
      <c r="K501" s="25" t="s">
        <v>711</v>
      </c>
      <c r="L501" s="25" t="s">
        <v>487</v>
      </c>
      <c r="M501" s="30">
        <v>0.05</v>
      </c>
      <c r="N501" s="14"/>
      <c r="O501" s="14"/>
      <c r="P501" s="22">
        <v>29988.9</v>
      </c>
      <c r="Q501" s="52"/>
      <c r="R501" s="52">
        <v>0</v>
      </c>
      <c r="S501" s="22">
        <f t="shared" si="52"/>
        <v>29988.9</v>
      </c>
      <c r="T501" s="37">
        <f t="shared" si="53"/>
        <v>0</v>
      </c>
      <c r="U501" s="27">
        <v>0</v>
      </c>
      <c r="V501" s="18">
        <v>0</v>
      </c>
      <c r="W501" s="38">
        <f t="shared" si="51"/>
        <v>0</v>
      </c>
      <c r="X501" s="52">
        <v>0</v>
      </c>
      <c r="Y501" s="15">
        <v>7.0000000000000007E-2</v>
      </c>
      <c r="Z501" s="51">
        <f t="shared" si="54"/>
        <v>0</v>
      </c>
      <c r="AA501" s="30">
        <v>0</v>
      </c>
      <c r="AB501" s="52">
        <f t="shared" si="55"/>
        <v>0</v>
      </c>
      <c r="AC501" s="14"/>
    </row>
    <row r="502" spans="1:29" hidden="1" x14ac:dyDescent="0.3">
      <c r="A502" s="13" t="s">
        <v>481</v>
      </c>
      <c r="B502" s="25" t="s">
        <v>482</v>
      </c>
      <c r="C502" s="25" t="s">
        <v>641</v>
      </c>
      <c r="D502" s="25" t="s">
        <v>656</v>
      </c>
      <c r="E502" s="31" t="s">
        <v>2444</v>
      </c>
      <c r="F502" s="31" t="s">
        <v>2445</v>
      </c>
      <c r="G502" s="57">
        <v>237</v>
      </c>
      <c r="H502" s="25" t="s">
        <v>2319</v>
      </c>
      <c r="I502" s="25" t="s">
        <v>2444</v>
      </c>
      <c r="J502" s="25"/>
      <c r="K502" s="25" t="s">
        <v>2321</v>
      </c>
      <c r="L502" s="25" t="s">
        <v>487</v>
      </c>
      <c r="M502" s="30">
        <v>0.05</v>
      </c>
      <c r="N502" s="14"/>
      <c r="O502" s="14"/>
      <c r="P502" s="22">
        <v>57771.610000000008</v>
      </c>
      <c r="Q502" s="52"/>
      <c r="R502" s="52">
        <v>0</v>
      </c>
      <c r="S502" s="22">
        <f t="shared" si="52"/>
        <v>57771.610000000008</v>
      </c>
      <c r="T502" s="37">
        <f t="shared" si="53"/>
        <v>0</v>
      </c>
      <c r="U502" s="27">
        <v>0</v>
      </c>
      <c r="V502" s="18">
        <v>0</v>
      </c>
      <c r="W502" s="38">
        <f t="shared" si="51"/>
        <v>0</v>
      </c>
      <c r="X502" s="52">
        <v>0</v>
      </c>
      <c r="Y502" s="15">
        <v>7.0000000000000007E-2</v>
      </c>
      <c r="Z502" s="51">
        <f t="shared" si="54"/>
        <v>0</v>
      </c>
      <c r="AA502" s="30">
        <v>0</v>
      </c>
      <c r="AB502" s="52">
        <f t="shared" si="55"/>
        <v>0</v>
      </c>
      <c r="AC502" s="14"/>
    </row>
    <row r="503" spans="1:29" hidden="1" x14ac:dyDescent="0.3">
      <c r="A503" s="13" t="s">
        <v>481</v>
      </c>
      <c r="B503" s="25" t="s">
        <v>482</v>
      </c>
      <c r="C503" s="25" t="s">
        <v>641</v>
      </c>
      <c r="D503" s="25" t="s">
        <v>656</v>
      </c>
      <c r="E503" s="31" t="s">
        <v>2417</v>
      </c>
      <c r="F503" s="31" t="s">
        <v>2443</v>
      </c>
      <c r="G503" s="57">
        <v>237</v>
      </c>
      <c r="H503" s="25" t="s">
        <v>2319</v>
      </c>
      <c r="I503" s="25" t="s">
        <v>2418</v>
      </c>
      <c r="J503" s="25"/>
      <c r="K503" s="25" t="s">
        <v>2321</v>
      </c>
      <c r="L503" s="25" t="s">
        <v>496</v>
      </c>
      <c r="M503" s="30">
        <v>0</v>
      </c>
      <c r="N503" s="14"/>
      <c r="O503" s="14"/>
      <c r="P503" s="22">
        <v>-1318941.06</v>
      </c>
      <c r="Q503" s="52"/>
      <c r="R503" s="52">
        <v>0</v>
      </c>
      <c r="S503" s="22">
        <f t="shared" si="52"/>
        <v>-1318941.06</v>
      </c>
      <c r="T503" s="37">
        <f t="shared" si="53"/>
        <v>0</v>
      </c>
      <c r="U503" s="27">
        <v>0</v>
      </c>
      <c r="V503" s="18">
        <v>0</v>
      </c>
      <c r="W503" s="38">
        <f t="shared" si="51"/>
        <v>0</v>
      </c>
      <c r="X503" s="52">
        <v>0</v>
      </c>
      <c r="Y503" s="15">
        <v>7.0000000000000007E-2</v>
      </c>
      <c r="Z503" s="51">
        <f t="shared" si="54"/>
        <v>0</v>
      </c>
      <c r="AA503" s="30">
        <v>0</v>
      </c>
      <c r="AB503" s="52">
        <f t="shared" si="55"/>
        <v>0</v>
      </c>
      <c r="AC503" s="14"/>
    </row>
    <row r="504" spans="1:29" hidden="1" x14ac:dyDescent="0.3">
      <c r="A504" s="13" t="s">
        <v>481</v>
      </c>
      <c r="B504" s="25" t="s">
        <v>482</v>
      </c>
      <c r="C504" s="25" t="s">
        <v>641</v>
      </c>
      <c r="D504" s="25" t="s">
        <v>642</v>
      </c>
      <c r="E504" s="31" t="s">
        <v>643</v>
      </c>
      <c r="F504" s="31" t="s">
        <v>2423</v>
      </c>
      <c r="G504" s="57">
        <v>237</v>
      </c>
      <c r="H504" s="25" t="s">
        <v>2319</v>
      </c>
      <c r="I504" s="25" t="s">
        <v>387</v>
      </c>
      <c r="J504" s="25"/>
      <c r="K504" s="25" t="s">
        <v>711</v>
      </c>
      <c r="L504" s="25" t="s">
        <v>487</v>
      </c>
      <c r="M504" s="30">
        <v>0.1212</v>
      </c>
      <c r="N504" s="14"/>
      <c r="O504" s="14"/>
      <c r="P504" s="22">
        <v>1409458.7018000009</v>
      </c>
      <c r="Q504" s="52"/>
      <c r="R504" s="52">
        <v>0</v>
      </c>
      <c r="S504" s="22">
        <f t="shared" si="52"/>
        <v>1409458.7018000009</v>
      </c>
      <c r="T504" s="37">
        <f t="shared" si="53"/>
        <v>0</v>
      </c>
      <c r="U504" s="27">
        <v>0</v>
      </c>
      <c r="V504" s="18">
        <v>0</v>
      </c>
      <c r="W504" s="38">
        <f t="shared" si="51"/>
        <v>0</v>
      </c>
      <c r="X504" s="52">
        <v>0</v>
      </c>
      <c r="Y504" s="15">
        <v>7.0000000000000007E-2</v>
      </c>
      <c r="Z504" s="51">
        <f t="shared" si="54"/>
        <v>0</v>
      </c>
      <c r="AA504" s="30">
        <v>0.27</v>
      </c>
      <c r="AB504" s="52">
        <f t="shared" si="55"/>
        <v>0</v>
      </c>
      <c r="AC504" s="14"/>
    </row>
    <row r="505" spans="1:29" hidden="1" x14ac:dyDescent="0.3">
      <c r="A505" s="13" t="s">
        <v>481</v>
      </c>
      <c r="B505" s="25" t="s">
        <v>482</v>
      </c>
      <c r="C505" s="25" t="s">
        <v>641</v>
      </c>
      <c r="D505" s="25" t="s">
        <v>642</v>
      </c>
      <c r="E505" s="31" t="s">
        <v>643</v>
      </c>
      <c r="F505" s="31" t="s">
        <v>2423</v>
      </c>
      <c r="G505" s="57">
        <v>237</v>
      </c>
      <c r="H505" s="25" t="s">
        <v>2319</v>
      </c>
      <c r="I505" s="25" t="s">
        <v>387</v>
      </c>
      <c r="J505" s="25"/>
      <c r="K505" s="25" t="s">
        <v>2321</v>
      </c>
      <c r="L505" s="25" t="s">
        <v>487</v>
      </c>
      <c r="M505" s="30">
        <v>0.11070000000000001</v>
      </c>
      <c r="N505" s="14"/>
      <c r="O505" s="14"/>
      <c r="P505" s="22">
        <v>4063833.8053999972</v>
      </c>
      <c r="Q505" s="52"/>
      <c r="R505" s="52">
        <v>0</v>
      </c>
      <c r="S505" s="22">
        <f t="shared" si="52"/>
        <v>4063833.8053999972</v>
      </c>
      <c r="T505" s="37">
        <f t="shared" si="53"/>
        <v>0</v>
      </c>
      <c r="U505" s="27">
        <v>0</v>
      </c>
      <c r="V505" s="18">
        <v>0</v>
      </c>
      <c r="W505" s="38">
        <f t="shared" si="51"/>
        <v>0</v>
      </c>
      <c r="X505" s="52">
        <v>0</v>
      </c>
      <c r="Y505" s="15">
        <v>7.0000000000000007E-2</v>
      </c>
      <c r="Z505" s="51">
        <f t="shared" si="54"/>
        <v>0</v>
      </c>
      <c r="AA505" s="30">
        <v>0.34</v>
      </c>
      <c r="AB505" s="52">
        <f t="shared" si="55"/>
        <v>0</v>
      </c>
      <c r="AC505" s="14"/>
    </row>
    <row r="506" spans="1:29" hidden="1" x14ac:dyDescent="0.3">
      <c r="A506" s="13" t="s">
        <v>481</v>
      </c>
      <c r="B506" s="25" t="s">
        <v>482</v>
      </c>
      <c r="C506" s="25" t="s">
        <v>684</v>
      </c>
      <c r="D506" s="25" t="s">
        <v>2401</v>
      </c>
      <c r="E506" s="31" t="s">
        <v>2446</v>
      </c>
      <c r="F506" s="31" t="s">
        <v>2446</v>
      </c>
      <c r="G506" s="57">
        <v>237</v>
      </c>
      <c r="H506" s="25" t="s">
        <v>2319</v>
      </c>
      <c r="I506" s="25" t="s">
        <v>2403</v>
      </c>
      <c r="J506" s="25"/>
      <c r="K506" s="25" t="s">
        <v>2321</v>
      </c>
      <c r="L506" s="25" t="s">
        <v>487</v>
      </c>
      <c r="M506" s="30">
        <v>0.03</v>
      </c>
      <c r="N506" s="14"/>
      <c r="O506" s="14"/>
      <c r="P506" s="22">
        <v>1.8300000083399937E-2</v>
      </c>
      <c r="Q506" s="52"/>
      <c r="R506" s="52">
        <v>0</v>
      </c>
      <c r="S506" s="22">
        <f t="shared" si="52"/>
        <v>1.8300000083399937E-2</v>
      </c>
      <c r="T506" s="37">
        <f t="shared" si="53"/>
        <v>0</v>
      </c>
      <c r="U506" s="27">
        <v>0</v>
      </c>
      <c r="V506" s="18">
        <v>0</v>
      </c>
      <c r="W506" s="38">
        <f t="shared" si="51"/>
        <v>0</v>
      </c>
      <c r="X506" s="52">
        <v>0</v>
      </c>
      <c r="Y506" s="15">
        <v>7.0000000000000007E-2</v>
      </c>
      <c r="Z506" s="51">
        <f t="shared" si="54"/>
        <v>0</v>
      </c>
      <c r="AA506" s="30">
        <v>0.39</v>
      </c>
      <c r="AB506" s="52">
        <f t="shared" si="55"/>
        <v>0</v>
      </c>
      <c r="AC506" s="14"/>
    </row>
    <row r="507" spans="1:29" hidden="1" x14ac:dyDescent="0.3">
      <c r="A507" s="13" t="s">
        <v>481</v>
      </c>
      <c r="B507" s="25" t="s">
        <v>482</v>
      </c>
      <c r="C507" s="25" t="s">
        <v>684</v>
      </c>
      <c r="D507" s="25" t="s">
        <v>2447</v>
      </c>
      <c r="E507" s="31" t="s">
        <v>2448</v>
      </c>
      <c r="F507" s="31" t="s">
        <v>2448</v>
      </c>
      <c r="G507" s="57">
        <v>237</v>
      </c>
      <c r="H507" s="25" t="s">
        <v>2319</v>
      </c>
      <c r="I507" s="25" t="s">
        <v>2403</v>
      </c>
      <c r="J507" s="25"/>
      <c r="K507" s="25" t="s">
        <v>711</v>
      </c>
      <c r="L507" s="25" t="s">
        <v>487</v>
      </c>
      <c r="M507" s="30">
        <v>0.03</v>
      </c>
      <c r="N507" s="14"/>
      <c r="O507" s="14"/>
      <c r="P507" s="22">
        <v>62621.356500000067</v>
      </c>
      <c r="Q507" s="52"/>
      <c r="R507" s="52">
        <v>0</v>
      </c>
      <c r="S507" s="22">
        <f t="shared" si="52"/>
        <v>62621.356500000067</v>
      </c>
      <c r="T507" s="37">
        <f t="shared" si="53"/>
        <v>0</v>
      </c>
      <c r="U507" s="27">
        <v>0</v>
      </c>
      <c r="V507" s="18">
        <v>0</v>
      </c>
      <c r="W507" s="38">
        <f t="shared" si="51"/>
        <v>0</v>
      </c>
      <c r="X507" s="52">
        <v>0</v>
      </c>
      <c r="Y507" s="15">
        <v>7.0000000000000007E-2</v>
      </c>
      <c r="Z507" s="51">
        <f t="shared" si="54"/>
        <v>0</v>
      </c>
      <c r="AA507" s="30">
        <v>0.37</v>
      </c>
      <c r="AB507" s="52">
        <f t="shared" si="55"/>
        <v>0</v>
      </c>
      <c r="AC507" s="14"/>
    </row>
    <row r="508" spans="1:29" hidden="1" x14ac:dyDescent="0.3">
      <c r="A508" s="13" t="s">
        <v>481</v>
      </c>
      <c r="B508" s="25" t="s">
        <v>482</v>
      </c>
      <c r="C508" s="25" t="s">
        <v>684</v>
      </c>
      <c r="D508" s="25" t="s">
        <v>2447</v>
      </c>
      <c r="E508" s="31" t="s">
        <v>2448</v>
      </c>
      <c r="F508" s="31" t="s">
        <v>2448</v>
      </c>
      <c r="G508" s="57">
        <v>237</v>
      </c>
      <c r="H508" s="25" t="s">
        <v>2319</v>
      </c>
      <c r="I508" s="25" t="s">
        <v>2403</v>
      </c>
      <c r="J508" s="25"/>
      <c r="K508" s="25" t="s">
        <v>2321</v>
      </c>
      <c r="L508" s="25" t="s">
        <v>487</v>
      </c>
      <c r="M508" s="30">
        <v>0.04</v>
      </c>
      <c r="N508" s="14"/>
      <c r="O508" s="14"/>
      <c r="P508" s="22">
        <v>174471.33549999999</v>
      </c>
      <c r="Q508" s="52"/>
      <c r="R508" s="52">
        <v>0</v>
      </c>
      <c r="S508" s="22">
        <f t="shared" si="52"/>
        <v>174471.33549999999</v>
      </c>
      <c r="T508" s="37">
        <f t="shared" si="53"/>
        <v>0</v>
      </c>
      <c r="U508" s="27">
        <v>0</v>
      </c>
      <c r="V508" s="18">
        <v>0</v>
      </c>
      <c r="W508" s="38">
        <f t="shared" si="51"/>
        <v>0</v>
      </c>
      <c r="X508" s="52">
        <v>0</v>
      </c>
      <c r="Y508" s="15">
        <v>7.0000000000000007E-2</v>
      </c>
      <c r="Z508" s="51">
        <f t="shared" si="54"/>
        <v>0</v>
      </c>
      <c r="AA508" s="30">
        <v>0.39</v>
      </c>
      <c r="AB508" s="52">
        <f t="shared" si="55"/>
        <v>0</v>
      </c>
      <c r="AC508" s="14"/>
    </row>
    <row r="509" spans="1:29" hidden="1" x14ac:dyDescent="0.3">
      <c r="A509" s="13" t="s">
        <v>481</v>
      </c>
      <c r="B509" s="25" t="s">
        <v>482</v>
      </c>
      <c r="C509" s="25" t="s">
        <v>684</v>
      </c>
      <c r="D509" s="25" t="s">
        <v>2447</v>
      </c>
      <c r="E509" s="31" t="s">
        <v>2434</v>
      </c>
      <c r="F509" s="31" t="s">
        <v>2434</v>
      </c>
      <c r="G509" s="57">
        <v>237</v>
      </c>
      <c r="H509" s="25" t="s">
        <v>2319</v>
      </c>
      <c r="I509" s="25" t="s">
        <v>2435</v>
      </c>
      <c r="J509" s="25"/>
      <c r="K509" s="25" t="s">
        <v>711</v>
      </c>
      <c r="L509" s="25" t="s">
        <v>487</v>
      </c>
      <c r="M509" s="30">
        <v>8.6400000000000005E-2</v>
      </c>
      <c r="N509" s="14"/>
      <c r="O509" s="14"/>
      <c r="P509" s="22">
        <v>-96079.510000001406</v>
      </c>
      <c r="Q509" s="52"/>
      <c r="R509" s="52">
        <v>0</v>
      </c>
      <c r="S509" s="22">
        <f t="shared" si="52"/>
        <v>-96079.510000001406</v>
      </c>
      <c r="T509" s="37">
        <f t="shared" si="53"/>
        <v>0</v>
      </c>
      <c r="U509" s="27">
        <v>0</v>
      </c>
      <c r="V509" s="18">
        <v>0</v>
      </c>
      <c r="W509" s="38">
        <f t="shared" si="51"/>
        <v>0</v>
      </c>
      <c r="X509" s="52">
        <v>0</v>
      </c>
      <c r="Y509" s="15">
        <v>7.0000000000000007E-2</v>
      </c>
      <c r="Z509" s="51">
        <f t="shared" si="54"/>
        <v>0</v>
      </c>
      <c r="AA509" s="30">
        <v>0.2</v>
      </c>
      <c r="AB509" s="52">
        <f t="shared" si="55"/>
        <v>0</v>
      </c>
      <c r="AC509" s="14"/>
    </row>
    <row r="510" spans="1:29" hidden="1" x14ac:dyDescent="0.3">
      <c r="A510" s="13" t="s">
        <v>481</v>
      </c>
      <c r="B510" s="25" t="s">
        <v>482</v>
      </c>
      <c r="C510" s="25" t="s">
        <v>499</v>
      </c>
      <c r="D510" s="25" t="s">
        <v>535</v>
      </c>
      <c r="E510" s="31" t="s">
        <v>652</v>
      </c>
      <c r="F510" s="31" t="s">
        <v>652</v>
      </c>
      <c r="G510" s="57">
        <v>237</v>
      </c>
      <c r="H510" s="25" t="s">
        <v>2319</v>
      </c>
      <c r="I510" s="25" t="s">
        <v>396</v>
      </c>
      <c r="J510" s="25"/>
      <c r="K510" s="25" t="s">
        <v>711</v>
      </c>
      <c r="L510" s="25" t="s">
        <v>487</v>
      </c>
      <c r="M510" s="30">
        <v>0.05</v>
      </c>
      <c r="N510" s="14"/>
      <c r="O510" s="14"/>
      <c r="P510" s="22">
        <v>5.9366999999037944</v>
      </c>
      <c r="Q510" s="52"/>
      <c r="R510" s="52">
        <v>0</v>
      </c>
      <c r="S510" s="22">
        <f t="shared" si="52"/>
        <v>5.9366999999037944</v>
      </c>
      <c r="T510" s="37">
        <f t="shared" si="53"/>
        <v>0</v>
      </c>
      <c r="U510" s="27">
        <v>0</v>
      </c>
      <c r="V510" s="18">
        <v>0</v>
      </c>
      <c r="W510" s="38">
        <f t="shared" si="51"/>
        <v>0</v>
      </c>
      <c r="X510" s="52">
        <v>0</v>
      </c>
      <c r="Y510" s="15">
        <v>7.0000000000000007E-2</v>
      </c>
      <c r="Z510" s="51">
        <f t="shared" si="54"/>
        <v>0</v>
      </c>
      <c r="AA510" s="30">
        <v>7.0000000000000007E-2</v>
      </c>
      <c r="AB510" s="52">
        <f t="shared" si="55"/>
        <v>0</v>
      </c>
      <c r="AC510" s="14"/>
    </row>
    <row r="511" spans="1:29" hidden="1" x14ac:dyDescent="0.3">
      <c r="A511" s="13" t="s">
        <v>481</v>
      </c>
      <c r="B511" s="25" t="s">
        <v>482</v>
      </c>
      <c r="C511" s="25" t="s">
        <v>641</v>
      </c>
      <c r="D511" s="25" t="s">
        <v>653</v>
      </c>
      <c r="E511" s="31" t="s">
        <v>2404</v>
      </c>
      <c r="F511" s="31" t="s">
        <v>2449</v>
      </c>
      <c r="G511" s="57">
        <v>237</v>
      </c>
      <c r="H511" s="25" t="s">
        <v>2319</v>
      </c>
      <c r="I511" s="25" t="s">
        <v>363</v>
      </c>
      <c r="J511" s="25"/>
      <c r="K511" s="25" t="s">
        <v>711</v>
      </c>
      <c r="L511" s="25" t="s">
        <v>487</v>
      </c>
      <c r="M511" s="30">
        <v>0.11070000000000001</v>
      </c>
      <c r="N511" s="14"/>
      <c r="O511" s="14"/>
      <c r="P511" s="22">
        <v>-12051.936299999943</v>
      </c>
      <c r="Q511" s="52"/>
      <c r="R511" s="52">
        <v>0</v>
      </c>
      <c r="S511" s="22">
        <f t="shared" si="52"/>
        <v>-12051.936299999943</v>
      </c>
      <c r="T511" s="37">
        <f t="shared" si="53"/>
        <v>0</v>
      </c>
      <c r="U511" s="27">
        <v>0</v>
      </c>
      <c r="V511" s="18">
        <v>0</v>
      </c>
      <c r="W511" s="38">
        <f t="shared" si="51"/>
        <v>0</v>
      </c>
      <c r="X511" s="52">
        <v>0</v>
      </c>
      <c r="Y511" s="15">
        <v>7.0000000000000007E-2</v>
      </c>
      <c r="Z511" s="51">
        <f t="shared" si="54"/>
        <v>0</v>
      </c>
      <c r="AA511" s="30">
        <v>0.19</v>
      </c>
      <c r="AB511" s="52">
        <f t="shared" si="55"/>
        <v>0</v>
      </c>
      <c r="AC511" s="14"/>
    </row>
    <row r="512" spans="1:29" hidden="1" x14ac:dyDescent="0.3">
      <c r="A512" s="13" t="s">
        <v>481</v>
      </c>
      <c r="B512" s="25" t="s">
        <v>482</v>
      </c>
      <c r="C512" s="25" t="s">
        <v>641</v>
      </c>
      <c r="D512" s="25" t="s">
        <v>653</v>
      </c>
      <c r="E512" s="31" t="s">
        <v>643</v>
      </c>
      <c r="F512" s="31" t="s">
        <v>2450</v>
      </c>
      <c r="G512" s="57">
        <v>237</v>
      </c>
      <c r="H512" s="25" t="s">
        <v>2319</v>
      </c>
      <c r="I512" s="25" t="s">
        <v>387</v>
      </c>
      <c r="J512" s="25"/>
      <c r="K512" s="25" t="s">
        <v>2321</v>
      </c>
      <c r="L512" s="25" t="s">
        <v>487</v>
      </c>
      <c r="M512" s="30">
        <v>0.11070000000000001</v>
      </c>
      <c r="N512" s="14"/>
      <c r="O512" s="14"/>
      <c r="P512" s="22">
        <v>-475.11180000099353</v>
      </c>
      <c r="Q512" s="52"/>
      <c r="R512" s="52">
        <v>0</v>
      </c>
      <c r="S512" s="22">
        <f t="shared" si="52"/>
        <v>-475.11180000099353</v>
      </c>
      <c r="T512" s="37">
        <f t="shared" si="53"/>
        <v>0</v>
      </c>
      <c r="U512" s="27">
        <v>0</v>
      </c>
      <c r="V512" s="18">
        <v>0</v>
      </c>
      <c r="W512" s="38">
        <f t="shared" si="51"/>
        <v>0</v>
      </c>
      <c r="X512" s="52">
        <v>0</v>
      </c>
      <c r="Y512" s="15">
        <v>7.0000000000000007E-2</v>
      </c>
      <c r="Z512" s="51">
        <f t="shared" si="54"/>
        <v>0</v>
      </c>
      <c r="AA512" s="30">
        <v>0.26</v>
      </c>
      <c r="AB512" s="52">
        <f t="shared" si="55"/>
        <v>0</v>
      </c>
      <c r="AC512" s="14"/>
    </row>
    <row r="513" spans="1:29" hidden="1" x14ac:dyDescent="0.3">
      <c r="A513" s="13" t="s">
        <v>481</v>
      </c>
      <c r="B513" s="25" t="s">
        <v>482</v>
      </c>
      <c r="C513" s="25" t="s">
        <v>641</v>
      </c>
      <c r="D513" s="25" t="s">
        <v>656</v>
      </c>
      <c r="E513" s="31" t="s">
        <v>2451</v>
      </c>
      <c r="F513" s="31" t="s">
        <v>2451</v>
      </c>
      <c r="G513" s="57">
        <v>237</v>
      </c>
      <c r="H513" s="25" t="s">
        <v>2319</v>
      </c>
      <c r="I513" s="25" t="s">
        <v>2452</v>
      </c>
      <c r="J513" s="25"/>
      <c r="K513" s="25" t="s">
        <v>711</v>
      </c>
      <c r="L513" s="25" t="s">
        <v>496</v>
      </c>
      <c r="M513" s="30">
        <v>0</v>
      </c>
      <c r="N513" s="14"/>
      <c r="O513" s="14"/>
      <c r="P513" s="22">
        <v>55.519999999992251</v>
      </c>
      <c r="Q513" s="52"/>
      <c r="R513" s="52">
        <v>0</v>
      </c>
      <c r="S513" s="22">
        <f t="shared" si="52"/>
        <v>55.519999999992251</v>
      </c>
      <c r="T513" s="37">
        <f t="shared" si="53"/>
        <v>0</v>
      </c>
      <c r="U513" s="27">
        <v>0</v>
      </c>
      <c r="V513" s="18">
        <v>0</v>
      </c>
      <c r="W513" s="38">
        <f t="shared" si="51"/>
        <v>0</v>
      </c>
      <c r="X513" s="52">
        <v>0</v>
      </c>
      <c r="Y513" s="15">
        <v>7.0000000000000007E-2</v>
      </c>
      <c r="Z513" s="51">
        <f t="shared" si="54"/>
        <v>0</v>
      </c>
      <c r="AA513" s="30">
        <v>0</v>
      </c>
      <c r="AB513" s="52">
        <f t="shared" si="55"/>
        <v>0</v>
      </c>
      <c r="AC513" s="14"/>
    </row>
    <row r="514" spans="1:29" hidden="1" x14ac:dyDescent="0.3">
      <c r="A514" s="13" t="s">
        <v>481</v>
      </c>
      <c r="B514" s="25" t="s">
        <v>482</v>
      </c>
      <c r="C514" s="25" t="s">
        <v>684</v>
      </c>
      <c r="D514" s="25" t="s">
        <v>2401</v>
      </c>
      <c r="E514" s="31" t="s">
        <v>2453</v>
      </c>
      <c r="F514" s="31" t="s">
        <v>2453</v>
      </c>
      <c r="G514" s="57">
        <v>237</v>
      </c>
      <c r="H514" s="25" t="s">
        <v>2319</v>
      </c>
      <c r="I514" s="25" t="s">
        <v>2403</v>
      </c>
      <c r="J514" s="25"/>
      <c r="K514" s="25" t="s">
        <v>711</v>
      </c>
      <c r="L514" s="25" t="s">
        <v>487</v>
      </c>
      <c r="M514" s="30">
        <v>5.04E-2</v>
      </c>
      <c r="N514" s="14"/>
      <c r="O514" s="14"/>
      <c r="P514" s="22">
        <v>32.595199999997931</v>
      </c>
      <c r="Q514" s="52"/>
      <c r="R514" s="52">
        <v>0</v>
      </c>
      <c r="S514" s="22">
        <f t="shared" si="52"/>
        <v>32.595199999997931</v>
      </c>
      <c r="T514" s="37">
        <f t="shared" si="53"/>
        <v>0</v>
      </c>
      <c r="U514" s="27">
        <v>0</v>
      </c>
      <c r="V514" s="18">
        <v>0</v>
      </c>
      <c r="W514" s="38">
        <f t="shared" ref="W514:W577" si="56">IF(L514="返现",T514*M514,R514-T514)</f>
        <v>0</v>
      </c>
      <c r="X514" s="52">
        <v>0</v>
      </c>
      <c r="Y514" s="15">
        <v>7.0000000000000007E-2</v>
      </c>
      <c r="Z514" s="51">
        <f t="shared" si="54"/>
        <v>0</v>
      </c>
      <c r="AA514" s="30">
        <v>0.37</v>
      </c>
      <c r="AB514" s="52">
        <f t="shared" si="55"/>
        <v>0</v>
      </c>
      <c r="AC514" s="14"/>
    </row>
    <row r="515" spans="1:29" hidden="1" x14ac:dyDescent="0.3">
      <c r="A515" s="13" t="s">
        <v>481</v>
      </c>
      <c r="B515" s="25" t="s">
        <v>482</v>
      </c>
      <c r="C515" s="25" t="s">
        <v>684</v>
      </c>
      <c r="D515" s="25" t="s">
        <v>2401</v>
      </c>
      <c r="E515" s="31" t="s">
        <v>2453</v>
      </c>
      <c r="F515" s="31" t="s">
        <v>2453</v>
      </c>
      <c r="G515" s="57">
        <v>237</v>
      </c>
      <c r="H515" s="25" t="s">
        <v>2319</v>
      </c>
      <c r="I515" s="25" t="s">
        <v>2403</v>
      </c>
      <c r="J515" s="25"/>
      <c r="K515" s="25" t="s">
        <v>2321</v>
      </c>
      <c r="L515" s="25" t="s">
        <v>487</v>
      </c>
      <c r="M515" s="30">
        <v>6.2199999999999998E-2</v>
      </c>
      <c r="N515" s="14"/>
      <c r="O515" s="14"/>
      <c r="P515" s="22">
        <v>5.3800001158379018E-2</v>
      </c>
      <c r="Q515" s="52"/>
      <c r="R515" s="52">
        <v>0</v>
      </c>
      <c r="S515" s="22">
        <f t="shared" ref="S515:S578" si="57">P515+Q515-R515</f>
        <v>5.3800001158379018E-2</v>
      </c>
      <c r="T515" s="37">
        <f t="shared" ref="T515:T578" si="58">IF(L515="折扣",R515/(1+AA515)*M515,IF(L515="返现",R515/(1+AA515),R515/(1+M515+AA515)))</f>
        <v>0</v>
      </c>
      <c r="U515" s="27">
        <v>0</v>
      </c>
      <c r="V515" s="18">
        <v>0</v>
      </c>
      <c r="W515" s="38">
        <f t="shared" si="56"/>
        <v>0</v>
      </c>
      <c r="X515" s="52">
        <v>0</v>
      </c>
      <c r="Y515" s="15">
        <v>7.0000000000000007E-2</v>
      </c>
      <c r="Z515" s="51">
        <f t="shared" ref="Z515:Z578" si="59">R515*Y515</f>
        <v>0</v>
      </c>
      <c r="AA515" s="30">
        <v>0.39</v>
      </c>
      <c r="AB515" s="52">
        <f t="shared" si="55"/>
        <v>0</v>
      </c>
      <c r="AC515" s="14"/>
    </row>
    <row r="516" spans="1:29" hidden="1" x14ac:dyDescent="0.3">
      <c r="A516" s="13" t="s">
        <v>481</v>
      </c>
      <c r="B516" s="25" t="s">
        <v>482</v>
      </c>
      <c r="C516" s="25" t="s">
        <v>641</v>
      </c>
      <c r="D516" s="25" t="s">
        <v>656</v>
      </c>
      <c r="E516" s="31" t="s">
        <v>657</v>
      </c>
      <c r="F516" s="31" t="s">
        <v>2454</v>
      </c>
      <c r="G516" s="57">
        <v>237</v>
      </c>
      <c r="H516" s="25" t="s">
        <v>2319</v>
      </c>
      <c r="I516" s="25" t="s">
        <v>2455</v>
      </c>
      <c r="J516" s="25"/>
      <c r="K516" s="25" t="s">
        <v>711</v>
      </c>
      <c r="L516" s="25" t="s">
        <v>487</v>
      </c>
      <c r="M516" s="30">
        <v>0.03</v>
      </c>
      <c r="N516" s="14"/>
      <c r="O516" s="14"/>
      <c r="P516" s="22">
        <v>27967.960000000017</v>
      </c>
      <c r="Q516" s="52"/>
      <c r="R516" s="52">
        <v>0</v>
      </c>
      <c r="S516" s="22">
        <f t="shared" si="57"/>
        <v>27967.960000000017</v>
      </c>
      <c r="T516" s="37">
        <f t="shared" si="58"/>
        <v>0</v>
      </c>
      <c r="U516" s="27">
        <v>0</v>
      </c>
      <c r="V516" s="18">
        <v>0</v>
      </c>
      <c r="W516" s="38">
        <f t="shared" si="56"/>
        <v>0</v>
      </c>
      <c r="X516" s="52">
        <v>0</v>
      </c>
      <c r="Y516" s="15">
        <v>7.0000000000000007E-2</v>
      </c>
      <c r="Z516" s="51">
        <f t="shared" si="59"/>
        <v>0</v>
      </c>
      <c r="AA516" s="30">
        <v>0</v>
      </c>
      <c r="AB516" s="52">
        <f t="shared" si="55"/>
        <v>0</v>
      </c>
      <c r="AC516" s="14"/>
    </row>
    <row r="517" spans="1:29" hidden="1" x14ac:dyDescent="0.3">
      <c r="A517" s="13" t="s">
        <v>481</v>
      </c>
      <c r="B517" s="25" t="s">
        <v>482</v>
      </c>
      <c r="C517" s="25" t="s">
        <v>641</v>
      </c>
      <c r="D517" s="25" t="s">
        <v>656</v>
      </c>
      <c r="E517" s="31" t="s">
        <v>2417</v>
      </c>
      <c r="F517" s="31" t="s">
        <v>2443</v>
      </c>
      <c r="G517" s="57">
        <v>237</v>
      </c>
      <c r="H517" s="25" t="s">
        <v>2319</v>
      </c>
      <c r="I517" s="25" t="s">
        <v>2418</v>
      </c>
      <c r="J517" s="25"/>
      <c r="K517" s="25" t="s">
        <v>711</v>
      </c>
      <c r="L517" s="25" t="s">
        <v>487</v>
      </c>
      <c r="M517" s="30">
        <v>9.5000000000000001E-2</v>
      </c>
      <c r="N517" s="14"/>
      <c r="O517" s="14"/>
      <c r="P517" s="22">
        <v>44444248.424619988</v>
      </c>
      <c r="Q517" s="52"/>
      <c r="R517" s="52">
        <v>0</v>
      </c>
      <c r="S517" s="22">
        <f t="shared" si="57"/>
        <v>44444248.424619988</v>
      </c>
      <c r="T517" s="37">
        <f t="shared" si="58"/>
        <v>0</v>
      </c>
      <c r="U517" s="27">
        <v>0</v>
      </c>
      <c r="V517" s="18">
        <v>0</v>
      </c>
      <c r="W517" s="38">
        <f t="shared" si="56"/>
        <v>0</v>
      </c>
      <c r="X517" s="52">
        <v>0</v>
      </c>
      <c r="Y517" s="15">
        <v>7.0000000000000007E-2</v>
      </c>
      <c r="Z517" s="51">
        <f t="shared" si="59"/>
        <v>0</v>
      </c>
      <c r="AA517" s="30">
        <v>0.47699999999999998</v>
      </c>
      <c r="AB517" s="52">
        <f t="shared" si="55"/>
        <v>0</v>
      </c>
      <c r="AC517" s="14"/>
    </row>
    <row r="518" spans="1:29" hidden="1" x14ac:dyDescent="0.3">
      <c r="A518" s="13" t="s">
        <v>481</v>
      </c>
      <c r="B518" s="25" t="s">
        <v>482</v>
      </c>
      <c r="C518" s="25" t="s">
        <v>641</v>
      </c>
      <c r="D518" s="25" t="s">
        <v>642</v>
      </c>
      <c r="E518" s="31" t="s">
        <v>2404</v>
      </c>
      <c r="F518" s="31" t="s">
        <v>2456</v>
      </c>
      <c r="G518" s="57">
        <v>237</v>
      </c>
      <c r="H518" s="25" t="s">
        <v>2319</v>
      </c>
      <c r="I518" s="25" t="s">
        <v>2410</v>
      </c>
      <c r="J518" s="25"/>
      <c r="K518" s="25" t="s">
        <v>2321</v>
      </c>
      <c r="L518" s="25" t="s">
        <v>487</v>
      </c>
      <c r="M518" s="30">
        <v>0.1212</v>
      </c>
      <c r="N518" s="14"/>
      <c r="O518" s="14"/>
      <c r="P518" s="22">
        <v>2793019.8052000003</v>
      </c>
      <c r="Q518" s="52"/>
      <c r="R518" s="52">
        <v>0</v>
      </c>
      <c r="S518" s="22">
        <f t="shared" si="57"/>
        <v>2793019.8052000003</v>
      </c>
      <c r="T518" s="37">
        <f t="shared" si="58"/>
        <v>0</v>
      </c>
      <c r="U518" s="27">
        <v>0</v>
      </c>
      <c r="V518" s="18">
        <v>0</v>
      </c>
      <c r="W518" s="38">
        <f t="shared" si="56"/>
        <v>0</v>
      </c>
      <c r="X518" s="52">
        <v>0</v>
      </c>
      <c r="Y518" s="15">
        <v>7.0000000000000007E-2</v>
      </c>
      <c r="Z518" s="51">
        <f t="shared" si="59"/>
        <v>0</v>
      </c>
      <c r="AA518" s="30">
        <v>0.32</v>
      </c>
      <c r="AB518" s="52">
        <f t="shared" si="55"/>
        <v>0</v>
      </c>
      <c r="AC518" s="14"/>
    </row>
    <row r="519" spans="1:29" hidden="1" x14ac:dyDescent="0.3">
      <c r="A519" s="13" t="s">
        <v>481</v>
      </c>
      <c r="B519" s="25" t="s">
        <v>482</v>
      </c>
      <c r="C519" s="25" t="s">
        <v>684</v>
      </c>
      <c r="D519" s="25" t="s">
        <v>2401</v>
      </c>
      <c r="E519" s="31" t="s">
        <v>2457</v>
      </c>
      <c r="F519" s="31" t="s">
        <v>2457</v>
      </c>
      <c r="G519" s="57">
        <v>237</v>
      </c>
      <c r="H519" s="25" t="s">
        <v>2319</v>
      </c>
      <c r="I519" s="25" t="s">
        <v>2403</v>
      </c>
      <c r="J519" s="25"/>
      <c r="K519" s="25" t="s">
        <v>2321</v>
      </c>
      <c r="L519" s="25" t="s">
        <v>487</v>
      </c>
      <c r="M519" s="30">
        <v>0.09</v>
      </c>
      <c r="N519" s="14"/>
      <c r="O519" s="14"/>
      <c r="P519" s="22">
        <v>35548.71060000002</v>
      </c>
      <c r="Q519" s="52"/>
      <c r="R519" s="52">
        <v>0</v>
      </c>
      <c r="S519" s="22">
        <f t="shared" si="57"/>
        <v>35548.71060000002</v>
      </c>
      <c r="T519" s="37">
        <f t="shared" si="58"/>
        <v>0</v>
      </c>
      <c r="U519" s="27">
        <v>0</v>
      </c>
      <c r="V519" s="18">
        <v>0</v>
      </c>
      <c r="W519" s="38">
        <f t="shared" si="56"/>
        <v>0</v>
      </c>
      <c r="X519" s="52">
        <v>0</v>
      </c>
      <c r="Y519" s="15">
        <v>7.0000000000000007E-2</v>
      </c>
      <c r="Z519" s="51">
        <f t="shared" si="59"/>
        <v>0</v>
      </c>
      <c r="AA519" s="30">
        <v>0.39</v>
      </c>
      <c r="AB519" s="52">
        <f t="shared" si="55"/>
        <v>0</v>
      </c>
      <c r="AC519" s="14"/>
    </row>
    <row r="520" spans="1:29" hidden="1" x14ac:dyDescent="0.3">
      <c r="A520" s="13" t="s">
        <v>481</v>
      </c>
      <c r="B520" s="25" t="s">
        <v>482</v>
      </c>
      <c r="C520" s="25" t="s">
        <v>483</v>
      </c>
      <c r="D520" s="25" t="s">
        <v>484</v>
      </c>
      <c r="E520" s="31" t="s">
        <v>2458</v>
      </c>
      <c r="F520" s="31" t="s">
        <v>2458</v>
      </c>
      <c r="G520" s="57">
        <v>237</v>
      </c>
      <c r="H520" s="25" t="s">
        <v>2319</v>
      </c>
      <c r="I520" s="25" t="s">
        <v>2459</v>
      </c>
      <c r="J520" s="25"/>
      <c r="K520" s="25" t="s">
        <v>711</v>
      </c>
      <c r="L520" s="25" t="s">
        <v>496</v>
      </c>
      <c r="M520" s="30">
        <v>0</v>
      </c>
      <c r="N520" s="14"/>
      <c r="O520" s="14"/>
      <c r="P520" s="22">
        <v>343.95999999999958</v>
      </c>
      <c r="Q520" s="52"/>
      <c r="R520" s="52">
        <v>0</v>
      </c>
      <c r="S520" s="22">
        <f t="shared" si="57"/>
        <v>343.95999999999958</v>
      </c>
      <c r="T520" s="37">
        <f t="shared" si="58"/>
        <v>0</v>
      </c>
      <c r="U520" s="27">
        <v>0</v>
      </c>
      <c r="V520" s="18">
        <v>0</v>
      </c>
      <c r="W520" s="38">
        <f t="shared" si="56"/>
        <v>0</v>
      </c>
      <c r="X520" s="52">
        <v>0</v>
      </c>
      <c r="Y520" s="15">
        <v>7.0000000000000007E-2</v>
      </c>
      <c r="Z520" s="51">
        <f t="shared" si="59"/>
        <v>0</v>
      </c>
      <c r="AA520" s="30">
        <v>0</v>
      </c>
      <c r="AB520" s="52">
        <f t="shared" si="55"/>
        <v>0</v>
      </c>
      <c r="AC520" s="14"/>
    </row>
    <row r="521" spans="1:29" hidden="1" x14ac:dyDescent="0.3">
      <c r="A521" s="13" t="s">
        <v>481</v>
      </c>
      <c r="B521" s="25" t="s">
        <v>482</v>
      </c>
      <c r="C521" s="25" t="s">
        <v>677</v>
      </c>
      <c r="D521" s="25" t="s">
        <v>678</v>
      </c>
      <c r="E521" s="31" t="s">
        <v>2460</v>
      </c>
      <c r="F521" s="31" t="s">
        <v>2460</v>
      </c>
      <c r="G521" s="57">
        <v>237</v>
      </c>
      <c r="H521" s="25" t="s">
        <v>2319</v>
      </c>
      <c r="I521" s="25" t="s">
        <v>2461</v>
      </c>
      <c r="J521" s="25"/>
      <c r="K521" s="25" t="s">
        <v>711</v>
      </c>
      <c r="L521" s="25" t="s">
        <v>496</v>
      </c>
      <c r="M521" s="30">
        <v>0</v>
      </c>
      <c r="N521" s="14"/>
      <c r="O521" s="14"/>
      <c r="P521" s="22">
        <v>1634.1400000000067</v>
      </c>
      <c r="Q521" s="52"/>
      <c r="R521" s="52">
        <v>0</v>
      </c>
      <c r="S521" s="22">
        <f t="shared" si="57"/>
        <v>1634.1400000000067</v>
      </c>
      <c r="T521" s="37">
        <f t="shared" si="58"/>
        <v>0</v>
      </c>
      <c r="U521" s="27">
        <v>0</v>
      </c>
      <c r="V521" s="18">
        <v>0</v>
      </c>
      <c r="W521" s="38">
        <f t="shared" si="56"/>
        <v>0</v>
      </c>
      <c r="X521" s="52">
        <v>0</v>
      </c>
      <c r="Y521" s="15">
        <v>7.0000000000000007E-2</v>
      </c>
      <c r="Z521" s="51">
        <f t="shared" si="59"/>
        <v>0</v>
      </c>
      <c r="AA521" s="30">
        <v>0</v>
      </c>
      <c r="AB521" s="52">
        <f t="shared" si="55"/>
        <v>0</v>
      </c>
      <c r="AC521" s="14"/>
    </row>
    <row r="522" spans="1:29" hidden="1" x14ac:dyDescent="0.3">
      <c r="A522" s="13" t="s">
        <v>481</v>
      </c>
      <c r="B522" s="25" t="s">
        <v>482</v>
      </c>
      <c r="C522" s="25" t="s">
        <v>684</v>
      </c>
      <c r="D522" s="25" t="s">
        <v>2401</v>
      </c>
      <c r="E522" s="31" t="s">
        <v>2462</v>
      </c>
      <c r="F522" s="31" t="s">
        <v>2462</v>
      </c>
      <c r="G522" s="57">
        <v>237</v>
      </c>
      <c r="H522" s="25" t="s">
        <v>2319</v>
      </c>
      <c r="I522" s="25" t="s">
        <v>2427</v>
      </c>
      <c r="J522" s="25"/>
      <c r="K522" s="25" t="s">
        <v>711</v>
      </c>
      <c r="L522" s="25" t="s">
        <v>487</v>
      </c>
      <c r="M522" s="30">
        <v>0.05</v>
      </c>
      <c r="N522" s="14"/>
      <c r="O522" s="14"/>
      <c r="P522" s="22">
        <v>-1.54339999990043</v>
      </c>
      <c r="Q522" s="52"/>
      <c r="R522" s="52">
        <v>0</v>
      </c>
      <c r="S522" s="22">
        <f t="shared" si="57"/>
        <v>-1.54339999990043</v>
      </c>
      <c r="T522" s="37">
        <f t="shared" si="58"/>
        <v>0</v>
      </c>
      <c r="U522" s="27">
        <v>0</v>
      </c>
      <c r="V522" s="18">
        <v>0</v>
      </c>
      <c r="W522" s="38">
        <f t="shared" si="56"/>
        <v>0</v>
      </c>
      <c r="X522" s="52">
        <v>0</v>
      </c>
      <c r="Y522" s="15">
        <v>7.0000000000000007E-2</v>
      </c>
      <c r="Z522" s="51">
        <f t="shared" si="59"/>
        <v>0</v>
      </c>
      <c r="AA522" s="30">
        <v>0.37</v>
      </c>
      <c r="AB522" s="52">
        <f t="shared" si="55"/>
        <v>0</v>
      </c>
      <c r="AC522" s="14"/>
    </row>
    <row r="523" spans="1:29" hidden="1" x14ac:dyDescent="0.3">
      <c r="A523" s="13" t="s">
        <v>481</v>
      </c>
      <c r="B523" s="25" t="s">
        <v>482</v>
      </c>
      <c r="C523" s="25" t="s">
        <v>684</v>
      </c>
      <c r="D523" s="25" t="s">
        <v>2401</v>
      </c>
      <c r="E523" s="31" t="s">
        <v>2462</v>
      </c>
      <c r="F523" s="31" t="s">
        <v>2462</v>
      </c>
      <c r="G523" s="57">
        <v>237</v>
      </c>
      <c r="H523" s="25" t="s">
        <v>2319</v>
      </c>
      <c r="I523" s="25" t="s">
        <v>2427</v>
      </c>
      <c r="J523" s="25"/>
      <c r="K523" s="25" t="s">
        <v>2321</v>
      </c>
      <c r="L523" s="25" t="s">
        <v>487</v>
      </c>
      <c r="M523" s="30">
        <v>0.06</v>
      </c>
      <c r="N523" s="14"/>
      <c r="O523" s="14"/>
      <c r="P523" s="22">
        <v>188.71399999999994</v>
      </c>
      <c r="Q523" s="52"/>
      <c r="R523" s="52">
        <v>0</v>
      </c>
      <c r="S523" s="22">
        <f t="shared" si="57"/>
        <v>188.71399999999994</v>
      </c>
      <c r="T523" s="37">
        <f t="shared" si="58"/>
        <v>0</v>
      </c>
      <c r="U523" s="27">
        <v>0</v>
      </c>
      <c r="V523" s="18">
        <v>0</v>
      </c>
      <c r="W523" s="38">
        <f t="shared" si="56"/>
        <v>0</v>
      </c>
      <c r="X523" s="52">
        <v>0</v>
      </c>
      <c r="Y523" s="15">
        <v>7.0000000000000007E-2</v>
      </c>
      <c r="Z523" s="51">
        <f t="shared" si="59"/>
        <v>0</v>
      </c>
      <c r="AA523" s="30">
        <v>0.4</v>
      </c>
      <c r="AB523" s="52">
        <f t="shared" si="55"/>
        <v>0</v>
      </c>
      <c r="AC523" s="14"/>
    </row>
    <row r="524" spans="1:29" hidden="1" x14ac:dyDescent="0.3">
      <c r="A524" s="13" t="s">
        <v>481</v>
      </c>
      <c r="B524" s="25" t="s">
        <v>482</v>
      </c>
      <c r="C524" s="25" t="s">
        <v>684</v>
      </c>
      <c r="D524" s="25" t="s">
        <v>2401</v>
      </c>
      <c r="E524" s="31" t="s">
        <v>2463</v>
      </c>
      <c r="F524" s="31" t="s">
        <v>2464</v>
      </c>
      <c r="G524" s="57">
        <v>237</v>
      </c>
      <c r="H524" s="25" t="s">
        <v>2319</v>
      </c>
      <c r="I524" s="25" t="s">
        <v>2463</v>
      </c>
      <c r="J524" s="25"/>
      <c r="K524" s="25" t="s">
        <v>2321</v>
      </c>
      <c r="L524" s="25" t="s">
        <v>487</v>
      </c>
      <c r="M524" s="30">
        <v>0.03</v>
      </c>
      <c r="N524" s="14"/>
      <c r="O524" s="14"/>
      <c r="P524" s="22">
        <v>-10967.75</v>
      </c>
      <c r="Q524" s="52"/>
      <c r="R524" s="52">
        <v>0</v>
      </c>
      <c r="S524" s="22">
        <f t="shared" si="57"/>
        <v>-10967.75</v>
      </c>
      <c r="T524" s="37">
        <f t="shared" si="58"/>
        <v>0</v>
      </c>
      <c r="U524" s="27">
        <v>0</v>
      </c>
      <c r="V524" s="18">
        <v>0</v>
      </c>
      <c r="W524" s="38">
        <f t="shared" si="56"/>
        <v>0</v>
      </c>
      <c r="X524" s="52">
        <v>0</v>
      </c>
      <c r="Y524" s="15">
        <v>7.0000000000000007E-2</v>
      </c>
      <c r="Z524" s="51">
        <f t="shared" si="59"/>
        <v>0</v>
      </c>
      <c r="AA524" s="30">
        <v>0.25</v>
      </c>
      <c r="AB524" s="52">
        <f t="shared" si="55"/>
        <v>0</v>
      </c>
      <c r="AC524" s="14"/>
    </row>
    <row r="525" spans="1:29" hidden="1" x14ac:dyDescent="0.3">
      <c r="A525" s="13" t="s">
        <v>481</v>
      </c>
      <c r="B525" s="25" t="s">
        <v>482</v>
      </c>
      <c r="C525" s="25" t="s">
        <v>641</v>
      </c>
      <c r="D525" s="25" t="s">
        <v>665</v>
      </c>
      <c r="E525" s="31" t="s">
        <v>2465</v>
      </c>
      <c r="F525" s="31" t="s">
        <v>2465</v>
      </c>
      <c r="G525" s="57">
        <v>237</v>
      </c>
      <c r="H525" s="25" t="s">
        <v>2319</v>
      </c>
      <c r="I525" s="25" t="s">
        <v>2385</v>
      </c>
      <c r="J525" s="25"/>
      <c r="K525" s="25" t="s">
        <v>711</v>
      </c>
      <c r="L525" s="25" t="s">
        <v>496</v>
      </c>
      <c r="M525" s="30">
        <v>0</v>
      </c>
      <c r="N525" s="14"/>
      <c r="O525" s="14"/>
      <c r="P525" s="22">
        <v>1321.6</v>
      </c>
      <c r="Q525" s="52"/>
      <c r="R525" s="52">
        <v>0</v>
      </c>
      <c r="S525" s="22">
        <f t="shared" si="57"/>
        <v>1321.6</v>
      </c>
      <c r="T525" s="37">
        <f t="shared" si="58"/>
        <v>0</v>
      </c>
      <c r="U525" s="27">
        <v>0</v>
      </c>
      <c r="V525" s="18">
        <v>0</v>
      </c>
      <c r="W525" s="38">
        <f t="shared" si="56"/>
        <v>0</v>
      </c>
      <c r="X525" s="52">
        <v>0</v>
      </c>
      <c r="Y525" s="15">
        <v>7.0000000000000007E-2</v>
      </c>
      <c r="Z525" s="51">
        <f t="shared" si="59"/>
        <v>0</v>
      </c>
      <c r="AA525" s="30">
        <v>0</v>
      </c>
      <c r="AB525" s="52">
        <f t="shared" si="55"/>
        <v>0</v>
      </c>
      <c r="AC525" s="14"/>
    </row>
    <row r="526" spans="1:29" hidden="1" x14ac:dyDescent="0.3">
      <c r="A526" s="13" t="s">
        <v>481</v>
      </c>
      <c r="B526" s="25" t="s">
        <v>482</v>
      </c>
      <c r="C526" s="25" t="s">
        <v>641</v>
      </c>
      <c r="D526" s="25" t="s">
        <v>653</v>
      </c>
      <c r="E526" s="31" t="s">
        <v>643</v>
      </c>
      <c r="F526" s="31" t="s">
        <v>2450</v>
      </c>
      <c r="G526" s="57">
        <v>237</v>
      </c>
      <c r="H526" s="25" t="s">
        <v>2319</v>
      </c>
      <c r="I526" s="25" t="s">
        <v>387</v>
      </c>
      <c r="J526" s="25"/>
      <c r="K526" s="25" t="s">
        <v>711</v>
      </c>
      <c r="L526" s="25" t="s">
        <v>487</v>
      </c>
      <c r="M526" s="30">
        <v>0.1212</v>
      </c>
      <c r="N526" s="14"/>
      <c r="O526" s="14"/>
      <c r="P526" s="22">
        <v>6959.1</v>
      </c>
      <c r="Q526" s="52"/>
      <c r="R526" s="52">
        <v>0</v>
      </c>
      <c r="S526" s="22">
        <f t="shared" si="57"/>
        <v>6959.1</v>
      </c>
      <c r="T526" s="37">
        <f t="shared" si="58"/>
        <v>0</v>
      </c>
      <c r="U526" s="27">
        <v>0</v>
      </c>
      <c r="V526" s="18">
        <v>0</v>
      </c>
      <c r="W526" s="38">
        <f t="shared" si="56"/>
        <v>0</v>
      </c>
      <c r="X526" s="52">
        <v>0</v>
      </c>
      <c r="Y526" s="15">
        <v>7.0000000000000007E-2</v>
      </c>
      <c r="Z526" s="51">
        <f t="shared" si="59"/>
        <v>0</v>
      </c>
      <c r="AA526" s="30">
        <v>0.06</v>
      </c>
      <c r="AB526" s="52">
        <f t="shared" si="55"/>
        <v>0</v>
      </c>
      <c r="AC526" s="14"/>
    </row>
    <row r="527" spans="1:29" hidden="1" x14ac:dyDescent="0.3">
      <c r="A527" s="13" t="s">
        <v>481</v>
      </c>
      <c r="B527" s="25" t="s">
        <v>482</v>
      </c>
      <c r="C527" s="25" t="s">
        <v>641</v>
      </c>
      <c r="D527" s="25" t="s">
        <v>653</v>
      </c>
      <c r="E527" s="31" t="s">
        <v>643</v>
      </c>
      <c r="F527" s="31" t="s">
        <v>2450</v>
      </c>
      <c r="G527" s="57">
        <v>237</v>
      </c>
      <c r="H527" s="25" t="s">
        <v>2319</v>
      </c>
      <c r="I527" s="25" t="s">
        <v>387</v>
      </c>
      <c r="J527" s="25"/>
      <c r="K527" s="25" t="s">
        <v>711</v>
      </c>
      <c r="L527" s="25" t="s">
        <v>487</v>
      </c>
      <c r="M527" s="30">
        <v>0.1212</v>
      </c>
      <c r="N527" s="14"/>
      <c r="O527" s="14"/>
      <c r="P527" s="22">
        <v>1942321.26</v>
      </c>
      <c r="Q527" s="52"/>
      <c r="R527" s="52">
        <v>0</v>
      </c>
      <c r="S527" s="22">
        <f t="shared" si="57"/>
        <v>1942321.26</v>
      </c>
      <c r="T527" s="37">
        <f t="shared" si="58"/>
        <v>0</v>
      </c>
      <c r="U527" s="27">
        <v>0</v>
      </c>
      <c r="V527" s="18">
        <v>0</v>
      </c>
      <c r="W527" s="38">
        <f t="shared" si="56"/>
        <v>0</v>
      </c>
      <c r="X527" s="52">
        <v>0</v>
      </c>
      <c r="Y527" s="15">
        <v>7.0000000000000007E-2</v>
      </c>
      <c r="Z527" s="51">
        <f t="shared" si="59"/>
        <v>0</v>
      </c>
      <c r="AA527" s="30">
        <v>0.19</v>
      </c>
      <c r="AB527" s="52">
        <f t="shared" si="55"/>
        <v>0</v>
      </c>
      <c r="AC527" s="14"/>
    </row>
    <row r="528" spans="1:29" hidden="1" x14ac:dyDescent="0.3">
      <c r="A528" s="13" t="s">
        <v>481</v>
      </c>
      <c r="B528" s="25" t="s">
        <v>482</v>
      </c>
      <c r="C528" s="25" t="s">
        <v>641</v>
      </c>
      <c r="D528" s="25" t="s">
        <v>665</v>
      </c>
      <c r="E528" s="31" t="s">
        <v>2346</v>
      </c>
      <c r="F528" s="31" t="s">
        <v>2346</v>
      </c>
      <c r="G528" s="57">
        <v>237</v>
      </c>
      <c r="H528" s="25" t="s">
        <v>2319</v>
      </c>
      <c r="I528" s="25" t="s">
        <v>2347</v>
      </c>
      <c r="J528" s="25"/>
      <c r="K528" s="25" t="s">
        <v>486</v>
      </c>
      <c r="L528" s="25" t="s">
        <v>496</v>
      </c>
      <c r="M528" s="55">
        <v>0</v>
      </c>
      <c r="N528" s="14"/>
      <c r="O528" s="14"/>
      <c r="P528" s="22">
        <v>0.56000000005587902</v>
      </c>
      <c r="Q528" s="52"/>
      <c r="R528" s="52">
        <v>0</v>
      </c>
      <c r="S528" s="22">
        <f t="shared" si="57"/>
        <v>0.56000000005587902</v>
      </c>
      <c r="T528" s="37">
        <f t="shared" si="58"/>
        <v>0</v>
      </c>
      <c r="U528" s="45">
        <v>0</v>
      </c>
      <c r="V528" s="18">
        <v>0</v>
      </c>
      <c r="W528" s="38">
        <f t="shared" si="56"/>
        <v>0</v>
      </c>
      <c r="X528" s="52">
        <v>0</v>
      </c>
      <c r="Y528" s="15">
        <v>0</v>
      </c>
      <c r="Z528" s="51">
        <f t="shared" si="59"/>
        <v>0</v>
      </c>
      <c r="AA528" s="55">
        <v>0.06</v>
      </c>
      <c r="AB528" s="52">
        <f t="shared" si="55"/>
        <v>0</v>
      </c>
      <c r="AC528" s="14"/>
    </row>
    <row r="529" spans="1:29" hidden="1" x14ac:dyDescent="0.3">
      <c r="A529" s="13" t="s">
        <v>481</v>
      </c>
      <c r="B529" s="25" t="s">
        <v>482</v>
      </c>
      <c r="C529" s="25" t="s">
        <v>641</v>
      </c>
      <c r="D529" s="25" t="s">
        <v>653</v>
      </c>
      <c r="E529" s="31" t="s">
        <v>392</v>
      </c>
      <c r="F529" s="31" t="s">
        <v>392</v>
      </c>
      <c r="G529" s="57">
        <v>237</v>
      </c>
      <c r="H529" s="25" t="s">
        <v>2319</v>
      </c>
      <c r="I529" s="25" t="s">
        <v>632</v>
      </c>
      <c r="J529" s="25"/>
      <c r="K529" s="25" t="s">
        <v>711</v>
      </c>
      <c r="L529" s="25" t="s">
        <v>496</v>
      </c>
      <c r="M529" s="30">
        <v>0</v>
      </c>
      <c r="N529" s="14"/>
      <c r="O529" s="14"/>
      <c r="P529" s="22">
        <v>-73.039199996477706</v>
      </c>
      <c r="Q529" s="52"/>
      <c r="R529" s="52">
        <v>0</v>
      </c>
      <c r="S529" s="22">
        <f t="shared" si="57"/>
        <v>-73.039199996477706</v>
      </c>
      <c r="T529" s="37">
        <f t="shared" si="58"/>
        <v>0</v>
      </c>
      <c r="U529" s="27">
        <v>0</v>
      </c>
      <c r="V529" s="18">
        <v>0</v>
      </c>
      <c r="W529" s="38">
        <f t="shared" si="56"/>
        <v>0</v>
      </c>
      <c r="X529" s="52">
        <v>0</v>
      </c>
      <c r="Y529" s="15">
        <v>7.0000000000000007E-2</v>
      </c>
      <c r="Z529" s="51">
        <f t="shared" si="59"/>
        <v>0</v>
      </c>
      <c r="AA529" s="30">
        <v>0.24</v>
      </c>
      <c r="AB529" s="52">
        <f t="shared" si="55"/>
        <v>0</v>
      </c>
      <c r="AC529" s="14"/>
    </row>
    <row r="530" spans="1:29" hidden="1" x14ac:dyDescent="0.3">
      <c r="A530" s="13" t="s">
        <v>481</v>
      </c>
      <c r="B530" s="25" t="s">
        <v>482</v>
      </c>
      <c r="C530" s="25" t="s">
        <v>641</v>
      </c>
      <c r="D530" s="25" t="s">
        <v>653</v>
      </c>
      <c r="E530" s="31" t="s">
        <v>392</v>
      </c>
      <c r="F530" s="31" t="s">
        <v>392</v>
      </c>
      <c r="G530" s="57">
        <v>237</v>
      </c>
      <c r="H530" s="25" t="s">
        <v>2319</v>
      </c>
      <c r="I530" s="25" t="s">
        <v>632</v>
      </c>
      <c r="J530" s="25"/>
      <c r="K530" s="25" t="s">
        <v>486</v>
      </c>
      <c r="L530" s="25" t="s">
        <v>496</v>
      </c>
      <c r="M530" s="55">
        <v>0</v>
      </c>
      <c r="N530" s="14"/>
      <c r="O530" s="14"/>
      <c r="P530" s="22">
        <v>39643.971599999997</v>
      </c>
      <c r="Q530" s="52"/>
      <c r="R530" s="52">
        <v>0</v>
      </c>
      <c r="S530" s="22">
        <f t="shared" si="57"/>
        <v>39643.971599999997</v>
      </c>
      <c r="T530" s="37">
        <f t="shared" si="58"/>
        <v>0</v>
      </c>
      <c r="U530" s="45">
        <v>0</v>
      </c>
      <c r="V530" s="18">
        <v>0</v>
      </c>
      <c r="W530" s="38">
        <f t="shared" si="56"/>
        <v>0</v>
      </c>
      <c r="X530" s="52">
        <v>0</v>
      </c>
      <c r="Y530" s="15">
        <v>0</v>
      </c>
      <c r="Z530" s="51">
        <f t="shared" si="59"/>
        <v>0</v>
      </c>
      <c r="AA530" s="55">
        <v>0.24</v>
      </c>
      <c r="AB530" s="52">
        <f t="shared" si="55"/>
        <v>0</v>
      </c>
      <c r="AC530" s="14"/>
    </row>
    <row r="531" spans="1:29" hidden="1" x14ac:dyDescent="0.3">
      <c r="A531" s="13" t="s">
        <v>481</v>
      </c>
      <c r="B531" s="25" t="s">
        <v>482</v>
      </c>
      <c r="C531" s="25" t="s">
        <v>684</v>
      </c>
      <c r="D531" s="25" t="s">
        <v>2447</v>
      </c>
      <c r="E531" s="31" t="s">
        <v>2466</v>
      </c>
      <c r="F531" s="31" t="s">
        <v>2466</v>
      </c>
      <c r="G531" s="57">
        <v>237</v>
      </c>
      <c r="H531" s="25" t="s">
        <v>2319</v>
      </c>
      <c r="I531" s="25" t="s">
        <v>2427</v>
      </c>
      <c r="J531" s="25"/>
      <c r="K531" s="25" t="s">
        <v>2321</v>
      </c>
      <c r="L531" s="25" t="s">
        <v>487</v>
      </c>
      <c r="M531" s="30">
        <v>0.01</v>
      </c>
      <c r="N531" s="14"/>
      <c r="O531" s="14"/>
      <c r="P531" s="22">
        <v>253.583999999762</v>
      </c>
      <c r="Q531" s="52"/>
      <c r="R531" s="52">
        <v>0</v>
      </c>
      <c r="S531" s="22">
        <f t="shared" si="57"/>
        <v>253.583999999762</v>
      </c>
      <c r="T531" s="37">
        <f t="shared" si="58"/>
        <v>0</v>
      </c>
      <c r="U531" s="27">
        <v>0</v>
      </c>
      <c r="V531" s="18">
        <v>0</v>
      </c>
      <c r="W531" s="38">
        <f t="shared" si="56"/>
        <v>0</v>
      </c>
      <c r="X531" s="52">
        <v>0</v>
      </c>
      <c r="Y531" s="15">
        <v>7.0000000000000007E-2</v>
      </c>
      <c r="Z531" s="51">
        <f t="shared" si="59"/>
        <v>0</v>
      </c>
      <c r="AA531" s="30">
        <v>0.4</v>
      </c>
      <c r="AB531" s="52">
        <f t="shared" si="55"/>
        <v>0</v>
      </c>
      <c r="AC531" s="14"/>
    </row>
    <row r="532" spans="1:29" hidden="1" x14ac:dyDescent="0.3">
      <c r="A532" s="13" t="s">
        <v>481</v>
      </c>
      <c r="B532" s="25" t="s">
        <v>482</v>
      </c>
      <c r="C532" s="25" t="s">
        <v>684</v>
      </c>
      <c r="D532" s="25" t="s">
        <v>2401</v>
      </c>
      <c r="E532" s="31" t="s">
        <v>2467</v>
      </c>
      <c r="F532" s="31" t="s">
        <v>2467</v>
      </c>
      <c r="G532" s="57">
        <v>237</v>
      </c>
      <c r="H532" s="25" t="s">
        <v>2319</v>
      </c>
      <c r="I532" s="25" t="s">
        <v>2468</v>
      </c>
      <c r="J532" s="25"/>
      <c r="K532" s="25" t="s">
        <v>2321</v>
      </c>
      <c r="L532" s="25" t="s">
        <v>487</v>
      </c>
      <c r="M532" s="30">
        <v>0.09</v>
      </c>
      <c r="N532" s="14"/>
      <c r="O532" s="14"/>
      <c r="P532" s="22">
        <v>-7433.9479452039996</v>
      </c>
      <c r="Q532" s="52"/>
      <c r="R532" s="52">
        <v>0</v>
      </c>
      <c r="S532" s="22">
        <f t="shared" si="57"/>
        <v>-7433.9479452039996</v>
      </c>
      <c r="T532" s="37">
        <f t="shared" si="58"/>
        <v>0</v>
      </c>
      <c r="U532" s="27">
        <v>0</v>
      </c>
      <c r="V532" s="18">
        <v>0</v>
      </c>
      <c r="W532" s="38">
        <f t="shared" si="56"/>
        <v>0</v>
      </c>
      <c r="X532" s="52">
        <v>0</v>
      </c>
      <c r="Y532" s="15">
        <v>7.0000000000000007E-2</v>
      </c>
      <c r="Z532" s="51">
        <f t="shared" si="59"/>
        <v>0</v>
      </c>
      <c r="AA532" s="30">
        <v>0.46</v>
      </c>
      <c r="AB532" s="52">
        <f t="shared" si="55"/>
        <v>0</v>
      </c>
      <c r="AC532" s="14"/>
    </row>
    <row r="533" spans="1:29" hidden="1" x14ac:dyDescent="0.3">
      <c r="A533" s="13" t="s">
        <v>481</v>
      </c>
      <c r="B533" s="25" t="s">
        <v>482</v>
      </c>
      <c r="C533" s="25" t="s">
        <v>684</v>
      </c>
      <c r="D533" s="25" t="s">
        <v>2401</v>
      </c>
      <c r="E533" s="31" t="s">
        <v>2467</v>
      </c>
      <c r="F533" s="31" t="s">
        <v>2469</v>
      </c>
      <c r="G533" s="57">
        <v>237</v>
      </c>
      <c r="H533" s="25" t="s">
        <v>2319</v>
      </c>
      <c r="I533" s="25" t="s">
        <v>2427</v>
      </c>
      <c r="J533" s="25"/>
      <c r="K533" s="25" t="s">
        <v>2321</v>
      </c>
      <c r="L533" s="25" t="s">
        <v>487</v>
      </c>
      <c r="M533" s="30">
        <v>0.11</v>
      </c>
      <c r="N533" s="14"/>
      <c r="O533" s="14"/>
      <c r="P533" s="22">
        <v>-1997.87</v>
      </c>
      <c r="Q533" s="52"/>
      <c r="R533" s="52">
        <v>0</v>
      </c>
      <c r="S533" s="22">
        <f t="shared" si="57"/>
        <v>-1997.87</v>
      </c>
      <c r="T533" s="37">
        <f t="shared" si="58"/>
        <v>0</v>
      </c>
      <c r="U533" s="27">
        <v>0</v>
      </c>
      <c r="V533" s="18">
        <v>0</v>
      </c>
      <c r="W533" s="38">
        <f t="shared" si="56"/>
        <v>0</v>
      </c>
      <c r="X533" s="52">
        <v>0</v>
      </c>
      <c r="Y533" s="15">
        <v>7.0000000000000007E-2</v>
      </c>
      <c r="Z533" s="51">
        <f t="shared" si="59"/>
        <v>0</v>
      </c>
      <c r="AA533" s="30">
        <v>0.46</v>
      </c>
      <c r="AB533" s="52">
        <f t="shared" si="55"/>
        <v>0</v>
      </c>
      <c r="AC533" s="14"/>
    </row>
    <row r="534" spans="1:29" hidden="1" x14ac:dyDescent="0.3">
      <c r="A534" s="13" t="s">
        <v>481</v>
      </c>
      <c r="B534" s="25" t="s">
        <v>482</v>
      </c>
      <c r="C534" s="25" t="s">
        <v>684</v>
      </c>
      <c r="D534" s="25" t="s">
        <v>2401</v>
      </c>
      <c r="E534" s="31" t="s">
        <v>2427</v>
      </c>
      <c r="F534" s="31" t="s">
        <v>2427</v>
      </c>
      <c r="G534" s="57">
        <v>237</v>
      </c>
      <c r="H534" s="25" t="s">
        <v>2319</v>
      </c>
      <c r="I534" s="25" t="s">
        <v>2427</v>
      </c>
      <c r="J534" s="25"/>
      <c r="K534" s="25" t="s">
        <v>711</v>
      </c>
      <c r="L534" s="25" t="s">
        <v>487</v>
      </c>
      <c r="M534" s="30">
        <v>0.08</v>
      </c>
      <c r="N534" s="14"/>
      <c r="O534" s="14"/>
      <c r="P534" s="22">
        <v>65361.673293432199</v>
      </c>
      <c r="Q534" s="52"/>
      <c r="R534" s="52">
        <v>0</v>
      </c>
      <c r="S534" s="22">
        <f t="shared" si="57"/>
        <v>65361.673293432199</v>
      </c>
      <c r="T534" s="37">
        <f t="shared" si="58"/>
        <v>0</v>
      </c>
      <c r="U534" s="27">
        <v>0</v>
      </c>
      <c r="V534" s="18">
        <v>0</v>
      </c>
      <c r="W534" s="38">
        <f t="shared" si="56"/>
        <v>0</v>
      </c>
      <c r="X534" s="52">
        <v>0</v>
      </c>
      <c r="Y534" s="15">
        <v>7.0000000000000007E-2</v>
      </c>
      <c r="Z534" s="51">
        <f t="shared" si="59"/>
        <v>0</v>
      </c>
      <c r="AA534" s="30">
        <v>0.37</v>
      </c>
      <c r="AB534" s="52">
        <f t="shared" si="55"/>
        <v>0</v>
      </c>
      <c r="AC534" s="14"/>
    </row>
    <row r="535" spans="1:29" hidden="1" x14ac:dyDescent="0.3">
      <c r="A535" s="13" t="s">
        <v>481</v>
      </c>
      <c r="B535" s="25" t="s">
        <v>482</v>
      </c>
      <c r="C535" s="25" t="s">
        <v>684</v>
      </c>
      <c r="D535" s="25" t="s">
        <v>2401</v>
      </c>
      <c r="E535" s="31" t="s">
        <v>2427</v>
      </c>
      <c r="F535" s="31" t="s">
        <v>2427</v>
      </c>
      <c r="G535" s="57">
        <v>237</v>
      </c>
      <c r="H535" s="25" t="s">
        <v>2319</v>
      </c>
      <c r="I535" s="25" t="s">
        <v>2427</v>
      </c>
      <c r="J535" s="25"/>
      <c r="K535" s="25" t="s">
        <v>2321</v>
      </c>
      <c r="L535" s="25" t="s">
        <v>487</v>
      </c>
      <c r="M535" s="30">
        <v>0.08</v>
      </c>
      <c r="N535" s="14"/>
      <c r="O535" s="14"/>
      <c r="P535" s="22">
        <v>459985.85400000127</v>
      </c>
      <c r="Q535" s="52"/>
      <c r="R535" s="52">
        <v>0</v>
      </c>
      <c r="S535" s="22">
        <f t="shared" si="57"/>
        <v>459985.85400000127</v>
      </c>
      <c r="T535" s="37">
        <f t="shared" si="58"/>
        <v>0</v>
      </c>
      <c r="U535" s="27">
        <v>0</v>
      </c>
      <c r="V535" s="18">
        <v>0</v>
      </c>
      <c r="W535" s="38">
        <f t="shared" si="56"/>
        <v>0</v>
      </c>
      <c r="X535" s="52">
        <v>0</v>
      </c>
      <c r="Y535" s="15">
        <v>7.0000000000000007E-2</v>
      </c>
      <c r="Z535" s="51">
        <f t="shared" si="59"/>
        <v>0</v>
      </c>
      <c r="AA535" s="30">
        <v>0.4</v>
      </c>
      <c r="AB535" s="52">
        <f t="shared" si="55"/>
        <v>0</v>
      </c>
      <c r="AC535" s="14"/>
    </row>
    <row r="536" spans="1:29" hidden="1" x14ac:dyDescent="0.3">
      <c r="A536" s="13" t="s">
        <v>481</v>
      </c>
      <c r="B536" s="25" t="s">
        <v>482</v>
      </c>
      <c r="C536" s="25" t="s">
        <v>684</v>
      </c>
      <c r="D536" s="25" t="s">
        <v>2401</v>
      </c>
      <c r="E536" s="31" t="s">
        <v>2470</v>
      </c>
      <c r="F536" s="31" t="s">
        <v>2470</v>
      </c>
      <c r="G536" s="57">
        <v>237</v>
      </c>
      <c r="H536" s="25" t="s">
        <v>2319</v>
      </c>
      <c r="I536" s="25" t="s">
        <v>2427</v>
      </c>
      <c r="J536" s="25"/>
      <c r="K536" s="25" t="s">
        <v>2321</v>
      </c>
      <c r="L536" s="25" t="s">
        <v>487</v>
      </c>
      <c r="M536" s="30">
        <v>0.01</v>
      </c>
      <c r="N536" s="14"/>
      <c r="O536" s="14"/>
      <c r="P536" s="22">
        <v>58070.142</v>
      </c>
      <c r="Q536" s="52"/>
      <c r="R536" s="52">
        <v>0</v>
      </c>
      <c r="S536" s="22">
        <f t="shared" si="57"/>
        <v>58070.142</v>
      </c>
      <c r="T536" s="37">
        <f t="shared" si="58"/>
        <v>0</v>
      </c>
      <c r="U536" s="27">
        <v>0</v>
      </c>
      <c r="V536" s="18">
        <v>0</v>
      </c>
      <c r="W536" s="38">
        <f t="shared" si="56"/>
        <v>0</v>
      </c>
      <c r="X536" s="52">
        <v>0</v>
      </c>
      <c r="Y536" s="15">
        <v>7.0000000000000007E-2</v>
      </c>
      <c r="Z536" s="51">
        <f t="shared" si="59"/>
        <v>0</v>
      </c>
      <c r="AA536" s="30">
        <v>0.4</v>
      </c>
      <c r="AB536" s="52">
        <f t="shared" si="55"/>
        <v>0</v>
      </c>
      <c r="AC536" s="14"/>
    </row>
    <row r="537" spans="1:29" hidden="1" x14ac:dyDescent="0.3">
      <c r="A537" s="13" t="s">
        <v>481</v>
      </c>
      <c r="B537" s="25" t="s">
        <v>482</v>
      </c>
      <c r="C537" s="25" t="s">
        <v>684</v>
      </c>
      <c r="D537" s="25" t="s">
        <v>2401</v>
      </c>
      <c r="E537" s="31" t="s">
        <v>2471</v>
      </c>
      <c r="F537" s="31" t="s">
        <v>2471</v>
      </c>
      <c r="G537" s="57">
        <v>237</v>
      </c>
      <c r="H537" s="25" t="s">
        <v>2319</v>
      </c>
      <c r="I537" s="25" t="s">
        <v>2427</v>
      </c>
      <c r="J537" s="25"/>
      <c r="K537" s="25" t="s">
        <v>2321</v>
      </c>
      <c r="L537" s="25" t="s">
        <v>487</v>
      </c>
      <c r="M537" s="30">
        <v>0.03</v>
      </c>
      <c r="N537" s="14"/>
      <c r="O537" s="14"/>
      <c r="P537" s="22">
        <v>64050.653307800501</v>
      </c>
      <c r="Q537" s="52"/>
      <c r="R537" s="52">
        <v>0</v>
      </c>
      <c r="S537" s="22">
        <f t="shared" si="57"/>
        <v>64050.653307800501</v>
      </c>
      <c r="T537" s="37">
        <f t="shared" si="58"/>
        <v>0</v>
      </c>
      <c r="U537" s="27">
        <v>0</v>
      </c>
      <c r="V537" s="18">
        <v>0</v>
      </c>
      <c r="W537" s="38">
        <f t="shared" si="56"/>
        <v>0</v>
      </c>
      <c r="X537" s="52">
        <v>0</v>
      </c>
      <c r="Y537" s="15">
        <v>7.0000000000000007E-2</v>
      </c>
      <c r="Z537" s="51">
        <f t="shared" si="59"/>
        <v>0</v>
      </c>
      <c r="AA537" s="30">
        <v>0.4</v>
      </c>
      <c r="AB537" s="52">
        <f t="shared" si="55"/>
        <v>0</v>
      </c>
      <c r="AC537" s="14"/>
    </row>
    <row r="538" spans="1:29" hidden="1" x14ac:dyDescent="0.3">
      <c r="A538" s="13" t="s">
        <v>481</v>
      </c>
      <c r="B538" s="25" t="s">
        <v>482</v>
      </c>
      <c r="C538" s="25" t="s">
        <v>684</v>
      </c>
      <c r="D538" s="25" t="s">
        <v>2401</v>
      </c>
      <c r="E538" s="31" t="s">
        <v>2471</v>
      </c>
      <c r="F538" s="31" t="s">
        <v>2471</v>
      </c>
      <c r="G538" s="57">
        <v>237</v>
      </c>
      <c r="H538" s="25" t="s">
        <v>2319</v>
      </c>
      <c r="I538" s="25" t="s">
        <v>2427</v>
      </c>
      <c r="J538" s="25"/>
      <c r="K538" s="25" t="s">
        <v>2321</v>
      </c>
      <c r="L538" s="25" t="s">
        <v>496</v>
      </c>
      <c r="M538" s="30">
        <v>0</v>
      </c>
      <c r="N538" s="14"/>
      <c r="O538" s="14"/>
      <c r="P538" s="22">
        <v>-75791.59</v>
      </c>
      <c r="Q538" s="52"/>
      <c r="R538" s="52">
        <v>0</v>
      </c>
      <c r="S538" s="22">
        <f t="shared" si="57"/>
        <v>-75791.59</v>
      </c>
      <c r="T538" s="37">
        <f t="shared" si="58"/>
        <v>0</v>
      </c>
      <c r="U538" s="27">
        <v>0</v>
      </c>
      <c r="V538" s="18">
        <v>0</v>
      </c>
      <c r="W538" s="38">
        <f t="shared" si="56"/>
        <v>0</v>
      </c>
      <c r="X538" s="52">
        <v>0</v>
      </c>
      <c r="Y538" s="15">
        <v>7.0000000000000007E-2</v>
      </c>
      <c r="Z538" s="51">
        <f t="shared" si="59"/>
        <v>0</v>
      </c>
      <c r="AA538" s="30">
        <v>0.4</v>
      </c>
      <c r="AB538" s="52">
        <f t="shared" si="55"/>
        <v>0</v>
      </c>
      <c r="AC538" s="14"/>
    </row>
    <row r="539" spans="1:29" hidden="1" x14ac:dyDescent="0.3">
      <c r="A539" s="13" t="s">
        <v>481</v>
      </c>
      <c r="B539" s="25" t="s">
        <v>482</v>
      </c>
      <c r="C539" s="25" t="s">
        <v>483</v>
      </c>
      <c r="D539" s="25" t="s">
        <v>484</v>
      </c>
      <c r="E539" s="31" t="s">
        <v>2472</v>
      </c>
      <c r="F539" s="31" t="s">
        <v>2472</v>
      </c>
      <c r="G539" s="57">
        <v>237</v>
      </c>
      <c r="H539" s="25" t="s">
        <v>2319</v>
      </c>
      <c r="I539" s="25" t="s">
        <v>2473</v>
      </c>
      <c r="J539" s="25"/>
      <c r="K539" s="25" t="s">
        <v>2321</v>
      </c>
      <c r="L539" s="25" t="s">
        <v>487</v>
      </c>
      <c r="M539" s="30">
        <v>0.02</v>
      </c>
      <c r="N539" s="14"/>
      <c r="O539" s="14"/>
      <c r="P539" s="22">
        <v>2999.9958000000001</v>
      </c>
      <c r="Q539" s="52"/>
      <c r="R539" s="52">
        <v>0</v>
      </c>
      <c r="S539" s="22">
        <f t="shared" si="57"/>
        <v>2999.9958000000001</v>
      </c>
      <c r="T539" s="37">
        <f t="shared" si="58"/>
        <v>0</v>
      </c>
      <c r="U539" s="27">
        <v>0</v>
      </c>
      <c r="V539" s="18">
        <v>0</v>
      </c>
      <c r="W539" s="38">
        <f t="shared" si="56"/>
        <v>0</v>
      </c>
      <c r="X539" s="52">
        <v>0</v>
      </c>
      <c r="Y539" s="15">
        <v>7.0000000000000007E-2</v>
      </c>
      <c r="Z539" s="51">
        <f t="shared" si="59"/>
        <v>0</v>
      </c>
      <c r="AA539" s="30">
        <v>0.38</v>
      </c>
      <c r="AB539" s="52">
        <f t="shared" si="55"/>
        <v>0</v>
      </c>
      <c r="AC539" s="14"/>
    </row>
    <row r="540" spans="1:29" hidden="1" x14ac:dyDescent="0.3">
      <c r="A540" s="13" t="s">
        <v>481</v>
      </c>
      <c r="B540" s="25" t="s">
        <v>482</v>
      </c>
      <c r="C540" s="25" t="s">
        <v>483</v>
      </c>
      <c r="D540" s="25" t="s">
        <v>484</v>
      </c>
      <c r="E540" s="31" t="s">
        <v>2474</v>
      </c>
      <c r="F540" s="31" t="s">
        <v>2474</v>
      </c>
      <c r="G540" s="57">
        <v>237</v>
      </c>
      <c r="H540" s="25" t="s">
        <v>2319</v>
      </c>
      <c r="I540" s="25" t="s">
        <v>2473</v>
      </c>
      <c r="J540" s="25"/>
      <c r="K540" s="25" t="s">
        <v>711</v>
      </c>
      <c r="L540" s="25" t="s">
        <v>487</v>
      </c>
      <c r="M540" s="30">
        <v>0.02</v>
      </c>
      <c r="N540" s="14"/>
      <c r="O540" s="14"/>
      <c r="P540" s="22">
        <v>1476.75</v>
      </c>
      <c r="Q540" s="52"/>
      <c r="R540" s="52">
        <v>0</v>
      </c>
      <c r="S540" s="22">
        <f t="shared" si="57"/>
        <v>1476.75</v>
      </c>
      <c r="T540" s="37">
        <f t="shared" si="58"/>
        <v>0</v>
      </c>
      <c r="U540" s="27">
        <v>0</v>
      </c>
      <c r="V540" s="18">
        <v>0</v>
      </c>
      <c r="W540" s="38">
        <f t="shared" si="56"/>
        <v>0</v>
      </c>
      <c r="X540" s="52">
        <v>0</v>
      </c>
      <c r="Y540" s="15">
        <v>7.0000000000000007E-2</v>
      </c>
      <c r="Z540" s="51">
        <f t="shared" si="59"/>
        <v>0</v>
      </c>
      <c r="AA540" s="30">
        <v>0.3</v>
      </c>
      <c r="AB540" s="52">
        <f t="shared" si="55"/>
        <v>0</v>
      </c>
      <c r="AC540" s="14"/>
    </row>
    <row r="541" spans="1:29" hidden="1" x14ac:dyDescent="0.3">
      <c r="A541" s="13" t="s">
        <v>481</v>
      </c>
      <c r="B541" s="25" t="s">
        <v>482</v>
      </c>
      <c r="C541" s="25" t="s">
        <v>483</v>
      </c>
      <c r="D541" s="25" t="s">
        <v>484</v>
      </c>
      <c r="E541" s="31" t="s">
        <v>2474</v>
      </c>
      <c r="F541" s="31" t="s">
        <v>2474</v>
      </c>
      <c r="G541" s="57">
        <v>237</v>
      </c>
      <c r="H541" s="25" t="s">
        <v>2319</v>
      </c>
      <c r="I541" s="25" t="s">
        <v>2473</v>
      </c>
      <c r="J541" s="25"/>
      <c r="K541" s="25" t="s">
        <v>2321</v>
      </c>
      <c r="L541" s="25" t="s">
        <v>487</v>
      </c>
      <c r="M541" s="30">
        <v>0.02</v>
      </c>
      <c r="N541" s="14"/>
      <c r="O541" s="14"/>
      <c r="P541" s="22">
        <v>-74839.461799999903</v>
      </c>
      <c r="Q541" s="52"/>
      <c r="R541" s="52">
        <v>0</v>
      </c>
      <c r="S541" s="22">
        <f t="shared" si="57"/>
        <v>-74839.461799999903</v>
      </c>
      <c r="T541" s="37">
        <f t="shared" si="58"/>
        <v>0</v>
      </c>
      <c r="U541" s="27">
        <v>0</v>
      </c>
      <c r="V541" s="18">
        <v>0</v>
      </c>
      <c r="W541" s="38">
        <f t="shared" si="56"/>
        <v>0</v>
      </c>
      <c r="X541" s="52">
        <v>0</v>
      </c>
      <c r="Y541" s="15">
        <v>7.0000000000000007E-2</v>
      </c>
      <c r="Z541" s="51">
        <f t="shared" si="59"/>
        <v>0</v>
      </c>
      <c r="AA541" s="30">
        <v>0.38</v>
      </c>
      <c r="AB541" s="52">
        <f t="shared" si="55"/>
        <v>0</v>
      </c>
      <c r="AC541" s="14"/>
    </row>
    <row r="542" spans="1:29" hidden="1" x14ac:dyDescent="0.3">
      <c r="A542" s="13" t="s">
        <v>481</v>
      </c>
      <c r="B542" s="25" t="s">
        <v>482</v>
      </c>
      <c r="C542" s="25" t="s">
        <v>483</v>
      </c>
      <c r="D542" s="25" t="s">
        <v>484</v>
      </c>
      <c r="E542" s="31" t="s">
        <v>2474</v>
      </c>
      <c r="F542" s="31" t="s">
        <v>2475</v>
      </c>
      <c r="G542" s="57">
        <v>237</v>
      </c>
      <c r="H542" s="25" t="s">
        <v>2319</v>
      </c>
      <c r="I542" s="25" t="s">
        <v>2473</v>
      </c>
      <c r="J542" s="25"/>
      <c r="K542" s="25" t="s">
        <v>2321</v>
      </c>
      <c r="L542" s="25" t="s">
        <v>487</v>
      </c>
      <c r="M542" s="30">
        <v>0.03</v>
      </c>
      <c r="N542" s="14"/>
      <c r="O542" s="14"/>
      <c r="P542" s="22">
        <v>14839.556399999999</v>
      </c>
      <c r="Q542" s="52"/>
      <c r="R542" s="52">
        <v>0</v>
      </c>
      <c r="S542" s="22">
        <f t="shared" si="57"/>
        <v>14839.556399999999</v>
      </c>
      <c r="T542" s="37">
        <f t="shared" si="58"/>
        <v>0</v>
      </c>
      <c r="U542" s="27">
        <v>0</v>
      </c>
      <c r="V542" s="18">
        <v>0</v>
      </c>
      <c r="W542" s="38">
        <f t="shared" si="56"/>
        <v>0</v>
      </c>
      <c r="X542" s="52">
        <v>0</v>
      </c>
      <c r="Y542" s="15">
        <v>7.0000000000000007E-2</v>
      </c>
      <c r="Z542" s="51">
        <f t="shared" si="59"/>
        <v>0</v>
      </c>
      <c r="AA542" s="30">
        <v>0.38</v>
      </c>
      <c r="AB542" s="52">
        <f t="shared" si="55"/>
        <v>0</v>
      </c>
      <c r="AC542" s="14"/>
    </row>
    <row r="543" spans="1:29" hidden="1" x14ac:dyDescent="0.3">
      <c r="A543" s="13" t="s">
        <v>481</v>
      </c>
      <c r="B543" s="25" t="s">
        <v>482</v>
      </c>
      <c r="C543" s="25" t="s">
        <v>684</v>
      </c>
      <c r="D543" s="25" t="s">
        <v>2401</v>
      </c>
      <c r="E543" s="31" t="s">
        <v>2476</v>
      </c>
      <c r="F543" s="31" t="s">
        <v>2476</v>
      </c>
      <c r="G543" s="57">
        <v>237</v>
      </c>
      <c r="H543" s="25" t="s">
        <v>2319</v>
      </c>
      <c r="I543" s="25" t="s">
        <v>2427</v>
      </c>
      <c r="J543" s="25"/>
      <c r="K543" s="25" t="s">
        <v>2321</v>
      </c>
      <c r="L543" s="25" t="s">
        <v>487</v>
      </c>
      <c r="M543" s="30">
        <v>0.01</v>
      </c>
      <c r="N543" s="14"/>
      <c r="O543" s="14"/>
      <c r="P543" s="22">
        <v>2.48818082128673</v>
      </c>
      <c r="Q543" s="52"/>
      <c r="R543" s="52">
        <v>0</v>
      </c>
      <c r="S543" s="22">
        <f t="shared" si="57"/>
        <v>2.48818082128673</v>
      </c>
      <c r="T543" s="37">
        <f t="shared" si="58"/>
        <v>0</v>
      </c>
      <c r="U543" s="27">
        <v>0</v>
      </c>
      <c r="V543" s="18">
        <v>0</v>
      </c>
      <c r="W543" s="38">
        <f t="shared" si="56"/>
        <v>0</v>
      </c>
      <c r="X543" s="52">
        <v>0</v>
      </c>
      <c r="Y543" s="15">
        <v>7.0000000000000007E-2</v>
      </c>
      <c r="Z543" s="51">
        <f t="shared" si="59"/>
        <v>0</v>
      </c>
      <c r="AA543" s="30">
        <v>0.4</v>
      </c>
      <c r="AB543" s="52">
        <f t="shared" si="55"/>
        <v>0</v>
      </c>
      <c r="AC543" s="14"/>
    </row>
    <row r="544" spans="1:29" hidden="1" x14ac:dyDescent="0.3">
      <c r="A544" s="13" t="s">
        <v>481</v>
      </c>
      <c r="B544" s="25" t="s">
        <v>482</v>
      </c>
      <c r="C544" s="25" t="s">
        <v>684</v>
      </c>
      <c r="D544" s="25" t="s">
        <v>2447</v>
      </c>
      <c r="E544" s="31" t="s">
        <v>2477</v>
      </c>
      <c r="F544" s="31" t="s">
        <v>2477</v>
      </c>
      <c r="G544" s="57">
        <v>237</v>
      </c>
      <c r="H544" s="25" t="s">
        <v>2319</v>
      </c>
      <c r="I544" s="25" t="s">
        <v>2427</v>
      </c>
      <c r="J544" s="25"/>
      <c r="K544" s="25" t="s">
        <v>2321</v>
      </c>
      <c r="L544" s="25" t="s">
        <v>487</v>
      </c>
      <c r="M544" s="30">
        <v>0.01</v>
      </c>
      <c r="N544" s="14"/>
      <c r="O544" s="14"/>
      <c r="P544" s="22">
        <v>-56746.807504651202</v>
      </c>
      <c r="Q544" s="52"/>
      <c r="R544" s="52">
        <v>0</v>
      </c>
      <c r="S544" s="22">
        <f t="shared" si="57"/>
        <v>-56746.807504651202</v>
      </c>
      <c r="T544" s="37">
        <f t="shared" si="58"/>
        <v>0</v>
      </c>
      <c r="U544" s="27">
        <v>0</v>
      </c>
      <c r="V544" s="18">
        <v>0</v>
      </c>
      <c r="W544" s="38">
        <f t="shared" si="56"/>
        <v>0</v>
      </c>
      <c r="X544" s="52">
        <v>0</v>
      </c>
      <c r="Y544" s="15">
        <v>7.0000000000000007E-2</v>
      </c>
      <c r="Z544" s="51">
        <f t="shared" si="59"/>
        <v>0</v>
      </c>
      <c r="AA544" s="30">
        <v>0.4</v>
      </c>
      <c r="AB544" s="52">
        <f t="shared" si="55"/>
        <v>0</v>
      </c>
      <c r="AC544" s="14"/>
    </row>
    <row r="545" spans="1:29" hidden="1" x14ac:dyDescent="0.3">
      <c r="A545" s="13" t="s">
        <v>481</v>
      </c>
      <c r="B545" s="25" t="s">
        <v>482</v>
      </c>
      <c r="C545" s="25" t="s">
        <v>684</v>
      </c>
      <c r="D545" s="25" t="s">
        <v>2401</v>
      </c>
      <c r="E545" s="31" t="s">
        <v>2440</v>
      </c>
      <c r="F545" s="31" t="s">
        <v>2440</v>
      </c>
      <c r="G545" s="57">
        <v>237</v>
      </c>
      <c r="H545" s="25" t="s">
        <v>2319</v>
      </c>
      <c r="I545" s="25" t="s">
        <v>2427</v>
      </c>
      <c r="J545" s="25"/>
      <c r="K545" s="25" t="s">
        <v>2321</v>
      </c>
      <c r="L545" s="25" t="s">
        <v>487</v>
      </c>
      <c r="M545" s="30">
        <v>0.04</v>
      </c>
      <c r="N545" s="14"/>
      <c r="O545" s="14"/>
      <c r="P545" s="22">
        <v>71845.729027397305</v>
      </c>
      <c r="Q545" s="52"/>
      <c r="R545" s="52">
        <v>0</v>
      </c>
      <c r="S545" s="22">
        <f t="shared" si="57"/>
        <v>71845.729027397305</v>
      </c>
      <c r="T545" s="37">
        <f t="shared" si="58"/>
        <v>0</v>
      </c>
      <c r="U545" s="27">
        <v>0</v>
      </c>
      <c r="V545" s="18">
        <v>0</v>
      </c>
      <c r="W545" s="38">
        <f t="shared" si="56"/>
        <v>0</v>
      </c>
      <c r="X545" s="52">
        <v>0</v>
      </c>
      <c r="Y545" s="15">
        <v>7.0000000000000007E-2</v>
      </c>
      <c r="Z545" s="51">
        <f t="shared" si="59"/>
        <v>0</v>
      </c>
      <c r="AA545" s="30">
        <v>0.46</v>
      </c>
      <c r="AB545" s="52">
        <f t="shared" si="55"/>
        <v>0</v>
      </c>
      <c r="AC545" s="14"/>
    </row>
    <row r="546" spans="1:29" hidden="1" x14ac:dyDescent="0.3">
      <c r="A546" s="13" t="s">
        <v>481</v>
      </c>
      <c r="B546" s="25" t="s">
        <v>482</v>
      </c>
      <c r="C546" s="25" t="s">
        <v>684</v>
      </c>
      <c r="D546" s="25" t="s">
        <v>2401</v>
      </c>
      <c r="E546" s="31" t="s">
        <v>2440</v>
      </c>
      <c r="F546" s="31" t="s">
        <v>2440</v>
      </c>
      <c r="G546" s="57">
        <v>237</v>
      </c>
      <c r="H546" s="25" t="s">
        <v>2319</v>
      </c>
      <c r="I546" s="25" t="s">
        <v>2427</v>
      </c>
      <c r="J546" s="25"/>
      <c r="K546" s="25" t="s">
        <v>2321</v>
      </c>
      <c r="L546" s="25" t="s">
        <v>487</v>
      </c>
      <c r="M546" s="30">
        <v>0.09</v>
      </c>
      <c r="N546" s="14"/>
      <c r="O546" s="14"/>
      <c r="P546" s="22">
        <v>-44999.996400000004</v>
      </c>
      <c r="Q546" s="52"/>
      <c r="R546" s="52">
        <v>0</v>
      </c>
      <c r="S546" s="22">
        <f t="shared" si="57"/>
        <v>-44999.996400000004</v>
      </c>
      <c r="T546" s="37">
        <f t="shared" si="58"/>
        <v>0</v>
      </c>
      <c r="U546" s="27">
        <v>0</v>
      </c>
      <c r="V546" s="18">
        <v>0</v>
      </c>
      <c r="W546" s="38">
        <f t="shared" si="56"/>
        <v>0</v>
      </c>
      <c r="X546" s="52">
        <v>0</v>
      </c>
      <c r="Y546" s="15">
        <v>7.0000000000000007E-2</v>
      </c>
      <c r="Z546" s="51">
        <f t="shared" si="59"/>
        <v>0</v>
      </c>
      <c r="AA546" s="30">
        <v>0.41</v>
      </c>
      <c r="AB546" s="52">
        <f t="shared" si="55"/>
        <v>0</v>
      </c>
      <c r="AC546" s="14"/>
    </row>
    <row r="547" spans="1:29" hidden="1" x14ac:dyDescent="0.3">
      <c r="A547" s="13" t="s">
        <v>481</v>
      </c>
      <c r="B547" s="25" t="s">
        <v>482</v>
      </c>
      <c r="C547" s="25" t="s">
        <v>684</v>
      </c>
      <c r="D547" s="25" t="s">
        <v>2401</v>
      </c>
      <c r="E547" s="31" t="s">
        <v>2440</v>
      </c>
      <c r="F547" s="31" t="s">
        <v>2440</v>
      </c>
      <c r="G547" s="57">
        <v>237</v>
      </c>
      <c r="H547" s="25" t="s">
        <v>2319</v>
      </c>
      <c r="I547" s="25" t="s">
        <v>2427</v>
      </c>
      <c r="J547" s="25"/>
      <c r="K547" s="25" t="s">
        <v>2321</v>
      </c>
      <c r="L547" s="25" t="s">
        <v>487</v>
      </c>
      <c r="M547" s="30">
        <v>0.09</v>
      </c>
      <c r="N547" s="14"/>
      <c r="O547" s="14"/>
      <c r="P547" s="22">
        <v>-26845.720799999999</v>
      </c>
      <c r="Q547" s="52"/>
      <c r="R547" s="52">
        <v>0</v>
      </c>
      <c r="S547" s="22">
        <f t="shared" si="57"/>
        <v>-26845.720799999999</v>
      </c>
      <c r="T547" s="37">
        <f t="shared" si="58"/>
        <v>0</v>
      </c>
      <c r="U547" s="27">
        <v>0</v>
      </c>
      <c r="V547" s="18">
        <v>0</v>
      </c>
      <c r="W547" s="38">
        <f t="shared" si="56"/>
        <v>0</v>
      </c>
      <c r="X547" s="52">
        <v>0</v>
      </c>
      <c r="Y547" s="15">
        <v>7.0000000000000007E-2</v>
      </c>
      <c r="Z547" s="51">
        <f t="shared" si="59"/>
        <v>0</v>
      </c>
      <c r="AA547" s="30">
        <v>0.46</v>
      </c>
      <c r="AB547" s="52">
        <f t="shared" si="55"/>
        <v>0</v>
      </c>
      <c r="AC547" s="14"/>
    </row>
    <row r="548" spans="1:29" hidden="1" x14ac:dyDescent="0.3">
      <c r="A548" s="13" t="s">
        <v>481</v>
      </c>
      <c r="B548" s="25" t="s">
        <v>482</v>
      </c>
      <c r="C548" s="25" t="s">
        <v>684</v>
      </c>
      <c r="D548" s="25" t="s">
        <v>2401</v>
      </c>
      <c r="E548" s="31" t="s">
        <v>2440</v>
      </c>
      <c r="F548" s="31" t="s">
        <v>2440</v>
      </c>
      <c r="G548" s="57">
        <v>237</v>
      </c>
      <c r="H548" s="25" t="s">
        <v>2319</v>
      </c>
      <c r="I548" s="25" t="s">
        <v>2427</v>
      </c>
      <c r="J548" s="25"/>
      <c r="K548" s="25" t="s">
        <v>711</v>
      </c>
      <c r="L548" s="25" t="s">
        <v>487</v>
      </c>
      <c r="M548" s="30">
        <v>-0.02</v>
      </c>
      <c r="N548" s="14"/>
      <c r="O548" s="14"/>
      <c r="P548" s="22">
        <v>12.659999999999901</v>
      </c>
      <c r="Q548" s="52"/>
      <c r="R548" s="52">
        <v>0</v>
      </c>
      <c r="S548" s="22">
        <f t="shared" si="57"/>
        <v>12.659999999999901</v>
      </c>
      <c r="T548" s="37">
        <f t="shared" si="58"/>
        <v>0</v>
      </c>
      <c r="U548" s="27">
        <v>0</v>
      </c>
      <c r="V548" s="18">
        <v>0</v>
      </c>
      <c r="W548" s="38">
        <f t="shared" si="56"/>
        <v>0</v>
      </c>
      <c r="X548" s="52">
        <v>0</v>
      </c>
      <c r="Y548" s="15">
        <v>7.0000000000000007E-2</v>
      </c>
      <c r="Z548" s="51">
        <f t="shared" si="59"/>
        <v>0</v>
      </c>
      <c r="AA548" s="30">
        <v>0.37</v>
      </c>
      <c r="AB548" s="52">
        <f t="shared" si="55"/>
        <v>0</v>
      </c>
      <c r="AC548" s="14"/>
    </row>
    <row r="549" spans="1:29" hidden="1" x14ac:dyDescent="0.3">
      <c r="A549" s="13" t="s">
        <v>481</v>
      </c>
      <c r="B549" s="25" t="s">
        <v>482</v>
      </c>
      <c r="C549" s="25" t="s">
        <v>684</v>
      </c>
      <c r="D549" s="25" t="s">
        <v>2447</v>
      </c>
      <c r="E549" s="31" t="s">
        <v>2478</v>
      </c>
      <c r="F549" s="31" t="s">
        <v>2478</v>
      </c>
      <c r="G549" s="57">
        <v>237</v>
      </c>
      <c r="H549" s="25" t="s">
        <v>2319</v>
      </c>
      <c r="I549" s="25" t="s">
        <v>2427</v>
      </c>
      <c r="J549" s="25"/>
      <c r="K549" s="25" t="s">
        <v>711</v>
      </c>
      <c r="L549" s="25" t="s">
        <v>487</v>
      </c>
      <c r="M549" s="30">
        <v>0.03</v>
      </c>
      <c r="N549" s="14"/>
      <c r="O549" s="14"/>
      <c r="P549" s="22">
        <v>-262.33369999975503</v>
      </c>
      <c r="Q549" s="52"/>
      <c r="R549" s="52">
        <v>0</v>
      </c>
      <c r="S549" s="22">
        <f t="shared" si="57"/>
        <v>-262.33369999975503</v>
      </c>
      <c r="T549" s="37">
        <f t="shared" si="58"/>
        <v>0</v>
      </c>
      <c r="U549" s="27">
        <v>0</v>
      </c>
      <c r="V549" s="18">
        <v>0</v>
      </c>
      <c r="W549" s="38">
        <f t="shared" si="56"/>
        <v>0</v>
      </c>
      <c r="X549" s="52">
        <v>0</v>
      </c>
      <c r="Y549" s="15">
        <v>7.0000000000000007E-2</v>
      </c>
      <c r="Z549" s="51">
        <f t="shared" si="59"/>
        <v>0</v>
      </c>
      <c r="AA549" s="30">
        <v>0.37</v>
      </c>
      <c r="AB549" s="52">
        <f t="shared" ref="AB549:AB597" si="60">R549/(1+AA549)</f>
        <v>0</v>
      </c>
      <c r="AC549" s="14"/>
    </row>
    <row r="550" spans="1:29" hidden="1" x14ac:dyDescent="0.3">
      <c r="A550" s="13" t="s">
        <v>481</v>
      </c>
      <c r="B550" s="25" t="s">
        <v>482</v>
      </c>
      <c r="C550" s="25" t="s">
        <v>684</v>
      </c>
      <c r="D550" s="25" t="s">
        <v>2447</v>
      </c>
      <c r="E550" s="31" t="s">
        <v>2478</v>
      </c>
      <c r="F550" s="31" t="s">
        <v>2478</v>
      </c>
      <c r="G550" s="57">
        <v>237</v>
      </c>
      <c r="H550" s="25" t="s">
        <v>2319</v>
      </c>
      <c r="I550" s="25" t="s">
        <v>2427</v>
      </c>
      <c r="J550" s="25"/>
      <c r="K550" s="25" t="s">
        <v>711</v>
      </c>
      <c r="L550" s="25" t="s">
        <v>487</v>
      </c>
      <c r="M550" s="30">
        <v>-0.02</v>
      </c>
      <c r="N550" s="14"/>
      <c r="O550" s="14"/>
      <c r="P550" s="22">
        <v>-3481.5356934388301</v>
      </c>
      <c r="Q550" s="52"/>
      <c r="R550" s="52">
        <v>0</v>
      </c>
      <c r="S550" s="22">
        <f t="shared" si="57"/>
        <v>-3481.5356934388301</v>
      </c>
      <c r="T550" s="37">
        <f t="shared" si="58"/>
        <v>0</v>
      </c>
      <c r="U550" s="27">
        <v>0</v>
      </c>
      <c r="V550" s="18">
        <v>0</v>
      </c>
      <c r="W550" s="38">
        <f t="shared" si="56"/>
        <v>0</v>
      </c>
      <c r="X550" s="52">
        <v>0</v>
      </c>
      <c r="Y550" s="15">
        <v>7.0000000000000007E-2</v>
      </c>
      <c r="Z550" s="51">
        <f t="shared" si="59"/>
        <v>0</v>
      </c>
      <c r="AA550" s="30">
        <v>0.37</v>
      </c>
      <c r="AB550" s="52">
        <f t="shared" si="60"/>
        <v>0</v>
      </c>
      <c r="AC550" s="14"/>
    </row>
    <row r="551" spans="1:29" hidden="1" x14ac:dyDescent="0.3">
      <c r="A551" s="13" t="s">
        <v>481</v>
      </c>
      <c r="B551" s="25" t="s">
        <v>482</v>
      </c>
      <c r="C551" s="25" t="s">
        <v>684</v>
      </c>
      <c r="D551" s="25" t="s">
        <v>2447</v>
      </c>
      <c r="E551" s="31" t="s">
        <v>2428</v>
      </c>
      <c r="F551" s="31" t="s">
        <v>2428</v>
      </c>
      <c r="G551" s="57">
        <v>237</v>
      </c>
      <c r="H551" s="25" t="s">
        <v>2319</v>
      </c>
      <c r="I551" s="25" t="s">
        <v>2427</v>
      </c>
      <c r="J551" s="25"/>
      <c r="K551" s="25" t="s">
        <v>2321</v>
      </c>
      <c r="L551" s="25" t="s">
        <v>487</v>
      </c>
      <c r="M551" s="30">
        <v>0.09</v>
      </c>
      <c r="N551" s="14"/>
      <c r="O551" s="14"/>
      <c r="P551" s="22">
        <v>55.571945203999299</v>
      </c>
      <c r="Q551" s="52"/>
      <c r="R551" s="52">
        <v>0</v>
      </c>
      <c r="S551" s="22">
        <f t="shared" si="57"/>
        <v>55.571945203999299</v>
      </c>
      <c r="T551" s="37">
        <f t="shared" si="58"/>
        <v>0</v>
      </c>
      <c r="U551" s="27">
        <v>0</v>
      </c>
      <c r="V551" s="18">
        <v>0</v>
      </c>
      <c r="W551" s="38">
        <f t="shared" si="56"/>
        <v>0</v>
      </c>
      <c r="X551" s="52">
        <v>0</v>
      </c>
      <c r="Y551" s="15">
        <v>7.0000000000000007E-2</v>
      </c>
      <c r="Z551" s="51">
        <f t="shared" si="59"/>
        <v>0</v>
      </c>
      <c r="AA551" s="30">
        <v>0.46</v>
      </c>
      <c r="AB551" s="52">
        <f t="shared" si="60"/>
        <v>0</v>
      </c>
      <c r="AC551" s="14"/>
    </row>
    <row r="552" spans="1:29" hidden="1" x14ac:dyDescent="0.3">
      <c r="A552" s="13" t="s">
        <v>481</v>
      </c>
      <c r="B552" s="25" t="s">
        <v>482</v>
      </c>
      <c r="C552" s="25" t="s">
        <v>684</v>
      </c>
      <c r="D552" s="25" t="s">
        <v>2447</v>
      </c>
      <c r="E552" s="31" t="s">
        <v>2428</v>
      </c>
      <c r="F552" s="31" t="s">
        <v>2428</v>
      </c>
      <c r="G552" s="57">
        <v>237</v>
      </c>
      <c r="H552" s="25" t="s">
        <v>2319</v>
      </c>
      <c r="I552" s="25" t="s">
        <v>2427</v>
      </c>
      <c r="J552" s="25"/>
      <c r="K552" s="25" t="s">
        <v>711</v>
      </c>
      <c r="L552" s="25" t="s">
        <v>487</v>
      </c>
      <c r="M552" s="30">
        <v>0.01</v>
      </c>
      <c r="N552" s="14"/>
      <c r="O552" s="14"/>
      <c r="P552" s="22">
        <v>-1629.15974015085</v>
      </c>
      <c r="Q552" s="52"/>
      <c r="R552" s="52">
        <v>0</v>
      </c>
      <c r="S552" s="22">
        <f t="shared" si="57"/>
        <v>-1629.15974015085</v>
      </c>
      <c r="T552" s="37">
        <f t="shared" si="58"/>
        <v>0</v>
      </c>
      <c r="U552" s="27">
        <v>0</v>
      </c>
      <c r="V552" s="18">
        <v>0</v>
      </c>
      <c r="W552" s="38">
        <f t="shared" si="56"/>
        <v>0</v>
      </c>
      <c r="X552" s="52">
        <v>0</v>
      </c>
      <c r="Y552" s="15">
        <v>7.0000000000000007E-2</v>
      </c>
      <c r="Z552" s="51">
        <f t="shared" si="59"/>
        <v>0</v>
      </c>
      <c r="AA552" s="30">
        <v>0.37</v>
      </c>
      <c r="AB552" s="52">
        <f t="shared" si="60"/>
        <v>0</v>
      </c>
      <c r="AC552" s="14"/>
    </row>
    <row r="553" spans="1:29" hidden="1" x14ac:dyDescent="0.3">
      <c r="A553" s="13" t="s">
        <v>481</v>
      </c>
      <c r="B553" s="25" t="s">
        <v>482</v>
      </c>
      <c r="C553" s="25" t="s">
        <v>483</v>
      </c>
      <c r="D553" s="25" t="s">
        <v>498</v>
      </c>
      <c r="E553" s="31" t="s">
        <v>404</v>
      </c>
      <c r="F553" s="31" t="s">
        <v>404</v>
      </c>
      <c r="G553" s="57">
        <v>237</v>
      </c>
      <c r="H553" s="25" t="s">
        <v>2319</v>
      </c>
      <c r="I553" s="25" t="s">
        <v>2473</v>
      </c>
      <c r="J553" s="25"/>
      <c r="K553" s="25" t="s">
        <v>711</v>
      </c>
      <c r="L553" s="25" t="s">
        <v>487</v>
      </c>
      <c r="M553" s="30">
        <v>0.02</v>
      </c>
      <c r="N553" s="14"/>
      <c r="O553" s="14"/>
      <c r="P553" s="22">
        <v>9265.39</v>
      </c>
      <c r="Q553" s="52"/>
      <c r="R553" s="52">
        <v>0</v>
      </c>
      <c r="S553" s="22">
        <f t="shared" si="57"/>
        <v>9265.39</v>
      </c>
      <c r="T553" s="37">
        <f t="shared" si="58"/>
        <v>0</v>
      </c>
      <c r="U553" s="27">
        <v>0</v>
      </c>
      <c r="V553" s="18">
        <v>0</v>
      </c>
      <c r="W553" s="38">
        <f t="shared" si="56"/>
        <v>0</v>
      </c>
      <c r="X553" s="52">
        <v>0</v>
      </c>
      <c r="Y553" s="15">
        <v>7.0000000000000007E-2</v>
      </c>
      <c r="Z553" s="51">
        <f t="shared" si="59"/>
        <v>0</v>
      </c>
      <c r="AA553" s="30">
        <v>0</v>
      </c>
      <c r="AB553" s="52">
        <f t="shared" si="60"/>
        <v>0</v>
      </c>
      <c r="AC553" s="14"/>
    </row>
    <row r="554" spans="1:29" hidden="1" x14ac:dyDescent="0.3">
      <c r="A554" s="13" t="s">
        <v>481</v>
      </c>
      <c r="B554" s="25" t="s">
        <v>482</v>
      </c>
      <c r="C554" s="25" t="s">
        <v>483</v>
      </c>
      <c r="D554" s="25" t="s">
        <v>498</v>
      </c>
      <c r="E554" s="31" t="s">
        <v>404</v>
      </c>
      <c r="F554" s="31" t="s">
        <v>404</v>
      </c>
      <c r="G554" s="57">
        <v>237</v>
      </c>
      <c r="H554" s="25" t="s">
        <v>2319</v>
      </c>
      <c r="I554" s="25" t="s">
        <v>2473</v>
      </c>
      <c r="J554" s="25"/>
      <c r="K554" s="25" t="s">
        <v>2321</v>
      </c>
      <c r="L554" s="25" t="s">
        <v>487</v>
      </c>
      <c r="M554" s="30">
        <v>0.02</v>
      </c>
      <c r="N554" s="14"/>
      <c r="O554" s="14"/>
      <c r="P554" s="22">
        <v>13256.45</v>
      </c>
      <c r="Q554" s="52"/>
      <c r="R554" s="52">
        <v>0</v>
      </c>
      <c r="S554" s="22">
        <f t="shared" si="57"/>
        <v>13256.45</v>
      </c>
      <c r="T554" s="37">
        <f t="shared" si="58"/>
        <v>0</v>
      </c>
      <c r="U554" s="27">
        <v>0</v>
      </c>
      <c r="V554" s="18">
        <v>0</v>
      </c>
      <c r="W554" s="38">
        <f t="shared" si="56"/>
        <v>0</v>
      </c>
      <c r="X554" s="52">
        <v>0</v>
      </c>
      <c r="Y554" s="15">
        <v>7.0000000000000007E-2</v>
      </c>
      <c r="Z554" s="51">
        <f t="shared" si="59"/>
        <v>0</v>
      </c>
      <c r="AA554" s="30">
        <v>0</v>
      </c>
      <c r="AB554" s="52">
        <f t="shared" si="60"/>
        <v>0</v>
      </c>
      <c r="AC554" s="14"/>
    </row>
    <row r="555" spans="1:29" hidden="1" x14ac:dyDescent="0.3">
      <c r="A555" s="13" t="s">
        <v>481</v>
      </c>
      <c r="B555" s="25" t="s">
        <v>482</v>
      </c>
      <c r="C555" s="25" t="s">
        <v>684</v>
      </c>
      <c r="D555" s="25" t="s">
        <v>2401</v>
      </c>
      <c r="E555" s="31" t="s">
        <v>2479</v>
      </c>
      <c r="F555" s="31" t="s">
        <v>2479</v>
      </c>
      <c r="G555" s="57">
        <v>237</v>
      </c>
      <c r="H555" s="25" t="s">
        <v>2319</v>
      </c>
      <c r="I555" s="25" t="s">
        <v>2427</v>
      </c>
      <c r="J555" s="25"/>
      <c r="K555" s="25" t="s">
        <v>2321</v>
      </c>
      <c r="L555" s="25" t="s">
        <v>487</v>
      </c>
      <c r="M555" s="30">
        <v>0.02</v>
      </c>
      <c r="N555" s="14"/>
      <c r="O555" s="14"/>
      <c r="P555" s="22">
        <v>5920.1499999999396</v>
      </c>
      <c r="Q555" s="52"/>
      <c r="R555" s="52">
        <v>0</v>
      </c>
      <c r="S555" s="22">
        <f t="shared" si="57"/>
        <v>5920.1499999999396</v>
      </c>
      <c r="T555" s="37">
        <f t="shared" si="58"/>
        <v>0</v>
      </c>
      <c r="U555" s="27">
        <v>0</v>
      </c>
      <c r="V555" s="18">
        <v>0</v>
      </c>
      <c r="W555" s="38">
        <f t="shared" si="56"/>
        <v>0</v>
      </c>
      <c r="X555" s="52">
        <v>0</v>
      </c>
      <c r="Y555" s="15">
        <v>7.0000000000000007E-2</v>
      </c>
      <c r="Z555" s="51">
        <f t="shared" si="59"/>
        <v>0</v>
      </c>
      <c r="AA555" s="30">
        <v>0.4</v>
      </c>
      <c r="AB555" s="52">
        <f t="shared" si="60"/>
        <v>0</v>
      </c>
      <c r="AC555" s="14"/>
    </row>
    <row r="556" spans="1:29" hidden="1" x14ac:dyDescent="0.3">
      <c r="A556" s="13" t="s">
        <v>481</v>
      </c>
      <c r="B556" s="25" t="s">
        <v>482</v>
      </c>
      <c r="C556" s="25" t="s">
        <v>684</v>
      </c>
      <c r="D556" s="25" t="s">
        <v>2401</v>
      </c>
      <c r="E556" s="31" t="s">
        <v>2429</v>
      </c>
      <c r="F556" s="31" t="s">
        <v>2429</v>
      </c>
      <c r="G556" s="57">
        <v>237</v>
      </c>
      <c r="H556" s="25" t="s">
        <v>2319</v>
      </c>
      <c r="I556" s="25" t="s">
        <v>2427</v>
      </c>
      <c r="J556" s="25"/>
      <c r="K556" s="25" t="s">
        <v>711</v>
      </c>
      <c r="L556" s="25" t="s">
        <v>487</v>
      </c>
      <c r="M556" s="30">
        <v>0.05</v>
      </c>
      <c r="N556" s="14"/>
      <c r="O556" s="14"/>
      <c r="P556" s="22">
        <v>-11732.323400000001</v>
      </c>
      <c r="Q556" s="52"/>
      <c r="R556" s="52">
        <v>0</v>
      </c>
      <c r="S556" s="22">
        <f t="shared" si="57"/>
        <v>-11732.323400000001</v>
      </c>
      <c r="T556" s="37">
        <f t="shared" si="58"/>
        <v>0</v>
      </c>
      <c r="U556" s="27">
        <v>0</v>
      </c>
      <c r="V556" s="18">
        <v>0</v>
      </c>
      <c r="W556" s="38">
        <f t="shared" si="56"/>
        <v>0</v>
      </c>
      <c r="X556" s="52">
        <v>0</v>
      </c>
      <c r="Y556" s="15">
        <v>7.0000000000000007E-2</v>
      </c>
      <c r="Z556" s="51">
        <f t="shared" si="59"/>
        <v>0</v>
      </c>
      <c r="AA556" s="30">
        <v>0.37</v>
      </c>
      <c r="AB556" s="52">
        <f t="shared" si="60"/>
        <v>0</v>
      </c>
      <c r="AC556" s="14"/>
    </row>
    <row r="557" spans="1:29" hidden="1" x14ac:dyDescent="0.3">
      <c r="A557" s="13" t="s">
        <v>481</v>
      </c>
      <c r="B557" s="25" t="s">
        <v>482</v>
      </c>
      <c r="C557" s="25" t="s">
        <v>684</v>
      </c>
      <c r="D557" s="25" t="s">
        <v>2401</v>
      </c>
      <c r="E557" s="31" t="s">
        <v>2429</v>
      </c>
      <c r="F557" s="31" t="s">
        <v>2429</v>
      </c>
      <c r="G557" s="57">
        <v>237</v>
      </c>
      <c r="H557" s="25" t="s">
        <v>2319</v>
      </c>
      <c r="I557" s="25" t="s">
        <v>2427</v>
      </c>
      <c r="J557" s="25"/>
      <c r="K557" s="25" t="s">
        <v>2321</v>
      </c>
      <c r="L557" s="25" t="s">
        <v>487</v>
      </c>
      <c r="M557" s="30">
        <v>0.05</v>
      </c>
      <c r="N557" s="14"/>
      <c r="O557" s="14"/>
      <c r="P557" s="22">
        <v>3146.1440000001598</v>
      </c>
      <c r="Q557" s="52"/>
      <c r="R557" s="52">
        <v>0</v>
      </c>
      <c r="S557" s="22">
        <f t="shared" si="57"/>
        <v>3146.1440000001598</v>
      </c>
      <c r="T557" s="37">
        <f t="shared" si="58"/>
        <v>0</v>
      </c>
      <c r="U557" s="27">
        <v>0</v>
      </c>
      <c r="V557" s="18">
        <v>0</v>
      </c>
      <c r="W557" s="38">
        <f t="shared" si="56"/>
        <v>0</v>
      </c>
      <c r="X557" s="52">
        <v>0</v>
      </c>
      <c r="Y557" s="15">
        <v>7.0000000000000007E-2</v>
      </c>
      <c r="Z557" s="51">
        <f t="shared" si="59"/>
        <v>0</v>
      </c>
      <c r="AA557" s="30">
        <v>0.4</v>
      </c>
      <c r="AB557" s="52">
        <f t="shared" si="60"/>
        <v>0</v>
      </c>
      <c r="AC557" s="14"/>
    </row>
    <row r="558" spans="1:29" hidden="1" x14ac:dyDescent="0.3">
      <c r="A558" s="13" t="s">
        <v>481</v>
      </c>
      <c r="B558" s="25" t="s">
        <v>482</v>
      </c>
      <c r="C558" s="25" t="s">
        <v>684</v>
      </c>
      <c r="D558" s="25" t="s">
        <v>2401</v>
      </c>
      <c r="E558" s="31" t="s">
        <v>2429</v>
      </c>
      <c r="F558" s="31" t="s">
        <v>2429</v>
      </c>
      <c r="G558" s="57">
        <v>237</v>
      </c>
      <c r="H558" s="25" t="s">
        <v>2319</v>
      </c>
      <c r="I558" s="25" t="s">
        <v>2427</v>
      </c>
      <c r="J558" s="25"/>
      <c r="K558" s="25" t="s">
        <v>711</v>
      </c>
      <c r="L558" s="25" t="s">
        <v>487</v>
      </c>
      <c r="M558" s="30">
        <v>0.03</v>
      </c>
      <c r="N558" s="14"/>
      <c r="O558" s="14"/>
      <c r="P558" s="22">
        <v>212.457399999839</v>
      </c>
      <c r="Q558" s="52"/>
      <c r="R558" s="52">
        <v>0</v>
      </c>
      <c r="S558" s="22">
        <f t="shared" si="57"/>
        <v>212.457399999839</v>
      </c>
      <c r="T558" s="37">
        <f t="shared" si="58"/>
        <v>0</v>
      </c>
      <c r="U558" s="27">
        <v>0</v>
      </c>
      <c r="V558" s="18">
        <v>0</v>
      </c>
      <c r="W558" s="38">
        <f t="shared" si="56"/>
        <v>0</v>
      </c>
      <c r="X558" s="52">
        <v>0</v>
      </c>
      <c r="Y558" s="15">
        <v>7.0000000000000007E-2</v>
      </c>
      <c r="Z558" s="51">
        <f t="shared" si="59"/>
        <v>0</v>
      </c>
      <c r="AA558" s="30">
        <v>0.37</v>
      </c>
      <c r="AB558" s="52">
        <f t="shared" si="60"/>
        <v>0</v>
      </c>
      <c r="AC558" s="14"/>
    </row>
    <row r="559" spans="1:29" hidden="1" x14ac:dyDescent="0.3">
      <c r="A559" s="13" t="s">
        <v>481</v>
      </c>
      <c r="B559" s="25" t="s">
        <v>482</v>
      </c>
      <c r="C559" s="25" t="s">
        <v>684</v>
      </c>
      <c r="D559" s="25" t="s">
        <v>2447</v>
      </c>
      <c r="E559" s="31" t="s">
        <v>2429</v>
      </c>
      <c r="F559" s="31" t="s">
        <v>2430</v>
      </c>
      <c r="G559" s="57">
        <v>237</v>
      </c>
      <c r="H559" s="25" t="s">
        <v>2319</v>
      </c>
      <c r="I559" s="25" t="s">
        <v>2427</v>
      </c>
      <c r="J559" s="25"/>
      <c r="K559" s="25" t="s">
        <v>711</v>
      </c>
      <c r="L559" s="25" t="s">
        <v>487</v>
      </c>
      <c r="M559" s="30">
        <v>0.05</v>
      </c>
      <c r="N559" s="14"/>
      <c r="O559" s="14"/>
      <c r="P559" s="22">
        <v>-4.8772000000099096</v>
      </c>
      <c r="Q559" s="52"/>
      <c r="R559" s="52">
        <v>0</v>
      </c>
      <c r="S559" s="22">
        <f t="shared" si="57"/>
        <v>-4.8772000000099096</v>
      </c>
      <c r="T559" s="37">
        <f t="shared" si="58"/>
        <v>0</v>
      </c>
      <c r="U559" s="27">
        <v>0</v>
      </c>
      <c r="V559" s="18">
        <v>0</v>
      </c>
      <c r="W559" s="38">
        <f t="shared" si="56"/>
        <v>0</v>
      </c>
      <c r="X559" s="52">
        <v>0</v>
      </c>
      <c r="Y559" s="15">
        <v>7.0000000000000007E-2</v>
      </c>
      <c r="Z559" s="51">
        <f t="shared" si="59"/>
        <v>0</v>
      </c>
      <c r="AA559" s="30">
        <v>0.37</v>
      </c>
      <c r="AB559" s="52">
        <f t="shared" si="60"/>
        <v>0</v>
      </c>
      <c r="AC559" s="14"/>
    </row>
    <row r="560" spans="1:29" hidden="1" x14ac:dyDescent="0.3">
      <c r="A560" s="13" t="s">
        <v>481</v>
      </c>
      <c r="B560" s="25" t="s">
        <v>482</v>
      </c>
      <c r="C560" s="25" t="s">
        <v>684</v>
      </c>
      <c r="D560" s="25" t="s">
        <v>2447</v>
      </c>
      <c r="E560" s="31" t="s">
        <v>2429</v>
      </c>
      <c r="F560" s="31" t="s">
        <v>2430</v>
      </c>
      <c r="G560" s="57">
        <v>237</v>
      </c>
      <c r="H560" s="25" t="s">
        <v>2319</v>
      </c>
      <c r="I560" s="25" t="s">
        <v>2427</v>
      </c>
      <c r="J560" s="25"/>
      <c r="K560" s="25" t="s">
        <v>2321</v>
      </c>
      <c r="L560" s="25" t="s">
        <v>487</v>
      </c>
      <c r="M560" s="30">
        <v>0.04</v>
      </c>
      <c r="N560" s="14"/>
      <c r="O560" s="14"/>
      <c r="P560" s="22">
        <v>-29822.1345</v>
      </c>
      <c r="Q560" s="52"/>
      <c r="R560" s="52">
        <v>0</v>
      </c>
      <c r="S560" s="22">
        <f t="shared" si="57"/>
        <v>-29822.1345</v>
      </c>
      <c r="T560" s="37">
        <f t="shared" si="58"/>
        <v>0</v>
      </c>
      <c r="U560" s="27">
        <v>0</v>
      </c>
      <c r="V560" s="18">
        <v>0</v>
      </c>
      <c r="W560" s="38">
        <f t="shared" si="56"/>
        <v>0</v>
      </c>
      <c r="X560" s="52">
        <v>0</v>
      </c>
      <c r="Y560" s="15">
        <v>7.0000000000000007E-2</v>
      </c>
      <c r="Z560" s="51">
        <f t="shared" si="59"/>
        <v>0</v>
      </c>
      <c r="AA560" s="30">
        <v>0.41</v>
      </c>
      <c r="AB560" s="52">
        <f t="shared" si="60"/>
        <v>0</v>
      </c>
      <c r="AC560" s="14"/>
    </row>
    <row r="561" spans="1:29" hidden="1" x14ac:dyDescent="0.3">
      <c r="A561" s="13" t="s">
        <v>481</v>
      </c>
      <c r="B561" s="25" t="s">
        <v>482</v>
      </c>
      <c r="C561" s="25" t="s">
        <v>684</v>
      </c>
      <c r="D561" s="25" t="s">
        <v>2447</v>
      </c>
      <c r="E561" s="31" t="s">
        <v>2429</v>
      </c>
      <c r="F561" s="31" t="s">
        <v>2430</v>
      </c>
      <c r="G561" s="57">
        <v>237</v>
      </c>
      <c r="H561" s="25" t="s">
        <v>2319</v>
      </c>
      <c r="I561" s="25" t="s">
        <v>2427</v>
      </c>
      <c r="J561" s="25"/>
      <c r="K561" s="25" t="s">
        <v>2321</v>
      </c>
      <c r="L561" s="25" t="s">
        <v>487</v>
      </c>
      <c r="M561" s="30">
        <v>0.05</v>
      </c>
      <c r="N561" s="14"/>
      <c r="O561" s="14"/>
      <c r="P561" s="22">
        <v>705723.93748478696</v>
      </c>
      <c r="Q561" s="52"/>
      <c r="R561" s="52">
        <v>0</v>
      </c>
      <c r="S561" s="22">
        <f t="shared" si="57"/>
        <v>705723.93748478696</v>
      </c>
      <c r="T561" s="37">
        <f t="shared" si="58"/>
        <v>0</v>
      </c>
      <c r="U561" s="27">
        <v>0</v>
      </c>
      <c r="V561" s="18">
        <v>0</v>
      </c>
      <c r="W561" s="38">
        <f t="shared" si="56"/>
        <v>0</v>
      </c>
      <c r="X561" s="52">
        <v>0</v>
      </c>
      <c r="Y561" s="15">
        <v>7.0000000000000007E-2</v>
      </c>
      <c r="Z561" s="51">
        <f t="shared" si="59"/>
        <v>0</v>
      </c>
      <c r="AA561" s="30">
        <v>0.4</v>
      </c>
      <c r="AB561" s="52">
        <f t="shared" si="60"/>
        <v>0</v>
      </c>
      <c r="AC561" s="14"/>
    </row>
    <row r="562" spans="1:29" hidden="1" x14ac:dyDescent="0.3">
      <c r="A562" s="13" t="s">
        <v>481</v>
      </c>
      <c r="B562" s="25" t="s">
        <v>482</v>
      </c>
      <c r="C562" s="25" t="s">
        <v>684</v>
      </c>
      <c r="D562" s="25" t="s">
        <v>2447</v>
      </c>
      <c r="E562" s="31" t="s">
        <v>2429</v>
      </c>
      <c r="F562" s="31" t="s">
        <v>2430</v>
      </c>
      <c r="G562" s="57">
        <v>237</v>
      </c>
      <c r="H562" s="25" t="s">
        <v>2319</v>
      </c>
      <c r="I562" s="25" t="s">
        <v>2427</v>
      </c>
      <c r="J562" s="25"/>
      <c r="K562" s="25" t="s">
        <v>2321</v>
      </c>
      <c r="L562" s="25" t="s">
        <v>496</v>
      </c>
      <c r="M562" s="30">
        <v>0</v>
      </c>
      <c r="N562" s="14"/>
      <c r="O562" s="14"/>
      <c r="P562" s="22">
        <v>-633233.87399999995</v>
      </c>
      <c r="Q562" s="52"/>
      <c r="R562" s="52">
        <v>0</v>
      </c>
      <c r="S562" s="22">
        <f t="shared" si="57"/>
        <v>-633233.87399999995</v>
      </c>
      <c r="T562" s="37">
        <f t="shared" si="58"/>
        <v>0</v>
      </c>
      <c r="U562" s="27">
        <v>0</v>
      </c>
      <c r="V562" s="18">
        <v>0</v>
      </c>
      <c r="W562" s="38">
        <f t="shared" si="56"/>
        <v>0</v>
      </c>
      <c r="X562" s="52">
        <v>0</v>
      </c>
      <c r="Y562" s="15">
        <v>7.0000000000000007E-2</v>
      </c>
      <c r="Z562" s="51">
        <f t="shared" si="59"/>
        <v>0</v>
      </c>
      <c r="AA562" s="30">
        <v>0.4</v>
      </c>
      <c r="AB562" s="52">
        <f t="shared" si="60"/>
        <v>0</v>
      </c>
      <c r="AC562" s="14"/>
    </row>
    <row r="563" spans="1:29" hidden="1" x14ac:dyDescent="0.3">
      <c r="A563" s="13" t="s">
        <v>481</v>
      </c>
      <c r="B563" s="25" t="s">
        <v>482</v>
      </c>
      <c r="C563" s="25" t="s">
        <v>684</v>
      </c>
      <c r="D563" s="25" t="s">
        <v>2401</v>
      </c>
      <c r="E563" s="31" t="s">
        <v>2480</v>
      </c>
      <c r="F563" s="31" t="s">
        <v>2480</v>
      </c>
      <c r="G563" s="57">
        <v>237</v>
      </c>
      <c r="H563" s="25" t="s">
        <v>2319</v>
      </c>
      <c r="I563" s="25" t="s">
        <v>2427</v>
      </c>
      <c r="J563" s="25"/>
      <c r="K563" s="25" t="s">
        <v>2321</v>
      </c>
      <c r="L563" s="25" t="s">
        <v>496</v>
      </c>
      <c r="M563" s="30">
        <v>0</v>
      </c>
      <c r="N563" s="14"/>
      <c r="O563" s="14"/>
      <c r="P563" s="22">
        <v>-1911.61509569448</v>
      </c>
      <c r="Q563" s="52"/>
      <c r="R563" s="52">
        <v>0</v>
      </c>
      <c r="S563" s="22">
        <f t="shared" si="57"/>
        <v>-1911.61509569448</v>
      </c>
      <c r="T563" s="37">
        <f t="shared" si="58"/>
        <v>0</v>
      </c>
      <c r="U563" s="27">
        <v>0</v>
      </c>
      <c r="V563" s="18">
        <v>0</v>
      </c>
      <c r="W563" s="38">
        <f t="shared" si="56"/>
        <v>0</v>
      </c>
      <c r="X563" s="52">
        <v>0</v>
      </c>
      <c r="Y563" s="15">
        <v>7.0000000000000007E-2</v>
      </c>
      <c r="Z563" s="51">
        <f t="shared" si="59"/>
        <v>0</v>
      </c>
      <c r="AA563" s="30">
        <v>0.4</v>
      </c>
      <c r="AB563" s="52">
        <f t="shared" si="60"/>
        <v>0</v>
      </c>
      <c r="AC563" s="14"/>
    </row>
    <row r="564" spans="1:29" hidden="1" x14ac:dyDescent="0.3">
      <c r="A564" s="13" t="s">
        <v>481</v>
      </c>
      <c r="B564" s="25" t="s">
        <v>482</v>
      </c>
      <c r="C564" s="25" t="s">
        <v>684</v>
      </c>
      <c r="D564" s="25" t="s">
        <v>2401</v>
      </c>
      <c r="E564" s="31" t="s">
        <v>2432</v>
      </c>
      <c r="F564" s="31" t="s">
        <v>2432</v>
      </c>
      <c r="G564" s="57">
        <v>237</v>
      </c>
      <c r="H564" s="25" t="s">
        <v>2319</v>
      </c>
      <c r="I564" s="25" t="s">
        <v>2427</v>
      </c>
      <c r="J564" s="25"/>
      <c r="K564" s="25" t="s">
        <v>2321</v>
      </c>
      <c r="L564" s="25" t="s">
        <v>487</v>
      </c>
      <c r="M564" s="30">
        <v>0.08</v>
      </c>
      <c r="N564" s="14"/>
      <c r="O564" s="14"/>
      <c r="P564" s="22">
        <v>-16671.021999998298</v>
      </c>
      <c r="Q564" s="52"/>
      <c r="R564" s="52">
        <v>0</v>
      </c>
      <c r="S564" s="22">
        <f t="shared" si="57"/>
        <v>-16671.021999998298</v>
      </c>
      <c r="T564" s="37">
        <f t="shared" si="58"/>
        <v>0</v>
      </c>
      <c r="U564" s="27">
        <v>0</v>
      </c>
      <c r="V564" s="18">
        <v>0</v>
      </c>
      <c r="W564" s="38">
        <f t="shared" si="56"/>
        <v>0</v>
      </c>
      <c r="X564" s="52">
        <v>0</v>
      </c>
      <c r="Y564" s="15">
        <v>7.0000000000000007E-2</v>
      </c>
      <c r="Z564" s="51">
        <f t="shared" si="59"/>
        <v>0</v>
      </c>
      <c r="AA564" s="30">
        <v>0.4</v>
      </c>
      <c r="AB564" s="52">
        <f t="shared" si="60"/>
        <v>0</v>
      </c>
      <c r="AC564" s="14"/>
    </row>
    <row r="565" spans="1:29" hidden="1" x14ac:dyDescent="0.3">
      <c r="A565" s="13" t="s">
        <v>481</v>
      </c>
      <c r="B565" s="25" t="s">
        <v>482</v>
      </c>
      <c r="C565" s="25" t="s">
        <v>684</v>
      </c>
      <c r="D565" s="25" t="s">
        <v>2401</v>
      </c>
      <c r="E565" s="31" t="s">
        <v>2481</v>
      </c>
      <c r="F565" s="31" t="s">
        <v>2481</v>
      </c>
      <c r="G565" s="57">
        <v>237</v>
      </c>
      <c r="H565" s="25" t="s">
        <v>2319</v>
      </c>
      <c r="I565" s="25" t="s">
        <v>2427</v>
      </c>
      <c r="J565" s="25"/>
      <c r="K565" s="25" t="s">
        <v>2321</v>
      </c>
      <c r="L565" s="25" t="s">
        <v>487</v>
      </c>
      <c r="M565" s="30">
        <v>0.08</v>
      </c>
      <c r="N565" s="14"/>
      <c r="O565" s="14"/>
      <c r="P565" s="22">
        <v>4213.5020000003296</v>
      </c>
      <c r="Q565" s="52"/>
      <c r="R565" s="52">
        <v>0</v>
      </c>
      <c r="S565" s="22">
        <f t="shared" si="57"/>
        <v>4213.5020000003296</v>
      </c>
      <c r="T565" s="37">
        <f t="shared" si="58"/>
        <v>0</v>
      </c>
      <c r="U565" s="27">
        <v>0</v>
      </c>
      <c r="V565" s="18">
        <v>0</v>
      </c>
      <c r="W565" s="38">
        <f t="shared" si="56"/>
        <v>0</v>
      </c>
      <c r="X565" s="52">
        <v>0</v>
      </c>
      <c r="Y565" s="15">
        <v>7.0000000000000007E-2</v>
      </c>
      <c r="Z565" s="51">
        <f t="shared" si="59"/>
        <v>0</v>
      </c>
      <c r="AA565" s="30">
        <v>0.4</v>
      </c>
      <c r="AB565" s="52">
        <f t="shared" si="60"/>
        <v>0</v>
      </c>
      <c r="AC565" s="14"/>
    </row>
    <row r="566" spans="1:29" hidden="1" x14ac:dyDescent="0.3">
      <c r="A566" s="13" t="s">
        <v>481</v>
      </c>
      <c r="B566" s="25" t="s">
        <v>482</v>
      </c>
      <c r="C566" s="25" t="s">
        <v>684</v>
      </c>
      <c r="D566" s="25" t="s">
        <v>2447</v>
      </c>
      <c r="E566" s="31" t="s">
        <v>2482</v>
      </c>
      <c r="F566" s="31" t="s">
        <v>2482</v>
      </c>
      <c r="G566" s="57">
        <v>237</v>
      </c>
      <c r="H566" s="25" t="s">
        <v>2319</v>
      </c>
      <c r="I566" s="25" t="s">
        <v>2427</v>
      </c>
      <c r="J566" s="25"/>
      <c r="K566" s="25" t="s">
        <v>2321</v>
      </c>
      <c r="L566" s="25" t="s">
        <v>487</v>
      </c>
      <c r="M566" s="30">
        <v>0.06</v>
      </c>
      <c r="N566" s="14"/>
      <c r="O566" s="14"/>
      <c r="P566" s="22">
        <v>22187.3004657561</v>
      </c>
      <c r="Q566" s="52"/>
      <c r="R566" s="52">
        <v>0</v>
      </c>
      <c r="S566" s="22">
        <f t="shared" si="57"/>
        <v>22187.3004657561</v>
      </c>
      <c r="T566" s="37">
        <f t="shared" si="58"/>
        <v>0</v>
      </c>
      <c r="U566" s="27">
        <v>0</v>
      </c>
      <c r="V566" s="18">
        <v>0</v>
      </c>
      <c r="W566" s="38">
        <f t="shared" si="56"/>
        <v>0</v>
      </c>
      <c r="X566" s="52">
        <v>0</v>
      </c>
      <c r="Y566" s="15">
        <v>7.0000000000000007E-2</v>
      </c>
      <c r="Z566" s="51">
        <f t="shared" si="59"/>
        <v>0</v>
      </c>
      <c r="AA566" s="30">
        <v>0.46</v>
      </c>
      <c r="AB566" s="52">
        <f t="shared" si="60"/>
        <v>0</v>
      </c>
      <c r="AC566" s="14"/>
    </row>
    <row r="567" spans="1:29" hidden="1" x14ac:dyDescent="0.3">
      <c r="A567" s="13" t="s">
        <v>481</v>
      </c>
      <c r="B567" s="25" t="s">
        <v>482</v>
      </c>
      <c r="C567" s="25" t="s">
        <v>483</v>
      </c>
      <c r="D567" s="25" t="s">
        <v>494</v>
      </c>
      <c r="E567" s="31" t="s">
        <v>2483</v>
      </c>
      <c r="F567" s="31" t="s">
        <v>2483</v>
      </c>
      <c r="G567" s="57">
        <v>237</v>
      </c>
      <c r="H567" s="25" t="s">
        <v>2319</v>
      </c>
      <c r="I567" s="25" t="s">
        <v>2483</v>
      </c>
      <c r="J567" s="25"/>
      <c r="K567" s="25" t="s">
        <v>486</v>
      </c>
      <c r="L567" s="25" t="s">
        <v>487</v>
      </c>
      <c r="M567" s="55">
        <v>0.02</v>
      </c>
      <c r="N567" s="14"/>
      <c r="O567" s="14"/>
      <c r="P567" s="22">
        <v>22312.19</v>
      </c>
      <c r="Q567" s="52"/>
      <c r="R567" s="52">
        <v>0</v>
      </c>
      <c r="S567" s="22">
        <f t="shared" si="57"/>
        <v>22312.19</v>
      </c>
      <c r="T567" s="37">
        <f t="shared" si="58"/>
        <v>0</v>
      </c>
      <c r="U567" s="45">
        <v>0</v>
      </c>
      <c r="V567" s="18">
        <v>0</v>
      </c>
      <c r="W567" s="38">
        <f t="shared" si="56"/>
        <v>0</v>
      </c>
      <c r="X567" s="52">
        <v>0</v>
      </c>
      <c r="Y567" s="15">
        <v>0</v>
      </c>
      <c r="Z567" s="51">
        <f t="shared" si="59"/>
        <v>0</v>
      </c>
      <c r="AA567" s="55">
        <v>0</v>
      </c>
      <c r="AB567" s="52">
        <f t="shared" si="60"/>
        <v>0</v>
      </c>
      <c r="AC567" s="14"/>
    </row>
    <row r="568" spans="1:29" hidden="1" x14ac:dyDescent="0.3">
      <c r="A568" s="13" t="s">
        <v>481</v>
      </c>
      <c r="B568" s="25" t="s">
        <v>482</v>
      </c>
      <c r="C568" s="25" t="s">
        <v>662</v>
      </c>
      <c r="D568" s="25" t="s">
        <v>683</v>
      </c>
      <c r="E568" s="31" t="s">
        <v>2484</v>
      </c>
      <c r="F568" s="31" t="s">
        <v>2484</v>
      </c>
      <c r="G568" s="57">
        <v>237</v>
      </c>
      <c r="H568" s="25" t="s">
        <v>2319</v>
      </c>
      <c r="I568" s="25" t="s">
        <v>2485</v>
      </c>
      <c r="J568" s="25"/>
      <c r="K568" s="25" t="s">
        <v>711</v>
      </c>
      <c r="L568" s="25" t="s">
        <v>487</v>
      </c>
      <c r="M568" s="30">
        <v>0.03</v>
      </c>
      <c r="N568" s="14"/>
      <c r="O568" s="14"/>
      <c r="P568" s="22">
        <v>6268.48</v>
      </c>
      <c r="Q568" s="52"/>
      <c r="R568" s="52">
        <v>0</v>
      </c>
      <c r="S568" s="22">
        <f t="shared" si="57"/>
        <v>6268.48</v>
      </c>
      <c r="T568" s="37">
        <f t="shared" si="58"/>
        <v>0</v>
      </c>
      <c r="U568" s="27">
        <v>0</v>
      </c>
      <c r="V568" s="18">
        <v>0</v>
      </c>
      <c r="W568" s="38">
        <f t="shared" si="56"/>
        <v>0</v>
      </c>
      <c r="X568" s="52">
        <v>0</v>
      </c>
      <c r="Y568" s="15">
        <v>7.0000000000000007E-2</v>
      </c>
      <c r="Z568" s="51">
        <f t="shared" si="59"/>
        <v>0</v>
      </c>
      <c r="AA568" s="30">
        <v>0</v>
      </c>
      <c r="AB568" s="52">
        <f t="shared" si="60"/>
        <v>0</v>
      </c>
      <c r="AC568" s="14"/>
    </row>
    <row r="569" spans="1:29" hidden="1" x14ac:dyDescent="0.3">
      <c r="A569" s="13" t="s">
        <v>481</v>
      </c>
      <c r="B569" s="25" t="s">
        <v>482</v>
      </c>
      <c r="C569" s="25" t="s">
        <v>641</v>
      </c>
      <c r="D569" s="25" t="s">
        <v>2075</v>
      </c>
      <c r="E569" s="31" t="s">
        <v>2486</v>
      </c>
      <c r="F569" s="31" t="s">
        <v>2487</v>
      </c>
      <c r="G569" s="57">
        <v>237</v>
      </c>
      <c r="H569" s="25" t="s">
        <v>2319</v>
      </c>
      <c r="I569" s="25" t="s">
        <v>2486</v>
      </c>
      <c r="J569" s="25"/>
      <c r="K569" s="25" t="s">
        <v>711</v>
      </c>
      <c r="L569" s="25" t="s">
        <v>496</v>
      </c>
      <c r="M569" s="30">
        <v>0</v>
      </c>
      <c r="N569" s="14"/>
      <c r="O569" s="14"/>
      <c r="P569" s="22">
        <v>2474.69</v>
      </c>
      <c r="Q569" s="52"/>
      <c r="R569" s="52">
        <v>0</v>
      </c>
      <c r="S569" s="22">
        <f t="shared" si="57"/>
        <v>2474.69</v>
      </c>
      <c r="T569" s="37">
        <f t="shared" si="58"/>
        <v>0</v>
      </c>
      <c r="U569" s="27">
        <v>0</v>
      </c>
      <c r="V569" s="18">
        <v>0</v>
      </c>
      <c r="W569" s="38">
        <f t="shared" si="56"/>
        <v>0</v>
      </c>
      <c r="X569" s="52">
        <v>0</v>
      </c>
      <c r="Y569" s="15">
        <v>7.0000000000000007E-2</v>
      </c>
      <c r="Z569" s="51">
        <f t="shared" si="59"/>
        <v>0</v>
      </c>
      <c r="AA569" s="30">
        <v>0</v>
      </c>
      <c r="AB569" s="52">
        <f t="shared" si="60"/>
        <v>0</v>
      </c>
      <c r="AC569" s="14"/>
    </row>
    <row r="570" spans="1:29" hidden="1" x14ac:dyDescent="0.3">
      <c r="A570" s="13" t="s">
        <v>481</v>
      </c>
      <c r="B570" s="25" t="s">
        <v>482</v>
      </c>
      <c r="C570" s="25" t="s">
        <v>641</v>
      </c>
      <c r="D570" s="25" t="s">
        <v>2488</v>
      </c>
      <c r="E570" s="31" t="s">
        <v>2489</v>
      </c>
      <c r="F570" s="31" t="s">
        <v>2489</v>
      </c>
      <c r="G570" s="57">
        <v>237</v>
      </c>
      <c r="H570" s="25" t="s">
        <v>2319</v>
      </c>
      <c r="I570" s="25" t="s">
        <v>2490</v>
      </c>
      <c r="J570" s="25"/>
      <c r="K570" s="25" t="s">
        <v>2321</v>
      </c>
      <c r="L570" s="25" t="s">
        <v>487</v>
      </c>
      <c r="M570" s="30">
        <v>7.1999999999999995E-2</v>
      </c>
      <c r="N570" s="14"/>
      <c r="O570" s="14"/>
      <c r="P570" s="22">
        <v>5350.3468000004304</v>
      </c>
      <c r="Q570" s="52"/>
      <c r="R570" s="52">
        <v>0</v>
      </c>
      <c r="S570" s="22">
        <f t="shared" si="57"/>
        <v>5350.3468000004304</v>
      </c>
      <c r="T570" s="37">
        <f t="shared" si="58"/>
        <v>0</v>
      </c>
      <c r="U570" s="27">
        <v>0</v>
      </c>
      <c r="V570" s="18">
        <v>0</v>
      </c>
      <c r="W570" s="38">
        <f t="shared" si="56"/>
        <v>0</v>
      </c>
      <c r="X570" s="52">
        <v>0</v>
      </c>
      <c r="Y570" s="15">
        <v>7.0000000000000007E-2</v>
      </c>
      <c r="Z570" s="51">
        <f t="shared" si="59"/>
        <v>0</v>
      </c>
      <c r="AA570" s="30">
        <v>0.36</v>
      </c>
      <c r="AB570" s="52">
        <f t="shared" si="60"/>
        <v>0</v>
      </c>
      <c r="AC570" s="14"/>
    </row>
    <row r="571" spans="1:29" hidden="1" x14ac:dyDescent="0.3">
      <c r="A571" s="13" t="s">
        <v>481</v>
      </c>
      <c r="B571" s="25" t="s">
        <v>482</v>
      </c>
      <c r="C571" s="25" t="s">
        <v>684</v>
      </c>
      <c r="D571" s="25" t="s">
        <v>2447</v>
      </c>
      <c r="E571" s="31" t="s">
        <v>2491</v>
      </c>
      <c r="F571" s="31" t="s">
        <v>2491</v>
      </c>
      <c r="G571" s="57">
        <v>237</v>
      </c>
      <c r="H571" s="25" t="s">
        <v>2319</v>
      </c>
      <c r="I571" s="25" t="s">
        <v>2427</v>
      </c>
      <c r="J571" s="25"/>
      <c r="K571" s="25" t="s">
        <v>2321</v>
      </c>
      <c r="L571" s="25" t="s">
        <v>487</v>
      </c>
      <c r="M571" s="30">
        <v>0.04</v>
      </c>
      <c r="N571" s="14"/>
      <c r="O571" s="14"/>
      <c r="P571" s="22">
        <v>3268.24</v>
      </c>
      <c r="Q571" s="52"/>
      <c r="R571" s="52">
        <v>0</v>
      </c>
      <c r="S571" s="22">
        <f t="shared" si="57"/>
        <v>3268.24</v>
      </c>
      <c r="T571" s="37">
        <f t="shared" si="58"/>
        <v>0</v>
      </c>
      <c r="U571" s="27">
        <v>0</v>
      </c>
      <c r="V571" s="18">
        <v>0</v>
      </c>
      <c r="W571" s="38">
        <f t="shared" si="56"/>
        <v>0</v>
      </c>
      <c r="X571" s="52">
        <v>0</v>
      </c>
      <c r="Y571" s="15">
        <v>7.0000000000000007E-2</v>
      </c>
      <c r="Z571" s="51">
        <f t="shared" si="59"/>
        <v>0</v>
      </c>
      <c r="AA571" s="30">
        <v>0.46</v>
      </c>
      <c r="AB571" s="52">
        <f t="shared" si="60"/>
        <v>0</v>
      </c>
      <c r="AC571" s="14"/>
    </row>
    <row r="572" spans="1:29" hidden="1" x14ac:dyDescent="0.3">
      <c r="A572" s="13" t="s">
        <v>481</v>
      </c>
      <c r="B572" s="25" t="s">
        <v>482</v>
      </c>
      <c r="C572" s="25" t="s">
        <v>684</v>
      </c>
      <c r="D572" s="25" t="s">
        <v>2401</v>
      </c>
      <c r="E572" s="31" t="s">
        <v>2492</v>
      </c>
      <c r="F572" s="31" t="s">
        <v>2492</v>
      </c>
      <c r="G572" s="57">
        <v>237</v>
      </c>
      <c r="H572" s="25" t="s">
        <v>2319</v>
      </c>
      <c r="I572" s="25" t="s">
        <v>2427</v>
      </c>
      <c r="J572" s="25"/>
      <c r="K572" s="25" t="s">
        <v>2321</v>
      </c>
      <c r="L572" s="25" t="s">
        <v>487</v>
      </c>
      <c r="M572" s="30">
        <v>-0.01</v>
      </c>
      <c r="N572" s="14"/>
      <c r="O572" s="14"/>
      <c r="P572" s="22">
        <v>-15503.842199999999</v>
      </c>
      <c r="Q572" s="52"/>
      <c r="R572" s="52">
        <v>0</v>
      </c>
      <c r="S572" s="22">
        <f t="shared" si="57"/>
        <v>-15503.842199999999</v>
      </c>
      <c r="T572" s="37">
        <f t="shared" si="58"/>
        <v>0</v>
      </c>
      <c r="U572" s="27">
        <v>0</v>
      </c>
      <c r="V572" s="18">
        <v>0</v>
      </c>
      <c r="W572" s="38">
        <f t="shared" si="56"/>
        <v>0</v>
      </c>
      <c r="X572" s="52">
        <v>0</v>
      </c>
      <c r="Y572" s="15">
        <v>7.0000000000000007E-2</v>
      </c>
      <c r="Z572" s="51">
        <f t="shared" si="59"/>
        <v>0</v>
      </c>
      <c r="AA572" s="30">
        <v>0.46</v>
      </c>
      <c r="AB572" s="52">
        <f t="shared" si="60"/>
        <v>0</v>
      </c>
      <c r="AC572" s="14"/>
    </row>
    <row r="573" spans="1:29" hidden="1" x14ac:dyDescent="0.3">
      <c r="A573" s="13" t="s">
        <v>481</v>
      </c>
      <c r="B573" s="25" t="s">
        <v>482</v>
      </c>
      <c r="C573" s="25" t="s">
        <v>684</v>
      </c>
      <c r="D573" s="25" t="s">
        <v>2401</v>
      </c>
      <c r="E573" s="31" t="s">
        <v>2492</v>
      </c>
      <c r="F573" s="31" t="s">
        <v>2492</v>
      </c>
      <c r="G573" s="57">
        <v>237</v>
      </c>
      <c r="H573" s="25" t="s">
        <v>2319</v>
      </c>
      <c r="I573" s="25" t="s">
        <v>2427</v>
      </c>
      <c r="J573" s="25"/>
      <c r="K573" s="25" t="s">
        <v>2321</v>
      </c>
      <c r="L573" s="25" t="s">
        <v>487</v>
      </c>
      <c r="M573" s="30">
        <v>0.05</v>
      </c>
      <c r="N573" s="14"/>
      <c r="O573" s="14"/>
      <c r="P573" s="22">
        <v>13587.132</v>
      </c>
      <c r="Q573" s="52"/>
      <c r="R573" s="52">
        <v>0</v>
      </c>
      <c r="S573" s="22">
        <f t="shared" si="57"/>
        <v>13587.132</v>
      </c>
      <c r="T573" s="37">
        <f t="shared" si="58"/>
        <v>0</v>
      </c>
      <c r="U573" s="27">
        <v>0</v>
      </c>
      <c r="V573" s="18">
        <v>0</v>
      </c>
      <c r="W573" s="38">
        <f t="shared" si="56"/>
        <v>0</v>
      </c>
      <c r="X573" s="52">
        <v>0</v>
      </c>
      <c r="Y573" s="15">
        <v>7.0000000000000007E-2</v>
      </c>
      <c r="Z573" s="51">
        <f t="shared" si="59"/>
        <v>0</v>
      </c>
      <c r="AA573" s="30">
        <v>0.4</v>
      </c>
      <c r="AB573" s="52">
        <f t="shared" si="60"/>
        <v>0</v>
      </c>
      <c r="AC573" s="14"/>
    </row>
    <row r="574" spans="1:29" hidden="1" x14ac:dyDescent="0.3">
      <c r="A574" s="13" t="s">
        <v>481</v>
      </c>
      <c r="B574" s="25" t="s">
        <v>482</v>
      </c>
      <c r="C574" s="25" t="s">
        <v>684</v>
      </c>
      <c r="D574" s="25" t="s">
        <v>2401</v>
      </c>
      <c r="E574" s="31" t="s">
        <v>2492</v>
      </c>
      <c r="F574" s="31" t="s">
        <v>2492</v>
      </c>
      <c r="G574" s="57">
        <v>237</v>
      </c>
      <c r="H574" s="25" t="s">
        <v>2319</v>
      </c>
      <c r="I574" s="25" t="s">
        <v>2427</v>
      </c>
      <c r="J574" s="25"/>
      <c r="K574" s="25" t="s">
        <v>2321</v>
      </c>
      <c r="L574" s="25" t="s">
        <v>496</v>
      </c>
      <c r="M574" s="30">
        <v>0</v>
      </c>
      <c r="N574" s="14"/>
      <c r="O574" s="14"/>
      <c r="P574" s="22">
        <v>0.13395915713044801</v>
      </c>
      <c r="Q574" s="52"/>
      <c r="R574" s="52">
        <v>0</v>
      </c>
      <c r="S574" s="22">
        <f t="shared" si="57"/>
        <v>0.13395915713044801</v>
      </c>
      <c r="T574" s="37">
        <f t="shared" si="58"/>
        <v>0</v>
      </c>
      <c r="U574" s="27">
        <v>0</v>
      </c>
      <c r="V574" s="18">
        <v>0</v>
      </c>
      <c r="W574" s="38">
        <f t="shared" si="56"/>
        <v>0</v>
      </c>
      <c r="X574" s="52">
        <v>0</v>
      </c>
      <c r="Y574" s="15">
        <v>7.0000000000000007E-2</v>
      </c>
      <c r="Z574" s="51">
        <f t="shared" si="59"/>
        <v>0</v>
      </c>
      <c r="AA574" s="30">
        <v>0.4</v>
      </c>
      <c r="AB574" s="52">
        <f t="shared" si="60"/>
        <v>0</v>
      </c>
      <c r="AC574" s="14"/>
    </row>
    <row r="575" spans="1:29" hidden="1" x14ac:dyDescent="0.3">
      <c r="A575" s="13" t="s">
        <v>481</v>
      </c>
      <c r="B575" s="25" t="s">
        <v>482</v>
      </c>
      <c r="C575" s="25" t="s">
        <v>499</v>
      </c>
      <c r="D575" s="25" t="s">
        <v>535</v>
      </c>
      <c r="E575" s="31" t="s">
        <v>2493</v>
      </c>
      <c r="F575" s="31" t="s">
        <v>2493</v>
      </c>
      <c r="G575" s="57">
        <v>237</v>
      </c>
      <c r="H575" s="25" t="s">
        <v>2319</v>
      </c>
      <c r="I575" s="25" t="s">
        <v>2493</v>
      </c>
      <c r="J575" s="25"/>
      <c r="K575" s="25" t="s">
        <v>711</v>
      </c>
      <c r="L575" s="25" t="s">
        <v>496</v>
      </c>
      <c r="M575" s="30">
        <v>0</v>
      </c>
      <c r="N575" s="14"/>
      <c r="O575" s="14"/>
      <c r="P575" s="22">
        <v>62133.37</v>
      </c>
      <c r="Q575" s="52"/>
      <c r="R575" s="52">
        <v>0</v>
      </c>
      <c r="S575" s="22">
        <f t="shared" si="57"/>
        <v>62133.37</v>
      </c>
      <c r="T575" s="37">
        <f t="shared" si="58"/>
        <v>0</v>
      </c>
      <c r="U575" s="27">
        <v>0</v>
      </c>
      <c r="V575" s="18">
        <v>0</v>
      </c>
      <c r="W575" s="38">
        <f t="shared" si="56"/>
        <v>0</v>
      </c>
      <c r="X575" s="52">
        <v>0</v>
      </c>
      <c r="Y575" s="15">
        <v>7.0000000000000007E-2</v>
      </c>
      <c r="Z575" s="51">
        <f t="shared" si="59"/>
        <v>0</v>
      </c>
      <c r="AA575" s="30">
        <v>0</v>
      </c>
      <c r="AB575" s="52">
        <f t="shared" si="60"/>
        <v>0</v>
      </c>
      <c r="AC575" s="14"/>
    </row>
    <row r="576" spans="1:29" hidden="1" x14ac:dyDescent="0.3">
      <c r="A576" s="13" t="s">
        <v>481</v>
      </c>
      <c r="B576" s="25" t="s">
        <v>482</v>
      </c>
      <c r="C576" s="25" t="s">
        <v>499</v>
      </c>
      <c r="D576" s="25" t="s">
        <v>535</v>
      </c>
      <c r="E576" s="31" t="s">
        <v>2493</v>
      </c>
      <c r="F576" s="31" t="s">
        <v>2493</v>
      </c>
      <c r="G576" s="57">
        <v>237</v>
      </c>
      <c r="H576" s="25" t="s">
        <v>2319</v>
      </c>
      <c r="I576" s="25" t="s">
        <v>2493</v>
      </c>
      <c r="J576" s="25"/>
      <c r="K576" s="25" t="s">
        <v>2321</v>
      </c>
      <c r="L576" s="25" t="s">
        <v>496</v>
      </c>
      <c r="M576" s="30">
        <v>0</v>
      </c>
      <c r="N576" s="14"/>
      <c r="O576" s="14"/>
      <c r="P576" s="22">
        <v>60000</v>
      </c>
      <c r="Q576" s="52"/>
      <c r="R576" s="52">
        <v>0</v>
      </c>
      <c r="S576" s="22">
        <f t="shared" si="57"/>
        <v>60000</v>
      </c>
      <c r="T576" s="37">
        <f t="shared" si="58"/>
        <v>0</v>
      </c>
      <c r="U576" s="27">
        <v>0</v>
      </c>
      <c r="V576" s="18">
        <v>0</v>
      </c>
      <c r="W576" s="38">
        <f t="shared" si="56"/>
        <v>0</v>
      </c>
      <c r="X576" s="52">
        <v>0</v>
      </c>
      <c r="Y576" s="15">
        <v>7.0000000000000007E-2</v>
      </c>
      <c r="Z576" s="51">
        <f t="shared" si="59"/>
        <v>0</v>
      </c>
      <c r="AA576" s="30">
        <v>0</v>
      </c>
      <c r="AB576" s="52">
        <f t="shared" si="60"/>
        <v>0</v>
      </c>
      <c r="AC576" s="14"/>
    </row>
    <row r="577" spans="1:29" hidden="1" x14ac:dyDescent="0.3">
      <c r="A577" s="13" t="s">
        <v>481</v>
      </c>
      <c r="B577" s="25" t="s">
        <v>482</v>
      </c>
      <c r="C577" s="25" t="s">
        <v>662</v>
      </c>
      <c r="D577" s="25" t="s">
        <v>667</v>
      </c>
      <c r="E577" s="31" t="s">
        <v>2494</v>
      </c>
      <c r="F577" s="31" t="s">
        <v>2494</v>
      </c>
      <c r="G577" s="57">
        <v>237</v>
      </c>
      <c r="H577" s="25" t="s">
        <v>2319</v>
      </c>
      <c r="I577" s="25" t="s">
        <v>2494</v>
      </c>
      <c r="J577" s="25"/>
      <c r="K577" s="25" t="s">
        <v>711</v>
      </c>
      <c r="L577" s="25" t="s">
        <v>496</v>
      </c>
      <c r="M577" s="30">
        <v>0</v>
      </c>
      <c r="N577" s="14"/>
      <c r="O577" s="14"/>
      <c r="P577" s="22">
        <v>65.160000000002597</v>
      </c>
      <c r="Q577" s="52"/>
      <c r="R577" s="52">
        <v>0</v>
      </c>
      <c r="S577" s="22">
        <f t="shared" si="57"/>
        <v>65.160000000002597</v>
      </c>
      <c r="T577" s="37">
        <f t="shared" si="58"/>
        <v>0</v>
      </c>
      <c r="U577" s="27">
        <v>0</v>
      </c>
      <c r="V577" s="18">
        <v>0</v>
      </c>
      <c r="W577" s="38">
        <f t="shared" si="56"/>
        <v>0</v>
      </c>
      <c r="X577" s="52">
        <v>0</v>
      </c>
      <c r="Y577" s="15">
        <v>7.0000000000000007E-2</v>
      </c>
      <c r="Z577" s="51">
        <f t="shared" si="59"/>
        <v>0</v>
      </c>
      <c r="AA577" s="30">
        <v>0</v>
      </c>
      <c r="AB577" s="52">
        <f t="shared" si="60"/>
        <v>0</v>
      </c>
      <c r="AC577" s="14"/>
    </row>
    <row r="578" spans="1:29" hidden="1" x14ac:dyDescent="0.3">
      <c r="A578" s="13" t="s">
        <v>481</v>
      </c>
      <c r="B578" s="25" t="s">
        <v>482</v>
      </c>
      <c r="C578" s="25" t="s">
        <v>662</v>
      </c>
      <c r="D578" s="25" t="s">
        <v>2495</v>
      </c>
      <c r="E578" s="31" t="s">
        <v>2496</v>
      </c>
      <c r="F578" s="31" t="s">
        <v>2496</v>
      </c>
      <c r="G578" s="57">
        <v>237</v>
      </c>
      <c r="H578" s="25" t="s">
        <v>2319</v>
      </c>
      <c r="I578" s="25" t="s">
        <v>2496</v>
      </c>
      <c r="J578" s="25"/>
      <c r="K578" s="25" t="s">
        <v>711</v>
      </c>
      <c r="L578" s="25" t="s">
        <v>487</v>
      </c>
      <c r="M578" s="30">
        <v>0.01</v>
      </c>
      <c r="N578" s="14"/>
      <c r="O578" s="14"/>
      <c r="P578" s="22">
        <v>8035.93</v>
      </c>
      <c r="Q578" s="52"/>
      <c r="R578" s="52">
        <v>0</v>
      </c>
      <c r="S578" s="22">
        <f t="shared" si="57"/>
        <v>8035.93</v>
      </c>
      <c r="T578" s="37">
        <f t="shared" si="58"/>
        <v>0</v>
      </c>
      <c r="U578" s="27">
        <v>0</v>
      </c>
      <c r="V578" s="18">
        <v>0</v>
      </c>
      <c r="W578" s="38">
        <f t="shared" ref="W578:W641" si="61">IF(L578="返现",T578*M578,R578-T578)</f>
        <v>0</v>
      </c>
      <c r="X578" s="52">
        <v>0</v>
      </c>
      <c r="Y578" s="15">
        <v>7.0000000000000007E-2</v>
      </c>
      <c r="Z578" s="51">
        <f t="shared" si="59"/>
        <v>0</v>
      </c>
      <c r="AA578" s="30">
        <v>0</v>
      </c>
      <c r="AB578" s="52">
        <f t="shared" si="60"/>
        <v>0</v>
      </c>
      <c r="AC578" s="14"/>
    </row>
    <row r="579" spans="1:29" hidden="1" x14ac:dyDescent="0.3">
      <c r="A579" s="13" t="s">
        <v>481</v>
      </c>
      <c r="B579" s="25" t="s">
        <v>482</v>
      </c>
      <c r="C579" s="25" t="s">
        <v>684</v>
      </c>
      <c r="D579" s="25" t="s">
        <v>2401</v>
      </c>
      <c r="E579" s="31" t="s">
        <v>2497</v>
      </c>
      <c r="F579" s="31" t="s">
        <v>2497</v>
      </c>
      <c r="G579" s="57">
        <v>237</v>
      </c>
      <c r="H579" s="25" t="s">
        <v>2319</v>
      </c>
      <c r="I579" s="25" t="s">
        <v>2427</v>
      </c>
      <c r="J579" s="25"/>
      <c r="K579" s="25" t="s">
        <v>2321</v>
      </c>
      <c r="L579" s="25" t="s">
        <v>487</v>
      </c>
      <c r="M579" s="30">
        <v>0.08</v>
      </c>
      <c r="N579" s="14"/>
      <c r="O579" s="14"/>
      <c r="P579" s="22">
        <v>373.35599999924301</v>
      </c>
      <c r="Q579" s="52"/>
      <c r="R579" s="52">
        <v>0</v>
      </c>
      <c r="S579" s="22">
        <f t="shared" ref="S579:S642" si="62">P579+Q579-R579</f>
        <v>373.35599999924301</v>
      </c>
      <c r="T579" s="37">
        <f t="shared" ref="T579:T642" si="63">IF(L579="折扣",R579/(1+AA579)*M579,IF(L579="返现",R579/(1+AA579),R579/(1+M579+AA579)))</f>
        <v>0</v>
      </c>
      <c r="U579" s="27">
        <v>0</v>
      </c>
      <c r="V579" s="18">
        <v>0</v>
      </c>
      <c r="W579" s="38">
        <f t="shared" si="61"/>
        <v>0</v>
      </c>
      <c r="X579" s="52">
        <v>0</v>
      </c>
      <c r="Y579" s="15">
        <v>7.0000000000000007E-2</v>
      </c>
      <c r="Z579" s="51">
        <f t="shared" ref="Z579:Z642" si="64">R579*Y579</f>
        <v>0</v>
      </c>
      <c r="AA579" s="30">
        <v>0.4</v>
      </c>
      <c r="AB579" s="52">
        <f t="shared" si="60"/>
        <v>0</v>
      </c>
      <c r="AC579" s="14"/>
    </row>
    <row r="580" spans="1:29" hidden="1" x14ac:dyDescent="0.3">
      <c r="A580" s="13" t="s">
        <v>481</v>
      </c>
      <c r="B580" s="25" t="s">
        <v>482</v>
      </c>
      <c r="C580" s="25" t="s">
        <v>684</v>
      </c>
      <c r="D580" s="25" t="s">
        <v>2401</v>
      </c>
      <c r="E580" s="31" t="s">
        <v>2498</v>
      </c>
      <c r="F580" s="31" t="s">
        <v>2498</v>
      </c>
      <c r="G580" s="57">
        <v>237</v>
      </c>
      <c r="H580" s="25" t="s">
        <v>2319</v>
      </c>
      <c r="I580" s="25" t="s">
        <v>2427</v>
      </c>
      <c r="J580" s="25"/>
      <c r="K580" s="25" t="s">
        <v>2321</v>
      </c>
      <c r="L580" s="25" t="s">
        <v>487</v>
      </c>
      <c r="M580" s="30">
        <v>7.0000000000000007E-2</v>
      </c>
      <c r="N580" s="14"/>
      <c r="O580" s="14"/>
      <c r="P580" s="22">
        <v>10175.324000000201</v>
      </c>
      <c r="Q580" s="52"/>
      <c r="R580" s="52">
        <v>0</v>
      </c>
      <c r="S580" s="22">
        <f t="shared" si="62"/>
        <v>10175.324000000201</v>
      </c>
      <c r="T580" s="37">
        <f t="shared" si="63"/>
        <v>0</v>
      </c>
      <c r="U580" s="27">
        <v>0</v>
      </c>
      <c r="V580" s="18">
        <v>0</v>
      </c>
      <c r="W580" s="38">
        <f t="shared" si="61"/>
        <v>0</v>
      </c>
      <c r="X580" s="52">
        <v>0</v>
      </c>
      <c r="Y580" s="15">
        <v>7.0000000000000007E-2</v>
      </c>
      <c r="Z580" s="51">
        <f t="shared" si="64"/>
        <v>0</v>
      </c>
      <c r="AA580" s="30">
        <v>0.4</v>
      </c>
      <c r="AB580" s="52">
        <f t="shared" si="60"/>
        <v>0</v>
      </c>
      <c r="AC580" s="14"/>
    </row>
    <row r="581" spans="1:29" hidden="1" x14ac:dyDescent="0.3">
      <c r="A581" s="13" t="s">
        <v>481</v>
      </c>
      <c r="B581" s="25" t="s">
        <v>482</v>
      </c>
      <c r="C581" s="25" t="s">
        <v>684</v>
      </c>
      <c r="D581" s="25" t="s">
        <v>2401</v>
      </c>
      <c r="E581" s="31" t="s">
        <v>2453</v>
      </c>
      <c r="F581" s="31" t="s">
        <v>2453</v>
      </c>
      <c r="G581" s="57">
        <v>237</v>
      </c>
      <c r="H581" s="25" t="s">
        <v>2319</v>
      </c>
      <c r="I581" s="25" t="s">
        <v>2427</v>
      </c>
      <c r="J581" s="25"/>
      <c r="K581" s="25" t="s">
        <v>711</v>
      </c>
      <c r="L581" s="25" t="s">
        <v>487</v>
      </c>
      <c r="M581" s="30">
        <v>5.04E-2</v>
      </c>
      <c r="N581" s="14"/>
      <c r="O581" s="14"/>
      <c r="P581" s="22">
        <v>37.065800000005801</v>
      </c>
      <c r="Q581" s="52"/>
      <c r="R581" s="52">
        <v>0</v>
      </c>
      <c r="S581" s="22">
        <f t="shared" si="62"/>
        <v>37.065800000005801</v>
      </c>
      <c r="T581" s="37">
        <f t="shared" si="63"/>
        <v>0</v>
      </c>
      <c r="U581" s="27">
        <v>0</v>
      </c>
      <c r="V581" s="18">
        <v>0</v>
      </c>
      <c r="W581" s="38">
        <f t="shared" si="61"/>
        <v>0</v>
      </c>
      <c r="X581" s="52">
        <v>0</v>
      </c>
      <c r="Y581" s="15">
        <v>7.0000000000000007E-2</v>
      </c>
      <c r="Z581" s="51">
        <f t="shared" si="64"/>
        <v>0</v>
      </c>
      <c r="AA581" s="30">
        <v>0.37</v>
      </c>
      <c r="AB581" s="52">
        <f t="shared" si="60"/>
        <v>0</v>
      </c>
      <c r="AC581" s="14"/>
    </row>
    <row r="582" spans="1:29" hidden="1" x14ac:dyDescent="0.3">
      <c r="A582" s="13" t="s">
        <v>481</v>
      </c>
      <c r="B582" s="25" t="s">
        <v>482</v>
      </c>
      <c r="C582" s="25" t="s">
        <v>684</v>
      </c>
      <c r="D582" s="25" t="s">
        <v>2401</v>
      </c>
      <c r="E582" s="31" t="s">
        <v>2453</v>
      </c>
      <c r="F582" s="31" t="s">
        <v>2453</v>
      </c>
      <c r="G582" s="57">
        <v>237</v>
      </c>
      <c r="H582" s="25" t="s">
        <v>2319</v>
      </c>
      <c r="I582" s="25" t="s">
        <v>2427</v>
      </c>
      <c r="J582" s="25"/>
      <c r="K582" s="25" t="s">
        <v>2321</v>
      </c>
      <c r="L582" s="25" t="s">
        <v>487</v>
      </c>
      <c r="M582" s="30">
        <v>5.2200000000000003E-2</v>
      </c>
      <c r="N582" s="14"/>
      <c r="O582" s="14"/>
      <c r="P582" s="22">
        <v>496.58799999873798</v>
      </c>
      <c r="Q582" s="52"/>
      <c r="R582" s="52">
        <v>0</v>
      </c>
      <c r="S582" s="22">
        <f t="shared" si="62"/>
        <v>496.58799999873798</v>
      </c>
      <c r="T582" s="37">
        <f t="shared" si="63"/>
        <v>0</v>
      </c>
      <c r="U582" s="27">
        <v>0</v>
      </c>
      <c r="V582" s="18">
        <v>0</v>
      </c>
      <c r="W582" s="38">
        <f t="shared" si="61"/>
        <v>0</v>
      </c>
      <c r="X582" s="52">
        <v>0</v>
      </c>
      <c r="Y582" s="15">
        <v>7.0000000000000007E-2</v>
      </c>
      <c r="Z582" s="51">
        <f t="shared" si="64"/>
        <v>0</v>
      </c>
      <c r="AA582" s="30">
        <v>0.4</v>
      </c>
      <c r="AB582" s="52">
        <f t="shared" si="60"/>
        <v>0</v>
      </c>
      <c r="AC582" s="14"/>
    </row>
    <row r="583" spans="1:29" hidden="1" x14ac:dyDescent="0.3">
      <c r="A583" s="13" t="s">
        <v>481</v>
      </c>
      <c r="B583" s="25" t="s">
        <v>482</v>
      </c>
      <c r="C583" s="25" t="s">
        <v>684</v>
      </c>
      <c r="D583" s="25" t="s">
        <v>2447</v>
      </c>
      <c r="E583" s="31" t="s">
        <v>2468</v>
      </c>
      <c r="F583" s="31" t="s">
        <v>2499</v>
      </c>
      <c r="G583" s="57">
        <v>237</v>
      </c>
      <c r="H583" s="25" t="s">
        <v>2319</v>
      </c>
      <c r="I583" s="25" t="s">
        <v>2468</v>
      </c>
      <c r="J583" s="25"/>
      <c r="K583" s="25" t="s">
        <v>2321</v>
      </c>
      <c r="L583" s="25" t="s">
        <v>487</v>
      </c>
      <c r="M583" s="30">
        <v>0.12</v>
      </c>
      <c r="N583" s="14"/>
      <c r="O583" s="14"/>
      <c r="P583" s="22">
        <v>179793.861382198</v>
      </c>
      <c r="Q583" s="52"/>
      <c r="R583" s="52">
        <v>0</v>
      </c>
      <c r="S583" s="22">
        <f t="shared" si="62"/>
        <v>179793.861382198</v>
      </c>
      <c r="T583" s="37">
        <f t="shared" si="63"/>
        <v>0</v>
      </c>
      <c r="U583" s="27">
        <v>0</v>
      </c>
      <c r="V583" s="18">
        <v>0</v>
      </c>
      <c r="W583" s="38">
        <f t="shared" si="61"/>
        <v>0</v>
      </c>
      <c r="X583" s="52">
        <v>0</v>
      </c>
      <c r="Y583" s="15">
        <v>7.0000000000000007E-2</v>
      </c>
      <c r="Z583" s="51">
        <f t="shared" si="64"/>
        <v>0</v>
      </c>
      <c r="AA583" s="30">
        <v>0.41</v>
      </c>
      <c r="AB583" s="52">
        <f t="shared" si="60"/>
        <v>0</v>
      </c>
      <c r="AC583" s="14"/>
    </row>
    <row r="584" spans="1:29" hidden="1" x14ac:dyDescent="0.3">
      <c r="A584" s="13" t="s">
        <v>481</v>
      </c>
      <c r="B584" s="25" t="s">
        <v>482</v>
      </c>
      <c r="C584" s="25" t="s">
        <v>684</v>
      </c>
      <c r="D584" s="25" t="s">
        <v>2447</v>
      </c>
      <c r="E584" s="31" t="s">
        <v>2468</v>
      </c>
      <c r="F584" s="31" t="s">
        <v>2499</v>
      </c>
      <c r="G584" s="57">
        <v>237</v>
      </c>
      <c r="H584" s="25" t="s">
        <v>2319</v>
      </c>
      <c r="I584" s="25" t="s">
        <v>2468</v>
      </c>
      <c r="J584" s="25"/>
      <c r="K584" s="25" t="s">
        <v>2321</v>
      </c>
      <c r="L584" s="25" t="s">
        <v>487</v>
      </c>
      <c r="M584" s="30">
        <v>0.12</v>
      </c>
      <c r="N584" s="14"/>
      <c r="O584" s="14"/>
      <c r="P584" s="22">
        <v>-244103.99919999999</v>
      </c>
      <c r="Q584" s="52"/>
      <c r="R584" s="52">
        <v>0</v>
      </c>
      <c r="S584" s="22">
        <f t="shared" si="62"/>
        <v>-244103.99919999999</v>
      </c>
      <c r="T584" s="37">
        <f t="shared" si="63"/>
        <v>0</v>
      </c>
      <c r="U584" s="27">
        <v>0</v>
      </c>
      <c r="V584" s="18">
        <v>0</v>
      </c>
      <c r="W584" s="38">
        <f t="shared" si="61"/>
        <v>0</v>
      </c>
      <c r="X584" s="52">
        <v>0</v>
      </c>
      <c r="Y584" s="15">
        <v>7.0000000000000007E-2</v>
      </c>
      <c r="Z584" s="51">
        <f t="shared" si="64"/>
        <v>0</v>
      </c>
      <c r="AA584" s="30">
        <v>0.46</v>
      </c>
      <c r="AB584" s="52">
        <f t="shared" si="60"/>
        <v>0</v>
      </c>
      <c r="AC584" s="14"/>
    </row>
    <row r="585" spans="1:29" hidden="1" x14ac:dyDescent="0.3">
      <c r="A585" s="13" t="s">
        <v>481</v>
      </c>
      <c r="B585" s="25" t="s">
        <v>482</v>
      </c>
      <c r="C585" s="25" t="s">
        <v>684</v>
      </c>
      <c r="D585" s="25" t="s">
        <v>2401</v>
      </c>
      <c r="E585" s="31" t="s">
        <v>2500</v>
      </c>
      <c r="F585" s="31" t="s">
        <v>2500</v>
      </c>
      <c r="G585" s="57">
        <v>237</v>
      </c>
      <c r="H585" s="25" t="s">
        <v>2319</v>
      </c>
      <c r="I585" s="25" t="s">
        <v>2501</v>
      </c>
      <c r="J585" s="25"/>
      <c r="K585" s="25" t="s">
        <v>711</v>
      </c>
      <c r="L585" s="25" t="s">
        <v>487</v>
      </c>
      <c r="M585" s="30">
        <v>0.03</v>
      </c>
      <c r="N585" s="14"/>
      <c r="O585" s="14"/>
      <c r="P585" s="22">
        <v>1106.18</v>
      </c>
      <c r="Q585" s="52"/>
      <c r="R585" s="52">
        <v>0</v>
      </c>
      <c r="S585" s="22">
        <f t="shared" si="62"/>
        <v>1106.18</v>
      </c>
      <c r="T585" s="37">
        <f t="shared" si="63"/>
        <v>0</v>
      </c>
      <c r="U585" s="27">
        <v>0</v>
      </c>
      <c r="V585" s="18">
        <v>0</v>
      </c>
      <c r="W585" s="38">
        <f t="shared" si="61"/>
        <v>0</v>
      </c>
      <c r="X585" s="52">
        <v>0</v>
      </c>
      <c r="Y585" s="15">
        <v>7.0000000000000007E-2</v>
      </c>
      <c r="Z585" s="51">
        <f t="shared" si="64"/>
        <v>0</v>
      </c>
      <c r="AA585" s="30">
        <v>0</v>
      </c>
      <c r="AB585" s="52">
        <f t="shared" si="60"/>
        <v>0</v>
      </c>
      <c r="AC585" s="14"/>
    </row>
    <row r="586" spans="1:29" hidden="1" x14ac:dyDescent="0.3">
      <c r="A586" s="13" t="s">
        <v>481</v>
      </c>
      <c r="B586" s="25" t="s">
        <v>482</v>
      </c>
      <c r="C586" s="25" t="s">
        <v>483</v>
      </c>
      <c r="D586" s="25" t="s">
        <v>484</v>
      </c>
      <c r="E586" s="31" t="s">
        <v>2502</v>
      </c>
      <c r="F586" s="31" t="s">
        <v>2502</v>
      </c>
      <c r="G586" s="57">
        <v>237</v>
      </c>
      <c r="H586" s="25" t="s">
        <v>2319</v>
      </c>
      <c r="I586" s="25" t="s">
        <v>2503</v>
      </c>
      <c r="J586" s="25"/>
      <c r="K586" s="25" t="s">
        <v>711</v>
      </c>
      <c r="L586" s="25" t="s">
        <v>487</v>
      </c>
      <c r="M586" s="30">
        <v>0.02</v>
      </c>
      <c r="N586" s="14"/>
      <c r="O586" s="14"/>
      <c r="P586" s="22">
        <v>5.6086000001450902</v>
      </c>
      <c r="Q586" s="52"/>
      <c r="R586" s="52">
        <v>0</v>
      </c>
      <c r="S586" s="22">
        <f t="shared" si="62"/>
        <v>5.6086000001450902</v>
      </c>
      <c r="T586" s="37">
        <f t="shared" si="63"/>
        <v>0</v>
      </c>
      <c r="U586" s="27">
        <v>0</v>
      </c>
      <c r="V586" s="18">
        <v>0</v>
      </c>
      <c r="W586" s="38">
        <f t="shared" si="61"/>
        <v>0</v>
      </c>
      <c r="X586" s="52">
        <v>0</v>
      </c>
      <c r="Y586" s="15">
        <v>7.0000000000000007E-2</v>
      </c>
      <c r="Z586" s="51">
        <f t="shared" si="64"/>
        <v>0</v>
      </c>
      <c r="AA586" s="30">
        <v>0.02</v>
      </c>
      <c r="AB586" s="52">
        <f t="shared" si="60"/>
        <v>0</v>
      </c>
      <c r="AC586" s="14"/>
    </row>
    <row r="587" spans="1:29" hidden="1" x14ac:dyDescent="0.3">
      <c r="A587" s="13" t="s">
        <v>481</v>
      </c>
      <c r="B587" s="25" t="s">
        <v>482</v>
      </c>
      <c r="C587" s="25" t="s">
        <v>483</v>
      </c>
      <c r="D587" s="25" t="s">
        <v>494</v>
      </c>
      <c r="E587" s="31" t="s">
        <v>2504</v>
      </c>
      <c r="F587" s="31" t="s">
        <v>2505</v>
      </c>
      <c r="G587" s="57">
        <v>237</v>
      </c>
      <c r="H587" s="25" t="s">
        <v>2319</v>
      </c>
      <c r="I587" s="25" t="s">
        <v>2504</v>
      </c>
      <c r="J587" s="25"/>
      <c r="K587" s="25" t="s">
        <v>711</v>
      </c>
      <c r="L587" s="25" t="s">
        <v>487</v>
      </c>
      <c r="M587" s="30">
        <v>0.02</v>
      </c>
      <c r="N587" s="14"/>
      <c r="O587" s="14"/>
      <c r="P587" s="22">
        <v>6197.05</v>
      </c>
      <c r="Q587" s="52"/>
      <c r="R587" s="52">
        <v>0</v>
      </c>
      <c r="S587" s="22">
        <f t="shared" si="62"/>
        <v>6197.05</v>
      </c>
      <c r="T587" s="37">
        <f t="shared" si="63"/>
        <v>0</v>
      </c>
      <c r="U587" s="27">
        <v>0</v>
      </c>
      <c r="V587" s="18">
        <v>0</v>
      </c>
      <c r="W587" s="38">
        <f t="shared" si="61"/>
        <v>0</v>
      </c>
      <c r="X587" s="52">
        <v>0</v>
      </c>
      <c r="Y587" s="15">
        <v>7.0000000000000007E-2</v>
      </c>
      <c r="Z587" s="51">
        <f t="shared" si="64"/>
        <v>0</v>
      </c>
      <c r="AA587" s="30">
        <v>0</v>
      </c>
      <c r="AB587" s="52">
        <f t="shared" si="60"/>
        <v>0</v>
      </c>
      <c r="AC587" s="14"/>
    </row>
    <row r="588" spans="1:29" hidden="1" x14ac:dyDescent="0.3">
      <c r="A588" s="13" t="s">
        <v>481</v>
      </c>
      <c r="B588" s="25" t="s">
        <v>482</v>
      </c>
      <c r="C588" s="25" t="s">
        <v>677</v>
      </c>
      <c r="D588" s="25" t="s">
        <v>678</v>
      </c>
      <c r="E588" s="31" t="s">
        <v>2506</v>
      </c>
      <c r="F588" s="31" t="s">
        <v>2507</v>
      </c>
      <c r="G588" s="57">
        <v>237</v>
      </c>
      <c r="H588" s="25" t="s">
        <v>2319</v>
      </c>
      <c r="I588" s="25" t="s">
        <v>2508</v>
      </c>
      <c r="J588" s="25"/>
      <c r="K588" s="25" t="s">
        <v>2321</v>
      </c>
      <c r="L588" s="25" t="s">
        <v>507</v>
      </c>
      <c r="M588" s="30">
        <v>0.92</v>
      </c>
      <c r="N588" s="14"/>
      <c r="O588" s="14"/>
      <c r="P588" s="22">
        <v>160473.87</v>
      </c>
      <c r="Q588" s="52"/>
      <c r="R588" s="52">
        <v>0</v>
      </c>
      <c r="S588" s="22">
        <f t="shared" si="62"/>
        <v>160473.87</v>
      </c>
      <c r="T588" s="37">
        <f t="shared" si="63"/>
        <v>0</v>
      </c>
      <c r="U588" s="27">
        <v>0</v>
      </c>
      <c r="V588" s="18">
        <v>0</v>
      </c>
      <c r="W588" s="38">
        <f t="shared" si="61"/>
        <v>0</v>
      </c>
      <c r="X588" s="52">
        <v>0</v>
      </c>
      <c r="Y588" s="15">
        <v>7.0000000000000007E-2</v>
      </c>
      <c r="Z588" s="51">
        <f t="shared" si="64"/>
        <v>0</v>
      </c>
      <c r="AA588" s="30">
        <v>0</v>
      </c>
      <c r="AB588" s="52">
        <f t="shared" si="60"/>
        <v>0</v>
      </c>
      <c r="AC588" s="14"/>
    </row>
    <row r="589" spans="1:29" hidden="1" x14ac:dyDescent="0.3">
      <c r="A589" s="13" t="s">
        <v>481</v>
      </c>
      <c r="B589" s="25" t="s">
        <v>482</v>
      </c>
      <c r="C589" s="25" t="s">
        <v>499</v>
      </c>
      <c r="D589" s="25" t="s">
        <v>553</v>
      </c>
      <c r="E589" s="31" t="s">
        <v>2509</v>
      </c>
      <c r="F589" s="31" t="s">
        <v>2509</v>
      </c>
      <c r="G589" s="57">
        <v>237</v>
      </c>
      <c r="H589" s="25" t="s">
        <v>2319</v>
      </c>
      <c r="I589" s="25" t="s">
        <v>2509</v>
      </c>
      <c r="J589" s="25"/>
      <c r="K589" s="25" t="s">
        <v>486</v>
      </c>
      <c r="L589" s="25" t="s">
        <v>487</v>
      </c>
      <c r="M589" s="55">
        <v>0.03</v>
      </c>
      <c r="N589" s="14"/>
      <c r="O589" s="14"/>
      <c r="P589" s="22">
        <v>63.648999999916001</v>
      </c>
      <c r="Q589" s="52"/>
      <c r="R589" s="52">
        <v>0</v>
      </c>
      <c r="S589" s="22">
        <f t="shared" si="62"/>
        <v>63.648999999916001</v>
      </c>
      <c r="T589" s="37">
        <f t="shared" si="63"/>
        <v>0</v>
      </c>
      <c r="U589" s="45">
        <v>0</v>
      </c>
      <c r="V589" s="18">
        <v>0</v>
      </c>
      <c r="W589" s="38">
        <f t="shared" si="61"/>
        <v>0</v>
      </c>
      <c r="X589" s="52">
        <v>0</v>
      </c>
      <c r="Y589" s="15">
        <v>0</v>
      </c>
      <c r="Z589" s="51">
        <f t="shared" si="64"/>
        <v>0</v>
      </c>
      <c r="AA589" s="55">
        <v>0</v>
      </c>
      <c r="AB589" s="52">
        <f t="shared" si="60"/>
        <v>0</v>
      </c>
      <c r="AC589" s="14"/>
    </row>
    <row r="590" spans="1:29" hidden="1" x14ac:dyDescent="0.3">
      <c r="A590" s="13" t="s">
        <v>481</v>
      </c>
      <c r="B590" s="25" t="s">
        <v>482</v>
      </c>
      <c r="C590" s="25" t="s">
        <v>677</v>
      </c>
      <c r="D590" s="25" t="s">
        <v>678</v>
      </c>
      <c r="E590" s="31" t="s">
        <v>2510</v>
      </c>
      <c r="F590" s="31" t="s">
        <v>2510</v>
      </c>
      <c r="G590" s="57">
        <v>237</v>
      </c>
      <c r="H590" s="25" t="s">
        <v>2319</v>
      </c>
      <c r="I590" s="25" t="s">
        <v>2511</v>
      </c>
      <c r="J590" s="25"/>
      <c r="K590" s="25" t="s">
        <v>711</v>
      </c>
      <c r="L590" s="25" t="s">
        <v>496</v>
      </c>
      <c r="M590" s="30">
        <v>0</v>
      </c>
      <c r="N590" s="14"/>
      <c r="O590" s="14"/>
      <c r="P590" s="22">
        <v>11.6399999999994</v>
      </c>
      <c r="Q590" s="52"/>
      <c r="R590" s="52">
        <v>0</v>
      </c>
      <c r="S590" s="22">
        <f t="shared" si="62"/>
        <v>11.6399999999994</v>
      </c>
      <c r="T590" s="37">
        <f t="shared" si="63"/>
        <v>0</v>
      </c>
      <c r="U590" s="27">
        <v>0</v>
      </c>
      <c r="V590" s="18">
        <v>0</v>
      </c>
      <c r="W590" s="38">
        <f t="shared" si="61"/>
        <v>0</v>
      </c>
      <c r="X590" s="52">
        <v>0</v>
      </c>
      <c r="Y590" s="15">
        <v>7.0000000000000007E-2</v>
      </c>
      <c r="Z590" s="51">
        <f t="shared" si="64"/>
        <v>0</v>
      </c>
      <c r="AA590" s="30">
        <v>0</v>
      </c>
      <c r="AB590" s="52">
        <f t="shared" si="60"/>
        <v>0</v>
      </c>
      <c r="AC590" s="14"/>
    </row>
    <row r="591" spans="1:29" hidden="1" x14ac:dyDescent="0.3">
      <c r="A591" s="13" t="s">
        <v>481</v>
      </c>
      <c r="B591" s="25" t="s">
        <v>482</v>
      </c>
      <c r="C591" s="25" t="s">
        <v>684</v>
      </c>
      <c r="D591" s="25" t="s">
        <v>2447</v>
      </c>
      <c r="E591" s="31" t="s">
        <v>2512</v>
      </c>
      <c r="F591" s="31" t="s">
        <v>2512</v>
      </c>
      <c r="G591" s="57">
        <v>237</v>
      </c>
      <c r="H591" s="25" t="s">
        <v>2319</v>
      </c>
      <c r="I591" s="25" t="s">
        <v>2427</v>
      </c>
      <c r="J591" s="25"/>
      <c r="K591" s="25" t="s">
        <v>711</v>
      </c>
      <c r="L591" s="25" t="s">
        <v>487</v>
      </c>
      <c r="M591" s="30">
        <v>0.03</v>
      </c>
      <c r="N591" s="14"/>
      <c r="O591" s="14"/>
      <c r="P591" s="22">
        <v>-5.121800000001997</v>
      </c>
      <c r="Q591" s="52"/>
      <c r="R591" s="52">
        <v>0</v>
      </c>
      <c r="S591" s="22">
        <f t="shared" si="62"/>
        <v>-5.121800000001997</v>
      </c>
      <c r="T591" s="37">
        <f t="shared" si="63"/>
        <v>0</v>
      </c>
      <c r="U591" s="27">
        <v>0</v>
      </c>
      <c r="V591" s="18">
        <v>0</v>
      </c>
      <c r="W591" s="38">
        <f t="shared" si="61"/>
        <v>0</v>
      </c>
      <c r="X591" s="52">
        <v>0</v>
      </c>
      <c r="Y591" s="15">
        <v>7.0000000000000007E-2</v>
      </c>
      <c r="Z591" s="51">
        <f t="shared" si="64"/>
        <v>0</v>
      </c>
      <c r="AA591" s="30">
        <v>0.37</v>
      </c>
      <c r="AB591" s="52">
        <f t="shared" si="60"/>
        <v>0</v>
      </c>
      <c r="AC591" s="14"/>
    </row>
    <row r="592" spans="1:29" hidden="1" x14ac:dyDescent="0.3">
      <c r="A592" s="13" t="s">
        <v>481</v>
      </c>
      <c r="B592" s="25" t="s">
        <v>482</v>
      </c>
      <c r="C592" s="25" t="s">
        <v>684</v>
      </c>
      <c r="D592" s="25" t="s">
        <v>2401</v>
      </c>
      <c r="E592" s="31" t="s">
        <v>2513</v>
      </c>
      <c r="F592" s="31" t="s">
        <v>2513</v>
      </c>
      <c r="G592" s="57">
        <v>237</v>
      </c>
      <c r="H592" s="25" t="s">
        <v>2319</v>
      </c>
      <c r="I592" s="25" t="s">
        <v>2513</v>
      </c>
      <c r="J592" s="25"/>
      <c r="K592" s="25" t="s">
        <v>2321</v>
      </c>
      <c r="L592" s="25" t="s">
        <v>487</v>
      </c>
      <c r="M592" s="30">
        <v>0.06</v>
      </c>
      <c r="N592" s="14"/>
      <c r="O592" s="14"/>
      <c r="P592" s="22">
        <v>-1334.52</v>
      </c>
      <c r="Q592" s="52"/>
      <c r="R592" s="52">
        <v>0</v>
      </c>
      <c r="S592" s="22">
        <f t="shared" si="62"/>
        <v>-1334.52</v>
      </c>
      <c r="T592" s="37">
        <f t="shared" si="63"/>
        <v>0</v>
      </c>
      <c r="U592" s="27">
        <v>0</v>
      </c>
      <c r="V592" s="18">
        <v>0</v>
      </c>
      <c r="W592" s="38">
        <f t="shared" si="61"/>
        <v>0</v>
      </c>
      <c r="X592" s="52">
        <v>0</v>
      </c>
      <c r="Y592" s="15">
        <v>7.0000000000000007E-2</v>
      </c>
      <c r="Z592" s="51">
        <f t="shared" si="64"/>
        <v>0</v>
      </c>
      <c r="AA592" s="30">
        <v>0</v>
      </c>
      <c r="AB592" s="52">
        <f t="shared" si="60"/>
        <v>0</v>
      </c>
      <c r="AC592" s="14"/>
    </row>
    <row r="593" spans="1:29" hidden="1" x14ac:dyDescent="0.3">
      <c r="A593" s="13" t="s">
        <v>481</v>
      </c>
      <c r="B593" s="25" t="s">
        <v>482</v>
      </c>
      <c r="C593" s="25" t="s">
        <v>684</v>
      </c>
      <c r="D593" s="25" t="s">
        <v>2447</v>
      </c>
      <c r="E593" s="31" t="s">
        <v>2514</v>
      </c>
      <c r="F593" s="31" t="s">
        <v>2514</v>
      </c>
      <c r="G593" s="32">
        <v>237</v>
      </c>
      <c r="H593" s="25" t="s">
        <v>2319</v>
      </c>
      <c r="I593" s="25" t="s">
        <v>2403</v>
      </c>
      <c r="J593" s="25"/>
      <c r="K593" s="25" t="s">
        <v>2321</v>
      </c>
      <c r="L593" s="25" t="s">
        <v>487</v>
      </c>
      <c r="M593" s="30">
        <v>0.11</v>
      </c>
      <c r="N593" s="14"/>
      <c r="O593" s="14"/>
      <c r="P593" s="22">
        <v>-1677.27</v>
      </c>
      <c r="Q593" s="52"/>
      <c r="R593" s="52">
        <v>0</v>
      </c>
      <c r="S593" s="22">
        <f t="shared" si="62"/>
        <v>-1677.27</v>
      </c>
      <c r="T593" s="37">
        <f t="shared" si="63"/>
        <v>0</v>
      </c>
      <c r="U593" s="27">
        <v>0</v>
      </c>
      <c r="V593" s="18">
        <v>0</v>
      </c>
      <c r="W593" s="38">
        <f t="shared" si="61"/>
        <v>0</v>
      </c>
      <c r="X593" s="52">
        <v>0</v>
      </c>
      <c r="Y593" s="15">
        <v>7.0000000000000007E-2</v>
      </c>
      <c r="Z593" s="51">
        <f t="shared" si="64"/>
        <v>0</v>
      </c>
      <c r="AA593" s="30">
        <v>0.39</v>
      </c>
      <c r="AB593" s="52">
        <f t="shared" si="60"/>
        <v>0</v>
      </c>
      <c r="AC593" s="14"/>
    </row>
    <row r="594" spans="1:29" hidden="1" x14ac:dyDescent="0.3">
      <c r="A594" s="13" t="s">
        <v>481</v>
      </c>
      <c r="B594" s="25" t="s">
        <v>482</v>
      </c>
      <c r="C594" s="25" t="s">
        <v>684</v>
      </c>
      <c r="D594" s="25" t="s">
        <v>2447</v>
      </c>
      <c r="E594" s="31" t="s">
        <v>2491</v>
      </c>
      <c r="F594" s="31" t="s">
        <v>2491</v>
      </c>
      <c r="G594" s="32">
        <v>237</v>
      </c>
      <c r="H594" s="25" t="s">
        <v>2319</v>
      </c>
      <c r="I594" s="25" t="s">
        <v>2427</v>
      </c>
      <c r="J594" s="25"/>
      <c r="K594" s="25" t="s">
        <v>2321</v>
      </c>
      <c r="L594" s="25" t="s">
        <v>487</v>
      </c>
      <c r="M594" s="30">
        <v>0.04</v>
      </c>
      <c r="N594" s="14"/>
      <c r="O594" s="14"/>
      <c r="P594" s="22">
        <v>2269.27</v>
      </c>
      <c r="Q594" s="52"/>
      <c r="R594" s="52">
        <v>0</v>
      </c>
      <c r="S594" s="22">
        <f t="shared" si="62"/>
        <v>2269.27</v>
      </c>
      <c r="T594" s="37">
        <f t="shared" si="63"/>
        <v>0</v>
      </c>
      <c r="U594" s="27">
        <v>0</v>
      </c>
      <c r="V594" s="18">
        <v>0</v>
      </c>
      <c r="W594" s="38">
        <f t="shared" si="61"/>
        <v>0</v>
      </c>
      <c r="X594" s="52">
        <v>0</v>
      </c>
      <c r="Y594" s="15">
        <v>7.0000000000000007E-2</v>
      </c>
      <c r="Z594" s="51">
        <f t="shared" si="64"/>
        <v>0</v>
      </c>
      <c r="AA594" s="30">
        <v>0.41</v>
      </c>
      <c r="AB594" s="52">
        <f t="shared" si="60"/>
        <v>0</v>
      </c>
      <c r="AC594" s="14"/>
    </row>
    <row r="595" spans="1:29" hidden="1" x14ac:dyDescent="0.3">
      <c r="A595" s="13" t="s">
        <v>481</v>
      </c>
      <c r="B595" s="25" t="s">
        <v>482</v>
      </c>
      <c r="C595" s="25" t="s">
        <v>483</v>
      </c>
      <c r="D595" s="25" t="s">
        <v>494</v>
      </c>
      <c r="E595" s="31" t="s">
        <v>2322</v>
      </c>
      <c r="F595" s="31" t="s">
        <v>2322</v>
      </c>
      <c r="G595" s="57">
        <v>237</v>
      </c>
      <c r="H595" s="25" t="s">
        <v>2319</v>
      </c>
      <c r="I595" s="25" t="s">
        <v>2515</v>
      </c>
      <c r="J595" s="25"/>
      <c r="K595" s="25" t="s">
        <v>711</v>
      </c>
      <c r="L595" s="25" t="s">
        <v>487</v>
      </c>
      <c r="M595" s="55">
        <v>0.03</v>
      </c>
      <c r="N595" s="14"/>
      <c r="O595" s="14"/>
      <c r="P595" s="22">
        <v>31603.296300000919</v>
      </c>
      <c r="Q595" s="52"/>
      <c r="R595" s="52">
        <v>0</v>
      </c>
      <c r="S595" s="22">
        <f t="shared" si="62"/>
        <v>31603.296300000919</v>
      </c>
      <c r="T595" s="37">
        <f t="shared" si="63"/>
        <v>0</v>
      </c>
      <c r="U595" s="45">
        <v>0</v>
      </c>
      <c r="V595" s="18">
        <v>0</v>
      </c>
      <c r="W595" s="38">
        <f t="shared" si="61"/>
        <v>0</v>
      </c>
      <c r="X595" s="52">
        <v>0</v>
      </c>
      <c r="Y595" s="15">
        <v>7.0000000000000007E-2</v>
      </c>
      <c r="Z595" s="51">
        <f t="shared" si="64"/>
        <v>0</v>
      </c>
      <c r="AA595" s="55">
        <v>0.21</v>
      </c>
      <c r="AB595" s="52">
        <f t="shared" si="60"/>
        <v>0</v>
      </c>
      <c r="AC595" s="14"/>
    </row>
    <row r="596" spans="1:29" hidden="1" x14ac:dyDescent="0.3">
      <c r="A596" s="13" t="s">
        <v>481</v>
      </c>
      <c r="B596" s="25" t="s">
        <v>482</v>
      </c>
      <c r="C596" s="25" t="s">
        <v>641</v>
      </c>
      <c r="D596" s="25" t="s">
        <v>2075</v>
      </c>
      <c r="E596" s="25" t="s">
        <v>2381</v>
      </c>
      <c r="F596" s="25" t="s">
        <v>2381</v>
      </c>
      <c r="G596" s="26">
        <v>237</v>
      </c>
      <c r="H596" s="25" t="s">
        <v>2319</v>
      </c>
      <c r="I596" s="25" t="s">
        <v>2381</v>
      </c>
      <c r="J596" s="25"/>
      <c r="K596" s="25" t="s">
        <v>711</v>
      </c>
      <c r="L596" s="25" t="s">
        <v>487</v>
      </c>
      <c r="M596" s="45">
        <v>0.05</v>
      </c>
      <c r="N596" s="14"/>
      <c r="O596" s="14"/>
      <c r="P596" s="22">
        <v>-20932.000400000765</v>
      </c>
      <c r="Q596" s="52"/>
      <c r="R596" s="52">
        <v>0</v>
      </c>
      <c r="S596" s="22">
        <f t="shared" si="62"/>
        <v>-20932.000400000765</v>
      </c>
      <c r="T596" s="37">
        <f t="shared" si="63"/>
        <v>0</v>
      </c>
      <c r="U596" s="45">
        <v>0</v>
      </c>
      <c r="V596" s="18">
        <v>0</v>
      </c>
      <c r="W596" s="38">
        <f t="shared" si="61"/>
        <v>0</v>
      </c>
      <c r="X596" s="52">
        <v>0</v>
      </c>
      <c r="Y596" s="15">
        <v>7.0000000000000007E-2</v>
      </c>
      <c r="Z596" s="51">
        <f t="shared" si="64"/>
        <v>0</v>
      </c>
      <c r="AA596" s="45">
        <v>0.21</v>
      </c>
      <c r="AB596" s="52">
        <f t="shared" si="60"/>
        <v>0</v>
      </c>
      <c r="AC596" s="14"/>
    </row>
    <row r="597" spans="1:29" hidden="1" x14ac:dyDescent="0.3">
      <c r="A597" s="13" t="s">
        <v>481</v>
      </c>
      <c r="B597" s="25" t="s">
        <v>482</v>
      </c>
      <c r="C597" s="25" t="s">
        <v>641</v>
      </c>
      <c r="D597" s="25" t="s">
        <v>665</v>
      </c>
      <c r="E597" s="31" t="s">
        <v>326</v>
      </c>
      <c r="F597" s="31" t="s">
        <v>326</v>
      </c>
      <c r="G597" s="32">
        <v>237</v>
      </c>
      <c r="H597" s="25" t="s">
        <v>2319</v>
      </c>
      <c r="I597" s="25" t="s">
        <v>2353</v>
      </c>
      <c r="J597" s="25"/>
      <c r="K597" s="25" t="s">
        <v>2321</v>
      </c>
      <c r="L597" s="25" t="s">
        <v>487</v>
      </c>
      <c r="M597" s="27">
        <v>4.2299999999999997E-2</v>
      </c>
      <c r="N597" s="14"/>
      <c r="O597" s="14"/>
      <c r="P597" s="22">
        <v>10317.915900000029</v>
      </c>
      <c r="Q597" s="52"/>
      <c r="R597" s="52">
        <v>0</v>
      </c>
      <c r="S597" s="22">
        <f t="shared" si="62"/>
        <v>10317.915900000029</v>
      </c>
      <c r="T597" s="37">
        <f t="shared" si="63"/>
        <v>0</v>
      </c>
      <c r="U597" s="27">
        <v>0</v>
      </c>
      <c r="V597" s="18">
        <v>0</v>
      </c>
      <c r="W597" s="38">
        <f t="shared" si="61"/>
        <v>0</v>
      </c>
      <c r="X597" s="52">
        <v>0</v>
      </c>
      <c r="Y597" s="15">
        <v>7.0000000000000007E-2</v>
      </c>
      <c r="Z597" s="51">
        <f t="shared" si="64"/>
        <v>0</v>
      </c>
      <c r="AA597" s="27">
        <v>0.41</v>
      </c>
      <c r="AB597" s="52">
        <f t="shared" si="60"/>
        <v>0</v>
      </c>
      <c r="AC597" s="14"/>
    </row>
    <row r="598" spans="1:29" hidden="1" x14ac:dyDescent="0.3">
      <c r="A598" s="13" t="s">
        <v>2886</v>
      </c>
      <c r="B598" s="14" t="s">
        <v>482</v>
      </c>
      <c r="C598" s="14" t="s">
        <v>483</v>
      </c>
      <c r="D598" s="14" t="s">
        <v>484</v>
      </c>
      <c r="E598" s="14" t="s">
        <v>1619</v>
      </c>
      <c r="F598" s="14" t="s">
        <v>1619</v>
      </c>
      <c r="G598" s="14">
        <v>224</v>
      </c>
      <c r="H598" s="14" t="s">
        <v>2887</v>
      </c>
      <c r="I598" s="14" t="s">
        <v>2888</v>
      </c>
      <c r="J598" s="14"/>
      <c r="K598" s="14" t="s">
        <v>486</v>
      </c>
      <c r="L598" s="14" t="s">
        <v>487</v>
      </c>
      <c r="M598" s="50">
        <v>0.05</v>
      </c>
      <c r="N598" s="16">
        <v>1000257667</v>
      </c>
      <c r="O598" s="14"/>
      <c r="P598" s="51">
        <v>0</v>
      </c>
      <c r="Q598" s="52">
        <v>10500</v>
      </c>
      <c r="R598" s="52">
        <v>1617.42</v>
      </c>
      <c r="S598" s="22">
        <f t="shared" si="62"/>
        <v>8882.58</v>
      </c>
      <c r="T598" s="37">
        <f t="shared" si="63"/>
        <v>1540.4</v>
      </c>
      <c r="U598" s="50">
        <v>0</v>
      </c>
      <c r="V598" s="18">
        <v>0</v>
      </c>
      <c r="W598" s="38">
        <f t="shared" si="61"/>
        <v>77.019999999999982</v>
      </c>
      <c r="X598" s="39">
        <f>R598</f>
        <v>1617.42</v>
      </c>
      <c r="Y598" s="15">
        <v>0.08</v>
      </c>
      <c r="Z598" s="51">
        <f t="shared" si="64"/>
        <v>129.39360000000002</v>
      </c>
      <c r="AA598" s="50">
        <v>0</v>
      </c>
      <c r="AB598" s="39">
        <f>X598</f>
        <v>1617.42</v>
      </c>
      <c r="AC598" s="14"/>
    </row>
    <row r="599" spans="1:29" hidden="1" x14ac:dyDescent="0.3">
      <c r="A599" s="13" t="s">
        <v>2889</v>
      </c>
      <c r="B599" s="14" t="s">
        <v>482</v>
      </c>
      <c r="C599" s="14" t="s">
        <v>499</v>
      </c>
      <c r="D599" s="14" t="s">
        <v>500</v>
      </c>
      <c r="E599" s="14" t="s">
        <v>2890</v>
      </c>
      <c r="F599" s="14" t="s">
        <v>2890</v>
      </c>
      <c r="G599" s="14">
        <v>224</v>
      </c>
      <c r="H599" s="14" t="s">
        <v>2887</v>
      </c>
      <c r="I599" s="14" t="s">
        <v>2891</v>
      </c>
      <c r="J599" s="14"/>
      <c r="K599" s="14" t="s">
        <v>486</v>
      </c>
      <c r="L599" s="14" t="s">
        <v>487</v>
      </c>
      <c r="M599" s="50">
        <v>0.04</v>
      </c>
      <c r="N599" s="16">
        <v>1000257795</v>
      </c>
      <c r="O599" s="14"/>
      <c r="P599" s="51">
        <v>0</v>
      </c>
      <c r="Q599" s="52">
        <v>1716.94</v>
      </c>
      <c r="R599" s="52">
        <v>1716.9399999999998</v>
      </c>
      <c r="S599" s="22">
        <f t="shared" si="62"/>
        <v>0</v>
      </c>
      <c r="T599" s="37">
        <f t="shared" si="63"/>
        <v>1650.903846153846</v>
      </c>
      <c r="U599" s="50">
        <v>0</v>
      </c>
      <c r="V599" s="17">
        <v>0</v>
      </c>
      <c r="W599" s="38">
        <f t="shared" si="61"/>
        <v>66.036153846153866</v>
      </c>
      <c r="X599" s="39">
        <f t="shared" ref="X599:X600" si="65">R599</f>
        <v>1716.9399999999998</v>
      </c>
      <c r="Y599" s="15">
        <v>0.08</v>
      </c>
      <c r="Z599" s="51">
        <f t="shared" si="64"/>
        <v>137.3552</v>
      </c>
      <c r="AA599" s="50">
        <v>0</v>
      </c>
      <c r="AB599" s="39">
        <f t="shared" ref="AB599:AB600" si="66">X599</f>
        <v>1716.9399999999998</v>
      </c>
      <c r="AC599" s="14"/>
    </row>
    <row r="600" spans="1:29" hidden="1" x14ac:dyDescent="0.3">
      <c r="A600" s="13" t="s">
        <v>481</v>
      </c>
      <c r="B600" s="14" t="s">
        <v>482</v>
      </c>
      <c r="C600" s="14" t="s">
        <v>499</v>
      </c>
      <c r="D600" s="14" t="s">
        <v>500</v>
      </c>
      <c r="E600" s="14" t="s">
        <v>2892</v>
      </c>
      <c r="F600" s="14" t="s">
        <v>2892</v>
      </c>
      <c r="G600" s="14">
        <v>224</v>
      </c>
      <c r="H600" s="14" t="s">
        <v>2887</v>
      </c>
      <c r="I600" s="14" t="s">
        <v>2893</v>
      </c>
      <c r="J600" s="14"/>
      <c r="K600" s="14" t="s">
        <v>486</v>
      </c>
      <c r="L600" s="14" t="s">
        <v>487</v>
      </c>
      <c r="M600" s="50">
        <v>0.05</v>
      </c>
      <c r="N600" s="16">
        <v>1000264650</v>
      </c>
      <c r="O600" s="14"/>
      <c r="P600" s="51">
        <v>0</v>
      </c>
      <c r="Q600" s="52">
        <v>10000</v>
      </c>
      <c r="R600" s="52">
        <v>200.79999999999998</v>
      </c>
      <c r="S600" s="22">
        <f t="shared" si="62"/>
        <v>9799.2000000000007</v>
      </c>
      <c r="T600" s="37">
        <f t="shared" si="63"/>
        <v>191.23809523809521</v>
      </c>
      <c r="U600" s="50">
        <v>0</v>
      </c>
      <c r="V600" s="17">
        <v>0</v>
      </c>
      <c r="W600" s="38">
        <f t="shared" si="61"/>
        <v>9.5619047619047706</v>
      </c>
      <c r="X600" s="39">
        <f t="shared" si="65"/>
        <v>200.79999999999998</v>
      </c>
      <c r="Y600" s="15">
        <v>0.08</v>
      </c>
      <c r="Z600" s="51">
        <f t="shared" si="64"/>
        <v>16.064</v>
      </c>
      <c r="AA600" s="50">
        <v>0</v>
      </c>
      <c r="AB600" s="39">
        <f t="shared" si="66"/>
        <v>200.79999999999998</v>
      </c>
      <c r="AC600" s="14"/>
    </row>
    <row r="601" spans="1:29" hidden="1" x14ac:dyDescent="0.3">
      <c r="A601" s="13" t="s">
        <v>2886</v>
      </c>
      <c r="B601" s="14" t="s">
        <v>482</v>
      </c>
      <c r="C601" s="14" t="s">
        <v>499</v>
      </c>
      <c r="D601" s="14" t="s">
        <v>500</v>
      </c>
      <c r="E601" s="14" t="s">
        <v>2911</v>
      </c>
      <c r="F601" s="14" t="s">
        <v>2912</v>
      </c>
      <c r="G601" s="14">
        <v>492</v>
      </c>
      <c r="H601" s="14" t="s">
        <v>2913</v>
      </c>
      <c r="I601" s="14" t="s">
        <v>2914</v>
      </c>
      <c r="J601" s="14"/>
      <c r="K601" s="14" t="s">
        <v>711</v>
      </c>
      <c r="L601" s="14" t="s">
        <v>487</v>
      </c>
      <c r="M601" s="50">
        <v>0.06</v>
      </c>
      <c r="N601" s="16">
        <v>1000209655</v>
      </c>
      <c r="O601" s="14"/>
      <c r="P601" s="51">
        <v>68926.709999999992</v>
      </c>
      <c r="Q601" s="52">
        <v>95400</v>
      </c>
      <c r="R601" s="52">
        <v>24133.140000000003</v>
      </c>
      <c r="S601" s="22">
        <f t="shared" si="62"/>
        <v>140193.56999999998</v>
      </c>
      <c r="T601" s="37">
        <f t="shared" si="63"/>
        <v>22767.113207547172</v>
      </c>
      <c r="U601" s="50">
        <v>0</v>
      </c>
      <c r="V601" s="17">
        <v>0</v>
      </c>
      <c r="W601" s="38">
        <f t="shared" si="61"/>
        <v>1366.0267924528307</v>
      </c>
      <c r="X601" s="39">
        <f>R601</f>
        <v>24133.140000000003</v>
      </c>
      <c r="Y601" s="15">
        <v>0.1</v>
      </c>
      <c r="Z601" s="51">
        <f t="shared" si="64"/>
        <v>2413.3140000000003</v>
      </c>
      <c r="AA601" s="50">
        <v>0</v>
      </c>
      <c r="AB601" s="39">
        <f>X601</f>
        <v>24133.140000000003</v>
      </c>
      <c r="AC601" s="14"/>
    </row>
    <row r="602" spans="1:29" hidden="1" x14ac:dyDescent="0.3">
      <c r="A602" s="13" t="s">
        <v>2886</v>
      </c>
      <c r="B602" s="14" t="s">
        <v>482</v>
      </c>
      <c r="C602" s="14" t="s">
        <v>499</v>
      </c>
      <c r="D602" s="14" t="s">
        <v>500</v>
      </c>
      <c r="E602" s="14" t="s">
        <v>2911</v>
      </c>
      <c r="F602" s="14" t="s">
        <v>2912</v>
      </c>
      <c r="G602" s="14">
        <v>492</v>
      </c>
      <c r="H602" s="14" t="s">
        <v>2913</v>
      </c>
      <c r="I602" s="14" t="s">
        <v>2915</v>
      </c>
      <c r="J602" s="14"/>
      <c r="K602" s="14" t="s">
        <v>486</v>
      </c>
      <c r="L602" s="14" t="s">
        <v>487</v>
      </c>
      <c r="M602" s="50">
        <v>0.02</v>
      </c>
      <c r="N602" s="16">
        <v>1000068286</v>
      </c>
      <c r="O602" s="14"/>
      <c r="P602" s="51">
        <v>85964.749999999767</v>
      </c>
      <c r="Q602" s="52">
        <v>479400</v>
      </c>
      <c r="R602" s="52">
        <v>445146.13999999996</v>
      </c>
      <c r="S602" s="22">
        <f t="shared" si="62"/>
        <v>120218.60999999981</v>
      </c>
      <c r="T602" s="37">
        <f t="shared" si="63"/>
        <v>436417.78431372542</v>
      </c>
      <c r="U602" s="50">
        <v>0</v>
      </c>
      <c r="V602" s="17">
        <v>0</v>
      </c>
      <c r="W602" s="38">
        <f t="shared" si="61"/>
        <v>8728.3556862745318</v>
      </c>
      <c r="X602" s="39">
        <f t="shared" ref="X602:X607" si="67">R602</f>
        <v>445146.13999999996</v>
      </c>
      <c r="Y602" s="15">
        <v>0.03</v>
      </c>
      <c r="Z602" s="51">
        <f t="shared" si="64"/>
        <v>13354.384199999999</v>
      </c>
      <c r="AA602" s="50">
        <v>0</v>
      </c>
      <c r="AB602" s="39">
        <f t="shared" ref="AB602:AB609" si="68">X602</f>
        <v>445146.13999999996</v>
      </c>
      <c r="AC602" s="14"/>
    </row>
    <row r="603" spans="1:29" hidden="1" x14ac:dyDescent="0.3">
      <c r="A603" s="13" t="s">
        <v>481</v>
      </c>
      <c r="B603" s="14" t="s">
        <v>482</v>
      </c>
      <c r="C603" s="14" t="s">
        <v>499</v>
      </c>
      <c r="D603" s="14" t="s">
        <v>500</v>
      </c>
      <c r="E603" s="14" t="s">
        <v>245</v>
      </c>
      <c r="F603" s="14" t="s">
        <v>245</v>
      </c>
      <c r="G603" s="14">
        <v>493</v>
      </c>
      <c r="H603" s="14" t="s">
        <v>2916</v>
      </c>
      <c r="I603" s="14" t="s">
        <v>2917</v>
      </c>
      <c r="J603" s="14"/>
      <c r="K603" s="14" t="s">
        <v>486</v>
      </c>
      <c r="L603" s="14" t="s">
        <v>487</v>
      </c>
      <c r="M603" s="50">
        <v>0.04</v>
      </c>
      <c r="N603" s="16">
        <v>1000253753</v>
      </c>
      <c r="O603" s="14"/>
      <c r="P603" s="51">
        <v>0</v>
      </c>
      <c r="Q603" s="52">
        <v>5200</v>
      </c>
      <c r="R603" s="52">
        <v>4108.58</v>
      </c>
      <c r="S603" s="22">
        <f t="shared" si="62"/>
        <v>1091.42</v>
      </c>
      <c r="T603" s="37">
        <f t="shared" si="63"/>
        <v>3950.5576923076919</v>
      </c>
      <c r="U603" s="50">
        <v>0</v>
      </c>
      <c r="V603" s="17">
        <v>0</v>
      </c>
      <c r="W603" s="38">
        <f t="shared" si="61"/>
        <v>158.022307692308</v>
      </c>
      <c r="X603" s="39">
        <f t="shared" si="67"/>
        <v>4108.58</v>
      </c>
      <c r="Y603" s="15">
        <v>6.5000000000000002E-2</v>
      </c>
      <c r="Z603" s="51">
        <f t="shared" si="64"/>
        <v>267.05770000000001</v>
      </c>
      <c r="AA603" s="50">
        <v>0</v>
      </c>
      <c r="AB603" s="39">
        <f t="shared" si="68"/>
        <v>4108.58</v>
      </c>
      <c r="AC603" s="14"/>
    </row>
    <row r="604" spans="1:29" hidden="1" x14ac:dyDescent="0.3">
      <c r="A604" s="13" t="s">
        <v>481</v>
      </c>
      <c r="B604" s="25" t="s">
        <v>482</v>
      </c>
      <c r="C604" s="25" t="s">
        <v>483</v>
      </c>
      <c r="D604" s="25" t="s">
        <v>484</v>
      </c>
      <c r="E604" s="25" t="s">
        <v>2918</v>
      </c>
      <c r="F604" s="25" t="s">
        <v>2918</v>
      </c>
      <c r="G604" s="26">
        <v>493</v>
      </c>
      <c r="H604" s="25" t="s">
        <v>2916</v>
      </c>
      <c r="I604" s="25" t="s">
        <v>2919</v>
      </c>
      <c r="J604" s="25"/>
      <c r="K604" s="25" t="s">
        <v>486</v>
      </c>
      <c r="L604" s="25" t="s">
        <v>487</v>
      </c>
      <c r="M604" s="27">
        <v>0.02</v>
      </c>
      <c r="N604" s="26">
        <v>1000225141</v>
      </c>
      <c r="O604" s="14"/>
      <c r="P604" s="22">
        <v>150.27999999999975</v>
      </c>
      <c r="Q604" s="52"/>
      <c r="R604" s="52">
        <v>0</v>
      </c>
      <c r="S604" s="22">
        <f t="shared" si="62"/>
        <v>150.27999999999975</v>
      </c>
      <c r="T604" s="37">
        <f t="shared" si="63"/>
        <v>0</v>
      </c>
      <c r="U604" s="27">
        <v>0</v>
      </c>
      <c r="V604" s="17">
        <v>0</v>
      </c>
      <c r="W604" s="38">
        <f t="shared" si="61"/>
        <v>0</v>
      </c>
      <c r="X604" s="39">
        <f t="shared" si="67"/>
        <v>0</v>
      </c>
      <c r="Y604" s="15">
        <v>6.5000000000000002E-2</v>
      </c>
      <c r="Z604" s="51">
        <f t="shared" si="64"/>
        <v>0</v>
      </c>
      <c r="AA604" s="27">
        <v>0</v>
      </c>
      <c r="AB604" s="39">
        <f t="shared" si="68"/>
        <v>0</v>
      </c>
      <c r="AC604" s="14"/>
    </row>
    <row r="605" spans="1:29" hidden="1" x14ac:dyDescent="0.3">
      <c r="A605" s="13" t="s">
        <v>481</v>
      </c>
      <c r="B605" s="25" t="s">
        <v>482</v>
      </c>
      <c r="C605" s="25" t="s">
        <v>499</v>
      </c>
      <c r="D605" s="25" t="s">
        <v>552</v>
      </c>
      <c r="E605" s="25" t="s">
        <v>2920</v>
      </c>
      <c r="F605" s="25" t="s">
        <v>2920</v>
      </c>
      <c r="G605" s="26">
        <v>493</v>
      </c>
      <c r="H605" s="25" t="s">
        <v>2916</v>
      </c>
      <c r="I605" s="25" t="s">
        <v>2921</v>
      </c>
      <c r="J605" s="25"/>
      <c r="K605" s="25" t="s">
        <v>486</v>
      </c>
      <c r="L605" s="25" t="s">
        <v>487</v>
      </c>
      <c r="M605" s="27">
        <v>0.04</v>
      </c>
      <c r="N605" s="26">
        <v>1000209695</v>
      </c>
      <c r="O605" s="14"/>
      <c r="P605" s="22">
        <v>2645.28</v>
      </c>
      <c r="Q605" s="52"/>
      <c r="R605" s="52">
        <v>0</v>
      </c>
      <c r="S605" s="22">
        <f t="shared" si="62"/>
        <v>2645.28</v>
      </c>
      <c r="T605" s="37">
        <f t="shared" si="63"/>
        <v>0</v>
      </c>
      <c r="U605" s="27">
        <v>0</v>
      </c>
      <c r="V605" s="17">
        <v>0</v>
      </c>
      <c r="W605" s="38">
        <f t="shared" si="61"/>
        <v>0</v>
      </c>
      <c r="X605" s="39">
        <f t="shared" si="67"/>
        <v>0</v>
      </c>
      <c r="Y605" s="15">
        <v>6.5000000000000002E-2</v>
      </c>
      <c r="Z605" s="51">
        <f t="shared" si="64"/>
        <v>0</v>
      </c>
      <c r="AA605" s="27">
        <v>0</v>
      </c>
      <c r="AB605" s="39">
        <f t="shared" si="68"/>
        <v>0</v>
      </c>
      <c r="AC605" s="14"/>
    </row>
    <row r="606" spans="1:29" hidden="1" x14ac:dyDescent="0.3">
      <c r="A606" s="13" t="s">
        <v>2886</v>
      </c>
      <c r="B606" s="25" t="s">
        <v>482</v>
      </c>
      <c r="C606" s="25" t="s">
        <v>499</v>
      </c>
      <c r="D606" s="25" t="s">
        <v>500</v>
      </c>
      <c r="E606" s="25" t="s">
        <v>2922</v>
      </c>
      <c r="F606" s="25" t="s">
        <v>2923</v>
      </c>
      <c r="G606" s="26">
        <v>493</v>
      </c>
      <c r="H606" s="25" t="s">
        <v>2916</v>
      </c>
      <c r="I606" s="25" t="s">
        <v>2924</v>
      </c>
      <c r="J606" s="25"/>
      <c r="K606" s="25" t="s">
        <v>486</v>
      </c>
      <c r="L606" s="25" t="s">
        <v>487</v>
      </c>
      <c r="M606" s="27">
        <v>0.05</v>
      </c>
      <c r="N606" s="26">
        <v>1000211631</v>
      </c>
      <c r="O606" s="14"/>
      <c r="P606" s="22">
        <v>8622.33</v>
      </c>
      <c r="Q606" s="52"/>
      <c r="R606" s="52">
        <v>0</v>
      </c>
      <c r="S606" s="22">
        <f t="shared" si="62"/>
        <v>8622.33</v>
      </c>
      <c r="T606" s="37">
        <f t="shared" si="63"/>
        <v>0</v>
      </c>
      <c r="U606" s="27">
        <v>0</v>
      </c>
      <c r="V606" s="17">
        <v>0</v>
      </c>
      <c r="W606" s="38">
        <f t="shared" si="61"/>
        <v>0</v>
      </c>
      <c r="X606" s="39">
        <f t="shared" si="67"/>
        <v>0</v>
      </c>
      <c r="Y606" s="15">
        <v>6.5000000000000002E-2</v>
      </c>
      <c r="Z606" s="51">
        <f t="shared" si="64"/>
        <v>0</v>
      </c>
      <c r="AA606" s="27">
        <v>0</v>
      </c>
      <c r="AB606" s="39">
        <f t="shared" si="68"/>
        <v>0</v>
      </c>
      <c r="AC606" s="14"/>
    </row>
    <row r="607" spans="1:29" hidden="1" x14ac:dyDescent="0.3">
      <c r="A607" s="13" t="s">
        <v>481</v>
      </c>
      <c r="B607" s="25" t="s">
        <v>482</v>
      </c>
      <c r="C607" s="25" t="s">
        <v>499</v>
      </c>
      <c r="D607" s="25" t="s">
        <v>552</v>
      </c>
      <c r="E607" s="25" t="s">
        <v>2911</v>
      </c>
      <c r="F607" s="25" t="s">
        <v>2912</v>
      </c>
      <c r="G607" s="26">
        <v>492</v>
      </c>
      <c r="H607" s="25" t="s">
        <v>2913</v>
      </c>
      <c r="I607" s="25" t="s">
        <v>2914</v>
      </c>
      <c r="J607" s="25"/>
      <c r="K607" s="25" t="s">
        <v>2925</v>
      </c>
      <c r="L607" s="25" t="s">
        <v>487</v>
      </c>
      <c r="M607" s="27">
        <v>0.06</v>
      </c>
      <c r="N607" s="26">
        <v>1000209655</v>
      </c>
      <c r="O607" s="14"/>
      <c r="P607" s="22">
        <v>-53655.960000000006</v>
      </c>
      <c r="Q607" s="52"/>
      <c r="R607" s="52">
        <v>46255.45</v>
      </c>
      <c r="S607" s="22">
        <f t="shared" si="62"/>
        <v>-99911.41</v>
      </c>
      <c r="T607" s="37">
        <f t="shared" si="63"/>
        <v>43637.216981132071</v>
      </c>
      <c r="U607" s="27">
        <v>0</v>
      </c>
      <c r="V607" s="17">
        <v>0</v>
      </c>
      <c r="W607" s="38">
        <f t="shared" si="61"/>
        <v>2618.2330188679261</v>
      </c>
      <c r="X607" s="39">
        <f t="shared" si="67"/>
        <v>46255.45</v>
      </c>
      <c r="Y607" s="15">
        <v>0.1</v>
      </c>
      <c r="Z607" s="51">
        <f t="shared" si="64"/>
        <v>4625.5450000000001</v>
      </c>
      <c r="AA607" s="27">
        <v>0</v>
      </c>
      <c r="AB607" s="39">
        <f t="shared" si="68"/>
        <v>46255.45</v>
      </c>
      <c r="AC607" s="14"/>
    </row>
    <row r="608" spans="1:29" hidden="1" x14ac:dyDescent="0.3">
      <c r="A608" s="13" t="s">
        <v>481</v>
      </c>
      <c r="B608" s="25" t="s">
        <v>482</v>
      </c>
      <c r="C608" s="25" t="s">
        <v>641</v>
      </c>
      <c r="D608" s="25" t="s">
        <v>1768</v>
      </c>
      <c r="E608" s="25" t="s">
        <v>569</v>
      </c>
      <c r="F608" s="25" t="s">
        <v>2926</v>
      </c>
      <c r="G608" s="26">
        <v>503</v>
      </c>
      <c r="H608" s="25" t="s">
        <v>2916</v>
      </c>
      <c r="I608" s="25"/>
      <c r="J608" s="25"/>
      <c r="K608" s="25" t="s">
        <v>711</v>
      </c>
      <c r="L608" s="25" t="s">
        <v>487</v>
      </c>
      <c r="M608" s="27">
        <v>0.105</v>
      </c>
      <c r="N608" s="14"/>
      <c r="O608" s="14"/>
      <c r="P608" s="22">
        <v>17747.160000000382</v>
      </c>
      <c r="Q608" s="52">
        <v>705000</v>
      </c>
      <c r="R608" s="17">
        <v>703793.58000000007</v>
      </c>
      <c r="S608" s="22">
        <f t="shared" si="62"/>
        <v>18953.580000000307</v>
      </c>
      <c r="T608" s="37">
        <f t="shared" si="63"/>
        <v>636917.26696832583</v>
      </c>
      <c r="U608" s="27">
        <v>0</v>
      </c>
      <c r="V608" s="17">
        <v>0</v>
      </c>
      <c r="W608" s="38">
        <f t="shared" si="61"/>
        <v>66876.313031674246</v>
      </c>
      <c r="X608" s="39">
        <f>R608/(1+11%)</f>
        <v>634048.2702702703</v>
      </c>
      <c r="Y608" s="15">
        <v>0</v>
      </c>
      <c r="Z608" s="51">
        <f t="shared" si="64"/>
        <v>0</v>
      </c>
      <c r="AA608" s="27">
        <v>0</v>
      </c>
      <c r="AB608" s="39">
        <f t="shared" si="68"/>
        <v>634048.2702702703</v>
      </c>
      <c r="AC608" s="14"/>
    </row>
    <row r="609" spans="1:29" hidden="1" x14ac:dyDescent="0.3">
      <c r="A609" s="13" t="s">
        <v>481</v>
      </c>
      <c r="B609" s="25" t="s">
        <v>482</v>
      </c>
      <c r="C609" s="25" t="s">
        <v>641</v>
      </c>
      <c r="D609" s="25" t="s">
        <v>1768</v>
      </c>
      <c r="E609" s="25" t="s">
        <v>569</v>
      </c>
      <c r="F609" s="25" t="s">
        <v>2926</v>
      </c>
      <c r="G609" s="26">
        <v>504</v>
      </c>
      <c r="H609" s="25" t="s">
        <v>2927</v>
      </c>
      <c r="I609" s="25"/>
      <c r="J609" s="25"/>
      <c r="K609" s="25" t="s">
        <v>2928</v>
      </c>
      <c r="L609" s="25" t="s">
        <v>487</v>
      </c>
      <c r="M609" s="27">
        <v>0.03</v>
      </c>
      <c r="N609" s="14"/>
      <c r="O609" s="14"/>
      <c r="P609" s="22">
        <v>148742.09000000171</v>
      </c>
      <c r="Q609" s="52">
        <v>5295000</v>
      </c>
      <c r="R609" s="17">
        <v>5024208.26</v>
      </c>
      <c r="S609" s="22">
        <f t="shared" si="62"/>
        <v>419533.83000000194</v>
      </c>
      <c r="T609" s="37">
        <f t="shared" si="63"/>
        <v>4877872.0970873786</v>
      </c>
      <c r="U609" s="27">
        <v>0</v>
      </c>
      <c r="V609" s="17">
        <v>0</v>
      </c>
      <c r="W609" s="38">
        <f t="shared" si="61"/>
        <v>146336.16291262116</v>
      </c>
      <c r="X609" s="39">
        <f>R609/(1+3.5%)</f>
        <v>4854307.4975845413</v>
      </c>
      <c r="Y609" s="15">
        <v>0</v>
      </c>
      <c r="Z609" s="51">
        <f t="shared" si="64"/>
        <v>0</v>
      </c>
      <c r="AA609" s="27">
        <v>0</v>
      </c>
      <c r="AB609" s="39">
        <f t="shared" si="68"/>
        <v>4854307.4975845413</v>
      </c>
      <c r="AC609" s="14"/>
    </row>
    <row r="610" spans="1:29" hidden="1" x14ac:dyDescent="0.3">
      <c r="A610" s="13" t="s">
        <v>2959</v>
      </c>
      <c r="B610" s="14" t="s">
        <v>482</v>
      </c>
      <c r="C610" s="14" t="s">
        <v>483</v>
      </c>
      <c r="D610" s="14" t="s">
        <v>484</v>
      </c>
      <c r="E610" s="14" t="s">
        <v>3404</v>
      </c>
      <c r="F610" s="14" t="s">
        <v>3404</v>
      </c>
      <c r="G610" s="14">
        <v>491</v>
      </c>
      <c r="H610" s="14" t="s">
        <v>2961</v>
      </c>
      <c r="I610" s="14" t="s">
        <v>2962</v>
      </c>
      <c r="J610" s="14"/>
      <c r="K610" s="14" t="s">
        <v>711</v>
      </c>
      <c r="L610" s="14" t="s">
        <v>507</v>
      </c>
      <c r="M610" s="50">
        <v>0.93</v>
      </c>
      <c r="N610" s="16">
        <v>1000261119</v>
      </c>
      <c r="O610" s="14"/>
      <c r="P610" s="51">
        <v>0</v>
      </c>
      <c r="Q610" s="52">
        <v>10000</v>
      </c>
      <c r="R610" s="52">
        <v>26.639999999999997</v>
      </c>
      <c r="S610" s="22">
        <f t="shared" si="62"/>
        <v>9973.36</v>
      </c>
      <c r="T610" s="37">
        <f t="shared" si="63"/>
        <v>24.775199999999998</v>
      </c>
      <c r="U610" s="50">
        <v>0</v>
      </c>
      <c r="V610" s="17">
        <v>0</v>
      </c>
      <c r="W610" s="38">
        <f t="shared" si="61"/>
        <v>1.8647999999999989</v>
      </c>
      <c r="X610" s="39">
        <f>R610</f>
        <v>26.639999999999997</v>
      </c>
      <c r="Y610" s="15">
        <v>0.15</v>
      </c>
      <c r="Z610" s="51">
        <f t="shared" si="64"/>
        <v>3.9959999999999996</v>
      </c>
      <c r="AA610" s="50">
        <v>0</v>
      </c>
      <c r="AB610" s="39">
        <f>X610</f>
        <v>26.639999999999997</v>
      </c>
      <c r="AC610" s="14"/>
    </row>
    <row r="611" spans="1:29" hidden="1" x14ac:dyDescent="0.3">
      <c r="A611" s="13" t="s">
        <v>481</v>
      </c>
      <c r="B611" s="14" t="s">
        <v>482</v>
      </c>
      <c r="C611" s="14" t="s">
        <v>483</v>
      </c>
      <c r="D611" s="14" t="s">
        <v>484</v>
      </c>
      <c r="E611" s="14" t="s">
        <v>2960</v>
      </c>
      <c r="F611" s="14" t="s">
        <v>2960</v>
      </c>
      <c r="G611" s="14">
        <v>491</v>
      </c>
      <c r="H611" s="14" t="s">
        <v>2961</v>
      </c>
      <c r="I611" s="14" t="s">
        <v>2963</v>
      </c>
      <c r="J611" s="14"/>
      <c r="K611" s="14" t="s">
        <v>711</v>
      </c>
      <c r="L611" s="14" t="s">
        <v>507</v>
      </c>
      <c r="M611" s="50">
        <v>0.93</v>
      </c>
      <c r="N611" s="16">
        <v>1000206557</v>
      </c>
      <c r="O611" s="14"/>
      <c r="P611" s="51">
        <v>0</v>
      </c>
      <c r="Q611" s="52">
        <v>10000</v>
      </c>
      <c r="R611" s="52">
        <v>1106.8300000000002</v>
      </c>
      <c r="S611" s="22">
        <f t="shared" si="62"/>
        <v>8893.17</v>
      </c>
      <c r="T611" s="37">
        <f t="shared" si="63"/>
        <v>1029.3519000000001</v>
      </c>
      <c r="U611" s="50">
        <v>0</v>
      </c>
      <c r="V611" s="17">
        <v>0</v>
      </c>
      <c r="W611" s="38">
        <f t="shared" si="61"/>
        <v>77.47810000000004</v>
      </c>
      <c r="X611" s="39">
        <f t="shared" ref="X611:X674" si="69">R611</f>
        <v>1106.8300000000002</v>
      </c>
      <c r="Y611" s="15">
        <v>0.15</v>
      </c>
      <c r="Z611" s="51">
        <f t="shared" si="64"/>
        <v>166.02450000000002</v>
      </c>
      <c r="AA611" s="50">
        <v>0</v>
      </c>
      <c r="AB611" s="39">
        <f t="shared" ref="AB611:AB674" si="70">X611</f>
        <v>1106.8300000000002</v>
      </c>
      <c r="AC611" s="14"/>
    </row>
    <row r="612" spans="1:29" hidden="1" x14ac:dyDescent="0.3">
      <c r="A612" s="13" t="s">
        <v>2886</v>
      </c>
      <c r="B612" s="14" t="s">
        <v>482</v>
      </c>
      <c r="C612" s="14" t="s">
        <v>483</v>
      </c>
      <c r="D612" s="14" t="s">
        <v>484</v>
      </c>
      <c r="E612" s="14" t="s">
        <v>2960</v>
      </c>
      <c r="F612" s="14" t="s">
        <v>2960</v>
      </c>
      <c r="G612" s="14">
        <v>491</v>
      </c>
      <c r="H612" s="14" t="s">
        <v>2961</v>
      </c>
      <c r="I612" s="14" t="s">
        <v>2964</v>
      </c>
      <c r="J612" s="14"/>
      <c r="K612" s="14" t="s">
        <v>711</v>
      </c>
      <c r="L612" s="14" t="s">
        <v>507</v>
      </c>
      <c r="M612" s="50">
        <v>0.93</v>
      </c>
      <c r="N612" s="16">
        <v>1000232211</v>
      </c>
      <c r="O612" s="14"/>
      <c r="P612" s="51">
        <v>48017.34</v>
      </c>
      <c r="Q612" s="52">
        <v>250000</v>
      </c>
      <c r="R612" s="52">
        <v>169794.88</v>
      </c>
      <c r="S612" s="22">
        <f t="shared" si="62"/>
        <v>128222.45999999996</v>
      </c>
      <c r="T612" s="37">
        <f t="shared" si="63"/>
        <v>157909.2384</v>
      </c>
      <c r="U612" s="50">
        <v>0</v>
      </c>
      <c r="V612" s="17">
        <v>0</v>
      </c>
      <c r="W612" s="38">
        <f t="shared" si="61"/>
        <v>11885.641600000003</v>
      </c>
      <c r="X612" s="39">
        <f t="shared" si="69"/>
        <v>169794.88</v>
      </c>
      <c r="Y612" s="15">
        <v>0.15</v>
      </c>
      <c r="Z612" s="51">
        <f t="shared" si="64"/>
        <v>25469.232</v>
      </c>
      <c r="AA612" s="50">
        <v>0</v>
      </c>
      <c r="AB612" s="39">
        <f t="shared" si="70"/>
        <v>169794.88</v>
      </c>
      <c r="AC612" s="14"/>
    </row>
    <row r="613" spans="1:29" hidden="1" x14ac:dyDescent="0.3">
      <c r="A613" s="13" t="s">
        <v>2965</v>
      </c>
      <c r="B613" s="14" t="s">
        <v>482</v>
      </c>
      <c r="C613" s="14" t="s">
        <v>483</v>
      </c>
      <c r="D613" s="14" t="s">
        <v>484</v>
      </c>
      <c r="E613" s="14" t="s">
        <v>2960</v>
      </c>
      <c r="F613" s="14" t="s">
        <v>2960</v>
      </c>
      <c r="G613" s="14">
        <v>491</v>
      </c>
      <c r="H613" s="14" t="s">
        <v>2961</v>
      </c>
      <c r="I613" s="14" t="s">
        <v>2966</v>
      </c>
      <c r="J613" s="14"/>
      <c r="K613" s="14" t="s">
        <v>711</v>
      </c>
      <c r="L613" s="14" t="s">
        <v>507</v>
      </c>
      <c r="M613" s="50">
        <v>0.93</v>
      </c>
      <c r="N613" s="16">
        <v>1000259053</v>
      </c>
      <c r="O613" s="14"/>
      <c r="P613" s="51">
        <v>0</v>
      </c>
      <c r="Q613" s="52">
        <v>10000</v>
      </c>
      <c r="R613" s="52">
        <v>326.67999999999995</v>
      </c>
      <c r="S613" s="22">
        <f t="shared" si="62"/>
        <v>9673.32</v>
      </c>
      <c r="T613" s="37">
        <f t="shared" si="63"/>
        <v>303.81239999999997</v>
      </c>
      <c r="U613" s="50">
        <v>0</v>
      </c>
      <c r="V613" s="17">
        <v>0</v>
      </c>
      <c r="W613" s="38">
        <f t="shared" si="61"/>
        <v>22.867599999999982</v>
      </c>
      <c r="X613" s="39">
        <f t="shared" si="69"/>
        <v>326.67999999999995</v>
      </c>
      <c r="Y613" s="15">
        <v>0.15</v>
      </c>
      <c r="Z613" s="51">
        <f t="shared" si="64"/>
        <v>49.001999999999988</v>
      </c>
      <c r="AA613" s="50">
        <v>0</v>
      </c>
      <c r="AB613" s="39">
        <f t="shared" si="70"/>
        <v>326.67999999999995</v>
      </c>
      <c r="AC613" s="14"/>
    </row>
    <row r="614" spans="1:29" hidden="1" x14ac:dyDescent="0.3">
      <c r="A614" s="13" t="s">
        <v>481</v>
      </c>
      <c r="B614" s="14" t="s">
        <v>482</v>
      </c>
      <c r="C614" s="14" t="s">
        <v>483</v>
      </c>
      <c r="D614" s="14" t="s">
        <v>484</v>
      </c>
      <c r="E614" s="14" t="s">
        <v>2960</v>
      </c>
      <c r="F614" s="14" t="s">
        <v>2960</v>
      </c>
      <c r="G614" s="14">
        <v>491</v>
      </c>
      <c r="H614" s="14" t="s">
        <v>2961</v>
      </c>
      <c r="I614" s="14" t="s">
        <v>2967</v>
      </c>
      <c r="J614" s="14"/>
      <c r="K614" s="14" t="s">
        <v>711</v>
      </c>
      <c r="L614" s="14" t="s">
        <v>507</v>
      </c>
      <c r="M614" s="50">
        <v>0.93</v>
      </c>
      <c r="N614" s="16">
        <v>1000206565</v>
      </c>
      <c r="O614" s="14"/>
      <c r="P614" s="51">
        <v>0</v>
      </c>
      <c r="Q614" s="52">
        <v>160000</v>
      </c>
      <c r="R614" s="52">
        <v>72491.579999999987</v>
      </c>
      <c r="S614" s="22">
        <f t="shared" si="62"/>
        <v>87508.420000000013</v>
      </c>
      <c r="T614" s="37">
        <f t="shared" si="63"/>
        <v>67417.169399999999</v>
      </c>
      <c r="U614" s="50">
        <v>0</v>
      </c>
      <c r="V614" s="17">
        <v>0</v>
      </c>
      <c r="W614" s="38">
        <f t="shared" si="61"/>
        <v>5074.4105999999883</v>
      </c>
      <c r="X614" s="39">
        <f t="shared" si="69"/>
        <v>72491.579999999987</v>
      </c>
      <c r="Y614" s="15">
        <v>0.15</v>
      </c>
      <c r="Z614" s="51">
        <f t="shared" si="64"/>
        <v>10873.736999999997</v>
      </c>
      <c r="AA614" s="50">
        <v>0</v>
      </c>
      <c r="AB614" s="39">
        <f t="shared" si="70"/>
        <v>72491.579999999987</v>
      </c>
      <c r="AC614" s="14"/>
    </row>
    <row r="615" spans="1:29" hidden="1" x14ac:dyDescent="0.3">
      <c r="A615" s="13" t="s">
        <v>481</v>
      </c>
      <c r="B615" s="14" t="s">
        <v>482</v>
      </c>
      <c r="C615" s="14" t="s">
        <v>483</v>
      </c>
      <c r="D615" s="14" t="s">
        <v>484</v>
      </c>
      <c r="E615" s="14" t="s">
        <v>2960</v>
      </c>
      <c r="F615" s="14" t="s">
        <v>2960</v>
      </c>
      <c r="G615" s="14">
        <v>491</v>
      </c>
      <c r="H615" s="14" t="s">
        <v>2961</v>
      </c>
      <c r="I615" s="14" t="s">
        <v>2968</v>
      </c>
      <c r="J615" s="14"/>
      <c r="K615" s="14" t="s">
        <v>711</v>
      </c>
      <c r="L615" s="14" t="s">
        <v>507</v>
      </c>
      <c r="M615" s="50">
        <v>0.93</v>
      </c>
      <c r="N615" s="16">
        <v>1000206568</v>
      </c>
      <c r="O615" s="14"/>
      <c r="P615" s="51">
        <v>0</v>
      </c>
      <c r="Q615" s="52">
        <v>10000</v>
      </c>
      <c r="R615" s="52">
        <v>4108.57</v>
      </c>
      <c r="S615" s="22">
        <f t="shared" si="62"/>
        <v>5891.43</v>
      </c>
      <c r="T615" s="37">
        <f t="shared" si="63"/>
        <v>3820.9701</v>
      </c>
      <c r="U615" s="50">
        <v>0</v>
      </c>
      <c r="V615" s="17">
        <v>0</v>
      </c>
      <c r="W615" s="38">
        <f t="shared" si="61"/>
        <v>287.59989999999971</v>
      </c>
      <c r="X615" s="39">
        <f t="shared" si="69"/>
        <v>4108.57</v>
      </c>
      <c r="Y615" s="15">
        <v>0.15</v>
      </c>
      <c r="Z615" s="51">
        <f t="shared" si="64"/>
        <v>616.28549999999996</v>
      </c>
      <c r="AA615" s="50">
        <v>0</v>
      </c>
      <c r="AB615" s="39">
        <f t="shared" si="70"/>
        <v>4108.57</v>
      </c>
      <c r="AC615" s="14"/>
    </row>
    <row r="616" spans="1:29" hidden="1" x14ac:dyDescent="0.3">
      <c r="A616" s="13" t="s">
        <v>481</v>
      </c>
      <c r="B616" s="14" t="s">
        <v>482</v>
      </c>
      <c r="C616" s="14" t="s">
        <v>483</v>
      </c>
      <c r="D616" s="14" t="s">
        <v>484</v>
      </c>
      <c r="E616" s="14" t="s">
        <v>2960</v>
      </c>
      <c r="F616" s="14" t="s">
        <v>2960</v>
      </c>
      <c r="G616" s="14">
        <v>491</v>
      </c>
      <c r="H616" s="14" t="s">
        <v>2961</v>
      </c>
      <c r="I616" s="14" t="s">
        <v>2969</v>
      </c>
      <c r="J616" s="14"/>
      <c r="K616" s="14" t="s">
        <v>711</v>
      </c>
      <c r="L616" s="14" t="s">
        <v>507</v>
      </c>
      <c r="M616" s="50">
        <v>0.93</v>
      </c>
      <c r="N616" s="16">
        <v>1000232227</v>
      </c>
      <c r="O616" s="14"/>
      <c r="P616" s="51">
        <v>9900.3100000000013</v>
      </c>
      <c r="Q616" s="52">
        <v>30000</v>
      </c>
      <c r="R616" s="52">
        <v>1562.9199999999998</v>
      </c>
      <c r="S616" s="22">
        <f t="shared" si="62"/>
        <v>38337.39</v>
      </c>
      <c r="T616" s="37">
        <f t="shared" si="63"/>
        <v>1453.5155999999999</v>
      </c>
      <c r="U616" s="50">
        <v>0</v>
      </c>
      <c r="V616" s="17">
        <v>0</v>
      </c>
      <c r="W616" s="38">
        <f t="shared" si="61"/>
        <v>109.4043999999999</v>
      </c>
      <c r="X616" s="39">
        <f t="shared" si="69"/>
        <v>1562.9199999999998</v>
      </c>
      <c r="Y616" s="15">
        <v>0.15</v>
      </c>
      <c r="Z616" s="51">
        <f t="shared" si="64"/>
        <v>234.43799999999996</v>
      </c>
      <c r="AA616" s="50">
        <v>0</v>
      </c>
      <c r="AB616" s="39">
        <f t="shared" si="70"/>
        <v>1562.9199999999998</v>
      </c>
      <c r="AC616" s="14"/>
    </row>
    <row r="617" spans="1:29" hidden="1" x14ac:dyDescent="0.3">
      <c r="A617" s="13" t="s">
        <v>481</v>
      </c>
      <c r="B617" s="14" t="s">
        <v>482</v>
      </c>
      <c r="C617" s="14" t="s">
        <v>483</v>
      </c>
      <c r="D617" s="14" t="s">
        <v>484</v>
      </c>
      <c r="E617" s="14" t="s">
        <v>2960</v>
      </c>
      <c r="F617" s="14" t="s">
        <v>2960</v>
      </c>
      <c r="G617" s="14">
        <v>491</v>
      </c>
      <c r="H617" s="14" t="s">
        <v>2961</v>
      </c>
      <c r="I617" s="14" t="s">
        <v>2970</v>
      </c>
      <c r="J617" s="14"/>
      <c r="K617" s="14" t="s">
        <v>711</v>
      </c>
      <c r="L617" s="14" t="s">
        <v>507</v>
      </c>
      <c r="M617" s="50">
        <v>0.93</v>
      </c>
      <c r="N617" s="16">
        <v>1000259087</v>
      </c>
      <c r="O617" s="14"/>
      <c r="P617" s="51">
        <v>0</v>
      </c>
      <c r="Q617" s="52">
        <v>10000</v>
      </c>
      <c r="R617" s="52">
        <v>2401.91</v>
      </c>
      <c r="S617" s="22">
        <f t="shared" si="62"/>
        <v>7598.09</v>
      </c>
      <c r="T617" s="37">
        <f t="shared" si="63"/>
        <v>2233.7763</v>
      </c>
      <c r="U617" s="50">
        <v>0</v>
      </c>
      <c r="V617" s="17">
        <v>0</v>
      </c>
      <c r="W617" s="38">
        <f t="shared" si="61"/>
        <v>168.13369999999986</v>
      </c>
      <c r="X617" s="39">
        <f t="shared" si="69"/>
        <v>2401.91</v>
      </c>
      <c r="Y617" s="15">
        <v>0.15</v>
      </c>
      <c r="Z617" s="51">
        <f t="shared" si="64"/>
        <v>360.28649999999999</v>
      </c>
      <c r="AA617" s="50">
        <v>0</v>
      </c>
      <c r="AB617" s="39">
        <f t="shared" si="70"/>
        <v>2401.91</v>
      </c>
      <c r="AC617" s="14"/>
    </row>
    <row r="618" spans="1:29" hidden="1" x14ac:dyDescent="0.3">
      <c r="A618" s="13" t="s">
        <v>481</v>
      </c>
      <c r="B618" s="14" t="s">
        <v>482</v>
      </c>
      <c r="C618" s="14" t="s">
        <v>483</v>
      </c>
      <c r="D618" s="14" t="s">
        <v>484</v>
      </c>
      <c r="E618" s="14" t="s">
        <v>2960</v>
      </c>
      <c r="F618" s="14" t="s">
        <v>2960</v>
      </c>
      <c r="G618" s="14">
        <v>491</v>
      </c>
      <c r="H618" s="14" t="s">
        <v>2961</v>
      </c>
      <c r="I618" s="14" t="s">
        <v>2971</v>
      </c>
      <c r="J618" s="14"/>
      <c r="K618" s="14" t="s">
        <v>711</v>
      </c>
      <c r="L618" s="14" t="s">
        <v>507</v>
      </c>
      <c r="M618" s="50">
        <v>0.93</v>
      </c>
      <c r="N618" s="16">
        <v>1000206563</v>
      </c>
      <c r="O618" s="14"/>
      <c r="P618" s="51">
        <v>0</v>
      </c>
      <c r="Q618" s="52">
        <v>10000</v>
      </c>
      <c r="R618" s="52">
        <v>2008.3300000000002</v>
      </c>
      <c r="S618" s="22">
        <f t="shared" si="62"/>
        <v>7991.67</v>
      </c>
      <c r="T618" s="37">
        <f t="shared" si="63"/>
        <v>1867.7469000000003</v>
      </c>
      <c r="U618" s="50">
        <v>0</v>
      </c>
      <c r="V618" s="17">
        <v>0</v>
      </c>
      <c r="W618" s="38">
        <f t="shared" si="61"/>
        <v>140.58309999999983</v>
      </c>
      <c r="X618" s="39">
        <f t="shared" si="69"/>
        <v>2008.3300000000002</v>
      </c>
      <c r="Y618" s="15">
        <v>0.15</v>
      </c>
      <c r="Z618" s="51">
        <f t="shared" si="64"/>
        <v>301.24950000000001</v>
      </c>
      <c r="AA618" s="50">
        <v>0</v>
      </c>
      <c r="AB618" s="39">
        <f t="shared" si="70"/>
        <v>2008.3300000000002</v>
      </c>
      <c r="AC618" s="14"/>
    </row>
    <row r="619" spans="1:29" hidden="1" x14ac:dyDescent="0.3">
      <c r="A619" s="13" t="s">
        <v>481</v>
      </c>
      <c r="B619" s="14" t="s">
        <v>482</v>
      </c>
      <c r="C619" s="14" t="s">
        <v>483</v>
      </c>
      <c r="D619" s="14" t="s">
        <v>484</v>
      </c>
      <c r="E619" s="14" t="s">
        <v>2960</v>
      </c>
      <c r="F619" s="14" t="s">
        <v>2960</v>
      </c>
      <c r="G619" s="14">
        <v>491</v>
      </c>
      <c r="H619" s="14" t="s">
        <v>2961</v>
      </c>
      <c r="I619" s="14" t="s">
        <v>2972</v>
      </c>
      <c r="J619" s="14"/>
      <c r="K619" s="14" t="s">
        <v>711</v>
      </c>
      <c r="L619" s="14" t="s">
        <v>507</v>
      </c>
      <c r="M619" s="50">
        <v>0.93</v>
      </c>
      <c r="N619" s="16">
        <v>1000232219</v>
      </c>
      <c r="O619" s="14"/>
      <c r="P619" s="51">
        <v>127760.14999999997</v>
      </c>
      <c r="Q619" s="52">
        <v>850000</v>
      </c>
      <c r="R619" s="52">
        <v>684770.81</v>
      </c>
      <c r="S619" s="22">
        <f t="shared" si="62"/>
        <v>292989.33999999985</v>
      </c>
      <c r="T619" s="37">
        <f t="shared" si="63"/>
        <v>636836.85330000008</v>
      </c>
      <c r="U619" s="50">
        <v>0</v>
      </c>
      <c r="V619" s="17">
        <v>0</v>
      </c>
      <c r="W619" s="38">
        <f t="shared" si="61"/>
        <v>47933.956699999981</v>
      </c>
      <c r="X619" s="39">
        <f t="shared" si="69"/>
        <v>684770.81</v>
      </c>
      <c r="Y619" s="15">
        <v>0.15</v>
      </c>
      <c r="Z619" s="51">
        <f t="shared" si="64"/>
        <v>102715.62150000001</v>
      </c>
      <c r="AA619" s="50">
        <v>0</v>
      </c>
      <c r="AB619" s="39">
        <f t="shared" si="70"/>
        <v>684770.81</v>
      </c>
      <c r="AC619" s="14"/>
    </row>
    <row r="620" spans="1:29" hidden="1" x14ac:dyDescent="0.3">
      <c r="A620" s="13" t="s">
        <v>2886</v>
      </c>
      <c r="B620" s="14" t="s">
        <v>482</v>
      </c>
      <c r="C620" s="14" t="s">
        <v>483</v>
      </c>
      <c r="D620" s="14" t="s">
        <v>484</v>
      </c>
      <c r="E620" s="14" t="s">
        <v>2960</v>
      </c>
      <c r="F620" s="14" t="s">
        <v>2960</v>
      </c>
      <c r="G620" s="14">
        <v>491</v>
      </c>
      <c r="H620" s="14" t="s">
        <v>2961</v>
      </c>
      <c r="I620" s="14" t="s">
        <v>2973</v>
      </c>
      <c r="J620" s="14"/>
      <c r="K620" s="14" t="s">
        <v>711</v>
      </c>
      <c r="L620" s="14" t="s">
        <v>507</v>
      </c>
      <c r="M620" s="50">
        <v>0.93</v>
      </c>
      <c r="N620" s="16">
        <v>1000232220</v>
      </c>
      <c r="O620" s="14"/>
      <c r="P620" s="51">
        <v>500240.01000000024</v>
      </c>
      <c r="Q620" s="52">
        <v>190000</v>
      </c>
      <c r="R620" s="52">
        <v>360458.67</v>
      </c>
      <c r="S620" s="22">
        <f t="shared" si="62"/>
        <v>329781.34000000026</v>
      </c>
      <c r="T620" s="37">
        <f t="shared" si="63"/>
        <v>335226.56310000003</v>
      </c>
      <c r="U620" s="50">
        <v>0</v>
      </c>
      <c r="V620" s="17">
        <v>0</v>
      </c>
      <c r="W620" s="38">
        <f t="shared" si="61"/>
        <v>25232.106899999955</v>
      </c>
      <c r="X620" s="39">
        <f t="shared" si="69"/>
        <v>360458.67</v>
      </c>
      <c r="Y620" s="15">
        <v>0.15</v>
      </c>
      <c r="Z620" s="51">
        <f t="shared" si="64"/>
        <v>54068.800499999998</v>
      </c>
      <c r="AA620" s="50">
        <v>0</v>
      </c>
      <c r="AB620" s="39">
        <f t="shared" si="70"/>
        <v>360458.67</v>
      </c>
      <c r="AC620" s="14"/>
    </row>
    <row r="621" spans="1:29" hidden="1" x14ac:dyDescent="0.3">
      <c r="A621" s="13" t="s">
        <v>481</v>
      </c>
      <c r="B621" s="14" t="s">
        <v>482</v>
      </c>
      <c r="C621" s="14" t="s">
        <v>483</v>
      </c>
      <c r="D621" s="14" t="s">
        <v>484</v>
      </c>
      <c r="E621" s="14" t="s">
        <v>2960</v>
      </c>
      <c r="F621" s="14" t="s">
        <v>2960</v>
      </c>
      <c r="G621" s="14">
        <v>491</v>
      </c>
      <c r="H621" s="14" t="s">
        <v>2961</v>
      </c>
      <c r="I621" s="14" t="s">
        <v>2974</v>
      </c>
      <c r="J621" s="14"/>
      <c r="K621" s="14" t="s">
        <v>711</v>
      </c>
      <c r="L621" s="14" t="s">
        <v>507</v>
      </c>
      <c r="M621" s="50">
        <v>0.93</v>
      </c>
      <c r="N621" s="16">
        <v>1000232221</v>
      </c>
      <c r="O621" s="14"/>
      <c r="P621" s="51">
        <v>116186.31999999998</v>
      </c>
      <c r="Q621" s="52">
        <v>750000</v>
      </c>
      <c r="R621" s="52">
        <v>579770.61</v>
      </c>
      <c r="S621" s="22">
        <f t="shared" si="62"/>
        <v>286415.70999999996</v>
      </c>
      <c r="T621" s="37">
        <f t="shared" si="63"/>
        <v>539186.66729999997</v>
      </c>
      <c r="U621" s="50">
        <v>0</v>
      </c>
      <c r="V621" s="17">
        <v>0</v>
      </c>
      <c r="W621" s="38">
        <f t="shared" si="61"/>
        <v>40583.942700000014</v>
      </c>
      <c r="X621" s="39">
        <f t="shared" si="69"/>
        <v>579770.61</v>
      </c>
      <c r="Y621" s="15">
        <v>0.15</v>
      </c>
      <c r="Z621" s="51">
        <f t="shared" si="64"/>
        <v>86965.591499999995</v>
      </c>
      <c r="AA621" s="50">
        <v>0</v>
      </c>
      <c r="AB621" s="39">
        <f t="shared" si="70"/>
        <v>579770.61</v>
      </c>
      <c r="AC621" s="14"/>
    </row>
    <row r="622" spans="1:29" hidden="1" x14ac:dyDescent="0.3">
      <c r="A622" s="13" t="s">
        <v>481</v>
      </c>
      <c r="B622" s="14" t="s">
        <v>482</v>
      </c>
      <c r="C622" s="14" t="s">
        <v>483</v>
      </c>
      <c r="D622" s="14" t="s">
        <v>484</v>
      </c>
      <c r="E622" s="14" t="s">
        <v>2960</v>
      </c>
      <c r="F622" s="14" t="s">
        <v>2960</v>
      </c>
      <c r="G622" s="14">
        <v>491</v>
      </c>
      <c r="H622" s="14" t="s">
        <v>2961</v>
      </c>
      <c r="I622" s="14" t="s">
        <v>2975</v>
      </c>
      <c r="J622" s="14"/>
      <c r="K622" s="14" t="s">
        <v>711</v>
      </c>
      <c r="L622" s="14" t="s">
        <v>507</v>
      </c>
      <c r="M622" s="50">
        <v>0.93</v>
      </c>
      <c r="N622" s="16">
        <v>1000259067</v>
      </c>
      <c r="O622" s="14"/>
      <c r="P622" s="51">
        <v>0</v>
      </c>
      <c r="Q622" s="52">
        <v>210000</v>
      </c>
      <c r="R622" s="52">
        <v>81640.48000000001</v>
      </c>
      <c r="S622" s="22">
        <f t="shared" si="62"/>
        <v>128359.51999999999</v>
      </c>
      <c r="T622" s="37">
        <f t="shared" si="63"/>
        <v>75925.646400000012</v>
      </c>
      <c r="U622" s="50">
        <v>0</v>
      </c>
      <c r="V622" s="17">
        <v>0</v>
      </c>
      <c r="W622" s="38">
        <f t="shared" si="61"/>
        <v>5714.8335999999981</v>
      </c>
      <c r="X622" s="39">
        <f t="shared" si="69"/>
        <v>81640.48000000001</v>
      </c>
      <c r="Y622" s="15">
        <v>0.15</v>
      </c>
      <c r="Z622" s="51">
        <f t="shared" si="64"/>
        <v>12246.072000000002</v>
      </c>
      <c r="AA622" s="50">
        <v>0</v>
      </c>
      <c r="AB622" s="39">
        <f t="shared" si="70"/>
        <v>81640.48000000001</v>
      </c>
      <c r="AC622" s="14"/>
    </row>
    <row r="623" spans="1:29" hidden="1" x14ac:dyDescent="0.3">
      <c r="A623" s="13" t="s">
        <v>481</v>
      </c>
      <c r="B623" s="14" t="s">
        <v>482</v>
      </c>
      <c r="C623" s="14" t="s">
        <v>499</v>
      </c>
      <c r="D623" s="14" t="s">
        <v>500</v>
      </c>
      <c r="E623" s="14" t="s">
        <v>2976</v>
      </c>
      <c r="F623" s="14" t="s">
        <v>2976</v>
      </c>
      <c r="G623" s="14">
        <v>491</v>
      </c>
      <c r="H623" s="14" t="s">
        <v>2961</v>
      </c>
      <c r="I623" s="14" t="s">
        <v>2977</v>
      </c>
      <c r="J623" s="14"/>
      <c r="K623" s="14" t="s">
        <v>711</v>
      </c>
      <c r="L623" s="14" t="s">
        <v>487</v>
      </c>
      <c r="M623" s="50">
        <v>0.1</v>
      </c>
      <c r="N623" s="16">
        <v>1000205607</v>
      </c>
      <c r="O623" s="14"/>
      <c r="P623" s="51">
        <v>2932061.07</v>
      </c>
      <c r="Q623" s="52">
        <v>715000</v>
      </c>
      <c r="R623" s="52">
        <v>9580.869999999999</v>
      </c>
      <c r="S623" s="22">
        <f t="shared" si="62"/>
        <v>3637480.1999999997</v>
      </c>
      <c r="T623" s="37">
        <f t="shared" si="63"/>
        <v>8709.8818181818169</v>
      </c>
      <c r="U623" s="50">
        <v>0</v>
      </c>
      <c r="V623" s="17">
        <v>0</v>
      </c>
      <c r="W623" s="38">
        <f t="shared" si="61"/>
        <v>870.98818181818206</v>
      </c>
      <c r="X623" s="39">
        <f t="shared" si="69"/>
        <v>9580.869999999999</v>
      </c>
      <c r="Y623" s="15">
        <v>0.15</v>
      </c>
      <c r="Z623" s="51">
        <f t="shared" si="64"/>
        <v>1437.1304999999998</v>
      </c>
      <c r="AA623" s="50">
        <v>0</v>
      </c>
      <c r="AB623" s="39">
        <f t="shared" si="70"/>
        <v>9580.869999999999</v>
      </c>
      <c r="AC623" s="14"/>
    </row>
    <row r="624" spans="1:29" hidden="1" x14ac:dyDescent="0.3">
      <c r="A624" s="13" t="s">
        <v>481</v>
      </c>
      <c r="B624" s="14" t="s">
        <v>482</v>
      </c>
      <c r="C624" s="14" t="s">
        <v>499</v>
      </c>
      <c r="D624" s="14" t="s">
        <v>500</v>
      </c>
      <c r="E624" s="14" t="s">
        <v>699</v>
      </c>
      <c r="F624" s="14" t="s">
        <v>699</v>
      </c>
      <c r="G624" s="14">
        <v>491</v>
      </c>
      <c r="H624" s="14" t="s">
        <v>2961</v>
      </c>
      <c r="I624" s="14" t="s">
        <v>2978</v>
      </c>
      <c r="J624" s="14"/>
      <c r="K624" s="14" t="s">
        <v>486</v>
      </c>
      <c r="L624" s="14" t="s">
        <v>496</v>
      </c>
      <c r="M624" s="50">
        <v>0</v>
      </c>
      <c r="N624" s="16">
        <v>1000239447</v>
      </c>
      <c r="O624" s="14"/>
      <c r="P624" s="51">
        <v>0</v>
      </c>
      <c r="Q624" s="52">
        <v>25000</v>
      </c>
      <c r="R624" s="52">
        <v>1253.3399999999999</v>
      </c>
      <c r="S624" s="22">
        <f t="shared" si="62"/>
        <v>23746.66</v>
      </c>
      <c r="T624" s="37">
        <f t="shared" si="63"/>
        <v>1253.3399999999999</v>
      </c>
      <c r="U624" s="50">
        <v>0</v>
      </c>
      <c r="V624" s="17">
        <v>0</v>
      </c>
      <c r="W624" s="38">
        <f t="shared" si="61"/>
        <v>0</v>
      </c>
      <c r="X624" s="39">
        <f t="shared" si="69"/>
        <v>1253.3399999999999</v>
      </c>
      <c r="Y624" s="15">
        <v>7.4999999999999997E-2</v>
      </c>
      <c r="Z624" s="51">
        <f t="shared" si="64"/>
        <v>94.000499999999988</v>
      </c>
      <c r="AA624" s="50">
        <v>0</v>
      </c>
      <c r="AB624" s="39">
        <f t="shared" si="70"/>
        <v>1253.3399999999999</v>
      </c>
      <c r="AC624" s="14"/>
    </row>
    <row r="625" spans="1:29" hidden="1" x14ac:dyDescent="0.3">
      <c r="A625" s="13" t="s">
        <v>481</v>
      </c>
      <c r="B625" s="14" t="s">
        <v>482</v>
      </c>
      <c r="C625" s="14" t="s">
        <v>499</v>
      </c>
      <c r="D625" s="14" t="s">
        <v>500</v>
      </c>
      <c r="E625" s="14" t="s">
        <v>702</v>
      </c>
      <c r="F625" s="14" t="s">
        <v>702</v>
      </c>
      <c r="G625" s="14">
        <v>491</v>
      </c>
      <c r="H625" s="14" t="s">
        <v>2961</v>
      </c>
      <c r="I625" s="14" t="s">
        <v>2979</v>
      </c>
      <c r="J625" s="14"/>
      <c r="K625" s="14" t="s">
        <v>486</v>
      </c>
      <c r="L625" s="14" t="s">
        <v>487</v>
      </c>
      <c r="M625" s="50">
        <v>0.05</v>
      </c>
      <c r="N625" s="16">
        <v>1000228671</v>
      </c>
      <c r="O625" s="14"/>
      <c r="P625" s="51">
        <v>2800.260000000002</v>
      </c>
      <c r="Q625" s="52">
        <v>-2800.26</v>
      </c>
      <c r="R625" s="52">
        <v>0</v>
      </c>
      <c r="S625" s="22">
        <f t="shared" si="62"/>
        <v>1.8189894035458565E-12</v>
      </c>
      <c r="T625" s="37">
        <f t="shared" si="63"/>
        <v>0</v>
      </c>
      <c r="U625" s="50">
        <v>0</v>
      </c>
      <c r="V625" s="17">
        <v>0</v>
      </c>
      <c r="W625" s="38">
        <f t="shared" si="61"/>
        <v>0</v>
      </c>
      <c r="X625" s="39">
        <f t="shared" si="69"/>
        <v>0</v>
      </c>
      <c r="Y625" s="15">
        <v>7.4999999999999997E-2</v>
      </c>
      <c r="Z625" s="51">
        <f t="shared" si="64"/>
        <v>0</v>
      </c>
      <c r="AA625" s="50">
        <v>0</v>
      </c>
      <c r="AB625" s="39">
        <f t="shared" si="70"/>
        <v>0</v>
      </c>
      <c r="AC625" s="14"/>
    </row>
    <row r="626" spans="1:29" x14ac:dyDescent="0.3">
      <c r="A626" s="13" t="s">
        <v>481</v>
      </c>
      <c r="B626" s="14" t="s">
        <v>482</v>
      </c>
      <c r="C626" s="14" t="s">
        <v>499</v>
      </c>
      <c r="D626" s="14" t="s">
        <v>500</v>
      </c>
      <c r="E626" s="14" t="s">
        <v>2980</v>
      </c>
      <c r="F626" s="14" t="s">
        <v>2980</v>
      </c>
      <c r="G626" s="14">
        <v>491</v>
      </c>
      <c r="H626" s="14" t="s">
        <v>2961</v>
      </c>
      <c r="I626" s="14" t="s">
        <v>2981</v>
      </c>
      <c r="J626" s="14"/>
      <c r="K626" s="14" t="s">
        <v>711</v>
      </c>
      <c r="L626" s="14" t="s">
        <v>487</v>
      </c>
      <c r="M626" s="50">
        <v>7.0000000000000007E-2</v>
      </c>
      <c r="N626" s="16">
        <v>1000206572</v>
      </c>
      <c r="O626" s="14"/>
      <c r="P626" s="51">
        <v>70700.550000000017</v>
      </c>
      <c r="Q626" s="52">
        <v>494529.57</v>
      </c>
      <c r="R626" s="52">
        <v>7010.7</v>
      </c>
      <c r="S626" s="22">
        <f t="shared" si="62"/>
        <v>558219.42000000004</v>
      </c>
      <c r="T626" s="37">
        <f t="shared" si="63"/>
        <v>6552.0560747663549</v>
      </c>
      <c r="U626" s="50">
        <v>0</v>
      </c>
      <c r="V626" s="17">
        <v>0</v>
      </c>
      <c r="W626" s="38">
        <f t="shared" si="61"/>
        <v>458.64392523364495</v>
      </c>
      <c r="X626" s="39">
        <f t="shared" si="69"/>
        <v>7010.7</v>
      </c>
      <c r="Y626" s="15">
        <v>0.15</v>
      </c>
      <c r="Z626" s="51">
        <f t="shared" si="64"/>
        <v>1051.605</v>
      </c>
      <c r="AA626" s="50">
        <v>0</v>
      </c>
      <c r="AB626" s="39">
        <f t="shared" si="70"/>
        <v>7010.7</v>
      </c>
      <c r="AC626" s="14"/>
    </row>
    <row r="627" spans="1:29" hidden="1" x14ac:dyDescent="0.3">
      <c r="A627" s="13" t="s">
        <v>481</v>
      </c>
      <c r="B627" s="14" t="s">
        <v>482</v>
      </c>
      <c r="C627" s="14" t="s">
        <v>499</v>
      </c>
      <c r="D627" s="14" t="s">
        <v>500</v>
      </c>
      <c r="E627" s="14" t="s">
        <v>712</v>
      </c>
      <c r="F627" s="14" t="s">
        <v>712</v>
      </c>
      <c r="G627" s="14">
        <v>491</v>
      </c>
      <c r="H627" s="14" t="s">
        <v>2961</v>
      </c>
      <c r="I627" s="14" t="s">
        <v>2982</v>
      </c>
      <c r="J627" s="14"/>
      <c r="K627" s="14" t="s">
        <v>486</v>
      </c>
      <c r="L627" s="14" t="s">
        <v>487</v>
      </c>
      <c r="M627" s="50">
        <v>0.04</v>
      </c>
      <c r="N627" s="16">
        <v>1000207267</v>
      </c>
      <c r="O627" s="14"/>
      <c r="P627" s="51">
        <v>11249.159999999996</v>
      </c>
      <c r="Q627" s="52">
        <v>31200</v>
      </c>
      <c r="R627" s="52">
        <v>22195.84</v>
      </c>
      <c r="S627" s="22">
        <f t="shared" si="62"/>
        <v>20253.319999999996</v>
      </c>
      <c r="T627" s="37">
        <f t="shared" si="63"/>
        <v>21342.153846153844</v>
      </c>
      <c r="U627" s="50">
        <v>0</v>
      </c>
      <c r="V627" s="17">
        <v>0</v>
      </c>
      <c r="W627" s="38">
        <f t="shared" si="61"/>
        <v>853.68615384615623</v>
      </c>
      <c r="X627" s="39">
        <f t="shared" si="69"/>
        <v>22195.84</v>
      </c>
      <c r="Y627" s="15">
        <v>7.4999999999999997E-2</v>
      </c>
      <c r="Z627" s="51">
        <f t="shared" si="64"/>
        <v>1664.6879999999999</v>
      </c>
      <c r="AA627" s="50">
        <v>0</v>
      </c>
      <c r="AB627" s="39">
        <f t="shared" si="70"/>
        <v>22195.84</v>
      </c>
      <c r="AC627" s="14"/>
    </row>
    <row r="628" spans="1:29" hidden="1" x14ac:dyDescent="0.3">
      <c r="A628" s="13" t="s">
        <v>2886</v>
      </c>
      <c r="B628" s="14" t="s">
        <v>482</v>
      </c>
      <c r="C628" s="14" t="s">
        <v>499</v>
      </c>
      <c r="D628" s="14" t="s">
        <v>500</v>
      </c>
      <c r="E628" s="14" t="s">
        <v>524</v>
      </c>
      <c r="F628" s="14" t="s">
        <v>524</v>
      </c>
      <c r="G628" s="14">
        <v>491</v>
      </c>
      <c r="H628" s="14" t="s">
        <v>2961</v>
      </c>
      <c r="I628" s="14" t="s">
        <v>2983</v>
      </c>
      <c r="J628" s="14"/>
      <c r="K628" s="14" t="s">
        <v>486</v>
      </c>
      <c r="L628" s="14" t="s">
        <v>487</v>
      </c>
      <c r="M628" s="50">
        <v>0.06</v>
      </c>
      <c r="N628" s="16">
        <v>1000242793</v>
      </c>
      <c r="O628" s="14"/>
      <c r="P628" s="51">
        <v>5300</v>
      </c>
      <c r="Q628" s="52">
        <v>-5300</v>
      </c>
      <c r="R628" s="52">
        <v>0</v>
      </c>
      <c r="S628" s="22">
        <f t="shared" si="62"/>
        <v>0</v>
      </c>
      <c r="T628" s="37">
        <f t="shared" si="63"/>
        <v>0</v>
      </c>
      <c r="U628" s="50">
        <v>0</v>
      </c>
      <c r="V628" s="17">
        <v>0</v>
      </c>
      <c r="W628" s="38">
        <f t="shared" si="61"/>
        <v>0</v>
      </c>
      <c r="X628" s="39">
        <f t="shared" si="69"/>
        <v>0</v>
      </c>
      <c r="Y628" s="15">
        <v>7.4999999999999997E-2</v>
      </c>
      <c r="Z628" s="51">
        <f t="shared" si="64"/>
        <v>0</v>
      </c>
      <c r="AA628" s="50">
        <v>0</v>
      </c>
      <c r="AB628" s="39">
        <f t="shared" si="70"/>
        <v>0</v>
      </c>
      <c r="AC628" s="14"/>
    </row>
    <row r="629" spans="1:29" hidden="1" x14ac:dyDescent="0.3">
      <c r="A629" s="13" t="s">
        <v>2886</v>
      </c>
      <c r="B629" s="14" t="s">
        <v>482</v>
      </c>
      <c r="C629" s="14" t="s">
        <v>499</v>
      </c>
      <c r="D629" s="14" t="s">
        <v>500</v>
      </c>
      <c r="E629" s="14" t="s">
        <v>731</v>
      </c>
      <c r="F629" s="14" t="s">
        <v>732</v>
      </c>
      <c r="G629" s="14">
        <v>491</v>
      </c>
      <c r="H629" s="14" t="s">
        <v>2961</v>
      </c>
      <c r="I629" s="14" t="s">
        <v>2984</v>
      </c>
      <c r="J629" s="14"/>
      <c r="K629" s="14" t="s">
        <v>711</v>
      </c>
      <c r="L629" s="14" t="s">
        <v>487</v>
      </c>
      <c r="M629" s="50">
        <v>0.1</v>
      </c>
      <c r="N629" s="16">
        <v>1000224826</v>
      </c>
      <c r="O629" s="14"/>
      <c r="P629" s="51">
        <v>0</v>
      </c>
      <c r="Q629" s="52">
        <v>10000</v>
      </c>
      <c r="R629" s="52">
        <v>6727.9</v>
      </c>
      <c r="S629" s="22">
        <f t="shared" si="62"/>
        <v>3272.1000000000004</v>
      </c>
      <c r="T629" s="37">
        <f t="shared" si="63"/>
        <v>6116.2727272727261</v>
      </c>
      <c r="U629" s="50">
        <v>0</v>
      </c>
      <c r="V629" s="17">
        <v>0</v>
      </c>
      <c r="W629" s="38">
        <f t="shared" si="61"/>
        <v>611.62727272727352</v>
      </c>
      <c r="X629" s="39">
        <f t="shared" si="69"/>
        <v>6727.9</v>
      </c>
      <c r="Y629" s="15">
        <v>0.15</v>
      </c>
      <c r="Z629" s="51">
        <f t="shared" si="64"/>
        <v>1009.1849999999999</v>
      </c>
      <c r="AA629" s="50">
        <v>0</v>
      </c>
      <c r="AB629" s="39">
        <f t="shared" si="70"/>
        <v>6727.9</v>
      </c>
      <c r="AC629" s="14"/>
    </row>
    <row r="630" spans="1:29" hidden="1" x14ac:dyDescent="0.3">
      <c r="A630" s="13" t="s">
        <v>481</v>
      </c>
      <c r="B630" s="14" t="s">
        <v>482</v>
      </c>
      <c r="C630" s="14" t="s">
        <v>499</v>
      </c>
      <c r="D630" s="14" t="s">
        <v>500</v>
      </c>
      <c r="E630" s="14" t="s">
        <v>731</v>
      </c>
      <c r="F630" s="14" t="s">
        <v>732</v>
      </c>
      <c r="G630" s="14">
        <v>491</v>
      </c>
      <c r="H630" s="14" t="s">
        <v>2961</v>
      </c>
      <c r="I630" s="14" t="s">
        <v>2985</v>
      </c>
      <c r="J630" s="14"/>
      <c r="K630" s="14" t="s">
        <v>711</v>
      </c>
      <c r="L630" s="14" t="s">
        <v>487</v>
      </c>
      <c r="M630" s="50">
        <v>0.1</v>
      </c>
      <c r="N630" s="16">
        <v>1000224835</v>
      </c>
      <c r="O630" s="14"/>
      <c r="P630" s="51">
        <v>14473.240000000005</v>
      </c>
      <c r="Q630" s="52">
        <v>2000</v>
      </c>
      <c r="R630" s="52">
        <v>15616.480000000001</v>
      </c>
      <c r="S630" s="22">
        <f t="shared" si="62"/>
        <v>856.76000000000386</v>
      </c>
      <c r="T630" s="37">
        <f t="shared" si="63"/>
        <v>14196.8</v>
      </c>
      <c r="U630" s="50">
        <v>0</v>
      </c>
      <c r="V630" s="17">
        <v>0</v>
      </c>
      <c r="W630" s="38">
        <f t="shared" si="61"/>
        <v>1419.6800000000021</v>
      </c>
      <c r="X630" s="39">
        <f t="shared" si="69"/>
        <v>15616.480000000001</v>
      </c>
      <c r="Y630" s="15">
        <v>0.15</v>
      </c>
      <c r="Z630" s="51">
        <f t="shared" si="64"/>
        <v>2342.4720000000002</v>
      </c>
      <c r="AA630" s="50">
        <v>0</v>
      </c>
      <c r="AB630" s="39">
        <f t="shared" si="70"/>
        <v>15616.480000000001</v>
      </c>
      <c r="AC630" s="14"/>
    </row>
    <row r="631" spans="1:29" hidden="1" x14ac:dyDescent="0.3">
      <c r="A631" s="13" t="s">
        <v>2965</v>
      </c>
      <c r="B631" s="14" t="s">
        <v>482</v>
      </c>
      <c r="C631" s="14" t="s">
        <v>499</v>
      </c>
      <c r="D631" s="14" t="s">
        <v>500</v>
      </c>
      <c r="E631" s="14" t="s">
        <v>731</v>
      </c>
      <c r="F631" s="14" t="s">
        <v>732</v>
      </c>
      <c r="G631" s="14">
        <v>491</v>
      </c>
      <c r="H631" s="14" t="s">
        <v>2961</v>
      </c>
      <c r="I631" s="14" t="s">
        <v>2986</v>
      </c>
      <c r="J631" s="14"/>
      <c r="K631" s="14" t="s">
        <v>711</v>
      </c>
      <c r="L631" s="14" t="s">
        <v>487</v>
      </c>
      <c r="M631" s="50">
        <v>0.1</v>
      </c>
      <c r="N631" s="16">
        <v>1000224838</v>
      </c>
      <c r="O631" s="14"/>
      <c r="P631" s="51">
        <v>25379.069999999996</v>
      </c>
      <c r="Q631" s="52">
        <v>-12000</v>
      </c>
      <c r="R631" s="52">
        <v>11635.160000000002</v>
      </c>
      <c r="S631" s="22">
        <f t="shared" si="62"/>
        <v>1743.9099999999944</v>
      </c>
      <c r="T631" s="37">
        <f t="shared" si="63"/>
        <v>10577.418181818182</v>
      </c>
      <c r="U631" s="50">
        <v>0</v>
      </c>
      <c r="V631" s="17">
        <v>0</v>
      </c>
      <c r="W631" s="38">
        <f t="shared" si="61"/>
        <v>1057.7418181818193</v>
      </c>
      <c r="X631" s="39">
        <f t="shared" si="69"/>
        <v>11635.160000000002</v>
      </c>
      <c r="Y631" s="15">
        <v>0.15</v>
      </c>
      <c r="Z631" s="51">
        <f t="shared" si="64"/>
        <v>1745.2740000000001</v>
      </c>
      <c r="AA631" s="50">
        <v>0</v>
      </c>
      <c r="AB631" s="39">
        <f t="shared" si="70"/>
        <v>11635.160000000002</v>
      </c>
      <c r="AC631" s="14"/>
    </row>
    <row r="632" spans="1:29" hidden="1" x14ac:dyDescent="0.3">
      <c r="A632" s="13" t="s">
        <v>481</v>
      </c>
      <c r="B632" s="14" t="s">
        <v>482</v>
      </c>
      <c r="C632" s="14" t="s">
        <v>499</v>
      </c>
      <c r="D632" s="14" t="s">
        <v>500</v>
      </c>
      <c r="E632" s="14" t="s">
        <v>2987</v>
      </c>
      <c r="F632" s="14" t="s">
        <v>2987</v>
      </c>
      <c r="G632" s="14">
        <v>491</v>
      </c>
      <c r="H632" s="14" t="s">
        <v>2961</v>
      </c>
      <c r="I632" s="14" t="s">
        <v>2988</v>
      </c>
      <c r="J632" s="14"/>
      <c r="K632" s="14" t="s">
        <v>486</v>
      </c>
      <c r="L632" s="14" t="s">
        <v>487</v>
      </c>
      <c r="M632" s="50">
        <v>0.04</v>
      </c>
      <c r="N632" s="16">
        <v>1000222984</v>
      </c>
      <c r="O632" s="14"/>
      <c r="P632" s="51">
        <v>6108.9399999999805</v>
      </c>
      <c r="Q632" s="52">
        <v>19207.47</v>
      </c>
      <c r="R632" s="52">
        <v>9587.5499999999993</v>
      </c>
      <c r="S632" s="22">
        <f t="shared" si="62"/>
        <v>15728.859999999982</v>
      </c>
      <c r="T632" s="37">
        <f t="shared" si="63"/>
        <v>9218.7980769230762</v>
      </c>
      <c r="U632" s="50">
        <v>0</v>
      </c>
      <c r="V632" s="17">
        <v>0</v>
      </c>
      <c r="W632" s="38">
        <f t="shared" si="61"/>
        <v>368.75192307692305</v>
      </c>
      <c r="X632" s="39">
        <f t="shared" si="69"/>
        <v>9587.5499999999993</v>
      </c>
      <c r="Y632" s="15">
        <v>7.4999999999999997E-2</v>
      </c>
      <c r="Z632" s="51">
        <f t="shared" si="64"/>
        <v>719.06624999999997</v>
      </c>
      <c r="AA632" s="50">
        <v>0</v>
      </c>
      <c r="AB632" s="39">
        <f t="shared" si="70"/>
        <v>9587.5499999999993</v>
      </c>
      <c r="AC632" s="14"/>
    </row>
    <row r="633" spans="1:29" hidden="1" x14ac:dyDescent="0.3">
      <c r="A633" s="13" t="s">
        <v>481</v>
      </c>
      <c r="B633" s="14" t="s">
        <v>482</v>
      </c>
      <c r="C633" s="14" t="s">
        <v>499</v>
      </c>
      <c r="D633" s="14" t="s">
        <v>500</v>
      </c>
      <c r="E633" s="14" t="s">
        <v>2987</v>
      </c>
      <c r="F633" s="14" t="s">
        <v>2987</v>
      </c>
      <c r="G633" s="14">
        <v>491</v>
      </c>
      <c r="H633" s="14" t="s">
        <v>2961</v>
      </c>
      <c r="I633" s="14" t="s">
        <v>2989</v>
      </c>
      <c r="J633" s="14"/>
      <c r="K633" s="14" t="s">
        <v>486</v>
      </c>
      <c r="L633" s="14" t="s">
        <v>487</v>
      </c>
      <c r="M633" s="50">
        <v>0.04</v>
      </c>
      <c r="N633" s="16">
        <v>1000240726</v>
      </c>
      <c r="O633" s="14"/>
      <c r="P633" s="51">
        <v>8807.4699999999993</v>
      </c>
      <c r="Q633" s="52">
        <v>-8807.4699999999993</v>
      </c>
      <c r="R633" s="52">
        <v>0</v>
      </c>
      <c r="S633" s="22">
        <f t="shared" si="62"/>
        <v>0</v>
      </c>
      <c r="T633" s="37">
        <f t="shared" si="63"/>
        <v>0</v>
      </c>
      <c r="U633" s="50">
        <v>0</v>
      </c>
      <c r="V633" s="17">
        <v>0</v>
      </c>
      <c r="W633" s="38">
        <f t="shared" si="61"/>
        <v>0</v>
      </c>
      <c r="X633" s="39">
        <f t="shared" si="69"/>
        <v>0</v>
      </c>
      <c r="Y633" s="15">
        <v>7.4999999999999997E-2</v>
      </c>
      <c r="Z633" s="51">
        <f t="shared" si="64"/>
        <v>0</v>
      </c>
      <c r="AA633" s="50">
        <v>0</v>
      </c>
      <c r="AB633" s="39">
        <f t="shared" si="70"/>
        <v>0</v>
      </c>
      <c r="AC633" s="14"/>
    </row>
    <row r="634" spans="1:29" x14ac:dyDescent="0.3">
      <c r="A634" s="13" t="s">
        <v>481</v>
      </c>
      <c r="B634" s="14" t="s">
        <v>482</v>
      </c>
      <c r="C634" s="14" t="s">
        <v>499</v>
      </c>
      <c r="D634" s="14" t="s">
        <v>500</v>
      </c>
      <c r="E634" s="14" t="s">
        <v>2990</v>
      </c>
      <c r="F634" s="14" t="s">
        <v>2990</v>
      </c>
      <c r="G634" s="14">
        <v>491</v>
      </c>
      <c r="H634" s="14" t="s">
        <v>2961</v>
      </c>
      <c r="I634" s="14" t="s">
        <v>2981</v>
      </c>
      <c r="J634" s="14"/>
      <c r="K634" s="14" t="s">
        <v>3684</v>
      </c>
      <c r="L634" s="14" t="s">
        <v>487</v>
      </c>
      <c r="M634" s="50">
        <v>0.1</v>
      </c>
      <c r="N634" s="16">
        <v>1000206572</v>
      </c>
      <c r="O634" s="14"/>
      <c r="P634" s="51">
        <v>0</v>
      </c>
      <c r="Q634" s="52">
        <f>58029.57+29970.43</f>
        <v>88000</v>
      </c>
      <c r="R634" s="52">
        <v>88000</v>
      </c>
      <c r="S634" s="22">
        <f t="shared" si="62"/>
        <v>0</v>
      </c>
      <c r="T634" s="37">
        <f t="shared" si="63"/>
        <v>80000</v>
      </c>
      <c r="U634" s="50">
        <v>0</v>
      </c>
      <c r="V634" s="17">
        <v>0</v>
      </c>
      <c r="W634" s="38">
        <f t="shared" si="61"/>
        <v>8000</v>
      </c>
      <c r="X634" s="39">
        <f t="shared" si="69"/>
        <v>88000</v>
      </c>
      <c r="Y634" s="15">
        <v>0.15</v>
      </c>
      <c r="Z634" s="51">
        <f t="shared" si="64"/>
        <v>13200</v>
      </c>
      <c r="AA634" s="50">
        <v>0</v>
      </c>
      <c r="AB634" s="39">
        <f t="shared" si="70"/>
        <v>88000</v>
      </c>
      <c r="AC634" s="14"/>
    </row>
    <row r="635" spans="1:29" hidden="1" x14ac:dyDescent="0.3">
      <c r="A635" s="13" t="s">
        <v>481</v>
      </c>
      <c r="B635" s="14" t="s">
        <v>482</v>
      </c>
      <c r="C635" s="14" t="s">
        <v>499</v>
      </c>
      <c r="D635" s="14" t="s">
        <v>552</v>
      </c>
      <c r="E635" s="14" t="s">
        <v>2991</v>
      </c>
      <c r="F635" s="14" t="s">
        <v>2991</v>
      </c>
      <c r="G635" s="14">
        <v>491</v>
      </c>
      <c r="H635" s="14" t="s">
        <v>2961</v>
      </c>
      <c r="I635" s="14" t="s">
        <v>2992</v>
      </c>
      <c r="J635" s="14"/>
      <c r="K635" s="14" t="s">
        <v>486</v>
      </c>
      <c r="L635" s="14" t="s">
        <v>487</v>
      </c>
      <c r="M635" s="50">
        <v>0.04</v>
      </c>
      <c r="N635" s="16">
        <v>1000222309</v>
      </c>
      <c r="O635" s="14"/>
      <c r="P635" s="51">
        <v>5000.9100000000035</v>
      </c>
      <c r="Q635" s="52">
        <v>70000</v>
      </c>
      <c r="R635" s="52">
        <v>45334.650000000016</v>
      </c>
      <c r="S635" s="22">
        <f t="shared" si="62"/>
        <v>29666.259999999987</v>
      </c>
      <c r="T635" s="37">
        <f t="shared" si="63"/>
        <v>43591.009615384632</v>
      </c>
      <c r="U635" s="50">
        <v>0</v>
      </c>
      <c r="V635" s="17">
        <v>0</v>
      </c>
      <c r="W635" s="38">
        <f t="shared" si="61"/>
        <v>1743.6403846153844</v>
      </c>
      <c r="X635" s="39">
        <f t="shared" si="69"/>
        <v>45334.650000000016</v>
      </c>
      <c r="Y635" s="15">
        <v>7.4999999999999997E-2</v>
      </c>
      <c r="Z635" s="51">
        <f t="shared" si="64"/>
        <v>3400.098750000001</v>
      </c>
      <c r="AA635" s="50">
        <v>0</v>
      </c>
      <c r="AB635" s="39">
        <f t="shared" si="70"/>
        <v>45334.650000000016</v>
      </c>
      <c r="AC635" s="14"/>
    </row>
    <row r="636" spans="1:29" hidden="1" x14ac:dyDescent="0.3">
      <c r="A636" s="13" t="s">
        <v>2886</v>
      </c>
      <c r="B636" s="14" t="s">
        <v>482</v>
      </c>
      <c r="C636" s="14" t="s">
        <v>499</v>
      </c>
      <c r="D636" s="14" t="s">
        <v>552</v>
      </c>
      <c r="E636" s="14" t="s">
        <v>1661</v>
      </c>
      <c r="F636" s="14" t="s">
        <v>1661</v>
      </c>
      <c r="G636" s="14">
        <v>491</v>
      </c>
      <c r="H636" s="14" t="s">
        <v>2961</v>
      </c>
      <c r="I636" s="14" t="s">
        <v>2993</v>
      </c>
      <c r="J636" s="14"/>
      <c r="K636" s="14" t="s">
        <v>711</v>
      </c>
      <c r="L636" s="14" t="s">
        <v>507</v>
      </c>
      <c r="M636" s="50">
        <v>0.92600000000000005</v>
      </c>
      <c r="N636" s="16">
        <v>1000227105</v>
      </c>
      <c r="O636" s="14"/>
      <c r="P636" s="51">
        <v>973.13000000000011</v>
      </c>
      <c r="Q636" s="52">
        <v>393.23999999999978</v>
      </c>
      <c r="R636" s="52">
        <v>1.75</v>
      </c>
      <c r="S636" s="22">
        <f t="shared" si="62"/>
        <v>1364.62</v>
      </c>
      <c r="T636" s="37">
        <f t="shared" si="63"/>
        <v>1.6205000000000001</v>
      </c>
      <c r="U636" s="50">
        <v>0</v>
      </c>
      <c r="V636" s="17">
        <v>0</v>
      </c>
      <c r="W636" s="38">
        <f t="shared" si="61"/>
        <v>0.12949999999999995</v>
      </c>
      <c r="X636" s="39">
        <f t="shared" si="69"/>
        <v>1.75</v>
      </c>
      <c r="Y636" s="15">
        <v>0.15</v>
      </c>
      <c r="Z636" s="51">
        <f t="shared" si="64"/>
        <v>0.26250000000000001</v>
      </c>
      <c r="AA636" s="50">
        <v>0</v>
      </c>
      <c r="AB636" s="39">
        <f t="shared" si="70"/>
        <v>1.75</v>
      </c>
      <c r="AC636" s="14"/>
    </row>
    <row r="637" spans="1:29" hidden="1" x14ac:dyDescent="0.3">
      <c r="A637" s="13" t="s">
        <v>481</v>
      </c>
      <c r="B637" s="14" t="s">
        <v>482</v>
      </c>
      <c r="C637" s="14" t="s">
        <v>499</v>
      </c>
      <c r="D637" s="14" t="s">
        <v>552</v>
      </c>
      <c r="E637" s="14" t="s">
        <v>1661</v>
      </c>
      <c r="F637" s="14" t="s">
        <v>1661</v>
      </c>
      <c r="G637" s="14">
        <v>491</v>
      </c>
      <c r="H637" s="14" t="s">
        <v>2961</v>
      </c>
      <c r="I637" s="14" t="s">
        <v>2994</v>
      </c>
      <c r="J637" s="14"/>
      <c r="K637" s="14" t="s">
        <v>711</v>
      </c>
      <c r="L637" s="14" t="s">
        <v>507</v>
      </c>
      <c r="M637" s="50">
        <v>0.92600000000000005</v>
      </c>
      <c r="N637" s="16">
        <v>1000230268</v>
      </c>
      <c r="O637" s="14"/>
      <c r="P637" s="51">
        <v>1255.8600000000006</v>
      </c>
      <c r="Q637" s="52">
        <v>339.84000000000015</v>
      </c>
      <c r="R637" s="52">
        <v>0.73</v>
      </c>
      <c r="S637" s="22">
        <f t="shared" si="62"/>
        <v>1594.9700000000007</v>
      </c>
      <c r="T637" s="37">
        <f t="shared" si="63"/>
        <v>0.67598000000000003</v>
      </c>
      <c r="U637" s="50">
        <v>0</v>
      </c>
      <c r="V637" s="17">
        <v>0</v>
      </c>
      <c r="W637" s="38">
        <f t="shared" si="61"/>
        <v>5.4019999999999957E-2</v>
      </c>
      <c r="X637" s="39">
        <f t="shared" si="69"/>
        <v>0.73</v>
      </c>
      <c r="Y637" s="15">
        <v>0.15</v>
      </c>
      <c r="Z637" s="51">
        <f t="shared" si="64"/>
        <v>0.1095</v>
      </c>
      <c r="AA637" s="50">
        <v>0</v>
      </c>
      <c r="AB637" s="39">
        <f t="shared" si="70"/>
        <v>0.73</v>
      </c>
      <c r="AC637" s="14"/>
    </row>
    <row r="638" spans="1:29" hidden="1" x14ac:dyDescent="0.3">
      <c r="A638" s="13" t="s">
        <v>481</v>
      </c>
      <c r="B638" s="14" t="s">
        <v>482</v>
      </c>
      <c r="C638" s="14" t="s">
        <v>499</v>
      </c>
      <c r="D638" s="14" t="s">
        <v>552</v>
      </c>
      <c r="E638" s="14" t="s">
        <v>1661</v>
      </c>
      <c r="F638" s="14" t="s">
        <v>1661</v>
      </c>
      <c r="G638" s="14">
        <v>491</v>
      </c>
      <c r="H638" s="14" t="s">
        <v>2961</v>
      </c>
      <c r="I638" s="14" t="s">
        <v>2995</v>
      </c>
      <c r="J638" s="14"/>
      <c r="K638" s="14" t="s">
        <v>711</v>
      </c>
      <c r="L638" s="14" t="s">
        <v>507</v>
      </c>
      <c r="M638" s="50">
        <v>0.92600000000000005</v>
      </c>
      <c r="N638" s="16">
        <v>1000216988</v>
      </c>
      <c r="O638" s="14"/>
      <c r="P638" s="51">
        <v>2400.2899999999991</v>
      </c>
      <c r="Q638" s="52">
        <v>-901.90000000000009</v>
      </c>
      <c r="R638" s="52">
        <v>0.22</v>
      </c>
      <c r="S638" s="22">
        <f t="shared" si="62"/>
        <v>1498.1699999999989</v>
      </c>
      <c r="T638" s="37">
        <f t="shared" si="63"/>
        <v>0.20372000000000001</v>
      </c>
      <c r="U638" s="50">
        <v>0</v>
      </c>
      <c r="V638" s="17">
        <v>0</v>
      </c>
      <c r="W638" s="38">
        <f t="shared" si="61"/>
        <v>1.6279999999999989E-2</v>
      </c>
      <c r="X638" s="39">
        <f t="shared" si="69"/>
        <v>0.22</v>
      </c>
      <c r="Y638" s="15">
        <v>0.15</v>
      </c>
      <c r="Z638" s="51">
        <f t="shared" si="64"/>
        <v>3.3000000000000002E-2</v>
      </c>
      <c r="AA638" s="50">
        <v>0</v>
      </c>
      <c r="AB638" s="39">
        <f t="shared" si="70"/>
        <v>0.22</v>
      </c>
      <c r="AC638" s="14"/>
    </row>
    <row r="639" spans="1:29" hidden="1" x14ac:dyDescent="0.3">
      <c r="A639" s="13" t="s">
        <v>481</v>
      </c>
      <c r="B639" s="14" t="s">
        <v>482</v>
      </c>
      <c r="C639" s="14" t="s">
        <v>499</v>
      </c>
      <c r="D639" s="14" t="s">
        <v>552</v>
      </c>
      <c r="E639" s="14" t="s">
        <v>1661</v>
      </c>
      <c r="F639" s="14" t="s">
        <v>1661</v>
      </c>
      <c r="G639" s="14">
        <v>491</v>
      </c>
      <c r="H639" s="14" t="s">
        <v>2961</v>
      </c>
      <c r="I639" s="14" t="s">
        <v>2996</v>
      </c>
      <c r="J639" s="14"/>
      <c r="K639" s="14" t="s">
        <v>711</v>
      </c>
      <c r="L639" s="14" t="s">
        <v>507</v>
      </c>
      <c r="M639" s="50">
        <v>0.92600000000000005</v>
      </c>
      <c r="N639" s="16">
        <v>1000214749</v>
      </c>
      <c r="O639" s="14"/>
      <c r="P639" s="51">
        <v>19792.399999999998</v>
      </c>
      <c r="Q639" s="52">
        <v>23938.93</v>
      </c>
      <c r="R639" s="52">
        <v>521.79</v>
      </c>
      <c r="S639" s="22">
        <f t="shared" si="62"/>
        <v>43209.54</v>
      </c>
      <c r="T639" s="37">
        <f t="shared" si="63"/>
        <v>483.17753999999996</v>
      </c>
      <c r="U639" s="50">
        <v>0</v>
      </c>
      <c r="V639" s="17">
        <v>0</v>
      </c>
      <c r="W639" s="38">
        <f t="shared" si="61"/>
        <v>38.612459999999999</v>
      </c>
      <c r="X639" s="39">
        <f t="shared" si="69"/>
        <v>521.79</v>
      </c>
      <c r="Y639" s="15">
        <v>0.15</v>
      </c>
      <c r="Z639" s="51">
        <f t="shared" si="64"/>
        <v>78.268499999999989</v>
      </c>
      <c r="AA639" s="50">
        <v>0</v>
      </c>
      <c r="AB639" s="39">
        <f t="shared" si="70"/>
        <v>521.79</v>
      </c>
      <c r="AC639" s="14"/>
    </row>
    <row r="640" spans="1:29" hidden="1" x14ac:dyDescent="0.3">
      <c r="A640" s="13" t="s">
        <v>2886</v>
      </c>
      <c r="B640" s="19" t="s">
        <v>482</v>
      </c>
      <c r="C640" s="19" t="s">
        <v>483</v>
      </c>
      <c r="D640" s="19" t="s">
        <v>484</v>
      </c>
      <c r="E640" s="19" t="s">
        <v>2960</v>
      </c>
      <c r="F640" s="19" t="s">
        <v>2960</v>
      </c>
      <c r="G640" s="19">
        <v>491</v>
      </c>
      <c r="H640" s="19" t="s">
        <v>2961</v>
      </c>
      <c r="I640" s="19" t="s">
        <v>2997</v>
      </c>
      <c r="J640" s="19"/>
      <c r="K640" s="19" t="s">
        <v>711</v>
      </c>
      <c r="L640" s="19" t="s">
        <v>507</v>
      </c>
      <c r="M640" s="20">
        <v>0.93</v>
      </c>
      <c r="N640" s="21">
        <v>1000206555</v>
      </c>
      <c r="O640" s="14"/>
      <c r="P640" s="22">
        <v>921.34999999999991</v>
      </c>
      <c r="Q640" s="52"/>
      <c r="R640" s="52">
        <v>0</v>
      </c>
      <c r="S640" s="22">
        <f t="shared" si="62"/>
        <v>921.34999999999991</v>
      </c>
      <c r="T640" s="37">
        <f t="shared" si="63"/>
        <v>0</v>
      </c>
      <c r="U640" s="27">
        <v>0</v>
      </c>
      <c r="V640" s="17">
        <v>0</v>
      </c>
      <c r="W640" s="38">
        <f t="shared" si="61"/>
        <v>0</v>
      </c>
      <c r="X640" s="39">
        <f t="shared" si="69"/>
        <v>0</v>
      </c>
      <c r="Y640" s="15">
        <v>0.15</v>
      </c>
      <c r="Z640" s="51">
        <f t="shared" si="64"/>
        <v>0</v>
      </c>
      <c r="AA640" s="20">
        <v>0</v>
      </c>
      <c r="AB640" s="39">
        <f t="shared" si="70"/>
        <v>0</v>
      </c>
      <c r="AC640" s="14"/>
    </row>
    <row r="641" spans="1:29" hidden="1" x14ac:dyDescent="0.3">
      <c r="A641" s="13" t="s">
        <v>481</v>
      </c>
      <c r="B641" s="19" t="s">
        <v>482</v>
      </c>
      <c r="C641" s="19" t="s">
        <v>483</v>
      </c>
      <c r="D641" s="19" t="s">
        <v>484</v>
      </c>
      <c r="E641" s="19" t="s">
        <v>2960</v>
      </c>
      <c r="F641" s="19" t="s">
        <v>2960</v>
      </c>
      <c r="G641" s="19">
        <v>491</v>
      </c>
      <c r="H641" s="19" t="s">
        <v>2961</v>
      </c>
      <c r="I641" s="19" t="s">
        <v>2998</v>
      </c>
      <c r="J641" s="19"/>
      <c r="K641" s="19" t="s">
        <v>711</v>
      </c>
      <c r="L641" s="19" t="s">
        <v>507</v>
      </c>
      <c r="M641" s="20">
        <v>0.93</v>
      </c>
      <c r="N641" s="21">
        <v>1000232215</v>
      </c>
      <c r="O641" s="14"/>
      <c r="P641" s="22">
        <v>10260.170000000002</v>
      </c>
      <c r="Q641" s="52"/>
      <c r="R641" s="52">
        <v>2360.0800000000004</v>
      </c>
      <c r="S641" s="22">
        <f t="shared" si="62"/>
        <v>7900.090000000002</v>
      </c>
      <c r="T641" s="37">
        <f t="shared" si="63"/>
        <v>2194.8744000000006</v>
      </c>
      <c r="U641" s="27">
        <v>0</v>
      </c>
      <c r="V641" s="17">
        <v>0</v>
      </c>
      <c r="W641" s="38">
        <f t="shared" si="61"/>
        <v>165.20559999999978</v>
      </c>
      <c r="X641" s="39">
        <f t="shared" si="69"/>
        <v>2360.0800000000004</v>
      </c>
      <c r="Y641" s="15">
        <v>0.15</v>
      </c>
      <c r="Z641" s="51">
        <f t="shared" si="64"/>
        <v>354.01200000000006</v>
      </c>
      <c r="AA641" s="20">
        <v>0</v>
      </c>
      <c r="AB641" s="39">
        <f t="shared" si="70"/>
        <v>2360.0800000000004</v>
      </c>
      <c r="AC641" s="14"/>
    </row>
    <row r="642" spans="1:29" hidden="1" x14ac:dyDescent="0.3">
      <c r="A642" s="13" t="s">
        <v>481</v>
      </c>
      <c r="B642" s="19" t="s">
        <v>482</v>
      </c>
      <c r="C642" s="19" t="s">
        <v>483</v>
      </c>
      <c r="D642" s="19" t="s">
        <v>484</v>
      </c>
      <c r="E642" s="19" t="s">
        <v>2960</v>
      </c>
      <c r="F642" s="19" t="s">
        <v>2960</v>
      </c>
      <c r="G642" s="19">
        <v>491</v>
      </c>
      <c r="H642" s="19" t="s">
        <v>2961</v>
      </c>
      <c r="I642" s="19" t="s">
        <v>2999</v>
      </c>
      <c r="J642" s="19"/>
      <c r="K642" s="19" t="s">
        <v>711</v>
      </c>
      <c r="L642" s="19" t="s">
        <v>507</v>
      </c>
      <c r="M642" s="20">
        <v>0.93</v>
      </c>
      <c r="N642" s="21">
        <v>1000206567</v>
      </c>
      <c r="O642" s="14"/>
      <c r="P642" s="22">
        <v>769.48999999999978</v>
      </c>
      <c r="Q642" s="52"/>
      <c r="R642" s="52">
        <v>0</v>
      </c>
      <c r="S642" s="22">
        <f t="shared" si="62"/>
        <v>769.48999999999978</v>
      </c>
      <c r="T642" s="37">
        <f t="shared" si="63"/>
        <v>0</v>
      </c>
      <c r="U642" s="27">
        <v>0</v>
      </c>
      <c r="V642" s="17">
        <v>0</v>
      </c>
      <c r="W642" s="38">
        <f t="shared" ref="W642:W705" si="71">IF(L642="返现",T642*M642,R642-T642)</f>
        <v>0</v>
      </c>
      <c r="X642" s="39">
        <f t="shared" si="69"/>
        <v>0</v>
      </c>
      <c r="Y642" s="15">
        <v>0.15</v>
      </c>
      <c r="Z642" s="51">
        <f t="shared" si="64"/>
        <v>0</v>
      </c>
      <c r="AA642" s="20">
        <v>0</v>
      </c>
      <c r="AB642" s="39">
        <f t="shared" si="70"/>
        <v>0</v>
      </c>
      <c r="AC642" s="14"/>
    </row>
    <row r="643" spans="1:29" hidden="1" x14ac:dyDescent="0.3">
      <c r="A643" s="13" t="s">
        <v>3000</v>
      </c>
      <c r="B643" s="19" t="s">
        <v>482</v>
      </c>
      <c r="C643" s="19" t="s">
        <v>483</v>
      </c>
      <c r="D643" s="19" t="s">
        <v>484</v>
      </c>
      <c r="E643" s="19" t="s">
        <v>2960</v>
      </c>
      <c r="F643" s="19" t="s">
        <v>2960</v>
      </c>
      <c r="G643" s="19">
        <v>491</v>
      </c>
      <c r="H643" s="19" t="s">
        <v>2961</v>
      </c>
      <c r="I643" s="19" t="s">
        <v>3001</v>
      </c>
      <c r="J643" s="19"/>
      <c r="K643" s="19" t="s">
        <v>711</v>
      </c>
      <c r="L643" s="19" t="s">
        <v>507</v>
      </c>
      <c r="M643" s="20">
        <v>0.93</v>
      </c>
      <c r="N643" s="21">
        <v>1000206562</v>
      </c>
      <c r="O643" s="14"/>
      <c r="P643" s="22">
        <v>8054.9299999999994</v>
      </c>
      <c r="Q643" s="52"/>
      <c r="R643" s="52">
        <v>2809.3599999999997</v>
      </c>
      <c r="S643" s="22">
        <f t="shared" ref="S643:S693" si="72">P643+Q643-R643</f>
        <v>5245.57</v>
      </c>
      <c r="T643" s="37">
        <f t="shared" ref="T643:T693" si="73">IF(L643="折扣",R643/(1+AA643)*M643,IF(L643="返现",R643/(1+AA643),R643/(1+M643+AA643)))</f>
        <v>2612.7048</v>
      </c>
      <c r="U643" s="27">
        <v>0</v>
      </c>
      <c r="V643" s="17">
        <v>0</v>
      </c>
      <c r="W643" s="38">
        <f t="shared" si="71"/>
        <v>196.6551999999997</v>
      </c>
      <c r="X643" s="39">
        <f t="shared" si="69"/>
        <v>2809.3599999999997</v>
      </c>
      <c r="Y643" s="15">
        <v>0.15</v>
      </c>
      <c r="Z643" s="51">
        <f t="shared" ref="Z643:Z706" si="74">R643*Y643</f>
        <v>421.40399999999994</v>
      </c>
      <c r="AA643" s="20">
        <v>0</v>
      </c>
      <c r="AB643" s="39">
        <f t="shared" si="70"/>
        <v>2809.3599999999997</v>
      </c>
      <c r="AC643" s="14"/>
    </row>
    <row r="644" spans="1:29" hidden="1" x14ac:dyDescent="0.3">
      <c r="A644" s="13" t="s">
        <v>2886</v>
      </c>
      <c r="B644" s="19" t="s">
        <v>482</v>
      </c>
      <c r="C644" s="19" t="s">
        <v>483</v>
      </c>
      <c r="D644" s="19" t="s">
        <v>484</v>
      </c>
      <c r="E644" s="19" t="s">
        <v>2960</v>
      </c>
      <c r="F644" s="19" t="s">
        <v>2960</v>
      </c>
      <c r="G644" s="19">
        <v>491</v>
      </c>
      <c r="H644" s="19" t="s">
        <v>2961</v>
      </c>
      <c r="I644" s="19" t="s">
        <v>3002</v>
      </c>
      <c r="J644" s="19"/>
      <c r="K644" s="19" t="s">
        <v>711</v>
      </c>
      <c r="L644" s="19" t="s">
        <v>507</v>
      </c>
      <c r="M644" s="20">
        <v>0.93</v>
      </c>
      <c r="N644" s="21">
        <v>1000232222</v>
      </c>
      <c r="O644" s="14"/>
      <c r="P644" s="22">
        <v>45181.3</v>
      </c>
      <c r="Q644" s="52"/>
      <c r="R644" s="52">
        <v>4991.91</v>
      </c>
      <c r="S644" s="22">
        <f t="shared" si="72"/>
        <v>40189.39</v>
      </c>
      <c r="T644" s="37">
        <f t="shared" si="73"/>
        <v>4642.4763000000003</v>
      </c>
      <c r="U644" s="27">
        <v>0</v>
      </c>
      <c r="V644" s="17">
        <v>0</v>
      </c>
      <c r="W644" s="38">
        <f t="shared" si="71"/>
        <v>349.43369999999959</v>
      </c>
      <c r="X644" s="39">
        <f t="shared" si="69"/>
        <v>4991.91</v>
      </c>
      <c r="Y644" s="15">
        <v>0.15</v>
      </c>
      <c r="Z644" s="51">
        <f t="shared" si="74"/>
        <v>748.78649999999993</v>
      </c>
      <c r="AA644" s="20">
        <v>0</v>
      </c>
      <c r="AB644" s="39">
        <f t="shared" si="70"/>
        <v>4991.91</v>
      </c>
      <c r="AC644" s="14"/>
    </row>
    <row r="645" spans="1:29" hidden="1" x14ac:dyDescent="0.3">
      <c r="A645" s="13" t="s">
        <v>481</v>
      </c>
      <c r="B645" s="19" t="s">
        <v>482</v>
      </c>
      <c r="C645" s="19" t="s">
        <v>483</v>
      </c>
      <c r="D645" s="19" t="s">
        <v>484</v>
      </c>
      <c r="E645" s="19" t="s">
        <v>2960</v>
      </c>
      <c r="F645" s="19" t="s">
        <v>2960</v>
      </c>
      <c r="G645" s="19">
        <v>491</v>
      </c>
      <c r="H645" s="19" t="s">
        <v>2961</v>
      </c>
      <c r="I645" s="19" t="s">
        <v>3003</v>
      </c>
      <c r="J645" s="19"/>
      <c r="K645" s="19" t="s">
        <v>711</v>
      </c>
      <c r="L645" s="19" t="s">
        <v>507</v>
      </c>
      <c r="M645" s="20">
        <v>0.93</v>
      </c>
      <c r="N645" s="21">
        <v>1000232225</v>
      </c>
      <c r="O645" s="14"/>
      <c r="P645" s="22">
        <v>50629.309999999969</v>
      </c>
      <c r="Q645" s="52"/>
      <c r="R645" s="52">
        <v>4769.5400000000009</v>
      </c>
      <c r="S645" s="22">
        <f t="shared" si="72"/>
        <v>45859.769999999968</v>
      </c>
      <c r="T645" s="37">
        <f t="shared" si="73"/>
        <v>4435.6722000000009</v>
      </c>
      <c r="U645" s="27">
        <v>0</v>
      </c>
      <c r="V645" s="17">
        <v>0</v>
      </c>
      <c r="W645" s="38">
        <f t="shared" si="71"/>
        <v>333.86779999999999</v>
      </c>
      <c r="X645" s="39">
        <f t="shared" si="69"/>
        <v>4769.5400000000009</v>
      </c>
      <c r="Y645" s="15">
        <v>0.15</v>
      </c>
      <c r="Z645" s="51">
        <f t="shared" si="74"/>
        <v>715.43100000000015</v>
      </c>
      <c r="AA645" s="20">
        <v>0</v>
      </c>
      <c r="AB645" s="39">
        <f t="shared" si="70"/>
        <v>4769.5400000000009</v>
      </c>
      <c r="AC645" s="14"/>
    </row>
    <row r="646" spans="1:29" hidden="1" x14ac:dyDescent="0.3">
      <c r="A646" s="13" t="s">
        <v>481</v>
      </c>
      <c r="B646" s="19" t="s">
        <v>482</v>
      </c>
      <c r="C646" s="19" t="s">
        <v>483</v>
      </c>
      <c r="D646" s="19" t="s">
        <v>484</v>
      </c>
      <c r="E646" s="19" t="s">
        <v>2960</v>
      </c>
      <c r="F646" s="19" t="s">
        <v>2960</v>
      </c>
      <c r="G646" s="19">
        <v>491</v>
      </c>
      <c r="H646" s="19" t="s">
        <v>2961</v>
      </c>
      <c r="I646" s="19" t="s">
        <v>3004</v>
      </c>
      <c r="J646" s="19"/>
      <c r="K646" s="19" t="s">
        <v>711</v>
      </c>
      <c r="L646" s="19" t="s">
        <v>507</v>
      </c>
      <c r="M646" s="20">
        <v>0.93</v>
      </c>
      <c r="N646" s="21">
        <v>1000222306</v>
      </c>
      <c r="O646" s="14"/>
      <c r="P646" s="22">
        <v>17460.05</v>
      </c>
      <c r="Q646" s="52"/>
      <c r="R646" s="52">
        <v>4374.3000000000011</v>
      </c>
      <c r="S646" s="22">
        <f t="shared" si="72"/>
        <v>13085.749999999998</v>
      </c>
      <c r="T646" s="37">
        <f t="shared" si="73"/>
        <v>4068.0990000000011</v>
      </c>
      <c r="U646" s="27">
        <v>0</v>
      </c>
      <c r="V646" s="17">
        <v>0</v>
      </c>
      <c r="W646" s="38">
        <f t="shared" si="71"/>
        <v>306.20100000000002</v>
      </c>
      <c r="X646" s="39">
        <f t="shared" si="69"/>
        <v>4374.3000000000011</v>
      </c>
      <c r="Y646" s="15">
        <v>0.15</v>
      </c>
      <c r="Z646" s="51">
        <f t="shared" si="74"/>
        <v>656.1450000000001</v>
      </c>
      <c r="AA646" s="20">
        <v>0</v>
      </c>
      <c r="AB646" s="39">
        <f t="shared" si="70"/>
        <v>4374.3000000000011</v>
      </c>
      <c r="AC646" s="14"/>
    </row>
    <row r="647" spans="1:29" hidden="1" x14ac:dyDescent="0.3">
      <c r="A647" s="13" t="s">
        <v>481</v>
      </c>
      <c r="B647" s="19" t="s">
        <v>482</v>
      </c>
      <c r="C647" s="19" t="s">
        <v>483</v>
      </c>
      <c r="D647" s="19" t="s">
        <v>494</v>
      </c>
      <c r="E647" s="19" t="s">
        <v>3005</v>
      </c>
      <c r="F647" s="19" t="s">
        <v>3005</v>
      </c>
      <c r="G647" s="19">
        <v>491</v>
      </c>
      <c r="H647" s="19" t="s">
        <v>2961</v>
      </c>
      <c r="I647" s="19" t="s">
        <v>3006</v>
      </c>
      <c r="J647" s="19"/>
      <c r="K647" s="19" t="s">
        <v>486</v>
      </c>
      <c r="L647" s="19" t="s">
        <v>487</v>
      </c>
      <c r="M647" s="20">
        <v>0.04</v>
      </c>
      <c r="N647" s="21">
        <v>1000244492</v>
      </c>
      <c r="O647" s="14"/>
      <c r="P647" s="22">
        <v>1699.0000000000018</v>
      </c>
      <c r="Q647" s="52"/>
      <c r="R647" s="52">
        <v>1478.91</v>
      </c>
      <c r="S647" s="22">
        <f t="shared" si="72"/>
        <v>220.09000000000174</v>
      </c>
      <c r="T647" s="37">
        <f t="shared" si="73"/>
        <v>1422.0288461538462</v>
      </c>
      <c r="U647" s="27">
        <v>0</v>
      </c>
      <c r="V647" s="17">
        <v>0</v>
      </c>
      <c r="W647" s="38">
        <f t="shared" si="71"/>
        <v>56.881153846153893</v>
      </c>
      <c r="X647" s="39">
        <f t="shared" si="69"/>
        <v>1478.91</v>
      </c>
      <c r="Y647" s="15">
        <v>7.4999999999999997E-2</v>
      </c>
      <c r="Z647" s="51">
        <f t="shared" si="74"/>
        <v>110.91825</v>
      </c>
      <c r="AA647" s="20">
        <v>0</v>
      </c>
      <c r="AB647" s="39">
        <f t="shared" si="70"/>
        <v>1478.91</v>
      </c>
      <c r="AC647" s="14"/>
    </row>
    <row r="648" spans="1:29" hidden="1" x14ac:dyDescent="0.3">
      <c r="A648" s="13" t="s">
        <v>481</v>
      </c>
      <c r="B648" s="19" t="s">
        <v>482</v>
      </c>
      <c r="C648" s="19" t="s">
        <v>499</v>
      </c>
      <c r="D648" s="19" t="s">
        <v>500</v>
      </c>
      <c r="E648" s="19" t="s">
        <v>3007</v>
      </c>
      <c r="F648" s="19" t="s">
        <v>3008</v>
      </c>
      <c r="G648" s="19">
        <v>491</v>
      </c>
      <c r="H648" s="19" t="s">
        <v>2961</v>
      </c>
      <c r="I648" s="19" t="s">
        <v>3009</v>
      </c>
      <c r="J648" s="19"/>
      <c r="K648" s="19" t="s">
        <v>711</v>
      </c>
      <c r="L648" s="19" t="s">
        <v>487</v>
      </c>
      <c r="M648" s="20">
        <v>0.08</v>
      </c>
      <c r="N648" s="21">
        <v>1000251734</v>
      </c>
      <c r="O648" s="14"/>
      <c r="P648" s="22">
        <v>2823.64</v>
      </c>
      <c r="Q648" s="52"/>
      <c r="R648" s="52">
        <v>0</v>
      </c>
      <c r="S648" s="22">
        <f t="shared" si="72"/>
        <v>2823.64</v>
      </c>
      <c r="T648" s="37">
        <f t="shared" si="73"/>
        <v>0</v>
      </c>
      <c r="U648" s="27">
        <v>0</v>
      </c>
      <c r="V648" s="17">
        <v>0</v>
      </c>
      <c r="W648" s="38">
        <f t="shared" si="71"/>
        <v>0</v>
      </c>
      <c r="X648" s="39">
        <f t="shared" si="69"/>
        <v>0</v>
      </c>
      <c r="Y648" s="15">
        <v>0.15</v>
      </c>
      <c r="Z648" s="51">
        <f t="shared" si="74"/>
        <v>0</v>
      </c>
      <c r="AA648" s="20">
        <v>0</v>
      </c>
      <c r="AB648" s="39">
        <f t="shared" si="70"/>
        <v>0</v>
      </c>
      <c r="AC648" s="14"/>
    </row>
    <row r="649" spans="1:29" hidden="1" x14ac:dyDescent="0.3">
      <c r="A649" s="13" t="s">
        <v>481</v>
      </c>
      <c r="B649" s="19" t="s">
        <v>482</v>
      </c>
      <c r="C649" s="19" t="s">
        <v>499</v>
      </c>
      <c r="D649" s="19" t="s">
        <v>500</v>
      </c>
      <c r="E649" s="19" t="s">
        <v>731</v>
      </c>
      <c r="F649" s="19" t="s">
        <v>732</v>
      </c>
      <c r="G649" s="19">
        <v>491</v>
      </c>
      <c r="H649" s="19" t="s">
        <v>2961</v>
      </c>
      <c r="I649" s="19" t="s">
        <v>3010</v>
      </c>
      <c r="J649" s="19"/>
      <c r="K649" s="19" t="s">
        <v>711</v>
      </c>
      <c r="L649" s="19" t="s">
        <v>487</v>
      </c>
      <c r="M649" s="20">
        <v>0.1</v>
      </c>
      <c r="N649" s="21">
        <v>1000219065</v>
      </c>
      <c r="O649" s="14"/>
      <c r="P649" s="22">
        <v>3787.1500000000087</v>
      </c>
      <c r="Q649" s="52"/>
      <c r="R649" s="52">
        <v>0</v>
      </c>
      <c r="S649" s="22">
        <f t="shared" si="72"/>
        <v>3787.1500000000087</v>
      </c>
      <c r="T649" s="37">
        <f t="shared" si="73"/>
        <v>0</v>
      </c>
      <c r="U649" s="27">
        <v>0</v>
      </c>
      <c r="V649" s="17">
        <v>0</v>
      </c>
      <c r="W649" s="38">
        <f t="shared" si="71"/>
        <v>0</v>
      </c>
      <c r="X649" s="39">
        <f t="shared" si="69"/>
        <v>0</v>
      </c>
      <c r="Y649" s="15">
        <v>0.15</v>
      </c>
      <c r="Z649" s="51">
        <f t="shared" si="74"/>
        <v>0</v>
      </c>
      <c r="AA649" s="20">
        <v>0</v>
      </c>
      <c r="AB649" s="39">
        <f t="shared" si="70"/>
        <v>0</v>
      </c>
      <c r="AC649" s="14"/>
    </row>
    <row r="650" spans="1:29" hidden="1" x14ac:dyDescent="0.3">
      <c r="A650" s="13" t="s">
        <v>481</v>
      </c>
      <c r="B650" s="19" t="s">
        <v>482</v>
      </c>
      <c r="C650" s="19" t="s">
        <v>499</v>
      </c>
      <c r="D650" s="19" t="s">
        <v>500</v>
      </c>
      <c r="E650" s="19" t="s">
        <v>731</v>
      </c>
      <c r="F650" s="19" t="s">
        <v>732</v>
      </c>
      <c r="G650" s="19">
        <v>491</v>
      </c>
      <c r="H650" s="19" t="s">
        <v>2961</v>
      </c>
      <c r="I650" s="19" t="s">
        <v>3011</v>
      </c>
      <c r="J650" s="19"/>
      <c r="K650" s="19" t="s">
        <v>711</v>
      </c>
      <c r="L650" s="19" t="s">
        <v>487</v>
      </c>
      <c r="M650" s="20">
        <v>0.1</v>
      </c>
      <c r="N650" s="21">
        <v>1000219066</v>
      </c>
      <c r="O650" s="14"/>
      <c r="P650" s="22">
        <v>9028.7400000000489</v>
      </c>
      <c r="Q650" s="52"/>
      <c r="R650" s="52">
        <v>0</v>
      </c>
      <c r="S650" s="22">
        <f t="shared" si="72"/>
        <v>9028.7400000000489</v>
      </c>
      <c r="T650" s="37">
        <f t="shared" si="73"/>
        <v>0</v>
      </c>
      <c r="U650" s="27">
        <v>0</v>
      </c>
      <c r="V650" s="17">
        <v>0</v>
      </c>
      <c r="W650" s="38">
        <f t="shared" si="71"/>
        <v>0</v>
      </c>
      <c r="X650" s="39">
        <f t="shared" si="69"/>
        <v>0</v>
      </c>
      <c r="Y650" s="15">
        <v>0.15</v>
      </c>
      <c r="Z650" s="51">
        <f t="shared" si="74"/>
        <v>0</v>
      </c>
      <c r="AA650" s="20">
        <v>0</v>
      </c>
      <c r="AB650" s="39">
        <f t="shared" si="70"/>
        <v>0</v>
      </c>
      <c r="AC650" s="14"/>
    </row>
    <row r="651" spans="1:29" hidden="1" x14ac:dyDescent="0.3">
      <c r="A651" s="13" t="s">
        <v>481</v>
      </c>
      <c r="B651" s="19" t="s">
        <v>482</v>
      </c>
      <c r="C651" s="19" t="s">
        <v>483</v>
      </c>
      <c r="D651" s="19" t="s">
        <v>484</v>
      </c>
      <c r="E651" s="19" t="s">
        <v>3012</v>
      </c>
      <c r="F651" s="19" t="s">
        <v>3012</v>
      </c>
      <c r="G651" s="23">
        <v>491</v>
      </c>
      <c r="H651" s="19" t="s">
        <v>2961</v>
      </c>
      <c r="I651" s="19" t="s">
        <v>3013</v>
      </c>
      <c r="J651" s="19"/>
      <c r="K651" s="19" t="s">
        <v>486</v>
      </c>
      <c r="L651" s="19" t="s">
        <v>487</v>
      </c>
      <c r="M651" s="24">
        <v>0.02</v>
      </c>
      <c r="N651" s="21">
        <v>1000234596</v>
      </c>
      <c r="O651" s="14"/>
      <c r="P651" s="22">
        <v>15804.769999999999</v>
      </c>
      <c r="Q651" s="52"/>
      <c r="R651" s="52">
        <v>0</v>
      </c>
      <c r="S651" s="22">
        <f t="shared" si="72"/>
        <v>15804.769999999999</v>
      </c>
      <c r="T651" s="37">
        <f t="shared" si="73"/>
        <v>0</v>
      </c>
      <c r="U651" s="27">
        <v>0</v>
      </c>
      <c r="V651" s="17">
        <v>0</v>
      </c>
      <c r="W651" s="38">
        <f t="shared" si="71"/>
        <v>0</v>
      </c>
      <c r="X651" s="39">
        <f t="shared" si="69"/>
        <v>0</v>
      </c>
      <c r="Y651" s="15">
        <v>7.4999999999999997E-2</v>
      </c>
      <c r="Z651" s="51">
        <f t="shared" si="74"/>
        <v>0</v>
      </c>
      <c r="AA651" s="24">
        <v>0</v>
      </c>
      <c r="AB651" s="39">
        <f t="shared" si="70"/>
        <v>0</v>
      </c>
      <c r="AC651" s="14"/>
    </row>
    <row r="652" spans="1:29" hidden="1" x14ac:dyDescent="0.3">
      <c r="A652" s="13" t="s">
        <v>3000</v>
      </c>
      <c r="B652" s="19" t="s">
        <v>482</v>
      </c>
      <c r="C652" s="19" t="s">
        <v>483</v>
      </c>
      <c r="D652" s="19" t="s">
        <v>484</v>
      </c>
      <c r="E652" s="19" t="s">
        <v>3014</v>
      </c>
      <c r="F652" s="19" t="s">
        <v>3014</v>
      </c>
      <c r="G652" s="23">
        <v>491</v>
      </c>
      <c r="H652" s="19" t="s">
        <v>2961</v>
      </c>
      <c r="I652" s="19" t="s">
        <v>3015</v>
      </c>
      <c r="J652" s="19"/>
      <c r="K652" s="19" t="s">
        <v>711</v>
      </c>
      <c r="L652" s="19" t="s">
        <v>507</v>
      </c>
      <c r="M652" s="24">
        <v>0.93</v>
      </c>
      <c r="N652" s="21">
        <v>1000233934</v>
      </c>
      <c r="O652" s="14"/>
      <c r="P652" s="22">
        <v>8058.380000000001</v>
      </c>
      <c r="Q652" s="52"/>
      <c r="R652" s="52">
        <v>48.540000000000006</v>
      </c>
      <c r="S652" s="22">
        <f t="shared" si="72"/>
        <v>8009.8400000000011</v>
      </c>
      <c r="T652" s="37">
        <f t="shared" si="73"/>
        <v>45.14220000000001</v>
      </c>
      <c r="U652" s="27">
        <v>0</v>
      </c>
      <c r="V652" s="17">
        <v>0</v>
      </c>
      <c r="W652" s="38">
        <f t="shared" si="71"/>
        <v>3.3977999999999966</v>
      </c>
      <c r="X652" s="39">
        <f t="shared" si="69"/>
        <v>48.540000000000006</v>
      </c>
      <c r="Y652" s="15">
        <v>0.15</v>
      </c>
      <c r="Z652" s="51">
        <f t="shared" si="74"/>
        <v>7.2810000000000006</v>
      </c>
      <c r="AA652" s="24">
        <v>0</v>
      </c>
      <c r="AB652" s="39">
        <f t="shared" si="70"/>
        <v>48.540000000000006</v>
      </c>
      <c r="AC652" s="14"/>
    </row>
    <row r="653" spans="1:29" hidden="1" x14ac:dyDescent="0.3">
      <c r="A653" s="13" t="s">
        <v>481</v>
      </c>
      <c r="B653" s="19" t="s">
        <v>482</v>
      </c>
      <c r="C653" s="19" t="s">
        <v>483</v>
      </c>
      <c r="D653" s="19" t="s">
        <v>484</v>
      </c>
      <c r="E653" s="19" t="s">
        <v>3014</v>
      </c>
      <c r="F653" s="19" t="s">
        <v>3014</v>
      </c>
      <c r="G653" s="23">
        <v>491</v>
      </c>
      <c r="H653" s="19" t="s">
        <v>2961</v>
      </c>
      <c r="I653" s="19" t="s">
        <v>3016</v>
      </c>
      <c r="J653" s="19"/>
      <c r="K653" s="19" t="s">
        <v>711</v>
      </c>
      <c r="L653" s="19" t="s">
        <v>507</v>
      </c>
      <c r="M653" s="24">
        <v>0.93</v>
      </c>
      <c r="N653" s="21">
        <v>1000233949</v>
      </c>
      <c r="O653" s="14"/>
      <c r="P653" s="22">
        <v>12415.73</v>
      </c>
      <c r="Q653" s="52"/>
      <c r="R653" s="52">
        <v>66.63</v>
      </c>
      <c r="S653" s="22">
        <f t="shared" si="72"/>
        <v>12349.1</v>
      </c>
      <c r="T653" s="37">
        <f t="shared" si="73"/>
        <v>61.965899999999998</v>
      </c>
      <c r="U653" s="27">
        <v>0</v>
      </c>
      <c r="V653" s="17">
        <v>0</v>
      </c>
      <c r="W653" s="38">
        <f t="shared" si="71"/>
        <v>4.6640999999999977</v>
      </c>
      <c r="X653" s="39">
        <f t="shared" si="69"/>
        <v>66.63</v>
      </c>
      <c r="Y653" s="15">
        <v>0.15</v>
      </c>
      <c r="Z653" s="51">
        <f t="shared" si="74"/>
        <v>9.9944999999999986</v>
      </c>
      <c r="AA653" s="24">
        <v>0</v>
      </c>
      <c r="AB653" s="39">
        <f t="shared" si="70"/>
        <v>66.63</v>
      </c>
      <c r="AC653" s="14"/>
    </row>
    <row r="654" spans="1:29" hidden="1" x14ac:dyDescent="0.3">
      <c r="A654" s="13" t="s">
        <v>481</v>
      </c>
      <c r="B654" s="19" t="s">
        <v>482</v>
      </c>
      <c r="C654" s="19" t="s">
        <v>483</v>
      </c>
      <c r="D654" s="19" t="s">
        <v>484</v>
      </c>
      <c r="E654" s="19" t="s">
        <v>3014</v>
      </c>
      <c r="F654" s="19" t="s">
        <v>3014</v>
      </c>
      <c r="G654" s="23">
        <v>491</v>
      </c>
      <c r="H654" s="19" t="s">
        <v>2961</v>
      </c>
      <c r="I654" s="19" t="s">
        <v>3017</v>
      </c>
      <c r="J654" s="19"/>
      <c r="K654" s="19" t="s">
        <v>711</v>
      </c>
      <c r="L654" s="19" t="s">
        <v>507</v>
      </c>
      <c r="M654" s="24">
        <v>0.93</v>
      </c>
      <c r="N654" s="21">
        <v>1000233960</v>
      </c>
      <c r="O654" s="14"/>
      <c r="P654" s="22">
        <v>12906.86</v>
      </c>
      <c r="Q654" s="52"/>
      <c r="R654" s="52">
        <v>2702.26</v>
      </c>
      <c r="S654" s="22">
        <f t="shared" si="72"/>
        <v>10204.6</v>
      </c>
      <c r="T654" s="37">
        <f t="shared" si="73"/>
        <v>2513.1018000000004</v>
      </c>
      <c r="U654" s="27">
        <v>0</v>
      </c>
      <c r="V654" s="17">
        <v>0</v>
      </c>
      <c r="W654" s="38">
        <f t="shared" si="71"/>
        <v>189.15819999999985</v>
      </c>
      <c r="X654" s="39">
        <f t="shared" si="69"/>
        <v>2702.26</v>
      </c>
      <c r="Y654" s="15">
        <v>0.15</v>
      </c>
      <c r="Z654" s="51">
        <f t="shared" si="74"/>
        <v>405.339</v>
      </c>
      <c r="AA654" s="24">
        <v>0</v>
      </c>
      <c r="AB654" s="39">
        <f t="shared" si="70"/>
        <v>2702.26</v>
      </c>
      <c r="AC654" s="14"/>
    </row>
    <row r="655" spans="1:29" hidden="1" x14ac:dyDescent="0.3">
      <c r="A655" s="13" t="s">
        <v>481</v>
      </c>
      <c r="B655" s="19" t="s">
        <v>482</v>
      </c>
      <c r="C655" s="19" t="s">
        <v>483</v>
      </c>
      <c r="D655" s="19" t="s">
        <v>484</v>
      </c>
      <c r="E655" s="19" t="s">
        <v>2960</v>
      </c>
      <c r="F655" s="19" t="s">
        <v>2960</v>
      </c>
      <c r="G655" s="23">
        <v>491</v>
      </c>
      <c r="H655" s="19" t="s">
        <v>2961</v>
      </c>
      <c r="I655" s="19" t="s">
        <v>3018</v>
      </c>
      <c r="J655" s="19"/>
      <c r="K655" s="19" t="s">
        <v>711</v>
      </c>
      <c r="L655" s="19" t="s">
        <v>507</v>
      </c>
      <c r="M655" s="24">
        <v>0.93</v>
      </c>
      <c r="N655" s="21">
        <v>1000232233</v>
      </c>
      <c r="O655" s="14"/>
      <c r="P655" s="22">
        <v>20785.509999999995</v>
      </c>
      <c r="Q655" s="52"/>
      <c r="R655" s="52">
        <v>1307.93</v>
      </c>
      <c r="S655" s="22">
        <f t="shared" si="72"/>
        <v>19477.579999999994</v>
      </c>
      <c r="T655" s="37">
        <f t="shared" si="73"/>
        <v>1216.3749</v>
      </c>
      <c r="U655" s="27">
        <v>0</v>
      </c>
      <c r="V655" s="17">
        <v>0</v>
      </c>
      <c r="W655" s="38">
        <f t="shared" si="71"/>
        <v>91.555100000000039</v>
      </c>
      <c r="X655" s="39">
        <f t="shared" si="69"/>
        <v>1307.93</v>
      </c>
      <c r="Y655" s="15">
        <v>0.15</v>
      </c>
      <c r="Z655" s="51">
        <f t="shared" si="74"/>
        <v>196.18950000000001</v>
      </c>
      <c r="AA655" s="24">
        <v>0</v>
      </c>
      <c r="AB655" s="39">
        <f t="shared" si="70"/>
        <v>1307.93</v>
      </c>
      <c r="AC655" s="14"/>
    </row>
    <row r="656" spans="1:29" hidden="1" x14ac:dyDescent="0.3">
      <c r="A656" s="13" t="s">
        <v>481</v>
      </c>
      <c r="B656" s="19" t="s">
        <v>482</v>
      </c>
      <c r="C656" s="19" t="s">
        <v>483</v>
      </c>
      <c r="D656" s="19" t="s">
        <v>484</v>
      </c>
      <c r="E656" s="19" t="s">
        <v>2960</v>
      </c>
      <c r="F656" s="19" t="s">
        <v>2960</v>
      </c>
      <c r="G656" s="23">
        <v>491</v>
      </c>
      <c r="H656" s="19" t="s">
        <v>2961</v>
      </c>
      <c r="I656" s="19" t="s">
        <v>3019</v>
      </c>
      <c r="J656" s="19"/>
      <c r="K656" s="19" t="s">
        <v>711</v>
      </c>
      <c r="L656" s="19" t="s">
        <v>507</v>
      </c>
      <c r="M656" s="24">
        <v>0.93</v>
      </c>
      <c r="N656" s="21">
        <v>1000232210</v>
      </c>
      <c r="O656" s="14"/>
      <c r="P656" s="22">
        <v>14975.92</v>
      </c>
      <c r="Q656" s="52"/>
      <c r="R656" s="52">
        <v>3727.82</v>
      </c>
      <c r="S656" s="22">
        <f t="shared" si="72"/>
        <v>11248.1</v>
      </c>
      <c r="T656" s="37">
        <f t="shared" si="73"/>
        <v>3466.8726000000001</v>
      </c>
      <c r="U656" s="27">
        <v>0</v>
      </c>
      <c r="V656" s="17">
        <v>0</v>
      </c>
      <c r="W656" s="38">
        <f t="shared" si="71"/>
        <v>260.94740000000002</v>
      </c>
      <c r="X656" s="39">
        <f t="shared" si="69"/>
        <v>3727.82</v>
      </c>
      <c r="Y656" s="15">
        <v>0.15</v>
      </c>
      <c r="Z656" s="51">
        <f t="shared" si="74"/>
        <v>559.173</v>
      </c>
      <c r="AA656" s="24">
        <v>0</v>
      </c>
      <c r="AB656" s="39">
        <f t="shared" si="70"/>
        <v>3727.82</v>
      </c>
      <c r="AC656" s="14"/>
    </row>
    <row r="657" spans="1:29" hidden="1" x14ac:dyDescent="0.3">
      <c r="A657" s="13" t="s">
        <v>481</v>
      </c>
      <c r="B657" s="19" t="s">
        <v>482</v>
      </c>
      <c r="C657" s="19" t="s">
        <v>483</v>
      </c>
      <c r="D657" s="19" t="s">
        <v>484</v>
      </c>
      <c r="E657" s="19" t="s">
        <v>2960</v>
      </c>
      <c r="F657" s="19" t="s">
        <v>2960</v>
      </c>
      <c r="G657" s="23">
        <v>491</v>
      </c>
      <c r="H657" s="19" t="s">
        <v>2961</v>
      </c>
      <c r="I657" s="19" t="s">
        <v>3020</v>
      </c>
      <c r="J657" s="19"/>
      <c r="K657" s="19" t="s">
        <v>711</v>
      </c>
      <c r="L657" s="19" t="s">
        <v>507</v>
      </c>
      <c r="M657" s="24">
        <v>0.93</v>
      </c>
      <c r="N657" s="21">
        <v>1000232226</v>
      </c>
      <c r="O657" s="14"/>
      <c r="P657" s="22">
        <v>16009.039999999997</v>
      </c>
      <c r="Q657" s="52"/>
      <c r="R657" s="52">
        <v>3313.8799999999997</v>
      </c>
      <c r="S657" s="22">
        <f t="shared" si="72"/>
        <v>12695.159999999998</v>
      </c>
      <c r="T657" s="37">
        <f t="shared" si="73"/>
        <v>3081.9083999999998</v>
      </c>
      <c r="U657" s="27">
        <v>0</v>
      </c>
      <c r="V657" s="17">
        <v>0</v>
      </c>
      <c r="W657" s="38">
        <f t="shared" si="71"/>
        <v>231.97159999999985</v>
      </c>
      <c r="X657" s="39">
        <f t="shared" si="69"/>
        <v>3313.8799999999997</v>
      </c>
      <c r="Y657" s="15">
        <v>0.15</v>
      </c>
      <c r="Z657" s="51">
        <f t="shared" si="74"/>
        <v>497.08199999999994</v>
      </c>
      <c r="AA657" s="24">
        <v>0</v>
      </c>
      <c r="AB657" s="39">
        <f t="shared" si="70"/>
        <v>3313.8799999999997</v>
      </c>
      <c r="AC657" s="14"/>
    </row>
    <row r="658" spans="1:29" hidden="1" x14ac:dyDescent="0.3">
      <c r="A658" s="13" t="s">
        <v>481</v>
      </c>
      <c r="B658" s="19" t="s">
        <v>482</v>
      </c>
      <c r="C658" s="19" t="s">
        <v>483</v>
      </c>
      <c r="D658" s="19" t="s">
        <v>484</v>
      </c>
      <c r="E658" s="19" t="s">
        <v>2960</v>
      </c>
      <c r="F658" s="19" t="s">
        <v>2960</v>
      </c>
      <c r="G658" s="23">
        <v>491</v>
      </c>
      <c r="H658" s="19" t="s">
        <v>2961</v>
      </c>
      <c r="I658" s="19" t="s">
        <v>3021</v>
      </c>
      <c r="J658" s="19"/>
      <c r="K658" s="19" t="s">
        <v>711</v>
      </c>
      <c r="L658" s="19" t="s">
        <v>507</v>
      </c>
      <c r="M658" s="24">
        <v>0.93</v>
      </c>
      <c r="N658" s="21">
        <v>1000206558</v>
      </c>
      <c r="O658" s="14"/>
      <c r="P658" s="22">
        <v>21006.200000000128</v>
      </c>
      <c r="Q658" s="52"/>
      <c r="R658" s="52">
        <v>2424.5699999999997</v>
      </c>
      <c r="S658" s="22">
        <f t="shared" si="72"/>
        <v>18581.630000000128</v>
      </c>
      <c r="T658" s="37">
        <f t="shared" si="73"/>
        <v>2254.8500999999997</v>
      </c>
      <c r="U658" s="27">
        <v>0</v>
      </c>
      <c r="V658" s="17">
        <v>0</v>
      </c>
      <c r="W658" s="38">
        <f t="shared" si="71"/>
        <v>169.71990000000005</v>
      </c>
      <c r="X658" s="39">
        <f t="shared" si="69"/>
        <v>2424.5699999999997</v>
      </c>
      <c r="Y658" s="15">
        <v>0.15</v>
      </c>
      <c r="Z658" s="51">
        <f t="shared" si="74"/>
        <v>363.68549999999993</v>
      </c>
      <c r="AA658" s="24">
        <v>0</v>
      </c>
      <c r="AB658" s="39">
        <f t="shared" si="70"/>
        <v>2424.5699999999997</v>
      </c>
      <c r="AC658" s="14"/>
    </row>
    <row r="659" spans="1:29" hidden="1" x14ac:dyDescent="0.3">
      <c r="A659" s="13" t="s">
        <v>481</v>
      </c>
      <c r="B659" s="19" t="s">
        <v>482</v>
      </c>
      <c r="C659" s="19" t="s">
        <v>499</v>
      </c>
      <c r="D659" s="19" t="s">
        <v>500</v>
      </c>
      <c r="E659" s="19" t="s">
        <v>3022</v>
      </c>
      <c r="F659" s="19" t="s">
        <v>3022</v>
      </c>
      <c r="G659" s="23">
        <v>491</v>
      </c>
      <c r="H659" s="19" t="s">
        <v>2961</v>
      </c>
      <c r="I659" s="19" t="s">
        <v>3023</v>
      </c>
      <c r="J659" s="19"/>
      <c r="K659" s="19" t="s">
        <v>486</v>
      </c>
      <c r="L659" s="19" t="s">
        <v>487</v>
      </c>
      <c r="M659" s="24">
        <v>0.05</v>
      </c>
      <c r="N659" s="21">
        <v>1000206409</v>
      </c>
      <c r="O659" s="14"/>
      <c r="P659" s="22">
        <v>1983.3099999999968</v>
      </c>
      <c r="Q659" s="52"/>
      <c r="R659" s="52">
        <v>1983.3100000000002</v>
      </c>
      <c r="S659" s="22">
        <f t="shared" si="72"/>
        <v>-3.4106051316484809E-12</v>
      </c>
      <c r="T659" s="37">
        <f t="shared" si="73"/>
        <v>1888.8666666666668</v>
      </c>
      <c r="U659" s="27">
        <v>0</v>
      </c>
      <c r="V659" s="17">
        <v>0</v>
      </c>
      <c r="W659" s="38">
        <f t="shared" si="71"/>
        <v>94.443333333333385</v>
      </c>
      <c r="X659" s="39">
        <f t="shared" si="69"/>
        <v>1983.3100000000002</v>
      </c>
      <c r="Y659" s="15">
        <v>7.4999999999999997E-2</v>
      </c>
      <c r="Z659" s="51">
        <f t="shared" si="74"/>
        <v>148.74825000000001</v>
      </c>
      <c r="AA659" s="24">
        <v>0</v>
      </c>
      <c r="AB659" s="39">
        <f t="shared" si="70"/>
        <v>1983.3100000000002</v>
      </c>
      <c r="AC659" s="14"/>
    </row>
    <row r="660" spans="1:29" hidden="1" x14ac:dyDescent="0.3">
      <c r="A660" s="13" t="s">
        <v>481</v>
      </c>
      <c r="B660" s="19" t="s">
        <v>482</v>
      </c>
      <c r="C660" s="19" t="s">
        <v>499</v>
      </c>
      <c r="D660" s="19" t="s">
        <v>500</v>
      </c>
      <c r="E660" s="19" t="s">
        <v>731</v>
      </c>
      <c r="F660" s="19" t="s">
        <v>732</v>
      </c>
      <c r="G660" s="23">
        <v>491</v>
      </c>
      <c r="H660" s="19" t="s">
        <v>2961</v>
      </c>
      <c r="I660" s="19" t="s">
        <v>3024</v>
      </c>
      <c r="J660" s="19"/>
      <c r="K660" s="19" t="s">
        <v>711</v>
      </c>
      <c r="L660" s="19" t="s">
        <v>487</v>
      </c>
      <c r="M660" s="24">
        <v>0.1</v>
      </c>
      <c r="N660" s="21">
        <v>1000209394</v>
      </c>
      <c r="O660" s="14"/>
      <c r="P660" s="22">
        <v>12159.529999999992</v>
      </c>
      <c r="Q660" s="52"/>
      <c r="R660" s="52">
        <v>0</v>
      </c>
      <c r="S660" s="22">
        <f t="shared" si="72"/>
        <v>12159.529999999992</v>
      </c>
      <c r="T660" s="37">
        <f t="shared" si="73"/>
        <v>0</v>
      </c>
      <c r="U660" s="27">
        <v>0</v>
      </c>
      <c r="V660" s="17">
        <v>0</v>
      </c>
      <c r="W660" s="38">
        <f t="shared" si="71"/>
        <v>0</v>
      </c>
      <c r="X660" s="39">
        <f t="shared" si="69"/>
        <v>0</v>
      </c>
      <c r="Y660" s="15">
        <v>0.15</v>
      </c>
      <c r="Z660" s="51">
        <f t="shared" si="74"/>
        <v>0</v>
      </c>
      <c r="AA660" s="24">
        <v>0</v>
      </c>
      <c r="AB660" s="39">
        <f t="shared" si="70"/>
        <v>0</v>
      </c>
      <c r="AC660" s="14"/>
    </row>
    <row r="661" spans="1:29" hidden="1" x14ac:dyDescent="0.3">
      <c r="A661" s="13" t="s">
        <v>3000</v>
      </c>
      <c r="B661" s="19" t="s">
        <v>482</v>
      </c>
      <c r="C661" s="19" t="s">
        <v>499</v>
      </c>
      <c r="D661" s="19" t="s">
        <v>500</v>
      </c>
      <c r="E661" s="19" t="s">
        <v>731</v>
      </c>
      <c r="F661" s="19" t="s">
        <v>732</v>
      </c>
      <c r="G661" s="23">
        <v>491</v>
      </c>
      <c r="H661" s="19" t="s">
        <v>2961</v>
      </c>
      <c r="I661" s="19" t="s">
        <v>3025</v>
      </c>
      <c r="J661" s="19"/>
      <c r="K661" s="19" t="s">
        <v>711</v>
      </c>
      <c r="L661" s="19" t="s">
        <v>487</v>
      </c>
      <c r="M661" s="24">
        <v>0.1</v>
      </c>
      <c r="N661" s="21">
        <v>1000209395</v>
      </c>
      <c r="O661" s="14"/>
      <c r="P661" s="22">
        <v>9064.070000000007</v>
      </c>
      <c r="Q661" s="52"/>
      <c r="R661" s="52">
        <v>0</v>
      </c>
      <c r="S661" s="22">
        <f t="shared" si="72"/>
        <v>9064.070000000007</v>
      </c>
      <c r="T661" s="37">
        <f t="shared" si="73"/>
        <v>0</v>
      </c>
      <c r="U661" s="27">
        <v>0</v>
      </c>
      <c r="V661" s="17">
        <v>0</v>
      </c>
      <c r="W661" s="38">
        <f t="shared" si="71"/>
        <v>0</v>
      </c>
      <c r="X661" s="39">
        <f t="shared" si="69"/>
        <v>0</v>
      </c>
      <c r="Y661" s="15">
        <v>0.15</v>
      </c>
      <c r="Z661" s="51">
        <f t="shared" si="74"/>
        <v>0</v>
      </c>
      <c r="AA661" s="24">
        <v>0</v>
      </c>
      <c r="AB661" s="39">
        <f t="shared" si="70"/>
        <v>0</v>
      </c>
      <c r="AC661" s="14"/>
    </row>
    <row r="662" spans="1:29" hidden="1" x14ac:dyDescent="0.3">
      <c r="A662" s="13" t="s">
        <v>481</v>
      </c>
      <c r="B662" s="19" t="s">
        <v>482</v>
      </c>
      <c r="C662" s="19" t="s">
        <v>499</v>
      </c>
      <c r="D662" s="19" t="s">
        <v>500</v>
      </c>
      <c r="E662" s="19" t="s">
        <v>731</v>
      </c>
      <c r="F662" s="19" t="s">
        <v>732</v>
      </c>
      <c r="G662" s="23">
        <v>491</v>
      </c>
      <c r="H662" s="19" t="s">
        <v>2961</v>
      </c>
      <c r="I662" s="19" t="s">
        <v>3026</v>
      </c>
      <c r="J662" s="19"/>
      <c r="K662" s="19" t="s">
        <v>711</v>
      </c>
      <c r="L662" s="19" t="s">
        <v>487</v>
      </c>
      <c r="M662" s="24">
        <v>0.1</v>
      </c>
      <c r="N662" s="21">
        <v>1000225787</v>
      </c>
      <c r="O662" s="14"/>
      <c r="P662" s="22">
        <v>12008.829999999998</v>
      </c>
      <c r="Q662" s="52"/>
      <c r="R662" s="52">
        <v>0</v>
      </c>
      <c r="S662" s="22">
        <f t="shared" si="72"/>
        <v>12008.829999999998</v>
      </c>
      <c r="T662" s="37">
        <f t="shared" si="73"/>
        <v>0</v>
      </c>
      <c r="U662" s="27">
        <v>0</v>
      </c>
      <c r="V662" s="17">
        <v>0</v>
      </c>
      <c r="W662" s="38">
        <f t="shared" si="71"/>
        <v>0</v>
      </c>
      <c r="X662" s="39">
        <f t="shared" si="69"/>
        <v>0</v>
      </c>
      <c r="Y662" s="15">
        <v>0.15</v>
      </c>
      <c r="Z662" s="51">
        <f t="shared" si="74"/>
        <v>0</v>
      </c>
      <c r="AA662" s="24">
        <v>0</v>
      </c>
      <c r="AB662" s="39">
        <f t="shared" si="70"/>
        <v>0</v>
      </c>
      <c r="AC662" s="14"/>
    </row>
    <row r="663" spans="1:29" hidden="1" x14ac:dyDescent="0.3">
      <c r="A663" s="13" t="s">
        <v>481</v>
      </c>
      <c r="B663" s="19" t="s">
        <v>482</v>
      </c>
      <c r="C663" s="19" t="s">
        <v>499</v>
      </c>
      <c r="D663" s="19" t="s">
        <v>500</v>
      </c>
      <c r="E663" s="19" t="s">
        <v>731</v>
      </c>
      <c r="F663" s="19" t="s">
        <v>732</v>
      </c>
      <c r="G663" s="23">
        <v>491</v>
      </c>
      <c r="H663" s="19" t="s">
        <v>2961</v>
      </c>
      <c r="I663" s="19" t="s">
        <v>3027</v>
      </c>
      <c r="J663" s="19"/>
      <c r="K663" s="19" t="s">
        <v>711</v>
      </c>
      <c r="L663" s="19" t="s">
        <v>487</v>
      </c>
      <c r="M663" s="24">
        <v>0.1</v>
      </c>
      <c r="N663" s="21">
        <v>1000225788</v>
      </c>
      <c r="O663" s="14"/>
      <c r="P663" s="22">
        <v>1000</v>
      </c>
      <c r="Q663" s="52"/>
      <c r="R663" s="52">
        <v>0</v>
      </c>
      <c r="S663" s="22">
        <f t="shared" si="72"/>
        <v>1000</v>
      </c>
      <c r="T663" s="37">
        <f t="shared" si="73"/>
        <v>0</v>
      </c>
      <c r="U663" s="27">
        <v>0</v>
      </c>
      <c r="V663" s="17">
        <v>0</v>
      </c>
      <c r="W663" s="38">
        <f t="shared" si="71"/>
        <v>0</v>
      </c>
      <c r="X663" s="39">
        <f t="shared" si="69"/>
        <v>0</v>
      </c>
      <c r="Y663" s="15">
        <v>0.15</v>
      </c>
      <c r="Z663" s="51">
        <f t="shared" si="74"/>
        <v>0</v>
      </c>
      <c r="AA663" s="24">
        <v>0</v>
      </c>
      <c r="AB663" s="39">
        <f t="shared" si="70"/>
        <v>0</v>
      </c>
      <c r="AC663" s="14"/>
    </row>
    <row r="664" spans="1:29" hidden="1" x14ac:dyDescent="0.3">
      <c r="A664" s="13" t="s">
        <v>481</v>
      </c>
      <c r="B664" s="19" t="s">
        <v>482</v>
      </c>
      <c r="C664" s="19" t="s">
        <v>499</v>
      </c>
      <c r="D664" s="19" t="s">
        <v>500</v>
      </c>
      <c r="E664" s="19" t="s">
        <v>731</v>
      </c>
      <c r="F664" s="19" t="s">
        <v>732</v>
      </c>
      <c r="G664" s="23">
        <v>491</v>
      </c>
      <c r="H664" s="19" t="s">
        <v>2961</v>
      </c>
      <c r="I664" s="19" t="s">
        <v>3028</v>
      </c>
      <c r="J664" s="19"/>
      <c r="K664" s="19" t="s">
        <v>711</v>
      </c>
      <c r="L664" s="19" t="s">
        <v>487</v>
      </c>
      <c r="M664" s="24">
        <v>0.1</v>
      </c>
      <c r="N664" s="21">
        <v>1000229579</v>
      </c>
      <c r="O664" s="14"/>
      <c r="P664" s="22">
        <v>6695.9500000000007</v>
      </c>
      <c r="Q664" s="52"/>
      <c r="R664" s="52">
        <v>0</v>
      </c>
      <c r="S664" s="22">
        <f t="shared" si="72"/>
        <v>6695.9500000000007</v>
      </c>
      <c r="T664" s="37">
        <f t="shared" si="73"/>
        <v>0</v>
      </c>
      <c r="U664" s="27">
        <v>0</v>
      </c>
      <c r="V664" s="17">
        <v>0</v>
      </c>
      <c r="W664" s="38">
        <f t="shared" si="71"/>
        <v>0</v>
      </c>
      <c r="X664" s="39">
        <f t="shared" si="69"/>
        <v>0</v>
      </c>
      <c r="Y664" s="15">
        <v>0.15</v>
      </c>
      <c r="Z664" s="51">
        <f t="shared" si="74"/>
        <v>0</v>
      </c>
      <c r="AA664" s="24">
        <v>0</v>
      </c>
      <c r="AB664" s="39">
        <f t="shared" si="70"/>
        <v>0</v>
      </c>
      <c r="AC664" s="14"/>
    </row>
    <row r="665" spans="1:29" hidden="1" x14ac:dyDescent="0.3">
      <c r="A665" s="13" t="s">
        <v>481</v>
      </c>
      <c r="B665" s="19" t="s">
        <v>482</v>
      </c>
      <c r="C665" s="19" t="s">
        <v>499</v>
      </c>
      <c r="D665" s="19" t="s">
        <v>500</v>
      </c>
      <c r="E665" s="19" t="s">
        <v>731</v>
      </c>
      <c r="F665" s="19" t="s">
        <v>732</v>
      </c>
      <c r="G665" s="23">
        <v>491</v>
      </c>
      <c r="H665" s="19" t="s">
        <v>2961</v>
      </c>
      <c r="I665" s="19" t="s">
        <v>3029</v>
      </c>
      <c r="J665" s="19"/>
      <c r="K665" s="19" t="s">
        <v>711</v>
      </c>
      <c r="L665" s="19" t="s">
        <v>487</v>
      </c>
      <c r="M665" s="24">
        <v>0.1</v>
      </c>
      <c r="N665" s="21">
        <v>1000229581</v>
      </c>
      <c r="O665" s="14"/>
      <c r="P665" s="22">
        <v>6526.4500000000007</v>
      </c>
      <c r="Q665" s="52"/>
      <c r="R665" s="52">
        <v>0</v>
      </c>
      <c r="S665" s="22">
        <f t="shared" si="72"/>
        <v>6526.4500000000007</v>
      </c>
      <c r="T665" s="37">
        <f t="shared" si="73"/>
        <v>0</v>
      </c>
      <c r="U665" s="27">
        <v>0</v>
      </c>
      <c r="V665" s="17">
        <v>0</v>
      </c>
      <c r="W665" s="38">
        <f t="shared" si="71"/>
        <v>0</v>
      </c>
      <c r="X665" s="39">
        <f t="shared" si="69"/>
        <v>0</v>
      </c>
      <c r="Y665" s="15">
        <v>0.15</v>
      </c>
      <c r="Z665" s="51">
        <f t="shared" si="74"/>
        <v>0</v>
      </c>
      <c r="AA665" s="24">
        <v>0</v>
      </c>
      <c r="AB665" s="39">
        <f t="shared" si="70"/>
        <v>0</v>
      </c>
      <c r="AC665" s="14"/>
    </row>
    <row r="666" spans="1:29" hidden="1" x14ac:dyDescent="0.3">
      <c r="A666" s="13" t="s">
        <v>2886</v>
      </c>
      <c r="B666" s="19" t="s">
        <v>482</v>
      </c>
      <c r="C666" s="19" t="s">
        <v>499</v>
      </c>
      <c r="D666" s="19" t="s">
        <v>500</v>
      </c>
      <c r="E666" s="19" t="s">
        <v>731</v>
      </c>
      <c r="F666" s="19" t="s">
        <v>732</v>
      </c>
      <c r="G666" s="23">
        <v>491</v>
      </c>
      <c r="H666" s="19" t="s">
        <v>2961</v>
      </c>
      <c r="I666" s="19" t="s">
        <v>3030</v>
      </c>
      <c r="J666" s="19"/>
      <c r="K666" s="19" t="s">
        <v>711</v>
      </c>
      <c r="L666" s="19" t="s">
        <v>487</v>
      </c>
      <c r="M666" s="24">
        <v>0.1</v>
      </c>
      <c r="N666" s="21">
        <v>1000211617</v>
      </c>
      <c r="O666" s="14"/>
      <c r="P666" s="22">
        <v>7798.9500000000098</v>
      </c>
      <c r="Q666" s="52"/>
      <c r="R666" s="52">
        <v>0</v>
      </c>
      <c r="S666" s="22">
        <f t="shared" si="72"/>
        <v>7798.9500000000098</v>
      </c>
      <c r="T666" s="37">
        <f t="shared" si="73"/>
        <v>0</v>
      </c>
      <c r="U666" s="27">
        <v>0</v>
      </c>
      <c r="V666" s="17">
        <v>0</v>
      </c>
      <c r="W666" s="38">
        <f t="shared" si="71"/>
        <v>0</v>
      </c>
      <c r="X666" s="39">
        <f t="shared" si="69"/>
        <v>0</v>
      </c>
      <c r="Y666" s="15">
        <v>0.15</v>
      </c>
      <c r="Z666" s="51">
        <f t="shared" si="74"/>
        <v>0</v>
      </c>
      <c r="AA666" s="24">
        <v>0</v>
      </c>
      <c r="AB666" s="39">
        <f t="shared" si="70"/>
        <v>0</v>
      </c>
      <c r="AC666" s="14"/>
    </row>
    <row r="667" spans="1:29" hidden="1" x14ac:dyDescent="0.3">
      <c r="A667" s="13" t="s">
        <v>481</v>
      </c>
      <c r="B667" s="25" t="s">
        <v>482</v>
      </c>
      <c r="C667" s="25" t="s">
        <v>483</v>
      </c>
      <c r="D667" s="25" t="s">
        <v>484</v>
      </c>
      <c r="E667" s="25" t="s">
        <v>2960</v>
      </c>
      <c r="F667" s="25" t="s">
        <v>2960</v>
      </c>
      <c r="G667" s="28">
        <v>491</v>
      </c>
      <c r="H667" s="25" t="s">
        <v>2961</v>
      </c>
      <c r="I667" s="25" t="s">
        <v>3031</v>
      </c>
      <c r="J667" s="25"/>
      <c r="K667" s="25" t="s">
        <v>711</v>
      </c>
      <c r="L667" s="25" t="s">
        <v>507</v>
      </c>
      <c r="M667" s="27">
        <v>0.93</v>
      </c>
      <c r="N667" s="26">
        <v>1000222297</v>
      </c>
      <c r="O667" s="14"/>
      <c r="P667" s="22">
        <v>2000</v>
      </c>
      <c r="Q667" s="52"/>
      <c r="R667" s="52">
        <v>0</v>
      </c>
      <c r="S667" s="22">
        <f t="shared" si="72"/>
        <v>2000</v>
      </c>
      <c r="T667" s="37">
        <f t="shared" si="73"/>
        <v>0</v>
      </c>
      <c r="U667" s="27">
        <v>0</v>
      </c>
      <c r="V667" s="17">
        <v>0</v>
      </c>
      <c r="W667" s="38">
        <f t="shared" si="71"/>
        <v>0</v>
      </c>
      <c r="X667" s="39">
        <f t="shared" si="69"/>
        <v>0</v>
      </c>
      <c r="Y667" s="15">
        <v>0.15</v>
      </c>
      <c r="Z667" s="51">
        <f t="shared" si="74"/>
        <v>0</v>
      </c>
      <c r="AA667" s="27">
        <v>0</v>
      </c>
      <c r="AB667" s="39">
        <f t="shared" si="70"/>
        <v>0</v>
      </c>
      <c r="AC667" s="14"/>
    </row>
    <row r="668" spans="1:29" hidden="1" x14ac:dyDescent="0.3">
      <c r="A668" s="13" t="s">
        <v>481</v>
      </c>
      <c r="B668" s="25" t="s">
        <v>482</v>
      </c>
      <c r="C668" s="25" t="s">
        <v>483</v>
      </c>
      <c r="D668" s="25" t="s">
        <v>484</v>
      </c>
      <c r="E668" s="25" t="s">
        <v>2960</v>
      </c>
      <c r="F668" s="25" t="s">
        <v>2960</v>
      </c>
      <c r="G668" s="28">
        <v>491</v>
      </c>
      <c r="H668" s="25" t="s">
        <v>2961</v>
      </c>
      <c r="I668" s="25" t="s">
        <v>3032</v>
      </c>
      <c r="J668" s="25"/>
      <c r="K668" s="25" t="s">
        <v>711</v>
      </c>
      <c r="L668" s="25" t="s">
        <v>507</v>
      </c>
      <c r="M668" s="27">
        <v>0.93</v>
      </c>
      <c r="N668" s="26">
        <v>1000206550</v>
      </c>
      <c r="O668" s="14"/>
      <c r="P668" s="22">
        <v>25054.069999999996</v>
      </c>
      <c r="Q668" s="52"/>
      <c r="R668" s="52">
        <v>1436.7999999999997</v>
      </c>
      <c r="S668" s="22">
        <f t="shared" si="72"/>
        <v>23617.269999999997</v>
      </c>
      <c r="T668" s="37">
        <f t="shared" si="73"/>
        <v>1336.2239999999997</v>
      </c>
      <c r="U668" s="27">
        <v>0</v>
      </c>
      <c r="V668" s="17">
        <v>0</v>
      </c>
      <c r="W668" s="38">
        <f t="shared" si="71"/>
        <v>100.57600000000002</v>
      </c>
      <c r="X668" s="39">
        <f t="shared" si="69"/>
        <v>1436.7999999999997</v>
      </c>
      <c r="Y668" s="15">
        <v>0.15</v>
      </c>
      <c r="Z668" s="51">
        <f t="shared" si="74"/>
        <v>215.51999999999995</v>
      </c>
      <c r="AA668" s="27">
        <v>0</v>
      </c>
      <c r="AB668" s="39">
        <f t="shared" si="70"/>
        <v>1436.7999999999997</v>
      </c>
      <c r="AC668" s="14"/>
    </row>
    <row r="669" spans="1:29" hidden="1" x14ac:dyDescent="0.3">
      <c r="A669" s="13" t="s">
        <v>2886</v>
      </c>
      <c r="B669" s="25" t="s">
        <v>482</v>
      </c>
      <c r="C669" s="25" t="s">
        <v>483</v>
      </c>
      <c r="D669" s="25" t="s">
        <v>484</v>
      </c>
      <c r="E669" s="25" t="s">
        <v>2960</v>
      </c>
      <c r="F669" s="25" t="s">
        <v>2960</v>
      </c>
      <c r="G669" s="28">
        <v>491</v>
      </c>
      <c r="H669" s="25" t="s">
        <v>2961</v>
      </c>
      <c r="I669" s="25" t="s">
        <v>3033</v>
      </c>
      <c r="J669" s="25"/>
      <c r="K669" s="25" t="s">
        <v>711</v>
      </c>
      <c r="L669" s="25" t="s">
        <v>507</v>
      </c>
      <c r="M669" s="27">
        <v>0.93</v>
      </c>
      <c r="N669" s="26">
        <v>1000206552</v>
      </c>
      <c r="O669" s="14"/>
      <c r="P669" s="22">
        <v>24904.440000000002</v>
      </c>
      <c r="Q669" s="52"/>
      <c r="R669" s="52">
        <v>3418.4</v>
      </c>
      <c r="S669" s="22">
        <f t="shared" si="72"/>
        <v>21486.04</v>
      </c>
      <c r="T669" s="37">
        <f t="shared" si="73"/>
        <v>3179.1120000000001</v>
      </c>
      <c r="U669" s="27">
        <v>0</v>
      </c>
      <c r="V669" s="17">
        <v>0</v>
      </c>
      <c r="W669" s="38">
        <f t="shared" si="71"/>
        <v>239.28800000000001</v>
      </c>
      <c r="X669" s="39">
        <f t="shared" si="69"/>
        <v>3418.4</v>
      </c>
      <c r="Y669" s="15">
        <v>0.15</v>
      </c>
      <c r="Z669" s="51">
        <f t="shared" si="74"/>
        <v>512.76</v>
      </c>
      <c r="AA669" s="27">
        <v>0</v>
      </c>
      <c r="AB669" s="39">
        <f t="shared" si="70"/>
        <v>3418.4</v>
      </c>
      <c r="AC669" s="14"/>
    </row>
    <row r="670" spans="1:29" hidden="1" x14ac:dyDescent="0.3">
      <c r="A670" s="13" t="s">
        <v>3000</v>
      </c>
      <c r="B670" s="25" t="s">
        <v>482</v>
      </c>
      <c r="C670" s="25" t="s">
        <v>483</v>
      </c>
      <c r="D670" s="25" t="s">
        <v>484</v>
      </c>
      <c r="E670" s="25" t="s">
        <v>2960</v>
      </c>
      <c r="F670" s="25" t="s">
        <v>2960</v>
      </c>
      <c r="G670" s="28">
        <v>491</v>
      </c>
      <c r="H670" s="25" t="s">
        <v>2961</v>
      </c>
      <c r="I670" s="25" t="s">
        <v>3034</v>
      </c>
      <c r="J670" s="25"/>
      <c r="K670" s="25" t="s">
        <v>711</v>
      </c>
      <c r="L670" s="25" t="s">
        <v>507</v>
      </c>
      <c r="M670" s="27">
        <v>0.93</v>
      </c>
      <c r="N670" s="26">
        <v>1000222305</v>
      </c>
      <c r="O670" s="14"/>
      <c r="P670" s="22">
        <v>4279.18</v>
      </c>
      <c r="Q670" s="52"/>
      <c r="R670" s="52">
        <v>0</v>
      </c>
      <c r="S670" s="22">
        <f t="shared" si="72"/>
        <v>4279.18</v>
      </c>
      <c r="T670" s="37">
        <f t="shared" si="73"/>
        <v>0</v>
      </c>
      <c r="U670" s="27">
        <v>0</v>
      </c>
      <c r="V670" s="17">
        <v>0</v>
      </c>
      <c r="W670" s="38">
        <f t="shared" si="71"/>
        <v>0</v>
      </c>
      <c r="X670" s="39">
        <f t="shared" si="69"/>
        <v>0</v>
      </c>
      <c r="Y670" s="15">
        <v>0.15</v>
      </c>
      <c r="Z670" s="51">
        <f t="shared" si="74"/>
        <v>0</v>
      </c>
      <c r="AA670" s="27">
        <v>0</v>
      </c>
      <c r="AB670" s="39">
        <f t="shared" si="70"/>
        <v>0</v>
      </c>
      <c r="AC670" s="14"/>
    </row>
    <row r="671" spans="1:29" hidden="1" x14ac:dyDescent="0.3">
      <c r="A671" s="13" t="s">
        <v>481</v>
      </c>
      <c r="B671" s="25" t="s">
        <v>482</v>
      </c>
      <c r="C671" s="25" t="s">
        <v>483</v>
      </c>
      <c r="D671" s="25" t="s">
        <v>484</v>
      </c>
      <c r="E671" s="25" t="s">
        <v>2960</v>
      </c>
      <c r="F671" s="25" t="s">
        <v>2960</v>
      </c>
      <c r="G671" s="28">
        <v>491</v>
      </c>
      <c r="H671" s="25" t="s">
        <v>2961</v>
      </c>
      <c r="I671" s="25" t="s">
        <v>3035</v>
      </c>
      <c r="J671" s="25"/>
      <c r="K671" s="25" t="s">
        <v>711</v>
      </c>
      <c r="L671" s="25" t="s">
        <v>507</v>
      </c>
      <c r="M671" s="27">
        <v>0.93</v>
      </c>
      <c r="N671" s="26">
        <v>1000206564</v>
      </c>
      <c r="O671" s="14"/>
      <c r="P671" s="22">
        <v>11398.259999999993</v>
      </c>
      <c r="Q671" s="52"/>
      <c r="R671" s="52">
        <v>155.83000000000001</v>
      </c>
      <c r="S671" s="22">
        <f t="shared" si="72"/>
        <v>11242.429999999993</v>
      </c>
      <c r="T671" s="37">
        <f t="shared" si="73"/>
        <v>144.92190000000002</v>
      </c>
      <c r="U671" s="27">
        <v>0</v>
      </c>
      <c r="V671" s="17">
        <v>0</v>
      </c>
      <c r="W671" s="38">
        <f t="shared" si="71"/>
        <v>10.90809999999999</v>
      </c>
      <c r="X671" s="39">
        <f t="shared" si="69"/>
        <v>155.83000000000001</v>
      </c>
      <c r="Y671" s="15">
        <v>0.15</v>
      </c>
      <c r="Z671" s="51">
        <f t="shared" si="74"/>
        <v>23.374500000000001</v>
      </c>
      <c r="AA671" s="27">
        <v>0</v>
      </c>
      <c r="AB671" s="39">
        <f t="shared" si="70"/>
        <v>155.83000000000001</v>
      </c>
      <c r="AC671" s="14"/>
    </row>
    <row r="672" spans="1:29" hidden="1" x14ac:dyDescent="0.3">
      <c r="A672" s="13" t="s">
        <v>481</v>
      </c>
      <c r="B672" s="25" t="s">
        <v>482</v>
      </c>
      <c r="C672" s="25" t="s">
        <v>483</v>
      </c>
      <c r="D672" s="25" t="s">
        <v>484</v>
      </c>
      <c r="E672" s="25" t="s">
        <v>2960</v>
      </c>
      <c r="F672" s="25" t="s">
        <v>2960</v>
      </c>
      <c r="G672" s="28">
        <v>491</v>
      </c>
      <c r="H672" s="25" t="s">
        <v>2961</v>
      </c>
      <c r="I672" s="25" t="s">
        <v>3036</v>
      </c>
      <c r="J672" s="25"/>
      <c r="K672" s="25" t="s">
        <v>711</v>
      </c>
      <c r="L672" s="25" t="s">
        <v>507</v>
      </c>
      <c r="M672" s="27">
        <v>0.93</v>
      </c>
      <c r="N672" s="26">
        <v>1000206566</v>
      </c>
      <c r="O672" s="14"/>
      <c r="P672" s="22">
        <v>10000</v>
      </c>
      <c r="Q672" s="52"/>
      <c r="R672" s="52">
        <v>0</v>
      </c>
      <c r="S672" s="22">
        <f t="shared" si="72"/>
        <v>10000</v>
      </c>
      <c r="T672" s="37">
        <f t="shared" si="73"/>
        <v>0</v>
      </c>
      <c r="U672" s="27">
        <v>0</v>
      </c>
      <c r="V672" s="17">
        <v>0</v>
      </c>
      <c r="W672" s="38">
        <f t="shared" si="71"/>
        <v>0</v>
      </c>
      <c r="X672" s="39">
        <f t="shared" si="69"/>
        <v>0</v>
      </c>
      <c r="Y672" s="15">
        <v>0.15</v>
      </c>
      <c r="Z672" s="51">
        <f t="shared" si="74"/>
        <v>0</v>
      </c>
      <c r="AA672" s="27">
        <v>0</v>
      </c>
      <c r="AB672" s="39">
        <f t="shared" si="70"/>
        <v>0</v>
      </c>
      <c r="AC672" s="14"/>
    </row>
    <row r="673" spans="1:29" hidden="1" x14ac:dyDescent="0.3">
      <c r="A673" s="13" t="s">
        <v>481</v>
      </c>
      <c r="B673" s="25" t="s">
        <v>482</v>
      </c>
      <c r="C673" s="25" t="s">
        <v>483</v>
      </c>
      <c r="D673" s="25" t="s">
        <v>484</v>
      </c>
      <c r="E673" s="25" t="s">
        <v>2960</v>
      </c>
      <c r="F673" s="25" t="s">
        <v>2960</v>
      </c>
      <c r="G673" s="28">
        <v>491</v>
      </c>
      <c r="H673" s="25" t="s">
        <v>2961</v>
      </c>
      <c r="I673" s="25" t="s">
        <v>3037</v>
      </c>
      <c r="J673" s="25"/>
      <c r="K673" s="25" t="s">
        <v>711</v>
      </c>
      <c r="L673" s="25" t="s">
        <v>507</v>
      </c>
      <c r="M673" s="27">
        <v>0.93</v>
      </c>
      <c r="N673" s="26">
        <v>1000222307</v>
      </c>
      <c r="O673" s="14"/>
      <c r="P673" s="22">
        <v>6640.8300000000008</v>
      </c>
      <c r="Q673" s="52"/>
      <c r="R673" s="52">
        <v>0</v>
      </c>
      <c r="S673" s="22">
        <f t="shared" si="72"/>
        <v>6640.8300000000008</v>
      </c>
      <c r="T673" s="37">
        <f t="shared" si="73"/>
        <v>0</v>
      </c>
      <c r="U673" s="27">
        <v>0</v>
      </c>
      <c r="V673" s="17">
        <v>0</v>
      </c>
      <c r="W673" s="38">
        <f t="shared" si="71"/>
        <v>0</v>
      </c>
      <c r="X673" s="39">
        <f t="shared" si="69"/>
        <v>0</v>
      </c>
      <c r="Y673" s="15">
        <v>0.15</v>
      </c>
      <c r="Z673" s="51">
        <f t="shared" si="74"/>
        <v>0</v>
      </c>
      <c r="AA673" s="27">
        <v>0</v>
      </c>
      <c r="AB673" s="39">
        <f t="shared" si="70"/>
        <v>0</v>
      </c>
      <c r="AC673" s="14"/>
    </row>
    <row r="674" spans="1:29" hidden="1" x14ac:dyDescent="0.3">
      <c r="A674" s="13" t="s">
        <v>481</v>
      </c>
      <c r="B674" s="25" t="s">
        <v>482</v>
      </c>
      <c r="C674" s="25" t="s">
        <v>483</v>
      </c>
      <c r="D674" s="25" t="s">
        <v>484</v>
      </c>
      <c r="E674" s="25" t="s">
        <v>2960</v>
      </c>
      <c r="F674" s="25" t="s">
        <v>2960</v>
      </c>
      <c r="G674" s="28">
        <v>491</v>
      </c>
      <c r="H674" s="25" t="s">
        <v>2961</v>
      </c>
      <c r="I674" s="25" t="s">
        <v>3038</v>
      </c>
      <c r="J674" s="25"/>
      <c r="K674" s="25" t="s">
        <v>711</v>
      </c>
      <c r="L674" s="25" t="s">
        <v>507</v>
      </c>
      <c r="M674" s="27">
        <v>0.93</v>
      </c>
      <c r="N674" s="26">
        <v>1000206560</v>
      </c>
      <c r="O674" s="14"/>
      <c r="P674" s="22">
        <v>21118.070000000003</v>
      </c>
      <c r="Q674" s="52"/>
      <c r="R674" s="52">
        <v>4120.55</v>
      </c>
      <c r="S674" s="22">
        <f t="shared" si="72"/>
        <v>16997.520000000004</v>
      </c>
      <c r="T674" s="37">
        <f t="shared" si="73"/>
        <v>3832.1115000000004</v>
      </c>
      <c r="U674" s="27">
        <v>0</v>
      </c>
      <c r="V674" s="17">
        <v>0</v>
      </c>
      <c r="W674" s="38">
        <f t="shared" si="71"/>
        <v>288.43849999999975</v>
      </c>
      <c r="X674" s="39">
        <f t="shared" si="69"/>
        <v>4120.55</v>
      </c>
      <c r="Y674" s="15">
        <v>0.15</v>
      </c>
      <c r="Z674" s="51">
        <f t="shared" si="74"/>
        <v>618.08249999999998</v>
      </c>
      <c r="AA674" s="27">
        <v>0</v>
      </c>
      <c r="AB674" s="39">
        <f t="shared" si="70"/>
        <v>4120.55</v>
      </c>
      <c r="AC674" s="14"/>
    </row>
    <row r="675" spans="1:29" hidden="1" x14ac:dyDescent="0.3">
      <c r="A675" s="13" t="s">
        <v>481</v>
      </c>
      <c r="B675" s="25" t="s">
        <v>482</v>
      </c>
      <c r="C675" s="25" t="s">
        <v>499</v>
      </c>
      <c r="D675" s="25" t="s">
        <v>552</v>
      </c>
      <c r="E675" s="25" t="s">
        <v>3039</v>
      </c>
      <c r="F675" s="25" t="s">
        <v>3039</v>
      </c>
      <c r="G675" s="28">
        <v>491</v>
      </c>
      <c r="H675" s="25" t="s">
        <v>2961</v>
      </c>
      <c r="I675" s="25" t="s">
        <v>3040</v>
      </c>
      <c r="J675" s="25"/>
      <c r="K675" s="25" t="s">
        <v>711</v>
      </c>
      <c r="L675" s="25" t="s">
        <v>487</v>
      </c>
      <c r="M675" s="27">
        <v>0.06</v>
      </c>
      <c r="N675" s="26">
        <v>1000217034</v>
      </c>
      <c r="O675" s="14"/>
      <c r="P675" s="22">
        <v>8386.4399999999987</v>
      </c>
      <c r="Q675" s="52"/>
      <c r="R675" s="52">
        <v>0</v>
      </c>
      <c r="S675" s="22">
        <f t="shared" si="72"/>
        <v>8386.4399999999987</v>
      </c>
      <c r="T675" s="37">
        <f t="shared" si="73"/>
        <v>0</v>
      </c>
      <c r="U675" s="27">
        <v>0</v>
      </c>
      <c r="V675" s="17">
        <v>0</v>
      </c>
      <c r="W675" s="38">
        <f t="shared" si="71"/>
        <v>0</v>
      </c>
      <c r="X675" s="39">
        <f t="shared" ref="X675:X693" si="75">R675</f>
        <v>0</v>
      </c>
      <c r="Y675" s="15">
        <v>0.15</v>
      </c>
      <c r="Z675" s="51">
        <f t="shared" si="74"/>
        <v>0</v>
      </c>
      <c r="AA675" s="27">
        <v>0</v>
      </c>
      <c r="AB675" s="39">
        <f t="shared" ref="AB675:AB693" si="76">X675</f>
        <v>0</v>
      </c>
      <c r="AC675" s="14"/>
    </row>
    <row r="676" spans="1:29" hidden="1" x14ac:dyDescent="0.3">
      <c r="A676" s="13" t="s">
        <v>481</v>
      </c>
      <c r="B676" s="25" t="s">
        <v>482</v>
      </c>
      <c r="C676" s="25" t="s">
        <v>499</v>
      </c>
      <c r="D676" s="25" t="s">
        <v>552</v>
      </c>
      <c r="E676" s="25" t="s">
        <v>3041</v>
      </c>
      <c r="F676" s="25" t="s">
        <v>3041</v>
      </c>
      <c r="G676" s="28">
        <v>491</v>
      </c>
      <c r="H676" s="25" t="s">
        <v>2961</v>
      </c>
      <c r="I676" s="25" t="s">
        <v>3027</v>
      </c>
      <c r="J676" s="25"/>
      <c r="K676" s="25" t="s">
        <v>711</v>
      </c>
      <c r="L676" s="25" t="s">
        <v>487</v>
      </c>
      <c r="M676" s="27">
        <v>0.1</v>
      </c>
      <c r="N676" s="26">
        <v>1000225788</v>
      </c>
      <c r="O676" s="14"/>
      <c r="P676" s="22">
        <v>10184.11</v>
      </c>
      <c r="Q676" s="52"/>
      <c r="R676" s="52">
        <v>0</v>
      </c>
      <c r="S676" s="22">
        <f t="shared" si="72"/>
        <v>10184.11</v>
      </c>
      <c r="T676" s="37">
        <f t="shared" si="73"/>
        <v>0</v>
      </c>
      <c r="U676" s="27">
        <v>0</v>
      </c>
      <c r="V676" s="17">
        <v>0</v>
      </c>
      <c r="W676" s="38">
        <f t="shared" si="71"/>
        <v>0</v>
      </c>
      <c r="X676" s="39">
        <f t="shared" si="75"/>
        <v>0</v>
      </c>
      <c r="Y676" s="15">
        <v>0.15</v>
      </c>
      <c r="Z676" s="51">
        <f t="shared" si="74"/>
        <v>0</v>
      </c>
      <c r="AA676" s="27">
        <v>0</v>
      </c>
      <c r="AB676" s="39">
        <f t="shared" si="76"/>
        <v>0</v>
      </c>
      <c r="AC676" s="14"/>
    </row>
    <row r="677" spans="1:29" hidden="1" x14ac:dyDescent="0.3">
      <c r="A677" s="13" t="s">
        <v>481</v>
      </c>
      <c r="B677" s="25" t="s">
        <v>482</v>
      </c>
      <c r="C677" s="25" t="s">
        <v>499</v>
      </c>
      <c r="D677" s="25" t="s">
        <v>553</v>
      </c>
      <c r="E677" s="25" t="s">
        <v>741</v>
      </c>
      <c r="F677" s="25" t="s">
        <v>742</v>
      </c>
      <c r="G677" s="28">
        <v>491</v>
      </c>
      <c r="H677" s="25" t="s">
        <v>2961</v>
      </c>
      <c r="I677" s="25" t="s">
        <v>3042</v>
      </c>
      <c r="J677" s="25"/>
      <c r="K677" s="25" t="s">
        <v>711</v>
      </c>
      <c r="L677" s="25" t="s">
        <v>487</v>
      </c>
      <c r="M677" s="27">
        <v>0.05</v>
      </c>
      <c r="N677" s="26">
        <v>1000205996</v>
      </c>
      <c r="O677" s="14"/>
      <c r="P677" s="22">
        <v>122429.59000000001</v>
      </c>
      <c r="Q677" s="52"/>
      <c r="R677" s="52">
        <v>0</v>
      </c>
      <c r="S677" s="22">
        <f t="shared" si="72"/>
        <v>122429.59000000001</v>
      </c>
      <c r="T677" s="37">
        <f t="shared" si="73"/>
        <v>0</v>
      </c>
      <c r="U677" s="27">
        <v>0</v>
      </c>
      <c r="V677" s="17">
        <v>0</v>
      </c>
      <c r="W677" s="38">
        <f t="shared" si="71"/>
        <v>0</v>
      </c>
      <c r="X677" s="39">
        <f t="shared" si="75"/>
        <v>0</v>
      </c>
      <c r="Y677" s="15">
        <v>0.15</v>
      </c>
      <c r="Z677" s="51">
        <f t="shared" si="74"/>
        <v>0</v>
      </c>
      <c r="AA677" s="27">
        <v>0</v>
      </c>
      <c r="AB677" s="39">
        <f t="shared" si="76"/>
        <v>0</v>
      </c>
      <c r="AC677" s="14"/>
    </row>
    <row r="678" spans="1:29" hidden="1" x14ac:dyDescent="0.3">
      <c r="A678" s="13" t="s">
        <v>2965</v>
      </c>
      <c r="B678" s="25" t="s">
        <v>482</v>
      </c>
      <c r="C678" s="25" t="s">
        <v>499</v>
      </c>
      <c r="D678" s="25" t="s">
        <v>500</v>
      </c>
      <c r="E678" s="25" t="s">
        <v>731</v>
      </c>
      <c r="F678" s="25" t="s">
        <v>732</v>
      </c>
      <c r="G678" s="28">
        <v>491</v>
      </c>
      <c r="H678" s="25" t="s">
        <v>2961</v>
      </c>
      <c r="I678" s="25" t="s">
        <v>3043</v>
      </c>
      <c r="J678" s="25"/>
      <c r="K678" s="25" t="s">
        <v>711</v>
      </c>
      <c r="L678" s="25" t="s">
        <v>487</v>
      </c>
      <c r="M678" s="27">
        <v>0.1</v>
      </c>
      <c r="N678" s="29">
        <v>1000210100</v>
      </c>
      <c r="O678" s="14"/>
      <c r="P678" s="22">
        <v>4190.510000000002</v>
      </c>
      <c r="Q678" s="52"/>
      <c r="R678" s="52">
        <v>0</v>
      </c>
      <c r="S678" s="22">
        <f t="shared" si="72"/>
        <v>4190.510000000002</v>
      </c>
      <c r="T678" s="37">
        <f t="shared" si="73"/>
        <v>0</v>
      </c>
      <c r="U678" s="27">
        <v>0</v>
      </c>
      <c r="V678" s="17">
        <v>0</v>
      </c>
      <c r="W678" s="38">
        <f t="shared" si="71"/>
        <v>0</v>
      </c>
      <c r="X678" s="39">
        <f t="shared" si="75"/>
        <v>0</v>
      </c>
      <c r="Y678" s="15">
        <v>0.15</v>
      </c>
      <c r="Z678" s="51">
        <f t="shared" si="74"/>
        <v>0</v>
      </c>
      <c r="AA678" s="27">
        <v>0</v>
      </c>
      <c r="AB678" s="39">
        <f t="shared" si="76"/>
        <v>0</v>
      </c>
      <c r="AC678" s="14"/>
    </row>
    <row r="679" spans="1:29" hidden="1" x14ac:dyDescent="0.3">
      <c r="A679" s="13" t="s">
        <v>481</v>
      </c>
      <c r="B679" s="25" t="s">
        <v>482</v>
      </c>
      <c r="C679" s="25" t="s">
        <v>499</v>
      </c>
      <c r="D679" s="25" t="s">
        <v>552</v>
      </c>
      <c r="E679" s="25" t="s">
        <v>3039</v>
      </c>
      <c r="F679" s="25" t="s">
        <v>3039</v>
      </c>
      <c r="G679" s="28">
        <v>491</v>
      </c>
      <c r="H679" s="25" t="s">
        <v>2961</v>
      </c>
      <c r="I679" s="25" t="s">
        <v>3044</v>
      </c>
      <c r="J679" s="25"/>
      <c r="K679" s="25" t="s">
        <v>711</v>
      </c>
      <c r="L679" s="25" t="s">
        <v>487</v>
      </c>
      <c r="M679" s="27">
        <v>0.06</v>
      </c>
      <c r="N679" s="29">
        <v>1000214787</v>
      </c>
      <c r="O679" s="14"/>
      <c r="P679" s="22">
        <v>19789.45</v>
      </c>
      <c r="Q679" s="52"/>
      <c r="R679" s="52">
        <v>0</v>
      </c>
      <c r="S679" s="22">
        <f t="shared" si="72"/>
        <v>19789.45</v>
      </c>
      <c r="T679" s="37">
        <f t="shared" si="73"/>
        <v>0</v>
      </c>
      <c r="U679" s="27">
        <v>0</v>
      </c>
      <c r="V679" s="17">
        <v>0</v>
      </c>
      <c r="W679" s="38">
        <f t="shared" si="71"/>
        <v>0</v>
      </c>
      <c r="X679" s="39">
        <f t="shared" si="75"/>
        <v>0</v>
      </c>
      <c r="Y679" s="15">
        <v>0.15</v>
      </c>
      <c r="Z679" s="51">
        <f t="shared" si="74"/>
        <v>0</v>
      </c>
      <c r="AA679" s="27">
        <v>0</v>
      </c>
      <c r="AB679" s="39">
        <f t="shared" si="76"/>
        <v>0</v>
      </c>
      <c r="AC679" s="14"/>
    </row>
    <row r="680" spans="1:29" hidden="1" x14ac:dyDescent="0.3">
      <c r="A680" s="13" t="s">
        <v>481</v>
      </c>
      <c r="B680" s="25" t="s">
        <v>482</v>
      </c>
      <c r="C680" s="25" t="s">
        <v>483</v>
      </c>
      <c r="D680" s="25" t="s">
        <v>494</v>
      </c>
      <c r="E680" s="25" t="s">
        <v>3045</v>
      </c>
      <c r="F680" s="25" t="s">
        <v>3046</v>
      </c>
      <c r="G680" s="28">
        <v>491</v>
      </c>
      <c r="H680" s="25" t="s">
        <v>2961</v>
      </c>
      <c r="I680" s="25" t="s">
        <v>3047</v>
      </c>
      <c r="J680" s="25"/>
      <c r="K680" s="25" t="s">
        <v>486</v>
      </c>
      <c r="L680" s="25" t="s">
        <v>487</v>
      </c>
      <c r="M680" s="27">
        <v>7.0000000000000007E-2</v>
      </c>
      <c r="N680" s="26">
        <v>1000209838</v>
      </c>
      <c r="O680" s="14"/>
      <c r="P680" s="22">
        <v>4207.6499999999996</v>
      </c>
      <c r="Q680" s="52"/>
      <c r="R680" s="52">
        <v>0</v>
      </c>
      <c r="S680" s="22">
        <f t="shared" si="72"/>
        <v>4207.6499999999996</v>
      </c>
      <c r="T680" s="37">
        <f t="shared" si="73"/>
        <v>0</v>
      </c>
      <c r="U680" s="27">
        <v>0</v>
      </c>
      <c r="V680" s="17">
        <v>0</v>
      </c>
      <c r="W680" s="38">
        <f t="shared" si="71"/>
        <v>0</v>
      </c>
      <c r="X680" s="39">
        <f t="shared" si="75"/>
        <v>0</v>
      </c>
      <c r="Y680" s="15">
        <v>7.4999999999999997E-2</v>
      </c>
      <c r="Z680" s="51">
        <f t="shared" si="74"/>
        <v>0</v>
      </c>
      <c r="AA680" s="27">
        <v>0</v>
      </c>
      <c r="AB680" s="39">
        <f t="shared" si="76"/>
        <v>0</v>
      </c>
      <c r="AC680" s="14"/>
    </row>
    <row r="681" spans="1:29" hidden="1" x14ac:dyDescent="0.3">
      <c r="A681" s="13" t="s">
        <v>481</v>
      </c>
      <c r="B681" s="25" t="s">
        <v>482</v>
      </c>
      <c r="C681" s="25" t="s">
        <v>499</v>
      </c>
      <c r="D681" s="25" t="s">
        <v>500</v>
      </c>
      <c r="E681" s="25" t="s">
        <v>745</v>
      </c>
      <c r="F681" s="25" t="s">
        <v>745</v>
      </c>
      <c r="G681" s="28">
        <v>491</v>
      </c>
      <c r="H681" s="25" t="s">
        <v>2961</v>
      </c>
      <c r="I681" s="25" t="s">
        <v>3048</v>
      </c>
      <c r="J681" s="25"/>
      <c r="K681" s="25" t="s">
        <v>486</v>
      </c>
      <c r="L681" s="25" t="s">
        <v>487</v>
      </c>
      <c r="M681" s="27">
        <v>0.05</v>
      </c>
      <c r="N681" s="26">
        <v>1000207265</v>
      </c>
      <c r="O681" s="14"/>
      <c r="P681" s="22">
        <v>324.69000000000028</v>
      </c>
      <c r="Q681" s="52"/>
      <c r="R681" s="52">
        <v>0</v>
      </c>
      <c r="S681" s="22">
        <f t="shared" si="72"/>
        <v>324.69000000000028</v>
      </c>
      <c r="T681" s="37">
        <f t="shared" si="73"/>
        <v>0</v>
      </c>
      <c r="U681" s="27">
        <v>0</v>
      </c>
      <c r="V681" s="17">
        <v>0</v>
      </c>
      <c r="W681" s="38">
        <f t="shared" si="71"/>
        <v>0</v>
      </c>
      <c r="X681" s="39">
        <f t="shared" si="75"/>
        <v>0</v>
      </c>
      <c r="Y681" s="15">
        <v>7.4999999999999997E-2</v>
      </c>
      <c r="Z681" s="51">
        <f t="shared" si="74"/>
        <v>0</v>
      </c>
      <c r="AA681" s="27">
        <v>0</v>
      </c>
      <c r="AB681" s="39">
        <f t="shared" si="76"/>
        <v>0</v>
      </c>
      <c r="AC681" s="14"/>
    </row>
    <row r="682" spans="1:29" hidden="1" x14ac:dyDescent="0.3">
      <c r="A682" s="13" t="s">
        <v>3000</v>
      </c>
      <c r="B682" s="25" t="s">
        <v>482</v>
      </c>
      <c r="C682" s="25" t="s">
        <v>499</v>
      </c>
      <c r="D682" s="25" t="s">
        <v>748</v>
      </c>
      <c r="E682" s="25" t="s">
        <v>3049</v>
      </c>
      <c r="F682" s="25" t="s">
        <v>3049</v>
      </c>
      <c r="G682" s="28">
        <v>491</v>
      </c>
      <c r="H682" s="25" t="s">
        <v>2961</v>
      </c>
      <c r="I682" s="25" t="s">
        <v>3050</v>
      </c>
      <c r="J682" s="25"/>
      <c r="K682" s="25" t="s">
        <v>711</v>
      </c>
      <c r="L682" s="25" t="s">
        <v>487</v>
      </c>
      <c r="M682" s="27">
        <v>0.09</v>
      </c>
      <c r="N682" s="26">
        <v>1000205452</v>
      </c>
      <c r="O682" s="14"/>
      <c r="P682" s="22">
        <v>3134.45</v>
      </c>
      <c r="Q682" s="52"/>
      <c r="R682" s="52">
        <v>0</v>
      </c>
      <c r="S682" s="22">
        <f t="shared" si="72"/>
        <v>3134.45</v>
      </c>
      <c r="T682" s="37">
        <f t="shared" si="73"/>
        <v>0</v>
      </c>
      <c r="U682" s="27">
        <v>0</v>
      </c>
      <c r="V682" s="17">
        <v>0</v>
      </c>
      <c r="W682" s="38">
        <f t="shared" si="71"/>
        <v>0</v>
      </c>
      <c r="X682" s="39">
        <f t="shared" si="75"/>
        <v>0</v>
      </c>
      <c r="Y682" s="15">
        <v>0.15</v>
      </c>
      <c r="Z682" s="51">
        <f t="shared" si="74"/>
        <v>0</v>
      </c>
      <c r="AA682" s="27">
        <v>0</v>
      </c>
      <c r="AB682" s="39">
        <f t="shared" si="76"/>
        <v>0</v>
      </c>
      <c r="AC682" s="14"/>
    </row>
    <row r="683" spans="1:29" hidden="1" x14ac:dyDescent="0.3">
      <c r="A683" s="13" t="s">
        <v>481</v>
      </c>
      <c r="B683" s="25" t="s">
        <v>482</v>
      </c>
      <c r="C683" s="25" t="s">
        <v>499</v>
      </c>
      <c r="D683" s="25" t="s">
        <v>748</v>
      </c>
      <c r="E683" s="25" t="s">
        <v>3049</v>
      </c>
      <c r="F683" s="25" t="s">
        <v>3049</v>
      </c>
      <c r="G683" s="28">
        <v>491</v>
      </c>
      <c r="H683" s="25" t="s">
        <v>2961</v>
      </c>
      <c r="I683" s="25" t="s">
        <v>3051</v>
      </c>
      <c r="J683" s="25"/>
      <c r="K683" s="25" t="s">
        <v>711</v>
      </c>
      <c r="L683" s="25" t="s">
        <v>487</v>
      </c>
      <c r="M683" s="27">
        <v>0.09</v>
      </c>
      <c r="N683" s="26">
        <v>1000205448</v>
      </c>
      <c r="O683" s="14"/>
      <c r="P683" s="22">
        <v>610.54</v>
      </c>
      <c r="Q683" s="52"/>
      <c r="R683" s="52">
        <v>0</v>
      </c>
      <c r="S683" s="22">
        <f t="shared" si="72"/>
        <v>610.54</v>
      </c>
      <c r="T683" s="37">
        <f t="shared" si="73"/>
        <v>0</v>
      </c>
      <c r="U683" s="27">
        <v>0</v>
      </c>
      <c r="V683" s="17">
        <v>0</v>
      </c>
      <c r="W683" s="38">
        <f t="shared" si="71"/>
        <v>0</v>
      </c>
      <c r="X683" s="39">
        <f t="shared" si="75"/>
        <v>0</v>
      </c>
      <c r="Y683" s="15">
        <v>0.15</v>
      </c>
      <c r="Z683" s="51">
        <f t="shared" si="74"/>
        <v>0</v>
      </c>
      <c r="AA683" s="27">
        <v>0</v>
      </c>
      <c r="AB683" s="39">
        <f t="shared" si="76"/>
        <v>0</v>
      </c>
      <c r="AC683" s="14"/>
    </row>
    <row r="684" spans="1:29" hidden="1" x14ac:dyDescent="0.3">
      <c r="A684" s="13" t="s">
        <v>2886</v>
      </c>
      <c r="B684" s="25" t="s">
        <v>482</v>
      </c>
      <c r="C684" s="25" t="s">
        <v>499</v>
      </c>
      <c r="D684" s="25" t="s">
        <v>748</v>
      </c>
      <c r="E684" s="25" t="s">
        <v>3049</v>
      </c>
      <c r="F684" s="25" t="s">
        <v>3049</v>
      </c>
      <c r="G684" s="28">
        <v>491</v>
      </c>
      <c r="H684" s="25" t="s">
        <v>2961</v>
      </c>
      <c r="I684" s="25" t="s">
        <v>3051</v>
      </c>
      <c r="J684" s="25"/>
      <c r="K684" s="25" t="s">
        <v>711</v>
      </c>
      <c r="L684" s="25" t="s">
        <v>487</v>
      </c>
      <c r="M684" s="27">
        <v>0.09</v>
      </c>
      <c r="N684" s="26">
        <v>1000205449</v>
      </c>
      <c r="O684" s="14"/>
      <c r="P684" s="22">
        <v>517.40000000000032</v>
      </c>
      <c r="Q684" s="52"/>
      <c r="R684" s="52">
        <v>0</v>
      </c>
      <c r="S684" s="22">
        <f t="shared" si="72"/>
        <v>517.40000000000032</v>
      </c>
      <c r="T684" s="37">
        <f t="shared" si="73"/>
        <v>0</v>
      </c>
      <c r="U684" s="27">
        <v>0</v>
      </c>
      <c r="V684" s="17">
        <v>0</v>
      </c>
      <c r="W684" s="38">
        <f t="shared" si="71"/>
        <v>0</v>
      </c>
      <c r="X684" s="39">
        <f t="shared" si="75"/>
        <v>0</v>
      </c>
      <c r="Y684" s="15">
        <v>0.15</v>
      </c>
      <c r="Z684" s="51">
        <f t="shared" si="74"/>
        <v>0</v>
      </c>
      <c r="AA684" s="27">
        <v>0</v>
      </c>
      <c r="AB684" s="39">
        <f t="shared" si="76"/>
        <v>0</v>
      </c>
      <c r="AC684" s="14"/>
    </row>
    <row r="685" spans="1:29" hidden="1" x14ac:dyDescent="0.3">
      <c r="A685" s="13" t="s">
        <v>481</v>
      </c>
      <c r="B685" s="25" t="s">
        <v>482</v>
      </c>
      <c r="C685" s="25" t="s">
        <v>499</v>
      </c>
      <c r="D685" s="25" t="s">
        <v>748</v>
      </c>
      <c r="E685" s="25" t="s">
        <v>3049</v>
      </c>
      <c r="F685" s="25" t="s">
        <v>3049</v>
      </c>
      <c r="G685" s="28">
        <v>491</v>
      </c>
      <c r="H685" s="25" t="s">
        <v>2961</v>
      </c>
      <c r="I685" s="25" t="s">
        <v>3051</v>
      </c>
      <c r="J685" s="25"/>
      <c r="K685" s="25" t="s">
        <v>711</v>
      </c>
      <c r="L685" s="25" t="s">
        <v>487</v>
      </c>
      <c r="M685" s="27">
        <v>0.09</v>
      </c>
      <c r="N685" s="26">
        <v>1000205450</v>
      </c>
      <c r="O685" s="14"/>
      <c r="P685" s="22">
        <v>2680.88</v>
      </c>
      <c r="Q685" s="52"/>
      <c r="R685" s="52">
        <v>0</v>
      </c>
      <c r="S685" s="22">
        <f t="shared" si="72"/>
        <v>2680.88</v>
      </c>
      <c r="T685" s="37">
        <f t="shared" si="73"/>
        <v>0</v>
      </c>
      <c r="U685" s="27">
        <v>0</v>
      </c>
      <c r="V685" s="17">
        <v>0</v>
      </c>
      <c r="W685" s="38">
        <f t="shared" si="71"/>
        <v>0</v>
      </c>
      <c r="X685" s="39">
        <f t="shared" si="75"/>
        <v>0</v>
      </c>
      <c r="Y685" s="15">
        <v>0.15</v>
      </c>
      <c r="Z685" s="51">
        <f t="shared" si="74"/>
        <v>0</v>
      </c>
      <c r="AA685" s="27">
        <v>0</v>
      </c>
      <c r="AB685" s="39">
        <f t="shared" si="76"/>
        <v>0</v>
      </c>
      <c r="AC685" s="14"/>
    </row>
    <row r="686" spans="1:29" hidden="1" x14ac:dyDescent="0.3">
      <c r="A686" s="13" t="s">
        <v>481</v>
      </c>
      <c r="B686" s="25" t="s">
        <v>482</v>
      </c>
      <c r="C686" s="25" t="s">
        <v>499</v>
      </c>
      <c r="D686" s="25" t="s">
        <v>748</v>
      </c>
      <c r="E686" s="25" t="s">
        <v>3049</v>
      </c>
      <c r="F686" s="25" t="s">
        <v>3049</v>
      </c>
      <c r="G686" s="28">
        <v>491</v>
      </c>
      <c r="H686" s="25" t="s">
        <v>2961</v>
      </c>
      <c r="I686" s="25" t="s">
        <v>3051</v>
      </c>
      <c r="J686" s="25"/>
      <c r="K686" s="25" t="s">
        <v>711</v>
      </c>
      <c r="L686" s="25" t="s">
        <v>487</v>
      </c>
      <c r="M686" s="27">
        <v>0.09</v>
      </c>
      <c r="N686" s="26">
        <v>1000205451</v>
      </c>
      <c r="O686" s="14"/>
      <c r="P686" s="22">
        <v>2418.7600000000002</v>
      </c>
      <c r="Q686" s="52"/>
      <c r="R686" s="52">
        <v>0</v>
      </c>
      <c r="S686" s="22">
        <f t="shared" si="72"/>
        <v>2418.7600000000002</v>
      </c>
      <c r="T686" s="37">
        <f t="shared" si="73"/>
        <v>0</v>
      </c>
      <c r="U686" s="27">
        <v>0</v>
      </c>
      <c r="V686" s="17">
        <v>0</v>
      </c>
      <c r="W686" s="38">
        <f t="shared" si="71"/>
        <v>0</v>
      </c>
      <c r="X686" s="39">
        <f t="shared" si="75"/>
        <v>0</v>
      </c>
      <c r="Y686" s="15">
        <v>0.15</v>
      </c>
      <c r="Z686" s="51">
        <f t="shared" si="74"/>
        <v>0</v>
      </c>
      <c r="AA686" s="27">
        <v>0</v>
      </c>
      <c r="AB686" s="39">
        <f t="shared" si="76"/>
        <v>0</v>
      </c>
      <c r="AC686" s="14"/>
    </row>
    <row r="687" spans="1:29" hidden="1" x14ac:dyDescent="0.3">
      <c r="A687" s="13" t="s">
        <v>481</v>
      </c>
      <c r="B687" s="25" t="s">
        <v>482</v>
      </c>
      <c r="C687" s="25" t="s">
        <v>499</v>
      </c>
      <c r="D687" s="25" t="s">
        <v>552</v>
      </c>
      <c r="E687" s="25" t="s">
        <v>3052</v>
      </c>
      <c r="F687" s="25" t="s">
        <v>3053</v>
      </c>
      <c r="G687" s="28">
        <v>491</v>
      </c>
      <c r="H687" s="25" t="s">
        <v>2961</v>
      </c>
      <c r="I687" s="25" t="s">
        <v>3054</v>
      </c>
      <c r="J687" s="25"/>
      <c r="K687" s="25" t="s">
        <v>486</v>
      </c>
      <c r="L687" s="25" t="s">
        <v>487</v>
      </c>
      <c r="M687" s="27">
        <v>0.01</v>
      </c>
      <c r="N687" s="26">
        <v>1000206879</v>
      </c>
      <c r="O687" s="14"/>
      <c r="P687" s="22">
        <v>7187</v>
      </c>
      <c r="Q687" s="52"/>
      <c r="R687" s="52">
        <v>0</v>
      </c>
      <c r="S687" s="22">
        <f t="shared" si="72"/>
        <v>7187</v>
      </c>
      <c r="T687" s="37">
        <f t="shared" si="73"/>
        <v>0</v>
      </c>
      <c r="U687" s="27">
        <v>0</v>
      </c>
      <c r="V687" s="17">
        <v>0</v>
      </c>
      <c r="W687" s="38">
        <f t="shared" si="71"/>
        <v>0</v>
      </c>
      <c r="X687" s="39">
        <f t="shared" si="75"/>
        <v>0</v>
      </c>
      <c r="Y687" s="15">
        <v>7.4999999999999997E-2</v>
      </c>
      <c r="Z687" s="51">
        <f t="shared" si="74"/>
        <v>0</v>
      </c>
      <c r="AA687" s="27">
        <v>0</v>
      </c>
      <c r="AB687" s="39">
        <f t="shared" si="76"/>
        <v>0</v>
      </c>
      <c r="AC687" s="14"/>
    </row>
    <row r="688" spans="1:29" hidden="1" x14ac:dyDescent="0.3">
      <c r="A688" s="13" t="s">
        <v>481</v>
      </c>
      <c r="B688" s="25" t="s">
        <v>482</v>
      </c>
      <c r="C688" s="25" t="s">
        <v>499</v>
      </c>
      <c r="D688" s="25" t="s">
        <v>552</v>
      </c>
      <c r="E688" s="25" t="s">
        <v>2976</v>
      </c>
      <c r="F688" s="25" t="s">
        <v>2976</v>
      </c>
      <c r="G688" s="26">
        <v>491</v>
      </c>
      <c r="H688" s="25" t="s">
        <v>2961</v>
      </c>
      <c r="I688" s="25" t="s">
        <v>2977</v>
      </c>
      <c r="J688" s="25"/>
      <c r="K688" s="25" t="s">
        <v>1711</v>
      </c>
      <c r="L688" s="25" t="s">
        <v>487</v>
      </c>
      <c r="M688" s="27">
        <v>0.1</v>
      </c>
      <c r="N688" s="26">
        <v>1000205607</v>
      </c>
      <c r="O688" s="14"/>
      <c r="P688" s="22">
        <v>-2880147.2900000005</v>
      </c>
      <c r="Q688" s="52"/>
      <c r="R688" s="52">
        <v>655755.4800000001</v>
      </c>
      <c r="S688" s="22">
        <f t="shared" si="72"/>
        <v>-3535902.7700000005</v>
      </c>
      <c r="T688" s="37">
        <f t="shared" si="73"/>
        <v>596141.34545454546</v>
      </c>
      <c r="U688" s="27">
        <v>0</v>
      </c>
      <c r="V688" s="17">
        <v>0</v>
      </c>
      <c r="W688" s="38">
        <f t="shared" si="71"/>
        <v>59614.134545454639</v>
      </c>
      <c r="X688" s="39">
        <f t="shared" si="75"/>
        <v>655755.4800000001</v>
      </c>
      <c r="Y688" s="15">
        <v>0.15</v>
      </c>
      <c r="Z688" s="51">
        <f t="shared" si="74"/>
        <v>98363.322000000015</v>
      </c>
      <c r="AA688" s="27">
        <v>0</v>
      </c>
      <c r="AB688" s="39">
        <f t="shared" si="76"/>
        <v>655755.4800000001</v>
      </c>
      <c r="AC688" s="14"/>
    </row>
    <row r="689" spans="1:29" x14ac:dyDescent="0.3">
      <c r="A689" s="13" t="s">
        <v>481</v>
      </c>
      <c r="B689" s="19" t="s">
        <v>482</v>
      </c>
      <c r="C689" s="19" t="s">
        <v>499</v>
      </c>
      <c r="D689" s="19" t="s">
        <v>500</v>
      </c>
      <c r="E689" s="19" t="s">
        <v>2980</v>
      </c>
      <c r="F689" s="19" t="s">
        <v>2980</v>
      </c>
      <c r="G689" s="19">
        <v>491</v>
      </c>
      <c r="H689" s="19" t="s">
        <v>2961</v>
      </c>
      <c r="I689" s="19" t="s">
        <v>2981</v>
      </c>
      <c r="J689" s="19"/>
      <c r="K689" s="19" t="s">
        <v>1711</v>
      </c>
      <c r="L689" s="19" t="s">
        <v>487</v>
      </c>
      <c r="M689" s="20">
        <v>7.0000000000000007E-2</v>
      </c>
      <c r="N689" s="21">
        <v>1000206572</v>
      </c>
      <c r="O689" s="14"/>
      <c r="P689" s="22">
        <v>-26710.48</v>
      </c>
      <c r="Q689" s="52"/>
      <c r="R689" s="52">
        <v>402059.44</v>
      </c>
      <c r="S689" s="22">
        <f t="shared" si="72"/>
        <v>-428769.92</v>
      </c>
      <c r="T689" s="37">
        <f t="shared" si="73"/>
        <v>375756.48598130839</v>
      </c>
      <c r="U689" s="27">
        <v>0</v>
      </c>
      <c r="V689" s="17">
        <v>0</v>
      </c>
      <c r="W689" s="38">
        <f t="shared" si="71"/>
        <v>26302.954018691613</v>
      </c>
      <c r="X689" s="39">
        <f t="shared" si="75"/>
        <v>402059.44</v>
      </c>
      <c r="Y689" s="15">
        <v>0.15</v>
      </c>
      <c r="Z689" s="51">
        <f t="shared" si="74"/>
        <v>60308.915999999997</v>
      </c>
      <c r="AA689" s="20">
        <v>0</v>
      </c>
      <c r="AB689" s="39">
        <f t="shared" si="76"/>
        <v>402059.44</v>
      </c>
      <c r="AC689" s="14"/>
    </row>
    <row r="690" spans="1:29" hidden="1" x14ac:dyDescent="0.3">
      <c r="A690" s="13" t="s">
        <v>481</v>
      </c>
      <c r="B690" s="19" t="s">
        <v>482</v>
      </c>
      <c r="C690" s="19" t="s">
        <v>499</v>
      </c>
      <c r="D690" s="19" t="s">
        <v>552</v>
      </c>
      <c r="E690" s="19" t="s">
        <v>1661</v>
      </c>
      <c r="F690" s="19" t="s">
        <v>1661</v>
      </c>
      <c r="G690" s="19">
        <v>491</v>
      </c>
      <c r="H690" s="19" t="s">
        <v>2961</v>
      </c>
      <c r="I690" s="19" t="s">
        <v>2993</v>
      </c>
      <c r="J690" s="19"/>
      <c r="K690" s="19" t="s">
        <v>1711</v>
      </c>
      <c r="L690" s="19" t="s">
        <v>507</v>
      </c>
      <c r="M690" s="20">
        <v>0.92600000000000005</v>
      </c>
      <c r="N690" s="21">
        <v>1000227105</v>
      </c>
      <c r="O690" s="14"/>
      <c r="P690" s="22">
        <v>-167.11</v>
      </c>
      <c r="Q690" s="52"/>
      <c r="R690" s="52">
        <v>1197.51</v>
      </c>
      <c r="S690" s="22">
        <f t="shared" si="72"/>
        <v>-1364.62</v>
      </c>
      <c r="T690" s="37">
        <f t="shared" si="73"/>
        <v>1108.89426</v>
      </c>
      <c r="U690" s="27">
        <v>0</v>
      </c>
      <c r="V690" s="17">
        <v>0</v>
      </c>
      <c r="W690" s="38">
        <f t="shared" si="71"/>
        <v>88.61573999999996</v>
      </c>
      <c r="X690" s="39">
        <f t="shared" si="75"/>
        <v>1197.51</v>
      </c>
      <c r="Y690" s="15">
        <v>0.15</v>
      </c>
      <c r="Z690" s="51">
        <f t="shared" si="74"/>
        <v>179.62649999999999</v>
      </c>
      <c r="AA690" s="20">
        <v>0</v>
      </c>
      <c r="AB690" s="39">
        <f t="shared" si="76"/>
        <v>1197.51</v>
      </c>
      <c r="AC690" s="14"/>
    </row>
    <row r="691" spans="1:29" hidden="1" x14ac:dyDescent="0.3">
      <c r="A691" s="13" t="s">
        <v>481</v>
      </c>
      <c r="B691" s="19" t="s">
        <v>482</v>
      </c>
      <c r="C691" s="19" t="s">
        <v>499</v>
      </c>
      <c r="D691" s="19" t="s">
        <v>552</v>
      </c>
      <c r="E691" s="19" t="s">
        <v>1661</v>
      </c>
      <c r="F691" s="19" t="s">
        <v>1661</v>
      </c>
      <c r="G691" s="19">
        <v>491</v>
      </c>
      <c r="H691" s="19" t="s">
        <v>2961</v>
      </c>
      <c r="I691" s="19" t="s">
        <v>2994</v>
      </c>
      <c r="J691" s="19"/>
      <c r="K691" s="19" t="s">
        <v>3055</v>
      </c>
      <c r="L691" s="19" t="s">
        <v>507</v>
      </c>
      <c r="M691" s="20">
        <v>0.92600000000000005</v>
      </c>
      <c r="N691" s="21">
        <v>1000230268</v>
      </c>
      <c r="O691" s="14"/>
      <c r="P691" s="22">
        <v>-394.77</v>
      </c>
      <c r="Q691" s="52"/>
      <c r="R691" s="52">
        <v>1200.2</v>
      </c>
      <c r="S691" s="22">
        <f t="shared" si="72"/>
        <v>-1594.97</v>
      </c>
      <c r="T691" s="37">
        <f t="shared" si="73"/>
        <v>1111.3852000000002</v>
      </c>
      <c r="U691" s="27">
        <v>0</v>
      </c>
      <c r="V691" s="17">
        <v>0</v>
      </c>
      <c r="W691" s="38">
        <f t="shared" si="71"/>
        <v>88.814799999999877</v>
      </c>
      <c r="X691" s="39">
        <f t="shared" si="75"/>
        <v>1200.2</v>
      </c>
      <c r="Y691" s="15">
        <v>0.15</v>
      </c>
      <c r="Z691" s="51">
        <f t="shared" si="74"/>
        <v>180.03</v>
      </c>
      <c r="AA691" s="20">
        <v>0</v>
      </c>
      <c r="AB691" s="39">
        <f t="shared" si="76"/>
        <v>1200.2</v>
      </c>
      <c r="AC691" s="14"/>
    </row>
    <row r="692" spans="1:29" hidden="1" x14ac:dyDescent="0.3">
      <c r="A692" s="13" t="s">
        <v>481</v>
      </c>
      <c r="B692" s="19" t="s">
        <v>482</v>
      </c>
      <c r="C692" s="19" t="s">
        <v>499</v>
      </c>
      <c r="D692" s="19" t="s">
        <v>552</v>
      </c>
      <c r="E692" s="19" t="s">
        <v>1661</v>
      </c>
      <c r="F692" s="19" t="s">
        <v>1661</v>
      </c>
      <c r="G692" s="19">
        <v>491</v>
      </c>
      <c r="H692" s="19" t="s">
        <v>2961</v>
      </c>
      <c r="I692" s="19" t="s">
        <v>2995</v>
      </c>
      <c r="J692" s="19"/>
      <c r="K692" s="19" t="s">
        <v>1711</v>
      </c>
      <c r="L692" s="19" t="s">
        <v>507</v>
      </c>
      <c r="M692" s="20">
        <v>0.92600000000000005</v>
      </c>
      <c r="N692" s="21">
        <v>1000216988</v>
      </c>
      <c r="O692" s="14"/>
      <c r="P692" s="22">
        <v>-297.67</v>
      </c>
      <c r="Q692" s="52"/>
      <c r="R692" s="52">
        <v>1200.5</v>
      </c>
      <c r="S692" s="22">
        <f t="shared" si="72"/>
        <v>-1498.17</v>
      </c>
      <c r="T692" s="37">
        <f t="shared" si="73"/>
        <v>1111.663</v>
      </c>
      <c r="U692" s="27">
        <v>0</v>
      </c>
      <c r="V692" s="17">
        <v>0</v>
      </c>
      <c r="W692" s="38">
        <f t="shared" si="71"/>
        <v>88.836999999999989</v>
      </c>
      <c r="X692" s="39">
        <f t="shared" si="75"/>
        <v>1200.5</v>
      </c>
      <c r="Y692" s="15">
        <v>0.15</v>
      </c>
      <c r="Z692" s="51">
        <f t="shared" si="74"/>
        <v>180.07499999999999</v>
      </c>
      <c r="AA692" s="20">
        <v>0</v>
      </c>
      <c r="AB692" s="39">
        <f t="shared" si="76"/>
        <v>1200.5</v>
      </c>
      <c r="AC692" s="14"/>
    </row>
    <row r="693" spans="1:29" hidden="1" x14ac:dyDescent="0.3">
      <c r="A693" s="13" t="s">
        <v>481</v>
      </c>
      <c r="B693" s="19" t="s">
        <v>482</v>
      </c>
      <c r="C693" s="19" t="s">
        <v>499</v>
      </c>
      <c r="D693" s="19" t="s">
        <v>552</v>
      </c>
      <c r="E693" s="19" t="s">
        <v>1661</v>
      </c>
      <c r="F693" s="19" t="s">
        <v>1661</v>
      </c>
      <c r="G693" s="19">
        <v>491</v>
      </c>
      <c r="H693" s="19" t="s">
        <v>2961</v>
      </c>
      <c r="I693" s="19" t="s">
        <v>2996</v>
      </c>
      <c r="J693" s="19"/>
      <c r="K693" s="19" t="s">
        <v>1711</v>
      </c>
      <c r="L693" s="19" t="s">
        <v>507</v>
      </c>
      <c r="M693" s="20">
        <v>0.92600000000000005</v>
      </c>
      <c r="N693" s="21">
        <v>1000214749</v>
      </c>
      <c r="O693" s="14"/>
      <c r="P693" s="22">
        <v>-546.61</v>
      </c>
      <c r="Q693" s="52"/>
      <c r="R693" s="52">
        <v>26893.560000000005</v>
      </c>
      <c r="S693" s="22">
        <f t="shared" si="72"/>
        <v>-27440.170000000006</v>
      </c>
      <c r="T693" s="37">
        <f t="shared" si="73"/>
        <v>24903.436560000006</v>
      </c>
      <c r="U693" s="27">
        <v>0</v>
      </c>
      <c r="V693" s="17">
        <v>0</v>
      </c>
      <c r="W693" s="38">
        <f t="shared" si="71"/>
        <v>1990.1234399999994</v>
      </c>
      <c r="X693" s="39">
        <f t="shared" si="75"/>
        <v>26893.560000000005</v>
      </c>
      <c r="Y693" s="15">
        <v>0.15</v>
      </c>
      <c r="Z693" s="51">
        <f t="shared" si="74"/>
        <v>4034.0340000000006</v>
      </c>
      <c r="AA693" s="20">
        <v>0</v>
      </c>
      <c r="AB693" s="39">
        <f t="shared" si="76"/>
        <v>26893.560000000005</v>
      </c>
      <c r="AC693" s="14"/>
    </row>
    <row r="694" spans="1:29" hidden="1" x14ac:dyDescent="0.3">
      <c r="A694" s="13" t="s">
        <v>3382</v>
      </c>
      <c r="B694" s="14" t="s">
        <v>482</v>
      </c>
      <c r="C694" s="14" t="s">
        <v>483</v>
      </c>
      <c r="D694" s="14" t="s">
        <v>484</v>
      </c>
      <c r="E694" s="14" t="s">
        <v>3115</v>
      </c>
      <c r="F694" s="14" t="s">
        <v>3115</v>
      </c>
      <c r="G694" s="14">
        <v>72</v>
      </c>
      <c r="H694" s="14" t="s">
        <v>3116</v>
      </c>
      <c r="I694" s="14" t="s">
        <v>3117</v>
      </c>
      <c r="J694" s="14"/>
      <c r="K694" s="14" t="s">
        <v>486</v>
      </c>
      <c r="L694" s="14" t="s">
        <v>496</v>
      </c>
      <c r="M694" s="50">
        <v>0</v>
      </c>
      <c r="N694" s="16">
        <v>900008437</v>
      </c>
      <c r="O694" s="14"/>
      <c r="P694" s="51">
        <v>95640.659999999974</v>
      </c>
      <c r="Q694" s="52">
        <v>300000</v>
      </c>
      <c r="R694" s="52">
        <v>285609.99</v>
      </c>
      <c r="S694" s="22">
        <f>P694+Q694-R694</f>
        <v>110030.66999999998</v>
      </c>
      <c r="T694" s="37">
        <f>IF(L694="折扣",R694/(1+AA694)*M694,IF(L694="返现",R694/(1+AA694),R694/(1+M694+AA694)))</f>
        <v>285609.99</v>
      </c>
      <c r="U694" s="50">
        <v>0</v>
      </c>
      <c r="V694" s="17">
        <v>0</v>
      </c>
      <c r="W694" s="38">
        <f t="shared" si="71"/>
        <v>0</v>
      </c>
      <c r="X694" s="52">
        <v>285609.99</v>
      </c>
      <c r="Y694" s="15">
        <v>2.5000000000000001E-2</v>
      </c>
      <c r="Z694" s="51">
        <f t="shared" si="74"/>
        <v>7140.2497499999999</v>
      </c>
      <c r="AA694" s="50">
        <v>0</v>
      </c>
      <c r="AB694" s="39">
        <f>R694</f>
        <v>285609.99</v>
      </c>
      <c r="AC694" s="14"/>
    </row>
    <row r="695" spans="1:29" hidden="1" x14ac:dyDescent="0.3">
      <c r="A695" s="13" t="s">
        <v>3383</v>
      </c>
      <c r="B695" s="14" t="s">
        <v>482</v>
      </c>
      <c r="C695" s="14" t="s">
        <v>483</v>
      </c>
      <c r="D695" s="14" t="s">
        <v>484</v>
      </c>
      <c r="E695" s="14" t="s">
        <v>220</v>
      </c>
      <c r="F695" s="14" t="s">
        <v>220</v>
      </c>
      <c r="G695" s="14">
        <v>72</v>
      </c>
      <c r="H695" s="14" t="s">
        <v>3116</v>
      </c>
      <c r="I695" s="14" t="s">
        <v>220</v>
      </c>
      <c r="J695" s="14"/>
      <c r="K695" s="14" t="s">
        <v>486</v>
      </c>
      <c r="L695" s="14" t="s">
        <v>496</v>
      </c>
      <c r="M695" s="50">
        <v>0</v>
      </c>
      <c r="N695" s="16">
        <v>900010577</v>
      </c>
      <c r="O695" s="14"/>
      <c r="P695" s="51">
        <v>888174.5700000003</v>
      </c>
      <c r="Q695" s="52">
        <v>7500000</v>
      </c>
      <c r="R695" s="52">
        <v>7104409.4199999999</v>
      </c>
      <c r="S695" s="22">
        <f t="shared" ref="S695:S758" si="77">P695+Q695-R695</f>
        <v>1283765.1500000004</v>
      </c>
      <c r="T695" s="37">
        <f t="shared" ref="T695:T758" si="78">IF(L695="折扣",R695/(1+AA695)*M695,IF(L695="返现",R695/(1+AA695),R695/(1+M695+AA695)))</f>
        <v>7104409.4199999999</v>
      </c>
      <c r="U695" s="50">
        <v>8.0000000000000002E-3</v>
      </c>
      <c r="V695" s="18">
        <f>T695*U695</f>
        <v>56835.27536</v>
      </c>
      <c r="W695" s="38">
        <f t="shared" si="71"/>
        <v>0</v>
      </c>
      <c r="X695" s="52">
        <v>7104409.4199999999</v>
      </c>
      <c r="Y695" s="15">
        <v>2.5000000000000001E-2</v>
      </c>
      <c r="Z695" s="51">
        <f t="shared" si="74"/>
        <v>177610.23550000001</v>
      </c>
      <c r="AA695" s="50">
        <v>0</v>
      </c>
      <c r="AB695" s="39">
        <f t="shared" ref="AB695:AB758" si="79">R695</f>
        <v>7104409.4199999999</v>
      </c>
      <c r="AC695" s="14"/>
    </row>
    <row r="696" spans="1:29" hidden="1" x14ac:dyDescent="0.3">
      <c r="A696" s="13" t="s">
        <v>3384</v>
      </c>
      <c r="B696" s="14" t="s">
        <v>482</v>
      </c>
      <c r="C696" s="14" t="s">
        <v>483</v>
      </c>
      <c r="D696" s="14" t="s">
        <v>484</v>
      </c>
      <c r="E696" s="14" t="s">
        <v>220</v>
      </c>
      <c r="F696" s="14" t="s">
        <v>220</v>
      </c>
      <c r="G696" s="14">
        <v>72</v>
      </c>
      <c r="H696" s="14" t="s">
        <v>3116</v>
      </c>
      <c r="I696" s="14" t="s">
        <v>220</v>
      </c>
      <c r="J696" s="14"/>
      <c r="K696" s="14" t="s">
        <v>486</v>
      </c>
      <c r="L696" s="14" t="s">
        <v>496</v>
      </c>
      <c r="M696" s="50">
        <v>0</v>
      </c>
      <c r="N696" s="16">
        <v>900010578</v>
      </c>
      <c r="O696" s="14"/>
      <c r="P696" s="51">
        <v>98227.75</v>
      </c>
      <c r="Q696" s="52">
        <v>150000</v>
      </c>
      <c r="R696" s="52">
        <v>110817.22</v>
      </c>
      <c r="S696" s="22">
        <f t="shared" si="77"/>
        <v>137410.53</v>
      </c>
      <c r="T696" s="37">
        <f t="shared" si="78"/>
        <v>110817.22</v>
      </c>
      <c r="U696" s="50">
        <v>8.0000000000000002E-3</v>
      </c>
      <c r="V696" s="18">
        <f>T696*U696</f>
        <v>886.53776000000005</v>
      </c>
      <c r="W696" s="38">
        <f t="shared" si="71"/>
        <v>0</v>
      </c>
      <c r="X696" s="52">
        <v>110817.22</v>
      </c>
      <c r="Y696" s="15">
        <v>2.5000000000000001E-2</v>
      </c>
      <c r="Z696" s="51">
        <f t="shared" si="74"/>
        <v>2770.4305000000004</v>
      </c>
      <c r="AA696" s="50">
        <v>0</v>
      </c>
      <c r="AB696" s="39">
        <f t="shared" si="79"/>
        <v>110817.22</v>
      </c>
      <c r="AC696" s="14"/>
    </row>
    <row r="697" spans="1:29" hidden="1" x14ac:dyDescent="0.3">
      <c r="A697" s="13" t="s">
        <v>3385</v>
      </c>
      <c r="B697" s="14" t="s">
        <v>482</v>
      </c>
      <c r="C697" s="14" t="s">
        <v>483</v>
      </c>
      <c r="D697" s="14" t="s">
        <v>484</v>
      </c>
      <c r="E697" s="14" t="s">
        <v>1619</v>
      </c>
      <c r="F697" s="14" t="s">
        <v>1619</v>
      </c>
      <c r="G697" s="14">
        <v>72</v>
      </c>
      <c r="H697" s="14" t="s">
        <v>3116</v>
      </c>
      <c r="I697" s="14" t="s">
        <v>1619</v>
      </c>
      <c r="J697" s="14"/>
      <c r="K697" s="14" t="s">
        <v>486</v>
      </c>
      <c r="L697" s="14" t="s">
        <v>496</v>
      </c>
      <c r="M697" s="50">
        <v>0</v>
      </c>
      <c r="N697" s="16">
        <v>900011379</v>
      </c>
      <c r="O697" s="14"/>
      <c r="P697" s="51">
        <v>0</v>
      </c>
      <c r="Q697" s="52">
        <v>30000</v>
      </c>
      <c r="R697" s="52">
        <v>5878.41</v>
      </c>
      <c r="S697" s="22">
        <f t="shared" si="77"/>
        <v>24121.59</v>
      </c>
      <c r="T697" s="37">
        <f t="shared" si="78"/>
        <v>5878.41</v>
      </c>
      <c r="U697" s="50">
        <v>0</v>
      </c>
      <c r="V697" s="17">
        <v>0</v>
      </c>
      <c r="W697" s="38">
        <f t="shared" si="71"/>
        <v>0</v>
      </c>
      <c r="X697" s="52">
        <v>5878.41</v>
      </c>
      <c r="Y697" s="15">
        <v>2.5000000000000001E-2</v>
      </c>
      <c r="Z697" s="51">
        <f t="shared" si="74"/>
        <v>146.96025</v>
      </c>
      <c r="AA697" s="50">
        <v>0</v>
      </c>
      <c r="AB697" s="39">
        <f t="shared" si="79"/>
        <v>5878.41</v>
      </c>
      <c r="AC697" s="14"/>
    </row>
    <row r="698" spans="1:29" hidden="1" x14ac:dyDescent="0.3">
      <c r="A698" s="13" t="s">
        <v>3385</v>
      </c>
      <c r="B698" s="14" t="s">
        <v>482</v>
      </c>
      <c r="C698" s="14" t="s">
        <v>483</v>
      </c>
      <c r="D698" s="14" t="s">
        <v>494</v>
      </c>
      <c r="E698" s="14" t="s">
        <v>2322</v>
      </c>
      <c r="F698" s="14" t="s">
        <v>2322</v>
      </c>
      <c r="G698" s="14">
        <v>72</v>
      </c>
      <c r="H698" s="14" t="s">
        <v>3116</v>
      </c>
      <c r="I698" s="14" t="s">
        <v>2322</v>
      </c>
      <c r="J698" s="14"/>
      <c r="K698" s="14" t="s">
        <v>486</v>
      </c>
      <c r="L698" s="14" t="s">
        <v>487</v>
      </c>
      <c r="M698" s="50">
        <v>0.02</v>
      </c>
      <c r="N698" s="16">
        <v>900008230</v>
      </c>
      <c r="O698" s="14"/>
      <c r="P698" s="51">
        <v>287555.6800000011</v>
      </c>
      <c r="Q698" s="52">
        <v>3260000</v>
      </c>
      <c r="R698" s="52">
        <v>2933034.62</v>
      </c>
      <c r="S698" s="22">
        <f t="shared" si="77"/>
        <v>614521.06000000099</v>
      </c>
      <c r="T698" s="37">
        <f t="shared" si="78"/>
        <v>2875524.1372549022</v>
      </c>
      <c r="U698" s="50">
        <v>0</v>
      </c>
      <c r="V698" s="17">
        <v>0</v>
      </c>
      <c r="W698" s="38">
        <f t="shared" si="71"/>
        <v>57510.48274509795</v>
      </c>
      <c r="X698" s="52">
        <v>2933034.62</v>
      </c>
      <c r="Y698" s="15">
        <v>2.5000000000000001E-2</v>
      </c>
      <c r="Z698" s="51">
        <f t="shared" si="74"/>
        <v>73325.8655</v>
      </c>
      <c r="AA698" s="50">
        <v>0</v>
      </c>
      <c r="AB698" s="39">
        <f t="shared" si="79"/>
        <v>2933034.62</v>
      </c>
      <c r="AC698" s="14"/>
    </row>
    <row r="699" spans="1:29" hidden="1" x14ac:dyDescent="0.3">
      <c r="A699" s="13" t="s">
        <v>3383</v>
      </c>
      <c r="B699" s="14" t="s">
        <v>482</v>
      </c>
      <c r="C699" s="14" t="s">
        <v>483</v>
      </c>
      <c r="D699" s="14" t="s">
        <v>494</v>
      </c>
      <c r="E699" s="14" t="s">
        <v>2322</v>
      </c>
      <c r="F699" s="14" t="s">
        <v>2322</v>
      </c>
      <c r="G699" s="14">
        <v>72</v>
      </c>
      <c r="H699" s="14" t="s">
        <v>3116</v>
      </c>
      <c r="I699" s="14" t="s">
        <v>2322</v>
      </c>
      <c r="J699" s="14"/>
      <c r="K699" s="14" t="s">
        <v>486</v>
      </c>
      <c r="L699" s="14" t="s">
        <v>487</v>
      </c>
      <c r="M699" s="50">
        <v>0.02</v>
      </c>
      <c r="N699" s="16">
        <v>900010107</v>
      </c>
      <c r="O699" s="14"/>
      <c r="P699" s="51">
        <v>0</v>
      </c>
      <c r="Q699" s="52">
        <v>20000</v>
      </c>
      <c r="R699" s="52">
        <v>0</v>
      </c>
      <c r="S699" s="22">
        <f t="shared" si="77"/>
        <v>20000</v>
      </c>
      <c r="T699" s="37">
        <f t="shared" si="78"/>
        <v>0</v>
      </c>
      <c r="U699" s="50">
        <v>0</v>
      </c>
      <c r="V699" s="17">
        <v>0</v>
      </c>
      <c r="W699" s="38">
        <f t="shared" si="71"/>
        <v>0</v>
      </c>
      <c r="X699" s="52">
        <v>0</v>
      </c>
      <c r="Y699" s="15">
        <v>2.5000000000000001E-2</v>
      </c>
      <c r="Z699" s="51">
        <f t="shared" si="74"/>
        <v>0</v>
      </c>
      <c r="AA699" s="50">
        <v>0</v>
      </c>
      <c r="AB699" s="39">
        <f t="shared" si="79"/>
        <v>0</v>
      </c>
      <c r="AC699" s="14"/>
    </row>
    <row r="700" spans="1:29" hidden="1" x14ac:dyDescent="0.3">
      <c r="A700" s="13" t="s">
        <v>3385</v>
      </c>
      <c r="B700" s="14" t="s">
        <v>482</v>
      </c>
      <c r="C700" s="14" t="s">
        <v>483</v>
      </c>
      <c r="D700" s="14" t="s">
        <v>494</v>
      </c>
      <c r="E700" s="14" t="s">
        <v>3118</v>
      </c>
      <c r="F700" s="14" t="s">
        <v>3118</v>
      </c>
      <c r="G700" s="14">
        <v>72</v>
      </c>
      <c r="H700" s="14" t="s">
        <v>3116</v>
      </c>
      <c r="I700" s="14" t="s">
        <v>3118</v>
      </c>
      <c r="J700" s="14"/>
      <c r="K700" s="14" t="s">
        <v>486</v>
      </c>
      <c r="L700" s="14" t="s">
        <v>496</v>
      </c>
      <c r="M700" s="50">
        <v>0</v>
      </c>
      <c r="N700" s="16">
        <v>900010504</v>
      </c>
      <c r="O700" s="14"/>
      <c r="P700" s="51">
        <v>34163.199999999997</v>
      </c>
      <c r="Q700" s="52">
        <v>20000</v>
      </c>
      <c r="R700" s="52">
        <v>34076.400000000001</v>
      </c>
      <c r="S700" s="22">
        <f t="shared" si="77"/>
        <v>20086.799999999996</v>
      </c>
      <c r="T700" s="37">
        <f t="shared" si="78"/>
        <v>34076.400000000001</v>
      </c>
      <c r="U700" s="50">
        <v>0</v>
      </c>
      <c r="V700" s="17">
        <v>0</v>
      </c>
      <c r="W700" s="38">
        <f t="shared" si="71"/>
        <v>0</v>
      </c>
      <c r="X700" s="52">
        <v>34076.400000000001</v>
      </c>
      <c r="Y700" s="15">
        <v>2.5000000000000001E-2</v>
      </c>
      <c r="Z700" s="51">
        <f t="shared" si="74"/>
        <v>851.91000000000008</v>
      </c>
      <c r="AA700" s="50">
        <v>0</v>
      </c>
      <c r="AB700" s="39">
        <f t="shared" si="79"/>
        <v>34076.400000000001</v>
      </c>
      <c r="AC700" s="14"/>
    </row>
    <row r="701" spans="1:29" hidden="1" x14ac:dyDescent="0.3">
      <c r="A701" s="13" t="s">
        <v>3383</v>
      </c>
      <c r="B701" s="14" t="s">
        <v>482</v>
      </c>
      <c r="C701" s="14" t="s">
        <v>483</v>
      </c>
      <c r="D701" s="14" t="s">
        <v>494</v>
      </c>
      <c r="E701" s="14" t="s">
        <v>3119</v>
      </c>
      <c r="F701" s="14" t="s">
        <v>3120</v>
      </c>
      <c r="G701" s="14">
        <v>72</v>
      </c>
      <c r="H701" s="14" t="s">
        <v>3116</v>
      </c>
      <c r="I701" s="14" t="s">
        <v>3119</v>
      </c>
      <c r="J701" s="14"/>
      <c r="K701" s="14" t="s">
        <v>486</v>
      </c>
      <c r="L701" s="14" t="s">
        <v>496</v>
      </c>
      <c r="M701" s="50">
        <v>0</v>
      </c>
      <c r="N701" s="16">
        <v>400002162</v>
      </c>
      <c r="O701" s="14"/>
      <c r="P701" s="51">
        <v>2415.4900000000052</v>
      </c>
      <c r="Q701" s="52">
        <v>38000</v>
      </c>
      <c r="R701" s="52">
        <v>22884.400000000001</v>
      </c>
      <c r="S701" s="22">
        <f t="shared" si="77"/>
        <v>17531.090000000004</v>
      </c>
      <c r="T701" s="37">
        <f t="shared" si="78"/>
        <v>22884.400000000001</v>
      </c>
      <c r="U701" s="50">
        <v>0.05</v>
      </c>
      <c r="V701" s="18">
        <f>T701/(1-U701)*U701</f>
        <v>1204.4421052631581</v>
      </c>
      <c r="W701" s="38">
        <f t="shared" si="71"/>
        <v>0</v>
      </c>
      <c r="X701" s="52">
        <v>22884.400000000001</v>
      </c>
      <c r="Y701" s="15">
        <v>2.5000000000000001E-2</v>
      </c>
      <c r="Z701" s="51">
        <f t="shared" si="74"/>
        <v>572.11</v>
      </c>
      <c r="AA701" s="50">
        <v>0</v>
      </c>
      <c r="AB701" s="39">
        <f t="shared" si="79"/>
        <v>22884.400000000001</v>
      </c>
      <c r="AC701" s="14"/>
    </row>
    <row r="702" spans="1:29" hidden="1" x14ac:dyDescent="0.3">
      <c r="A702" s="13" t="s">
        <v>3386</v>
      </c>
      <c r="B702" s="14" t="s">
        <v>482</v>
      </c>
      <c r="C702" s="14" t="s">
        <v>499</v>
      </c>
      <c r="D702" s="14" t="s">
        <v>500</v>
      </c>
      <c r="E702" s="14" t="s">
        <v>3121</v>
      </c>
      <c r="F702" s="14" t="s">
        <v>3121</v>
      </c>
      <c r="G702" s="14">
        <v>72</v>
      </c>
      <c r="H702" s="14" t="s">
        <v>3116</v>
      </c>
      <c r="I702" s="14" t="s">
        <v>3122</v>
      </c>
      <c r="J702" s="14"/>
      <c r="K702" s="14" t="s">
        <v>486</v>
      </c>
      <c r="L702" s="14" t="s">
        <v>496</v>
      </c>
      <c r="M702" s="50">
        <v>0</v>
      </c>
      <c r="N702" s="16">
        <v>600007500</v>
      </c>
      <c r="O702" s="14"/>
      <c r="P702" s="51">
        <v>100515.16</v>
      </c>
      <c r="Q702" s="52">
        <v>200000</v>
      </c>
      <c r="R702" s="52">
        <v>150395.26</v>
      </c>
      <c r="S702" s="22">
        <f t="shared" si="77"/>
        <v>150119.90000000002</v>
      </c>
      <c r="T702" s="37">
        <f t="shared" si="78"/>
        <v>150395.26</v>
      </c>
      <c r="U702" s="50">
        <v>0</v>
      </c>
      <c r="V702" s="17">
        <v>0</v>
      </c>
      <c r="W702" s="38">
        <f t="shared" si="71"/>
        <v>0</v>
      </c>
      <c r="X702" s="52">
        <v>150395.26</v>
      </c>
      <c r="Y702" s="15">
        <v>2.5000000000000001E-2</v>
      </c>
      <c r="Z702" s="51">
        <f t="shared" si="74"/>
        <v>3759.8815000000004</v>
      </c>
      <c r="AA702" s="50">
        <v>0</v>
      </c>
      <c r="AB702" s="39">
        <f t="shared" si="79"/>
        <v>150395.26</v>
      </c>
      <c r="AC702" s="14"/>
    </row>
    <row r="703" spans="1:29" hidden="1" x14ac:dyDescent="0.3">
      <c r="A703" s="13" t="s">
        <v>3387</v>
      </c>
      <c r="B703" s="14" t="s">
        <v>482</v>
      </c>
      <c r="C703" s="14" t="s">
        <v>499</v>
      </c>
      <c r="D703" s="14" t="s">
        <v>500</v>
      </c>
      <c r="E703" s="14" t="s">
        <v>365</v>
      </c>
      <c r="F703" s="14" t="s">
        <v>505</v>
      </c>
      <c r="G703" s="14">
        <v>72</v>
      </c>
      <c r="H703" s="14" t="s">
        <v>3116</v>
      </c>
      <c r="I703" s="14" t="s">
        <v>257</v>
      </c>
      <c r="J703" s="14"/>
      <c r="K703" s="14" t="s">
        <v>486</v>
      </c>
      <c r="L703" s="14" t="s">
        <v>496</v>
      </c>
      <c r="M703" s="50">
        <v>0</v>
      </c>
      <c r="N703" s="16">
        <v>600005841</v>
      </c>
      <c r="O703" s="14"/>
      <c r="P703" s="51">
        <v>293.47999999999593</v>
      </c>
      <c r="Q703" s="52">
        <v>77000</v>
      </c>
      <c r="R703" s="52">
        <v>45872.43</v>
      </c>
      <c r="S703" s="22">
        <f t="shared" si="77"/>
        <v>31421.049999999996</v>
      </c>
      <c r="T703" s="37">
        <f t="shared" si="78"/>
        <v>45872.43</v>
      </c>
      <c r="U703" s="50">
        <v>0</v>
      </c>
      <c r="V703" s="17">
        <v>0</v>
      </c>
      <c r="W703" s="38">
        <f t="shared" si="71"/>
        <v>0</v>
      </c>
      <c r="X703" s="52">
        <v>45872.43</v>
      </c>
      <c r="Y703" s="15">
        <v>2.5000000000000001E-2</v>
      </c>
      <c r="Z703" s="51">
        <f t="shared" si="74"/>
        <v>1146.8107500000001</v>
      </c>
      <c r="AA703" s="50">
        <v>0</v>
      </c>
      <c r="AB703" s="39">
        <f t="shared" si="79"/>
        <v>45872.43</v>
      </c>
      <c r="AC703" s="14"/>
    </row>
    <row r="704" spans="1:29" hidden="1" x14ac:dyDescent="0.3">
      <c r="A704" s="13" t="s">
        <v>3385</v>
      </c>
      <c r="B704" s="14" t="s">
        <v>482</v>
      </c>
      <c r="C704" s="14" t="s">
        <v>499</v>
      </c>
      <c r="D704" s="14" t="s">
        <v>500</v>
      </c>
      <c r="E704" s="14" t="s">
        <v>3123</v>
      </c>
      <c r="F704" s="14" t="s">
        <v>3123</v>
      </c>
      <c r="G704" s="14">
        <v>72</v>
      </c>
      <c r="H704" s="14" t="s">
        <v>3116</v>
      </c>
      <c r="I704" s="14" t="s">
        <v>3124</v>
      </c>
      <c r="J704" s="14"/>
      <c r="K704" s="14" t="s">
        <v>486</v>
      </c>
      <c r="L704" s="14" t="s">
        <v>496</v>
      </c>
      <c r="M704" s="50">
        <v>0</v>
      </c>
      <c r="N704" s="16">
        <v>100000139</v>
      </c>
      <c r="O704" s="14"/>
      <c r="P704" s="51">
        <v>6940.2600000000057</v>
      </c>
      <c r="Q704" s="52">
        <v>10000</v>
      </c>
      <c r="R704" s="52">
        <v>9759.5400000000009</v>
      </c>
      <c r="S704" s="22">
        <f t="shared" si="77"/>
        <v>7180.7200000000048</v>
      </c>
      <c r="T704" s="37">
        <f t="shared" si="78"/>
        <v>9759.5400000000009</v>
      </c>
      <c r="U704" s="50">
        <v>0</v>
      </c>
      <c r="V704" s="17">
        <v>0</v>
      </c>
      <c r="W704" s="38">
        <f t="shared" si="71"/>
        <v>0</v>
      </c>
      <c r="X704" s="52">
        <v>4659.54</v>
      </c>
      <c r="Y704" s="15">
        <v>2.5000000000000001E-2</v>
      </c>
      <c r="Z704" s="51">
        <f t="shared" si="74"/>
        <v>243.98850000000004</v>
      </c>
      <c r="AA704" s="50">
        <v>0</v>
      </c>
      <c r="AB704" s="39">
        <f t="shared" si="79"/>
        <v>9759.5400000000009</v>
      </c>
      <c r="AC704" s="14"/>
    </row>
    <row r="705" spans="1:29" hidden="1" x14ac:dyDescent="0.3">
      <c r="A705" s="13" t="s">
        <v>3385</v>
      </c>
      <c r="B705" s="14" t="s">
        <v>482</v>
      </c>
      <c r="C705" s="14" t="s">
        <v>499</v>
      </c>
      <c r="D705" s="14" t="s">
        <v>500</v>
      </c>
      <c r="E705" s="14" t="s">
        <v>3125</v>
      </c>
      <c r="F705" s="14" t="s">
        <v>3125</v>
      </c>
      <c r="G705" s="14">
        <v>72</v>
      </c>
      <c r="H705" s="14" t="s">
        <v>3116</v>
      </c>
      <c r="I705" s="14" t="s">
        <v>3126</v>
      </c>
      <c r="J705" s="14"/>
      <c r="K705" s="14" t="s">
        <v>486</v>
      </c>
      <c r="L705" s="14" t="s">
        <v>496</v>
      </c>
      <c r="M705" s="50">
        <v>0</v>
      </c>
      <c r="N705" s="16">
        <v>400002281</v>
      </c>
      <c r="O705" s="14"/>
      <c r="P705" s="51">
        <v>6774.6300000000065</v>
      </c>
      <c r="Q705" s="52">
        <v>-6774.63</v>
      </c>
      <c r="R705" s="52">
        <v>0</v>
      </c>
      <c r="S705" s="22">
        <f t="shared" si="77"/>
        <v>6.3664629124104977E-12</v>
      </c>
      <c r="T705" s="37">
        <f t="shared" si="78"/>
        <v>0</v>
      </c>
      <c r="U705" s="50">
        <v>0</v>
      </c>
      <c r="V705" s="17">
        <v>0</v>
      </c>
      <c r="W705" s="38">
        <f t="shared" si="71"/>
        <v>0</v>
      </c>
      <c r="X705" s="52">
        <v>0</v>
      </c>
      <c r="Y705" s="15">
        <v>2.5000000000000001E-2</v>
      </c>
      <c r="Z705" s="51">
        <f t="shared" si="74"/>
        <v>0</v>
      </c>
      <c r="AA705" s="50">
        <v>0</v>
      </c>
      <c r="AB705" s="39">
        <f t="shared" si="79"/>
        <v>0</v>
      </c>
      <c r="AC705" s="14"/>
    </row>
    <row r="706" spans="1:29" hidden="1" x14ac:dyDescent="0.3">
      <c r="A706" s="13" t="s">
        <v>3383</v>
      </c>
      <c r="B706" s="14" t="s">
        <v>482</v>
      </c>
      <c r="C706" s="14" t="s">
        <v>499</v>
      </c>
      <c r="D706" s="14" t="s">
        <v>500</v>
      </c>
      <c r="E706" s="14" t="s">
        <v>3127</v>
      </c>
      <c r="F706" s="14" t="s">
        <v>3128</v>
      </c>
      <c r="G706" s="14">
        <v>72</v>
      </c>
      <c r="H706" s="14" t="s">
        <v>3116</v>
      </c>
      <c r="I706" s="14" t="s">
        <v>3127</v>
      </c>
      <c r="J706" s="14"/>
      <c r="K706" s="14" t="s">
        <v>486</v>
      </c>
      <c r="L706" s="14" t="s">
        <v>496</v>
      </c>
      <c r="M706" s="50">
        <v>0</v>
      </c>
      <c r="N706" s="16">
        <v>900010306</v>
      </c>
      <c r="O706" s="14"/>
      <c r="P706" s="51">
        <v>0</v>
      </c>
      <c r="Q706" s="52">
        <v>50000</v>
      </c>
      <c r="R706" s="52">
        <v>0</v>
      </c>
      <c r="S706" s="22">
        <f t="shared" si="77"/>
        <v>50000</v>
      </c>
      <c r="T706" s="37">
        <f t="shared" si="78"/>
        <v>0</v>
      </c>
      <c r="U706" s="50">
        <v>0</v>
      </c>
      <c r="V706" s="17">
        <v>0</v>
      </c>
      <c r="W706" s="38">
        <f t="shared" ref="W706:W769" si="80">IF(L706="返现",T706*M706,R706-T706)</f>
        <v>0</v>
      </c>
      <c r="X706" s="52">
        <v>123861.2</v>
      </c>
      <c r="Y706" s="15">
        <v>2.5000000000000001E-2</v>
      </c>
      <c r="Z706" s="51">
        <f t="shared" si="74"/>
        <v>0</v>
      </c>
      <c r="AA706" s="50">
        <v>0</v>
      </c>
      <c r="AB706" s="39">
        <f t="shared" si="79"/>
        <v>0</v>
      </c>
      <c r="AC706" s="14"/>
    </row>
    <row r="707" spans="1:29" hidden="1" x14ac:dyDescent="0.3">
      <c r="A707" s="13" t="s">
        <v>3383</v>
      </c>
      <c r="B707" s="14" t="s">
        <v>482</v>
      </c>
      <c r="C707" s="14" t="s">
        <v>499</v>
      </c>
      <c r="D707" s="14" t="s">
        <v>500</v>
      </c>
      <c r="E707" s="14" t="s">
        <v>3129</v>
      </c>
      <c r="F707" s="14" t="s">
        <v>3129</v>
      </c>
      <c r="G707" s="14">
        <v>72</v>
      </c>
      <c r="H707" s="14" t="s">
        <v>3116</v>
      </c>
      <c r="I707" s="14" t="s">
        <v>320</v>
      </c>
      <c r="J707" s="14"/>
      <c r="K707" s="14" t="s">
        <v>486</v>
      </c>
      <c r="L707" s="14" t="s">
        <v>487</v>
      </c>
      <c r="M707" s="50">
        <v>0.01</v>
      </c>
      <c r="N707" s="16">
        <v>900010139</v>
      </c>
      <c r="O707" s="14"/>
      <c r="P707" s="51">
        <v>9874.320000000007</v>
      </c>
      <c r="Q707" s="52">
        <v>375654.23</v>
      </c>
      <c r="R707" s="52">
        <v>235541.47</v>
      </c>
      <c r="S707" s="22">
        <f t="shared" si="77"/>
        <v>149987.07999999999</v>
      </c>
      <c r="T707" s="37">
        <f t="shared" si="78"/>
        <v>233209.37623762377</v>
      </c>
      <c r="U707" s="50">
        <v>0</v>
      </c>
      <c r="V707" s="17">
        <v>0</v>
      </c>
      <c r="W707" s="38">
        <f t="shared" si="80"/>
        <v>2332.0937623762293</v>
      </c>
      <c r="X707" s="52">
        <v>233541.47</v>
      </c>
      <c r="Y707" s="15">
        <v>2.5000000000000001E-2</v>
      </c>
      <c r="Z707" s="51">
        <f t="shared" ref="Z707:Z770" si="81">R707*Y707</f>
        <v>5888.5367500000002</v>
      </c>
      <c r="AA707" s="50">
        <v>0</v>
      </c>
      <c r="AB707" s="39">
        <f t="shared" si="79"/>
        <v>235541.47</v>
      </c>
      <c r="AC707" s="14"/>
    </row>
    <row r="708" spans="1:29" hidden="1" x14ac:dyDescent="0.3">
      <c r="A708" s="13" t="s">
        <v>3383</v>
      </c>
      <c r="B708" s="14" t="s">
        <v>482</v>
      </c>
      <c r="C708" s="14" t="s">
        <v>499</v>
      </c>
      <c r="D708" s="14" t="s">
        <v>500</v>
      </c>
      <c r="E708" s="14" t="s">
        <v>3129</v>
      </c>
      <c r="F708" s="14" t="s">
        <v>3129</v>
      </c>
      <c r="G708" s="14">
        <v>72</v>
      </c>
      <c r="H708" s="14" t="s">
        <v>3116</v>
      </c>
      <c r="I708" s="14" t="s">
        <v>3130</v>
      </c>
      <c r="J708" s="14"/>
      <c r="K708" s="14" t="s">
        <v>486</v>
      </c>
      <c r="L708" s="14" t="s">
        <v>487</v>
      </c>
      <c r="M708" s="50">
        <v>0.01</v>
      </c>
      <c r="N708" s="16">
        <v>900010197</v>
      </c>
      <c r="O708" s="14"/>
      <c r="P708" s="51">
        <v>72654.23000000001</v>
      </c>
      <c r="Q708" s="52">
        <v>-72654.23</v>
      </c>
      <c r="R708" s="52">
        <v>0</v>
      </c>
      <c r="S708" s="22">
        <f t="shared" si="77"/>
        <v>1.4551915228366852E-11</v>
      </c>
      <c r="T708" s="37">
        <f t="shared" si="78"/>
        <v>0</v>
      </c>
      <c r="U708" s="50">
        <v>0</v>
      </c>
      <c r="V708" s="17">
        <v>0</v>
      </c>
      <c r="W708" s="38">
        <f t="shared" si="80"/>
        <v>0</v>
      </c>
      <c r="X708" s="52">
        <v>0</v>
      </c>
      <c r="Y708" s="15">
        <v>2.5000000000000001E-2</v>
      </c>
      <c r="Z708" s="51">
        <f t="shared" si="81"/>
        <v>0</v>
      </c>
      <c r="AA708" s="50">
        <v>0</v>
      </c>
      <c r="AB708" s="39">
        <f t="shared" si="79"/>
        <v>0</v>
      </c>
      <c r="AC708" s="14"/>
    </row>
    <row r="709" spans="1:29" hidden="1" x14ac:dyDescent="0.3">
      <c r="A709" s="13" t="s">
        <v>3383</v>
      </c>
      <c r="B709" s="14" t="s">
        <v>482</v>
      </c>
      <c r="C709" s="14" t="s">
        <v>499</v>
      </c>
      <c r="D709" s="14" t="s">
        <v>500</v>
      </c>
      <c r="E709" s="14" t="s">
        <v>3131</v>
      </c>
      <c r="F709" s="14" t="s">
        <v>3131</v>
      </c>
      <c r="G709" s="14">
        <v>72</v>
      </c>
      <c r="H709" s="14" t="s">
        <v>3116</v>
      </c>
      <c r="I709" s="14" t="s">
        <v>3131</v>
      </c>
      <c r="J709" s="14"/>
      <c r="K709" s="14" t="s">
        <v>486</v>
      </c>
      <c r="L709" s="14" t="s">
        <v>487</v>
      </c>
      <c r="M709" s="50">
        <v>0.03</v>
      </c>
      <c r="N709" s="16">
        <v>900010975</v>
      </c>
      <c r="O709" s="14"/>
      <c r="P709" s="51">
        <v>150534.35999999987</v>
      </c>
      <c r="Q709" s="52">
        <v>993950</v>
      </c>
      <c r="R709" s="52">
        <v>951546.02</v>
      </c>
      <c r="S709" s="22">
        <f t="shared" si="77"/>
        <v>192938.33999999985</v>
      </c>
      <c r="T709" s="37">
        <f t="shared" si="78"/>
        <v>923831.08737864078</v>
      </c>
      <c r="U709" s="50">
        <v>0</v>
      </c>
      <c r="V709" s="17">
        <v>0</v>
      </c>
      <c r="W709" s="38">
        <f t="shared" si="80"/>
        <v>27714.932621359243</v>
      </c>
      <c r="X709" s="52">
        <v>951546.02</v>
      </c>
      <c r="Y709" s="15">
        <v>2.5000000000000001E-2</v>
      </c>
      <c r="Z709" s="51">
        <f t="shared" si="81"/>
        <v>23788.650500000003</v>
      </c>
      <c r="AA709" s="50">
        <v>0</v>
      </c>
      <c r="AB709" s="39">
        <f t="shared" si="79"/>
        <v>951546.02</v>
      </c>
      <c r="AC709" s="14"/>
    </row>
    <row r="710" spans="1:29" hidden="1" x14ac:dyDescent="0.3">
      <c r="A710" s="13" t="s">
        <v>3383</v>
      </c>
      <c r="B710" s="14" t="s">
        <v>482</v>
      </c>
      <c r="C710" s="14" t="s">
        <v>499</v>
      </c>
      <c r="D710" s="14" t="s">
        <v>500</v>
      </c>
      <c r="E710" s="14" t="s">
        <v>3132</v>
      </c>
      <c r="F710" s="14" t="s">
        <v>3132</v>
      </c>
      <c r="G710" s="14">
        <v>72</v>
      </c>
      <c r="H710" s="14" t="s">
        <v>3116</v>
      </c>
      <c r="I710" s="14" t="s">
        <v>3133</v>
      </c>
      <c r="J710" s="14"/>
      <c r="K710" s="14" t="s">
        <v>486</v>
      </c>
      <c r="L710" s="14" t="s">
        <v>496</v>
      </c>
      <c r="M710" s="50">
        <v>0</v>
      </c>
      <c r="N710" s="16">
        <v>900010536</v>
      </c>
      <c r="O710" s="14"/>
      <c r="P710" s="51">
        <v>802.88000000000102</v>
      </c>
      <c r="Q710" s="52">
        <v>20000</v>
      </c>
      <c r="R710" s="52">
        <v>16301.9</v>
      </c>
      <c r="S710" s="22">
        <f t="shared" si="77"/>
        <v>4500.9800000000014</v>
      </c>
      <c r="T710" s="37">
        <f t="shared" si="78"/>
        <v>16301.9</v>
      </c>
      <c r="U710" s="50">
        <v>0</v>
      </c>
      <c r="V710" s="17">
        <v>0</v>
      </c>
      <c r="W710" s="38">
        <f t="shared" si="80"/>
        <v>0</v>
      </c>
      <c r="X710" s="52">
        <v>16301.9</v>
      </c>
      <c r="Y710" s="15">
        <v>2.5000000000000001E-2</v>
      </c>
      <c r="Z710" s="51">
        <f t="shared" si="81"/>
        <v>407.54750000000001</v>
      </c>
      <c r="AA710" s="50">
        <v>0</v>
      </c>
      <c r="AB710" s="39">
        <f t="shared" si="79"/>
        <v>16301.9</v>
      </c>
      <c r="AC710" s="14"/>
    </row>
    <row r="711" spans="1:29" hidden="1" x14ac:dyDescent="0.3">
      <c r="A711" s="13" t="s">
        <v>3383</v>
      </c>
      <c r="B711" s="14" t="s">
        <v>482</v>
      </c>
      <c r="C711" s="14" t="s">
        <v>499</v>
      </c>
      <c r="D711" s="14" t="s">
        <v>500</v>
      </c>
      <c r="E711" s="14" t="s">
        <v>368</v>
      </c>
      <c r="F711" s="14" t="s">
        <v>368</v>
      </c>
      <c r="G711" s="14">
        <v>72</v>
      </c>
      <c r="H711" s="14" t="s">
        <v>3116</v>
      </c>
      <c r="I711" s="14" t="s">
        <v>368</v>
      </c>
      <c r="J711" s="14"/>
      <c r="K711" s="14" t="s">
        <v>486</v>
      </c>
      <c r="L711" s="14" t="s">
        <v>496</v>
      </c>
      <c r="M711" s="50">
        <v>0</v>
      </c>
      <c r="N711" s="16">
        <v>600006304</v>
      </c>
      <c r="O711" s="14"/>
      <c r="P711" s="51">
        <v>-1899.0100000000239</v>
      </c>
      <c r="Q711" s="52">
        <v>20000</v>
      </c>
      <c r="R711" s="52">
        <v>19481.189999999999</v>
      </c>
      <c r="S711" s="22">
        <f t="shared" si="77"/>
        <v>-1380.2000000000226</v>
      </c>
      <c r="T711" s="37">
        <f t="shared" si="78"/>
        <v>19481.189999999999</v>
      </c>
      <c r="U711" s="50">
        <v>0.02</v>
      </c>
      <c r="V711" s="18">
        <f>T711*U711</f>
        <v>389.62379999999996</v>
      </c>
      <c r="W711" s="38">
        <f t="shared" si="80"/>
        <v>0</v>
      </c>
      <c r="X711" s="52">
        <v>19481.189999999999</v>
      </c>
      <c r="Y711" s="15">
        <v>2.5000000000000001E-2</v>
      </c>
      <c r="Z711" s="51">
        <f t="shared" si="81"/>
        <v>487.02974999999998</v>
      </c>
      <c r="AA711" s="50">
        <v>0</v>
      </c>
      <c r="AB711" s="39">
        <f t="shared" si="79"/>
        <v>19481.189999999999</v>
      </c>
      <c r="AC711" s="14"/>
    </row>
    <row r="712" spans="1:29" hidden="1" x14ac:dyDescent="0.3">
      <c r="A712" s="13" t="s">
        <v>3383</v>
      </c>
      <c r="B712" s="14" t="s">
        <v>482</v>
      </c>
      <c r="C712" s="14" t="s">
        <v>499</v>
      </c>
      <c r="D712" s="14" t="s">
        <v>500</v>
      </c>
      <c r="E712" s="14" t="s">
        <v>2922</v>
      </c>
      <c r="F712" s="14" t="s">
        <v>2923</v>
      </c>
      <c r="G712" s="14">
        <v>72</v>
      </c>
      <c r="H712" s="14" t="s">
        <v>3116</v>
      </c>
      <c r="I712" s="14" t="s">
        <v>704</v>
      </c>
      <c r="J712" s="14"/>
      <c r="K712" s="14" t="s">
        <v>486</v>
      </c>
      <c r="L712" s="14" t="s">
        <v>496</v>
      </c>
      <c r="M712" s="50">
        <v>0</v>
      </c>
      <c r="N712" s="16">
        <v>900009960</v>
      </c>
      <c r="O712" s="14"/>
      <c r="P712" s="51">
        <v>41726.79</v>
      </c>
      <c r="Q712" s="52">
        <v>97000</v>
      </c>
      <c r="R712" s="52">
        <v>82125.820000000007</v>
      </c>
      <c r="S712" s="22">
        <f t="shared" si="77"/>
        <v>56600.97</v>
      </c>
      <c r="T712" s="37">
        <f t="shared" si="78"/>
        <v>82125.820000000007</v>
      </c>
      <c r="U712" s="50">
        <v>0</v>
      </c>
      <c r="V712" s="17">
        <v>0</v>
      </c>
      <c r="W712" s="38">
        <f t="shared" si="80"/>
        <v>0</v>
      </c>
      <c r="X712" s="52">
        <v>82125.820000000007</v>
      </c>
      <c r="Y712" s="15">
        <v>2.5000000000000001E-2</v>
      </c>
      <c r="Z712" s="51">
        <f t="shared" si="81"/>
        <v>2053.1455000000001</v>
      </c>
      <c r="AA712" s="50">
        <v>0</v>
      </c>
      <c r="AB712" s="39">
        <f t="shared" si="79"/>
        <v>82125.820000000007</v>
      </c>
      <c r="AC712" s="14"/>
    </row>
    <row r="713" spans="1:29" hidden="1" x14ac:dyDescent="0.3">
      <c r="A713" s="13" t="s">
        <v>3383</v>
      </c>
      <c r="B713" s="14" t="s">
        <v>482</v>
      </c>
      <c r="C713" s="14" t="s">
        <v>499</v>
      </c>
      <c r="D713" s="14" t="s">
        <v>500</v>
      </c>
      <c r="E713" s="14" t="s">
        <v>699</v>
      </c>
      <c r="F713" s="14" t="s">
        <v>699</v>
      </c>
      <c r="G713" s="14">
        <v>72</v>
      </c>
      <c r="H713" s="14" t="s">
        <v>3116</v>
      </c>
      <c r="I713" s="14" t="s">
        <v>699</v>
      </c>
      <c r="J713" s="14"/>
      <c r="K713" s="14" t="s">
        <v>486</v>
      </c>
      <c r="L713" s="14" t="s">
        <v>496</v>
      </c>
      <c r="M713" s="50">
        <v>0</v>
      </c>
      <c r="N713" s="16">
        <v>900010607</v>
      </c>
      <c r="O713" s="14"/>
      <c r="P713" s="51">
        <v>0.7999999999992724</v>
      </c>
      <c r="Q713" s="52">
        <v>15000</v>
      </c>
      <c r="R713" s="52">
        <v>1552.3</v>
      </c>
      <c r="S713" s="22">
        <f t="shared" si="77"/>
        <v>13448.5</v>
      </c>
      <c r="T713" s="37">
        <f t="shared" si="78"/>
        <v>1552.3</v>
      </c>
      <c r="U713" s="50">
        <v>0.02</v>
      </c>
      <c r="V713" s="18">
        <f>T713*U713</f>
        <v>31.045999999999999</v>
      </c>
      <c r="W713" s="38">
        <f t="shared" si="80"/>
        <v>0</v>
      </c>
      <c r="X713" s="52">
        <v>1552.3</v>
      </c>
      <c r="Y713" s="15">
        <v>2.5000000000000001E-2</v>
      </c>
      <c r="Z713" s="51">
        <f t="shared" si="81"/>
        <v>38.807500000000005</v>
      </c>
      <c r="AA713" s="50">
        <v>0</v>
      </c>
      <c r="AB713" s="39">
        <f t="shared" si="79"/>
        <v>1552.3</v>
      </c>
      <c r="AC713" s="14"/>
    </row>
    <row r="714" spans="1:29" hidden="1" x14ac:dyDescent="0.3">
      <c r="A714" s="13" t="s">
        <v>3383</v>
      </c>
      <c r="B714" s="14" t="s">
        <v>482</v>
      </c>
      <c r="C714" s="14" t="s">
        <v>499</v>
      </c>
      <c r="D714" s="14" t="s">
        <v>500</v>
      </c>
      <c r="E714" s="14" t="s">
        <v>3134</v>
      </c>
      <c r="F714" s="14" t="s">
        <v>3134</v>
      </c>
      <c r="G714" s="14">
        <v>72</v>
      </c>
      <c r="H714" s="14" t="s">
        <v>3116</v>
      </c>
      <c r="I714" s="14" t="s">
        <v>3134</v>
      </c>
      <c r="J714" s="14"/>
      <c r="K714" s="14" t="s">
        <v>486</v>
      </c>
      <c r="L714" s="14" t="s">
        <v>487</v>
      </c>
      <c r="M714" s="50">
        <v>0.03</v>
      </c>
      <c r="N714" s="16">
        <v>900009791</v>
      </c>
      <c r="O714" s="14"/>
      <c r="P714" s="51">
        <v>0</v>
      </c>
      <c r="Q714" s="52">
        <v>460000</v>
      </c>
      <c r="R714" s="52">
        <v>361510.93</v>
      </c>
      <c r="S714" s="22">
        <f t="shared" si="77"/>
        <v>98489.07</v>
      </c>
      <c r="T714" s="37">
        <f t="shared" si="78"/>
        <v>350981.48543689318</v>
      </c>
      <c r="U714" s="50">
        <v>0</v>
      </c>
      <c r="V714" s="17">
        <v>0</v>
      </c>
      <c r="W714" s="38">
        <f t="shared" si="80"/>
        <v>10529.444563106808</v>
      </c>
      <c r="X714" s="52">
        <v>361512.58</v>
      </c>
      <c r="Y714" s="15">
        <v>2.5000000000000001E-2</v>
      </c>
      <c r="Z714" s="51">
        <f t="shared" si="81"/>
        <v>9037.7732500000002</v>
      </c>
      <c r="AA714" s="50">
        <v>0</v>
      </c>
      <c r="AB714" s="39">
        <f t="shared" si="79"/>
        <v>361510.93</v>
      </c>
      <c r="AC714" s="14"/>
    </row>
    <row r="715" spans="1:29" hidden="1" x14ac:dyDescent="0.3">
      <c r="A715" s="13" t="s">
        <v>3383</v>
      </c>
      <c r="B715" s="14" t="s">
        <v>482</v>
      </c>
      <c r="C715" s="14" t="s">
        <v>499</v>
      </c>
      <c r="D715" s="14" t="s">
        <v>500</v>
      </c>
      <c r="E715" s="14" t="s">
        <v>702</v>
      </c>
      <c r="F715" s="14" t="s">
        <v>702</v>
      </c>
      <c r="G715" s="14">
        <v>72</v>
      </c>
      <c r="H715" s="14" t="s">
        <v>3116</v>
      </c>
      <c r="I715" s="14" t="s">
        <v>3135</v>
      </c>
      <c r="J715" s="14"/>
      <c r="K715" s="14" t="s">
        <v>486</v>
      </c>
      <c r="L715" s="14" t="s">
        <v>496</v>
      </c>
      <c r="M715" s="50">
        <v>0</v>
      </c>
      <c r="N715" s="16">
        <v>900010739</v>
      </c>
      <c r="O715" s="14"/>
      <c r="P715" s="51">
        <v>2342</v>
      </c>
      <c r="Q715" s="52">
        <v>16616.59</v>
      </c>
      <c r="R715" s="52">
        <v>8872</v>
      </c>
      <c r="S715" s="22">
        <f t="shared" si="77"/>
        <v>10086.59</v>
      </c>
      <c r="T715" s="37">
        <f t="shared" si="78"/>
        <v>8872</v>
      </c>
      <c r="U715" s="50">
        <v>0</v>
      </c>
      <c r="V715" s="17">
        <v>0</v>
      </c>
      <c r="W715" s="38">
        <f t="shared" si="80"/>
        <v>0</v>
      </c>
      <c r="X715" s="52">
        <v>8872</v>
      </c>
      <c r="Y715" s="15">
        <v>2.5000000000000001E-2</v>
      </c>
      <c r="Z715" s="51">
        <f t="shared" si="81"/>
        <v>221.8</v>
      </c>
      <c r="AA715" s="50">
        <v>0</v>
      </c>
      <c r="AB715" s="39">
        <f t="shared" si="79"/>
        <v>8872</v>
      </c>
      <c r="AC715" s="14"/>
    </row>
    <row r="716" spans="1:29" hidden="1" x14ac:dyDescent="0.3">
      <c r="A716" s="13" t="s">
        <v>3383</v>
      </c>
      <c r="B716" s="14" t="s">
        <v>482</v>
      </c>
      <c r="C716" s="14" t="s">
        <v>499</v>
      </c>
      <c r="D716" s="14" t="s">
        <v>500</v>
      </c>
      <c r="E716" s="14" t="s">
        <v>741</v>
      </c>
      <c r="F716" s="14" t="s">
        <v>742</v>
      </c>
      <c r="G716" s="14">
        <v>72</v>
      </c>
      <c r="H716" s="14" t="s">
        <v>3116</v>
      </c>
      <c r="I716" s="14" t="s">
        <v>2400</v>
      </c>
      <c r="J716" s="14"/>
      <c r="K716" s="14" t="s">
        <v>486</v>
      </c>
      <c r="L716" s="14" t="s">
        <v>487</v>
      </c>
      <c r="M716" s="50">
        <v>0.01</v>
      </c>
      <c r="N716" s="16">
        <v>900008222</v>
      </c>
      <c r="O716" s="14"/>
      <c r="P716" s="51">
        <v>51348.52999999997</v>
      </c>
      <c r="Q716" s="52">
        <v>405000</v>
      </c>
      <c r="R716" s="52">
        <v>320988.79999999999</v>
      </c>
      <c r="S716" s="22">
        <f t="shared" si="77"/>
        <v>135359.72999999998</v>
      </c>
      <c r="T716" s="37">
        <f t="shared" si="78"/>
        <v>317810.6930693069</v>
      </c>
      <c r="U716" s="50">
        <v>0</v>
      </c>
      <c r="V716" s="17">
        <v>0</v>
      </c>
      <c r="W716" s="38">
        <f t="shared" si="80"/>
        <v>3178.1069306930876</v>
      </c>
      <c r="X716" s="52">
        <v>320988.79999999999</v>
      </c>
      <c r="Y716" s="15">
        <v>2.5000000000000001E-2</v>
      </c>
      <c r="Z716" s="51">
        <f t="shared" si="81"/>
        <v>8024.72</v>
      </c>
      <c r="AA716" s="50">
        <v>0</v>
      </c>
      <c r="AB716" s="39">
        <f t="shared" si="79"/>
        <v>320988.79999999999</v>
      </c>
      <c r="AC716" s="14"/>
    </row>
    <row r="717" spans="1:29" hidden="1" x14ac:dyDescent="0.3">
      <c r="A717" s="13" t="s">
        <v>3383</v>
      </c>
      <c r="B717" s="14" t="s">
        <v>482</v>
      </c>
      <c r="C717" s="14" t="s">
        <v>499</v>
      </c>
      <c r="D717" s="14" t="s">
        <v>500</v>
      </c>
      <c r="E717" s="14" t="s">
        <v>245</v>
      </c>
      <c r="F717" s="14" t="s">
        <v>245</v>
      </c>
      <c r="G717" s="14">
        <v>72</v>
      </c>
      <c r="H717" s="14" t="s">
        <v>3116</v>
      </c>
      <c r="I717" s="14" t="s">
        <v>245</v>
      </c>
      <c r="J717" s="14"/>
      <c r="K717" s="14" t="s">
        <v>486</v>
      </c>
      <c r="L717" s="14" t="s">
        <v>496</v>
      </c>
      <c r="M717" s="50">
        <v>0</v>
      </c>
      <c r="N717" s="16">
        <v>900009797</v>
      </c>
      <c r="O717" s="14"/>
      <c r="P717" s="51">
        <v>1173</v>
      </c>
      <c r="Q717" s="52">
        <v>2500</v>
      </c>
      <c r="R717" s="52">
        <v>3420</v>
      </c>
      <c r="S717" s="22">
        <f t="shared" si="77"/>
        <v>253</v>
      </c>
      <c r="T717" s="37">
        <f t="shared" si="78"/>
        <v>3420</v>
      </c>
      <c r="U717" s="50">
        <v>0</v>
      </c>
      <c r="V717" s="17">
        <v>0</v>
      </c>
      <c r="W717" s="38">
        <f t="shared" si="80"/>
        <v>0</v>
      </c>
      <c r="X717" s="52">
        <v>3420</v>
      </c>
      <c r="Y717" s="15">
        <v>2.5000000000000001E-2</v>
      </c>
      <c r="Z717" s="51">
        <f t="shared" si="81"/>
        <v>85.5</v>
      </c>
      <c r="AA717" s="50">
        <v>0</v>
      </c>
      <c r="AB717" s="39">
        <f t="shared" si="79"/>
        <v>3420</v>
      </c>
      <c r="AC717" s="14"/>
    </row>
    <row r="718" spans="1:29" hidden="1" x14ac:dyDescent="0.3">
      <c r="A718" s="13" t="s">
        <v>3383</v>
      </c>
      <c r="B718" s="14" t="s">
        <v>482</v>
      </c>
      <c r="C718" s="14" t="s">
        <v>499</v>
      </c>
      <c r="D718" s="14" t="s">
        <v>500</v>
      </c>
      <c r="E718" s="14" t="s">
        <v>3136</v>
      </c>
      <c r="F718" s="14" t="s">
        <v>3136</v>
      </c>
      <c r="G718" s="14">
        <v>72</v>
      </c>
      <c r="H718" s="14" t="s">
        <v>3116</v>
      </c>
      <c r="I718" s="14" t="s">
        <v>3136</v>
      </c>
      <c r="J718" s="14"/>
      <c r="K718" s="14" t="s">
        <v>486</v>
      </c>
      <c r="L718" s="14" t="s">
        <v>487</v>
      </c>
      <c r="M718" s="50">
        <v>3.5000000000000003E-2</v>
      </c>
      <c r="N718" s="16">
        <v>900011499</v>
      </c>
      <c r="O718" s="14"/>
      <c r="P718" s="51">
        <v>0</v>
      </c>
      <c r="Q718" s="52">
        <v>52222.63</v>
      </c>
      <c r="R718" s="52">
        <v>26732</v>
      </c>
      <c r="S718" s="22">
        <f t="shared" si="77"/>
        <v>25490.629999999997</v>
      </c>
      <c r="T718" s="37">
        <f t="shared" si="78"/>
        <v>25828.019323671499</v>
      </c>
      <c r="U718" s="50">
        <v>0</v>
      </c>
      <c r="V718" s="17">
        <v>0</v>
      </c>
      <c r="W718" s="38">
        <f t="shared" si="80"/>
        <v>903.98067632850143</v>
      </c>
      <c r="X718" s="52">
        <v>26732</v>
      </c>
      <c r="Y718" s="15">
        <v>2.5000000000000001E-2</v>
      </c>
      <c r="Z718" s="51">
        <f t="shared" si="81"/>
        <v>668.30000000000007</v>
      </c>
      <c r="AA718" s="50">
        <v>0</v>
      </c>
      <c r="AB718" s="39">
        <f t="shared" si="79"/>
        <v>26732</v>
      </c>
      <c r="AC718" s="14"/>
    </row>
    <row r="719" spans="1:29" hidden="1" x14ac:dyDescent="0.3">
      <c r="A719" s="13" t="s">
        <v>3383</v>
      </c>
      <c r="B719" s="14" t="s">
        <v>482</v>
      </c>
      <c r="C719" s="14" t="s">
        <v>499</v>
      </c>
      <c r="D719" s="14" t="s">
        <v>500</v>
      </c>
      <c r="E719" s="14" t="s">
        <v>3137</v>
      </c>
      <c r="F719" s="14" t="s">
        <v>3137</v>
      </c>
      <c r="G719" s="14">
        <v>72</v>
      </c>
      <c r="H719" s="14" t="s">
        <v>3116</v>
      </c>
      <c r="I719" s="14" t="s">
        <v>3138</v>
      </c>
      <c r="J719" s="14"/>
      <c r="K719" s="14" t="s">
        <v>486</v>
      </c>
      <c r="L719" s="14" t="s">
        <v>496</v>
      </c>
      <c r="M719" s="50">
        <v>0</v>
      </c>
      <c r="N719" s="16">
        <v>900009518</v>
      </c>
      <c r="O719" s="14"/>
      <c r="P719" s="51">
        <v>20577.419999999984</v>
      </c>
      <c r="Q719" s="52">
        <v>830000</v>
      </c>
      <c r="R719" s="52">
        <v>683368.64</v>
      </c>
      <c r="S719" s="22">
        <f t="shared" si="77"/>
        <v>167208.77999999991</v>
      </c>
      <c r="T719" s="37">
        <f t="shared" si="78"/>
        <v>683368.64</v>
      </c>
      <c r="U719" s="50">
        <v>0</v>
      </c>
      <c r="V719" s="17">
        <v>0</v>
      </c>
      <c r="W719" s="38">
        <f t="shared" si="80"/>
        <v>0</v>
      </c>
      <c r="X719" s="52">
        <v>683368.64</v>
      </c>
      <c r="Y719" s="15">
        <v>2.5000000000000001E-2</v>
      </c>
      <c r="Z719" s="51">
        <f t="shared" si="81"/>
        <v>17084.216</v>
      </c>
      <c r="AA719" s="50">
        <v>0</v>
      </c>
      <c r="AB719" s="39">
        <f t="shared" si="79"/>
        <v>683368.64</v>
      </c>
      <c r="AC719" s="14"/>
    </row>
    <row r="720" spans="1:29" hidden="1" x14ac:dyDescent="0.3">
      <c r="A720" s="13" t="s">
        <v>3383</v>
      </c>
      <c r="B720" s="14" t="s">
        <v>482</v>
      </c>
      <c r="C720" s="14" t="s">
        <v>499</v>
      </c>
      <c r="D720" s="14" t="s">
        <v>500</v>
      </c>
      <c r="E720" s="14" t="s">
        <v>3139</v>
      </c>
      <c r="F720" s="14" t="s">
        <v>3139</v>
      </c>
      <c r="G720" s="14">
        <v>72</v>
      </c>
      <c r="H720" s="14" t="s">
        <v>3116</v>
      </c>
      <c r="I720" s="14" t="s">
        <v>3139</v>
      </c>
      <c r="J720" s="14"/>
      <c r="K720" s="14" t="s">
        <v>486</v>
      </c>
      <c r="L720" s="14" t="s">
        <v>496</v>
      </c>
      <c r="M720" s="50">
        <v>0</v>
      </c>
      <c r="N720" s="16">
        <v>600007790</v>
      </c>
      <c r="O720" s="14"/>
      <c r="P720" s="51">
        <v>1408.5899999999983</v>
      </c>
      <c r="Q720" s="52">
        <v>10000</v>
      </c>
      <c r="R720" s="52">
        <v>6866.1</v>
      </c>
      <c r="S720" s="22">
        <f t="shared" si="77"/>
        <v>4542.489999999998</v>
      </c>
      <c r="T720" s="37">
        <f t="shared" si="78"/>
        <v>6866.1</v>
      </c>
      <c r="U720" s="50">
        <v>0</v>
      </c>
      <c r="V720" s="17">
        <v>0</v>
      </c>
      <c r="W720" s="38">
        <f t="shared" si="80"/>
        <v>0</v>
      </c>
      <c r="X720" s="52">
        <v>6866.1</v>
      </c>
      <c r="Y720" s="15">
        <v>2.5000000000000001E-2</v>
      </c>
      <c r="Z720" s="51">
        <f t="shared" si="81"/>
        <v>171.65250000000003</v>
      </c>
      <c r="AA720" s="50">
        <v>0</v>
      </c>
      <c r="AB720" s="39">
        <f t="shared" si="79"/>
        <v>6866.1</v>
      </c>
      <c r="AC720" s="14"/>
    </row>
    <row r="721" spans="1:29" hidden="1" x14ac:dyDescent="0.3">
      <c r="A721" s="13" t="s">
        <v>3383</v>
      </c>
      <c r="B721" s="14" t="s">
        <v>482</v>
      </c>
      <c r="C721" s="14" t="s">
        <v>499</v>
      </c>
      <c r="D721" s="14" t="s">
        <v>500</v>
      </c>
      <c r="E721" s="14" t="s">
        <v>3140</v>
      </c>
      <c r="F721" s="14" t="s">
        <v>3140</v>
      </c>
      <c r="G721" s="14">
        <v>72</v>
      </c>
      <c r="H721" s="14" t="s">
        <v>3116</v>
      </c>
      <c r="I721" s="14" t="s">
        <v>3140</v>
      </c>
      <c r="J721" s="14"/>
      <c r="K721" s="14" t="s">
        <v>486</v>
      </c>
      <c r="L721" s="14" t="s">
        <v>496</v>
      </c>
      <c r="M721" s="50">
        <v>0</v>
      </c>
      <c r="N721" s="16">
        <v>600007107</v>
      </c>
      <c r="O721" s="14"/>
      <c r="P721" s="51">
        <v>9656.2499999999927</v>
      </c>
      <c r="Q721" s="52">
        <v>50000</v>
      </c>
      <c r="R721" s="52">
        <v>53413.09</v>
      </c>
      <c r="S721" s="22">
        <f t="shared" si="77"/>
        <v>6243.1599999999962</v>
      </c>
      <c r="T721" s="37">
        <f t="shared" si="78"/>
        <v>53413.09</v>
      </c>
      <c r="U721" s="50">
        <v>0</v>
      </c>
      <c r="V721" s="17">
        <v>0</v>
      </c>
      <c r="W721" s="38">
        <f t="shared" si="80"/>
        <v>0</v>
      </c>
      <c r="X721" s="52">
        <v>53413.09</v>
      </c>
      <c r="Y721" s="15">
        <v>2.5000000000000001E-2</v>
      </c>
      <c r="Z721" s="51">
        <f t="shared" si="81"/>
        <v>1335.32725</v>
      </c>
      <c r="AA721" s="50">
        <v>0</v>
      </c>
      <c r="AB721" s="39">
        <f t="shared" si="79"/>
        <v>53413.09</v>
      </c>
      <c r="AC721" s="14"/>
    </row>
    <row r="722" spans="1:29" hidden="1" x14ac:dyDescent="0.3">
      <c r="A722" s="13" t="s">
        <v>3383</v>
      </c>
      <c r="B722" s="14" t="s">
        <v>482</v>
      </c>
      <c r="C722" s="14" t="s">
        <v>499</v>
      </c>
      <c r="D722" s="14" t="s">
        <v>500</v>
      </c>
      <c r="E722" s="14" t="s">
        <v>3141</v>
      </c>
      <c r="F722" s="14" t="s">
        <v>3141</v>
      </c>
      <c r="G722" s="14">
        <v>72</v>
      </c>
      <c r="H722" s="14" t="s">
        <v>3116</v>
      </c>
      <c r="I722" s="14" t="s">
        <v>3142</v>
      </c>
      <c r="J722" s="14"/>
      <c r="K722" s="14" t="s">
        <v>486</v>
      </c>
      <c r="L722" s="14" t="s">
        <v>487</v>
      </c>
      <c r="M722" s="50">
        <v>0.01</v>
      </c>
      <c r="N722" s="16">
        <v>900010630</v>
      </c>
      <c r="O722" s="14"/>
      <c r="P722" s="51">
        <v>4375.4900000000016</v>
      </c>
      <c r="Q722" s="52">
        <v>10000</v>
      </c>
      <c r="R722" s="52">
        <v>7324.93</v>
      </c>
      <c r="S722" s="22">
        <f t="shared" si="77"/>
        <v>7050.5600000000013</v>
      </c>
      <c r="T722" s="37">
        <f t="shared" si="78"/>
        <v>7252.4059405940598</v>
      </c>
      <c r="U722" s="50">
        <v>0</v>
      </c>
      <c r="V722" s="17">
        <v>0</v>
      </c>
      <c r="W722" s="38">
        <f t="shared" si="80"/>
        <v>72.524059405940534</v>
      </c>
      <c r="X722" s="52">
        <v>7324.93</v>
      </c>
      <c r="Y722" s="15">
        <v>2.5000000000000001E-2</v>
      </c>
      <c r="Z722" s="51">
        <f t="shared" si="81"/>
        <v>183.12325000000001</v>
      </c>
      <c r="AA722" s="50">
        <v>0</v>
      </c>
      <c r="AB722" s="39">
        <f t="shared" si="79"/>
        <v>7324.93</v>
      </c>
      <c r="AC722" s="14"/>
    </row>
    <row r="723" spans="1:29" hidden="1" x14ac:dyDescent="0.3">
      <c r="A723" s="13" t="s">
        <v>3383</v>
      </c>
      <c r="B723" s="14" t="s">
        <v>482</v>
      </c>
      <c r="C723" s="14" t="s">
        <v>499</v>
      </c>
      <c r="D723" s="14" t="s">
        <v>500</v>
      </c>
      <c r="E723" s="14" t="s">
        <v>712</v>
      </c>
      <c r="F723" s="14" t="s">
        <v>712</v>
      </c>
      <c r="G723" s="14">
        <v>72</v>
      </c>
      <c r="H723" s="14" t="s">
        <v>3116</v>
      </c>
      <c r="I723" s="14" t="s">
        <v>1648</v>
      </c>
      <c r="J723" s="14"/>
      <c r="K723" s="14" t="s">
        <v>486</v>
      </c>
      <c r="L723" s="14" t="s">
        <v>496</v>
      </c>
      <c r="M723" s="50">
        <v>0</v>
      </c>
      <c r="N723" s="16">
        <v>900010657</v>
      </c>
      <c r="O723" s="14"/>
      <c r="P723" s="51">
        <v>22342.760000000002</v>
      </c>
      <c r="Q723" s="52">
        <v>40000</v>
      </c>
      <c r="R723" s="52">
        <v>34165.42</v>
      </c>
      <c r="S723" s="22">
        <f t="shared" si="77"/>
        <v>28177.340000000004</v>
      </c>
      <c r="T723" s="37">
        <f t="shared" si="78"/>
        <v>34165.42</v>
      </c>
      <c r="U723" s="50">
        <v>0</v>
      </c>
      <c r="V723" s="17">
        <v>0</v>
      </c>
      <c r="W723" s="38">
        <f t="shared" si="80"/>
        <v>0</v>
      </c>
      <c r="X723" s="52">
        <v>34165.42</v>
      </c>
      <c r="Y723" s="15">
        <v>2.5000000000000001E-2</v>
      </c>
      <c r="Z723" s="51">
        <f t="shared" si="81"/>
        <v>854.13549999999998</v>
      </c>
      <c r="AA723" s="50">
        <v>0</v>
      </c>
      <c r="AB723" s="39">
        <f t="shared" si="79"/>
        <v>34165.42</v>
      </c>
      <c r="AC723" s="14"/>
    </row>
    <row r="724" spans="1:29" hidden="1" x14ac:dyDescent="0.3">
      <c r="A724" s="13" t="s">
        <v>3383</v>
      </c>
      <c r="B724" s="14" t="s">
        <v>482</v>
      </c>
      <c r="C724" s="14" t="s">
        <v>499</v>
      </c>
      <c r="D724" s="14" t="s">
        <v>500</v>
      </c>
      <c r="E724" s="14" t="s">
        <v>714</v>
      </c>
      <c r="F724" s="14" t="s">
        <v>714</v>
      </c>
      <c r="G724" s="14">
        <v>72</v>
      </c>
      <c r="H724" s="14" t="s">
        <v>3116</v>
      </c>
      <c r="I724" s="14" t="s">
        <v>3143</v>
      </c>
      <c r="J724" s="14"/>
      <c r="K724" s="14" t="s">
        <v>486</v>
      </c>
      <c r="L724" s="14" t="s">
        <v>487</v>
      </c>
      <c r="M724" s="50">
        <v>0.01</v>
      </c>
      <c r="N724" s="16">
        <v>900010968</v>
      </c>
      <c r="O724" s="14"/>
      <c r="P724" s="51">
        <v>27400.11</v>
      </c>
      <c r="Q724" s="52">
        <v>30000</v>
      </c>
      <c r="R724" s="52">
        <v>57399.64</v>
      </c>
      <c r="S724" s="22">
        <f t="shared" si="77"/>
        <v>0.47000000000116415</v>
      </c>
      <c r="T724" s="37">
        <f t="shared" si="78"/>
        <v>56831.326732673268</v>
      </c>
      <c r="U724" s="50">
        <v>0</v>
      </c>
      <c r="V724" s="17">
        <v>0</v>
      </c>
      <c r="W724" s="38">
        <f t="shared" si="80"/>
        <v>568.31326732673188</v>
      </c>
      <c r="X724" s="52">
        <v>57399.64</v>
      </c>
      <c r="Y724" s="15">
        <v>2.5000000000000001E-2</v>
      </c>
      <c r="Z724" s="51">
        <f t="shared" si="81"/>
        <v>1434.991</v>
      </c>
      <c r="AA724" s="50">
        <v>0</v>
      </c>
      <c r="AB724" s="39">
        <f t="shared" si="79"/>
        <v>57399.64</v>
      </c>
      <c r="AC724" s="14"/>
    </row>
    <row r="725" spans="1:29" hidden="1" x14ac:dyDescent="0.3">
      <c r="A725" s="13" t="s">
        <v>3383</v>
      </c>
      <c r="B725" s="14" t="s">
        <v>482</v>
      </c>
      <c r="C725" s="14" t="s">
        <v>499</v>
      </c>
      <c r="D725" s="14" t="s">
        <v>500</v>
      </c>
      <c r="E725" s="14" t="s">
        <v>3144</v>
      </c>
      <c r="F725" s="14" t="s">
        <v>3144</v>
      </c>
      <c r="G725" s="14">
        <v>72</v>
      </c>
      <c r="H725" s="14" t="s">
        <v>3116</v>
      </c>
      <c r="I725" s="14" t="s">
        <v>3144</v>
      </c>
      <c r="J725" s="14"/>
      <c r="K725" s="14" t="s">
        <v>486</v>
      </c>
      <c r="L725" s="14" t="s">
        <v>496</v>
      </c>
      <c r="M725" s="50">
        <v>0</v>
      </c>
      <c r="N725" s="16">
        <v>600006512</v>
      </c>
      <c r="O725" s="14"/>
      <c r="P725" s="51">
        <v>632</v>
      </c>
      <c r="Q725" s="52">
        <v>10000</v>
      </c>
      <c r="R725" s="52">
        <v>2017.3</v>
      </c>
      <c r="S725" s="22">
        <f t="shared" si="77"/>
        <v>8614.7000000000007</v>
      </c>
      <c r="T725" s="37">
        <f t="shared" si="78"/>
        <v>2017.3</v>
      </c>
      <c r="U725" s="50">
        <v>0</v>
      </c>
      <c r="V725" s="17">
        <v>0</v>
      </c>
      <c r="W725" s="38">
        <f t="shared" si="80"/>
        <v>0</v>
      </c>
      <c r="X725" s="52">
        <v>2017.3</v>
      </c>
      <c r="Y725" s="15">
        <v>2.5000000000000001E-2</v>
      </c>
      <c r="Z725" s="51">
        <f t="shared" si="81"/>
        <v>50.432500000000005</v>
      </c>
      <c r="AA725" s="50">
        <v>0</v>
      </c>
      <c r="AB725" s="39">
        <f t="shared" si="79"/>
        <v>2017.3</v>
      </c>
      <c r="AC725" s="14"/>
    </row>
    <row r="726" spans="1:29" hidden="1" x14ac:dyDescent="0.3">
      <c r="A726" s="13" t="s">
        <v>3383</v>
      </c>
      <c r="B726" s="14" t="s">
        <v>482</v>
      </c>
      <c r="C726" s="14" t="s">
        <v>499</v>
      </c>
      <c r="D726" s="14" t="s">
        <v>500</v>
      </c>
      <c r="E726" s="14" t="s">
        <v>523</v>
      </c>
      <c r="F726" s="14" t="s">
        <v>523</v>
      </c>
      <c r="G726" s="14">
        <v>72</v>
      </c>
      <c r="H726" s="14" t="s">
        <v>3116</v>
      </c>
      <c r="I726" s="14" t="s">
        <v>230</v>
      </c>
      <c r="J726" s="14"/>
      <c r="K726" s="14" t="s">
        <v>486</v>
      </c>
      <c r="L726" s="14" t="s">
        <v>496</v>
      </c>
      <c r="M726" s="50">
        <v>0</v>
      </c>
      <c r="N726" s="16">
        <v>900010077</v>
      </c>
      <c r="O726" s="14"/>
      <c r="P726" s="51">
        <v>57739.14</v>
      </c>
      <c r="Q726" s="52">
        <v>100000</v>
      </c>
      <c r="R726" s="52">
        <v>105559.41</v>
      </c>
      <c r="S726" s="22">
        <f t="shared" si="77"/>
        <v>52179.73000000001</v>
      </c>
      <c r="T726" s="37">
        <f t="shared" si="78"/>
        <v>105559.41</v>
      </c>
      <c r="U726" s="50">
        <v>0</v>
      </c>
      <c r="V726" s="17">
        <v>0</v>
      </c>
      <c r="W726" s="38">
        <f t="shared" si="80"/>
        <v>0</v>
      </c>
      <c r="X726" s="52">
        <v>105559.41</v>
      </c>
      <c r="Y726" s="15">
        <v>2.5000000000000001E-2</v>
      </c>
      <c r="Z726" s="51">
        <f t="shared" si="81"/>
        <v>2638.9852500000002</v>
      </c>
      <c r="AA726" s="50">
        <v>0</v>
      </c>
      <c r="AB726" s="39">
        <f t="shared" si="79"/>
        <v>105559.41</v>
      </c>
      <c r="AC726" s="14"/>
    </row>
    <row r="727" spans="1:29" hidden="1" x14ac:dyDescent="0.3">
      <c r="A727" s="13" t="s">
        <v>3383</v>
      </c>
      <c r="B727" s="14" t="s">
        <v>482</v>
      </c>
      <c r="C727" s="14" t="s">
        <v>499</v>
      </c>
      <c r="D727" s="14" t="s">
        <v>500</v>
      </c>
      <c r="E727" s="14" t="s">
        <v>524</v>
      </c>
      <c r="F727" s="14" t="s">
        <v>524</v>
      </c>
      <c r="G727" s="14">
        <v>72</v>
      </c>
      <c r="H727" s="14" t="s">
        <v>3116</v>
      </c>
      <c r="I727" s="14" t="s">
        <v>3145</v>
      </c>
      <c r="J727" s="14"/>
      <c r="K727" s="14" t="s">
        <v>486</v>
      </c>
      <c r="L727" s="14" t="s">
        <v>487</v>
      </c>
      <c r="M727" s="50">
        <v>0.02</v>
      </c>
      <c r="N727" s="16">
        <v>900011145</v>
      </c>
      <c r="O727" s="14"/>
      <c r="P727" s="51">
        <v>5511.6</v>
      </c>
      <c r="Q727" s="52">
        <v>51400</v>
      </c>
      <c r="R727" s="52">
        <v>45513.4</v>
      </c>
      <c r="S727" s="22">
        <f t="shared" si="77"/>
        <v>11398.199999999997</v>
      </c>
      <c r="T727" s="37">
        <f t="shared" si="78"/>
        <v>44620.98039215686</v>
      </c>
      <c r="U727" s="50">
        <v>0</v>
      </c>
      <c r="V727" s="17">
        <v>0</v>
      </c>
      <c r="W727" s="38">
        <f t="shared" si="80"/>
        <v>892.41960784314142</v>
      </c>
      <c r="X727" s="52">
        <v>45513.4</v>
      </c>
      <c r="Y727" s="15">
        <v>2.5000000000000001E-2</v>
      </c>
      <c r="Z727" s="51">
        <f t="shared" si="81"/>
        <v>1137.835</v>
      </c>
      <c r="AA727" s="50">
        <v>0</v>
      </c>
      <c r="AB727" s="39">
        <f t="shared" si="79"/>
        <v>45513.4</v>
      </c>
      <c r="AC727" s="14"/>
    </row>
    <row r="728" spans="1:29" hidden="1" x14ac:dyDescent="0.3">
      <c r="A728" s="13" t="s">
        <v>3383</v>
      </c>
      <c r="B728" s="14" t="s">
        <v>482</v>
      </c>
      <c r="C728" s="14" t="s">
        <v>499</v>
      </c>
      <c r="D728" s="14" t="s">
        <v>500</v>
      </c>
      <c r="E728" s="14" t="s">
        <v>524</v>
      </c>
      <c r="F728" s="14" t="s">
        <v>524</v>
      </c>
      <c r="G728" s="14">
        <v>72</v>
      </c>
      <c r="H728" s="14" t="s">
        <v>3116</v>
      </c>
      <c r="I728" s="14" t="s">
        <v>228</v>
      </c>
      <c r="J728" s="14"/>
      <c r="K728" s="14" t="s">
        <v>486</v>
      </c>
      <c r="L728" s="14" t="s">
        <v>487</v>
      </c>
      <c r="M728" s="50">
        <v>0.02</v>
      </c>
      <c r="N728" s="16">
        <v>900011141</v>
      </c>
      <c r="O728" s="14"/>
      <c r="P728" s="51">
        <v>10200</v>
      </c>
      <c r="Q728" s="52">
        <v>35000</v>
      </c>
      <c r="R728" s="52">
        <v>32260.87</v>
      </c>
      <c r="S728" s="22">
        <f t="shared" si="77"/>
        <v>12939.130000000001</v>
      </c>
      <c r="T728" s="37">
        <f t="shared" si="78"/>
        <v>31628.303921568626</v>
      </c>
      <c r="U728" s="50">
        <v>0</v>
      </c>
      <c r="V728" s="17">
        <v>0</v>
      </c>
      <c r="W728" s="38">
        <f t="shared" si="80"/>
        <v>632.56607843137317</v>
      </c>
      <c r="X728" s="52">
        <v>32260.87</v>
      </c>
      <c r="Y728" s="15">
        <v>2.5000000000000001E-2</v>
      </c>
      <c r="Z728" s="51">
        <f t="shared" si="81"/>
        <v>806.52175</v>
      </c>
      <c r="AA728" s="50">
        <v>0</v>
      </c>
      <c r="AB728" s="39">
        <f t="shared" si="79"/>
        <v>32260.87</v>
      </c>
      <c r="AC728" s="14"/>
    </row>
    <row r="729" spans="1:29" hidden="1" x14ac:dyDescent="0.3">
      <c r="A729" s="13" t="s">
        <v>3383</v>
      </c>
      <c r="B729" s="14" t="s">
        <v>482</v>
      </c>
      <c r="C729" s="14" t="s">
        <v>499</v>
      </c>
      <c r="D729" s="14" t="s">
        <v>500</v>
      </c>
      <c r="E729" s="14" t="s">
        <v>524</v>
      </c>
      <c r="F729" s="14" t="s">
        <v>524</v>
      </c>
      <c r="G729" s="14">
        <v>72</v>
      </c>
      <c r="H729" s="14" t="s">
        <v>3116</v>
      </c>
      <c r="I729" s="14" t="s">
        <v>3146</v>
      </c>
      <c r="J729" s="14"/>
      <c r="K729" s="14" t="s">
        <v>486</v>
      </c>
      <c r="L729" s="14" t="s">
        <v>487</v>
      </c>
      <c r="M729" s="50">
        <v>0.02</v>
      </c>
      <c r="N729" s="16">
        <v>900011409</v>
      </c>
      <c r="O729" s="14"/>
      <c r="P729" s="51">
        <v>0</v>
      </c>
      <c r="Q729" s="52">
        <v>423700</v>
      </c>
      <c r="R729" s="52">
        <v>356259.45</v>
      </c>
      <c r="S729" s="22">
        <f t="shared" si="77"/>
        <v>67440.549999999988</v>
      </c>
      <c r="T729" s="37">
        <f t="shared" si="78"/>
        <v>349273.9705882353</v>
      </c>
      <c r="U729" s="50">
        <v>0</v>
      </c>
      <c r="V729" s="17">
        <v>0</v>
      </c>
      <c r="W729" s="38">
        <f t="shared" si="80"/>
        <v>6985.4794117647107</v>
      </c>
      <c r="X729" s="52">
        <v>356259.45</v>
      </c>
      <c r="Y729" s="15">
        <v>2.5000000000000001E-2</v>
      </c>
      <c r="Z729" s="51">
        <f t="shared" si="81"/>
        <v>8906.4862499999999</v>
      </c>
      <c r="AA729" s="50">
        <v>0</v>
      </c>
      <c r="AB729" s="39">
        <f t="shared" si="79"/>
        <v>356259.45</v>
      </c>
      <c r="AC729" s="14"/>
    </row>
    <row r="730" spans="1:29" hidden="1" x14ac:dyDescent="0.3">
      <c r="A730" s="13" t="s">
        <v>3383</v>
      </c>
      <c r="B730" s="14" t="s">
        <v>482</v>
      </c>
      <c r="C730" s="14" t="s">
        <v>499</v>
      </c>
      <c r="D730" s="14" t="s">
        <v>500</v>
      </c>
      <c r="E730" s="14" t="s">
        <v>524</v>
      </c>
      <c r="F730" s="14" t="s">
        <v>3584</v>
      </c>
      <c r="G730" s="14">
        <v>72</v>
      </c>
      <c r="H730" s="14" t="s">
        <v>3116</v>
      </c>
      <c r="I730" s="14" t="s">
        <v>524</v>
      </c>
      <c r="J730" s="14"/>
      <c r="K730" s="14" t="s">
        <v>486</v>
      </c>
      <c r="L730" s="14" t="s">
        <v>487</v>
      </c>
      <c r="M730" s="50">
        <v>0.02</v>
      </c>
      <c r="N730" s="16">
        <v>900011328</v>
      </c>
      <c r="O730" s="14"/>
      <c r="P730" s="51">
        <v>10200</v>
      </c>
      <c r="Q730" s="52">
        <v>25000</v>
      </c>
      <c r="R730" s="52">
        <v>6913.16</v>
      </c>
      <c r="S730" s="22">
        <f t="shared" si="77"/>
        <v>28286.84</v>
      </c>
      <c r="T730" s="37">
        <f t="shared" si="78"/>
        <v>6777.6078431372543</v>
      </c>
      <c r="U730" s="50">
        <v>0</v>
      </c>
      <c r="V730" s="17">
        <v>0</v>
      </c>
      <c r="W730" s="38">
        <f t="shared" si="80"/>
        <v>135.55215686274551</v>
      </c>
      <c r="X730" s="52">
        <v>6913.16</v>
      </c>
      <c r="Y730" s="15">
        <v>2.5000000000000001E-2</v>
      </c>
      <c r="Z730" s="51">
        <f t="shared" si="81"/>
        <v>172.82900000000001</v>
      </c>
      <c r="AA730" s="50">
        <v>0</v>
      </c>
      <c r="AB730" s="39">
        <f t="shared" si="79"/>
        <v>6913.16</v>
      </c>
      <c r="AC730" s="14"/>
    </row>
    <row r="731" spans="1:29" hidden="1" x14ac:dyDescent="0.3">
      <c r="A731" s="13" t="s">
        <v>3383</v>
      </c>
      <c r="B731" s="14" t="s">
        <v>482</v>
      </c>
      <c r="C731" s="14" t="s">
        <v>499</v>
      </c>
      <c r="D731" s="14" t="s">
        <v>500</v>
      </c>
      <c r="E731" s="14" t="s">
        <v>299</v>
      </c>
      <c r="F731" s="14" t="s">
        <v>299</v>
      </c>
      <c r="G731" s="14">
        <v>72</v>
      </c>
      <c r="H731" s="14" t="s">
        <v>3116</v>
      </c>
      <c r="I731" s="14" t="s">
        <v>298</v>
      </c>
      <c r="J731" s="14"/>
      <c r="K731" s="14" t="s">
        <v>486</v>
      </c>
      <c r="L731" s="14" t="s">
        <v>496</v>
      </c>
      <c r="M731" s="50">
        <v>0</v>
      </c>
      <c r="N731" s="16">
        <v>900009725</v>
      </c>
      <c r="O731" s="14"/>
      <c r="P731" s="51">
        <v>28407.769999999997</v>
      </c>
      <c r="Q731" s="52">
        <v>50000</v>
      </c>
      <c r="R731" s="52">
        <v>60981.85</v>
      </c>
      <c r="S731" s="22">
        <f t="shared" si="77"/>
        <v>17425.919999999991</v>
      </c>
      <c r="T731" s="37">
        <f t="shared" si="78"/>
        <v>60981.85</v>
      </c>
      <c r="U731" s="50">
        <v>0</v>
      </c>
      <c r="V731" s="17">
        <v>0</v>
      </c>
      <c r="W731" s="38">
        <f t="shared" si="80"/>
        <v>0</v>
      </c>
      <c r="X731" s="52">
        <v>60981.85</v>
      </c>
      <c r="Y731" s="15">
        <v>2.5000000000000001E-2</v>
      </c>
      <c r="Z731" s="51">
        <f t="shared" si="81"/>
        <v>1524.5462500000001</v>
      </c>
      <c r="AA731" s="50">
        <v>0</v>
      </c>
      <c r="AB731" s="39">
        <f t="shared" si="79"/>
        <v>60981.85</v>
      </c>
      <c r="AC731" s="14"/>
    </row>
    <row r="732" spans="1:29" hidden="1" x14ac:dyDescent="0.3">
      <c r="A732" s="13" t="s">
        <v>3383</v>
      </c>
      <c r="B732" s="14" t="s">
        <v>482</v>
      </c>
      <c r="C732" s="14" t="s">
        <v>499</v>
      </c>
      <c r="D732" s="14" t="s">
        <v>535</v>
      </c>
      <c r="E732" s="14" t="s">
        <v>3147</v>
      </c>
      <c r="F732" s="14" t="s">
        <v>3148</v>
      </c>
      <c r="G732" s="14">
        <v>72</v>
      </c>
      <c r="H732" s="14" t="s">
        <v>3116</v>
      </c>
      <c r="I732" s="14" t="s">
        <v>3149</v>
      </c>
      <c r="J732" s="14"/>
      <c r="K732" s="14" t="s">
        <v>486</v>
      </c>
      <c r="L732" s="14" t="s">
        <v>496</v>
      </c>
      <c r="M732" s="50">
        <v>0</v>
      </c>
      <c r="N732" s="16">
        <v>900009720</v>
      </c>
      <c r="O732" s="14"/>
      <c r="P732" s="51">
        <v>7195.0999999999985</v>
      </c>
      <c r="Q732" s="52">
        <v>10000</v>
      </c>
      <c r="R732" s="52">
        <v>4724.72</v>
      </c>
      <c r="S732" s="22">
        <f t="shared" si="77"/>
        <v>12470.379999999997</v>
      </c>
      <c r="T732" s="37">
        <f t="shared" si="78"/>
        <v>4724.72</v>
      </c>
      <c r="U732" s="50">
        <v>0</v>
      </c>
      <c r="V732" s="17">
        <v>0</v>
      </c>
      <c r="W732" s="38">
        <f t="shared" si="80"/>
        <v>0</v>
      </c>
      <c r="X732" s="52">
        <v>4724.72</v>
      </c>
      <c r="Y732" s="15">
        <v>2.5000000000000001E-2</v>
      </c>
      <c r="Z732" s="51">
        <f t="shared" si="81"/>
        <v>118.11800000000001</v>
      </c>
      <c r="AA732" s="50">
        <v>0</v>
      </c>
      <c r="AB732" s="39">
        <f t="shared" si="79"/>
        <v>4724.72</v>
      </c>
      <c r="AC732" s="14"/>
    </row>
    <row r="733" spans="1:29" hidden="1" x14ac:dyDescent="0.3">
      <c r="A733" s="13" t="s">
        <v>3383</v>
      </c>
      <c r="B733" s="14" t="s">
        <v>482</v>
      </c>
      <c r="C733" s="14" t="s">
        <v>499</v>
      </c>
      <c r="D733" s="14" t="s">
        <v>535</v>
      </c>
      <c r="E733" s="14" t="s">
        <v>3147</v>
      </c>
      <c r="F733" s="14" t="s">
        <v>3148</v>
      </c>
      <c r="G733" s="14">
        <v>72</v>
      </c>
      <c r="H733" s="14" t="s">
        <v>3116</v>
      </c>
      <c r="I733" s="14" t="s">
        <v>3147</v>
      </c>
      <c r="J733" s="14"/>
      <c r="K733" s="14" t="s">
        <v>486</v>
      </c>
      <c r="L733" s="14" t="s">
        <v>496</v>
      </c>
      <c r="M733" s="50">
        <v>0</v>
      </c>
      <c r="N733" s="16">
        <v>600001337</v>
      </c>
      <c r="O733" s="14"/>
      <c r="P733" s="51">
        <v>121978.15000000008</v>
      </c>
      <c r="Q733" s="52">
        <v>100000</v>
      </c>
      <c r="R733" s="52">
        <v>135452.49</v>
      </c>
      <c r="S733" s="22">
        <f t="shared" si="77"/>
        <v>86525.660000000091</v>
      </c>
      <c r="T733" s="37">
        <f t="shared" si="78"/>
        <v>135452.49</v>
      </c>
      <c r="U733" s="50">
        <v>0</v>
      </c>
      <c r="V733" s="17">
        <v>0</v>
      </c>
      <c r="W733" s="38">
        <f t="shared" si="80"/>
        <v>0</v>
      </c>
      <c r="X733" s="52">
        <v>135452.49</v>
      </c>
      <c r="Y733" s="15">
        <v>2.5000000000000001E-2</v>
      </c>
      <c r="Z733" s="51">
        <f t="shared" si="81"/>
        <v>3386.3122499999999</v>
      </c>
      <c r="AA733" s="50">
        <v>0</v>
      </c>
      <c r="AB733" s="39">
        <f t="shared" si="79"/>
        <v>135452.49</v>
      </c>
      <c r="AC733" s="14"/>
    </row>
    <row r="734" spans="1:29" hidden="1" x14ac:dyDescent="0.3">
      <c r="A734" s="13" t="s">
        <v>3383</v>
      </c>
      <c r="B734" s="14" t="s">
        <v>482</v>
      </c>
      <c r="C734" s="14" t="s">
        <v>499</v>
      </c>
      <c r="D734" s="14" t="s">
        <v>535</v>
      </c>
      <c r="E734" s="14" t="s">
        <v>3150</v>
      </c>
      <c r="F734" s="14" t="s">
        <v>3150</v>
      </c>
      <c r="G734" s="14">
        <v>72</v>
      </c>
      <c r="H734" s="14" t="s">
        <v>3116</v>
      </c>
      <c r="I734" s="14" t="s">
        <v>3150</v>
      </c>
      <c r="J734" s="14"/>
      <c r="K734" s="14" t="s">
        <v>486</v>
      </c>
      <c r="L734" s="14" t="s">
        <v>487</v>
      </c>
      <c r="M734" s="50">
        <v>5.0000000000000001E-3</v>
      </c>
      <c r="N734" s="16">
        <v>900010000</v>
      </c>
      <c r="O734" s="14"/>
      <c r="P734" s="51">
        <v>273356.62999999989</v>
      </c>
      <c r="Q734" s="52">
        <v>650000</v>
      </c>
      <c r="R734" s="52">
        <v>709256.15</v>
      </c>
      <c r="S734" s="22">
        <f t="shared" si="77"/>
        <v>214100.47999999986</v>
      </c>
      <c r="T734" s="37">
        <f t="shared" si="78"/>
        <v>705727.512437811</v>
      </c>
      <c r="U734" s="50">
        <v>0</v>
      </c>
      <c r="V734" s="17">
        <v>0</v>
      </c>
      <c r="W734" s="38">
        <f t="shared" si="80"/>
        <v>3528.6375621890184</v>
      </c>
      <c r="X734" s="52">
        <v>709256.15</v>
      </c>
      <c r="Y734" s="15">
        <v>2.5000000000000001E-2</v>
      </c>
      <c r="Z734" s="51">
        <f t="shared" si="81"/>
        <v>17731.403750000001</v>
      </c>
      <c r="AA734" s="50">
        <v>0</v>
      </c>
      <c r="AB734" s="39">
        <f t="shared" si="79"/>
        <v>709256.15</v>
      </c>
      <c r="AC734" s="14"/>
    </row>
    <row r="735" spans="1:29" hidden="1" x14ac:dyDescent="0.3">
      <c r="A735" s="13" t="s">
        <v>3383</v>
      </c>
      <c r="B735" s="14" t="s">
        <v>482</v>
      </c>
      <c r="C735" s="14" t="s">
        <v>499</v>
      </c>
      <c r="D735" s="14" t="s">
        <v>549</v>
      </c>
      <c r="E735" s="14" t="s">
        <v>3151</v>
      </c>
      <c r="F735" s="14" t="s">
        <v>3152</v>
      </c>
      <c r="G735" s="14">
        <v>72</v>
      </c>
      <c r="H735" s="14" t="s">
        <v>3116</v>
      </c>
      <c r="I735" s="14" t="s">
        <v>3151</v>
      </c>
      <c r="J735" s="14"/>
      <c r="K735" s="14" t="s">
        <v>486</v>
      </c>
      <c r="L735" s="14" t="s">
        <v>487</v>
      </c>
      <c r="M735" s="50">
        <v>0.01</v>
      </c>
      <c r="N735" s="16">
        <v>600006257</v>
      </c>
      <c r="O735" s="14"/>
      <c r="P735" s="51">
        <v>74031.419999999984</v>
      </c>
      <c r="Q735" s="52">
        <v>20000</v>
      </c>
      <c r="R735" s="52">
        <v>53835.26</v>
      </c>
      <c r="S735" s="22">
        <f t="shared" si="77"/>
        <v>40196.159999999982</v>
      </c>
      <c r="T735" s="37">
        <f t="shared" si="78"/>
        <v>53302.237623762376</v>
      </c>
      <c r="U735" s="50">
        <v>0</v>
      </c>
      <c r="V735" s="17">
        <v>0</v>
      </c>
      <c r="W735" s="38">
        <f t="shared" si="80"/>
        <v>533.0223762376263</v>
      </c>
      <c r="X735" s="52">
        <v>53835.26</v>
      </c>
      <c r="Y735" s="15">
        <v>2.5000000000000001E-2</v>
      </c>
      <c r="Z735" s="51">
        <f t="shared" si="81"/>
        <v>1345.8815000000002</v>
      </c>
      <c r="AA735" s="50">
        <v>0</v>
      </c>
      <c r="AB735" s="39">
        <f t="shared" si="79"/>
        <v>53835.26</v>
      </c>
      <c r="AC735" s="14"/>
    </row>
    <row r="736" spans="1:29" hidden="1" x14ac:dyDescent="0.3">
      <c r="A736" s="13" t="s">
        <v>3383</v>
      </c>
      <c r="B736" s="14" t="s">
        <v>482</v>
      </c>
      <c r="C736" s="14" t="s">
        <v>499</v>
      </c>
      <c r="D736" s="14" t="s">
        <v>552</v>
      </c>
      <c r="E736" s="14" t="s">
        <v>3153</v>
      </c>
      <c r="F736" s="14" t="s">
        <v>3153</v>
      </c>
      <c r="G736" s="14">
        <v>72</v>
      </c>
      <c r="H736" s="14" t="s">
        <v>3116</v>
      </c>
      <c r="I736" s="14" t="s">
        <v>3154</v>
      </c>
      <c r="J736" s="14"/>
      <c r="K736" s="14" t="s">
        <v>486</v>
      </c>
      <c r="L736" s="14" t="s">
        <v>496</v>
      </c>
      <c r="M736" s="50">
        <v>0</v>
      </c>
      <c r="N736" s="16">
        <v>400003931</v>
      </c>
      <c r="O736" s="14"/>
      <c r="P736" s="51">
        <v>77134.880000000019</v>
      </c>
      <c r="Q736" s="52">
        <v>150000</v>
      </c>
      <c r="R736" s="52">
        <v>90251.76</v>
      </c>
      <c r="S736" s="22">
        <f t="shared" si="77"/>
        <v>136883.12</v>
      </c>
      <c r="T736" s="37">
        <f t="shared" si="78"/>
        <v>90251.76</v>
      </c>
      <c r="U736" s="50">
        <v>0</v>
      </c>
      <c r="V736" s="17">
        <v>0</v>
      </c>
      <c r="W736" s="38">
        <f t="shared" si="80"/>
        <v>0</v>
      </c>
      <c r="X736" s="52">
        <v>7519.61</v>
      </c>
      <c r="Y736" s="15">
        <v>2.5000000000000001E-2</v>
      </c>
      <c r="Z736" s="51">
        <f t="shared" si="81"/>
        <v>2256.2939999999999</v>
      </c>
      <c r="AA736" s="50">
        <v>0</v>
      </c>
      <c r="AB736" s="39">
        <f t="shared" si="79"/>
        <v>90251.76</v>
      </c>
      <c r="AC736" s="14"/>
    </row>
    <row r="737" spans="1:29" hidden="1" x14ac:dyDescent="0.3">
      <c r="A737" s="13" t="s">
        <v>3383</v>
      </c>
      <c r="B737" s="14" t="s">
        <v>482</v>
      </c>
      <c r="C737" s="14" t="s">
        <v>499</v>
      </c>
      <c r="D737" s="14" t="s">
        <v>552</v>
      </c>
      <c r="E737" s="14" t="s">
        <v>1658</v>
      </c>
      <c r="F737" s="14" t="s">
        <v>1658</v>
      </c>
      <c r="G737" s="14">
        <v>72</v>
      </c>
      <c r="H737" s="14" t="s">
        <v>3116</v>
      </c>
      <c r="I737" s="14" t="s">
        <v>3155</v>
      </c>
      <c r="J737" s="14"/>
      <c r="K737" s="14" t="s">
        <v>486</v>
      </c>
      <c r="L737" s="14" t="s">
        <v>496</v>
      </c>
      <c r="M737" s="50">
        <v>0</v>
      </c>
      <c r="N737" s="16">
        <v>600007247</v>
      </c>
      <c r="O737" s="14"/>
      <c r="P737" s="51">
        <v>16277.030000000032</v>
      </c>
      <c r="Q737" s="52">
        <v>20000</v>
      </c>
      <c r="R737" s="52">
        <v>20864.22</v>
      </c>
      <c r="S737" s="22">
        <f t="shared" si="77"/>
        <v>15412.810000000027</v>
      </c>
      <c r="T737" s="37">
        <f t="shared" si="78"/>
        <v>20864.22</v>
      </c>
      <c r="U737" s="50">
        <v>0</v>
      </c>
      <c r="V737" s="17">
        <v>0</v>
      </c>
      <c r="W737" s="38">
        <f t="shared" si="80"/>
        <v>0</v>
      </c>
      <c r="X737" s="52">
        <v>20864.22</v>
      </c>
      <c r="Y737" s="15">
        <v>2.5000000000000001E-2</v>
      </c>
      <c r="Z737" s="51">
        <f t="shared" si="81"/>
        <v>521.60550000000001</v>
      </c>
      <c r="AA737" s="50">
        <v>0</v>
      </c>
      <c r="AB737" s="39">
        <f t="shared" si="79"/>
        <v>20864.22</v>
      </c>
      <c r="AC737" s="14"/>
    </row>
    <row r="738" spans="1:29" hidden="1" x14ac:dyDescent="0.3">
      <c r="A738" s="13" t="s">
        <v>3383</v>
      </c>
      <c r="B738" s="14" t="s">
        <v>482</v>
      </c>
      <c r="C738" s="14" t="s">
        <v>499</v>
      </c>
      <c r="D738" s="14" t="s">
        <v>553</v>
      </c>
      <c r="E738" s="14" t="s">
        <v>217</v>
      </c>
      <c r="F738" s="14" t="s">
        <v>217</v>
      </c>
      <c r="G738" s="14">
        <v>72</v>
      </c>
      <c r="H738" s="14" t="s">
        <v>3116</v>
      </c>
      <c r="I738" s="14" t="s">
        <v>217</v>
      </c>
      <c r="J738" s="14"/>
      <c r="K738" s="14" t="s">
        <v>486</v>
      </c>
      <c r="L738" s="14" t="s">
        <v>496</v>
      </c>
      <c r="M738" s="50">
        <v>0</v>
      </c>
      <c r="N738" s="16">
        <v>100000504</v>
      </c>
      <c r="O738" s="14"/>
      <c r="P738" s="51">
        <v>83290.839999999967</v>
      </c>
      <c r="Q738" s="52">
        <v>100000</v>
      </c>
      <c r="R738" s="52">
        <v>73246.41</v>
      </c>
      <c r="S738" s="22">
        <f t="shared" si="77"/>
        <v>110044.42999999996</v>
      </c>
      <c r="T738" s="37">
        <f t="shared" si="78"/>
        <v>73246.41</v>
      </c>
      <c r="U738" s="50">
        <v>0</v>
      </c>
      <c r="V738" s="17">
        <v>0</v>
      </c>
      <c r="W738" s="38">
        <f t="shared" si="80"/>
        <v>0</v>
      </c>
      <c r="X738" s="52">
        <v>73246.41</v>
      </c>
      <c r="Y738" s="15">
        <v>2.5000000000000001E-2</v>
      </c>
      <c r="Z738" s="51">
        <f t="shared" si="81"/>
        <v>1831.1602500000001</v>
      </c>
      <c r="AA738" s="50">
        <v>0</v>
      </c>
      <c r="AB738" s="39">
        <f t="shared" si="79"/>
        <v>73246.41</v>
      </c>
      <c r="AC738" s="14"/>
    </row>
    <row r="739" spans="1:29" hidden="1" x14ac:dyDescent="0.3">
      <c r="A739" s="13" t="s">
        <v>3383</v>
      </c>
      <c r="B739" s="19" t="s">
        <v>482</v>
      </c>
      <c r="C739" s="19" t="s">
        <v>483</v>
      </c>
      <c r="D739" s="19" t="s">
        <v>494</v>
      </c>
      <c r="E739" s="19" t="s">
        <v>3156</v>
      </c>
      <c r="F739" s="19" t="s">
        <v>3156</v>
      </c>
      <c r="G739" s="19">
        <v>72</v>
      </c>
      <c r="H739" s="19" t="s">
        <v>3116</v>
      </c>
      <c r="I739" s="19" t="s">
        <v>3156</v>
      </c>
      <c r="J739" s="19"/>
      <c r="K739" s="19" t="s">
        <v>486</v>
      </c>
      <c r="L739" s="19" t="s">
        <v>487</v>
      </c>
      <c r="M739" s="20">
        <v>0.02</v>
      </c>
      <c r="N739" s="21">
        <v>300000554</v>
      </c>
      <c r="O739" s="14"/>
      <c r="P739" s="22">
        <v>1.9400000001114677</v>
      </c>
      <c r="Q739" s="52"/>
      <c r="R739" s="52">
        <v>1.42</v>
      </c>
      <c r="S739" s="22">
        <f t="shared" si="77"/>
        <v>0.52000000011146774</v>
      </c>
      <c r="T739" s="37">
        <f t="shared" si="78"/>
        <v>1.392156862745098</v>
      </c>
      <c r="U739" s="20">
        <v>0</v>
      </c>
      <c r="V739" s="17">
        <v>0</v>
      </c>
      <c r="W739" s="38">
        <f t="shared" si="80"/>
        <v>2.7843137254901951E-2</v>
      </c>
      <c r="X739" s="52">
        <v>1.42</v>
      </c>
      <c r="Y739" s="15">
        <v>2.5000000000000001E-2</v>
      </c>
      <c r="Z739" s="51">
        <f t="shared" si="81"/>
        <v>3.5499999999999997E-2</v>
      </c>
      <c r="AA739" s="20">
        <v>0</v>
      </c>
      <c r="AB739" s="39">
        <f t="shared" si="79"/>
        <v>1.42</v>
      </c>
      <c r="AC739" s="14"/>
    </row>
    <row r="740" spans="1:29" hidden="1" x14ac:dyDescent="0.3">
      <c r="A740" s="13" t="s">
        <v>3383</v>
      </c>
      <c r="B740" s="19" t="s">
        <v>482</v>
      </c>
      <c r="C740" s="19" t="s">
        <v>499</v>
      </c>
      <c r="D740" s="19" t="s">
        <v>500</v>
      </c>
      <c r="E740" s="19" t="s">
        <v>3157</v>
      </c>
      <c r="F740" s="19" t="s">
        <v>3157</v>
      </c>
      <c r="G740" s="19">
        <v>72</v>
      </c>
      <c r="H740" s="19" t="s">
        <v>3116</v>
      </c>
      <c r="I740" s="19" t="s">
        <v>3157</v>
      </c>
      <c r="J740" s="19"/>
      <c r="K740" s="19" t="s">
        <v>486</v>
      </c>
      <c r="L740" s="19" t="s">
        <v>496</v>
      </c>
      <c r="M740" s="20">
        <v>0</v>
      </c>
      <c r="N740" s="21">
        <v>600007387</v>
      </c>
      <c r="O740" s="14"/>
      <c r="P740" s="22">
        <v>2103.9999999999982</v>
      </c>
      <c r="Q740" s="52"/>
      <c r="R740" s="52">
        <v>2019.74</v>
      </c>
      <c r="S740" s="22">
        <f t="shared" si="77"/>
        <v>84.259999999998172</v>
      </c>
      <c r="T740" s="37">
        <f t="shared" si="78"/>
        <v>2019.74</v>
      </c>
      <c r="U740" s="20">
        <v>0</v>
      </c>
      <c r="V740" s="17">
        <v>0</v>
      </c>
      <c r="W740" s="38">
        <f t="shared" si="80"/>
        <v>0</v>
      </c>
      <c r="X740" s="52">
        <v>1065.74</v>
      </c>
      <c r="Y740" s="15">
        <v>2.5000000000000001E-2</v>
      </c>
      <c r="Z740" s="51">
        <f t="shared" si="81"/>
        <v>50.493500000000004</v>
      </c>
      <c r="AA740" s="20">
        <v>0</v>
      </c>
      <c r="AB740" s="39">
        <f t="shared" si="79"/>
        <v>2019.74</v>
      </c>
      <c r="AC740" s="14"/>
    </row>
    <row r="741" spans="1:29" hidden="1" x14ac:dyDescent="0.3">
      <c r="A741" s="13" t="s">
        <v>3383</v>
      </c>
      <c r="B741" s="19" t="s">
        <v>482</v>
      </c>
      <c r="C741" s="19" t="s">
        <v>499</v>
      </c>
      <c r="D741" s="19" t="s">
        <v>500</v>
      </c>
      <c r="E741" s="19" t="s">
        <v>3158</v>
      </c>
      <c r="F741" s="19" t="s">
        <v>3158</v>
      </c>
      <c r="G741" s="19">
        <v>72</v>
      </c>
      <c r="H741" s="19" t="s">
        <v>3116</v>
      </c>
      <c r="I741" s="19" t="s">
        <v>3158</v>
      </c>
      <c r="J741" s="19"/>
      <c r="K741" s="19" t="s">
        <v>486</v>
      </c>
      <c r="L741" s="19" t="s">
        <v>496</v>
      </c>
      <c r="M741" s="20">
        <v>0</v>
      </c>
      <c r="N741" s="21">
        <v>900011057</v>
      </c>
      <c r="O741" s="14"/>
      <c r="P741" s="22">
        <v>927.46</v>
      </c>
      <c r="Q741" s="52"/>
      <c r="R741" s="52">
        <v>760.5</v>
      </c>
      <c r="S741" s="22">
        <f t="shared" si="77"/>
        <v>166.96000000000004</v>
      </c>
      <c r="T741" s="37">
        <f t="shared" si="78"/>
        <v>760.5</v>
      </c>
      <c r="U741" s="20">
        <v>0</v>
      </c>
      <c r="V741" s="17">
        <v>0</v>
      </c>
      <c r="W741" s="38">
        <f t="shared" si="80"/>
        <v>0</v>
      </c>
      <c r="X741" s="52">
        <v>760.5</v>
      </c>
      <c r="Y741" s="15">
        <v>2.5000000000000001E-2</v>
      </c>
      <c r="Z741" s="51">
        <f t="shared" si="81"/>
        <v>19.012499999999999</v>
      </c>
      <c r="AA741" s="20">
        <v>0</v>
      </c>
      <c r="AB741" s="39">
        <f t="shared" si="79"/>
        <v>760.5</v>
      </c>
      <c r="AC741" s="14"/>
    </row>
    <row r="742" spans="1:29" hidden="1" x14ac:dyDescent="0.3">
      <c r="A742" s="13" t="s">
        <v>3383</v>
      </c>
      <c r="B742" s="19" t="s">
        <v>482</v>
      </c>
      <c r="C742" s="19" t="s">
        <v>499</v>
      </c>
      <c r="D742" s="19" t="s">
        <v>500</v>
      </c>
      <c r="E742" s="19" t="s">
        <v>3159</v>
      </c>
      <c r="F742" s="19" t="s">
        <v>3159</v>
      </c>
      <c r="G742" s="19">
        <v>72</v>
      </c>
      <c r="H742" s="19" t="s">
        <v>3116</v>
      </c>
      <c r="I742" s="19" t="s">
        <v>3160</v>
      </c>
      <c r="J742" s="19"/>
      <c r="K742" s="19" t="s">
        <v>486</v>
      </c>
      <c r="L742" s="19" t="s">
        <v>496</v>
      </c>
      <c r="M742" s="20">
        <v>0</v>
      </c>
      <c r="N742" s="21">
        <v>900011079</v>
      </c>
      <c r="O742" s="14"/>
      <c r="P742" s="22">
        <v>9070</v>
      </c>
      <c r="Q742" s="52"/>
      <c r="R742" s="52">
        <v>0</v>
      </c>
      <c r="S742" s="22">
        <f t="shared" si="77"/>
        <v>9070</v>
      </c>
      <c r="T742" s="37">
        <f t="shared" si="78"/>
        <v>0</v>
      </c>
      <c r="U742" s="20">
        <v>0</v>
      </c>
      <c r="V742" s="17">
        <v>0</v>
      </c>
      <c r="W742" s="38">
        <f t="shared" si="80"/>
        <v>0</v>
      </c>
      <c r="X742" s="52">
        <v>0</v>
      </c>
      <c r="Y742" s="15">
        <v>2.5000000000000001E-2</v>
      </c>
      <c r="Z742" s="51">
        <f t="shared" si="81"/>
        <v>0</v>
      </c>
      <c r="AA742" s="20">
        <v>0</v>
      </c>
      <c r="AB742" s="39">
        <f t="shared" si="79"/>
        <v>0</v>
      </c>
      <c r="AC742" s="14"/>
    </row>
    <row r="743" spans="1:29" hidden="1" x14ac:dyDescent="0.3">
      <c r="A743" s="13" t="s">
        <v>3383</v>
      </c>
      <c r="B743" s="19" t="s">
        <v>482</v>
      </c>
      <c r="C743" s="19" t="s">
        <v>499</v>
      </c>
      <c r="D743" s="19" t="s">
        <v>500</v>
      </c>
      <c r="E743" s="19" t="s">
        <v>3141</v>
      </c>
      <c r="F743" s="19" t="s">
        <v>3141</v>
      </c>
      <c r="G743" s="19">
        <v>72</v>
      </c>
      <c r="H743" s="19" t="s">
        <v>3116</v>
      </c>
      <c r="I743" s="19" t="s">
        <v>3141</v>
      </c>
      <c r="J743" s="19"/>
      <c r="K743" s="19" t="s">
        <v>486</v>
      </c>
      <c r="L743" s="19" t="s">
        <v>487</v>
      </c>
      <c r="M743" s="20">
        <v>0.01</v>
      </c>
      <c r="N743" s="21">
        <v>900010629</v>
      </c>
      <c r="O743" s="14"/>
      <c r="P743" s="22">
        <v>10157.66</v>
      </c>
      <c r="Q743" s="52"/>
      <c r="R743" s="52">
        <v>4484.3599999999997</v>
      </c>
      <c r="S743" s="22">
        <f t="shared" si="77"/>
        <v>5673.3</v>
      </c>
      <c r="T743" s="37">
        <f t="shared" si="78"/>
        <v>4439.9603960396034</v>
      </c>
      <c r="U743" s="20">
        <v>0</v>
      </c>
      <c r="V743" s="17">
        <v>0</v>
      </c>
      <c r="W743" s="38">
        <f t="shared" si="80"/>
        <v>44.399603960396234</v>
      </c>
      <c r="X743" s="52">
        <v>4484.3599999999997</v>
      </c>
      <c r="Y743" s="15">
        <v>2.5000000000000001E-2</v>
      </c>
      <c r="Z743" s="51">
        <f t="shared" si="81"/>
        <v>112.10899999999999</v>
      </c>
      <c r="AA743" s="20">
        <v>0</v>
      </c>
      <c r="AB743" s="39">
        <f t="shared" si="79"/>
        <v>4484.3599999999997</v>
      </c>
      <c r="AC743" s="14"/>
    </row>
    <row r="744" spans="1:29" hidden="1" x14ac:dyDescent="0.3">
      <c r="A744" s="13" t="s">
        <v>3383</v>
      </c>
      <c r="B744" s="19" t="s">
        <v>482</v>
      </c>
      <c r="C744" s="19" t="s">
        <v>499</v>
      </c>
      <c r="D744" s="19" t="s">
        <v>500</v>
      </c>
      <c r="E744" s="19" t="s">
        <v>3161</v>
      </c>
      <c r="F744" s="19" t="s">
        <v>3161</v>
      </c>
      <c r="G744" s="19">
        <v>72</v>
      </c>
      <c r="H744" s="19" t="s">
        <v>3116</v>
      </c>
      <c r="I744" s="19" t="s">
        <v>3161</v>
      </c>
      <c r="J744" s="19"/>
      <c r="K744" s="19" t="s">
        <v>486</v>
      </c>
      <c r="L744" s="19" t="s">
        <v>496</v>
      </c>
      <c r="M744" s="20">
        <v>0</v>
      </c>
      <c r="N744" s="21">
        <v>900010282</v>
      </c>
      <c r="O744" s="14"/>
      <c r="P744" s="22">
        <v>857267.36999999988</v>
      </c>
      <c r="Q744" s="52"/>
      <c r="R744" s="52">
        <v>232899.29</v>
      </c>
      <c r="S744" s="22">
        <f t="shared" si="77"/>
        <v>624368.07999999984</v>
      </c>
      <c r="T744" s="37">
        <f t="shared" si="78"/>
        <v>232899.29</v>
      </c>
      <c r="U744" s="20">
        <v>0</v>
      </c>
      <c r="V744" s="17">
        <v>0</v>
      </c>
      <c r="W744" s="38">
        <f t="shared" si="80"/>
        <v>0</v>
      </c>
      <c r="X744" s="52">
        <v>232899.29</v>
      </c>
      <c r="Y744" s="15">
        <v>2.5000000000000001E-2</v>
      </c>
      <c r="Z744" s="51">
        <f t="shared" si="81"/>
        <v>5822.4822500000009</v>
      </c>
      <c r="AA744" s="20">
        <v>0</v>
      </c>
      <c r="AB744" s="39">
        <f t="shared" si="79"/>
        <v>232899.29</v>
      </c>
      <c r="AC744" s="14"/>
    </row>
    <row r="745" spans="1:29" hidden="1" x14ac:dyDescent="0.3">
      <c r="A745" s="13" t="s">
        <v>3383</v>
      </c>
      <c r="B745" s="19" t="s">
        <v>482</v>
      </c>
      <c r="C745" s="19" t="s">
        <v>499</v>
      </c>
      <c r="D745" s="19" t="s">
        <v>500</v>
      </c>
      <c r="E745" s="19" t="s">
        <v>3162</v>
      </c>
      <c r="F745" s="19" t="s">
        <v>3162</v>
      </c>
      <c r="G745" s="19">
        <v>72</v>
      </c>
      <c r="H745" s="19" t="s">
        <v>3116</v>
      </c>
      <c r="I745" s="19" t="s">
        <v>3163</v>
      </c>
      <c r="J745" s="19"/>
      <c r="K745" s="19" t="s">
        <v>486</v>
      </c>
      <c r="L745" s="19" t="s">
        <v>496</v>
      </c>
      <c r="M745" s="20">
        <v>0</v>
      </c>
      <c r="N745" s="21">
        <v>600005195</v>
      </c>
      <c r="O745" s="14"/>
      <c r="P745" s="22">
        <v>91990.040000000052</v>
      </c>
      <c r="Q745" s="52"/>
      <c r="R745" s="52">
        <v>6453.9</v>
      </c>
      <c r="S745" s="22">
        <f t="shared" si="77"/>
        <v>85536.140000000058</v>
      </c>
      <c r="T745" s="37">
        <f t="shared" si="78"/>
        <v>6453.9</v>
      </c>
      <c r="U745" s="20">
        <v>0</v>
      </c>
      <c r="V745" s="17">
        <v>0</v>
      </c>
      <c r="W745" s="38">
        <f t="shared" si="80"/>
        <v>0</v>
      </c>
      <c r="X745" s="52">
        <v>0</v>
      </c>
      <c r="Y745" s="15">
        <v>2.5000000000000001E-2</v>
      </c>
      <c r="Z745" s="51">
        <f t="shared" si="81"/>
        <v>161.3475</v>
      </c>
      <c r="AA745" s="20">
        <v>0</v>
      </c>
      <c r="AB745" s="39">
        <f t="shared" si="79"/>
        <v>6453.9</v>
      </c>
      <c r="AC745" s="14"/>
    </row>
    <row r="746" spans="1:29" hidden="1" x14ac:dyDescent="0.3">
      <c r="A746" s="13" t="s">
        <v>3383</v>
      </c>
      <c r="B746" s="19" t="s">
        <v>482</v>
      </c>
      <c r="C746" s="19" t="s">
        <v>499</v>
      </c>
      <c r="D746" s="19" t="s">
        <v>535</v>
      </c>
      <c r="E746" s="19" t="s">
        <v>3147</v>
      </c>
      <c r="F746" s="19" t="s">
        <v>3148</v>
      </c>
      <c r="G746" s="19">
        <v>72</v>
      </c>
      <c r="H746" s="19" t="s">
        <v>3116</v>
      </c>
      <c r="I746" s="19" t="s">
        <v>3164</v>
      </c>
      <c r="J746" s="19"/>
      <c r="K746" s="19" t="s">
        <v>486</v>
      </c>
      <c r="L746" s="19" t="s">
        <v>496</v>
      </c>
      <c r="M746" s="20">
        <v>0</v>
      </c>
      <c r="N746" s="21">
        <v>400002786</v>
      </c>
      <c r="O746" s="14"/>
      <c r="P746" s="22">
        <v>9802.6400000000394</v>
      </c>
      <c r="Q746" s="52"/>
      <c r="R746" s="52">
        <v>11787.689999999999</v>
      </c>
      <c r="S746" s="22">
        <f t="shared" si="77"/>
        <v>-1985.0499999999593</v>
      </c>
      <c r="T746" s="37">
        <f t="shared" si="78"/>
        <v>11787.689999999999</v>
      </c>
      <c r="U746" s="20">
        <v>0</v>
      </c>
      <c r="V746" s="17">
        <v>0</v>
      </c>
      <c r="W746" s="38">
        <f t="shared" si="80"/>
        <v>0</v>
      </c>
      <c r="X746" s="52">
        <v>1874.87</v>
      </c>
      <c r="Y746" s="15">
        <v>2.5000000000000001E-2</v>
      </c>
      <c r="Z746" s="51">
        <f t="shared" si="81"/>
        <v>294.69225</v>
      </c>
      <c r="AA746" s="20">
        <v>0</v>
      </c>
      <c r="AB746" s="39">
        <f t="shared" si="79"/>
        <v>11787.689999999999</v>
      </c>
      <c r="AC746" s="14"/>
    </row>
    <row r="747" spans="1:29" hidden="1" x14ac:dyDescent="0.3">
      <c r="A747" s="13" t="s">
        <v>3383</v>
      </c>
      <c r="B747" s="19" t="s">
        <v>482</v>
      </c>
      <c r="C747" s="19" t="s">
        <v>499</v>
      </c>
      <c r="D747" s="19" t="s">
        <v>552</v>
      </c>
      <c r="E747" s="19" t="s">
        <v>1658</v>
      </c>
      <c r="F747" s="19" t="s">
        <v>1658</v>
      </c>
      <c r="G747" s="19">
        <v>72</v>
      </c>
      <c r="H747" s="19" t="s">
        <v>3116</v>
      </c>
      <c r="I747" s="19" t="s">
        <v>3165</v>
      </c>
      <c r="J747" s="19"/>
      <c r="K747" s="19" t="s">
        <v>486</v>
      </c>
      <c r="L747" s="19" t="s">
        <v>496</v>
      </c>
      <c r="M747" s="20">
        <v>0</v>
      </c>
      <c r="N747" s="21">
        <v>900009242</v>
      </c>
      <c r="O747" s="14"/>
      <c r="P747" s="22">
        <v>7580.0599999999922</v>
      </c>
      <c r="Q747" s="52"/>
      <c r="R747" s="52">
        <v>2194.14</v>
      </c>
      <c r="S747" s="22">
        <f t="shared" si="77"/>
        <v>5385.9199999999928</v>
      </c>
      <c r="T747" s="37">
        <f t="shared" si="78"/>
        <v>2194.14</v>
      </c>
      <c r="U747" s="20">
        <v>0</v>
      </c>
      <c r="V747" s="17">
        <v>0</v>
      </c>
      <c r="W747" s="38">
        <f t="shared" si="80"/>
        <v>0</v>
      </c>
      <c r="X747" s="52">
        <v>2194.14</v>
      </c>
      <c r="Y747" s="15">
        <v>2.5000000000000001E-2</v>
      </c>
      <c r="Z747" s="51">
        <f t="shared" si="81"/>
        <v>54.853499999999997</v>
      </c>
      <c r="AA747" s="20">
        <v>0</v>
      </c>
      <c r="AB747" s="39">
        <f t="shared" si="79"/>
        <v>2194.14</v>
      </c>
      <c r="AC747" s="14"/>
    </row>
    <row r="748" spans="1:29" hidden="1" x14ac:dyDescent="0.3">
      <c r="A748" s="13" t="s">
        <v>3383</v>
      </c>
      <c r="B748" s="19" t="s">
        <v>482</v>
      </c>
      <c r="C748" s="19" t="s">
        <v>499</v>
      </c>
      <c r="D748" s="19" t="s">
        <v>552</v>
      </c>
      <c r="E748" s="19" t="s">
        <v>3166</v>
      </c>
      <c r="F748" s="19" t="s">
        <v>3166</v>
      </c>
      <c r="G748" s="19">
        <v>72</v>
      </c>
      <c r="H748" s="19" t="s">
        <v>3116</v>
      </c>
      <c r="I748" s="19" t="s">
        <v>3166</v>
      </c>
      <c r="J748" s="19"/>
      <c r="K748" s="19" t="s">
        <v>486</v>
      </c>
      <c r="L748" s="19" t="s">
        <v>496</v>
      </c>
      <c r="M748" s="20">
        <v>0</v>
      </c>
      <c r="N748" s="21">
        <v>600006917</v>
      </c>
      <c r="O748" s="14"/>
      <c r="P748" s="22">
        <v>50608</v>
      </c>
      <c r="Q748" s="52"/>
      <c r="R748" s="52">
        <v>28290</v>
      </c>
      <c r="S748" s="22">
        <f t="shared" si="77"/>
        <v>22318</v>
      </c>
      <c r="T748" s="37">
        <f t="shared" si="78"/>
        <v>28290</v>
      </c>
      <c r="U748" s="20">
        <v>0</v>
      </c>
      <c r="V748" s="17">
        <v>0</v>
      </c>
      <c r="W748" s="38">
        <f t="shared" si="80"/>
        <v>0</v>
      </c>
      <c r="X748" s="52">
        <v>28290</v>
      </c>
      <c r="Y748" s="15">
        <v>2.5000000000000001E-2</v>
      </c>
      <c r="Z748" s="51">
        <f t="shared" si="81"/>
        <v>707.25</v>
      </c>
      <c r="AA748" s="20">
        <v>0</v>
      </c>
      <c r="AB748" s="39">
        <f t="shared" si="79"/>
        <v>28290</v>
      </c>
      <c r="AC748" s="14"/>
    </row>
    <row r="749" spans="1:29" hidden="1" x14ac:dyDescent="0.3">
      <c r="A749" s="13" t="s">
        <v>3383</v>
      </c>
      <c r="B749" s="19" t="s">
        <v>482</v>
      </c>
      <c r="C749" s="19" t="s">
        <v>483</v>
      </c>
      <c r="D749" s="19" t="s">
        <v>484</v>
      </c>
      <c r="E749" s="19" t="s">
        <v>3167</v>
      </c>
      <c r="F749" s="19" t="s">
        <v>3167</v>
      </c>
      <c r="G749" s="21">
        <v>72</v>
      </c>
      <c r="H749" s="19" t="s">
        <v>3116</v>
      </c>
      <c r="I749" s="19" t="s">
        <v>3168</v>
      </c>
      <c r="J749" s="19"/>
      <c r="K749" s="19" t="s">
        <v>486</v>
      </c>
      <c r="L749" s="19" t="s">
        <v>496</v>
      </c>
      <c r="M749" s="24">
        <v>0</v>
      </c>
      <c r="N749" s="21">
        <v>900007925</v>
      </c>
      <c r="O749" s="14"/>
      <c r="P749" s="22">
        <v>3603.6000000000058</v>
      </c>
      <c r="Q749" s="52"/>
      <c r="R749" s="52">
        <v>3492</v>
      </c>
      <c r="S749" s="22">
        <f t="shared" si="77"/>
        <v>111.60000000000582</v>
      </c>
      <c r="T749" s="37">
        <f t="shared" si="78"/>
        <v>3492</v>
      </c>
      <c r="U749" s="24">
        <v>0</v>
      </c>
      <c r="V749" s="17">
        <v>0</v>
      </c>
      <c r="W749" s="38">
        <f t="shared" si="80"/>
        <v>0</v>
      </c>
      <c r="X749" s="52">
        <v>3492</v>
      </c>
      <c r="Y749" s="15">
        <v>2.5000000000000001E-2</v>
      </c>
      <c r="Z749" s="51">
        <f t="shared" si="81"/>
        <v>87.300000000000011</v>
      </c>
      <c r="AA749" s="24">
        <v>0</v>
      </c>
      <c r="AB749" s="39">
        <f t="shared" si="79"/>
        <v>3492</v>
      </c>
      <c r="AC749" s="14"/>
    </row>
    <row r="750" spans="1:29" hidden="1" x14ac:dyDescent="0.3">
      <c r="A750" s="13" t="s">
        <v>3383</v>
      </c>
      <c r="B750" s="19" t="s">
        <v>482</v>
      </c>
      <c r="C750" s="19" t="s">
        <v>499</v>
      </c>
      <c r="D750" s="19" t="s">
        <v>500</v>
      </c>
      <c r="E750" s="19" t="s">
        <v>3169</v>
      </c>
      <c r="F750" s="19" t="s">
        <v>3169</v>
      </c>
      <c r="G750" s="21">
        <v>72</v>
      </c>
      <c r="H750" s="19" t="s">
        <v>3116</v>
      </c>
      <c r="I750" s="19" t="s">
        <v>3169</v>
      </c>
      <c r="J750" s="19"/>
      <c r="K750" s="19" t="s">
        <v>486</v>
      </c>
      <c r="L750" s="19" t="s">
        <v>496</v>
      </c>
      <c r="M750" s="20">
        <v>0</v>
      </c>
      <c r="N750" s="21">
        <v>900009495</v>
      </c>
      <c r="O750" s="14"/>
      <c r="P750" s="22">
        <v>12.929999999999836</v>
      </c>
      <c r="Q750" s="52"/>
      <c r="R750" s="52">
        <v>8.4499999999999993</v>
      </c>
      <c r="S750" s="22">
        <f t="shared" si="77"/>
        <v>4.479999999999837</v>
      </c>
      <c r="T750" s="37">
        <f t="shared" si="78"/>
        <v>8.4499999999999993</v>
      </c>
      <c r="U750" s="20">
        <v>0</v>
      </c>
      <c r="V750" s="17">
        <v>0</v>
      </c>
      <c r="W750" s="38">
        <f t="shared" si="80"/>
        <v>0</v>
      </c>
      <c r="X750" s="52">
        <v>8.4499999999999993</v>
      </c>
      <c r="Y750" s="15">
        <v>2.5000000000000001E-2</v>
      </c>
      <c r="Z750" s="51">
        <f t="shared" si="81"/>
        <v>0.21124999999999999</v>
      </c>
      <c r="AA750" s="20">
        <v>0</v>
      </c>
      <c r="AB750" s="39">
        <f t="shared" si="79"/>
        <v>8.4499999999999993</v>
      </c>
      <c r="AC750" s="14"/>
    </row>
    <row r="751" spans="1:29" hidden="1" x14ac:dyDescent="0.3">
      <c r="A751" s="13" t="s">
        <v>3383</v>
      </c>
      <c r="B751" s="19" t="s">
        <v>482</v>
      </c>
      <c r="C751" s="19" t="s">
        <v>499</v>
      </c>
      <c r="D751" s="19" t="s">
        <v>500</v>
      </c>
      <c r="E751" s="19" t="s">
        <v>704</v>
      </c>
      <c r="F751" s="19" t="s">
        <v>704</v>
      </c>
      <c r="G751" s="21">
        <v>72</v>
      </c>
      <c r="H751" s="19" t="s">
        <v>3116</v>
      </c>
      <c r="I751" s="19" t="s">
        <v>3170</v>
      </c>
      <c r="J751" s="19"/>
      <c r="K751" s="19" t="s">
        <v>486</v>
      </c>
      <c r="L751" s="19" t="s">
        <v>487</v>
      </c>
      <c r="M751" s="20">
        <v>0.02</v>
      </c>
      <c r="N751" s="21">
        <v>900010914</v>
      </c>
      <c r="O751" s="14"/>
      <c r="P751" s="22">
        <v>17084</v>
      </c>
      <c r="Q751" s="52"/>
      <c r="R751" s="52">
        <v>14095.83</v>
      </c>
      <c r="S751" s="22">
        <f t="shared" si="77"/>
        <v>2988.17</v>
      </c>
      <c r="T751" s="37">
        <f t="shared" si="78"/>
        <v>13819.441176470587</v>
      </c>
      <c r="U751" s="20">
        <v>0</v>
      </c>
      <c r="V751" s="17">
        <v>0</v>
      </c>
      <c r="W751" s="38">
        <f t="shared" si="80"/>
        <v>276.38882352941255</v>
      </c>
      <c r="X751" s="52">
        <v>14095.83</v>
      </c>
      <c r="Y751" s="15">
        <v>2.5000000000000001E-2</v>
      </c>
      <c r="Z751" s="51">
        <f t="shared" si="81"/>
        <v>352.39575000000002</v>
      </c>
      <c r="AA751" s="20">
        <v>0</v>
      </c>
      <c r="AB751" s="39">
        <f t="shared" si="79"/>
        <v>14095.83</v>
      </c>
      <c r="AC751" s="14"/>
    </row>
    <row r="752" spans="1:29" hidden="1" x14ac:dyDescent="0.3">
      <c r="A752" s="13" t="s">
        <v>3383</v>
      </c>
      <c r="B752" s="19" t="s">
        <v>482</v>
      </c>
      <c r="C752" s="19" t="s">
        <v>499</v>
      </c>
      <c r="D752" s="19" t="s">
        <v>500</v>
      </c>
      <c r="E752" s="19" t="s">
        <v>3171</v>
      </c>
      <c r="F752" s="19" t="s">
        <v>3171</v>
      </c>
      <c r="G752" s="21">
        <v>72</v>
      </c>
      <c r="H752" s="19" t="s">
        <v>3116</v>
      </c>
      <c r="I752" s="19" t="s">
        <v>3171</v>
      </c>
      <c r="J752" s="19"/>
      <c r="K752" s="19" t="s">
        <v>486</v>
      </c>
      <c r="L752" s="19" t="s">
        <v>496</v>
      </c>
      <c r="M752" s="20">
        <v>0</v>
      </c>
      <c r="N752" s="21">
        <v>900008426</v>
      </c>
      <c r="O752" s="14"/>
      <c r="P752" s="22">
        <v>1841.1999999999989</v>
      </c>
      <c r="Q752" s="52"/>
      <c r="R752" s="52">
        <v>0</v>
      </c>
      <c r="S752" s="22">
        <f t="shared" si="77"/>
        <v>1841.1999999999989</v>
      </c>
      <c r="T752" s="37">
        <f t="shared" si="78"/>
        <v>0</v>
      </c>
      <c r="U752" s="20">
        <v>0</v>
      </c>
      <c r="V752" s="17">
        <v>0</v>
      </c>
      <c r="W752" s="38">
        <f t="shared" si="80"/>
        <v>0</v>
      </c>
      <c r="X752" s="52">
        <v>0</v>
      </c>
      <c r="Y752" s="15">
        <v>2.5000000000000001E-2</v>
      </c>
      <c r="Z752" s="51">
        <f t="shared" si="81"/>
        <v>0</v>
      </c>
      <c r="AA752" s="20">
        <v>0</v>
      </c>
      <c r="AB752" s="39">
        <f t="shared" si="79"/>
        <v>0</v>
      </c>
      <c r="AC752" s="14"/>
    </row>
    <row r="753" spans="1:29" hidden="1" x14ac:dyDescent="0.3">
      <c r="A753" s="13" t="s">
        <v>3383</v>
      </c>
      <c r="B753" s="19" t="s">
        <v>482</v>
      </c>
      <c r="C753" s="19" t="s">
        <v>499</v>
      </c>
      <c r="D753" s="19" t="s">
        <v>500</v>
      </c>
      <c r="E753" s="19" t="s">
        <v>1812</v>
      </c>
      <c r="F753" s="19" t="s">
        <v>3172</v>
      </c>
      <c r="G753" s="21">
        <v>72</v>
      </c>
      <c r="H753" s="19" t="s">
        <v>3116</v>
      </c>
      <c r="I753" s="19" t="s">
        <v>3173</v>
      </c>
      <c r="J753" s="19"/>
      <c r="K753" s="19" t="s">
        <v>486</v>
      </c>
      <c r="L753" s="19" t="s">
        <v>487</v>
      </c>
      <c r="M753" s="20">
        <v>0.02</v>
      </c>
      <c r="N753" s="21">
        <v>900010642</v>
      </c>
      <c r="O753" s="14"/>
      <c r="P753" s="22">
        <v>27253.24</v>
      </c>
      <c r="Q753" s="52"/>
      <c r="R753" s="52">
        <v>10.55</v>
      </c>
      <c r="S753" s="22">
        <f t="shared" si="77"/>
        <v>27242.690000000002</v>
      </c>
      <c r="T753" s="37">
        <f t="shared" si="78"/>
        <v>10.343137254901961</v>
      </c>
      <c r="U753" s="20">
        <v>0</v>
      </c>
      <c r="V753" s="17">
        <v>0</v>
      </c>
      <c r="W753" s="38">
        <f t="shared" si="80"/>
        <v>0.20686274509803937</v>
      </c>
      <c r="X753" s="52">
        <v>10.55</v>
      </c>
      <c r="Y753" s="15">
        <v>2.5000000000000001E-2</v>
      </c>
      <c r="Z753" s="51">
        <f t="shared" si="81"/>
        <v>0.26375000000000004</v>
      </c>
      <c r="AA753" s="20">
        <v>0</v>
      </c>
      <c r="AB753" s="39">
        <f t="shared" si="79"/>
        <v>10.55</v>
      </c>
      <c r="AC753" s="14"/>
    </row>
    <row r="754" spans="1:29" hidden="1" x14ac:dyDescent="0.3">
      <c r="A754" s="13" t="s">
        <v>3383</v>
      </c>
      <c r="B754" s="19" t="s">
        <v>482</v>
      </c>
      <c r="C754" s="19" t="s">
        <v>499</v>
      </c>
      <c r="D754" s="19" t="s">
        <v>500</v>
      </c>
      <c r="E754" s="19" t="s">
        <v>3174</v>
      </c>
      <c r="F754" s="19" t="s">
        <v>3174</v>
      </c>
      <c r="G754" s="21">
        <v>72</v>
      </c>
      <c r="H754" s="19" t="s">
        <v>3116</v>
      </c>
      <c r="I754" s="19" t="s">
        <v>3175</v>
      </c>
      <c r="J754" s="19"/>
      <c r="K754" s="19" t="s">
        <v>486</v>
      </c>
      <c r="L754" s="19" t="s">
        <v>496</v>
      </c>
      <c r="M754" s="20">
        <v>0</v>
      </c>
      <c r="N754" s="21">
        <v>900010399</v>
      </c>
      <c r="O754" s="14"/>
      <c r="P754" s="22">
        <v>5093.1000000000022</v>
      </c>
      <c r="Q754" s="52"/>
      <c r="R754" s="52">
        <v>4924.8</v>
      </c>
      <c r="S754" s="22">
        <f t="shared" si="77"/>
        <v>168.300000000002</v>
      </c>
      <c r="T754" s="37">
        <f t="shared" si="78"/>
        <v>4924.8</v>
      </c>
      <c r="U754" s="20">
        <v>0</v>
      </c>
      <c r="V754" s="17">
        <v>0</v>
      </c>
      <c r="W754" s="38">
        <f t="shared" si="80"/>
        <v>0</v>
      </c>
      <c r="X754" s="52">
        <v>4924.8</v>
      </c>
      <c r="Y754" s="15">
        <v>2.5000000000000001E-2</v>
      </c>
      <c r="Z754" s="51">
        <f t="shared" si="81"/>
        <v>123.12</v>
      </c>
      <c r="AA754" s="20">
        <v>0</v>
      </c>
      <c r="AB754" s="39">
        <f t="shared" si="79"/>
        <v>4924.8</v>
      </c>
      <c r="AC754" s="14"/>
    </row>
    <row r="755" spans="1:29" hidden="1" x14ac:dyDescent="0.3">
      <c r="A755" s="13" t="s">
        <v>3383</v>
      </c>
      <c r="B755" s="19" t="s">
        <v>482</v>
      </c>
      <c r="C755" s="19" t="s">
        <v>499</v>
      </c>
      <c r="D755" s="19" t="s">
        <v>535</v>
      </c>
      <c r="E755" s="19" t="s">
        <v>3176</v>
      </c>
      <c r="F755" s="19" t="s">
        <v>3176</v>
      </c>
      <c r="G755" s="21">
        <v>72</v>
      </c>
      <c r="H755" s="19" t="s">
        <v>3116</v>
      </c>
      <c r="I755" s="19" t="s">
        <v>3177</v>
      </c>
      <c r="J755" s="19"/>
      <c r="K755" s="19" t="s">
        <v>486</v>
      </c>
      <c r="L755" s="19" t="s">
        <v>496</v>
      </c>
      <c r="M755" s="20">
        <v>0</v>
      </c>
      <c r="N755" s="21">
        <v>600006058</v>
      </c>
      <c r="O755" s="14"/>
      <c r="P755" s="22">
        <v>190.38000000000102</v>
      </c>
      <c r="Q755" s="52"/>
      <c r="R755" s="52">
        <v>24</v>
      </c>
      <c r="S755" s="22">
        <f t="shared" si="77"/>
        <v>166.38000000000102</v>
      </c>
      <c r="T755" s="37">
        <f t="shared" si="78"/>
        <v>24</v>
      </c>
      <c r="U755" s="20">
        <v>0</v>
      </c>
      <c r="V755" s="17">
        <v>0</v>
      </c>
      <c r="W755" s="38">
        <f t="shared" si="80"/>
        <v>0</v>
      </c>
      <c r="X755" s="52">
        <v>24</v>
      </c>
      <c r="Y755" s="15">
        <v>2.5000000000000001E-2</v>
      </c>
      <c r="Z755" s="51">
        <f t="shared" si="81"/>
        <v>0.60000000000000009</v>
      </c>
      <c r="AA755" s="20">
        <v>0</v>
      </c>
      <c r="AB755" s="39">
        <f t="shared" si="79"/>
        <v>24</v>
      </c>
      <c r="AC755" s="14"/>
    </row>
    <row r="756" spans="1:29" hidden="1" x14ac:dyDescent="0.3">
      <c r="A756" s="13" t="s">
        <v>3383</v>
      </c>
      <c r="B756" s="19" t="s">
        <v>482</v>
      </c>
      <c r="C756" s="19" t="s">
        <v>499</v>
      </c>
      <c r="D756" s="19" t="s">
        <v>549</v>
      </c>
      <c r="E756" s="19" t="s">
        <v>3178</v>
      </c>
      <c r="F756" s="19" t="s">
        <v>3178</v>
      </c>
      <c r="G756" s="21">
        <v>72</v>
      </c>
      <c r="H756" s="19" t="s">
        <v>3116</v>
      </c>
      <c r="I756" s="19" t="s">
        <v>3178</v>
      </c>
      <c r="J756" s="19"/>
      <c r="K756" s="19" t="s">
        <v>486</v>
      </c>
      <c r="L756" s="19" t="s">
        <v>496</v>
      </c>
      <c r="M756" s="20">
        <v>0</v>
      </c>
      <c r="N756" s="21">
        <v>600006787</v>
      </c>
      <c r="O756" s="14"/>
      <c r="P756" s="22">
        <v>10773.900000000001</v>
      </c>
      <c r="Q756" s="52"/>
      <c r="R756" s="52">
        <v>10590</v>
      </c>
      <c r="S756" s="22">
        <f t="shared" si="77"/>
        <v>183.90000000000146</v>
      </c>
      <c r="T756" s="37">
        <f t="shared" si="78"/>
        <v>10590</v>
      </c>
      <c r="U756" s="20">
        <v>0</v>
      </c>
      <c r="V756" s="17">
        <v>0</v>
      </c>
      <c r="W756" s="38">
        <f t="shared" si="80"/>
        <v>0</v>
      </c>
      <c r="X756" s="52">
        <v>2775.5</v>
      </c>
      <c r="Y756" s="15">
        <v>2.5000000000000001E-2</v>
      </c>
      <c r="Z756" s="51">
        <f t="shared" si="81"/>
        <v>264.75</v>
      </c>
      <c r="AA756" s="20">
        <v>0</v>
      </c>
      <c r="AB756" s="39">
        <f t="shared" si="79"/>
        <v>10590</v>
      </c>
      <c r="AC756" s="14"/>
    </row>
    <row r="757" spans="1:29" hidden="1" x14ac:dyDescent="0.3">
      <c r="A757" s="13" t="s">
        <v>3383</v>
      </c>
      <c r="B757" s="25" t="s">
        <v>482</v>
      </c>
      <c r="C757" s="25" t="s">
        <v>499</v>
      </c>
      <c r="D757" s="25" t="s">
        <v>500</v>
      </c>
      <c r="E757" s="25" t="s">
        <v>365</v>
      </c>
      <c r="F757" s="25" t="s">
        <v>505</v>
      </c>
      <c r="G757" s="26">
        <v>72</v>
      </c>
      <c r="H757" s="25" t="s">
        <v>3116</v>
      </c>
      <c r="I757" s="25" t="s">
        <v>3179</v>
      </c>
      <c r="J757" s="25"/>
      <c r="K757" s="25" t="s">
        <v>486</v>
      </c>
      <c r="L757" s="25" t="s">
        <v>496</v>
      </c>
      <c r="M757" s="27">
        <v>0</v>
      </c>
      <c r="N757" s="26">
        <v>600006139</v>
      </c>
      <c r="O757" s="14"/>
      <c r="P757" s="22">
        <v>1.6299999999996544</v>
      </c>
      <c r="Q757" s="52"/>
      <c r="R757" s="52">
        <v>0</v>
      </c>
      <c r="S757" s="22">
        <f t="shared" si="77"/>
        <v>1.6299999999996544</v>
      </c>
      <c r="T757" s="37">
        <f t="shared" si="78"/>
        <v>0</v>
      </c>
      <c r="U757" s="27">
        <v>0</v>
      </c>
      <c r="V757" s="17">
        <v>0</v>
      </c>
      <c r="W757" s="38">
        <f t="shared" si="80"/>
        <v>0</v>
      </c>
      <c r="X757" s="52">
        <v>0</v>
      </c>
      <c r="Y757" s="15">
        <v>2.5000000000000001E-2</v>
      </c>
      <c r="Z757" s="51">
        <f t="shared" si="81"/>
        <v>0</v>
      </c>
      <c r="AA757" s="27">
        <v>0</v>
      </c>
      <c r="AB757" s="39">
        <f t="shared" si="79"/>
        <v>0</v>
      </c>
      <c r="AC757" s="14"/>
    </row>
    <row r="758" spans="1:29" hidden="1" x14ac:dyDescent="0.3">
      <c r="A758" s="13" t="s">
        <v>3383</v>
      </c>
      <c r="B758" s="25" t="s">
        <v>482</v>
      </c>
      <c r="C758" s="25" t="s">
        <v>499</v>
      </c>
      <c r="D758" s="25" t="s">
        <v>1653</v>
      </c>
      <c r="E758" s="25" t="s">
        <v>3180</v>
      </c>
      <c r="F758" s="25" t="s">
        <v>3180</v>
      </c>
      <c r="G758" s="26">
        <v>72</v>
      </c>
      <c r="H758" s="25" t="s">
        <v>3116</v>
      </c>
      <c r="I758" s="25" t="s">
        <v>3181</v>
      </c>
      <c r="J758" s="25"/>
      <c r="K758" s="25" t="s">
        <v>486</v>
      </c>
      <c r="L758" s="25" t="s">
        <v>496</v>
      </c>
      <c r="M758" s="27">
        <v>0</v>
      </c>
      <c r="N758" s="26">
        <v>900009777</v>
      </c>
      <c r="O758" s="14"/>
      <c r="P758" s="22">
        <v>1.000000000003638</v>
      </c>
      <c r="Q758" s="52"/>
      <c r="R758" s="52">
        <v>0</v>
      </c>
      <c r="S758" s="22">
        <f t="shared" si="77"/>
        <v>1.000000000003638</v>
      </c>
      <c r="T758" s="37">
        <f t="shared" si="78"/>
        <v>0</v>
      </c>
      <c r="U758" s="27">
        <v>0</v>
      </c>
      <c r="V758" s="17">
        <v>0</v>
      </c>
      <c r="W758" s="38">
        <f t="shared" si="80"/>
        <v>0</v>
      </c>
      <c r="X758" s="52">
        <v>0</v>
      </c>
      <c r="Y758" s="15">
        <v>2.5000000000000001E-2</v>
      </c>
      <c r="Z758" s="51">
        <f t="shared" si="81"/>
        <v>0</v>
      </c>
      <c r="AA758" s="27">
        <v>0</v>
      </c>
      <c r="AB758" s="39">
        <f t="shared" si="79"/>
        <v>0</v>
      </c>
      <c r="AC758" s="14"/>
    </row>
    <row r="759" spans="1:29" hidden="1" x14ac:dyDescent="0.3">
      <c r="A759" s="13" t="s">
        <v>3383</v>
      </c>
      <c r="B759" s="25" t="s">
        <v>482</v>
      </c>
      <c r="C759" s="25" t="s">
        <v>499</v>
      </c>
      <c r="D759" s="25" t="s">
        <v>549</v>
      </c>
      <c r="E759" s="25" t="s">
        <v>3182</v>
      </c>
      <c r="F759" s="25" t="s">
        <v>3183</v>
      </c>
      <c r="G759" s="26">
        <v>72</v>
      </c>
      <c r="H759" s="25" t="s">
        <v>3116</v>
      </c>
      <c r="I759" s="25" t="s">
        <v>3184</v>
      </c>
      <c r="J759" s="25"/>
      <c r="K759" s="25" t="s">
        <v>486</v>
      </c>
      <c r="L759" s="25" t="s">
        <v>496</v>
      </c>
      <c r="M759" s="27">
        <v>0</v>
      </c>
      <c r="N759" s="26">
        <v>600000916</v>
      </c>
      <c r="O759" s="14"/>
      <c r="P759" s="22">
        <v>3.7999999984749593</v>
      </c>
      <c r="Q759" s="52"/>
      <c r="R759" s="52">
        <v>0</v>
      </c>
      <c r="S759" s="22">
        <f t="shared" ref="S759:S822" si="82">P759+Q759-R759</f>
        <v>3.7999999984749593</v>
      </c>
      <c r="T759" s="37">
        <f t="shared" ref="T759:T822" si="83">IF(L759="折扣",R759/(1+AA759)*M759,IF(L759="返现",R759/(1+AA759),R759/(1+M759+AA759)))</f>
        <v>0</v>
      </c>
      <c r="U759" s="27">
        <v>0</v>
      </c>
      <c r="V759" s="17">
        <v>0</v>
      </c>
      <c r="W759" s="38">
        <f t="shared" si="80"/>
        <v>0</v>
      </c>
      <c r="X759" s="52">
        <v>0</v>
      </c>
      <c r="Y759" s="15">
        <v>2.5000000000000001E-2</v>
      </c>
      <c r="Z759" s="51">
        <f t="shared" si="81"/>
        <v>0</v>
      </c>
      <c r="AA759" s="27">
        <v>0</v>
      </c>
      <c r="AB759" s="39">
        <f t="shared" ref="AB759:AB822" si="84">R759</f>
        <v>0</v>
      </c>
      <c r="AC759" s="14"/>
    </row>
    <row r="760" spans="1:29" hidden="1" x14ac:dyDescent="0.3">
      <c r="A760" s="13" t="s">
        <v>3383</v>
      </c>
      <c r="B760" s="25" t="s">
        <v>482</v>
      </c>
      <c r="C760" s="25" t="s">
        <v>499</v>
      </c>
      <c r="D760" s="25" t="s">
        <v>552</v>
      </c>
      <c r="E760" s="25" t="s">
        <v>513</v>
      </c>
      <c r="F760" s="25" t="s">
        <v>513</v>
      </c>
      <c r="G760" s="26">
        <v>72</v>
      </c>
      <c r="H760" s="25" t="s">
        <v>3116</v>
      </c>
      <c r="I760" s="25" t="s">
        <v>316</v>
      </c>
      <c r="J760" s="25"/>
      <c r="K760" s="25" t="s">
        <v>486</v>
      </c>
      <c r="L760" s="25" t="s">
        <v>487</v>
      </c>
      <c r="M760" s="27">
        <v>0.02</v>
      </c>
      <c r="N760" s="26">
        <v>900010736</v>
      </c>
      <c r="O760" s="14"/>
      <c r="P760" s="22">
        <v>3436.9</v>
      </c>
      <c r="Q760" s="52"/>
      <c r="R760" s="52">
        <v>0</v>
      </c>
      <c r="S760" s="22">
        <f t="shared" si="82"/>
        <v>3436.9</v>
      </c>
      <c r="T760" s="37">
        <f t="shared" si="83"/>
        <v>0</v>
      </c>
      <c r="U760" s="27">
        <v>0</v>
      </c>
      <c r="V760" s="17">
        <v>0</v>
      </c>
      <c r="W760" s="38">
        <f t="shared" si="80"/>
        <v>0</v>
      </c>
      <c r="X760" s="52">
        <v>0</v>
      </c>
      <c r="Y760" s="15">
        <v>2.5000000000000001E-2</v>
      </c>
      <c r="Z760" s="51">
        <f t="shared" si="81"/>
        <v>0</v>
      </c>
      <c r="AA760" s="27">
        <v>0</v>
      </c>
      <c r="AB760" s="39">
        <f t="shared" si="84"/>
        <v>0</v>
      </c>
      <c r="AC760" s="14"/>
    </row>
    <row r="761" spans="1:29" hidden="1" x14ac:dyDescent="0.3">
      <c r="A761" s="13" t="s">
        <v>3383</v>
      </c>
      <c r="B761" s="25" t="s">
        <v>482</v>
      </c>
      <c r="C761" s="25" t="s">
        <v>499</v>
      </c>
      <c r="D761" s="25" t="s">
        <v>552</v>
      </c>
      <c r="E761" s="25" t="s">
        <v>3185</v>
      </c>
      <c r="F761" s="25" t="s">
        <v>3185</v>
      </c>
      <c r="G761" s="26">
        <v>72</v>
      </c>
      <c r="H761" s="25" t="s">
        <v>3116</v>
      </c>
      <c r="I761" s="25" t="s">
        <v>3134</v>
      </c>
      <c r="J761" s="25"/>
      <c r="K761" s="25" t="s">
        <v>486</v>
      </c>
      <c r="L761" s="25" t="s">
        <v>496</v>
      </c>
      <c r="M761" s="27">
        <v>0</v>
      </c>
      <c r="N761" s="26">
        <v>900009791</v>
      </c>
      <c r="O761" s="14"/>
      <c r="P761" s="22">
        <v>1.6499999999978172</v>
      </c>
      <c r="Q761" s="52"/>
      <c r="R761" s="52">
        <v>1.6499999999978172</v>
      </c>
      <c r="S761" s="22">
        <f t="shared" si="82"/>
        <v>0</v>
      </c>
      <c r="T761" s="37">
        <f t="shared" si="83"/>
        <v>1.6499999999978172</v>
      </c>
      <c r="U761" s="27">
        <v>0</v>
      </c>
      <c r="V761" s="17">
        <v>0</v>
      </c>
      <c r="W761" s="38">
        <f t="shared" si="80"/>
        <v>0</v>
      </c>
      <c r="X761" s="52">
        <v>0</v>
      </c>
      <c r="Y761" s="15">
        <v>2.5000000000000001E-2</v>
      </c>
      <c r="Z761" s="51">
        <f t="shared" si="81"/>
        <v>4.1249999999945434E-2</v>
      </c>
      <c r="AA761" s="27">
        <v>0</v>
      </c>
      <c r="AB761" s="39">
        <f t="shared" si="84"/>
        <v>1.6499999999978172</v>
      </c>
      <c r="AC761" s="14"/>
    </row>
    <row r="762" spans="1:29" hidden="1" x14ac:dyDescent="0.3">
      <c r="A762" s="13" t="s">
        <v>3383</v>
      </c>
      <c r="B762" s="25" t="s">
        <v>482</v>
      </c>
      <c r="C762" s="25" t="s">
        <v>483</v>
      </c>
      <c r="D762" s="25" t="s">
        <v>484</v>
      </c>
      <c r="E762" s="25" t="s">
        <v>726</v>
      </c>
      <c r="F762" s="25" t="s">
        <v>3186</v>
      </c>
      <c r="G762" s="26">
        <v>72</v>
      </c>
      <c r="H762" s="25" t="s">
        <v>3116</v>
      </c>
      <c r="I762" s="25" t="s">
        <v>3187</v>
      </c>
      <c r="J762" s="25"/>
      <c r="K762" s="25" t="s">
        <v>486</v>
      </c>
      <c r="L762" s="25" t="s">
        <v>496</v>
      </c>
      <c r="M762" s="27">
        <v>0</v>
      </c>
      <c r="N762" s="29">
        <v>900009604</v>
      </c>
      <c r="O762" s="14"/>
      <c r="P762" s="22">
        <v>1292</v>
      </c>
      <c r="Q762" s="52"/>
      <c r="R762" s="52">
        <v>0</v>
      </c>
      <c r="S762" s="22">
        <f t="shared" si="82"/>
        <v>1292</v>
      </c>
      <c r="T762" s="37">
        <f t="shared" si="83"/>
        <v>0</v>
      </c>
      <c r="U762" s="27">
        <v>0</v>
      </c>
      <c r="V762" s="17">
        <v>0</v>
      </c>
      <c r="W762" s="38">
        <f t="shared" si="80"/>
        <v>0</v>
      </c>
      <c r="X762" s="52">
        <v>0</v>
      </c>
      <c r="Y762" s="15">
        <v>2.5000000000000001E-2</v>
      </c>
      <c r="Z762" s="51">
        <f t="shared" si="81"/>
        <v>0</v>
      </c>
      <c r="AA762" s="27">
        <v>0</v>
      </c>
      <c r="AB762" s="39">
        <f t="shared" si="84"/>
        <v>0</v>
      </c>
      <c r="AC762" s="14"/>
    </row>
    <row r="763" spans="1:29" hidden="1" x14ac:dyDescent="0.3">
      <c r="A763" s="13" t="s">
        <v>3383</v>
      </c>
      <c r="B763" s="25" t="s">
        <v>482</v>
      </c>
      <c r="C763" s="25" t="s">
        <v>499</v>
      </c>
      <c r="D763" s="25" t="s">
        <v>552</v>
      </c>
      <c r="E763" s="25" t="s">
        <v>1658</v>
      </c>
      <c r="F763" s="25" t="s">
        <v>1658</v>
      </c>
      <c r="G763" s="26">
        <v>72</v>
      </c>
      <c r="H763" s="25" t="s">
        <v>3116</v>
      </c>
      <c r="I763" s="25" t="s">
        <v>3188</v>
      </c>
      <c r="J763" s="25"/>
      <c r="K763" s="25" t="s">
        <v>486</v>
      </c>
      <c r="L763" s="25" t="s">
        <v>496</v>
      </c>
      <c r="M763" s="27">
        <v>0</v>
      </c>
      <c r="N763" s="29">
        <v>900009222</v>
      </c>
      <c r="O763" s="14"/>
      <c r="P763" s="22">
        <v>18872.880000000012</v>
      </c>
      <c r="Q763" s="52"/>
      <c r="R763" s="52">
        <v>0</v>
      </c>
      <c r="S763" s="22">
        <f t="shared" si="82"/>
        <v>18872.880000000012</v>
      </c>
      <c r="T763" s="37">
        <f t="shared" si="83"/>
        <v>0</v>
      </c>
      <c r="U763" s="27">
        <v>0</v>
      </c>
      <c r="V763" s="17">
        <v>0</v>
      </c>
      <c r="W763" s="38">
        <f t="shared" si="80"/>
        <v>0</v>
      </c>
      <c r="X763" s="52">
        <v>0</v>
      </c>
      <c r="Y763" s="15">
        <v>2.5000000000000001E-2</v>
      </c>
      <c r="Z763" s="51">
        <f t="shared" si="81"/>
        <v>0</v>
      </c>
      <c r="AA763" s="27">
        <v>0</v>
      </c>
      <c r="AB763" s="39">
        <f t="shared" si="84"/>
        <v>0</v>
      </c>
      <c r="AC763" s="14"/>
    </row>
    <row r="764" spans="1:29" hidden="1" x14ac:dyDescent="0.3">
      <c r="A764" s="13" t="s">
        <v>3383</v>
      </c>
      <c r="B764" s="25" t="s">
        <v>482</v>
      </c>
      <c r="C764" s="25" t="s">
        <v>499</v>
      </c>
      <c r="D764" s="25" t="s">
        <v>553</v>
      </c>
      <c r="E764" s="25" t="s">
        <v>3189</v>
      </c>
      <c r="F764" s="25" t="s">
        <v>3190</v>
      </c>
      <c r="G764" s="26">
        <v>72</v>
      </c>
      <c r="H764" s="25" t="s">
        <v>3116</v>
      </c>
      <c r="I764" s="25" t="s">
        <v>3189</v>
      </c>
      <c r="J764" s="25"/>
      <c r="K764" s="25" t="s">
        <v>486</v>
      </c>
      <c r="L764" s="25" t="s">
        <v>496</v>
      </c>
      <c r="M764" s="27">
        <v>0</v>
      </c>
      <c r="N764" s="29">
        <v>400001521</v>
      </c>
      <c r="O764" s="14"/>
      <c r="P764" s="22">
        <v>50000</v>
      </c>
      <c r="Q764" s="52"/>
      <c r="R764" s="52">
        <v>0</v>
      </c>
      <c r="S764" s="22">
        <f t="shared" si="82"/>
        <v>50000</v>
      </c>
      <c r="T764" s="37">
        <f t="shared" si="83"/>
        <v>0</v>
      </c>
      <c r="U764" s="27">
        <v>0</v>
      </c>
      <c r="V764" s="17">
        <v>0</v>
      </c>
      <c r="W764" s="38">
        <f t="shared" si="80"/>
        <v>0</v>
      </c>
      <c r="X764" s="52">
        <v>0</v>
      </c>
      <c r="Y764" s="15">
        <v>2.5000000000000001E-2</v>
      </c>
      <c r="Z764" s="51">
        <f t="shared" si="81"/>
        <v>0</v>
      </c>
      <c r="AA764" s="27">
        <v>0</v>
      </c>
      <c r="AB764" s="39">
        <f t="shared" si="84"/>
        <v>0</v>
      </c>
      <c r="AC764" s="14"/>
    </row>
    <row r="765" spans="1:29" hidden="1" x14ac:dyDescent="0.3">
      <c r="A765" s="13" t="s">
        <v>3383</v>
      </c>
      <c r="B765" s="25" t="s">
        <v>482</v>
      </c>
      <c r="C765" s="25" t="s">
        <v>499</v>
      </c>
      <c r="D765" s="25" t="s">
        <v>500</v>
      </c>
      <c r="E765" s="25" t="s">
        <v>3191</v>
      </c>
      <c r="F765" s="25" t="s">
        <v>3191</v>
      </c>
      <c r="G765" s="26">
        <v>72</v>
      </c>
      <c r="H765" s="25" t="s">
        <v>3116</v>
      </c>
      <c r="I765" s="25" t="s">
        <v>3192</v>
      </c>
      <c r="J765" s="25"/>
      <c r="K765" s="25" t="s">
        <v>486</v>
      </c>
      <c r="L765" s="25" t="s">
        <v>496</v>
      </c>
      <c r="M765" s="27">
        <v>0</v>
      </c>
      <c r="N765" s="26">
        <v>900008654</v>
      </c>
      <c r="O765" s="14"/>
      <c r="P765" s="22">
        <v>109.79000000001543</v>
      </c>
      <c r="Q765" s="52"/>
      <c r="R765" s="52">
        <v>0</v>
      </c>
      <c r="S765" s="22">
        <f t="shared" si="82"/>
        <v>109.79000000001543</v>
      </c>
      <c r="T765" s="37">
        <f t="shared" si="83"/>
        <v>0</v>
      </c>
      <c r="U765" s="27">
        <v>0</v>
      </c>
      <c r="V765" s="17">
        <v>0</v>
      </c>
      <c r="W765" s="38">
        <f t="shared" si="80"/>
        <v>0</v>
      </c>
      <c r="X765" s="52">
        <v>0</v>
      </c>
      <c r="Y765" s="15">
        <v>2.5000000000000001E-2</v>
      </c>
      <c r="Z765" s="51">
        <f t="shared" si="81"/>
        <v>0</v>
      </c>
      <c r="AA765" s="27">
        <v>0</v>
      </c>
      <c r="AB765" s="39">
        <f t="shared" si="84"/>
        <v>0</v>
      </c>
      <c r="AC765" s="14"/>
    </row>
    <row r="766" spans="1:29" hidden="1" x14ac:dyDescent="0.3">
      <c r="A766" s="13" t="s">
        <v>3383</v>
      </c>
      <c r="B766" s="25" t="s">
        <v>482</v>
      </c>
      <c r="C766" s="25" t="s">
        <v>499</v>
      </c>
      <c r="D766" s="25" t="s">
        <v>500</v>
      </c>
      <c r="E766" s="25" t="s">
        <v>3193</v>
      </c>
      <c r="F766" s="25" t="s">
        <v>3193</v>
      </c>
      <c r="G766" s="26">
        <v>72</v>
      </c>
      <c r="H766" s="25" t="s">
        <v>3116</v>
      </c>
      <c r="I766" s="25" t="s">
        <v>3193</v>
      </c>
      <c r="J766" s="25"/>
      <c r="K766" s="25" t="s">
        <v>486</v>
      </c>
      <c r="L766" s="25" t="s">
        <v>496</v>
      </c>
      <c r="M766" s="27">
        <v>0</v>
      </c>
      <c r="N766" s="26">
        <v>600007323</v>
      </c>
      <c r="O766" s="14"/>
      <c r="P766" s="22">
        <v>2.3400000000037835</v>
      </c>
      <c r="Q766" s="52"/>
      <c r="R766" s="52">
        <v>0</v>
      </c>
      <c r="S766" s="22">
        <f t="shared" si="82"/>
        <v>2.3400000000037835</v>
      </c>
      <c r="T766" s="37">
        <f t="shared" si="83"/>
        <v>0</v>
      </c>
      <c r="U766" s="27">
        <v>0</v>
      </c>
      <c r="V766" s="17">
        <v>0</v>
      </c>
      <c r="W766" s="38">
        <f t="shared" si="80"/>
        <v>0</v>
      </c>
      <c r="X766" s="52">
        <v>0</v>
      </c>
      <c r="Y766" s="15">
        <v>2.5000000000000001E-2</v>
      </c>
      <c r="Z766" s="51">
        <f t="shared" si="81"/>
        <v>0</v>
      </c>
      <c r="AA766" s="27">
        <v>0</v>
      </c>
      <c r="AB766" s="39">
        <f t="shared" si="84"/>
        <v>0</v>
      </c>
      <c r="AC766" s="14"/>
    </row>
    <row r="767" spans="1:29" hidden="1" x14ac:dyDescent="0.3">
      <c r="A767" s="13" t="s">
        <v>3383</v>
      </c>
      <c r="B767" s="25" t="s">
        <v>482</v>
      </c>
      <c r="C767" s="25" t="s">
        <v>499</v>
      </c>
      <c r="D767" s="25" t="s">
        <v>500</v>
      </c>
      <c r="E767" s="25" t="s">
        <v>747</v>
      </c>
      <c r="F767" s="25" t="s">
        <v>747</v>
      </c>
      <c r="G767" s="26">
        <v>72</v>
      </c>
      <c r="H767" s="25" t="s">
        <v>3116</v>
      </c>
      <c r="I767" s="25" t="s">
        <v>747</v>
      </c>
      <c r="J767" s="25"/>
      <c r="K767" s="25" t="s">
        <v>486</v>
      </c>
      <c r="L767" s="25" t="s">
        <v>496</v>
      </c>
      <c r="M767" s="27">
        <v>0</v>
      </c>
      <c r="N767" s="26">
        <v>600006968</v>
      </c>
      <c r="O767" s="14"/>
      <c r="P767" s="22">
        <v>78</v>
      </c>
      <c r="Q767" s="52"/>
      <c r="R767" s="52">
        <v>12</v>
      </c>
      <c r="S767" s="22">
        <f t="shared" si="82"/>
        <v>66</v>
      </c>
      <c r="T767" s="37">
        <f t="shared" si="83"/>
        <v>12</v>
      </c>
      <c r="U767" s="27">
        <v>0</v>
      </c>
      <c r="V767" s="17">
        <v>0</v>
      </c>
      <c r="W767" s="38">
        <f t="shared" si="80"/>
        <v>0</v>
      </c>
      <c r="X767" s="52">
        <v>12</v>
      </c>
      <c r="Y767" s="15">
        <v>2.5000000000000001E-2</v>
      </c>
      <c r="Z767" s="51">
        <f t="shared" si="81"/>
        <v>0.30000000000000004</v>
      </c>
      <c r="AA767" s="27">
        <v>0</v>
      </c>
      <c r="AB767" s="39">
        <f t="shared" si="84"/>
        <v>12</v>
      </c>
      <c r="AC767" s="14"/>
    </row>
    <row r="768" spans="1:29" hidden="1" x14ac:dyDescent="0.3">
      <c r="A768" s="13" t="s">
        <v>3383</v>
      </c>
      <c r="B768" s="25" t="s">
        <v>482</v>
      </c>
      <c r="C768" s="25" t="s">
        <v>499</v>
      </c>
      <c r="D768" s="25" t="s">
        <v>1653</v>
      </c>
      <c r="E768" s="25" t="s">
        <v>1654</v>
      </c>
      <c r="F768" s="25" t="s">
        <v>1655</v>
      </c>
      <c r="G768" s="26">
        <v>72</v>
      </c>
      <c r="H768" s="25" t="s">
        <v>3116</v>
      </c>
      <c r="I768" s="25" t="s">
        <v>3194</v>
      </c>
      <c r="J768" s="25"/>
      <c r="K768" s="25" t="s">
        <v>486</v>
      </c>
      <c r="L768" s="25" t="s">
        <v>496</v>
      </c>
      <c r="M768" s="27">
        <v>0</v>
      </c>
      <c r="N768" s="26">
        <v>900009832</v>
      </c>
      <c r="O768" s="14"/>
      <c r="P768" s="22">
        <v>1316.5</v>
      </c>
      <c r="Q768" s="52"/>
      <c r="R768" s="52">
        <v>0</v>
      </c>
      <c r="S768" s="22">
        <f t="shared" si="82"/>
        <v>1316.5</v>
      </c>
      <c r="T768" s="37">
        <f t="shared" si="83"/>
        <v>0</v>
      </c>
      <c r="U768" s="27">
        <v>0</v>
      </c>
      <c r="V768" s="17">
        <v>0</v>
      </c>
      <c r="W768" s="38">
        <f t="shared" si="80"/>
        <v>0</v>
      </c>
      <c r="X768" s="52">
        <v>0</v>
      </c>
      <c r="Y768" s="15">
        <v>2.5000000000000001E-2</v>
      </c>
      <c r="Z768" s="51">
        <f t="shared" si="81"/>
        <v>0</v>
      </c>
      <c r="AA768" s="27">
        <v>0</v>
      </c>
      <c r="AB768" s="39">
        <f t="shared" si="84"/>
        <v>0</v>
      </c>
      <c r="AC768" s="14"/>
    </row>
    <row r="769" spans="1:29" hidden="1" x14ac:dyDescent="0.3">
      <c r="A769" s="13" t="s">
        <v>3383</v>
      </c>
      <c r="B769" s="25" t="s">
        <v>482</v>
      </c>
      <c r="C769" s="25" t="s">
        <v>499</v>
      </c>
      <c r="D769" s="25" t="s">
        <v>3195</v>
      </c>
      <c r="E769" s="25" t="s">
        <v>3196</v>
      </c>
      <c r="F769" s="25" t="s">
        <v>3196</v>
      </c>
      <c r="G769" s="26">
        <v>72</v>
      </c>
      <c r="H769" s="25" t="s">
        <v>3116</v>
      </c>
      <c r="I769" s="25" t="s">
        <v>3197</v>
      </c>
      <c r="J769" s="25"/>
      <c r="K769" s="25" t="s">
        <v>486</v>
      </c>
      <c r="L769" s="25" t="s">
        <v>496</v>
      </c>
      <c r="M769" s="27">
        <v>0</v>
      </c>
      <c r="N769" s="26">
        <v>900010229</v>
      </c>
      <c r="O769" s="14"/>
      <c r="P769" s="22">
        <v>195579.09000000003</v>
      </c>
      <c r="Q769" s="52"/>
      <c r="R769" s="52">
        <v>28924</v>
      </c>
      <c r="S769" s="22">
        <f t="shared" si="82"/>
        <v>166655.09000000003</v>
      </c>
      <c r="T769" s="37">
        <f t="shared" si="83"/>
        <v>28924</v>
      </c>
      <c r="U769" s="27">
        <v>0</v>
      </c>
      <c r="V769" s="17">
        <v>0</v>
      </c>
      <c r="W769" s="38">
        <f t="shared" si="80"/>
        <v>0</v>
      </c>
      <c r="X769" s="52">
        <v>28924</v>
      </c>
      <c r="Y769" s="15">
        <v>2.5000000000000001E-2</v>
      </c>
      <c r="Z769" s="51">
        <f t="shared" si="81"/>
        <v>723.1</v>
      </c>
      <c r="AA769" s="27">
        <v>0</v>
      </c>
      <c r="AB769" s="39">
        <f t="shared" si="84"/>
        <v>28924</v>
      </c>
      <c r="AC769" s="14"/>
    </row>
    <row r="770" spans="1:29" hidden="1" x14ac:dyDescent="0.3">
      <c r="A770" s="13" t="s">
        <v>3383</v>
      </c>
      <c r="B770" s="25" t="s">
        <v>482</v>
      </c>
      <c r="C770" s="25" t="s">
        <v>499</v>
      </c>
      <c r="D770" s="25" t="s">
        <v>549</v>
      </c>
      <c r="E770" s="25" t="s">
        <v>3198</v>
      </c>
      <c r="F770" s="25" t="s">
        <v>3199</v>
      </c>
      <c r="G770" s="26">
        <v>72</v>
      </c>
      <c r="H770" s="25" t="s">
        <v>3116</v>
      </c>
      <c r="I770" s="25" t="s">
        <v>3198</v>
      </c>
      <c r="J770" s="25"/>
      <c r="K770" s="25" t="s">
        <v>486</v>
      </c>
      <c r="L770" s="25" t="s">
        <v>496</v>
      </c>
      <c r="M770" s="27">
        <v>0</v>
      </c>
      <c r="N770" s="26">
        <v>600006742</v>
      </c>
      <c r="O770" s="14"/>
      <c r="P770" s="22">
        <v>22534.059999999998</v>
      </c>
      <c r="Q770" s="52"/>
      <c r="R770" s="52">
        <v>0</v>
      </c>
      <c r="S770" s="22">
        <f t="shared" si="82"/>
        <v>22534.059999999998</v>
      </c>
      <c r="T770" s="37">
        <f t="shared" si="83"/>
        <v>0</v>
      </c>
      <c r="U770" s="27">
        <v>0</v>
      </c>
      <c r="V770" s="17">
        <v>0</v>
      </c>
      <c r="W770" s="38">
        <f t="shared" ref="W770:W833" si="85">IF(L770="返现",T770*M770,R770-T770)</f>
        <v>0</v>
      </c>
      <c r="X770" s="52">
        <v>0</v>
      </c>
      <c r="Y770" s="15">
        <v>2.5000000000000001E-2</v>
      </c>
      <c r="Z770" s="51">
        <f t="shared" si="81"/>
        <v>0</v>
      </c>
      <c r="AA770" s="27">
        <v>0</v>
      </c>
      <c r="AB770" s="39">
        <f t="shared" si="84"/>
        <v>0</v>
      </c>
      <c r="AC770" s="14"/>
    </row>
    <row r="771" spans="1:29" hidden="1" x14ac:dyDescent="0.3">
      <c r="A771" s="13" t="s">
        <v>3383</v>
      </c>
      <c r="B771" s="25" t="s">
        <v>482</v>
      </c>
      <c r="C771" s="25" t="s">
        <v>499</v>
      </c>
      <c r="D771" s="25" t="s">
        <v>553</v>
      </c>
      <c r="E771" s="25" t="s">
        <v>3200</v>
      </c>
      <c r="F771" s="25" t="s">
        <v>3200</v>
      </c>
      <c r="G771" s="26">
        <v>72</v>
      </c>
      <c r="H771" s="25" t="s">
        <v>3116</v>
      </c>
      <c r="I771" s="25" t="s">
        <v>3201</v>
      </c>
      <c r="J771" s="25"/>
      <c r="K771" s="25" t="s">
        <v>486</v>
      </c>
      <c r="L771" s="25" t="s">
        <v>496</v>
      </c>
      <c r="M771" s="27">
        <v>0</v>
      </c>
      <c r="N771" s="28">
        <v>400001033</v>
      </c>
      <c r="O771" s="14"/>
      <c r="P771" s="22">
        <v>0.14000000053783879</v>
      </c>
      <c r="Q771" s="52"/>
      <c r="R771" s="52">
        <v>0</v>
      </c>
      <c r="S771" s="22">
        <f t="shared" si="82"/>
        <v>0.14000000053783879</v>
      </c>
      <c r="T771" s="37">
        <f t="shared" si="83"/>
        <v>0</v>
      </c>
      <c r="U771" s="27">
        <v>0.03</v>
      </c>
      <c r="V771" s="18">
        <v>0</v>
      </c>
      <c r="W771" s="38">
        <f t="shared" si="85"/>
        <v>0</v>
      </c>
      <c r="X771" s="52">
        <v>0</v>
      </c>
      <c r="Y771" s="15">
        <v>2.5000000000000001E-2</v>
      </c>
      <c r="Z771" s="51">
        <f t="shared" ref="Z771:Z834" si="86">R771*Y771</f>
        <v>0</v>
      </c>
      <c r="AA771" s="27">
        <v>0</v>
      </c>
      <c r="AB771" s="39">
        <f t="shared" si="84"/>
        <v>0</v>
      </c>
      <c r="AC771" s="14"/>
    </row>
    <row r="772" spans="1:29" hidden="1" x14ac:dyDescent="0.3">
      <c r="A772" s="13" t="s">
        <v>3383</v>
      </c>
      <c r="B772" s="25" t="s">
        <v>482</v>
      </c>
      <c r="C772" s="25" t="s">
        <v>499</v>
      </c>
      <c r="D772" s="25" t="s">
        <v>500</v>
      </c>
      <c r="E772" s="25" t="s">
        <v>2922</v>
      </c>
      <c r="F772" s="25" t="s">
        <v>2923</v>
      </c>
      <c r="G772" s="26">
        <v>72</v>
      </c>
      <c r="H772" s="25" t="s">
        <v>3116</v>
      </c>
      <c r="I772" s="25" t="s">
        <v>3202</v>
      </c>
      <c r="J772" s="25"/>
      <c r="K772" s="25" t="s">
        <v>486</v>
      </c>
      <c r="L772" s="25" t="s">
        <v>496</v>
      </c>
      <c r="M772" s="30">
        <v>0</v>
      </c>
      <c r="N772" s="28">
        <v>900009475</v>
      </c>
      <c r="O772" s="14"/>
      <c r="P772" s="22">
        <v>29687.700000000008</v>
      </c>
      <c r="Q772" s="52"/>
      <c r="R772" s="52">
        <v>0</v>
      </c>
      <c r="S772" s="22">
        <f t="shared" si="82"/>
        <v>29687.700000000008</v>
      </c>
      <c r="T772" s="37">
        <f t="shared" si="83"/>
        <v>0</v>
      </c>
      <c r="U772" s="27">
        <v>0</v>
      </c>
      <c r="V772" s="17">
        <v>0</v>
      </c>
      <c r="W772" s="38">
        <f t="shared" si="85"/>
        <v>0</v>
      </c>
      <c r="X772" s="52">
        <v>0</v>
      </c>
      <c r="Y772" s="15">
        <v>2.5000000000000001E-2</v>
      </c>
      <c r="Z772" s="51">
        <f t="shared" si="86"/>
        <v>0</v>
      </c>
      <c r="AA772" s="30">
        <v>0</v>
      </c>
      <c r="AB772" s="39">
        <f t="shared" si="84"/>
        <v>0</v>
      </c>
      <c r="AC772" s="14"/>
    </row>
    <row r="773" spans="1:29" hidden="1" x14ac:dyDescent="0.3">
      <c r="A773" s="13" t="s">
        <v>3383</v>
      </c>
      <c r="B773" s="25" t="s">
        <v>482</v>
      </c>
      <c r="C773" s="25" t="s">
        <v>499</v>
      </c>
      <c r="D773" s="25" t="s">
        <v>3195</v>
      </c>
      <c r="E773" s="25" t="s">
        <v>3203</v>
      </c>
      <c r="F773" s="25" t="s">
        <v>3203</v>
      </c>
      <c r="G773" s="26">
        <v>72</v>
      </c>
      <c r="H773" s="25" t="s">
        <v>3116</v>
      </c>
      <c r="I773" s="25" t="s">
        <v>3203</v>
      </c>
      <c r="J773" s="25"/>
      <c r="K773" s="25" t="s">
        <v>486</v>
      </c>
      <c r="L773" s="25" t="s">
        <v>496</v>
      </c>
      <c r="M773" s="30">
        <v>0</v>
      </c>
      <c r="N773" s="28">
        <v>900009437</v>
      </c>
      <c r="O773" s="14"/>
      <c r="P773" s="22">
        <v>139.89999999999978</v>
      </c>
      <c r="Q773" s="52"/>
      <c r="R773" s="52">
        <v>0</v>
      </c>
      <c r="S773" s="22">
        <f t="shared" si="82"/>
        <v>139.89999999999978</v>
      </c>
      <c r="T773" s="37">
        <f t="shared" si="83"/>
        <v>0</v>
      </c>
      <c r="U773" s="27">
        <v>0</v>
      </c>
      <c r="V773" s="17">
        <v>0</v>
      </c>
      <c r="W773" s="38">
        <f t="shared" si="85"/>
        <v>0</v>
      </c>
      <c r="X773" s="52">
        <v>0</v>
      </c>
      <c r="Y773" s="15">
        <v>2.5000000000000001E-2</v>
      </c>
      <c r="Z773" s="51">
        <f t="shared" si="86"/>
        <v>0</v>
      </c>
      <c r="AA773" s="30">
        <v>0</v>
      </c>
      <c r="AB773" s="39">
        <f t="shared" si="84"/>
        <v>0</v>
      </c>
      <c r="AC773" s="14"/>
    </row>
    <row r="774" spans="1:29" hidden="1" x14ac:dyDescent="0.3">
      <c r="A774" s="13" t="s">
        <v>3383</v>
      </c>
      <c r="B774" s="25" t="s">
        <v>482</v>
      </c>
      <c r="C774" s="25" t="s">
        <v>499</v>
      </c>
      <c r="D774" s="25" t="s">
        <v>549</v>
      </c>
      <c r="E774" s="25" t="s">
        <v>3204</v>
      </c>
      <c r="F774" s="25" t="s">
        <v>3204</v>
      </c>
      <c r="G774" s="26">
        <v>72</v>
      </c>
      <c r="H774" s="25" t="s">
        <v>3116</v>
      </c>
      <c r="I774" s="25" t="s">
        <v>3204</v>
      </c>
      <c r="J774" s="25"/>
      <c r="K774" s="25" t="s">
        <v>486</v>
      </c>
      <c r="L774" s="25" t="s">
        <v>496</v>
      </c>
      <c r="M774" s="30">
        <v>0</v>
      </c>
      <c r="N774" s="28">
        <v>900008787</v>
      </c>
      <c r="O774" s="14"/>
      <c r="P774" s="22">
        <v>16389</v>
      </c>
      <c r="Q774" s="52"/>
      <c r="R774" s="52">
        <v>0</v>
      </c>
      <c r="S774" s="22">
        <f t="shared" si="82"/>
        <v>16389</v>
      </c>
      <c r="T774" s="37">
        <f t="shared" si="83"/>
        <v>0</v>
      </c>
      <c r="U774" s="27">
        <v>0</v>
      </c>
      <c r="V774" s="17">
        <v>0</v>
      </c>
      <c r="W774" s="38">
        <f t="shared" si="85"/>
        <v>0</v>
      </c>
      <c r="X774" s="52">
        <v>0</v>
      </c>
      <c r="Y774" s="15">
        <v>2.5000000000000001E-2</v>
      </c>
      <c r="Z774" s="51">
        <f t="shared" si="86"/>
        <v>0</v>
      </c>
      <c r="AA774" s="30">
        <v>0</v>
      </c>
      <c r="AB774" s="39">
        <f t="shared" si="84"/>
        <v>0</v>
      </c>
      <c r="AC774" s="14"/>
    </row>
    <row r="775" spans="1:29" hidden="1" x14ac:dyDescent="0.3">
      <c r="A775" s="13" t="s">
        <v>3383</v>
      </c>
      <c r="B775" s="25" t="s">
        <v>482</v>
      </c>
      <c r="C775" s="25" t="s">
        <v>499</v>
      </c>
      <c r="D775" s="25" t="s">
        <v>552</v>
      </c>
      <c r="E775" s="25" t="s">
        <v>3205</v>
      </c>
      <c r="F775" s="25" t="s">
        <v>3205</v>
      </c>
      <c r="G775" s="26">
        <v>72</v>
      </c>
      <c r="H775" s="25" t="s">
        <v>3116</v>
      </c>
      <c r="I775" s="25" t="s">
        <v>3206</v>
      </c>
      <c r="J775" s="25"/>
      <c r="K775" s="25" t="s">
        <v>486</v>
      </c>
      <c r="L775" s="25" t="s">
        <v>496</v>
      </c>
      <c r="M775" s="30">
        <v>0</v>
      </c>
      <c r="N775" s="28">
        <v>900009711</v>
      </c>
      <c r="O775" s="14"/>
      <c r="P775" s="22">
        <v>179.5</v>
      </c>
      <c r="Q775" s="52"/>
      <c r="R775" s="52">
        <v>0</v>
      </c>
      <c r="S775" s="22">
        <f t="shared" si="82"/>
        <v>179.5</v>
      </c>
      <c r="T775" s="37">
        <f t="shared" si="83"/>
        <v>0</v>
      </c>
      <c r="U775" s="27">
        <v>0</v>
      </c>
      <c r="V775" s="17">
        <v>0</v>
      </c>
      <c r="W775" s="38">
        <f t="shared" si="85"/>
        <v>0</v>
      </c>
      <c r="X775" s="52">
        <v>0</v>
      </c>
      <c r="Y775" s="15">
        <v>2.5000000000000001E-2</v>
      </c>
      <c r="Z775" s="51">
        <f t="shared" si="86"/>
        <v>0</v>
      </c>
      <c r="AA775" s="30">
        <v>0</v>
      </c>
      <c r="AB775" s="39">
        <f t="shared" si="84"/>
        <v>0</v>
      </c>
      <c r="AC775" s="14"/>
    </row>
    <row r="776" spans="1:29" hidden="1" x14ac:dyDescent="0.3">
      <c r="A776" s="13" t="s">
        <v>3383</v>
      </c>
      <c r="B776" s="25" t="s">
        <v>482</v>
      </c>
      <c r="C776" s="25" t="s">
        <v>499</v>
      </c>
      <c r="D776" s="25" t="s">
        <v>553</v>
      </c>
      <c r="E776" s="25" t="s">
        <v>3207</v>
      </c>
      <c r="F776" s="25" t="s">
        <v>3207</v>
      </c>
      <c r="G776" s="26">
        <v>72</v>
      </c>
      <c r="H776" s="25" t="s">
        <v>3116</v>
      </c>
      <c r="I776" s="25" t="s">
        <v>3207</v>
      </c>
      <c r="J776" s="25"/>
      <c r="K776" s="25" t="s">
        <v>486</v>
      </c>
      <c r="L776" s="25" t="s">
        <v>496</v>
      </c>
      <c r="M776" s="30">
        <v>0</v>
      </c>
      <c r="N776" s="28">
        <v>600006078</v>
      </c>
      <c r="O776" s="14"/>
      <c r="P776" s="22">
        <v>42804.299999999981</v>
      </c>
      <c r="Q776" s="52"/>
      <c r="R776" s="52">
        <v>0</v>
      </c>
      <c r="S776" s="22">
        <f t="shared" si="82"/>
        <v>42804.299999999981</v>
      </c>
      <c r="T776" s="37">
        <f t="shared" si="83"/>
        <v>0</v>
      </c>
      <c r="U776" s="27">
        <v>0</v>
      </c>
      <c r="V776" s="17">
        <v>0</v>
      </c>
      <c r="W776" s="38">
        <f t="shared" si="85"/>
        <v>0</v>
      </c>
      <c r="X776" s="52">
        <v>0</v>
      </c>
      <c r="Y776" s="15">
        <v>2.5000000000000001E-2</v>
      </c>
      <c r="Z776" s="51">
        <f t="shared" si="86"/>
        <v>0</v>
      </c>
      <c r="AA776" s="30">
        <v>0</v>
      </c>
      <c r="AB776" s="39">
        <f t="shared" si="84"/>
        <v>0</v>
      </c>
      <c r="AC776" s="14"/>
    </row>
    <row r="777" spans="1:29" hidden="1" x14ac:dyDescent="0.3">
      <c r="A777" s="13" t="s">
        <v>3383</v>
      </c>
      <c r="B777" s="25" t="s">
        <v>482</v>
      </c>
      <c r="C777" s="25" t="s">
        <v>499</v>
      </c>
      <c r="D777" s="25" t="s">
        <v>500</v>
      </c>
      <c r="E777" s="25" t="s">
        <v>3208</v>
      </c>
      <c r="F777" s="25" t="s">
        <v>3208</v>
      </c>
      <c r="G777" s="26">
        <v>72</v>
      </c>
      <c r="H777" s="25" t="s">
        <v>3116</v>
      </c>
      <c r="I777" s="25" t="s">
        <v>3208</v>
      </c>
      <c r="J777" s="25"/>
      <c r="K777" s="25" t="s">
        <v>486</v>
      </c>
      <c r="L777" s="25" t="s">
        <v>496</v>
      </c>
      <c r="M777" s="30">
        <v>0</v>
      </c>
      <c r="N777" s="28">
        <v>900009554</v>
      </c>
      <c r="O777" s="14"/>
      <c r="P777" s="22">
        <v>1.129999999999427</v>
      </c>
      <c r="Q777" s="52"/>
      <c r="R777" s="52">
        <v>0</v>
      </c>
      <c r="S777" s="22">
        <f t="shared" si="82"/>
        <v>1.129999999999427</v>
      </c>
      <c r="T777" s="37">
        <f t="shared" si="83"/>
        <v>0</v>
      </c>
      <c r="U777" s="27">
        <v>0</v>
      </c>
      <c r="V777" s="17">
        <v>0</v>
      </c>
      <c r="W777" s="38">
        <f t="shared" si="85"/>
        <v>0</v>
      </c>
      <c r="X777" s="52">
        <v>0</v>
      </c>
      <c r="Y777" s="15">
        <v>2.5000000000000001E-2</v>
      </c>
      <c r="Z777" s="51">
        <f t="shared" si="86"/>
        <v>0</v>
      </c>
      <c r="AA777" s="30">
        <v>0</v>
      </c>
      <c r="AB777" s="39">
        <f t="shared" si="84"/>
        <v>0</v>
      </c>
      <c r="AC777" s="14"/>
    </row>
    <row r="778" spans="1:29" hidden="1" x14ac:dyDescent="0.3">
      <c r="A778" s="13" t="s">
        <v>3383</v>
      </c>
      <c r="B778" s="25" t="s">
        <v>482</v>
      </c>
      <c r="C778" s="25" t="s">
        <v>499</v>
      </c>
      <c r="D778" s="25" t="s">
        <v>535</v>
      </c>
      <c r="E778" s="25" t="s">
        <v>3209</v>
      </c>
      <c r="F778" s="25" t="s">
        <v>3209</v>
      </c>
      <c r="G778" s="26">
        <v>72</v>
      </c>
      <c r="H778" s="25" t="s">
        <v>3116</v>
      </c>
      <c r="I778" s="25" t="s">
        <v>3209</v>
      </c>
      <c r="J778" s="25"/>
      <c r="K778" s="25" t="s">
        <v>486</v>
      </c>
      <c r="L778" s="25" t="s">
        <v>496</v>
      </c>
      <c r="M778" s="30">
        <v>0</v>
      </c>
      <c r="N778" s="28">
        <v>600000861</v>
      </c>
      <c r="O778" s="14"/>
      <c r="P778" s="22">
        <v>-102126.31</v>
      </c>
      <c r="Q778" s="52"/>
      <c r="R778" s="52">
        <v>0</v>
      </c>
      <c r="S778" s="22">
        <f t="shared" si="82"/>
        <v>-102126.31</v>
      </c>
      <c r="T778" s="37">
        <f t="shared" si="83"/>
        <v>0</v>
      </c>
      <c r="U778" s="27">
        <v>0.05</v>
      </c>
      <c r="V778" s="18">
        <v>0</v>
      </c>
      <c r="W778" s="38">
        <f t="shared" si="85"/>
        <v>0</v>
      </c>
      <c r="X778" s="52">
        <v>0</v>
      </c>
      <c r="Y778" s="15">
        <v>2.5000000000000001E-2</v>
      </c>
      <c r="Z778" s="51">
        <f t="shared" si="86"/>
        <v>0</v>
      </c>
      <c r="AA778" s="30">
        <v>0</v>
      </c>
      <c r="AB778" s="39">
        <f t="shared" si="84"/>
        <v>0</v>
      </c>
      <c r="AC778" s="14"/>
    </row>
    <row r="779" spans="1:29" hidden="1" x14ac:dyDescent="0.3">
      <c r="A779" s="13" t="s">
        <v>3383</v>
      </c>
      <c r="B779" s="25" t="s">
        <v>482</v>
      </c>
      <c r="C779" s="25" t="s">
        <v>499</v>
      </c>
      <c r="D779" s="25" t="s">
        <v>552</v>
      </c>
      <c r="E779" s="25" t="s">
        <v>3210</v>
      </c>
      <c r="F779" s="25" t="s">
        <v>3210</v>
      </c>
      <c r="G779" s="26">
        <v>72</v>
      </c>
      <c r="H779" s="25" t="s">
        <v>3116</v>
      </c>
      <c r="I779" s="25" t="s">
        <v>3210</v>
      </c>
      <c r="J779" s="25"/>
      <c r="K779" s="25" t="s">
        <v>486</v>
      </c>
      <c r="L779" s="25" t="s">
        <v>496</v>
      </c>
      <c r="M779" s="30">
        <v>0</v>
      </c>
      <c r="N779" s="28">
        <v>900008485</v>
      </c>
      <c r="O779" s="14"/>
      <c r="P779" s="22">
        <v>0.3199999999933425</v>
      </c>
      <c r="Q779" s="52"/>
      <c r="R779" s="52">
        <v>0</v>
      </c>
      <c r="S779" s="22">
        <f t="shared" si="82"/>
        <v>0.3199999999933425</v>
      </c>
      <c r="T779" s="37">
        <f t="shared" si="83"/>
        <v>0</v>
      </c>
      <c r="U779" s="27">
        <v>0</v>
      </c>
      <c r="V779" s="17">
        <v>0</v>
      </c>
      <c r="W779" s="38">
        <f t="shared" si="85"/>
        <v>0</v>
      </c>
      <c r="X779" s="52">
        <v>0</v>
      </c>
      <c r="Y779" s="15">
        <v>2.5000000000000001E-2</v>
      </c>
      <c r="Z779" s="51">
        <f t="shared" si="86"/>
        <v>0</v>
      </c>
      <c r="AA779" s="30">
        <v>0</v>
      </c>
      <c r="AB779" s="39">
        <f t="shared" si="84"/>
        <v>0</v>
      </c>
      <c r="AC779" s="14"/>
    </row>
    <row r="780" spans="1:29" hidden="1" x14ac:dyDescent="0.3">
      <c r="A780" s="13" t="s">
        <v>3383</v>
      </c>
      <c r="B780" s="25" t="s">
        <v>482</v>
      </c>
      <c r="C780" s="25" t="s">
        <v>499</v>
      </c>
      <c r="D780" s="25" t="s">
        <v>748</v>
      </c>
      <c r="E780" s="31" t="s">
        <v>3211</v>
      </c>
      <c r="F780" s="31" t="s">
        <v>3211</v>
      </c>
      <c r="G780" s="57">
        <v>72</v>
      </c>
      <c r="H780" s="25" t="s">
        <v>3116</v>
      </c>
      <c r="I780" s="25" t="s">
        <v>3212</v>
      </c>
      <c r="J780" s="25"/>
      <c r="K780" s="25" t="s">
        <v>486</v>
      </c>
      <c r="L780" s="25" t="s">
        <v>496</v>
      </c>
      <c r="M780" s="30">
        <v>0</v>
      </c>
      <c r="N780" s="28">
        <v>900008873</v>
      </c>
      <c r="O780" s="14"/>
      <c r="P780" s="22">
        <v>4968.8999999999996</v>
      </c>
      <c r="Q780" s="52"/>
      <c r="R780" s="52">
        <v>4967.1000000000004</v>
      </c>
      <c r="S780" s="22">
        <f t="shared" si="82"/>
        <v>1.7999999999992724</v>
      </c>
      <c r="T780" s="37">
        <f t="shared" si="83"/>
        <v>4967.1000000000004</v>
      </c>
      <c r="U780" s="27">
        <v>0</v>
      </c>
      <c r="V780" s="17">
        <v>0</v>
      </c>
      <c r="W780" s="38">
        <f t="shared" si="85"/>
        <v>0</v>
      </c>
      <c r="X780" s="52">
        <v>4967.1000000000004</v>
      </c>
      <c r="Y780" s="15">
        <v>2.5000000000000001E-2</v>
      </c>
      <c r="Z780" s="51">
        <f t="shared" si="86"/>
        <v>124.17750000000001</v>
      </c>
      <c r="AA780" s="30">
        <v>0</v>
      </c>
      <c r="AB780" s="39">
        <f t="shared" si="84"/>
        <v>4967.1000000000004</v>
      </c>
      <c r="AC780" s="14"/>
    </row>
    <row r="781" spans="1:29" hidden="1" x14ac:dyDescent="0.3">
      <c r="A781" s="13" t="s">
        <v>3383</v>
      </c>
      <c r="B781" s="25" t="s">
        <v>482</v>
      </c>
      <c r="C781" s="25" t="s">
        <v>499</v>
      </c>
      <c r="D781" s="25" t="s">
        <v>552</v>
      </c>
      <c r="E781" s="31" t="s">
        <v>1658</v>
      </c>
      <c r="F781" s="31" t="s">
        <v>1658</v>
      </c>
      <c r="G781" s="57">
        <v>72</v>
      </c>
      <c r="H781" s="25" t="s">
        <v>3116</v>
      </c>
      <c r="I781" s="25" t="s">
        <v>1658</v>
      </c>
      <c r="J781" s="25"/>
      <c r="K781" s="25" t="s">
        <v>486</v>
      </c>
      <c r="L781" s="25" t="s">
        <v>496</v>
      </c>
      <c r="M781" s="30">
        <v>0</v>
      </c>
      <c r="N781" s="28">
        <v>600001287</v>
      </c>
      <c r="O781" s="14"/>
      <c r="P781" s="22">
        <v>-31240.829999999893</v>
      </c>
      <c r="Q781" s="52"/>
      <c r="R781" s="52">
        <v>0</v>
      </c>
      <c r="S781" s="22">
        <f t="shared" si="82"/>
        <v>-31240.829999999893</v>
      </c>
      <c r="T781" s="37">
        <f t="shared" si="83"/>
        <v>0</v>
      </c>
      <c r="U781" s="27">
        <v>0</v>
      </c>
      <c r="V781" s="17">
        <v>0</v>
      </c>
      <c r="W781" s="38">
        <f t="shared" si="85"/>
        <v>0</v>
      </c>
      <c r="X781" s="52">
        <v>0</v>
      </c>
      <c r="Y781" s="15">
        <v>2.5000000000000001E-2</v>
      </c>
      <c r="Z781" s="51">
        <f t="shared" si="86"/>
        <v>0</v>
      </c>
      <c r="AA781" s="30">
        <v>0</v>
      </c>
      <c r="AB781" s="39">
        <f t="shared" si="84"/>
        <v>0</v>
      </c>
      <c r="AC781" s="14"/>
    </row>
    <row r="782" spans="1:29" hidden="1" x14ac:dyDescent="0.3">
      <c r="A782" s="13" t="s">
        <v>3383</v>
      </c>
      <c r="B782" s="25" t="s">
        <v>482</v>
      </c>
      <c r="C782" s="25" t="s">
        <v>483</v>
      </c>
      <c r="D782" s="25" t="s">
        <v>3213</v>
      </c>
      <c r="E782" s="31" t="s">
        <v>3214</v>
      </c>
      <c r="F782" s="31" t="s">
        <v>3214</v>
      </c>
      <c r="G782" s="57">
        <v>72</v>
      </c>
      <c r="H782" s="25" t="s">
        <v>3116</v>
      </c>
      <c r="I782" s="25" t="s">
        <v>3214</v>
      </c>
      <c r="J782" s="25"/>
      <c r="K782" s="25" t="s">
        <v>486</v>
      </c>
      <c r="L782" s="25" t="s">
        <v>496</v>
      </c>
      <c r="M782" s="30">
        <v>0</v>
      </c>
      <c r="N782" s="26">
        <v>900008974</v>
      </c>
      <c r="O782" s="14"/>
      <c r="P782" s="22">
        <v>1.2999999999992724</v>
      </c>
      <c r="Q782" s="52"/>
      <c r="R782" s="52">
        <v>0</v>
      </c>
      <c r="S782" s="22">
        <f t="shared" si="82"/>
        <v>1.2999999999992724</v>
      </c>
      <c r="T782" s="37">
        <f t="shared" si="83"/>
        <v>0</v>
      </c>
      <c r="U782" s="27">
        <v>0.03</v>
      </c>
      <c r="V782" s="18">
        <v>0</v>
      </c>
      <c r="W782" s="38">
        <f t="shared" si="85"/>
        <v>0</v>
      </c>
      <c r="X782" s="52">
        <v>0</v>
      </c>
      <c r="Y782" s="15">
        <v>2.5000000000000001E-2</v>
      </c>
      <c r="Z782" s="51">
        <f t="shared" si="86"/>
        <v>0</v>
      </c>
      <c r="AA782" s="30">
        <v>0</v>
      </c>
      <c r="AB782" s="39">
        <f t="shared" si="84"/>
        <v>0</v>
      </c>
      <c r="AC782" s="14"/>
    </row>
    <row r="783" spans="1:29" hidden="1" x14ac:dyDescent="0.3">
      <c r="A783" s="13" t="s">
        <v>3383</v>
      </c>
      <c r="B783" s="25" t="s">
        <v>482</v>
      </c>
      <c r="C783" s="25" t="s">
        <v>499</v>
      </c>
      <c r="D783" s="25" t="s">
        <v>748</v>
      </c>
      <c r="E783" s="31" t="s">
        <v>3215</v>
      </c>
      <c r="F783" s="31" t="s">
        <v>3215</v>
      </c>
      <c r="G783" s="57">
        <v>72</v>
      </c>
      <c r="H783" s="25" t="s">
        <v>3116</v>
      </c>
      <c r="I783" s="25" t="s">
        <v>3215</v>
      </c>
      <c r="J783" s="25"/>
      <c r="K783" s="25" t="s">
        <v>486</v>
      </c>
      <c r="L783" s="25" t="s">
        <v>496</v>
      </c>
      <c r="M783" s="30">
        <v>0</v>
      </c>
      <c r="N783" s="26">
        <v>900008897</v>
      </c>
      <c r="O783" s="14"/>
      <c r="P783" s="22">
        <v>0.2000000000007276</v>
      </c>
      <c r="Q783" s="52"/>
      <c r="R783" s="52">
        <v>0</v>
      </c>
      <c r="S783" s="22">
        <f t="shared" si="82"/>
        <v>0.2000000000007276</v>
      </c>
      <c r="T783" s="37">
        <f t="shared" si="83"/>
        <v>0</v>
      </c>
      <c r="U783" s="27">
        <v>0</v>
      </c>
      <c r="V783" s="17">
        <v>0</v>
      </c>
      <c r="W783" s="38">
        <f t="shared" si="85"/>
        <v>0</v>
      </c>
      <c r="X783" s="52">
        <v>0</v>
      </c>
      <c r="Y783" s="15">
        <v>2.5000000000000001E-2</v>
      </c>
      <c r="Z783" s="51">
        <f t="shared" si="86"/>
        <v>0</v>
      </c>
      <c r="AA783" s="30">
        <v>0</v>
      </c>
      <c r="AB783" s="39">
        <f t="shared" si="84"/>
        <v>0</v>
      </c>
      <c r="AC783" s="14"/>
    </row>
    <row r="784" spans="1:29" hidden="1" x14ac:dyDescent="0.3">
      <c r="A784" s="13" t="s">
        <v>3383</v>
      </c>
      <c r="B784" s="25" t="s">
        <v>482</v>
      </c>
      <c r="C784" s="25" t="s">
        <v>499</v>
      </c>
      <c r="D784" s="25" t="s">
        <v>748</v>
      </c>
      <c r="E784" s="31" t="s">
        <v>3216</v>
      </c>
      <c r="F784" s="31" t="s">
        <v>3216</v>
      </c>
      <c r="G784" s="57">
        <v>72</v>
      </c>
      <c r="H784" s="25" t="s">
        <v>3116</v>
      </c>
      <c r="I784" s="25" t="s">
        <v>3217</v>
      </c>
      <c r="J784" s="25"/>
      <c r="K784" s="25" t="s">
        <v>486</v>
      </c>
      <c r="L784" s="25" t="s">
        <v>496</v>
      </c>
      <c r="M784" s="30">
        <v>0</v>
      </c>
      <c r="N784" s="26">
        <v>900008912</v>
      </c>
      <c r="O784" s="14"/>
      <c r="P784" s="22">
        <v>155.27000000000044</v>
      </c>
      <c r="Q784" s="52"/>
      <c r="R784" s="52">
        <v>0</v>
      </c>
      <c r="S784" s="22">
        <f t="shared" si="82"/>
        <v>155.27000000000044</v>
      </c>
      <c r="T784" s="37">
        <f t="shared" si="83"/>
        <v>0</v>
      </c>
      <c r="U784" s="27">
        <v>0</v>
      </c>
      <c r="V784" s="17">
        <v>0</v>
      </c>
      <c r="W784" s="38">
        <f t="shared" si="85"/>
        <v>0</v>
      </c>
      <c r="X784" s="52">
        <v>0</v>
      </c>
      <c r="Y784" s="15">
        <v>2.5000000000000001E-2</v>
      </c>
      <c r="Z784" s="51">
        <f t="shared" si="86"/>
        <v>0</v>
      </c>
      <c r="AA784" s="30">
        <v>0</v>
      </c>
      <c r="AB784" s="39">
        <f t="shared" si="84"/>
        <v>0</v>
      </c>
      <c r="AC784" s="14"/>
    </row>
    <row r="785" spans="1:29" hidden="1" x14ac:dyDescent="0.3">
      <c r="A785" s="13" t="s">
        <v>3383</v>
      </c>
      <c r="B785" s="25" t="s">
        <v>482</v>
      </c>
      <c r="C785" s="25" t="s">
        <v>499</v>
      </c>
      <c r="D785" s="25" t="s">
        <v>500</v>
      </c>
      <c r="E785" s="31" t="s">
        <v>729</v>
      </c>
      <c r="F785" s="31" t="s">
        <v>729</v>
      </c>
      <c r="G785" s="57">
        <v>443</v>
      </c>
      <c r="H785" s="25" t="s">
        <v>3116</v>
      </c>
      <c r="I785" s="25" t="s">
        <v>3218</v>
      </c>
      <c r="J785" s="25"/>
      <c r="K785" s="25" t="s">
        <v>711</v>
      </c>
      <c r="L785" s="25" t="s">
        <v>496</v>
      </c>
      <c r="M785" s="55">
        <v>0</v>
      </c>
      <c r="N785" s="26" t="s">
        <v>3219</v>
      </c>
      <c r="O785" s="14"/>
      <c r="P785" s="22">
        <v>20000</v>
      </c>
      <c r="Q785" s="52"/>
      <c r="R785" s="52">
        <v>0</v>
      </c>
      <c r="S785" s="22">
        <f t="shared" si="82"/>
        <v>20000</v>
      </c>
      <c r="T785" s="37">
        <f t="shared" si="83"/>
        <v>0</v>
      </c>
      <c r="U785" s="45">
        <v>0</v>
      </c>
      <c r="V785" s="17">
        <v>0</v>
      </c>
      <c r="W785" s="38">
        <f t="shared" si="85"/>
        <v>0</v>
      </c>
      <c r="X785" s="52">
        <v>0</v>
      </c>
      <c r="Y785" s="15">
        <v>0</v>
      </c>
      <c r="Z785" s="51">
        <f t="shared" si="86"/>
        <v>0</v>
      </c>
      <c r="AA785" s="55">
        <v>0</v>
      </c>
      <c r="AB785" s="39">
        <f t="shared" si="84"/>
        <v>0</v>
      </c>
      <c r="AC785" s="14"/>
    </row>
    <row r="786" spans="1:29" hidden="1" x14ac:dyDescent="0.3">
      <c r="A786" s="13" t="s">
        <v>3383</v>
      </c>
      <c r="B786" s="25" t="s">
        <v>482</v>
      </c>
      <c r="C786" s="25" t="s">
        <v>499</v>
      </c>
      <c r="D786" s="25" t="s">
        <v>500</v>
      </c>
      <c r="E786" s="31" t="s">
        <v>365</v>
      </c>
      <c r="F786" s="31" t="s">
        <v>505</v>
      </c>
      <c r="G786" s="57">
        <v>72</v>
      </c>
      <c r="H786" s="25" t="s">
        <v>3116</v>
      </c>
      <c r="I786" s="25" t="s">
        <v>3220</v>
      </c>
      <c r="J786" s="25"/>
      <c r="K786" s="25" t="s">
        <v>486</v>
      </c>
      <c r="L786" s="25" t="s">
        <v>496</v>
      </c>
      <c r="M786" s="30">
        <v>0</v>
      </c>
      <c r="N786" s="26">
        <v>900008451</v>
      </c>
      <c r="O786" s="14"/>
      <c r="P786" s="22">
        <v>3695.9500000000003</v>
      </c>
      <c r="Q786" s="52"/>
      <c r="R786" s="52">
        <v>0</v>
      </c>
      <c r="S786" s="22">
        <f t="shared" si="82"/>
        <v>3695.9500000000003</v>
      </c>
      <c r="T786" s="37">
        <f t="shared" si="83"/>
        <v>0</v>
      </c>
      <c r="U786" s="27">
        <v>0</v>
      </c>
      <c r="V786" s="17">
        <v>0</v>
      </c>
      <c r="W786" s="38">
        <f t="shared" si="85"/>
        <v>0</v>
      </c>
      <c r="X786" s="52">
        <v>0</v>
      </c>
      <c r="Y786" s="15">
        <v>2.5000000000000001E-2</v>
      </c>
      <c r="Z786" s="51">
        <f t="shared" si="86"/>
        <v>0</v>
      </c>
      <c r="AA786" s="30">
        <v>0</v>
      </c>
      <c r="AB786" s="39">
        <f t="shared" si="84"/>
        <v>0</v>
      </c>
      <c r="AC786" s="14"/>
    </row>
    <row r="787" spans="1:29" hidden="1" x14ac:dyDescent="0.3">
      <c r="A787" s="13" t="s">
        <v>3383</v>
      </c>
      <c r="B787" s="25" t="s">
        <v>482</v>
      </c>
      <c r="C787" s="25" t="s">
        <v>499</v>
      </c>
      <c r="D787" s="25" t="s">
        <v>500</v>
      </c>
      <c r="E787" s="31" t="s">
        <v>3221</v>
      </c>
      <c r="F787" s="31" t="s">
        <v>3221</v>
      </c>
      <c r="G787" s="57">
        <v>72</v>
      </c>
      <c r="H787" s="25" t="s">
        <v>3116</v>
      </c>
      <c r="I787" s="25" t="s">
        <v>3221</v>
      </c>
      <c r="J787" s="25"/>
      <c r="K787" s="25" t="s">
        <v>486</v>
      </c>
      <c r="L787" s="25" t="s">
        <v>496</v>
      </c>
      <c r="M787" s="30">
        <v>0</v>
      </c>
      <c r="N787" s="26">
        <v>600005719</v>
      </c>
      <c r="O787" s="14"/>
      <c r="P787" s="22">
        <v>182.01000000000187</v>
      </c>
      <c r="Q787" s="52"/>
      <c r="R787" s="52">
        <v>0</v>
      </c>
      <c r="S787" s="22">
        <f t="shared" si="82"/>
        <v>182.01000000000187</v>
      </c>
      <c r="T787" s="37">
        <f t="shared" si="83"/>
        <v>0</v>
      </c>
      <c r="U787" s="27">
        <v>0</v>
      </c>
      <c r="V787" s="17">
        <v>0</v>
      </c>
      <c r="W787" s="38">
        <f t="shared" si="85"/>
        <v>0</v>
      </c>
      <c r="X787" s="52">
        <v>0</v>
      </c>
      <c r="Y787" s="15">
        <v>2.5000000000000001E-2</v>
      </c>
      <c r="Z787" s="51">
        <f t="shared" si="86"/>
        <v>0</v>
      </c>
      <c r="AA787" s="30">
        <v>0</v>
      </c>
      <c r="AB787" s="39">
        <f t="shared" si="84"/>
        <v>0</v>
      </c>
      <c r="AC787" s="14"/>
    </row>
    <row r="788" spans="1:29" hidden="1" x14ac:dyDescent="0.3">
      <c r="A788" s="13" t="s">
        <v>3383</v>
      </c>
      <c r="B788" s="25" t="s">
        <v>482</v>
      </c>
      <c r="C788" s="25" t="s">
        <v>499</v>
      </c>
      <c r="D788" s="25" t="s">
        <v>549</v>
      </c>
      <c r="E788" s="31" t="s">
        <v>3147</v>
      </c>
      <c r="F788" s="31" t="s">
        <v>3148</v>
      </c>
      <c r="G788" s="57">
        <v>72</v>
      </c>
      <c r="H788" s="25" t="s">
        <v>3116</v>
      </c>
      <c r="I788" s="25" t="s">
        <v>3164</v>
      </c>
      <c r="J788" s="25"/>
      <c r="K788" s="25" t="s">
        <v>486</v>
      </c>
      <c r="L788" s="25" t="s">
        <v>496</v>
      </c>
      <c r="M788" s="30">
        <v>0</v>
      </c>
      <c r="N788" s="26">
        <v>100159739</v>
      </c>
      <c r="O788" s="14"/>
      <c r="P788" s="22">
        <v>10000</v>
      </c>
      <c r="Q788" s="52"/>
      <c r="R788" s="52">
        <v>0</v>
      </c>
      <c r="S788" s="22">
        <f t="shared" si="82"/>
        <v>10000</v>
      </c>
      <c r="T788" s="37">
        <f t="shared" si="83"/>
        <v>0</v>
      </c>
      <c r="U788" s="27">
        <v>0</v>
      </c>
      <c r="V788" s="17">
        <v>0</v>
      </c>
      <c r="W788" s="38">
        <f t="shared" si="85"/>
        <v>0</v>
      </c>
      <c r="X788" s="52">
        <v>0</v>
      </c>
      <c r="Y788" s="15">
        <v>2.5000000000000001E-2</v>
      </c>
      <c r="Z788" s="51">
        <f t="shared" si="86"/>
        <v>0</v>
      </c>
      <c r="AA788" s="30">
        <v>0</v>
      </c>
      <c r="AB788" s="39">
        <f t="shared" si="84"/>
        <v>0</v>
      </c>
      <c r="AC788" s="14"/>
    </row>
    <row r="789" spans="1:29" hidden="1" x14ac:dyDescent="0.3">
      <c r="A789" s="13" t="s">
        <v>3383</v>
      </c>
      <c r="B789" s="25" t="s">
        <v>482</v>
      </c>
      <c r="C789" s="25" t="s">
        <v>499</v>
      </c>
      <c r="D789" s="25" t="s">
        <v>500</v>
      </c>
      <c r="E789" s="31" t="s">
        <v>729</v>
      </c>
      <c r="F789" s="31" t="s">
        <v>729</v>
      </c>
      <c r="G789" s="57">
        <v>443</v>
      </c>
      <c r="H789" s="25" t="s">
        <v>3116</v>
      </c>
      <c r="I789" s="25" t="s">
        <v>3218</v>
      </c>
      <c r="J789" s="25"/>
      <c r="K789" s="25" t="s">
        <v>711</v>
      </c>
      <c r="L789" s="25" t="s">
        <v>496</v>
      </c>
      <c r="M789" s="55">
        <v>0</v>
      </c>
      <c r="N789" s="26" t="s">
        <v>3222</v>
      </c>
      <c r="O789" s="14"/>
      <c r="P789" s="22">
        <v>500</v>
      </c>
      <c r="Q789" s="52"/>
      <c r="R789" s="52">
        <v>0</v>
      </c>
      <c r="S789" s="22">
        <f t="shared" si="82"/>
        <v>500</v>
      </c>
      <c r="T789" s="37">
        <f t="shared" si="83"/>
        <v>0</v>
      </c>
      <c r="U789" s="45">
        <v>0</v>
      </c>
      <c r="V789" s="17">
        <v>0</v>
      </c>
      <c r="W789" s="38">
        <f t="shared" si="85"/>
        <v>0</v>
      </c>
      <c r="X789" s="52">
        <v>0</v>
      </c>
      <c r="Y789" s="15">
        <v>0</v>
      </c>
      <c r="Z789" s="51">
        <f t="shared" si="86"/>
        <v>0</v>
      </c>
      <c r="AA789" s="55">
        <v>0</v>
      </c>
      <c r="AB789" s="39">
        <f t="shared" si="84"/>
        <v>0</v>
      </c>
      <c r="AC789" s="14"/>
    </row>
    <row r="790" spans="1:29" hidden="1" x14ac:dyDescent="0.3">
      <c r="A790" s="13" t="s">
        <v>3383</v>
      </c>
      <c r="B790" s="25" t="s">
        <v>482</v>
      </c>
      <c r="C790" s="25" t="s">
        <v>499</v>
      </c>
      <c r="D790" s="25" t="s">
        <v>552</v>
      </c>
      <c r="E790" s="31" t="s">
        <v>314</v>
      </c>
      <c r="F790" s="31" t="s">
        <v>314</v>
      </c>
      <c r="G790" s="57">
        <v>72</v>
      </c>
      <c r="H790" s="25" t="s">
        <v>3116</v>
      </c>
      <c r="I790" s="25" t="s">
        <v>314</v>
      </c>
      <c r="J790" s="25"/>
      <c r="K790" s="25" t="s">
        <v>486</v>
      </c>
      <c r="L790" s="25" t="s">
        <v>496</v>
      </c>
      <c r="M790" s="30">
        <v>0</v>
      </c>
      <c r="N790" s="26">
        <v>600006077</v>
      </c>
      <c r="O790" s="14"/>
      <c r="P790" s="22">
        <v>1.8300000000599539</v>
      </c>
      <c r="Q790" s="52"/>
      <c r="R790" s="52">
        <v>0</v>
      </c>
      <c r="S790" s="22">
        <f t="shared" si="82"/>
        <v>1.8300000000599539</v>
      </c>
      <c r="T790" s="37">
        <f t="shared" si="83"/>
        <v>0</v>
      </c>
      <c r="U790" s="27">
        <v>1.7000000000000001E-2</v>
      </c>
      <c r="V790" s="18">
        <v>0</v>
      </c>
      <c r="W790" s="38">
        <f t="shared" si="85"/>
        <v>0</v>
      </c>
      <c r="X790" s="52">
        <v>0</v>
      </c>
      <c r="Y790" s="15">
        <v>2.5000000000000001E-2</v>
      </c>
      <c r="Z790" s="51">
        <f t="shared" si="86"/>
        <v>0</v>
      </c>
      <c r="AA790" s="30">
        <v>0</v>
      </c>
      <c r="AB790" s="39">
        <f t="shared" si="84"/>
        <v>0</v>
      </c>
      <c r="AC790" s="14"/>
    </row>
    <row r="791" spans="1:29" hidden="1" x14ac:dyDescent="0.3">
      <c r="A791" s="13" t="s">
        <v>3383</v>
      </c>
      <c r="B791" s="25" t="s">
        <v>482</v>
      </c>
      <c r="C791" s="25" t="s">
        <v>499</v>
      </c>
      <c r="D791" s="25" t="s">
        <v>552</v>
      </c>
      <c r="E791" s="31" t="s">
        <v>3223</v>
      </c>
      <c r="F791" s="31" t="s">
        <v>3223</v>
      </c>
      <c r="G791" s="32">
        <v>72</v>
      </c>
      <c r="H791" s="25" t="s">
        <v>3116</v>
      </c>
      <c r="I791" s="25" t="s">
        <v>3223</v>
      </c>
      <c r="J791" s="25"/>
      <c r="K791" s="25" t="s">
        <v>486</v>
      </c>
      <c r="L791" s="25" t="s">
        <v>496</v>
      </c>
      <c r="M791" s="30">
        <v>0</v>
      </c>
      <c r="N791" s="26">
        <v>600007657</v>
      </c>
      <c r="O791" s="14"/>
      <c r="P791" s="22">
        <v>157728.05999999994</v>
      </c>
      <c r="Q791" s="52"/>
      <c r="R791" s="52">
        <v>0</v>
      </c>
      <c r="S791" s="22">
        <f t="shared" si="82"/>
        <v>157728.05999999994</v>
      </c>
      <c r="T791" s="37">
        <f t="shared" si="83"/>
        <v>0</v>
      </c>
      <c r="U791" s="27">
        <v>0</v>
      </c>
      <c r="V791" s="17">
        <v>0</v>
      </c>
      <c r="W791" s="38">
        <f t="shared" si="85"/>
        <v>0</v>
      </c>
      <c r="X791" s="52">
        <v>0</v>
      </c>
      <c r="Y791" s="15">
        <v>2.5000000000000001E-2</v>
      </c>
      <c r="Z791" s="51">
        <f t="shared" si="86"/>
        <v>0</v>
      </c>
      <c r="AA791" s="30">
        <v>0</v>
      </c>
      <c r="AB791" s="39">
        <f t="shared" si="84"/>
        <v>0</v>
      </c>
      <c r="AC791" s="14"/>
    </row>
    <row r="792" spans="1:29" hidden="1" x14ac:dyDescent="0.3">
      <c r="A792" s="13" t="s">
        <v>3383</v>
      </c>
      <c r="B792" s="25" t="s">
        <v>482</v>
      </c>
      <c r="C792" s="25" t="s">
        <v>499</v>
      </c>
      <c r="D792" s="25" t="s">
        <v>552</v>
      </c>
      <c r="E792" s="31" t="s">
        <v>3224</v>
      </c>
      <c r="F792" s="31" t="s">
        <v>3224</v>
      </c>
      <c r="G792" s="32">
        <v>72</v>
      </c>
      <c r="H792" s="25" t="s">
        <v>3116</v>
      </c>
      <c r="I792" s="25" t="s">
        <v>3225</v>
      </c>
      <c r="J792" s="25"/>
      <c r="K792" s="25" t="s">
        <v>486</v>
      </c>
      <c r="L792" s="25" t="s">
        <v>496</v>
      </c>
      <c r="M792" s="30">
        <v>0</v>
      </c>
      <c r="N792" s="26">
        <v>600007541</v>
      </c>
      <c r="O792" s="14"/>
      <c r="P792" s="22">
        <v>1.8799999999991996</v>
      </c>
      <c r="Q792" s="52"/>
      <c r="R792" s="52">
        <v>0</v>
      </c>
      <c r="S792" s="22">
        <f t="shared" si="82"/>
        <v>1.8799999999991996</v>
      </c>
      <c r="T792" s="37">
        <f t="shared" si="83"/>
        <v>0</v>
      </c>
      <c r="U792" s="27">
        <v>0</v>
      </c>
      <c r="V792" s="17">
        <v>0</v>
      </c>
      <c r="W792" s="38">
        <f t="shared" si="85"/>
        <v>0</v>
      </c>
      <c r="X792" s="52">
        <v>0</v>
      </c>
      <c r="Y792" s="15">
        <v>2.5000000000000001E-2</v>
      </c>
      <c r="Z792" s="51">
        <f t="shared" si="86"/>
        <v>0</v>
      </c>
      <c r="AA792" s="30">
        <v>0</v>
      </c>
      <c r="AB792" s="39">
        <f t="shared" si="84"/>
        <v>0</v>
      </c>
      <c r="AC792" s="14"/>
    </row>
    <row r="793" spans="1:29" hidden="1" x14ac:dyDescent="0.3">
      <c r="A793" s="13" t="s">
        <v>3383</v>
      </c>
      <c r="B793" s="25" t="s">
        <v>482</v>
      </c>
      <c r="C793" s="25" t="s">
        <v>499</v>
      </c>
      <c r="D793" s="25" t="s">
        <v>552</v>
      </c>
      <c r="E793" s="31" t="s">
        <v>3226</v>
      </c>
      <c r="F793" s="31" t="s">
        <v>3226</v>
      </c>
      <c r="G793" s="32">
        <v>72</v>
      </c>
      <c r="H793" s="25" t="s">
        <v>3116</v>
      </c>
      <c r="I793" s="25" t="s">
        <v>3227</v>
      </c>
      <c r="J793" s="25"/>
      <c r="K793" s="25" t="s">
        <v>486</v>
      </c>
      <c r="L793" s="25" t="s">
        <v>496</v>
      </c>
      <c r="M793" s="30">
        <v>0</v>
      </c>
      <c r="N793" s="26">
        <v>900008698</v>
      </c>
      <c r="O793" s="14"/>
      <c r="P793" s="22">
        <v>728</v>
      </c>
      <c r="Q793" s="52"/>
      <c r="R793" s="52">
        <v>0</v>
      </c>
      <c r="S793" s="22">
        <f t="shared" si="82"/>
        <v>728</v>
      </c>
      <c r="T793" s="37">
        <f t="shared" si="83"/>
        <v>0</v>
      </c>
      <c r="U793" s="27">
        <v>0</v>
      </c>
      <c r="V793" s="17">
        <v>0</v>
      </c>
      <c r="W793" s="38">
        <f t="shared" si="85"/>
        <v>0</v>
      </c>
      <c r="X793" s="52">
        <v>0</v>
      </c>
      <c r="Y793" s="15">
        <v>2.5000000000000001E-2</v>
      </c>
      <c r="Z793" s="51">
        <f t="shared" si="86"/>
        <v>0</v>
      </c>
      <c r="AA793" s="30">
        <v>0</v>
      </c>
      <c r="AB793" s="39">
        <f t="shared" si="84"/>
        <v>0</v>
      </c>
      <c r="AC793" s="14"/>
    </row>
    <row r="794" spans="1:29" hidden="1" x14ac:dyDescent="0.3">
      <c r="A794" s="13" t="s">
        <v>3383</v>
      </c>
      <c r="B794" s="25" t="s">
        <v>482</v>
      </c>
      <c r="C794" s="25" t="s">
        <v>499</v>
      </c>
      <c r="D794" s="25" t="s">
        <v>617</v>
      </c>
      <c r="E794" s="31" t="s">
        <v>3228</v>
      </c>
      <c r="F794" s="31" t="s">
        <v>3228</v>
      </c>
      <c r="G794" s="32">
        <v>72</v>
      </c>
      <c r="H794" s="25" t="s">
        <v>3116</v>
      </c>
      <c r="I794" s="25" t="s">
        <v>3229</v>
      </c>
      <c r="J794" s="25"/>
      <c r="K794" s="25" t="s">
        <v>486</v>
      </c>
      <c r="L794" s="25" t="s">
        <v>496</v>
      </c>
      <c r="M794" s="30">
        <v>0</v>
      </c>
      <c r="N794" s="26">
        <v>900008466</v>
      </c>
      <c r="O794" s="14"/>
      <c r="P794" s="22">
        <v>1250.81</v>
      </c>
      <c r="Q794" s="52"/>
      <c r="R794" s="52">
        <v>0</v>
      </c>
      <c r="S794" s="22">
        <f t="shared" si="82"/>
        <v>1250.81</v>
      </c>
      <c r="T794" s="37">
        <f t="shared" si="83"/>
        <v>0</v>
      </c>
      <c r="U794" s="27">
        <v>0</v>
      </c>
      <c r="V794" s="17">
        <v>0</v>
      </c>
      <c r="W794" s="38">
        <f t="shared" si="85"/>
        <v>0</v>
      </c>
      <c r="X794" s="52">
        <v>0</v>
      </c>
      <c r="Y794" s="15">
        <v>2.5000000000000001E-2</v>
      </c>
      <c r="Z794" s="51">
        <f t="shared" si="86"/>
        <v>0</v>
      </c>
      <c r="AA794" s="30">
        <v>0</v>
      </c>
      <c r="AB794" s="39">
        <f t="shared" si="84"/>
        <v>0</v>
      </c>
      <c r="AC794" s="14"/>
    </row>
    <row r="795" spans="1:29" hidden="1" x14ac:dyDescent="0.3">
      <c r="A795" s="13" t="s">
        <v>3383</v>
      </c>
      <c r="B795" s="25" t="s">
        <v>482</v>
      </c>
      <c r="C795" s="25" t="s">
        <v>483</v>
      </c>
      <c r="D795" s="25" t="s">
        <v>484</v>
      </c>
      <c r="E795" s="31" t="s">
        <v>380</v>
      </c>
      <c r="F795" s="31" t="s">
        <v>380</v>
      </c>
      <c r="G795" s="32">
        <v>72</v>
      </c>
      <c r="H795" s="25" t="s">
        <v>3116</v>
      </c>
      <c r="I795" s="25" t="s">
        <v>3230</v>
      </c>
      <c r="J795" s="25"/>
      <c r="K795" s="25" t="s">
        <v>486</v>
      </c>
      <c r="L795" s="25" t="s">
        <v>496</v>
      </c>
      <c r="M795" s="30">
        <v>0</v>
      </c>
      <c r="N795" s="26">
        <v>900008108</v>
      </c>
      <c r="O795" s="14"/>
      <c r="P795" s="22">
        <v>-7944.6</v>
      </c>
      <c r="Q795" s="52"/>
      <c r="R795" s="52">
        <v>0</v>
      </c>
      <c r="S795" s="22">
        <f t="shared" si="82"/>
        <v>-7944.6</v>
      </c>
      <c r="T795" s="37">
        <f t="shared" si="83"/>
        <v>0</v>
      </c>
      <c r="U795" s="27">
        <v>0</v>
      </c>
      <c r="V795" s="17">
        <v>0</v>
      </c>
      <c r="W795" s="38">
        <f t="shared" si="85"/>
        <v>0</v>
      </c>
      <c r="X795" s="52">
        <v>0</v>
      </c>
      <c r="Y795" s="15">
        <v>2.5000000000000001E-2</v>
      </c>
      <c r="Z795" s="51">
        <f t="shared" si="86"/>
        <v>0</v>
      </c>
      <c r="AA795" s="30">
        <v>0</v>
      </c>
      <c r="AB795" s="39">
        <f t="shared" si="84"/>
        <v>0</v>
      </c>
      <c r="AC795" s="14"/>
    </row>
    <row r="796" spans="1:29" hidden="1" x14ac:dyDescent="0.3">
      <c r="A796" s="13" t="s">
        <v>3383</v>
      </c>
      <c r="B796" s="25" t="s">
        <v>482</v>
      </c>
      <c r="C796" s="25" t="s">
        <v>483</v>
      </c>
      <c r="D796" s="25" t="s">
        <v>484</v>
      </c>
      <c r="E796" s="31" t="s">
        <v>3231</v>
      </c>
      <c r="F796" s="31" t="s">
        <v>3232</v>
      </c>
      <c r="G796" s="32">
        <v>72</v>
      </c>
      <c r="H796" s="25" t="s">
        <v>3116</v>
      </c>
      <c r="I796" s="25" t="s">
        <v>3233</v>
      </c>
      <c r="J796" s="25"/>
      <c r="K796" s="25" t="s">
        <v>486</v>
      </c>
      <c r="L796" s="25" t="s">
        <v>496</v>
      </c>
      <c r="M796" s="30">
        <v>0</v>
      </c>
      <c r="N796" s="26">
        <v>600007680</v>
      </c>
      <c r="O796" s="14"/>
      <c r="P796" s="22">
        <v>24023.960000000003</v>
      </c>
      <c r="Q796" s="52"/>
      <c r="R796" s="52">
        <v>0</v>
      </c>
      <c r="S796" s="22">
        <f t="shared" si="82"/>
        <v>24023.960000000003</v>
      </c>
      <c r="T796" s="37">
        <f t="shared" si="83"/>
        <v>0</v>
      </c>
      <c r="U796" s="27">
        <v>0</v>
      </c>
      <c r="V796" s="17">
        <v>0</v>
      </c>
      <c r="W796" s="38">
        <f t="shared" si="85"/>
        <v>0</v>
      </c>
      <c r="X796" s="52">
        <v>0</v>
      </c>
      <c r="Y796" s="15">
        <v>2.5000000000000001E-2</v>
      </c>
      <c r="Z796" s="51">
        <f t="shared" si="86"/>
        <v>0</v>
      </c>
      <c r="AA796" s="30">
        <v>0</v>
      </c>
      <c r="AB796" s="39">
        <f t="shared" si="84"/>
        <v>0</v>
      </c>
      <c r="AC796" s="14"/>
    </row>
    <row r="797" spans="1:29" hidden="1" x14ac:dyDescent="0.3">
      <c r="A797" s="13" t="s">
        <v>3383</v>
      </c>
      <c r="B797" s="25" t="s">
        <v>482</v>
      </c>
      <c r="C797" s="25" t="s">
        <v>499</v>
      </c>
      <c r="D797" s="25" t="s">
        <v>552</v>
      </c>
      <c r="E797" s="31" t="s">
        <v>3234</v>
      </c>
      <c r="F797" s="31" t="s">
        <v>3234</v>
      </c>
      <c r="G797" s="32">
        <v>72</v>
      </c>
      <c r="H797" s="25" t="s">
        <v>3116</v>
      </c>
      <c r="I797" s="25" t="s">
        <v>3235</v>
      </c>
      <c r="J797" s="25"/>
      <c r="K797" s="25" t="s">
        <v>486</v>
      </c>
      <c r="L797" s="25" t="s">
        <v>496</v>
      </c>
      <c r="M797" s="30">
        <v>0</v>
      </c>
      <c r="N797" s="26">
        <v>600007837</v>
      </c>
      <c r="O797" s="14"/>
      <c r="P797" s="22">
        <v>149.05999999999972</v>
      </c>
      <c r="Q797" s="52"/>
      <c r="R797" s="52">
        <v>0</v>
      </c>
      <c r="S797" s="22">
        <f t="shared" si="82"/>
        <v>149.05999999999972</v>
      </c>
      <c r="T797" s="37">
        <f t="shared" si="83"/>
        <v>0</v>
      </c>
      <c r="U797" s="27">
        <v>0</v>
      </c>
      <c r="V797" s="17">
        <v>0</v>
      </c>
      <c r="W797" s="38">
        <f t="shared" si="85"/>
        <v>0</v>
      </c>
      <c r="X797" s="52">
        <v>0</v>
      </c>
      <c r="Y797" s="15">
        <v>2.5000000000000001E-2</v>
      </c>
      <c r="Z797" s="51">
        <f t="shared" si="86"/>
        <v>0</v>
      </c>
      <c r="AA797" s="30">
        <v>0</v>
      </c>
      <c r="AB797" s="39">
        <f t="shared" si="84"/>
        <v>0</v>
      </c>
      <c r="AC797" s="14"/>
    </row>
    <row r="798" spans="1:29" hidden="1" x14ac:dyDescent="0.3">
      <c r="A798" s="13" t="s">
        <v>3383</v>
      </c>
      <c r="B798" s="25" t="s">
        <v>482</v>
      </c>
      <c r="C798" s="25" t="s">
        <v>499</v>
      </c>
      <c r="D798" s="25" t="s">
        <v>500</v>
      </c>
      <c r="E798" s="31" t="s">
        <v>3236</v>
      </c>
      <c r="F798" s="31" t="s">
        <v>3236</v>
      </c>
      <c r="G798" s="32">
        <v>72</v>
      </c>
      <c r="H798" s="25" t="s">
        <v>3116</v>
      </c>
      <c r="I798" s="25" t="s">
        <v>3236</v>
      </c>
      <c r="J798" s="25"/>
      <c r="K798" s="25" t="s">
        <v>486</v>
      </c>
      <c r="L798" s="25" t="s">
        <v>496</v>
      </c>
      <c r="M798" s="30">
        <v>0</v>
      </c>
      <c r="N798" s="26">
        <v>600005695</v>
      </c>
      <c r="O798" s="14"/>
      <c r="P798" s="22">
        <v>0.3000000000001819</v>
      </c>
      <c r="Q798" s="52"/>
      <c r="R798" s="52">
        <v>0</v>
      </c>
      <c r="S798" s="22">
        <f t="shared" si="82"/>
        <v>0.3000000000001819</v>
      </c>
      <c r="T798" s="37">
        <f t="shared" si="83"/>
        <v>0</v>
      </c>
      <c r="U798" s="27">
        <v>0</v>
      </c>
      <c r="V798" s="17">
        <v>0</v>
      </c>
      <c r="W798" s="38">
        <f t="shared" si="85"/>
        <v>0</v>
      </c>
      <c r="X798" s="52">
        <v>0</v>
      </c>
      <c r="Y798" s="15">
        <v>2.5000000000000001E-2</v>
      </c>
      <c r="Z798" s="51">
        <f t="shared" si="86"/>
        <v>0</v>
      </c>
      <c r="AA798" s="30">
        <v>0</v>
      </c>
      <c r="AB798" s="39">
        <f t="shared" si="84"/>
        <v>0</v>
      </c>
      <c r="AC798" s="14"/>
    </row>
    <row r="799" spans="1:29" hidden="1" x14ac:dyDescent="0.3">
      <c r="A799" s="13" t="s">
        <v>3383</v>
      </c>
      <c r="B799" s="25" t="s">
        <v>482</v>
      </c>
      <c r="C799" s="25" t="s">
        <v>499</v>
      </c>
      <c r="D799" s="25" t="s">
        <v>500</v>
      </c>
      <c r="E799" s="31" t="s">
        <v>3237</v>
      </c>
      <c r="F799" s="31" t="s">
        <v>3237</v>
      </c>
      <c r="G799" s="32">
        <v>72</v>
      </c>
      <c r="H799" s="25" t="s">
        <v>3116</v>
      </c>
      <c r="I799" s="25" t="s">
        <v>3238</v>
      </c>
      <c r="J799" s="25"/>
      <c r="K799" s="25" t="s">
        <v>486</v>
      </c>
      <c r="L799" s="25" t="s">
        <v>496</v>
      </c>
      <c r="M799" s="30">
        <v>0</v>
      </c>
      <c r="N799" s="26">
        <v>900007971</v>
      </c>
      <c r="O799" s="14"/>
      <c r="P799" s="22">
        <v>2</v>
      </c>
      <c r="Q799" s="52"/>
      <c r="R799" s="52">
        <v>0</v>
      </c>
      <c r="S799" s="22">
        <f t="shared" si="82"/>
        <v>2</v>
      </c>
      <c r="T799" s="37">
        <f t="shared" si="83"/>
        <v>0</v>
      </c>
      <c r="U799" s="27">
        <v>0</v>
      </c>
      <c r="V799" s="17">
        <v>0</v>
      </c>
      <c r="W799" s="38">
        <f t="shared" si="85"/>
        <v>0</v>
      </c>
      <c r="X799" s="52">
        <v>0</v>
      </c>
      <c r="Y799" s="15">
        <v>2.5000000000000001E-2</v>
      </c>
      <c r="Z799" s="51">
        <f t="shared" si="86"/>
        <v>0</v>
      </c>
      <c r="AA799" s="30">
        <v>0</v>
      </c>
      <c r="AB799" s="39">
        <f t="shared" si="84"/>
        <v>0</v>
      </c>
      <c r="AC799" s="14"/>
    </row>
    <row r="800" spans="1:29" hidden="1" x14ac:dyDescent="0.3">
      <c r="A800" s="13" t="s">
        <v>3383</v>
      </c>
      <c r="B800" s="25" t="s">
        <v>482</v>
      </c>
      <c r="C800" s="25" t="s">
        <v>499</v>
      </c>
      <c r="D800" s="25" t="s">
        <v>500</v>
      </c>
      <c r="E800" s="31" t="s">
        <v>3237</v>
      </c>
      <c r="F800" s="31" t="s">
        <v>3237</v>
      </c>
      <c r="G800" s="32">
        <v>72</v>
      </c>
      <c r="H800" s="25" t="s">
        <v>3116</v>
      </c>
      <c r="I800" s="25" t="s">
        <v>3239</v>
      </c>
      <c r="J800" s="25"/>
      <c r="K800" s="25" t="s">
        <v>486</v>
      </c>
      <c r="L800" s="25" t="s">
        <v>496</v>
      </c>
      <c r="M800" s="30">
        <v>0</v>
      </c>
      <c r="N800" s="26">
        <v>600007814</v>
      </c>
      <c r="O800" s="14"/>
      <c r="P800" s="22">
        <v>4.2000000000002728</v>
      </c>
      <c r="Q800" s="52"/>
      <c r="R800" s="52">
        <v>0</v>
      </c>
      <c r="S800" s="22">
        <f t="shared" si="82"/>
        <v>4.2000000000002728</v>
      </c>
      <c r="T800" s="37">
        <f t="shared" si="83"/>
        <v>0</v>
      </c>
      <c r="U800" s="27">
        <v>0</v>
      </c>
      <c r="V800" s="17">
        <v>0</v>
      </c>
      <c r="W800" s="38">
        <f t="shared" si="85"/>
        <v>0</v>
      </c>
      <c r="X800" s="52">
        <v>0</v>
      </c>
      <c r="Y800" s="15">
        <v>2.5000000000000001E-2</v>
      </c>
      <c r="Z800" s="51">
        <f t="shared" si="86"/>
        <v>0</v>
      </c>
      <c r="AA800" s="30">
        <v>0</v>
      </c>
      <c r="AB800" s="39">
        <f t="shared" si="84"/>
        <v>0</v>
      </c>
      <c r="AC800" s="14"/>
    </row>
    <row r="801" spans="1:29" hidden="1" x14ac:dyDescent="0.3">
      <c r="A801" s="13" t="s">
        <v>3383</v>
      </c>
      <c r="B801" s="25" t="s">
        <v>482</v>
      </c>
      <c r="C801" s="25" t="s">
        <v>499</v>
      </c>
      <c r="D801" s="25" t="s">
        <v>535</v>
      </c>
      <c r="E801" s="31" t="s">
        <v>3240</v>
      </c>
      <c r="F801" s="31" t="s">
        <v>3240</v>
      </c>
      <c r="G801" s="32">
        <v>72</v>
      </c>
      <c r="H801" s="25" t="s">
        <v>3116</v>
      </c>
      <c r="I801" s="25" t="s">
        <v>3240</v>
      </c>
      <c r="J801" s="25"/>
      <c r="K801" s="25" t="s">
        <v>486</v>
      </c>
      <c r="L801" s="25" t="s">
        <v>496</v>
      </c>
      <c r="M801" s="30">
        <v>0</v>
      </c>
      <c r="N801" s="26">
        <v>600007767</v>
      </c>
      <c r="O801" s="14"/>
      <c r="P801" s="22">
        <v>12.599999999999461</v>
      </c>
      <c r="Q801" s="52"/>
      <c r="R801" s="52">
        <v>0</v>
      </c>
      <c r="S801" s="22">
        <f t="shared" si="82"/>
        <v>12.599999999999461</v>
      </c>
      <c r="T801" s="37">
        <f t="shared" si="83"/>
        <v>0</v>
      </c>
      <c r="U801" s="27">
        <v>0</v>
      </c>
      <c r="V801" s="17">
        <v>0</v>
      </c>
      <c r="W801" s="38">
        <f t="shared" si="85"/>
        <v>0</v>
      </c>
      <c r="X801" s="52">
        <v>0</v>
      </c>
      <c r="Y801" s="15">
        <v>2.5000000000000001E-2</v>
      </c>
      <c r="Z801" s="51">
        <f t="shared" si="86"/>
        <v>0</v>
      </c>
      <c r="AA801" s="30">
        <v>0</v>
      </c>
      <c r="AB801" s="39">
        <f t="shared" si="84"/>
        <v>0</v>
      </c>
      <c r="AC801" s="14"/>
    </row>
    <row r="802" spans="1:29" hidden="1" x14ac:dyDescent="0.3">
      <c r="A802" s="13" t="s">
        <v>3383</v>
      </c>
      <c r="B802" s="25" t="s">
        <v>482</v>
      </c>
      <c r="C802" s="25" t="s">
        <v>499</v>
      </c>
      <c r="D802" s="25" t="s">
        <v>500</v>
      </c>
      <c r="E802" s="31" t="s">
        <v>365</v>
      </c>
      <c r="F802" s="31" t="s">
        <v>505</v>
      </c>
      <c r="G802" s="32">
        <v>72</v>
      </c>
      <c r="H802" s="25" t="s">
        <v>3116</v>
      </c>
      <c r="I802" s="25" t="s">
        <v>3241</v>
      </c>
      <c r="J802" s="25"/>
      <c r="K802" s="25" t="s">
        <v>486</v>
      </c>
      <c r="L802" s="25" t="s">
        <v>496</v>
      </c>
      <c r="M802" s="30">
        <v>0</v>
      </c>
      <c r="N802" s="26">
        <v>600005842</v>
      </c>
      <c r="O802" s="14"/>
      <c r="P802" s="22">
        <v>8925.1700000000037</v>
      </c>
      <c r="Q802" s="52"/>
      <c r="R802" s="52">
        <v>0</v>
      </c>
      <c r="S802" s="22">
        <f t="shared" si="82"/>
        <v>8925.1700000000037</v>
      </c>
      <c r="T802" s="37">
        <f t="shared" si="83"/>
        <v>0</v>
      </c>
      <c r="U802" s="27">
        <v>0</v>
      </c>
      <c r="V802" s="17">
        <v>0</v>
      </c>
      <c r="W802" s="38">
        <f t="shared" si="85"/>
        <v>0</v>
      </c>
      <c r="X802" s="52">
        <v>0</v>
      </c>
      <c r="Y802" s="15">
        <v>2.5000000000000001E-2</v>
      </c>
      <c r="Z802" s="51">
        <f t="shared" si="86"/>
        <v>0</v>
      </c>
      <c r="AA802" s="30">
        <v>0</v>
      </c>
      <c r="AB802" s="39">
        <f t="shared" si="84"/>
        <v>0</v>
      </c>
      <c r="AC802" s="14"/>
    </row>
    <row r="803" spans="1:29" hidden="1" x14ac:dyDescent="0.3">
      <c r="A803" s="13" t="s">
        <v>3383</v>
      </c>
      <c r="B803" s="25" t="s">
        <v>482</v>
      </c>
      <c r="C803" s="25" t="s">
        <v>499</v>
      </c>
      <c r="D803" s="25" t="s">
        <v>553</v>
      </c>
      <c r="E803" s="31" t="s">
        <v>3242</v>
      </c>
      <c r="F803" s="31" t="s">
        <v>3242</v>
      </c>
      <c r="G803" s="32">
        <v>72</v>
      </c>
      <c r="H803" s="25" t="s">
        <v>3116</v>
      </c>
      <c r="I803" s="25" t="s">
        <v>3243</v>
      </c>
      <c r="J803" s="25"/>
      <c r="K803" s="25" t="s">
        <v>486</v>
      </c>
      <c r="L803" s="25" t="s">
        <v>496</v>
      </c>
      <c r="M803" s="30">
        <v>0</v>
      </c>
      <c r="N803" s="26">
        <v>600007582</v>
      </c>
      <c r="O803" s="14"/>
      <c r="P803" s="22">
        <v>1</v>
      </c>
      <c r="Q803" s="52"/>
      <c r="R803" s="52">
        <v>0</v>
      </c>
      <c r="S803" s="22">
        <f t="shared" si="82"/>
        <v>1</v>
      </c>
      <c r="T803" s="37">
        <f t="shared" si="83"/>
        <v>0</v>
      </c>
      <c r="U803" s="27">
        <v>0.02</v>
      </c>
      <c r="V803" s="18">
        <v>0</v>
      </c>
      <c r="W803" s="38">
        <f t="shared" si="85"/>
        <v>0</v>
      </c>
      <c r="X803" s="52">
        <v>0</v>
      </c>
      <c r="Y803" s="15">
        <v>2.5000000000000001E-2</v>
      </c>
      <c r="Z803" s="51">
        <f t="shared" si="86"/>
        <v>0</v>
      </c>
      <c r="AA803" s="30">
        <v>0</v>
      </c>
      <c r="AB803" s="39">
        <f t="shared" si="84"/>
        <v>0</v>
      </c>
      <c r="AC803" s="14"/>
    </row>
    <row r="804" spans="1:29" hidden="1" x14ac:dyDescent="0.3">
      <c r="A804" s="13" t="s">
        <v>3383</v>
      </c>
      <c r="B804" s="25" t="s">
        <v>482</v>
      </c>
      <c r="C804" s="25" t="s">
        <v>499</v>
      </c>
      <c r="D804" s="25" t="s">
        <v>553</v>
      </c>
      <c r="E804" s="31" t="s">
        <v>3244</v>
      </c>
      <c r="F804" s="31" t="s">
        <v>3244</v>
      </c>
      <c r="G804" s="32">
        <v>72</v>
      </c>
      <c r="H804" s="25" t="s">
        <v>3116</v>
      </c>
      <c r="I804" s="25" t="s">
        <v>3244</v>
      </c>
      <c r="J804" s="25"/>
      <c r="K804" s="25" t="s">
        <v>486</v>
      </c>
      <c r="L804" s="25" t="s">
        <v>496</v>
      </c>
      <c r="M804" s="30">
        <v>0</v>
      </c>
      <c r="N804" s="26">
        <v>600006130</v>
      </c>
      <c r="O804" s="14"/>
      <c r="P804" s="22">
        <v>186.0099999999984</v>
      </c>
      <c r="Q804" s="52"/>
      <c r="R804" s="52">
        <v>0</v>
      </c>
      <c r="S804" s="22">
        <f t="shared" si="82"/>
        <v>186.0099999999984</v>
      </c>
      <c r="T804" s="37">
        <f t="shared" si="83"/>
        <v>0</v>
      </c>
      <c r="U804" s="27">
        <v>0</v>
      </c>
      <c r="V804" s="17">
        <v>0</v>
      </c>
      <c r="W804" s="38">
        <f t="shared" si="85"/>
        <v>0</v>
      </c>
      <c r="X804" s="52">
        <v>0</v>
      </c>
      <c r="Y804" s="15">
        <v>2.5000000000000001E-2</v>
      </c>
      <c r="Z804" s="51">
        <f t="shared" si="86"/>
        <v>0</v>
      </c>
      <c r="AA804" s="30">
        <v>0</v>
      </c>
      <c r="AB804" s="39">
        <f t="shared" si="84"/>
        <v>0</v>
      </c>
      <c r="AC804" s="14"/>
    </row>
    <row r="805" spans="1:29" hidden="1" x14ac:dyDescent="0.3">
      <c r="A805" s="13" t="s">
        <v>3383</v>
      </c>
      <c r="B805" s="25" t="s">
        <v>482</v>
      </c>
      <c r="C805" s="25" t="s">
        <v>499</v>
      </c>
      <c r="D805" s="25" t="s">
        <v>500</v>
      </c>
      <c r="E805" s="31" t="s">
        <v>3245</v>
      </c>
      <c r="F805" s="31" t="s">
        <v>3245</v>
      </c>
      <c r="G805" s="32">
        <v>72</v>
      </c>
      <c r="H805" s="25" t="s">
        <v>3116</v>
      </c>
      <c r="I805" s="25" t="s">
        <v>3246</v>
      </c>
      <c r="J805" s="25"/>
      <c r="K805" s="25" t="s">
        <v>486</v>
      </c>
      <c r="L805" s="25" t="s">
        <v>496</v>
      </c>
      <c r="M805" s="30">
        <v>0</v>
      </c>
      <c r="N805" s="26">
        <v>600006534</v>
      </c>
      <c r="O805" s="14"/>
      <c r="P805" s="22">
        <v>7.3900000000057844</v>
      </c>
      <c r="Q805" s="52"/>
      <c r="R805" s="52">
        <v>0</v>
      </c>
      <c r="S805" s="22">
        <f t="shared" si="82"/>
        <v>7.3900000000057844</v>
      </c>
      <c r="T805" s="37">
        <f t="shared" si="83"/>
        <v>0</v>
      </c>
      <c r="U805" s="27">
        <v>0.03</v>
      </c>
      <c r="V805" s="18">
        <v>0</v>
      </c>
      <c r="W805" s="38">
        <f t="shared" si="85"/>
        <v>0</v>
      </c>
      <c r="X805" s="52">
        <v>0</v>
      </c>
      <c r="Y805" s="15">
        <v>2.5000000000000001E-2</v>
      </c>
      <c r="Z805" s="51">
        <f t="shared" si="86"/>
        <v>0</v>
      </c>
      <c r="AA805" s="30">
        <v>0</v>
      </c>
      <c r="AB805" s="39">
        <f t="shared" si="84"/>
        <v>0</v>
      </c>
      <c r="AC805" s="14"/>
    </row>
    <row r="806" spans="1:29" hidden="1" x14ac:dyDescent="0.3">
      <c r="A806" s="13" t="s">
        <v>3383</v>
      </c>
      <c r="B806" s="25" t="s">
        <v>482</v>
      </c>
      <c r="C806" s="25" t="s">
        <v>499</v>
      </c>
      <c r="D806" s="25" t="s">
        <v>549</v>
      </c>
      <c r="E806" s="31" t="s">
        <v>3247</v>
      </c>
      <c r="F806" s="31" t="s">
        <v>3247</v>
      </c>
      <c r="G806" s="32">
        <v>72</v>
      </c>
      <c r="H806" s="25" t="s">
        <v>3116</v>
      </c>
      <c r="I806" s="25" t="s">
        <v>3247</v>
      </c>
      <c r="J806" s="25"/>
      <c r="K806" s="25" t="s">
        <v>486</v>
      </c>
      <c r="L806" s="25" t="s">
        <v>496</v>
      </c>
      <c r="M806" s="30">
        <v>0</v>
      </c>
      <c r="N806" s="26">
        <v>600006793</v>
      </c>
      <c r="O806" s="14"/>
      <c r="P806" s="22">
        <v>13270.93</v>
      </c>
      <c r="Q806" s="52"/>
      <c r="R806" s="52">
        <v>0</v>
      </c>
      <c r="S806" s="22">
        <f t="shared" si="82"/>
        <v>13270.93</v>
      </c>
      <c r="T806" s="37">
        <f t="shared" si="83"/>
        <v>0</v>
      </c>
      <c r="U806" s="27">
        <v>0</v>
      </c>
      <c r="V806" s="17">
        <v>0</v>
      </c>
      <c r="W806" s="38">
        <f t="shared" si="85"/>
        <v>0</v>
      </c>
      <c r="X806" s="52">
        <v>0</v>
      </c>
      <c r="Y806" s="15">
        <v>2.5000000000000001E-2</v>
      </c>
      <c r="Z806" s="51">
        <f t="shared" si="86"/>
        <v>0</v>
      </c>
      <c r="AA806" s="30">
        <v>0</v>
      </c>
      <c r="AB806" s="39">
        <f t="shared" si="84"/>
        <v>0</v>
      </c>
      <c r="AC806" s="14"/>
    </row>
    <row r="807" spans="1:29" hidden="1" x14ac:dyDescent="0.3">
      <c r="A807" s="13" t="s">
        <v>3383</v>
      </c>
      <c r="B807" s="25" t="s">
        <v>482</v>
      </c>
      <c r="C807" s="25" t="s">
        <v>499</v>
      </c>
      <c r="D807" s="25" t="s">
        <v>552</v>
      </c>
      <c r="E807" s="31" t="s">
        <v>3248</v>
      </c>
      <c r="F807" s="31" t="s">
        <v>3248</v>
      </c>
      <c r="G807" s="32">
        <v>72</v>
      </c>
      <c r="H807" s="25" t="s">
        <v>3116</v>
      </c>
      <c r="I807" s="25" t="s">
        <v>3249</v>
      </c>
      <c r="J807" s="25"/>
      <c r="K807" s="25" t="s">
        <v>486</v>
      </c>
      <c r="L807" s="25" t="s">
        <v>496</v>
      </c>
      <c r="M807" s="30">
        <v>0</v>
      </c>
      <c r="N807" s="26">
        <v>600007451</v>
      </c>
      <c r="O807" s="14"/>
      <c r="P807" s="22">
        <v>1298.3000000000002</v>
      </c>
      <c r="Q807" s="52"/>
      <c r="R807" s="52">
        <v>0</v>
      </c>
      <c r="S807" s="22">
        <f t="shared" si="82"/>
        <v>1298.3000000000002</v>
      </c>
      <c r="T807" s="37">
        <f t="shared" si="83"/>
        <v>0</v>
      </c>
      <c r="U807" s="27">
        <v>0</v>
      </c>
      <c r="V807" s="17">
        <v>0</v>
      </c>
      <c r="W807" s="38">
        <f t="shared" si="85"/>
        <v>0</v>
      </c>
      <c r="X807" s="52">
        <v>0</v>
      </c>
      <c r="Y807" s="15">
        <v>2.5000000000000001E-2</v>
      </c>
      <c r="Z807" s="51">
        <f t="shared" si="86"/>
        <v>0</v>
      </c>
      <c r="AA807" s="30">
        <v>0</v>
      </c>
      <c r="AB807" s="39">
        <f t="shared" si="84"/>
        <v>0</v>
      </c>
      <c r="AC807" s="14"/>
    </row>
    <row r="808" spans="1:29" hidden="1" x14ac:dyDescent="0.3">
      <c r="A808" s="13" t="s">
        <v>3383</v>
      </c>
      <c r="B808" s="25" t="s">
        <v>482</v>
      </c>
      <c r="C808" s="25" t="s">
        <v>499</v>
      </c>
      <c r="D808" s="25" t="s">
        <v>617</v>
      </c>
      <c r="E808" s="31" t="s">
        <v>3250</v>
      </c>
      <c r="F808" s="31" t="s">
        <v>3250</v>
      </c>
      <c r="G808" s="32">
        <v>72</v>
      </c>
      <c r="H808" s="25" t="s">
        <v>3116</v>
      </c>
      <c r="I808" s="25" t="s">
        <v>3250</v>
      </c>
      <c r="J808" s="25"/>
      <c r="K808" s="25" t="s">
        <v>486</v>
      </c>
      <c r="L808" s="25" t="s">
        <v>496</v>
      </c>
      <c r="M808" s="30">
        <v>0</v>
      </c>
      <c r="N808" s="26">
        <v>600006937</v>
      </c>
      <c r="O808" s="14"/>
      <c r="P808" s="22">
        <v>2327.7399999999998</v>
      </c>
      <c r="Q808" s="52"/>
      <c r="R808" s="52">
        <v>0</v>
      </c>
      <c r="S808" s="22">
        <f t="shared" si="82"/>
        <v>2327.7399999999998</v>
      </c>
      <c r="T808" s="37">
        <f t="shared" si="83"/>
        <v>0</v>
      </c>
      <c r="U808" s="27">
        <v>0</v>
      </c>
      <c r="V808" s="17">
        <v>0</v>
      </c>
      <c r="W808" s="38">
        <f t="shared" si="85"/>
        <v>0</v>
      </c>
      <c r="X808" s="52">
        <v>0</v>
      </c>
      <c r="Y808" s="15">
        <v>2.5000000000000001E-2</v>
      </c>
      <c r="Z808" s="51">
        <f t="shared" si="86"/>
        <v>0</v>
      </c>
      <c r="AA808" s="30">
        <v>0</v>
      </c>
      <c r="AB808" s="39">
        <f t="shared" si="84"/>
        <v>0</v>
      </c>
      <c r="AC808" s="14"/>
    </row>
    <row r="809" spans="1:29" hidden="1" x14ac:dyDescent="0.3">
      <c r="A809" s="13" t="s">
        <v>3383</v>
      </c>
      <c r="B809" s="25" t="s">
        <v>482</v>
      </c>
      <c r="C809" s="25" t="s">
        <v>499</v>
      </c>
      <c r="D809" s="25" t="s">
        <v>617</v>
      </c>
      <c r="E809" s="31" t="s">
        <v>3251</v>
      </c>
      <c r="F809" s="31" t="s">
        <v>3251</v>
      </c>
      <c r="G809" s="32">
        <v>72</v>
      </c>
      <c r="H809" s="25" t="s">
        <v>3116</v>
      </c>
      <c r="I809" s="25" t="s">
        <v>3251</v>
      </c>
      <c r="J809" s="25"/>
      <c r="K809" s="25" t="s">
        <v>486</v>
      </c>
      <c r="L809" s="25" t="s">
        <v>496</v>
      </c>
      <c r="M809" s="30">
        <v>0</v>
      </c>
      <c r="N809" s="26">
        <v>600007373</v>
      </c>
      <c r="O809" s="14"/>
      <c r="P809" s="22">
        <v>106</v>
      </c>
      <c r="Q809" s="52"/>
      <c r="R809" s="52">
        <v>0</v>
      </c>
      <c r="S809" s="22">
        <f t="shared" si="82"/>
        <v>106</v>
      </c>
      <c r="T809" s="37">
        <f t="shared" si="83"/>
        <v>0</v>
      </c>
      <c r="U809" s="27">
        <v>0</v>
      </c>
      <c r="V809" s="17">
        <v>0</v>
      </c>
      <c r="W809" s="38">
        <f t="shared" si="85"/>
        <v>0</v>
      </c>
      <c r="X809" s="52">
        <v>0</v>
      </c>
      <c r="Y809" s="15">
        <v>2.5000000000000001E-2</v>
      </c>
      <c r="Z809" s="51">
        <f t="shared" si="86"/>
        <v>0</v>
      </c>
      <c r="AA809" s="30">
        <v>0</v>
      </c>
      <c r="AB809" s="39">
        <f t="shared" si="84"/>
        <v>0</v>
      </c>
      <c r="AC809" s="14"/>
    </row>
    <row r="810" spans="1:29" hidden="1" x14ac:dyDescent="0.3">
      <c r="A810" s="13" t="s">
        <v>3383</v>
      </c>
      <c r="B810" s="25" t="s">
        <v>482</v>
      </c>
      <c r="C810" s="25" t="s">
        <v>483</v>
      </c>
      <c r="D810" s="25" t="s">
        <v>484</v>
      </c>
      <c r="E810" s="31" t="s">
        <v>3252</v>
      </c>
      <c r="F810" s="31" t="s">
        <v>3252</v>
      </c>
      <c r="G810" s="32">
        <v>72</v>
      </c>
      <c r="H810" s="25" t="s">
        <v>3116</v>
      </c>
      <c r="I810" s="25" t="s">
        <v>3252</v>
      </c>
      <c r="J810" s="25"/>
      <c r="K810" s="25" t="s">
        <v>486</v>
      </c>
      <c r="L810" s="25" t="s">
        <v>496</v>
      </c>
      <c r="M810" s="30">
        <v>0</v>
      </c>
      <c r="N810" s="26">
        <v>600007113</v>
      </c>
      <c r="O810" s="14"/>
      <c r="P810" s="22">
        <v>1.7000000000007276</v>
      </c>
      <c r="Q810" s="52"/>
      <c r="R810" s="52">
        <v>0</v>
      </c>
      <c r="S810" s="22">
        <f t="shared" si="82"/>
        <v>1.7000000000007276</v>
      </c>
      <c r="T810" s="37">
        <f t="shared" si="83"/>
        <v>0</v>
      </c>
      <c r="U810" s="27">
        <v>0.02</v>
      </c>
      <c r="V810" s="18">
        <v>0</v>
      </c>
      <c r="W810" s="38">
        <f t="shared" si="85"/>
        <v>0</v>
      </c>
      <c r="X810" s="52">
        <v>0</v>
      </c>
      <c r="Y810" s="15">
        <v>2.5000000000000001E-2</v>
      </c>
      <c r="Z810" s="51">
        <f t="shared" si="86"/>
        <v>0</v>
      </c>
      <c r="AA810" s="30">
        <v>0</v>
      </c>
      <c r="AB810" s="39">
        <f t="shared" si="84"/>
        <v>0</v>
      </c>
      <c r="AC810" s="14"/>
    </row>
    <row r="811" spans="1:29" hidden="1" x14ac:dyDescent="0.3">
      <c r="A811" s="13" t="s">
        <v>3383</v>
      </c>
      <c r="B811" s="25" t="s">
        <v>482</v>
      </c>
      <c r="C811" s="25" t="s">
        <v>499</v>
      </c>
      <c r="D811" s="25" t="s">
        <v>500</v>
      </c>
      <c r="E811" s="31" t="s">
        <v>3123</v>
      </c>
      <c r="F811" s="31" t="s">
        <v>3123</v>
      </c>
      <c r="G811" s="32">
        <v>72</v>
      </c>
      <c r="H811" s="25" t="s">
        <v>3116</v>
      </c>
      <c r="I811" s="25" t="s">
        <v>3123</v>
      </c>
      <c r="J811" s="25"/>
      <c r="K811" s="25" t="s">
        <v>486</v>
      </c>
      <c r="L811" s="25" t="s">
        <v>496</v>
      </c>
      <c r="M811" s="30">
        <v>0</v>
      </c>
      <c r="N811" s="26">
        <v>400002075</v>
      </c>
      <c r="O811" s="14"/>
      <c r="P811" s="22">
        <v>2682.9999999999995</v>
      </c>
      <c r="Q811" s="52"/>
      <c r="R811" s="52">
        <v>0</v>
      </c>
      <c r="S811" s="22">
        <f t="shared" si="82"/>
        <v>2682.9999999999995</v>
      </c>
      <c r="T811" s="37">
        <f t="shared" si="83"/>
        <v>0</v>
      </c>
      <c r="U811" s="27">
        <v>0</v>
      </c>
      <c r="V811" s="17">
        <v>0</v>
      </c>
      <c r="W811" s="38">
        <f t="shared" si="85"/>
        <v>0</v>
      </c>
      <c r="X811" s="52">
        <v>0</v>
      </c>
      <c r="Y811" s="15">
        <v>2.5000000000000001E-2</v>
      </c>
      <c r="Z811" s="51">
        <f t="shared" si="86"/>
        <v>0</v>
      </c>
      <c r="AA811" s="30">
        <v>0</v>
      </c>
      <c r="AB811" s="39">
        <f t="shared" si="84"/>
        <v>0</v>
      </c>
      <c r="AC811" s="14"/>
    </row>
    <row r="812" spans="1:29" hidden="1" x14ac:dyDescent="0.3">
      <c r="A812" s="13" t="s">
        <v>3383</v>
      </c>
      <c r="B812" s="25" t="s">
        <v>482</v>
      </c>
      <c r="C812" s="25" t="s">
        <v>499</v>
      </c>
      <c r="D812" s="25" t="s">
        <v>500</v>
      </c>
      <c r="E812" s="31" t="s">
        <v>3253</v>
      </c>
      <c r="F812" s="31" t="s">
        <v>3253</v>
      </c>
      <c r="G812" s="32">
        <v>72</v>
      </c>
      <c r="H812" s="25" t="s">
        <v>3116</v>
      </c>
      <c r="I812" s="25" t="s">
        <v>3254</v>
      </c>
      <c r="J812" s="25"/>
      <c r="K812" s="25" t="s">
        <v>486</v>
      </c>
      <c r="L812" s="25" t="s">
        <v>496</v>
      </c>
      <c r="M812" s="30">
        <v>0</v>
      </c>
      <c r="N812" s="26">
        <v>600006743</v>
      </c>
      <c r="O812" s="14"/>
      <c r="P812" s="22">
        <v>5373</v>
      </c>
      <c r="Q812" s="52"/>
      <c r="R812" s="52">
        <v>0</v>
      </c>
      <c r="S812" s="22">
        <f t="shared" si="82"/>
        <v>5373</v>
      </c>
      <c r="T812" s="37">
        <f t="shared" si="83"/>
        <v>0</v>
      </c>
      <c r="U812" s="27">
        <v>0</v>
      </c>
      <c r="V812" s="17">
        <v>0</v>
      </c>
      <c r="W812" s="38">
        <f t="shared" si="85"/>
        <v>0</v>
      </c>
      <c r="X812" s="52">
        <v>0</v>
      </c>
      <c r="Y812" s="15">
        <v>2.5000000000000001E-2</v>
      </c>
      <c r="Z812" s="51">
        <f t="shared" si="86"/>
        <v>0</v>
      </c>
      <c r="AA812" s="30">
        <v>0</v>
      </c>
      <c r="AB812" s="39">
        <f t="shared" si="84"/>
        <v>0</v>
      </c>
      <c r="AC812" s="14"/>
    </row>
    <row r="813" spans="1:29" hidden="1" x14ac:dyDescent="0.3">
      <c r="A813" s="13" t="s">
        <v>3383</v>
      </c>
      <c r="B813" s="25" t="s">
        <v>482</v>
      </c>
      <c r="C813" s="25" t="s">
        <v>499</v>
      </c>
      <c r="D813" s="25" t="s">
        <v>549</v>
      </c>
      <c r="E813" s="31" t="s">
        <v>3255</v>
      </c>
      <c r="F813" s="31" t="s">
        <v>3255</v>
      </c>
      <c r="G813" s="32">
        <v>72</v>
      </c>
      <c r="H813" s="25" t="s">
        <v>3116</v>
      </c>
      <c r="I813" s="25" t="s">
        <v>3255</v>
      </c>
      <c r="J813" s="25"/>
      <c r="K813" s="25" t="s">
        <v>486</v>
      </c>
      <c r="L813" s="25" t="s">
        <v>496</v>
      </c>
      <c r="M813" s="30">
        <v>0</v>
      </c>
      <c r="N813" s="26">
        <v>600007150</v>
      </c>
      <c r="O813" s="14"/>
      <c r="P813" s="22">
        <v>867.98000000000013</v>
      </c>
      <c r="Q813" s="52"/>
      <c r="R813" s="52">
        <v>0</v>
      </c>
      <c r="S813" s="22">
        <f t="shared" si="82"/>
        <v>867.98000000000013</v>
      </c>
      <c r="T813" s="37">
        <f t="shared" si="83"/>
        <v>0</v>
      </c>
      <c r="U813" s="27">
        <v>0</v>
      </c>
      <c r="V813" s="17">
        <v>0</v>
      </c>
      <c r="W813" s="38">
        <f t="shared" si="85"/>
        <v>0</v>
      </c>
      <c r="X813" s="52">
        <v>0</v>
      </c>
      <c r="Y813" s="15">
        <v>2.5000000000000001E-2</v>
      </c>
      <c r="Z813" s="51">
        <f t="shared" si="86"/>
        <v>0</v>
      </c>
      <c r="AA813" s="30">
        <v>0</v>
      </c>
      <c r="AB813" s="39">
        <f t="shared" si="84"/>
        <v>0</v>
      </c>
      <c r="AC813" s="14"/>
    </row>
    <row r="814" spans="1:29" hidden="1" x14ac:dyDescent="0.3">
      <c r="A814" s="13" t="s">
        <v>3383</v>
      </c>
      <c r="B814" s="25" t="s">
        <v>482</v>
      </c>
      <c r="C814" s="25" t="s">
        <v>499</v>
      </c>
      <c r="D814" s="25" t="s">
        <v>552</v>
      </c>
      <c r="E814" s="31" t="s">
        <v>3256</v>
      </c>
      <c r="F814" s="31" t="s">
        <v>3256</v>
      </c>
      <c r="G814" s="32">
        <v>72</v>
      </c>
      <c r="H814" s="25" t="s">
        <v>3116</v>
      </c>
      <c r="I814" s="25" t="s">
        <v>3257</v>
      </c>
      <c r="J814" s="25"/>
      <c r="K814" s="25" t="s">
        <v>486</v>
      </c>
      <c r="L814" s="25" t="s">
        <v>496</v>
      </c>
      <c r="M814" s="30">
        <v>0</v>
      </c>
      <c r="N814" s="26">
        <v>600007073</v>
      </c>
      <c r="O814" s="14"/>
      <c r="P814" s="22">
        <v>2500</v>
      </c>
      <c r="Q814" s="52"/>
      <c r="R814" s="52">
        <v>0</v>
      </c>
      <c r="S814" s="22">
        <f t="shared" si="82"/>
        <v>2500</v>
      </c>
      <c r="T814" s="37">
        <f t="shared" si="83"/>
        <v>0</v>
      </c>
      <c r="U814" s="27">
        <v>0</v>
      </c>
      <c r="V814" s="17">
        <v>0</v>
      </c>
      <c r="W814" s="38">
        <f t="shared" si="85"/>
        <v>0</v>
      </c>
      <c r="X814" s="52">
        <v>0</v>
      </c>
      <c r="Y814" s="15">
        <v>2.5000000000000001E-2</v>
      </c>
      <c r="Z814" s="51">
        <f t="shared" si="86"/>
        <v>0</v>
      </c>
      <c r="AA814" s="30">
        <v>0</v>
      </c>
      <c r="AB814" s="39">
        <f t="shared" si="84"/>
        <v>0</v>
      </c>
      <c r="AC814" s="14"/>
    </row>
    <row r="815" spans="1:29" hidden="1" x14ac:dyDescent="0.3">
      <c r="A815" s="13" t="s">
        <v>3383</v>
      </c>
      <c r="B815" s="25" t="s">
        <v>482</v>
      </c>
      <c r="C815" s="25" t="s">
        <v>499</v>
      </c>
      <c r="D815" s="25" t="s">
        <v>500</v>
      </c>
      <c r="E815" s="31" t="s">
        <v>3258</v>
      </c>
      <c r="F815" s="31" t="s">
        <v>3258</v>
      </c>
      <c r="G815" s="32">
        <v>72</v>
      </c>
      <c r="H815" s="25" t="s">
        <v>3116</v>
      </c>
      <c r="I815" s="25" t="s">
        <v>3258</v>
      </c>
      <c r="J815" s="25"/>
      <c r="K815" s="25" t="s">
        <v>486</v>
      </c>
      <c r="L815" s="25" t="s">
        <v>496</v>
      </c>
      <c r="M815" s="30">
        <v>0</v>
      </c>
      <c r="N815" s="26">
        <v>600006903</v>
      </c>
      <c r="O815" s="14"/>
      <c r="P815" s="22">
        <v>7979.47</v>
      </c>
      <c r="Q815" s="52"/>
      <c r="R815" s="52">
        <v>0</v>
      </c>
      <c r="S815" s="22">
        <f t="shared" si="82"/>
        <v>7979.47</v>
      </c>
      <c r="T815" s="37">
        <f t="shared" si="83"/>
        <v>0</v>
      </c>
      <c r="U815" s="27">
        <v>0</v>
      </c>
      <c r="V815" s="17">
        <v>0</v>
      </c>
      <c r="W815" s="38">
        <f t="shared" si="85"/>
        <v>0</v>
      </c>
      <c r="X815" s="52">
        <v>0</v>
      </c>
      <c r="Y815" s="15">
        <v>2.5000000000000001E-2</v>
      </c>
      <c r="Z815" s="51">
        <f t="shared" si="86"/>
        <v>0</v>
      </c>
      <c r="AA815" s="30">
        <v>0</v>
      </c>
      <c r="AB815" s="39">
        <f t="shared" si="84"/>
        <v>0</v>
      </c>
      <c r="AC815" s="14"/>
    </row>
    <row r="816" spans="1:29" hidden="1" x14ac:dyDescent="0.3">
      <c r="A816" s="13" t="s">
        <v>3383</v>
      </c>
      <c r="B816" s="25" t="s">
        <v>482</v>
      </c>
      <c r="C816" s="25" t="s">
        <v>499</v>
      </c>
      <c r="D816" s="25" t="s">
        <v>631</v>
      </c>
      <c r="E816" s="31" t="s">
        <v>660</v>
      </c>
      <c r="F816" s="31" t="s">
        <v>660</v>
      </c>
      <c r="G816" s="32">
        <v>72</v>
      </c>
      <c r="H816" s="25" t="s">
        <v>3116</v>
      </c>
      <c r="I816" s="25" t="s">
        <v>413</v>
      </c>
      <c r="J816" s="25"/>
      <c r="K816" s="25" t="s">
        <v>486</v>
      </c>
      <c r="L816" s="25" t="s">
        <v>496</v>
      </c>
      <c r="M816" s="30">
        <v>0</v>
      </c>
      <c r="N816" s="26">
        <v>400001058</v>
      </c>
      <c r="O816" s="14"/>
      <c r="P816" s="22">
        <v>167813.29999999993</v>
      </c>
      <c r="Q816" s="52"/>
      <c r="R816" s="52">
        <v>0</v>
      </c>
      <c r="S816" s="22">
        <f t="shared" si="82"/>
        <v>167813.29999999993</v>
      </c>
      <c r="T816" s="37">
        <f t="shared" si="83"/>
        <v>0</v>
      </c>
      <c r="U816" s="27">
        <v>0.03</v>
      </c>
      <c r="V816" s="18">
        <v>0</v>
      </c>
      <c r="W816" s="38">
        <f t="shared" si="85"/>
        <v>0</v>
      </c>
      <c r="X816" s="52">
        <v>0</v>
      </c>
      <c r="Y816" s="15">
        <v>2.5000000000000001E-2</v>
      </c>
      <c r="Z816" s="51">
        <f t="shared" si="86"/>
        <v>0</v>
      </c>
      <c r="AA816" s="30">
        <v>0</v>
      </c>
      <c r="AB816" s="39">
        <f t="shared" si="84"/>
        <v>0</v>
      </c>
      <c r="AC816" s="14"/>
    </row>
    <row r="817" spans="1:29" hidden="1" x14ac:dyDescent="0.3">
      <c r="A817" s="13" t="s">
        <v>3383</v>
      </c>
      <c r="B817" s="25" t="s">
        <v>482</v>
      </c>
      <c r="C817" s="25" t="s">
        <v>499</v>
      </c>
      <c r="D817" s="25" t="s">
        <v>645</v>
      </c>
      <c r="E817" s="31" t="s">
        <v>3259</v>
      </c>
      <c r="F817" s="31" t="s">
        <v>3259</v>
      </c>
      <c r="G817" s="32">
        <v>72</v>
      </c>
      <c r="H817" s="25" t="s">
        <v>3116</v>
      </c>
      <c r="I817" s="25" t="s">
        <v>3259</v>
      </c>
      <c r="J817" s="25"/>
      <c r="K817" s="25" t="s">
        <v>486</v>
      </c>
      <c r="L817" s="25" t="s">
        <v>496</v>
      </c>
      <c r="M817" s="30">
        <v>0</v>
      </c>
      <c r="N817" s="26">
        <v>600005323</v>
      </c>
      <c r="O817" s="14"/>
      <c r="P817" s="22">
        <v>1.7600000000038563</v>
      </c>
      <c r="Q817" s="52"/>
      <c r="R817" s="52">
        <v>0</v>
      </c>
      <c r="S817" s="22">
        <f t="shared" si="82"/>
        <v>1.7600000000038563</v>
      </c>
      <c r="T817" s="37">
        <f t="shared" si="83"/>
        <v>0</v>
      </c>
      <c r="U817" s="27">
        <v>0.03</v>
      </c>
      <c r="V817" s="18">
        <v>0</v>
      </c>
      <c r="W817" s="38">
        <f t="shared" si="85"/>
        <v>0</v>
      </c>
      <c r="X817" s="52">
        <v>0</v>
      </c>
      <c r="Y817" s="15">
        <v>2.5000000000000001E-2</v>
      </c>
      <c r="Z817" s="51">
        <f t="shared" si="86"/>
        <v>0</v>
      </c>
      <c r="AA817" s="30">
        <v>0</v>
      </c>
      <c r="AB817" s="39">
        <f t="shared" si="84"/>
        <v>0</v>
      </c>
      <c r="AC817" s="14"/>
    </row>
    <row r="818" spans="1:29" hidden="1" x14ac:dyDescent="0.3">
      <c r="A818" s="13" t="s">
        <v>3383</v>
      </c>
      <c r="B818" s="25" t="s">
        <v>482</v>
      </c>
      <c r="C818" s="25" t="s">
        <v>499</v>
      </c>
      <c r="D818" s="25" t="s">
        <v>617</v>
      </c>
      <c r="E818" s="31" t="s">
        <v>3260</v>
      </c>
      <c r="F818" s="31" t="s">
        <v>3260</v>
      </c>
      <c r="G818" s="32">
        <v>72</v>
      </c>
      <c r="H818" s="25" t="s">
        <v>3116</v>
      </c>
      <c r="I818" s="25" t="s">
        <v>3260</v>
      </c>
      <c r="J818" s="25"/>
      <c r="K818" s="25" t="s">
        <v>486</v>
      </c>
      <c r="L818" s="25" t="s">
        <v>496</v>
      </c>
      <c r="M818" s="30">
        <v>0</v>
      </c>
      <c r="N818" s="26">
        <v>600006648</v>
      </c>
      <c r="O818" s="14"/>
      <c r="P818" s="22">
        <v>2991.22</v>
      </c>
      <c r="Q818" s="52"/>
      <c r="R818" s="52">
        <v>0</v>
      </c>
      <c r="S818" s="22">
        <f t="shared" si="82"/>
        <v>2991.22</v>
      </c>
      <c r="T818" s="37">
        <f t="shared" si="83"/>
        <v>0</v>
      </c>
      <c r="U818" s="27">
        <v>0</v>
      </c>
      <c r="V818" s="17">
        <v>0</v>
      </c>
      <c r="W818" s="38">
        <f t="shared" si="85"/>
        <v>0</v>
      </c>
      <c r="X818" s="52">
        <v>0</v>
      </c>
      <c r="Y818" s="15">
        <v>2.5000000000000001E-2</v>
      </c>
      <c r="Z818" s="51">
        <f t="shared" si="86"/>
        <v>0</v>
      </c>
      <c r="AA818" s="30">
        <v>0</v>
      </c>
      <c r="AB818" s="39">
        <f t="shared" si="84"/>
        <v>0</v>
      </c>
      <c r="AC818" s="14"/>
    </row>
    <row r="819" spans="1:29" hidden="1" x14ac:dyDescent="0.3">
      <c r="A819" s="13" t="s">
        <v>3383</v>
      </c>
      <c r="B819" s="25" t="s">
        <v>482</v>
      </c>
      <c r="C819" s="25" t="s">
        <v>483</v>
      </c>
      <c r="D819" s="25" t="s">
        <v>494</v>
      </c>
      <c r="E819" s="31" t="s">
        <v>3261</v>
      </c>
      <c r="F819" s="31" t="s">
        <v>3262</v>
      </c>
      <c r="G819" s="32">
        <v>72</v>
      </c>
      <c r="H819" s="25" t="s">
        <v>3116</v>
      </c>
      <c r="I819" s="25" t="s">
        <v>3263</v>
      </c>
      <c r="J819" s="25"/>
      <c r="K819" s="25" t="s">
        <v>486</v>
      </c>
      <c r="L819" s="25" t="s">
        <v>496</v>
      </c>
      <c r="M819" s="30">
        <v>0</v>
      </c>
      <c r="N819" s="26">
        <v>600006501</v>
      </c>
      <c r="O819" s="14"/>
      <c r="P819" s="22">
        <v>0.8000000000001819</v>
      </c>
      <c r="Q819" s="52"/>
      <c r="R819" s="52">
        <v>0</v>
      </c>
      <c r="S819" s="22">
        <f t="shared" si="82"/>
        <v>0.8000000000001819</v>
      </c>
      <c r="T819" s="37">
        <f t="shared" si="83"/>
        <v>0</v>
      </c>
      <c r="U819" s="27">
        <v>0.03</v>
      </c>
      <c r="V819" s="18">
        <v>0</v>
      </c>
      <c r="W819" s="38">
        <f t="shared" si="85"/>
        <v>0</v>
      </c>
      <c r="X819" s="52">
        <v>0</v>
      </c>
      <c r="Y819" s="15">
        <v>2.5000000000000001E-2</v>
      </c>
      <c r="Z819" s="51">
        <f t="shared" si="86"/>
        <v>0</v>
      </c>
      <c r="AA819" s="30">
        <v>0</v>
      </c>
      <c r="AB819" s="39">
        <f t="shared" si="84"/>
        <v>0</v>
      </c>
      <c r="AC819" s="14"/>
    </row>
    <row r="820" spans="1:29" hidden="1" x14ac:dyDescent="0.3">
      <c r="A820" s="13" t="s">
        <v>3383</v>
      </c>
      <c r="B820" s="25" t="s">
        <v>482</v>
      </c>
      <c r="C820" s="25" t="s">
        <v>483</v>
      </c>
      <c r="D820" s="25" t="s">
        <v>494</v>
      </c>
      <c r="E820" s="31" t="s">
        <v>3261</v>
      </c>
      <c r="F820" s="31" t="s">
        <v>3262</v>
      </c>
      <c r="G820" s="32">
        <v>72</v>
      </c>
      <c r="H820" s="25" t="s">
        <v>3116</v>
      </c>
      <c r="I820" s="25" t="s">
        <v>3264</v>
      </c>
      <c r="J820" s="25"/>
      <c r="K820" s="25" t="s">
        <v>486</v>
      </c>
      <c r="L820" s="25" t="s">
        <v>496</v>
      </c>
      <c r="M820" s="30">
        <v>0</v>
      </c>
      <c r="N820" s="26">
        <v>600006149</v>
      </c>
      <c r="O820" s="14"/>
      <c r="P820" s="22">
        <v>1.6899999999986903</v>
      </c>
      <c r="Q820" s="52"/>
      <c r="R820" s="52">
        <v>0</v>
      </c>
      <c r="S820" s="22">
        <f t="shared" si="82"/>
        <v>1.6899999999986903</v>
      </c>
      <c r="T820" s="37">
        <f t="shared" si="83"/>
        <v>0</v>
      </c>
      <c r="U820" s="27">
        <v>0.03</v>
      </c>
      <c r="V820" s="18">
        <v>0</v>
      </c>
      <c r="W820" s="38">
        <f t="shared" si="85"/>
        <v>0</v>
      </c>
      <c r="X820" s="52">
        <v>0</v>
      </c>
      <c r="Y820" s="15">
        <v>2.5000000000000001E-2</v>
      </c>
      <c r="Z820" s="51">
        <f t="shared" si="86"/>
        <v>0</v>
      </c>
      <c r="AA820" s="30">
        <v>0</v>
      </c>
      <c r="AB820" s="39">
        <f t="shared" si="84"/>
        <v>0</v>
      </c>
      <c r="AC820" s="14"/>
    </row>
    <row r="821" spans="1:29" hidden="1" x14ac:dyDescent="0.3">
      <c r="A821" s="13" t="s">
        <v>3383</v>
      </c>
      <c r="B821" s="25" t="s">
        <v>482</v>
      </c>
      <c r="C821" s="25" t="s">
        <v>499</v>
      </c>
      <c r="D821" s="25" t="s">
        <v>500</v>
      </c>
      <c r="E821" s="31" t="s">
        <v>3265</v>
      </c>
      <c r="F821" s="31" t="s">
        <v>3265</v>
      </c>
      <c r="G821" s="32">
        <v>72</v>
      </c>
      <c r="H821" s="25" t="s">
        <v>3116</v>
      </c>
      <c r="I821" s="25" t="s">
        <v>3265</v>
      </c>
      <c r="J821" s="25"/>
      <c r="K821" s="25" t="s">
        <v>486</v>
      </c>
      <c r="L821" s="25" t="s">
        <v>496</v>
      </c>
      <c r="M821" s="30">
        <v>0</v>
      </c>
      <c r="N821" s="26">
        <v>600006451</v>
      </c>
      <c r="O821" s="14"/>
      <c r="P821" s="22">
        <v>9998</v>
      </c>
      <c r="Q821" s="52"/>
      <c r="R821" s="52">
        <v>0</v>
      </c>
      <c r="S821" s="22">
        <f t="shared" si="82"/>
        <v>9998</v>
      </c>
      <c r="T821" s="37">
        <f t="shared" si="83"/>
        <v>0</v>
      </c>
      <c r="U821" s="27">
        <v>0</v>
      </c>
      <c r="V821" s="17">
        <v>0</v>
      </c>
      <c r="W821" s="38">
        <f t="shared" si="85"/>
        <v>0</v>
      </c>
      <c r="X821" s="52">
        <v>0</v>
      </c>
      <c r="Y821" s="15">
        <v>2.5000000000000001E-2</v>
      </c>
      <c r="Z821" s="51">
        <f t="shared" si="86"/>
        <v>0</v>
      </c>
      <c r="AA821" s="30">
        <v>0</v>
      </c>
      <c r="AB821" s="39">
        <f t="shared" si="84"/>
        <v>0</v>
      </c>
      <c r="AC821" s="14"/>
    </row>
    <row r="822" spans="1:29" hidden="1" x14ac:dyDescent="0.3">
      <c r="A822" s="13" t="s">
        <v>3383</v>
      </c>
      <c r="B822" s="25" t="s">
        <v>482</v>
      </c>
      <c r="C822" s="25" t="s">
        <v>483</v>
      </c>
      <c r="D822" s="25" t="s">
        <v>484</v>
      </c>
      <c r="E822" s="31" t="s">
        <v>3266</v>
      </c>
      <c r="F822" s="31" t="s">
        <v>3266</v>
      </c>
      <c r="G822" s="32">
        <v>72</v>
      </c>
      <c r="H822" s="25" t="s">
        <v>3116</v>
      </c>
      <c r="I822" s="25" t="s">
        <v>3266</v>
      </c>
      <c r="J822" s="25"/>
      <c r="K822" s="25" t="s">
        <v>486</v>
      </c>
      <c r="L822" s="25" t="s">
        <v>496</v>
      </c>
      <c r="M822" s="30">
        <v>0</v>
      </c>
      <c r="N822" s="26">
        <v>600006213</v>
      </c>
      <c r="O822" s="14"/>
      <c r="P822" s="22">
        <v>3</v>
      </c>
      <c r="Q822" s="52"/>
      <c r="R822" s="52">
        <v>0</v>
      </c>
      <c r="S822" s="22">
        <f t="shared" si="82"/>
        <v>3</v>
      </c>
      <c r="T822" s="37">
        <f t="shared" si="83"/>
        <v>0</v>
      </c>
      <c r="U822" s="27">
        <v>0</v>
      </c>
      <c r="V822" s="17">
        <v>0</v>
      </c>
      <c r="W822" s="38">
        <f t="shared" si="85"/>
        <v>0</v>
      </c>
      <c r="X822" s="52">
        <v>0</v>
      </c>
      <c r="Y822" s="15">
        <v>2.5000000000000001E-2</v>
      </c>
      <c r="Z822" s="51">
        <f t="shared" si="86"/>
        <v>0</v>
      </c>
      <c r="AA822" s="30">
        <v>0</v>
      </c>
      <c r="AB822" s="39">
        <f t="shared" si="84"/>
        <v>0</v>
      </c>
      <c r="AC822" s="14"/>
    </row>
    <row r="823" spans="1:29" hidden="1" x14ac:dyDescent="0.3">
      <c r="A823" s="13" t="s">
        <v>3383</v>
      </c>
      <c r="B823" s="25" t="s">
        <v>482</v>
      </c>
      <c r="C823" s="25" t="s">
        <v>499</v>
      </c>
      <c r="D823" s="25" t="s">
        <v>500</v>
      </c>
      <c r="E823" s="31" t="s">
        <v>3267</v>
      </c>
      <c r="F823" s="31" t="s">
        <v>3267</v>
      </c>
      <c r="G823" s="32">
        <v>72</v>
      </c>
      <c r="H823" s="25" t="s">
        <v>3116</v>
      </c>
      <c r="I823" s="25" t="s">
        <v>3268</v>
      </c>
      <c r="J823" s="25"/>
      <c r="K823" s="25" t="s">
        <v>486</v>
      </c>
      <c r="L823" s="25" t="s">
        <v>496</v>
      </c>
      <c r="M823" s="30">
        <v>0</v>
      </c>
      <c r="N823" s="26">
        <v>600006336</v>
      </c>
      <c r="O823" s="14"/>
      <c r="P823" s="22">
        <v>2855.7000000000003</v>
      </c>
      <c r="Q823" s="52"/>
      <c r="R823" s="52">
        <v>0</v>
      </c>
      <c r="S823" s="22">
        <f t="shared" ref="S823:S886" si="87">P823+Q823-R823</f>
        <v>2855.7000000000003</v>
      </c>
      <c r="T823" s="37">
        <f t="shared" ref="T823:T886" si="88">IF(L823="折扣",R823/(1+AA823)*M823,IF(L823="返现",R823/(1+AA823),R823/(1+M823+AA823)))</f>
        <v>0</v>
      </c>
      <c r="U823" s="27">
        <v>0</v>
      </c>
      <c r="V823" s="17">
        <v>0</v>
      </c>
      <c r="W823" s="38">
        <f t="shared" si="85"/>
        <v>0</v>
      </c>
      <c r="X823" s="52">
        <v>0</v>
      </c>
      <c r="Y823" s="15">
        <v>2.5000000000000001E-2</v>
      </c>
      <c r="Z823" s="51">
        <f t="shared" si="86"/>
        <v>0</v>
      </c>
      <c r="AA823" s="30">
        <v>0</v>
      </c>
      <c r="AB823" s="39">
        <f t="shared" ref="AB823:AB886" si="89">R823</f>
        <v>0</v>
      </c>
      <c r="AC823" s="14"/>
    </row>
    <row r="824" spans="1:29" hidden="1" x14ac:dyDescent="0.3">
      <c r="A824" s="13" t="s">
        <v>3384</v>
      </c>
      <c r="B824" s="25" t="s">
        <v>482</v>
      </c>
      <c r="C824" s="25" t="s">
        <v>499</v>
      </c>
      <c r="D824" s="25" t="s">
        <v>552</v>
      </c>
      <c r="E824" s="31" t="s">
        <v>3269</v>
      </c>
      <c r="F824" s="31" t="s">
        <v>3269</v>
      </c>
      <c r="G824" s="32">
        <v>72</v>
      </c>
      <c r="H824" s="25" t="s">
        <v>3116</v>
      </c>
      <c r="I824" s="25" t="s">
        <v>3269</v>
      </c>
      <c r="J824" s="25"/>
      <c r="K824" s="25" t="s">
        <v>486</v>
      </c>
      <c r="L824" s="25" t="s">
        <v>496</v>
      </c>
      <c r="M824" s="30">
        <v>0</v>
      </c>
      <c r="N824" s="26">
        <v>600005920</v>
      </c>
      <c r="O824" s="14"/>
      <c r="P824" s="22">
        <v>2.5</v>
      </c>
      <c r="Q824" s="52"/>
      <c r="R824" s="52">
        <v>0</v>
      </c>
      <c r="S824" s="22">
        <f t="shared" si="87"/>
        <v>2.5</v>
      </c>
      <c r="T824" s="37">
        <f t="shared" si="88"/>
        <v>0</v>
      </c>
      <c r="U824" s="27">
        <v>0</v>
      </c>
      <c r="V824" s="17">
        <v>0</v>
      </c>
      <c r="W824" s="38">
        <f t="shared" si="85"/>
        <v>0</v>
      </c>
      <c r="X824" s="52">
        <v>0</v>
      </c>
      <c r="Y824" s="15">
        <v>2.5000000000000001E-2</v>
      </c>
      <c r="Z824" s="51">
        <f t="shared" si="86"/>
        <v>0</v>
      </c>
      <c r="AA824" s="30">
        <v>0</v>
      </c>
      <c r="AB824" s="39">
        <f t="shared" si="89"/>
        <v>0</v>
      </c>
      <c r="AC824" s="14"/>
    </row>
    <row r="825" spans="1:29" hidden="1" x14ac:dyDescent="0.3">
      <c r="A825" s="13" t="s">
        <v>3382</v>
      </c>
      <c r="B825" s="25" t="s">
        <v>482</v>
      </c>
      <c r="C825" s="25" t="s">
        <v>499</v>
      </c>
      <c r="D825" s="25" t="s">
        <v>552</v>
      </c>
      <c r="E825" s="31" t="s">
        <v>3270</v>
      </c>
      <c r="F825" s="31" t="s">
        <v>3270</v>
      </c>
      <c r="G825" s="32">
        <v>72</v>
      </c>
      <c r="H825" s="25" t="s">
        <v>3116</v>
      </c>
      <c r="I825" s="25" t="s">
        <v>3271</v>
      </c>
      <c r="J825" s="25"/>
      <c r="K825" s="25" t="s">
        <v>486</v>
      </c>
      <c r="L825" s="25" t="s">
        <v>496</v>
      </c>
      <c r="M825" s="30">
        <v>0</v>
      </c>
      <c r="N825" s="26">
        <v>600006185</v>
      </c>
      <c r="O825" s="14"/>
      <c r="P825" s="22">
        <v>32906.11</v>
      </c>
      <c r="Q825" s="52"/>
      <c r="R825" s="52">
        <v>0</v>
      </c>
      <c r="S825" s="22">
        <f t="shared" si="87"/>
        <v>32906.11</v>
      </c>
      <c r="T825" s="37">
        <f t="shared" si="88"/>
        <v>0</v>
      </c>
      <c r="U825" s="27">
        <v>0.02</v>
      </c>
      <c r="V825" s="18">
        <v>0</v>
      </c>
      <c r="W825" s="38">
        <f t="shared" si="85"/>
        <v>0</v>
      </c>
      <c r="X825" s="52">
        <v>0</v>
      </c>
      <c r="Y825" s="15">
        <v>2.5000000000000001E-2</v>
      </c>
      <c r="Z825" s="51">
        <f t="shared" si="86"/>
        <v>0</v>
      </c>
      <c r="AA825" s="30">
        <v>0</v>
      </c>
      <c r="AB825" s="39">
        <f t="shared" si="89"/>
        <v>0</v>
      </c>
      <c r="AC825" s="14"/>
    </row>
    <row r="826" spans="1:29" hidden="1" x14ac:dyDescent="0.3">
      <c r="A826" s="13" t="s">
        <v>3385</v>
      </c>
      <c r="B826" s="25" t="s">
        <v>482</v>
      </c>
      <c r="C826" s="25" t="s">
        <v>483</v>
      </c>
      <c r="D826" s="25" t="s">
        <v>494</v>
      </c>
      <c r="E826" s="31" t="s">
        <v>3272</v>
      </c>
      <c r="F826" s="31" t="s">
        <v>3272</v>
      </c>
      <c r="G826" s="32">
        <v>72</v>
      </c>
      <c r="H826" s="25" t="s">
        <v>3116</v>
      </c>
      <c r="I826" s="25" t="s">
        <v>3272</v>
      </c>
      <c r="J826" s="25"/>
      <c r="K826" s="25" t="s">
        <v>486</v>
      </c>
      <c r="L826" s="25" t="s">
        <v>496</v>
      </c>
      <c r="M826" s="30">
        <v>0</v>
      </c>
      <c r="N826" s="26">
        <v>600005843</v>
      </c>
      <c r="O826" s="14"/>
      <c r="P826" s="22">
        <v>-7554.5500000000011</v>
      </c>
      <c r="Q826" s="52"/>
      <c r="R826" s="52">
        <v>0</v>
      </c>
      <c r="S826" s="22">
        <f t="shared" si="87"/>
        <v>-7554.5500000000011</v>
      </c>
      <c r="T826" s="37">
        <f t="shared" si="88"/>
        <v>0</v>
      </c>
      <c r="U826" s="27">
        <v>0</v>
      </c>
      <c r="V826" s="17">
        <v>0</v>
      </c>
      <c r="W826" s="38">
        <f t="shared" si="85"/>
        <v>0</v>
      </c>
      <c r="X826" s="52">
        <v>0</v>
      </c>
      <c r="Y826" s="15">
        <v>2.5000000000000001E-2</v>
      </c>
      <c r="Z826" s="51">
        <f t="shared" si="86"/>
        <v>0</v>
      </c>
      <c r="AA826" s="30">
        <v>0</v>
      </c>
      <c r="AB826" s="39">
        <f t="shared" si="89"/>
        <v>0</v>
      </c>
      <c r="AC826" s="14"/>
    </row>
    <row r="827" spans="1:29" hidden="1" x14ac:dyDescent="0.3">
      <c r="A827" s="13" t="s">
        <v>3385</v>
      </c>
      <c r="B827" s="25" t="s">
        <v>482</v>
      </c>
      <c r="C827" s="25" t="s">
        <v>499</v>
      </c>
      <c r="D827" s="25" t="s">
        <v>3273</v>
      </c>
      <c r="E827" s="31" t="s">
        <v>3274</v>
      </c>
      <c r="F827" s="31" t="s">
        <v>3274</v>
      </c>
      <c r="G827" s="32">
        <v>72</v>
      </c>
      <c r="H827" s="25" t="s">
        <v>3116</v>
      </c>
      <c r="I827" s="25" t="s">
        <v>3275</v>
      </c>
      <c r="J827" s="25"/>
      <c r="K827" s="25" t="s">
        <v>486</v>
      </c>
      <c r="L827" s="25" t="s">
        <v>496</v>
      </c>
      <c r="M827" s="30">
        <v>0</v>
      </c>
      <c r="N827" s="26">
        <v>600005664</v>
      </c>
      <c r="O827" s="14"/>
      <c r="P827" s="22">
        <v>0.64000000000123691</v>
      </c>
      <c r="Q827" s="52"/>
      <c r="R827" s="52">
        <v>0</v>
      </c>
      <c r="S827" s="22">
        <f t="shared" si="87"/>
        <v>0.64000000000123691</v>
      </c>
      <c r="T827" s="37">
        <f t="shared" si="88"/>
        <v>0</v>
      </c>
      <c r="U827" s="27">
        <v>0</v>
      </c>
      <c r="V827" s="17">
        <v>0</v>
      </c>
      <c r="W827" s="38">
        <f t="shared" si="85"/>
        <v>0</v>
      </c>
      <c r="X827" s="52">
        <v>0</v>
      </c>
      <c r="Y827" s="15">
        <v>2.5000000000000001E-2</v>
      </c>
      <c r="Z827" s="51">
        <f t="shared" si="86"/>
        <v>0</v>
      </c>
      <c r="AA827" s="30">
        <v>0</v>
      </c>
      <c r="AB827" s="39">
        <f t="shared" si="89"/>
        <v>0</v>
      </c>
      <c r="AC827" s="14"/>
    </row>
    <row r="828" spans="1:29" hidden="1" x14ac:dyDescent="0.3">
      <c r="A828" s="13" t="s">
        <v>3387</v>
      </c>
      <c r="B828" s="25" t="s">
        <v>482</v>
      </c>
      <c r="C828" s="25" t="s">
        <v>499</v>
      </c>
      <c r="D828" s="25" t="s">
        <v>535</v>
      </c>
      <c r="E828" s="31" t="s">
        <v>3276</v>
      </c>
      <c r="F828" s="31" t="s">
        <v>3276</v>
      </c>
      <c r="G828" s="32">
        <v>72</v>
      </c>
      <c r="H828" s="25" t="s">
        <v>3116</v>
      </c>
      <c r="I828" s="25" t="s">
        <v>3277</v>
      </c>
      <c r="J828" s="25"/>
      <c r="K828" s="25" t="s">
        <v>486</v>
      </c>
      <c r="L828" s="25" t="s">
        <v>496</v>
      </c>
      <c r="M828" s="30">
        <v>0</v>
      </c>
      <c r="N828" s="26">
        <v>100000057</v>
      </c>
      <c r="O828" s="14"/>
      <c r="P828" s="22">
        <v>1.2700000000004366</v>
      </c>
      <c r="Q828" s="52"/>
      <c r="R828" s="52">
        <v>0</v>
      </c>
      <c r="S828" s="22">
        <f t="shared" si="87"/>
        <v>1.2700000000004366</v>
      </c>
      <c r="T828" s="37">
        <f t="shared" si="88"/>
        <v>0</v>
      </c>
      <c r="U828" s="27">
        <v>0.02</v>
      </c>
      <c r="V828" s="18">
        <v>0</v>
      </c>
      <c r="W828" s="38">
        <f t="shared" si="85"/>
        <v>0</v>
      </c>
      <c r="X828" s="52">
        <v>0</v>
      </c>
      <c r="Y828" s="15">
        <v>2.5000000000000001E-2</v>
      </c>
      <c r="Z828" s="51">
        <f t="shared" si="86"/>
        <v>0</v>
      </c>
      <c r="AA828" s="30">
        <v>0</v>
      </c>
      <c r="AB828" s="39">
        <f t="shared" si="89"/>
        <v>0</v>
      </c>
      <c r="AC828" s="14"/>
    </row>
    <row r="829" spans="1:29" hidden="1" x14ac:dyDescent="0.3">
      <c r="A829" s="13" t="s">
        <v>3385</v>
      </c>
      <c r="B829" s="25" t="s">
        <v>482</v>
      </c>
      <c r="C829" s="25" t="s">
        <v>641</v>
      </c>
      <c r="D829" s="25" t="s">
        <v>3278</v>
      </c>
      <c r="E829" s="31" t="s">
        <v>3279</v>
      </c>
      <c r="F829" s="31" t="s">
        <v>3279</v>
      </c>
      <c r="G829" s="32">
        <v>72</v>
      </c>
      <c r="H829" s="25" t="s">
        <v>3116</v>
      </c>
      <c r="I829" s="25" t="s">
        <v>3280</v>
      </c>
      <c r="J829" s="25"/>
      <c r="K829" s="25" t="s">
        <v>486</v>
      </c>
      <c r="L829" s="25" t="s">
        <v>496</v>
      </c>
      <c r="M829" s="30">
        <v>0</v>
      </c>
      <c r="N829" s="26">
        <v>400002312</v>
      </c>
      <c r="O829" s="14"/>
      <c r="P829" s="22">
        <v>20003.5</v>
      </c>
      <c r="Q829" s="52"/>
      <c r="R829" s="52">
        <v>0</v>
      </c>
      <c r="S829" s="22">
        <f t="shared" si="87"/>
        <v>20003.5</v>
      </c>
      <c r="T829" s="37">
        <f t="shared" si="88"/>
        <v>0</v>
      </c>
      <c r="U829" s="27">
        <v>0.01</v>
      </c>
      <c r="V829" s="18">
        <v>0</v>
      </c>
      <c r="W829" s="38">
        <f t="shared" si="85"/>
        <v>0</v>
      </c>
      <c r="X829" s="52">
        <v>0</v>
      </c>
      <c r="Y829" s="15">
        <v>2.5000000000000001E-2</v>
      </c>
      <c r="Z829" s="51">
        <f t="shared" si="86"/>
        <v>0</v>
      </c>
      <c r="AA829" s="30">
        <v>0</v>
      </c>
      <c r="AB829" s="39">
        <f t="shared" si="89"/>
        <v>0</v>
      </c>
      <c r="AC829" s="14"/>
    </row>
    <row r="830" spans="1:29" hidden="1" x14ac:dyDescent="0.3">
      <c r="A830" s="13" t="s">
        <v>3386</v>
      </c>
      <c r="B830" s="25" t="s">
        <v>482</v>
      </c>
      <c r="C830" s="25" t="s">
        <v>499</v>
      </c>
      <c r="D830" s="25" t="s">
        <v>552</v>
      </c>
      <c r="E830" s="31" t="s">
        <v>3281</v>
      </c>
      <c r="F830" s="31" t="s">
        <v>3281</v>
      </c>
      <c r="G830" s="32">
        <v>72</v>
      </c>
      <c r="H830" s="25" t="s">
        <v>3116</v>
      </c>
      <c r="I830" s="25" t="s">
        <v>3281</v>
      </c>
      <c r="J830" s="25"/>
      <c r="K830" s="25" t="s">
        <v>486</v>
      </c>
      <c r="L830" s="25" t="s">
        <v>496</v>
      </c>
      <c r="M830" s="30">
        <v>0</v>
      </c>
      <c r="N830" s="26">
        <v>400001249</v>
      </c>
      <c r="O830" s="14"/>
      <c r="P830" s="22">
        <v>2639.8</v>
      </c>
      <c r="Q830" s="52"/>
      <c r="R830" s="52">
        <v>0</v>
      </c>
      <c r="S830" s="22">
        <f t="shared" si="87"/>
        <v>2639.8</v>
      </c>
      <c r="T830" s="37">
        <f t="shared" si="88"/>
        <v>0</v>
      </c>
      <c r="U830" s="27">
        <v>0</v>
      </c>
      <c r="V830" s="17">
        <v>0</v>
      </c>
      <c r="W830" s="38">
        <f t="shared" si="85"/>
        <v>0</v>
      </c>
      <c r="X830" s="52">
        <v>0</v>
      </c>
      <c r="Y830" s="15">
        <v>2.5000000000000001E-2</v>
      </c>
      <c r="Z830" s="51">
        <f t="shared" si="86"/>
        <v>0</v>
      </c>
      <c r="AA830" s="30">
        <v>0</v>
      </c>
      <c r="AB830" s="39">
        <f t="shared" si="89"/>
        <v>0</v>
      </c>
      <c r="AC830" s="14"/>
    </row>
    <row r="831" spans="1:29" hidden="1" x14ac:dyDescent="0.3">
      <c r="A831" s="13" t="s">
        <v>3386</v>
      </c>
      <c r="B831" s="25" t="s">
        <v>482</v>
      </c>
      <c r="C831" s="25" t="s">
        <v>641</v>
      </c>
      <c r="D831" s="25" t="s">
        <v>2386</v>
      </c>
      <c r="E831" s="31" t="s">
        <v>503</v>
      </c>
      <c r="F831" s="31" t="s">
        <v>503</v>
      </c>
      <c r="G831" s="32">
        <v>72</v>
      </c>
      <c r="H831" s="25" t="s">
        <v>3116</v>
      </c>
      <c r="I831" s="25" t="s">
        <v>3282</v>
      </c>
      <c r="J831" s="25"/>
      <c r="K831" s="25" t="s">
        <v>486</v>
      </c>
      <c r="L831" s="25" t="s">
        <v>496</v>
      </c>
      <c r="M831" s="30">
        <v>0</v>
      </c>
      <c r="N831" s="26">
        <v>600000828</v>
      </c>
      <c r="O831" s="14"/>
      <c r="P831" s="22">
        <v>74654.09</v>
      </c>
      <c r="Q831" s="52"/>
      <c r="R831" s="52">
        <v>0</v>
      </c>
      <c r="S831" s="22">
        <f t="shared" si="87"/>
        <v>74654.09</v>
      </c>
      <c r="T831" s="37">
        <f t="shared" si="88"/>
        <v>0</v>
      </c>
      <c r="U831" s="27">
        <v>0</v>
      </c>
      <c r="V831" s="17">
        <v>0</v>
      </c>
      <c r="W831" s="38">
        <f t="shared" si="85"/>
        <v>0</v>
      </c>
      <c r="X831" s="52">
        <v>0</v>
      </c>
      <c r="Y831" s="15">
        <v>2.5000000000000001E-2</v>
      </c>
      <c r="Z831" s="51">
        <f t="shared" si="86"/>
        <v>0</v>
      </c>
      <c r="AA831" s="30">
        <v>0</v>
      </c>
      <c r="AB831" s="39">
        <f t="shared" si="89"/>
        <v>0</v>
      </c>
      <c r="AC831" s="14"/>
    </row>
    <row r="832" spans="1:29" hidden="1" x14ac:dyDescent="0.3">
      <c r="A832" s="13" t="s">
        <v>3383</v>
      </c>
      <c r="B832" s="25" t="s">
        <v>482</v>
      </c>
      <c r="C832" s="25" t="s">
        <v>499</v>
      </c>
      <c r="D832" s="25" t="s">
        <v>631</v>
      </c>
      <c r="E832" s="31" t="s">
        <v>3283</v>
      </c>
      <c r="F832" s="31" t="s">
        <v>3284</v>
      </c>
      <c r="G832" s="32">
        <v>72</v>
      </c>
      <c r="H832" s="25" t="s">
        <v>3116</v>
      </c>
      <c r="I832" s="25" t="s">
        <v>3283</v>
      </c>
      <c r="J832" s="25"/>
      <c r="K832" s="25" t="s">
        <v>486</v>
      </c>
      <c r="L832" s="25" t="s">
        <v>496</v>
      </c>
      <c r="M832" s="30">
        <v>0</v>
      </c>
      <c r="N832" s="26">
        <v>100000334</v>
      </c>
      <c r="O832" s="14"/>
      <c r="P832" s="22">
        <v>-68.149999999979599</v>
      </c>
      <c r="Q832" s="52"/>
      <c r="R832" s="52">
        <v>0</v>
      </c>
      <c r="S832" s="22">
        <f t="shared" si="87"/>
        <v>-68.149999999979599</v>
      </c>
      <c r="T832" s="37">
        <f t="shared" si="88"/>
        <v>0</v>
      </c>
      <c r="U832" s="27">
        <v>0</v>
      </c>
      <c r="V832" s="17">
        <v>0</v>
      </c>
      <c r="W832" s="38">
        <f t="shared" si="85"/>
        <v>0</v>
      </c>
      <c r="X832" s="52">
        <v>0</v>
      </c>
      <c r="Y832" s="15">
        <v>2.5000000000000001E-2</v>
      </c>
      <c r="Z832" s="51">
        <f t="shared" si="86"/>
        <v>0</v>
      </c>
      <c r="AA832" s="30">
        <v>0</v>
      </c>
      <c r="AB832" s="39">
        <f t="shared" si="89"/>
        <v>0</v>
      </c>
      <c r="AC832" s="14"/>
    </row>
    <row r="833" spans="1:29" hidden="1" x14ac:dyDescent="0.3">
      <c r="A833" s="13" t="s">
        <v>3382</v>
      </c>
      <c r="B833" s="25" t="s">
        <v>482</v>
      </c>
      <c r="C833" s="25" t="s">
        <v>641</v>
      </c>
      <c r="D833" s="25" t="s">
        <v>653</v>
      </c>
      <c r="E833" s="31" t="s">
        <v>3285</v>
      </c>
      <c r="F833" s="31" t="s">
        <v>3285</v>
      </c>
      <c r="G833" s="32">
        <v>72</v>
      </c>
      <c r="H833" s="25" t="s">
        <v>3116</v>
      </c>
      <c r="I833" s="25" t="s">
        <v>3285</v>
      </c>
      <c r="J833" s="25"/>
      <c r="K833" s="25" t="s">
        <v>486</v>
      </c>
      <c r="L833" s="25" t="s">
        <v>496</v>
      </c>
      <c r="M833" s="30">
        <v>0</v>
      </c>
      <c r="N833" s="26">
        <v>400001040</v>
      </c>
      <c r="O833" s="14"/>
      <c r="P833" s="22">
        <v>-62.87</v>
      </c>
      <c r="Q833" s="52"/>
      <c r="R833" s="52">
        <v>0</v>
      </c>
      <c r="S833" s="22">
        <f t="shared" si="87"/>
        <v>-62.87</v>
      </c>
      <c r="T833" s="37">
        <f t="shared" si="88"/>
        <v>0</v>
      </c>
      <c r="U833" s="27">
        <v>0</v>
      </c>
      <c r="V833" s="17">
        <v>0</v>
      </c>
      <c r="W833" s="38">
        <f t="shared" si="85"/>
        <v>0</v>
      </c>
      <c r="X833" s="52">
        <v>0</v>
      </c>
      <c r="Y833" s="15">
        <v>2.5000000000000001E-2</v>
      </c>
      <c r="Z833" s="51">
        <f t="shared" si="86"/>
        <v>0</v>
      </c>
      <c r="AA833" s="30">
        <v>0</v>
      </c>
      <c r="AB833" s="39">
        <f t="shared" si="89"/>
        <v>0</v>
      </c>
      <c r="AC833" s="14"/>
    </row>
    <row r="834" spans="1:29" hidden="1" x14ac:dyDescent="0.3">
      <c r="A834" s="13" t="s">
        <v>3383</v>
      </c>
      <c r="B834" s="25" t="s">
        <v>482</v>
      </c>
      <c r="C834" s="25" t="s">
        <v>499</v>
      </c>
      <c r="D834" s="25" t="s">
        <v>3273</v>
      </c>
      <c r="E834" s="31" t="s">
        <v>365</v>
      </c>
      <c r="F834" s="31" t="s">
        <v>505</v>
      </c>
      <c r="G834" s="32">
        <v>72</v>
      </c>
      <c r="H834" s="25" t="s">
        <v>3116</v>
      </c>
      <c r="I834" s="25" t="s">
        <v>365</v>
      </c>
      <c r="J834" s="25"/>
      <c r="K834" s="25" t="s">
        <v>486</v>
      </c>
      <c r="L834" s="25" t="s">
        <v>496</v>
      </c>
      <c r="M834" s="30">
        <v>0</v>
      </c>
      <c r="N834" s="26">
        <v>300000857</v>
      </c>
      <c r="O834" s="14"/>
      <c r="P834" s="22">
        <v>2.46999999999551</v>
      </c>
      <c r="Q834" s="52"/>
      <c r="R834" s="52">
        <v>0</v>
      </c>
      <c r="S834" s="22">
        <f t="shared" si="87"/>
        <v>2.46999999999551</v>
      </c>
      <c r="T834" s="37">
        <f t="shared" si="88"/>
        <v>0</v>
      </c>
      <c r="U834" s="27">
        <v>0</v>
      </c>
      <c r="V834" s="17">
        <v>0</v>
      </c>
      <c r="W834" s="38">
        <f t="shared" ref="W834:W897" si="90">IF(L834="返现",T834*M834,R834-T834)</f>
        <v>0</v>
      </c>
      <c r="X834" s="52">
        <v>0</v>
      </c>
      <c r="Y834" s="15">
        <v>2.5000000000000001E-2</v>
      </c>
      <c r="Z834" s="51">
        <f t="shared" si="86"/>
        <v>0</v>
      </c>
      <c r="AA834" s="30">
        <v>0</v>
      </c>
      <c r="AB834" s="39">
        <f t="shared" si="89"/>
        <v>0</v>
      </c>
      <c r="AC834" s="14"/>
    </row>
    <row r="835" spans="1:29" hidden="1" x14ac:dyDescent="0.3">
      <c r="A835" s="13" t="s">
        <v>3382</v>
      </c>
      <c r="B835" s="25" t="s">
        <v>482</v>
      </c>
      <c r="C835" s="25" t="s">
        <v>499</v>
      </c>
      <c r="D835" s="25" t="s">
        <v>500</v>
      </c>
      <c r="E835" s="31" t="s">
        <v>3286</v>
      </c>
      <c r="F835" s="31" t="s">
        <v>3286</v>
      </c>
      <c r="G835" s="32">
        <v>72</v>
      </c>
      <c r="H835" s="25" t="s">
        <v>3116</v>
      </c>
      <c r="I835" s="25" t="s">
        <v>3286</v>
      </c>
      <c r="J835" s="25"/>
      <c r="K835" s="25" t="s">
        <v>486</v>
      </c>
      <c r="L835" s="25" t="s">
        <v>496</v>
      </c>
      <c r="M835" s="30">
        <v>0</v>
      </c>
      <c r="N835" s="26">
        <v>400001353</v>
      </c>
      <c r="O835" s="14"/>
      <c r="P835" s="22">
        <v>15624.1</v>
      </c>
      <c r="Q835" s="52"/>
      <c r="R835" s="52">
        <v>0</v>
      </c>
      <c r="S835" s="22">
        <f t="shared" si="87"/>
        <v>15624.1</v>
      </c>
      <c r="T835" s="37">
        <f t="shared" si="88"/>
        <v>0</v>
      </c>
      <c r="U835" s="27">
        <v>0</v>
      </c>
      <c r="V835" s="17">
        <v>0</v>
      </c>
      <c r="W835" s="38">
        <f t="shared" si="90"/>
        <v>0</v>
      </c>
      <c r="X835" s="52">
        <v>0</v>
      </c>
      <c r="Y835" s="15">
        <v>2.5000000000000001E-2</v>
      </c>
      <c r="Z835" s="51">
        <f t="shared" ref="Z835:Z898" si="91">R835*Y835</f>
        <v>0</v>
      </c>
      <c r="AA835" s="30">
        <v>0</v>
      </c>
      <c r="AB835" s="39">
        <f t="shared" si="89"/>
        <v>0</v>
      </c>
      <c r="AC835" s="14"/>
    </row>
    <row r="836" spans="1:29" hidden="1" x14ac:dyDescent="0.3">
      <c r="A836" s="13" t="s">
        <v>3383</v>
      </c>
      <c r="B836" s="25" t="s">
        <v>3287</v>
      </c>
      <c r="C836" s="25" t="s">
        <v>499</v>
      </c>
      <c r="D836" s="25" t="s">
        <v>535</v>
      </c>
      <c r="E836" s="31" t="s">
        <v>350</v>
      </c>
      <c r="F836" s="31" t="s">
        <v>3288</v>
      </c>
      <c r="G836" s="32">
        <v>72</v>
      </c>
      <c r="H836" s="25" t="s">
        <v>3116</v>
      </c>
      <c r="I836" s="25" t="s">
        <v>350</v>
      </c>
      <c r="J836" s="25"/>
      <c r="K836" s="25" t="s">
        <v>486</v>
      </c>
      <c r="L836" s="25" t="s">
        <v>496</v>
      </c>
      <c r="M836" s="30">
        <v>0</v>
      </c>
      <c r="N836" s="26">
        <v>600001250</v>
      </c>
      <c r="O836" s="14"/>
      <c r="P836" s="22">
        <v>148.93</v>
      </c>
      <c r="Q836" s="52"/>
      <c r="R836" s="52">
        <v>0</v>
      </c>
      <c r="S836" s="22">
        <f t="shared" si="87"/>
        <v>148.93</v>
      </c>
      <c r="T836" s="37">
        <f t="shared" si="88"/>
        <v>0</v>
      </c>
      <c r="U836" s="27">
        <v>0</v>
      </c>
      <c r="V836" s="17">
        <v>0</v>
      </c>
      <c r="W836" s="38">
        <f t="shared" si="90"/>
        <v>0</v>
      </c>
      <c r="X836" s="52">
        <v>0</v>
      </c>
      <c r="Y836" s="15">
        <v>2.5000000000000001E-2</v>
      </c>
      <c r="Z836" s="51">
        <f t="shared" si="91"/>
        <v>0</v>
      </c>
      <c r="AA836" s="30">
        <v>0</v>
      </c>
      <c r="AB836" s="39">
        <f t="shared" si="89"/>
        <v>0</v>
      </c>
      <c r="AC836" s="14"/>
    </row>
    <row r="837" spans="1:29" hidden="1" x14ac:dyDescent="0.3">
      <c r="A837" s="13" t="s">
        <v>3384</v>
      </c>
      <c r="B837" s="25" t="s">
        <v>482</v>
      </c>
      <c r="C837" s="25" t="s">
        <v>677</v>
      </c>
      <c r="D837" s="25" t="s">
        <v>678</v>
      </c>
      <c r="E837" s="31" t="s">
        <v>3289</v>
      </c>
      <c r="F837" s="31" t="s">
        <v>3290</v>
      </c>
      <c r="G837" s="32">
        <v>72</v>
      </c>
      <c r="H837" s="25" t="s">
        <v>3116</v>
      </c>
      <c r="I837" s="25" t="s">
        <v>3291</v>
      </c>
      <c r="J837" s="25"/>
      <c r="K837" s="25" t="s">
        <v>486</v>
      </c>
      <c r="L837" s="25" t="s">
        <v>496</v>
      </c>
      <c r="M837" s="30">
        <v>0</v>
      </c>
      <c r="N837" s="26">
        <v>300000545</v>
      </c>
      <c r="O837" s="14"/>
      <c r="P837" s="22">
        <v>36329.61</v>
      </c>
      <c r="Q837" s="52"/>
      <c r="R837" s="52">
        <v>0</v>
      </c>
      <c r="S837" s="22">
        <f t="shared" si="87"/>
        <v>36329.61</v>
      </c>
      <c r="T837" s="37">
        <f t="shared" si="88"/>
        <v>0</v>
      </c>
      <c r="U837" s="27">
        <v>0</v>
      </c>
      <c r="V837" s="17">
        <v>0</v>
      </c>
      <c r="W837" s="38">
        <f t="shared" si="90"/>
        <v>0</v>
      </c>
      <c r="X837" s="52">
        <v>0</v>
      </c>
      <c r="Y837" s="15">
        <v>2.5000000000000001E-2</v>
      </c>
      <c r="Z837" s="51">
        <f t="shared" si="91"/>
        <v>0</v>
      </c>
      <c r="AA837" s="30">
        <v>0</v>
      </c>
      <c r="AB837" s="39">
        <f t="shared" si="89"/>
        <v>0</v>
      </c>
      <c r="AC837" s="14"/>
    </row>
    <row r="838" spans="1:29" hidden="1" x14ac:dyDescent="0.3">
      <c r="A838" s="13" t="s">
        <v>3382</v>
      </c>
      <c r="B838" s="25" t="s">
        <v>482</v>
      </c>
      <c r="C838" s="25" t="s">
        <v>641</v>
      </c>
      <c r="D838" s="25" t="s">
        <v>653</v>
      </c>
      <c r="E838" s="31" t="s">
        <v>3292</v>
      </c>
      <c r="F838" s="31" t="s">
        <v>3292</v>
      </c>
      <c r="G838" s="32">
        <v>72</v>
      </c>
      <c r="H838" s="25" t="s">
        <v>3116</v>
      </c>
      <c r="I838" s="25" t="s">
        <v>3292</v>
      </c>
      <c r="J838" s="25"/>
      <c r="K838" s="25" t="s">
        <v>486</v>
      </c>
      <c r="L838" s="25" t="s">
        <v>496</v>
      </c>
      <c r="M838" s="30">
        <v>0</v>
      </c>
      <c r="N838" s="26">
        <v>600001031</v>
      </c>
      <c r="O838" s="14"/>
      <c r="P838" s="22">
        <v>-81.099999999976703</v>
      </c>
      <c r="Q838" s="52"/>
      <c r="R838" s="52">
        <v>0</v>
      </c>
      <c r="S838" s="22">
        <f t="shared" si="87"/>
        <v>-81.099999999976703</v>
      </c>
      <c r="T838" s="37">
        <f t="shared" si="88"/>
        <v>0</v>
      </c>
      <c r="U838" s="27">
        <v>0</v>
      </c>
      <c r="V838" s="17">
        <v>0</v>
      </c>
      <c r="W838" s="38">
        <f t="shared" si="90"/>
        <v>0</v>
      </c>
      <c r="X838" s="52">
        <v>0</v>
      </c>
      <c r="Y838" s="15">
        <v>2.5000000000000001E-2</v>
      </c>
      <c r="Z838" s="51">
        <f t="shared" si="91"/>
        <v>0</v>
      </c>
      <c r="AA838" s="30">
        <v>0</v>
      </c>
      <c r="AB838" s="39">
        <f t="shared" si="89"/>
        <v>0</v>
      </c>
      <c r="AC838" s="14"/>
    </row>
    <row r="839" spans="1:29" hidden="1" x14ac:dyDescent="0.3">
      <c r="A839" s="13" t="s">
        <v>3383</v>
      </c>
      <c r="B839" s="25" t="s">
        <v>482</v>
      </c>
      <c r="C839" s="25" t="s">
        <v>499</v>
      </c>
      <c r="D839" s="25" t="s">
        <v>552</v>
      </c>
      <c r="E839" s="31" t="s">
        <v>3293</v>
      </c>
      <c r="F839" s="31" t="s">
        <v>3293</v>
      </c>
      <c r="G839" s="32">
        <v>72</v>
      </c>
      <c r="H839" s="25" t="s">
        <v>3116</v>
      </c>
      <c r="I839" s="25" t="s">
        <v>3294</v>
      </c>
      <c r="J839" s="25"/>
      <c r="K839" s="25" t="s">
        <v>486</v>
      </c>
      <c r="L839" s="25" t="s">
        <v>496</v>
      </c>
      <c r="M839" s="30">
        <v>0</v>
      </c>
      <c r="N839" s="26">
        <v>400002651</v>
      </c>
      <c r="O839" s="14"/>
      <c r="P839" s="22">
        <v>46.540000000015397</v>
      </c>
      <c r="Q839" s="52"/>
      <c r="R839" s="52">
        <v>0</v>
      </c>
      <c r="S839" s="22">
        <f t="shared" si="87"/>
        <v>46.540000000015397</v>
      </c>
      <c r="T839" s="37">
        <f t="shared" si="88"/>
        <v>0</v>
      </c>
      <c r="U839" s="27">
        <v>0</v>
      </c>
      <c r="V839" s="17">
        <v>0</v>
      </c>
      <c r="W839" s="38">
        <f t="shared" si="90"/>
        <v>0</v>
      </c>
      <c r="X839" s="52">
        <v>0</v>
      </c>
      <c r="Y839" s="15">
        <v>2.5000000000000001E-2</v>
      </c>
      <c r="Z839" s="51">
        <f t="shared" si="91"/>
        <v>0</v>
      </c>
      <c r="AA839" s="30">
        <v>0</v>
      </c>
      <c r="AB839" s="39">
        <f t="shared" si="89"/>
        <v>0</v>
      </c>
      <c r="AC839" s="14"/>
    </row>
    <row r="840" spans="1:29" hidden="1" x14ac:dyDescent="0.3">
      <c r="A840" s="13" t="s">
        <v>3382</v>
      </c>
      <c r="B840" s="25" t="s">
        <v>482</v>
      </c>
      <c r="C840" s="25" t="s">
        <v>499</v>
      </c>
      <c r="D840" s="25" t="s">
        <v>553</v>
      </c>
      <c r="E840" s="31" t="s">
        <v>508</v>
      </c>
      <c r="F840" s="31" t="s">
        <v>3295</v>
      </c>
      <c r="G840" s="32">
        <v>72</v>
      </c>
      <c r="H840" s="25" t="s">
        <v>3116</v>
      </c>
      <c r="I840" s="25" t="s">
        <v>508</v>
      </c>
      <c r="J840" s="25"/>
      <c r="K840" s="25" t="s">
        <v>486</v>
      </c>
      <c r="L840" s="25" t="s">
        <v>496</v>
      </c>
      <c r="M840" s="30">
        <v>0</v>
      </c>
      <c r="N840" s="26">
        <v>600001131</v>
      </c>
      <c r="O840" s="14"/>
      <c r="P840" s="22">
        <v>-9.7999999999956309</v>
      </c>
      <c r="Q840" s="52"/>
      <c r="R840" s="52">
        <v>0</v>
      </c>
      <c r="S840" s="22">
        <f t="shared" si="87"/>
        <v>-9.7999999999956309</v>
      </c>
      <c r="T840" s="37">
        <f t="shared" si="88"/>
        <v>0</v>
      </c>
      <c r="U840" s="27">
        <v>0</v>
      </c>
      <c r="V840" s="17">
        <v>0</v>
      </c>
      <c r="W840" s="38">
        <f t="shared" si="90"/>
        <v>0</v>
      </c>
      <c r="X840" s="52">
        <v>0</v>
      </c>
      <c r="Y840" s="15">
        <v>2.5000000000000001E-2</v>
      </c>
      <c r="Z840" s="51">
        <f t="shared" si="91"/>
        <v>0</v>
      </c>
      <c r="AA840" s="30">
        <v>0</v>
      </c>
      <c r="AB840" s="39">
        <f t="shared" si="89"/>
        <v>0</v>
      </c>
      <c r="AC840" s="14"/>
    </row>
    <row r="841" spans="1:29" hidden="1" x14ac:dyDescent="0.3">
      <c r="A841" s="13" t="s">
        <v>3385</v>
      </c>
      <c r="B841" s="25" t="s">
        <v>482</v>
      </c>
      <c r="C841" s="25" t="s">
        <v>641</v>
      </c>
      <c r="D841" s="25" t="s">
        <v>3278</v>
      </c>
      <c r="E841" s="31" t="s">
        <v>3296</v>
      </c>
      <c r="F841" s="31" t="s">
        <v>3296</v>
      </c>
      <c r="G841" s="32">
        <v>72</v>
      </c>
      <c r="H841" s="25" t="s">
        <v>3116</v>
      </c>
      <c r="I841" s="25" t="s">
        <v>3296</v>
      </c>
      <c r="J841" s="25"/>
      <c r="K841" s="25" t="s">
        <v>486</v>
      </c>
      <c r="L841" s="25" t="s">
        <v>496</v>
      </c>
      <c r="M841" s="30">
        <v>0</v>
      </c>
      <c r="N841" s="26">
        <v>600004278</v>
      </c>
      <c r="O841" s="14"/>
      <c r="P841" s="22">
        <v>8290.2999999999993</v>
      </c>
      <c r="Q841" s="52"/>
      <c r="R841" s="52">
        <v>0</v>
      </c>
      <c r="S841" s="22">
        <f t="shared" si="87"/>
        <v>8290.2999999999993</v>
      </c>
      <c r="T841" s="37">
        <f t="shared" si="88"/>
        <v>0</v>
      </c>
      <c r="U841" s="27">
        <v>0.02</v>
      </c>
      <c r="V841" s="18">
        <v>0</v>
      </c>
      <c r="W841" s="38">
        <f t="shared" si="90"/>
        <v>0</v>
      </c>
      <c r="X841" s="52">
        <v>0</v>
      </c>
      <c r="Y841" s="15">
        <v>2.5000000000000001E-2</v>
      </c>
      <c r="Z841" s="51">
        <f t="shared" si="91"/>
        <v>0</v>
      </c>
      <c r="AA841" s="30">
        <v>0</v>
      </c>
      <c r="AB841" s="39">
        <f t="shared" si="89"/>
        <v>0</v>
      </c>
      <c r="AC841" s="14"/>
    </row>
    <row r="842" spans="1:29" hidden="1" x14ac:dyDescent="0.3">
      <c r="A842" s="13" t="s">
        <v>3385</v>
      </c>
      <c r="B842" s="25" t="s">
        <v>482</v>
      </c>
      <c r="C842" s="25" t="s">
        <v>641</v>
      </c>
      <c r="D842" s="25" t="s">
        <v>2488</v>
      </c>
      <c r="E842" s="31" t="s">
        <v>3297</v>
      </c>
      <c r="F842" s="31" t="s">
        <v>3297</v>
      </c>
      <c r="G842" s="32">
        <v>72</v>
      </c>
      <c r="H842" s="25" t="s">
        <v>3116</v>
      </c>
      <c r="I842" s="25" t="s">
        <v>3297</v>
      </c>
      <c r="J842" s="25"/>
      <c r="K842" s="25" t="s">
        <v>486</v>
      </c>
      <c r="L842" s="25" t="s">
        <v>496</v>
      </c>
      <c r="M842" s="30">
        <v>0</v>
      </c>
      <c r="N842" s="26">
        <v>600001058</v>
      </c>
      <c r="O842" s="14"/>
      <c r="P842" s="22">
        <v>996</v>
      </c>
      <c r="Q842" s="52"/>
      <c r="R842" s="52">
        <v>0</v>
      </c>
      <c r="S842" s="22">
        <f t="shared" si="87"/>
        <v>996</v>
      </c>
      <c r="T842" s="37">
        <f t="shared" si="88"/>
        <v>0</v>
      </c>
      <c r="U842" s="27">
        <v>0</v>
      </c>
      <c r="V842" s="17">
        <v>0</v>
      </c>
      <c r="W842" s="38">
        <f t="shared" si="90"/>
        <v>0</v>
      </c>
      <c r="X842" s="52">
        <v>0</v>
      </c>
      <c r="Y842" s="15">
        <v>2.5000000000000001E-2</v>
      </c>
      <c r="Z842" s="51">
        <f t="shared" si="91"/>
        <v>0</v>
      </c>
      <c r="AA842" s="30">
        <v>0</v>
      </c>
      <c r="AB842" s="39">
        <f t="shared" si="89"/>
        <v>0</v>
      </c>
      <c r="AC842" s="14"/>
    </row>
    <row r="843" spans="1:29" hidden="1" x14ac:dyDescent="0.3">
      <c r="A843" s="13" t="s">
        <v>3386</v>
      </c>
      <c r="B843" s="25" t="s">
        <v>482</v>
      </c>
      <c r="C843" s="25" t="s">
        <v>499</v>
      </c>
      <c r="D843" s="25" t="s">
        <v>553</v>
      </c>
      <c r="E843" s="31" t="s">
        <v>3298</v>
      </c>
      <c r="F843" s="31" t="s">
        <v>3298</v>
      </c>
      <c r="G843" s="32">
        <v>72</v>
      </c>
      <c r="H843" s="25" t="s">
        <v>3116</v>
      </c>
      <c r="I843" s="25" t="s">
        <v>3299</v>
      </c>
      <c r="J843" s="25"/>
      <c r="K843" s="25" t="s">
        <v>486</v>
      </c>
      <c r="L843" s="25" t="s">
        <v>496</v>
      </c>
      <c r="M843" s="30">
        <v>0</v>
      </c>
      <c r="N843" s="26">
        <v>400002196</v>
      </c>
      <c r="O843" s="14"/>
      <c r="P843" s="22">
        <v>184.29999999999899</v>
      </c>
      <c r="Q843" s="52"/>
      <c r="R843" s="52">
        <v>0</v>
      </c>
      <c r="S843" s="22">
        <f t="shared" si="87"/>
        <v>184.29999999999899</v>
      </c>
      <c r="T843" s="37">
        <f t="shared" si="88"/>
        <v>0</v>
      </c>
      <c r="U843" s="27">
        <v>0</v>
      </c>
      <c r="V843" s="17">
        <v>0</v>
      </c>
      <c r="W843" s="38">
        <f t="shared" si="90"/>
        <v>0</v>
      </c>
      <c r="X843" s="52">
        <v>0</v>
      </c>
      <c r="Y843" s="15">
        <v>2.5000000000000001E-2</v>
      </c>
      <c r="Z843" s="51">
        <f t="shared" si="91"/>
        <v>0</v>
      </c>
      <c r="AA843" s="30">
        <v>0</v>
      </c>
      <c r="AB843" s="39">
        <f t="shared" si="89"/>
        <v>0</v>
      </c>
      <c r="AC843" s="14"/>
    </row>
    <row r="844" spans="1:29" hidden="1" x14ac:dyDescent="0.3">
      <c r="A844" s="13" t="s">
        <v>3385</v>
      </c>
      <c r="B844" s="25" t="s">
        <v>482</v>
      </c>
      <c r="C844" s="25" t="s">
        <v>641</v>
      </c>
      <c r="D844" s="25" t="s">
        <v>2382</v>
      </c>
      <c r="E844" s="31" t="s">
        <v>376</v>
      </c>
      <c r="F844" s="31" t="s">
        <v>376</v>
      </c>
      <c r="G844" s="32">
        <v>72</v>
      </c>
      <c r="H844" s="25" t="s">
        <v>3116</v>
      </c>
      <c r="I844" s="25" t="s">
        <v>376</v>
      </c>
      <c r="J844" s="25"/>
      <c r="K844" s="25" t="s">
        <v>486</v>
      </c>
      <c r="L844" s="25" t="s">
        <v>496</v>
      </c>
      <c r="M844" s="30">
        <v>0</v>
      </c>
      <c r="N844" s="26">
        <v>100000026</v>
      </c>
      <c r="O844" s="14"/>
      <c r="P844" s="22">
        <v>-4</v>
      </c>
      <c r="Q844" s="52"/>
      <c r="R844" s="52">
        <v>0</v>
      </c>
      <c r="S844" s="22">
        <f t="shared" si="87"/>
        <v>-4</v>
      </c>
      <c r="T844" s="37">
        <f t="shared" si="88"/>
        <v>0</v>
      </c>
      <c r="U844" s="27">
        <v>0</v>
      </c>
      <c r="V844" s="17">
        <v>0</v>
      </c>
      <c r="W844" s="38">
        <f t="shared" si="90"/>
        <v>0</v>
      </c>
      <c r="X844" s="52">
        <v>0</v>
      </c>
      <c r="Y844" s="15">
        <v>2.5000000000000001E-2</v>
      </c>
      <c r="Z844" s="51">
        <f t="shared" si="91"/>
        <v>0</v>
      </c>
      <c r="AA844" s="30">
        <v>0</v>
      </c>
      <c r="AB844" s="39">
        <f t="shared" si="89"/>
        <v>0</v>
      </c>
      <c r="AC844" s="14"/>
    </row>
    <row r="845" spans="1:29" hidden="1" x14ac:dyDescent="0.3">
      <c r="A845" s="13" t="s">
        <v>3385</v>
      </c>
      <c r="B845" s="25" t="s">
        <v>482</v>
      </c>
      <c r="C845" s="25" t="s">
        <v>641</v>
      </c>
      <c r="D845" s="25" t="s">
        <v>653</v>
      </c>
      <c r="E845" s="31" t="s">
        <v>3300</v>
      </c>
      <c r="F845" s="31" t="s">
        <v>3300</v>
      </c>
      <c r="G845" s="32">
        <v>72</v>
      </c>
      <c r="H845" s="25" t="s">
        <v>3116</v>
      </c>
      <c r="I845" s="25" t="s">
        <v>3300</v>
      </c>
      <c r="J845" s="25"/>
      <c r="K845" s="25" t="s">
        <v>486</v>
      </c>
      <c r="L845" s="25" t="s">
        <v>496</v>
      </c>
      <c r="M845" s="30">
        <v>0</v>
      </c>
      <c r="N845" s="26">
        <v>400001865</v>
      </c>
      <c r="O845" s="14"/>
      <c r="P845" s="22">
        <v>199.9</v>
      </c>
      <c r="Q845" s="52"/>
      <c r="R845" s="52">
        <v>0</v>
      </c>
      <c r="S845" s="22">
        <f t="shared" si="87"/>
        <v>199.9</v>
      </c>
      <c r="T845" s="37">
        <f t="shared" si="88"/>
        <v>0</v>
      </c>
      <c r="U845" s="27">
        <v>0.03</v>
      </c>
      <c r="V845" s="18">
        <v>0</v>
      </c>
      <c r="W845" s="38">
        <f t="shared" si="90"/>
        <v>0</v>
      </c>
      <c r="X845" s="52">
        <v>0</v>
      </c>
      <c r="Y845" s="15">
        <v>2.5000000000000001E-2</v>
      </c>
      <c r="Z845" s="51">
        <f t="shared" si="91"/>
        <v>0</v>
      </c>
      <c r="AA845" s="30">
        <v>0</v>
      </c>
      <c r="AB845" s="39">
        <f t="shared" si="89"/>
        <v>0</v>
      </c>
      <c r="AC845" s="14"/>
    </row>
    <row r="846" spans="1:29" hidden="1" x14ac:dyDescent="0.3">
      <c r="A846" s="13" t="s">
        <v>3384</v>
      </c>
      <c r="B846" s="25" t="s">
        <v>482</v>
      </c>
      <c r="C846" s="25" t="s">
        <v>641</v>
      </c>
      <c r="D846" s="25" t="s">
        <v>2386</v>
      </c>
      <c r="E846" s="31" t="s">
        <v>3301</v>
      </c>
      <c r="F846" s="31" t="s">
        <v>3302</v>
      </c>
      <c r="G846" s="32">
        <v>72</v>
      </c>
      <c r="H846" s="25" t="s">
        <v>3116</v>
      </c>
      <c r="I846" s="25" t="s">
        <v>3301</v>
      </c>
      <c r="J846" s="25"/>
      <c r="K846" s="25" t="s">
        <v>486</v>
      </c>
      <c r="L846" s="25" t="s">
        <v>496</v>
      </c>
      <c r="M846" s="30">
        <v>0</v>
      </c>
      <c r="N846" s="26">
        <v>400003413</v>
      </c>
      <c r="O846" s="14"/>
      <c r="P846" s="22">
        <v>5786.37</v>
      </c>
      <c r="Q846" s="52"/>
      <c r="R846" s="52">
        <v>0</v>
      </c>
      <c r="S846" s="22">
        <f t="shared" si="87"/>
        <v>5786.37</v>
      </c>
      <c r="T846" s="37">
        <f t="shared" si="88"/>
        <v>0</v>
      </c>
      <c r="U846" s="27">
        <v>0.03</v>
      </c>
      <c r="V846" s="18">
        <v>0</v>
      </c>
      <c r="W846" s="38">
        <f t="shared" si="90"/>
        <v>0</v>
      </c>
      <c r="X846" s="52">
        <v>0</v>
      </c>
      <c r="Y846" s="15">
        <v>2.5000000000000001E-2</v>
      </c>
      <c r="Z846" s="51">
        <f t="shared" si="91"/>
        <v>0</v>
      </c>
      <c r="AA846" s="30">
        <v>0</v>
      </c>
      <c r="AB846" s="39">
        <f t="shared" si="89"/>
        <v>0</v>
      </c>
      <c r="AC846" s="14"/>
    </row>
    <row r="847" spans="1:29" hidden="1" x14ac:dyDescent="0.3">
      <c r="A847" s="13" t="s">
        <v>3382</v>
      </c>
      <c r="B847" s="25" t="s">
        <v>482</v>
      </c>
      <c r="C847" s="25" t="s">
        <v>499</v>
      </c>
      <c r="D847" s="25" t="s">
        <v>552</v>
      </c>
      <c r="E847" s="31" t="s">
        <v>3303</v>
      </c>
      <c r="F847" s="31" t="s">
        <v>3304</v>
      </c>
      <c r="G847" s="32">
        <v>72</v>
      </c>
      <c r="H847" s="25" t="s">
        <v>3116</v>
      </c>
      <c r="I847" s="25" t="s">
        <v>3304</v>
      </c>
      <c r="J847" s="25"/>
      <c r="K847" s="25" t="s">
        <v>486</v>
      </c>
      <c r="L847" s="25" t="s">
        <v>496</v>
      </c>
      <c r="M847" s="30">
        <v>0</v>
      </c>
      <c r="N847" s="26">
        <v>600001215</v>
      </c>
      <c r="O847" s="14"/>
      <c r="P847" s="22">
        <v>5.4</v>
      </c>
      <c r="Q847" s="52"/>
      <c r="R847" s="52">
        <v>0</v>
      </c>
      <c r="S847" s="22">
        <f t="shared" si="87"/>
        <v>5.4</v>
      </c>
      <c r="T847" s="37">
        <f t="shared" si="88"/>
        <v>0</v>
      </c>
      <c r="U847" s="27">
        <v>0</v>
      </c>
      <c r="V847" s="17">
        <v>0</v>
      </c>
      <c r="W847" s="38">
        <f t="shared" si="90"/>
        <v>0</v>
      </c>
      <c r="X847" s="52">
        <v>0</v>
      </c>
      <c r="Y847" s="15">
        <v>2.5000000000000001E-2</v>
      </c>
      <c r="Z847" s="51">
        <f t="shared" si="91"/>
        <v>0</v>
      </c>
      <c r="AA847" s="30">
        <v>0</v>
      </c>
      <c r="AB847" s="39">
        <f t="shared" si="89"/>
        <v>0</v>
      </c>
      <c r="AC847" s="14"/>
    </row>
    <row r="848" spans="1:29" hidden="1" x14ac:dyDescent="0.3">
      <c r="A848" s="13" t="s">
        <v>3388</v>
      </c>
      <c r="B848" s="25" t="s">
        <v>482</v>
      </c>
      <c r="C848" s="25" t="s">
        <v>641</v>
      </c>
      <c r="D848" s="25" t="s">
        <v>2488</v>
      </c>
      <c r="E848" s="31" t="s">
        <v>3305</v>
      </c>
      <c r="F848" s="31" t="s">
        <v>3306</v>
      </c>
      <c r="G848" s="32">
        <v>72</v>
      </c>
      <c r="H848" s="25" t="s">
        <v>3116</v>
      </c>
      <c r="I848" s="25" t="s">
        <v>3307</v>
      </c>
      <c r="J848" s="25"/>
      <c r="K848" s="25" t="s">
        <v>486</v>
      </c>
      <c r="L848" s="25" t="s">
        <v>496</v>
      </c>
      <c r="M848" s="30">
        <v>0</v>
      </c>
      <c r="N848" s="26">
        <v>600000772</v>
      </c>
      <c r="O848" s="14"/>
      <c r="P848" s="22">
        <v>61.2</v>
      </c>
      <c r="Q848" s="52"/>
      <c r="R848" s="52">
        <v>0</v>
      </c>
      <c r="S848" s="22">
        <f t="shared" si="87"/>
        <v>61.2</v>
      </c>
      <c r="T848" s="37">
        <f t="shared" si="88"/>
        <v>0</v>
      </c>
      <c r="U848" s="27">
        <v>0</v>
      </c>
      <c r="V848" s="17">
        <v>0</v>
      </c>
      <c r="W848" s="38">
        <f t="shared" si="90"/>
        <v>0</v>
      </c>
      <c r="X848" s="52">
        <v>0</v>
      </c>
      <c r="Y848" s="15">
        <v>2.5000000000000001E-2</v>
      </c>
      <c r="Z848" s="51">
        <f t="shared" si="91"/>
        <v>0</v>
      </c>
      <c r="AA848" s="30">
        <v>0</v>
      </c>
      <c r="AB848" s="39">
        <f t="shared" si="89"/>
        <v>0</v>
      </c>
      <c r="AC848" s="14"/>
    </row>
    <row r="849" spans="1:29" hidden="1" x14ac:dyDescent="0.3">
      <c r="A849" s="13" t="s">
        <v>3384</v>
      </c>
      <c r="B849" s="25" t="s">
        <v>482</v>
      </c>
      <c r="C849" s="25" t="s">
        <v>483</v>
      </c>
      <c r="D849" s="25" t="s">
        <v>484</v>
      </c>
      <c r="E849" s="31" t="s">
        <v>3308</v>
      </c>
      <c r="F849" s="31" t="s">
        <v>3308</v>
      </c>
      <c r="G849" s="32">
        <v>72</v>
      </c>
      <c r="H849" s="25" t="s">
        <v>3116</v>
      </c>
      <c r="I849" s="25" t="s">
        <v>3308</v>
      </c>
      <c r="J849" s="25"/>
      <c r="K849" s="25" t="s">
        <v>486</v>
      </c>
      <c r="L849" s="25" t="s">
        <v>496</v>
      </c>
      <c r="M849" s="30">
        <v>0</v>
      </c>
      <c r="N849" s="26">
        <v>100000156</v>
      </c>
      <c r="O849" s="14"/>
      <c r="P849" s="22">
        <v>-11.9000000000015</v>
      </c>
      <c r="Q849" s="52"/>
      <c r="R849" s="52">
        <v>0</v>
      </c>
      <c r="S849" s="22">
        <f t="shared" si="87"/>
        <v>-11.9000000000015</v>
      </c>
      <c r="T849" s="37">
        <f t="shared" si="88"/>
        <v>0</v>
      </c>
      <c r="U849" s="27">
        <v>0</v>
      </c>
      <c r="V849" s="17">
        <v>0</v>
      </c>
      <c r="W849" s="38">
        <f t="shared" si="90"/>
        <v>0</v>
      </c>
      <c r="X849" s="52">
        <v>0</v>
      </c>
      <c r="Y849" s="15">
        <v>2.5000000000000001E-2</v>
      </c>
      <c r="Z849" s="51">
        <f t="shared" si="91"/>
        <v>0</v>
      </c>
      <c r="AA849" s="30">
        <v>0</v>
      </c>
      <c r="AB849" s="39">
        <f t="shared" si="89"/>
        <v>0</v>
      </c>
      <c r="AC849" s="14"/>
    </row>
    <row r="850" spans="1:29" hidden="1" x14ac:dyDescent="0.3">
      <c r="A850" s="13" t="s">
        <v>3383</v>
      </c>
      <c r="B850" s="25" t="s">
        <v>482</v>
      </c>
      <c r="C850" s="25" t="s">
        <v>499</v>
      </c>
      <c r="D850" s="25" t="s">
        <v>3309</v>
      </c>
      <c r="E850" s="31" t="s">
        <v>3310</v>
      </c>
      <c r="F850" s="31" t="s">
        <v>3310</v>
      </c>
      <c r="G850" s="32">
        <v>72</v>
      </c>
      <c r="H850" s="25" t="s">
        <v>3116</v>
      </c>
      <c r="I850" s="25" t="s">
        <v>3310</v>
      </c>
      <c r="J850" s="25"/>
      <c r="K850" s="25" t="s">
        <v>486</v>
      </c>
      <c r="L850" s="25" t="s">
        <v>496</v>
      </c>
      <c r="M850" s="30">
        <v>0</v>
      </c>
      <c r="N850" s="26">
        <v>600001437</v>
      </c>
      <c r="O850" s="14"/>
      <c r="P850" s="22">
        <v>46.04</v>
      </c>
      <c r="Q850" s="52"/>
      <c r="R850" s="52">
        <v>0</v>
      </c>
      <c r="S850" s="22">
        <f t="shared" si="87"/>
        <v>46.04</v>
      </c>
      <c r="T850" s="37">
        <f t="shared" si="88"/>
        <v>0</v>
      </c>
      <c r="U850" s="27">
        <v>0</v>
      </c>
      <c r="V850" s="17">
        <v>0</v>
      </c>
      <c r="W850" s="38">
        <f t="shared" si="90"/>
        <v>0</v>
      </c>
      <c r="X850" s="52">
        <v>0</v>
      </c>
      <c r="Y850" s="15">
        <v>2.5000000000000001E-2</v>
      </c>
      <c r="Z850" s="51">
        <f t="shared" si="91"/>
        <v>0</v>
      </c>
      <c r="AA850" s="30">
        <v>0</v>
      </c>
      <c r="AB850" s="39">
        <f t="shared" si="89"/>
        <v>0</v>
      </c>
      <c r="AC850" s="14"/>
    </row>
    <row r="851" spans="1:29" hidden="1" x14ac:dyDescent="0.3">
      <c r="A851" s="13" t="s">
        <v>3383</v>
      </c>
      <c r="B851" s="25" t="s">
        <v>482</v>
      </c>
      <c r="C851" s="25" t="s">
        <v>499</v>
      </c>
      <c r="D851" s="25" t="s">
        <v>535</v>
      </c>
      <c r="E851" s="31" t="s">
        <v>3311</v>
      </c>
      <c r="F851" s="31" t="s">
        <v>3311</v>
      </c>
      <c r="G851" s="32">
        <v>72</v>
      </c>
      <c r="H851" s="25" t="s">
        <v>3116</v>
      </c>
      <c r="I851" s="25" t="s">
        <v>3311</v>
      </c>
      <c r="J851" s="25"/>
      <c r="K851" s="25" t="s">
        <v>486</v>
      </c>
      <c r="L851" s="25" t="s">
        <v>487</v>
      </c>
      <c r="M851" s="30">
        <v>0.01</v>
      </c>
      <c r="N851" s="26">
        <v>600001252</v>
      </c>
      <c r="O851" s="14"/>
      <c r="P851" s="22">
        <v>43.76</v>
      </c>
      <c r="Q851" s="52"/>
      <c r="R851" s="52">
        <v>0</v>
      </c>
      <c r="S851" s="22">
        <f t="shared" si="87"/>
        <v>43.76</v>
      </c>
      <c r="T851" s="37">
        <f t="shared" si="88"/>
        <v>0</v>
      </c>
      <c r="U851" s="27">
        <v>0</v>
      </c>
      <c r="V851" s="17">
        <v>0</v>
      </c>
      <c r="W851" s="38">
        <f t="shared" si="90"/>
        <v>0</v>
      </c>
      <c r="X851" s="52">
        <v>0</v>
      </c>
      <c r="Y851" s="15">
        <v>2.5000000000000001E-2</v>
      </c>
      <c r="Z851" s="51">
        <f t="shared" si="91"/>
        <v>0</v>
      </c>
      <c r="AA851" s="30">
        <v>0</v>
      </c>
      <c r="AB851" s="39">
        <f t="shared" si="89"/>
        <v>0</v>
      </c>
      <c r="AC851" s="14"/>
    </row>
    <row r="852" spans="1:29" hidden="1" x14ac:dyDescent="0.3">
      <c r="A852" s="13" t="s">
        <v>3384</v>
      </c>
      <c r="B852" s="25" t="s">
        <v>3287</v>
      </c>
      <c r="C852" s="25" t="s">
        <v>662</v>
      </c>
      <c r="D852" s="25" t="s">
        <v>667</v>
      </c>
      <c r="E852" s="31" t="s">
        <v>3312</v>
      </c>
      <c r="F852" s="31" t="s">
        <v>3313</v>
      </c>
      <c r="G852" s="32">
        <v>72</v>
      </c>
      <c r="H852" s="25" t="s">
        <v>3116</v>
      </c>
      <c r="I852" s="25" t="s">
        <v>3314</v>
      </c>
      <c r="J852" s="25"/>
      <c r="K852" s="25" t="s">
        <v>486</v>
      </c>
      <c r="L852" s="25" t="s">
        <v>496</v>
      </c>
      <c r="M852" s="30">
        <v>0</v>
      </c>
      <c r="N852" s="26">
        <v>600001168</v>
      </c>
      <c r="O852" s="14"/>
      <c r="P852" s="22">
        <v>10</v>
      </c>
      <c r="Q852" s="52"/>
      <c r="R852" s="52">
        <v>0</v>
      </c>
      <c r="S852" s="22">
        <f t="shared" si="87"/>
        <v>10</v>
      </c>
      <c r="T852" s="37">
        <f t="shared" si="88"/>
        <v>0</v>
      </c>
      <c r="U852" s="27">
        <v>0</v>
      </c>
      <c r="V852" s="17">
        <v>0</v>
      </c>
      <c r="W852" s="38">
        <f t="shared" si="90"/>
        <v>0</v>
      </c>
      <c r="X852" s="52">
        <v>0</v>
      </c>
      <c r="Y852" s="15">
        <v>2.5000000000000001E-2</v>
      </c>
      <c r="Z852" s="51">
        <f t="shared" si="91"/>
        <v>0</v>
      </c>
      <c r="AA852" s="30">
        <v>0</v>
      </c>
      <c r="AB852" s="39">
        <f t="shared" si="89"/>
        <v>0</v>
      </c>
      <c r="AC852" s="14"/>
    </row>
    <row r="853" spans="1:29" hidden="1" x14ac:dyDescent="0.3">
      <c r="A853" s="13" t="s">
        <v>3383</v>
      </c>
      <c r="B853" s="25" t="s">
        <v>482</v>
      </c>
      <c r="C853" s="25" t="s">
        <v>641</v>
      </c>
      <c r="D853" s="25" t="s">
        <v>2382</v>
      </c>
      <c r="E853" s="31" t="s">
        <v>3315</v>
      </c>
      <c r="F853" s="31" t="s">
        <v>3315</v>
      </c>
      <c r="G853" s="32">
        <v>72</v>
      </c>
      <c r="H853" s="25" t="s">
        <v>3116</v>
      </c>
      <c r="I853" s="25" t="s">
        <v>3316</v>
      </c>
      <c r="J853" s="25"/>
      <c r="K853" s="25" t="s">
        <v>486</v>
      </c>
      <c r="L853" s="25" t="s">
        <v>496</v>
      </c>
      <c r="M853" s="30">
        <v>0</v>
      </c>
      <c r="N853" s="26">
        <v>300000648</v>
      </c>
      <c r="O853" s="14"/>
      <c r="P853" s="22">
        <v>-23.1999999999998</v>
      </c>
      <c r="Q853" s="52"/>
      <c r="R853" s="52">
        <v>0</v>
      </c>
      <c r="S853" s="22">
        <f t="shared" si="87"/>
        <v>-23.1999999999998</v>
      </c>
      <c r="T853" s="37">
        <f t="shared" si="88"/>
        <v>0</v>
      </c>
      <c r="U853" s="27">
        <v>0</v>
      </c>
      <c r="V853" s="17">
        <v>0</v>
      </c>
      <c r="W853" s="38">
        <f t="shared" si="90"/>
        <v>0</v>
      </c>
      <c r="X853" s="52">
        <v>0</v>
      </c>
      <c r="Y853" s="15">
        <v>2.5000000000000001E-2</v>
      </c>
      <c r="Z853" s="51">
        <f t="shared" si="91"/>
        <v>0</v>
      </c>
      <c r="AA853" s="30">
        <v>0</v>
      </c>
      <c r="AB853" s="39">
        <f t="shared" si="89"/>
        <v>0</v>
      </c>
      <c r="AC853" s="14"/>
    </row>
    <row r="854" spans="1:29" hidden="1" x14ac:dyDescent="0.3">
      <c r="A854" s="13" t="s">
        <v>3385</v>
      </c>
      <c r="B854" s="25" t="s">
        <v>482</v>
      </c>
      <c r="C854" s="25" t="s">
        <v>641</v>
      </c>
      <c r="D854" s="25" t="s">
        <v>653</v>
      </c>
      <c r="E854" s="31" t="s">
        <v>3317</v>
      </c>
      <c r="F854" s="31" t="s">
        <v>3317</v>
      </c>
      <c r="G854" s="32">
        <v>72</v>
      </c>
      <c r="H854" s="25" t="s">
        <v>3116</v>
      </c>
      <c r="I854" s="25" t="s">
        <v>3318</v>
      </c>
      <c r="J854" s="25"/>
      <c r="K854" s="25" t="s">
        <v>486</v>
      </c>
      <c r="L854" s="25" t="s">
        <v>496</v>
      </c>
      <c r="M854" s="30">
        <v>0</v>
      </c>
      <c r="N854" s="26">
        <v>400001707</v>
      </c>
      <c r="O854" s="14"/>
      <c r="P854" s="22">
        <v>4.5</v>
      </c>
      <c r="Q854" s="52"/>
      <c r="R854" s="52">
        <v>0</v>
      </c>
      <c r="S854" s="22">
        <f t="shared" si="87"/>
        <v>4.5</v>
      </c>
      <c r="T854" s="37">
        <f t="shared" si="88"/>
        <v>0</v>
      </c>
      <c r="U854" s="27">
        <v>0</v>
      </c>
      <c r="V854" s="17">
        <v>0</v>
      </c>
      <c r="W854" s="38">
        <f t="shared" si="90"/>
        <v>0</v>
      </c>
      <c r="X854" s="52">
        <v>0</v>
      </c>
      <c r="Y854" s="15">
        <v>2.5000000000000001E-2</v>
      </c>
      <c r="Z854" s="51">
        <f t="shared" si="91"/>
        <v>0</v>
      </c>
      <c r="AA854" s="30">
        <v>0</v>
      </c>
      <c r="AB854" s="39">
        <f t="shared" si="89"/>
        <v>0</v>
      </c>
      <c r="AC854" s="14"/>
    </row>
    <row r="855" spans="1:29" hidden="1" x14ac:dyDescent="0.3">
      <c r="A855" s="13" t="s">
        <v>3385</v>
      </c>
      <c r="B855" s="25" t="s">
        <v>482</v>
      </c>
      <c r="C855" s="25" t="s">
        <v>499</v>
      </c>
      <c r="D855" s="25" t="s">
        <v>552</v>
      </c>
      <c r="E855" s="31" t="s">
        <v>3319</v>
      </c>
      <c r="F855" s="31" t="s">
        <v>3319</v>
      </c>
      <c r="G855" s="32">
        <v>72</v>
      </c>
      <c r="H855" s="25" t="s">
        <v>3116</v>
      </c>
      <c r="I855" s="25" t="s">
        <v>3319</v>
      </c>
      <c r="J855" s="25"/>
      <c r="K855" s="25" t="s">
        <v>486</v>
      </c>
      <c r="L855" s="25" t="s">
        <v>496</v>
      </c>
      <c r="M855" s="30">
        <v>0</v>
      </c>
      <c r="N855" s="26">
        <v>400002642</v>
      </c>
      <c r="O855" s="14"/>
      <c r="P855" s="22">
        <v>7.0000000000000298E-2</v>
      </c>
      <c r="Q855" s="52"/>
      <c r="R855" s="52">
        <v>0</v>
      </c>
      <c r="S855" s="22">
        <f t="shared" si="87"/>
        <v>7.0000000000000298E-2</v>
      </c>
      <c r="T855" s="37">
        <f t="shared" si="88"/>
        <v>0</v>
      </c>
      <c r="U855" s="27">
        <v>0</v>
      </c>
      <c r="V855" s="17">
        <v>0</v>
      </c>
      <c r="W855" s="38">
        <f t="shared" si="90"/>
        <v>0</v>
      </c>
      <c r="X855" s="52">
        <v>0</v>
      </c>
      <c r="Y855" s="15">
        <v>2.5000000000000001E-2</v>
      </c>
      <c r="Z855" s="51">
        <f t="shared" si="91"/>
        <v>0</v>
      </c>
      <c r="AA855" s="30">
        <v>0</v>
      </c>
      <c r="AB855" s="39">
        <f t="shared" si="89"/>
        <v>0</v>
      </c>
      <c r="AC855" s="14"/>
    </row>
    <row r="856" spans="1:29" hidden="1" x14ac:dyDescent="0.3">
      <c r="A856" s="13" t="s">
        <v>3385</v>
      </c>
      <c r="B856" s="25" t="s">
        <v>482</v>
      </c>
      <c r="C856" s="25" t="s">
        <v>641</v>
      </c>
      <c r="D856" s="25" t="s">
        <v>3278</v>
      </c>
      <c r="E856" s="31" t="s">
        <v>3320</v>
      </c>
      <c r="F856" s="31" t="s">
        <v>3320</v>
      </c>
      <c r="G856" s="32">
        <v>72</v>
      </c>
      <c r="H856" s="25" t="s">
        <v>3116</v>
      </c>
      <c r="I856" s="25" t="s">
        <v>3320</v>
      </c>
      <c r="J856" s="25"/>
      <c r="K856" s="25" t="s">
        <v>486</v>
      </c>
      <c r="L856" s="25" t="s">
        <v>496</v>
      </c>
      <c r="M856" s="30">
        <v>0</v>
      </c>
      <c r="N856" s="26">
        <v>300000775</v>
      </c>
      <c r="O856" s="14"/>
      <c r="P856" s="22">
        <v>676.6</v>
      </c>
      <c r="Q856" s="52"/>
      <c r="R856" s="52">
        <v>0</v>
      </c>
      <c r="S856" s="22">
        <f t="shared" si="87"/>
        <v>676.6</v>
      </c>
      <c r="T856" s="37">
        <f t="shared" si="88"/>
        <v>0</v>
      </c>
      <c r="U856" s="27">
        <v>0</v>
      </c>
      <c r="V856" s="17">
        <v>0</v>
      </c>
      <c r="W856" s="38">
        <f t="shared" si="90"/>
        <v>0</v>
      </c>
      <c r="X856" s="52">
        <v>0</v>
      </c>
      <c r="Y856" s="15">
        <v>2.5000000000000001E-2</v>
      </c>
      <c r="Z856" s="51">
        <f t="shared" si="91"/>
        <v>0</v>
      </c>
      <c r="AA856" s="30">
        <v>0</v>
      </c>
      <c r="AB856" s="39">
        <f t="shared" si="89"/>
        <v>0</v>
      </c>
      <c r="AC856" s="14"/>
    </row>
    <row r="857" spans="1:29" hidden="1" x14ac:dyDescent="0.3">
      <c r="A857" s="13" t="s">
        <v>3384</v>
      </c>
      <c r="B857" s="25" t="s">
        <v>482</v>
      </c>
      <c r="C857" s="25" t="s">
        <v>499</v>
      </c>
      <c r="D857" s="25" t="s">
        <v>500</v>
      </c>
      <c r="E857" s="31" t="s">
        <v>3321</v>
      </c>
      <c r="F857" s="31" t="s">
        <v>3321</v>
      </c>
      <c r="G857" s="32">
        <v>72</v>
      </c>
      <c r="H857" s="25" t="s">
        <v>3116</v>
      </c>
      <c r="I857" s="25" t="s">
        <v>3322</v>
      </c>
      <c r="J857" s="25"/>
      <c r="K857" s="25" t="s">
        <v>486</v>
      </c>
      <c r="L857" s="25" t="s">
        <v>496</v>
      </c>
      <c r="M857" s="30">
        <v>0</v>
      </c>
      <c r="N857" s="26">
        <v>400001250</v>
      </c>
      <c r="O857" s="14"/>
      <c r="P857" s="22">
        <v>691.7</v>
      </c>
      <c r="Q857" s="52"/>
      <c r="R857" s="52">
        <v>0</v>
      </c>
      <c r="S857" s="22">
        <f t="shared" si="87"/>
        <v>691.7</v>
      </c>
      <c r="T857" s="37">
        <f t="shared" si="88"/>
        <v>0</v>
      </c>
      <c r="U857" s="27">
        <v>0.05</v>
      </c>
      <c r="V857" s="18">
        <v>0</v>
      </c>
      <c r="W857" s="38">
        <f t="shared" si="90"/>
        <v>0</v>
      </c>
      <c r="X857" s="52">
        <v>0</v>
      </c>
      <c r="Y857" s="15">
        <v>2.5000000000000001E-2</v>
      </c>
      <c r="Z857" s="51">
        <f t="shared" si="91"/>
        <v>0</v>
      </c>
      <c r="AA857" s="30">
        <v>0</v>
      </c>
      <c r="AB857" s="39">
        <f t="shared" si="89"/>
        <v>0</v>
      </c>
      <c r="AC857" s="14"/>
    </row>
    <row r="858" spans="1:29" hidden="1" x14ac:dyDescent="0.3">
      <c r="A858" s="13" t="s">
        <v>3384</v>
      </c>
      <c r="B858" s="25" t="s">
        <v>482</v>
      </c>
      <c r="C858" s="25" t="s">
        <v>641</v>
      </c>
      <c r="D858" s="25" t="s">
        <v>3323</v>
      </c>
      <c r="E858" s="31" t="s">
        <v>3324</v>
      </c>
      <c r="F858" s="31" t="s">
        <v>3324</v>
      </c>
      <c r="G858" s="57">
        <v>72</v>
      </c>
      <c r="H858" s="25" t="s">
        <v>3116</v>
      </c>
      <c r="I858" s="25" t="s">
        <v>447</v>
      </c>
      <c r="J858" s="25"/>
      <c r="K858" s="25" t="s">
        <v>486</v>
      </c>
      <c r="L858" s="25" t="s">
        <v>496</v>
      </c>
      <c r="M858" s="55">
        <v>0</v>
      </c>
      <c r="N858" s="26">
        <v>600001184</v>
      </c>
      <c r="O858" s="14"/>
      <c r="P858" s="22">
        <v>99918.34</v>
      </c>
      <c r="Q858" s="52"/>
      <c r="R858" s="52">
        <v>0</v>
      </c>
      <c r="S858" s="22">
        <f t="shared" si="87"/>
        <v>99918.34</v>
      </c>
      <c r="T858" s="37">
        <f t="shared" si="88"/>
        <v>0</v>
      </c>
      <c r="U858" s="45">
        <v>0</v>
      </c>
      <c r="V858" s="17">
        <v>0</v>
      </c>
      <c r="W858" s="38">
        <f t="shared" si="90"/>
        <v>0</v>
      </c>
      <c r="X858" s="52">
        <v>0</v>
      </c>
      <c r="Y858" s="15">
        <v>2.5000000000000001E-2</v>
      </c>
      <c r="Z858" s="51">
        <f t="shared" si="91"/>
        <v>0</v>
      </c>
      <c r="AA858" s="55">
        <v>0</v>
      </c>
      <c r="AB858" s="39">
        <f t="shared" si="89"/>
        <v>0</v>
      </c>
      <c r="AC858" s="14"/>
    </row>
    <row r="859" spans="1:29" hidden="1" x14ac:dyDescent="0.3">
      <c r="A859" s="13" t="s">
        <v>3384</v>
      </c>
      <c r="B859" s="25" t="s">
        <v>482</v>
      </c>
      <c r="C859" s="25" t="s">
        <v>499</v>
      </c>
      <c r="D859" s="25" t="s">
        <v>500</v>
      </c>
      <c r="E859" s="31" t="s">
        <v>3325</v>
      </c>
      <c r="F859" s="31" t="s">
        <v>3326</v>
      </c>
      <c r="G859" s="57">
        <v>72</v>
      </c>
      <c r="H859" s="25" t="s">
        <v>3116</v>
      </c>
      <c r="I859" s="25" t="s">
        <v>3327</v>
      </c>
      <c r="J859" s="25"/>
      <c r="K859" s="25" t="s">
        <v>486</v>
      </c>
      <c r="L859" s="25" t="s">
        <v>496</v>
      </c>
      <c r="M859" s="55">
        <v>0</v>
      </c>
      <c r="N859" s="26">
        <v>400001948</v>
      </c>
      <c r="O859" s="14"/>
      <c r="P859" s="22">
        <v>20000</v>
      </c>
      <c r="Q859" s="52"/>
      <c r="R859" s="52">
        <v>0</v>
      </c>
      <c r="S859" s="22">
        <f t="shared" si="87"/>
        <v>20000</v>
      </c>
      <c r="T859" s="37">
        <f t="shared" si="88"/>
        <v>0</v>
      </c>
      <c r="U859" s="45">
        <v>0.03</v>
      </c>
      <c r="V859" s="18">
        <v>0</v>
      </c>
      <c r="W859" s="38">
        <f t="shared" si="90"/>
        <v>0</v>
      </c>
      <c r="X859" s="52">
        <v>0</v>
      </c>
      <c r="Y859" s="15">
        <v>2.5000000000000001E-2</v>
      </c>
      <c r="Z859" s="51">
        <f t="shared" si="91"/>
        <v>0</v>
      </c>
      <c r="AA859" s="55">
        <v>0</v>
      </c>
      <c r="AB859" s="39">
        <f t="shared" si="89"/>
        <v>0</v>
      </c>
      <c r="AC859" s="14"/>
    </row>
    <row r="860" spans="1:29" hidden="1" x14ac:dyDescent="0.3">
      <c r="A860" s="13" t="s">
        <v>3386</v>
      </c>
      <c r="B860" s="25" t="s">
        <v>482</v>
      </c>
      <c r="C860" s="25" t="s">
        <v>499</v>
      </c>
      <c r="D860" s="25" t="s">
        <v>500</v>
      </c>
      <c r="E860" s="31" t="s">
        <v>3328</v>
      </c>
      <c r="F860" s="31" t="s">
        <v>3328</v>
      </c>
      <c r="G860" s="57">
        <v>72</v>
      </c>
      <c r="H860" s="25" t="s">
        <v>3116</v>
      </c>
      <c r="I860" s="25" t="s">
        <v>3328</v>
      </c>
      <c r="J860" s="25"/>
      <c r="K860" s="25" t="s">
        <v>486</v>
      </c>
      <c r="L860" s="25" t="s">
        <v>496</v>
      </c>
      <c r="M860" s="55">
        <v>0</v>
      </c>
      <c r="N860" s="26">
        <v>400003715</v>
      </c>
      <c r="O860" s="14"/>
      <c r="P860" s="22">
        <v>2.7799999999996032</v>
      </c>
      <c r="Q860" s="52"/>
      <c r="R860" s="52">
        <v>0</v>
      </c>
      <c r="S860" s="22">
        <f t="shared" si="87"/>
        <v>2.7799999999996032</v>
      </c>
      <c r="T860" s="37">
        <f t="shared" si="88"/>
        <v>0</v>
      </c>
      <c r="U860" s="45">
        <v>0.05</v>
      </c>
      <c r="V860" s="18">
        <v>0</v>
      </c>
      <c r="W860" s="38">
        <f t="shared" si="90"/>
        <v>0</v>
      </c>
      <c r="X860" s="52">
        <v>0</v>
      </c>
      <c r="Y860" s="15">
        <v>2.5000000000000001E-2</v>
      </c>
      <c r="Z860" s="51">
        <f t="shared" si="91"/>
        <v>0</v>
      </c>
      <c r="AA860" s="55">
        <v>0</v>
      </c>
      <c r="AB860" s="39">
        <f t="shared" si="89"/>
        <v>0</v>
      </c>
      <c r="AC860" s="14"/>
    </row>
    <row r="861" spans="1:29" hidden="1" x14ac:dyDescent="0.3">
      <c r="A861" s="13" t="s">
        <v>3383</v>
      </c>
      <c r="B861" s="25" t="s">
        <v>482</v>
      </c>
      <c r="C861" s="25" t="s">
        <v>499</v>
      </c>
      <c r="D861" s="25" t="s">
        <v>552</v>
      </c>
      <c r="E861" s="31" t="s">
        <v>3329</v>
      </c>
      <c r="F861" s="31" t="s">
        <v>3329</v>
      </c>
      <c r="G861" s="57">
        <v>72</v>
      </c>
      <c r="H861" s="25" t="s">
        <v>3116</v>
      </c>
      <c r="I861" s="25" t="s">
        <v>3330</v>
      </c>
      <c r="J861" s="25"/>
      <c r="K861" s="25" t="s">
        <v>486</v>
      </c>
      <c r="L861" s="25" t="s">
        <v>496</v>
      </c>
      <c r="M861" s="55">
        <v>0</v>
      </c>
      <c r="N861" s="26">
        <v>600004428</v>
      </c>
      <c r="O861" s="14"/>
      <c r="P861" s="22">
        <v>9708.74</v>
      </c>
      <c r="Q861" s="52"/>
      <c r="R861" s="52">
        <v>0</v>
      </c>
      <c r="S861" s="22">
        <f t="shared" si="87"/>
        <v>9708.74</v>
      </c>
      <c r="T861" s="37">
        <f t="shared" si="88"/>
        <v>0</v>
      </c>
      <c r="U861" s="45">
        <v>0.03</v>
      </c>
      <c r="V861" s="18">
        <v>0</v>
      </c>
      <c r="W861" s="38">
        <f t="shared" si="90"/>
        <v>0</v>
      </c>
      <c r="X861" s="52">
        <v>0</v>
      </c>
      <c r="Y861" s="15">
        <v>2.5000000000000001E-2</v>
      </c>
      <c r="Z861" s="51">
        <f t="shared" si="91"/>
        <v>0</v>
      </c>
      <c r="AA861" s="55">
        <v>0</v>
      </c>
      <c r="AB861" s="39">
        <f t="shared" si="89"/>
        <v>0</v>
      </c>
      <c r="AC861" s="14"/>
    </row>
    <row r="862" spans="1:29" hidden="1" x14ac:dyDescent="0.3">
      <c r="A862" s="13" t="s">
        <v>3385</v>
      </c>
      <c r="B862" s="25" t="s">
        <v>482</v>
      </c>
      <c r="C862" s="25" t="s">
        <v>662</v>
      </c>
      <c r="D862" s="25" t="s">
        <v>667</v>
      </c>
      <c r="E862" s="31" t="s">
        <v>3331</v>
      </c>
      <c r="F862" s="31" t="s">
        <v>3331</v>
      </c>
      <c r="G862" s="57">
        <v>72</v>
      </c>
      <c r="H862" s="25" t="s">
        <v>3116</v>
      </c>
      <c r="I862" s="25" t="s">
        <v>441</v>
      </c>
      <c r="J862" s="25"/>
      <c r="K862" s="25" t="s">
        <v>486</v>
      </c>
      <c r="L862" s="25" t="s">
        <v>496</v>
      </c>
      <c r="M862" s="55">
        <v>0</v>
      </c>
      <c r="N862" s="26">
        <v>100000113</v>
      </c>
      <c r="O862" s="14"/>
      <c r="P862" s="22">
        <v>-13.999999999994801</v>
      </c>
      <c r="Q862" s="52"/>
      <c r="R862" s="52">
        <v>0</v>
      </c>
      <c r="S862" s="22">
        <f t="shared" si="87"/>
        <v>-13.999999999994801</v>
      </c>
      <c r="T862" s="37">
        <f t="shared" si="88"/>
        <v>0</v>
      </c>
      <c r="U862" s="45">
        <v>0</v>
      </c>
      <c r="V862" s="17">
        <v>0</v>
      </c>
      <c r="W862" s="38">
        <f t="shared" si="90"/>
        <v>0</v>
      </c>
      <c r="X862" s="52">
        <v>0</v>
      </c>
      <c r="Y862" s="15">
        <v>2.5000000000000001E-2</v>
      </c>
      <c r="Z862" s="51">
        <f t="shared" si="91"/>
        <v>0</v>
      </c>
      <c r="AA862" s="55">
        <v>0</v>
      </c>
      <c r="AB862" s="39">
        <f t="shared" si="89"/>
        <v>0</v>
      </c>
      <c r="AC862" s="14"/>
    </row>
    <row r="863" spans="1:29" hidden="1" x14ac:dyDescent="0.3">
      <c r="A863" s="13" t="s">
        <v>3388</v>
      </c>
      <c r="B863" s="25" t="s">
        <v>482</v>
      </c>
      <c r="C863" s="25" t="s">
        <v>483</v>
      </c>
      <c r="D863" s="25" t="s">
        <v>494</v>
      </c>
      <c r="E863" s="31" t="s">
        <v>3332</v>
      </c>
      <c r="F863" s="31" t="s">
        <v>3332</v>
      </c>
      <c r="G863" s="57">
        <v>72</v>
      </c>
      <c r="H863" s="25" t="s">
        <v>3116</v>
      </c>
      <c r="I863" s="25" t="s">
        <v>3332</v>
      </c>
      <c r="J863" s="25"/>
      <c r="K863" s="25" t="s">
        <v>486</v>
      </c>
      <c r="L863" s="25" t="s">
        <v>496</v>
      </c>
      <c r="M863" s="55">
        <v>0</v>
      </c>
      <c r="N863" s="26">
        <v>400001643</v>
      </c>
      <c r="O863" s="14"/>
      <c r="P863" s="22">
        <v>63847.1</v>
      </c>
      <c r="Q863" s="52"/>
      <c r="R863" s="52">
        <v>0</v>
      </c>
      <c r="S863" s="22">
        <f t="shared" si="87"/>
        <v>63847.1</v>
      </c>
      <c r="T863" s="37">
        <f t="shared" si="88"/>
        <v>0</v>
      </c>
      <c r="U863" s="45">
        <v>0.03</v>
      </c>
      <c r="V863" s="18">
        <v>0</v>
      </c>
      <c r="W863" s="38">
        <f t="shared" si="90"/>
        <v>0</v>
      </c>
      <c r="X863" s="52">
        <v>0</v>
      </c>
      <c r="Y863" s="15">
        <v>2.5000000000000001E-2</v>
      </c>
      <c r="Z863" s="51">
        <f t="shared" si="91"/>
        <v>0</v>
      </c>
      <c r="AA863" s="55">
        <v>0</v>
      </c>
      <c r="AB863" s="39">
        <f t="shared" si="89"/>
        <v>0</v>
      </c>
      <c r="AC863" s="14"/>
    </row>
    <row r="864" spans="1:29" hidden="1" x14ac:dyDescent="0.3">
      <c r="A864" s="13" t="s">
        <v>3385</v>
      </c>
      <c r="B864" s="25" t="s">
        <v>482</v>
      </c>
      <c r="C864" s="25" t="s">
        <v>499</v>
      </c>
      <c r="D864" s="25" t="s">
        <v>552</v>
      </c>
      <c r="E864" s="31" t="s">
        <v>3333</v>
      </c>
      <c r="F864" s="31" t="s">
        <v>3333</v>
      </c>
      <c r="G864" s="57">
        <v>72</v>
      </c>
      <c r="H864" s="25" t="s">
        <v>3116</v>
      </c>
      <c r="I864" s="25" t="s">
        <v>3333</v>
      </c>
      <c r="J864" s="25"/>
      <c r="K864" s="25" t="s">
        <v>486</v>
      </c>
      <c r="L864" s="25" t="s">
        <v>496</v>
      </c>
      <c r="M864" s="55">
        <v>0</v>
      </c>
      <c r="N864" s="26">
        <v>400001333</v>
      </c>
      <c r="O864" s="14"/>
      <c r="P864" s="22">
        <v>6500.6</v>
      </c>
      <c r="Q864" s="52"/>
      <c r="R864" s="52">
        <v>0</v>
      </c>
      <c r="S864" s="22">
        <f t="shared" si="87"/>
        <v>6500.6</v>
      </c>
      <c r="T864" s="37">
        <f t="shared" si="88"/>
        <v>0</v>
      </c>
      <c r="U864" s="45">
        <v>0.03</v>
      </c>
      <c r="V864" s="18">
        <v>0</v>
      </c>
      <c r="W864" s="38">
        <f t="shared" si="90"/>
        <v>0</v>
      </c>
      <c r="X864" s="52">
        <v>0</v>
      </c>
      <c r="Y864" s="15">
        <v>2.5000000000000001E-2</v>
      </c>
      <c r="Z864" s="51">
        <f t="shared" si="91"/>
        <v>0</v>
      </c>
      <c r="AA864" s="55">
        <v>0</v>
      </c>
      <c r="AB864" s="39">
        <f t="shared" si="89"/>
        <v>0</v>
      </c>
      <c r="AC864" s="14"/>
    </row>
    <row r="865" spans="1:29" hidden="1" x14ac:dyDescent="0.3">
      <c r="A865" s="13" t="s">
        <v>3384</v>
      </c>
      <c r="B865" s="25" t="s">
        <v>482</v>
      </c>
      <c r="C865" s="25" t="s">
        <v>662</v>
      </c>
      <c r="D865" s="25" t="s">
        <v>683</v>
      </c>
      <c r="E865" s="31" t="s">
        <v>3334</v>
      </c>
      <c r="F865" s="31" t="s">
        <v>3334</v>
      </c>
      <c r="G865" s="57">
        <v>72</v>
      </c>
      <c r="H865" s="25" t="s">
        <v>3116</v>
      </c>
      <c r="I865" s="25" t="s">
        <v>3335</v>
      </c>
      <c r="J865" s="25"/>
      <c r="K865" s="25" t="s">
        <v>486</v>
      </c>
      <c r="L865" s="25" t="s">
        <v>496</v>
      </c>
      <c r="M865" s="55">
        <v>0</v>
      </c>
      <c r="N865" s="26">
        <v>400004008</v>
      </c>
      <c r="O865" s="14"/>
      <c r="P865" s="22">
        <v>70.369999999999905</v>
      </c>
      <c r="Q865" s="52"/>
      <c r="R865" s="52">
        <v>0</v>
      </c>
      <c r="S865" s="22">
        <f t="shared" si="87"/>
        <v>70.369999999999905</v>
      </c>
      <c r="T865" s="37">
        <f t="shared" si="88"/>
        <v>0</v>
      </c>
      <c r="U865" s="45">
        <v>0.03</v>
      </c>
      <c r="V865" s="18">
        <v>0</v>
      </c>
      <c r="W865" s="38">
        <f t="shared" si="90"/>
        <v>0</v>
      </c>
      <c r="X865" s="52">
        <v>0</v>
      </c>
      <c r="Y865" s="15">
        <v>2.5000000000000001E-2</v>
      </c>
      <c r="Z865" s="51">
        <f t="shared" si="91"/>
        <v>0</v>
      </c>
      <c r="AA865" s="55">
        <v>0</v>
      </c>
      <c r="AB865" s="39">
        <f t="shared" si="89"/>
        <v>0</v>
      </c>
      <c r="AC865" s="14"/>
    </row>
    <row r="866" spans="1:29" hidden="1" x14ac:dyDescent="0.3">
      <c r="A866" s="13" t="s">
        <v>3386</v>
      </c>
      <c r="B866" s="25" t="s">
        <v>482</v>
      </c>
      <c r="C866" s="25" t="s">
        <v>499</v>
      </c>
      <c r="D866" s="25" t="s">
        <v>552</v>
      </c>
      <c r="E866" s="31" t="s">
        <v>328</v>
      </c>
      <c r="F866" s="31" t="s">
        <v>328</v>
      </c>
      <c r="G866" s="57">
        <v>72</v>
      </c>
      <c r="H866" s="25" t="s">
        <v>3116</v>
      </c>
      <c r="I866" s="25" t="s">
        <v>3336</v>
      </c>
      <c r="J866" s="25"/>
      <c r="K866" s="25" t="s">
        <v>486</v>
      </c>
      <c r="L866" s="25" t="s">
        <v>496</v>
      </c>
      <c r="M866" s="55">
        <v>0</v>
      </c>
      <c r="N866" s="26">
        <v>600001346</v>
      </c>
      <c r="O866" s="14"/>
      <c r="P866" s="22">
        <v>7992.7</v>
      </c>
      <c r="Q866" s="52"/>
      <c r="R866" s="52">
        <v>0</v>
      </c>
      <c r="S866" s="22">
        <f t="shared" si="87"/>
        <v>7992.7</v>
      </c>
      <c r="T866" s="37">
        <f t="shared" si="88"/>
        <v>0</v>
      </c>
      <c r="U866" s="45">
        <v>0</v>
      </c>
      <c r="V866" s="17">
        <v>0</v>
      </c>
      <c r="W866" s="38">
        <f t="shared" si="90"/>
        <v>0</v>
      </c>
      <c r="X866" s="52">
        <v>0</v>
      </c>
      <c r="Y866" s="15">
        <v>2.5000000000000001E-2</v>
      </c>
      <c r="Z866" s="51">
        <f t="shared" si="91"/>
        <v>0</v>
      </c>
      <c r="AA866" s="55">
        <v>0</v>
      </c>
      <c r="AB866" s="39">
        <f t="shared" si="89"/>
        <v>0</v>
      </c>
      <c r="AC866" s="14"/>
    </row>
    <row r="867" spans="1:29" hidden="1" x14ac:dyDescent="0.3">
      <c r="A867" s="13" t="s">
        <v>3386</v>
      </c>
      <c r="B867" s="25" t="s">
        <v>482</v>
      </c>
      <c r="C867" s="25" t="s">
        <v>641</v>
      </c>
      <c r="D867" s="25" t="s">
        <v>665</v>
      </c>
      <c r="E867" s="31" t="s">
        <v>3337</v>
      </c>
      <c r="F867" s="31" t="s">
        <v>3337</v>
      </c>
      <c r="G867" s="57">
        <v>72</v>
      </c>
      <c r="H867" s="25" t="s">
        <v>3116</v>
      </c>
      <c r="I867" s="25" t="s">
        <v>3338</v>
      </c>
      <c r="J867" s="25"/>
      <c r="K867" s="25" t="s">
        <v>486</v>
      </c>
      <c r="L867" s="25" t="s">
        <v>496</v>
      </c>
      <c r="M867" s="55">
        <v>0</v>
      </c>
      <c r="N867" s="26">
        <v>400001884</v>
      </c>
      <c r="O867" s="14"/>
      <c r="P867" s="22">
        <v>21.840000000000099</v>
      </c>
      <c r="Q867" s="52"/>
      <c r="R867" s="52">
        <v>0</v>
      </c>
      <c r="S867" s="22">
        <f t="shared" si="87"/>
        <v>21.840000000000099</v>
      </c>
      <c r="T867" s="37">
        <f t="shared" si="88"/>
        <v>0</v>
      </c>
      <c r="U867" s="45">
        <v>0</v>
      </c>
      <c r="V867" s="17">
        <v>0</v>
      </c>
      <c r="W867" s="38">
        <f t="shared" si="90"/>
        <v>0</v>
      </c>
      <c r="X867" s="52">
        <v>0</v>
      </c>
      <c r="Y867" s="15">
        <v>2.5000000000000001E-2</v>
      </c>
      <c r="Z867" s="51">
        <f t="shared" si="91"/>
        <v>0</v>
      </c>
      <c r="AA867" s="55">
        <v>0</v>
      </c>
      <c r="AB867" s="39">
        <f t="shared" si="89"/>
        <v>0</v>
      </c>
      <c r="AC867" s="14"/>
    </row>
    <row r="868" spans="1:29" hidden="1" x14ac:dyDescent="0.3">
      <c r="A868" s="13" t="s">
        <v>3382</v>
      </c>
      <c r="B868" s="25" t="s">
        <v>482</v>
      </c>
      <c r="C868" s="25" t="s">
        <v>641</v>
      </c>
      <c r="D868" s="25" t="s">
        <v>665</v>
      </c>
      <c r="E868" s="31" t="s">
        <v>3337</v>
      </c>
      <c r="F868" s="31" t="s">
        <v>3337</v>
      </c>
      <c r="G868" s="57">
        <v>72</v>
      </c>
      <c r="H868" s="25" t="s">
        <v>3116</v>
      </c>
      <c r="I868" s="25" t="s">
        <v>3339</v>
      </c>
      <c r="J868" s="25"/>
      <c r="K868" s="25" t="s">
        <v>486</v>
      </c>
      <c r="L868" s="25" t="s">
        <v>496</v>
      </c>
      <c r="M868" s="55">
        <v>0</v>
      </c>
      <c r="N868" s="26">
        <v>300000512</v>
      </c>
      <c r="O868" s="14"/>
      <c r="P868" s="22">
        <v>-18.219999999999299</v>
      </c>
      <c r="Q868" s="52"/>
      <c r="R868" s="52">
        <v>0</v>
      </c>
      <c r="S868" s="22">
        <f t="shared" si="87"/>
        <v>-18.219999999999299</v>
      </c>
      <c r="T868" s="37">
        <f t="shared" si="88"/>
        <v>0</v>
      </c>
      <c r="U868" s="45">
        <v>0</v>
      </c>
      <c r="V868" s="17">
        <v>0</v>
      </c>
      <c r="W868" s="38">
        <f t="shared" si="90"/>
        <v>0</v>
      </c>
      <c r="X868" s="52">
        <v>0</v>
      </c>
      <c r="Y868" s="15">
        <v>2.5000000000000001E-2</v>
      </c>
      <c r="Z868" s="51">
        <f t="shared" si="91"/>
        <v>0</v>
      </c>
      <c r="AA868" s="55">
        <v>0</v>
      </c>
      <c r="AB868" s="39">
        <f t="shared" si="89"/>
        <v>0</v>
      </c>
      <c r="AC868" s="14"/>
    </row>
    <row r="869" spans="1:29" hidden="1" x14ac:dyDescent="0.3">
      <c r="A869" s="13" t="s">
        <v>3382</v>
      </c>
      <c r="B869" s="25" t="s">
        <v>482</v>
      </c>
      <c r="C869" s="25" t="s">
        <v>662</v>
      </c>
      <c r="D869" s="25" t="s">
        <v>667</v>
      </c>
      <c r="E869" s="31" t="s">
        <v>3340</v>
      </c>
      <c r="F869" s="31" t="s">
        <v>3340</v>
      </c>
      <c r="G869" s="57">
        <v>72</v>
      </c>
      <c r="H869" s="25" t="s">
        <v>3116</v>
      </c>
      <c r="I869" s="25" t="s">
        <v>3340</v>
      </c>
      <c r="J869" s="25"/>
      <c r="K869" s="25" t="s">
        <v>486</v>
      </c>
      <c r="L869" s="25" t="s">
        <v>496</v>
      </c>
      <c r="M869" s="55">
        <v>0</v>
      </c>
      <c r="N869" s="26">
        <v>400003343</v>
      </c>
      <c r="O869" s="14"/>
      <c r="P869" s="22">
        <v>12687.28</v>
      </c>
      <c r="Q869" s="52"/>
      <c r="R869" s="52">
        <v>0</v>
      </c>
      <c r="S869" s="22">
        <f t="shared" si="87"/>
        <v>12687.28</v>
      </c>
      <c r="T869" s="37">
        <f t="shared" si="88"/>
        <v>0</v>
      </c>
      <c r="U869" s="45">
        <v>0.03</v>
      </c>
      <c r="V869" s="18">
        <v>0</v>
      </c>
      <c r="W869" s="38">
        <f t="shared" si="90"/>
        <v>0</v>
      </c>
      <c r="X869" s="52">
        <v>0</v>
      </c>
      <c r="Y869" s="15">
        <v>2.5000000000000001E-2</v>
      </c>
      <c r="Z869" s="51">
        <f t="shared" si="91"/>
        <v>0</v>
      </c>
      <c r="AA869" s="55">
        <v>0</v>
      </c>
      <c r="AB869" s="39">
        <f t="shared" si="89"/>
        <v>0</v>
      </c>
      <c r="AC869" s="14"/>
    </row>
    <row r="870" spans="1:29" hidden="1" x14ac:dyDescent="0.3">
      <c r="A870" s="13" t="s">
        <v>3383</v>
      </c>
      <c r="B870" s="25" t="s">
        <v>482</v>
      </c>
      <c r="C870" s="25" t="s">
        <v>641</v>
      </c>
      <c r="D870" s="25" t="s">
        <v>3341</v>
      </c>
      <c r="E870" s="31" t="s">
        <v>3342</v>
      </c>
      <c r="F870" s="31" t="s">
        <v>3342</v>
      </c>
      <c r="G870" s="57">
        <v>72</v>
      </c>
      <c r="H870" s="25" t="s">
        <v>3116</v>
      </c>
      <c r="I870" s="25" t="s">
        <v>3342</v>
      </c>
      <c r="J870" s="25"/>
      <c r="K870" s="25" t="s">
        <v>486</v>
      </c>
      <c r="L870" s="25" t="s">
        <v>496</v>
      </c>
      <c r="M870" s="55">
        <v>0</v>
      </c>
      <c r="N870" s="26">
        <v>400001931</v>
      </c>
      <c r="O870" s="14"/>
      <c r="P870" s="22">
        <v>0.23999999999980301</v>
      </c>
      <c r="Q870" s="52"/>
      <c r="R870" s="52">
        <v>0</v>
      </c>
      <c r="S870" s="22">
        <f t="shared" si="87"/>
        <v>0.23999999999980301</v>
      </c>
      <c r="T870" s="37">
        <f t="shared" si="88"/>
        <v>0</v>
      </c>
      <c r="U870" s="45">
        <v>0</v>
      </c>
      <c r="V870" s="17">
        <v>0</v>
      </c>
      <c r="W870" s="38">
        <f t="shared" si="90"/>
        <v>0</v>
      </c>
      <c r="X870" s="52">
        <v>0</v>
      </c>
      <c r="Y870" s="15">
        <v>2.5000000000000001E-2</v>
      </c>
      <c r="Z870" s="51">
        <f t="shared" si="91"/>
        <v>0</v>
      </c>
      <c r="AA870" s="55">
        <v>0</v>
      </c>
      <c r="AB870" s="39">
        <f t="shared" si="89"/>
        <v>0</v>
      </c>
      <c r="AC870" s="14"/>
    </row>
    <row r="871" spans="1:29" hidden="1" x14ac:dyDescent="0.3">
      <c r="A871" s="13" t="s">
        <v>3384</v>
      </c>
      <c r="B871" s="25" t="s">
        <v>482</v>
      </c>
      <c r="C871" s="25" t="s">
        <v>677</v>
      </c>
      <c r="D871" s="25" t="s">
        <v>678</v>
      </c>
      <c r="E871" s="31" t="s">
        <v>3343</v>
      </c>
      <c r="F871" s="31" t="s">
        <v>3343</v>
      </c>
      <c r="G871" s="57">
        <v>72</v>
      </c>
      <c r="H871" s="25" t="s">
        <v>3116</v>
      </c>
      <c r="I871" s="25" t="s">
        <v>3344</v>
      </c>
      <c r="J871" s="25"/>
      <c r="K871" s="25" t="s">
        <v>486</v>
      </c>
      <c r="L871" s="25" t="s">
        <v>496</v>
      </c>
      <c r="M871" s="55">
        <v>0</v>
      </c>
      <c r="N871" s="26">
        <v>300000674</v>
      </c>
      <c r="O871" s="14"/>
      <c r="P871" s="22">
        <v>12099.5</v>
      </c>
      <c r="Q871" s="52"/>
      <c r="R871" s="52">
        <v>0</v>
      </c>
      <c r="S871" s="22">
        <f t="shared" si="87"/>
        <v>12099.5</v>
      </c>
      <c r="T871" s="37">
        <f t="shared" si="88"/>
        <v>0</v>
      </c>
      <c r="U871" s="45">
        <v>0</v>
      </c>
      <c r="V871" s="17">
        <v>0</v>
      </c>
      <c r="W871" s="38">
        <f t="shared" si="90"/>
        <v>0</v>
      </c>
      <c r="X871" s="52">
        <v>0</v>
      </c>
      <c r="Y871" s="15">
        <v>2.5000000000000001E-2</v>
      </c>
      <c r="Z871" s="51">
        <f t="shared" si="91"/>
        <v>0</v>
      </c>
      <c r="AA871" s="55">
        <v>0</v>
      </c>
      <c r="AB871" s="39">
        <f t="shared" si="89"/>
        <v>0</v>
      </c>
      <c r="AC871" s="14"/>
    </row>
    <row r="872" spans="1:29" hidden="1" x14ac:dyDescent="0.3">
      <c r="A872" s="13" t="s">
        <v>3382</v>
      </c>
      <c r="B872" s="25" t="s">
        <v>482</v>
      </c>
      <c r="C872" s="25" t="s">
        <v>677</v>
      </c>
      <c r="D872" s="25" t="s">
        <v>678</v>
      </c>
      <c r="E872" s="31" t="s">
        <v>3343</v>
      </c>
      <c r="F872" s="31" t="s">
        <v>3343</v>
      </c>
      <c r="G872" s="57">
        <v>72</v>
      </c>
      <c r="H872" s="25" t="s">
        <v>3116</v>
      </c>
      <c r="I872" s="25" t="s">
        <v>3345</v>
      </c>
      <c r="J872" s="25"/>
      <c r="K872" s="25" t="s">
        <v>486</v>
      </c>
      <c r="L872" s="25" t="s">
        <v>496</v>
      </c>
      <c r="M872" s="55">
        <v>0</v>
      </c>
      <c r="N872" s="26">
        <v>600001427</v>
      </c>
      <c r="O872" s="14"/>
      <c r="P872" s="22">
        <v>451</v>
      </c>
      <c r="Q872" s="52"/>
      <c r="R872" s="52">
        <v>0</v>
      </c>
      <c r="S872" s="22">
        <f t="shared" si="87"/>
        <v>451</v>
      </c>
      <c r="T872" s="37">
        <f t="shared" si="88"/>
        <v>0</v>
      </c>
      <c r="U872" s="45">
        <v>0</v>
      </c>
      <c r="V872" s="17">
        <v>0</v>
      </c>
      <c r="W872" s="38">
        <f t="shared" si="90"/>
        <v>0</v>
      </c>
      <c r="X872" s="52">
        <v>0</v>
      </c>
      <c r="Y872" s="15">
        <v>2.5000000000000001E-2</v>
      </c>
      <c r="Z872" s="51">
        <f t="shared" si="91"/>
        <v>0</v>
      </c>
      <c r="AA872" s="55">
        <v>0</v>
      </c>
      <c r="AB872" s="39">
        <f t="shared" si="89"/>
        <v>0</v>
      </c>
      <c r="AC872" s="14"/>
    </row>
    <row r="873" spans="1:29" hidden="1" x14ac:dyDescent="0.3">
      <c r="A873" s="13" t="s">
        <v>3383</v>
      </c>
      <c r="B873" s="25" t="s">
        <v>482</v>
      </c>
      <c r="C873" s="25" t="s">
        <v>677</v>
      </c>
      <c r="D873" s="25" t="s">
        <v>678</v>
      </c>
      <c r="E873" s="31" t="s">
        <v>3343</v>
      </c>
      <c r="F873" s="31" t="s">
        <v>3343</v>
      </c>
      <c r="G873" s="57">
        <v>72</v>
      </c>
      <c r="H873" s="25" t="s">
        <v>3116</v>
      </c>
      <c r="I873" s="25" t="s">
        <v>3346</v>
      </c>
      <c r="J873" s="25"/>
      <c r="K873" s="25" t="s">
        <v>486</v>
      </c>
      <c r="L873" s="25" t="s">
        <v>496</v>
      </c>
      <c r="M873" s="55">
        <v>0</v>
      </c>
      <c r="N873" s="26">
        <v>300000630</v>
      </c>
      <c r="O873" s="14"/>
      <c r="P873" s="22">
        <v>10988.1</v>
      </c>
      <c r="Q873" s="52"/>
      <c r="R873" s="52">
        <v>0</v>
      </c>
      <c r="S873" s="22">
        <f t="shared" si="87"/>
        <v>10988.1</v>
      </c>
      <c r="T873" s="37">
        <f t="shared" si="88"/>
        <v>0</v>
      </c>
      <c r="U873" s="45">
        <v>0</v>
      </c>
      <c r="V873" s="17">
        <v>0</v>
      </c>
      <c r="W873" s="38">
        <f t="shared" si="90"/>
        <v>0</v>
      </c>
      <c r="X873" s="52">
        <v>0</v>
      </c>
      <c r="Y873" s="15">
        <v>2.5000000000000001E-2</v>
      </c>
      <c r="Z873" s="51">
        <f t="shared" si="91"/>
        <v>0</v>
      </c>
      <c r="AA873" s="55">
        <v>0</v>
      </c>
      <c r="AB873" s="39">
        <f t="shared" si="89"/>
        <v>0</v>
      </c>
      <c r="AC873" s="14"/>
    </row>
    <row r="874" spans="1:29" hidden="1" x14ac:dyDescent="0.3">
      <c r="A874" s="13" t="s">
        <v>3382</v>
      </c>
      <c r="B874" s="25" t="s">
        <v>482</v>
      </c>
      <c r="C874" s="25" t="s">
        <v>662</v>
      </c>
      <c r="D874" s="25" t="s">
        <v>2495</v>
      </c>
      <c r="E874" s="31" t="s">
        <v>3347</v>
      </c>
      <c r="F874" s="31" t="s">
        <v>3348</v>
      </c>
      <c r="G874" s="57">
        <v>72</v>
      </c>
      <c r="H874" s="25" t="s">
        <v>3116</v>
      </c>
      <c r="I874" s="25" t="s">
        <v>3349</v>
      </c>
      <c r="J874" s="25"/>
      <c r="K874" s="25" t="s">
        <v>486</v>
      </c>
      <c r="L874" s="25" t="s">
        <v>496</v>
      </c>
      <c r="M874" s="55">
        <v>0</v>
      </c>
      <c r="N874" s="26">
        <v>300000959</v>
      </c>
      <c r="O874" s="14"/>
      <c r="P874" s="22">
        <v>-46.4</v>
      </c>
      <c r="Q874" s="52"/>
      <c r="R874" s="52">
        <v>0</v>
      </c>
      <c r="S874" s="22">
        <f t="shared" si="87"/>
        <v>-46.4</v>
      </c>
      <c r="T874" s="37">
        <f t="shared" si="88"/>
        <v>0</v>
      </c>
      <c r="U874" s="45">
        <v>0</v>
      </c>
      <c r="V874" s="17">
        <v>0</v>
      </c>
      <c r="W874" s="38">
        <f t="shared" si="90"/>
        <v>0</v>
      </c>
      <c r="X874" s="52">
        <v>0</v>
      </c>
      <c r="Y874" s="15">
        <v>2.5000000000000001E-2</v>
      </c>
      <c r="Z874" s="51">
        <f t="shared" si="91"/>
        <v>0</v>
      </c>
      <c r="AA874" s="55">
        <v>0</v>
      </c>
      <c r="AB874" s="39">
        <f t="shared" si="89"/>
        <v>0</v>
      </c>
      <c r="AC874" s="14"/>
    </row>
    <row r="875" spans="1:29" hidden="1" x14ac:dyDescent="0.3">
      <c r="A875" s="13" t="s">
        <v>3385</v>
      </c>
      <c r="B875" s="25" t="s">
        <v>482</v>
      </c>
      <c r="C875" s="25" t="s">
        <v>483</v>
      </c>
      <c r="D875" s="25" t="s">
        <v>494</v>
      </c>
      <c r="E875" s="31" t="s">
        <v>3350</v>
      </c>
      <c r="F875" s="31" t="s">
        <v>3350</v>
      </c>
      <c r="G875" s="57">
        <v>72</v>
      </c>
      <c r="H875" s="25" t="s">
        <v>3116</v>
      </c>
      <c r="I875" s="25" t="s">
        <v>3350</v>
      </c>
      <c r="J875" s="25"/>
      <c r="K875" s="25" t="s">
        <v>486</v>
      </c>
      <c r="L875" s="25" t="s">
        <v>496</v>
      </c>
      <c r="M875" s="55">
        <v>0</v>
      </c>
      <c r="N875" s="26">
        <v>300000911</v>
      </c>
      <c r="O875" s="14"/>
      <c r="P875" s="22">
        <v>1633.6</v>
      </c>
      <c r="Q875" s="52"/>
      <c r="R875" s="52">
        <v>0</v>
      </c>
      <c r="S875" s="22">
        <f t="shared" si="87"/>
        <v>1633.6</v>
      </c>
      <c r="T875" s="37">
        <f t="shared" si="88"/>
        <v>0</v>
      </c>
      <c r="U875" s="45">
        <v>0</v>
      </c>
      <c r="V875" s="17">
        <v>0</v>
      </c>
      <c r="W875" s="38">
        <f t="shared" si="90"/>
        <v>0</v>
      </c>
      <c r="X875" s="52">
        <v>0</v>
      </c>
      <c r="Y875" s="15">
        <v>2.5000000000000001E-2</v>
      </c>
      <c r="Z875" s="51">
        <f t="shared" si="91"/>
        <v>0</v>
      </c>
      <c r="AA875" s="55">
        <v>0</v>
      </c>
      <c r="AB875" s="39">
        <f t="shared" si="89"/>
        <v>0</v>
      </c>
      <c r="AC875" s="14"/>
    </row>
    <row r="876" spans="1:29" hidden="1" x14ac:dyDescent="0.3">
      <c r="A876" s="13" t="s">
        <v>3385</v>
      </c>
      <c r="B876" s="25" t="s">
        <v>482</v>
      </c>
      <c r="C876" s="25" t="s">
        <v>499</v>
      </c>
      <c r="D876" s="25" t="s">
        <v>3351</v>
      </c>
      <c r="E876" s="31" t="s">
        <v>3352</v>
      </c>
      <c r="F876" s="31" t="s">
        <v>3353</v>
      </c>
      <c r="G876" s="57">
        <v>72</v>
      </c>
      <c r="H876" s="25" t="s">
        <v>3116</v>
      </c>
      <c r="I876" s="25" t="s">
        <v>3352</v>
      </c>
      <c r="J876" s="25"/>
      <c r="K876" s="25" t="s">
        <v>486</v>
      </c>
      <c r="L876" s="25" t="s">
        <v>496</v>
      </c>
      <c r="M876" s="55">
        <v>0</v>
      </c>
      <c r="N876" s="26">
        <v>300000800</v>
      </c>
      <c r="O876" s="14"/>
      <c r="P876" s="22">
        <v>-32</v>
      </c>
      <c r="Q876" s="52"/>
      <c r="R876" s="52">
        <v>0</v>
      </c>
      <c r="S876" s="22">
        <f t="shared" si="87"/>
        <v>-32</v>
      </c>
      <c r="T876" s="37">
        <f t="shared" si="88"/>
        <v>0</v>
      </c>
      <c r="U876" s="45">
        <v>0</v>
      </c>
      <c r="V876" s="17">
        <v>0</v>
      </c>
      <c r="W876" s="38">
        <f t="shared" si="90"/>
        <v>0</v>
      </c>
      <c r="X876" s="52">
        <v>0</v>
      </c>
      <c r="Y876" s="15">
        <v>2.5000000000000001E-2</v>
      </c>
      <c r="Z876" s="51">
        <f t="shared" si="91"/>
        <v>0</v>
      </c>
      <c r="AA876" s="55">
        <v>0</v>
      </c>
      <c r="AB876" s="39">
        <f t="shared" si="89"/>
        <v>0</v>
      </c>
      <c r="AC876" s="14"/>
    </row>
    <row r="877" spans="1:29" hidden="1" x14ac:dyDescent="0.3">
      <c r="A877" s="13" t="s">
        <v>3386</v>
      </c>
      <c r="B877" s="25" t="s">
        <v>482</v>
      </c>
      <c r="C877" s="25" t="s">
        <v>641</v>
      </c>
      <c r="D877" s="25" t="s">
        <v>653</v>
      </c>
      <c r="E877" s="31" t="s">
        <v>3354</v>
      </c>
      <c r="F877" s="31" t="s">
        <v>3354</v>
      </c>
      <c r="G877" s="57">
        <v>72</v>
      </c>
      <c r="H877" s="25" t="s">
        <v>3116</v>
      </c>
      <c r="I877" s="25" t="s">
        <v>3354</v>
      </c>
      <c r="J877" s="25"/>
      <c r="K877" s="25" t="s">
        <v>486</v>
      </c>
      <c r="L877" s="25" t="s">
        <v>496</v>
      </c>
      <c r="M877" s="55">
        <v>0</v>
      </c>
      <c r="N877" s="26">
        <v>100000130</v>
      </c>
      <c r="O877" s="14"/>
      <c r="P877" s="22">
        <v>150.11000000000101</v>
      </c>
      <c r="Q877" s="52"/>
      <c r="R877" s="52">
        <v>0</v>
      </c>
      <c r="S877" s="22">
        <f t="shared" si="87"/>
        <v>150.11000000000101</v>
      </c>
      <c r="T877" s="37">
        <f t="shared" si="88"/>
        <v>0</v>
      </c>
      <c r="U877" s="45">
        <v>0</v>
      </c>
      <c r="V877" s="17">
        <v>0</v>
      </c>
      <c r="W877" s="38">
        <f t="shared" si="90"/>
        <v>0</v>
      </c>
      <c r="X877" s="52">
        <v>0</v>
      </c>
      <c r="Y877" s="15">
        <v>2.5000000000000001E-2</v>
      </c>
      <c r="Z877" s="51">
        <f t="shared" si="91"/>
        <v>0</v>
      </c>
      <c r="AA877" s="55">
        <v>0</v>
      </c>
      <c r="AB877" s="39">
        <f t="shared" si="89"/>
        <v>0</v>
      </c>
      <c r="AC877" s="14"/>
    </row>
    <row r="878" spans="1:29" hidden="1" x14ac:dyDescent="0.3">
      <c r="A878" s="13" t="s">
        <v>3385</v>
      </c>
      <c r="B878" s="25" t="s">
        <v>482</v>
      </c>
      <c r="C878" s="25" t="s">
        <v>499</v>
      </c>
      <c r="D878" s="25" t="s">
        <v>552</v>
      </c>
      <c r="E878" s="31" t="s">
        <v>3231</v>
      </c>
      <c r="F878" s="31" t="s">
        <v>3231</v>
      </c>
      <c r="G878" s="57">
        <v>72</v>
      </c>
      <c r="H878" s="25" t="s">
        <v>3116</v>
      </c>
      <c r="I878" s="25" t="s">
        <v>3355</v>
      </c>
      <c r="J878" s="25"/>
      <c r="K878" s="25" t="s">
        <v>486</v>
      </c>
      <c r="L878" s="25" t="s">
        <v>496</v>
      </c>
      <c r="M878" s="55">
        <v>0</v>
      </c>
      <c r="N878" s="26">
        <v>600005142</v>
      </c>
      <c r="O878" s="14"/>
      <c r="P878" s="22">
        <v>0.39999999999963598</v>
      </c>
      <c r="Q878" s="52"/>
      <c r="R878" s="52">
        <v>0</v>
      </c>
      <c r="S878" s="22">
        <f t="shared" si="87"/>
        <v>0.39999999999963598</v>
      </c>
      <c r="T878" s="37">
        <f t="shared" si="88"/>
        <v>0</v>
      </c>
      <c r="U878" s="45">
        <v>0</v>
      </c>
      <c r="V878" s="17">
        <v>0</v>
      </c>
      <c r="W878" s="38">
        <f t="shared" si="90"/>
        <v>0</v>
      </c>
      <c r="X878" s="52">
        <v>0</v>
      </c>
      <c r="Y878" s="15">
        <v>2.5000000000000001E-2</v>
      </c>
      <c r="Z878" s="51">
        <f t="shared" si="91"/>
        <v>0</v>
      </c>
      <c r="AA878" s="55">
        <v>0</v>
      </c>
      <c r="AB878" s="39">
        <f t="shared" si="89"/>
        <v>0</v>
      </c>
      <c r="AC878" s="14"/>
    </row>
    <row r="879" spans="1:29" hidden="1" x14ac:dyDescent="0.3">
      <c r="A879" s="13" t="s">
        <v>3385</v>
      </c>
      <c r="B879" s="25" t="s">
        <v>482</v>
      </c>
      <c r="C879" s="25" t="s">
        <v>662</v>
      </c>
      <c r="D879" s="25" t="s">
        <v>667</v>
      </c>
      <c r="E879" s="31" t="s">
        <v>3356</v>
      </c>
      <c r="F879" s="31" t="s">
        <v>3356</v>
      </c>
      <c r="G879" s="57">
        <v>72</v>
      </c>
      <c r="H879" s="25" t="s">
        <v>3116</v>
      </c>
      <c r="I879" s="25" t="s">
        <v>3356</v>
      </c>
      <c r="J879" s="25"/>
      <c r="K879" s="25" t="s">
        <v>486</v>
      </c>
      <c r="L879" s="25" t="s">
        <v>496</v>
      </c>
      <c r="M879" s="55">
        <v>0</v>
      </c>
      <c r="N879" s="26">
        <v>600000804</v>
      </c>
      <c r="O879" s="14"/>
      <c r="P879" s="22">
        <v>128.87999999991001</v>
      </c>
      <c r="Q879" s="52"/>
      <c r="R879" s="52">
        <v>0</v>
      </c>
      <c r="S879" s="22">
        <f t="shared" si="87"/>
        <v>128.87999999991001</v>
      </c>
      <c r="T879" s="37">
        <f t="shared" si="88"/>
        <v>0</v>
      </c>
      <c r="U879" s="45">
        <v>0</v>
      </c>
      <c r="V879" s="17">
        <v>0</v>
      </c>
      <c r="W879" s="38">
        <f t="shared" si="90"/>
        <v>0</v>
      </c>
      <c r="X879" s="52">
        <v>0</v>
      </c>
      <c r="Y879" s="15">
        <v>2.5000000000000001E-2</v>
      </c>
      <c r="Z879" s="51">
        <f t="shared" si="91"/>
        <v>0</v>
      </c>
      <c r="AA879" s="55">
        <v>0</v>
      </c>
      <c r="AB879" s="39">
        <f t="shared" si="89"/>
        <v>0</v>
      </c>
      <c r="AC879" s="14"/>
    </row>
    <row r="880" spans="1:29" hidden="1" x14ac:dyDescent="0.3">
      <c r="A880" s="13" t="s">
        <v>3384</v>
      </c>
      <c r="B880" s="25" t="s">
        <v>482</v>
      </c>
      <c r="C880" s="25" t="s">
        <v>499</v>
      </c>
      <c r="D880" s="25" t="s">
        <v>500</v>
      </c>
      <c r="E880" s="31" t="s">
        <v>3357</v>
      </c>
      <c r="F880" s="31" t="s">
        <v>3357</v>
      </c>
      <c r="G880" s="57">
        <v>72</v>
      </c>
      <c r="H880" s="25" t="s">
        <v>3116</v>
      </c>
      <c r="I880" s="25" t="s">
        <v>3358</v>
      </c>
      <c r="J880" s="25"/>
      <c r="K880" s="25" t="s">
        <v>486</v>
      </c>
      <c r="L880" s="25" t="s">
        <v>496</v>
      </c>
      <c r="M880" s="55">
        <v>0</v>
      </c>
      <c r="N880" s="26">
        <v>400003494</v>
      </c>
      <c r="O880" s="14"/>
      <c r="P880" s="22">
        <v>164.460000000001</v>
      </c>
      <c r="Q880" s="52"/>
      <c r="R880" s="52">
        <v>0</v>
      </c>
      <c r="S880" s="22">
        <f t="shared" si="87"/>
        <v>164.460000000001</v>
      </c>
      <c r="T880" s="37">
        <f t="shared" si="88"/>
        <v>0</v>
      </c>
      <c r="U880" s="45">
        <v>0.03</v>
      </c>
      <c r="V880" s="18">
        <v>0</v>
      </c>
      <c r="W880" s="38">
        <f t="shared" si="90"/>
        <v>0</v>
      </c>
      <c r="X880" s="52">
        <v>0</v>
      </c>
      <c r="Y880" s="15">
        <v>2.5000000000000001E-2</v>
      </c>
      <c r="Z880" s="51">
        <f t="shared" si="91"/>
        <v>0</v>
      </c>
      <c r="AA880" s="55">
        <v>0</v>
      </c>
      <c r="AB880" s="39">
        <f t="shared" si="89"/>
        <v>0</v>
      </c>
      <c r="AC880" s="14"/>
    </row>
    <row r="881" spans="1:29" hidden="1" x14ac:dyDescent="0.3">
      <c r="A881" s="13" t="s">
        <v>3383</v>
      </c>
      <c r="B881" s="25" t="s">
        <v>482</v>
      </c>
      <c r="C881" s="25" t="s">
        <v>499</v>
      </c>
      <c r="D881" s="25" t="s">
        <v>552</v>
      </c>
      <c r="E881" s="31" t="s">
        <v>3359</v>
      </c>
      <c r="F881" s="31" t="s">
        <v>3359</v>
      </c>
      <c r="G881" s="57">
        <v>72</v>
      </c>
      <c r="H881" s="25" t="s">
        <v>3116</v>
      </c>
      <c r="I881" s="25" t="s">
        <v>3360</v>
      </c>
      <c r="J881" s="25"/>
      <c r="K881" s="25" t="s">
        <v>486</v>
      </c>
      <c r="L881" s="25" t="s">
        <v>496</v>
      </c>
      <c r="M881" s="55">
        <v>0</v>
      </c>
      <c r="N881" s="26">
        <v>400001039</v>
      </c>
      <c r="O881" s="14"/>
      <c r="P881" s="22">
        <v>-5</v>
      </c>
      <c r="Q881" s="52"/>
      <c r="R881" s="52">
        <v>0</v>
      </c>
      <c r="S881" s="22">
        <f t="shared" si="87"/>
        <v>-5</v>
      </c>
      <c r="T881" s="37">
        <f t="shared" si="88"/>
        <v>0</v>
      </c>
      <c r="U881" s="45">
        <v>0</v>
      </c>
      <c r="V881" s="17">
        <v>0</v>
      </c>
      <c r="W881" s="38">
        <f t="shared" si="90"/>
        <v>0</v>
      </c>
      <c r="X881" s="52">
        <v>0</v>
      </c>
      <c r="Y881" s="15">
        <v>2.5000000000000001E-2</v>
      </c>
      <c r="Z881" s="51">
        <f t="shared" si="91"/>
        <v>0</v>
      </c>
      <c r="AA881" s="55">
        <v>0</v>
      </c>
      <c r="AB881" s="39">
        <f t="shared" si="89"/>
        <v>0</v>
      </c>
      <c r="AC881" s="14"/>
    </row>
    <row r="882" spans="1:29" hidden="1" x14ac:dyDescent="0.3">
      <c r="A882" s="13" t="s">
        <v>3383</v>
      </c>
      <c r="B882" s="25" t="s">
        <v>482</v>
      </c>
      <c r="C882" s="25" t="s">
        <v>641</v>
      </c>
      <c r="D882" s="25" t="s">
        <v>665</v>
      </c>
      <c r="E882" s="31" t="s">
        <v>326</v>
      </c>
      <c r="F882" s="31" t="s">
        <v>326</v>
      </c>
      <c r="G882" s="57">
        <v>72</v>
      </c>
      <c r="H882" s="25" t="s">
        <v>3116</v>
      </c>
      <c r="I882" s="25" t="s">
        <v>326</v>
      </c>
      <c r="J882" s="25"/>
      <c r="K882" s="25" t="s">
        <v>486</v>
      </c>
      <c r="L882" s="25" t="s">
        <v>496</v>
      </c>
      <c r="M882" s="55">
        <v>0</v>
      </c>
      <c r="N882" s="26">
        <v>600000929</v>
      </c>
      <c r="O882" s="14"/>
      <c r="P882" s="22">
        <v>-102.17</v>
      </c>
      <c r="Q882" s="52"/>
      <c r="R882" s="52">
        <v>0</v>
      </c>
      <c r="S882" s="22">
        <f t="shared" si="87"/>
        <v>-102.17</v>
      </c>
      <c r="T882" s="37">
        <f t="shared" si="88"/>
        <v>0</v>
      </c>
      <c r="U882" s="45">
        <v>0</v>
      </c>
      <c r="V882" s="17">
        <v>0</v>
      </c>
      <c r="W882" s="38">
        <f t="shared" si="90"/>
        <v>0</v>
      </c>
      <c r="X882" s="52">
        <v>0</v>
      </c>
      <c r="Y882" s="15">
        <v>2.5000000000000001E-2</v>
      </c>
      <c r="Z882" s="51">
        <f t="shared" si="91"/>
        <v>0</v>
      </c>
      <c r="AA882" s="55">
        <v>0</v>
      </c>
      <c r="AB882" s="39">
        <f t="shared" si="89"/>
        <v>0</v>
      </c>
      <c r="AC882" s="14"/>
    </row>
    <row r="883" spans="1:29" hidden="1" x14ac:dyDescent="0.3">
      <c r="A883" s="13" t="s">
        <v>3385</v>
      </c>
      <c r="B883" s="25" t="s">
        <v>482</v>
      </c>
      <c r="C883" s="25" t="s">
        <v>677</v>
      </c>
      <c r="D883" s="25" t="s">
        <v>678</v>
      </c>
      <c r="E883" s="31" t="s">
        <v>3361</v>
      </c>
      <c r="F883" s="31" t="s">
        <v>3361</v>
      </c>
      <c r="G883" s="57">
        <v>72</v>
      </c>
      <c r="H883" s="25" t="s">
        <v>3116</v>
      </c>
      <c r="I883" s="25" t="s">
        <v>3362</v>
      </c>
      <c r="J883" s="25"/>
      <c r="K883" s="25" t="s">
        <v>486</v>
      </c>
      <c r="L883" s="25" t="s">
        <v>496</v>
      </c>
      <c r="M883" s="55">
        <v>0</v>
      </c>
      <c r="N883" s="26">
        <v>400001450</v>
      </c>
      <c r="O883" s="14"/>
      <c r="P883" s="22">
        <v>144.20000000000201</v>
      </c>
      <c r="Q883" s="52"/>
      <c r="R883" s="52">
        <v>0</v>
      </c>
      <c r="S883" s="22">
        <f t="shared" si="87"/>
        <v>144.20000000000201</v>
      </c>
      <c r="T883" s="37">
        <f t="shared" si="88"/>
        <v>0</v>
      </c>
      <c r="U883" s="45">
        <v>0</v>
      </c>
      <c r="V883" s="17">
        <v>0</v>
      </c>
      <c r="W883" s="38">
        <f t="shared" si="90"/>
        <v>0</v>
      </c>
      <c r="X883" s="52">
        <v>0</v>
      </c>
      <c r="Y883" s="15">
        <v>2.5000000000000001E-2</v>
      </c>
      <c r="Z883" s="51">
        <f t="shared" si="91"/>
        <v>0</v>
      </c>
      <c r="AA883" s="55">
        <v>0</v>
      </c>
      <c r="AB883" s="39">
        <f t="shared" si="89"/>
        <v>0</v>
      </c>
      <c r="AC883" s="14"/>
    </row>
    <row r="884" spans="1:29" hidden="1" x14ac:dyDescent="0.3">
      <c r="A884" s="13" t="s">
        <v>3383</v>
      </c>
      <c r="B884" s="25" t="s">
        <v>482</v>
      </c>
      <c r="C884" s="25" t="s">
        <v>499</v>
      </c>
      <c r="D884" s="25" t="s">
        <v>500</v>
      </c>
      <c r="E884" s="31" t="s">
        <v>3363</v>
      </c>
      <c r="F884" s="31" t="s">
        <v>3363</v>
      </c>
      <c r="G884" s="57">
        <v>72</v>
      </c>
      <c r="H884" s="25" t="s">
        <v>3116</v>
      </c>
      <c r="I884" s="25" t="s">
        <v>3363</v>
      </c>
      <c r="J884" s="25"/>
      <c r="K884" s="25" t="s">
        <v>486</v>
      </c>
      <c r="L884" s="25" t="s">
        <v>496</v>
      </c>
      <c r="M884" s="55">
        <v>0</v>
      </c>
      <c r="N884" s="26">
        <v>400002177</v>
      </c>
      <c r="O884" s="14"/>
      <c r="P884" s="22">
        <v>12</v>
      </c>
      <c r="Q884" s="52"/>
      <c r="R884" s="52">
        <v>0</v>
      </c>
      <c r="S884" s="22">
        <f t="shared" si="87"/>
        <v>12</v>
      </c>
      <c r="T884" s="37">
        <f t="shared" si="88"/>
        <v>0</v>
      </c>
      <c r="U884" s="45">
        <v>0.02</v>
      </c>
      <c r="V884" s="18">
        <v>0</v>
      </c>
      <c r="W884" s="38">
        <f t="shared" si="90"/>
        <v>0</v>
      </c>
      <c r="X884" s="52">
        <v>0</v>
      </c>
      <c r="Y884" s="15">
        <v>2.5000000000000001E-2</v>
      </c>
      <c r="Z884" s="51">
        <f t="shared" si="91"/>
        <v>0</v>
      </c>
      <c r="AA884" s="55">
        <v>0</v>
      </c>
      <c r="AB884" s="39">
        <f t="shared" si="89"/>
        <v>0</v>
      </c>
      <c r="AC884" s="14"/>
    </row>
    <row r="885" spans="1:29" hidden="1" x14ac:dyDescent="0.3">
      <c r="A885" s="13" t="s">
        <v>3386</v>
      </c>
      <c r="B885" s="25" t="s">
        <v>482</v>
      </c>
      <c r="C885" s="25" t="s">
        <v>641</v>
      </c>
      <c r="D885" s="25" t="s">
        <v>653</v>
      </c>
      <c r="E885" s="31" t="s">
        <v>3364</v>
      </c>
      <c r="F885" s="31" t="s">
        <v>3364</v>
      </c>
      <c r="G885" s="57">
        <v>72</v>
      </c>
      <c r="H885" s="25" t="s">
        <v>3116</v>
      </c>
      <c r="I885" s="25" t="s">
        <v>3364</v>
      </c>
      <c r="J885" s="25"/>
      <c r="K885" s="25" t="s">
        <v>486</v>
      </c>
      <c r="L885" s="25" t="s">
        <v>496</v>
      </c>
      <c r="M885" s="55">
        <v>0</v>
      </c>
      <c r="N885" s="26">
        <v>400001159</v>
      </c>
      <c r="O885" s="14"/>
      <c r="P885" s="22">
        <v>0.22999999999999701</v>
      </c>
      <c r="Q885" s="52"/>
      <c r="R885" s="52">
        <v>0</v>
      </c>
      <c r="S885" s="22">
        <f t="shared" si="87"/>
        <v>0.22999999999999701</v>
      </c>
      <c r="T885" s="37">
        <f t="shared" si="88"/>
        <v>0</v>
      </c>
      <c r="U885" s="45">
        <v>0</v>
      </c>
      <c r="V885" s="17">
        <v>0</v>
      </c>
      <c r="W885" s="38">
        <f t="shared" si="90"/>
        <v>0</v>
      </c>
      <c r="X885" s="52">
        <v>0</v>
      </c>
      <c r="Y885" s="15">
        <v>2.5000000000000001E-2</v>
      </c>
      <c r="Z885" s="51">
        <f t="shared" si="91"/>
        <v>0</v>
      </c>
      <c r="AA885" s="55">
        <v>0</v>
      </c>
      <c r="AB885" s="39">
        <f t="shared" si="89"/>
        <v>0</v>
      </c>
      <c r="AC885" s="14"/>
    </row>
    <row r="886" spans="1:29" hidden="1" x14ac:dyDescent="0.3">
      <c r="A886" s="13" t="s">
        <v>3385</v>
      </c>
      <c r="B886" s="25" t="s">
        <v>482</v>
      </c>
      <c r="C886" s="25" t="s">
        <v>499</v>
      </c>
      <c r="D886" s="25" t="s">
        <v>3309</v>
      </c>
      <c r="E886" s="31" t="s">
        <v>3365</v>
      </c>
      <c r="F886" s="31" t="s">
        <v>3365</v>
      </c>
      <c r="G886" s="57">
        <v>72</v>
      </c>
      <c r="H886" s="25" t="s">
        <v>3116</v>
      </c>
      <c r="I886" s="25" t="s">
        <v>3365</v>
      </c>
      <c r="J886" s="25"/>
      <c r="K886" s="25" t="s">
        <v>486</v>
      </c>
      <c r="L886" s="25" t="s">
        <v>496</v>
      </c>
      <c r="M886" s="55">
        <v>0</v>
      </c>
      <c r="N886" s="26">
        <v>400001320</v>
      </c>
      <c r="O886" s="14"/>
      <c r="P886" s="22">
        <v>105.95</v>
      </c>
      <c r="Q886" s="52"/>
      <c r="R886" s="52">
        <v>0</v>
      </c>
      <c r="S886" s="22">
        <f t="shared" si="87"/>
        <v>105.95</v>
      </c>
      <c r="T886" s="37">
        <f t="shared" si="88"/>
        <v>0</v>
      </c>
      <c r="U886" s="45">
        <v>0</v>
      </c>
      <c r="V886" s="17">
        <v>0</v>
      </c>
      <c r="W886" s="38">
        <f t="shared" si="90"/>
        <v>0</v>
      </c>
      <c r="X886" s="52">
        <v>0</v>
      </c>
      <c r="Y886" s="15">
        <v>2.5000000000000001E-2</v>
      </c>
      <c r="Z886" s="51">
        <f t="shared" si="91"/>
        <v>0</v>
      </c>
      <c r="AA886" s="55">
        <v>0</v>
      </c>
      <c r="AB886" s="39">
        <f t="shared" si="89"/>
        <v>0</v>
      </c>
      <c r="AC886" s="14"/>
    </row>
    <row r="887" spans="1:29" hidden="1" x14ac:dyDescent="0.3">
      <c r="A887" s="13" t="s">
        <v>3386</v>
      </c>
      <c r="B887" s="25" t="s">
        <v>482</v>
      </c>
      <c r="C887" s="25" t="s">
        <v>662</v>
      </c>
      <c r="D887" s="25" t="s">
        <v>667</v>
      </c>
      <c r="E887" s="31" t="s">
        <v>3366</v>
      </c>
      <c r="F887" s="31" t="s">
        <v>3366</v>
      </c>
      <c r="G887" s="57">
        <v>72</v>
      </c>
      <c r="H887" s="25" t="s">
        <v>3116</v>
      </c>
      <c r="I887" s="25" t="s">
        <v>3367</v>
      </c>
      <c r="J887" s="25"/>
      <c r="K887" s="25" t="s">
        <v>486</v>
      </c>
      <c r="L887" s="25" t="s">
        <v>496</v>
      </c>
      <c r="M887" s="55">
        <v>0</v>
      </c>
      <c r="N887" s="26">
        <v>300000971</v>
      </c>
      <c r="O887" s="14"/>
      <c r="P887" s="22">
        <v>17294.25</v>
      </c>
      <c r="Q887" s="52"/>
      <c r="R887" s="52">
        <v>0</v>
      </c>
      <c r="S887" s="22">
        <f t="shared" ref="S887:S899" si="92">P887+Q887-R887</f>
        <v>17294.25</v>
      </c>
      <c r="T887" s="37">
        <f t="shared" ref="T887:T899" si="93">IF(L887="折扣",R887/(1+AA887)*M887,IF(L887="返现",R887/(1+AA887),R887/(1+M887+AA887)))</f>
        <v>0</v>
      </c>
      <c r="U887" s="45">
        <v>0.03</v>
      </c>
      <c r="V887" s="18">
        <v>0</v>
      </c>
      <c r="W887" s="38">
        <f t="shared" si="90"/>
        <v>0</v>
      </c>
      <c r="X887" s="52">
        <v>0</v>
      </c>
      <c r="Y887" s="15">
        <v>2.5000000000000001E-2</v>
      </c>
      <c r="Z887" s="51">
        <f t="shared" si="91"/>
        <v>0</v>
      </c>
      <c r="AA887" s="55">
        <v>0</v>
      </c>
      <c r="AB887" s="39">
        <f t="shared" ref="AB887:AB940" si="94">R887</f>
        <v>0</v>
      </c>
      <c r="AC887" s="14"/>
    </row>
    <row r="888" spans="1:29" hidden="1" x14ac:dyDescent="0.3">
      <c r="A888" s="13" t="s">
        <v>3385</v>
      </c>
      <c r="B888" s="25" t="s">
        <v>482</v>
      </c>
      <c r="C888" s="25" t="s">
        <v>499</v>
      </c>
      <c r="D888" s="25" t="s">
        <v>535</v>
      </c>
      <c r="E888" s="31" t="s">
        <v>3209</v>
      </c>
      <c r="F888" s="31" t="s">
        <v>3209</v>
      </c>
      <c r="G888" s="57">
        <v>72</v>
      </c>
      <c r="H888" s="25" t="s">
        <v>3116</v>
      </c>
      <c r="I888" s="25" t="s">
        <v>3209</v>
      </c>
      <c r="J888" s="25"/>
      <c r="K888" s="25" t="s">
        <v>486</v>
      </c>
      <c r="L888" s="25" t="s">
        <v>496</v>
      </c>
      <c r="M888" s="55">
        <v>0</v>
      </c>
      <c r="N888" s="26">
        <v>600000861</v>
      </c>
      <c r="O888" s="14"/>
      <c r="P888" s="22">
        <v>99116.210000000196</v>
      </c>
      <c r="Q888" s="52"/>
      <c r="R888" s="52">
        <v>0</v>
      </c>
      <c r="S888" s="22">
        <f t="shared" si="92"/>
        <v>99116.210000000196</v>
      </c>
      <c r="T888" s="37">
        <f t="shared" si="93"/>
        <v>0</v>
      </c>
      <c r="U888" s="45">
        <v>0</v>
      </c>
      <c r="V888" s="17">
        <v>0</v>
      </c>
      <c r="W888" s="38">
        <f t="shared" si="90"/>
        <v>0</v>
      </c>
      <c r="X888" s="52">
        <v>0</v>
      </c>
      <c r="Y888" s="15">
        <v>2.5000000000000001E-2</v>
      </c>
      <c r="Z888" s="51">
        <f t="shared" si="91"/>
        <v>0</v>
      </c>
      <c r="AA888" s="55">
        <v>0</v>
      </c>
      <c r="AB888" s="39">
        <f t="shared" si="94"/>
        <v>0</v>
      </c>
      <c r="AC888" s="14"/>
    </row>
    <row r="889" spans="1:29" hidden="1" x14ac:dyDescent="0.3">
      <c r="A889" s="13" t="s">
        <v>3385</v>
      </c>
      <c r="B889" s="25" t="s">
        <v>482</v>
      </c>
      <c r="C889" s="25" t="s">
        <v>641</v>
      </c>
      <c r="D889" s="25" t="s">
        <v>665</v>
      </c>
      <c r="E889" s="31" t="s">
        <v>3368</v>
      </c>
      <c r="F889" s="31" t="s">
        <v>3368</v>
      </c>
      <c r="G889" s="57">
        <v>72</v>
      </c>
      <c r="H889" s="25" t="s">
        <v>3116</v>
      </c>
      <c r="I889" s="25" t="s">
        <v>3369</v>
      </c>
      <c r="J889" s="25"/>
      <c r="K889" s="25" t="s">
        <v>486</v>
      </c>
      <c r="L889" s="25" t="s">
        <v>496</v>
      </c>
      <c r="M889" s="30">
        <v>0</v>
      </c>
      <c r="N889" s="26">
        <v>400001697</v>
      </c>
      <c r="O889" s="14"/>
      <c r="P889" s="22">
        <v>19624.8</v>
      </c>
      <c r="Q889" s="52"/>
      <c r="R889" s="52">
        <v>0</v>
      </c>
      <c r="S889" s="22">
        <f t="shared" si="92"/>
        <v>19624.8</v>
      </c>
      <c r="T889" s="37">
        <f t="shared" si="93"/>
        <v>0</v>
      </c>
      <c r="U889" s="27">
        <v>0</v>
      </c>
      <c r="V889" s="17">
        <v>0</v>
      </c>
      <c r="W889" s="38">
        <f t="shared" si="90"/>
        <v>0</v>
      </c>
      <c r="X889" s="52">
        <v>0</v>
      </c>
      <c r="Y889" s="15">
        <v>2.5000000000000001E-2</v>
      </c>
      <c r="Z889" s="51">
        <f t="shared" si="91"/>
        <v>0</v>
      </c>
      <c r="AA889" s="30">
        <v>0</v>
      </c>
      <c r="AB889" s="39">
        <f t="shared" si="94"/>
        <v>0</v>
      </c>
      <c r="AC889" s="14"/>
    </row>
    <row r="890" spans="1:29" hidden="1" x14ac:dyDescent="0.3">
      <c r="A890" s="13" t="s">
        <v>3383</v>
      </c>
      <c r="B890" s="25" t="s">
        <v>482</v>
      </c>
      <c r="C890" s="25" t="s">
        <v>483</v>
      </c>
      <c r="D890" s="25" t="s">
        <v>494</v>
      </c>
      <c r="E890" s="31" t="s">
        <v>3370</v>
      </c>
      <c r="F890" s="31" t="s">
        <v>3370</v>
      </c>
      <c r="G890" s="57">
        <v>72</v>
      </c>
      <c r="H890" s="25" t="s">
        <v>3116</v>
      </c>
      <c r="I890" s="25" t="s">
        <v>437</v>
      </c>
      <c r="J890" s="25"/>
      <c r="K890" s="25" t="s">
        <v>486</v>
      </c>
      <c r="L890" s="25" t="s">
        <v>496</v>
      </c>
      <c r="M890" s="30">
        <v>0</v>
      </c>
      <c r="N890" s="26">
        <v>400002819</v>
      </c>
      <c r="O890" s="14"/>
      <c r="P890" s="22">
        <v>154.28000000001001</v>
      </c>
      <c r="Q890" s="52"/>
      <c r="R890" s="52">
        <v>0</v>
      </c>
      <c r="S890" s="22">
        <f t="shared" si="92"/>
        <v>154.28000000001001</v>
      </c>
      <c r="T890" s="37">
        <f t="shared" si="93"/>
        <v>0</v>
      </c>
      <c r="U890" s="27">
        <v>0.01</v>
      </c>
      <c r="V890" s="18">
        <v>0</v>
      </c>
      <c r="W890" s="38">
        <f t="shared" si="90"/>
        <v>0</v>
      </c>
      <c r="X890" s="52">
        <v>0</v>
      </c>
      <c r="Y890" s="15">
        <v>2.5000000000000001E-2</v>
      </c>
      <c r="Z890" s="51">
        <f t="shared" si="91"/>
        <v>0</v>
      </c>
      <c r="AA890" s="30">
        <v>0</v>
      </c>
      <c r="AB890" s="39">
        <f t="shared" si="94"/>
        <v>0</v>
      </c>
      <c r="AC890" s="14"/>
    </row>
    <row r="891" spans="1:29" hidden="1" x14ac:dyDescent="0.3">
      <c r="A891" s="13" t="s">
        <v>3385</v>
      </c>
      <c r="B891" s="25" t="s">
        <v>482</v>
      </c>
      <c r="C891" s="25" t="s">
        <v>662</v>
      </c>
      <c r="D891" s="25" t="s">
        <v>667</v>
      </c>
      <c r="E891" s="31" t="s">
        <v>3371</v>
      </c>
      <c r="F891" s="31" t="s">
        <v>3371</v>
      </c>
      <c r="G891" s="57">
        <v>72</v>
      </c>
      <c r="H891" s="25" t="s">
        <v>3116</v>
      </c>
      <c r="I891" s="25" t="s">
        <v>3372</v>
      </c>
      <c r="J891" s="25"/>
      <c r="K891" s="25" t="s">
        <v>486</v>
      </c>
      <c r="L891" s="25" t="s">
        <v>496</v>
      </c>
      <c r="M891" s="30">
        <v>0</v>
      </c>
      <c r="N891" s="26">
        <v>600001325</v>
      </c>
      <c r="O891" s="14"/>
      <c r="P891" s="22">
        <v>-99.199999999998894</v>
      </c>
      <c r="Q891" s="52"/>
      <c r="R891" s="52">
        <v>0</v>
      </c>
      <c r="S891" s="22">
        <f t="shared" si="92"/>
        <v>-99.199999999998894</v>
      </c>
      <c r="T891" s="37">
        <f t="shared" si="93"/>
        <v>0</v>
      </c>
      <c r="U891" s="27">
        <v>0</v>
      </c>
      <c r="V891" s="17">
        <v>0</v>
      </c>
      <c r="W891" s="38">
        <f t="shared" si="90"/>
        <v>0</v>
      </c>
      <c r="X891" s="52">
        <v>0</v>
      </c>
      <c r="Y891" s="15">
        <v>2.5000000000000001E-2</v>
      </c>
      <c r="Z891" s="51">
        <f t="shared" si="91"/>
        <v>0</v>
      </c>
      <c r="AA891" s="30">
        <v>0</v>
      </c>
      <c r="AB891" s="39">
        <f t="shared" si="94"/>
        <v>0</v>
      </c>
      <c r="AC891" s="14"/>
    </row>
    <row r="892" spans="1:29" hidden="1" x14ac:dyDescent="0.3">
      <c r="A892" s="13" t="s">
        <v>3383</v>
      </c>
      <c r="B892" s="25" t="s">
        <v>482</v>
      </c>
      <c r="C892" s="25" t="s">
        <v>499</v>
      </c>
      <c r="D892" s="25" t="s">
        <v>552</v>
      </c>
      <c r="E892" s="31" t="s">
        <v>439</v>
      </c>
      <c r="F892" s="31" t="s">
        <v>3373</v>
      </c>
      <c r="G892" s="57">
        <v>72</v>
      </c>
      <c r="H892" s="25" t="s">
        <v>3116</v>
      </c>
      <c r="I892" s="25" t="s">
        <v>439</v>
      </c>
      <c r="J892" s="25"/>
      <c r="K892" s="25" t="s">
        <v>486</v>
      </c>
      <c r="L892" s="25" t="s">
        <v>496</v>
      </c>
      <c r="M892" s="30">
        <v>0</v>
      </c>
      <c r="N892" s="26">
        <v>600001350</v>
      </c>
      <c r="O892" s="14"/>
      <c r="P892" s="22">
        <v>-13.600000000002201</v>
      </c>
      <c r="Q892" s="52"/>
      <c r="R892" s="52">
        <v>0</v>
      </c>
      <c r="S892" s="22">
        <f t="shared" si="92"/>
        <v>-13.600000000002201</v>
      </c>
      <c r="T892" s="37">
        <f t="shared" si="93"/>
        <v>0</v>
      </c>
      <c r="U892" s="27">
        <v>0</v>
      </c>
      <c r="V892" s="17">
        <v>0</v>
      </c>
      <c r="W892" s="38">
        <f t="shared" si="90"/>
        <v>0</v>
      </c>
      <c r="X892" s="52">
        <v>0</v>
      </c>
      <c r="Y892" s="15">
        <v>2.5000000000000001E-2</v>
      </c>
      <c r="Z892" s="51">
        <f t="shared" si="91"/>
        <v>0</v>
      </c>
      <c r="AA892" s="30">
        <v>0</v>
      </c>
      <c r="AB892" s="39">
        <f t="shared" si="94"/>
        <v>0</v>
      </c>
      <c r="AC892" s="14"/>
    </row>
    <row r="893" spans="1:29" hidden="1" x14ac:dyDescent="0.3">
      <c r="A893" s="13" t="s">
        <v>3385</v>
      </c>
      <c r="B893" s="25" t="s">
        <v>482</v>
      </c>
      <c r="C893" s="25" t="s">
        <v>677</v>
      </c>
      <c r="D893" s="25" t="s">
        <v>678</v>
      </c>
      <c r="E893" s="31" t="s">
        <v>3374</v>
      </c>
      <c r="F893" s="31" t="s">
        <v>3374</v>
      </c>
      <c r="G893" s="57">
        <v>72</v>
      </c>
      <c r="H893" s="25" t="s">
        <v>3116</v>
      </c>
      <c r="I893" s="25" t="s">
        <v>3375</v>
      </c>
      <c r="J893" s="25"/>
      <c r="K893" s="25" t="s">
        <v>486</v>
      </c>
      <c r="L893" s="25" t="s">
        <v>496</v>
      </c>
      <c r="M893" s="30">
        <v>0</v>
      </c>
      <c r="N893" s="26">
        <v>600001323</v>
      </c>
      <c r="O893" s="14"/>
      <c r="P893" s="22">
        <v>272.47000000000003</v>
      </c>
      <c r="Q893" s="52"/>
      <c r="R893" s="52">
        <v>0</v>
      </c>
      <c r="S893" s="22">
        <f t="shared" si="92"/>
        <v>272.47000000000003</v>
      </c>
      <c r="T893" s="37">
        <f t="shared" si="93"/>
        <v>0</v>
      </c>
      <c r="U893" s="27">
        <v>0</v>
      </c>
      <c r="V893" s="17">
        <v>0</v>
      </c>
      <c r="W893" s="38">
        <f t="shared" si="90"/>
        <v>0</v>
      </c>
      <c r="X893" s="52">
        <v>0</v>
      </c>
      <c r="Y893" s="15">
        <v>2.5000000000000001E-2</v>
      </c>
      <c r="Z893" s="51">
        <f t="shared" si="91"/>
        <v>0</v>
      </c>
      <c r="AA893" s="30">
        <v>0</v>
      </c>
      <c r="AB893" s="39">
        <f t="shared" si="94"/>
        <v>0</v>
      </c>
      <c r="AC893" s="14"/>
    </row>
    <row r="894" spans="1:29" hidden="1" x14ac:dyDescent="0.3">
      <c r="A894" s="13" t="s">
        <v>3383</v>
      </c>
      <c r="B894" s="25" t="s">
        <v>482</v>
      </c>
      <c r="C894" s="25" t="s">
        <v>641</v>
      </c>
      <c r="D894" s="25" t="s">
        <v>653</v>
      </c>
      <c r="E894" s="31" t="s">
        <v>3376</v>
      </c>
      <c r="F894" s="31" t="s">
        <v>3376</v>
      </c>
      <c r="G894" s="57">
        <v>72</v>
      </c>
      <c r="H894" s="25" t="s">
        <v>3116</v>
      </c>
      <c r="I894" s="25" t="s">
        <v>3376</v>
      </c>
      <c r="J894" s="25"/>
      <c r="K894" s="25" t="s">
        <v>486</v>
      </c>
      <c r="L894" s="25" t="s">
        <v>496</v>
      </c>
      <c r="M894" s="30">
        <v>0</v>
      </c>
      <c r="N894" s="28">
        <v>300000519</v>
      </c>
      <c r="O894" s="14"/>
      <c r="P894" s="22">
        <v>-13.100000000000399</v>
      </c>
      <c r="Q894" s="52"/>
      <c r="R894" s="52">
        <v>0</v>
      </c>
      <c r="S894" s="22">
        <f t="shared" si="92"/>
        <v>-13.100000000000399</v>
      </c>
      <c r="T894" s="37">
        <f t="shared" si="93"/>
        <v>0</v>
      </c>
      <c r="U894" s="27">
        <v>0</v>
      </c>
      <c r="V894" s="17">
        <v>0</v>
      </c>
      <c r="W894" s="38">
        <f t="shared" si="90"/>
        <v>0</v>
      </c>
      <c r="X894" s="52">
        <v>0</v>
      </c>
      <c r="Y894" s="15">
        <v>2.5000000000000001E-2</v>
      </c>
      <c r="Z894" s="51">
        <f t="shared" si="91"/>
        <v>0</v>
      </c>
      <c r="AA894" s="30">
        <v>0</v>
      </c>
      <c r="AB894" s="39">
        <f t="shared" si="94"/>
        <v>0</v>
      </c>
      <c r="AC894" s="14"/>
    </row>
    <row r="895" spans="1:29" hidden="1" x14ac:dyDescent="0.3">
      <c r="A895" s="13" t="s">
        <v>3386</v>
      </c>
      <c r="B895" s="25" t="s">
        <v>482</v>
      </c>
      <c r="C895" s="25" t="s">
        <v>641</v>
      </c>
      <c r="D895" s="25" t="s">
        <v>1768</v>
      </c>
      <c r="E895" s="25" t="s">
        <v>3389</v>
      </c>
      <c r="F895" s="25" t="s">
        <v>3390</v>
      </c>
      <c r="G895" s="57">
        <v>72</v>
      </c>
      <c r="H895" s="25" t="s">
        <v>3116</v>
      </c>
      <c r="I895" s="25" t="s">
        <v>3377</v>
      </c>
      <c r="J895" s="25"/>
      <c r="K895" s="25" t="s">
        <v>486</v>
      </c>
      <c r="L895" s="25" t="s">
        <v>496</v>
      </c>
      <c r="M895" s="30">
        <v>0</v>
      </c>
      <c r="N895" s="28">
        <v>600007524</v>
      </c>
      <c r="O895" s="14"/>
      <c r="P895" s="22">
        <v>9.9999999999994316E-2</v>
      </c>
      <c r="Q895" s="52"/>
      <c r="R895" s="52">
        <v>0</v>
      </c>
      <c r="S895" s="22">
        <f t="shared" si="92"/>
        <v>9.9999999999994316E-2</v>
      </c>
      <c r="T895" s="37">
        <f t="shared" si="93"/>
        <v>0</v>
      </c>
      <c r="U895" s="27">
        <v>0</v>
      </c>
      <c r="V895" s="17">
        <v>0</v>
      </c>
      <c r="W895" s="38">
        <f t="shared" si="90"/>
        <v>0</v>
      </c>
      <c r="X895" s="52">
        <v>0</v>
      </c>
      <c r="Y895" s="15">
        <v>2.5000000000000001E-2</v>
      </c>
      <c r="Z895" s="51">
        <f t="shared" si="91"/>
        <v>0</v>
      </c>
      <c r="AA895" s="30">
        <v>0</v>
      </c>
      <c r="AB895" s="39">
        <f t="shared" si="94"/>
        <v>0</v>
      </c>
      <c r="AC895" s="14"/>
    </row>
    <row r="896" spans="1:29" hidden="1" x14ac:dyDescent="0.3">
      <c r="A896" s="13" t="s">
        <v>3383</v>
      </c>
      <c r="B896" s="25" t="s">
        <v>482</v>
      </c>
      <c r="C896" s="25" t="s">
        <v>641</v>
      </c>
      <c r="D896" s="25" t="s">
        <v>1768</v>
      </c>
      <c r="E896" s="25" t="s">
        <v>3391</v>
      </c>
      <c r="F896" s="25" t="s">
        <v>3390</v>
      </c>
      <c r="G896" s="57">
        <v>72</v>
      </c>
      <c r="H896" s="25" t="s">
        <v>3116</v>
      </c>
      <c r="I896" s="25" t="s">
        <v>3378</v>
      </c>
      <c r="J896" s="25"/>
      <c r="K896" s="25" t="s">
        <v>486</v>
      </c>
      <c r="L896" s="25" t="s">
        <v>496</v>
      </c>
      <c r="M896" s="30">
        <v>0</v>
      </c>
      <c r="N896" s="28">
        <v>900007937</v>
      </c>
      <c r="O896" s="14"/>
      <c r="P896" s="22">
        <v>30.300000000000004</v>
      </c>
      <c r="Q896" s="52"/>
      <c r="R896" s="52">
        <v>3.9</v>
      </c>
      <c r="S896" s="22">
        <f t="shared" si="92"/>
        <v>26.400000000000006</v>
      </c>
      <c r="T896" s="37">
        <f t="shared" si="93"/>
        <v>3.9</v>
      </c>
      <c r="U896" s="27">
        <v>0</v>
      </c>
      <c r="V896" s="17">
        <v>0</v>
      </c>
      <c r="W896" s="38">
        <f t="shared" si="90"/>
        <v>0</v>
      </c>
      <c r="X896" s="52">
        <v>3.9</v>
      </c>
      <c r="Y896" s="15">
        <v>2.5000000000000001E-2</v>
      </c>
      <c r="Z896" s="51">
        <f t="shared" si="91"/>
        <v>9.7500000000000003E-2</v>
      </c>
      <c r="AA896" s="30">
        <v>0</v>
      </c>
      <c r="AB896" s="39">
        <f t="shared" si="94"/>
        <v>3.9</v>
      </c>
      <c r="AC896" s="14"/>
    </row>
    <row r="897" spans="1:29" hidden="1" x14ac:dyDescent="0.3">
      <c r="A897" s="13" t="s">
        <v>3385</v>
      </c>
      <c r="B897" s="25" t="s">
        <v>482</v>
      </c>
      <c r="C897" s="25" t="s">
        <v>641</v>
      </c>
      <c r="D897" s="25" t="s">
        <v>1768</v>
      </c>
      <c r="E897" s="25" t="s">
        <v>3392</v>
      </c>
      <c r="F897" s="25" t="s">
        <v>3390</v>
      </c>
      <c r="G897" s="57">
        <v>72</v>
      </c>
      <c r="H897" s="25" t="s">
        <v>3116</v>
      </c>
      <c r="I897" s="25" t="s">
        <v>3379</v>
      </c>
      <c r="J897" s="25"/>
      <c r="K897" s="25" t="s">
        <v>486</v>
      </c>
      <c r="L897" s="25" t="s">
        <v>496</v>
      </c>
      <c r="M897" s="30">
        <v>0</v>
      </c>
      <c r="N897" s="28">
        <v>900008129</v>
      </c>
      <c r="O897" s="14"/>
      <c r="P897" s="22">
        <v>10579</v>
      </c>
      <c r="Q897" s="52"/>
      <c r="R897" s="52">
        <v>0</v>
      </c>
      <c r="S897" s="22">
        <f t="shared" si="92"/>
        <v>10579</v>
      </c>
      <c r="T897" s="37">
        <f t="shared" si="93"/>
        <v>0</v>
      </c>
      <c r="U897" s="27">
        <v>0</v>
      </c>
      <c r="V897" s="17">
        <v>0</v>
      </c>
      <c r="W897" s="38">
        <f t="shared" si="90"/>
        <v>0</v>
      </c>
      <c r="X897" s="52">
        <v>0</v>
      </c>
      <c r="Y897" s="15">
        <v>2.5000000000000001E-2</v>
      </c>
      <c r="Z897" s="51">
        <f t="shared" si="91"/>
        <v>0</v>
      </c>
      <c r="AA897" s="30">
        <v>0</v>
      </c>
      <c r="AB897" s="39">
        <f t="shared" si="94"/>
        <v>0</v>
      </c>
      <c r="AC897" s="14"/>
    </row>
    <row r="898" spans="1:29" hidden="1" x14ac:dyDescent="0.3">
      <c r="A898" s="13" t="s">
        <v>3386</v>
      </c>
      <c r="B898" s="25" t="s">
        <v>482</v>
      </c>
      <c r="C898" s="25" t="s">
        <v>641</v>
      </c>
      <c r="D898" s="25" t="s">
        <v>1768</v>
      </c>
      <c r="E898" s="25" t="s">
        <v>3389</v>
      </c>
      <c r="F898" s="25" t="s">
        <v>3393</v>
      </c>
      <c r="G898" s="57">
        <v>72</v>
      </c>
      <c r="H898" s="25" t="s">
        <v>3116</v>
      </c>
      <c r="I898" s="25" t="s">
        <v>3380</v>
      </c>
      <c r="J898" s="25"/>
      <c r="K898" s="25" t="s">
        <v>486</v>
      </c>
      <c r="L898" s="25" t="s">
        <v>496</v>
      </c>
      <c r="M898" s="30">
        <v>0</v>
      </c>
      <c r="N898" s="28">
        <v>900008672</v>
      </c>
      <c r="O898" s="14"/>
      <c r="P898" s="22">
        <v>2083.6000000000004</v>
      </c>
      <c r="Q898" s="52"/>
      <c r="R898" s="52">
        <v>0</v>
      </c>
      <c r="S898" s="22">
        <f t="shared" si="92"/>
        <v>2083.6000000000004</v>
      </c>
      <c r="T898" s="37">
        <f t="shared" si="93"/>
        <v>0</v>
      </c>
      <c r="U898" s="27">
        <v>0</v>
      </c>
      <c r="V898" s="17">
        <v>0</v>
      </c>
      <c r="W898" s="38">
        <f t="shared" ref="W898:W899" si="95">IF(L898="返现",T898*M898,R898-T898)</f>
        <v>0</v>
      </c>
      <c r="X898" s="52">
        <v>0</v>
      </c>
      <c r="Y898" s="15">
        <v>2.5000000000000001E-2</v>
      </c>
      <c r="Z898" s="51">
        <f t="shared" si="91"/>
        <v>0</v>
      </c>
      <c r="AA898" s="30">
        <v>0</v>
      </c>
      <c r="AB898" s="39">
        <f t="shared" si="94"/>
        <v>0</v>
      </c>
      <c r="AC898" s="14"/>
    </row>
    <row r="899" spans="1:29" hidden="1" x14ac:dyDescent="0.3">
      <c r="A899" s="13" t="s">
        <v>3385</v>
      </c>
      <c r="B899" s="25" t="s">
        <v>482</v>
      </c>
      <c r="C899" s="25" t="s">
        <v>641</v>
      </c>
      <c r="D899" s="25" t="s">
        <v>1768</v>
      </c>
      <c r="E899" s="25" t="s">
        <v>3394</v>
      </c>
      <c r="F899" s="25" t="s">
        <v>3381</v>
      </c>
      <c r="G899" s="57">
        <v>72</v>
      </c>
      <c r="H899" s="25" t="s">
        <v>3116</v>
      </c>
      <c r="I899" s="25" t="s">
        <v>3127</v>
      </c>
      <c r="J899" s="25"/>
      <c r="K899" s="25" t="s">
        <v>486</v>
      </c>
      <c r="L899" s="25" t="s">
        <v>496</v>
      </c>
      <c r="M899" s="30">
        <v>0</v>
      </c>
      <c r="N899" s="26">
        <v>900010306</v>
      </c>
      <c r="O899" s="14"/>
      <c r="P899" s="22">
        <v>128648.4</v>
      </c>
      <c r="Q899" s="52"/>
      <c r="R899" s="52">
        <v>123861.2</v>
      </c>
      <c r="S899" s="22">
        <f t="shared" si="92"/>
        <v>4787.1999999999971</v>
      </c>
      <c r="T899" s="37">
        <f t="shared" si="93"/>
        <v>123861.2</v>
      </c>
      <c r="U899" s="27">
        <v>0.05</v>
      </c>
      <c r="V899" s="18">
        <f>T899/(1-U899)*U899</f>
        <v>6519.0105263157893</v>
      </c>
      <c r="W899" s="38">
        <f t="shared" si="95"/>
        <v>0</v>
      </c>
      <c r="X899" s="52">
        <v>0</v>
      </c>
      <c r="Y899" s="15">
        <v>2.5000000000000001E-2</v>
      </c>
      <c r="Z899" s="51">
        <f t="shared" ref="Z899:Z940" si="96">R899*Y899</f>
        <v>3096.53</v>
      </c>
      <c r="AA899" s="30">
        <v>0</v>
      </c>
      <c r="AB899" s="39">
        <f t="shared" si="94"/>
        <v>123861.2</v>
      </c>
      <c r="AC899" s="14"/>
    </row>
    <row r="900" spans="1:29" hidden="1" x14ac:dyDescent="0.3">
      <c r="A900" s="13" t="s">
        <v>3436</v>
      </c>
      <c r="B900" s="25" t="s">
        <v>482</v>
      </c>
      <c r="C900" s="25" t="s">
        <v>641</v>
      </c>
      <c r="D900" s="25" t="s">
        <v>2331</v>
      </c>
      <c r="E900" s="25" t="s">
        <v>3437</v>
      </c>
      <c r="F900" s="25" t="s">
        <v>3406</v>
      </c>
      <c r="G900" s="57">
        <v>470</v>
      </c>
      <c r="H900" s="25" t="s">
        <v>3419</v>
      </c>
      <c r="I900" s="25"/>
      <c r="J900" s="25"/>
      <c r="K900" s="25" t="s">
        <v>711</v>
      </c>
      <c r="L900" s="25" t="s">
        <v>496</v>
      </c>
      <c r="M900" s="30">
        <v>0</v>
      </c>
      <c r="N900" s="26"/>
      <c r="O900" s="14"/>
      <c r="P900" s="22">
        <v>0</v>
      </c>
      <c r="Q900" s="52">
        <v>0</v>
      </c>
      <c r="R900" s="52">
        <v>0</v>
      </c>
      <c r="S900" s="22">
        <f t="shared" ref="S900:S940" si="97">P900+Q900-R900</f>
        <v>0</v>
      </c>
      <c r="T900" s="37">
        <f t="shared" ref="T900:T940" si="98">IF(L900="折扣",R900/(1+AA900)*M900,IF(L900="返现",R900/(1+AA900),R900/(1+M900+AA900)))</f>
        <v>0</v>
      </c>
      <c r="U900" s="27" t="s">
        <v>3426</v>
      </c>
      <c r="V900" s="18">
        <v>53.99</v>
      </c>
      <c r="W900" s="38">
        <f t="shared" ref="W900:W947" si="99">IF(L900="返现",T900*M900,R900-T900)</f>
        <v>0</v>
      </c>
      <c r="X900" s="52">
        <v>0</v>
      </c>
      <c r="Y900" s="15">
        <v>0</v>
      </c>
      <c r="Z900" s="51">
        <f t="shared" si="96"/>
        <v>0</v>
      </c>
      <c r="AA900" s="30">
        <v>0</v>
      </c>
      <c r="AB900" s="39">
        <f t="shared" si="94"/>
        <v>0</v>
      </c>
      <c r="AC900" s="14"/>
    </row>
    <row r="901" spans="1:29" hidden="1" x14ac:dyDescent="0.3">
      <c r="A901" s="13" t="s">
        <v>3382</v>
      </c>
      <c r="B901" s="25" t="s">
        <v>482</v>
      </c>
      <c r="C901" s="25" t="s">
        <v>641</v>
      </c>
      <c r="D901" s="25" t="s">
        <v>665</v>
      </c>
      <c r="E901" s="25" t="s">
        <v>3438</v>
      </c>
      <c r="F901" s="25" t="s">
        <v>2108</v>
      </c>
      <c r="G901" s="57">
        <v>486</v>
      </c>
      <c r="H901" s="25" t="s">
        <v>2074</v>
      </c>
      <c r="I901" s="25"/>
      <c r="J901" s="25"/>
      <c r="K901" s="25" t="s">
        <v>711</v>
      </c>
      <c r="L901" s="25" t="s">
        <v>496</v>
      </c>
      <c r="M901" s="30">
        <v>0</v>
      </c>
      <c r="N901" s="26"/>
      <c r="O901" s="14"/>
      <c r="P901" s="22">
        <v>0</v>
      </c>
      <c r="Q901" s="52">
        <v>0</v>
      </c>
      <c r="R901" s="52">
        <v>0</v>
      </c>
      <c r="S901" s="22">
        <f t="shared" si="97"/>
        <v>0</v>
      </c>
      <c r="T901" s="37">
        <f t="shared" si="98"/>
        <v>0</v>
      </c>
      <c r="U901" s="27" t="s">
        <v>3427</v>
      </c>
      <c r="V901" s="18">
        <v>11126.81</v>
      </c>
      <c r="W901" s="38">
        <f t="shared" si="99"/>
        <v>0</v>
      </c>
      <c r="X901" s="52">
        <v>0</v>
      </c>
      <c r="Y901" s="15">
        <v>0</v>
      </c>
      <c r="Z901" s="51">
        <f t="shared" si="96"/>
        <v>0</v>
      </c>
      <c r="AA901" s="30">
        <v>0</v>
      </c>
      <c r="AB901" s="39">
        <f t="shared" si="94"/>
        <v>0</v>
      </c>
      <c r="AC901" s="14"/>
    </row>
    <row r="902" spans="1:29" hidden="1" x14ac:dyDescent="0.3">
      <c r="A902" s="13" t="s">
        <v>3382</v>
      </c>
      <c r="B902" s="25" t="s">
        <v>482</v>
      </c>
      <c r="C902" s="25" t="s">
        <v>641</v>
      </c>
      <c r="D902" s="25" t="s">
        <v>2331</v>
      </c>
      <c r="E902" s="25" t="s">
        <v>3425</v>
      </c>
      <c r="F902" s="25" t="s">
        <v>3407</v>
      </c>
      <c r="G902" s="57">
        <v>470</v>
      </c>
      <c r="H902" s="25" t="s">
        <v>3419</v>
      </c>
      <c r="I902" s="25"/>
      <c r="J902" s="25"/>
      <c r="K902" s="25" t="s">
        <v>711</v>
      </c>
      <c r="L902" s="25" t="s">
        <v>496</v>
      </c>
      <c r="M902" s="30">
        <v>0</v>
      </c>
      <c r="N902" s="26"/>
      <c r="O902" s="14"/>
      <c r="P902" s="22">
        <v>0</v>
      </c>
      <c r="Q902" s="52">
        <v>0</v>
      </c>
      <c r="R902" s="52">
        <v>0</v>
      </c>
      <c r="S902" s="22">
        <f t="shared" si="97"/>
        <v>0</v>
      </c>
      <c r="T902" s="37">
        <f t="shared" si="98"/>
        <v>0</v>
      </c>
      <c r="U902" s="27" t="s">
        <v>3428</v>
      </c>
      <c r="V902" s="18">
        <v>57952.03</v>
      </c>
      <c r="W902" s="38">
        <f t="shared" si="99"/>
        <v>0</v>
      </c>
      <c r="X902" s="52">
        <v>0</v>
      </c>
      <c r="Y902" s="15">
        <v>0</v>
      </c>
      <c r="Z902" s="51">
        <f t="shared" si="96"/>
        <v>0</v>
      </c>
      <c r="AA902" s="30">
        <v>0</v>
      </c>
      <c r="AB902" s="39">
        <f t="shared" si="94"/>
        <v>0</v>
      </c>
      <c r="AC902" s="14"/>
    </row>
    <row r="903" spans="1:29" hidden="1" x14ac:dyDescent="0.3">
      <c r="A903" s="13" t="s">
        <v>3382</v>
      </c>
      <c r="B903" s="25" t="s">
        <v>482</v>
      </c>
      <c r="C903" s="25" t="s">
        <v>641</v>
      </c>
      <c r="D903" s="25" t="s">
        <v>2075</v>
      </c>
      <c r="E903" s="25" t="s">
        <v>3439</v>
      </c>
      <c r="F903" s="25" t="s">
        <v>3408</v>
      </c>
      <c r="G903" s="57">
        <v>455</v>
      </c>
      <c r="H903" s="25" t="s">
        <v>3420</v>
      </c>
      <c r="I903" s="25"/>
      <c r="J903" s="25"/>
      <c r="K903" s="25" t="s">
        <v>711</v>
      </c>
      <c r="L903" s="25" t="s">
        <v>496</v>
      </c>
      <c r="M903" s="30">
        <v>0</v>
      </c>
      <c r="N903" s="26"/>
      <c r="O903" s="14"/>
      <c r="P903" s="22">
        <v>0</v>
      </c>
      <c r="Q903" s="52">
        <v>0</v>
      </c>
      <c r="R903" s="52">
        <v>0</v>
      </c>
      <c r="S903" s="22">
        <f t="shared" si="97"/>
        <v>0</v>
      </c>
      <c r="T903" s="37">
        <f t="shared" si="98"/>
        <v>0</v>
      </c>
      <c r="U903" s="27" t="s">
        <v>3429</v>
      </c>
      <c r="V903" s="18">
        <v>4202.57</v>
      </c>
      <c r="W903" s="38">
        <f t="shared" si="99"/>
        <v>0</v>
      </c>
      <c r="X903" s="52">
        <v>0</v>
      </c>
      <c r="Y903" s="15">
        <v>0</v>
      </c>
      <c r="Z903" s="51">
        <f t="shared" si="96"/>
        <v>0</v>
      </c>
      <c r="AA903" s="30">
        <v>0</v>
      </c>
      <c r="AB903" s="39">
        <f t="shared" si="94"/>
        <v>0</v>
      </c>
      <c r="AC903" s="14"/>
    </row>
    <row r="904" spans="1:29" hidden="1" x14ac:dyDescent="0.3">
      <c r="A904" s="13" t="s">
        <v>3436</v>
      </c>
      <c r="B904" s="25" t="s">
        <v>482</v>
      </c>
      <c r="C904" s="25" t="s">
        <v>641</v>
      </c>
      <c r="D904" s="25" t="s">
        <v>2075</v>
      </c>
      <c r="E904" s="25" t="s">
        <v>3439</v>
      </c>
      <c r="F904" s="25" t="s">
        <v>3408</v>
      </c>
      <c r="G904" s="57">
        <v>455</v>
      </c>
      <c r="H904" s="25" t="s">
        <v>3420</v>
      </c>
      <c r="I904" s="25"/>
      <c r="J904" s="25"/>
      <c r="K904" s="25" t="s">
        <v>711</v>
      </c>
      <c r="L904" s="25" t="s">
        <v>496</v>
      </c>
      <c r="M904" s="30">
        <v>0</v>
      </c>
      <c r="N904" s="26"/>
      <c r="O904" s="14"/>
      <c r="P904" s="22">
        <v>0</v>
      </c>
      <c r="Q904" s="52">
        <v>0</v>
      </c>
      <c r="R904" s="52">
        <v>0</v>
      </c>
      <c r="S904" s="22">
        <f t="shared" si="97"/>
        <v>0</v>
      </c>
      <c r="T904" s="37">
        <f t="shared" si="98"/>
        <v>0</v>
      </c>
      <c r="U904" s="27" t="s">
        <v>3429</v>
      </c>
      <c r="V904" s="18">
        <v>1521.55</v>
      </c>
      <c r="W904" s="38">
        <f t="shared" si="99"/>
        <v>0</v>
      </c>
      <c r="X904" s="52">
        <v>0</v>
      </c>
      <c r="Y904" s="15">
        <v>0</v>
      </c>
      <c r="Z904" s="51">
        <f t="shared" si="96"/>
        <v>0</v>
      </c>
      <c r="AA904" s="30">
        <v>0</v>
      </c>
      <c r="AB904" s="39">
        <f t="shared" si="94"/>
        <v>0</v>
      </c>
      <c r="AC904" s="14"/>
    </row>
    <row r="905" spans="1:29" hidden="1" x14ac:dyDescent="0.3">
      <c r="A905" s="13" t="s">
        <v>3382</v>
      </c>
      <c r="B905" s="25" t="s">
        <v>482</v>
      </c>
      <c r="C905" s="25" t="s">
        <v>641</v>
      </c>
      <c r="D905" s="25" t="s">
        <v>2075</v>
      </c>
      <c r="E905" s="25" t="s">
        <v>3440</v>
      </c>
      <c r="F905" s="25" t="s">
        <v>3409</v>
      </c>
      <c r="G905" s="57">
        <v>455</v>
      </c>
      <c r="H905" s="25" t="s">
        <v>3420</v>
      </c>
      <c r="I905" s="25"/>
      <c r="J905" s="25"/>
      <c r="K905" s="25" t="s">
        <v>711</v>
      </c>
      <c r="L905" s="25" t="s">
        <v>496</v>
      </c>
      <c r="M905" s="30">
        <v>0</v>
      </c>
      <c r="N905" s="26"/>
      <c r="O905" s="14"/>
      <c r="P905" s="22">
        <v>0</v>
      </c>
      <c r="Q905" s="52">
        <v>0</v>
      </c>
      <c r="R905" s="52">
        <v>0</v>
      </c>
      <c r="S905" s="22">
        <f t="shared" si="97"/>
        <v>0</v>
      </c>
      <c r="T905" s="37">
        <f t="shared" si="98"/>
        <v>0</v>
      </c>
      <c r="U905" s="27" t="s">
        <v>3429</v>
      </c>
      <c r="V905" s="18">
        <v>19731.38</v>
      </c>
      <c r="W905" s="38">
        <f t="shared" si="99"/>
        <v>0</v>
      </c>
      <c r="X905" s="52">
        <v>0</v>
      </c>
      <c r="Y905" s="15">
        <v>0</v>
      </c>
      <c r="Z905" s="51">
        <f t="shared" si="96"/>
        <v>0</v>
      </c>
      <c r="AA905" s="30">
        <v>0</v>
      </c>
      <c r="AB905" s="39">
        <f t="shared" si="94"/>
        <v>0</v>
      </c>
      <c r="AC905" s="14"/>
    </row>
    <row r="906" spans="1:29" hidden="1" x14ac:dyDescent="0.3">
      <c r="A906" s="13" t="s">
        <v>3382</v>
      </c>
      <c r="B906" s="25" t="s">
        <v>482</v>
      </c>
      <c r="C906" s="25" t="s">
        <v>641</v>
      </c>
      <c r="D906" s="25" t="s">
        <v>2075</v>
      </c>
      <c r="E906" s="25" t="s">
        <v>3440</v>
      </c>
      <c r="F906" s="25" t="s">
        <v>3409</v>
      </c>
      <c r="G906" s="57">
        <v>455</v>
      </c>
      <c r="H906" s="25" t="s">
        <v>3420</v>
      </c>
      <c r="I906" s="25"/>
      <c r="J906" s="25"/>
      <c r="K906" s="25" t="s">
        <v>711</v>
      </c>
      <c r="L906" s="25" t="s">
        <v>496</v>
      </c>
      <c r="M906" s="30">
        <v>0</v>
      </c>
      <c r="N906" s="26"/>
      <c r="O906" s="14"/>
      <c r="P906" s="22">
        <v>0</v>
      </c>
      <c r="Q906" s="52">
        <v>0</v>
      </c>
      <c r="R906" s="52">
        <v>0</v>
      </c>
      <c r="S906" s="22">
        <f t="shared" si="97"/>
        <v>0</v>
      </c>
      <c r="T906" s="37">
        <f t="shared" si="98"/>
        <v>0</v>
      </c>
      <c r="U906" s="27" t="s">
        <v>3429</v>
      </c>
      <c r="V906" s="18">
        <v>41346.76</v>
      </c>
      <c r="W906" s="38">
        <f t="shared" si="99"/>
        <v>0</v>
      </c>
      <c r="X906" s="52">
        <v>0</v>
      </c>
      <c r="Y906" s="15">
        <v>0</v>
      </c>
      <c r="Z906" s="51">
        <f t="shared" si="96"/>
        <v>0</v>
      </c>
      <c r="AA906" s="30">
        <v>0</v>
      </c>
      <c r="AB906" s="39">
        <f t="shared" si="94"/>
        <v>0</v>
      </c>
      <c r="AC906" s="14"/>
    </row>
    <row r="907" spans="1:29" hidden="1" x14ac:dyDescent="0.3">
      <c r="A907" s="13" t="s">
        <v>3382</v>
      </c>
      <c r="B907" s="25" t="s">
        <v>482</v>
      </c>
      <c r="C907" s="25" t="s">
        <v>641</v>
      </c>
      <c r="D907" s="25" t="s">
        <v>2075</v>
      </c>
      <c r="E907" s="25" t="s">
        <v>3440</v>
      </c>
      <c r="F907" s="25" t="s">
        <v>3409</v>
      </c>
      <c r="G907" s="57">
        <v>455</v>
      </c>
      <c r="H907" s="25" t="s">
        <v>3420</v>
      </c>
      <c r="I907" s="25"/>
      <c r="J907" s="25"/>
      <c r="K907" s="25" t="s">
        <v>711</v>
      </c>
      <c r="L907" s="25" t="s">
        <v>496</v>
      </c>
      <c r="M907" s="30">
        <v>0</v>
      </c>
      <c r="N907" s="26"/>
      <c r="O907" s="14"/>
      <c r="P907" s="22">
        <v>0</v>
      </c>
      <c r="Q907" s="52">
        <v>0</v>
      </c>
      <c r="R907" s="52">
        <v>0</v>
      </c>
      <c r="S907" s="22">
        <f t="shared" si="97"/>
        <v>0</v>
      </c>
      <c r="T907" s="37">
        <f t="shared" si="98"/>
        <v>0</v>
      </c>
      <c r="U907" s="27" t="s">
        <v>3429</v>
      </c>
      <c r="V907" s="18">
        <v>29879.59</v>
      </c>
      <c r="W907" s="38">
        <f t="shared" si="99"/>
        <v>0</v>
      </c>
      <c r="X907" s="52">
        <v>0</v>
      </c>
      <c r="Y907" s="15">
        <v>0</v>
      </c>
      <c r="Z907" s="51">
        <f t="shared" si="96"/>
        <v>0</v>
      </c>
      <c r="AA907" s="30">
        <v>0</v>
      </c>
      <c r="AB907" s="39">
        <f t="shared" si="94"/>
        <v>0</v>
      </c>
      <c r="AC907" s="14"/>
    </row>
    <row r="908" spans="1:29" hidden="1" x14ac:dyDescent="0.3">
      <c r="A908" s="13" t="s">
        <v>3382</v>
      </c>
      <c r="B908" s="25" t="s">
        <v>482</v>
      </c>
      <c r="C908" s="25" t="s">
        <v>641</v>
      </c>
      <c r="D908" s="25" t="s">
        <v>2331</v>
      </c>
      <c r="E908" s="25" t="s">
        <v>3441</v>
      </c>
      <c r="F908" s="25" t="s">
        <v>3410</v>
      </c>
      <c r="G908" s="57">
        <v>237</v>
      </c>
      <c r="H908" s="25" t="s">
        <v>2319</v>
      </c>
      <c r="I908" s="25"/>
      <c r="J908" s="25"/>
      <c r="K908" s="25" t="s">
        <v>2321</v>
      </c>
      <c r="L908" s="25" t="s">
        <v>496</v>
      </c>
      <c r="M908" s="30">
        <v>0</v>
      </c>
      <c r="N908" s="26"/>
      <c r="O908" s="14"/>
      <c r="P908" s="22">
        <v>0</v>
      </c>
      <c r="Q908" s="52">
        <v>0</v>
      </c>
      <c r="R908" s="52">
        <v>0</v>
      </c>
      <c r="S908" s="22">
        <f t="shared" si="97"/>
        <v>0</v>
      </c>
      <c r="T908" s="37">
        <f t="shared" si="98"/>
        <v>0</v>
      </c>
      <c r="U908" s="27" t="s">
        <v>3430</v>
      </c>
      <c r="V908" s="18">
        <v>4564.8</v>
      </c>
      <c r="W908" s="38">
        <f t="shared" si="99"/>
        <v>0</v>
      </c>
      <c r="X908" s="52">
        <v>0</v>
      </c>
      <c r="Y908" s="15">
        <v>7.0000000000000007E-2</v>
      </c>
      <c r="Z908" s="51">
        <f t="shared" si="96"/>
        <v>0</v>
      </c>
      <c r="AA908" s="30">
        <v>0</v>
      </c>
      <c r="AB908" s="39">
        <f t="shared" si="94"/>
        <v>0</v>
      </c>
      <c r="AC908" s="14"/>
    </row>
    <row r="909" spans="1:29" hidden="1" x14ac:dyDescent="0.3">
      <c r="A909" s="13" t="s">
        <v>3382</v>
      </c>
      <c r="B909" s="25" t="s">
        <v>482</v>
      </c>
      <c r="C909" s="25" t="s">
        <v>641</v>
      </c>
      <c r="D909" s="25" t="s">
        <v>2331</v>
      </c>
      <c r="E909" s="25" t="s">
        <v>3441</v>
      </c>
      <c r="F909" s="25" t="s">
        <v>3410</v>
      </c>
      <c r="G909" s="57">
        <v>237</v>
      </c>
      <c r="H909" s="25" t="s">
        <v>2319</v>
      </c>
      <c r="I909" s="25"/>
      <c r="J909" s="25"/>
      <c r="K909" s="25" t="s">
        <v>711</v>
      </c>
      <c r="L909" s="25" t="s">
        <v>496</v>
      </c>
      <c r="M909" s="30">
        <v>0</v>
      </c>
      <c r="N909" s="26"/>
      <c r="O909" s="14"/>
      <c r="P909" s="22">
        <v>0</v>
      </c>
      <c r="Q909" s="52">
        <v>0</v>
      </c>
      <c r="R909" s="52">
        <v>0</v>
      </c>
      <c r="S909" s="22">
        <f t="shared" si="97"/>
        <v>0</v>
      </c>
      <c r="T909" s="37">
        <f t="shared" si="98"/>
        <v>0</v>
      </c>
      <c r="U909" s="27" t="s">
        <v>3430</v>
      </c>
      <c r="V909" s="18">
        <v>3741.8</v>
      </c>
      <c r="W909" s="38">
        <f t="shared" si="99"/>
        <v>0</v>
      </c>
      <c r="X909" s="52">
        <v>0</v>
      </c>
      <c r="Y909" s="15">
        <v>7.0000000000000007E-2</v>
      </c>
      <c r="Z909" s="51">
        <f t="shared" si="96"/>
        <v>0</v>
      </c>
      <c r="AA909" s="30">
        <v>0</v>
      </c>
      <c r="AB909" s="39">
        <f t="shared" si="94"/>
        <v>0</v>
      </c>
      <c r="AC909" s="14"/>
    </row>
    <row r="910" spans="1:29" hidden="1" x14ac:dyDescent="0.3">
      <c r="A910" s="13" t="s">
        <v>3382</v>
      </c>
      <c r="B910" s="25" t="s">
        <v>482</v>
      </c>
      <c r="C910" s="25" t="s">
        <v>641</v>
      </c>
      <c r="D910" s="25" t="s">
        <v>2331</v>
      </c>
      <c r="E910" s="25" t="s">
        <v>3442</v>
      </c>
      <c r="F910" s="25" t="s">
        <v>3407</v>
      </c>
      <c r="G910" s="57">
        <v>442</v>
      </c>
      <c r="H910" s="25" t="s">
        <v>1767</v>
      </c>
      <c r="I910" s="25"/>
      <c r="J910" s="25"/>
      <c r="K910" s="25" t="s">
        <v>711</v>
      </c>
      <c r="L910" s="25" t="s">
        <v>496</v>
      </c>
      <c r="M910" s="30">
        <v>0</v>
      </c>
      <c r="N910" s="26"/>
      <c r="O910" s="14"/>
      <c r="P910" s="22">
        <v>0</v>
      </c>
      <c r="Q910" s="52">
        <v>0</v>
      </c>
      <c r="R910" s="52">
        <v>0</v>
      </c>
      <c r="S910" s="22">
        <f t="shared" si="97"/>
        <v>0</v>
      </c>
      <c r="T910" s="37">
        <f t="shared" si="98"/>
        <v>0</v>
      </c>
      <c r="U910" s="27" t="s">
        <v>3428</v>
      </c>
      <c r="V910" s="18">
        <v>170027.46</v>
      </c>
      <c r="W910" s="38">
        <f t="shared" si="99"/>
        <v>0</v>
      </c>
      <c r="X910" s="52">
        <v>0</v>
      </c>
      <c r="Y910" s="15">
        <v>0</v>
      </c>
      <c r="Z910" s="51">
        <f t="shared" si="96"/>
        <v>0</v>
      </c>
      <c r="AA910" s="30">
        <v>0</v>
      </c>
      <c r="AB910" s="39">
        <f t="shared" si="94"/>
        <v>0</v>
      </c>
      <c r="AC910" s="14"/>
    </row>
    <row r="911" spans="1:29" hidden="1" x14ac:dyDescent="0.3">
      <c r="A911" s="13" t="s">
        <v>3382</v>
      </c>
      <c r="B911" s="25" t="s">
        <v>482</v>
      </c>
      <c r="C911" s="25" t="s">
        <v>641</v>
      </c>
      <c r="D911" s="25" t="s">
        <v>2331</v>
      </c>
      <c r="E911" s="25" t="s">
        <v>3443</v>
      </c>
      <c r="F911" s="25" t="s">
        <v>3411</v>
      </c>
      <c r="G911" s="57">
        <v>455</v>
      </c>
      <c r="H911" s="25" t="s">
        <v>3420</v>
      </c>
      <c r="I911" s="25"/>
      <c r="J911" s="25"/>
      <c r="K911" s="25" t="s">
        <v>711</v>
      </c>
      <c r="L911" s="25" t="s">
        <v>496</v>
      </c>
      <c r="M911" s="30">
        <v>0</v>
      </c>
      <c r="N911" s="26"/>
      <c r="O911" s="14"/>
      <c r="P911" s="22">
        <v>0</v>
      </c>
      <c r="Q911" s="52">
        <v>0</v>
      </c>
      <c r="R911" s="52">
        <v>0</v>
      </c>
      <c r="S911" s="22">
        <f t="shared" si="97"/>
        <v>0</v>
      </c>
      <c r="T911" s="37">
        <f t="shared" si="98"/>
        <v>0</v>
      </c>
      <c r="U911" s="27" t="s">
        <v>3430</v>
      </c>
      <c r="V911" s="18">
        <v>16212.24</v>
      </c>
      <c r="W911" s="38">
        <f t="shared" si="99"/>
        <v>0</v>
      </c>
      <c r="X911" s="52">
        <v>0</v>
      </c>
      <c r="Y911" s="15">
        <v>0</v>
      </c>
      <c r="Z911" s="51">
        <f t="shared" si="96"/>
        <v>0</v>
      </c>
      <c r="AA911" s="30">
        <v>0</v>
      </c>
      <c r="AB911" s="39">
        <f t="shared" si="94"/>
        <v>0</v>
      </c>
      <c r="AC911" s="14"/>
    </row>
    <row r="912" spans="1:29" hidden="1" x14ac:dyDescent="0.3">
      <c r="A912" s="13" t="s">
        <v>3382</v>
      </c>
      <c r="B912" s="25" t="s">
        <v>482</v>
      </c>
      <c r="C912" s="25" t="s">
        <v>499</v>
      </c>
      <c r="D912" s="25" t="s">
        <v>500</v>
      </c>
      <c r="E912" s="25" t="s">
        <v>3444</v>
      </c>
      <c r="F912" s="25" t="s">
        <v>3412</v>
      </c>
      <c r="G912" s="57">
        <v>491</v>
      </c>
      <c r="H912" s="25" t="s">
        <v>2961</v>
      </c>
      <c r="I912" s="25"/>
      <c r="J912" s="25"/>
      <c r="K912" s="25" t="s">
        <v>711</v>
      </c>
      <c r="L912" s="25" t="s">
        <v>496</v>
      </c>
      <c r="M912" s="30">
        <v>0</v>
      </c>
      <c r="N912" s="26"/>
      <c r="O912" s="14"/>
      <c r="P912" s="22">
        <v>0</v>
      </c>
      <c r="Q912" s="52">
        <v>0</v>
      </c>
      <c r="R912" s="52">
        <v>0</v>
      </c>
      <c r="S912" s="22">
        <f t="shared" si="97"/>
        <v>0</v>
      </c>
      <c r="T912" s="37">
        <f t="shared" si="98"/>
        <v>0</v>
      </c>
      <c r="U912" s="27" t="s">
        <v>3431</v>
      </c>
      <c r="V912" s="18">
        <v>1218.21</v>
      </c>
      <c r="W912" s="38">
        <f t="shared" si="99"/>
        <v>0</v>
      </c>
      <c r="X912" s="52">
        <v>0</v>
      </c>
      <c r="Y912" s="15">
        <v>0.15</v>
      </c>
      <c r="Z912" s="51">
        <f t="shared" si="96"/>
        <v>0</v>
      </c>
      <c r="AA912" s="30">
        <v>0</v>
      </c>
      <c r="AB912" s="39">
        <f t="shared" si="94"/>
        <v>0</v>
      </c>
      <c r="AC912" s="14"/>
    </row>
    <row r="913" spans="1:29" hidden="1" x14ac:dyDescent="0.3">
      <c r="A913" s="13" t="s">
        <v>3382</v>
      </c>
      <c r="B913" s="25" t="s">
        <v>482</v>
      </c>
      <c r="C913" s="25" t="s">
        <v>499</v>
      </c>
      <c r="D913" s="25" t="s">
        <v>553</v>
      </c>
      <c r="E913" s="25" t="s">
        <v>3445</v>
      </c>
      <c r="F913" s="25" t="s">
        <v>566</v>
      </c>
      <c r="G913" s="57">
        <v>491</v>
      </c>
      <c r="H913" s="25" t="s">
        <v>2961</v>
      </c>
      <c r="I913" s="25"/>
      <c r="J913" s="25"/>
      <c r="K913" s="25" t="s">
        <v>486</v>
      </c>
      <c r="L913" s="25" t="s">
        <v>496</v>
      </c>
      <c r="M913" s="30">
        <v>0</v>
      </c>
      <c r="N913" s="26"/>
      <c r="O913" s="14"/>
      <c r="P913" s="22">
        <v>0</v>
      </c>
      <c r="Q913" s="52">
        <v>0</v>
      </c>
      <c r="R913" s="52">
        <v>0</v>
      </c>
      <c r="S913" s="22">
        <f t="shared" si="97"/>
        <v>0</v>
      </c>
      <c r="T913" s="37">
        <f t="shared" si="98"/>
        <v>0</v>
      </c>
      <c r="U913" s="27" t="s">
        <v>3432</v>
      </c>
      <c r="V913" s="18">
        <v>5358.2</v>
      </c>
      <c r="W913" s="38">
        <f t="shared" si="99"/>
        <v>0</v>
      </c>
      <c r="X913" s="52">
        <v>0</v>
      </c>
      <c r="Y913" s="15">
        <v>7.4999999999999997E-2</v>
      </c>
      <c r="Z913" s="51">
        <f t="shared" si="96"/>
        <v>0</v>
      </c>
      <c r="AA913" s="30">
        <v>0</v>
      </c>
      <c r="AB913" s="39">
        <f t="shared" si="94"/>
        <v>0</v>
      </c>
      <c r="AC913" s="14"/>
    </row>
    <row r="914" spans="1:29" hidden="1" x14ac:dyDescent="0.3">
      <c r="A914" s="13" t="s">
        <v>3382</v>
      </c>
      <c r="B914" s="25" t="s">
        <v>482</v>
      </c>
      <c r="C914" s="25" t="s">
        <v>641</v>
      </c>
      <c r="D914" s="25" t="s">
        <v>2331</v>
      </c>
      <c r="E914" s="25" t="s">
        <v>3446</v>
      </c>
      <c r="F914" s="25" t="s">
        <v>3406</v>
      </c>
      <c r="G914" s="57">
        <v>470</v>
      </c>
      <c r="H914" s="25" t="s">
        <v>3419</v>
      </c>
      <c r="I914" s="25"/>
      <c r="J914" s="25"/>
      <c r="K914" s="25" t="s">
        <v>711</v>
      </c>
      <c r="L914" s="25" t="s">
        <v>496</v>
      </c>
      <c r="M914" s="30">
        <v>0</v>
      </c>
      <c r="N914" s="26"/>
      <c r="O914" s="14"/>
      <c r="P914" s="22">
        <v>0</v>
      </c>
      <c r="Q914" s="52">
        <v>0</v>
      </c>
      <c r="R914" s="52">
        <v>0</v>
      </c>
      <c r="S914" s="22">
        <f t="shared" si="97"/>
        <v>0</v>
      </c>
      <c r="T914" s="37">
        <f t="shared" si="98"/>
        <v>0</v>
      </c>
      <c r="U914" s="27" t="s">
        <v>3426</v>
      </c>
      <c r="V914" s="18">
        <v>0.74</v>
      </c>
      <c r="W914" s="38">
        <f t="shared" si="99"/>
        <v>0</v>
      </c>
      <c r="X914" s="52">
        <v>0</v>
      </c>
      <c r="Y914" s="15">
        <v>0</v>
      </c>
      <c r="Z914" s="51">
        <f t="shared" si="96"/>
        <v>0</v>
      </c>
      <c r="AA914" s="30">
        <v>0</v>
      </c>
      <c r="AB914" s="39">
        <f t="shared" si="94"/>
        <v>0</v>
      </c>
      <c r="AC914" s="14"/>
    </row>
    <row r="915" spans="1:29" hidden="1" x14ac:dyDescent="0.3">
      <c r="A915" s="13" t="s">
        <v>3436</v>
      </c>
      <c r="B915" s="25" t="s">
        <v>482</v>
      </c>
      <c r="C915" s="25" t="s">
        <v>641</v>
      </c>
      <c r="D915" s="25" t="s">
        <v>2331</v>
      </c>
      <c r="E915" s="25" t="s">
        <v>3437</v>
      </c>
      <c r="F915" s="25" t="s">
        <v>3406</v>
      </c>
      <c r="G915" s="57">
        <v>470</v>
      </c>
      <c r="H915" s="25" t="s">
        <v>3419</v>
      </c>
      <c r="I915" s="25"/>
      <c r="J915" s="25"/>
      <c r="K915" s="25" t="s">
        <v>711</v>
      </c>
      <c r="L915" s="25" t="s">
        <v>496</v>
      </c>
      <c r="M915" s="30">
        <v>0</v>
      </c>
      <c r="N915" s="26"/>
      <c r="O915" s="14"/>
      <c r="P915" s="22">
        <v>0</v>
      </c>
      <c r="Q915" s="52">
        <v>0</v>
      </c>
      <c r="R915" s="52">
        <v>0</v>
      </c>
      <c r="S915" s="22">
        <f t="shared" si="97"/>
        <v>0</v>
      </c>
      <c r="T915" s="37">
        <f t="shared" si="98"/>
        <v>0</v>
      </c>
      <c r="U915" s="27" t="s">
        <v>3426</v>
      </c>
      <c r="V915" s="18">
        <v>8932.99</v>
      </c>
      <c r="W915" s="38">
        <f t="shared" si="99"/>
        <v>0</v>
      </c>
      <c r="X915" s="52">
        <v>0</v>
      </c>
      <c r="Y915" s="15">
        <v>0</v>
      </c>
      <c r="Z915" s="51">
        <f t="shared" si="96"/>
        <v>0</v>
      </c>
      <c r="AA915" s="30">
        <v>0</v>
      </c>
      <c r="AB915" s="39">
        <f t="shared" si="94"/>
        <v>0</v>
      </c>
      <c r="AC915" s="14"/>
    </row>
    <row r="916" spans="1:29" hidden="1" x14ac:dyDescent="0.3">
      <c r="A916" s="13" t="s">
        <v>3382</v>
      </c>
      <c r="B916" s="25" t="s">
        <v>482</v>
      </c>
      <c r="C916" s="25" t="s">
        <v>641</v>
      </c>
      <c r="D916" s="25" t="s">
        <v>2331</v>
      </c>
      <c r="E916" s="25" t="s">
        <v>3446</v>
      </c>
      <c r="F916" s="25" t="s">
        <v>3406</v>
      </c>
      <c r="G916" s="57">
        <v>470</v>
      </c>
      <c r="H916" s="25" t="s">
        <v>3419</v>
      </c>
      <c r="I916" s="25"/>
      <c r="J916" s="25"/>
      <c r="K916" s="25" t="s">
        <v>711</v>
      </c>
      <c r="L916" s="25" t="s">
        <v>496</v>
      </c>
      <c r="M916" s="30">
        <v>0</v>
      </c>
      <c r="N916" s="26"/>
      <c r="O916" s="14"/>
      <c r="P916" s="22">
        <v>0</v>
      </c>
      <c r="Q916" s="52">
        <v>0</v>
      </c>
      <c r="R916" s="52">
        <v>0</v>
      </c>
      <c r="S916" s="22">
        <f t="shared" si="97"/>
        <v>0</v>
      </c>
      <c r="T916" s="37">
        <f t="shared" si="98"/>
        <v>0</v>
      </c>
      <c r="U916" s="27" t="s">
        <v>3426</v>
      </c>
      <c r="V916" s="18">
        <v>6.36</v>
      </c>
      <c r="W916" s="38">
        <f t="shared" si="99"/>
        <v>0</v>
      </c>
      <c r="X916" s="52">
        <v>0</v>
      </c>
      <c r="Y916" s="15">
        <v>0</v>
      </c>
      <c r="Z916" s="51">
        <f t="shared" si="96"/>
        <v>0</v>
      </c>
      <c r="AA916" s="30">
        <v>0</v>
      </c>
      <c r="AB916" s="39">
        <f t="shared" si="94"/>
        <v>0</v>
      </c>
      <c r="AC916" s="14"/>
    </row>
    <row r="917" spans="1:29" hidden="1" x14ac:dyDescent="0.3">
      <c r="A917" s="13" t="s">
        <v>3382</v>
      </c>
      <c r="B917" s="25" t="s">
        <v>482</v>
      </c>
      <c r="C917" s="25" t="s">
        <v>641</v>
      </c>
      <c r="D917" s="25" t="s">
        <v>665</v>
      </c>
      <c r="E917" s="25" t="s">
        <v>3447</v>
      </c>
      <c r="F917" s="25" t="s">
        <v>3413</v>
      </c>
      <c r="G917" s="57">
        <v>237</v>
      </c>
      <c r="H917" s="25" t="s">
        <v>2319</v>
      </c>
      <c r="I917" s="25"/>
      <c r="J917" s="25"/>
      <c r="K917" s="25" t="s">
        <v>711</v>
      </c>
      <c r="L917" s="25" t="s">
        <v>496</v>
      </c>
      <c r="M917" s="30">
        <v>0</v>
      </c>
      <c r="N917" s="26"/>
      <c r="O917" s="14"/>
      <c r="P917" s="22">
        <v>0</v>
      </c>
      <c r="Q917" s="52">
        <v>0</v>
      </c>
      <c r="R917" s="52">
        <v>0</v>
      </c>
      <c r="S917" s="22">
        <f t="shared" si="97"/>
        <v>0</v>
      </c>
      <c r="T917" s="37">
        <f t="shared" si="98"/>
        <v>0</v>
      </c>
      <c r="U917" s="27" t="s">
        <v>3430</v>
      </c>
      <c r="V917" s="18">
        <v>7294</v>
      </c>
      <c r="W917" s="38">
        <f t="shared" si="99"/>
        <v>0</v>
      </c>
      <c r="X917" s="52">
        <v>0</v>
      </c>
      <c r="Y917" s="15">
        <v>7.0000000000000007E-2</v>
      </c>
      <c r="Z917" s="51">
        <f t="shared" si="96"/>
        <v>0</v>
      </c>
      <c r="AA917" s="30">
        <v>0</v>
      </c>
      <c r="AB917" s="39">
        <f t="shared" si="94"/>
        <v>0</v>
      </c>
      <c r="AC917" s="14"/>
    </row>
    <row r="918" spans="1:29" hidden="1" x14ac:dyDescent="0.3">
      <c r="A918" s="13" t="s">
        <v>3382</v>
      </c>
      <c r="B918" s="25" t="s">
        <v>482</v>
      </c>
      <c r="C918" s="25" t="s">
        <v>499</v>
      </c>
      <c r="D918" s="25" t="s">
        <v>553</v>
      </c>
      <c r="E918" s="25" t="s">
        <v>3448</v>
      </c>
      <c r="F918" s="25" t="s">
        <v>561</v>
      </c>
      <c r="G918" s="57">
        <v>490</v>
      </c>
      <c r="H918" s="25" t="s">
        <v>1620</v>
      </c>
      <c r="I918" s="25"/>
      <c r="J918" s="25"/>
      <c r="K918" s="25" t="s">
        <v>711</v>
      </c>
      <c r="L918" s="25" t="s">
        <v>496</v>
      </c>
      <c r="M918" s="30">
        <v>0</v>
      </c>
      <c r="N918" s="26"/>
      <c r="O918" s="14"/>
      <c r="P918" s="22">
        <v>0</v>
      </c>
      <c r="Q918" s="52">
        <v>0</v>
      </c>
      <c r="R918" s="52">
        <v>0</v>
      </c>
      <c r="S918" s="22">
        <f t="shared" si="97"/>
        <v>0</v>
      </c>
      <c r="T918" s="37">
        <f t="shared" si="98"/>
        <v>0</v>
      </c>
      <c r="U918" s="27" t="s">
        <v>3433</v>
      </c>
      <c r="V918" s="18">
        <v>16963.79</v>
      </c>
      <c r="W918" s="38">
        <f t="shared" si="99"/>
        <v>0</v>
      </c>
      <c r="X918" s="52">
        <v>0</v>
      </c>
      <c r="Y918" s="15">
        <v>0.12</v>
      </c>
      <c r="Z918" s="51">
        <f t="shared" si="96"/>
        <v>0</v>
      </c>
      <c r="AA918" s="30">
        <v>0</v>
      </c>
      <c r="AB918" s="39">
        <f t="shared" si="94"/>
        <v>0</v>
      </c>
      <c r="AC918" s="14"/>
    </row>
    <row r="919" spans="1:29" hidden="1" x14ac:dyDescent="0.3">
      <c r="A919" s="13" t="s">
        <v>3382</v>
      </c>
      <c r="B919" s="25" t="s">
        <v>482</v>
      </c>
      <c r="C919" s="25" t="s">
        <v>499</v>
      </c>
      <c r="D919" s="25" t="s">
        <v>553</v>
      </c>
      <c r="E919" s="25" t="s">
        <v>3448</v>
      </c>
      <c r="F919" s="25" t="s">
        <v>561</v>
      </c>
      <c r="G919" s="57">
        <v>490</v>
      </c>
      <c r="H919" s="25" t="s">
        <v>1620</v>
      </c>
      <c r="I919" s="25"/>
      <c r="J919" s="25"/>
      <c r="K919" s="25" t="s">
        <v>711</v>
      </c>
      <c r="L919" s="25" t="s">
        <v>496</v>
      </c>
      <c r="M919" s="30">
        <v>0</v>
      </c>
      <c r="N919" s="26"/>
      <c r="O919" s="14"/>
      <c r="P919" s="22">
        <v>0</v>
      </c>
      <c r="Q919" s="52">
        <v>0</v>
      </c>
      <c r="R919" s="52">
        <v>0</v>
      </c>
      <c r="S919" s="22">
        <f t="shared" si="97"/>
        <v>0</v>
      </c>
      <c r="T919" s="37">
        <f t="shared" si="98"/>
        <v>0</v>
      </c>
      <c r="U919" s="27" t="s">
        <v>3433</v>
      </c>
      <c r="V919" s="18">
        <v>19479.580000000002</v>
      </c>
      <c r="W919" s="38">
        <f t="shared" si="99"/>
        <v>0</v>
      </c>
      <c r="X919" s="52">
        <v>0</v>
      </c>
      <c r="Y919" s="15">
        <v>0.12</v>
      </c>
      <c r="Z919" s="51">
        <f t="shared" si="96"/>
        <v>0</v>
      </c>
      <c r="AA919" s="30">
        <v>0</v>
      </c>
      <c r="AB919" s="39">
        <f t="shared" si="94"/>
        <v>0</v>
      </c>
      <c r="AC919" s="14"/>
    </row>
    <row r="920" spans="1:29" hidden="1" x14ac:dyDescent="0.3">
      <c r="A920" s="13" t="s">
        <v>3382</v>
      </c>
      <c r="B920" s="25" t="s">
        <v>482</v>
      </c>
      <c r="C920" s="25" t="s">
        <v>641</v>
      </c>
      <c r="D920" s="25" t="s">
        <v>665</v>
      </c>
      <c r="E920" s="25" t="s">
        <v>3449</v>
      </c>
      <c r="F920" s="25" t="s">
        <v>3414</v>
      </c>
      <c r="G920" s="57">
        <v>479</v>
      </c>
      <c r="H920" s="25" t="s">
        <v>2300</v>
      </c>
      <c r="I920" s="25"/>
      <c r="J920" s="25"/>
      <c r="K920" s="25" t="s">
        <v>2301</v>
      </c>
      <c r="L920" s="25" t="s">
        <v>496</v>
      </c>
      <c r="M920" s="30">
        <v>0</v>
      </c>
      <c r="N920" s="26"/>
      <c r="O920" s="14"/>
      <c r="P920" s="22">
        <v>0</v>
      </c>
      <c r="Q920" s="52">
        <v>0</v>
      </c>
      <c r="R920" s="52">
        <v>0</v>
      </c>
      <c r="S920" s="22">
        <f t="shared" si="97"/>
        <v>0</v>
      </c>
      <c r="T920" s="37">
        <f t="shared" si="98"/>
        <v>0</v>
      </c>
      <c r="U920" s="27" t="s">
        <v>3434</v>
      </c>
      <c r="V920" s="18">
        <v>1005.35</v>
      </c>
      <c r="W920" s="38">
        <f t="shared" si="99"/>
        <v>0</v>
      </c>
      <c r="X920" s="52">
        <v>0</v>
      </c>
      <c r="Y920" s="15">
        <v>0</v>
      </c>
      <c r="Z920" s="51">
        <f t="shared" si="96"/>
        <v>0</v>
      </c>
      <c r="AA920" s="30">
        <v>0</v>
      </c>
      <c r="AB920" s="39">
        <f t="shared" si="94"/>
        <v>0</v>
      </c>
      <c r="AC920" s="14"/>
    </row>
    <row r="921" spans="1:29" hidden="1" x14ac:dyDescent="0.3">
      <c r="A921" s="13" t="s">
        <v>3382</v>
      </c>
      <c r="B921" s="25" t="s">
        <v>482</v>
      </c>
      <c r="C921" s="25" t="s">
        <v>499</v>
      </c>
      <c r="D921" s="25" t="s">
        <v>500</v>
      </c>
      <c r="E921" s="25" t="s">
        <v>3450</v>
      </c>
      <c r="F921" s="25" t="s">
        <v>3412</v>
      </c>
      <c r="G921" s="57">
        <v>491</v>
      </c>
      <c r="H921" s="25" t="s">
        <v>2961</v>
      </c>
      <c r="I921" s="25"/>
      <c r="J921" s="25"/>
      <c r="K921" s="25" t="s">
        <v>711</v>
      </c>
      <c r="L921" s="25" t="s">
        <v>496</v>
      </c>
      <c r="M921" s="30">
        <v>0</v>
      </c>
      <c r="N921" s="26"/>
      <c r="O921" s="14"/>
      <c r="P921" s="22">
        <v>0</v>
      </c>
      <c r="Q921" s="52">
        <v>0</v>
      </c>
      <c r="R921" s="52">
        <v>0</v>
      </c>
      <c r="S921" s="22">
        <f t="shared" si="97"/>
        <v>0</v>
      </c>
      <c r="T921" s="37">
        <f t="shared" si="98"/>
        <v>0</v>
      </c>
      <c r="U921" s="27" t="s">
        <v>3431</v>
      </c>
      <c r="V921" s="18">
        <v>1029.43</v>
      </c>
      <c r="W921" s="38">
        <f t="shared" si="99"/>
        <v>0</v>
      </c>
      <c r="X921" s="52">
        <v>0</v>
      </c>
      <c r="Y921" s="15">
        <v>0.15</v>
      </c>
      <c r="Z921" s="51">
        <f t="shared" si="96"/>
        <v>0</v>
      </c>
      <c r="AA921" s="30">
        <v>0</v>
      </c>
      <c r="AB921" s="39">
        <f t="shared" si="94"/>
        <v>0</v>
      </c>
      <c r="AC921" s="14"/>
    </row>
    <row r="922" spans="1:29" hidden="1" x14ac:dyDescent="0.3">
      <c r="A922" s="13" t="s">
        <v>3436</v>
      </c>
      <c r="B922" s="25" t="s">
        <v>482</v>
      </c>
      <c r="C922" s="25" t="s">
        <v>499</v>
      </c>
      <c r="D922" s="25" t="s">
        <v>553</v>
      </c>
      <c r="E922" s="25" t="s">
        <v>3421</v>
      </c>
      <c r="F922" s="25" t="s">
        <v>3415</v>
      </c>
      <c r="G922" s="57">
        <v>490</v>
      </c>
      <c r="H922" s="25" t="s">
        <v>1620</v>
      </c>
      <c r="I922" s="25"/>
      <c r="J922" s="25"/>
      <c r="K922" s="25" t="s">
        <v>711</v>
      </c>
      <c r="L922" s="25" t="s">
        <v>496</v>
      </c>
      <c r="M922" s="30">
        <v>0</v>
      </c>
      <c r="N922" s="26"/>
      <c r="O922" s="14"/>
      <c r="P922" s="22">
        <v>0</v>
      </c>
      <c r="Q922" s="52">
        <v>0</v>
      </c>
      <c r="R922" s="52">
        <v>0</v>
      </c>
      <c r="S922" s="22">
        <f t="shared" si="97"/>
        <v>0</v>
      </c>
      <c r="T922" s="37">
        <f t="shared" si="98"/>
        <v>0</v>
      </c>
      <c r="U922" s="27" t="s">
        <v>3433</v>
      </c>
      <c r="V922" s="18">
        <v>12722.71</v>
      </c>
      <c r="W922" s="38">
        <f t="shared" si="99"/>
        <v>0</v>
      </c>
      <c r="X922" s="52">
        <v>0</v>
      </c>
      <c r="Y922" s="15">
        <v>0.12</v>
      </c>
      <c r="Z922" s="51">
        <f t="shared" si="96"/>
        <v>0</v>
      </c>
      <c r="AA922" s="30">
        <v>0</v>
      </c>
      <c r="AB922" s="39">
        <f t="shared" si="94"/>
        <v>0</v>
      </c>
      <c r="AC922" s="14"/>
    </row>
    <row r="923" spans="1:29" hidden="1" x14ac:dyDescent="0.3">
      <c r="A923" s="13" t="s">
        <v>3382</v>
      </c>
      <c r="B923" s="25" t="s">
        <v>482</v>
      </c>
      <c r="C923" s="25" t="s">
        <v>499</v>
      </c>
      <c r="D923" s="25" t="s">
        <v>553</v>
      </c>
      <c r="E923" s="25" t="s">
        <v>3421</v>
      </c>
      <c r="F923" s="25" t="s">
        <v>3415</v>
      </c>
      <c r="G923" s="57">
        <v>490</v>
      </c>
      <c r="H923" s="25" t="s">
        <v>1620</v>
      </c>
      <c r="I923" s="25"/>
      <c r="J923" s="25"/>
      <c r="K923" s="25" t="s">
        <v>486</v>
      </c>
      <c r="L923" s="25" t="s">
        <v>496</v>
      </c>
      <c r="M923" s="30">
        <v>0</v>
      </c>
      <c r="N923" s="26"/>
      <c r="O923" s="14"/>
      <c r="P923" s="22">
        <v>0</v>
      </c>
      <c r="Q923" s="52">
        <v>0</v>
      </c>
      <c r="R923" s="52">
        <v>0</v>
      </c>
      <c r="S923" s="22">
        <f t="shared" si="97"/>
        <v>0</v>
      </c>
      <c r="T923" s="37">
        <f t="shared" si="98"/>
        <v>0</v>
      </c>
      <c r="U923" s="27" t="s">
        <v>3432</v>
      </c>
      <c r="V923" s="18">
        <v>30266.73</v>
      </c>
      <c r="W923" s="38">
        <f t="shared" si="99"/>
        <v>0</v>
      </c>
      <c r="X923" s="52">
        <v>0</v>
      </c>
      <c r="Y923" s="15">
        <v>7.4999999999999997E-2</v>
      </c>
      <c r="Z923" s="51">
        <f t="shared" si="96"/>
        <v>0</v>
      </c>
      <c r="AA923" s="30">
        <v>0</v>
      </c>
      <c r="AB923" s="39">
        <f t="shared" si="94"/>
        <v>0</v>
      </c>
      <c r="AC923" s="14"/>
    </row>
    <row r="924" spans="1:29" hidden="1" x14ac:dyDescent="0.3">
      <c r="A924" s="13" t="s">
        <v>3382</v>
      </c>
      <c r="B924" s="25" t="s">
        <v>482</v>
      </c>
      <c r="C924" s="25" t="s">
        <v>499</v>
      </c>
      <c r="D924" s="25" t="s">
        <v>553</v>
      </c>
      <c r="E924" s="25" t="s">
        <v>3421</v>
      </c>
      <c r="F924" s="25" t="s">
        <v>3415</v>
      </c>
      <c r="G924" s="57">
        <v>491</v>
      </c>
      <c r="H924" s="25" t="s">
        <v>2961</v>
      </c>
      <c r="I924" s="25"/>
      <c r="J924" s="25"/>
      <c r="K924" s="25" t="s">
        <v>486</v>
      </c>
      <c r="L924" s="25" t="s">
        <v>496</v>
      </c>
      <c r="M924" s="30">
        <v>0</v>
      </c>
      <c r="N924" s="26"/>
      <c r="O924" s="14"/>
      <c r="P924" s="22">
        <v>0</v>
      </c>
      <c r="Q924" s="52">
        <v>0</v>
      </c>
      <c r="R924" s="52">
        <v>0</v>
      </c>
      <c r="S924" s="22">
        <f t="shared" si="97"/>
        <v>0</v>
      </c>
      <c r="T924" s="37">
        <f t="shared" si="98"/>
        <v>0</v>
      </c>
      <c r="U924" s="27" t="s">
        <v>3432</v>
      </c>
      <c r="V924" s="18">
        <v>27074.84</v>
      </c>
      <c r="W924" s="38">
        <f t="shared" si="99"/>
        <v>0</v>
      </c>
      <c r="X924" s="52">
        <v>0</v>
      </c>
      <c r="Y924" s="15">
        <v>7.4999999999999997E-2</v>
      </c>
      <c r="Z924" s="51">
        <f t="shared" si="96"/>
        <v>0</v>
      </c>
      <c r="AA924" s="30">
        <v>0</v>
      </c>
      <c r="AB924" s="39">
        <f t="shared" si="94"/>
        <v>0</v>
      </c>
      <c r="AC924" s="14"/>
    </row>
    <row r="925" spans="1:29" hidden="1" x14ac:dyDescent="0.3">
      <c r="A925" s="13" t="s">
        <v>3382</v>
      </c>
      <c r="B925" s="25" t="s">
        <v>482</v>
      </c>
      <c r="C925" s="25" t="s">
        <v>641</v>
      </c>
      <c r="D925" s="25" t="s">
        <v>2075</v>
      </c>
      <c r="E925" s="25" t="s">
        <v>3422</v>
      </c>
      <c r="F925" s="25" t="s">
        <v>3416</v>
      </c>
      <c r="G925" s="57">
        <v>470</v>
      </c>
      <c r="H925" s="25" t="s">
        <v>3419</v>
      </c>
      <c r="I925" s="25"/>
      <c r="J925" s="25"/>
      <c r="K925" s="25" t="s">
        <v>711</v>
      </c>
      <c r="L925" s="25" t="s">
        <v>496</v>
      </c>
      <c r="M925" s="30">
        <v>0</v>
      </c>
      <c r="N925" s="26"/>
      <c r="O925" s="14"/>
      <c r="P925" s="22">
        <v>0</v>
      </c>
      <c r="Q925" s="52">
        <v>0</v>
      </c>
      <c r="R925" s="52">
        <v>0</v>
      </c>
      <c r="S925" s="22">
        <f t="shared" si="97"/>
        <v>0</v>
      </c>
      <c r="T925" s="37">
        <f t="shared" si="98"/>
        <v>0</v>
      </c>
      <c r="U925" s="27" t="s">
        <v>3435</v>
      </c>
      <c r="V925" s="18">
        <v>13850.77</v>
      </c>
      <c r="W925" s="38">
        <f t="shared" si="99"/>
        <v>0</v>
      </c>
      <c r="X925" s="52">
        <v>0</v>
      </c>
      <c r="Y925" s="15">
        <v>0</v>
      </c>
      <c r="Z925" s="51">
        <f t="shared" si="96"/>
        <v>0</v>
      </c>
      <c r="AA925" s="30">
        <v>0</v>
      </c>
      <c r="AB925" s="39">
        <f t="shared" si="94"/>
        <v>0</v>
      </c>
      <c r="AC925" s="14"/>
    </row>
    <row r="926" spans="1:29" hidden="1" x14ac:dyDescent="0.3">
      <c r="A926" s="13" t="s">
        <v>3382</v>
      </c>
      <c r="B926" s="25" t="s">
        <v>482</v>
      </c>
      <c r="C926" s="25" t="s">
        <v>641</v>
      </c>
      <c r="D926" s="25" t="s">
        <v>2075</v>
      </c>
      <c r="E926" s="25" t="s">
        <v>3422</v>
      </c>
      <c r="F926" s="25" t="s">
        <v>3416</v>
      </c>
      <c r="G926" s="57">
        <v>470</v>
      </c>
      <c r="H926" s="25" t="s">
        <v>3419</v>
      </c>
      <c r="I926" s="25"/>
      <c r="J926" s="25"/>
      <c r="K926" s="25" t="s">
        <v>711</v>
      </c>
      <c r="L926" s="25" t="s">
        <v>496</v>
      </c>
      <c r="M926" s="30">
        <v>0</v>
      </c>
      <c r="N926" s="26"/>
      <c r="O926" s="14"/>
      <c r="P926" s="22">
        <v>0</v>
      </c>
      <c r="Q926" s="52">
        <v>0</v>
      </c>
      <c r="R926" s="52">
        <v>0</v>
      </c>
      <c r="S926" s="22">
        <f t="shared" si="97"/>
        <v>0</v>
      </c>
      <c r="T926" s="37">
        <f t="shared" si="98"/>
        <v>0</v>
      </c>
      <c r="U926" s="27" t="s">
        <v>3435</v>
      </c>
      <c r="V926" s="18">
        <v>33641.1</v>
      </c>
      <c r="W926" s="38">
        <f t="shared" si="99"/>
        <v>0</v>
      </c>
      <c r="X926" s="52">
        <v>0</v>
      </c>
      <c r="Y926" s="15">
        <v>0</v>
      </c>
      <c r="Z926" s="51">
        <f t="shared" si="96"/>
        <v>0</v>
      </c>
      <c r="AA926" s="30">
        <v>0</v>
      </c>
      <c r="AB926" s="39">
        <f t="shared" si="94"/>
        <v>0</v>
      </c>
      <c r="AC926" s="14"/>
    </row>
    <row r="927" spans="1:29" hidden="1" x14ac:dyDescent="0.3">
      <c r="A927" s="13" t="s">
        <v>3382</v>
      </c>
      <c r="B927" s="25" t="s">
        <v>482</v>
      </c>
      <c r="C927" s="25" t="s">
        <v>641</v>
      </c>
      <c r="D927" s="25" t="s">
        <v>2075</v>
      </c>
      <c r="E927" s="25" t="s">
        <v>3451</v>
      </c>
      <c r="F927" s="25" t="s">
        <v>3416</v>
      </c>
      <c r="G927" s="57">
        <v>470</v>
      </c>
      <c r="H927" s="25" t="s">
        <v>3419</v>
      </c>
      <c r="I927" s="25"/>
      <c r="J927" s="25"/>
      <c r="K927" s="25" t="s">
        <v>711</v>
      </c>
      <c r="L927" s="25" t="s">
        <v>496</v>
      </c>
      <c r="M927" s="30">
        <v>0</v>
      </c>
      <c r="N927" s="26"/>
      <c r="O927" s="14"/>
      <c r="P927" s="22">
        <v>0</v>
      </c>
      <c r="Q927" s="52">
        <v>0</v>
      </c>
      <c r="R927" s="52">
        <v>0</v>
      </c>
      <c r="S927" s="22">
        <f t="shared" si="97"/>
        <v>0</v>
      </c>
      <c r="T927" s="37">
        <f t="shared" si="98"/>
        <v>0</v>
      </c>
      <c r="U927" s="27" t="s">
        <v>3435</v>
      </c>
      <c r="V927" s="18">
        <v>1886.31</v>
      </c>
      <c r="W927" s="38">
        <f t="shared" si="99"/>
        <v>0</v>
      </c>
      <c r="X927" s="52">
        <v>0</v>
      </c>
      <c r="Y927" s="15">
        <v>0</v>
      </c>
      <c r="Z927" s="51">
        <f t="shared" si="96"/>
        <v>0</v>
      </c>
      <c r="AA927" s="30">
        <v>0</v>
      </c>
      <c r="AB927" s="39">
        <f t="shared" si="94"/>
        <v>0</v>
      </c>
      <c r="AC927" s="14"/>
    </row>
    <row r="928" spans="1:29" hidden="1" x14ac:dyDescent="0.3">
      <c r="A928" s="13" t="s">
        <v>3382</v>
      </c>
      <c r="B928" s="25" t="s">
        <v>482</v>
      </c>
      <c r="C928" s="25" t="s">
        <v>641</v>
      </c>
      <c r="D928" s="25" t="s">
        <v>2075</v>
      </c>
      <c r="E928" s="25" t="s">
        <v>3451</v>
      </c>
      <c r="F928" s="25" t="s">
        <v>3416</v>
      </c>
      <c r="G928" s="57">
        <v>470</v>
      </c>
      <c r="H928" s="25" t="s">
        <v>3419</v>
      </c>
      <c r="I928" s="25"/>
      <c r="J928" s="25"/>
      <c r="K928" s="25" t="s">
        <v>711</v>
      </c>
      <c r="L928" s="25" t="s">
        <v>496</v>
      </c>
      <c r="M928" s="30">
        <v>0</v>
      </c>
      <c r="N928" s="26"/>
      <c r="O928" s="14"/>
      <c r="P928" s="22">
        <v>0</v>
      </c>
      <c r="Q928" s="52">
        <v>0</v>
      </c>
      <c r="R928" s="52">
        <v>0</v>
      </c>
      <c r="S928" s="22">
        <f t="shared" si="97"/>
        <v>0</v>
      </c>
      <c r="T928" s="37">
        <f t="shared" si="98"/>
        <v>0</v>
      </c>
      <c r="U928" s="27" t="s">
        <v>3435</v>
      </c>
      <c r="V928" s="18">
        <v>49391.6</v>
      </c>
      <c r="W928" s="38">
        <f t="shared" si="99"/>
        <v>0</v>
      </c>
      <c r="X928" s="52">
        <v>0</v>
      </c>
      <c r="Y928" s="15">
        <v>0</v>
      </c>
      <c r="Z928" s="51">
        <f t="shared" si="96"/>
        <v>0</v>
      </c>
      <c r="AA928" s="30">
        <v>0</v>
      </c>
      <c r="AB928" s="39">
        <f t="shared" si="94"/>
        <v>0</v>
      </c>
      <c r="AC928" s="14"/>
    </row>
    <row r="929" spans="1:29" hidden="1" x14ac:dyDescent="0.3">
      <c r="A929" s="13" t="s">
        <v>3382</v>
      </c>
      <c r="B929" s="25" t="s">
        <v>482</v>
      </c>
      <c r="C929" s="25" t="s">
        <v>641</v>
      </c>
      <c r="D929" s="25" t="s">
        <v>2075</v>
      </c>
      <c r="E929" s="25" t="s">
        <v>3422</v>
      </c>
      <c r="F929" s="25" t="s">
        <v>3416</v>
      </c>
      <c r="G929" s="57">
        <v>470</v>
      </c>
      <c r="H929" s="25" t="s">
        <v>3419</v>
      </c>
      <c r="I929" s="25"/>
      <c r="J929" s="25"/>
      <c r="K929" s="25" t="s">
        <v>711</v>
      </c>
      <c r="L929" s="25" t="s">
        <v>496</v>
      </c>
      <c r="M929" s="30">
        <v>0</v>
      </c>
      <c r="N929" s="26"/>
      <c r="O929" s="14"/>
      <c r="P929" s="22">
        <v>0</v>
      </c>
      <c r="Q929" s="52">
        <v>0</v>
      </c>
      <c r="R929" s="52">
        <v>0</v>
      </c>
      <c r="S929" s="22">
        <f t="shared" si="97"/>
        <v>0</v>
      </c>
      <c r="T929" s="37">
        <f t="shared" si="98"/>
        <v>0</v>
      </c>
      <c r="U929" s="27" t="s">
        <v>3435</v>
      </c>
      <c r="V929" s="18">
        <v>8494.74</v>
      </c>
      <c r="W929" s="38">
        <f t="shared" si="99"/>
        <v>0</v>
      </c>
      <c r="X929" s="52">
        <v>0</v>
      </c>
      <c r="Y929" s="15">
        <v>0</v>
      </c>
      <c r="Z929" s="51">
        <f t="shared" si="96"/>
        <v>0</v>
      </c>
      <c r="AA929" s="30">
        <v>0</v>
      </c>
      <c r="AB929" s="39">
        <f t="shared" si="94"/>
        <v>0</v>
      </c>
      <c r="AC929" s="14"/>
    </row>
    <row r="930" spans="1:29" hidden="1" x14ac:dyDescent="0.3">
      <c r="A930" s="13" t="s">
        <v>3382</v>
      </c>
      <c r="B930" s="25" t="s">
        <v>482</v>
      </c>
      <c r="C930" s="25" t="s">
        <v>641</v>
      </c>
      <c r="D930" s="25" t="s">
        <v>2075</v>
      </c>
      <c r="E930" s="25" t="s">
        <v>3422</v>
      </c>
      <c r="F930" s="25" t="s">
        <v>3416</v>
      </c>
      <c r="G930" s="57">
        <v>470</v>
      </c>
      <c r="H930" s="25" t="s">
        <v>3419</v>
      </c>
      <c r="I930" s="25"/>
      <c r="J930" s="25"/>
      <c r="K930" s="25" t="s">
        <v>711</v>
      </c>
      <c r="L930" s="25" t="s">
        <v>496</v>
      </c>
      <c r="M930" s="30">
        <v>0</v>
      </c>
      <c r="N930" s="26"/>
      <c r="O930" s="14"/>
      <c r="P930" s="22">
        <v>0</v>
      </c>
      <c r="Q930" s="52">
        <v>0</v>
      </c>
      <c r="R930" s="52">
        <v>0</v>
      </c>
      <c r="S930" s="22">
        <f t="shared" si="97"/>
        <v>0</v>
      </c>
      <c r="T930" s="37">
        <f t="shared" si="98"/>
        <v>0</v>
      </c>
      <c r="U930" s="27" t="s">
        <v>3435</v>
      </c>
      <c r="V930" s="18">
        <v>53241.93</v>
      </c>
      <c r="W930" s="38">
        <f t="shared" si="99"/>
        <v>0</v>
      </c>
      <c r="X930" s="52">
        <v>0</v>
      </c>
      <c r="Y930" s="15">
        <v>0</v>
      </c>
      <c r="Z930" s="51">
        <f t="shared" si="96"/>
        <v>0</v>
      </c>
      <c r="AA930" s="30">
        <v>0</v>
      </c>
      <c r="AB930" s="39">
        <f t="shared" si="94"/>
        <v>0</v>
      </c>
      <c r="AC930" s="14"/>
    </row>
    <row r="931" spans="1:29" hidden="1" x14ac:dyDescent="0.3">
      <c r="A931" s="13" t="s">
        <v>3436</v>
      </c>
      <c r="B931" s="25" t="s">
        <v>482</v>
      </c>
      <c r="C931" s="25" t="s">
        <v>641</v>
      </c>
      <c r="D931" s="25" t="s">
        <v>2075</v>
      </c>
      <c r="E931" s="25" t="s">
        <v>3422</v>
      </c>
      <c r="F931" s="25" t="s">
        <v>3416</v>
      </c>
      <c r="G931" s="57">
        <v>470</v>
      </c>
      <c r="H931" s="25" t="s">
        <v>3419</v>
      </c>
      <c r="I931" s="25"/>
      <c r="J931" s="25"/>
      <c r="K931" s="25" t="s">
        <v>711</v>
      </c>
      <c r="L931" s="25" t="s">
        <v>496</v>
      </c>
      <c r="M931" s="30">
        <v>0</v>
      </c>
      <c r="N931" s="26"/>
      <c r="O931" s="14"/>
      <c r="P931" s="22">
        <v>0</v>
      </c>
      <c r="Q931" s="52">
        <v>0</v>
      </c>
      <c r="R931" s="52">
        <v>0</v>
      </c>
      <c r="S931" s="22">
        <f t="shared" si="97"/>
        <v>0</v>
      </c>
      <c r="T931" s="37">
        <f t="shared" si="98"/>
        <v>0</v>
      </c>
      <c r="U931" s="27" t="s">
        <v>3435</v>
      </c>
      <c r="V931" s="18">
        <v>6293.19</v>
      </c>
      <c r="W931" s="38">
        <f t="shared" si="99"/>
        <v>0</v>
      </c>
      <c r="X931" s="52">
        <v>0</v>
      </c>
      <c r="Y931" s="15">
        <v>0</v>
      </c>
      <c r="Z931" s="51">
        <f t="shared" si="96"/>
        <v>0</v>
      </c>
      <c r="AA931" s="30">
        <v>0</v>
      </c>
      <c r="AB931" s="39">
        <f t="shared" si="94"/>
        <v>0</v>
      </c>
      <c r="AC931" s="14"/>
    </row>
    <row r="932" spans="1:29" hidden="1" x14ac:dyDescent="0.3">
      <c r="A932" s="13" t="s">
        <v>3382</v>
      </c>
      <c r="B932" s="25" t="s">
        <v>482</v>
      </c>
      <c r="C932" s="25" t="s">
        <v>641</v>
      </c>
      <c r="D932" s="25" t="s">
        <v>2075</v>
      </c>
      <c r="E932" s="25" t="s">
        <v>3422</v>
      </c>
      <c r="F932" s="25" t="s">
        <v>3416</v>
      </c>
      <c r="G932" s="57">
        <v>470</v>
      </c>
      <c r="H932" s="25" t="s">
        <v>3419</v>
      </c>
      <c r="I932" s="25"/>
      <c r="J932" s="25"/>
      <c r="K932" s="25" t="s">
        <v>711</v>
      </c>
      <c r="L932" s="25" t="s">
        <v>496</v>
      </c>
      <c r="M932" s="30">
        <v>0</v>
      </c>
      <c r="N932" s="26"/>
      <c r="O932" s="14"/>
      <c r="P932" s="22">
        <v>0</v>
      </c>
      <c r="Q932" s="52">
        <v>0</v>
      </c>
      <c r="R932" s="52">
        <v>0</v>
      </c>
      <c r="S932" s="22">
        <f t="shared" si="97"/>
        <v>0</v>
      </c>
      <c r="T932" s="37">
        <f t="shared" si="98"/>
        <v>0</v>
      </c>
      <c r="U932" s="27" t="s">
        <v>3435</v>
      </c>
      <c r="V932" s="18">
        <v>16025.13</v>
      </c>
      <c r="W932" s="38">
        <f t="shared" si="99"/>
        <v>0</v>
      </c>
      <c r="X932" s="52">
        <v>0</v>
      </c>
      <c r="Y932" s="15">
        <v>0</v>
      </c>
      <c r="Z932" s="51">
        <f t="shared" si="96"/>
        <v>0</v>
      </c>
      <c r="AA932" s="30">
        <v>0</v>
      </c>
      <c r="AB932" s="39">
        <f t="shared" si="94"/>
        <v>0</v>
      </c>
      <c r="AC932" s="14"/>
    </row>
    <row r="933" spans="1:29" hidden="1" x14ac:dyDescent="0.3">
      <c r="A933" s="13" t="s">
        <v>3382</v>
      </c>
      <c r="B933" s="25" t="s">
        <v>482</v>
      </c>
      <c r="C933" s="25" t="s">
        <v>641</v>
      </c>
      <c r="D933" s="25" t="s">
        <v>2075</v>
      </c>
      <c r="E933" s="25" t="s">
        <v>3422</v>
      </c>
      <c r="F933" s="25" t="s">
        <v>3416</v>
      </c>
      <c r="G933" s="57">
        <v>470</v>
      </c>
      <c r="H933" s="25" t="s">
        <v>3419</v>
      </c>
      <c r="I933" s="25"/>
      <c r="J933" s="25"/>
      <c r="K933" s="25" t="s">
        <v>711</v>
      </c>
      <c r="L933" s="25" t="s">
        <v>496</v>
      </c>
      <c r="M933" s="30">
        <v>0</v>
      </c>
      <c r="N933" s="26"/>
      <c r="O933" s="14"/>
      <c r="P933" s="22">
        <v>0</v>
      </c>
      <c r="Q933" s="52">
        <v>0</v>
      </c>
      <c r="R933" s="52">
        <v>0</v>
      </c>
      <c r="S933" s="22">
        <f t="shared" si="97"/>
        <v>0</v>
      </c>
      <c r="T933" s="37">
        <f t="shared" si="98"/>
        <v>0</v>
      </c>
      <c r="U933" s="27" t="s">
        <v>3435</v>
      </c>
      <c r="V933" s="18">
        <v>33846.93</v>
      </c>
      <c r="W933" s="38">
        <f t="shared" si="99"/>
        <v>0</v>
      </c>
      <c r="X933" s="52">
        <v>0</v>
      </c>
      <c r="Y933" s="15">
        <v>0</v>
      </c>
      <c r="Z933" s="51">
        <f t="shared" si="96"/>
        <v>0</v>
      </c>
      <c r="AA933" s="30">
        <v>0</v>
      </c>
      <c r="AB933" s="39">
        <f t="shared" si="94"/>
        <v>0</v>
      </c>
      <c r="AC933" s="14"/>
    </row>
    <row r="934" spans="1:29" hidden="1" x14ac:dyDescent="0.3">
      <c r="A934" s="13" t="s">
        <v>3382</v>
      </c>
      <c r="B934" s="25" t="s">
        <v>482</v>
      </c>
      <c r="C934" s="25" t="s">
        <v>641</v>
      </c>
      <c r="D934" s="25" t="s">
        <v>2075</v>
      </c>
      <c r="E934" s="25" t="s">
        <v>3451</v>
      </c>
      <c r="F934" s="25" t="s">
        <v>3416</v>
      </c>
      <c r="G934" s="57">
        <v>470</v>
      </c>
      <c r="H934" s="25" t="s">
        <v>3419</v>
      </c>
      <c r="I934" s="25"/>
      <c r="J934" s="25"/>
      <c r="K934" s="25" t="s">
        <v>711</v>
      </c>
      <c r="L934" s="25" t="s">
        <v>496</v>
      </c>
      <c r="M934" s="30">
        <v>0</v>
      </c>
      <c r="N934" s="26"/>
      <c r="O934" s="14"/>
      <c r="P934" s="22">
        <v>0</v>
      </c>
      <c r="Q934" s="52">
        <v>0</v>
      </c>
      <c r="R934" s="52">
        <v>0</v>
      </c>
      <c r="S934" s="22">
        <f t="shared" si="97"/>
        <v>0</v>
      </c>
      <c r="T934" s="37">
        <f t="shared" si="98"/>
        <v>0</v>
      </c>
      <c r="U934" s="27" t="s">
        <v>3435</v>
      </c>
      <c r="V934" s="18">
        <v>3343.95</v>
      </c>
      <c r="W934" s="38">
        <f t="shared" si="99"/>
        <v>0</v>
      </c>
      <c r="X934" s="52">
        <v>0</v>
      </c>
      <c r="Y934" s="15">
        <v>0</v>
      </c>
      <c r="Z934" s="51">
        <f t="shared" si="96"/>
        <v>0</v>
      </c>
      <c r="AA934" s="30">
        <v>0</v>
      </c>
      <c r="AB934" s="39">
        <f t="shared" si="94"/>
        <v>0</v>
      </c>
      <c r="AC934" s="14"/>
    </row>
    <row r="935" spans="1:29" hidden="1" x14ac:dyDescent="0.3">
      <c r="A935" s="13" t="s">
        <v>3382</v>
      </c>
      <c r="B935" s="25" t="s">
        <v>482</v>
      </c>
      <c r="C935" s="25" t="s">
        <v>641</v>
      </c>
      <c r="D935" s="25" t="s">
        <v>2075</v>
      </c>
      <c r="E935" s="25" t="s">
        <v>3451</v>
      </c>
      <c r="F935" s="25" t="s">
        <v>3416</v>
      </c>
      <c r="G935" s="57">
        <v>470</v>
      </c>
      <c r="H935" s="25" t="s">
        <v>3419</v>
      </c>
      <c r="I935" s="25"/>
      <c r="J935" s="25"/>
      <c r="K935" s="25" t="s">
        <v>711</v>
      </c>
      <c r="L935" s="25" t="s">
        <v>496</v>
      </c>
      <c r="M935" s="30">
        <v>0</v>
      </c>
      <c r="N935" s="26"/>
      <c r="O935" s="14"/>
      <c r="P935" s="22">
        <v>0</v>
      </c>
      <c r="Q935" s="52">
        <v>0</v>
      </c>
      <c r="R935" s="52">
        <v>0</v>
      </c>
      <c r="S935" s="22">
        <f t="shared" si="97"/>
        <v>0</v>
      </c>
      <c r="T935" s="37">
        <f t="shared" si="98"/>
        <v>0</v>
      </c>
      <c r="U935" s="27" t="s">
        <v>3435</v>
      </c>
      <c r="V935" s="18">
        <v>3700.57</v>
      </c>
      <c r="W935" s="38">
        <f t="shared" si="99"/>
        <v>0</v>
      </c>
      <c r="X935" s="52">
        <v>0</v>
      </c>
      <c r="Y935" s="15">
        <v>0</v>
      </c>
      <c r="Z935" s="51">
        <f t="shared" si="96"/>
        <v>0</v>
      </c>
      <c r="AA935" s="30">
        <v>0</v>
      </c>
      <c r="AB935" s="39">
        <f t="shared" si="94"/>
        <v>0</v>
      </c>
      <c r="AC935" s="14"/>
    </row>
    <row r="936" spans="1:29" hidden="1" x14ac:dyDescent="0.3">
      <c r="A936" s="13" t="s">
        <v>3436</v>
      </c>
      <c r="B936" s="25" t="s">
        <v>482</v>
      </c>
      <c r="C936" s="25" t="s">
        <v>641</v>
      </c>
      <c r="D936" s="25" t="s">
        <v>2075</v>
      </c>
      <c r="E936" s="25" t="s">
        <v>3422</v>
      </c>
      <c r="F936" s="25" t="s">
        <v>3416</v>
      </c>
      <c r="G936" s="57">
        <v>470</v>
      </c>
      <c r="H936" s="25" t="s">
        <v>3419</v>
      </c>
      <c r="I936" s="25"/>
      <c r="J936" s="25"/>
      <c r="K936" s="25" t="s">
        <v>711</v>
      </c>
      <c r="L936" s="25" t="s">
        <v>496</v>
      </c>
      <c r="M936" s="30">
        <v>0</v>
      </c>
      <c r="N936" s="26"/>
      <c r="O936" s="14"/>
      <c r="P936" s="22">
        <v>0</v>
      </c>
      <c r="Q936" s="52">
        <v>0</v>
      </c>
      <c r="R936" s="52">
        <v>0</v>
      </c>
      <c r="S936" s="22">
        <f t="shared" si="97"/>
        <v>0</v>
      </c>
      <c r="T936" s="37">
        <f t="shared" si="98"/>
        <v>0</v>
      </c>
      <c r="U936" s="27" t="s">
        <v>3435</v>
      </c>
      <c r="V936" s="18">
        <v>2357.34</v>
      </c>
      <c r="W936" s="38">
        <f t="shared" si="99"/>
        <v>0</v>
      </c>
      <c r="X936" s="52">
        <v>0</v>
      </c>
      <c r="Y936" s="15">
        <v>0</v>
      </c>
      <c r="Z936" s="51">
        <f t="shared" si="96"/>
        <v>0</v>
      </c>
      <c r="AA936" s="30">
        <v>0</v>
      </c>
      <c r="AB936" s="39">
        <f t="shared" si="94"/>
        <v>0</v>
      </c>
      <c r="AC936" s="14"/>
    </row>
    <row r="937" spans="1:29" hidden="1" x14ac:dyDescent="0.3">
      <c r="A937" s="13" t="s">
        <v>3382</v>
      </c>
      <c r="B937" s="25" t="s">
        <v>482</v>
      </c>
      <c r="C937" s="25" t="s">
        <v>641</v>
      </c>
      <c r="D937" s="25" t="s">
        <v>2075</v>
      </c>
      <c r="E937" s="25" t="s">
        <v>3423</v>
      </c>
      <c r="F937" s="25" t="s">
        <v>3417</v>
      </c>
      <c r="G937" s="57">
        <v>455</v>
      </c>
      <c r="H937" s="25" t="s">
        <v>3420</v>
      </c>
      <c r="I937" s="25"/>
      <c r="J937" s="25"/>
      <c r="K937" s="25" t="s">
        <v>711</v>
      </c>
      <c r="L937" s="25" t="s">
        <v>496</v>
      </c>
      <c r="M937" s="30">
        <v>0</v>
      </c>
      <c r="N937" s="26"/>
      <c r="O937" s="14"/>
      <c r="P937" s="22">
        <v>0</v>
      </c>
      <c r="Q937" s="52">
        <v>0</v>
      </c>
      <c r="R937" s="52">
        <v>0</v>
      </c>
      <c r="S937" s="22">
        <f t="shared" si="97"/>
        <v>0</v>
      </c>
      <c r="T937" s="37">
        <f t="shared" si="98"/>
        <v>0</v>
      </c>
      <c r="U937" s="27" t="s">
        <v>3435</v>
      </c>
      <c r="V937" s="18">
        <v>8294.26</v>
      </c>
      <c r="W937" s="38">
        <f t="shared" si="99"/>
        <v>0</v>
      </c>
      <c r="X937" s="52">
        <v>0</v>
      </c>
      <c r="Y937" s="15">
        <v>0</v>
      </c>
      <c r="Z937" s="51">
        <f t="shared" si="96"/>
        <v>0</v>
      </c>
      <c r="AA937" s="30">
        <v>0</v>
      </c>
      <c r="AB937" s="39">
        <f t="shared" si="94"/>
        <v>0</v>
      </c>
      <c r="AC937" s="14"/>
    </row>
    <row r="938" spans="1:29" hidden="1" x14ac:dyDescent="0.3">
      <c r="A938" s="13" t="s">
        <v>3382</v>
      </c>
      <c r="B938" s="25" t="s">
        <v>482</v>
      </c>
      <c r="C938" s="25" t="s">
        <v>641</v>
      </c>
      <c r="D938" s="25" t="s">
        <v>2075</v>
      </c>
      <c r="E938" s="25" t="s">
        <v>3424</v>
      </c>
      <c r="F938" s="25" t="s">
        <v>3418</v>
      </c>
      <c r="G938" s="57">
        <v>455</v>
      </c>
      <c r="H938" s="25" t="s">
        <v>3420</v>
      </c>
      <c r="I938" s="25"/>
      <c r="J938" s="25"/>
      <c r="K938" s="25" t="s">
        <v>711</v>
      </c>
      <c r="L938" s="25" t="s">
        <v>496</v>
      </c>
      <c r="M938" s="30">
        <v>0</v>
      </c>
      <c r="N938" s="26"/>
      <c r="O938" s="14"/>
      <c r="P938" s="22">
        <v>0</v>
      </c>
      <c r="Q938" s="52">
        <v>0</v>
      </c>
      <c r="R938" s="52">
        <v>0</v>
      </c>
      <c r="S938" s="22">
        <f t="shared" si="97"/>
        <v>0</v>
      </c>
      <c r="T938" s="37">
        <f t="shared" si="98"/>
        <v>0</v>
      </c>
      <c r="U938" s="27" t="s">
        <v>3428</v>
      </c>
      <c r="V938" s="18">
        <v>9746.09</v>
      </c>
      <c r="W938" s="38">
        <f t="shared" si="99"/>
        <v>0</v>
      </c>
      <c r="X938" s="52">
        <v>0</v>
      </c>
      <c r="Y938" s="15">
        <v>0</v>
      </c>
      <c r="Z938" s="51">
        <f t="shared" si="96"/>
        <v>0</v>
      </c>
      <c r="AA938" s="30">
        <v>0</v>
      </c>
      <c r="AB938" s="39">
        <f t="shared" si="94"/>
        <v>0</v>
      </c>
      <c r="AC938" s="14"/>
    </row>
    <row r="939" spans="1:29" hidden="1" x14ac:dyDescent="0.3">
      <c r="A939" s="13" t="s">
        <v>3382</v>
      </c>
      <c r="B939" s="25" t="s">
        <v>482</v>
      </c>
      <c r="C939" s="25" t="s">
        <v>641</v>
      </c>
      <c r="D939" s="25" t="s">
        <v>2075</v>
      </c>
      <c r="E939" s="25" t="s">
        <v>3423</v>
      </c>
      <c r="F939" s="25" t="s">
        <v>3417</v>
      </c>
      <c r="G939" s="57">
        <v>455</v>
      </c>
      <c r="H939" s="25" t="s">
        <v>3420</v>
      </c>
      <c r="I939" s="25"/>
      <c r="J939" s="25"/>
      <c r="K939" s="25" t="s">
        <v>711</v>
      </c>
      <c r="L939" s="25" t="s">
        <v>496</v>
      </c>
      <c r="M939" s="30">
        <v>0</v>
      </c>
      <c r="N939" s="26"/>
      <c r="O939" s="14"/>
      <c r="P939" s="22">
        <v>0</v>
      </c>
      <c r="Q939" s="52">
        <v>0</v>
      </c>
      <c r="R939" s="52">
        <v>0</v>
      </c>
      <c r="S939" s="22">
        <f t="shared" si="97"/>
        <v>0</v>
      </c>
      <c r="T939" s="37">
        <f t="shared" si="98"/>
        <v>0</v>
      </c>
      <c r="U939" s="27" t="s">
        <v>3435</v>
      </c>
      <c r="V939" s="18">
        <v>12421.12</v>
      </c>
      <c r="W939" s="38">
        <f t="shared" si="99"/>
        <v>0</v>
      </c>
      <c r="X939" s="52">
        <v>0</v>
      </c>
      <c r="Y939" s="15">
        <v>0</v>
      </c>
      <c r="Z939" s="51">
        <f t="shared" si="96"/>
        <v>0</v>
      </c>
      <c r="AA939" s="30">
        <v>0</v>
      </c>
      <c r="AB939" s="39">
        <f t="shared" si="94"/>
        <v>0</v>
      </c>
      <c r="AC939" s="14"/>
    </row>
    <row r="940" spans="1:29" hidden="1" x14ac:dyDescent="0.3">
      <c r="A940" s="13" t="s">
        <v>3382</v>
      </c>
      <c r="B940" s="25" t="s">
        <v>482</v>
      </c>
      <c r="C940" s="25" t="s">
        <v>641</v>
      </c>
      <c r="D940" s="25" t="s">
        <v>2331</v>
      </c>
      <c r="E940" s="25" t="s">
        <v>3425</v>
      </c>
      <c r="F940" s="25" t="s">
        <v>3407</v>
      </c>
      <c r="G940" s="57">
        <v>470</v>
      </c>
      <c r="H940" s="25" t="s">
        <v>3419</v>
      </c>
      <c r="I940" s="25"/>
      <c r="J940" s="25"/>
      <c r="K940" s="25" t="s">
        <v>711</v>
      </c>
      <c r="L940" s="25" t="s">
        <v>496</v>
      </c>
      <c r="M940" s="30">
        <v>0</v>
      </c>
      <c r="N940" s="26"/>
      <c r="O940" s="14"/>
      <c r="P940" s="22">
        <v>0</v>
      </c>
      <c r="Q940" s="52">
        <v>0</v>
      </c>
      <c r="R940" s="52">
        <v>0</v>
      </c>
      <c r="S940" s="22">
        <f t="shared" si="97"/>
        <v>0</v>
      </c>
      <c r="T940" s="37">
        <f t="shared" si="98"/>
        <v>0</v>
      </c>
      <c r="U940" s="27" t="s">
        <v>3428</v>
      </c>
      <c r="V940" s="18">
        <v>55366.92</v>
      </c>
      <c r="W940" s="38">
        <f t="shared" si="99"/>
        <v>0</v>
      </c>
      <c r="X940" s="52">
        <v>0</v>
      </c>
      <c r="Y940" s="15">
        <v>0</v>
      </c>
      <c r="Z940" s="51">
        <f t="shared" si="96"/>
        <v>0</v>
      </c>
      <c r="AA940" s="30">
        <v>0</v>
      </c>
      <c r="AB940" s="39">
        <f t="shared" si="94"/>
        <v>0</v>
      </c>
      <c r="AC940" s="14"/>
    </row>
    <row r="941" spans="1:29" hidden="1" x14ac:dyDescent="0.3">
      <c r="A941" s="141" t="s">
        <v>481</v>
      </c>
      <c r="B941" s="14" t="s">
        <v>482</v>
      </c>
      <c r="C941" s="14" t="s">
        <v>499</v>
      </c>
      <c r="D941" s="14" t="s">
        <v>500</v>
      </c>
      <c r="E941" s="14" t="s">
        <v>2922</v>
      </c>
      <c r="F941" s="14" t="s">
        <v>2923</v>
      </c>
      <c r="G941" s="14">
        <v>493</v>
      </c>
      <c r="H941" s="14" t="s">
        <v>2916</v>
      </c>
      <c r="I941" s="14"/>
      <c r="J941" s="14" t="s">
        <v>3541</v>
      </c>
      <c r="K941" s="14" t="s">
        <v>3471</v>
      </c>
      <c r="L941" s="14" t="s">
        <v>496</v>
      </c>
      <c r="M941" s="142">
        <v>0</v>
      </c>
      <c r="N941" s="14"/>
      <c r="O941" s="14"/>
      <c r="P941" s="17">
        <v>0</v>
      </c>
      <c r="Q941" s="17">
        <v>3000</v>
      </c>
      <c r="R941" s="51">
        <v>3000</v>
      </c>
      <c r="S941" s="22">
        <f t="shared" ref="S941" si="100">P941+Q941-R941</f>
        <v>0</v>
      </c>
      <c r="T941" s="37">
        <f t="shared" ref="T941:T947" si="101">IF(L941="折扣",R941/(1+AA941)*M941,IF(L941="返现",R941/(1+AA941),R941/(1+M941+AA941)))</f>
        <v>3000</v>
      </c>
      <c r="U941" s="20">
        <v>0</v>
      </c>
      <c r="V941" s="18">
        <v>0</v>
      </c>
      <c r="W941" s="38">
        <f t="shared" si="99"/>
        <v>0</v>
      </c>
      <c r="X941" s="51">
        <v>3000</v>
      </c>
      <c r="Y941" s="142">
        <v>6.5000000000000002E-2</v>
      </c>
      <c r="Z941" s="51">
        <f>R941*Y941</f>
        <v>195</v>
      </c>
      <c r="AA941" s="20">
        <v>0</v>
      </c>
      <c r="AB941" s="14"/>
      <c r="AC941" s="14"/>
    </row>
    <row r="942" spans="1:29" hidden="1" x14ac:dyDescent="0.3">
      <c r="A942" s="13" t="s">
        <v>3577</v>
      </c>
      <c r="B942" s="19" t="s">
        <v>482</v>
      </c>
      <c r="C942" s="19" t="s">
        <v>483</v>
      </c>
      <c r="D942" s="19" t="s">
        <v>494</v>
      </c>
      <c r="E942" s="19" t="s">
        <v>574</v>
      </c>
      <c r="F942" s="19" t="s">
        <v>574</v>
      </c>
      <c r="G942" s="19">
        <v>237</v>
      </c>
      <c r="H942" s="19" t="s">
        <v>2319</v>
      </c>
      <c r="I942" s="19"/>
      <c r="J942" s="19" t="s">
        <v>2612</v>
      </c>
      <c r="K942" s="19" t="s">
        <v>3576</v>
      </c>
      <c r="L942" s="19" t="s">
        <v>507</v>
      </c>
      <c r="M942" s="20">
        <v>0.92</v>
      </c>
      <c r="N942" s="19"/>
      <c r="O942" s="19"/>
      <c r="P942" s="51">
        <v>0</v>
      </c>
      <c r="Q942" s="51">
        <v>137290.32</v>
      </c>
      <c r="R942" s="163">
        <v>304000</v>
      </c>
      <c r="S942" s="22">
        <v>0</v>
      </c>
      <c r="T942" s="37">
        <f t="shared" si="101"/>
        <v>279680</v>
      </c>
      <c r="U942" s="20">
        <v>4.0000000000000001E-3</v>
      </c>
      <c r="V942" s="51">
        <v>1216</v>
      </c>
      <c r="W942" s="38">
        <f t="shared" si="99"/>
        <v>24320</v>
      </c>
      <c r="X942" s="163">
        <v>304000</v>
      </c>
      <c r="Y942" s="142">
        <v>7.0000000000000007E-2</v>
      </c>
      <c r="Z942" s="163">
        <f>X942*Y942</f>
        <v>21280.000000000004</v>
      </c>
      <c r="AA942" s="20">
        <v>0</v>
      </c>
      <c r="AB942" s="19"/>
      <c r="AC942" s="14"/>
    </row>
    <row r="943" spans="1:29" hidden="1" x14ac:dyDescent="0.3">
      <c r="A943" s="13" t="s">
        <v>3577</v>
      </c>
      <c r="B943" s="19" t="s">
        <v>482</v>
      </c>
      <c r="C943" s="19" t="s">
        <v>641</v>
      </c>
      <c r="D943" s="19" t="s">
        <v>665</v>
      </c>
      <c r="E943" s="19" t="s">
        <v>392</v>
      </c>
      <c r="F943" s="19" t="s">
        <v>392</v>
      </c>
      <c r="G943" s="19">
        <v>237</v>
      </c>
      <c r="H943" s="19" t="s">
        <v>2319</v>
      </c>
      <c r="I943" s="19"/>
      <c r="J943" s="19" t="s">
        <v>3578</v>
      </c>
      <c r="K943" s="19" t="s">
        <v>3576</v>
      </c>
      <c r="L943" s="19" t="s">
        <v>496</v>
      </c>
      <c r="M943" s="20">
        <v>0</v>
      </c>
      <c r="N943" s="19"/>
      <c r="O943" s="19"/>
      <c r="P943" s="51">
        <v>0</v>
      </c>
      <c r="Q943" s="51">
        <v>46750</v>
      </c>
      <c r="R943" s="51">
        <v>46750</v>
      </c>
      <c r="S943" s="22">
        <f t="shared" ref="S943:S945" si="102">P943+Q943-R943</f>
        <v>0</v>
      </c>
      <c r="T943" s="37">
        <f t="shared" si="101"/>
        <v>46750</v>
      </c>
      <c r="U943" s="20">
        <v>0</v>
      </c>
      <c r="V943" s="51">
        <v>0</v>
      </c>
      <c r="W943" s="38">
        <f t="shared" si="99"/>
        <v>0</v>
      </c>
      <c r="X943" s="51">
        <v>46750</v>
      </c>
      <c r="Y943" s="142">
        <v>7.0000000000000007E-2</v>
      </c>
      <c r="Z943" s="163">
        <f t="shared" ref="Z943:Z946" si="103">X943*Y943</f>
        <v>3272.5000000000005</v>
      </c>
      <c r="AA943" s="20">
        <v>0</v>
      </c>
      <c r="AB943" s="19"/>
      <c r="AC943" s="14"/>
    </row>
    <row r="944" spans="1:29" hidden="1" x14ac:dyDescent="0.3">
      <c r="A944" s="13" t="s">
        <v>3577</v>
      </c>
      <c r="B944" s="19" t="s">
        <v>482</v>
      </c>
      <c r="C944" s="19" t="s">
        <v>641</v>
      </c>
      <c r="D944" s="19" t="s">
        <v>665</v>
      </c>
      <c r="E944" s="19" t="s">
        <v>3560</v>
      </c>
      <c r="F944" s="19" t="s">
        <v>3579</v>
      </c>
      <c r="G944" s="19">
        <v>237</v>
      </c>
      <c r="H944" s="19" t="s">
        <v>2319</v>
      </c>
      <c r="I944" s="19"/>
      <c r="J944" s="19" t="s">
        <v>3580</v>
      </c>
      <c r="K944" s="19" t="s">
        <v>3576</v>
      </c>
      <c r="L944" s="19" t="s">
        <v>507</v>
      </c>
      <c r="M944" s="20">
        <v>0.93500000000000005</v>
      </c>
      <c r="N944" s="19"/>
      <c r="O944" s="19"/>
      <c r="P944" s="51">
        <v>0</v>
      </c>
      <c r="Q944" s="51">
        <v>220000</v>
      </c>
      <c r="R944" s="51">
        <v>440000</v>
      </c>
      <c r="S944" s="22">
        <v>0</v>
      </c>
      <c r="T944" s="37">
        <f t="shared" si="101"/>
        <v>411400</v>
      </c>
      <c r="U944" s="20">
        <v>0</v>
      </c>
      <c r="V944" s="51">
        <v>0</v>
      </c>
      <c r="W944" s="38">
        <f t="shared" si="99"/>
        <v>28600</v>
      </c>
      <c r="X944" s="51">
        <v>440000</v>
      </c>
      <c r="Y944" s="142">
        <v>7.0000000000000007E-2</v>
      </c>
      <c r="Z944" s="163">
        <f t="shared" si="103"/>
        <v>30800.000000000004</v>
      </c>
      <c r="AA944" s="20">
        <v>0</v>
      </c>
      <c r="AB944" s="19"/>
      <c r="AC944" s="14"/>
    </row>
    <row r="945" spans="1:29" hidden="1" x14ac:dyDescent="0.3">
      <c r="A945" s="13" t="s">
        <v>3577</v>
      </c>
      <c r="B945" s="19" t="s">
        <v>482</v>
      </c>
      <c r="C945" s="19" t="s">
        <v>641</v>
      </c>
      <c r="D945" s="19" t="s">
        <v>665</v>
      </c>
      <c r="E945" s="19" t="s">
        <v>2350</v>
      </c>
      <c r="F945" s="19" t="s">
        <v>2350</v>
      </c>
      <c r="G945" s="19">
        <v>237</v>
      </c>
      <c r="H945" s="19" t="s">
        <v>2319</v>
      </c>
      <c r="I945" s="19"/>
      <c r="J945" s="19" t="s">
        <v>3581</v>
      </c>
      <c r="K945" s="19" t="s">
        <v>3576</v>
      </c>
      <c r="L945" s="19" t="s">
        <v>507</v>
      </c>
      <c r="M945" s="20">
        <v>0.93</v>
      </c>
      <c r="N945" s="19"/>
      <c r="O945" s="19"/>
      <c r="P945" s="51">
        <v>0</v>
      </c>
      <c r="Q945" s="51">
        <v>208400</v>
      </c>
      <c r="R945" s="51">
        <v>208400</v>
      </c>
      <c r="S945" s="22">
        <f t="shared" si="102"/>
        <v>0</v>
      </c>
      <c r="T945" s="37">
        <f t="shared" si="101"/>
        <v>193812</v>
      </c>
      <c r="U945" s="20">
        <v>0</v>
      </c>
      <c r="V945" s="51">
        <v>0</v>
      </c>
      <c r="W945" s="38">
        <f t="shared" si="99"/>
        <v>14588</v>
      </c>
      <c r="X945" s="51">
        <v>208400</v>
      </c>
      <c r="Y945" s="142">
        <v>7.0000000000000007E-2</v>
      </c>
      <c r="Z945" s="163">
        <f t="shared" si="103"/>
        <v>14588.000000000002</v>
      </c>
      <c r="AA945" s="20">
        <v>0</v>
      </c>
      <c r="AB945" s="19"/>
      <c r="AC945" s="14"/>
    </row>
    <row r="946" spans="1:29" ht="14.5" hidden="1" x14ac:dyDescent="0.3">
      <c r="A946" s="13" t="s">
        <v>3577</v>
      </c>
      <c r="B946" s="19" t="s">
        <v>482</v>
      </c>
      <c r="C946" s="19" t="s">
        <v>641</v>
      </c>
      <c r="D946" s="48" t="s">
        <v>2331</v>
      </c>
      <c r="E946" s="164" t="s">
        <v>2329</v>
      </c>
      <c r="F946" s="164" t="s">
        <v>2329</v>
      </c>
      <c r="G946" s="19">
        <v>237</v>
      </c>
      <c r="H946" s="19" t="s">
        <v>2319</v>
      </c>
      <c r="I946" s="19"/>
      <c r="J946" s="19" t="s">
        <v>3582</v>
      </c>
      <c r="K946" s="19" t="s">
        <v>3576</v>
      </c>
      <c r="L946" s="25" t="s">
        <v>496</v>
      </c>
      <c r="M946" s="27">
        <v>0</v>
      </c>
      <c r="N946" s="48"/>
      <c r="O946" s="48"/>
      <c r="P946" s="48"/>
      <c r="Q946" s="51">
        <v>293059</v>
      </c>
      <c r="R946" s="51">
        <f>216000+87500</f>
        <v>303500</v>
      </c>
      <c r="S946" s="22">
        <v>0</v>
      </c>
      <c r="T946" s="37">
        <f t="shared" si="101"/>
        <v>303500</v>
      </c>
      <c r="U946" s="20">
        <v>0</v>
      </c>
      <c r="V946" s="51">
        <v>0</v>
      </c>
      <c r="W946" s="38">
        <f t="shared" si="99"/>
        <v>0</v>
      </c>
      <c r="X946" s="51">
        <f>216000+87500</f>
        <v>303500</v>
      </c>
      <c r="Y946" s="142">
        <v>7.0000000000000007E-2</v>
      </c>
      <c r="Z946" s="163">
        <f t="shared" si="103"/>
        <v>21245.000000000004</v>
      </c>
      <c r="AA946" s="20">
        <v>0</v>
      </c>
      <c r="AB946" s="48"/>
      <c r="AC946" s="14"/>
    </row>
    <row r="947" spans="1:29" hidden="1" x14ac:dyDescent="0.3">
      <c r="A947" s="13" t="s">
        <v>481</v>
      </c>
      <c r="B947" s="25" t="s">
        <v>567</v>
      </c>
      <c r="C947" s="25" t="s">
        <v>499</v>
      </c>
      <c r="D947" s="25" t="s">
        <v>549</v>
      </c>
      <c r="E947" s="31" t="s">
        <v>381</v>
      </c>
      <c r="F947" s="31" t="s">
        <v>3588</v>
      </c>
      <c r="G947" s="32">
        <v>489</v>
      </c>
      <c r="H947" s="25" t="s">
        <v>485</v>
      </c>
      <c r="I947" s="25" t="s">
        <v>381</v>
      </c>
      <c r="J947" s="25"/>
      <c r="K947" s="25" t="s">
        <v>486</v>
      </c>
      <c r="L947" s="25" t="s">
        <v>496</v>
      </c>
      <c r="M947" s="30">
        <v>0</v>
      </c>
      <c r="N947" s="26">
        <v>7507</v>
      </c>
      <c r="O947" s="14"/>
      <c r="P947" s="22">
        <v>0</v>
      </c>
      <c r="Q947" s="18"/>
      <c r="R947" s="18">
        <v>143.6</v>
      </c>
      <c r="S947" s="22">
        <f t="shared" ref="S947" si="104">P947+Q947-R947</f>
        <v>-143.6</v>
      </c>
      <c r="T947" s="37">
        <f t="shared" si="101"/>
        <v>143.6</v>
      </c>
      <c r="U947" s="27">
        <v>0</v>
      </c>
      <c r="V947" s="18">
        <v>0</v>
      </c>
      <c r="W947" s="38">
        <f t="shared" si="99"/>
        <v>0</v>
      </c>
      <c r="X947" s="39">
        <f t="shared" ref="X947" si="105">R947</f>
        <v>143.6</v>
      </c>
      <c r="Y947" s="15">
        <v>9.9400000000000002E-2</v>
      </c>
      <c r="Z947" s="51">
        <f t="shared" ref="Z947" si="106">R947*Y947</f>
        <v>14.27384</v>
      </c>
      <c r="AA947" s="30">
        <v>0</v>
      </c>
      <c r="AB947" s="39">
        <f t="shared" ref="AB947" si="107">X947</f>
        <v>143.6</v>
      </c>
      <c r="AC947" s="14"/>
    </row>
    <row r="948" spans="1:29" s="180" customFormat="1" hidden="1" x14ac:dyDescent="0.3">
      <c r="A948" s="181" t="s">
        <v>481</v>
      </c>
      <c r="B948" s="175" t="s">
        <v>567</v>
      </c>
      <c r="C948" s="175" t="s">
        <v>499</v>
      </c>
      <c r="D948" s="175" t="s">
        <v>500</v>
      </c>
      <c r="E948" s="175" t="s">
        <v>568</v>
      </c>
      <c r="F948" s="175" t="s">
        <v>568</v>
      </c>
      <c r="G948" s="175">
        <v>499</v>
      </c>
      <c r="H948" s="175" t="s">
        <v>3596</v>
      </c>
      <c r="I948" s="175" t="s">
        <v>570</v>
      </c>
      <c r="J948" s="175"/>
      <c r="K948" s="175" t="s">
        <v>486</v>
      </c>
      <c r="L948" s="182" t="s">
        <v>496</v>
      </c>
      <c r="M948" s="183">
        <v>0</v>
      </c>
      <c r="N948" s="176">
        <v>8052</v>
      </c>
      <c r="O948" s="175"/>
      <c r="P948" s="184"/>
      <c r="Q948" s="177"/>
      <c r="R948" s="177">
        <f>T948</f>
        <v>2056.8627450980393</v>
      </c>
      <c r="S948" s="184"/>
      <c r="T948" s="185">
        <v>2056.8627450980393</v>
      </c>
      <c r="U948" s="178">
        <v>0</v>
      </c>
      <c r="V948" s="177">
        <v>0</v>
      </c>
      <c r="W948" s="186"/>
      <c r="X948" s="179">
        <f>T948</f>
        <v>2056.8627450980393</v>
      </c>
      <c r="Y948" s="178">
        <v>0</v>
      </c>
      <c r="Z948" s="187"/>
      <c r="AA948" s="178"/>
      <c r="AB948" s="179"/>
      <c r="AC948" s="175" t="s">
        <v>3589</v>
      </c>
    </row>
    <row r="949" spans="1:29" s="180" customFormat="1" hidden="1" x14ac:dyDescent="0.3">
      <c r="A949" s="181" t="s">
        <v>481</v>
      </c>
      <c r="B949" s="182" t="s">
        <v>567</v>
      </c>
      <c r="C949" s="182" t="s">
        <v>499</v>
      </c>
      <c r="D949" s="182" t="s">
        <v>500</v>
      </c>
      <c r="E949" s="182" t="s">
        <v>365</v>
      </c>
      <c r="F949" s="182" t="s">
        <v>3590</v>
      </c>
      <c r="G949" s="175">
        <v>499</v>
      </c>
      <c r="H949" s="175" t="s">
        <v>3596</v>
      </c>
      <c r="I949" s="182" t="s">
        <v>344</v>
      </c>
      <c r="J949" s="182"/>
      <c r="K949" s="182" t="s">
        <v>486</v>
      </c>
      <c r="L949" s="182" t="s">
        <v>496</v>
      </c>
      <c r="M949" s="183">
        <v>0</v>
      </c>
      <c r="N949" s="188">
        <v>7174</v>
      </c>
      <c r="O949" s="175"/>
      <c r="P949" s="184"/>
      <c r="Q949" s="177"/>
      <c r="R949" s="177">
        <f t="shared" ref="R949:R954" si="108">T949</f>
        <v>3668.6199999999994</v>
      </c>
      <c r="S949" s="184"/>
      <c r="T949" s="185">
        <v>3668.6199999999994</v>
      </c>
      <c r="U949" s="189">
        <v>0</v>
      </c>
      <c r="V949" s="177">
        <v>0</v>
      </c>
      <c r="W949" s="186"/>
      <c r="X949" s="179">
        <f t="shared" ref="X949:X954" si="109">T949</f>
        <v>3668.6199999999994</v>
      </c>
      <c r="Y949" s="178">
        <v>0</v>
      </c>
      <c r="Z949" s="187"/>
      <c r="AA949" s="189"/>
      <c r="AB949" s="179"/>
      <c r="AC949" s="175" t="s">
        <v>3589</v>
      </c>
    </row>
    <row r="950" spans="1:29" s="180" customFormat="1" hidden="1" x14ac:dyDescent="0.3">
      <c r="A950" s="181" t="s">
        <v>481</v>
      </c>
      <c r="B950" s="182" t="s">
        <v>567</v>
      </c>
      <c r="C950" s="182" t="s">
        <v>499</v>
      </c>
      <c r="D950" s="182" t="s">
        <v>500</v>
      </c>
      <c r="E950" s="182" t="s">
        <v>295</v>
      </c>
      <c r="F950" s="182" t="s">
        <v>3591</v>
      </c>
      <c r="G950" s="175">
        <v>499</v>
      </c>
      <c r="H950" s="175" t="s">
        <v>3596</v>
      </c>
      <c r="I950" s="182" t="s">
        <v>295</v>
      </c>
      <c r="J950" s="182"/>
      <c r="K950" s="182" t="s">
        <v>486</v>
      </c>
      <c r="L950" s="182" t="s">
        <v>496</v>
      </c>
      <c r="M950" s="183">
        <v>0</v>
      </c>
      <c r="N950" s="188">
        <v>7181</v>
      </c>
      <c r="O950" s="175"/>
      <c r="P950" s="184"/>
      <c r="Q950" s="177"/>
      <c r="R950" s="177">
        <f t="shared" si="108"/>
        <v>7412.4999999999964</v>
      </c>
      <c r="S950" s="184"/>
      <c r="T950" s="185">
        <v>7412.4999999999964</v>
      </c>
      <c r="U950" s="189">
        <v>0</v>
      </c>
      <c r="V950" s="177">
        <v>0</v>
      </c>
      <c r="W950" s="186"/>
      <c r="X950" s="179">
        <f t="shared" si="109"/>
        <v>7412.4999999999964</v>
      </c>
      <c r="Y950" s="178">
        <v>0</v>
      </c>
      <c r="Z950" s="187"/>
      <c r="AA950" s="189"/>
      <c r="AB950" s="179"/>
      <c r="AC950" s="175" t="s">
        <v>3589</v>
      </c>
    </row>
    <row r="951" spans="1:29" s="180" customFormat="1" hidden="1" x14ac:dyDescent="0.3">
      <c r="A951" s="181" t="s">
        <v>481</v>
      </c>
      <c r="B951" s="182" t="s">
        <v>567</v>
      </c>
      <c r="C951" s="182" t="s">
        <v>499</v>
      </c>
      <c r="D951" s="182" t="s">
        <v>500</v>
      </c>
      <c r="E951" s="182" t="s">
        <v>608</v>
      </c>
      <c r="F951" s="182" t="s">
        <v>3592</v>
      </c>
      <c r="G951" s="175">
        <v>499</v>
      </c>
      <c r="H951" s="175" t="s">
        <v>3596</v>
      </c>
      <c r="I951" s="182" t="s">
        <v>375</v>
      </c>
      <c r="J951" s="182"/>
      <c r="K951" s="182" t="s">
        <v>486</v>
      </c>
      <c r="L951" s="182" t="s">
        <v>496</v>
      </c>
      <c r="M951" s="183">
        <v>0</v>
      </c>
      <c r="N951" s="188">
        <v>7444</v>
      </c>
      <c r="O951" s="175"/>
      <c r="P951" s="184"/>
      <c r="Q951" s="177"/>
      <c r="R951" s="177">
        <f t="shared" si="108"/>
        <v>194</v>
      </c>
      <c r="S951" s="184"/>
      <c r="T951" s="185">
        <v>194</v>
      </c>
      <c r="U951" s="189">
        <v>0</v>
      </c>
      <c r="V951" s="177">
        <v>0</v>
      </c>
      <c r="W951" s="186"/>
      <c r="X951" s="179">
        <f t="shared" si="109"/>
        <v>194</v>
      </c>
      <c r="Y951" s="178">
        <v>0</v>
      </c>
      <c r="Z951" s="187"/>
      <c r="AA951" s="189"/>
      <c r="AB951" s="179"/>
      <c r="AC951" s="175" t="s">
        <v>3589</v>
      </c>
    </row>
    <row r="952" spans="1:29" s="180" customFormat="1" hidden="1" x14ac:dyDescent="0.3">
      <c r="A952" s="181" t="s">
        <v>481</v>
      </c>
      <c r="B952" s="182" t="s">
        <v>567</v>
      </c>
      <c r="C952" s="182" t="s">
        <v>499</v>
      </c>
      <c r="D952" s="182" t="s">
        <v>552</v>
      </c>
      <c r="E952" s="182" t="s">
        <v>371</v>
      </c>
      <c r="F952" s="182" t="s">
        <v>3593</v>
      </c>
      <c r="G952" s="175">
        <v>499</v>
      </c>
      <c r="H952" s="175" t="s">
        <v>3596</v>
      </c>
      <c r="I952" s="182" t="s">
        <v>309</v>
      </c>
      <c r="J952" s="182"/>
      <c r="K952" s="182" t="s">
        <v>486</v>
      </c>
      <c r="L952" s="182" t="s">
        <v>496</v>
      </c>
      <c r="M952" s="183">
        <v>0</v>
      </c>
      <c r="N952" s="188">
        <v>8120</v>
      </c>
      <c r="O952" s="175"/>
      <c r="P952" s="184"/>
      <c r="Q952" s="177"/>
      <c r="R952" s="177">
        <f t="shared" si="108"/>
        <v>1745.0980392156862</v>
      </c>
      <c r="S952" s="184"/>
      <c r="T952" s="185">
        <v>1745.0980392156862</v>
      </c>
      <c r="U952" s="189">
        <v>0</v>
      </c>
      <c r="V952" s="177">
        <v>0</v>
      </c>
      <c r="W952" s="186"/>
      <c r="X952" s="179">
        <f t="shared" si="109"/>
        <v>1745.0980392156862</v>
      </c>
      <c r="Y952" s="178">
        <v>0</v>
      </c>
      <c r="Z952" s="187"/>
      <c r="AA952" s="189"/>
      <c r="AB952" s="179"/>
      <c r="AC952" s="175" t="s">
        <v>3589</v>
      </c>
    </row>
    <row r="953" spans="1:29" s="180" customFormat="1" hidden="1" x14ac:dyDescent="0.3">
      <c r="A953" s="181" t="s">
        <v>481</v>
      </c>
      <c r="B953" s="182" t="s">
        <v>567</v>
      </c>
      <c r="C953" s="182" t="s">
        <v>499</v>
      </c>
      <c r="D953" s="182" t="s">
        <v>552</v>
      </c>
      <c r="E953" s="182" t="s">
        <v>371</v>
      </c>
      <c r="F953" s="182" t="s">
        <v>3594</v>
      </c>
      <c r="G953" s="175">
        <v>499</v>
      </c>
      <c r="H953" s="175" t="s">
        <v>3596</v>
      </c>
      <c r="I953" s="182" t="s">
        <v>312</v>
      </c>
      <c r="J953" s="182"/>
      <c r="K953" s="182" t="s">
        <v>486</v>
      </c>
      <c r="L953" s="182" t="s">
        <v>496</v>
      </c>
      <c r="M953" s="183">
        <v>0</v>
      </c>
      <c r="N953" s="188">
        <v>8122</v>
      </c>
      <c r="O953" s="175"/>
      <c r="P953" s="184"/>
      <c r="Q953" s="177"/>
      <c r="R953" s="177">
        <f t="shared" si="108"/>
        <v>322.95098039215674</v>
      </c>
      <c r="S953" s="184"/>
      <c r="T953" s="185">
        <v>322.95098039215674</v>
      </c>
      <c r="U953" s="189">
        <v>0</v>
      </c>
      <c r="V953" s="177">
        <v>0</v>
      </c>
      <c r="W953" s="186"/>
      <c r="X953" s="179">
        <f t="shared" si="109"/>
        <v>322.95098039215674</v>
      </c>
      <c r="Y953" s="178">
        <v>0</v>
      </c>
      <c r="Z953" s="187"/>
      <c r="AA953" s="189"/>
      <c r="AB953" s="179"/>
      <c r="AC953" s="175" t="s">
        <v>3589</v>
      </c>
    </row>
    <row r="954" spans="1:29" s="180" customFormat="1" hidden="1" x14ac:dyDescent="0.3">
      <c r="A954" s="181" t="s">
        <v>481</v>
      </c>
      <c r="B954" s="182" t="s">
        <v>567</v>
      </c>
      <c r="C954" s="182" t="s">
        <v>499</v>
      </c>
      <c r="D954" s="182" t="s">
        <v>549</v>
      </c>
      <c r="E954" s="190" t="s">
        <v>381</v>
      </c>
      <c r="F954" s="190" t="s">
        <v>3595</v>
      </c>
      <c r="G954" s="175">
        <v>499</v>
      </c>
      <c r="H954" s="175" t="s">
        <v>3596</v>
      </c>
      <c r="I954" s="182" t="s">
        <v>381</v>
      </c>
      <c r="J954" s="182"/>
      <c r="K954" s="182" t="s">
        <v>486</v>
      </c>
      <c r="L954" s="182" t="s">
        <v>496</v>
      </c>
      <c r="M954" s="183">
        <v>0</v>
      </c>
      <c r="N954" s="188">
        <v>7507</v>
      </c>
      <c r="O954" s="175"/>
      <c r="P954" s="184"/>
      <c r="Q954" s="177"/>
      <c r="R954" s="177">
        <f t="shared" si="108"/>
        <v>143.6</v>
      </c>
      <c r="S954" s="184"/>
      <c r="T954" s="185">
        <v>143.6</v>
      </c>
      <c r="U954" s="189">
        <v>0</v>
      </c>
      <c r="V954" s="177">
        <v>0</v>
      </c>
      <c r="W954" s="186"/>
      <c r="X954" s="179">
        <f t="shared" si="109"/>
        <v>143.6</v>
      </c>
      <c r="Y954" s="178">
        <v>0</v>
      </c>
      <c r="Z954" s="187"/>
      <c r="AA954" s="183"/>
      <c r="AB954" s="179"/>
      <c r="AC954" s="175" t="s">
        <v>3589</v>
      </c>
    </row>
    <row r="955" spans="1:29" hidden="1" x14ac:dyDescent="0.3">
      <c r="A955" s="13" t="s">
        <v>481</v>
      </c>
      <c r="B955" s="25" t="s">
        <v>482</v>
      </c>
      <c r="C955" s="25" t="s">
        <v>641</v>
      </c>
      <c r="D955" s="25" t="s">
        <v>1768</v>
      </c>
      <c r="E955" s="25" t="s">
        <v>569</v>
      </c>
      <c r="F955" s="25" t="s">
        <v>3671</v>
      </c>
      <c r="G955" s="28">
        <v>507</v>
      </c>
      <c r="H955" s="25" t="s">
        <v>3672</v>
      </c>
      <c r="I955" s="25"/>
      <c r="J955" s="25"/>
      <c r="K955" s="25" t="s">
        <v>711</v>
      </c>
      <c r="L955" s="25" t="s">
        <v>487</v>
      </c>
      <c r="M955" s="27">
        <v>0.105</v>
      </c>
      <c r="N955" s="14"/>
      <c r="O955" s="14"/>
      <c r="P955" s="22">
        <v>687629.67000000039</v>
      </c>
      <c r="Q955" s="18">
        <v>3150000</v>
      </c>
      <c r="R955" s="18">
        <v>3245108.2500000005</v>
      </c>
      <c r="S955" s="22">
        <f t="shared" ref="S955:S959" si="110">P955+Q955-R955</f>
        <v>592521.41999999993</v>
      </c>
      <c r="T955" s="37">
        <f t="shared" ref="T955:T959" si="111">IF(L955="折扣",R955/(1+AA955)*M955,IF(L955="返现",R955/(1+AA955),R955/(1+M955+AA955)))</f>
        <v>2936749.5475113126</v>
      </c>
      <c r="U955" s="27">
        <v>0</v>
      </c>
      <c r="V955" s="17">
        <v>0</v>
      </c>
      <c r="W955" s="38">
        <f t="shared" ref="W955:W959" si="112">IF(L955="返现",T955*M955,R955-T955)</f>
        <v>308358.70248868782</v>
      </c>
      <c r="X955" s="39">
        <f>R955/(1+11%)</f>
        <v>2923520.945945946</v>
      </c>
      <c r="Y955" s="15">
        <v>0</v>
      </c>
      <c r="Z955" s="51">
        <f t="shared" ref="Z955:Z959" si="113">R955*Y955</f>
        <v>0</v>
      </c>
      <c r="AA955" s="27">
        <v>0</v>
      </c>
      <c r="AB955" s="39">
        <f t="shared" ref="AB955:AB959" si="114">X955</f>
        <v>2923520.945945946</v>
      </c>
      <c r="AC955" s="14"/>
    </row>
    <row r="956" spans="1:29" hidden="1" x14ac:dyDescent="0.3">
      <c r="A956" s="13" t="s">
        <v>3673</v>
      </c>
      <c r="B956" s="25" t="s">
        <v>482</v>
      </c>
      <c r="C956" s="25" t="s">
        <v>641</v>
      </c>
      <c r="D956" s="25" t="s">
        <v>1768</v>
      </c>
      <c r="E956" s="25" t="s">
        <v>569</v>
      </c>
      <c r="F956" s="25" t="s">
        <v>3671</v>
      </c>
      <c r="G956" s="28">
        <v>508</v>
      </c>
      <c r="H956" s="25" t="s">
        <v>3674</v>
      </c>
      <c r="I956" s="25"/>
      <c r="J956" s="25"/>
      <c r="K956" s="25" t="s">
        <v>3675</v>
      </c>
      <c r="L956" s="25" t="s">
        <v>487</v>
      </c>
      <c r="M956" s="27">
        <v>3.5000000000000003E-2</v>
      </c>
      <c r="N956" s="14"/>
      <c r="O956" s="14"/>
      <c r="P956" s="22">
        <v>1092107.6900000004</v>
      </c>
      <c r="Q956" s="18">
        <v>8110000</v>
      </c>
      <c r="R956" s="18">
        <v>8673032.9399999995</v>
      </c>
      <c r="S956" s="22">
        <f t="shared" si="110"/>
        <v>529074.75000000186</v>
      </c>
      <c r="T956" s="37">
        <f t="shared" si="111"/>
        <v>8379741.9710144931</v>
      </c>
      <c r="U956" s="27">
        <v>0</v>
      </c>
      <c r="V956" s="17">
        <v>0</v>
      </c>
      <c r="W956" s="38">
        <f t="shared" si="112"/>
        <v>293290.96898550633</v>
      </c>
      <c r="X956" s="39">
        <f>R956/(1+4%)</f>
        <v>8339454.7499999991</v>
      </c>
      <c r="Y956" s="15">
        <v>0</v>
      </c>
      <c r="Z956" s="51">
        <f t="shared" si="113"/>
        <v>0</v>
      </c>
      <c r="AA956" s="27">
        <v>0</v>
      </c>
      <c r="AB956" s="39">
        <f t="shared" si="114"/>
        <v>8339454.7499999991</v>
      </c>
      <c r="AC956" s="14"/>
    </row>
    <row r="957" spans="1:29" hidden="1" x14ac:dyDescent="0.3">
      <c r="A957" s="13" t="s">
        <v>3673</v>
      </c>
      <c r="B957" s="25" t="s">
        <v>482</v>
      </c>
      <c r="C957" s="25" t="s">
        <v>641</v>
      </c>
      <c r="D957" s="25" t="s">
        <v>1768</v>
      </c>
      <c r="E957" s="25" t="s">
        <v>569</v>
      </c>
      <c r="F957" s="25" t="s">
        <v>3671</v>
      </c>
      <c r="G957" s="28">
        <v>507</v>
      </c>
      <c r="H957" s="25" t="s">
        <v>3672</v>
      </c>
      <c r="I957" s="25"/>
      <c r="J957" s="25"/>
      <c r="K957" s="25" t="s">
        <v>3675</v>
      </c>
      <c r="L957" s="25" t="s">
        <v>487</v>
      </c>
      <c r="M957" s="27">
        <v>7.4999999999999997E-2</v>
      </c>
      <c r="N957" s="14"/>
      <c r="O957" s="14"/>
      <c r="P957" s="22">
        <v>121880.09999999998</v>
      </c>
      <c r="Q957" s="18">
        <v>620000</v>
      </c>
      <c r="R957" s="18">
        <v>610328.09</v>
      </c>
      <c r="S957" s="22">
        <f t="shared" si="110"/>
        <v>131552.01</v>
      </c>
      <c r="T957" s="37">
        <f t="shared" si="111"/>
        <v>567747.06046511629</v>
      </c>
      <c r="U957" s="27">
        <v>0</v>
      </c>
      <c r="V957" s="17">
        <v>0</v>
      </c>
      <c r="W957" s="38">
        <f t="shared" si="112"/>
        <v>42581.029534883681</v>
      </c>
      <c r="X957" s="39">
        <f>R957/(1+8%)</f>
        <v>565118.6018518518</v>
      </c>
      <c r="Y957" s="15">
        <v>0</v>
      </c>
      <c r="Z957" s="51">
        <f t="shared" si="113"/>
        <v>0</v>
      </c>
      <c r="AA957" s="27">
        <v>0</v>
      </c>
      <c r="AB957" s="39">
        <f t="shared" si="114"/>
        <v>565118.6018518518</v>
      </c>
      <c r="AC957" s="14"/>
    </row>
    <row r="958" spans="1:29" hidden="1" x14ac:dyDescent="0.3">
      <c r="A958" s="13" t="s">
        <v>3673</v>
      </c>
      <c r="B958" s="25" t="s">
        <v>482</v>
      </c>
      <c r="C958" s="25" t="s">
        <v>641</v>
      </c>
      <c r="D958" s="25" t="s">
        <v>1768</v>
      </c>
      <c r="E958" s="25" t="s">
        <v>569</v>
      </c>
      <c r="F958" s="25" t="s">
        <v>3676</v>
      </c>
      <c r="G958" s="28">
        <v>511</v>
      </c>
      <c r="H958" s="25" t="s">
        <v>3677</v>
      </c>
      <c r="I958" s="25"/>
      <c r="J958" s="25"/>
      <c r="K958" s="25" t="s">
        <v>3675</v>
      </c>
      <c r="L958" s="25" t="s">
        <v>487</v>
      </c>
      <c r="M958" s="27">
        <v>7.4999999999999997E-2</v>
      </c>
      <c r="N958" s="14"/>
      <c r="O958" s="14"/>
      <c r="P958" s="22">
        <v>110570.86</v>
      </c>
      <c r="Q958" s="52">
        <v>200000</v>
      </c>
      <c r="R958" s="17">
        <v>225518.25</v>
      </c>
      <c r="S958" s="22">
        <f t="shared" si="110"/>
        <v>85052.609999999986</v>
      </c>
      <c r="T958" s="37">
        <f t="shared" si="111"/>
        <v>209784.41860465117</v>
      </c>
      <c r="U958" s="27">
        <v>0</v>
      </c>
      <c r="V958" s="17">
        <v>0</v>
      </c>
      <c r="W958" s="38">
        <f t="shared" si="112"/>
        <v>15733.831395348825</v>
      </c>
      <c r="X958" s="39">
        <f>R958/(1+8%)</f>
        <v>208813.19444444444</v>
      </c>
      <c r="Y958" s="15">
        <v>0</v>
      </c>
      <c r="Z958" s="51">
        <f t="shared" si="113"/>
        <v>0</v>
      </c>
      <c r="AA958" s="27">
        <v>0</v>
      </c>
      <c r="AB958" s="39">
        <f t="shared" si="114"/>
        <v>208813.19444444444</v>
      </c>
      <c r="AC958" s="14"/>
    </row>
    <row r="959" spans="1:29" hidden="1" x14ac:dyDescent="0.3">
      <c r="A959" s="13" t="s">
        <v>3673</v>
      </c>
      <c r="B959" s="25" t="s">
        <v>482</v>
      </c>
      <c r="C959" s="25" t="s">
        <v>641</v>
      </c>
      <c r="D959" s="25" t="s">
        <v>1768</v>
      </c>
      <c r="E959" s="25" t="s">
        <v>569</v>
      </c>
      <c r="F959" s="25" t="s">
        <v>3678</v>
      </c>
      <c r="G959" s="28">
        <v>511</v>
      </c>
      <c r="H959" s="25" t="s">
        <v>3679</v>
      </c>
      <c r="I959" s="25"/>
      <c r="J959" s="25"/>
      <c r="K959" s="25" t="s">
        <v>3680</v>
      </c>
      <c r="L959" s="25" t="s">
        <v>487</v>
      </c>
      <c r="M959" s="27">
        <v>0.14499999999999999</v>
      </c>
      <c r="N959" s="14"/>
      <c r="O959" s="14"/>
      <c r="P959" s="22">
        <v>49655.74</v>
      </c>
      <c r="Q959" s="52">
        <v>250000</v>
      </c>
      <c r="R959" s="17">
        <v>214762.91</v>
      </c>
      <c r="S959" s="22">
        <f t="shared" si="110"/>
        <v>84892.829999999987</v>
      </c>
      <c r="T959" s="37">
        <f t="shared" si="111"/>
        <v>187565.86026200873</v>
      </c>
      <c r="U959" s="27">
        <v>0</v>
      </c>
      <c r="V959" s="17">
        <v>0</v>
      </c>
      <c r="W959" s="38">
        <f t="shared" si="112"/>
        <v>27197.04973799127</v>
      </c>
      <c r="X959" s="39">
        <f>R959/(1+15%)</f>
        <v>186750.35652173916</v>
      </c>
      <c r="Y959" s="15">
        <v>0</v>
      </c>
      <c r="Z959" s="51">
        <f t="shared" si="113"/>
        <v>0</v>
      </c>
      <c r="AA959" s="27">
        <v>0</v>
      </c>
      <c r="AB959" s="39">
        <f t="shared" si="114"/>
        <v>186750.35652173916</v>
      </c>
      <c r="AC959" s="14"/>
    </row>
  </sheetData>
  <autoFilter ref="A1:AC959">
    <filterColumn colId="13">
      <filters>
        <filter val="1000206572"/>
      </filters>
    </filterColumn>
  </autoFilter>
  <phoneticPr fontId="3"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M44"/>
  <sheetViews>
    <sheetView workbookViewId="0">
      <selection activeCell="E1" sqref="E1:E1048576"/>
    </sheetView>
  </sheetViews>
  <sheetFormatPr defaultColWidth="9" defaultRowHeight="14" x14ac:dyDescent="0.25"/>
  <cols>
    <col min="1" max="1" width="12.7265625" style="48" customWidth="1"/>
    <col min="2" max="2" width="47" style="48" bestFit="1" customWidth="1"/>
    <col min="3" max="3" width="14.36328125" style="48" customWidth="1"/>
    <col min="4" max="4" width="11" style="48" bestFit="1" customWidth="1"/>
    <col min="5" max="6" width="17.26953125" style="48" bestFit="1" customWidth="1"/>
    <col min="7" max="7" width="7.08984375" style="48" customWidth="1"/>
    <col min="8" max="8" width="9.453125" style="48" customWidth="1"/>
    <col min="9" max="9" width="10.90625" style="48" customWidth="1"/>
    <col min="10" max="11" width="9.453125" style="48" customWidth="1"/>
    <col min="12" max="12" width="7.90625" style="48" customWidth="1"/>
    <col min="13" max="13" width="36.90625" style="48" customWidth="1"/>
    <col min="14" max="16384" width="9" style="48"/>
  </cols>
  <sheetData>
    <row r="1" spans="1:13" ht="15" x14ac:dyDescent="0.35">
      <c r="A1" s="116"/>
      <c r="B1" s="116"/>
      <c r="C1" s="116"/>
      <c r="D1" s="116"/>
      <c r="E1" s="117"/>
      <c r="F1" s="117"/>
      <c r="G1" s="116"/>
      <c r="H1" s="118"/>
      <c r="I1" s="119" t="s">
        <v>3517</v>
      </c>
      <c r="J1" s="119" t="s">
        <v>3518</v>
      </c>
      <c r="K1" s="116"/>
      <c r="L1" s="119" t="s">
        <v>3519</v>
      </c>
      <c r="M1" s="120"/>
    </row>
    <row r="2" spans="1:13" s="125" customFormat="1" x14ac:dyDescent="0.25">
      <c r="A2" s="121" t="s">
        <v>3520</v>
      </c>
      <c r="B2" s="121" t="s">
        <v>3521</v>
      </c>
      <c r="C2" s="121" t="s">
        <v>3522</v>
      </c>
      <c r="D2" s="121" t="s">
        <v>462</v>
      </c>
      <c r="E2" s="122" t="s">
        <v>475</v>
      </c>
      <c r="F2" s="122" t="s">
        <v>3523</v>
      </c>
      <c r="G2" s="123" t="s">
        <v>3524</v>
      </c>
      <c r="H2" s="122" t="s">
        <v>3525</v>
      </c>
      <c r="I2" s="124" t="s">
        <v>3526</v>
      </c>
      <c r="J2" s="124" t="s">
        <v>3527</v>
      </c>
      <c r="K2" s="122" t="s">
        <v>3528</v>
      </c>
      <c r="L2" s="121" t="s">
        <v>463</v>
      </c>
      <c r="M2" s="121" t="s">
        <v>480</v>
      </c>
    </row>
    <row r="3" spans="1:13" x14ac:dyDescent="0.25">
      <c r="A3" s="110" t="s">
        <v>3478</v>
      </c>
      <c r="B3" s="110" t="s">
        <v>1620</v>
      </c>
      <c r="C3" s="110" t="s">
        <v>3529</v>
      </c>
      <c r="D3" s="110" t="s">
        <v>486</v>
      </c>
      <c r="E3" s="126">
        <v>434873.31</v>
      </c>
      <c r="F3" s="126">
        <f>E3</f>
        <v>434873.31</v>
      </c>
      <c r="G3" s="127">
        <v>7.4999999999999997E-2</v>
      </c>
      <c r="H3" s="128">
        <f>G3*F3</f>
        <v>32615.498249999997</v>
      </c>
      <c r="I3" s="129">
        <v>5851.33</v>
      </c>
      <c r="J3" s="130"/>
      <c r="K3" s="131">
        <f>H3-I3</f>
        <v>26764.168249999995</v>
      </c>
      <c r="L3" s="110" t="s">
        <v>3530</v>
      </c>
      <c r="M3" s="132" t="s">
        <v>3531</v>
      </c>
    </row>
    <row r="4" spans="1:13" x14ac:dyDescent="0.25">
      <c r="A4" s="110" t="s">
        <v>3478</v>
      </c>
      <c r="B4" s="110" t="s">
        <v>1620</v>
      </c>
      <c r="C4" s="110" t="s">
        <v>3529</v>
      </c>
      <c r="D4" s="110" t="s">
        <v>711</v>
      </c>
      <c r="E4" s="126">
        <v>14976.39795</v>
      </c>
      <c r="F4" s="126">
        <f>E4</f>
        <v>14976.39795</v>
      </c>
      <c r="G4" s="127">
        <v>0.12</v>
      </c>
      <c r="H4" s="128">
        <f>G4*F4</f>
        <v>1797.1677540000001</v>
      </c>
      <c r="I4" s="129">
        <v>8118.59</v>
      </c>
      <c r="J4" s="130"/>
      <c r="K4" s="131">
        <f>H4-I4</f>
        <v>-6321.4222460000001</v>
      </c>
      <c r="L4" s="110" t="s">
        <v>3530</v>
      </c>
      <c r="M4" s="132" t="s">
        <v>3531</v>
      </c>
    </row>
    <row r="5" spans="1:13" x14ac:dyDescent="0.25">
      <c r="A5" s="110" t="s">
        <v>3478</v>
      </c>
      <c r="B5" s="110" t="s">
        <v>1620</v>
      </c>
      <c r="C5" s="110" t="s">
        <v>3529</v>
      </c>
      <c r="D5" s="110" t="s">
        <v>2934</v>
      </c>
      <c r="E5" s="126">
        <v>129987.89899</v>
      </c>
      <c r="F5" s="126">
        <f t="shared" ref="F5:F6" si="0">E5</f>
        <v>129987.89899</v>
      </c>
      <c r="G5" s="127">
        <v>0.12</v>
      </c>
      <c r="H5" s="128">
        <f t="shared" ref="H5:H6" si="1">G5*F5</f>
        <v>15598.5478788</v>
      </c>
      <c r="I5" s="129"/>
      <c r="J5" s="130"/>
      <c r="K5" s="131">
        <f t="shared" ref="K5:K6" si="2">H5-I5</f>
        <v>15598.5478788</v>
      </c>
      <c r="L5" s="110" t="s">
        <v>3530</v>
      </c>
      <c r="M5" s="132" t="s">
        <v>3531</v>
      </c>
    </row>
    <row r="6" spans="1:13" x14ac:dyDescent="0.25">
      <c r="A6" s="110" t="s">
        <v>3478</v>
      </c>
      <c r="B6" s="110" t="s">
        <v>1620</v>
      </c>
      <c r="C6" s="110" t="s">
        <v>3529</v>
      </c>
      <c r="D6" s="110" t="s">
        <v>1709</v>
      </c>
      <c r="E6" s="126">
        <v>7134.4745699999994</v>
      </c>
      <c r="F6" s="126">
        <f t="shared" si="0"/>
        <v>7134.4745699999994</v>
      </c>
      <c r="G6" s="127">
        <v>0.12</v>
      </c>
      <c r="H6" s="128">
        <f t="shared" si="1"/>
        <v>856.13694839999994</v>
      </c>
      <c r="I6" s="129"/>
      <c r="J6" s="130"/>
      <c r="K6" s="131">
        <f t="shared" si="2"/>
        <v>856.13694839999994</v>
      </c>
      <c r="L6" s="110" t="s">
        <v>3530</v>
      </c>
      <c r="M6" s="132" t="s">
        <v>3531</v>
      </c>
    </row>
    <row r="7" spans="1:13" ht="23" x14ac:dyDescent="0.25">
      <c r="A7" s="110" t="s">
        <v>3492</v>
      </c>
      <c r="B7" s="110" t="s">
        <v>1623</v>
      </c>
      <c r="C7" s="110" t="s">
        <v>3529</v>
      </c>
      <c r="D7" s="110" t="s">
        <v>761</v>
      </c>
      <c r="E7" s="126">
        <v>10706.03</v>
      </c>
      <c r="F7" s="126">
        <f>E7</f>
        <v>10706.03</v>
      </c>
      <c r="G7" s="127">
        <v>0.04</v>
      </c>
      <c r="H7" s="128">
        <f>G7*F7</f>
        <v>428.24120000000005</v>
      </c>
      <c r="I7" s="129"/>
      <c r="J7" s="130"/>
      <c r="K7" s="131">
        <f>H7-I7</f>
        <v>428.24120000000005</v>
      </c>
      <c r="L7" s="110" t="s">
        <v>3530</v>
      </c>
      <c r="M7" s="132" t="s">
        <v>3532</v>
      </c>
    </row>
    <row r="8" spans="1:13" x14ac:dyDescent="0.25">
      <c r="A8" s="110" t="s">
        <v>3492</v>
      </c>
      <c r="B8" s="110" t="s">
        <v>1623</v>
      </c>
      <c r="C8" s="110" t="s">
        <v>3529</v>
      </c>
      <c r="D8" s="110" t="s">
        <v>752</v>
      </c>
      <c r="E8" s="126">
        <v>0</v>
      </c>
      <c r="F8" s="126">
        <v>0</v>
      </c>
      <c r="G8" s="127">
        <v>0.08</v>
      </c>
      <c r="H8" s="128">
        <f>G8*F8</f>
        <v>0</v>
      </c>
      <c r="I8" s="129"/>
      <c r="J8" s="130"/>
      <c r="K8" s="131">
        <f>H8-I8</f>
        <v>0</v>
      </c>
      <c r="L8" s="110" t="s">
        <v>3530</v>
      </c>
      <c r="M8" s="132"/>
    </row>
    <row r="9" spans="1:13" x14ac:dyDescent="0.25">
      <c r="A9" s="110" t="s">
        <v>3475</v>
      </c>
      <c r="B9" s="110" t="s">
        <v>3116</v>
      </c>
      <c r="C9" s="110" t="s">
        <v>3529</v>
      </c>
      <c r="D9" s="110" t="s">
        <v>486</v>
      </c>
      <c r="E9" s="126">
        <v>15635323.539999999</v>
      </c>
      <c r="F9" s="126">
        <f>E9</f>
        <v>15635323.539999999</v>
      </c>
      <c r="G9" s="127">
        <v>2.5000000000000001E-2</v>
      </c>
      <c r="H9" s="128">
        <f>G9*F9</f>
        <v>390883.08850000001</v>
      </c>
      <c r="I9" s="129"/>
      <c r="J9" s="130"/>
      <c r="K9" s="131">
        <f>H9-I9</f>
        <v>390883.08850000001</v>
      </c>
      <c r="L9" s="110" t="s">
        <v>487</v>
      </c>
      <c r="M9" s="112"/>
    </row>
    <row r="10" spans="1:13" ht="14.5" x14ac:dyDescent="0.3">
      <c r="A10" s="110" t="s">
        <v>3533</v>
      </c>
      <c r="B10" s="110" t="s">
        <v>485</v>
      </c>
      <c r="C10" s="110" t="s">
        <v>3529</v>
      </c>
      <c r="D10" s="133" t="s">
        <v>486</v>
      </c>
      <c r="E10" s="134">
        <v>5264054.6100000003</v>
      </c>
      <c r="F10" s="134">
        <f>E10</f>
        <v>5264054.6100000003</v>
      </c>
      <c r="G10" s="135">
        <v>9.9400000000000002E-2</v>
      </c>
      <c r="H10" s="134">
        <f>F10*G10</f>
        <v>523247.02823400003</v>
      </c>
      <c r="I10" s="130"/>
      <c r="J10" s="130"/>
      <c r="K10" s="131">
        <f t="shared" ref="K10:K30" si="3">H10-I10</f>
        <v>523247.02823400003</v>
      </c>
      <c r="L10" s="110" t="s">
        <v>3530</v>
      </c>
      <c r="M10" s="136"/>
    </row>
    <row r="11" spans="1:13" ht="14.5" x14ac:dyDescent="0.3">
      <c r="A11" s="110" t="s">
        <v>3533</v>
      </c>
      <c r="B11" s="110" t="s">
        <v>485</v>
      </c>
      <c r="C11" s="110" t="s">
        <v>3529</v>
      </c>
      <c r="D11" s="133" t="s">
        <v>2934</v>
      </c>
      <c r="E11" s="134">
        <v>23978.5</v>
      </c>
      <c r="F11" s="134">
        <f t="shared" ref="F11:F12" si="4">E11</f>
        <v>23978.5</v>
      </c>
      <c r="G11" s="135">
        <v>0.08</v>
      </c>
      <c r="H11" s="134">
        <f>F11*G11</f>
        <v>1918.28</v>
      </c>
      <c r="I11" s="129"/>
      <c r="J11" s="130"/>
      <c r="K11" s="131">
        <f t="shared" si="3"/>
        <v>1918.28</v>
      </c>
      <c r="L11" s="110" t="s">
        <v>3530</v>
      </c>
      <c r="M11" s="136"/>
    </row>
    <row r="12" spans="1:13" ht="14.5" x14ac:dyDescent="0.3">
      <c r="A12" s="110" t="s">
        <v>3533</v>
      </c>
      <c r="B12" s="110" t="s">
        <v>485</v>
      </c>
      <c r="C12" s="110" t="s">
        <v>3529</v>
      </c>
      <c r="D12" s="133" t="s">
        <v>546</v>
      </c>
      <c r="E12" s="134">
        <v>1699721.9</v>
      </c>
      <c r="F12" s="134">
        <f t="shared" si="4"/>
        <v>1699721.9</v>
      </c>
      <c r="G12" s="135">
        <v>0.11940000000000001</v>
      </c>
      <c r="H12" s="134">
        <f>F12*G12</f>
        <v>202946.79485999999</v>
      </c>
      <c r="I12" s="129"/>
      <c r="J12" s="130"/>
      <c r="K12" s="131">
        <f t="shared" si="3"/>
        <v>202946.79485999999</v>
      </c>
      <c r="L12" s="110" t="s">
        <v>3530</v>
      </c>
      <c r="M12" s="136"/>
    </row>
    <row r="13" spans="1:13" ht="23" x14ac:dyDescent="0.25">
      <c r="A13" s="110" t="s">
        <v>3534</v>
      </c>
      <c r="B13" s="110" t="s">
        <v>3535</v>
      </c>
      <c r="C13" s="110" t="s">
        <v>3529</v>
      </c>
      <c r="D13" s="110" t="s">
        <v>451</v>
      </c>
      <c r="E13" s="134">
        <v>0</v>
      </c>
      <c r="F13" s="134">
        <v>0</v>
      </c>
      <c r="G13" s="111" t="s">
        <v>451</v>
      </c>
      <c r="H13" s="134" t="s">
        <v>451</v>
      </c>
      <c r="I13" s="129">
        <f>13092009.34+852184.7</f>
        <v>13944194.039999999</v>
      </c>
      <c r="J13" s="130"/>
      <c r="K13" s="131" t="e">
        <f t="shared" si="3"/>
        <v>#VALUE!</v>
      </c>
      <c r="L13" s="110" t="s">
        <v>487</v>
      </c>
      <c r="M13" s="132" t="s">
        <v>3536</v>
      </c>
    </row>
    <row r="14" spans="1:13" s="172" customFormat="1" x14ac:dyDescent="0.25">
      <c r="A14" s="166" t="s">
        <v>3477</v>
      </c>
      <c r="B14" s="166" t="s">
        <v>695</v>
      </c>
      <c r="C14" s="166" t="s">
        <v>3529</v>
      </c>
      <c r="D14" s="166" t="s">
        <v>486</v>
      </c>
      <c r="E14" s="126">
        <v>351007.88000000006</v>
      </c>
      <c r="F14" s="126">
        <f>E14</f>
        <v>351007.88000000006</v>
      </c>
      <c r="G14" s="104">
        <v>6.5000000000000002E-2</v>
      </c>
      <c r="H14" s="167">
        <f t="shared" ref="H14:H30" si="5">F14*G14</f>
        <v>22815.512200000005</v>
      </c>
      <c r="I14" s="168">
        <v>85094.6</v>
      </c>
      <c r="J14" s="169"/>
      <c r="K14" s="170">
        <f t="shared" si="3"/>
        <v>-62279.087800000001</v>
      </c>
      <c r="L14" s="166" t="s">
        <v>3530</v>
      </c>
      <c r="M14" s="171" t="s">
        <v>3537</v>
      </c>
    </row>
    <row r="15" spans="1:13" s="172" customFormat="1" x14ac:dyDescent="0.25">
      <c r="A15" s="166" t="s">
        <v>3477</v>
      </c>
      <c r="B15" s="166" t="s">
        <v>695</v>
      </c>
      <c r="C15" s="166" t="s">
        <v>3529</v>
      </c>
      <c r="D15" s="166" t="s">
        <v>711</v>
      </c>
      <c r="E15" s="126">
        <v>409539.92000000004</v>
      </c>
      <c r="F15" s="126">
        <f t="shared" ref="F15:F16" si="6">E15</f>
        <v>409539.92000000004</v>
      </c>
      <c r="G15" s="104">
        <v>0.14000000000000001</v>
      </c>
      <c r="H15" s="167">
        <f t="shared" si="5"/>
        <v>57335.588800000012</v>
      </c>
      <c r="I15" s="168"/>
      <c r="J15" s="169"/>
      <c r="K15" s="170">
        <f t="shared" si="3"/>
        <v>57335.588800000012</v>
      </c>
      <c r="L15" s="166" t="s">
        <v>3530</v>
      </c>
      <c r="M15" s="173"/>
    </row>
    <row r="16" spans="1:13" s="172" customFormat="1" x14ac:dyDescent="0.25">
      <c r="A16" s="166" t="s">
        <v>3477</v>
      </c>
      <c r="B16" s="166" t="s">
        <v>695</v>
      </c>
      <c r="C16" s="166" t="s">
        <v>3529</v>
      </c>
      <c r="D16" s="166" t="s">
        <v>2934</v>
      </c>
      <c r="E16" s="126">
        <v>0</v>
      </c>
      <c r="F16" s="126">
        <f t="shared" si="6"/>
        <v>0</v>
      </c>
      <c r="G16" s="104">
        <v>0.14000000000000001</v>
      </c>
      <c r="H16" s="167">
        <f t="shared" si="5"/>
        <v>0</v>
      </c>
      <c r="I16" s="168"/>
      <c r="J16" s="169"/>
      <c r="K16" s="170">
        <f t="shared" si="3"/>
        <v>0</v>
      </c>
      <c r="L16" s="166" t="s">
        <v>3530</v>
      </c>
      <c r="M16" s="173"/>
    </row>
    <row r="17" spans="1:13" x14ac:dyDescent="0.25">
      <c r="A17" s="110" t="s">
        <v>3479</v>
      </c>
      <c r="B17" s="110" t="s">
        <v>2961</v>
      </c>
      <c r="C17" s="110" t="s">
        <v>3529</v>
      </c>
      <c r="D17" s="110" t="s">
        <v>486</v>
      </c>
      <c r="E17" s="126">
        <v>81833.599999999904</v>
      </c>
      <c r="F17" s="126">
        <f>E17</f>
        <v>81833.599999999904</v>
      </c>
      <c r="G17" s="127">
        <v>7.4999999999999997E-2</v>
      </c>
      <c r="H17" s="134">
        <f t="shared" si="5"/>
        <v>6137.5199999999923</v>
      </c>
      <c r="I17" s="129">
        <v>247574.01</v>
      </c>
      <c r="J17" s="130"/>
      <c r="K17" s="131">
        <f t="shared" si="3"/>
        <v>-241436.49000000002</v>
      </c>
      <c r="L17" s="110" t="s">
        <v>3530</v>
      </c>
      <c r="M17" s="132" t="s">
        <v>3538</v>
      </c>
    </row>
    <row r="18" spans="1:13" x14ac:dyDescent="0.25">
      <c r="A18" s="110" t="s">
        <v>3479</v>
      </c>
      <c r="B18" s="110" t="s">
        <v>2961</v>
      </c>
      <c r="C18" s="110" t="s">
        <v>3529</v>
      </c>
      <c r="D18" s="110" t="s">
        <v>711</v>
      </c>
      <c r="E18" s="126">
        <v>2053592.91</v>
      </c>
      <c r="F18" s="126">
        <f t="shared" ref="F18:F30" si="7">E18</f>
        <v>2053592.91</v>
      </c>
      <c r="G18" s="127">
        <v>0.15</v>
      </c>
      <c r="H18" s="134">
        <f t="shared" si="5"/>
        <v>308038.93649999995</v>
      </c>
      <c r="I18" s="129"/>
      <c r="J18" s="130"/>
      <c r="K18" s="131">
        <f t="shared" si="3"/>
        <v>308038.93649999995</v>
      </c>
      <c r="L18" s="110" t="s">
        <v>3530</v>
      </c>
      <c r="M18" s="132"/>
    </row>
    <row r="19" spans="1:13" x14ac:dyDescent="0.25">
      <c r="A19" s="110" t="s">
        <v>3479</v>
      </c>
      <c r="B19" s="110" t="s">
        <v>2961</v>
      </c>
      <c r="C19" s="110" t="s">
        <v>3529</v>
      </c>
      <c r="D19" s="110" t="s">
        <v>2934</v>
      </c>
      <c r="E19" s="126">
        <v>1176306.69</v>
      </c>
      <c r="F19" s="126">
        <f t="shared" si="7"/>
        <v>1176306.69</v>
      </c>
      <c r="G19" s="127">
        <v>0.15</v>
      </c>
      <c r="H19" s="134">
        <f t="shared" si="5"/>
        <v>176446.00349999999</v>
      </c>
      <c r="I19" s="129"/>
      <c r="J19" s="130"/>
      <c r="K19" s="131">
        <f t="shared" si="3"/>
        <v>176446.00349999999</v>
      </c>
      <c r="L19" s="110" t="s">
        <v>3530</v>
      </c>
      <c r="M19" s="132"/>
    </row>
    <row r="20" spans="1:13" x14ac:dyDescent="0.25">
      <c r="A20" s="110" t="s">
        <v>3479</v>
      </c>
      <c r="B20" s="110" t="s">
        <v>2961</v>
      </c>
      <c r="C20" s="110" t="s">
        <v>3529</v>
      </c>
      <c r="D20" s="110" t="s">
        <v>3501</v>
      </c>
      <c r="E20" s="126">
        <v>0</v>
      </c>
      <c r="F20" s="126">
        <f t="shared" si="7"/>
        <v>0</v>
      </c>
      <c r="G20" s="127">
        <v>0.15</v>
      </c>
      <c r="H20" s="134">
        <f t="shared" si="5"/>
        <v>0</v>
      </c>
      <c r="I20" s="129"/>
      <c r="J20" s="130"/>
      <c r="K20" s="131">
        <f t="shared" si="3"/>
        <v>0</v>
      </c>
      <c r="L20" s="110" t="s">
        <v>3530</v>
      </c>
      <c r="M20" s="132"/>
    </row>
    <row r="21" spans="1:13" x14ac:dyDescent="0.25">
      <c r="A21" s="110" t="s">
        <v>3480</v>
      </c>
      <c r="B21" s="110" t="s">
        <v>2913</v>
      </c>
      <c r="C21" s="110" t="s">
        <v>3529</v>
      </c>
      <c r="D21" s="110" t="s">
        <v>486</v>
      </c>
      <c r="E21" s="126">
        <v>445146.14</v>
      </c>
      <c r="F21" s="126">
        <f t="shared" si="7"/>
        <v>445146.14</v>
      </c>
      <c r="G21" s="127">
        <v>0.03</v>
      </c>
      <c r="H21" s="134">
        <f t="shared" si="5"/>
        <v>13354.3842</v>
      </c>
      <c r="I21" s="129">
        <v>19433.080000000002</v>
      </c>
      <c r="J21" s="130"/>
      <c r="K21" s="131">
        <f t="shared" si="3"/>
        <v>-6078.6958000000013</v>
      </c>
      <c r="L21" s="110" t="s">
        <v>3530</v>
      </c>
      <c r="M21" s="132" t="s">
        <v>3539</v>
      </c>
    </row>
    <row r="22" spans="1:13" x14ac:dyDescent="0.25">
      <c r="A22" s="110" t="s">
        <v>3480</v>
      </c>
      <c r="B22" s="110" t="s">
        <v>2913</v>
      </c>
      <c r="C22" s="110" t="s">
        <v>3529</v>
      </c>
      <c r="D22" s="110" t="s">
        <v>711</v>
      </c>
      <c r="E22" s="126">
        <v>24133.14</v>
      </c>
      <c r="F22" s="126">
        <f t="shared" si="7"/>
        <v>24133.14</v>
      </c>
      <c r="G22" s="127">
        <v>0.1</v>
      </c>
      <c r="H22" s="134">
        <f t="shared" si="5"/>
        <v>2413.3139999999999</v>
      </c>
      <c r="I22" s="129"/>
      <c r="J22" s="130"/>
      <c r="K22" s="131">
        <f t="shared" si="3"/>
        <v>2413.3139999999999</v>
      </c>
      <c r="L22" s="110" t="s">
        <v>3530</v>
      </c>
      <c r="M22" s="132"/>
    </row>
    <row r="23" spans="1:13" x14ac:dyDescent="0.25">
      <c r="A23" s="110" t="s">
        <v>3480</v>
      </c>
      <c r="B23" s="110" t="s">
        <v>2913</v>
      </c>
      <c r="C23" s="110" t="s">
        <v>3540</v>
      </c>
      <c r="D23" s="110" t="s">
        <v>2934</v>
      </c>
      <c r="E23" s="126">
        <v>46255.45</v>
      </c>
      <c r="F23" s="126">
        <f t="shared" si="7"/>
        <v>46255.45</v>
      </c>
      <c r="G23" s="127">
        <v>0.1</v>
      </c>
      <c r="H23" s="134">
        <f t="shared" si="5"/>
        <v>4625.5450000000001</v>
      </c>
      <c r="I23" s="129"/>
      <c r="J23" s="130"/>
      <c r="K23" s="131">
        <f t="shared" si="3"/>
        <v>4625.5450000000001</v>
      </c>
      <c r="L23" s="110" t="s">
        <v>3530</v>
      </c>
      <c r="M23" s="132"/>
    </row>
    <row r="24" spans="1:13" x14ac:dyDescent="0.25">
      <c r="A24" s="110" t="s">
        <v>3481</v>
      </c>
      <c r="B24" s="110" t="s">
        <v>2916</v>
      </c>
      <c r="C24" s="110" t="s">
        <v>3529</v>
      </c>
      <c r="D24" s="110" t="s">
        <v>486</v>
      </c>
      <c r="E24" s="126">
        <v>4108.58</v>
      </c>
      <c r="F24" s="126">
        <f t="shared" si="7"/>
        <v>4108.58</v>
      </c>
      <c r="G24" s="127">
        <v>6.5000000000000002E-2</v>
      </c>
      <c r="H24" s="134">
        <f t="shared" si="5"/>
        <v>267.05770000000001</v>
      </c>
      <c r="I24" s="129"/>
      <c r="J24" s="130"/>
      <c r="K24" s="131">
        <f t="shared" si="3"/>
        <v>267.05770000000001</v>
      </c>
      <c r="L24" s="110" t="s">
        <v>3530</v>
      </c>
      <c r="M24" s="132"/>
    </row>
    <row r="25" spans="1:13" x14ac:dyDescent="0.25">
      <c r="A25" s="110" t="s">
        <v>3481</v>
      </c>
      <c r="B25" s="110" t="s">
        <v>2916</v>
      </c>
      <c r="C25" s="110" t="s">
        <v>3529</v>
      </c>
      <c r="D25" s="110" t="s">
        <v>3471</v>
      </c>
      <c r="E25" s="126">
        <v>3000</v>
      </c>
      <c r="F25" s="126">
        <f t="shared" si="7"/>
        <v>3000</v>
      </c>
      <c r="G25" s="127">
        <v>6.5000000000000002E-2</v>
      </c>
      <c r="H25" s="134">
        <f t="shared" si="5"/>
        <v>195</v>
      </c>
      <c r="I25" s="129"/>
      <c r="J25" s="130"/>
      <c r="K25" s="131">
        <f t="shared" si="3"/>
        <v>195</v>
      </c>
      <c r="L25" s="110" t="s">
        <v>3530</v>
      </c>
      <c r="M25" s="132"/>
    </row>
    <row r="26" spans="1:13" x14ac:dyDescent="0.25">
      <c r="A26" s="110" t="s">
        <v>3481</v>
      </c>
      <c r="B26" s="110" t="s">
        <v>2916</v>
      </c>
      <c r="C26" s="110" t="s">
        <v>3529</v>
      </c>
      <c r="D26" s="110" t="s">
        <v>711</v>
      </c>
      <c r="E26" s="126">
        <v>0</v>
      </c>
      <c r="F26" s="126">
        <f t="shared" si="7"/>
        <v>0</v>
      </c>
      <c r="G26" s="127">
        <v>0.14000000000000001</v>
      </c>
      <c r="H26" s="134">
        <f t="shared" si="5"/>
        <v>0</v>
      </c>
      <c r="I26" s="129"/>
      <c r="J26" s="130"/>
      <c r="K26" s="131">
        <f t="shared" si="3"/>
        <v>0</v>
      </c>
      <c r="L26" s="110" t="s">
        <v>3530</v>
      </c>
      <c r="M26" s="132"/>
    </row>
    <row r="27" spans="1:13" x14ac:dyDescent="0.25">
      <c r="A27" s="110" t="s">
        <v>3481</v>
      </c>
      <c r="B27" s="110" t="s">
        <v>2916</v>
      </c>
      <c r="C27" s="110" t="s">
        <v>3540</v>
      </c>
      <c r="D27" s="110" t="s">
        <v>2934</v>
      </c>
      <c r="E27" s="126">
        <v>0</v>
      </c>
      <c r="F27" s="126">
        <f t="shared" si="7"/>
        <v>0</v>
      </c>
      <c r="G27" s="127">
        <v>0.14000000000000001</v>
      </c>
      <c r="H27" s="134">
        <f t="shared" si="5"/>
        <v>0</v>
      </c>
      <c r="I27" s="129"/>
      <c r="J27" s="130"/>
      <c r="K27" s="131">
        <f t="shared" si="3"/>
        <v>0</v>
      </c>
      <c r="L27" s="110" t="s">
        <v>3530</v>
      </c>
      <c r="M27" s="132"/>
    </row>
    <row r="28" spans="1:13" x14ac:dyDescent="0.25">
      <c r="A28" s="137" t="s">
        <v>3516</v>
      </c>
      <c r="B28" s="137" t="s">
        <v>2887</v>
      </c>
      <c r="C28" s="137" t="s">
        <v>3529</v>
      </c>
      <c r="D28" s="137" t="s">
        <v>486</v>
      </c>
      <c r="E28" s="126">
        <v>3535.16</v>
      </c>
      <c r="F28" s="126">
        <f t="shared" si="7"/>
        <v>3535.16</v>
      </c>
      <c r="G28" s="127">
        <v>0.08</v>
      </c>
      <c r="H28" s="138">
        <f t="shared" si="5"/>
        <v>282.81279999999998</v>
      </c>
      <c r="I28" s="129"/>
      <c r="J28" s="130"/>
      <c r="K28" s="139">
        <f t="shared" si="3"/>
        <v>282.81279999999998</v>
      </c>
      <c r="L28" s="137" t="s">
        <v>3530</v>
      </c>
      <c r="M28" s="140"/>
    </row>
    <row r="29" spans="1:13" x14ac:dyDescent="0.25">
      <c r="A29" s="137" t="s">
        <v>3516</v>
      </c>
      <c r="B29" s="137" t="s">
        <v>2887</v>
      </c>
      <c r="C29" s="137" t="s">
        <v>3529</v>
      </c>
      <c r="D29" s="137" t="s">
        <v>711</v>
      </c>
      <c r="E29" s="126">
        <v>0</v>
      </c>
      <c r="F29" s="126">
        <f t="shared" si="7"/>
        <v>0</v>
      </c>
      <c r="G29" s="127">
        <v>0.15</v>
      </c>
      <c r="H29" s="138">
        <f t="shared" si="5"/>
        <v>0</v>
      </c>
      <c r="I29" s="129"/>
      <c r="J29" s="130"/>
      <c r="K29" s="139">
        <f t="shared" si="3"/>
        <v>0</v>
      </c>
      <c r="L29" s="137" t="s">
        <v>3530</v>
      </c>
      <c r="M29" s="140"/>
    </row>
    <row r="30" spans="1:13" x14ac:dyDescent="0.25">
      <c r="A30" s="137" t="s">
        <v>3516</v>
      </c>
      <c r="B30" s="137" t="s">
        <v>2887</v>
      </c>
      <c r="C30" s="137" t="s">
        <v>3529</v>
      </c>
      <c r="D30" s="137" t="s">
        <v>2934</v>
      </c>
      <c r="E30" s="126">
        <v>0</v>
      </c>
      <c r="F30" s="126">
        <f t="shared" si="7"/>
        <v>0</v>
      </c>
      <c r="G30" s="127">
        <v>0.15</v>
      </c>
      <c r="H30" s="138">
        <f t="shared" si="5"/>
        <v>0</v>
      </c>
      <c r="I30" s="129"/>
      <c r="J30" s="130"/>
      <c r="K30" s="139">
        <f t="shared" si="3"/>
        <v>0</v>
      </c>
      <c r="L30" s="137" t="s">
        <v>3530</v>
      </c>
      <c r="M30" s="140"/>
    </row>
    <row r="31" spans="1:13" x14ac:dyDescent="0.25">
      <c r="A31" s="157" t="s">
        <v>3562</v>
      </c>
      <c r="B31" s="102" t="s">
        <v>2319</v>
      </c>
      <c r="C31" s="157" t="s">
        <v>3575</v>
      </c>
      <c r="D31" s="157" t="s">
        <v>3576</v>
      </c>
      <c r="E31" s="158">
        <v>1302650</v>
      </c>
      <c r="F31" s="158">
        <v>1302650</v>
      </c>
      <c r="G31" s="159">
        <v>7.0000000000000007E-2</v>
      </c>
      <c r="H31" s="158">
        <f>F31*G31</f>
        <v>91185.500000000015</v>
      </c>
      <c r="I31" s="160"/>
      <c r="J31" s="158"/>
      <c r="K31" s="130"/>
      <c r="L31" s="137" t="s">
        <v>547</v>
      </c>
      <c r="M31" s="161"/>
    </row>
    <row r="32" spans="1:13" x14ac:dyDescent="0.25">
      <c r="A32" s="157" t="s">
        <v>3562</v>
      </c>
      <c r="B32" s="102" t="s">
        <v>2319</v>
      </c>
      <c r="C32" s="157" t="s">
        <v>3575</v>
      </c>
      <c r="D32" s="157" t="s">
        <v>3471</v>
      </c>
      <c r="E32" s="158">
        <v>0</v>
      </c>
      <c r="F32" s="158">
        <v>0</v>
      </c>
      <c r="G32" s="159">
        <v>0</v>
      </c>
      <c r="H32" s="158">
        <f>F32*G32</f>
        <v>0</v>
      </c>
      <c r="I32" s="160"/>
      <c r="J32" s="158"/>
      <c r="K32" s="130">
        <f>H32-I32</f>
        <v>0</v>
      </c>
      <c r="L32" s="137" t="s">
        <v>547</v>
      </c>
      <c r="M32" s="162"/>
    </row>
    <row r="33" spans="1:13" x14ac:dyDescent="0.25">
      <c r="A33" s="157" t="s">
        <v>3562</v>
      </c>
      <c r="B33" s="102" t="s">
        <v>2319</v>
      </c>
      <c r="C33" s="157" t="s">
        <v>3575</v>
      </c>
      <c r="D33" s="157" t="s">
        <v>711</v>
      </c>
      <c r="E33" s="158">
        <v>6475160.9400000004</v>
      </c>
      <c r="F33" s="158">
        <v>7925171.9099999992</v>
      </c>
      <c r="G33" s="159">
        <v>7.0000000000000007E-2</v>
      </c>
      <c r="H33" s="158">
        <f t="shared" ref="H33:H37" si="8">F33*G33</f>
        <v>554762.03370000003</v>
      </c>
      <c r="I33" s="160"/>
      <c r="J33" s="158"/>
      <c r="K33" s="130">
        <f t="shared" ref="K33:K37" si="9">H33-I33</f>
        <v>554762.03370000003</v>
      </c>
      <c r="L33" s="137" t="s">
        <v>547</v>
      </c>
      <c r="M33" s="162"/>
    </row>
    <row r="34" spans="1:13" x14ac:dyDescent="0.25">
      <c r="A34" s="157" t="s">
        <v>3562</v>
      </c>
      <c r="B34" s="102" t="s">
        <v>2319</v>
      </c>
      <c r="C34" s="157" t="s">
        <v>3575</v>
      </c>
      <c r="D34" s="157" t="s">
        <v>2321</v>
      </c>
      <c r="E34" s="158">
        <v>8260563.1400000006</v>
      </c>
      <c r="F34" s="158">
        <v>12536538.070000006</v>
      </c>
      <c r="G34" s="159">
        <v>7.0000000000000007E-2</v>
      </c>
      <c r="H34" s="158">
        <f t="shared" si="8"/>
        <v>877557.66490000044</v>
      </c>
      <c r="I34" s="160"/>
      <c r="J34" s="158"/>
      <c r="K34" s="130">
        <f t="shared" si="9"/>
        <v>877557.66490000044</v>
      </c>
      <c r="L34" s="137" t="s">
        <v>547</v>
      </c>
      <c r="M34" s="162"/>
    </row>
    <row r="35" spans="1:13" x14ac:dyDescent="0.25">
      <c r="A35" s="165" t="s">
        <v>3585</v>
      </c>
      <c r="B35" s="102" t="s">
        <v>1767</v>
      </c>
      <c r="C35" s="157" t="s">
        <v>3575</v>
      </c>
      <c r="D35" s="157" t="s">
        <v>711</v>
      </c>
      <c r="E35" s="158">
        <v>2739067.1520000002</v>
      </c>
      <c r="F35" s="158">
        <f>E35</f>
        <v>2739067.1520000002</v>
      </c>
      <c r="G35" s="159">
        <v>0</v>
      </c>
      <c r="H35" s="158">
        <f t="shared" si="8"/>
        <v>0</v>
      </c>
      <c r="I35" s="160"/>
      <c r="J35" s="158"/>
      <c r="K35" s="130">
        <f t="shared" si="9"/>
        <v>0</v>
      </c>
      <c r="L35" s="137" t="s">
        <v>3583</v>
      </c>
      <c r="M35" s="162"/>
    </row>
    <row r="36" spans="1:13" x14ac:dyDescent="0.25">
      <c r="A36" s="165" t="s">
        <v>3586</v>
      </c>
      <c r="B36" s="102" t="s">
        <v>2300</v>
      </c>
      <c r="C36" s="157" t="s">
        <v>3575</v>
      </c>
      <c r="D36" s="157" t="s">
        <v>2301</v>
      </c>
      <c r="E36" s="158">
        <v>38823.089999999997</v>
      </c>
      <c r="F36" s="158">
        <f t="shared" ref="F36:F37" si="10">E36</f>
        <v>38823.089999999997</v>
      </c>
      <c r="G36" s="159">
        <v>0</v>
      </c>
      <c r="H36" s="158">
        <f t="shared" si="8"/>
        <v>0</v>
      </c>
      <c r="I36" s="160"/>
      <c r="J36" s="158"/>
      <c r="K36" s="130">
        <f t="shared" si="9"/>
        <v>0</v>
      </c>
      <c r="L36" s="137" t="s">
        <v>3583</v>
      </c>
      <c r="M36" s="162"/>
    </row>
    <row r="37" spans="1:13" x14ac:dyDescent="0.25">
      <c r="A37" s="165" t="s">
        <v>3587</v>
      </c>
      <c r="B37" s="102" t="s">
        <v>2074</v>
      </c>
      <c r="C37" s="157" t="s">
        <v>3575</v>
      </c>
      <c r="D37" s="157" t="s">
        <v>711</v>
      </c>
      <c r="E37" s="158">
        <v>2554751.8399074916</v>
      </c>
      <c r="F37" s="158">
        <f t="shared" si="10"/>
        <v>2554751.8399074916</v>
      </c>
      <c r="G37" s="159">
        <v>0</v>
      </c>
      <c r="H37" s="158">
        <f t="shared" si="8"/>
        <v>0</v>
      </c>
      <c r="I37" s="160"/>
      <c r="J37" s="158"/>
      <c r="K37" s="130">
        <f t="shared" si="9"/>
        <v>0</v>
      </c>
      <c r="L37" s="137" t="s">
        <v>3583</v>
      </c>
      <c r="M37" s="162"/>
    </row>
    <row r="38" spans="1:13" x14ac:dyDescent="0.25">
      <c r="A38" s="165" t="s">
        <v>3614</v>
      </c>
      <c r="B38" s="102" t="s">
        <v>2927</v>
      </c>
      <c r="C38" s="157" t="s">
        <v>3575</v>
      </c>
      <c r="D38" s="157" t="s">
        <v>761</v>
      </c>
      <c r="E38" s="158">
        <v>4854307.4975845413</v>
      </c>
      <c r="F38" s="158">
        <f t="shared" ref="F38:F39" si="11">E38</f>
        <v>4854307.4975845413</v>
      </c>
      <c r="G38" s="159">
        <v>0</v>
      </c>
      <c r="H38" s="158">
        <f t="shared" ref="H38:H39" si="12">F38*G38</f>
        <v>0</v>
      </c>
      <c r="I38" s="160"/>
      <c r="J38" s="158"/>
      <c r="K38" s="130">
        <f t="shared" ref="K38:K39" si="13">H38-I38</f>
        <v>0</v>
      </c>
      <c r="L38" s="137" t="s">
        <v>3615</v>
      </c>
      <c r="M38" s="162"/>
    </row>
    <row r="39" spans="1:13" x14ac:dyDescent="0.25">
      <c r="A39" s="165" t="s">
        <v>3481</v>
      </c>
      <c r="B39" s="102" t="s">
        <v>2916</v>
      </c>
      <c r="C39" s="157" t="s">
        <v>3575</v>
      </c>
      <c r="D39" s="157" t="s">
        <v>711</v>
      </c>
      <c r="E39" s="158">
        <v>634048.2702702703</v>
      </c>
      <c r="F39" s="158">
        <f t="shared" si="11"/>
        <v>634048.2702702703</v>
      </c>
      <c r="G39" s="159">
        <v>0</v>
      </c>
      <c r="H39" s="158">
        <f t="shared" si="12"/>
        <v>0</v>
      </c>
      <c r="I39" s="160"/>
      <c r="J39" s="158"/>
      <c r="K39" s="130">
        <f t="shared" si="13"/>
        <v>0</v>
      </c>
      <c r="L39" s="137" t="s">
        <v>3615</v>
      </c>
      <c r="M39" s="162"/>
    </row>
    <row r="40" spans="1:13" x14ac:dyDescent="0.25">
      <c r="A40" s="165" t="s">
        <v>3681</v>
      </c>
      <c r="B40" s="102" t="s">
        <v>3672</v>
      </c>
      <c r="C40" s="157" t="s">
        <v>3575</v>
      </c>
      <c r="D40" s="157" t="s">
        <v>711</v>
      </c>
      <c r="E40" s="158">
        <v>2923520.945945946</v>
      </c>
      <c r="F40" s="158">
        <f t="shared" ref="F40:F44" si="14">E40</f>
        <v>2923520.945945946</v>
      </c>
      <c r="G40" s="159">
        <v>0</v>
      </c>
      <c r="H40" s="158">
        <f t="shared" ref="H40:H44" si="15">F40*G40</f>
        <v>0</v>
      </c>
      <c r="I40" s="160"/>
      <c r="J40" s="158"/>
      <c r="K40" s="130">
        <f t="shared" ref="K40:K44" si="16">H40-I40</f>
        <v>0</v>
      </c>
      <c r="L40" s="137" t="s">
        <v>3583</v>
      </c>
      <c r="M40" s="162"/>
    </row>
    <row r="41" spans="1:13" x14ac:dyDescent="0.25">
      <c r="A41" s="165" t="s">
        <v>3682</v>
      </c>
      <c r="B41" s="102" t="s">
        <v>3674</v>
      </c>
      <c r="C41" s="157" t="s">
        <v>3575</v>
      </c>
      <c r="D41" s="157" t="s">
        <v>3675</v>
      </c>
      <c r="E41" s="158">
        <v>8339454.7499999991</v>
      </c>
      <c r="F41" s="158">
        <f t="shared" si="14"/>
        <v>8339454.7499999991</v>
      </c>
      <c r="G41" s="159">
        <v>0</v>
      </c>
      <c r="H41" s="158">
        <f t="shared" si="15"/>
        <v>0</v>
      </c>
      <c r="I41" s="160"/>
      <c r="J41" s="158"/>
      <c r="K41" s="130">
        <f t="shared" si="16"/>
        <v>0</v>
      </c>
      <c r="L41" s="137" t="s">
        <v>3583</v>
      </c>
      <c r="M41" s="162"/>
    </row>
    <row r="42" spans="1:13" x14ac:dyDescent="0.25">
      <c r="A42" s="165" t="s">
        <v>3681</v>
      </c>
      <c r="B42" s="102" t="s">
        <v>3672</v>
      </c>
      <c r="C42" s="157" t="s">
        <v>3575</v>
      </c>
      <c r="D42" s="157" t="s">
        <v>3675</v>
      </c>
      <c r="E42" s="158">
        <v>565118.6018518518</v>
      </c>
      <c r="F42" s="158">
        <f t="shared" si="14"/>
        <v>565118.6018518518</v>
      </c>
      <c r="G42" s="159">
        <v>0</v>
      </c>
      <c r="H42" s="158">
        <f t="shared" si="15"/>
        <v>0</v>
      </c>
      <c r="I42" s="160"/>
      <c r="J42" s="158"/>
      <c r="K42" s="130">
        <f t="shared" si="16"/>
        <v>0</v>
      </c>
      <c r="L42" s="137" t="s">
        <v>3583</v>
      </c>
      <c r="M42" s="162"/>
    </row>
    <row r="43" spans="1:13" x14ac:dyDescent="0.25">
      <c r="A43" s="165" t="s">
        <v>3683</v>
      </c>
      <c r="B43" s="102" t="s">
        <v>3677</v>
      </c>
      <c r="C43" s="157" t="s">
        <v>3575</v>
      </c>
      <c r="D43" s="157" t="s">
        <v>3675</v>
      </c>
      <c r="E43" s="158">
        <v>208813.19444444444</v>
      </c>
      <c r="F43" s="158">
        <f t="shared" si="14"/>
        <v>208813.19444444444</v>
      </c>
      <c r="G43" s="159">
        <v>0</v>
      </c>
      <c r="H43" s="158">
        <f t="shared" si="15"/>
        <v>0</v>
      </c>
      <c r="I43" s="160"/>
      <c r="J43" s="158"/>
      <c r="K43" s="130">
        <f t="shared" si="16"/>
        <v>0</v>
      </c>
      <c r="L43" s="137" t="s">
        <v>3583</v>
      </c>
      <c r="M43" s="162"/>
    </row>
    <row r="44" spans="1:13" x14ac:dyDescent="0.25">
      <c r="A44" s="165" t="s">
        <v>3683</v>
      </c>
      <c r="B44" s="102" t="s">
        <v>3679</v>
      </c>
      <c r="C44" s="157" t="s">
        <v>3575</v>
      </c>
      <c r="D44" s="157" t="s">
        <v>3680</v>
      </c>
      <c r="E44" s="158">
        <v>186750.35652173916</v>
      </c>
      <c r="F44" s="158">
        <f t="shared" si="14"/>
        <v>186750.35652173916</v>
      </c>
      <c r="G44" s="159">
        <v>0</v>
      </c>
      <c r="H44" s="158">
        <f t="shared" si="15"/>
        <v>0</v>
      </c>
      <c r="I44" s="160"/>
      <c r="J44" s="158"/>
      <c r="K44" s="130">
        <f t="shared" si="16"/>
        <v>0</v>
      </c>
      <c r="L44" s="137" t="s">
        <v>3583</v>
      </c>
      <c r="M44" s="162"/>
    </row>
  </sheetData>
  <phoneticPr fontId="3" type="noConversion"/>
  <pageMargins left="0.7" right="0.7" top="0.75" bottom="0.75" header="0.3" footer="0.3"/>
  <legacy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56"/>
  <sheetViews>
    <sheetView topLeftCell="A10" workbookViewId="0">
      <selection activeCell="C44" sqref="C44:D44"/>
    </sheetView>
  </sheetViews>
  <sheetFormatPr defaultColWidth="9" defaultRowHeight="14" x14ac:dyDescent="0.25"/>
  <cols>
    <col min="1" max="1" width="6.6328125" style="48" bestFit="1" customWidth="1"/>
    <col min="2" max="2" width="13" style="48" bestFit="1" customWidth="1"/>
    <col min="3" max="3" width="11.453125" style="48" bestFit="1" customWidth="1"/>
    <col min="4" max="5" width="10.7265625" style="48" bestFit="1" customWidth="1"/>
    <col min="6" max="6" width="7.90625" style="48" bestFit="1" customWidth="1"/>
    <col min="7" max="7" width="10.7265625" style="48" bestFit="1" customWidth="1"/>
    <col min="8" max="8" width="11.453125" style="48" bestFit="1" customWidth="1"/>
    <col min="9" max="9" width="28.90625" style="48" bestFit="1" customWidth="1"/>
    <col min="10" max="16384" width="9" style="48"/>
  </cols>
  <sheetData>
    <row r="1" spans="1:9" x14ac:dyDescent="0.25">
      <c r="A1" s="85" t="s">
        <v>3468</v>
      </c>
      <c r="B1" s="85" t="s">
        <v>3469</v>
      </c>
      <c r="C1" s="86" t="s">
        <v>3470</v>
      </c>
      <c r="D1" s="86" t="s">
        <v>2321</v>
      </c>
      <c r="E1" s="86" t="s">
        <v>2934</v>
      </c>
      <c r="F1" s="86" t="s">
        <v>3471</v>
      </c>
      <c r="G1" s="86" t="s">
        <v>789</v>
      </c>
      <c r="H1" s="86" t="s">
        <v>3472</v>
      </c>
      <c r="I1" s="87" t="s">
        <v>480</v>
      </c>
    </row>
    <row r="2" spans="1:9" x14ac:dyDescent="0.25">
      <c r="A2" s="88">
        <v>202301</v>
      </c>
      <c r="B2" s="89" t="s">
        <v>3473</v>
      </c>
      <c r="C2" s="90">
        <v>5463309.71</v>
      </c>
      <c r="D2" s="90">
        <v>0</v>
      </c>
      <c r="E2" s="90">
        <v>36386.400000000001</v>
      </c>
      <c r="F2" s="91">
        <v>0</v>
      </c>
      <c r="G2" s="90">
        <v>1723412.4</v>
      </c>
      <c r="H2" s="92">
        <f>SUM(C2:G2)</f>
        <v>7223108.5099999998</v>
      </c>
      <c r="I2" s="93" t="s">
        <v>3474</v>
      </c>
    </row>
    <row r="3" spans="1:9" x14ac:dyDescent="0.25">
      <c r="A3" s="88">
        <v>202301</v>
      </c>
      <c r="B3" s="89" t="s">
        <v>3475</v>
      </c>
      <c r="C3" s="90">
        <v>7749536.9299999997</v>
      </c>
      <c r="D3" s="90">
        <v>0</v>
      </c>
      <c r="E3" s="90">
        <v>0</v>
      </c>
      <c r="F3" s="91">
        <v>0</v>
      </c>
      <c r="G3" s="90" t="s">
        <v>451</v>
      </c>
      <c r="H3" s="92">
        <f>SUM(C3:G3)</f>
        <v>7749536.9299999997</v>
      </c>
      <c r="I3" s="93" t="s">
        <v>759</v>
      </c>
    </row>
    <row r="4" spans="1:9" x14ac:dyDescent="0.25">
      <c r="A4" s="88">
        <v>202301</v>
      </c>
      <c r="B4" s="89" t="s">
        <v>3476</v>
      </c>
      <c r="C4" s="90">
        <v>0</v>
      </c>
      <c r="D4" s="90">
        <v>459047.93</v>
      </c>
      <c r="E4" s="90">
        <v>1829.56</v>
      </c>
      <c r="F4" s="91">
        <v>0</v>
      </c>
      <c r="G4" s="90">
        <v>0</v>
      </c>
      <c r="H4" s="92">
        <f t="shared" ref="H4:H50" si="0">SUM(C4:G4)</f>
        <v>460877.49</v>
      </c>
      <c r="I4" s="93"/>
    </row>
    <row r="5" spans="1:9" x14ac:dyDescent="0.25">
      <c r="A5" s="88">
        <v>202301</v>
      </c>
      <c r="B5" s="89" t="s">
        <v>3477</v>
      </c>
      <c r="C5" s="90">
        <v>218483.24</v>
      </c>
      <c r="D5" s="90">
        <v>100711.67</v>
      </c>
      <c r="E5" s="90">
        <v>6981.37</v>
      </c>
      <c r="F5" s="91">
        <v>0</v>
      </c>
      <c r="G5" s="90">
        <v>0</v>
      </c>
      <c r="H5" s="92">
        <f t="shared" si="0"/>
        <v>326176.27999999997</v>
      </c>
      <c r="I5" s="93"/>
    </row>
    <row r="6" spans="1:9" x14ac:dyDescent="0.25">
      <c r="A6" s="88">
        <v>202301</v>
      </c>
      <c r="B6" s="89" t="s">
        <v>3478</v>
      </c>
      <c r="C6" s="90">
        <v>70584.380139999994</v>
      </c>
      <c r="D6" s="90">
        <v>3029.9889499999999</v>
      </c>
      <c r="E6" s="90">
        <v>20242.376079999998</v>
      </c>
      <c r="F6" s="91">
        <v>0</v>
      </c>
      <c r="G6" s="90">
        <v>0</v>
      </c>
      <c r="H6" s="92">
        <f t="shared" si="0"/>
        <v>93856.745169999995</v>
      </c>
      <c r="I6" s="93"/>
    </row>
    <row r="7" spans="1:9" x14ac:dyDescent="0.25">
      <c r="A7" s="88">
        <v>202301</v>
      </c>
      <c r="B7" s="89" t="s">
        <v>3479</v>
      </c>
      <c r="C7" s="90">
        <v>32645.66</v>
      </c>
      <c r="D7" s="90">
        <v>269386.45</v>
      </c>
      <c r="E7" s="90">
        <v>338433.38</v>
      </c>
      <c r="F7" s="91">
        <v>0</v>
      </c>
      <c r="G7" s="90">
        <v>0</v>
      </c>
      <c r="H7" s="92">
        <f t="shared" si="0"/>
        <v>640465.49</v>
      </c>
      <c r="I7" s="93" t="s">
        <v>759</v>
      </c>
    </row>
    <row r="8" spans="1:9" x14ac:dyDescent="0.25">
      <c r="A8" s="88">
        <v>202301</v>
      </c>
      <c r="B8" s="89" t="s">
        <v>3480</v>
      </c>
      <c r="C8" s="90">
        <v>303577.03999999998</v>
      </c>
      <c r="D8" s="90">
        <v>0</v>
      </c>
      <c r="E8" s="90">
        <v>698.15</v>
      </c>
      <c r="F8" s="91">
        <v>0</v>
      </c>
      <c r="G8" s="90">
        <v>0</v>
      </c>
      <c r="H8" s="92">
        <f t="shared" si="0"/>
        <v>304275.19</v>
      </c>
      <c r="I8" s="93" t="s">
        <v>759</v>
      </c>
    </row>
    <row r="9" spans="1:9" x14ac:dyDescent="0.25">
      <c r="A9" s="88">
        <v>202301</v>
      </c>
      <c r="B9" s="89" t="s">
        <v>3481</v>
      </c>
      <c r="C9" s="90">
        <v>82571.929999999993</v>
      </c>
      <c r="D9" s="90">
        <v>0</v>
      </c>
      <c r="E9" s="90">
        <v>0</v>
      </c>
      <c r="F9" s="91">
        <v>0</v>
      </c>
      <c r="G9" s="90">
        <v>0</v>
      </c>
      <c r="H9" s="92">
        <f t="shared" si="0"/>
        <v>82571.929999999993</v>
      </c>
      <c r="I9" s="93" t="s">
        <v>759</v>
      </c>
    </row>
    <row r="10" spans="1:9" x14ac:dyDescent="0.25">
      <c r="A10" s="88">
        <v>202302</v>
      </c>
      <c r="B10" s="89" t="s">
        <v>3473</v>
      </c>
      <c r="C10" s="90">
        <v>5637733.6699999999</v>
      </c>
      <c r="D10" s="90">
        <v>0</v>
      </c>
      <c r="E10" s="90">
        <v>36497.800000000003</v>
      </c>
      <c r="F10" s="91">
        <v>0</v>
      </c>
      <c r="G10" s="90">
        <v>1595891.7</v>
      </c>
      <c r="H10" s="92">
        <f t="shared" si="0"/>
        <v>7270123.1699999999</v>
      </c>
      <c r="I10" s="93" t="s">
        <v>3482</v>
      </c>
    </row>
    <row r="11" spans="1:9" x14ac:dyDescent="0.25">
      <c r="A11" s="88">
        <v>202302</v>
      </c>
      <c r="B11" s="89" t="s">
        <v>3475</v>
      </c>
      <c r="C11" s="90">
        <v>6404636.2699999996</v>
      </c>
      <c r="D11" s="90">
        <v>0</v>
      </c>
      <c r="E11" s="90">
        <v>0</v>
      </c>
      <c r="F11" s="91">
        <v>0</v>
      </c>
      <c r="G11" s="90">
        <v>0</v>
      </c>
      <c r="H11" s="92">
        <f t="shared" si="0"/>
        <v>6404636.2699999996</v>
      </c>
      <c r="I11" s="93" t="s">
        <v>759</v>
      </c>
    </row>
    <row r="12" spans="1:9" x14ac:dyDescent="0.25">
      <c r="A12" s="88">
        <v>202302</v>
      </c>
      <c r="B12" s="89" t="s">
        <v>3476</v>
      </c>
      <c r="C12" s="90">
        <v>0</v>
      </c>
      <c r="D12" s="90">
        <v>0</v>
      </c>
      <c r="E12" s="90">
        <v>0</v>
      </c>
      <c r="F12" s="91">
        <v>0</v>
      </c>
      <c r="G12" s="91">
        <v>0</v>
      </c>
      <c r="H12" s="92">
        <f t="shared" si="0"/>
        <v>0</v>
      </c>
      <c r="I12" s="93"/>
    </row>
    <row r="13" spans="1:9" x14ac:dyDescent="0.25">
      <c r="A13" s="88">
        <v>202302</v>
      </c>
      <c r="B13" s="89" t="s">
        <v>3477</v>
      </c>
      <c r="C13" s="90">
        <v>297402.51</v>
      </c>
      <c r="D13" s="90">
        <v>70116.02</v>
      </c>
      <c r="E13" s="90">
        <v>7609.3</v>
      </c>
      <c r="F13" s="91">
        <v>0</v>
      </c>
      <c r="G13" s="91">
        <v>0</v>
      </c>
      <c r="H13" s="92">
        <f t="shared" si="0"/>
        <v>375127.83</v>
      </c>
      <c r="I13" s="93"/>
    </row>
    <row r="14" spans="1:9" x14ac:dyDescent="0.25">
      <c r="A14" s="88">
        <v>202302</v>
      </c>
      <c r="B14" s="89" t="s">
        <v>3478</v>
      </c>
      <c r="C14" s="90">
        <v>145194.05368000001</v>
      </c>
      <c r="D14" s="90">
        <v>5072.4476299999997</v>
      </c>
      <c r="E14" s="90">
        <v>92719.246889999995</v>
      </c>
      <c r="F14" s="91">
        <v>0</v>
      </c>
      <c r="G14" s="90">
        <v>0</v>
      </c>
      <c r="H14" s="92">
        <f t="shared" si="0"/>
        <v>242985.74820000003</v>
      </c>
      <c r="I14" s="93"/>
    </row>
    <row r="15" spans="1:9" x14ac:dyDescent="0.25">
      <c r="A15" s="88">
        <v>202302</v>
      </c>
      <c r="B15" s="89" t="s">
        <v>3479</v>
      </c>
      <c r="C15" s="90">
        <v>52646.21</v>
      </c>
      <c r="D15" s="90">
        <v>503578.76</v>
      </c>
      <c r="E15" s="90">
        <v>585746.81999999995</v>
      </c>
      <c r="F15" s="91"/>
      <c r="G15" s="90">
        <v>0</v>
      </c>
      <c r="H15" s="92">
        <f t="shared" si="0"/>
        <v>1141971.79</v>
      </c>
      <c r="I15" s="93"/>
    </row>
    <row r="16" spans="1:9" x14ac:dyDescent="0.25">
      <c r="A16" s="88">
        <v>202302</v>
      </c>
      <c r="B16" s="89" t="s">
        <v>3480</v>
      </c>
      <c r="C16" s="90">
        <v>293976.64</v>
      </c>
      <c r="D16" s="90">
        <v>210.16</v>
      </c>
      <c r="E16" s="90">
        <v>30243.32</v>
      </c>
      <c r="F16" s="91"/>
      <c r="G16" s="90">
        <v>0</v>
      </c>
      <c r="H16" s="92">
        <f t="shared" si="0"/>
        <v>324430.12</v>
      </c>
      <c r="I16" s="93"/>
    </row>
    <row r="17" spans="1:9" x14ac:dyDescent="0.25">
      <c r="A17" s="88">
        <v>202302</v>
      </c>
      <c r="B17" s="89" t="s">
        <v>3481</v>
      </c>
      <c r="C17" s="90">
        <v>99142.45</v>
      </c>
      <c r="D17" s="90">
        <v>0</v>
      </c>
      <c r="E17" s="90">
        <v>0</v>
      </c>
      <c r="F17" s="91"/>
      <c r="G17" s="90">
        <v>0</v>
      </c>
      <c r="H17" s="92">
        <f t="shared" si="0"/>
        <v>99142.45</v>
      </c>
      <c r="I17" s="93"/>
    </row>
    <row r="18" spans="1:9" x14ac:dyDescent="0.25">
      <c r="A18" s="88">
        <v>202302</v>
      </c>
      <c r="B18" s="89" t="s">
        <v>3483</v>
      </c>
      <c r="C18" s="90">
        <v>10572.95</v>
      </c>
      <c r="D18" s="90">
        <v>0</v>
      </c>
      <c r="E18" s="90">
        <v>0</v>
      </c>
      <c r="F18" s="91">
        <v>0</v>
      </c>
      <c r="G18" s="90">
        <v>0</v>
      </c>
      <c r="H18" s="92">
        <f t="shared" si="0"/>
        <v>10572.95</v>
      </c>
      <c r="I18" s="93" t="s">
        <v>3484</v>
      </c>
    </row>
    <row r="19" spans="1:9" x14ac:dyDescent="0.25">
      <c r="A19" s="88">
        <v>202303</v>
      </c>
      <c r="B19" s="89" t="s">
        <v>3473</v>
      </c>
      <c r="C19" s="90">
        <f>5719556.88-47881.74</f>
        <v>5671675.1399999997</v>
      </c>
      <c r="D19" s="90">
        <v>0</v>
      </c>
      <c r="E19" s="90">
        <v>39061.730000000003</v>
      </c>
      <c r="F19" s="91">
        <v>0</v>
      </c>
      <c r="G19" s="90">
        <v>1686758.7</v>
      </c>
      <c r="H19" s="92">
        <f t="shared" si="0"/>
        <v>7397495.5700000003</v>
      </c>
      <c r="I19" s="93" t="s">
        <v>3474</v>
      </c>
    </row>
    <row r="20" spans="1:9" x14ac:dyDescent="0.25">
      <c r="A20" s="88">
        <v>202303</v>
      </c>
      <c r="B20" s="89" t="s">
        <v>3475</v>
      </c>
      <c r="C20" s="90">
        <v>11128826.119999999</v>
      </c>
      <c r="D20" s="90">
        <v>0</v>
      </c>
      <c r="E20" s="90">
        <v>0</v>
      </c>
      <c r="F20" s="91">
        <v>0</v>
      </c>
      <c r="G20" s="90">
        <v>0</v>
      </c>
      <c r="H20" s="92">
        <f t="shared" si="0"/>
        <v>11128826.119999999</v>
      </c>
      <c r="I20" s="93" t="s">
        <v>759</v>
      </c>
    </row>
    <row r="21" spans="1:9" x14ac:dyDescent="0.25">
      <c r="A21" s="88">
        <v>202303</v>
      </c>
      <c r="B21" s="89" t="s">
        <v>3477</v>
      </c>
      <c r="C21" s="90">
        <v>378734.67</v>
      </c>
      <c r="D21" s="90">
        <v>46677.66</v>
      </c>
      <c r="E21" s="90">
        <v>1841.34</v>
      </c>
      <c r="F21" s="91">
        <v>0</v>
      </c>
      <c r="G21" s="90">
        <v>0</v>
      </c>
      <c r="H21" s="92">
        <f t="shared" si="0"/>
        <v>427253.67</v>
      </c>
      <c r="I21" s="93"/>
    </row>
    <row r="22" spans="1:9" x14ac:dyDescent="0.25">
      <c r="A22" s="88">
        <v>202303</v>
      </c>
      <c r="B22" s="89" t="s">
        <v>3478</v>
      </c>
      <c r="C22" s="90">
        <v>78017.758799999996</v>
      </c>
      <c r="D22" s="90">
        <v>9934.8609400000005</v>
      </c>
      <c r="E22" s="90">
        <v>57720.03514</v>
      </c>
      <c r="F22" s="91">
        <v>0</v>
      </c>
      <c r="G22" s="90">
        <v>0</v>
      </c>
      <c r="H22" s="92">
        <f t="shared" si="0"/>
        <v>145672.65487999999</v>
      </c>
      <c r="I22" s="93"/>
    </row>
    <row r="23" spans="1:9" x14ac:dyDescent="0.25">
      <c r="A23" s="88">
        <v>202303</v>
      </c>
      <c r="B23" s="89" t="s">
        <v>3479</v>
      </c>
      <c r="C23" s="90">
        <v>155920.12</v>
      </c>
      <c r="D23" s="90">
        <v>983792.55</v>
      </c>
      <c r="E23" s="90">
        <v>584240.79</v>
      </c>
      <c r="F23" s="91">
        <v>0</v>
      </c>
      <c r="G23" s="90">
        <v>4500</v>
      </c>
      <c r="H23" s="92">
        <f t="shared" si="0"/>
        <v>1728453.46</v>
      </c>
      <c r="I23" s="93" t="s">
        <v>3485</v>
      </c>
    </row>
    <row r="24" spans="1:9" x14ac:dyDescent="0.25">
      <c r="A24" s="88">
        <v>202303</v>
      </c>
      <c r="B24" s="89" t="s">
        <v>3480</v>
      </c>
      <c r="C24" s="90">
        <v>335485.09999999998</v>
      </c>
      <c r="D24" s="90">
        <v>8849.67</v>
      </c>
      <c r="E24" s="90">
        <v>36395.81</v>
      </c>
      <c r="F24" s="91">
        <v>0</v>
      </c>
      <c r="G24" s="90">
        <v>0</v>
      </c>
      <c r="H24" s="92">
        <f t="shared" si="0"/>
        <v>380730.57999999996</v>
      </c>
      <c r="I24" s="93"/>
    </row>
    <row r="25" spans="1:9" x14ac:dyDescent="0.25">
      <c r="A25" s="88">
        <v>202303</v>
      </c>
      <c r="B25" s="89" t="s">
        <v>3481</v>
      </c>
      <c r="C25" s="90">
        <v>72034.02</v>
      </c>
      <c r="D25" s="90">
        <v>0</v>
      </c>
      <c r="E25" s="90">
        <v>0</v>
      </c>
      <c r="F25" s="91">
        <v>0</v>
      </c>
      <c r="G25" s="90">
        <v>0</v>
      </c>
      <c r="H25" s="92">
        <f t="shared" si="0"/>
        <v>72034.02</v>
      </c>
      <c r="I25" s="93"/>
    </row>
    <row r="26" spans="1:9" x14ac:dyDescent="0.25">
      <c r="A26" s="88">
        <v>202303</v>
      </c>
      <c r="B26" s="89" t="s">
        <v>3483</v>
      </c>
      <c r="C26" s="90">
        <v>0</v>
      </c>
      <c r="D26" s="90">
        <v>0</v>
      </c>
      <c r="E26" s="90">
        <v>0</v>
      </c>
      <c r="F26" s="91">
        <v>0</v>
      </c>
      <c r="G26" s="90">
        <v>0</v>
      </c>
      <c r="H26" s="92">
        <f t="shared" si="0"/>
        <v>0</v>
      </c>
      <c r="I26" s="93" t="s">
        <v>3486</v>
      </c>
    </row>
    <row r="27" spans="1:9" x14ac:dyDescent="0.25">
      <c r="A27" s="88">
        <v>202304</v>
      </c>
      <c r="B27" s="89" t="s">
        <v>3473</v>
      </c>
      <c r="C27" s="90">
        <v>5437062.2999999998</v>
      </c>
      <c r="D27" s="90">
        <v>0</v>
      </c>
      <c r="E27" s="90">
        <v>33796.120000000003</v>
      </c>
      <c r="F27" s="91">
        <v>0</v>
      </c>
      <c r="G27" s="90">
        <v>1627522.8</v>
      </c>
      <c r="H27" s="92">
        <f t="shared" si="0"/>
        <v>7098381.2199999997</v>
      </c>
      <c r="I27" s="93" t="s">
        <v>3474</v>
      </c>
    </row>
    <row r="28" spans="1:9" x14ac:dyDescent="0.25">
      <c r="A28" s="88">
        <v>202304</v>
      </c>
      <c r="B28" s="89" t="s">
        <v>3475</v>
      </c>
      <c r="C28" s="90">
        <v>11481647.880000001</v>
      </c>
      <c r="D28" s="90">
        <v>0</v>
      </c>
      <c r="E28" s="90">
        <v>0</v>
      </c>
      <c r="F28" s="91">
        <v>0</v>
      </c>
      <c r="G28" s="90">
        <v>0</v>
      </c>
      <c r="H28" s="92">
        <f t="shared" si="0"/>
        <v>11481647.880000001</v>
      </c>
      <c r="I28" s="93" t="s">
        <v>759</v>
      </c>
    </row>
    <row r="29" spans="1:9" x14ac:dyDescent="0.25">
      <c r="A29" s="88">
        <v>202304</v>
      </c>
      <c r="B29" s="89" t="s">
        <v>3477</v>
      </c>
      <c r="C29" s="90">
        <v>614042.43999999994</v>
      </c>
      <c r="D29" s="90">
        <v>269725.92</v>
      </c>
      <c r="E29" s="90">
        <v>3702.76</v>
      </c>
      <c r="F29" s="91">
        <v>0</v>
      </c>
      <c r="G29" s="90">
        <v>0</v>
      </c>
      <c r="H29" s="92">
        <f t="shared" si="0"/>
        <v>887471.11999999988</v>
      </c>
      <c r="I29" s="93" t="s">
        <v>759</v>
      </c>
    </row>
    <row r="30" spans="1:9" x14ac:dyDescent="0.25">
      <c r="A30" s="88">
        <v>202304</v>
      </c>
      <c r="B30" s="89" t="s">
        <v>3487</v>
      </c>
      <c r="C30" s="94">
        <v>1207067.69</v>
      </c>
      <c r="D30" s="94">
        <v>1353332.92</v>
      </c>
      <c r="E30" s="94">
        <v>247855.78</v>
      </c>
      <c r="F30" s="95">
        <v>0</v>
      </c>
      <c r="G30" s="94">
        <v>0</v>
      </c>
      <c r="H30" s="96">
        <f t="shared" si="0"/>
        <v>2808256.3899999997</v>
      </c>
      <c r="I30" s="93" t="s">
        <v>3488</v>
      </c>
    </row>
    <row r="31" spans="1:9" x14ac:dyDescent="0.25">
      <c r="A31" s="88">
        <v>202304</v>
      </c>
      <c r="B31" s="89" t="s">
        <v>3478</v>
      </c>
      <c r="C31" s="90">
        <v>374445</v>
      </c>
      <c r="D31" s="90">
        <v>9105.7429100000008</v>
      </c>
      <c r="E31" s="90">
        <v>43987.242480000001</v>
      </c>
      <c r="F31" s="91">
        <v>0</v>
      </c>
      <c r="G31" s="90">
        <v>0</v>
      </c>
      <c r="H31" s="92">
        <f t="shared" si="0"/>
        <v>427537.98539000005</v>
      </c>
      <c r="I31" s="93"/>
    </row>
    <row r="32" spans="1:9" x14ac:dyDescent="0.25">
      <c r="A32" s="88">
        <v>202304</v>
      </c>
      <c r="B32" s="89" t="s">
        <v>3479</v>
      </c>
      <c r="C32" s="90">
        <v>186168.7</v>
      </c>
      <c r="D32" s="90">
        <v>1409641.2</v>
      </c>
      <c r="E32" s="90">
        <v>701003.84</v>
      </c>
      <c r="F32" s="91">
        <v>0</v>
      </c>
      <c r="G32" s="90">
        <v>0</v>
      </c>
      <c r="H32" s="92">
        <f t="shared" si="0"/>
        <v>2296813.7399999998</v>
      </c>
      <c r="I32" s="93"/>
    </row>
    <row r="33" spans="1:9" x14ac:dyDescent="0.25">
      <c r="A33" s="88">
        <v>202304</v>
      </c>
      <c r="B33" s="89" t="s">
        <v>3480</v>
      </c>
      <c r="C33" s="90">
        <v>322114.17</v>
      </c>
      <c r="D33" s="90">
        <v>11730.93</v>
      </c>
      <c r="E33" s="90">
        <v>19954.63</v>
      </c>
      <c r="F33" s="91">
        <v>0</v>
      </c>
      <c r="G33" s="90">
        <v>0</v>
      </c>
      <c r="H33" s="92">
        <f t="shared" si="0"/>
        <v>353799.73</v>
      </c>
      <c r="I33" s="93"/>
    </row>
    <row r="34" spans="1:9" x14ac:dyDescent="0.25">
      <c r="A34" s="88">
        <v>202304</v>
      </c>
      <c r="B34" s="89" t="s">
        <v>3481</v>
      </c>
      <c r="C34" s="90">
        <v>5112.3599999999997</v>
      </c>
      <c r="D34" s="90">
        <v>0</v>
      </c>
      <c r="E34" s="90">
        <v>0</v>
      </c>
      <c r="F34" s="91">
        <v>0</v>
      </c>
      <c r="G34" s="90">
        <v>0</v>
      </c>
      <c r="H34" s="92">
        <f t="shared" si="0"/>
        <v>5112.3599999999997</v>
      </c>
      <c r="I34" s="93"/>
    </row>
    <row r="35" spans="1:9" x14ac:dyDescent="0.25">
      <c r="A35" s="88">
        <v>202305</v>
      </c>
      <c r="B35" s="89" t="s">
        <v>3473</v>
      </c>
      <c r="C35" s="90">
        <v>5266010.91</v>
      </c>
      <c r="D35" s="90">
        <v>0</v>
      </c>
      <c r="E35" s="90">
        <v>34690.01</v>
      </c>
      <c r="F35" s="91"/>
      <c r="G35" s="97">
        <v>1856112.1</v>
      </c>
      <c r="H35" s="92">
        <f t="shared" si="0"/>
        <v>7156813.0199999996</v>
      </c>
      <c r="I35" s="93" t="s">
        <v>3474</v>
      </c>
    </row>
    <row r="36" spans="1:9" x14ac:dyDescent="0.25">
      <c r="A36" s="88">
        <v>202305</v>
      </c>
      <c r="B36" s="89" t="s">
        <v>3475</v>
      </c>
      <c r="C36" s="94">
        <v>13652567.65</v>
      </c>
      <c r="D36" s="94">
        <v>0</v>
      </c>
      <c r="E36" s="94">
        <v>0</v>
      </c>
      <c r="F36" s="95">
        <v>0</v>
      </c>
      <c r="G36" s="94">
        <v>0</v>
      </c>
      <c r="H36" s="96">
        <f t="shared" si="0"/>
        <v>13652567.65</v>
      </c>
      <c r="I36" s="93" t="s">
        <v>759</v>
      </c>
    </row>
    <row r="37" spans="1:9" x14ac:dyDescent="0.25">
      <c r="A37" s="88">
        <v>202305</v>
      </c>
      <c r="B37" s="89" t="s">
        <v>3477</v>
      </c>
      <c r="C37" s="90">
        <v>549071.25</v>
      </c>
      <c r="D37" s="90">
        <v>300435.26</v>
      </c>
      <c r="E37" s="90">
        <v>2733.28</v>
      </c>
      <c r="F37" s="91">
        <v>0</v>
      </c>
      <c r="G37" s="90">
        <v>0</v>
      </c>
      <c r="H37" s="92">
        <f t="shared" si="0"/>
        <v>852239.79</v>
      </c>
      <c r="I37" s="93" t="s">
        <v>759</v>
      </c>
    </row>
    <row r="38" spans="1:9" x14ac:dyDescent="0.25">
      <c r="A38" s="88">
        <v>202305</v>
      </c>
      <c r="B38" s="89" t="s">
        <v>3478</v>
      </c>
      <c r="C38" s="94">
        <v>251012.53</v>
      </c>
      <c r="D38" s="94">
        <v>726.77</v>
      </c>
      <c r="E38" s="94">
        <v>3090.24</v>
      </c>
      <c r="F38" s="95">
        <v>0</v>
      </c>
      <c r="G38" s="94">
        <v>0</v>
      </c>
      <c r="H38" s="96">
        <f t="shared" si="0"/>
        <v>254829.53999999998</v>
      </c>
      <c r="I38" s="93"/>
    </row>
    <row r="39" spans="1:9" x14ac:dyDescent="0.25">
      <c r="A39" s="88">
        <v>202305</v>
      </c>
      <c r="B39" s="89" t="s">
        <v>3479</v>
      </c>
      <c r="C39" s="94">
        <v>153189.85999999999</v>
      </c>
      <c r="D39" s="94">
        <v>1800481.85</v>
      </c>
      <c r="E39" s="94">
        <v>755208.85</v>
      </c>
      <c r="F39" s="95">
        <v>0</v>
      </c>
      <c r="G39" s="94">
        <v>0</v>
      </c>
      <c r="H39" s="96">
        <f t="shared" si="0"/>
        <v>2708880.56</v>
      </c>
      <c r="I39" s="93"/>
    </row>
    <row r="40" spans="1:9" x14ac:dyDescent="0.25">
      <c r="A40" s="88">
        <v>202305</v>
      </c>
      <c r="B40" s="89" t="s">
        <v>3480</v>
      </c>
      <c r="C40" s="94">
        <v>486930.29</v>
      </c>
      <c r="D40" s="94">
        <v>21032.97</v>
      </c>
      <c r="E40" s="94">
        <v>27218.74</v>
      </c>
      <c r="F40" s="95">
        <v>0</v>
      </c>
      <c r="G40" s="94">
        <v>0</v>
      </c>
      <c r="H40" s="96">
        <f t="shared" si="0"/>
        <v>535182</v>
      </c>
    </row>
    <row r="41" spans="1:9" x14ac:dyDescent="0.25">
      <c r="A41" s="88">
        <v>202305</v>
      </c>
      <c r="B41" s="89" t="s">
        <v>3481</v>
      </c>
      <c r="C41" s="94">
        <v>0</v>
      </c>
      <c r="D41" s="94">
        <v>0</v>
      </c>
      <c r="E41" s="94"/>
      <c r="F41" s="95">
        <v>0</v>
      </c>
      <c r="G41" s="94">
        <v>0</v>
      </c>
      <c r="H41" s="96">
        <f t="shared" si="0"/>
        <v>0</v>
      </c>
    </row>
    <row r="42" spans="1:9" x14ac:dyDescent="0.25">
      <c r="A42" s="88">
        <v>202306</v>
      </c>
      <c r="B42" s="89" t="s">
        <v>3473</v>
      </c>
      <c r="C42" s="94">
        <v>5264054.6100000003</v>
      </c>
      <c r="D42" s="94">
        <v>0</v>
      </c>
      <c r="E42" s="94">
        <v>23978.5</v>
      </c>
      <c r="F42" s="95">
        <v>0</v>
      </c>
      <c r="G42" s="94">
        <v>1699721.9</v>
      </c>
      <c r="H42" s="96">
        <f t="shared" si="0"/>
        <v>6987755.0099999998</v>
      </c>
      <c r="I42" s="93" t="s">
        <v>3474</v>
      </c>
    </row>
    <row r="43" spans="1:9" x14ac:dyDescent="0.25">
      <c r="A43" s="88">
        <v>202306</v>
      </c>
      <c r="B43" s="89" t="s">
        <v>3475</v>
      </c>
      <c r="C43" s="94">
        <v>15635323.539999999</v>
      </c>
      <c r="D43" s="94">
        <v>0</v>
      </c>
      <c r="E43" s="94">
        <v>0</v>
      </c>
      <c r="F43" s="95">
        <v>0</v>
      </c>
      <c r="G43" s="94">
        <v>0</v>
      </c>
      <c r="H43" s="96">
        <f t="shared" si="0"/>
        <v>15635323.539999999</v>
      </c>
      <c r="I43" s="93" t="s">
        <v>3489</v>
      </c>
    </row>
    <row r="44" spans="1:9" x14ac:dyDescent="0.25">
      <c r="A44" s="88">
        <v>202306</v>
      </c>
      <c r="B44" s="89" t="s">
        <v>3477</v>
      </c>
      <c r="C44" s="94">
        <v>351007.93</v>
      </c>
      <c r="D44" s="94">
        <v>409539.92</v>
      </c>
      <c r="E44" s="94">
        <v>0</v>
      </c>
      <c r="F44" s="95">
        <v>0</v>
      </c>
      <c r="G44" s="94">
        <v>0</v>
      </c>
      <c r="H44" s="96">
        <f t="shared" si="0"/>
        <v>760547.85</v>
      </c>
      <c r="I44" s="93" t="s">
        <v>3490</v>
      </c>
    </row>
    <row r="45" spans="1:9" x14ac:dyDescent="0.25">
      <c r="A45" s="88">
        <v>202306</v>
      </c>
      <c r="B45" s="89" t="s">
        <v>3478</v>
      </c>
      <c r="C45" s="94">
        <v>434873.31</v>
      </c>
      <c r="D45" s="94">
        <v>22110.880000000001</v>
      </c>
      <c r="E45" s="94">
        <v>129987.9</v>
      </c>
      <c r="F45" s="95">
        <v>0</v>
      </c>
      <c r="G45" s="94">
        <v>0</v>
      </c>
      <c r="H45" s="96">
        <f t="shared" si="0"/>
        <v>586972.09</v>
      </c>
      <c r="I45" s="93" t="s">
        <v>3491</v>
      </c>
    </row>
    <row r="46" spans="1:9" x14ac:dyDescent="0.25">
      <c r="A46" s="88">
        <v>202306</v>
      </c>
      <c r="B46" s="89" t="s">
        <v>3492</v>
      </c>
      <c r="C46" s="94">
        <v>10706.03</v>
      </c>
      <c r="D46" s="94">
        <v>0</v>
      </c>
      <c r="E46" s="94">
        <v>0</v>
      </c>
      <c r="F46" s="95">
        <v>0</v>
      </c>
      <c r="G46" s="94">
        <v>0</v>
      </c>
      <c r="H46" s="96">
        <f t="shared" si="0"/>
        <v>10706.03</v>
      </c>
      <c r="I46" s="93" t="s">
        <v>3491</v>
      </c>
    </row>
    <row r="47" spans="1:9" x14ac:dyDescent="0.25">
      <c r="A47" s="88">
        <v>202306</v>
      </c>
      <c r="B47" s="89" t="s">
        <v>3479</v>
      </c>
      <c r="C47" s="94">
        <v>81833.599999999904</v>
      </c>
      <c r="D47" s="94">
        <v>2053592.91</v>
      </c>
      <c r="E47" s="94">
        <v>1176306.69</v>
      </c>
      <c r="F47" s="95">
        <v>0</v>
      </c>
      <c r="G47" s="94">
        <v>0</v>
      </c>
      <c r="H47" s="96">
        <f t="shared" si="0"/>
        <v>3311733.1999999997</v>
      </c>
      <c r="I47" s="93" t="s">
        <v>3489</v>
      </c>
    </row>
    <row r="48" spans="1:9" x14ac:dyDescent="0.25">
      <c r="A48" s="88">
        <v>202306</v>
      </c>
      <c r="B48" s="89" t="s">
        <v>3480</v>
      </c>
      <c r="C48" s="94">
        <v>445146.14</v>
      </c>
      <c r="D48" s="94">
        <v>24133.14</v>
      </c>
      <c r="E48" s="94">
        <v>46255.45</v>
      </c>
      <c r="F48" s="95">
        <v>0</v>
      </c>
      <c r="G48" s="94">
        <v>0</v>
      </c>
      <c r="H48" s="96">
        <f t="shared" si="0"/>
        <v>515534.73000000004</v>
      </c>
      <c r="I48" s="93" t="s">
        <v>3489</v>
      </c>
    </row>
    <row r="49" spans="1:9" x14ac:dyDescent="0.25">
      <c r="A49" s="88">
        <v>202306</v>
      </c>
      <c r="B49" s="89" t="s">
        <v>3481</v>
      </c>
      <c r="C49" s="94">
        <v>4108.58</v>
      </c>
      <c r="D49" s="94">
        <v>0</v>
      </c>
      <c r="E49" s="94">
        <v>0</v>
      </c>
      <c r="F49" s="95">
        <v>3000</v>
      </c>
      <c r="G49" s="94">
        <v>0</v>
      </c>
      <c r="H49" s="96">
        <f t="shared" si="0"/>
        <v>7108.58</v>
      </c>
      <c r="I49" s="93" t="s">
        <v>3493</v>
      </c>
    </row>
    <row r="50" spans="1:9" x14ac:dyDescent="0.25">
      <c r="A50" s="88">
        <v>202306</v>
      </c>
      <c r="B50" s="89" t="s">
        <v>3494</v>
      </c>
      <c r="C50" s="94">
        <v>3535.16</v>
      </c>
      <c r="D50" s="94">
        <v>0</v>
      </c>
      <c r="E50" s="94">
        <v>0</v>
      </c>
      <c r="F50" s="95">
        <v>0</v>
      </c>
      <c r="G50" s="94">
        <v>0</v>
      </c>
      <c r="H50" s="96">
        <f t="shared" si="0"/>
        <v>3535.16</v>
      </c>
      <c r="I50" s="93" t="s">
        <v>3489</v>
      </c>
    </row>
    <row r="51" spans="1:9" ht="14.5" x14ac:dyDescent="0.3">
      <c r="A51" s="154">
        <v>202301</v>
      </c>
      <c r="B51" s="14" t="s">
        <v>3573</v>
      </c>
      <c r="C51" s="155">
        <v>0</v>
      </c>
      <c r="D51" s="155">
        <v>0</v>
      </c>
      <c r="E51" s="155">
        <v>0</v>
      </c>
      <c r="F51" s="155">
        <v>0</v>
      </c>
      <c r="G51" s="155">
        <v>1733586.3</v>
      </c>
      <c r="H51" s="155">
        <f>C51+D51+E51+F51+G51</f>
        <v>1733586.3</v>
      </c>
      <c r="I51" s="156" t="s">
        <v>3574</v>
      </c>
    </row>
    <row r="52" spans="1:9" ht="14.5" x14ac:dyDescent="0.3">
      <c r="A52" s="154">
        <v>202302</v>
      </c>
      <c r="B52" s="14" t="s">
        <v>3573</v>
      </c>
      <c r="C52" s="155">
        <v>0</v>
      </c>
      <c r="D52" s="155">
        <v>0</v>
      </c>
      <c r="E52" s="155">
        <v>0</v>
      </c>
      <c r="F52" s="155">
        <v>1830020.76</v>
      </c>
      <c r="G52" s="155">
        <v>1941466.31</v>
      </c>
      <c r="H52" s="155">
        <f>C52+D52+E52+F52+G52</f>
        <v>3771487.0700000003</v>
      </c>
      <c r="I52" s="156" t="s">
        <v>3574</v>
      </c>
    </row>
    <row r="53" spans="1:9" ht="14.5" x14ac:dyDescent="0.3">
      <c r="A53" s="154">
        <v>202303</v>
      </c>
      <c r="B53" s="14" t="s">
        <v>3573</v>
      </c>
      <c r="C53" s="155">
        <v>0</v>
      </c>
      <c r="D53" s="155">
        <v>0</v>
      </c>
      <c r="E53" s="155">
        <v>0</v>
      </c>
      <c r="F53" s="155">
        <v>500014.71</v>
      </c>
      <c r="G53" s="155">
        <v>1826520</v>
      </c>
      <c r="H53" s="155">
        <f t="shared" ref="H53:H56" si="1">F53+G53</f>
        <v>2326534.71</v>
      </c>
      <c r="I53" s="156" t="s">
        <v>3574</v>
      </c>
    </row>
    <row r="54" spans="1:9" ht="14.5" x14ac:dyDescent="0.3">
      <c r="A54" s="154">
        <v>202304</v>
      </c>
      <c r="B54" s="14" t="s">
        <v>3573</v>
      </c>
      <c r="C54" s="155">
        <v>0</v>
      </c>
      <c r="D54" s="155">
        <v>0</v>
      </c>
      <c r="E54" s="155">
        <v>0</v>
      </c>
      <c r="F54" s="155">
        <v>30000.75</v>
      </c>
      <c r="G54" s="155">
        <v>2111891.69</v>
      </c>
      <c r="H54" s="155">
        <f t="shared" si="1"/>
        <v>2141892.44</v>
      </c>
      <c r="I54" s="156" t="s">
        <v>3574</v>
      </c>
    </row>
    <row r="55" spans="1:9" ht="14.5" x14ac:dyDescent="0.3">
      <c r="A55" s="154">
        <v>202305</v>
      </c>
      <c r="B55" s="14" t="s">
        <v>3573</v>
      </c>
      <c r="C55" s="155">
        <v>0</v>
      </c>
      <c r="D55" s="155">
        <v>0</v>
      </c>
      <c r="E55" s="155">
        <v>0</v>
      </c>
      <c r="F55" s="155">
        <v>200019.96</v>
      </c>
      <c r="G55" s="155">
        <v>1581949.04</v>
      </c>
      <c r="H55" s="155">
        <f t="shared" si="1"/>
        <v>1781969</v>
      </c>
      <c r="I55" s="156" t="s">
        <v>3574</v>
      </c>
    </row>
    <row r="56" spans="1:9" ht="14.5" x14ac:dyDescent="0.3">
      <c r="A56" s="154">
        <v>202306</v>
      </c>
      <c r="B56" s="14" t="s">
        <v>3573</v>
      </c>
      <c r="F56" s="48">
        <v>0</v>
      </c>
      <c r="G56" s="155">
        <v>1302650</v>
      </c>
      <c r="H56" s="155">
        <f t="shared" si="1"/>
        <v>1302650</v>
      </c>
      <c r="I56" s="156" t="s">
        <v>3574</v>
      </c>
    </row>
  </sheetData>
  <phoneticPr fontId="3"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20"/>
  <sheetViews>
    <sheetView workbookViewId="0">
      <selection activeCell="A15" sqref="A15:P20"/>
    </sheetView>
  </sheetViews>
  <sheetFormatPr defaultColWidth="9" defaultRowHeight="14" x14ac:dyDescent="0.25"/>
  <cols>
    <col min="1" max="1" width="34.26953125" style="48" bestFit="1" customWidth="1"/>
    <col min="2" max="2" width="13" style="48" bestFit="1" customWidth="1"/>
    <col min="3" max="4" width="5.36328125" style="48" bestFit="1" customWidth="1"/>
    <col min="5" max="5" width="6.08984375" style="48" bestFit="1" customWidth="1"/>
    <col min="6" max="6" width="8.453125" style="48" bestFit="1" customWidth="1"/>
    <col min="7" max="8" width="6.08984375" style="48" bestFit="1" customWidth="1"/>
    <col min="9" max="9" width="5.6328125" style="48" bestFit="1" customWidth="1"/>
    <col min="10" max="10" width="4.08984375" style="48" bestFit="1" customWidth="1"/>
    <col min="11" max="11" width="6.08984375" style="48" bestFit="1" customWidth="1"/>
    <col min="12" max="13" width="4.08984375" style="48" bestFit="1" customWidth="1"/>
    <col min="14" max="15" width="6.08984375" style="48" bestFit="1" customWidth="1"/>
    <col min="16" max="16" width="66.6328125" style="48" bestFit="1" customWidth="1"/>
    <col min="17" max="16384" width="9" style="48"/>
  </cols>
  <sheetData>
    <row r="1" spans="1:16" ht="15" x14ac:dyDescent="0.35">
      <c r="A1" s="223" t="s">
        <v>3495</v>
      </c>
      <c r="B1" s="223"/>
      <c r="C1" s="223"/>
      <c r="D1" s="223"/>
      <c r="E1" s="223"/>
      <c r="F1" s="223"/>
      <c r="G1" s="223"/>
      <c r="H1" s="223"/>
      <c r="I1" s="223"/>
      <c r="J1" s="223"/>
      <c r="K1" s="223"/>
      <c r="L1" s="223"/>
      <c r="M1" s="223"/>
      <c r="N1" s="98"/>
      <c r="O1" s="98"/>
      <c r="P1" s="99"/>
    </row>
    <row r="2" spans="1:16" x14ac:dyDescent="0.25">
      <c r="A2" s="100" t="s">
        <v>3469</v>
      </c>
      <c r="B2" s="100" t="s">
        <v>3496</v>
      </c>
      <c r="C2" s="101" t="s">
        <v>486</v>
      </c>
      <c r="D2" s="101" t="s">
        <v>3471</v>
      </c>
      <c r="E2" s="101" t="s">
        <v>711</v>
      </c>
      <c r="F2" s="101" t="s">
        <v>1709</v>
      </c>
      <c r="G2" s="101" t="s">
        <v>2934</v>
      </c>
      <c r="H2" s="101" t="s">
        <v>3497</v>
      </c>
      <c r="I2" s="101" t="s">
        <v>3498</v>
      </c>
      <c r="J2" s="101" t="s">
        <v>3499</v>
      </c>
      <c r="K2" s="101" t="s">
        <v>2321</v>
      </c>
      <c r="L2" s="101" t="s">
        <v>2902</v>
      </c>
      <c r="M2" s="101" t="s">
        <v>3500</v>
      </c>
      <c r="N2" s="101" t="s">
        <v>3501</v>
      </c>
      <c r="O2" s="101" t="s">
        <v>546</v>
      </c>
      <c r="P2" s="100" t="s">
        <v>480</v>
      </c>
    </row>
    <row r="3" spans="1:16" x14ac:dyDescent="0.25">
      <c r="A3" s="102" t="s">
        <v>569</v>
      </c>
      <c r="B3" s="102" t="s">
        <v>3473</v>
      </c>
      <c r="C3" s="103">
        <v>9.9400000000000002E-2</v>
      </c>
      <c r="D3" s="103">
        <v>9.9400000000000002E-2</v>
      </c>
      <c r="E3" s="104" t="s">
        <v>451</v>
      </c>
      <c r="F3" s="104" t="s">
        <v>451</v>
      </c>
      <c r="G3" s="103">
        <v>0.08</v>
      </c>
      <c r="H3" s="104" t="s">
        <v>451</v>
      </c>
      <c r="I3" s="104" t="s">
        <v>451</v>
      </c>
      <c r="J3" s="104" t="s">
        <v>451</v>
      </c>
      <c r="K3" s="104" t="s">
        <v>451</v>
      </c>
      <c r="L3" s="104" t="s">
        <v>451</v>
      </c>
      <c r="M3" s="104" t="s">
        <v>451</v>
      </c>
      <c r="N3" s="104" t="s">
        <v>451</v>
      </c>
      <c r="O3" s="103">
        <v>0.11940000000000001</v>
      </c>
      <c r="P3" s="105" t="s">
        <v>3502</v>
      </c>
    </row>
    <row r="4" spans="1:16" x14ac:dyDescent="0.25">
      <c r="A4" s="102" t="s">
        <v>3116</v>
      </c>
      <c r="B4" s="102" t="s">
        <v>3475</v>
      </c>
      <c r="C4" s="104">
        <v>2.5000000000000001E-2</v>
      </c>
      <c r="D4" s="104" t="s">
        <v>451</v>
      </c>
      <c r="E4" s="104" t="s">
        <v>451</v>
      </c>
      <c r="F4" s="104" t="s">
        <v>451</v>
      </c>
      <c r="G4" s="104" t="s">
        <v>451</v>
      </c>
      <c r="H4" s="104" t="s">
        <v>451</v>
      </c>
      <c r="I4" s="104" t="s">
        <v>451</v>
      </c>
      <c r="J4" s="104" t="s">
        <v>451</v>
      </c>
      <c r="K4" s="104" t="s">
        <v>451</v>
      </c>
      <c r="L4" s="104" t="s">
        <v>451</v>
      </c>
      <c r="M4" s="104" t="s">
        <v>451</v>
      </c>
      <c r="N4" s="104" t="s">
        <v>451</v>
      </c>
      <c r="O4" s="104" t="s">
        <v>451</v>
      </c>
      <c r="P4" s="106" t="s">
        <v>3503</v>
      </c>
    </row>
    <row r="5" spans="1:16" x14ac:dyDescent="0.25">
      <c r="A5" s="102" t="s">
        <v>1620</v>
      </c>
      <c r="B5" s="102" t="s">
        <v>3478</v>
      </c>
      <c r="C5" s="104">
        <v>7.4999999999999997E-2</v>
      </c>
      <c r="D5" s="104">
        <v>7.4999999999999997E-2</v>
      </c>
      <c r="E5" s="104">
        <v>0.12</v>
      </c>
      <c r="F5" s="104">
        <v>0.12</v>
      </c>
      <c r="G5" s="104">
        <v>0.12</v>
      </c>
      <c r="H5" s="104" t="s">
        <v>451</v>
      </c>
      <c r="I5" s="104" t="s">
        <v>451</v>
      </c>
      <c r="J5" s="104" t="s">
        <v>451</v>
      </c>
      <c r="K5" s="104">
        <v>0.12</v>
      </c>
      <c r="L5" s="104" t="s">
        <v>451</v>
      </c>
      <c r="M5" s="104" t="s">
        <v>451</v>
      </c>
      <c r="N5" s="104" t="s">
        <v>451</v>
      </c>
      <c r="O5" s="104" t="s">
        <v>451</v>
      </c>
      <c r="P5" s="107" t="s">
        <v>3504</v>
      </c>
    </row>
    <row r="6" spans="1:16" x14ac:dyDescent="0.25">
      <c r="A6" s="108" t="s">
        <v>3505</v>
      </c>
      <c r="B6" s="108" t="s">
        <v>3506</v>
      </c>
      <c r="C6" s="103">
        <v>0.04</v>
      </c>
      <c r="D6" s="103">
        <v>0.04</v>
      </c>
      <c r="E6" s="103">
        <v>0.08</v>
      </c>
      <c r="F6" s="103">
        <v>0.08</v>
      </c>
      <c r="G6" s="103">
        <v>0.08</v>
      </c>
      <c r="H6" s="103" t="s">
        <v>451</v>
      </c>
      <c r="I6" s="103" t="s">
        <v>451</v>
      </c>
      <c r="J6" s="103" t="s">
        <v>451</v>
      </c>
      <c r="K6" s="103">
        <v>0.08</v>
      </c>
      <c r="L6" s="103" t="s">
        <v>451</v>
      </c>
      <c r="M6" s="103" t="s">
        <v>451</v>
      </c>
      <c r="N6" s="103" t="s">
        <v>451</v>
      </c>
      <c r="O6" s="103" t="s">
        <v>451</v>
      </c>
      <c r="P6" s="109" t="s">
        <v>3507</v>
      </c>
    </row>
    <row r="7" spans="1:16" x14ac:dyDescent="0.25">
      <c r="A7" s="110" t="s">
        <v>3508</v>
      </c>
      <c r="B7" s="110" t="s">
        <v>3476</v>
      </c>
      <c r="C7" s="111">
        <v>7.0000000000000007E-2</v>
      </c>
      <c r="D7" s="111">
        <v>7.0000000000000007E-2</v>
      </c>
      <c r="E7" s="111">
        <v>7.0000000000000007E-2</v>
      </c>
      <c r="F7" s="104" t="s">
        <v>451</v>
      </c>
      <c r="G7" s="111">
        <v>7.0000000000000007E-2</v>
      </c>
      <c r="H7" s="111">
        <v>7.0000000000000007E-2</v>
      </c>
      <c r="I7" s="104" t="s">
        <v>451</v>
      </c>
      <c r="J7" s="104" t="s">
        <v>451</v>
      </c>
      <c r="K7" s="104" t="s">
        <v>451</v>
      </c>
      <c r="L7" s="104" t="s">
        <v>451</v>
      </c>
      <c r="M7" s="104" t="s">
        <v>451</v>
      </c>
      <c r="N7" s="104" t="s">
        <v>451</v>
      </c>
      <c r="O7" s="104" t="s">
        <v>451</v>
      </c>
      <c r="P7" s="112" t="s">
        <v>3509</v>
      </c>
    </row>
    <row r="8" spans="1:16" x14ac:dyDescent="0.25">
      <c r="A8" s="110" t="s">
        <v>695</v>
      </c>
      <c r="B8" s="110" t="s">
        <v>3477</v>
      </c>
      <c r="C8" s="111">
        <v>6.5000000000000002E-2</v>
      </c>
      <c r="D8" s="111">
        <v>6.5000000000000002E-2</v>
      </c>
      <c r="E8" s="111">
        <v>0.14000000000000001</v>
      </c>
      <c r="F8" s="104" t="s">
        <v>451</v>
      </c>
      <c r="G8" s="111">
        <v>0.14000000000000001</v>
      </c>
      <c r="H8" s="111">
        <v>0.14000000000000001</v>
      </c>
      <c r="I8" s="104" t="s">
        <v>451</v>
      </c>
      <c r="J8" s="104" t="s">
        <v>451</v>
      </c>
      <c r="K8" s="104" t="s">
        <v>451</v>
      </c>
      <c r="L8" s="104" t="s">
        <v>451</v>
      </c>
      <c r="M8" s="104" t="s">
        <v>451</v>
      </c>
      <c r="N8" s="104" t="s">
        <v>451</v>
      </c>
      <c r="O8" s="104" t="s">
        <v>451</v>
      </c>
      <c r="P8" s="112"/>
    </row>
    <row r="9" spans="1:16" x14ac:dyDescent="0.25">
      <c r="A9" s="110" t="s">
        <v>3510</v>
      </c>
      <c r="B9" s="110" t="s">
        <v>3487</v>
      </c>
      <c r="C9" s="111">
        <v>0.01</v>
      </c>
      <c r="D9" s="111" t="s">
        <v>451</v>
      </c>
      <c r="E9" s="111">
        <v>0.01</v>
      </c>
      <c r="F9" s="104" t="s">
        <v>451</v>
      </c>
      <c r="G9" s="111">
        <v>0.01</v>
      </c>
      <c r="H9" s="111" t="s">
        <v>451</v>
      </c>
      <c r="I9" s="111" t="s">
        <v>451</v>
      </c>
      <c r="J9" s="111" t="s">
        <v>451</v>
      </c>
      <c r="K9" s="111" t="s">
        <v>451</v>
      </c>
      <c r="L9" s="111" t="s">
        <v>451</v>
      </c>
      <c r="M9" s="111" t="s">
        <v>451</v>
      </c>
      <c r="N9" s="111" t="s">
        <v>451</v>
      </c>
      <c r="O9" s="111" t="s">
        <v>451</v>
      </c>
      <c r="P9" s="112" t="s">
        <v>3511</v>
      </c>
    </row>
    <row r="10" spans="1:16" x14ac:dyDescent="0.25">
      <c r="A10" s="110" t="s">
        <v>2961</v>
      </c>
      <c r="B10" s="110" t="s">
        <v>3479</v>
      </c>
      <c r="C10" s="111">
        <v>7.4999999999999997E-2</v>
      </c>
      <c r="D10" s="111">
        <v>7.4999999999999997E-2</v>
      </c>
      <c r="E10" s="111">
        <v>0.15</v>
      </c>
      <c r="F10" s="104" t="s">
        <v>451</v>
      </c>
      <c r="G10" s="111">
        <v>0.15</v>
      </c>
      <c r="H10" s="111">
        <v>0.15</v>
      </c>
      <c r="I10" s="104" t="s">
        <v>451</v>
      </c>
      <c r="J10" s="104" t="s">
        <v>451</v>
      </c>
      <c r="K10" s="104" t="s">
        <v>451</v>
      </c>
      <c r="L10" s="104" t="s">
        <v>451</v>
      </c>
      <c r="M10" s="104" t="s">
        <v>451</v>
      </c>
      <c r="N10" s="104">
        <v>0.15</v>
      </c>
      <c r="O10" s="104" t="s">
        <v>451</v>
      </c>
      <c r="P10" s="112"/>
    </row>
    <row r="11" spans="1:16" x14ac:dyDescent="0.25">
      <c r="A11" s="110" t="s">
        <v>2913</v>
      </c>
      <c r="B11" s="110" t="s">
        <v>3480</v>
      </c>
      <c r="C11" s="111">
        <v>0.03</v>
      </c>
      <c r="D11" s="111">
        <v>0.03</v>
      </c>
      <c r="E11" s="111">
        <v>0.1</v>
      </c>
      <c r="F11" s="104" t="s">
        <v>451</v>
      </c>
      <c r="G11" s="111">
        <v>0.1</v>
      </c>
      <c r="H11" s="111">
        <v>0.1</v>
      </c>
      <c r="I11" s="104" t="s">
        <v>451</v>
      </c>
      <c r="J11" s="104" t="s">
        <v>451</v>
      </c>
      <c r="K11" s="104" t="s">
        <v>451</v>
      </c>
      <c r="L11" s="104" t="s">
        <v>451</v>
      </c>
      <c r="M11" s="104" t="s">
        <v>451</v>
      </c>
      <c r="N11" s="104" t="s">
        <v>451</v>
      </c>
      <c r="O11" s="104" t="s">
        <v>451</v>
      </c>
      <c r="P11" s="112" t="s">
        <v>3512</v>
      </c>
    </row>
    <row r="12" spans="1:16" x14ac:dyDescent="0.25">
      <c r="A12" s="110" t="s">
        <v>2916</v>
      </c>
      <c r="B12" s="110" t="s">
        <v>3481</v>
      </c>
      <c r="C12" s="111">
        <v>6.5000000000000002E-2</v>
      </c>
      <c r="D12" s="111">
        <v>6.5000000000000002E-2</v>
      </c>
      <c r="E12" s="111">
        <v>0.14000000000000001</v>
      </c>
      <c r="F12" s="104" t="s">
        <v>451</v>
      </c>
      <c r="G12" s="111">
        <v>0.14000000000000001</v>
      </c>
      <c r="H12" s="111">
        <v>0.14000000000000001</v>
      </c>
      <c r="I12" s="104" t="s">
        <v>451</v>
      </c>
      <c r="J12" s="104" t="s">
        <v>451</v>
      </c>
      <c r="K12" s="104" t="s">
        <v>451</v>
      </c>
      <c r="L12" s="104" t="s">
        <v>451</v>
      </c>
      <c r="M12" s="104" t="s">
        <v>451</v>
      </c>
      <c r="N12" s="104" t="s">
        <v>451</v>
      </c>
      <c r="O12" s="104" t="s">
        <v>451</v>
      </c>
      <c r="P12" s="112" t="s">
        <v>3513</v>
      </c>
    </row>
    <row r="13" spans="1:16" x14ac:dyDescent="0.25">
      <c r="A13" s="110" t="s">
        <v>3514</v>
      </c>
      <c r="B13" s="110" t="s">
        <v>3483</v>
      </c>
      <c r="C13" s="111">
        <v>0</v>
      </c>
      <c r="D13" s="111">
        <v>0</v>
      </c>
      <c r="E13" s="111">
        <v>0</v>
      </c>
      <c r="F13" s="104" t="s">
        <v>451</v>
      </c>
      <c r="G13" s="111">
        <v>0</v>
      </c>
      <c r="H13" s="111" t="s">
        <v>451</v>
      </c>
      <c r="I13" s="104" t="s">
        <v>451</v>
      </c>
      <c r="J13" s="104" t="s">
        <v>451</v>
      </c>
      <c r="K13" s="104" t="s">
        <v>451</v>
      </c>
      <c r="L13" s="104" t="s">
        <v>451</v>
      </c>
      <c r="M13" s="104" t="s">
        <v>451</v>
      </c>
      <c r="N13" s="104" t="s">
        <v>451</v>
      </c>
      <c r="O13" s="104" t="s">
        <v>451</v>
      </c>
      <c r="P13" s="112" t="s">
        <v>3515</v>
      </c>
    </row>
    <row r="14" spans="1:16" x14ac:dyDescent="0.25">
      <c r="A14" s="113" t="s">
        <v>2887</v>
      </c>
      <c r="B14" s="113" t="s">
        <v>3516</v>
      </c>
      <c r="C14" s="114">
        <v>0.08</v>
      </c>
      <c r="D14" s="114">
        <v>0.08</v>
      </c>
      <c r="E14" s="114">
        <v>0.15</v>
      </c>
      <c r="F14" s="115"/>
      <c r="G14" s="114">
        <v>0.15</v>
      </c>
      <c r="H14" s="114">
        <v>0.15</v>
      </c>
      <c r="I14" s="115"/>
      <c r="J14" s="115"/>
      <c r="K14" s="115"/>
      <c r="L14" s="115"/>
      <c r="M14" s="115"/>
      <c r="N14" s="115"/>
      <c r="O14" s="115"/>
      <c r="P14" s="115"/>
    </row>
    <row r="15" spans="1:16" x14ac:dyDescent="0.25">
      <c r="A15" s="102" t="s">
        <v>2319</v>
      </c>
      <c r="B15" s="102" t="s">
        <v>3562</v>
      </c>
      <c r="C15" s="102">
        <v>0</v>
      </c>
      <c r="D15" s="102">
        <v>0</v>
      </c>
      <c r="E15" s="102">
        <v>7.0000000000000007E-2</v>
      </c>
      <c r="F15" s="102">
        <v>0</v>
      </c>
      <c r="G15" s="102">
        <v>0</v>
      </c>
      <c r="H15" s="102" t="s">
        <v>451</v>
      </c>
      <c r="I15" s="102" t="s">
        <v>451</v>
      </c>
      <c r="J15" s="102">
        <v>7.0000000000000007E-2</v>
      </c>
      <c r="K15" s="102">
        <v>7.0000000000000007E-2</v>
      </c>
      <c r="L15" s="102">
        <v>0</v>
      </c>
      <c r="M15" s="102">
        <v>0</v>
      </c>
      <c r="N15" s="153"/>
      <c r="O15" s="104"/>
      <c r="P15" s="112"/>
    </row>
    <row r="16" spans="1:16" x14ac:dyDescent="0.25">
      <c r="A16" s="102" t="s">
        <v>3563</v>
      </c>
      <c r="B16" s="102" t="s">
        <v>3564</v>
      </c>
      <c r="C16" s="102">
        <v>0</v>
      </c>
      <c r="D16" s="102">
        <v>0</v>
      </c>
      <c r="E16" s="102">
        <v>7.0000000000000007E-2</v>
      </c>
      <c r="F16" s="102">
        <v>0</v>
      </c>
      <c r="G16" s="102">
        <v>0</v>
      </c>
      <c r="H16" s="102" t="s">
        <v>451</v>
      </c>
      <c r="I16" s="102" t="s">
        <v>451</v>
      </c>
      <c r="J16" s="102">
        <v>7.0000000000000007E-2</v>
      </c>
      <c r="K16" s="102">
        <v>7.0000000000000007E-2</v>
      </c>
      <c r="L16" s="102">
        <v>0</v>
      </c>
      <c r="M16" s="102">
        <v>0</v>
      </c>
      <c r="N16" s="153"/>
      <c r="O16" s="104"/>
      <c r="P16" s="112"/>
    </row>
    <row r="17" spans="1:16" x14ac:dyDescent="0.25">
      <c r="A17" s="102" t="s">
        <v>3565</v>
      </c>
      <c r="B17" s="102" t="s">
        <v>3566</v>
      </c>
      <c r="C17" s="102">
        <v>0</v>
      </c>
      <c r="D17" s="102">
        <v>0</v>
      </c>
      <c r="E17" s="102">
        <v>0</v>
      </c>
      <c r="F17" s="102">
        <v>0</v>
      </c>
      <c r="G17" s="102">
        <v>0</v>
      </c>
      <c r="H17" s="102">
        <v>0</v>
      </c>
      <c r="I17" s="102">
        <v>0</v>
      </c>
      <c r="J17" s="102">
        <v>0</v>
      </c>
      <c r="K17" s="102">
        <v>0</v>
      </c>
      <c r="L17" s="102">
        <v>0</v>
      </c>
      <c r="M17" s="102">
        <v>0</v>
      </c>
      <c r="N17" s="153"/>
      <c r="O17" s="104"/>
      <c r="P17" s="112"/>
    </row>
    <row r="18" spans="1:16" x14ac:dyDescent="0.25">
      <c r="A18" s="102" t="s">
        <v>3567</v>
      </c>
      <c r="B18" s="102" t="s">
        <v>3568</v>
      </c>
      <c r="C18" s="102">
        <v>0</v>
      </c>
      <c r="D18" s="102">
        <v>0</v>
      </c>
      <c r="E18" s="102">
        <v>0</v>
      </c>
      <c r="F18" s="102">
        <v>0</v>
      </c>
      <c r="G18" s="102">
        <v>0</v>
      </c>
      <c r="H18" s="102">
        <v>0</v>
      </c>
      <c r="I18" s="102">
        <v>0</v>
      </c>
      <c r="J18" s="102">
        <v>0</v>
      </c>
      <c r="K18" s="102">
        <v>0</v>
      </c>
      <c r="L18" s="102">
        <v>0</v>
      </c>
      <c r="M18" s="102">
        <v>0</v>
      </c>
      <c r="N18" s="153"/>
      <c r="O18" s="104"/>
      <c r="P18" s="112"/>
    </row>
    <row r="19" spans="1:16" x14ac:dyDescent="0.25">
      <c r="A19" s="102" t="s">
        <v>3569</v>
      </c>
      <c r="B19" s="102" t="s">
        <v>3570</v>
      </c>
      <c r="C19" s="102">
        <v>0</v>
      </c>
      <c r="D19" s="102">
        <v>0</v>
      </c>
      <c r="E19" s="102">
        <v>0</v>
      </c>
      <c r="F19" s="102">
        <v>0</v>
      </c>
      <c r="G19" s="102">
        <v>0</v>
      </c>
      <c r="H19" s="102">
        <v>0</v>
      </c>
      <c r="I19" s="102">
        <v>0</v>
      </c>
      <c r="J19" s="102">
        <v>0</v>
      </c>
      <c r="K19" s="102">
        <v>0</v>
      </c>
      <c r="L19" s="102">
        <v>0</v>
      </c>
      <c r="M19" s="102">
        <v>0</v>
      </c>
      <c r="N19" s="153"/>
      <c r="O19" s="104"/>
      <c r="P19" s="112"/>
    </row>
    <row r="20" spans="1:16" x14ac:dyDescent="0.25">
      <c r="A20" s="102" t="s">
        <v>3571</v>
      </c>
      <c r="B20" s="102" t="s">
        <v>3572</v>
      </c>
      <c r="C20" s="102">
        <v>0</v>
      </c>
      <c r="D20" s="102">
        <v>0</v>
      </c>
      <c r="E20" s="102">
        <v>0</v>
      </c>
      <c r="F20" s="102">
        <v>0</v>
      </c>
      <c r="G20" s="102">
        <v>0</v>
      </c>
      <c r="H20" s="102">
        <v>0</v>
      </c>
      <c r="I20" s="102">
        <v>0</v>
      </c>
      <c r="J20" s="102">
        <v>0</v>
      </c>
      <c r="K20" s="102">
        <v>0</v>
      </c>
      <c r="L20" s="102">
        <v>0</v>
      </c>
      <c r="M20" s="102">
        <v>0</v>
      </c>
      <c r="N20" s="153"/>
      <c r="O20" s="104"/>
      <c r="P20" s="112"/>
    </row>
  </sheetData>
  <mergeCells count="1">
    <mergeCell ref="A1:M1"/>
  </mergeCells>
  <phoneticPr fontId="3" type="noConversion"/>
  <conditionalFormatting sqref="A1">
    <cfRule type="duplicateValues" dxfId="2" priority="3"/>
  </conditionalFormatting>
  <conditionalFormatting sqref="A2:B2">
    <cfRule type="duplicateValues" dxfId="1" priority="2"/>
  </conditionalFormatting>
  <conditionalFormatting sqref="P2">
    <cfRule type="duplicateValues" dxfId="0" priority="1"/>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3869"/>
  <sheetViews>
    <sheetView workbookViewId="0">
      <selection activeCell="E1" sqref="E1:E1048576"/>
    </sheetView>
  </sheetViews>
  <sheetFormatPr defaultColWidth="23" defaultRowHeight="14" x14ac:dyDescent="0.25"/>
  <cols>
    <col min="4" max="4" width="14.453125" style="35" bestFit="1" customWidth="1"/>
  </cols>
  <sheetData>
    <row r="1" spans="1:5" ht="18" x14ac:dyDescent="0.45">
      <c r="A1" s="1" t="s">
        <v>0</v>
      </c>
      <c r="B1" s="1" t="s">
        <v>1</v>
      </c>
      <c r="C1" s="1" t="s">
        <v>2</v>
      </c>
      <c r="D1" s="33" t="s">
        <v>691</v>
      </c>
      <c r="E1" s="1" t="s">
        <v>3</v>
      </c>
    </row>
    <row r="2" spans="1:5" ht="14.5" x14ac:dyDescent="0.4">
      <c r="A2" s="2" t="s">
        <v>4</v>
      </c>
      <c r="B2" s="2" t="s">
        <v>5</v>
      </c>
      <c r="C2" s="2" t="s">
        <v>6</v>
      </c>
      <c r="D2" s="34" t="str">
        <f>MID(C2,2,4)</f>
        <v>7094</v>
      </c>
      <c r="E2" s="3">
        <v>1880.4</v>
      </c>
    </row>
    <row r="3" spans="1:5" ht="14.5" x14ac:dyDescent="0.4">
      <c r="A3" s="2" t="s">
        <v>7</v>
      </c>
      <c r="B3" s="2" t="s">
        <v>5</v>
      </c>
      <c r="C3" s="2" t="s">
        <v>6</v>
      </c>
      <c r="D3" s="34" t="str">
        <f t="shared" ref="D3:D66" si="0">MID(C3,2,4)</f>
        <v>7094</v>
      </c>
      <c r="E3" s="3">
        <v>1990.9</v>
      </c>
    </row>
    <row r="4" spans="1:5" ht="14.5" x14ac:dyDescent="0.4">
      <c r="A4" s="2" t="s">
        <v>8</v>
      </c>
      <c r="B4" s="2" t="s">
        <v>5</v>
      </c>
      <c r="C4" s="2" t="s">
        <v>6</v>
      </c>
      <c r="D4" s="34" t="str">
        <f t="shared" si="0"/>
        <v>7094</v>
      </c>
      <c r="E4" s="3">
        <v>1647.25</v>
      </c>
    </row>
    <row r="5" spans="1:5" ht="14.5" x14ac:dyDescent="0.4">
      <c r="A5" s="2" t="s">
        <v>9</v>
      </c>
      <c r="B5" s="2" t="s">
        <v>5</v>
      </c>
      <c r="C5" s="2" t="s">
        <v>6</v>
      </c>
      <c r="D5" s="34" t="str">
        <f t="shared" si="0"/>
        <v>7094</v>
      </c>
      <c r="E5" s="3">
        <v>1499.8</v>
      </c>
    </row>
    <row r="6" spans="1:5" ht="14.5" x14ac:dyDescent="0.4">
      <c r="A6" s="2" t="s">
        <v>10</v>
      </c>
      <c r="B6" s="2" t="s">
        <v>5</v>
      </c>
      <c r="C6" s="2" t="s">
        <v>6</v>
      </c>
      <c r="D6" s="34" t="str">
        <f t="shared" si="0"/>
        <v>7094</v>
      </c>
      <c r="E6" s="3">
        <v>2241.6999999999998</v>
      </c>
    </row>
    <row r="7" spans="1:5" ht="14.5" x14ac:dyDescent="0.4">
      <c r="A7" s="2" t="s">
        <v>11</v>
      </c>
      <c r="B7" s="2" t="s">
        <v>5</v>
      </c>
      <c r="C7" s="2" t="s">
        <v>6</v>
      </c>
      <c r="D7" s="34" t="str">
        <f t="shared" si="0"/>
        <v>7094</v>
      </c>
      <c r="E7" s="3">
        <v>2114.6</v>
      </c>
    </row>
    <row r="8" spans="1:5" ht="14.5" x14ac:dyDescent="0.4">
      <c r="A8" s="2" t="s">
        <v>12</v>
      </c>
      <c r="B8" s="2" t="s">
        <v>5</v>
      </c>
      <c r="C8" s="2" t="s">
        <v>6</v>
      </c>
      <c r="D8" s="34" t="str">
        <f t="shared" si="0"/>
        <v>7094</v>
      </c>
      <c r="E8" s="3">
        <v>2138.6</v>
      </c>
    </row>
    <row r="9" spans="1:5" ht="14.5" x14ac:dyDescent="0.4">
      <c r="A9" s="2" t="s">
        <v>13</v>
      </c>
      <c r="B9" s="2" t="s">
        <v>5</v>
      </c>
      <c r="C9" s="2" t="s">
        <v>6</v>
      </c>
      <c r="D9" s="34" t="str">
        <f t="shared" si="0"/>
        <v>7094</v>
      </c>
      <c r="E9" s="3">
        <v>2002.05</v>
      </c>
    </row>
    <row r="10" spans="1:5" ht="14.5" x14ac:dyDescent="0.4">
      <c r="A10" s="2" t="s">
        <v>14</v>
      </c>
      <c r="B10" s="2" t="s">
        <v>5</v>
      </c>
      <c r="C10" s="2" t="s">
        <v>6</v>
      </c>
      <c r="D10" s="34" t="str">
        <f t="shared" si="0"/>
        <v>7094</v>
      </c>
      <c r="E10" s="3">
        <v>1902.8</v>
      </c>
    </row>
    <row r="11" spans="1:5" ht="14.5" x14ac:dyDescent="0.4">
      <c r="A11" s="2" t="s">
        <v>15</v>
      </c>
      <c r="B11" s="2" t="s">
        <v>5</v>
      </c>
      <c r="C11" s="2" t="s">
        <v>6</v>
      </c>
      <c r="D11" s="34" t="str">
        <f t="shared" si="0"/>
        <v>7094</v>
      </c>
      <c r="E11" s="3">
        <v>1589.4</v>
      </c>
    </row>
    <row r="12" spans="1:5" ht="14.5" x14ac:dyDescent="0.4">
      <c r="A12" s="2" t="s">
        <v>16</v>
      </c>
      <c r="B12" s="2" t="s">
        <v>5</v>
      </c>
      <c r="C12" s="2" t="s">
        <v>6</v>
      </c>
      <c r="D12" s="34" t="str">
        <f t="shared" si="0"/>
        <v>7094</v>
      </c>
      <c r="E12" s="3">
        <v>1527.25</v>
      </c>
    </row>
    <row r="13" spans="1:5" ht="14.5" x14ac:dyDescent="0.4">
      <c r="A13" s="2" t="s">
        <v>17</v>
      </c>
      <c r="B13" s="2" t="s">
        <v>5</v>
      </c>
      <c r="C13" s="2" t="s">
        <v>6</v>
      </c>
      <c r="D13" s="34" t="str">
        <f t="shared" si="0"/>
        <v>7094</v>
      </c>
      <c r="E13" s="3">
        <v>2195.6</v>
      </c>
    </row>
    <row r="14" spans="1:5" ht="14.5" x14ac:dyDescent="0.4">
      <c r="A14" s="2" t="s">
        <v>18</v>
      </c>
      <c r="B14" s="2" t="s">
        <v>5</v>
      </c>
      <c r="C14" s="2" t="s">
        <v>6</v>
      </c>
      <c r="D14" s="34" t="str">
        <f t="shared" si="0"/>
        <v>7094</v>
      </c>
      <c r="E14" s="3">
        <v>2113.6</v>
      </c>
    </row>
    <row r="15" spans="1:5" ht="14.5" x14ac:dyDescent="0.4">
      <c r="A15" s="2" t="s">
        <v>19</v>
      </c>
      <c r="B15" s="2" t="s">
        <v>5</v>
      </c>
      <c r="C15" s="2" t="s">
        <v>6</v>
      </c>
      <c r="D15" s="34" t="str">
        <f t="shared" si="0"/>
        <v>7094</v>
      </c>
      <c r="E15" s="3">
        <v>2066.6</v>
      </c>
    </row>
    <row r="16" spans="1:5" ht="14.5" x14ac:dyDescent="0.4">
      <c r="A16" s="2" t="s">
        <v>20</v>
      </c>
      <c r="B16" s="2" t="s">
        <v>5</v>
      </c>
      <c r="C16" s="2" t="s">
        <v>6</v>
      </c>
      <c r="D16" s="34" t="str">
        <f t="shared" si="0"/>
        <v>7094</v>
      </c>
      <c r="E16" s="3">
        <v>1877.9</v>
      </c>
    </row>
    <row r="17" spans="1:5" ht="14.5" x14ac:dyDescent="0.4">
      <c r="A17" s="2" t="s">
        <v>21</v>
      </c>
      <c r="B17" s="2" t="s">
        <v>5</v>
      </c>
      <c r="C17" s="2" t="s">
        <v>6</v>
      </c>
      <c r="D17" s="34" t="str">
        <f t="shared" si="0"/>
        <v>7094</v>
      </c>
      <c r="E17" s="3">
        <v>1872</v>
      </c>
    </row>
    <row r="18" spans="1:5" ht="14.5" x14ac:dyDescent="0.4">
      <c r="A18" s="2" t="s">
        <v>22</v>
      </c>
      <c r="B18" s="2" t="s">
        <v>5</v>
      </c>
      <c r="C18" s="2" t="s">
        <v>6</v>
      </c>
      <c r="D18" s="34" t="str">
        <f t="shared" si="0"/>
        <v>7094</v>
      </c>
      <c r="E18" s="3">
        <v>1618.4</v>
      </c>
    </row>
    <row r="19" spans="1:5" ht="14.5" x14ac:dyDescent="0.4">
      <c r="A19" s="2" t="s">
        <v>23</v>
      </c>
      <c r="B19" s="2" t="s">
        <v>5</v>
      </c>
      <c r="C19" s="2" t="s">
        <v>6</v>
      </c>
      <c r="D19" s="34" t="str">
        <f t="shared" si="0"/>
        <v>7094</v>
      </c>
      <c r="E19" s="3">
        <v>1492</v>
      </c>
    </row>
    <row r="20" spans="1:5" ht="14.5" x14ac:dyDescent="0.4">
      <c r="A20" s="2" t="s">
        <v>24</v>
      </c>
      <c r="B20" s="2" t="s">
        <v>5</v>
      </c>
      <c r="C20" s="2" t="s">
        <v>6</v>
      </c>
      <c r="D20" s="34" t="str">
        <f t="shared" si="0"/>
        <v>7094</v>
      </c>
      <c r="E20" s="3">
        <v>1833.3</v>
      </c>
    </row>
    <row r="21" spans="1:5" ht="14.5" x14ac:dyDescent="0.4">
      <c r="A21" s="2" t="s">
        <v>25</v>
      </c>
      <c r="B21" s="2" t="s">
        <v>5</v>
      </c>
      <c r="C21" s="2" t="s">
        <v>6</v>
      </c>
      <c r="D21" s="34" t="str">
        <f t="shared" si="0"/>
        <v>7094</v>
      </c>
      <c r="E21" s="3">
        <v>2101.0500000000002</v>
      </c>
    </row>
    <row r="22" spans="1:5" ht="14.5" x14ac:dyDescent="0.4">
      <c r="A22" s="2" t="s">
        <v>26</v>
      </c>
      <c r="B22" s="2" t="s">
        <v>5</v>
      </c>
      <c r="C22" s="2" t="s">
        <v>6</v>
      </c>
      <c r="D22" s="34" t="str">
        <f t="shared" si="0"/>
        <v>7094</v>
      </c>
      <c r="E22" s="3">
        <v>1798</v>
      </c>
    </row>
    <row r="23" spans="1:5" ht="14.5" x14ac:dyDescent="0.4">
      <c r="A23" s="2" t="s">
        <v>27</v>
      </c>
      <c r="B23" s="2" t="s">
        <v>5</v>
      </c>
      <c r="C23" s="2" t="s">
        <v>6</v>
      </c>
      <c r="D23" s="34" t="str">
        <f t="shared" si="0"/>
        <v>7094</v>
      </c>
      <c r="E23" s="3">
        <v>1135.5</v>
      </c>
    </row>
    <row r="24" spans="1:5" ht="14.5" x14ac:dyDescent="0.4">
      <c r="A24" s="2" t="s">
        <v>28</v>
      </c>
      <c r="B24" s="2" t="s">
        <v>5</v>
      </c>
      <c r="C24" s="2" t="s">
        <v>6</v>
      </c>
      <c r="D24" s="34" t="str">
        <f t="shared" si="0"/>
        <v>7094</v>
      </c>
      <c r="E24" s="3">
        <v>1229.0999999999999</v>
      </c>
    </row>
    <row r="25" spans="1:5" ht="14.5" x14ac:dyDescent="0.4">
      <c r="A25" s="2" t="s">
        <v>29</v>
      </c>
      <c r="B25" s="2" t="s">
        <v>5</v>
      </c>
      <c r="C25" s="2" t="s">
        <v>6</v>
      </c>
      <c r="D25" s="34" t="str">
        <f t="shared" si="0"/>
        <v>7094</v>
      </c>
      <c r="E25" s="3">
        <v>1533.5</v>
      </c>
    </row>
    <row r="26" spans="1:5" ht="14.5" x14ac:dyDescent="0.4">
      <c r="A26" s="2" t="s">
        <v>30</v>
      </c>
      <c r="B26" s="2" t="s">
        <v>5</v>
      </c>
      <c r="C26" s="2" t="s">
        <v>6</v>
      </c>
      <c r="D26" s="34" t="str">
        <f t="shared" si="0"/>
        <v>7094</v>
      </c>
      <c r="E26" s="3">
        <v>2198.4499999999998</v>
      </c>
    </row>
    <row r="27" spans="1:5" ht="14.5" x14ac:dyDescent="0.4">
      <c r="A27" s="2" t="s">
        <v>31</v>
      </c>
      <c r="B27" s="2" t="s">
        <v>5</v>
      </c>
      <c r="C27" s="2" t="s">
        <v>6</v>
      </c>
      <c r="D27" s="34" t="str">
        <f t="shared" si="0"/>
        <v>7094</v>
      </c>
      <c r="E27" s="3">
        <v>2113.1</v>
      </c>
    </row>
    <row r="28" spans="1:5" ht="14.5" x14ac:dyDescent="0.4">
      <c r="A28" s="2" t="s">
        <v>32</v>
      </c>
      <c r="B28" s="2" t="s">
        <v>5</v>
      </c>
      <c r="C28" s="2" t="s">
        <v>6</v>
      </c>
      <c r="D28" s="34" t="str">
        <f t="shared" si="0"/>
        <v>7094</v>
      </c>
      <c r="E28" s="3">
        <v>2164.25</v>
      </c>
    </row>
    <row r="29" spans="1:5" ht="14.5" x14ac:dyDescent="0.4">
      <c r="A29" s="2" t="s">
        <v>33</v>
      </c>
      <c r="B29" s="2" t="s">
        <v>5</v>
      </c>
      <c r="C29" s="2" t="s">
        <v>6</v>
      </c>
      <c r="D29" s="34" t="str">
        <f t="shared" si="0"/>
        <v>7094</v>
      </c>
      <c r="E29" s="3">
        <v>2122.6999999999998</v>
      </c>
    </row>
    <row r="30" spans="1:5" ht="14.5" x14ac:dyDescent="0.4">
      <c r="A30" s="2" t="s">
        <v>34</v>
      </c>
      <c r="B30" s="2" t="s">
        <v>5</v>
      </c>
      <c r="C30" s="2" t="s">
        <v>6</v>
      </c>
      <c r="D30" s="34" t="str">
        <f t="shared" si="0"/>
        <v>7094</v>
      </c>
      <c r="E30" s="3">
        <v>2079.3000000000002</v>
      </c>
    </row>
    <row r="31" spans="1:5" ht="14.5" x14ac:dyDescent="0.4">
      <c r="A31" s="2" t="s">
        <v>35</v>
      </c>
      <c r="B31" s="2" t="s">
        <v>5</v>
      </c>
      <c r="C31" s="2" t="s">
        <v>6</v>
      </c>
      <c r="D31" s="34" t="str">
        <f t="shared" si="0"/>
        <v>7094</v>
      </c>
      <c r="E31" s="3">
        <v>2098.8000000000002</v>
      </c>
    </row>
    <row r="32" spans="1:5" ht="14.5" x14ac:dyDescent="0.4">
      <c r="A32" s="2" t="s">
        <v>4</v>
      </c>
      <c r="B32" s="2" t="s">
        <v>5</v>
      </c>
      <c r="C32" s="2" t="s">
        <v>36</v>
      </c>
      <c r="D32" s="34" t="str">
        <f t="shared" si="0"/>
        <v>7095</v>
      </c>
      <c r="E32" s="3">
        <v>1000</v>
      </c>
    </row>
    <row r="33" spans="1:5" ht="14.5" x14ac:dyDescent="0.4">
      <c r="A33" s="2" t="s">
        <v>7</v>
      </c>
      <c r="B33" s="2" t="s">
        <v>5</v>
      </c>
      <c r="C33" s="2" t="s">
        <v>36</v>
      </c>
      <c r="D33" s="34" t="str">
        <f t="shared" si="0"/>
        <v>7095</v>
      </c>
      <c r="E33" s="3">
        <v>1000</v>
      </c>
    </row>
    <row r="34" spans="1:5" ht="14.5" x14ac:dyDescent="0.4">
      <c r="A34" s="2" t="s">
        <v>8</v>
      </c>
      <c r="B34" s="2" t="s">
        <v>5</v>
      </c>
      <c r="C34" s="2" t="s">
        <v>36</v>
      </c>
      <c r="D34" s="34" t="str">
        <f t="shared" si="0"/>
        <v>7095</v>
      </c>
      <c r="E34" s="3">
        <v>1000</v>
      </c>
    </row>
    <row r="35" spans="1:5" ht="14.5" x14ac:dyDescent="0.4">
      <c r="A35" s="2" t="s">
        <v>9</v>
      </c>
      <c r="B35" s="2" t="s">
        <v>5</v>
      </c>
      <c r="C35" s="2" t="s">
        <v>36</v>
      </c>
      <c r="D35" s="34" t="str">
        <f t="shared" si="0"/>
        <v>7095</v>
      </c>
      <c r="E35" s="3">
        <v>1000</v>
      </c>
    </row>
    <row r="36" spans="1:5" ht="14.5" x14ac:dyDescent="0.4">
      <c r="A36" s="2" t="s">
        <v>10</v>
      </c>
      <c r="B36" s="2" t="s">
        <v>5</v>
      </c>
      <c r="C36" s="2" t="s">
        <v>36</v>
      </c>
      <c r="D36" s="34" t="str">
        <f t="shared" si="0"/>
        <v>7095</v>
      </c>
      <c r="E36" s="3">
        <v>1000</v>
      </c>
    </row>
    <row r="37" spans="1:5" ht="14.5" x14ac:dyDescent="0.4">
      <c r="A37" s="2" t="s">
        <v>11</v>
      </c>
      <c r="B37" s="2" t="s">
        <v>5</v>
      </c>
      <c r="C37" s="2" t="s">
        <v>36</v>
      </c>
      <c r="D37" s="34" t="str">
        <f t="shared" si="0"/>
        <v>7095</v>
      </c>
      <c r="E37" s="3">
        <v>1000</v>
      </c>
    </row>
    <row r="38" spans="1:5" ht="14.5" x14ac:dyDescent="0.4">
      <c r="A38" s="2" t="s">
        <v>12</v>
      </c>
      <c r="B38" s="2" t="s">
        <v>5</v>
      </c>
      <c r="C38" s="2" t="s">
        <v>36</v>
      </c>
      <c r="D38" s="34" t="str">
        <f t="shared" si="0"/>
        <v>7095</v>
      </c>
      <c r="E38" s="3">
        <v>1000</v>
      </c>
    </row>
    <row r="39" spans="1:5" ht="14.5" x14ac:dyDescent="0.4">
      <c r="A39" s="2" t="s">
        <v>13</v>
      </c>
      <c r="B39" s="2" t="s">
        <v>5</v>
      </c>
      <c r="C39" s="2" t="s">
        <v>36</v>
      </c>
      <c r="D39" s="34" t="str">
        <f t="shared" si="0"/>
        <v>7095</v>
      </c>
      <c r="E39" s="3">
        <v>1000</v>
      </c>
    </row>
    <row r="40" spans="1:5" ht="14.5" x14ac:dyDescent="0.4">
      <c r="A40" s="2" t="s">
        <v>14</v>
      </c>
      <c r="B40" s="2" t="s">
        <v>5</v>
      </c>
      <c r="C40" s="2" t="s">
        <v>36</v>
      </c>
      <c r="D40" s="34" t="str">
        <f t="shared" si="0"/>
        <v>7095</v>
      </c>
      <c r="E40" s="3">
        <v>1000</v>
      </c>
    </row>
    <row r="41" spans="1:5" ht="14.5" x14ac:dyDescent="0.4">
      <c r="A41" s="2" t="s">
        <v>15</v>
      </c>
      <c r="B41" s="2" t="s">
        <v>5</v>
      </c>
      <c r="C41" s="2" t="s">
        <v>36</v>
      </c>
      <c r="D41" s="34" t="str">
        <f t="shared" si="0"/>
        <v>7095</v>
      </c>
      <c r="E41" s="3">
        <v>1000</v>
      </c>
    </row>
    <row r="42" spans="1:5" ht="14.5" x14ac:dyDescent="0.4">
      <c r="A42" s="2" t="s">
        <v>16</v>
      </c>
      <c r="B42" s="2" t="s">
        <v>5</v>
      </c>
      <c r="C42" s="2" t="s">
        <v>36</v>
      </c>
      <c r="D42" s="34" t="str">
        <f t="shared" si="0"/>
        <v>7095</v>
      </c>
      <c r="E42" s="3">
        <v>1000</v>
      </c>
    </row>
    <row r="43" spans="1:5" ht="14.5" x14ac:dyDescent="0.4">
      <c r="A43" s="2" t="s">
        <v>17</v>
      </c>
      <c r="B43" s="2" t="s">
        <v>5</v>
      </c>
      <c r="C43" s="2" t="s">
        <v>36</v>
      </c>
      <c r="D43" s="34" t="str">
        <f t="shared" si="0"/>
        <v>7095</v>
      </c>
      <c r="E43" s="3">
        <v>959.5</v>
      </c>
    </row>
    <row r="44" spans="1:5" ht="14.5" x14ac:dyDescent="0.4">
      <c r="A44" s="2" t="s">
        <v>18</v>
      </c>
      <c r="B44" s="2" t="s">
        <v>5</v>
      </c>
      <c r="C44" s="2" t="s">
        <v>36</v>
      </c>
      <c r="D44" s="34" t="str">
        <f t="shared" si="0"/>
        <v>7095</v>
      </c>
      <c r="E44" s="3">
        <v>1000</v>
      </c>
    </row>
    <row r="45" spans="1:5" ht="14.5" x14ac:dyDescent="0.4">
      <c r="A45" s="2" t="s">
        <v>19</v>
      </c>
      <c r="B45" s="2" t="s">
        <v>5</v>
      </c>
      <c r="C45" s="2" t="s">
        <v>36</v>
      </c>
      <c r="D45" s="34" t="str">
        <f t="shared" si="0"/>
        <v>7095</v>
      </c>
      <c r="E45" s="3">
        <v>1000</v>
      </c>
    </row>
    <row r="46" spans="1:5" ht="14.5" x14ac:dyDescent="0.4">
      <c r="A46" s="2" t="s">
        <v>20</v>
      </c>
      <c r="B46" s="2" t="s">
        <v>5</v>
      </c>
      <c r="C46" s="2" t="s">
        <v>36</v>
      </c>
      <c r="D46" s="34" t="str">
        <f t="shared" si="0"/>
        <v>7095</v>
      </c>
      <c r="E46" s="3">
        <v>1000</v>
      </c>
    </row>
    <row r="47" spans="1:5" ht="14.5" x14ac:dyDescent="0.4">
      <c r="A47" s="2" t="s">
        <v>21</v>
      </c>
      <c r="B47" s="2" t="s">
        <v>5</v>
      </c>
      <c r="C47" s="2" t="s">
        <v>36</v>
      </c>
      <c r="D47" s="34" t="str">
        <f t="shared" si="0"/>
        <v>7095</v>
      </c>
      <c r="E47" s="3">
        <v>1000</v>
      </c>
    </row>
    <row r="48" spans="1:5" ht="14.5" x14ac:dyDescent="0.4">
      <c r="A48" s="2" t="s">
        <v>22</v>
      </c>
      <c r="B48" s="2" t="s">
        <v>5</v>
      </c>
      <c r="C48" s="2" t="s">
        <v>36</v>
      </c>
      <c r="D48" s="34" t="str">
        <f t="shared" si="0"/>
        <v>7095</v>
      </c>
      <c r="E48" s="3">
        <v>1000</v>
      </c>
    </row>
    <row r="49" spans="1:5" ht="14.5" x14ac:dyDescent="0.4">
      <c r="A49" s="2" t="s">
        <v>23</v>
      </c>
      <c r="B49" s="2" t="s">
        <v>5</v>
      </c>
      <c r="C49" s="2" t="s">
        <v>36</v>
      </c>
      <c r="D49" s="34" t="str">
        <f t="shared" si="0"/>
        <v>7095</v>
      </c>
      <c r="E49" s="3">
        <v>1000</v>
      </c>
    </row>
    <row r="50" spans="1:5" ht="14.5" x14ac:dyDescent="0.4">
      <c r="A50" s="2" t="s">
        <v>24</v>
      </c>
      <c r="B50" s="2" t="s">
        <v>5</v>
      </c>
      <c r="C50" s="2" t="s">
        <v>36</v>
      </c>
      <c r="D50" s="34" t="str">
        <f t="shared" si="0"/>
        <v>7095</v>
      </c>
      <c r="E50" s="3">
        <v>999.5</v>
      </c>
    </row>
    <row r="51" spans="1:5" ht="14.5" x14ac:dyDescent="0.4">
      <c r="A51" s="2" t="s">
        <v>25</v>
      </c>
      <c r="B51" s="2" t="s">
        <v>5</v>
      </c>
      <c r="C51" s="2" t="s">
        <v>36</v>
      </c>
      <c r="D51" s="34" t="str">
        <f t="shared" si="0"/>
        <v>7095</v>
      </c>
      <c r="E51" s="3">
        <v>1000</v>
      </c>
    </row>
    <row r="52" spans="1:5" ht="14.5" x14ac:dyDescent="0.4">
      <c r="A52" s="2" t="s">
        <v>26</v>
      </c>
      <c r="B52" s="2" t="s">
        <v>5</v>
      </c>
      <c r="C52" s="2" t="s">
        <v>36</v>
      </c>
      <c r="D52" s="34" t="str">
        <f t="shared" si="0"/>
        <v>7095</v>
      </c>
      <c r="E52" s="3">
        <v>1000</v>
      </c>
    </row>
    <row r="53" spans="1:5" ht="14.5" x14ac:dyDescent="0.4">
      <c r="A53" s="2" t="s">
        <v>27</v>
      </c>
      <c r="B53" s="2" t="s">
        <v>5</v>
      </c>
      <c r="C53" s="2" t="s">
        <v>36</v>
      </c>
      <c r="D53" s="34" t="str">
        <f t="shared" si="0"/>
        <v>7095</v>
      </c>
      <c r="E53" s="3">
        <v>1000</v>
      </c>
    </row>
    <row r="54" spans="1:5" ht="14.5" x14ac:dyDescent="0.4">
      <c r="A54" s="2" t="s">
        <v>28</v>
      </c>
      <c r="B54" s="2" t="s">
        <v>5</v>
      </c>
      <c r="C54" s="2" t="s">
        <v>36</v>
      </c>
      <c r="D54" s="34" t="str">
        <f t="shared" si="0"/>
        <v>7095</v>
      </c>
      <c r="E54" s="3">
        <v>996</v>
      </c>
    </row>
    <row r="55" spans="1:5" ht="14.5" x14ac:dyDescent="0.4">
      <c r="A55" s="2" t="s">
        <v>29</v>
      </c>
      <c r="B55" s="2" t="s">
        <v>5</v>
      </c>
      <c r="C55" s="2" t="s">
        <v>36</v>
      </c>
      <c r="D55" s="34" t="str">
        <f t="shared" si="0"/>
        <v>7095</v>
      </c>
      <c r="E55" s="3">
        <v>996.1</v>
      </c>
    </row>
    <row r="56" spans="1:5" ht="14.5" x14ac:dyDescent="0.4">
      <c r="A56" s="2" t="s">
        <v>30</v>
      </c>
      <c r="B56" s="2" t="s">
        <v>5</v>
      </c>
      <c r="C56" s="2" t="s">
        <v>36</v>
      </c>
      <c r="D56" s="34" t="str">
        <f t="shared" si="0"/>
        <v>7095</v>
      </c>
      <c r="E56" s="3">
        <v>1000</v>
      </c>
    </row>
    <row r="57" spans="1:5" ht="14.5" x14ac:dyDescent="0.4">
      <c r="A57" s="2" t="s">
        <v>31</v>
      </c>
      <c r="B57" s="2" t="s">
        <v>5</v>
      </c>
      <c r="C57" s="2" t="s">
        <v>36</v>
      </c>
      <c r="D57" s="34" t="str">
        <f t="shared" si="0"/>
        <v>7095</v>
      </c>
      <c r="E57" s="3">
        <v>1000</v>
      </c>
    </row>
    <row r="58" spans="1:5" ht="14.5" x14ac:dyDescent="0.4">
      <c r="A58" s="2" t="s">
        <v>32</v>
      </c>
      <c r="B58" s="2" t="s">
        <v>5</v>
      </c>
      <c r="C58" s="2" t="s">
        <v>36</v>
      </c>
      <c r="D58" s="34" t="str">
        <f t="shared" si="0"/>
        <v>7095</v>
      </c>
      <c r="E58" s="3">
        <v>1000</v>
      </c>
    </row>
    <row r="59" spans="1:5" ht="14.5" x14ac:dyDescent="0.4">
      <c r="A59" s="2" t="s">
        <v>33</v>
      </c>
      <c r="B59" s="2" t="s">
        <v>5</v>
      </c>
      <c r="C59" s="2" t="s">
        <v>36</v>
      </c>
      <c r="D59" s="34" t="str">
        <f t="shared" si="0"/>
        <v>7095</v>
      </c>
      <c r="E59" s="3">
        <v>1000</v>
      </c>
    </row>
    <row r="60" spans="1:5" ht="14.5" x14ac:dyDescent="0.4">
      <c r="A60" s="2" t="s">
        <v>34</v>
      </c>
      <c r="B60" s="2" t="s">
        <v>5</v>
      </c>
      <c r="C60" s="2" t="s">
        <v>36</v>
      </c>
      <c r="D60" s="34" t="str">
        <f t="shared" si="0"/>
        <v>7095</v>
      </c>
      <c r="E60" s="3">
        <v>1000</v>
      </c>
    </row>
    <row r="61" spans="1:5" ht="14.5" x14ac:dyDescent="0.4">
      <c r="A61" s="2" t="s">
        <v>35</v>
      </c>
      <c r="B61" s="2" t="s">
        <v>5</v>
      </c>
      <c r="C61" s="2" t="s">
        <v>36</v>
      </c>
      <c r="D61" s="34" t="str">
        <f t="shared" si="0"/>
        <v>7095</v>
      </c>
      <c r="E61" s="3">
        <v>1000</v>
      </c>
    </row>
    <row r="62" spans="1:5" ht="14.5" x14ac:dyDescent="0.4">
      <c r="A62" s="2" t="s">
        <v>4</v>
      </c>
      <c r="B62" s="2" t="s">
        <v>5</v>
      </c>
      <c r="C62" s="2" t="s">
        <v>37</v>
      </c>
      <c r="D62" s="34" t="str">
        <f t="shared" si="0"/>
        <v>7097</v>
      </c>
      <c r="E62" s="3">
        <v>4310.2</v>
      </c>
    </row>
    <row r="63" spans="1:5" ht="14.5" x14ac:dyDescent="0.4">
      <c r="A63" s="2" t="s">
        <v>7</v>
      </c>
      <c r="B63" s="2" t="s">
        <v>5</v>
      </c>
      <c r="C63" s="2" t="s">
        <v>37</v>
      </c>
      <c r="D63" s="34" t="str">
        <f t="shared" si="0"/>
        <v>7097</v>
      </c>
      <c r="E63" s="3">
        <v>4906.6000000000004</v>
      </c>
    </row>
    <row r="64" spans="1:5" ht="14.5" x14ac:dyDescent="0.4">
      <c r="A64" s="2" t="s">
        <v>8</v>
      </c>
      <c r="B64" s="2" t="s">
        <v>5</v>
      </c>
      <c r="C64" s="2" t="s">
        <v>37</v>
      </c>
      <c r="D64" s="34" t="str">
        <f t="shared" si="0"/>
        <v>7097</v>
      </c>
      <c r="E64" s="3">
        <v>4825.8999999999996</v>
      </c>
    </row>
    <row r="65" spans="1:5" ht="14.5" x14ac:dyDescent="0.4">
      <c r="A65" s="2" t="s">
        <v>9</v>
      </c>
      <c r="B65" s="2" t="s">
        <v>5</v>
      </c>
      <c r="C65" s="2" t="s">
        <v>37</v>
      </c>
      <c r="D65" s="34" t="str">
        <f t="shared" si="0"/>
        <v>7097</v>
      </c>
      <c r="E65" s="3">
        <v>4950.7</v>
      </c>
    </row>
    <row r="66" spans="1:5" ht="14.5" x14ac:dyDescent="0.4">
      <c r="A66" s="2" t="s">
        <v>10</v>
      </c>
      <c r="B66" s="2" t="s">
        <v>5</v>
      </c>
      <c r="C66" s="2" t="s">
        <v>37</v>
      </c>
      <c r="D66" s="34" t="str">
        <f t="shared" si="0"/>
        <v>7097</v>
      </c>
      <c r="E66" s="3">
        <v>4420.7</v>
      </c>
    </row>
    <row r="67" spans="1:5" ht="14.5" x14ac:dyDescent="0.4">
      <c r="A67" s="2" t="s">
        <v>11</v>
      </c>
      <c r="B67" s="2" t="s">
        <v>5</v>
      </c>
      <c r="C67" s="2" t="s">
        <v>37</v>
      </c>
      <c r="D67" s="34" t="str">
        <f t="shared" ref="D67:D130" si="1">MID(C67,2,4)</f>
        <v>7097</v>
      </c>
      <c r="E67" s="3">
        <v>3774</v>
      </c>
    </row>
    <row r="68" spans="1:5" ht="14.5" x14ac:dyDescent="0.4">
      <c r="A68" s="2" t="s">
        <v>12</v>
      </c>
      <c r="B68" s="2" t="s">
        <v>5</v>
      </c>
      <c r="C68" s="2" t="s">
        <v>37</v>
      </c>
      <c r="D68" s="34" t="str">
        <f t="shared" si="1"/>
        <v>7097</v>
      </c>
      <c r="E68" s="3">
        <v>4128.3999999999996</v>
      </c>
    </row>
    <row r="69" spans="1:5" ht="14.5" x14ac:dyDescent="0.4">
      <c r="A69" s="2" t="s">
        <v>13</v>
      </c>
      <c r="B69" s="2" t="s">
        <v>5</v>
      </c>
      <c r="C69" s="2" t="s">
        <v>37</v>
      </c>
      <c r="D69" s="34" t="str">
        <f t="shared" si="1"/>
        <v>7097</v>
      </c>
      <c r="E69" s="3">
        <v>4081.9</v>
      </c>
    </row>
    <row r="70" spans="1:5" ht="14.5" x14ac:dyDescent="0.4">
      <c r="A70" s="2" t="s">
        <v>14</v>
      </c>
      <c r="B70" s="2" t="s">
        <v>5</v>
      </c>
      <c r="C70" s="2" t="s">
        <v>37</v>
      </c>
      <c r="D70" s="34" t="str">
        <f t="shared" si="1"/>
        <v>7097</v>
      </c>
      <c r="E70" s="3">
        <v>4747.8</v>
      </c>
    </row>
    <row r="71" spans="1:5" ht="14.5" x14ac:dyDescent="0.4">
      <c r="A71" s="2" t="s">
        <v>15</v>
      </c>
      <c r="B71" s="2" t="s">
        <v>5</v>
      </c>
      <c r="C71" s="2" t="s">
        <v>37</v>
      </c>
      <c r="D71" s="34" t="str">
        <f t="shared" si="1"/>
        <v>7097</v>
      </c>
      <c r="E71" s="3">
        <v>4947.1000000000004</v>
      </c>
    </row>
    <row r="72" spans="1:5" ht="14.5" x14ac:dyDescent="0.4">
      <c r="A72" s="2" t="s">
        <v>16</v>
      </c>
      <c r="B72" s="2" t="s">
        <v>5</v>
      </c>
      <c r="C72" s="2" t="s">
        <v>37</v>
      </c>
      <c r="D72" s="34" t="str">
        <f t="shared" si="1"/>
        <v>7097</v>
      </c>
      <c r="E72" s="3">
        <v>5105.8</v>
      </c>
    </row>
    <row r="73" spans="1:5" ht="14.5" x14ac:dyDescent="0.4">
      <c r="A73" s="2" t="s">
        <v>17</v>
      </c>
      <c r="B73" s="2" t="s">
        <v>5</v>
      </c>
      <c r="C73" s="2" t="s">
        <v>37</v>
      </c>
      <c r="D73" s="34" t="str">
        <f t="shared" si="1"/>
        <v>7097</v>
      </c>
      <c r="E73" s="3">
        <v>4538.8</v>
      </c>
    </row>
    <row r="74" spans="1:5" ht="14.5" x14ac:dyDescent="0.4">
      <c r="A74" s="2" t="s">
        <v>18</v>
      </c>
      <c r="B74" s="2" t="s">
        <v>5</v>
      </c>
      <c r="C74" s="2" t="s">
        <v>37</v>
      </c>
      <c r="D74" s="34" t="str">
        <f t="shared" si="1"/>
        <v>7097</v>
      </c>
      <c r="E74" s="3">
        <v>4810.8999999999996</v>
      </c>
    </row>
    <row r="75" spans="1:5" ht="14.5" x14ac:dyDescent="0.4">
      <c r="A75" s="2" t="s">
        <v>19</v>
      </c>
      <c r="B75" s="2" t="s">
        <v>5</v>
      </c>
      <c r="C75" s="2" t="s">
        <v>37</v>
      </c>
      <c r="D75" s="34" t="str">
        <f t="shared" si="1"/>
        <v>7097</v>
      </c>
      <c r="E75" s="3">
        <v>4264.3</v>
      </c>
    </row>
    <row r="76" spans="1:5" ht="14.5" x14ac:dyDescent="0.4">
      <c r="A76" s="2" t="s">
        <v>20</v>
      </c>
      <c r="B76" s="2" t="s">
        <v>5</v>
      </c>
      <c r="C76" s="2" t="s">
        <v>37</v>
      </c>
      <c r="D76" s="34" t="str">
        <f t="shared" si="1"/>
        <v>7097</v>
      </c>
      <c r="E76" s="3">
        <v>4647.3999999999996</v>
      </c>
    </row>
    <row r="77" spans="1:5" ht="14.5" x14ac:dyDescent="0.4">
      <c r="A77" s="2" t="s">
        <v>21</v>
      </c>
      <c r="B77" s="2" t="s">
        <v>5</v>
      </c>
      <c r="C77" s="2" t="s">
        <v>37</v>
      </c>
      <c r="D77" s="34" t="str">
        <f t="shared" si="1"/>
        <v>7097</v>
      </c>
      <c r="E77" s="3">
        <v>4749.7</v>
      </c>
    </row>
    <row r="78" spans="1:5" ht="14.5" x14ac:dyDescent="0.4">
      <c r="A78" s="2" t="s">
        <v>22</v>
      </c>
      <c r="B78" s="2" t="s">
        <v>5</v>
      </c>
      <c r="C78" s="2" t="s">
        <v>37</v>
      </c>
      <c r="D78" s="34" t="str">
        <f t="shared" si="1"/>
        <v>7097</v>
      </c>
      <c r="E78" s="3">
        <v>5545.6</v>
      </c>
    </row>
    <row r="79" spans="1:5" ht="14.5" x14ac:dyDescent="0.4">
      <c r="A79" s="2" t="s">
        <v>23</v>
      </c>
      <c r="B79" s="2" t="s">
        <v>5</v>
      </c>
      <c r="C79" s="2" t="s">
        <v>37</v>
      </c>
      <c r="D79" s="34" t="str">
        <f t="shared" si="1"/>
        <v>7097</v>
      </c>
      <c r="E79" s="3">
        <v>5850.3</v>
      </c>
    </row>
    <row r="80" spans="1:5" ht="14.5" x14ac:dyDescent="0.4">
      <c r="A80" s="2" t="s">
        <v>24</v>
      </c>
      <c r="B80" s="2" t="s">
        <v>5</v>
      </c>
      <c r="C80" s="2" t="s">
        <v>37</v>
      </c>
      <c r="D80" s="34" t="str">
        <f t="shared" si="1"/>
        <v>7097</v>
      </c>
      <c r="E80" s="3">
        <v>4962.8</v>
      </c>
    </row>
    <row r="81" spans="1:5" ht="14.5" x14ac:dyDescent="0.4">
      <c r="A81" s="2" t="s">
        <v>25</v>
      </c>
      <c r="B81" s="2" t="s">
        <v>5</v>
      </c>
      <c r="C81" s="2" t="s">
        <v>37</v>
      </c>
      <c r="D81" s="34" t="str">
        <f t="shared" si="1"/>
        <v>7097</v>
      </c>
      <c r="E81" s="3">
        <v>4748.8999999999996</v>
      </c>
    </row>
    <row r="82" spans="1:5" ht="14.5" x14ac:dyDescent="0.4">
      <c r="A82" s="2" t="s">
        <v>26</v>
      </c>
      <c r="B82" s="2" t="s">
        <v>5</v>
      </c>
      <c r="C82" s="2" t="s">
        <v>37</v>
      </c>
      <c r="D82" s="34" t="str">
        <f t="shared" si="1"/>
        <v>7097</v>
      </c>
      <c r="E82" s="3">
        <v>4432.6000000000004</v>
      </c>
    </row>
    <row r="83" spans="1:5" ht="14.5" x14ac:dyDescent="0.4">
      <c r="A83" s="2" t="s">
        <v>27</v>
      </c>
      <c r="B83" s="2" t="s">
        <v>5</v>
      </c>
      <c r="C83" s="2" t="s">
        <v>37</v>
      </c>
      <c r="D83" s="34" t="str">
        <f t="shared" si="1"/>
        <v>7097</v>
      </c>
      <c r="E83" s="3">
        <v>4243.7</v>
      </c>
    </row>
    <row r="84" spans="1:5" ht="14.5" x14ac:dyDescent="0.4">
      <c r="A84" s="2" t="s">
        <v>28</v>
      </c>
      <c r="B84" s="2" t="s">
        <v>5</v>
      </c>
      <c r="C84" s="2" t="s">
        <v>37</v>
      </c>
      <c r="D84" s="34" t="str">
        <f t="shared" si="1"/>
        <v>7097</v>
      </c>
      <c r="E84" s="3">
        <v>4710.8999999999996</v>
      </c>
    </row>
    <row r="85" spans="1:5" ht="14.5" x14ac:dyDescent="0.4">
      <c r="A85" s="2" t="s">
        <v>29</v>
      </c>
      <c r="B85" s="2" t="s">
        <v>5</v>
      </c>
      <c r="C85" s="2" t="s">
        <v>37</v>
      </c>
      <c r="D85" s="34" t="str">
        <f t="shared" si="1"/>
        <v>7097</v>
      </c>
      <c r="E85" s="3">
        <v>4555.8</v>
      </c>
    </row>
    <row r="86" spans="1:5" ht="14.5" x14ac:dyDescent="0.4">
      <c r="A86" s="2" t="s">
        <v>30</v>
      </c>
      <c r="B86" s="2" t="s">
        <v>5</v>
      </c>
      <c r="C86" s="2" t="s">
        <v>37</v>
      </c>
      <c r="D86" s="34" t="str">
        <f t="shared" si="1"/>
        <v>7097</v>
      </c>
      <c r="E86" s="3">
        <v>4404.8999999999996</v>
      </c>
    </row>
    <row r="87" spans="1:5" ht="14.5" x14ac:dyDescent="0.4">
      <c r="A87" s="2" t="s">
        <v>31</v>
      </c>
      <c r="B87" s="2" t="s">
        <v>5</v>
      </c>
      <c r="C87" s="2" t="s">
        <v>37</v>
      </c>
      <c r="D87" s="34" t="str">
        <f t="shared" si="1"/>
        <v>7097</v>
      </c>
      <c r="E87" s="3">
        <v>1738.8</v>
      </c>
    </row>
    <row r="88" spans="1:5" ht="14.5" x14ac:dyDescent="0.4">
      <c r="A88" s="2" t="s">
        <v>32</v>
      </c>
      <c r="B88" s="2" t="s">
        <v>5</v>
      </c>
      <c r="C88" s="2" t="s">
        <v>37</v>
      </c>
      <c r="D88" s="34" t="str">
        <f t="shared" si="1"/>
        <v>7097</v>
      </c>
      <c r="E88" s="3">
        <v>2433.3000000000002</v>
      </c>
    </row>
    <row r="89" spans="1:5" ht="14.5" x14ac:dyDescent="0.4">
      <c r="A89" s="2" t="s">
        <v>33</v>
      </c>
      <c r="B89" s="2" t="s">
        <v>5</v>
      </c>
      <c r="C89" s="2" t="s">
        <v>37</v>
      </c>
      <c r="D89" s="34" t="str">
        <f t="shared" si="1"/>
        <v>7097</v>
      </c>
      <c r="E89" s="3">
        <v>3758.8</v>
      </c>
    </row>
    <row r="90" spans="1:5" ht="14.5" x14ac:dyDescent="0.4">
      <c r="A90" s="2" t="s">
        <v>34</v>
      </c>
      <c r="B90" s="2" t="s">
        <v>5</v>
      </c>
      <c r="C90" s="2" t="s">
        <v>37</v>
      </c>
      <c r="D90" s="34" t="str">
        <f t="shared" si="1"/>
        <v>7097</v>
      </c>
      <c r="E90" s="3">
        <v>3979.9</v>
      </c>
    </row>
    <row r="91" spans="1:5" ht="14.5" x14ac:dyDescent="0.4">
      <c r="A91" s="2" t="s">
        <v>35</v>
      </c>
      <c r="B91" s="2" t="s">
        <v>5</v>
      </c>
      <c r="C91" s="2" t="s">
        <v>37</v>
      </c>
      <c r="D91" s="34" t="str">
        <f t="shared" si="1"/>
        <v>7097</v>
      </c>
      <c r="E91" s="3">
        <v>4200.6000000000004</v>
      </c>
    </row>
    <row r="92" spans="1:5" ht="14.5" x14ac:dyDescent="0.4">
      <c r="A92" s="2" t="s">
        <v>4</v>
      </c>
      <c r="B92" s="2" t="s">
        <v>5</v>
      </c>
      <c r="C92" s="2" t="s">
        <v>38</v>
      </c>
      <c r="D92" s="34" t="str">
        <f t="shared" si="1"/>
        <v>7101</v>
      </c>
      <c r="E92" s="3">
        <v>409.95</v>
      </c>
    </row>
    <row r="93" spans="1:5" ht="14.5" x14ac:dyDescent="0.4">
      <c r="A93" s="2" t="s">
        <v>7</v>
      </c>
      <c r="B93" s="2" t="s">
        <v>5</v>
      </c>
      <c r="C93" s="2" t="s">
        <v>38</v>
      </c>
      <c r="D93" s="34" t="str">
        <f t="shared" si="1"/>
        <v>7101</v>
      </c>
      <c r="E93" s="3">
        <v>452.65</v>
      </c>
    </row>
    <row r="94" spans="1:5" ht="14.5" x14ac:dyDescent="0.4">
      <c r="A94" s="2" t="s">
        <v>8</v>
      </c>
      <c r="B94" s="2" t="s">
        <v>5</v>
      </c>
      <c r="C94" s="2" t="s">
        <v>38</v>
      </c>
      <c r="D94" s="34" t="str">
        <f t="shared" si="1"/>
        <v>7101</v>
      </c>
      <c r="E94" s="3">
        <v>410.8</v>
      </c>
    </row>
    <row r="95" spans="1:5" ht="14.5" x14ac:dyDescent="0.4">
      <c r="A95" s="2" t="s">
        <v>9</v>
      </c>
      <c r="B95" s="2" t="s">
        <v>5</v>
      </c>
      <c r="C95" s="2" t="s">
        <v>38</v>
      </c>
      <c r="D95" s="34" t="str">
        <f t="shared" si="1"/>
        <v>7101</v>
      </c>
      <c r="E95" s="3">
        <v>445.1</v>
      </c>
    </row>
    <row r="96" spans="1:5" ht="14.5" x14ac:dyDescent="0.4">
      <c r="A96" s="2" t="s">
        <v>10</v>
      </c>
      <c r="B96" s="2" t="s">
        <v>5</v>
      </c>
      <c r="C96" s="2" t="s">
        <v>38</v>
      </c>
      <c r="D96" s="34" t="str">
        <f t="shared" si="1"/>
        <v>7101</v>
      </c>
      <c r="E96" s="3">
        <v>305.89999999999998</v>
      </c>
    </row>
    <row r="97" spans="1:5" ht="14.5" x14ac:dyDescent="0.4">
      <c r="A97" s="2" t="s">
        <v>11</v>
      </c>
      <c r="B97" s="2" t="s">
        <v>5</v>
      </c>
      <c r="C97" s="2" t="s">
        <v>38</v>
      </c>
      <c r="D97" s="34" t="str">
        <f t="shared" si="1"/>
        <v>7101</v>
      </c>
      <c r="E97" s="3">
        <v>344.95</v>
      </c>
    </row>
    <row r="98" spans="1:5" ht="14.5" x14ac:dyDescent="0.4">
      <c r="A98" s="2" t="s">
        <v>12</v>
      </c>
      <c r="B98" s="2" t="s">
        <v>5</v>
      </c>
      <c r="C98" s="2" t="s">
        <v>38</v>
      </c>
      <c r="D98" s="34" t="str">
        <f t="shared" si="1"/>
        <v>7101</v>
      </c>
      <c r="E98" s="3">
        <v>345.1</v>
      </c>
    </row>
    <row r="99" spans="1:5" ht="14.5" x14ac:dyDescent="0.4">
      <c r="A99" s="2" t="s">
        <v>13</v>
      </c>
      <c r="B99" s="2" t="s">
        <v>5</v>
      </c>
      <c r="C99" s="2" t="s">
        <v>38</v>
      </c>
      <c r="D99" s="34" t="str">
        <f t="shared" si="1"/>
        <v>7101</v>
      </c>
      <c r="E99" s="3">
        <v>343.05</v>
      </c>
    </row>
    <row r="100" spans="1:5" ht="14.5" x14ac:dyDescent="0.4">
      <c r="A100" s="2" t="s">
        <v>14</v>
      </c>
      <c r="B100" s="2" t="s">
        <v>5</v>
      </c>
      <c r="C100" s="2" t="s">
        <v>38</v>
      </c>
      <c r="D100" s="34" t="str">
        <f t="shared" si="1"/>
        <v>7101</v>
      </c>
      <c r="E100" s="3">
        <v>410.5</v>
      </c>
    </row>
    <row r="101" spans="1:5" ht="14.5" x14ac:dyDescent="0.4">
      <c r="A101" s="2" t="s">
        <v>15</v>
      </c>
      <c r="B101" s="2" t="s">
        <v>5</v>
      </c>
      <c r="C101" s="2" t="s">
        <v>38</v>
      </c>
      <c r="D101" s="34" t="str">
        <f t="shared" si="1"/>
        <v>7101</v>
      </c>
      <c r="E101" s="3">
        <v>447.65</v>
      </c>
    </row>
    <row r="102" spans="1:5" ht="14.5" x14ac:dyDescent="0.4">
      <c r="A102" s="2" t="s">
        <v>16</v>
      </c>
      <c r="B102" s="2" t="s">
        <v>5</v>
      </c>
      <c r="C102" s="2" t="s">
        <v>38</v>
      </c>
      <c r="D102" s="34" t="str">
        <f t="shared" si="1"/>
        <v>7101</v>
      </c>
      <c r="E102" s="3">
        <v>458</v>
      </c>
    </row>
    <row r="103" spans="1:5" ht="14.5" x14ac:dyDescent="0.4">
      <c r="A103" s="2" t="s">
        <v>17</v>
      </c>
      <c r="B103" s="2" t="s">
        <v>5</v>
      </c>
      <c r="C103" s="2" t="s">
        <v>38</v>
      </c>
      <c r="D103" s="34" t="str">
        <f t="shared" si="1"/>
        <v>7101</v>
      </c>
      <c r="E103" s="3">
        <v>408.6</v>
      </c>
    </row>
    <row r="104" spans="1:5" ht="14.5" x14ac:dyDescent="0.4">
      <c r="A104" s="2" t="s">
        <v>18</v>
      </c>
      <c r="B104" s="2" t="s">
        <v>5</v>
      </c>
      <c r="C104" s="2" t="s">
        <v>38</v>
      </c>
      <c r="D104" s="34" t="str">
        <f t="shared" si="1"/>
        <v>7101</v>
      </c>
      <c r="E104" s="3">
        <v>394.45</v>
      </c>
    </row>
    <row r="105" spans="1:5" ht="14.5" x14ac:dyDescent="0.4">
      <c r="A105" s="2" t="s">
        <v>19</v>
      </c>
      <c r="B105" s="2" t="s">
        <v>5</v>
      </c>
      <c r="C105" s="2" t="s">
        <v>38</v>
      </c>
      <c r="D105" s="34" t="str">
        <f t="shared" si="1"/>
        <v>7101</v>
      </c>
      <c r="E105" s="3">
        <v>410.15</v>
      </c>
    </row>
    <row r="106" spans="1:5" ht="14.5" x14ac:dyDescent="0.4">
      <c r="A106" s="2" t="s">
        <v>20</v>
      </c>
      <c r="B106" s="2" t="s">
        <v>5</v>
      </c>
      <c r="C106" s="2" t="s">
        <v>38</v>
      </c>
      <c r="D106" s="34" t="str">
        <f t="shared" si="1"/>
        <v>7101</v>
      </c>
      <c r="E106" s="3">
        <v>427.85</v>
      </c>
    </row>
    <row r="107" spans="1:5" ht="14.5" x14ac:dyDescent="0.4">
      <c r="A107" s="2" t="s">
        <v>21</v>
      </c>
      <c r="B107" s="2" t="s">
        <v>5</v>
      </c>
      <c r="C107" s="2" t="s">
        <v>38</v>
      </c>
      <c r="D107" s="34" t="str">
        <f t="shared" si="1"/>
        <v>7101</v>
      </c>
      <c r="E107" s="3">
        <v>434</v>
      </c>
    </row>
    <row r="108" spans="1:5" ht="14.5" x14ac:dyDescent="0.4">
      <c r="A108" s="2" t="s">
        <v>22</v>
      </c>
      <c r="B108" s="2" t="s">
        <v>5</v>
      </c>
      <c r="C108" s="2" t="s">
        <v>38</v>
      </c>
      <c r="D108" s="34" t="str">
        <f t="shared" si="1"/>
        <v>7101</v>
      </c>
      <c r="E108" s="3">
        <v>576.29999999999995</v>
      </c>
    </row>
    <row r="109" spans="1:5" ht="14.5" x14ac:dyDescent="0.4">
      <c r="A109" s="2" t="s">
        <v>23</v>
      </c>
      <c r="B109" s="2" t="s">
        <v>5</v>
      </c>
      <c r="C109" s="2" t="s">
        <v>38</v>
      </c>
      <c r="D109" s="34" t="str">
        <f t="shared" si="1"/>
        <v>7101</v>
      </c>
      <c r="E109" s="3">
        <v>609.17999999999995</v>
      </c>
    </row>
    <row r="110" spans="1:5" ht="14.5" x14ac:dyDescent="0.4">
      <c r="A110" s="2" t="s">
        <v>24</v>
      </c>
      <c r="B110" s="2" t="s">
        <v>5</v>
      </c>
      <c r="C110" s="2" t="s">
        <v>38</v>
      </c>
      <c r="D110" s="34" t="str">
        <f t="shared" si="1"/>
        <v>7101</v>
      </c>
      <c r="E110" s="3">
        <v>452.7</v>
      </c>
    </row>
    <row r="111" spans="1:5" ht="14.5" x14ac:dyDescent="0.4">
      <c r="A111" s="2" t="s">
        <v>25</v>
      </c>
      <c r="B111" s="2" t="s">
        <v>5</v>
      </c>
      <c r="C111" s="2" t="s">
        <v>38</v>
      </c>
      <c r="D111" s="34" t="str">
        <f t="shared" si="1"/>
        <v>7101</v>
      </c>
      <c r="E111" s="3">
        <v>382.95</v>
      </c>
    </row>
    <row r="112" spans="1:5" ht="14.5" x14ac:dyDescent="0.4">
      <c r="A112" s="2" t="s">
        <v>26</v>
      </c>
      <c r="B112" s="2" t="s">
        <v>5</v>
      </c>
      <c r="C112" s="2" t="s">
        <v>38</v>
      </c>
      <c r="D112" s="34" t="str">
        <f t="shared" si="1"/>
        <v>7101</v>
      </c>
      <c r="E112" s="3">
        <v>331.05</v>
      </c>
    </row>
    <row r="113" spans="1:5" ht="14.5" x14ac:dyDescent="0.4">
      <c r="A113" s="2" t="s">
        <v>27</v>
      </c>
      <c r="B113" s="2" t="s">
        <v>5</v>
      </c>
      <c r="C113" s="2" t="s">
        <v>38</v>
      </c>
      <c r="D113" s="34" t="str">
        <f t="shared" si="1"/>
        <v>7101</v>
      </c>
      <c r="E113" s="3">
        <v>402.45</v>
      </c>
    </row>
    <row r="114" spans="1:5" ht="14.5" x14ac:dyDescent="0.4">
      <c r="A114" s="2" t="s">
        <v>28</v>
      </c>
      <c r="B114" s="2" t="s">
        <v>5</v>
      </c>
      <c r="C114" s="2" t="s">
        <v>38</v>
      </c>
      <c r="D114" s="34" t="str">
        <f t="shared" si="1"/>
        <v>7101</v>
      </c>
      <c r="E114" s="3">
        <v>490.2</v>
      </c>
    </row>
    <row r="115" spans="1:5" ht="14.5" x14ac:dyDescent="0.4">
      <c r="A115" s="2" t="s">
        <v>29</v>
      </c>
      <c r="B115" s="2" t="s">
        <v>5</v>
      </c>
      <c r="C115" s="2" t="s">
        <v>38</v>
      </c>
      <c r="D115" s="34" t="str">
        <f t="shared" si="1"/>
        <v>7101</v>
      </c>
      <c r="E115" s="3">
        <v>450.6</v>
      </c>
    </row>
    <row r="116" spans="1:5" ht="14.5" x14ac:dyDescent="0.4">
      <c r="A116" s="2" t="s">
        <v>30</v>
      </c>
      <c r="B116" s="2" t="s">
        <v>5</v>
      </c>
      <c r="C116" s="2" t="s">
        <v>38</v>
      </c>
      <c r="D116" s="34" t="str">
        <f t="shared" si="1"/>
        <v>7101</v>
      </c>
      <c r="E116" s="3">
        <v>384.65</v>
      </c>
    </row>
    <row r="117" spans="1:5" ht="14.5" x14ac:dyDescent="0.4">
      <c r="A117" s="2" t="s">
        <v>31</v>
      </c>
      <c r="B117" s="2" t="s">
        <v>5</v>
      </c>
      <c r="C117" s="2" t="s">
        <v>38</v>
      </c>
      <c r="D117" s="34" t="str">
        <f t="shared" si="1"/>
        <v>7101</v>
      </c>
      <c r="E117" s="3">
        <v>436.1</v>
      </c>
    </row>
    <row r="118" spans="1:5" ht="14.5" x14ac:dyDescent="0.4">
      <c r="A118" s="2" t="s">
        <v>32</v>
      </c>
      <c r="B118" s="2" t="s">
        <v>5</v>
      </c>
      <c r="C118" s="2" t="s">
        <v>38</v>
      </c>
      <c r="D118" s="34" t="str">
        <f t="shared" si="1"/>
        <v>7101</v>
      </c>
      <c r="E118" s="3">
        <v>383.15</v>
      </c>
    </row>
    <row r="119" spans="1:5" ht="14.5" x14ac:dyDescent="0.4">
      <c r="A119" s="2" t="s">
        <v>33</v>
      </c>
      <c r="B119" s="2" t="s">
        <v>5</v>
      </c>
      <c r="C119" s="2" t="s">
        <v>38</v>
      </c>
      <c r="D119" s="34" t="str">
        <f t="shared" si="1"/>
        <v>7101</v>
      </c>
      <c r="E119" s="3">
        <v>419</v>
      </c>
    </row>
    <row r="120" spans="1:5" ht="14.5" x14ac:dyDescent="0.4">
      <c r="A120" s="2" t="s">
        <v>34</v>
      </c>
      <c r="B120" s="2" t="s">
        <v>5</v>
      </c>
      <c r="C120" s="2" t="s">
        <v>38</v>
      </c>
      <c r="D120" s="34" t="str">
        <f t="shared" si="1"/>
        <v>7101</v>
      </c>
      <c r="E120" s="3">
        <v>382.8</v>
      </c>
    </row>
    <row r="121" spans="1:5" ht="14.5" x14ac:dyDescent="0.4">
      <c r="A121" s="2" t="s">
        <v>35</v>
      </c>
      <c r="B121" s="2" t="s">
        <v>5</v>
      </c>
      <c r="C121" s="2" t="s">
        <v>38</v>
      </c>
      <c r="D121" s="34" t="str">
        <f t="shared" si="1"/>
        <v>7101</v>
      </c>
      <c r="E121" s="3">
        <v>375.35</v>
      </c>
    </row>
    <row r="122" spans="1:5" ht="14.5" x14ac:dyDescent="0.4">
      <c r="A122" s="2" t="s">
        <v>4</v>
      </c>
      <c r="B122" s="2" t="s">
        <v>5</v>
      </c>
      <c r="C122" s="2" t="s">
        <v>39</v>
      </c>
      <c r="D122" s="34" t="str">
        <f t="shared" si="1"/>
        <v>7103</v>
      </c>
      <c r="E122" s="3">
        <v>2000</v>
      </c>
    </row>
    <row r="123" spans="1:5" ht="14.5" x14ac:dyDescent="0.4">
      <c r="A123" s="2" t="s">
        <v>7</v>
      </c>
      <c r="B123" s="2" t="s">
        <v>5</v>
      </c>
      <c r="C123" s="2" t="s">
        <v>39</v>
      </c>
      <c r="D123" s="34" t="str">
        <f t="shared" si="1"/>
        <v>7103</v>
      </c>
      <c r="E123" s="3">
        <v>2000</v>
      </c>
    </row>
    <row r="124" spans="1:5" ht="14.5" x14ac:dyDescent="0.4">
      <c r="A124" s="2" t="s">
        <v>8</v>
      </c>
      <c r="B124" s="2" t="s">
        <v>5</v>
      </c>
      <c r="C124" s="2" t="s">
        <v>39</v>
      </c>
      <c r="D124" s="34" t="str">
        <f t="shared" si="1"/>
        <v>7103</v>
      </c>
      <c r="E124" s="3">
        <v>2000</v>
      </c>
    </row>
    <row r="125" spans="1:5" ht="14.5" x14ac:dyDescent="0.4">
      <c r="A125" s="2" t="s">
        <v>9</v>
      </c>
      <c r="B125" s="2" t="s">
        <v>5</v>
      </c>
      <c r="C125" s="2" t="s">
        <v>39</v>
      </c>
      <c r="D125" s="34" t="str">
        <f t="shared" si="1"/>
        <v>7103</v>
      </c>
      <c r="E125" s="3">
        <v>2000</v>
      </c>
    </row>
    <row r="126" spans="1:5" ht="14.5" x14ac:dyDescent="0.4">
      <c r="A126" s="2" t="s">
        <v>10</v>
      </c>
      <c r="B126" s="2" t="s">
        <v>5</v>
      </c>
      <c r="C126" s="2" t="s">
        <v>39</v>
      </c>
      <c r="D126" s="34" t="str">
        <f t="shared" si="1"/>
        <v>7103</v>
      </c>
      <c r="E126" s="3">
        <v>2000</v>
      </c>
    </row>
    <row r="127" spans="1:5" ht="14.5" x14ac:dyDescent="0.4">
      <c r="A127" s="2" t="s">
        <v>11</v>
      </c>
      <c r="B127" s="2" t="s">
        <v>5</v>
      </c>
      <c r="C127" s="2" t="s">
        <v>39</v>
      </c>
      <c r="D127" s="34" t="str">
        <f t="shared" si="1"/>
        <v>7103</v>
      </c>
      <c r="E127" s="3">
        <v>2000</v>
      </c>
    </row>
    <row r="128" spans="1:5" ht="14.5" x14ac:dyDescent="0.4">
      <c r="A128" s="2" t="s">
        <v>12</v>
      </c>
      <c r="B128" s="2" t="s">
        <v>5</v>
      </c>
      <c r="C128" s="2" t="s">
        <v>39</v>
      </c>
      <c r="D128" s="34" t="str">
        <f t="shared" si="1"/>
        <v>7103</v>
      </c>
      <c r="E128" s="3">
        <v>2000</v>
      </c>
    </row>
    <row r="129" spans="1:5" ht="14.5" x14ac:dyDescent="0.4">
      <c r="A129" s="2" t="s">
        <v>13</v>
      </c>
      <c r="B129" s="2" t="s">
        <v>5</v>
      </c>
      <c r="C129" s="2" t="s">
        <v>39</v>
      </c>
      <c r="D129" s="34" t="str">
        <f t="shared" si="1"/>
        <v>7103</v>
      </c>
      <c r="E129" s="3">
        <v>2000</v>
      </c>
    </row>
    <row r="130" spans="1:5" ht="14.5" x14ac:dyDescent="0.4">
      <c r="A130" s="2" t="s">
        <v>14</v>
      </c>
      <c r="B130" s="2" t="s">
        <v>5</v>
      </c>
      <c r="C130" s="2" t="s">
        <v>39</v>
      </c>
      <c r="D130" s="34" t="str">
        <f t="shared" si="1"/>
        <v>7103</v>
      </c>
      <c r="E130" s="3">
        <v>2000</v>
      </c>
    </row>
    <row r="131" spans="1:5" ht="14.5" x14ac:dyDescent="0.4">
      <c r="A131" s="2" t="s">
        <v>15</v>
      </c>
      <c r="B131" s="2" t="s">
        <v>5</v>
      </c>
      <c r="C131" s="2" t="s">
        <v>39</v>
      </c>
      <c r="D131" s="34" t="str">
        <f t="shared" ref="D131:D194" si="2">MID(C131,2,4)</f>
        <v>7103</v>
      </c>
      <c r="E131" s="3">
        <v>2000</v>
      </c>
    </row>
    <row r="132" spans="1:5" ht="14.5" x14ac:dyDescent="0.4">
      <c r="A132" s="2" t="s">
        <v>16</v>
      </c>
      <c r="B132" s="2" t="s">
        <v>5</v>
      </c>
      <c r="C132" s="2" t="s">
        <v>39</v>
      </c>
      <c r="D132" s="34" t="str">
        <f t="shared" si="2"/>
        <v>7103</v>
      </c>
      <c r="E132" s="3">
        <v>1999.2</v>
      </c>
    </row>
    <row r="133" spans="1:5" ht="14.5" x14ac:dyDescent="0.4">
      <c r="A133" s="2" t="s">
        <v>17</v>
      </c>
      <c r="B133" s="2" t="s">
        <v>5</v>
      </c>
      <c r="C133" s="2" t="s">
        <v>39</v>
      </c>
      <c r="D133" s="34" t="str">
        <f t="shared" si="2"/>
        <v>7103</v>
      </c>
      <c r="E133" s="3">
        <v>1994.3</v>
      </c>
    </row>
    <row r="134" spans="1:5" ht="14.5" x14ac:dyDescent="0.4">
      <c r="A134" s="2" t="s">
        <v>18</v>
      </c>
      <c r="B134" s="2" t="s">
        <v>5</v>
      </c>
      <c r="C134" s="2" t="s">
        <v>39</v>
      </c>
      <c r="D134" s="34" t="str">
        <f t="shared" si="2"/>
        <v>7103</v>
      </c>
      <c r="E134" s="3">
        <v>2000</v>
      </c>
    </row>
    <row r="135" spans="1:5" ht="14.5" x14ac:dyDescent="0.4">
      <c r="A135" s="2" t="s">
        <v>19</v>
      </c>
      <c r="B135" s="2" t="s">
        <v>5</v>
      </c>
      <c r="C135" s="2" t="s">
        <v>39</v>
      </c>
      <c r="D135" s="34" t="str">
        <f t="shared" si="2"/>
        <v>7103</v>
      </c>
      <c r="E135" s="3">
        <v>2000</v>
      </c>
    </row>
    <row r="136" spans="1:5" ht="14.5" x14ac:dyDescent="0.4">
      <c r="A136" s="2" t="s">
        <v>20</v>
      </c>
      <c r="B136" s="2" t="s">
        <v>5</v>
      </c>
      <c r="C136" s="2" t="s">
        <v>39</v>
      </c>
      <c r="D136" s="34" t="str">
        <f t="shared" si="2"/>
        <v>7103</v>
      </c>
      <c r="E136" s="3">
        <v>2000</v>
      </c>
    </row>
    <row r="137" spans="1:5" ht="14.5" x14ac:dyDescent="0.4">
      <c r="A137" s="2" t="s">
        <v>21</v>
      </c>
      <c r="B137" s="2" t="s">
        <v>5</v>
      </c>
      <c r="C137" s="2" t="s">
        <v>39</v>
      </c>
      <c r="D137" s="34" t="str">
        <f t="shared" si="2"/>
        <v>7103</v>
      </c>
      <c r="E137" s="3">
        <v>2000</v>
      </c>
    </row>
    <row r="138" spans="1:5" ht="14.5" x14ac:dyDescent="0.4">
      <c r="A138" s="2" t="s">
        <v>22</v>
      </c>
      <c r="B138" s="2" t="s">
        <v>5</v>
      </c>
      <c r="C138" s="2" t="s">
        <v>39</v>
      </c>
      <c r="D138" s="34" t="str">
        <f t="shared" si="2"/>
        <v>7103</v>
      </c>
      <c r="E138" s="3">
        <v>2000</v>
      </c>
    </row>
    <row r="139" spans="1:5" ht="14.5" x14ac:dyDescent="0.4">
      <c r="A139" s="2" t="s">
        <v>23</v>
      </c>
      <c r="B139" s="2" t="s">
        <v>5</v>
      </c>
      <c r="C139" s="2" t="s">
        <v>39</v>
      </c>
      <c r="D139" s="34" t="str">
        <f t="shared" si="2"/>
        <v>7103</v>
      </c>
      <c r="E139" s="3">
        <v>2000</v>
      </c>
    </row>
    <row r="140" spans="1:5" ht="14.5" x14ac:dyDescent="0.4">
      <c r="A140" s="2" t="s">
        <v>24</v>
      </c>
      <c r="B140" s="2" t="s">
        <v>5</v>
      </c>
      <c r="C140" s="2" t="s">
        <v>39</v>
      </c>
      <c r="D140" s="34" t="str">
        <f t="shared" si="2"/>
        <v>7103</v>
      </c>
      <c r="E140" s="3">
        <v>2000</v>
      </c>
    </row>
    <row r="141" spans="1:5" ht="14.5" x14ac:dyDescent="0.4">
      <c r="A141" s="2" t="s">
        <v>25</v>
      </c>
      <c r="B141" s="2" t="s">
        <v>5</v>
      </c>
      <c r="C141" s="2" t="s">
        <v>39</v>
      </c>
      <c r="D141" s="34" t="str">
        <f t="shared" si="2"/>
        <v>7103</v>
      </c>
      <c r="E141" s="3">
        <v>2000</v>
      </c>
    </row>
    <row r="142" spans="1:5" ht="14.5" x14ac:dyDescent="0.4">
      <c r="A142" s="2" t="s">
        <v>26</v>
      </c>
      <c r="B142" s="2" t="s">
        <v>5</v>
      </c>
      <c r="C142" s="2" t="s">
        <v>39</v>
      </c>
      <c r="D142" s="34" t="str">
        <f t="shared" si="2"/>
        <v>7103</v>
      </c>
      <c r="E142" s="3">
        <v>2000</v>
      </c>
    </row>
    <row r="143" spans="1:5" ht="14.5" x14ac:dyDescent="0.4">
      <c r="A143" s="2" t="s">
        <v>27</v>
      </c>
      <c r="B143" s="2" t="s">
        <v>5</v>
      </c>
      <c r="C143" s="2" t="s">
        <v>39</v>
      </c>
      <c r="D143" s="34" t="str">
        <f t="shared" si="2"/>
        <v>7103</v>
      </c>
      <c r="E143" s="3">
        <v>22.6</v>
      </c>
    </row>
    <row r="144" spans="1:5" ht="14.5" x14ac:dyDescent="0.4">
      <c r="A144" s="2" t="s">
        <v>4</v>
      </c>
      <c r="B144" s="2" t="s">
        <v>5</v>
      </c>
      <c r="C144" s="2" t="s">
        <v>40</v>
      </c>
      <c r="D144" s="34" t="str">
        <f t="shared" si="2"/>
        <v>7109</v>
      </c>
      <c r="E144" s="3">
        <v>1853.5</v>
      </c>
    </row>
    <row r="145" spans="1:5" ht="14.5" x14ac:dyDescent="0.4">
      <c r="A145" s="2" t="s">
        <v>7</v>
      </c>
      <c r="B145" s="2" t="s">
        <v>5</v>
      </c>
      <c r="C145" s="2" t="s">
        <v>40</v>
      </c>
      <c r="D145" s="34" t="str">
        <f t="shared" si="2"/>
        <v>7109</v>
      </c>
      <c r="E145" s="3">
        <v>1855.5</v>
      </c>
    </row>
    <row r="146" spans="1:5" ht="14.5" x14ac:dyDescent="0.4">
      <c r="A146" s="2" t="s">
        <v>8</v>
      </c>
      <c r="B146" s="2" t="s">
        <v>5</v>
      </c>
      <c r="C146" s="2" t="s">
        <v>40</v>
      </c>
      <c r="D146" s="34" t="str">
        <f t="shared" si="2"/>
        <v>7109</v>
      </c>
      <c r="E146" s="3">
        <v>1853.5</v>
      </c>
    </row>
    <row r="147" spans="1:5" ht="14.5" x14ac:dyDescent="0.4">
      <c r="A147" s="2" t="s">
        <v>9</v>
      </c>
      <c r="B147" s="2" t="s">
        <v>5</v>
      </c>
      <c r="C147" s="2" t="s">
        <v>40</v>
      </c>
      <c r="D147" s="34" t="str">
        <f t="shared" si="2"/>
        <v>7109</v>
      </c>
      <c r="E147" s="3">
        <v>1845.5</v>
      </c>
    </row>
    <row r="148" spans="1:5" ht="14.5" x14ac:dyDescent="0.4">
      <c r="A148" s="2" t="s">
        <v>10</v>
      </c>
      <c r="B148" s="2" t="s">
        <v>5</v>
      </c>
      <c r="C148" s="2" t="s">
        <v>40</v>
      </c>
      <c r="D148" s="34" t="str">
        <f t="shared" si="2"/>
        <v>7109</v>
      </c>
      <c r="E148" s="3">
        <v>1818.5</v>
      </c>
    </row>
    <row r="149" spans="1:5" ht="14.5" x14ac:dyDescent="0.4">
      <c r="A149" s="2" t="s">
        <v>11</v>
      </c>
      <c r="B149" s="2" t="s">
        <v>5</v>
      </c>
      <c r="C149" s="2" t="s">
        <v>40</v>
      </c>
      <c r="D149" s="34" t="str">
        <f t="shared" si="2"/>
        <v>7109</v>
      </c>
      <c r="E149" s="3">
        <v>1759.5</v>
      </c>
    </row>
    <row r="150" spans="1:5" ht="14.5" x14ac:dyDescent="0.4">
      <c r="A150" s="2" t="s">
        <v>12</v>
      </c>
      <c r="B150" s="2" t="s">
        <v>5</v>
      </c>
      <c r="C150" s="2" t="s">
        <v>40</v>
      </c>
      <c r="D150" s="34" t="str">
        <f t="shared" si="2"/>
        <v>7109</v>
      </c>
      <c r="E150" s="3">
        <v>1837</v>
      </c>
    </row>
    <row r="151" spans="1:5" ht="14.5" x14ac:dyDescent="0.4">
      <c r="A151" s="2" t="s">
        <v>13</v>
      </c>
      <c r="B151" s="2" t="s">
        <v>5</v>
      </c>
      <c r="C151" s="2" t="s">
        <v>40</v>
      </c>
      <c r="D151" s="34" t="str">
        <f t="shared" si="2"/>
        <v>7109</v>
      </c>
      <c r="E151" s="3">
        <v>1809.5</v>
      </c>
    </row>
    <row r="152" spans="1:5" ht="14.5" x14ac:dyDescent="0.4">
      <c r="A152" s="2" t="s">
        <v>14</v>
      </c>
      <c r="B152" s="2" t="s">
        <v>5</v>
      </c>
      <c r="C152" s="2" t="s">
        <v>40</v>
      </c>
      <c r="D152" s="34" t="str">
        <f t="shared" si="2"/>
        <v>7109</v>
      </c>
      <c r="E152" s="3">
        <v>1770</v>
      </c>
    </row>
    <row r="153" spans="1:5" ht="14.5" x14ac:dyDescent="0.4">
      <c r="A153" s="2" t="s">
        <v>15</v>
      </c>
      <c r="B153" s="2" t="s">
        <v>5</v>
      </c>
      <c r="C153" s="2" t="s">
        <v>40</v>
      </c>
      <c r="D153" s="34" t="str">
        <f t="shared" si="2"/>
        <v>7109</v>
      </c>
      <c r="E153" s="3">
        <v>1853.5</v>
      </c>
    </row>
    <row r="154" spans="1:5" ht="14.5" x14ac:dyDescent="0.4">
      <c r="A154" s="2" t="s">
        <v>16</v>
      </c>
      <c r="B154" s="2" t="s">
        <v>5</v>
      </c>
      <c r="C154" s="2" t="s">
        <v>40</v>
      </c>
      <c r="D154" s="34" t="str">
        <f t="shared" si="2"/>
        <v>7109</v>
      </c>
      <c r="E154" s="3">
        <v>1774</v>
      </c>
    </row>
    <row r="155" spans="1:5" ht="14.5" x14ac:dyDescent="0.4">
      <c r="A155" s="2" t="s">
        <v>17</v>
      </c>
      <c r="B155" s="2" t="s">
        <v>5</v>
      </c>
      <c r="C155" s="2" t="s">
        <v>40</v>
      </c>
      <c r="D155" s="34" t="str">
        <f t="shared" si="2"/>
        <v>7109</v>
      </c>
      <c r="E155" s="3">
        <v>1733</v>
      </c>
    </row>
    <row r="156" spans="1:5" ht="14.5" x14ac:dyDescent="0.4">
      <c r="A156" s="2" t="s">
        <v>18</v>
      </c>
      <c r="B156" s="2" t="s">
        <v>5</v>
      </c>
      <c r="C156" s="2" t="s">
        <v>40</v>
      </c>
      <c r="D156" s="34" t="str">
        <f t="shared" si="2"/>
        <v>7109</v>
      </c>
      <c r="E156" s="3">
        <v>1768.7</v>
      </c>
    </row>
    <row r="157" spans="1:5" ht="14.5" x14ac:dyDescent="0.4">
      <c r="A157" s="2" t="s">
        <v>19</v>
      </c>
      <c r="B157" s="2" t="s">
        <v>5</v>
      </c>
      <c r="C157" s="2" t="s">
        <v>40</v>
      </c>
      <c r="D157" s="34" t="str">
        <f t="shared" si="2"/>
        <v>7109</v>
      </c>
      <c r="E157" s="3">
        <v>1748.5</v>
      </c>
    </row>
    <row r="158" spans="1:5" ht="14.5" x14ac:dyDescent="0.4">
      <c r="A158" s="2" t="s">
        <v>20</v>
      </c>
      <c r="B158" s="2" t="s">
        <v>5</v>
      </c>
      <c r="C158" s="2" t="s">
        <v>40</v>
      </c>
      <c r="D158" s="34" t="str">
        <f t="shared" si="2"/>
        <v>7109</v>
      </c>
      <c r="E158" s="3">
        <v>1742.5</v>
      </c>
    </row>
    <row r="159" spans="1:5" ht="14.5" x14ac:dyDescent="0.4">
      <c r="A159" s="2" t="s">
        <v>21</v>
      </c>
      <c r="B159" s="2" t="s">
        <v>5</v>
      </c>
      <c r="C159" s="2" t="s">
        <v>40</v>
      </c>
      <c r="D159" s="34" t="str">
        <f t="shared" si="2"/>
        <v>7109</v>
      </c>
      <c r="E159" s="3">
        <v>1795</v>
      </c>
    </row>
    <row r="160" spans="1:5" ht="14.5" x14ac:dyDescent="0.4">
      <c r="A160" s="2" t="s">
        <v>22</v>
      </c>
      <c r="B160" s="2" t="s">
        <v>5</v>
      </c>
      <c r="C160" s="2" t="s">
        <v>40</v>
      </c>
      <c r="D160" s="34" t="str">
        <f t="shared" si="2"/>
        <v>7109</v>
      </c>
      <c r="E160" s="3">
        <v>1869</v>
      </c>
    </row>
    <row r="161" spans="1:5" ht="14.5" x14ac:dyDescent="0.4">
      <c r="A161" s="2" t="s">
        <v>23</v>
      </c>
      <c r="B161" s="2" t="s">
        <v>5</v>
      </c>
      <c r="C161" s="2" t="s">
        <v>40</v>
      </c>
      <c r="D161" s="34" t="str">
        <f t="shared" si="2"/>
        <v>7109</v>
      </c>
      <c r="E161" s="3">
        <v>1827.5</v>
      </c>
    </row>
    <row r="162" spans="1:5" ht="14.5" x14ac:dyDescent="0.4">
      <c r="A162" s="2" t="s">
        <v>24</v>
      </c>
      <c r="B162" s="2" t="s">
        <v>5</v>
      </c>
      <c r="C162" s="2" t="s">
        <v>40</v>
      </c>
      <c r="D162" s="34" t="str">
        <f t="shared" si="2"/>
        <v>7109</v>
      </c>
      <c r="E162" s="3">
        <v>1792</v>
      </c>
    </row>
    <row r="163" spans="1:5" ht="14.5" x14ac:dyDescent="0.4">
      <c r="A163" s="2" t="s">
        <v>25</v>
      </c>
      <c r="B163" s="2" t="s">
        <v>5</v>
      </c>
      <c r="C163" s="2" t="s">
        <v>40</v>
      </c>
      <c r="D163" s="34" t="str">
        <f t="shared" si="2"/>
        <v>7109</v>
      </c>
      <c r="E163" s="3">
        <v>1237</v>
      </c>
    </row>
    <row r="164" spans="1:5" ht="14.5" x14ac:dyDescent="0.4">
      <c r="A164" s="2" t="s">
        <v>26</v>
      </c>
      <c r="B164" s="2" t="s">
        <v>5</v>
      </c>
      <c r="C164" s="2" t="s">
        <v>40</v>
      </c>
      <c r="D164" s="34" t="str">
        <f t="shared" si="2"/>
        <v>7109</v>
      </c>
      <c r="E164" s="3">
        <v>1137</v>
      </c>
    </row>
    <row r="165" spans="1:5" ht="14.5" x14ac:dyDescent="0.4">
      <c r="A165" s="2" t="s">
        <v>27</v>
      </c>
      <c r="B165" s="2" t="s">
        <v>5</v>
      </c>
      <c r="C165" s="2" t="s">
        <v>40</v>
      </c>
      <c r="D165" s="34" t="str">
        <f t="shared" si="2"/>
        <v>7109</v>
      </c>
      <c r="E165" s="3">
        <v>1170</v>
      </c>
    </row>
    <row r="166" spans="1:5" ht="14.5" x14ac:dyDescent="0.4">
      <c r="A166" s="2" t="s">
        <v>28</v>
      </c>
      <c r="B166" s="2" t="s">
        <v>5</v>
      </c>
      <c r="C166" s="2" t="s">
        <v>40</v>
      </c>
      <c r="D166" s="34" t="str">
        <f t="shared" si="2"/>
        <v>7109</v>
      </c>
      <c r="E166" s="3">
        <v>1158</v>
      </c>
    </row>
    <row r="167" spans="1:5" ht="14.5" x14ac:dyDescent="0.4">
      <c r="A167" s="2" t="s">
        <v>29</v>
      </c>
      <c r="B167" s="2" t="s">
        <v>5</v>
      </c>
      <c r="C167" s="2" t="s">
        <v>40</v>
      </c>
      <c r="D167" s="34" t="str">
        <f t="shared" si="2"/>
        <v>7109</v>
      </c>
      <c r="E167" s="3">
        <v>1194.5</v>
      </c>
    </row>
    <row r="168" spans="1:5" ht="14.5" x14ac:dyDescent="0.4">
      <c r="A168" s="2" t="s">
        <v>30</v>
      </c>
      <c r="B168" s="2" t="s">
        <v>5</v>
      </c>
      <c r="C168" s="2" t="s">
        <v>40</v>
      </c>
      <c r="D168" s="34" t="str">
        <f t="shared" si="2"/>
        <v>7109</v>
      </c>
      <c r="E168" s="3">
        <v>1170</v>
      </c>
    </row>
    <row r="169" spans="1:5" ht="14.5" x14ac:dyDescent="0.4">
      <c r="A169" s="2" t="s">
        <v>31</v>
      </c>
      <c r="B169" s="2" t="s">
        <v>5</v>
      </c>
      <c r="C169" s="2" t="s">
        <v>40</v>
      </c>
      <c r="D169" s="34" t="str">
        <f t="shared" si="2"/>
        <v>7109</v>
      </c>
      <c r="E169" s="3">
        <v>1146</v>
      </c>
    </row>
    <row r="170" spans="1:5" ht="14.5" x14ac:dyDescent="0.4">
      <c r="A170" s="2" t="s">
        <v>32</v>
      </c>
      <c r="B170" s="2" t="s">
        <v>5</v>
      </c>
      <c r="C170" s="2" t="s">
        <v>40</v>
      </c>
      <c r="D170" s="34" t="str">
        <f t="shared" si="2"/>
        <v>7109</v>
      </c>
      <c r="E170" s="3">
        <v>1193</v>
      </c>
    </row>
    <row r="171" spans="1:5" ht="14.5" x14ac:dyDescent="0.4">
      <c r="A171" s="2" t="s">
        <v>33</v>
      </c>
      <c r="B171" s="2" t="s">
        <v>5</v>
      </c>
      <c r="C171" s="2" t="s">
        <v>40</v>
      </c>
      <c r="D171" s="34" t="str">
        <f t="shared" si="2"/>
        <v>7109</v>
      </c>
      <c r="E171" s="3">
        <v>1150.5</v>
      </c>
    </row>
    <row r="172" spans="1:5" ht="14.5" x14ac:dyDescent="0.4">
      <c r="A172" s="2" t="s">
        <v>34</v>
      </c>
      <c r="B172" s="2" t="s">
        <v>5</v>
      </c>
      <c r="C172" s="2" t="s">
        <v>40</v>
      </c>
      <c r="D172" s="34" t="str">
        <f t="shared" si="2"/>
        <v>7109</v>
      </c>
      <c r="E172" s="3">
        <v>1212</v>
      </c>
    </row>
    <row r="173" spans="1:5" ht="14.5" x14ac:dyDescent="0.4">
      <c r="A173" s="2" t="s">
        <v>35</v>
      </c>
      <c r="B173" s="2" t="s">
        <v>5</v>
      </c>
      <c r="C173" s="2" t="s">
        <v>40</v>
      </c>
      <c r="D173" s="34" t="str">
        <f t="shared" si="2"/>
        <v>7109</v>
      </c>
      <c r="E173" s="3">
        <v>1134</v>
      </c>
    </row>
    <row r="174" spans="1:5" ht="14.5" x14ac:dyDescent="0.4">
      <c r="A174" s="2" t="s">
        <v>4</v>
      </c>
      <c r="B174" s="2" t="s">
        <v>5</v>
      </c>
      <c r="C174" s="2" t="s">
        <v>41</v>
      </c>
      <c r="D174" s="34" t="str">
        <f t="shared" si="2"/>
        <v>7119</v>
      </c>
      <c r="E174" s="3">
        <v>500</v>
      </c>
    </row>
    <row r="175" spans="1:5" ht="14.5" x14ac:dyDescent="0.4">
      <c r="A175" s="2" t="s">
        <v>7</v>
      </c>
      <c r="B175" s="2" t="s">
        <v>5</v>
      </c>
      <c r="C175" s="2" t="s">
        <v>41</v>
      </c>
      <c r="D175" s="34" t="str">
        <f t="shared" si="2"/>
        <v>7119</v>
      </c>
      <c r="E175" s="3">
        <v>500</v>
      </c>
    </row>
    <row r="176" spans="1:5" ht="14.5" x14ac:dyDescent="0.4">
      <c r="A176" s="2" t="s">
        <v>8</v>
      </c>
      <c r="B176" s="2" t="s">
        <v>5</v>
      </c>
      <c r="C176" s="2" t="s">
        <v>41</v>
      </c>
      <c r="D176" s="34" t="str">
        <f t="shared" si="2"/>
        <v>7119</v>
      </c>
      <c r="E176" s="3">
        <v>500</v>
      </c>
    </row>
    <row r="177" spans="1:5" ht="14.5" x14ac:dyDescent="0.4">
      <c r="A177" s="2" t="s">
        <v>9</v>
      </c>
      <c r="B177" s="2" t="s">
        <v>5</v>
      </c>
      <c r="C177" s="2" t="s">
        <v>41</v>
      </c>
      <c r="D177" s="34" t="str">
        <f t="shared" si="2"/>
        <v>7119</v>
      </c>
      <c r="E177" s="3">
        <v>500</v>
      </c>
    </row>
    <row r="178" spans="1:5" ht="14.5" x14ac:dyDescent="0.4">
      <c r="A178" s="2" t="s">
        <v>10</v>
      </c>
      <c r="B178" s="2" t="s">
        <v>5</v>
      </c>
      <c r="C178" s="2" t="s">
        <v>41</v>
      </c>
      <c r="D178" s="34" t="str">
        <f t="shared" si="2"/>
        <v>7119</v>
      </c>
      <c r="E178" s="3">
        <v>500</v>
      </c>
    </row>
    <row r="179" spans="1:5" ht="14.5" x14ac:dyDescent="0.4">
      <c r="A179" s="2" t="s">
        <v>11</v>
      </c>
      <c r="B179" s="2" t="s">
        <v>5</v>
      </c>
      <c r="C179" s="2" t="s">
        <v>41</v>
      </c>
      <c r="D179" s="34" t="str">
        <f t="shared" si="2"/>
        <v>7119</v>
      </c>
      <c r="E179" s="3">
        <v>500</v>
      </c>
    </row>
    <row r="180" spans="1:5" ht="14.5" x14ac:dyDescent="0.4">
      <c r="A180" s="2" t="s">
        <v>12</v>
      </c>
      <c r="B180" s="2" t="s">
        <v>5</v>
      </c>
      <c r="C180" s="2" t="s">
        <v>41</v>
      </c>
      <c r="D180" s="34" t="str">
        <f t="shared" si="2"/>
        <v>7119</v>
      </c>
      <c r="E180" s="3">
        <v>500</v>
      </c>
    </row>
    <row r="181" spans="1:5" ht="14.5" x14ac:dyDescent="0.4">
      <c r="A181" s="2" t="s">
        <v>13</v>
      </c>
      <c r="B181" s="2" t="s">
        <v>5</v>
      </c>
      <c r="C181" s="2" t="s">
        <v>41</v>
      </c>
      <c r="D181" s="34" t="str">
        <f t="shared" si="2"/>
        <v>7119</v>
      </c>
      <c r="E181" s="3">
        <v>500</v>
      </c>
    </row>
    <row r="182" spans="1:5" ht="14.5" x14ac:dyDescent="0.4">
      <c r="A182" s="2" t="s">
        <v>14</v>
      </c>
      <c r="B182" s="2" t="s">
        <v>5</v>
      </c>
      <c r="C182" s="2" t="s">
        <v>41</v>
      </c>
      <c r="D182" s="34" t="str">
        <f t="shared" si="2"/>
        <v>7119</v>
      </c>
      <c r="E182" s="3">
        <v>500</v>
      </c>
    </row>
    <row r="183" spans="1:5" ht="14.5" x14ac:dyDescent="0.4">
      <c r="A183" s="2" t="s">
        <v>15</v>
      </c>
      <c r="B183" s="2" t="s">
        <v>5</v>
      </c>
      <c r="C183" s="2" t="s">
        <v>41</v>
      </c>
      <c r="D183" s="34" t="str">
        <f t="shared" si="2"/>
        <v>7119</v>
      </c>
      <c r="E183" s="3">
        <v>500</v>
      </c>
    </row>
    <row r="184" spans="1:5" ht="14.5" x14ac:dyDescent="0.4">
      <c r="A184" s="2" t="s">
        <v>16</v>
      </c>
      <c r="B184" s="2" t="s">
        <v>5</v>
      </c>
      <c r="C184" s="2" t="s">
        <v>41</v>
      </c>
      <c r="D184" s="34" t="str">
        <f t="shared" si="2"/>
        <v>7119</v>
      </c>
      <c r="E184" s="3">
        <v>500</v>
      </c>
    </row>
    <row r="185" spans="1:5" ht="14.5" x14ac:dyDescent="0.4">
      <c r="A185" s="2" t="s">
        <v>17</v>
      </c>
      <c r="B185" s="2" t="s">
        <v>5</v>
      </c>
      <c r="C185" s="2" t="s">
        <v>41</v>
      </c>
      <c r="D185" s="34" t="str">
        <f t="shared" si="2"/>
        <v>7119</v>
      </c>
      <c r="E185" s="3">
        <v>500</v>
      </c>
    </row>
    <row r="186" spans="1:5" ht="14.5" x14ac:dyDescent="0.4">
      <c r="A186" s="2" t="s">
        <v>18</v>
      </c>
      <c r="B186" s="2" t="s">
        <v>5</v>
      </c>
      <c r="C186" s="2" t="s">
        <v>41</v>
      </c>
      <c r="D186" s="34" t="str">
        <f t="shared" si="2"/>
        <v>7119</v>
      </c>
      <c r="E186" s="3">
        <v>500</v>
      </c>
    </row>
    <row r="187" spans="1:5" ht="14.5" x14ac:dyDescent="0.4">
      <c r="A187" s="2" t="s">
        <v>19</v>
      </c>
      <c r="B187" s="2" t="s">
        <v>5</v>
      </c>
      <c r="C187" s="2" t="s">
        <v>41</v>
      </c>
      <c r="D187" s="34" t="str">
        <f t="shared" si="2"/>
        <v>7119</v>
      </c>
      <c r="E187" s="3">
        <v>500</v>
      </c>
    </row>
    <row r="188" spans="1:5" ht="14.5" x14ac:dyDescent="0.4">
      <c r="A188" s="2" t="s">
        <v>20</v>
      </c>
      <c r="B188" s="2" t="s">
        <v>5</v>
      </c>
      <c r="C188" s="2" t="s">
        <v>41</v>
      </c>
      <c r="D188" s="34" t="str">
        <f t="shared" si="2"/>
        <v>7119</v>
      </c>
      <c r="E188" s="3">
        <v>500</v>
      </c>
    </row>
    <row r="189" spans="1:5" ht="14.5" x14ac:dyDescent="0.4">
      <c r="A189" s="2" t="s">
        <v>21</v>
      </c>
      <c r="B189" s="2" t="s">
        <v>5</v>
      </c>
      <c r="C189" s="2" t="s">
        <v>41</v>
      </c>
      <c r="D189" s="34" t="str">
        <f t="shared" si="2"/>
        <v>7119</v>
      </c>
      <c r="E189" s="3">
        <v>500</v>
      </c>
    </row>
    <row r="190" spans="1:5" ht="14.5" x14ac:dyDescent="0.4">
      <c r="A190" s="2" t="s">
        <v>22</v>
      </c>
      <c r="B190" s="2" t="s">
        <v>5</v>
      </c>
      <c r="C190" s="2" t="s">
        <v>41</v>
      </c>
      <c r="D190" s="34" t="str">
        <f t="shared" si="2"/>
        <v>7119</v>
      </c>
      <c r="E190" s="3">
        <v>500</v>
      </c>
    </row>
    <row r="191" spans="1:5" ht="14.5" x14ac:dyDescent="0.4">
      <c r="A191" s="2" t="s">
        <v>23</v>
      </c>
      <c r="B191" s="2" t="s">
        <v>5</v>
      </c>
      <c r="C191" s="2" t="s">
        <v>41</v>
      </c>
      <c r="D191" s="34" t="str">
        <f t="shared" si="2"/>
        <v>7119</v>
      </c>
      <c r="E191" s="3">
        <v>500</v>
      </c>
    </row>
    <row r="192" spans="1:5" ht="14.5" x14ac:dyDescent="0.4">
      <c r="A192" s="2" t="s">
        <v>24</v>
      </c>
      <c r="B192" s="2" t="s">
        <v>5</v>
      </c>
      <c r="C192" s="2" t="s">
        <v>41</v>
      </c>
      <c r="D192" s="34" t="str">
        <f t="shared" si="2"/>
        <v>7119</v>
      </c>
      <c r="E192" s="3">
        <v>500</v>
      </c>
    </row>
    <row r="193" spans="1:5" ht="14.5" x14ac:dyDescent="0.4">
      <c r="A193" s="2" t="s">
        <v>25</v>
      </c>
      <c r="B193" s="2" t="s">
        <v>5</v>
      </c>
      <c r="C193" s="2" t="s">
        <v>41</v>
      </c>
      <c r="D193" s="34" t="str">
        <f t="shared" si="2"/>
        <v>7119</v>
      </c>
      <c r="E193" s="3">
        <v>500</v>
      </c>
    </row>
    <row r="194" spans="1:5" ht="14.5" x14ac:dyDescent="0.4">
      <c r="A194" s="2" t="s">
        <v>26</v>
      </c>
      <c r="B194" s="2" t="s">
        <v>5</v>
      </c>
      <c r="C194" s="2" t="s">
        <v>41</v>
      </c>
      <c r="D194" s="34" t="str">
        <f t="shared" si="2"/>
        <v>7119</v>
      </c>
      <c r="E194" s="3">
        <v>500</v>
      </c>
    </row>
    <row r="195" spans="1:5" ht="14.5" x14ac:dyDescent="0.4">
      <c r="A195" s="2" t="s">
        <v>27</v>
      </c>
      <c r="B195" s="2" t="s">
        <v>5</v>
      </c>
      <c r="C195" s="2" t="s">
        <v>41</v>
      </c>
      <c r="D195" s="34" t="str">
        <f t="shared" ref="D195:D258" si="3">MID(C195,2,4)</f>
        <v>7119</v>
      </c>
      <c r="E195" s="3">
        <v>500</v>
      </c>
    </row>
    <row r="196" spans="1:5" ht="14.5" x14ac:dyDescent="0.4">
      <c r="A196" s="2" t="s">
        <v>28</v>
      </c>
      <c r="B196" s="2" t="s">
        <v>5</v>
      </c>
      <c r="C196" s="2" t="s">
        <v>41</v>
      </c>
      <c r="D196" s="34" t="str">
        <f t="shared" si="3"/>
        <v>7119</v>
      </c>
      <c r="E196" s="3">
        <v>500</v>
      </c>
    </row>
    <row r="197" spans="1:5" ht="14.5" x14ac:dyDescent="0.4">
      <c r="A197" s="2" t="s">
        <v>29</v>
      </c>
      <c r="B197" s="2" t="s">
        <v>5</v>
      </c>
      <c r="C197" s="2" t="s">
        <v>41</v>
      </c>
      <c r="D197" s="34" t="str">
        <f t="shared" si="3"/>
        <v>7119</v>
      </c>
      <c r="E197" s="3">
        <v>500</v>
      </c>
    </row>
    <row r="198" spans="1:5" ht="14.5" x14ac:dyDescent="0.4">
      <c r="A198" s="2" t="s">
        <v>30</v>
      </c>
      <c r="B198" s="2" t="s">
        <v>5</v>
      </c>
      <c r="C198" s="2" t="s">
        <v>41</v>
      </c>
      <c r="D198" s="34" t="str">
        <f t="shared" si="3"/>
        <v>7119</v>
      </c>
      <c r="E198" s="3">
        <v>500</v>
      </c>
    </row>
    <row r="199" spans="1:5" ht="14.5" x14ac:dyDescent="0.4">
      <c r="A199" s="2" t="s">
        <v>31</v>
      </c>
      <c r="B199" s="2" t="s">
        <v>5</v>
      </c>
      <c r="C199" s="2" t="s">
        <v>41</v>
      </c>
      <c r="D199" s="34" t="str">
        <f t="shared" si="3"/>
        <v>7119</v>
      </c>
      <c r="E199" s="3">
        <v>500</v>
      </c>
    </row>
    <row r="200" spans="1:5" ht="14.5" x14ac:dyDescent="0.4">
      <c r="A200" s="2" t="s">
        <v>32</v>
      </c>
      <c r="B200" s="2" t="s">
        <v>5</v>
      </c>
      <c r="C200" s="2" t="s">
        <v>41</v>
      </c>
      <c r="D200" s="34" t="str">
        <f t="shared" si="3"/>
        <v>7119</v>
      </c>
      <c r="E200" s="3">
        <v>500</v>
      </c>
    </row>
    <row r="201" spans="1:5" ht="14.5" x14ac:dyDescent="0.4">
      <c r="A201" s="2" t="s">
        <v>33</v>
      </c>
      <c r="B201" s="2" t="s">
        <v>5</v>
      </c>
      <c r="C201" s="2" t="s">
        <v>41</v>
      </c>
      <c r="D201" s="34" t="str">
        <f t="shared" si="3"/>
        <v>7119</v>
      </c>
      <c r="E201" s="3">
        <v>500</v>
      </c>
    </row>
    <row r="202" spans="1:5" ht="14.5" x14ac:dyDescent="0.4">
      <c r="A202" s="2" t="s">
        <v>34</v>
      </c>
      <c r="B202" s="2" t="s">
        <v>5</v>
      </c>
      <c r="C202" s="2" t="s">
        <v>41</v>
      </c>
      <c r="D202" s="34" t="str">
        <f t="shared" si="3"/>
        <v>7119</v>
      </c>
      <c r="E202" s="3">
        <v>500</v>
      </c>
    </row>
    <row r="203" spans="1:5" ht="14.5" x14ac:dyDescent="0.4">
      <c r="A203" s="2" t="s">
        <v>35</v>
      </c>
      <c r="B203" s="2" t="s">
        <v>5</v>
      </c>
      <c r="C203" s="2" t="s">
        <v>41</v>
      </c>
      <c r="D203" s="34" t="str">
        <f t="shared" si="3"/>
        <v>7119</v>
      </c>
      <c r="E203" s="3">
        <v>500</v>
      </c>
    </row>
    <row r="204" spans="1:5" ht="14.5" x14ac:dyDescent="0.4">
      <c r="A204" s="2" t="s">
        <v>4</v>
      </c>
      <c r="B204" s="2" t="s">
        <v>5</v>
      </c>
      <c r="C204" s="2" t="s">
        <v>42</v>
      </c>
      <c r="D204" s="34" t="str">
        <f t="shared" si="3"/>
        <v>7121</v>
      </c>
      <c r="E204" s="3">
        <v>3509.27</v>
      </c>
    </row>
    <row r="205" spans="1:5" ht="14.5" x14ac:dyDescent="0.4">
      <c r="A205" s="2" t="s">
        <v>7</v>
      </c>
      <c r="B205" s="2" t="s">
        <v>5</v>
      </c>
      <c r="C205" s="2" t="s">
        <v>42</v>
      </c>
      <c r="D205" s="34" t="str">
        <f t="shared" si="3"/>
        <v>7121</v>
      </c>
      <c r="E205" s="3">
        <v>3726.56</v>
      </c>
    </row>
    <row r="206" spans="1:5" ht="14.5" x14ac:dyDescent="0.4">
      <c r="A206" s="2" t="s">
        <v>8</v>
      </c>
      <c r="B206" s="2" t="s">
        <v>5</v>
      </c>
      <c r="C206" s="2" t="s">
        <v>42</v>
      </c>
      <c r="D206" s="34" t="str">
        <f t="shared" si="3"/>
        <v>7121</v>
      </c>
      <c r="E206" s="3">
        <v>4069.36</v>
      </c>
    </row>
    <row r="207" spans="1:5" ht="14.5" x14ac:dyDescent="0.4">
      <c r="A207" s="2" t="s">
        <v>9</v>
      </c>
      <c r="B207" s="2" t="s">
        <v>5</v>
      </c>
      <c r="C207" s="2" t="s">
        <v>42</v>
      </c>
      <c r="D207" s="34" t="str">
        <f t="shared" si="3"/>
        <v>7121</v>
      </c>
      <c r="E207" s="3">
        <v>3664.91</v>
      </c>
    </row>
    <row r="208" spans="1:5" ht="14.5" x14ac:dyDescent="0.4">
      <c r="A208" s="2" t="s">
        <v>10</v>
      </c>
      <c r="B208" s="2" t="s">
        <v>5</v>
      </c>
      <c r="C208" s="2" t="s">
        <v>42</v>
      </c>
      <c r="D208" s="34" t="str">
        <f t="shared" si="3"/>
        <v>7121</v>
      </c>
      <c r="E208" s="3">
        <v>3060.95</v>
      </c>
    </row>
    <row r="209" spans="1:5" ht="14.5" x14ac:dyDescent="0.4">
      <c r="A209" s="2" t="s">
        <v>11</v>
      </c>
      <c r="B209" s="2" t="s">
        <v>5</v>
      </c>
      <c r="C209" s="2" t="s">
        <v>42</v>
      </c>
      <c r="D209" s="34" t="str">
        <f t="shared" si="3"/>
        <v>7121</v>
      </c>
      <c r="E209" s="3">
        <v>3010.08</v>
      </c>
    </row>
    <row r="210" spans="1:5" ht="14.5" x14ac:dyDescent="0.4">
      <c r="A210" s="2" t="s">
        <v>12</v>
      </c>
      <c r="B210" s="2" t="s">
        <v>5</v>
      </c>
      <c r="C210" s="2" t="s">
        <v>42</v>
      </c>
      <c r="D210" s="34" t="str">
        <f t="shared" si="3"/>
        <v>7121</v>
      </c>
      <c r="E210" s="3">
        <v>4602.17</v>
      </c>
    </row>
    <row r="211" spans="1:5" ht="14.5" x14ac:dyDescent="0.4">
      <c r="A211" s="2" t="s">
        <v>13</v>
      </c>
      <c r="B211" s="2" t="s">
        <v>5</v>
      </c>
      <c r="C211" s="2" t="s">
        <v>42</v>
      </c>
      <c r="D211" s="34" t="str">
        <f t="shared" si="3"/>
        <v>7121</v>
      </c>
      <c r="E211" s="3">
        <v>5169.95</v>
      </c>
    </row>
    <row r="212" spans="1:5" ht="14.5" x14ac:dyDescent="0.4">
      <c r="A212" s="2" t="s">
        <v>14</v>
      </c>
      <c r="B212" s="2" t="s">
        <v>5</v>
      </c>
      <c r="C212" s="2" t="s">
        <v>42</v>
      </c>
      <c r="D212" s="34" t="str">
        <f t="shared" si="3"/>
        <v>7121</v>
      </c>
      <c r="E212" s="3">
        <v>5710.11</v>
      </c>
    </row>
    <row r="213" spans="1:5" ht="14.5" x14ac:dyDescent="0.4">
      <c r="A213" s="2" t="s">
        <v>15</v>
      </c>
      <c r="B213" s="2" t="s">
        <v>5</v>
      </c>
      <c r="C213" s="2" t="s">
        <v>42</v>
      </c>
      <c r="D213" s="34" t="str">
        <f t="shared" si="3"/>
        <v>7121</v>
      </c>
      <c r="E213" s="3">
        <v>7921.32</v>
      </c>
    </row>
    <row r="214" spans="1:5" ht="14.5" x14ac:dyDescent="0.4">
      <c r="A214" s="2" t="s">
        <v>16</v>
      </c>
      <c r="B214" s="2" t="s">
        <v>5</v>
      </c>
      <c r="C214" s="2" t="s">
        <v>42</v>
      </c>
      <c r="D214" s="34" t="str">
        <f t="shared" si="3"/>
        <v>7121</v>
      </c>
      <c r="E214" s="3">
        <v>5847.38</v>
      </c>
    </row>
    <row r="215" spans="1:5" ht="14.5" x14ac:dyDescent="0.4">
      <c r="A215" s="2" t="s">
        <v>17</v>
      </c>
      <c r="B215" s="2" t="s">
        <v>5</v>
      </c>
      <c r="C215" s="2" t="s">
        <v>42</v>
      </c>
      <c r="D215" s="34" t="str">
        <f t="shared" si="3"/>
        <v>7121</v>
      </c>
      <c r="E215" s="3">
        <v>5138.82</v>
      </c>
    </row>
    <row r="216" spans="1:5" ht="14.5" x14ac:dyDescent="0.4">
      <c r="A216" s="2" t="s">
        <v>18</v>
      </c>
      <c r="B216" s="2" t="s">
        <v>5</v>
      </c>
      <c r="C216" s="2" t="s">
        <v>42</v>
      </c>
      <c r="D216" s="34" t="str">
        <f t="shared" si="3"/>
        <v>7121</v>
      </c>
      <c r="E216" s="3">
        <v>4419.08</v>
      </c>
    </row>
    <row r="217" spans="1:5" ht="14.5" x14ac:dyDescent="0.4">
      <c r="A217" s="2" t="s">
        <v>19</v>
      </c>
      <c r="B217" s="2" t="s">
        <v>5</v>
      </c>
      <c r="C217" s="2" t="s">
        <v>42</v>
      </c>
      <c r="D217" s="34" t="str">
        <f t="shared" si="3"/>
        <v>7121</v>
      </c>
      <c r="E217" s="3">
        <v>4160.3900000000003</v>
      </c>
    </row>
    <row r="218" spans="1:5" ht="14.5" x14ac:dyDescent="0.4">
      <c r="A218" s="2" t="s">
        <v>20</v>
      </c>
      <c r="B218" s="2" t="s">
        <v>5</v>
      </c>
      <c r="C218" s="2" t="s">
        <v>42</v>
      </c>
      <c r="D218" s="34" t="str">
        <f t="shared" si="3"/>
        <v>7121</v>
      </c>
      <c r="E218" s="3">
        <v>5529.33</v>
      </c>
    </row>
    <row r="219" spans="1:5" ht="14.5" x14ac:dyDescent="0.4">
      <c r="A219" s="2" t="s">
        <v>21</v>
      </c>
      <c r="B219" s="2" t="s">
        <v>5</v>
      </c>
      <c r="C219" s="2" t="s">
        <v>42</v>
      </c>
      <c r="D219" s="34" t="str">
        <f t="shared" si="3"/>
        <v>7121</v>
      </c>
      <c r="E219" s="3">
        <v>5783.04</v>
      </c>
    </row>
    <row r="220" spans="1:5" ht="14.5" x14ac:dyDescent="0.4">
      <c r="A220" s="2" t="s">
        <v>22</v>
      </c>
      <c r="B220" s="2" t="s">
        <v>5</v>
      </c>
      <c r="C220" s="2" t="s">
        <v>42</v>
      </c>
      <c r="D220" s="34" t="str">
        <f t="shared" si="3"/>
        <v>7121</v>
      </c>
      <c r="E220" s="3">
        <v>5710.28</v>
      </c>
    </row>
    <row r="221" spans="1:5" ht="14.5" x14ac:dyDescent="0.4">
      <c r="A221" s="2" t="s">
        <v>23</v>
      </c>
      <c r="B221" s="2" t="s">
        <v>5</v>
      </c>
      <c r="C221" s="2" t="s">
        <v>42</v>
      </c>
      <c r="D221" s="34" t="str">
        <f t="shared" si="3"/>
        <v>7121</v>
      </c>
      <c r="E221" s="3">
        <v>7054.19</v>
      </c>
    </row>
    <row r="222" spans="1:5" ht="14.5" x14ac:dyDescent="0.4">
      <c r="A222" s="2" t="s">
        <v>24</v>
      </c>
      <c r="B222" s="2" t="s">
        <v>5</v>
      </c>
      <c r="C222" s="2" t="s">
        <v>42</v>
      </c>
      <c r="D222" s="34" t="str">
        <f t="shared" si="3"/>
        <v>7121</v>
      </c>
      <c r="E222" s="3">
        <v>5553.63</v>
      </c>
    </row>
    <row r="223" spans="1:5" ht="14.5" x14ac:dyDescent="0.4">
      <c r="A223" s="2" t="s">
        <v>25</v>
      </c>
      <c r="B223" s="2" t="s">
        <v>5</v>
      </c>
      <c r="C223" s="2" t="s">
        <v>42</v>
      </c>
      <c r="D223" s="34" t="str">
        <f t="shared" si="3"/>
        <v>7121</v>
      </c>
      <c r="E223" s="3">
        <v>5468.98</v>
      </c>
    </row>
    <row r="224" spans="1:5" ht="14.5" x14ac:dyDescent="0.4">
      <c r="A224" s="2" t="s">
        <v>26</v>
      </c>
      <c r="B224" s="2" t="s">
        <v>5</v>
      </c>
      <c r="C224" s="2" t="s">
        <v>42</v>
      </c>
      <c r="D224" s="34" t="str">
        <f t="shared" si="3"/>
        <v>7121</v>
      </c>
      <c r="E224" s="3">
        <v>5597.62</v>
      </c>
    </row>
    <row r="225" spans="1:5" ht="14.5" x14ac:dyDescent="0.4">
      <c r="A225" s="2" t="s">
        <v>27</v>
      </c>
      <c r="B225" s="2" t="s">
        <v>5</v>
      </c>
      <c r="C225" s="2" t="s">
        <v>42</v>
      </c>
      <c r="D225" s="34" t="str">
        <f t="shared" si="3"/>
        <v>7121</v>
      </c>
      <c r="E225" s="3">
        <v>5875.47</v>
      </c>
    </row>
    <row r="226" spans="1:5" ht="14.5" x14ac:dyDescent="0.4">
      <c r="A226" s="2" t="s">
        <v>28</v>
      </c>
      <c r="B226" s="2" t="s">
        <v>5</v>
      </c>
      <c r="C226" s="2" t="s">
        <v>42</v>
      </c>
      <c r="D226" s="34" t="str">
        <f t="shared" si="3"/>
        <v>7121</v>
      </c>
      <c r="E226" s="3">
        <v>5095.34</v>
      </c>
    </row>
    <row r="227" spans="1:5" ht="14.5" x14ac:dyDescent="0.4">
      <c r="A227" s="2" t="s">
        <v>29</v>
      </c>
      <c r="B227" s="2" t="s">
        <v>5</v>
      </c>
      <c r="C227" s="2" t="s">
        <v>42</v>
      </c>
      <c r="D227" s="34" t="str">
        <f t="shared" si="3"/>
        <v>7121</v>
      </c>
      <c r="E227" s="3">
        <v>4855.1099999999997</v>
      </c>
    </row>
    <row r="228" spans="1:5" ht="14.5" x14ac:dyDescent="0.4">
      <c r="A228" s="2" t="s">
        <v>30</v>
      </c>
      <c r="B228" s="2" t="s">
        <v>5</v>
      </c>
      <c r="C228" s="2" t="s">
        <v>42</v>
      </c>
      <c r="D228" s="34" t="str">
        <f t="shared" si="3"/>
        <v>7121</v>
      </c>
      <c r="E228" s="3">
        <v>3998.14</v>
      </c>
    </row>
    <row r="229" spans="1:5" ht="14.5" x14ac:dyDescent="0.4">
      <c r="A229" s="2" t="s">
        <v>31</v>
      </c>
      <c r="B229" s="2" t="s">
        <v>5</v>
      </c>
      <c r="C229" s="2" t="s">
        <v>42</v>
      </c>
      <c r="D229" s="34" t="str">
        <f t="shared" si="3"/>
        <v>7121</v>
      </c>
      <c r="E229" s="3">
        <v>4020.59</v>
      </c>
    </row>
    <row r="230" spans="1:5" ht="14.5" x14ac:dyDescent="0.4">
      <c r="A230" s="2" t="s">
        <v>32</v>
      </c>
      <c r="B230" s="2" t="s">
        <v>5</v>
      </c>
      <c r="C230" s="2" t="s">
        <v>42</v>
      </c>
      <c r="D230" s="34" t="str">
        <f t="shared" si="3"/>
        <v>7121</v>
      </c>
      <c r="E230" s="3">
        <v>4313.76</v>
      </c>
    </row>
    <row r="231" spans="1:5" ht="14.5" x14ac:dyDescent="0.4">
      <c r="A231" s="2" t="s">
        <v>33</v>
      </c>
      <c r="B231" s="2" t="s">
        <v>5</v>
      </c>
      <c r="C231" s="2" t="s">
        <v>42</v>
      </c>
      <c r="D231" s="34" t="str">
        <f t="shared" si="3"/>
        <v>7121</v>
      </c>
      <c r="E231" s="3">
        <v>4446</v>
      </c>
    </row>
    <row r="232" spans="1:5" ht="14.5" x14ac:dyDescent="0.4">
      <c r="A232" s="2" t="s">
        <v>34</v>
      </c>
      <c r="B232" s="2" t="s">
        <v>5</v>
      </c>
      <c r="C232" s="2" t="s">
        <v>42</v>
      </c>
      <c r="D232" s="34" t="str">
        <f t="shared" si="3"/>
        <v>7121</v>
      </c>
      <c r="E232" s="3">
        <v>4772.42</v>
      </c>
    </row>
    <row r="233" spans="1:5" ht="14.5" x14ac:dyDescent="0.4">
      <c r="A233" s="2" t="s">
        <v>35</v>
      </c>
      <c r="B233" s="2" t="s">
        <v>5</v>
      </c>
      <c r="C233" s="2" t="s">
        <v>42</v>
      </c>
      <c r="D233" s="34" t="str">
        <f t="shared" si="3"/>
        <v>7121</v>
      </c>
      <c r="E233" s="3">
        <v>7436.22</v>
      </c>
    </row>
    <row r="234" spans="1:5" ht="14.5" x14ac:dyDescent="0.4">
      <c r="A234" s="2" t="s">
        <v>4</v>
      </c>
      <c r="B234" s="2" t="s">
        <v>5</v>
      </c>
      <c r="C234" s="2" t="s">
        <v>43</v>
      </c>
      <c r="D234" s="34" t="str">
        <f t="shared" si="3"/>
        <v>7127</v>
      </c>
      <c r="E234" s="3">
        <v>1726.1</v>
      </c>
    </row>
    <row r="235" spans="1:5" ht="14.5" x14ac:dyDescent="0.4">
      <c r="A235" s="2" t="s">
        <v>7</v>
      </c>
      <c r="B235" s="2" t="s">
        <v>5</v>
      </c>
      <c r="C235" s="2" t="s">
        <v>43</v>
      </c>
      <c r="D235" s="34" t="str">
        <f t="shared" si="3"/>
        <v>7127</v>
      </c>
      <c r="E235" s="3">
        <v>1671.9</v>
      </c>
    </row>
    <row r="236" spans="1:5" ht="14.5" x14ac:dyDescent="0.4">
      <c r="A236" s="2" t="s">
        <v>8</v>
      </c>
      <c r="B236" s="2" t="s">
        <v>5</v>
      </c>
      <c r="C236" s="2" t="s">
        <v>43</v>
      </c>
      <c r="D236" s="34" t="str">
        <f t="shared" si="3"/>
        <v>7127</v>
      </c>
      <c r="E236" s="3">
        <v>1646.9</v>
      </c>
    </row>
    <row r="237" spans="1:5" ht="14.5" x14ac:dyDescent="0.4">
      <c r="A237" s="2" t="s">
        <v>9</v>
      </c>
      <c r="B237" s="2" t="s">
        <v>5</v>
      </c>
      <c r="C237" s="2" t="s">
        <v>43</v>
      </c>
      <c r="D237" s="34" t="str">
        <f t="shared" si="3"/>
        <v>7127</v>
      </c>
      <c r="E237" s="3">
        <v>1932.1</v>
      </c>
    </row>
    <row r="238" spans="1:5" ht="14.5" x14ac:dyDescent="0.4">
      <c r="A238" s="2" t="s">
        <v>10</v>
      </c>
      <c r="B238" s="2" t="s">
        <v>5</v>
      </c>
      <c r="C238" s="2" t="s">
        <v>43</v>
      </c>
      <c r="D238" s="34" t="str">
        <f t="shared" si="3"/>
        <v>7127</v>
      </c>
      <c r="E238" s="3">
        <v>1879.4</v>
      </c>
    </row>
    <row r="239" spans="1:5" ht="14.5" x14ac:dyDescent="0.4">
      <c r="A239" s="2" t="s">
        <v>11</v>
      </c>
      <c r="B239" s="2" t="s">
        <v>5</v>
      </c>
      <c r="C239" s="2" t="s">
        <v>43</v>
      </c>
      <c r="D239" s="34" t="str">
        <f t="shared" si="3"/>
        <v>7127</v>
      </c>
      <c r="E239" s="3">
        <v>2064.1</v>
      </c>
    </row>
    <row r="240" spans="1:5" ht="14.5" x14ac:dyDescent="0.4">
      <c r="A240" s="2" t="s">
        <v>12</v>
      </c>
      <c r="B240" s="2" t="s">
        <v>5</v>
      </c>
      <c r="C240" s="2" t="s">
        <v>43</v>
      </c>
      <c r="D240" s="34" t="str">
        <f t="shared" si="3"/>
        <v>7127</v>
      </c>
      <c r="E240" s="3">
        <v>2194.1</v>
      </c>
    </row>
    <row r="241" spans="1:5" ht="14.5" x14ac:dyDescent="0.4">
      <c r="A241" s="2" t="s">
        <v>13</v>
      </c>
      <c r="B241" s="2" t="s">
        <v>5</v>
      </c>
      <c r="C241" s="2" t="s">
        <v>43</v>
      </c>
      <c r="D241" s="34" t="str">
        <f t="shared" si="3"/>
        <v>7127</v>
      </c>
      <c r="E241" s="3">
        <v>2007.3</v>
      </c>
    </row>
    <row r="242" spans="1:5" ht="14.5" x14ac:dyDescent="0.4">
      <c r="A242" s="2" t="s">
        <v>14</v>
      </c>
      <c r="B242" s="2" t="s">
        <v>5</v>
      </c>
      <c r="C242" s="2" t="s">
        <v>43</v>
      </c>
      <c r="D242" s="34" t="str">
        <f t="shared" si="3"/>
        <v>7127</v>
      </c>
      <c r="E242" s="3">
        <v>1879.7</v>
      </c>
    </row>
    <row r="243" spans="1:5" ht="14.5" x14ac:dyDescent="0.4">
      <c r="A243" s="2" t="s">
        <v>15</v>
      </c>
      <c r="B243" s="2" t="s">
        <v>5</v>
      </c>
      <c r="C243" s="2" t="s">
        <v>43</v>
      </c>
      <c r="D243" s="34" t="str">
        <f t="shared" si="3"/>
        <v>7127</v>
      </c>
      <c r="E243" s="3">
        <v>1862.3</v>
      </c>
    </row>
    <row r="244" spans="1:5" ht="14.5" x14ac:dyDescent="0.4">
      <c r="A244" s="2" t="s">
        <v>16</v>
      </c>
      <c r="B244" s="2" t="s">
        <v>5</v>
      </c>
      <c r="C244" s="2" t="s">
        <v>43</v>
      </c>
      <c r="D244" s="34" t="str">
        <f t="shared" si="3"/>
        <v>7127</v>
      </c>
      <c r="E244" s="3">
        <v>1982.3</v>
      </c>
    </row>
    <row r="245" spans="1:5" ht="14.5" x14ac:dyDescent="0.4">
      <c r="A245" s="2" t="s">
        <v>17</v>
      </c>
      <c r="B245" s="2" t="s">
        <v>5</v>
      </c>
      <c r="C245" s="2" t="s">
        <v>43</v>
      </c>
      <c r="D245" s="34" t="str">
        <f t="shared" si="3"/>
        <v>7127</v>
      </c>
      <c r="E245" s="3">
        <v>1878.8</v>
      </c>
    </row>
    <row r="246" spans="1:5" ht="14.5" x14ac:dyDescent="0.4">
      <c r="A246" s="2" t="s">
        <v>18</v>
      </c>
      <c r="B246" s="2" t="s">
        <v>5</v>
      </c>
      <c r="C246" s="2" t="s">
        <v>43</v>
      </c>
      <c r="D246" s="34" t="str">
        <f t="shared" si="3"/>
        <v>7127</v>
      </c>
      <c r="E246" s="3">
        <v>1994.8</v>
      </c>
    </row>
    <row r="247" spans="1:5" ht="14.5" x14ac:dyDescent="0.4">
      <c r="A247" s="2" t="s">
        <v>19</v>
      </c>
      <c r="B247" s="2" t="s">
        <v>5</v>
      </c>
      <c r="C247" s="2" t="s">
        <v>43</v>
      </c>
      <c r="D247" s="34" t="str">
        <f t="shared" si="3"/>
        <v>7127</v>
      </c>
      <c r="E247" s="3">
        <v>1795.1</v>
      </c>
    </row>
    <row r="248" spans="1:5" ht="14.5" x14ac:dyDescent="0.4">
      <c r="A248" s="2" t="s">
        <v>20</v>
      </c>
      <c r="B248" s="2" t="s">
        <v>5</v>
      </c>
      <c r="C248" s="2" t="s">
        <v>43</v>
      </c>
      <c r="D248" s="34" t="str">
        <f t="shared" si="3"/>
        <v>7127</v>
      </c>
      <c r="E248" s="3">
        <v>1952.8</v>
      </c>
    </row>
    <row r="249" spans="1:5" ht="14.5" x14ac:dyDescent="0.4">
      <c r="A249" s="2" t="s">
        <v>21</v>
      </c>
      <c r="B249" s="2" t="s">
        <v>5</v>
      </c>
      <c r="C249" s="2" t="s">
        <v>43</v>
      </c>
      <c r="D249" s="34" t="str">
        <f t="shared" si="3"/>
        <v>7127</v>
      </c>
      <c r="E249" s="3">
        <v>1737.9</v>
      </c>
    </row>
    <row r="250" spans="1:5" ht="14.5" x14ac:dyDescent="0.4">
      <c r="A250" s="2" t="s">
        <v>22</v>
      </c>
      <c r="B250" s="2" t="s">
        <v>5</v>
      </c>
      <c r="C250" s="2" t="s">
        <v>43</v>
      </c>
      <c r="D250" s="34" t="str">
        <f t="shared" si="3"/>
        <v>7127</v>
      </c>
      <c r="E250" s="3">
        <v>1957.8</v>
      </c>
    </row>
    <row r="251" spans="1:5" ht="14.5" x14ac:dyDescent="0.4">
      <c r="A251" s="2" t="s">
        <v>23</v>
      </c>
      <c r="B251" s="2" t="s">
        <v>5</v>
      </c>
      <c r="C251" s="2" t="s">
        <v>43</v>
      </c>
      <c r="D251" s="34" t="str">
        <f t="shared" si="3"/>
        <v>7127</v>
      </c>
      <c r="E251" s="3">
        <v>1695.6</v>
      </c>
    </row>
    <row r="252" spans="1:5" ht="14.5" x14ac:dyDescent="0.4">
      <c r="A252" s="2" t="s">
        <v>24</v>
      </c>
      <c r="B252" s="2" t="s">
        <v>5</v>
      </c>
      <c r="C252" s="2" t="s">
        <v>43</v>
      </c>
      <c r="D252" s="34" t="str">
        <f t="shared" si="3"/>
        <v>7127</v>
      </c>
      <c r="E252" s="3">
        <v>1861.7</v>
      </c>
    </row>
    <row r="253" spans="1:5" ht="14.5" x14ac:dyDescent="0.4">
      <c r="A253" s="2" t="s">
        <v>25</v>
      </c>
      <c r="B253" s="2" t="s">
        <v>5</v>
      </c>
      <c r="C253" s="2" t="s">
        <v>43</v>
      </c>
      <c r="D253" s="34" t="str">
        <f t="shared" si="3"/>
        <v>7127</v>
      </c>
      <c r="E253" s="3">
        <v>1964.7</v>
      </c>
    </row>
    <row r="254" spans="1:5" ht="14.5" x14ac:dyDescent="0.4">
      <c r="A254" s="2" t="s">
        <v>26</v>
      </c>
      <c r="B254" s="2" t="s">
        <v>5</v>
      </c>
      <c r="C254" s="2" t="s">
        <v>43</v>
      </c>
      <c r="D254" s="34" t="str">
        <f t="shared" si="3"/>
        <v>7127</v>
      </c>
      <c r="E254" s="3">
        <v>1793.1</v>
      </c>
    </row>
    <row r="255" spans="1:5" ht="14.5" x14ac:dyDescent="0.4">
      <c r="A255" s="2" t="s">
        <v>27</v>
      </c>
      <c r="B255" s="2" t="s">
        <v>5</v>
      </c>
      <c r="C255" s="2" t="s">
        <v>43</v>
      </c>
      <c r="D255" s="34" t="str">
        <f t="shared" si="3"/>
        <v>7127</v>
      </c>
      <c r="E255" s="3">
        <v>1662.2</v>
      </c>
    </row>
    <row r="256" spans="1:5" ht="14.5" x14ac:dyDescent="0.4">
      <c r="A256" s="2" t="s">
        <v>28</v>
      </c>
      <c r="B256" s="2" t="s">
        <v>5</v>
      </c>
      <c r="C256" s="2" t="s">
        <v>43</v>
      </c>
      <c r="D256" s="34" t="str">
        <f t="shared" si="3"/>
        <v>7127</v>
      </c>
      <c r="E256" s="3">
        <v>1744.4</v>
      </c>
    </row>
    <row r="257" spans="1:5" ht="14.5" x14ac:dyDescent="0.4">
      <c r="A257" s="2" t="s">
        <v>29</v>
      </c>
      <c r="B257" s="2" t="s">
        <v>5</v>
      </c>
      <c r="C257" s="2" t="s">
        <v>43</v>
      </c>
      <c r="D257" s="34" t="str">
        <f t="shared" si="3"/>
        <v>7127</v>
      </c>
      <c r="E257" s="3">
        <v>1938.3</v>
      </c>
    </row>
    <row r="258" spans="1:5" ht="14.5" x14ac:dyDescent="0.4">
      <c r="A258" s="2" t="s">
        <v>30</v>
      </c>
      <c r="B258" s="2" t="s">
        <v>5</v>
      </c>
      <c r="C258" s="2" t="s">
        <v>43</v>
      </c>
      <c r="D258" s="34" t="str">
        <f t="shared" si="3"/>
        <v>7127</v>
      </c>
      <c r="E258" s="3">
        <v>2133.1</v>
      </c>
    </row>
    <row r="259" spans="1:5" ht="14.5" x14ac:dyDescent="0.4">
      <c r="A259" s="2" t="s">
        <v>31</v>
      </c>
      <c r="B259" s="2" t="s">
        <v>5</v>
      </c>
      <c r="C259" s="2" t="s">
        <v>43</v>
      </c>
      <c r="D259" s="34" t="str">
        <f t="shared" ref="D259:D322" si="4">MID(C259,2,4)</f>
        <v>7127</v>
      </c>
      <c r="E259" s="3">
        <v>1868.7</v>
      </c>
    </row>
    <row r="260" spans="1:5" ht="14.5" x14ac:dyDescent="0.4">
      <c r="A260" s="2" t="s">
        <v>32</v>
      </c>
      <c r="B260" s="2" t="s">
        <v>5</v>
      </c>
      <c r="C260" s="2" t="s">
        <v>43</v>
      </c>
      <c r="D260" s="34" t="str">
        <f t="shared" si="4"/>
        <v>7127</v>
      </c>
      <c r="E260" s="3">
        <v>1718.9</v>
      </c>
    </row>
    <row r="261" spans="1:5" ht="14.5" x14ac:dyDescent="0.4">
      <c r="A261" s="2" t="s">
        <v>33</v>
      </c>
      <c r="B261" s="2" t="s">
        <v>5</v>
      </c>
      <c r="C261" s="2" t="s">
        <v>43</v>
      </c>
      <c r="D261" s="34" t="str">
        <f t="shared" si="4"/>
        <v>7127</v>
      </c>
      <c r="E261" s="3">
        <v>1718.9</v>
      </c>
    </row>
    <row r="262" spans="1:5" ht="14.5" x14ac:dyDescent="0.4">
      <c r="A262" s="2" t="s">
        <v>34</v>
      </c>
      <c r="B262" s="2" t="s">
        <v>5</v>
      </c>
      <c r="C262" s="2" t="s">
        <v>43</v>
      </c>
      <c r="D262" s="34" t="str">
        <f t="shared" si="4"/>
        <v>7127</v>
      </c>
      <c r="E262" s="3">
        <v>1919.6</v>
      </c>
    </row>
    <row r="263" spans="1:5" ht="14.5" x14ac:dyDescent="0.4">
      <c r="A263" s="2" t="s">
        <v>35</v>
      </c>
      <c r="B263" s="2" t="s">
        <v>5</v>
      </c>
      <c r="C263" s="2" t="s">
        <v>43</v>
      </c>
      <c r="D263" s="34" t="str">
        <f t="shared" si="4"/>
        <v>7127</v>
      </c>
      <c r="E263" s="3">
        <v>1778.8</v>
      </c>
    </row>
    <row r="264" spans="1:5" ht="14.5" x14ac:dyDescent="0.4">
      <c r="A264" s="2" t="s">
        <v>4</v>
      </c>
      <c r="B264" s="2" t="s">
        <v>5</v>
      </c>
      <c r="C264" s="2" t="s">
        <v>44</v>
      </c>
      <c r="D264" s="34" t="str">
        <f t="shared" si="4"/>
        <v>7130</v>
      </c>
      <c r="E264" s="3">
        <v>4855.2</v>
      </c>
    </row>
    <row r="265" spans="1:5" ht="14.5" x14ac:dyDescent="0.4">
      <c r="A265" s="2" t="s">
        <v>7</v>
      </c>
      <c r="B265" s="2" t="s">
        <v>5</v>
      </c>
      <c r="C265" s="2" t="s">
        <v>44</v>
      </c>
      <c r="D265" s="34" t="str">
        <f t="shared" si="4"/>
        <v>7130</v>
      </c>
      <c r="E265" s="3">
        <v>5610.8</v>
      </c>
    </row>
    <row r="266" spans="1:5" ht="14.5" x14ac:dyDescent="0.4">
      <c r="A266" s="2" t="s">
        <v>8</v>
      </c>
      <c r="B266" s="2" t="s">
        <v>5</v>
      </c>
      <c r="C266" s="2" t="s">
        <v>44</v>
      </c>
      <c r="D266" s="34" t="str">
        <f t="shared" si="4"/>
        <v>7130</v>
      </c>
      <c r="E266" s="3">
        <v>5441.7</v>
      </c>
    </row>
    <row r="267" spans="1:5" ht="14.5" x14ac:dyDescent="0.4">
      <c r="A267" s="2" t="s">
        <v>9</v>
      </c>
      <c r="B267" s="2" t="s">
        <v>5</v>
      </c>
      <c r="C267" s="2" t="s">
        <v>44</v>
      </c>
      <c r="D267" s="34" t="str">
        <f t="shared" si="4"/>
        <v>7130</v>
      </c>
      <c r="E267" s="3">
        <v>6367</v>
      </c>
    </row>
    <row r="268" spans="1:5" ht="14.5" x14ac:dyDescent="0.4">
      <c r="A268" s="2" t="s">
        <v>10</v>
      </c>
      <c r="B268" s="2" t="s">
        <v>5</v>
      </c>
      <c r="C268" s="2" t="s">
        <v>44</v>
      </c>
      <c r="D268" s="34" t="str">
        <f t="shared" si="4"/>
        <v>7130</v>
      </c>
      <c r="E268" s="3">
        <v>6113.7</v>
      </c>
    </row>
    <row r="269" spans="1:5" ht="14.5" x14ac:dyDescent="0.4">
      <c r="A269" s="2" t="s">
        <v>11</v>
      </c>
      <c r="B269" s="2" t="s">
        <v>5</v>
      </c>
      <c r="C269" s="2" t="s">
        <v>44</v>
      </c>
      <c r="D269" s="34" t="str">
        <f t="shared" si="4"/>
        <v>7130</v>
      </c>
      <c r="E269" s="3">
        <v>5928.6</v>
      </c>
    </row>
    <row r="270" spans="1:5" ht="14.5" x14ac:dyDescent="0.4">
      <c r="A270" s="2" t="s">
        <v>12</v>
      </c>
      <c r="B270" s="2" t="s">
        <v>5</v>
      </c>
      <c r="C270" s="2" t="s">
        <v>44</v>
      </c>
      <c r="D270" s="34" t="str">
        <f t="shared" si="4"/>
        <v>7130</v>
      </c>
      <c r="E270" s="3">
        <v>5608.9</v>
      </c>
    </row>
    <row r="271" spans="1:5" ht="14.5" x14ac:dyDescent="0.4">
      <c r="A271" s="2" t="s">
        <v>13</v>
      </c>
      <c r="B271" s="2" t="s">
        <v>5</v>
      </c>
      <c r="C271" s="2" t="s">
        <v>44</v>
      </c>
      <c r="D271" s="34" t="str">
        <f t="shared" si="4"/>
        <v>7130</v>
      </c>
      <c r="E271" s="3">
        <v>5690.5</v>
      </c>
    </row>
    <row r="272" spans="1:5" ht="14.5" x14ac:dyDescent="0.4">
      <c r="A272" s="2" t="s">
        <v>14</v>
      </c>
      <c r="B272" s="2" t="s">
        <v>5</v>
      </c>
      <c r="C272" s="2" t="s">
        <v>44</v>
      </c>
      <c r="D272" s="34" t="str">
        <f t="shared" si="4"/>
        <v>7130</v>
      </c>
      <c r="E272" s="3">
        <v>5061.7</v>
      </c>
    </row>
    <row r="273" spans="1:5" ht="14.5" x14ac:dyDescent="0.4">
      <c r="A273" s="2" t="s">
        <v>15</v>
      </c>
      <c r="B273" s="2" t="s">
        <v>5</v>
      </c>
      <c r="C273" s="2" t="s">
        <v>44</v>
      </c>
      <c r="D273" s="34" t="str">
        <f t="shared" si="4"/>
        <v>7130</v>
      </c>
      <c r="E273" s="3">
        <v>5575.1</v>
      </c>
    </row>
    <row r="274" spans="1:5" ht="14.5" x14ac:dyDescent="0.4">
      <c r="A274" s="2" t="s">
        <v>16</v>
      </c>
      <c r="B274" s="2" t="s">
        <v>5</v>
      </c>
      <c r="C274" s="2" t="s">
        <v>44</v>
      </c>
      <c r="D274" s="34" t="str">
        <f t="shared" si="4"/>
        <v>7130</v>
      </c>
      <c r="E274" s="3">
        <v>6020.4</v>
      </c>
    </row>
    <row r="275" spans="1:5" ht="14.5" x14ac:dyDescent="0.4">
      <c r="A275" s="2" t="s">
        <v>17</v>
      </c>
      <c r="B275" s="2" t="s">
        <v>5</v>
      </c>
      <c r="C275" s="2" t="s">
        <v>44</v>
      </c>
      <c r="D275" s="34" t="str">
        <f t="shared" si="4"/>
        <v>7130</v>
      </c>
      <c r="E275" s="3">
        <v>6089.3</v>
      </c>
    </row>
    <row r="276" spans="1:5" ht="14.5" x14ac:dyDescent="0.4">
      <c r="A276" s="2" t="s">
        <v>18</v>
      </c>
      <c r="B276" s="2" t="s">
        <v>5</v>
      </c>
      <c r="C276" s="2" t="s">
        <v>44</v>
      </c>
      <c r="D276" s="34" t="str">
        <f t="shared" si="4"/>
        <v>7130</v>
      </c>
      <c r="E276" s="3">
        <v>5925.6</v>
      </c>
    </row>
    <row r="277" spans="1:5" ht="14.5" x14ac:dyDescent="0.4">
      <c r="A277" s="2" t="s">
        <v>19</v>
      </c>
      <c r="B277" s="2" t="s">
        <v>5</v>
      </c>
      <c r="C277" s="2" t="s">
        <v>44</v>
      </c>
      <c r="D277" s="34" t="str">
        <f t="shared" si="4"/>
        <v>7130</v>
      </c>
      <c r="E277" s="3">
        <v>5779.5</v>
      </c>
    </row>
    <row r="278" spans="1:5" ht="14.5" x14ac:dyDescent="0.4">
      <c r="A278" s="2" t="s">
        <v>20</v>
      </c>
      <c r="B278" s="2" t="s">
        <v>5</v>
      </c>
      <c r="C278" s="2" t="s">
        <v>44</v>
      </c>
      <c r="D278" s="34" t="str">
        <f t="shared" si="4"/>
        <v>7130</v>
      </c>
      <c r="E278" s="3">
        <v>5809</v>
      </c>
    </row>
    <row r="279" spans="1:5" ht="14.5" x14ac:dyDescent="0.4">
      <c r="A279" s="2" t="s">
        <v>21</v>
      </c>
      <c r="B279" s="2" t="s">
        <v>5</v>
      </c>
      <c r="C279" s="2" t="s">
        <v>44</v>
      </c>
      <c r="D279" s="34" t="str">
        <f t="shared" si="4"/>
        <v>7130</v>
      </c>
      <c r="E279" s="3">
        <v>5780.1</v>
      </c>
    </row>
    <row r="280" spans="1:5" ht="14.5" x14ac:dyDescent="0.4">
      <c r="A280" s="2" t="s">
        <v>22</v>
      </c>
      <c r="B280" s="2" t="s">
        <v>5</v>
      </c>
      <c r="C280" s="2" t="s">
        <v>44</v>
      </c>
      <c r="D280" s="34" t="str">
        <f t="shared" si="4"/>
        <v>7130</v>
      </c>
      <c r="E280" s="3">
        <v>5996.6</v>
      </c>
    </row>
    <row r="281" spans="1:5" ht="14.5" x14ac:dyDescent="0.4">
      <c r="A281" s="2" t="s">
        <v>23</v>
      </c>
      <c r="B281" s="2" t="s">
        <v>5</v>
      </c>
      <c r="C281" s="2" t="s">
        <v>44</v>
      </c>
      <c r="D281" s="34" t="str">
        <f t="shared" si="4"/>
        <v>7130</v>
      </c>
      <c r="E281" s="3">
        <v>6220</v>
      </c>
    </row>
    <row r="282" spans="1:5" ht="14.5" x14ac:dyDescent="0.4">
      <c r="A282" s="2" t="s">
        <v>24</v>
      </c>
      <c r="B282" s="2" t="s">
        <v>5</v>
      </c>
      <c r="C282" s="2" t="s">
        <v>44</v>
      </c>
      <c r="D282" s="34" t="str">
        <f t="shared" si="4"/>
        <v>7130</v>
      </c>
      <c r="E282" s="3">
        <v>6242.1</v>
      </c>
    </row>
    <row r="283" spans="1:5" ht="14.5" x14ac:dyDescent="0.4">
      <c r="A283" s="2" t="s">
        <v>25</v>
      </c>
      <c r="B283" s="2" t="s">
        <v>5</v>
      </c>
      <c r="C283" s="2" t="s">
        <v>44</v>
      </c>
      <c r="D283" s="34" t="str">
        <f t="shared" si="4"/>
        <v>7130</v>
      </c>
      <c r="E283" s="3">
        <v>5866.6</v>
      </c>
    </row>
    <row r="284" spans="1:5" ht="14.5" x14ac:dyDescent="0.4">
      <c r="A284" s="2" t="s">
        <v>26</v>
      </c>
      <c r="B284" s="2" t="s">
        <v>5</v>
      </c>
      <c r="C284" s="2" t="s">
        <v>44</v>
      </c>
      <c r="D284" s="34" t="str">
        <f t="shared" si="4"/>
        <v>7130</v>
      </c>
      <c r="E284" s="3">
        <v>5891.7</v>
      </c>
    </row>
    <row r="285" spans="1:5" ht="14.5" x14ac:dyDescent="0.4">
      <c r="A285" s="2" t="s">
        <v>27</v>
      </c>
      <c r="B285" s="2" t="s">
        <v>5</v>
      </c>
      <c r="C285" s="2" t="s">
        <v>44</v>
      </c>
      <c r="D285" s="34" t="str">
        <f t="shared" si="4"/>
        <v>7130</v>
      </c>
      <c r="E285" s="3">
        <v>5862.6</v>
      </c>
    </row>
    <row r="286" spans="1:5" ht="14.5" x14ac:dyDescent="0.4">
      <c r="A286" s="2" t="s">
        <v>28</v>
      </c>
      <c r="B286" s="2" t="s">
        <v>5</v>
      </c>
      <c r="C286" s="2" t="s">
        <v>44</v>
      </c>
      <c r="D286" s="34" t="str">
        <f t="shared" si="4"/>
        <v>7130</v>
      </c>
      <c r="E286" s="3">
        <v>6274</v>
      </c>
    </row>
    <row r="287" spans="1:5" ht="14.5" x14ac:dyDescent="0.4">
      <c r="A287" s="2" t="s">
        <v>29</v>
      </c>
      <c r="B287" s="2" t="s">
        <v>5</v>
      </c>
      <c r="C287" s="2" t="s">
        <v>44</v>
      </c>
      <c r="D287" s="34" t="str">
        <f t="shared" si="4"/>
        <v>7130</v>
      </c>
      <c r="E287" s="3">
        <v>7183.3</v>
      </c>
    </row>
    <row r="288" spans="1:5" ht="14.5" x14ac:dyDescent="0.4">
      <c r="A288" s="2" t="s">
        <v>30</v>
      </c>
      <c r="B288" s="2" t="s">
        <v>5</v>
      </c>
      <c r="C288" s="2" t="s">
        <v>44</v>
      </c>
      <c r="D288" s="34" t="str">
        <f t="shared" si="4"/>
        <v>7130</v>
      </c>
      <c r="E288" s="3">
        <v>7246</v>
      </c>
    </row>
    <row r="289" spans="1:5" ht="14.5" x14ac:dyDescent="0.4">
      <c r="A289" s="2" t="s">
        <v>31</v>
      </c>
      <c r="B289" s="2" t="s">
        <v>5</v>
      </c>
      <c r="C289" s="2" t="s">
        <v>44</v>
      </c>
      <c r="D289" s="34" t="str">
        <f t="shared" si="4"/>
        <v>7130</v>
      </c>
      <c r="E289" s="3">
        <v>6583.8</v>
      </c>
    </row>
    <row r="290" spans="1:5" ht="14.5" x14ac:dyDescent="0.4">
      <c r="A290" s="2" t="s">
        <v>32</v>
      </c>
      <c r="B290" s="2" t="s">
        <v>5</v>
      </c>
      <c r="C290" s="2" t="s">
        <v>44</v>
      </c>
      <c r="D290" s="34" t="str">
        <f t="shared" si="4"/>
        <v>7130</v>
      </c>
      <c r="E290" s="3">
        <v>6548.7</v>
      </c>
    </row>
    <row r="291" spans="1:5" ht="14.5" x14ac:dyDescent="0.4">
      <c r="A291" s="2" t="s">
        <v>33</v>
      </c>
      <c r="B291" s="2" t="s">
        <v>5</v>
      </c>
      <c r="C291" s="2" t="s">
        <v>44</v>
      </c>
      <c r="D291" s="34" t="str">
        <f t="shared" si="4"/>
        <v>7130</v>
      </c>
      <c r="E291" s="3">
        <v>6308.5</v>
      </c>
    </row>
    <row r="292" spans="1:5" ht="14.5" x14ac:dyDescent="0.4">
      <c r="A292" s="2" t="s">
        <v>34</v>
      </c>
      <c r="B292" s="2" t="s">
        <v>5</v>
      </c>
      <c r="C292" s="2" t="s">
        <v>44</v>
      </c>
      <c r="D292" s="34" t="str">
        <f t="shared" si="4"/>
        <v>7130</v>
      </c>
      <c r="E292" s="3">
        <v>6608.8</v>
      </c>
    </row>
    <row r="293" spans="1:5" ht="14.5" x14ac:dyDescent="0.4">
      <c r="A293" s="2" t="s">
        <v>35</v>
      </c>
      <c r="B293" s="2" t="s">
        <v>5</v>
      </c>
      <c r="C293" s="2" t="s">
        <v>44</v>
      </c>
      <c r="D293" s="34" t="str">
        <f t="shared" si="4"/>
        <v>7130</v>
      </c>
      <c r="E293" s="3">
        <v>6548.5</v>
      </c>
    </row>
    <row r="294" spans="1:5" ht="14.5" x14ac:dyDescent="0.4">
      <c r="A294" s="2" t="s">
        <v>4</v>
      </c>
      <c r="B294" s="2" t="s">
        <v>5</v>
      </c>
      <c r="C294" s="2" t="s">
        <v>45</v>
      </c>
      <c r="D294" s="34" t="str">
        <f t="shared" si="4"/>
        <v>7136</v>
      </c>
      <c r="E294" s="3">
        <v>94.98</v>
      </c>
    </row>
    <row r="295" spans="1:5" ht="14.5" x14ac:dyDescent="0.4">
      <c r="A295" s="2" t="s">
        <v>7</v>
      </c>
      <c r="B295" s="2" t="s">
        <v>5</v>
      </c>
      <c r="C295" s="2" t="s">
        <v>45</v>
      </c>
      <c r="D295" s="34" t="str">
        <f t="shared" si="4"/>
        <v>7136</v>
      </c>
      <c r="E295" s="3">
        <v>76.78</v>
      </c>
    </row>
    <row r="296" spans="1:5" ht="14.5" x14ac:dyDescent="0.4">
      <c r="A296" s="2" t="s">
        <v>8</v>
      </c>
      <c r="B296" s="2" t="s">
        <v>5</v>
      </c>
      <c r="C296" s="2" t="s">
        <v>45</v>
      </c>
      <c r="D296" s="34" t="str">
        <f t="shared" si="4"/>
        <v>7136</v>
      </c>
      <c r="E296" s="3">
        <v>128.99</v>
      </c>
    </row>
    <row r="297" spans="1:5" ht="14.5" x14ac:dyDescent="0.4">
      <c r="A297" s="2" t="s">
        <v>9</v>
      </c>
      <c r="B297" s="2" t="s">
        <v>5</v>
      </c>
      <c r="C297" s="2" t="s">
        <v>45</v>
      </c>
      <c r="D297" s="34" t="str">
        <f t="shared" si="4"/>
        <v>7136</v>
      </c>
      <c r="E297" s="3">
        <v>115.29</v>
      </c>
    </row>
    <row r="298" spans="1:5" ht="14.5" x14ac:dyDescent="0.4">
      <c r="A298" s="2" t="s">
        <v>10</v>
      </c>
      <c r="B298" s="2" t="s">
        <v>5</v>
      </c>
      <c r="C298" s="2" t="s">
        <v>45</v>
      </c>
      <c r="D298" s="34" t="str">
        <f t="shared" si="4"/>
        <v>7136</v>
      </c>
      <c r="E298" s="3">
        <v>93.95</v>
      </c>
    </row>
    <row r="299" spans="1:5" ht="14.5" x14ac:dyDescent="0.4">
      <c r="A299" s="2" t="s">
        <v>11</v>
      </c>
      <c r="B299" s="2" t="s">
        <v>5</v>
      </c>
      <c r="C299" s="2" t="s">
        <v>45</v>
      </c>
      <c r="D299" s="34" t="str">
        <f t="shared" si="4"/>
        <v>7136</v>
      </c>
      <c r="E299" s="3">
        <v>103.05</v>
      </c>
    </row>
    <row r="300" spans="1:5" ht="14.5" x14ac:dyDescent="0.4">
      <c r="A300" s="2" t="s">
        <v>12</v>
      </c>
      <c r="B300" s="2" t="s">
        <v>5</v>
      </c>
      <c r="C300" s="2" t="s">
        <v>45</v>
      </c>
      <c r="D300" s="34" t="str">
        <f t="shared" si="4"/>
        <v>7136</v>
      </c>
      <c r="E300" s="3">
        <v>99.97</v>
      </c>
    </row>
    <row r="301" spans="1:5" ht="14.5" x14ac:dyDescent="0.4">
      <c r="A301" s="2" t="s">
        <v>13</v>
      </c>
      <c r="B301" s="2" t="s">
        <v>5</v>
      </c>
      <c r="C301" s="2" t="s">
        <v>45</v>
      </c>
      <c r="D301" s="34" t="str">
        <f t="shared" si="4"/>
        <v>7136</v>
      </c>
      <c r="E301" s="3">
        <v>141.32</v>
      </c>
    </row>
    <row r="302" spans="1:5" ht="14.5" x14ac:dyDescent="0.4">
      <c r="A302" s="2" t="s">
        <v>14</v>
      </c>
      <c r="B302" s="2" t="s">
        <v>5</v>
      </c>
      <c r="C302" s="2" t="s">
        <v>45</v>
      </c>
      <c r="D302" s="34" t="str">
        <f t="shared" si="4"/>
        <v>7136</v>
      </c>
      <c r="E302" s="3">
        <v>127.2</v>
      </c>
    </row>
    <row r="303" spans="1:5" ht="14.5" x14ac:dyDescent="0.4">
      <c r="A303" s="2" t="s">
        <v>15</v>
      </c>
      <c r="B303" s="2" t="s">
        <v>5</v>
      </c>
      <c r="C303" s="2" t="s">
        <v>45</v>
      </c>
      <c r="D303" s="34" t="str">
        <f t="shared" si="4"/>
        <v>7136</v>
      </c>
      <c r="E303" s="3">
        <v>148.11000000000001</v>
      </c>
    </row>
    <row r="304" spans="1:5" ht="14.5" x14ac:dyDescent="0.4">
      <c r="A304" s="2" t="s">
        <v>16</v>
      </c>
      <c r="B304" s="2" t="s">
        <v>5</v>
      </c>
      <c r="C304" s="2" t="s">
        <v>45</v>
      </c>
      <c r="D304" s="34" t="str">
        <f t="shared" si="4"/>
        <v>7136</v>
      </c>
      <c r="E304" s="3">
        <v>176.36</v>
      </c>
    </row>
    <row r="305" spans="1:5" ht="14.5" x14ac:dyDescent="0.4">
      <c r="A305" s="2" t="s">
        <v>17</v>
      </c>
      <c r="B305" s="2" t="s">
        <v>5</v>
      </c>
      <c r="C305" s="2" t="s">
        <v>45</v>
      </c>
      <c r="D305" s="34" t="str">
        <f t="shared" si="4"/>
        <v>7136</v>
      </c>
      <c r="E305" s="3">
        <v>103.51</v>
      </c>
    </row>
    <row r="306" spans="1:5" ht="14.5" x14ac:dyDescent="0.4">
      <c r="A306" s="2" t="s">
        <v>18</v>
      </c>
      <c r="B306" s="2" t="s">
        <v>5</v>
      </c>
      <c r="C306" s="2" t="s">
        <v>45</v>
      </c>
      <c r="D306" s="34" t="str">
        <f t="shared" si="4"/>
        <v>7136</v>
      </c>
      <c r="E306" s="3">
        <v>140.66999999999999</v>
      </c>
    </row>
    <row r="307" spans="1:5" ht="14.5" x14ac:dyDescent="0.4">
      <c r="A307" s="2" t="s">
        <v>19</v>
      </c>
      <c r="B307" s="2" t="s">
        <v>5</v>
      </c>
      <c r="C307" s="2" t="s">
        <v>45</v>
      </c>
      <c r="D307" s="34" t="str">
        <f t="shared" si="4"/>
        <v>7136</v>
      </c>
      <c r="E307" s="3">
        <v>118.88</v>
      </c>
    </row>
    <row r="308" spans="1:5" ht="14.5" x14ac:dyDescent="0.4">
      <c r="A308" s="2" t="s">
        <v>20</v>
      </c>
      <c r="B308" s="2" t="s">
        <v>5</v>
      </c>
      <c r="C308" s="2" t="s">
        <v>45</v>
      </c>
      <c r="D308" s="34" t="str">
        <f t="shared" si="4"/>
        <v>7136</v>
      </c>
      <c r="E308" s="3">
        <v>135.88999999999999</v>
      </c>
    </row>
    <row r="309" spans="1:5" ht="14.5" x14ac:dyDescent="0.4">
      <c r="A309" s="2" t="s">
        <v>21</v>
      </c>
      <c r="B309" s="2" t="s">
        <v>5</v>
      </c>
      <c r="C309" s="2" t="s">
        <v>45</v>
      </c>
      <c r="D309" s="34" t="str">
        <f t="shared" si="4"/>
        <v>7136</v>
      </c>
      <c r="E309" s="3">
        <v>89.96</v>
      </c>
    </row>
    <row r="310" spans="1:5" ht="14.5" x14ac:dyDescent="0.4">
      <c r="A310" s="2" t="s">
        <v>22</v>
      </c>
      <c r="B310" s="2" t="s">
        <v>5</v>
      </c>
      <c r="C310" s="2" t="s">
        <v>45</v>
      </c>
      <c r="D310" s="34" t="str">
        <f t="shared" si="4"/>
        <v>7136</v>
      </c>
      <c r="E310" s="3">
        <v>206.55</v>
      </c>
    </row>
    <row r="311" spans="1:5" ht="14.5" x14ac:dyDescent="0.4">
      <c r="A311" s="2" t="s">
        <v>23</v>
      </c>
      <c r="B311" s="2" t="s">
        <v>5</v>
      </c>
      <c r="C311" s="2" t="s">
        <v>45</v>
      </c>
      <c r="D311" s="34" t="str">
        <f t="shared" si="4"/>
        <v>7136</v>
      </c>
      <c r="E311" s="3">
        <v>175.99</v>
      </c>
    </row>
    <row r="312" spans="1:5" ht="14.5" x14ac:dyDescent="0.4">
      <c r="A312" s="2" t="s">
        <v>24</v>
      </c>
      <c r="B312" s="2" t="s">
        <v>5</v>
      </c>
      <c r="C312" s="2" t="s">
        <v>45</v>
      </c>
      <c r="D312" s="34" t="str">
        <f t="shared" si="4"/>
        <v>7136</v>
      </c>
      <c r="E312" s="3">
        <v>116.78</v>
      </c>
    </row>
    <row r="313" spans="1:5" ht="14.5" x14ac:dyDescent="0.4">
      <c r="A313" s="2" t="s">
        <v>25</v>
      </c>
      <c r="B313" s="2" t="s">
        <v>5</v>
      </c>
      <c r="C313" s="2" t="s">
        <v>45</v>
      </c>
      <c r="D313" s="34" t="str">
        <f t="shared" si="4"/>
        <v>7136</v>
      </c>
      <c r="E313" s="3">
        <v>128.61000000000001</v>
      </c>
    </row>
    <row r="314" spans="1:5" ht="14.5" x14ac:dyDescent="0.4">
      <c r="A314" s="2" t="s">
        <v>26</v>
      </c>
      <c r="B314" s="2" t="s">
        <v>5</v>
      </c>
      <c r="C314" s="2" t="s">
        <v>45</v>
      </c>
      <c r="D314" s="34" t="str">
        <f t="shared" si="4"/>
        <v>7136</v>
      </c>
      <c r="E314" s="3">
        <v>132.07</v>
      </c>
    </row>
    <row r="315" spans="1:5" ht="14.5" x14ac:dyDescent="0.4">
      <c r="A315" s="2" t="s">
        <v>27</v>
      </c>
      <c r="B315" s="2" t="s">
        <v>5</v>
      </c>
      <c r="C315" s="2" t="s">
        <v>45</v>
      </c>
      <c r="D315" s="34" t="str">
        <f t="shared" si="4"/>
        <v>7136</v>
      </c>
      <c r="E315" s="3">
        <v>193</v>
      </c>
    </row>
    <row r="316" spans="1:5" ht="14.5" x14ac:dyDescent="0.4">
      <c r="A316" s="2" t="s">
        <v>28</v>
      </c>
      <c r="B316" s="2" t="s">
        <v>5</v>
      </c>
      <c r="C316" s="2" t="s">
        <v>45</v>
      </c>
      <c r="D316" s="34" t="str">
        <f t="shared" si="4"/>
        <v>7136</v>
      </c>
      <c r="E316" s="3">
        <v>184.85</v>
      </c>
    </row>
    <row r="317" spans="1:5" ht="14.5" x14ac:dyDescent="0.4">
      <c r="A317" s="2" t="s">
        <v>29</v>
      </c>
      <c r="B317" s="2" t="s">
        <v>5</v>
      </c>
      <c r="C317" s="2" t="s">
        <v>45</v>
      </c>
      <c r="D317" s="34" t="str">
        <f t="shared" si="4"/>
        <v>7136</v>
      </c>
      <c r="E317" s="3">
        <v>180.38</v>
      </c>
    </row>
    <row r="318" spans="1:5" ht="14.5" x14ac:dyDescent="0.4">
      <c r="A318" s="2" t="s">
        <v>30</v>
      </c>
      <c r="B318" s="2" t="s">
        <v>5</v>
      </c>
      <c r="C318" s="2" t="s">
        <v>45</v>
      </c>
      <c r="D318" s="34" t="str">
        <f t="shared" si="4"/>
        <v>7136</v>
      </c>
      <c r="E318" s="3">
        <v>134.07</v>
      </c>
    </row>
    <row r="319" spans="1:5" ht="14.5" x14ac:dyDescent="0.4">
      <c r="A319" s="2" t="s">
        <v>31</v>
      </c>
      <c r="B319" s="2" t="s">
        <v>5</v>
      </c>
      <c r="C319" s="2" t="s">
        <v>45</v>
      </c>
      <c r="D319" s="34" t="str">
        <f t="shared" si="4"/>
        <v>7136</v>
      </c>
      <c r="E319" s="3">
        <v>132.63999999999999</v>
      </c>
    </row>
    <row r="320" spans="1:5" ht="14.5" x14ac:dyDescent="0.4">
      <c r="A320" s="2" t="s">
        <v>32</v>
      </c>
      <c r="B320" s="2" t="s">
        <v>5</v>
      </c>
      <c r="C320" s="2" t="s">
        <v>45</v>
      </c>
      <c r="D320" s="34" t="str">
        <f t="shared" si="4"/>
        <v>7136</v>
      </c>
      <c r="E320" s="3">
        <v>112.67</v>
      </c>
    </row>
    <row r="321" spans="1:5" ht="14.5" x14ac:dyDescent="0.4">
      <c r="A321" s="2" t="s">
        <v>33</v>
      </c>
      <c r="B321" s="2" t="s">
        <v>5</v>
      </c>
      <c r="C321" s="2" t="s">
        <v>45</v>
      </c>
      <c r="D321" s="34" t="str">
        <f t="shared" si="4"/>
        <v>7136</v>
      </c>
      <c r="E321" s="3">
        <v>117.25</v>
      </c>
    </row>
    <row r="322" spans="1:5" ht="14.5" x14ac:dyDescent="0.4">
      <c r="A322" s="2" t="s">
        <v>34</v>
      </c>
      <c r="B322" s="2" t="s">
        <v>5</v>
      </c>
      <c r="C322" s="2" t="s">
        <v>45</v>
      </c>
      <c r="D322" s="34" t="str">
        <f t="shared" si="4"/>
        <v>7136</v>
      </c>
      <c r="E322" s="3">
        <v>141.62</v>
      </c>
    </row>
    <row r="323" spans="1:5" ht="14.5" x14ac:dyDescent="0.4">
      <c r="A323" s="2" t="s">
        <v>35</v>
      </c>
      <c r="B323" s="2" t="s">
        <v>5</v>
      </c>
      <c r="C323" s="2" t="s">
        <v>45</v>
      </c>
      <c r="D323" s="34" t="str">
        <f t="shared" ref="D323:D386" si="5">MID(C323,2,4)</f>
        <v>7136</v>
      </c>
      <c r="E323" s="3">
        <v>158.51</v>
      </c>
    </row>
    <row r="324" spans="1:5" ht="14.5" x14ac:dyDescent="0.4">
      <c r="A324" s="2" t="s">
        <v>4</v>
      </c>
      <c r="B324" s="2" t="s">
        <v>5</v>
      </c>
      <c r="C324" s="2" t="s">
        <v>46</v>
      </c>
      <c r="D324" s="34" t="str">
        <f t="shared" si="5"/>
        <v>7150</v>
      </c>
      <c r="E324" s="3">
        <v>160.34</v>
      </c>
    </row>
    <row r="325" spans="1:5" ht="14.5" x14ac:dyDescent="0.4">
      <c r="A325" s="2" t="s">
        <v>7</v>
      </c>
      <c r="B325" s="2" t="s">
        <v>5</v>
      </c>
      <c r="C325" s="2" t="s">
        <v>46</v>
      </c>
      <c r="D325" s="34" t="str">
        <f t="shared" si="5"/>
        <v>7150</v>
      </c>
      <c r="E325" s="3">
        <v>227.63</v>
      </c>
    </row>
    <row r="326" spans="1:5" ht="14.5" x14ac:dyDescent="0.4">
      <c r="A326" s="2" t="s">
        <v>8</v>
      </c>
      <c r="B326" s="2" t="s">
        <v>5</v>
      </c>
      <c r="C326" s="2" t="s">
        <v>46</v>
      </c>
      <c r="D326" s="34" t="str">
        <f t="shared" si="5"/>
        <v>7150</v>
      </c>
      <c r="E326" s="3">
        <v>130.54</v>
      </c>
    </row>
    <row r="327" spans="1:5" ht="14.5" x14ac:dyDescent="0.4">
      <c r="A327" s="2" t="s">
        <v>9</v>
      </c>
      <c r="B327" s="2" t="s">
        <v>5</v>
      </c>
      <c r="C327" s="2" t="s">
        <v>46</v>
      </c>
      <c r="D327" s="34" t="str">
        <f t="shared" si="5"/>
        <v>7150</v>
      </c>
      <c r="E327" s="3">
        <v>71.94</v>
      </c>
    </row>
    <row r="328" spans="1:5" ht="14.5" x14ac:dyDescent="0.4">
      <c r="A328" s="2" t="s">
        <v>10</v>
      </c>
      <c r="B328" s="2" t="s">
        <v>5</v>
      </c>
      <c r="C328" s="2" t="s">
        <v>46</v>
      </c>
      <c r="D328" s="34" t="str">
        <f t="shared" si="5"/>
        <v>7150</v>
      </c>
      <c r="E328" s="3">
        <v>85.62</v>
      </c>
    </row>
    <row r="329" spans="1:5" ht="14.5" x14ac:dyDescent="0.4">
      <c r="A329" s="2" t="s">
        <v>11</v>
      </c>
      <c r="B329" s="2" t="s">
        <v>5</v>
      </c>
      <c r="C329" s="2" t="s">
        <v>46</v>
      </c>
      <c r="D329" s="34" t="str">
        <f t="shared" si="5"/>
        <v>7150</v>
      </c>
      <c r="E329" s="3">
        <v>85.62</v>
      </c>
    </row>
    <row r="330" spans="1:5" ht="14.5" x14ac:dyDescent="0.4">
      <c r="A330" s="2" t="s">
        <v>12</v>
      </c>
      <c r="B330" s="2" t="s">
        <v>5</v>
      </c>
      <c r="C330" s="2" t="s">
        <v>46</v>
      </c>
      <c r="D330" s="34" t="str">
        <f t="shared" si="5"/>
        <v>7150</v>
      </c>
      <c r="E330" s="3">
        <v>96.23</v>
      </c>
    </row>
    <row r="331" spans="1:5" ht="14.5" x14ac:dyDescent="0.4">
      <c r="A331" s="2" t="s">
        <v>13</v>
      </c>
      <c r="B331" s="2" t="s">
        <v>5</v>
      </c>
      <c r="C331" s="2" t="s">
        <v>46</v>
      </c>
      <c r="D331" s="34" t="str">
        <f t="shared" si="5"/>
        <v>7150</v>
      </c>
      <c r="E331" s="3">
        <v>93.9</v>
      </c>
    </row>
    <row r="332" spans="1:5" ht="14.5" x14ac:dyDescent="0.4">
      <c r="A332" s="2" t="s">
        <v>14</v>
      </c>
      <c r="B332" s="2" t="s">
        <v>5</v>
      </c>
      <c r="C332" s="2" t="s">
        <v>46</v>
      </c>
      <c r="D332" s="34" t="str">
        <f t="shared" si="5"/>
        <v>7150</v>
      </c>
      <c r="E332" s="3">
        <v>141.5</v>
      </c>
    </row>
    <row r="333" spans="1:5" ht="14.5" x14ac:dyDescent="0.4">
      <c r="A333" s="2" t="s">
        <v>15</v>
      </c>
      <c r="B333" s="2" t="s">
        <v>5</v>
      </c>
      <c r="C333" s="2" t="s">
        <v>46</v>
      </c>
      <c r="D333" s="34" t="str">
        <f t="shared" si="5"/>
        <v>7150</v>
      </c>
      <c r="E333" s="3">
        <v>188.93</v>
      </c>
    </row>
    <row r="334" spans="1:5" ht="14.5" x14ac:dyDescent="0.4">
      <c r="A334" s="2" t="s">
        <v>16</v>
      </c>
      <c r="B334" s="2" t="s">
        <v>5</v>
      </c>
      <c r="C334" s="2" t="s">
        <v>46</v>
      </c>
      <c r="D334" s="34" t="str">
        <f t="shared" si="5"/>
        <v>7150</v>
      </c>
      <c r="E334" s="3">
        <v>133.31</v>
      </c>
    </row>
    <row r="335" spans="1:5" ht="14.5" x14ac:dyDescent="0.4">
      <c r="A335" s="2" t="s">
        <v>17</v>
      </c>
      <c r="B335" s="2" t="s">
        <v>5</v>
      </c>
      <c r="C335" s="2" t="s">
        <v>46</v>
      </c>
      <c r="D335" s="34" t="str">
        <f t="shared" si="5"/>
        <v>7150</v>
      </c>
      <c r="E335" s="3">
        <v>150.5</v>
      </c>
    </row>
    <row r="336" spans="1:5" ht="14.5" x14ac:dyDescent="0.4">
      <c r="A336" s="2" t="s">
        <v>18</v>
      </c>
      <c r="B336" s="2" t="s">
        <v>5</v>
      </c>
      <c r="C336" s="2" t="s">
        <v>46</v>
      </c>
      <c r="D336" s="34" t="str">
        <f t="shared" si="5"/>
        <v>7150</v>
      </c>
      <c r="E336" s="3">
        <v>92.35</v>
      </c>
    </row>
    <row r="337" spans="1:5" ht="14.5" x14ac:dyDescent="0.4">
      <c r="A337" s="2" t="s">
        <v>19</v>
      </c>
      <c r="B337" s="2" t="s">
        <v>5</v>
      </c>
      <c r="C337" s="2" t="s">
        <v>46</v>
      </c>
      <c r="D337" s="34" t="str">
        <f t="shared" si="5"/>
        <v>7150</v>
      </c>
      <c r="E337" s="3">
        <v>139.69999999999999</v>
      </c>
    </row>
    <row r="338" spans="1:5" ht="14.5" x14ac:dyDescent="0.4">
      <c r="A338" s="2" t="s">
        <v>20</v>
      </c>
      <c r="B338" s="2" t="s">
        <v>5</v>
      </c>
      <c r="C338" s="2" t="s">
        <v>46</v>
      </c>
      <c r="D338" s="34" t="str">
        <f t="shared" si="5"/>
        <v>7150</v>
      </c>
      <c r="E338" s="3">
        <v>163.46</v>
      </c>
    </row>
    <row r="339" spans="1:5" ht="14.5" x14ac:dyDescent="0.4">
      <c r="A339" s="2" t="s">
        <v>21</v>
      </c>
      <c r="B339" s="2" t="s">
        <v>5</v>
      </c>
      <c r="C339" s="2" t="s">
        <v>46</v>
      </c>
      <c r="D339" s="34" t="str">
        <f t="shared" si="5"/>
        <v>7150</v>
      </c>
      <c r="E339" s="3">
        <v>84.05</v>
      </c>
    </row>
    <row r="340" spans="1:5" ht="14.5" x14ac:dyDescent="0.4">
      <c r="A340" s="2" t="s">
        <v>22</v>
      </c>
      <c r="B340" s="2" t="s">
        <v>5</v>
      </c>
      <c r="C340" s="2" t="s">
        <v>46</v>
      </c>
      <c r="D340" s="34" t="str">
        <f t="shared" si="5"/>
        <v>7150</v>
      </c>
      <c r="E340" s="3">
        <v>180.52</v>
      </c>
    </row>
    <row r="341" spans="1:5" ht="14.5" x14ac:dyDescent="0.4">
      <c r="A341" s="2" t="s">
        <v>23</v>
      </c>
      <c r="B341" s="2" t="s">
        <v>5</v>
      </c>
      <c r="C341" s="2" t="s">
        <v>46</v>
      </c>
      <c r="D341" s="34" t="str">
        <f t="shared" si="5"/>
        <v>7150</v>
      </c>
      <c r="E341" s="3">
        <v>147.63</v>
      </c>
    </row>
    <row r="342" spans="1:5" ht="14.5" x14ac:dyDescent="0.4">
      <c r="A342" s="2" t="s">
        <v>24</v>
      </c>
      <c r="B342" s="2" t="s">
        <v>5</v>
      </c>
      <c r="C342" s="2" t="s">
        <v>46</v>
      </c>
      <c r="D342" s="34" t="str">
        <f t="shared" si="5"/>
        <v>7150</v>
      </c>
      <c r="E342" s="3">
        <v>124.68</v>
      </c>
    </row>
    <row r="343" spans="1:5" ht="14.5" x14ac:dyDescent="0.4">
      <c r="A343" s="2" t="s">
        <v>25</v>
      </c>
      <c r="B343" s="2" t="s">
        <v>5</v>
      </c>
      <c r="C343" s="2" t="s">
        <v>46</v>
      </c>
      <c r="D343" s="34" t="str">
        <f t="shared" si="5"/>
        <v>7150</v>
      </c>
      <c r="E343" s="3">
        <v>140.06</v>
      </c>
    </row>
    <row r="344" spans="1:5" ht="14.5" x14ac:dyDescent="0.4">
      <c r="A344" s="2" t="s">
        <v>26</v>
      </c>
      <c r="B344" s="2" t="s">
        <v>5</v>
      </c>
      <c r="C344" s="2" t="s">
        <v>46</v>
      </c>
      <c r="D344" s="34" t="str">
        <f t="shared" si="5"/>
        <v>7150</v>
      </c>
      <c r="E344" s="3">
        <v>17.989999999999998</v>
      </c>
    </row>
    <row r="345" spans="1:5" ht="14.5" x14ac:dyDescent="0.4">
      <c r="A345" s="2" t="s">
        <v>27</v>
      </c>
      <c r="B345" s="2" t="s">
        <v>5</v>
      </c>
      <c r="C345" s="2" t="s">
        <v>46</v>
      </c>
      <c r="D345" s="34" t="str">
        <f t="shared" si="5"/>
        <v>7150</v>
      </c>
      <c r="E345" s="3">
        <v>58.01</v>
      </c>
    </row>
    <row r="346" spans="1:5" ht="14.5" x14ac:dyDescent="0.4">
      <c r="A346" s="2" t="s">
        <v>28</v>
      </c>
      <c r="B346" s="2" t="s">
        <v>5</v>
      </c>
      <c r="C346" s="2" t="s">
        <v>46</v>
      </c>
      <c r="D346" s="34" t="str">
        <f t="shared" si="5"/>
        <v>7150</v>
      </c>
      <c r="E346" s="3">
        <v>42.69</v>
      </c>
    </row>
    <row r="347" spans="1:5" ht="14.5" x14ac:dyDescent="0.4">
      <c r="A347" s="2" t="s">
        <v>29</v>
      </c>
      <c r="B347" s="2" t="s">
        <v>5</v>
      </c>
      <c r="C347" s="2" t="s">
        <v>46</v>
      </c>
      <c r="D347" s="34" t="str">
        <f t="shared" si="5"/>
        <v>7150</v>
      </c>
      <c r="E347" s="3">
        <v>64.23</v>
      </c>
    </row>
    <row r="348" spans="1:5" ht="14.5" x14ac:dyDescent="0.4">
      <c r="A348" s="2" t="s">
        <v>30</v>
      </c>
      <c r="B348" s="2" t="s">
        <v>5</v>
      </c>
      <c r="C348" s="2" t="s">
        <v>46</v>
      </c>
      <c r="D348" s="34" t="str">
        <f t="shared" si="5"/>
        <v>7150</v>
      </c>
      <c r="E348" s="3">
        <v>70.349999999999994</v>
      </c>
    </row>
    <row r="349" spans="1:5" ht="14.5" x14ac:dyDescent="0.4">
      <c r="A349" s="2" t="s">
        <v>31</v>
      </c>
      <c r="B349" s="2" t="s">
        <v>5</v>
      </c>
      <c r="C349" s="2" t="s">
        <v>46</v>
      </c>
      <c r="D349" s="34" t="str">
        <f t="shared" si="5"/>
        <v>7150</v>
      </c>
      <c r="E349" s="3">
        <v>32.83</v>
      </c>
    </row>
    <row r="350" spans="1:5" ht="14.5" x14ac:dyDescent="0.4">
      <c r="A350" s="2" t="s">
        <v>32</v>
      </c>
      <c r="B350" s="2" t="s">
        <v>5</v>
      </c>
      <c r="C350" s="2" t="s">
        <v>46</v>
      </c>
      <c r="D350" s="34" t="str">
        <f t="shared" si="5"/>
        <v>7150</v>
      </c>
      <c r="E350" s="3">
        <v>37.409999999999997</v>
      </c>
    </row>
    <row r="351" spans="1:5" ht="14.5" x14ac:dyDescent="0.4">
      <c r="A351" s="2" t="s">
        <v>33</v>
      </c>
      <c r="B351" s="2" t="s">
        <v>5</v>
      </c>
      <c r="C351" s="2" t="s">
        <v>46</v>
      </c>
      <c r="D351" s="34" t="str">
        <f t="shared" si="5"/>
        <v>7150</v>
      </c>
      <c r="E351" s="3">
        <v>87.73</v>
      </c>
    </row>
    <row r="352" spans="1:5" ht="14.5" x14ac:dyDescent="0.4">
      <c r="A352" s="2" t="s">
        <v>34</v>
      </c>
      <c r="B352" s="2" t="s">
        <v>5</v>
      </c>
      <c r="C352" s="2" t="s">
        <v>46</v>
      </c>
      <c r="D352" s="34" t="str">
        <f t="shared" si="5"/>
        <v>7150</v>
      </c>
      <c r="E352" s="3">
        <v>21.92</v>
      </c>
    </row>
    <row r="353" spans="1:5" ht="14.5" x14ac:dyDescent="0.4">
      <c r="A353" s="2" t="s">
        <v>35</v>
      </c>
      <c r="B353" s="2" t="s">
        <v>5</v>
      </c>
      <c r="C353" s="2" t="s">
        <v>46</v>
      </c>
      <c r="D353" s="34" t="str">
        <f t="shared" si="5"/>
        <v>7150</v>
      </c>
      <c r="E353" s="3">
        <v>46.62</v>
      </c>
    </row>
    <row r="354" spans="1:5" ht="14.5" x14ac:dyDescent="0.4">
      <c r="A354" s="2" t="s">
        <v>4</v>
      </c>
      <c r="B354" s="2" t="s">
        <v>5</v>
      </c>
      <c r="C354" s="2" t="s">
        <v>47</v>
      </c>
      <c r="D354" s="34" t="str">
        <f t="shared" si="5"/>
        <v>7154</v>
      </c>
      <c r="E354" s="3">
        <v>125.4</v>
      </c>
    </row>
    <row r="355" spans="1:5" ht="14.5" x14ac:dyDescent="0.4">
      <c r="A355" s="2" t="s">
        <v>7</v>
      </c>
      <c r="B355" s="2" t="s">
        <v>5</v>
      </c>
      <c r="C355" s="2" t="s">
        <v>47</v>
      </c>
      <c r="D355" s="34" t="str">
        <f t="shared" si="5"/>
        <v>7154</v>
      </c>
      <c r="E355" s="3">
        <v>134.80000000000001</v>
      </c>
    </row>
    <row r="356" spans="1:5" ht="14.5" x14ac:dyDescent="0.4">
      <c r="A356" s="2" t="s">
        <v>8</v>
      </c>
      <c r="B356" s="2" t="s">
        <v>5</v>
      </c>
      <c r="C356" s="2" t="s">
        <v>47</v>
      </c>
      <c r="D356" s="34" t="str">
        <f t="shared" si="5"/>
        <v>7154</v>
      </c>
      <c r="E356" s="3">
        <v>203</v>
      </c>
    </row>
    <row r="357" spans="1:5" ht="14.5" x14ac:dyDescent="0.4">
      <c r="A357" s="2" t="s">
        <v>9</v>
      </c>
      <c r="B357" s="2" t="s">
        <v>5</v>
      </c>
      <c r="C357" s="2" t="s">
        <v>47</v>
      </c>
      <c r="D357" s="34" t="str">
        <f t="shared" si="5"/>
        <v>7154</v>
      </c>
      <c r="E357" s="3">
        <v>207.4</v>
      </c>
    </row>
    <row r="358" spans="1:5" ht="14.5" x14ac:dyDescent="0.4">
      <c r="A358" s="2" t="s">
        <v>10</v>
      </c>
      <c r="B358" s="2" t="s">
        <v>5</v>
      </c>
      <c r="C358" s="2" t="s">
        <v>47</v>
      </c>
      <c r="D358" s="34" t="str">
        <f t="shared" si="5"/>
        <v>7154</v>
      </c>
      <c r="E358" s="3">
        <v>143.6</v>
      </c>
    </row>
    <row r="359" spans="1:5" ht="14.5" x14ac:dyDescent="0.4">
      <c r="A359" s="2" t="s">
        <v>11</v>
      </c>
      <c r="B359" s="2" t="s">
        <v>5</v>
      </c>
      <c r="C359" s="2" t="s">
        <v>47</v>
      </c>
      <c r="D359" s="34" t="str">
        <f t="shared" si="5"/>
        <v>7154</v>
      </c>
      <c r="E359" s="3">
        <v>125.4</v>
      </c>
    </row>
    <row r="360" spans="1:5" ht="14.5" x14ac:dyDescent="0.4">
      <c r="A360" s="2" t="s">
        <v>12</v>
      </c>
      <c r="B360" s="2" t="s">
        <v>5</v>
      </c>
      <c r="C360" s="2" t="s">
        <v>47</v>
      </c>
      <c r="D360" s="34" t="str">
        <f t="shared" si="5"/>
        <v>7154</v>
      </c>
      <c r="E360" s="3">
        <v>147.4</v>
      </c>
    </row>
    <row r="361" spans="1:5" ht="14.5" x14ac:dyDescent="0.4">
      <c r="A361" s="2" t="s">
        <v>13</v>
      </c>
      <c r="B361" s="2" t="s">
        <v>5</v>
      </c>
      <c r="C361" s="2" t="s">
        <v>47</v>
      </c>
      <c r="D361" s="34" t="str">
        <f t="shared" si="5"/>
        <v>7154</v>
      </c>
      <c r="E361" s="3">
        <v>148</v>
      </c>
    </row>
    <row r="362" spans="1:5" ht="14.5" x14ac:dyDescent="0.4">
      <c r="A362" s="2" t="s">
        <v>14</v>
      </c>
      <c r="B362" s="2" t="s">
        <v>5</v>
      </c>
      <c r="C362" s="2" t="s">
        <v>47</v>
      </c>
      <c r="D362" s="34" t="str">
        <f t="shared" si="5"/>
        <v>7154</v>
      </c>
      <c r="E362" s="3">
        <v>161.19999999999999</v>
      </c>
    </row>
    <row r="363" spans="1:5" ht="14.5" x14ac:dyDescent="0.4">
      <c r="A363" s="2" t="s">
        <v>15</v>
      </c>
      <c r="B363" s="2" t="s">
        <v>5</v>
      </c>
      <c r="C363" s="2" t="s">
        <v>47</v>
      </c>
      <c r="D363" s="34" t="str">
        <f t="shared" si="5"/>
        <v>7154</v>
      </c>
      <c r="E363" s="3">
        <v>235.4</v>
      </c>
    </row>
    <row r="364" spans="1:5" ht="14.5" x14ac:dyDescent="0.4">
      <c r="A364" s="2" t="s">
        <v>16</v>
      </c>
      <c r="B364" s="2" t="s">
        <v>5</v>
      </c>
      <c r="C364" s="2" t="s">
        <v>47</v>
      </c>
      <c r="D364" s="34" t="str">
        <f t="shared" si="5"/>
        <v>7154</v>
      </c>
      <c r="E364" s="3">
        <v>237.8</v>
      </c>
    </row>
    <row r="365" spans="1:5" ht="14.5" x14ac:dyDescent="0.4">
      <c r="A365" s="2" t="s">
        <v>17</v>
      </c>
      <c r="B365" s="2" t="s">
        <v>5</v>
      </c>
      <c r="C365" s="2" t="s">
        <v>47</v>
      </c>
      <c r="D365" s="34" t="str">
        <f t="shared" si="5"/>
        <v>7154</v>
      </c>
      <c r="E365" s="3">
        <v>134.19999999999999</v>
      </c>
    </row>
    <row r="366" spans="1:5" ht="14.5" x14ac:dyDescent="0.4">
      <c r="A366" s="2" t="s">
        <v>18</v>
      </c>
      <c r="B366" s="2" t="s">
        <v>5</v>
      </c>
      <c r="C366" s="2" t="s">
        <v>47</v>
      </c>
      <c r="D366" s="34" t="str">
        <f t="shared" si="5"/>
        <v>7154</v>
      </c>
      <c r="E366" s="3">
        <v>132</v>
      </c>
    </row>
    <row r="367" spans="1:5" ht="14.5" x14ac:dyDescent="0.4">
      <c r="A367" s="2" t="s">
        <v>19</v>
      </c>
      <c r="B367" s="2" t="s">
        <v>5</v>
      </c>
      <c r="C367" s="2" t="s">
        <v>47</v>
      </c>
      <c r="D367" s="34" t="str">
        <f t="shared" si="5"/>
        <v>7154</v>
      </c>
      <c r="E367" s="3">
        <v>125.4</v>
      </c>
    </row>
    <row r="368" spans="1:5" ht="14.5" x14ac:dyDescent="0.4">
      <c r="A368" s="2" t="s">
        <v>20</v>
      </c>
      <c r="B368" s="2" t="s">
        <v>5</v>
      </c>
      <c r="C368" s="2" t="s">
        <v>47</v>
      </c>
      <c r="D368" s="34" t="str">
        <f t="shared" si="5"/>
        <v>7154</v>
      </c>
      <c r="E368" s="3">
        <v>142</v>
      </c>
    </row>
    <row r="369" spans="1:5" ht="14.5" x14ac:dyDescent="0.4">
      <c r="A369" s="2" t="s">
        <v>21</v>
      </c>
      <c r="B369" s="2" t="s">
        <v>5</v>
      </c>
      <c r="C369" s="2" t="s">
        <v>47</v>
      </c>
      <c r="D369" s="34" t="str">
        <f t="shared" si="5"/>
        <v>7154</v>
      </c>
      <c r="E369" s="3">
        <v>173.8</v>
      </c>
    </row>
    <row r="370" spans="1:5" ht="14.5" x14ac:dyDescent="0.4">
      <c r="A370" s="2" t="s">
        <v>22</v>
      </c>
      <c r="B370" s="2" t="s">
        <v>5</v>
      </c>
      <c r="C370" s="2" t="s">
        <v>47</v>
      </c>
      <c r="D370" s="34" t="str">
        <f t="shared" si="5"/>
        <v>7154</v>
      </c>
      <c r="E370" s="3">
        <v>277.8</v>
      </c>
    </row>
    <row r="371" spans="1:5" ht="14.5" x14ac:dyDescent="0.4">
      <c r="A371" s="2" t="s">
        <v>23</v>
      </c>
      <c r="B371" s="2" t="s">
        <v>5</v>
      </c>
      <c r="C371" s="2" t="s">
        <v>47</v>
      </c>
      <c r="D371" s="34" t="str">
        <f t="shared" si="5"/>
        <v>7154</v>
      </c>
      <c r="E371" s="3">
        <v>209.6</v>
      </c>
    </row>
    <row r="372" spans="1:5" ht="14.5" x14ac:dyDescent="0.4">
      <c r="A372" s="2" t="s">
        <v>24</v>
      </c>
      <c r="B372" s="2" t="s">
        <v>5</v>
      </c>
      <c r="C372" s="2" t="s">
        <v>47</v>
      </c>
      <c r="D372" s="34" t="str">
        <f t="shared" si="5"/>
        <v>7154</v>
      </c>
      <c r="E372" s="3">
        <v>160.6</v>
      </c>
    </row>
    <row r="373" spans="1:5" ht="14.5" x14ac:dyDescent="0.4">
      <c r="A373" s="2" t="s">
        <v>25</v>
      </c>
      <c r="B373" s="2" t="s">
        <v>5</v>
      </c>
      <c r="C373" s="2" t="s">
        <v>47</v>
      </c>
      <c r="D373" s="34" t="str">
        <f t="shared" si="5"/>
        <v>7154</v>
      </c>
      <c r="E373" s="3">
        <v>167.8</v>
      </c>
    </row>
    <row r="374" spans="1:5" ht="14.5" x14ac:dyDescent="0.4">
      <c r="A374" s="2" t="s">
        <v>26</v>
      </c>
      <c r="B374" s="2" t="s">
        <v>5</v>
      </c>
      <c r="C374" s="2" t="s">
        <v>47</v>
      </c>
      <c r="D374" s="34" t="str">
        <f t="shared" si="5"/>
        <v>7154</v>
      </c>
      <c r="E374" s="3">
        <v>154</v>
      </c>
    </row>
    <row r="375" spans="1:5" ht="14.5" x14ac:dyDescent="0.4">
      <c r="A375" s="2" t="s">
        <v>27</v>
      </c>
      <c r="B375" s="2" t="s">
        <v>5</v>
      </c>
      <c r="C375" s="2" t="s">
        <v>47</v>
      </c>
      <c r="D375" s="34" t="str">
        <f t="shared" si="5"/>
        <v>7154</v>
      </c>
      <c r="E375" s="3">
        <v>269</v>
      </c>
    </row>
    <row r="376" spans="1:5" ht="14.5" x14ac:dyDescent="0.4">
      <c r="A376" s="2" t="s">
        <v>28</v>
      </c>
      <c r="B376" s="2" t="s">
        <v>5</v>
      </c>
      <c r="C376" s="2" t="s">
        <v>47</v>
      </c>
      <c r="D376" s="34" t="str">
        <f t="shared" si="5"/>
        <v>7154</v>
      </c>
      <c r="E376" s="3">
        <v>235.4</v>
      </c>
    </row>
    <row r="377" spans="1:5" ht="14.5" x14ac:dyDescent="0.4">
      <c r="A377" s="2" t="s">
        <v>29</v>
      </c>
      <c r="B377" s="2" t="s">
        <v>5</v>
      </c>
      <c r="C377" s="2" t="s">
        <v>47</v>
      </c>
      <c r="D377" s="34" t="str">
        <f t="shared" si="5"/>
        <v>7154</v>
      </c>
      <c r="E377" s="3">
        <v>224.4</v>
      </c>
    </row>
    <row r="378" spans="1:5" ht="14.5" x14ac:dyDescent="0.4">
      <c r="A378" s="2" t="s">
        <v>30</v>
      </c>
      <c r="B378" s="2" t="s">
        <v>5</v>
      </c>
      <c r="C378" s="2" t="s">
        <v>47</v>
      </c>
      <c r="D378" s="34" t="str">
        <f t="shared" si="5"/>
        <v>7154</v>
      </c>
      <c r="E378" s="3">
        <v>133.19999999999999</v>
      </c>
    </row>
    <row r="379" spans="1:5" ht="14.5" x14ac:dyDescent="0.4">
      <c r="A379" s="2" t="s">
        <v>31</v>
      </c>
      <c r="B379" s="2" t="s">
        <v>5</v>
      </c>
      <c r="C379" s="2" t="s">
        <v>47</v>
      </c>
      <c r="D379" s="34" t="str">
        <f t="shared" si="5"/>
        <v>7154</v>
      </c>
      <c r="E379" s="3">
        <v>165</v>
      </c>
    </row>
    <row r="380" spans="1:5" ht="14.5" x14ac:dyDescent="0.4">
      <c r="A380" s="2" t="s">
        <v>32</v>
      </c>
      <c r="B380" s="2" t="s">
        <v>5</v>
      </c>
      <c r="C380" s="2" t="s">
        <v>47</v>
      </c>
      <c r="D380" s="34" t="str">
        <f t="shared" si="5"/>
        <v>7154</v>
      </c>
      <c r="E380" s="3">
        <v>129.80000000000001</v>
      </c>
    </row>
    <row r="381" spans="1:5" ht="14.5" x14ac:dyDescent="0.4">
      <c r="A381" s="2" t="s">
        <v>33</v>
      </c>
      <c r="B381" s="2" t="s">
        <v>5</v>
      </c>
      <c r="C381" s="2" t="s">
        <v>47</v>
      </c>
      <c r="D381" s="34" t="str">
        <f t="shared" si="5"/>
        <v>7154</v>
      </c>
      <c r="E381" s="3">
        <v>144.80000000000001</v>
      </c>
    </row>
    <row r="382" spans="1:5" ht="14.5" x14ac:dyDescent="0.4">
      <c r="A382" s="2" t="s">
        <v>34</v>
      </c>
      <c r="B382" s="2" t="s">
        <v>5</v>
      </c>
      <c r="C382" s="2" t="s">
        <v>47</v>
      </c>
      <c r="D382" s="34" t="str">
        <f t="shared" si="5"/>
        <v>7154</v>
      </c>
      <c r="E382" s="3">
        <v>186</v>
      </c>
    </row>
    <row r="383" spans="1:5" ht="14.5" x14ac:dyDescent="0.4">
      <c r="A383" s="2" t="s">
        <v>35</v>
      </c>
      <c r="B383" s="2" t="s">
        <v>5</v>
      </c>
      <c r="C383" s="2" t="s">
        <v>47</v>
      </c>
      <c r="D383" s="34" t="str">
        <f t="shared" si="5"/>
        <v>7154</v>
      </c>
      <c r="E383" s="3">
        <v>165.6</v>
      </c>
    </row>
    <row r="384" spans="1:5" ht="14.5" x14ac:dyDescent="0.4">
      <c r="A384" s="2" t="s">
        <v>4</v>
      </c>
      <c r="B384" s="2" t="s">
        <v>5</v>
      </c>
      <c r="C384" s="2" t="s">
        <v>48</v>
      </c>
      <c r="D384" s="34" t="str">
        <f t="shared" si="5"/>
        <v>7155</v>
      </c>
      <c r="E384" s="3">
        <v>873</v>
      </c>
    </row>
    <row r="385" spans="1:5" ht="14.5" x14ac:dyDescent="0.4">
      <c r="A385" s="2" t="s">
        <v>7</v>
      </c>
      <c r="B385" s="2" t="s">
        <v>5</v>
      </c>
      <c r="C385" s="2" t="s">
        <v>48</v>
      </c>
      <c r="D385" s="34" t="str">
        <f t="shared" si="5"/>
        <v>7155</v>
      </c>
      <c r="E385" s="3">
        <v>1037.5</v>
      </c>
    </row>
    <row r="386" spans="1:5" ht="14.5" x14ac:dyDescent="0.4">
      <c r="A386" s="2" t="s">
        <v>8</v>
      </c>
      <c r="B386" s="2" t="s">
        <v>5</v>
      </c>
      <c r="C386" s="2" t="s">
        <v>48</v>
      </c>
      <c r="D386" s="34" t="str">
        <f t="shared" si="5"/>
        <v>7155</v>
      </c>
      <c r="E386" s="3">
        <v>1152</v>
      </c>
    </row>
    <row r="387" spans="1:5" ht="14.5" x14ac:dyDescent="0.4">
      <c r="A387" s="2" t="s">
        <v>9</v>
      </c>
      <c r="B387" s="2" t="s">
        <v>5</v>
      </c>
      <c r="C387" s="2" t="s">
        <v>48</v>
      </c>
      <c r="D387" s="34" t="str">
        <f t="shared" ref="D387:D450" si="6">MID(C387,2,4)</f>
        <v>7155</v>
      </c>
      <c r="E387" s="3">
        <v>1274</v>
      </c>
    </row>
    <row r="388" spans="1:5" ht="14.5" x14ac:dyDescent="0.4">
      <c r="A388" s="2" t="s">
        <v>10</v>
      </c>
      <c r="B388" s="2" t="s">
        <v>5</v>
      </c>
      <c r="C388" s="2" t="s">
        <v>48</v>
      </c>
      <c r="D388" s="34" t="str">
        <f t="shared" si="6"/>
        <v>7155</v>
      </c>
      <c r="E388" s="3">
        <v>1015.8</v>
      </c>
    </row>
    <row r="389" spans="1:5" ht="14.5" x14ac:dyDescent="0.4">
      <c r="A389" s="2" t="s">
        <v>11</v>
      </c>
      <c r="B389" s="2" t="s">
        <v>5</v>
      </c>
      <c r="C389" s="2" t="s">
        <v>48</v>
      </c>
      <c r="D389" s="34" t="str">
        <f t="shared" si="6"/>
        <v>7155</v>
      </c>
      <c r="E389" s="3">
        <v>1016.1</v>
      </c>
    </row>
    <row r="390" spans="1:5" ht="14.5" x14ac:dyDescent="0.4">
      <c r="A390" s="2" t="s">
        <v>12</v>
      </c>
      <c r="B390" s="2" t="s">
        <v>5</v>
      </c>
      <c r="C390" s="2" t="s">
        <v>48</v>
      </c>
      <c r="D390" s="34" t="str">
        <f t="shared" si="6"/>
        <v>7155</v>
      </c>
      <c r="E390" s="3">
        <v>995.8</v>
      </c>
    </row>
    <row r="391" spans="1:5" ht="14.5" x14ac:dyDescent="0.4">
      <c r="A391" s="2" t="s">
        <v>13</v>
      </c>
      <c r="B391" s="2" t="s">
        <v>5</v>
      </c>
      <c r="C391" s="2" t="s">
        <v>48</v>
      </c>
      <c r="D391" s="34" t="str">
        <f t="shared" si="6"/>
        <v>7155</v>
      </c>
      <c r="E391" s="3">
        <v>916.8</v>
      </c>
    </row>
    <row r="392" spans="1:5" ht="14.5" x14ac:dyDescent="0.4">
      <c r="A392" s="2" t="s">
        <v>14</v>
      </c>
      <c r="B392" s="2" t="s">
        <v>5</v>
      </c>
      <c r="C392" s="2" t="s">
        <v>48</v>
      </c>
      <c r="D392" s="34" t="str">
        <f t="shared" si="6"/>
        <v>7155</v>
      </c>
      <c r="E392" s="3">
        <v>1099.3</v>
      </c>
    </row>
    <row r="393" spans="1:5" ht="14.5" x14ac:dyDescent="0.4">
      <c r="A393" s="2" t="s">
        <v>15</v>
      </c>
      <c r="B393" s="2" t="s">
        <v>5</v>
      </c>
      <c r="C393" s="2" t="s">
        <v>48</v>
      </c>
      <c r="D393" s="34" t="str">
        <f t="shared" si="6"/>
        <v>7155</v>
      </c>
      <c r="E393" s="3">
        <v>1066.5999999999999</v>
      </c>
    </row>
    <row r="394" spans="1:5" ht="14.5" x14ac:dyDescent="0.4">
      <c r="A394" s="2" t="s">
        <v>16</v>
      </c>
      <c r="B394" s="2" t="s">
        <v>5</v>
      </c>
      <c r="C394" s="2" t="s">
        <v>48</v>
      </c>
      <c r="D394" s="34" t="str">
        <f t="shared" si="6"/>
        <v>7155</v>
      </c>
      <c r="E394" s="3">
        <v>1151.9000000000001</v>
      </c>
    </row>
    <row r="395" spans="1:5" ht="14.5" x14ac:dyDescent="0.4">
      <c r="A395" s="2" t="s">
        <v>17</v>
      </c>
      <c r="B395" s="2" t="s">
        <v>5</v>
      </c>
      <c r="C395" s="2" t="s">
        <v>48</v>
      </c>
      <c r="D395" s="34" t="str">
        <f t="shared" si="6"/>
        <v>7155</v>
      </c>
      <c r="E395" s="3">
        <v>1139.8</v>
      </c>
    </row>
    <row r="396" spans="1:5" ht="14.5" x14ac:dyDescent="0.4">
      <c r="A396" s="2" t="s">
        <v>18</v>
      </c>
      <c r="B396" s="2" t="s">
        <v>5</v>
      </c>
      <c r="C396" s="2" t="s">
        <v>48</v>
      </c>
      <c r="D396" s="34" t="str">
        <f t="shared" si="6"/>
        <v>7155</v>
      </c>
      <c r="E396" s="3">
        <v>1130.3</v>
      </c>
    </row>
    <row r="397" spans="1:5" ht="14.5" x14ac:dyDescent="0.4">
      <c r="A397" s="2" t="s">
        <v>19</v>
      </c>
      <c r="B397" s="2" t="s">
        <v>5</v>
      </c>
      <c r="C397" s="2" t="s">
        <v>48</v>
      </c>
      <c r="D397" s="34" t="str">
        <f t="shared" si="6"/>
        <v>7155</v>
      </c>
      <c r="E397" s="3">
        <v>1134</v>
      </c>
    </row>
    <row r="398" spans="1:5" ht="14.5" x14ac:dyDescent="0.4">
      <c r="A398" s="2" t="s">
        <v>20</v>
      </c>
      <c r="B398" s="2" t="s">
        <v>5</v>
      </c>
      <c r="C398" s="2" t="s">
        <v>48</v>
      </c>
      <c r="D398" s="34" t="str">
        <f t="shared" si="6"/>
        <v>7155</v>
      </c>
      <c r="E398" s="3">
        <v>1198.3</v>
      </c>
    </row>
    <row r="399" spans="1:5" ht="14.5" x14ac:dyDescent="0.4">
      <c r="A399" s="2" t="s">
        <v>21</v>
      </c>
      <c r="B399" s="2" t="s">
        <v>5</v>
      </c>
      <c r="C399" s="2" t="s">
        <v>48</v>
      </c>
      <c r="D399" s="34" t="str">
        <f t="shared" si="6"/>
        <v>7155</v>
      </c>
      <c r="E399" s="3">
        <v>1011.1</v>
      </c>
    </row>
    <row r="400" spans="1:5" ht="14.5" x14ac:dyDescent="0.4">
      <c r="A400" s="2" t="s">
        <v>22</v>
      </c>
      <c r="B400" s="2" t="s">
        <v>5</v>
      </c>
      <c r="C400" s="2" t="s">
        <v>48</v>
      </c>
      <c r="D400" s="34" t="str">
        <f t="shared" si="6"/>
        <v>7155</v>
      </c>
      <c r="E400" s="3">
        <v>1506.1</v>
      </c>
    </row>
    <row r="401" spans="1:5" ht="14.5" x14ac:dyDescent="0.4">
      <c r="A401" s="2" t="s">
        <v>23</v>
      </c>
      <c r="B401" s="2" t="s">
        <v>5</v>
      </c>
      <c r="C401" s="2" t="s">
        <v>48</v>
      </c>
      <c r="D401" s="34" t="str">
        <f t="shared" si="6"/>
        <v>7155</v>
      </c>
      <c r="E401" s="3">
        <v>1343.6</v>
      </c>
    </row>
    <row r="402" spans="1:5" ht="14.5" x14ac:dyDescent="0.4">
      <c r="A402" s="2" t="s">
        <v>24</v>
      </c>
      <c r="B402" s="2" t="s">
        <v>5</v>
      </c>
      <c r="C402" s="2" t="s">
        <v>48</v>
      </c>
      <c r="D402" s="34" t="str">
        <f t="shared" si="6"/>
        <v>7155</v>
      </c>
      <c r="E402" s="3">
        <v>1188.5999999999999</v>
      </c>
    </row>
    <row r="403" spans="1:5" ht="14.5" x14ac:dyDescent="0.4">
      <c r="A403" s="2" t="s">
        <v>25</v>
      </c>
      <c r="B403" s="2" t="s">
        <v>5</v>
      </c>
      <c r="C403" s="2" t="s">
        <v>48</v>
      </c>
      <c r="D403" s="34" t="str">
        <f t="shared" si="6"/>
        <v>7155</v>
      </c>
      <c r="E403" s="3">
        <v>1048.3</v>
      </c>
    </row>
    <row r="404" spans="1:5" ht="14.5" x14ac:dyDescent="0.4">
      <c r="A404" s="2" t="s">
        <v>26</v>
      </c>
      <c r="B404" s="2" t="s">
        <v>5</v>
      </c>
      <c r="C404" s="2" t="s">
        <v>48</v>
      </c>
      <c r="D404" s="34" t="str">
        <f t="shared" si="6"/>
        <v>7155</v>
      </c>
      <c r="E404" s="3">
        <v>985</v>
      </c>
    </row>
    <row r="405" spans="1:5" ht="14.5" x14ac:dyDescent="0.4">
      <c r="A405" s="2" t="s">
        <v>27</v>
      </c>
      <c r="B405" s="2" t="s">
        <v>5</v>
      </c>
      <c r="C405" s="2" t="s">
        <v>48</v>
      </c>
      <c r="D405" s="34" t="str">
        <f t="shared" si="6"/>
        <v>7155</v>
      </c>
      <c r="E405" s="3">
        <v>1105.5</v>
      </c>
    </row>
    <row r="406" spans="1:5" ht="14.5" x14ac:dyDescent="0.4">
      <c r="A406" s="2" t="s">
        <v>28</v>
      </c>
      <c r="B406" s="2" t="s">
        <v>5</v>
      </c>
      <c r="C406" s="2" t="s">
        <v>48</v>
      </c>
      <c r="D406" s="34" t="str">
        <f t="shared" si="6"/>
        <v>7155</v>
      </c>
      <c r="E406" s="3">
        <v>1132.3</v>
      </c>
    </row>
    <row r="407" spans="1:5" ht="14.5" x14ac:dyDescent="0.4">
      <c r="A407" s="2" t="s">
        <v>29</v>
      </c>
      <c r="B407" s="2" t="s">
        <v>5</v>
      </c>
      <c r="C407" s="2" t="s">
        <v>48</v>
      </c>
      <c r="D407" s="34" t="str">
        <f t="shared" si="6"/>
        <v>7155</v>
      </c>
      <c r="E407" s="3">
        <v>1143.5</v>
      </c>
    </row>
    <row r="408" spans="1:5" ht="14.5" x14ac:dyDescent="0.4">
      <c r="A408" s="2" t="s">
        <v>30</v>
      </c>
      <c r="B408" s="2" t="s">
        <v>5</v>
      </c>
      <c r="C408" s="2" t="s">
        <v>48</v>
      </c>
      <c r="D408" s="34" t="str">
        <f t="shared" si="6"/>
        <v>7155</v>
      </c>
      <c r="E408" s="3">
        <v>1147.8</v>
      </c>
    </row>
    <row r="409" spans="1:5" ht="14.5" x14ac:dyDescent="0.4">
      <c r="A409" s="2" t="s">
        <v>31</v>
      </c>
      <c r="B409" s="2" t="s">
        <v>5</v>
      </c>
      <c r="C409" s="2" t="s">
        <v>48</v>
      </c>
      <c r="D409" s="34" t="str">
        <f t="shared" si="6"/>
        <v>7155</v>
      </c>
      <c r="E409" s="3">
        <v>1072</v>
      </c>
    </row>
    <row r="410" spans="1:5" ht="14.5" x14ac:dyDescent="0.4">
      <c r="A410" s="2" t="s">
        <v>32</v>
      </c>
      <c r="B410" s="2" t="s">
        <v>5</v>
      </c>
      <c r="C410" s="2" t="s">
        <v>48</v>
      </c>
      <c r="D410" s="34" t="str">
        <f t="shared" si="6"/>
        <v>7155</v>
      </c>
      <c r="E410" s="3">
        <v>1192.3</v>
      </c>
    </row>
    <row r="411" spans="1:5" ht="14.5" x14ac:dyDescent="0.4">
      <c r="A411" s="2" t="s">
        <v>33</v>
      </c>
      <c r="B411" s="2" t="s">
        <v>5</v>
      </c>
      <c r="C411" s="2" t="s">
        <v>48</v>
      </c>
      <c r="D411" s="34" t="str">
        <f t="shared" si="6"/>
        <v>7155</v>
      </c>
      <c r="E411" s="3">
        <v>1236.8</v>
      </c>
    </row>
    <row r="412" spans="1:5" ht="14.5" x14ac:dyDescent="0.4">
      <c r="A412" s="2" t="s">
        <v>34</v>
      </c>
      <c r="B412" s="2" t="s">
        <v>5</v>
      </c>
      <c r="C412" s="2" t="s">
        <v>48</v>
      </c>
      <c r="D412" s="34" t="str">
        <f t="shared" si="6"/>
        <v>7155</v>
      </c>
      <c r="E412" s="3">
        <v>1373.8</v>
      </c>
    </row>
    <row r="413" spans="1:5" ht="14.5" x14ac:dyDescent="0.4">
      <c r="A413" s="2" t="s">
        <v>35</v>
      </c>
      <c r="B413" s="2" t="s">
        <v>5</v>
      </c>
      <c r="C413" s="2" t="s">
        <v>48</v>
      </c>
      <c r="D413" s="34" t="str">
        <f t="shared" si="6"/>
        <v>7155</v>
      </c>
      <c r="E413" s="3">
        <v>1647.5</v>
      </c>
    </row>
    <row r="414" spans="1:5" ht="14.5" x14ac:dyDescent="0.4">
      <c r="A414" s="2" t="s">
        <v>4</v>
      </c>
      <c r="B414" s="2" t="s">
        <v>5</v>
      </c>
      <c r="C414" s="2" t="s">
        <v>49</v>
      </c>
      <c r="D414" s="34" t="str">
        <f t="shared" si="6"/>
        <v>7164</v>
      </c>
      <c r="E414" s="3">
        <v>552.6</v>
      </c>
    </row>
    <row r="415" spans="1:5" ht="14.5" x14ac:dyDescent="0.4">
      <c r="A415" s="2" t="s">
        <v>7</v>
      </c>
      <c r="B415" s="2" t="s">
        <v>5</v>
      </c>
      <c r="C415" s="2" t="s">
        <v>49</v>
      </c>
      <c r="D415" s="34" t="str">
        <f t="shared" si="6"/>
        <v>7164</v>
      </c>
      <c r="E415" s="3">
        <v>504</v>
      </c>
    </row>
    <row r="416" spans="1:5" ht="14.5" x14ac:dyDescent="0.4">
      <c r="A416" s="2" t="s">
        <v>8</v>
      </c>
      <c r="B416" s="2" t="s">
        <v>5</v>
      </c>
      <c r="C416" s="2" t="s">
        <v>49</v>
      </c>
      <c r="D416" s="34" t="str">
        <f t="shared" si="6"/>
        <v>7164</v>
      </c>
      <c r="E416" s="3">
        <v>455.4</v>
      </c>
    </row>
    <row r="417" spans="1:5" ht="14.5" x14ac:dyDescent="0.4">
      <c r="A417" s="2" t="s">
        <v>9</v>
      </c>
      <c r="B417" s="2" t="s">
        <v>5</v>
      </c>
      <c r="C417" s="2" t="s">
        <v>49</v>
      </c>
      <c r="D417" s="34" t="str">
        <f t="shared" si="6"/>
        <v>7164</v>
      </c>
      <c r="E417" s="3">
        <v>441</v>
      </c>
    </row>
    <row r="418" spans="1:5" ht="14.5" x14ac:dyDescent="0.4">
      <c r="A418" s="2" t="s">
        <v>10</v>
      </c>
      <c r="B418" s="2" t="s">
        <v>5</v>
      </c>
      <c r="C418" s="2" t="s">
        <v>49</v>
      </c>
      <c r="D418" s="34" t="str">
        <f t="shared" si="6"/>
        <v>7164</v>
      </c>
      <c r="E418" s="3">
        <v>406.8</v>
      </c>
    </row>
    <row r="419" spans="1:5" ht="14.5" x14ac:dyDescent="0.4">
      <c r="A419" s="2" t="s">
        <v>11</v>
      </c>
      <c r="B419" s="2" t="s">
        <v>5</v>
      </c>
      <c r="C419" s="2" t="s">
        <v>49</v>
      </c>
      <c r="D419" s="34" t="str">
        <f t="shared" si="6"/>
        <v>7164</v>
      </c>
      <c r="E419" s="3">
        <v>360</v>
      </c>
    </row>
    <row r="420" spans="1:5" ht="14.5" x14ac:dyDescent="0.4">
      <c r="A420" s="2" t="s">
        <v>12</v>
      </c>
      <c r="B420" s="2" t="s">
        <v>5</v>
      </c>
      <c r="C420" s="2" t="s">
        <v>49</v>
      </c>
      <c r="D420" s="34" t="str">
        <f t="shared" si="6"/>
        <v>7164</v>
      </c>
      <c r="E420" s="3">
        <v>320.39999999999998</v>
      </c>
    </row>
    <row r="421" spans="1:5" ht="14.5" x14ac:dyDescent="0.4">
      <c r="A421" s="2" t="s">
        <v>13</v>
      </c>
      <c r="B421" s="2" t="s">
        <v>5</v>
      </c>
      <c r="C421" s="2" t="s">
        <v>49</v>
      </c>
      <c r="D421" s="34" t="str">
        <f t="shared" si="6"/>
        <v>7164</v>
      </c>
      <c r="E421" s="3">
        <v>367.2</v>
      </c>
    </row>
    <row r="422" spans="1:5" ht="14.5" x14ac:dyDescent="0.4">
      <c r="A422" s="2" t="s">
        <v>14</v>
      </c>
      <c r="B422" s="2" t="s">
        <v>5</v>
      </c>
      <c r="C422" s="2" t="s">
        <v>49</v>
      </c>
      <c r="D422" s="34" t="str">
        <f t="shared" si="6"/>
        <v>7164</v>
      </c>
      <c r="E422" s="3">
        <v>361.8</v>
      </c>
    </row>
    <row r="423" spans="1:5" ht="14.5" x14ac:dyDescent="0.4">
      <c r="A423" s="2" t="s">
        <v>15</v>
      </c>
      <c r="B423" s="2" t="s">
        <v>5</v>
      </c>
      <c r="C423" s="2" t="s">
        <v>49</v>
      </c>
      <c r="D423" s="34" t="str">
        <f t="shared" si="6"/>
        <v>7164</v>
      </c>
      <c r="E423" s="3">
        <v>322.2</v>
      </c>
    </row>
    <row r="424" spans="1:5" ht="14.5" x14ac:dyDescent="0.4">
      <c r="A424" s="2" t="s">
        <v>16</v>
      </c>
      <c r="B424" s="2" t="s">
        <v>5</v>
      </c>
      <c r="C424" s="2" t="s">
        <v>49</v>
      </c>
      <c r="D424" s="34" t="str">
        <f t="shared" si="6"/>
        <v>7164</v>
      </c>
      <c r="E424" s="3">
        <v>387</v>
      </c>
    </row>
    <row r="425" spans="1:5" ht="14.5" x14ac:dyDescent="0.4">
      <c r="A425" s="2" t="s">
        <v>17</v>
      </c>
      <c r="B425" s="2" t="s">
        <v>5</v>
      </c>
      <c r="C425" s="2" t="s">
        <v>49</v>
      </c>
      <c r="D425" s="34" t="str">
        <f t="shared" si="6"/>
        <v>7164</v>
      </c>
      <c r="E425" s="3">
        <v>367.2</v>
      </c>
    </row>
    <row r="426" spans="1:5" ht="14.5" x14ac:dyDescent="0.4">
      <c r="A426" s="2" t="s">
        <v>18</v>
      </c>
      <c r="B426" s="2" t="s">
        <v>5</v>
      </c>
      <c r="C426" s="2" t="s">
        <v>49</v>
      </c>
      <c r="D426" s="34" t="str">
        <f t="shared" si="6"/>
        <v>7164</v>
      </c>
      <c r="E426" s="3">
        <v>352.8</v>
      </c>
    </row>
    <row r="427" spans="1:5" ht="14.5" x14ac:dyDescent="0.4">
      <c r="A427" s="2" t="s">
        <v>19</v>
      </c>
      <c r="B427" s="2" t="s">
        <v>5</v>
      </c>
      <c r="C427" s="2" t="s">
        <v>49</v>
      </c>
      <c r="D427" s="34" t="str">
        <f t="shared" si="6"/>
        <v>7164</v>
      </c>
      <c r="E427" s="3">
        <v>396</v>
      </c>
    </row>
    <row r="428" spans="1:5" ht="14.5" x14ac:dyDescent="0.4">
      <c r="A428" s="2" t="s">
        <v>20</v>
      </c>
      <c r="B428" s="2" t="s">
        <v>5</v>
      </c>
      <c r="C428" s="2" t="s">
        <v>49</v>
      </c>
      <c r="D428" s="34" t="str">
        <f t="shared" si="6"/>
        <v>7164</v>
      </c>
      <c r="E428" s="3">
        <v>379.8</v>
      </c>
    </row>
    <row r="429" spans="1:5" ht="14.5" x14ac:dyDescent="0.4">
      <c r="A429" s="2" t="s">
        <v>21</v>
      </c>
      <c r="B429" s="2" t="s">
        <v>5</v>
      </c>
      <c r="C429" s="2" t="s">
        <v>49</v>
      </c>
      <c r="D429" s="34" t="str">
        <f t="shared" si="6"/>
        <v>7164</v>
      </c>
      <c r="E429" s="3">
        <v>406.8</v>
      </c>
    </row>
    <row r="430" spans="1:5" ht="14.5" x14ac:dyDescent="0.4">
      <c r="A430" s="2" t="s">
        <v>22</v>
      </c>
      <c r="B430" s="2" t="s">
        <v>5</v>
      </c>
      <c r="C430" s="2" t="s">
        <v>49</v>
      </c>
      <c r="D430" s="34" t="str">
        <f t="shared" si="6"/>
        <v>7164</v>
      </c>
      <c r="E430" s="3">
        <v>334.8</v>
      </c>
    </row>
    <row r="431" spans="1:5" ht="14.5" x14ac:dyDescent="0.4">
      <c r="A431" s="2" t="s">
        <v>23</v>
      </c>
      <c r="B431" s="2" t="s">
        <v>5</v>
      </c>
      <c r="C431" s="2" t="s">
        <v>49</v>
      </c>
      <c r="D431" s="34" t="str">
        <f t="shared" si="6"/>
        <v>7164</v>
      </c>
      <c r="E431" s="3">
        <v>374.4</v>
      </c>
    </row>
    <row r="432" spans="1:5" ht="14.5" x14ac:dyDescent="0.4">
      <c r="A432" s="2" t="s">
        <v>24</v>
      </c>
      <c r="B432" s="2" t="s">
        <v>5</v>
      </c>
      <c r="C432" s="2" t="s">
        <v>49</v>
      </c>
      <c r="D432" s="34" t="str">
        <f t="shared" si="6"/>
        <v>7164</v>
      </c>
      <c r="E432" s="3">
        <v>381.6</v>
      </c>
    </row>
    <row r="433" spans="1:5" ht="14.5" x14ac:dyDescent="0.4">
      <c r="A433" s="2" t="s">
        <v>25</v>
      </c>
      <c r="B433" s="2" t="s">
        <v>5</v>
      </c>
      <c r="C433" s="2" t="s">
        <v>49</v>
      </c>
      <c r="D433" s="34" t="str">
        <f t="shared" si="6"/>
        <v>7164</v>
      </c>
      <c r="E433" s="3">
        <v>374.4</v>
      </c>
    </row>
    <row r="434" spans="1:5" ht="14.5" x14ac:dyDescent="0.4">
      <c r="A434" s="2" t="s">
        <v>26</v>
      </c>
      <c r="B434" s="2" t="s">
        <v>5</v>
      </c>
      <c r="C434" s="2" t="s">
        <v>49</v>
      </c>
      <c r="D434" s="34" t="str">
        <f t="shared" si="6"/>
        <v>7164</v>
      </c>
      <c r="E434" s="3">
        <v>360</v>
      </c>
    </row>
    <row r="435" spans="1:5" ht="14.5" x14ac:dyDescent="0.4">
      <c r="A435" s="2" t="s">
        <v>27</v>
      </c>
      <c r="B435" s="2" t="s">
        <v>5</v>
      </c>
      <c r="C435" s="2" t="s">
        <v>49</v>
      </c>
      <c r="D435" s="34" t="str">
        <f t="shared" si="6"/>
        <v>7164</v>
      </c>
      <c r="E435" s="3">
        <v>311.39999999999998</v>
      </c>
    </row>
    <row r="436" spans="1:5" ht="14.5" x14ac:dyDescent="0.4">
      <c r="A436" s="2" t="s">
        <v>28</v>
      </c>
      <c r="B436" s="2" t="s">
        <v>5</v>
      </c>
      <c r="C436" s="2" t="s">
        <v>49</v>
      </c>
      <c r="D436" s="34" t="str">
        <f t="shared" si="6"/>
        <v>7164</v>
      </c>
      <c r="E436" s="3">
        <v>327.60000000000002</v>
      </c>
    </row>
    <row r="437" spans="1:5" ht="14.5" x14ac:dyDescent="0.4">
      <c r="A437" s="2" t="s">
        <v>29</v>
      </c>
      <c r="B437" s="2" t="s">
        <v>5</v>
      </c>
      <c r="C437" s="2" t="s">
        <v>49</v>
      </c>
      <c r="D437" s="34" t="str">
        <f t="shared" si="6"/>
        <v>7164</v>
      </c>
      <c r="E437" s="3">
        <v>347.4</v>
      </c>
    </row>
    <row r="438" spans="1:5" ht="14.5" x14ac:dyDescent="0.4">
      <c r="A438" s="2" t="s">
        <v>30</v>
      </c>
      <c r="B438" s="2" t="s">
        <v>5</v>
      </c>
      <c r="C438" s="2" t="s">
        <v>49</v>
      </c>
      <c r="D438" s="34" t="str">
        <f t="shared" si="6"/>
        <v>7164</v>
      </c>
      <c r="E438" s="3">
        <v>352.8</v>
      </c>
    </row>
    <row r="439" spans="1:5" ht="14.5" x14ac:dyDescent="0.4">
      <c r="A439" s="2" t="s">
        <v>31</v>
      </c>
      <c r="B439" s="2" t="s">
        <v>5</v>
      </c>
      <c r="C439" s="2" t="s">
        <v>49</v>
      </c>
      <c r="D439" s="34" t="str">
        <f t="shared" si="6"/>
        <v>7164</v>
      </c>
      <c r="E439" s="3">
        <v>381.6</v>
      </c>
    </row>
    <row r="440" spans="1:5" ht="14.5" x14ac:dyDescent="0.4">
      <c r="A440" s="2" t="s">
        <v>32</v>
      </c>
      <c r="B440" s="2" t="s">
        <v>5</v>
      </c>
      <c r="C440" s="2" t="s">
        <v>49</v>
      </c>
      <c r="D440" s="34" t="str">
        <f t="shared" si="6"/>
        <v>7164</v>
      </c>
      <c r="E440" s="3">
        <v>363.6</v>
      </c>
    </row>
    <row r="441" spans="1:5" ht="14.5" x14ac:dyDescent="0.4">
      <c r="A441" s="2" t="s">
        <v>33</v>
      </c>
      <c r="B441" s="2" t="s">
        <v>5</v>
      </c>
      <c r="C441" s="2" t="s">
        <v>49</v>
      </c>
      <c r="D441" s="34" t="str">
        <f t="shared" si="6"/>
        <v>7164</v>
      </c>
      <c r="E441" s="3">
        <v>433.8</v>
      </c>
    </row>
    <row r="442" spans="1:5" ht="14.5" x14ac:dyDescent="0.4">
      <c r="A442" s="2" t="s">
        <v>34</v>
      </c>
      <c r="B442" s="2" t="s">
        <v>5</v>
      </c>
      <c r="C442" s="2" t="s">
        <v>49</v>
      </c>
      <c r="D442" s="34" t="str">
        <f t="shared" si="6"/>
        <v>7164</v>
      </c>
      <c r="E442" s="3">
        <v>378</v>
      </c>
    </row>
    <row r="443" spans="1:5" ht="14.5" x14ac:dyDescent="0.4">
      <c r="A443" s="2" t="s">
        <v>35</v>
      </c>
      <c r="B443" s="2" t="s">
        <v>5</v>
      </c>
      <c r="C443" s="2" t="s">
        <v>49</v>
      </c>
      <c r="D443" s="34" t="str">
        <f t="shared" si="6"/>
        <v>7164</v>
      </c>
      <c r="E443" s="3">
        <v>450</v>
      </c>
    </row>
    <row r="444" spans="1:5" ht="14.5" x14ac:dyDescent="0.4">
      <c r="A444" s="2" t="s">
        <v>4</v>
      </c>
      <c r="B444" s="2" t="s">
        <v>5</v>
      </c>
      <c r="C444" s="2" t="s">
        <v>50</v>
      </c>
      <c r="D444" s="34" t="str">
        <f t="shared" si="6"/>
        <v>7170</v>
      </c>
      <c r="E444" s="3">
        <v>5505.6</v>
      </c>
    </row>
    <row r="445" spans="1:5" ht="14.5" x14ac:dyDescent="0.4">
      <c r="A445" s="2" t="s">
        <v>7</v>
      </c>
      <c r="B445" s="2" t="s">
        <v>5</v>
      </c>
      <c r="C445" s="2" t="s">
        <v>50</v>
      </c>
      <c r="D445" s="34" t="str">
        <f t="shared" si="6"/>
        <v>7170</v>
      </c>
      <c r="E445" s="3">
        <v>5848.3</v>
      </c>
    </row>
    <row r="446" spans="1:5" ht="14.5" x14ac:dyDescent="0.4">
      <c r="A446" s="2" t="s">
        <v>8</v>
      </c>
      <c r="B446" s="2" t="s">
        <v>5</v>
      </c>
      <c r="C446" s="2" t="s">
        <v>50</v>
      </c>
      <c r="D446" s="34" t="str">
        <f t="shared" si="6"/>
        <v>7170</v>
      </c>
      <c r="E446" s="3">
        <v>5366.8</v>
      </c>
    </row>
    <row r="447" spans="1:5" ht="14.5" x14ac:dyDescent="0.4">
      <c r="A447" s="2" t="s">
        <v>9</v>
      </c>
      <c r="B447" s="2" t="s">
        <v>5</v>
      </c>
      <c r="C447" s="2" t="s">
        <v>50</v>
      </c>
      <c r="D447" s="34" t="str">
        <f t="shared" si="6"/>
        <v>7170</v>
      </c>
      <c r="E447" s="3">
        <v>5629</v>
      </c>
    </row>
    <row r="448" spans="1:5" ht="14.5" x14ac:dyDescent="0.4">
      <c r="A448" s="2" t="s">
        <v>10</v>
      </c>
      <c r="B448" s="2" t="s">
        <v>5</v>
      </c>
      <c r="C448" s="2" t="s">
        <v>50</v>
      </c>
      <c r="D448" s="34" t="str">
        <f t="shared" si="6"/>
        <v>7170</v>
      </c>
      <c r="E448" s="3">
        <v>5695.4</v>
      </c>
    </row>
    <row r="449" spans="1:5" ht="14.5" x14ac:dyDescent="0.4">
      <c r="A449" s="2" t="s">
        <v>11</v>
      </c>
      <c r="B449" s="2" t="s">
        <v>5</v>
      </c>
      <c r="C449" s="2" t="s">
        <v>50</v>
      </c>
      <c r="D449" s="34" t="str">
        <f t="shared" si="6"/>
        <v>7170</v>
      </c>
      <c r="E449" s="3">
        <v>5712.1</v>
      </c>
    </row>
    <row r="450" spans="1:5" ht="14.5" x14ac:dyDescent="0.4">
      <c r="A450" s="2" t="s">
        <v>12</v>
      </c>
      <c r="B450" s="2" t="s">
        <v>5</v>
      </c>
      <c r="C450" s="2" t="s">
        <v>50</v>
      </c>
      <c r="D450" s="34" t="str">
        <f t="shared" si="6"/>
        <v>7170</v>
      </c>
      <c r="E450" s="3">
        <v>5561.9</v>
      </c>
    </row>
    <row r="451" spans="1:5" ht="14.5" x14ac:dyDescent="0.4">
      <c r="A451" s="2" t="s">
        <v>13</v>
      </c>
      <c r="B451" s="2" t="s">
        <v>5</v>
      </c>
      <c r="C451" s="2" t="s">
        <v>50</v>
      </c>
      <c r="D451" s="34" t="str">
        <f t="shared" ref="D451:D514" si="7">MID(C451,2,4)</f>
        <v>7170</v>
      </c>
      <c r="E451" s="3">
        <v>6104.5</v>
      </c>
    </row>
    <row r="452" spans="1:5" ht="14.5" x14ac:dyDescent="0.4">
      <c r="A452" s="2" t="s">
        <v>14</v>
      </c>
      <c r="B452" s="2" t="s">
        <v>5</v>
      </c>
      <c r="C452" s="2" t="s">
        <v>50</v>
      </c>
      <c r="D452" s="34" t="str">
        <f t="shared" si="7"/>
        <v>7170</v>
      </c>
      <c r="E452" s="3">
        <v>5709.8</v>
      </c>
    </row>
    <row r="453" spans="1:5" ht="14.5" x14ac:dyDescent="0.4">
      <c r="A453" s="2" t="s">
        <v>15</v>
      </c>
      <c r="B453" s="2" t="s">
        <v>5</v>
      </c>
      <c r="C453" s="2" t="s">
        <v>50</v>
      </c>
      <c r="D453" s="34" t="str">
        <f t="shared" si="7"/>
        <v>7170</v>
      </c>
      <c r="E453" s="3">
        <v>5786.5</v>
      </c>
    </row>
    <row r="454" spans="1:5" ht="14.5" x14ac:dyDescent="0.4">
      <c r="A454" s="2" t="s">
        <v>16</v>
      </c>
      <c r="B454" s="2" t="s">
        <v>5</v>
      </c>
      <c r="C454" s="2" t="s">
        <v>50</v>
      </c>
      <c r="D454" s="34" t="str">
        <f t="shared" si="7"/>
        <v>7170</v>
      </c>
      <c r="E454" s="3">
        <v>6051</v>
      </c>
    </row>
    <row r="455" spans="1:5" ht="14.5" x14ac:dyDescent="0.4">
      <c r="A455" s="2" t="s">
        <v>17</v>
      </c>
      <c r="B455" s="2" t="s">
        <v>5</v>
      </c>
      <c r="C455" s="2" t="s">
        <v>50</v>
      </c>
      <c r="D455" s="34" t="str">
        <f t="shared" si="7"/>
        <v>7170</v>
      </c>
      <c r="E455" s="3">
        <v>6547.5</v>
      </c>
    </row>
    <row r="456" spans="1:5" ht="14.5" x14ac:dyDescent="0.4">
      <c r="A456" s="2" t="s">
        <v>18</v>
      </c>
      <c r="B456" s="2" t="s">
        <v>5</v>
      </c>
      <c r="C456" s="2" t="s">
        <v>50</v>
      </c>
      <c r="D456" s="34" t="str">
        <f t="shared" si="7"/>
        <v>7170</v>
      </c>
      <c r="E456" s="3">
        <v>6362.9</v>
      </c>
    </row>
    <row r="457" spans="1:5" ht="14.5" x14ac:dyDescent="0.4">
      <c r="A457" s="2" t="s">
        <v>19</v>
      </c>
      <c r="B457" s="2" t="s">
        <v>5</v>
      </c>
      <c r="C457" s="2" t="s">
        <v>50</v>
      </c>
      <c r="D457" s="34" t="str">
        <f t="shared" si="7"/>
        <v>7170</v>
      </c>
      <c r="E457" s="3">
        <v>6015.4</v>
      </c>
    </row>
    <row r="458" spans="1:5" ht="14.5" x14ac:dyDescent="0.4">
      <c r="A458" s="2" t="s">
        <v>20</v>
      </c>
      <c r="B458" s="2" t="s">
        <v>5</v>
      </c>
      <c r="C458" s="2" t="s">
        <v>50</v>
      </c>
      <c r="D458" s="34" t="str">
        <f t="shared" si="7"/>
        <v>7170</v>
      </c>
      <c r="E458" s="3">
        <v>6047.4</v>
      </c>
    </row>
    <row r="459" spans="1:5" ht="14.5" x14ac:dyDescent="0.4">
      <c r="A459" s="2" t="s">
        <v>21</v>
      </c>
      <c r="B459" s="2" t="s">
        <v>5</v>
      </c>
      <c r="C459" s="2" t="s">
        <v>50</v>
      </c>
      <c r="D459" s="34" t="str">
        <f t="shared" si="7"/>
        <v>7170</v>
      </c>
      <c r="E459" s="3">
        <v>6037.4</v>
      </c>
    </row>
    <row r="460" spans="1:5" ht="14.5" x14ac:dyDescent="0.4">
      <c r="A460" s="2" t="s">
        <v>22</v>
      </c>
      <c r="B460" s="2" t="s">
        <v>5</v>
      </c>
      <c r="C460" s="2" t="s">
        <v>50</v>
      </c>
      <c r="D460" s="34" t="str">
        <f t="shared" si="7"/>
        <v>7170</v>
      </c>
      <c r="E460" s="3">
        <v>5955.7</v>
      </c>
    </row>
    <row r="461" spans="1:5" ht="14.5" x14ac:dyDescent="0.4">
      <c r="A461" s="2" t="s">
        <v>23</v>
      </c>
      <c r="B461" s="2" t="s">
        <v>5</v>
      </c>
      <c r="C461" s="2" t="s">
        <v>50</v>
      </c>
      <c r="D461" s="34" t="str">
        <f t="shared" si="7"/>
        <v>7170</v>
      </c>
      <c r="E461" s="3">
        <v>6044.3</v>
      </c>
    </row>
    <row r="462" spans="1:5" ht="14.5" x14ac:dyDescent="0.4">
      <c r="A462" s="2" t="s">
        <v>24</v>
      </c>
      <c r="B462" s="2" t="s">
        <v>5</v>
      </c>
      <c r="C462" s="2" t="s">
        <v>50</v>
      </c>
      <c r="D462" s="34" t="str">
        <f t="shared" si="7"/>
        <v>7170</v>
      </c>
      <c r="E462" s="3">
        <v>6331.4</v>
      </c>
    </row>
    <row r="463" spans="1:5" ht="14.5" x14ac:dyDescent="0.4">
      <c r="A463" s="2" t="s">
        <v>25</v>
      </c>
      <c r="B463" s="2" t="s">
        <v>5</v>
      </c>
      <c r="C463" s="2" t="s">
        <v>50</v>
      </c>
      <c r="D463" s="34" t="str">
        <f t="shared" si="7"/>
        <v>7170</v>
      </c>
      <c r="E463" s="3">
        <v>6459.7</v>
      </c>
    </row>
    <row r="464" spans="1:5" ht="14.5" x14ac:dyDescent="0.4">
      <c r="A464" s="2" t="s">
        <v>26</v>
      </c>
      <c r="B464" s="2" t="s">
        <v>5</v>
      </c>
      <c r="C464" s="2" t="s">
        <v>50</v>
      </c>
      <c r="D464" s="34" t="str">
        <f t="shared" si="7"/>
        <v>7170</v>
      </c>
      <c r="E464" s="3">
        <v>6466.9</v>
      </c>
    </row>
    <row r="465" spans="1:5" ht="14.5" x14ac:dyDescent="0.4">
      <c r="A465" s="2" t="s">
        <v>27</v>
      </c>
      <c r="B465" s="2" t="s">
        <v>5</v>
      </c>
      <c r="C465" s="2" t="s">
        <v>50</v>
      </c>
      <c r="D465" s="34" t="str">
        <f t="shared" si="7"/>
        <v>7170</v>
      </c>
      <c r="E465" s="3">
        <v>6006.2</v>
      </c>
    </row>
    <row r="466" spans="1:5" ht="14.5" x14ac:dyDescent="0.4">
      <c r="A466" s="2" t="s">
        <v>28</v>
      </c>
      <c r="B466" s="2" t="s">
        <v>5</v>
      </c>
      <c r="C466" s="2" t="s">
        <v>50</v>
      </c>
      <c r="D466" s="34" t="str">
        <f t="shared" si="7"/>
        <v>7170</v>
      </c>
      <c r="E466" s="3">
        <v>5567.3</v>
      </c>
    </row>
    <row r="467" spans="1:5" ht="14.5" x14ac:dyDescent="0.4">
      <c r="A467" s="2" t="s">
        <v>29</v>
      </c>
      <c r="B467" s="2" t="s">
        <v>5</v>
      </c>
      <c r="C467" s="2" t="s">
        <v>50</v>
      </c>
      <c r="D467" s="34" t="str">
        <f t="shared" si="7"/>
        <v>7170</v>
      </c>
      <c r="E467" s="3">
        <v>5690.8</v>
      </c>
    </row>
    <row r="468" spans="1:5" ht="14.5" x14ac:dyDescent="0.4">
      <c r="A468" s="2" t="s">
        <v>30</v>
      </c>
      <c r="B468" s="2" t="s">
        <v>5</v>
      </c>
      <c r="C468" s="2" t="s">
        <v>50</v>
      </c>
      <c r="D468" s="34" t="str">
        <f t="shared" si="7"/>
        <v>7170</v>
      </c>
      <c r="E468" s="3">
        <v>5753.5</v>
      </c>
    </row>
    <row r="469" spans="1:5" ht="14.5" x14ac:dyDescent="0.4">
      <c r="A469" s="2" t="s">
        <v>31</v>
      </c>
      <c r="B469" s="2" t="s">
        <v>5</v>
      </c>
      <c r="C469" s="2" t="s">
        <v>50</v>
      </c>
      <c r="D469" s="34" t="str">
        <f t="shared" si="7"/>
        <v>7170</v>
      </c>
      <c r="E469" s="3">
        <v>6062.8</v>
      </c>
    </row>
    <row r="470" spans="1:5" ht="14.5" x14ac:dyDescent="0.4">
      <c r="A470" s="2" t="s">
        <v>32</v>
      </c>
      <c r="B470" s="2" t="s">
        <v>5</v>
      </c>
      <c r="C470" s="2" t="s">
        <v>50</v>
      </c>
      <c r="D470" s="34" t="str">
        <f t="shared" si="7"/>
        <v>7170</v>
      </c>
      <c r="E470" s="3">
        <v>6265.9</v>
      </c>
    </row>
    <row r="471" spans="1:5" ht="14.5" x14ac:dyDescent="0.4">
      <c r="A471" s="2" t="s">
        <v>33</v>
      </c>
      <c r="B471" s="2" t="s">
        <v>5</v>
      </c>
      <c r="C471" s="2" t="s">
        <v>50</v>
      </c>
      <c r="D471" s="34" t="str">
        <f t="shared" si="7"/>
        <v>7170</v>
      </c>
      <c r="E471" s="3">
        <v>6000.2</v>
      </c>
    </row>
    <row r="472" spans="1:5" ht="14.5" x14ac:dyDescent="0.4">
      <c r="A472" s="2" t="s">
        <v>34</v>
      </c>
      <c r="B472" s="2" t="s">
        <v>5</v>
      </c>
      <c r="C472" s="2" t="s">
        <v>50</v>
      </c>
      <c r="D472" s="34" t="str">
        <f t="shared" si="7"/>
        <v>7170</v>
      </c>
      <c r="E472" s="3">
        <v>6247.1</v>
      </c>
    </row>
    <row r="473" spans="1:5" ht="14.5" x14ac:dyDescent="0.4">
      <c r="A473" s="2" t="s">
        <v>35</v>
      </c>
      <c r="B473" s="2" t="s">
        <v>5</v>
      </c>
      <c r="C473" s="2" t="s">
        <v>50</v>
      </c>
      <c r="D473" s="34" t="str">
        <f t="shared" si="7"/>
        <v>7170</v>
      </c>
      <c r="E473" s="3">
        <v>6171.9</v>
      </c>
    </row>
    <row r="474" spans="1:5" ht="14.5" x14ac:dyDescent="0.4">
      <c r="A474" s="2" t="s">
        <v>4</v>
      </c>
      <c r="B474" s="2" t="s">
        <v>5</v>
      </c>
      <c r="C474" s="2" t="s">
        <v>51</v>
      </c>
      <c r="D474" s="34" t="str">
        <f t="shared" si="7"/>
        <v>7174</v>
      </c>
      <c r="E474" s="3">
        <v>106.6</v>
      </c>
    </row>
    <row r="475" spans="1:5" ht="14.5" x14ac:dyDescent="0.4">
      <c r="A475" s="2" t="s">
        <v>7</v>
      </c>
      <c r="B475" s="2" t="s">
        <v>5</v>
      </c>
      <c r="C475" s="2" t="s">
        <v>51</v>
      </c>
      <c r="D475" s="34" t="str">
        <f t="shared" si="7"/>
        <v>7174</v>
      </c>
      <c r="E475" s="3">
        <v>159.9</v>
      </c>
    </row>
    <row r="476" spans="1:5" ht="14.5" x14ac:dyDescent="0.4">
      <c r="A476" s="2" t="s">
        <v>8</v>
      </c>
      <c r="B476" s="2" t="s">
        <v>5</v>
      </c>
      <c r="C476" s="2" t="s">
        <v>51</v>
      </c>
      <c r="D476" s="34" t="str">
        <f t="shared" si="7"/>
        <v>7174</v>
      </c>
      <c r="E476" s="3">
        <v>147.6</v>
      </c>
    </row>
    <row r="477" spans="1:5" ht="14.5" x14ac:dyDescent="0.4">
      <c r="A477" s="2" t="s">
        <v>9</v>
      </c>
      <c r="B477" s="2" t="s">
        <v>5</v>
      </c>
      <c r="C477" s="2" t="s">
        <v>51</v>
      </c>
      <c r="D477" s="34" t="str">
        <f t="shared" si="7"/>
        <v>7174</v>
      </c>
      <c r="E477" s="3">
        <v>118.9</v>
      </c>
    </row>
    <row r="478" spans="1:5" ht="14.5" x14ac:dyDescent="0.4">
      <c r="A478" s="2" t="s">
        <v>10</v>
      </c>
      <c r="B478" s="2" t="s">
        <v>5</v>
      </c>
      <c r="C478" s="2" t="s">
        <v>51</v>
      </c>
      <c r="D478" s="34" t="str">
        <f t="shared" si="7"/>
        <v>7174</v>
      </c>
      <c r="E478" s="3">
        <v>94.3</v>
      </c>
    </row>
    <row r="479" spans="1:5" ht="14.5" x14ac:dyDescent="0.4">
      <c r="A479" s="2" t="s">
        <v>11</v>
      </c>
      <c r="B479" s="2" t="s">
        <v>5</v>
      </c>
      <c r="C479" s="2" t="s">
        <v>51</v>
      </c>
      <c r="D479" s="34" t="str">
        <f t="shared" si="7"/>
        <v>7174</v>
      </c>
      <c r="E479" s="3">
        <v>143.06</v>
      </c>
    </row>
    <row r="480" spans="1:5" ht="14.5" x14ac:dyDescent="0.4">
      <c r="A480" s="2" t="s">
        <v>12</v>
      </c>
      <c r="B480" s="2" t="s">
        <v>5</v>
      </c>
      <c r="C480" s="2" t="s">
        <v>51</v>
      </c>
      <c r="D480" s="34" t="str">
        <f t="shared" si="7"/>
        <v>7174</v>
      </c>
      <c r="E480" s="3">
        <v>77.900000000000006</v>
      </c>
    </row>
    <row r="481" spans="1:5" ht="14.5" x14ac:dyDescent="0.4">
      <c r="A481" s="2" t="s">
        <v>13</v>
      </c>
      <c r="B481" s="2" t="s">
        <v>5</v>
      </c>
      <c r="C481" s="2" t="s">
        <v>51</v>
      </c>
      <c r="D481" s="34" t="str">
        <f t="shared" si="7"/>
        <v>7174</v>
      </c>
      <c r="E481" s="3">
        <v>139.4</v>
      </c>
    </row>
    <row r="482" spans="1:5" ht="14.5" x14ac:dyDescent="0.4">
      <c r="A482" s="2" t="s">
        <v>14</v>
      </c>
      <c r="B482" s="2" t="s">
        <v>5</v>
      </c>
      <c r="C482" s="2" t="s">
        <v>51</v>
      </c>
      <c r="D482" s="34" t="str">
        <f t="shared" si="7"/>
        <v>7174</v>
      </c>
      <c r="E482" s="3">
        <v>192.7</v>
      </c>
    </row>
    <row r="483" spans="1:5" ht="14.5" x14ac:dyDescent="0.4">
      <c r="A483" s="2" t="s">
        <v>15</v>
      </c>
      <c r="B483" s="2" t="s">
        <v>5</v>
      </c>
      <c r="C483" s="2" t="s">
        <v>51</v>
      </c>
      <c r="D483" s="34" t="str">
        <f t="shared" si="7"/>
        <v>7174</v>
      </c>
      <c r="E483" s="3">
        <v>199.9</v>
      </c>
    </row>
    <row r="484" spans="1:5" ht="14.5" x14ac:dyDescent="0.4">
      <c r="A484" s="2" t="s">
        <v>16</v>
      </c>
      <c r="B484" s="2" t="s">
        <v>5</v>
      </c>
      <c r="C484" s="2" t="s">
        <v>51</v>
      </c>
      <c r="D484" s="34" t="str">
        <f t="shared" si="7"/>
        <v>7174</v>
      </c>
      <c r="E484" s="3">
        <v>204</v>
      </c>
    </row>
    <row r="485" spans="1:5" ht="14.5" x14ac:dyDescent="0.4">
      <c r="A485" s="2" t="s">
        <v>17</v>
      </c>
      <c r="B485" s="2" t="s">
        <v>5</v>
      </c>
      <c r="C485" s="2" t="s">
        <v>51</v>
      </c>
      <c r="D485" s="34" t="str">
        <f t="shared" si="7"/>
        <v>7174</v>
      </c>
      <c r="E485" s="3">
        <v>82</v>
      </c>
    </row>
    <row r="486" spans="1:5" ht="14.5" x14ac:dyDescent="0.4">
      <c r="A486" s="2" t="s">
        <v>18</v>
      </c>
      <c r="B486" s="2" t="s">
        <v>5</v>
      </c>
      <c r="C486" s="2" t="s">
        <v>51</v>
      </c>
      <c r="D486" s="34" t="str">
        <f t="shared" si="7"/>
        <v>7174</v>
      </c>
      <c r="E486" s="3">
        <v>122</v>
      </c>
    </row>
    <row r="487" spans="1:5" ht="14.5" x14ac:dyDescent="0.4">
      <c r="A487" s="2" t="s">
        <v>19</v>
      </c>
      <c r="B487" s="2" t="s">
        <v>5</v>
      </c>
      <c r="C487" s="2" t="s">
        <v>51</v>
      </c>
      <c r="D487" s="34" t="str">
        <f t="shared" si="7"/>
        <v>7174</v>
      </c>
      <c r="E487" s="3">
        <v>130.19999999999999</v>
      </c>
    </row>
    <row r="488" spans="1:5" ht="14.5" x14ac:dyDescent="0.4">
      <c r="A488" s="2" t="s">
        <v>20</v>
      </c>
      <c r="B488" s="2" t="s">
        <v>5</v>
      </c>
      <c r="C488" s="2" t="s">
        <v>51</v>
      </c>
      <c r="D488" s="34" t="str">
        <f t="shared" si="7"/>
        <v>7174</v>
      </c>
      <c r="E488" s="3">
        <v>151.69999999999999</v>
      </c>
    </row>
    <row r="489" spans="1:5" ht="14.5" x14ac:dyDescent="0.4">
      <c r="A489" s="2" t="s">
        <v>21</v>
      </c>
      <c r="B489" s="2" t="s">
        <v>5</v>
      </c>
      <c r="C489" s="2" t="s">
        <v>51</v>
      </c>
      <c r="D489" s="34" t="str">
        <f t="shared" si="7"/>
        <v>7174</v>
      </c>
      <c r="E489" s="3">
        <v>143.5</v>
      </c>
    </row>
    <row r="490" spans="1:5" ht="14.5" x14ac:dyDescent="0.4">
      <c r="A490" s="2" t="s">
        <v>22</v>
      </c>
      <c r="B490" s="2" t="s">
        <v>5</v>
      </c>
      <c r="C490" s="2" t="s">
        <v>51</v>
      </c>
      <c r="D490" s="34" t="str">
        <f t="shared" si="7"/>
        <v>7174</v>
      </c>
      <c r="E490" s="3">
        <v>123</v>
      </c>
    </row>
    <row r="491" spans="1:5" ht="14.5" x14ac:dyDescent="0.4">
      <c r="A491" s="2" t="s">
        <v>23</v>
      </c>
      <c r="B491" s="2" t="s">
        <v>5</v>
      </c>
      <c r="C491" s="2" t="s">
        <v>51</v>
      </c>
      <c r="D491" s="34" t="str">
        <f t="shared" si="7"/>
        <v>7174</v>
      </c>
      <c r="E491" s="3">
        <v>139.96</v>
      </c>
    </row>
    <row r="492" spans="1:5" ht="14.5" x14ac:dyDescent="0.4">
      <c r="A492" s="2" t="s">
        <v>24</v>
      </c>
      <c r="B492" s="2" t="s">
        <v>5</v>
      </c>
      <c r="C492" s="2" t="s">
        <v>51</v>
      </c>
      <c r="D492" s="34" t="str">
        <f t="shared" si="7"/>
        <v>7174</v>
      </c>
      <c r="E492" s="3">
        <v>131.19999999999999</v>
      </c>
    </row>
    <row r="493" spans="1:5" ht="14.5" x14ac:dyDescent="0.4">
      <c r="A493" s="2" t="s">
        <v>25</v>
      </c>
      <c r="B493" s="2" t="s">
        <v>5</v>
      </c>
      <c r="C493" s="2" t="s">
        <v>51</v>
      </c>
      <c r="D493" s="34" t="str">
        <f t="shared" si="7"/>
        <v>7174</v>
      </c>
      <c r="E493" s="3">
        <v>123</v>
      </c>
    </row>
    <row r="494" spans="1:5" ht="14.5" x14ac:dyDescent="0.4">
      <c r="A494" s="2" t="s">
        <v>26</v>
      </c>
      <c r="B494" s="2" t="s">
        <v>5</v>
      </c>
      <c r="C494" s="2" t="s">
        <v>51</v>
      </c>
      <c r="D494" s="34" t="str">
        <f t="shared" si="7"/>
        <v>7174</v>
      </c>
      <c r="E494" s="3">
        <v>106.6</v>
      </c>
    </row>
    <row r="495" spans="1:5" ht="14.5" x14ac:dyDescent="0.4">
      <c r="A495" s="2" t="s">
        <v>27</v>
      </c>
      <c r="B495" s="2" t="s">
        <v>5</v>
      </c>
      <c r="C495" s="2" t="s">
        <v>51</v>
      </c>
      <c r="D495" s="34" t="str">
        <f t="shared" si="7"/>
        <v>7174</v>
      </c>
      <c r="E495" s="3">
        <v>65.599999999999994</v>
      </c>
    </row>
    <row r="496" spans="1:5" ht="14.5" x14ac:dyDescent="0.4">
      <c r="A496" s="2" t="s">
        <v>28</v>
      </c>
      <c r="B496" s="2" t="s">
        <v>5</v>
      </c>
      <c r="C496" s="2" t="s">
        <v>51</v>
      </c>
      <c r="D496" s="34" t="str">
        <f t="shared" si="7"/>
        <v>7174</v>
      </c>
      <c r="E496" s="3">
        <v>90.2</v>
      </c>
    </row>
    <row r="497" spans="1:5" ht="14.5" x14ac:dyDescent="0.4">
      <c r="A497" s="2" t="s">
        <v>29</v>
      </c>
      <c r="B497" s="2" t="s">
        <v>5</v>
      </c>
      <c r="C497" s="2" t="s">
        <v>51</v>
      </c>
      <c r="D497" s="34" t="str">
        <f t="shared" si="7"/>
        <v>7174</v>
      </c>
      <c r="E497" s="3">
        <v>86.1</v>
      </c>
    </row>
    <row r="498" spans="1:5" ht="14.5" x14ac:dyDescent="0.4">
      <c r="A498" s="2" t="s">
        <v>30</v>
      </c>
      <c r="B498" s="2" t="s">
        <v>5</v>
      </c>
      <c r="C498" s="2" t="s">
        <v>51</v>
      </c>
      <c r="D498" s="34" t="str">
        <f t="shared" si="7"/>
        <v>7174</v>
      </c>
      <c r="E498" s="3">
        <v>102.5</v>
      </c>
    </row>
    <row r="499" spans="1:5" ht="14.5" x14ac:dyDescent="0.4">
      <c r="A499" s="2" t="s">
        <v>31</v>
      </c>
      <c r="B499" s="2" t="s">
        <v>5</v>
      </c>
      <c r="C499" s="2" t="s">
        <v>51</v>
      </c>
      <c r="D499" s="34" t="str">
        <f t="shared" si="7"/>
        <v>7174</v>
      </c>
      <c r="E499" s="3">
        <v>114.8</v>
      </c>
    </row>
    <row r="500" spans="1:5" ht="14.5" x14ac:dyDescent="0.4">
      <c r="A500" s="2" t="s">
        <v>32</v>
      </c>
      <c r="B500" s="2" t="s">
        <v>5</v>
      </c>
      <c r="C500" s="2" t="s">
        <v>51</v>
      </c>
      <c r="D500" s="34" t="str">
        <f t="shared" si="7"/>
        <v>7174</v>
      </c>
      <c r="E500" s="3">
        <v>97.3</v>
      </c>
    </row>
    <row r="501" spans="1:5" ht="14.5" x14ac:dyDescent="0.4">
      <c r="A501" s="2" t="s">
        <v>33</v>
      </c>
      <c r="B501" s="2" t="s">
        <v>5</v>
      </c>
      <c r="C501" s="2" t="s">
        <v>51</v>
      </c>
      <c r="D501" s="34" t="str">
        <f t="shared" si="7"/>
        <v>7174</v>
      </c>
      <c r="E501" s="3">
        <v>102.5</v>
      </c>
    </row>
    <row r="502" spans="1:5" ht="14.5" x14ac:dyDescent="0.4">
      <c r="A502" s="2" t="s">
        <v>34</v>
      </c>
      <c r="B502" s="2" t="s">
        <v>5</v>
      </c>
      <c r="C502" s="2" t="s">
        <v>51</v>
      </c>
      <c r="D502" s="34" t="str">
        <f t="shared" si="7"/>
        <v>7174</v>
      </c>
      <c r="E502" s="3">
        <v>82</v>
      </c>
    </row>
    <row r="503" spans="1:5" ht="14.5" x14ac:dyDescent="0.4">
      <c r="A503" s="2" t="s">
        <v>35</v>
      </c>
      <c r="B503" s="2" t="s">
        <v>5</v>
      </c>
      <c r="C503" s="2" t="s">
        <v>51</v>
      </c>
      <c r="D503" s="34" t="str">
        <f t="shared" si="7"/>
        <v>7174</v>
      </c>
      <c r="E503" s="3">
        <v>90.2</v>
      </c>
    </row>
    <row r="504" spans="1:5" ht="14.5" x14ac:dyDescent="0.4">
      <c r="A504" s="2" t="s">
        <v>4</v>
      </c>
      <c r="B504" s="2" t="s">
        <v>5</v>
      </c>
      <c r="C504" s="2" t="s">
        <v>52</v>
      </c>
      <c r="D504" s="34" t="str">
        <f t="shared" si="7"/>
        <v>7181</v>
      </c>
      <c r="E504" s="3">
        <v>1089</v>
      </c>
    </row>
    <row r="505" spans="1:5" ht="14.5" x14ac:dyDescent="0.4">
      <c r="A505" s="2" t="s">
        <v>7</v>
      </c>
      <c r="B505" s="2" t="s">
        <v>5</v>
      </c>
      <c r="C505" s="2" t="s">
        <v>52</v>
      </c>
      <c r="D505" s="34" t="str">
        <f t="shared" si="7"/>
        <v>7181</v>
      </c>
      <c r="E505" s="3">
        <v>994</v>
      </c>
    </row>
    <row r="506" spans="1:5" ht="14.5" x14ac:dyDescent="0.4">
      <c r="A506" s="2" t="s">
        <v>8</v>
      </c>
      <c r="B506" s="2" t="s">
        <v>5</v>
      </c>
      <c r="C506" s="2" t="s">
        <v>52</v>
      </c>
      <c r="D506" s="34" t="str">
        <f t="shared" si="7"/>
        <v>7181</v>
      </c>
      <c r="E506" s="3">
        <v>500</v>
      </c>
    </row>
    <row r="507" spans="1:5" ht="14.5" x14ac:dyDescent="0.4">
      <c r="A507" s="2" t="s">
        <v>9</v>
      </c>
      <c r="B507" s="2" t="s">
        <v>5</v>
      </c>
      <c r="C507" s="2" t="s">
        <v>52</v>
      </c>
      <c r="D507" s="34" t="str">
        <f t="shared" si="7"/>
        <v>7181</v>
      </c>
      <c r="E507" s="3">
        <v>499.7</v>
      </c>
    </row>
    <row r="508" spans="1:5" ht="14.5" x14ac:dyDescent="0.4">
      <c r="A508" s="2" t="s">
        <v>10</v>
      </c>
      <c r="B508" s="2" t="s">
        <v>5</v>
      </c>
      <c r="C508" s="2" t="s">
        <v>52</v>
      </c>
      <c r="D508" s="34" t="str">
        <f t="shared" si="7"/>
        <v>7181</v>
      </c>
      <c r="E508" s="3">
        <v>1068.5</v>
      </c>
    </row>
    <row r="509" spans="1:5" ht="14.5" x14ac:dyDescent="0.4">
      <c r="A509" s="2" t="s">
        <v>11</v>
      </c>
      <c r="B509" s="2" t="s">
        <v>5</v>
      </c>
      <c r="C509" s="2" t="s">
        <v>52</v>
      </c>
      <c r="D509" s="34" t="str">
        <f t="shared" si="7"/>
        <v>7181</v>
      </c>
      <c r="E509" s="3">
        <v>1089</v>
      </c>
    </row>
    <row r="510" spans="1:5" ht="14.5" x14ac:dyDescent="0.4">
      <c r="A510" s="2" t="s">
        <v>12</v>
      </c>
      <c r="B510" s="2" t="s">
        <v>5</v>
      </c>
      <c r="C510" s="2" t="s">
        <v>52</v>
      </c>
      <c r="D510" s="34" t="str">
        <f t="shared" si="7"/>
        <v>7181</v>
      </c>
      <c r="E510" s="3">
        <v>1050</v>
      </c>
    </row>
    <row r="511" spans="1:5" ht="14.5" x14ac:dyDescent="0.4">
      <c r="A511" s="2" t="s">
        <v>13</v>
      </c>
      <c r="B511" s="2" t="s">
        <v>5</v>
      </c>
      <c r="C511" s="2" t="s">
        <v>52</v>
      </c>
      <c r="D511" s="34" t="str">
        <f t="shared" si="7"/>
        <v>7181</v>
      </c>
      <c r="E511" s="3">
        <v>1048.67</v>
      </c>
    </row>
    <row r="512" spans="1:5" ht="14.5" x14ac:dyDescent="0.4">
      <c r="A512" s="2" t="s">
        <v>14</v>
      </c>
      <c r="B512" s="2" t="s">
        <v>5</v>
      </c>
      <c r="C512" s="2" t="s">
        <v>52</v>
      </c>
      <c r="D512" s="34" t="str">
        <f t="shared" si="7"/>
        <v>7181</v>
      </c>
      <c r="E512" s="3">
        <v>1109.5</v>
      </c>
    </row>
    <row r="513" spans="1:5" ht="14.5" x14ac:dyDescent="0.4">
      <c r="A513" s="2" t="s">
        <v>15</v>
      </c>
      <c r="B513" s="2" t="s">
        <v>5</v>
      </c>
      <c r="C513" s="2" t="s">
        <v>52</v>
      </c>
      <c r="D513" s="34" t="str">
        <f t="shared" si="7"/>
        <v>7181</v>
      </c>
      <c r="E513" s="3">
        <v>512</v>
      </c>
    </row>
    <row r="514" spans="1:5" ht="14.5" x14ac:dyDescent="0.4">
      <c r="A514" s="2" t="s">
        <v>16</v>
      </c>
      <c r="B514" s="2" t="s">
        <v>5</v>
      </c>
      <c r="C514" s="2" t="s">
        <v>52</v>
      </c>
      <c r="D514" s="34" t="str">
        <f t="shared" si="7"/>
        <v>7181</v>
      </c>
      <c r="E514" s="3">
        <v>498.51</v>
      </c>
    </row>
    <row r="515" spans="1:5" ht="14.5" x14ac:dyDescent="0.4">
      <c r="A515" s="2" t="s">
        <v>17</v>
      </c>
      <c r="B515" s="2" t="s">
        <v>5</v>
      </c>
      <c r="C515" s="2" t="s">
        <v>52</v>
      </c>
      <c r="D515" s="34" t="str">
        <f t="shared" ref="D515:D578" si="8">MID(C515,2,4)</f>
        <v>7181</v>
      </c>
      <c r="E515" s="3">
        <v>1018.5</v>
      </c>
    </row>
    <row r="516" spans="1:5" ht="14.5" x14ac:dyDescent="0.4">
      <c r="A516" s="2" t="s">
        <v>18</v>
      </c>
      <c r="B516" s="2" t="s">
        <v>5</v>
      </c>
      <c r="C516" s="2" t="s">
        <v>52</v>
      </c>
      <c r="D516" s="34" t="str">
        <f t="shared" si="8"/>
        <v>7181</v>
      </c>
      <c r="E516" s="3">
        <v>994.4</v>
      </c>
    </row>
    <row r="517" spans="1:5" ht="14.5" x14ac:dyDescent="0.4">
      <c r="A517" s="2" t="s">
        <v>19</v>
      </c>
      <c r="B517" s="2" t="s">
        <v>5</v>
      </c>
      <c r="C517" s="2" t="s">
        <v>52</v>
      </c>
      <c r="D517" s="34" t="str">
        <f t="shared" si="8"/>
        <v>7181</v>
      </c>
      <c r="E517" s="3">
        <v>1000</v>
      </c>
    </row>
    <row r="518" spans="1:5" ht="14.5" x14ac:dyDescent="0.4">
      <c r="A518" s="2" t="s">
        <v>20</v>
      </c>
      <c r="B518" s="2" t="s">
        <v>5</v>
      </c>
      <c r="C518" s="2" t="s">
        <v>52</v>
      </c>
      <c r="D518" s="34" t="str">
        <f t="shared" si="8"/>
        <v>7181</v>
      </c>
      <c r="E518" s="3">
        <v>1020.5</v>
      </c>
    </row>
    <row r="519" spans="1:5" ht="14.5" x14ac:dyDescent="0.4">
      <c r="A519" s="2" t="s">
        <v>21</v>
      </c>
      <c r="B519" s="2" t="s">
        <v>5</v>
      </c>
      <c r="C519" s="2" t="s">
        <v>52</v>
      </c>
      <c r="D519" s="34" t="str">
        <f t="shared" si="8"/>
        <v>7181</v>
      </c>
      <c r="E519" s="3">
        <v>1033</v>
      </c>
    </row>
    <row r="520" spans="1:5" ht="14.5" x14ac:dyDescent="0.4">
      <c r="A520" s="2" t="s">
        <v>22</v>
      </c>
      <c r="B520" s="2" t="s">
        <v>5</v>
      </c>
      <c r="C520" s="2" t="s">
        <v>52</v>
      </c>
      <c r="D520" s="34" t="str">
        <f t="shared" si="8"/>
        <v>7181</v>
      </c>
      <c r="E520" s="3">
        <v>500</v>
      </c>
    </row>
    <row r="521" spans="1:5" ht="14.5" x14ac:dyDescent="0.4">
      <c r="A521" s="2" t="s">
        <v>23</v>
      </c>
      <c r="B521" s="2" t="s">
        <v>5</v>
      </c>
      <c r="C521" s="2" t="s">
        <v>52</v>
      </c>
      <c r="D521" s="34" t="str">
        <f t="shared" si="8"/>
        <v>7181</v>
      </c>
      <c r="E521" s="3">
        <v>500</v>
      </c>
    </row>
    <row r="522" spans="1:5" ht="14.5" x14ac:dyDescent="0.4">
      <c r="A522" s="2" t="s">
        <v>24</v>
      </c>
      <c r="B522" s="2" t="s">
        <v>5</v>
      </c>
      <c r="C522" s="2" t="s">
        <v>52</v>
      </c>
      <c r="D522" s="34" t="str">
        <f t="shared" si="8"/>
        <v>7181</v>
      </c>
      <c r="E522" s="3">
        <v>1041</v>
      </c>
    </row>
    <row r="523" spans="1:5" ht="14.5" x14ac:dyDescent="0.4">
      <c r="A523" s="2" t="s">
        <v>25</v>
      </c>
      <c r="B523" s="2" t="s">
        <v>5</v>
      </c>
      <c r="C523" s="2" t="s">
        <v>52</v>
      </c>
      <c r="D523" s="34" t="str">
        <f t="shared" si="8"/>
        <v>7181</v>
      </c>
      <c r="E523" s="3">
        <v>1041</v>
      </c>
    </row>
    <row r="524" spans="1:5" ht="14.5" x14ac:dyDescent="0.4">
      <c r="A524" s="2" t="s">
        <v>26</v>
      </c>
      <c r="B524" s="2" t="s">
        <v>5</v>
      </c>
      <c r="C524" s="2" t="s">
        <v>52</v>
      </c>
      <c r="D524" s="34" t="str">
        <f t="shared" si="8"/>
        <v>7181</v>
      </c>
      <c r="E524" s="3">
        <v>1039</v>
      </c>
    </row>
    <row r="525" spans="1:5" ht="14.5" x14ac:dyDescent="0.4">
      <c r="A525" s="2" t="s">
        <v>27</v>
      </c>
      <c r="B525" s="2" t="s">
        <v>5</v>
      </c>
      <c r="C525" s="2" t="s">
        <v>52</v>
      </c>
      <c r="D525" s="34" t="str">
        <f t="shared" si="8"/>
        <v>7181</v>
      </c>
      <c r="E525" s="3">
        <v>500</v>
      </c>
    </row>
    <row r="526" spans="1:5" ht="14.5" x14ac:dyDescent="0.4">
      <c r="A526" s="2" t="s">
        <v>28</v>
      </c>
      <c r="B526" s="2" t="s">
        <v>5</v>
      </c>
      <c r="C526" s="2" t="s">
        <v>52</v>
      </c>
      <c r="D526" s="34" t="str">
        <f t="shared" si="8"/>
        <v>7181</v>
      </c>
      <c r="E526" s="3">
        <v>500</v>
      </c>
    </row>
    <row r="527" spans="1:5" ht="14.5" x14ac:dyDescent="0.4">
      <c r="A527" s="2" t="s">
        <v>29</v>
      </c>
      <c r="B527" s="2" t="s">
        <v>5</v>
      </c>
      <c r="C527" s="2" t="s">
        <v>52</v>
      </c>
      <c r="D527" s="34" t="str">
        <f t="shared" si="8"/>
        <v>7181</v>
      </c>
      <c r="E527" s="3">
        <v>500</v>
      </c>
    </row>
    <row r="528" spans="1:5" ht="14.5" x14ac:dyDescent="0.4">
      <c r="A528" s="2" t="s">
        <v>30</v>
      </c>
      <c r="B528" s="2" t="s">
        <v>5</v>
      </c>
      <c r="C528" s="2" t="s">
        <v>52</v>
      </c>
      <c r="D528" s="34" t="str">
        <f t="shared" si="8"/>
        <v>7181</v>
      </c>
      <c r="E528" s="3">
        <v>500</v>
      </c>
    </row>
    <row r="529" spans="1:5" ht="14.5" x14ac:dyDescent="0.4">
      <c r="A529" s="2" t="s">
        <v>31</v>
      </c>
      <c r="B529" s="2" t="s">
        <v>5</v>
      </c>
      <c r="C529" s="2" t="s">
        <v>52</v>
      </c>
      <c r="D529" s="34" t="str">
        <f t="shared" si="8"/>
        <v>7181</v>
      </c>
      <c r="E529" s="3">
        <v>995.67</v>
      </c>
    </row>
    <row r="530" spans="1:5" ht="14.5" x14ac:dyDescent="0.4">
      <c r="A530" s="2" t="s">
        <v>32</v>
      </c>
      <c r="B530" s="2" t="s">
        <v>5</v>
      </c>
      <c r="C530" s="2" t="s">
        <v>52</v>
      </c>
      <c r="D530" s="34" t="str">
        <f t="shared" si="8"/>
        <v>7181</v>
      </c>
      <c r="E530" s="3">
        <v>1041</v>
      </c>
    </row>
    <row r="531" spans="1:5" ht="14.5" x14ac:dyDescent="0.4">
      <c r="A531" s="2" t="s">
        <v>33</v>
      </c>
      <c r="B531" s="2" t="s">
        <v>5</v>
      </c>
      <c r="C531" s="2" t="s">
        <v>52</v>
      </c>
      <c r="D531" s="34" t="str">
        <f t="shared" si="8"/>
        <v>7181</v>
      </c>
      <c r="E531" s="3">
        <v>1020.5</v>
      </c>
    </row>
    <row r="532" spans="1:5" ht="14.5" x14ac:dyDescent="0.4">
      <c r="A532" s="2" t="s">
        <v>34</v>
      </c>
      <c r="B532" s="2" t="s">
        <v>5</v>
      </c>
      <c r="C532" s="2" t="s">
        <v>52</v>
      </c>
      <c r="D532" s="34" t="str">
        <f t="shared" si="8"/>
        <v>7181</v>
      </c>
      <c r="E532" s="3">
        <v>1038.4000000000001</v>
      </c>
    </row>
    <row r="533" spans="1:5" ht="14.5" x14ac:dyDescent="0.4">
      <c r="A533" s="2" t="s">
        <v>35</v>
      </c>
      <c r="B533" s="2" t="s">
        <v>5</v>
      </c>
      <c r="C533" s="2" t="s">
        <v>52</v>
      </c>
      <c r="D533" s="34" t="str">
        <f t="shared" si="8"/>
        <v>7181</v>
      </c>
      <c r="E533" s="3">
        <v>1018.5</v>
      </c>
    </row>
    <row r="534" spans="1:5" ht="14.5" x14ac:dyDescent="0.4">
      <c r="A534" s="2" t="s">
        <v>4</v>
      </c>
      <c r="B534" s="2" t="s">
        <v>5</v>
      </c>
      <c r="C534" s="2" t="s">
        <v>53</v>
      </c>
      <c r="D534" s="34" t="str">
        <f t="shared" si="8"/>
        <v>7200</v>
      </c>
      <c r="E534" s="3">
        <v>237.92</v>
      </c>
    </row>
    <row r="535" spans="1:5" ht="14.5" x14ac:dyDescent="0.4">
      <c r="A535" s="2" t="s">
        <v>7</v>
      </c>
      <c r="B535" s="2" t="s">
        <v>5</v>
      </c>
      <c r="C535" s="2" t="s">
        <v>53</v>
      </c>
      <c r="D535" s="34" t="str">
        <f t="shared" si="8"/>
        <v>7200</v>
      </c>
      <c r="E535" s="3">
        <v>148.21</v>
      </c>
    </row>
    <row r="536" spans="1:5" ht="14.5" x14ac:dyDescent="0.4">
      <c r="A536" s="2" t="s">
        <v>8</v>
      </c>
      <c r="B536" s="2" t="s">
        <v>5</v>
      </c>
      <c r="C536" s="2" t="s">
        <v>53</v>
      </c>
      <c r="D536" s="34" t="str">
        <f t="shared" si="8"/>
        <v>7200</v>
      </c>
      <c r="E536" s="3">
        <v>349.59</v>
      </c>
    </row>
    <row r="537" spans="1:5" ht="14.5" x14ac:dyDescent="0.4">
      <c r="A537" s="2" t="s">
        <v>9</v>
      </c>
      <c r="B537" s="2" t="s">
        <v>5</v>
      </c>
      <c r="C537" s="2" t="s">
        <v>53</v>
      </c>
      <c r="D537" s="34" t="str">
        <f t="shared" si="8"/>
        <v>7200</v>
      </c>
      <c r="E537" s="3">
        <v>299.64999999999998</v>
      </c>
    </row>
    <row r="538" spans="1:5" ht="14.5" x14ac:dyDescent="0.4">
      <c r="A538" s="2" t="s">
        <v>10</v>
      </c>
      <c r="B538" s="2" t="s">
        <v>5</v>
      </c>
      <c r="C538" s="2" t="s">
        <v>53</v>
      </c>
      <c r="D538" s="34" t="str">
        <f t="shared" si="8"/>
        <v>7200</v>
      </c>
      <c r="E538" s="3">
        <v>150.72</v>
      </c>
    </row>
    <row r="539" spans="1:5" ht="14.5" x14ac:dyDescent="0.4">
      <c r="A539" s="2" t="s">
        <v>11</v>
      </c>
      <c r="B539" s="2" t="s">
        <v>5</v>
      </c>
      <c r="C539" s="2" t="s">
        <v>53</v>
      </c>
      <c r="D539" s="34" t="str">
        <f t="shared" si="8"/>
        <v>7200</v>
      </c>
      <c r="E539" s="3">
        <v>189.82</v>
      </c>
    </row>
    <row r="540" spans="1:5" ht="14.5" x14ac:dyDescent="0.4">
      <c r="A540" s="2" t="s">
        <v>12</v>
      </c>
      <c r="B540" s="2" t="s">
        <v>5</v>
      </c>
      <c r="C540" s="2" t="s">
        <v>53</v>
      </c>
      <c r="D540" s="34" t="str">
        <f t="shared" si="8"/>
        <v>7200</v>
      </c>
      <c r="E540" s="3">
        <v>197.88</v>
      </c>
    </row>
    <row r="541" spans="1:5" ht="14.5" x14ac:dyDescent="0.4">
      <c r="A541" s="2" t="s">
        <v>13</v>
      </c>
      <c r="B541" s="2" t="s">
        <v>5</v>
      </c>
      <c r="C541" s="2" t="s">
        <v>53</v>
      </c>
      <c r="D541" s="34" t="str">
        <f t="shared" si="8"/>
        <v>7200</v>
      </c>
      <c r="E541" s="3">
        <v>195.1</v>
      </c>
    </row>
    <row r="542" spans="1:5" ht="14.5" x14ac:dyDescent="0.4">
      <c r="A542" s="2" t="s">
        <v>14</v>
      </c>
      <c r="B542" s="2" t="s">
        <v>5</v>
      </c>
      <c r="C542" s="2" t="s">
        <v>53</v>
      </c>
      <c r="D542" s="34" t="str">
        <f t="shared" si="8"/>
        <v>7200</v>
      </c>
      <c r="E542" s="3">
        <v>208.85</v>
      </c>
    </row>
    <row r="543" spans="1:5" ht="14.5" x14ac:dyDescent="0.4">
      <c r="A543" s="2" t="s">
        <v>15</v>
      </c>
      <c r="B543" s="2" t="s">
        <v>5</v>
      </c>
      <c r="C543" s="2" t="s">
        <v>53</v>
      </c>
      <c r="D543" s="34" t="str">
        <f t="shared" si="8"/>
        <v>7200</v>
      </c>
      <c r="E543" s="3">
        <v>296.77</v>
      </c>
    </row>
    <row r="544" spans="1:5" ht="14.5" x14ac:dyDescent="0.4">
      <c r="A544" s="2" t="s">
        <v>16</v>
      </c>
      <c r="B544" s="2" t="s">
        <v>5</v>
      </c>
      <c r="C544" s="2" t="s">
        <v>53</v>
      </c>
      <c r="D544" s="34" t="str">
        <f t="shared" si="8"/>
        <v>7200</v>
      </c>
      <c r="E544" s="3">
        <v>265.13</v>
      </c>
    </row>
    <row r="545" spans="1:5" ht="14.5" x14ac:dyDescent="0.4">
      <c r="A545" s="2" t="s">
        <v>17</v>
      </c>
      <c r="B545" s="2" t="s">
        <v>5</v>
      </c>
      <c r="C545" s="2" t="s">
        <v>53</v>
      </c>
      <c r="D545" s="34" t="str">
        <f t="shared" si="8"/>
        <v>7200</v>
      </c>
      <c r="E545" s="3">
        <v>160.02000000000001</v>
      </c>
    </row>
    <row r="546" spans="1:5" ht="14.5" x14ac:dyDescent="0.4">
      <c r="A546" s="2" t="s">
        <v>18</v>
      </c>
      <c r="B546" s="2" t="s">
        <v>5</v>
      </c>
      <c r="C546" s="2" t="s">
        <v>53</v>
      </c>
      <c r="D546" s="34" t="str">
        <f t="shared" si="8"/>
        <v>7200</v>
      </c>
      <c r="E546" s="3">
        <v>175.8</v>
      </c>
    </row>
    <row r="547" spans="1:5" ht="14.5" x14ac:dyDescent="0.4">
      <c r="A547" s="2" t="s">
        <v>19</v>
      </c>
      <c r="B547" s="2" t="s">
        <v>5</v>
      </c>
      <c r="C547" s="2" t="s">
        <v>53</v>
      </c>
      <c r="D547" s="34" t="str">
        <f t="shared" si="8"/>
        <v>7200</v>
      </c>
      <c r="E547" s="3">
        <v>166.36</v>
      </c>
    </row>
    <row r="548" spans="1:5" ht="14.5" x14ac:dyDescent="0.4">
      <c r="A548" s="2" t="s">
        <v>20</v>
      </c>
      <c r="B548" s="2" t="s">
        <v>5</v>
      </c>
      <c r="C548" s="2" t="s">
        <v>53</v>
      </c>
      <c r="D548" s="34" t="str">
        <f t="shared" si="8"/>
        <v>7200</v>
      </c>
      <c r="E548" s="3">
        <v>178.32</v>
      </c>
    </row>
    <row r="549" spans="1:5" ht="14.5" x14ac:dyDescent="0.4">
      <c r="A549" s="2" t="s">
        <v>21</v>
      </c>
      <c r="B549" s="2" t="s">
        <v>5</v>
      </c>
      <c r="C549" s="2" t="s">
        <v>53</v>
      </c>
      <c r="D549" s="34" t="str">
        <f t="shared" si="8"/>
        <v>7200</v>
      </c>
      <c r="E549" s="3">
        <v>164.11</v>
      </c>
    </row>
    <row r="550" spans="1:5" ht="14.5" x14ac:dyDescent="0.4">
      <c r="A550" s="2" t="s">
        <v>22</v>
      </c>
      <c r="B550" s="2" t="s">
        <v>5</v>
      </c>
      <c r="C550" s="2" t="s">
        <v>53</v>
      </c>
      <c r="D550" s="34" t="str">
        <f t="shared" si="8"/>
        <v>7200</v>
      </c>
      <c r="E550" s="3">
        <v>280.39999999999998</v>
      </c>
    </row>
    <row r="551" spans="1:5" ht="14.5" x14ac:dyDescent="0.4">
      <c r="A551" s="2" t="s">
        <v>23</v>
      </c>
      <c r="B551" s="2" t="s">
        <v>5</v>
      </c>
      <c r="C551" s="2" t="s">
        <v>53</v>
      </c>
      <c r="D551" s="34" t="str">
        <f t="shared" si="8"/>
        <v>7200</v>
      </c>
      <c r="E551" s="3">
        <v>273.68</v>
      </c>
    </row>
    <row r="552" spans="1:5" ht="14.5" x14ac:dyDescent="0.4">
      <c r="A552" s="2" t="s">
        <v>24</v>
      </c>
      <c r="B552" s="2" t="s">
        <v>5</v>
      </c>
      <c r="C552" s="2" t="s">
        <v>53</v>
      </c>
      <c r="D552" s="34" t="str">
        <f t="shared" si="8"/>
        <v>7200</v>
      </c>
      <c r="E552" s="3">
        <v>163.47999999999999</v>
      </c>
    </row>
    <row r="553" spans="1:5" ht="14.5" x14ac:dyDescent="0.4">
      <c r="A553" s="2" t="s">
        <v>25</v>
      </c>
      <c r="B553" s="2" t="s">
        <v>5</v>
      </c>
      <c r="C553" s="2" t="s">
        <v>53</v>
      </c>
      <c r="D553" s="34" t="str">
        <f t="shared" si="8"/>
        <v>7200</v>
      </c>
      <c r="E553" s="3">
        <v>162.58000000000001</v>
      </c>
    </row>
    <row r="554" spans="1:5" ht="14.5" x14ac:dyDescent="0.4">
      <c r="A554" s="2" t="s">
        <v>26</v>
      </c>
      <c r="B554" s="2" t="s">
        <v>5</v>
      </c>
      <c r="C554" s="2" t="s">
        <v>53</v>
      </c>
      <c r="D554" s="34" t="str">
        <f t="shared" si="8"/>
        <v>7200</v>
      </c>
      <c r="E554" s="3">
        <v>238.67</v>
      </c>
    </row>
    <row r="555" spans="1:5" ht="14.5" x14ac:dyDescent="0.4">
      <c r="A555" s="2" t="s">
        <v>27</v>
      </c>
      <c r="B555" s="2" t="s">
        <v>5</v>
      </c>
      <c r="C555" s="2" t="s">
        <v>53</v>
      </c>
      <c r="D555" s="34" t="str">
        <f t="shared" si="8"/>
        <v>7200</v>
      </c>
      <c r="E555" s="3">
        <v>328.11</v>
      </c>
    </row>
    <row r="556" spans="1:5" ht="14.5" x14ac:dyDescent="0.4">
      <c r="A556" s="2" t="s">
        <v>28</v>
      </c>
      <c r="B556" s="2" t="s">
        <v>5</v>
      </c>
      <c r="C556" s="2" t="s">
        <v>53</v>
      </c>
      <c r="D556" s="34" t="str">
        <f t="shared" si="8"/>
        <v>7200</v>
      </c>
      <c r="E556" s="3">
        <v>296.7</v>
      </c>
    </row>
    <row r="557" spans="1:5" ht="14.5" x14ac:dyDescent="0.4">
      <c r="A557" s="2" t="s">
        <v>29</v>
      </c>
      <c r="B557" s="2" t="s">
        <v>5</v>
      </c>
      <c r="C557" s="2" t="s">
        <v>53</v>
      </c>
      <c r="D557" s="34" t="str">
        <f t="shared" si="8"/>
        <v>7200</v>
      </c>
      <c r="E557" s="3">
        <v>245.88</v>
      </c>
    </row>
    <row r="558" spans="1:5" ht="14.5" x14ac:dyDescent="0.4">
      <c r="A558" s="2" t="s">
        <v>30</v>
      </c>
      <c r="B558" s="2" t="s">
        <v>5</v>
      </c>
      <c r="C558" s="2" t="s">
        <v>53</v>
      </c>
      <c r="D558" s="34" t="str">
        <f t="shared" si="8"/>
        <v>7200</v>
      </c>
      <c r="E558" s="3">
        <v>213.65</v>
      </c>
    </row>
    <row r="559" spans="1:5" ht="14.5" x14ac:dyDescent="0.4">
      <c r="A559" s="2" t="s">
        <v>31</v>
      </c>
      <c r="B559" s="2" t="s">
        <v>5</v>
      </c>
      <c r="C559" s="2" t="s">
        <v>53</v>
      </c>
      <c r="D559" s="34" t="str">
        <f t="shared" si="8"/>
        <v>7200</v>
      </c>
      <c r="E559" s="3">
        <v>197.12</v>
      </c>
    </row>
    <row r="560" spans="1:5" ht="14.5" x14ac:dyDescent="0.4">
      <c r="A560" s="2" t="s">
        <v>32</v>
      </c>
      <c r="B560" s="2" t="s">
        <v>5</v>
      </c>
      <c r="C560" s="2" t="s">
        <v>53</v>
      </c>
      <c r="D560" s="34" t="str">
        <f t="shared" si="8"/>
        <v>7200</v>
      </c>
      <c r="E560" s="3">
        <v>214.87</v>
      </c>
    </row>
    <row r="561" spans="1:5" ht="14.5" x14ac:dyDescent="0.4">
      <c r="A561" s="2" t="s">
        <v>33</v>
      </c>
      <c r="B561" s="2" t="s">
        <v>5</v>
      </c>
      <c r="C561" s="2" t="s">
        <v>53</v>
      </c>
      <c r="D561" s="34" t="str">
        <f t="shared" si="8"/>
        <v>7200</v>
      </c>
      <c r="E561" s="3">
        <v>232.51</v>
      </c>
    </row>
    <row r="562" spans="1:5" ht="14.5" x14ac:dyDescent="0.4">
      <c r="A562" s="2" t="s">
        <v>34</v>
      </c>
      <c r="B562" s="2" t="s">
        <v>5</v>
      </c>
      <c r="C562" s="2" t="s">
        <v>53</v>
      </c>
      <c r="D562" s="34" t="str">
        <f t="shared" si="8"/>
        <v>7200</v>
      </c>
      <c r="E562" s="3">
        <v>216.42</v>
      </c>
    </row>
    <row r="563" spans="1:5" ht="14.5" x14ac:dyDescent="0.4">
      <c r="A563" s="2" t="s">
        <v>35</v>
      </c>
      <c r="B563" s="2" t="s">
        <v>5</v>
      </c>
      <c r="C563" s="2" t="s">
        <v>53</v>
      </c>
      <c r="D563" s="34" t="str">
        <f t="shared" si="8"/>
        <v>7200</v>
      </c>
      <c r="E563" s="3">
        <v>235.58</v>
      </c>
    </row>
    <row r="564" spans="1:5" ht="14.5" x14ac:dyDescent="0.4">
      <c r="A564" s="2" t="s">
        <v>4</v>
      </c>
      <c r="B564" s="2" t="s">
        <v>5</v>
      </c>
      <c r="C564" s="2" t="s">
        <v>54</v>
      </c>
      <c r="D564" s="34" t="str">
        <f t="shared" si="8"/>
        <v>7202</v>
      </c>
      <c r="E564" s="3">
        <v>200</v>
      </c>
    </row>
    <row r="565" spans="1:5" ht="14.5" x14ac:dyDescent="0.4">
      <c r="A565" s="2" t="s">
        <v>7</v>
      </c>
      <c r="B565" s="2" t="s">
        <v>5</v>
      </c>
      <c r="C565" s="2" t="s">
        <v>54</v>
      </c>
      <c r="D565" s="34" t="str">
        <f t="shared" si="8"/>
        <v>7202</v>
      </c>
      <c r="E565" s="3">
        <v>199.2</v>
      </c>
    </row>
    <row r="566" spans="1:5" ht="14.5" x14ac:dyDescent="0.4">
      <c r="A566" s="2" t="s">
        <v>8</v>
      </c>
      <c r="B566" s="2" t="s">
        <v>5</v>
      </c>
      <c r="C566" s="2" t="s">
        <v>54</v>
      </c>
      <c r="D566" s="34" t="str">
        <f t="shared" si="8"/>
        <v>7202</v>
      </c>
      <c r="E566" s="3">
        <v>200</v>
      </c>
    </row>
    <row r="567" spans="1:5" ht="14.5" x14ac:dyDescent="0.4">
      <c r="A567" s="2" t="s">
        <v>9</v>
      </c>
      <c r="B567" s="2" t="s">
        <v>5</v>
      </c>
      <c r="C567" s="2" t="s">
        <v>54</v>
      </c>
      <c r="D567" s="34" t="str">
        <f t="shared" si="8"/>
        <v>7202</v>
      </c>
      <c r="E567" s="3">
        <v>200</v>
      </c>
    </row>
    <row r="568" spans="1:5" ht="14.5" x14ac:dyDescent="0.4">
      <c r="A568" s="2" t="s">
        <v>10</v>
      </c>
      <c r="B568" s="2" t="s">
        <v>5</v>
      </c>
      <c r="C568" s="2" t="s">
        <v>54</v>
      </c>
      <c r="D568" s="34" t="str">
        <f t="shared" si="8"/>
        <v>7202</v>
      </c>
      <c r="E568" s="3">
        <v>200</v>
      </c>
    </row>
    <row r="569" spans="1:5" ht="14.5" x14ac:dyDescent="0.4">
      <c r="A569" s="2" t="s">
        <v>11</v>
      </c>
      <c r="B569" s="2" t="s">
        <v>5</v>
      </c>
      <c r="C569" s="2" t="s">
        <v>54</v>
      </c>
      <c r="D569" s="34" t="str">
        <f t="shared" si="8"/>
        <v>7202</v>
      </c>
      <c r="E569" s="3">
        <v>200</v>
      </c>
    </row>
    <row r="570" spans="1:5" ht="14.5" x14ac:dyDescent="0.4">
      <c r="A570" s="2" t="s">
        <v>12</v>
      </c>
      <c r="B570" s="2" t="s">
        <v>5</v>
      </c>
      <c r="C570" s="2" t="s">
        <v>54</v>
      </c>
      <c r="D570" s="34" t="str">
        <f t="shared" si="8"/>
        <v>7202</v>
      </c>
      <c r="E570" s="3">
        <v>199</v>
      </c>
    </row>
    <row r="571" spans="1:5" ht="14.5" x14ac:dyDescent="0.4">
      <c r="A571" s="2" t="s">
        <v>13</v>
      </c>
      <c r="B571" s="2" t="s">
        <v>5</v>
      </c>
      <c r="C571" s="2" t="s">
        <v>54</v>
      </c>
      <c r="D571" s="34" t="str">
        <f t="shared" si="8"/>
        <v>7202</v>
      </c>
      <c r="E571" s="3">
        <v>200</v>
      </c>
    </row>
    <row r="572" spans="1:5" ht="14.5" x14ac:dyDescent="0.4">
      <c r="A572" s="2" t="s">
        <v>14</v>
      </c>
      <c r="B572" s="2" t="s">
        <v>5</v>
      </c>
      <c r="C572" s="2" t="s">
        <v>54</v>
      </c>
      <c r="D572" s="34" t="str">
        <f t="shared" si="8"/>
        <v>7202</v>
      </c>
      <c r="E572" s="3">
        <v>200</v>
      </c>
    </row>
    <row r="573" spans="1:5" ht="14.5" x14ac:dyDescent="0.4">
      <c r="A573" s="2" t="s">
        <v>15</v>
      </c>
      <c r="B573" s="2" t="s">
        <v>5</v>
      </c>
      <c r="C573" s="2" t="s">
        <v>54</v>
      </c>
      <c r="D573" s="34" t="str">
        <f t="shared" si="8"/>
        <v>7202</v>
      </c>
      <c r="E573" s="3">
        <v>200</v>
      </c>
    </row>
    <row r="574" spans="1:5" ht="14.5" x14ac:dyDescent="0.4">
      <c r="A574" s="2" t="s">
        <v>16</v>
      </c>
      <c r="B574" s="2" t="s">
        <v>5</v>
      </c>
      <c r="C574" s="2" t="s">
        <v>54</v>
      </c>
      <c r="D574" s="34" t="str">
        <f t="shared" si="8"/>
        <v>7202</v>
      </c>
      <c r="E574" s="3">
        <v>200</v>
      </c>
    </row>
    <row r="575" spans="1:5" ht="14.5" x14ac:dyDescent="0.4">
      <c r="A575" s="2" t="s">
        <v>17</v>
      </c>
      <c r="B575" s="2" t="s">
        <v>5</v>
      </c>
      <c r="C575" s="2" t="s">
        <v>54</v>
      </c>
      <c r="D575" s="34" t="str">
        <f t="shared" si="8"/>
        <v>7202</v>
      </c>
      <c r="E575" s="3">
        <v>200</v>
      </c>
    </row>
    <row r="576" spans="1:5" ht="14.5" x14ac:dyDescent="0.4">
      <c r="A576" s="2" t="s">
        <v>18</v>
      </c>
      <c r="B576" s="2" t="s">
        <v>5</v>
      </c>
      <c r="C576" s="2" t="s">
        <v>54</v>
      </c>
      <c r="D576" s="34" t="str">
        <f t="shared" si="8"/>
        <v>7202</v>
      </c>
      <c r="E576" s="3">
        <v>200</v>
      </c>
    </row>
    <row r="577" spans="1:5" ht="14.5" x14ac:dyDescent="0.4">
      <c r="A577" s="2" t="s">
        <v>19</v>
      </c>
      <c r="B577" s="2" t="s">
        <v>5</v>
      </c>
      <c r="C577" s="2" t="s">
        <v>54</v>
      </c>
      <c r="D577" s="34" t="str">
        <f t="shared" si="8"/>
        <v>7202</v>
      </c>
      <c r="E577" s="3">
        <v>200</v>
      </c>
    </row>
    <row r="578" spans="1:5" ht="14.5" x14ac:dyDescent="0.4">
      <c r="A578" s="2" t="s">
        <v>20</v>
      </c>
      <c r="B578" s="2" t="s">
        <v>5</v>
      </c>
      <c r="C578" s="2" t="s">
        <v>54</v>
      </c>
      <c r="D578" s="34" t="str">
        <f t="shared" si="8"/>
        <v>7202</v>
      </c>
      <c r="E578" s="3">
        <v>200</v>
      </c>
    </row>
    <row r="579" spans="1:5" ht="14.5" x14ac:dyDescent="0.4">
      <c r="A579" s="2" t="s">
        <v>21</v>
      </c>
      <c r="B579" s="2" t="s">
        <v>5</v>
      </c>
      <c r="C579" s="2" t="s">
        <v>54</v>
      </c>
      <c r="D579" s="34" t="str">
        <f t="shared" ref="D579:D642" si="9">MID(C579,2,4)</f>
        <v>7202</v>
      </c>
      <c r="E579" s="3">
        <v>200</v>
      </c>
    </row>
    <row r="580" spans="1:5" ht="14.5" x14ac:dyDescent="0.4">
      <c r="A580" s="2" t="s">
        <v>22</v>
      </c>
      <c r="B580" s="2" t="s">
        <v>5</v>
      </c>
      <c r="C580" s="2" t="s">
        <v>54</v>
      </c>
      <c r="D580" s="34" t="str">
        <f t="shared" si="9"/>
        <v>7202</v>
      </c>
      <c r="E580" s="3">
        <v>200</v>
      </c>
    </row>
    <row r="581" spans="1:5" ht="14.5" x14ac:dyDescent="0.4">
      <c r="A581" s="2" t="s">
        <v>23</v>
      </c>
      <c r="B581" s="2" t="s">
        <v>5</v>
      </c>
      <c r="C581" s="2" t="s">
        <v>54</v>
      </c>
      <c r="D581" s="34" t="str">
        <f t="shared" si="9"/>
        <v>7202</v>
      </c>
      <c r="E581" s="3">
        <v>200</v>
      </c>
    </row>
    <row r="582" spans="1:5" ht="14.5" x14ac:dyDescent="0.4">
      <c r="A582" s="2" t="s">
        <v>24</v>
      </c>
      <c r="B582" s="2" t="s">
        <v>5</v>
      </c>
      <c r="C582" s="2" t="s">
        <v>54</v>
      </c>
      <c r="D582" s="34" t="str">
        <f t="shared" si="9"/>
        <v>7202</v>
      </c>
      <c r="E582" s="3">
        <v>200</v>
      </c>
    </row>
    <row r="583" spans="1:5" ht="14.5" x14ac:dyDescent="0.4">
      <c r="A583" s="2" t="s">
        <v>25</v>
      </c>
      <c r="B583" s="2" t="s">
        <v>5</v>
      </c>
      <c r="C583" s="2" t="s">
        <v>54</v>
      </c>
      <c r="D583" s="34" t="str">
        <f t="shared" si="9"/>
        <v>7202</v>
      </c>
      <c r="E583" s="3">
        <v>200</v>
      </c>
    </row>
    <row r="584" spans="1:5" ht="14.5" x14ac:dyDescent="0.4">
      <c r="A584" s="2" t="s">
        <v>26</v>
      </c>
      <c r="B584" s="2" t="s">
        <v>5</v>
      </c>
      <c r="C584" s="2" t="s">
        <v>54</v>
      </c>
      <c r="D584" s="34" t="str">
        <f t="shared" si="9"/>
        <v>7202</v>
      </c>
      <c r="E584" s="3">
        <v>200</v>
      </c>
    </row>
    <row r="585" spans="1:5" ht="14.5" x14ac:dyDescent="0.4">
      <c r="A585" s="2" t="s">
        <v>27</v>
      </c>
      <c r="B585" s="2" t="s">
        <v>5</v>
      </c>
      <c r="C585" s="2" t="s">
        <v>54</v>
      </c>
      <c r="D585" s="34" t="str">
        <f t="shared" si="9"/>
        <v>7202</v>
      </c>
      <c r="E585" s="3">
        <v>200</v>
      </c>
    </row>
    <row r="586" spans="1:5" ht="14.5" x14ac:dyDescent="0.4">
      <c r="A586" s="2" t="s">
        <v>28</v>
      </c>
      <c r="B586" s="2" t="s">
        <v>5</v>
      </c>
      <c r="C586" s="2" t="s">
        <v>54</v>
      </c>
      <c r="D586" s="34" t="str">
        <f t="shared" si="9"/>
        <v>7202</v>
      </c>
      <c r="E586" s="3">
        <v>196</v>
      </c>
    </row>
    <row r="587" spans="1:5" ht="14.5" x14ac:dyDescent="0.4">
      <c r="A587" s="2" t="s">
        <v>29</v>
      </c>
      <c r="B587" s="2" t="s">
        <v>5</v>
      </c>
      <c r="C587" s="2" t="s">
        <v>54</v>
      </c>
      <c r="D587" s="34" t="str">
        <f t="shared" si="9"/>
        <v>7202</v>
      </c>
      <c r="E587" s="3">
        <v>200</v>
      </c>
    </row>
    <row r="588" spans="1:5" ht="14.5" x14ac:dyDescent="0.4">
      <c r="A588" s="2" t="s">
        <v>30</v>
      </c>
      <c r="B588" s="2" t="s">
        <v>5</v>
      </c>
      <c r="C588" s="2" t="s">
        <v>54</v>
      </c>
      <c r="D588" s="34" t="str">
        <f t="shared" si="9"/>
        <v>7202</v>
      </c>
      <c r="E588" s="3">
        <v>200</v>
      </c>
    </row>
    <row r="589" spans="1:5" ht="14.5" x14ac:dyDescent="0.4">
      <c r="A589" s="2" t="s">
        <v>31</v>
      </c>
      <c r="B589" s="2" t="s">
        <v>5</v>
      </c>
      <c r="C589" s="2" t="s">
        <v>54</v>
      </c>
      <c r="D589" s="34" t="str">
        <f t="shared" si="9"/>
        <v>7202</v>
      </c>
      <c r="E589" s="3">
        <v>194</v>
      </c>
    </row>
    <row r="590" spans="1:5" ht="14.5" x14ac:dyDescent="0.4">
      <c r="A590" s="2" t="s">
        <v>32</v>
      </c>
      <c r="B590" s="2" t="s">
        <v>5</v>
      </c>
      <c r="C590" s="2" t="s">
        <v>54</v>
      </c>
      <c r="D590" s="34" t="str">
        <f t="shared" si="9"/>
        <v>7202</v>
      </c>
      <c r="E590" s="3">
        <v>200</v>
      </c>
    </row>
    <row r="591" spans="1:5" ht="14.5" x14ac:dyDescent="0.4">
      <c r="A591" s="2" t="s">
        <v>33</v>
      </c>
      <c r="B591" s="2" t="s">
        <v>5</v>
      </c>
      <c r="C591" s="2" t="s">
        <v>54</v>
      </c>
      <c r="D591" s="34" t="str">
        <f t="shared" si="9"/>
        <v>7202</v>
      </c>
      <c r="E591" s="3">
        <v>200</v>
      </c>
    </row>
    <row r="592" spans="1:5" ht="14.5" x14ac:dyDescent="0.4">
      <c r="A592" s="2" t="s">
        <v>34</v>
      </c>
      <c r="B592" s="2" t="s">
        <v>5</v>
      </c>
      <c r="C592" s="2" t="s">
        <v>54</v>
      </c>
      <c r="D592" s="34" t="str">
        <f t="shared" si="9"/>
        <v>7202</v>
      </c>
      <c r="E592" s="3">
        <v>200</v>
      </c>
    </row>
    <row r="593" spans="1:5" ht="14.5" x14ac:dyDescent="0.4">
      <c r="A593" s="2" t="s">
        <v>35</v>
      </c>
      <c r="B593" s="2" t="s">
        <v>5</v>
      </c>
      <c r="C593" s="2" t="s">
        <v>54</v>
      </c>
      <c r="D593" s="34" t="str">
        <f t="shared" si="9"/>
        <v>7202</v>
      </c>
      <c r="E593" s="3">
        <v>200</v>
      </c>
    </row>
    <row r="594" spans="1:5" ht="14.5" x14ac:dyDescent="0.4">
      <c r="A594" s="2" t="s">
        <v>4</v>
      </c>
      <c r="B594" s="2" t="s">
        <v>5</v>
      </c>
      <c r="C594" s="2" t="s">
        <v>55</v>
      </c>
      <c r="D594" s="34" t="str">
        <f t="shared" si="9"/>
        <v>7275</v>
      </c>
      <c r="E594" s="3">
        <v>1456.4</v>
      </c>
    </row>
    <row r="595" spans="1:5" ht="14.5" x14ac:dyDescent="0.4">
      <c r="A595" s="2" t="s">
        <v>7</v>
      </c>
      <c r="B595" s="2" t="s">
        <v>5</v>
      </c>
      <c r="C595" s="2" t="s">
        <v>55</v>
      </c>
      <c r="D595" s="34" t="str">
        <f t="shared" si="9"/>
        <v>7275</v>
      </c>
      <c r="E595" s="3">
        <v>1000</v>
      </c>
    </row>
    <row r="596" spans="1:5" ht="14.5" x14ac:dyDescent="0.4">
      <c r="A596" s="2" t="s">
        <v>8</v>
      </c>
      <c r="B596" s="2" t="s">
        <v>5</v>
      </c>
      <c r="C596" s="2" t="s">
        <v>55</v>
      </c>
      <c r="D596" s="34" t="str">
        <f t="shared" si="9"/>
        <v>7275</v>
      </c>
      <c r="E596" s="3">
        <v>1000</v>
      </c>
    </row>
    <row r="597" spans="1:5" ht="14.5" x14ac:dyDescent="0.4">
      <c r="A597" s="2" t="s">
        <v>9</v>
      </c>
      <c r="B597" s="2" t="s">
        <v>5</v>
      </c>
      <c r="C597" s="2" t="s">
        <v>55</v>
      </c>
      <c r="D597" s="34" t="str">
        <f t="shared" si="9"/>
        <v>7275</v>
      </c>
      <c r="E597" s="3">
        <v>1000</v>
      </c>
    </row>
    <row r="598" spans="1:5" ht="14.5" x14ac:dyDescent="0.4">
      <c r="A598" s="2" t="s">
        <v>10</v>
      </c>
      <c r="B598" s="2" t="s">
        <v>5</v>
      </c>
      <c r="C598" s="2" t="s">
        <v>55</v>
      </c>
      <c r="D598" s="34" t="str">
        <f t="shared" si="9"/>
        <v>7275</v>
      </c>
      <c r="E598" s="3">
        <v>1000</v>
      </c>
    </row>
    <row r="599" spans="1:5" ht="14.5" x14ac:dyDescent="0.4">
      <c r="A599" s="2" t="s">
        <v>11</v>
      </c>
      <c r="B599" s="2" t="s">
        <v>5</v>
      </c>
      <c r="C599" s="2" t="s">
        <v>55</v>
      </c>
      <c r="D599" s="34" t="str">
        <f t="shared" si="9"/>
        <v>7275</v>
      </c>
      <c r="E599" s="3">
        <v>1000</v>
      </c>
    </row>
    <row r="600" spans="1:5" ht="14.5" x14ac:dyDescent="0.4">
      <c r="A600" s="2" t="s">
        <v>12</v>
      </c>
      <c r="B600" s="2" t="s">
        <v>5</v>
      </c>
      <c r="C600" s="2" t="s">
        <v>55</v>
      </c>
      <c r="D600" s="34" t="str">
        <f t="shared" si="9"/>
        <v>7275</v>
      </c>
      <c r="E600" s="3">
        <v>1000</v>
      </c>
    </row>
    <row r="601" spans="1:5" ht="14.5" x14ac:dyDescent="0.4">
      <c r="A601" s="2" t="s">
        <v>13</v>
      </c>
      <c r="B601" s="2" t="s">
        <v>5</v>
      </c>
      <c r="C601" s="2" t="s">
        <v>55</v>
      </c>
      <c r="D601" s="34" t="str">
        <f t="shared" si="9"/>
        <v>7275</v>
      </c>
      <c r="E601" s="3">
        <v>1000</v>
      </c>
    </row>
    <row r="602" spans="1:5" ht="14.5" x14ac:dyDescent="0.4">
      <c r="A602" s="2" t="s">
        <v>14</v>
      </c>
      <c r="B602" s="2" t="s">
        <v>5</v>
      </c>
      <c r="C602" s="2" t="s">
        <v>55</v>
      </c>
      <c r="D602" s="34" t="str">
        <f t="shared" si="9"/>
        <v>7275</v>
      </c>
      <c r="E602" s="3">
        <v>1000</v>
      </c>
    </row>
    <row r="603" spans="1:5" ht="14.5" x14ac:dyDescent="0.4">
      <c r="A603" s="2" t="s">
        <v>15</v>
      </c>
      <c r="B603" s="2" t="s">
        <v>5</v>
      </c>
      <c r="C603" s="2" t="s">
        <v>55</v>
      </c>
      <c r="D603" s="34" t="str">
        <f t="shared" si="9"/>
        <v>7275</v>
      </c>
      <c r="E603" s="3">
        <v>1000</v>
      </c>
    </row>
    <row r="604" spans="1:5" ht="14.5" x14ac:dyDescent="0.4">
      <c r="A604" s="2" t="s">
        <v>16</v>
      </c>
      <c r="B604" s="2" t="s">
        <v>5</v>
      </c>
      <c r="C604" s="2" t="s">
        <v>55</v>
      </c>
      <c r="D604" s="34" t="str">
        <f t="shared" si="9"/>
        <v>7275</v>
      </c>
      <c r="E604" s="3">
        <v>1000</v>
      </c>
    </row>
    <row r="605" spans="1:5" ht="14.5" x14ac:dyDescent="0.4">
      <c r="A605" s="2" t="s">
        <v>17</v>
      </c>
      <c r="B605" s="2" t="s">
        <v>5</v>
      </c>
      <c r="C605" s="2" t="s">
        <v>55</v>
      </c>
      <c r="D605" s="34" t="str">
        <f t="shared" si="9"/>
        <v>7275</v>
      </c>
      <c r="E605" s="3">
        <v>1000</v>
      </c>
    </row>
    <row r="606" spans="1:5" ht="14.5" x14ac:dyDescent="0.4">
      <c r="A606" s="2" t="s">
        <v>18</v>
      </c>
      <c r="B606" s="2" t="s">
        <v>5</v>
      </c>
      <c r="C606" s="2" t="s">
        <v>55</v>
      </c>
      <c r="D606" s="34" t="str">
        <f t="shared" si="9"/>
        <v>7275</v>
      </c>
      <c r="E606" s="3">
        <v>1000</v>
      </c>
    </row>
    <row r="607" spans="1:5" ht="14.5" x14ac:dyDescent="0.4">
      <c r="A607" s="2" t="s">
        <v>19</v>
      </c>
      <c r="B607" s="2" t="s">
        <v>5</v>
      </c>
      <c r="C607" s="2" t="s">
        <v>55</v>
      </c>
      <c r="D607" s="34" t="str">
        <f t="shared" si="9"/>
        <v>7275</v>
      </c>
      <c r="E607" s="3">
        <v>1000</v>
      </c>
    </row>
    <row r="608" spans="1:5" ht="14.5" x14ac:dyDescent="0.4">
      <c r="A608" s="2" t="s">
        <v>20</v>
      </c>
      <c r="B608" s="2" t="s">
        <v>5</v>
      </c>
      <c r="C608" s="2" t="s">
        <v>55</v>
      </c>
      <c r="D608" s="34" t="str">
        <f t="shared" si="9"/>
        <v>7275</v>
      </c>
      <c r="E608" s="3">
        <v>744.8</v>
      </c>
    </row>
    <row r="609" spans="1:5" ht="14.5" x14ac:dyDescent="0.4">
      <c r="A609" s="2" t="s">
        <v>21</v>
      </c>
      <c r="B609" s="2" t="s">
        <v>5</v>
      </c>
      <c r="C609" s="2" t="s">
        <v>55</v>
      </c>
      <c r="D609" s="34" t="str">
        <f t="shared" si="9"/>
        <v>7275</v>
      </c>
      <c r="E609" s="3">
        <v>700</v>
      </c>
    </row>
    <row r="610" spans="1:5" ht="14.5" x14ac:dyDescent="0.4">
      <c r="A610" s="2" t="s">
        <v>22</v>
      </c>
      <c r="B610" s="2" t="s">
        <v>5</v>
      </c>
      <c r="C610" s="2" t="s">
        <v>55</v>
      </c>
      <c r="D610" s="34" t="str">
        <f t="shared" si="9"/>
        <v>7275</v>
      </c>
      <c r="E610" s="3">
        <v>1000</v>
      </c>
    </row>
    <row r="611" spans="1:5" ht="14.5" x14ac:dyDescent="0.4">
      <c r="A611" s="2" t="s">
        <v>23</v>
      </c>
      <c r="B611" s="2" t="s">
        <v>5</v>
      </c>
      <c r="C611" s="2" t="s">
        <v>55</v>
      </c>
      <c r="D611" s="34" t="str">
        <f t="shared" si="9"/>
        <v>7275</v>
      </c>
      <c r="E611" s="3">
        <v>1000</v>
      </c>
    </row>
    <row r="612" spans="1:5" ht="14.5" x14ac:dyDescent="0.4">
      <c r="A612" s="2" t="s">
        <v>24</v>
      </c>
      <c r="B612" s="2" t="s">
        <v>5</v>
      </c>
      <c r="C612" s="2" t="s">
        <v>55</v>
      </c>
      <c r="D612" s="34" t="str">
        <f t="shared" si="9"/>
        <v>7275</v>
      </c>
      <c r="E612" s="3">
        <v>1000</v>
      </c>
    </row>
    <row r="613" spans="1:5" ht="14.5" x14ac:dyDescent="0.4">
      <c r="A613" s="2" t="s">
        <v>25</v>
      </c>
      <c r="B613" s="2" t="s">
        <v>5</v>
      </c>
      <c r="C613" s="2" t="s">
        <v>55</v>
      </c>
      <c r="D613" s="34" t="str">
        <f t="shared" si="9"/>
        <v>7275</v>
      </c>
      <c r="E613" s="3">
        <v>1000</v>
      </c>
    </row>
    <row r="614" spans="1:5" ht="14.5" x14ac:dyDescent="0.4">
      <c r="A614" s="2" t="s">
        <v>26</v>
      </c>
      <c r="B614" s="2" t="s">
        <v>5</v>
      </c>
      <c r="C614" s="2" t="s">
        <v>55</v>
      </c>
      <c r="D614" s="34" t="str">
        <f t="shared" si="9"/>
        <v>7275</v>
      </c>
      <c r="E614" s="3">
        <v>1000</v>
      </c>
    </row>
    <row r="615" spans="1:5" ht="14.5" x14ac:dyDescent="0.4">
      <c r="A615" s="2" t="s">
        <v>27</v>
      </c>
      <c r="B615" s="2" t="s">
        <v>5</v>
      </c>
      <c r="C615" s="2" t="s">
        <v>55</v>
      </c>
      <c r="D615" s="34" t="str">
        <f t="shared" si="9"/>
        <v>7275</v>
      </c>
      <c r="E615" s="3">
        <v>1000</v>
      </c>
    </row>
    <row r="616" spans="1:5" ht="14.5" x14ac:dyDescent="0.4">
      <c r="A616" s="2" t="s">
        <v>28</v>
      </c>
      <c r="B616" s="2" t="s">
        <v>5</v>
      </c>
      <c r="C616" s="2" t="s">
        <v>55</v>
      </c>
      <c r="D616" s="34" t="str">
        <f t="shared" si="9"/>
        <v>7275</v>
      </c>
      <c r="E616" s="3">
        <v>1000</v>
      </c>
    </row>
    <row r="617" spans="1:5" ht="14.5" x14ac:dyDescent="0.4">
      <c r="A617" s="2" t="s">
        <v>29</v>
      </c>
      <c r="B617" s="2" t="s">
        <v>5</v>
      </c>
      <c r="C617" s="2" t="s">
        <v>55</v>
      </c>
      <c r="D617" s="34" t="str">
        <f t="shared" si="9"/>
        <v>7275</v>
      </c>
      <c r="E617" s="3">
        <v>1000</v>
      </c>
    </row>
    <row r="618" spans="1:5" ht="14.5" x14ac:dyDescent="0.4">
      <c r="A618" s="2" t="s">
        <v>30</v>
      </c>
      <c r="B618" s="2" t="s">
        <v>5</v>
      </c>
      <c r="C618" s="2" t="s">
        <v>55</v>
      </c>
      <c r="D618" s="34" t="str">
        <f t="shared" si="9"/>
        <v>7275</v>
      </c>
      <c r="E618" s="3">
        <v>1000</v>
      </c>
    </row>
    <row r="619" spans="1:5" ht="14.5" x14ac:dyDescent="0.4">
      <c r="A619" s="2" t="s">
        <v>31</v>
      </c>
      <c r="B619" s="2" t="s">
        <v>5</v>
      </c>
      <c r="C619" s="2" t="s">
        <v>55</v>
      </c>
      <c r="D619" s="34" t="str">
        <f t="shared" si="9"/>
        <v>7275</v>
      </c>
      <c r="E619" s="3">
        <v>1000</v>
      </c>
    </row>
    <row r="620" spans="1:5" ht="14.5" x14ac:dyDescent="0.4">
      <c r="A620" s="2" t="s">
        <v>32</v>
      </c>
      <c r="B620" s="2" t="s">
        <v>5</v>
      </c>
      <c r="C620" s="2" t="s">
        <v>55</v>
      </c>
      <c r="D620" s="34" t="str">
        <f t="shared" si="9"/>
        <v>7275</v>
      </c>
      <c r="E620" s="3">
        <v>1000</v>
      </c>
    </row>
    <row r="621" spans="1:5" ht="14.5" x14ac:dyDescent="0.4">
      <c r="A621" s="2" t="s">
        <v>33</v>
      </c>
      <c r="B621" s="2" t="s">
        <v>5</v>
      </c>
      <c r="C621" s="2" t="s">
        <v>55</v>
      </c>
      <c r="D621" s="34" t="str">
        <f t="shared" si="9"/>
        <v>7275</v>
      </c>
      <c r="E621" s="3">
        <v>1000</v>
      </c>
    </row>
    <row r="622" spans="1:5" ht="14.5" x14ac:dyDescent="0.4">
      <c r="A622" s="2" t="s">
        <v>34</v>
      </c>
      <c r="B622" s="2" t="s">
        <v>5</v>
      </c>
      <c r="C622" s="2" t="s">
        <v>55</v>
      </c>
      <c r="D622" s="34" t="str">
        <f t="shared" si="9"/>
        <v>7275</v>
      </c>
      <c r="E622" s="3">
        <v>1000</v>
      </c>
    </row>
    <row r="623" spans="1:5" ht="14.5" x14ac:dyDescent="0.4">
      <c r="A623" s="2" t="s">
        <v>35</v>
      </c>
      <c r="B623" s="2" t="s">
        <v>5</v>
      </c>
      <c r="C623" s="2" t="s">
        <v>55</v>
      </c>
      <c r="D623" s="34" t="str">
        <f t="shared" si="9"/>
        <v>7275</v>
      </c>
      <c r="E623" s="3">
        <v>1000</v>
      </c>
    </row>
    <row r="624" spans="1:5" ht="14.5" x14ac:dyDescent="0.4">
      <c r="A624" s="2" t="s">
        <v>4</v>
      </c>
      <c r="B624" s="2" t="s">
        <v>5</v>
      </c>
      <c r="C624" s="2" t="s">
        <v>56</v>
      </c>
      <c r="D624" s="34" t="str">
        <f t="shared" si="9"/>
        <v>7296</v>
      </c>
      <c r="E624" s="3">
        <v>95</v>
      </c>
    </row>
    <row r="625" spans="1:5" ht="14.5" x14ac:dyDescent="0.4">
      <c r="A625" s="2" t="s">
        <v>7</v>
      </c>
      <c r="B625" s="2" t="s">
        <v>5</v>
      </c>
      <c r="C625" s="2" t="s">
        <v>56</v>
      </c>
      <c r="D625" s="34" t="str">
        <f t="shared" si="9"/>
        <v>7296</v>
      </c>
      <c r="E625" s="3">
        <v>116</v>
      </c>
    </row>
    <row r="626" spans="1:5" ht="14.5" x14ac:dyDescent="0.4">
      <c r="A626" s="2" t="s">
        <v>8</v>
      </c>
      <c r="B626" s="2" t="s">
        <v>5</v>
      </c>
      <c r="C626" s="2" t="s">
        <v>56</v>
      </c>
      <c r="D626" s="34" t="str">
        <f t="shared" si="9"/>
        <v>7296</v>
      </c>
      <c r="E626" s="3">
        <v>153</v>
      </c>
    </row>
    <row r="627" spans="1:5" ht="14.5" x14ac:dyDescent="0.4">
      <c r="A627" s="2" t="s">
        <v>9</v>
      </c>
      <c r="B627" s="2" t="s">
        <v>5</v>
      </c>
      <c r="C627" s="2" t="s">
        <v>56</v>
      </c>
      <c r="D627" s="34" t="str">
        <f t="shared" si="9"/>
        <v>7296</v>
      </c>
      <c r="E627" s="3">
        <v>269</v>
      </c>
    </row>
    <row r="628" spans="1:5" ht="14.5" x14ac:dyDescent="0.4">
      <c r="A628" s="2" t="s">
        <v>10</v>
      </c>
      <c r="B628" s="2" t="s">
        <v>5</v>
      </c>
      <c r="C628" s="2" t="s">
        <v>56</v>
      </c>
      <c r="D628" s="34" t="str">
        <f t="shared" si="9"/>
        <v>7296</v>
      </c>
      <c r="E628" s="3">
        <v>151</v>
      </c>
    </row>
    <row r="629" spans="1:5" ht="14.5" x14ac:dyDescent="0.4">
      <c r="A629" s="2" t="s">
        <v>11</v>
      </c>
      <c r="B629" s="2" t="s">
        <v>5</v>
      </c>
      <c r="C629" s="2" t="s">
        <v>56</v>
      </c>
      <c r="D629" s="34" t="str">
        <f t="shared" si="9"/>
        <v>7296</v>
      </c>
      <c r="E629" s="3">
        <v>297</v>
      </c>
    </row>
    <row r="630" spans="1:5" ht="14.5" x14ac:dyDescent="0.4">
      <c r="A630" s="2" t="s">
        <v>12</v>
      </c>
      <c r="B630" s="2" t="s">
        <v>5</v>
      </c>
      <c r="C630" s="2" t="s">
        <v>56</v>
      </c>
      <c r="D630" s="34" t="str">
        <f t="shared" si="9"/>
        <v>7296</v>
      </c>
      <c r="E630" s="3">
        <v>260</v>
      </c>
    </row>
    <row r="631" spans="1:5" ht="14.5" x14ac:dyDescent="0.4">
      <c r="A631" s="2" t="s">
        <v>13</v>
      </c>
      <c r="B631" s="2" t="s">
        <v>5</v>
      </c>
      <c r="C631" s="2" t="s">
        <v>56</v>
      </c>
      <c r="D631" s="34" t="str">
        <f t="shared" si="9"/>
        <v>7296</v>
      </c>
      <c r="E631" s="3">
        <v>177</v>
      </c>
    </row>
    <row r="632" spans="1:5" ht="14.5" x14ac:dyDescent="0.4">
      <c r="A632" s="2" t="s">
        <v>14</v>
      </c>
      <c r="B632" s="2" t="s">
        <v>5</v>
      </c>
      <c r="C632" s="2" t="s">
        <v>56</v>
      </c>
      <c r="D632" s="34" t="str">
        <f t="shared" si="9"/>
        <v>7296</v>
      </c>
      <c r="E632" s="3">
        <v>179</v>
      </c>
    </row>
    <row r="633" spans="1:5" ht="14.5" x14ac:dyDescent="0.4">
      <c r="A633" s="2" t="s">
        <v>15</v>
      </c>
      <c r="B633" s="2" t="s">
        <v>5</v>
      </c>
      <c r="C633" s="2" t="s">
        <v>56</v>
      </c>
      <c r="D633" s="34" t="str">
        <f t="shared" si="9"/>
        <v>7296</v>
      </c>
      <c r="E633" s="3">
        <v>235</v>
      </c>
    </row>
    <row r="634" spans="1:5" ht="14.5" x14ac:dyDescent="0.4">
      <c r="A634" s="2" t="s">
        <v>16</v>
      </c>
      <c r="B634" s="2" t="s">
        <v>5</v>
      </c>
      <c r="C634" s="2" t="s">
        <v>56</v>
      </c>
      <c r="D634" s="34" t="str">
        <f t="shared" si="9"/>
        <v>7296</v>
      </c>
      <c r="E634" s="3">
        <v>219</v>
      </c>
    </row>
    <row r="635" spans="1:5" ht="14.5" x14ac:dyDescent="0.4">
      <c r="A635" s="2" t="s">
        <v>17</v>
      </c>
      <c r="B635" s="2" t="s">
        <v>5</v>
      </c>
      <c r="C635" s="2" t="s">
        <v>56</v>
      </c>
      <c r="D635" s="34" t="str">
        <f t="shared" si="9"/>
        <v>7296</v>
      </c>
      <c r="E635" s="3">
        <v>235</v>
      </c>
    </row>
    <row r="636" spans="1:5" ht="14.5" x14ac:dyDescent="0.4">
      <c r="A636" s="2" t="s">
        <v>18</v>
      </c>
      <c r="B636" s="2" t="s">
        <v>5</v>
      </c>
      <c r="C636" s="2" t="s">
        <v>56</v>
      </c>
      <c r="D636" s="34" t="str">
        <f t="shared" si="9"/>
        <v>7296</v>
      </c>
      <c r="E636" s="3">
        <v>280</v>
      </c>
    </row>
    <row r="637" spans="1:5" ht="14.5" x14ac:dyDescent="0.4">
      <c r="A637" s="2" t="s">
        <v>19</v>
      </c>
      <c r="B637" s="2" t="s">
        <v>5</v>
      </c>
      <c r="C637" s="2" t="s">
        <v>56</v>
      </c>
      <c r="D637" s="34" t="str">
        <f t="shared" si="9"/>
        <v>7296</v>
      </c>
      <c r="E637" s="3">
        <v>124</v>
      </c>
    </row>
    <row r="638" spans="1:5" ht="14.5" x14ac:dyDescent="0.4">
      <c r="A638" s="2" t="s">
        <v>20</v>
      </c>
      <c r="B638" s="2" t="s">
        <v>5</v>
      </c>
      <c r="C638" s="2" t="s">
        <v>56</v>
      </c>
      <c r="D638" s="34" t="str">
        <f t="shared" si="9"/>
        <v>7296</v>
      </c>
      <c r="E638" s="3">
        <v>131</v>
      </c>
    </row>
    <row r="639" spans="1:5" ht="14.5" x14ac:dyDescent="0.4">
      <c r="A639" s="2" t="s">
        <v>21</v>
      </c>
      <c r="B639" s="2" t="s">
        <v>5</v>
      </c>
      <c r="C639" s="2" t="s">
        <v>56</v>
      </c>
      <c r="D639" s="34" t="str">
        <f t="shared" si="9"/>
        <v>7296</v>
      </c>
      <c r="E639" s="3">
        <v>199</v>
      </c>
    </row>
    <row r="640" spans="1:5" ht="14.5" x14ac:dyDescent="0.4">
      <c r="A640" s="2" t="s">
        <v>22</v>
      </c>
      <c r="B640" s="2" t="s">
        <v>5</v>
      </c>
      <c r="C640" s="2" t="s">
        <v>56</v>
      </c>
      <c r="D640" s="34" t="str">
        <f t="shared" si="9"/>
        <v>7296</v>
      </c>
      <c r="E640" s="3">
        <v>162</v>
      </c>
    </row>
    <row r="641" spans="1:5" ht="14.5" x14ac:dyDescent="0.4">
      <c r="A641" s="2" t="s">
        <v>23</v>
      </c>
      <c r="B641" s="2" t="s">
        <v>5</v>
      </c>
      <c r="C641" s="2" t="s">
        <v>56</v>
      </c>
      <c r="D641" s="34" t="str">
        <f t="shared" si="9"/>
        <v>7296</v>
      </c>
      <c r="E641" s="3">
        <v>199</v>
      </c>
    </row>
    <row r="642" spans="1:5" ht="14.5" x14ac:dyDescent="0.4">
      <c r="A642" s="2" t="s">
        <v>24</v>
      </c>
      <c r="B642" s="2" t="s">
        <v>5</v>
      </c>
      <c r="C642" s="2" t="s">
        <v>56</v>
      </c>
      <c r="D642" s="34" t="str">
        <f t="shared" si="9"/>
        <v>7296</v>
      </c>
      <c r="E642" s="3">
        <v>167</v>
      </c>
    </row>
    <row r="643" spans="1:5" ht="14.5" x14ac:dyDescent="0.4">
      <c r="A643" s="2" t="s">
        <v>25</v>
      </c>
      <c r="B643" s="2" t="s">
        <v>5</v>
      </c>
      <c r="C643" s="2" t="s">
        <v>56</v>
      </c>
      <c r="D643" s="34" t="str">
        <f t="shared" ref="D643:D706" si="10">MID(C643,2,4)</f>
        <v>7296</v>
      </c>
      <c r="E643" s="3">
        <v>348</v>
      </c>
    </row>
    <row r="644" spans="1:5" ht="14.5" x14ac:dyDescent="0.4">
      <c r="A644" s="2" t="s">
        <v>26</v>
      </c>
      <c r="B644" s="2" t="s">
        <v>5</v>
      </c>
      <c r="C644" s="2" t="s">
        <v>56</v>
      </c>
      <c r="D644" s="34" t="str">
        <f t="shared" si="10"/>
        <v>7296</v>
      </c>
      <c r="E644" s="3">
        <v>281</v>
      </c>
    </row>
    <row r="645" spans="1:5" ht="14.5" x14ac:dyDescent="0.4">
      <c r="A645" s="2" t="s">
        <v>27</v>
      </c>
      <c r="B645" s="2" t="s">
        <v>5</v>
      </c>
      <c r="C645" s="2" t="s">
        <v>56</v>
      </c>
      <c r="D645" s="34" t="str">
        <f t="shared" si="10"/>
        <v>7296</v>
      </c>
      <c r="E645" s="3">
        <v>140</v>
      </c>
    </row>
    <row r="646" spans="1:5" ht="14.5" x14ac:dyDescent="0.4">
      <c r="A646" s="2" t="s">
        <v>28</v>
      </c>
      <c r="B646" s="2" t="s">
        <v>5</v>
      </c>
      <c r="C646" s="2" t="s">
        <v>56</v>
      </c>
      <c r="D646" s="34" t="str">
        <f t="shared" si="10"/>
        <v>7296</v>
      </c>
      <c r="E646" s="3">
        <v>168</v>
      </c>
    </row>
    <row r="647" spans="1:5" ht="14.5" x14ac:dyDescent="0.4">
      <c r="A647" s="2" t="s">
        <v>29</v>
      </c>
      <c r="B647" s="2" t="s">
        <v>5</v>
      </c>
      <c r="C647" s="2" t="s">
        <v>56</v>
      </c>
      <c r="D647" s="34" t="str">
        <f t="shared" si="10"/>
        <v>7296</v>
      </c>
      <c r="E647" s="3">
        <v>207</v>
      </c>
    </row>
    <row r="648" spans="1:5" ht="14.5" x14ac:dyDescent="0.4">
      <c r="A648" s="2" t="s">
        <v>30</v>
      </c>
      <c r="B648" s="2" t="s">
        <v>5</v>
      </c>
      <c r="C648" s="2" t="s">
        <v>56</v>
      </c>
      <c r="D648" s="34" t="str">
        <f t="shared" si="10"/>
        <v>7296</v>
      </c>
      <c r="E648" s="3">
        <v>209</v>
      </c>
    </row>
    <row r="649" spans="1:5" ht="14.5" x14ac:dyDescent="0.4">
      <c r="A649" s="2" t="s">
        <v>31</v>
      </c>
      <c r="B649" s="2" t="s">
        <v>5</v>
      </c>
      <c r="C649" s="2" t="s">
        <v>56</v>
      </c>
      <c r="D649" s="34" t="str">
        <f t="shared" si="10"/>
        <v>7296</v>
      </c>
      <c r="E649" s="3">
        <v>61</v>
      </c>
    </row>
    <row r="650" spans="1:5" ht="14.5" x14ac:dyDescent="0.4">
      <c r="A650" s="2" t="s">
        <v>33</v>
      </c>
      <c r="B650" s="2" t="s">
        <v>5</v>
      </c>
      <c r="C650" s="2" t="s">
        <v>56</v>
      </c>
      <c r="D650" s="34" t="str">
        <f t="shared" si="10"/>
        <v>7296</v>
      </c>
      <c r="E650" s="3">
        <v>237</v>
      </c>
    </row>
    <row r="651" spans="1:5" ht="14.5" x14ac:dyDescent="0.4">
      <c r="A651" s="2" t="s">
        <v>34</v>
      </c>
      <c r="B651" s="2" t="s">
        <v>5</v>
      </c>
      <c r="C651" s="2" t="s">
        <v>56</v>
      </c>
      <c r="D651" s="34" t="str">
        <f t="shared" si="10"/>
        <v>7296</v>
      </c>
      <c r="E651" s="3">
        <v>202</v>
      </c>
    </row>
    <row r="652" spans="1:5" ht="14.5" x14ac:dyDescent="0.4">
      <c r="A652" s="2" t="s">
        <v>35</v>
      </c>
      <c r="B652" s="2" t="s">
        <v>5</v>
      </c>
      <c r="C652" s="2" t="s">
        <v>56</v>
      </c>
      <c r="D652" s="34" t="str">
        <f t="shared" si="10"/>
        <v>7296</v>
      </c>
      <c r="E652" s="3">
        <v>192</v>
      </c>
    </row>
    <row r="653" spans="1:5" ht="14.5" x14ac:dyDescent="0.4">
      <c r="A653" s="2" t="s">
        <v>4</v>
      </c>
      <c r="B653" s="2" t="s">
        <v>5</v>
      </c>
      <c r="C653" s="2" t="s">
        <v>57</v>
      </c>
      <c r="D653" s="34" t="str">
        <f t="shared" si="10"/>
        <v>7316</v>
      </c>
      <c r="E653" s="3">
        <v>2536.5</v>
      </c>
    </row>
    <row r="654" spans="1:5" ht="14.5" x14ac:dyDescent="0.4">
      <c r="A654" s="2" t="s">
        <v>7</v>
      </c>
      <c r="B654" s="2" t="s">
        <v>5</v>
      </c>
      <c r="C654" s="2" t="s">
        <v>57</v>
      </c>
      <c r="D654" s="34" t="str">
        <f t="shared" si="10"/>
        <v>7316</v>
      </c>
      <c r="E654" s="3">
        <v>2548.1</v>
      </c>
    </row>
    <row r="655" spans="1:5" ht="14.5" x14ac:dyDescent="0.4">
      <c r="A655" s="2" t="s">
        <v>8</v>
      </c>
      <c r="B655" s="2" t="s">
        <v>5</v>
      </c>
      <c r="C655" s="2" t="s">
        <v>57</v>
      </c>
      <c r="D655" s="34" t="str">
        <f t="shared" si="10"/>
        <v>7316</v>
      </c>
      <c r="E655" s="3">
        <v>1833.1</v>
      </c>
    </row>
    <row r="656" spans="1:5" ht="14.5" x14ac:dyDescent="0.4">
      <c r="A656" s="2" t="s">
        <v>9</v>
      </c>
      <c r="B656" s="2" t="s">
        <v>5</v>
      </c>
      <c r="C656" s="2" t="s">
        <v>57</v>
      </c>
      <c r="D656" s="34" t="str">
        <f t="shared" si="10"/>
        <v>7316</v>
      </c>
      <c r="E656" s="3">
        <v>1802.4</v>
      </c>
    </row>
    <row r="657" spans="1:5" ht="14.5" x14ac:dyDescent="0.4">
      <c r="A657" s="2" t="s">
        <v>10</v>
      </c>
      <c r="B657" s="2" t="s">
        <v>5</v>
      </c>
      <c r="C657" s="2" t="s">
        <v>57</v>
      </c>
      <c r="D657" s="34" t="str">
        <f t="shared" si="10"/>
        <v>7316</v>
      </c>
      <c r="E657" s="3">
        <v>2444.6</v>
      </c>
    </row>
    <row r="658" spans="1:5" ht="14.5" x14ac:dyDescent="0.4">
      <c r="A658" s="2" t="s">
        <v>11</v>
      </c>
      <c r="B658" s="2" t="s">
        <v>5</v>
      </c>
      <c r="C658" s="2" t="s">
        <v>57</v>
      </c>
      <c r="D658" s="34" t="str">
        <f t="shared" si="10"/>
        <v>7316</v>
      </c>
      <c r="E658" s="3">
        <v>2402.4</v>
      </c>
    </row>
    <row r="659" spans="1:5" ht="14.5" x14ac:dyDescent="0.4">
      <c r="A659" s="2" t="s">
        <v>12</v>
      </c>
      <c r="B659" s="2" t="s">
        <v>5</v>
      </c>
      <c r="C659" s="2" t="s">
        <v>57</v>
      </c>
      <c r="D659" s="34" t="str">
        <f t="shared" si="10"/>
        <v>7316</v>
      </c>
      <c r="E659" s="3">
        <v>2402.1</v>
      </c>
    </row>
    <row r="660" spans="1:5" ht="14.5" x14ac:dyDescent="0.4">
      <c r="A660" s="2" t="s">
        <v>13</v>
      </c>
      <c r="B660" s="2" t="s">
        <v>5</v>
      </c>
      <c r="C660" s="2" t="s">
        <v>57</v>
      </c>
      <c r="D660" s="34" t="str">
        <f t="shared" si="10"/>
        <v>7316</v>
      </c>
      <c r="E660" s="3">
        <v>2483.1999999999998</v>
      </c>
    </row>
    <row r="661" spans="1:5" ht="14.5" x14ac:dyDescent="0.4">
      <c r="A661" s="2" t="s">
        <v>14</v>
      </c>
      <c r="B661" s="2" t="s">
        <v>5</v>
      </c>
      <c r="C661" s="2" t="s">
        <v>57</v>
      </c>
      <c r="D661" s="34" t="str">
        <f t="shared" si="10"/>
        <v>7316</v>
      </c>
      <c r="E661" s="3">
        <v>1997</v>
      </c>
    </row>
    <row r="662" spans="1:5" ht="14.5" x14ac:dyDescent="0.4">
      <c r="A662" s="2" t="s">
        <v>15</v>
      </c>
      <c r="B662" s="2" t="s">
        <v>5</v>
      </c>
      <c r="C662" s="2" t="s">
        <v>57</v>
      </c>
      <c r="D662" s="34" t="str">
        <f t="shared" si="10"/>
        <v>7316</v>
      </c>
      <c r="E662" s="3">
        <v>1832.1</v>
      </c>
    </row>
    <row r="663" spans="1:5" ht="14.5" x14ac:dyDescent="0.4">
      <c r="A663" s="2" t="s">
        <v>16</v>
      </c>
      <c r="B663" s="2" t="s">
        <v>5</v>
      </c>
      <c r="C663" s="2" t="s">
        <v>57</v>
      </c>
      <c r="D663" s="34" t="str">
        <f t="shared" si="10"/>
        <v>7316</v>
      </c>
      <c r="E663" s="3">
        <v>1891.7</v>
      </c>
    </row>
    <row r="664" spans="1:5" ht="14.5" x14ac:dyDescent="0.4">
      <c r="A664" s="2" t="s">
        <v>17</v>
      </c>
      <c r="B664" s="2" t="s">
        <v>5</v>
      </c>
      <c r="C664" s="2" t="s">
        <v>57</v>
      </c>
      <c r="D664" s="34" t="str">
        <f t="shared" si="10"/>
        <v>7316</v>
      </c>
      <c r="E664" s="3">
        <v>2491.1999999999998</v>
      </c>
    </row>
    <row r="665" spans="1:5" ht="14.5" x14ac:dyDescent="0.4">
      <c r="A665" s="2" t="s">
        <v>18</v>
      </c>
      <c r="B665" s="2" t="s">
        <v>5</v>
      </c>
      <c r="C665" s="2" t="s">
        <v>57</v>
      </c>
      <c r="D665" s="34" t="str">
        <f t="shared" si="10"/>
        <v>7316</v>
      </c>
      <c r="E665" s="3">
        <v>2489</v>
      </c>
    </row>
    <row r="666" spans="1:5" ht="14.5" x14ac:dyDescent="0.4">
      <c r="A666" s="2" t="s">
        <v>19</v>
      </c>
      <c r="B666" s="2" t="s">
        <v>5</v>
      </c>
      <c r="C666" s="2" t="s">
        <v>57</v>
      </c>
      <c r="D666" s="34" t="str">
        <f t="shared" si="10"/>
        <v>7316</v>
      </c>
      <c r="E666" s="3">
        <v>2410</v>
      </c>
    </row>
    <row r="667" spans="1:5" ht="14.5" x14ac:dyDescent="0.4">
      <c r="A667" s="2" t="s">
        <v>20</v>
      </c>
      <c r="B667" s="2" t="s">
        <v>5</v>
      </c>
      <c r="C667" s="2" t="s">
        <v>57</v>
      </c>
      <c r="D667" s="34" t="str">
        <f t="shared" si="10"/>
        <v>7316</v>
      </c>
      <c r="E667" s="3">
        <v>2286.6999999999998</v>
      </c>
    </row>
    <row r="668" spans="1:5" ht="14.5" x14ac:dyDescent="0.4">
      <c r="A668" s="2" t="s">
        <v>21</v>
      </c>
      <c r="B668" s="2" t="s">
        <v>5</v>
      </c>
      <c r="C668" s="2" t="s">
        <v>57</v>
      </c>
      <c r="D668" s="34" t="str">
        <f t="shared" si="10"/>
        <v>7316</v>
      </c>
      <c r="E668" s="3">
        <v>1909.1</v>
      </c>
    </row>
    <row r="669" spans="1:5" ht="14.5" x14ac:dyDescent="0.4">
      <c r="A669" s="2" t="s">
        <v>22</v>
      </c>
      <c r="B669" s="2" t="s">
        <v>5</v>
      </c>
      <c r="C669" s="2" t="s">
        <v>57</v>
      </c>
      <c r="D669" s="34" t="str">
        <f t="shared" si="10"/>
        <v>7316</v>
      </c>
      <c r="E669" s="3">
        <v>1840.2</v>
      </c>
    </row>
    <row r="670" spans="1:5" ht="14.5" x14ac:dyDescent="0.4">
      <c r="A670" s="2" t="s">
        <v>23</v>
      </c>
      <c r="B670" s="2" t="s">
        <v>5</v>
      </c>
      <c r="C670" s="2" t="s">
        <v>57</v>
      </c>
      <c r="D670" s="34" t="str">
        <f t="shared" si="10"/>
        <v>7316</v>
      </c>
      <c r="E670" s="3">
        <v>1799.7</v>
      </c>
    </row>
    <row r="671" spans="1:5" ht="14.5" x14ac:dyDescent="0.4">
      <c r="A671" s="2" t="s">
        <v>24</v>
      </c>
      <c r="B671" s="2" t="s">
        <v>5</v>
      </c>
      <c r="C671" s="2" t="s">
        <v>57</v>
      </c>
      <c r="D671" s="34" t="str">
        <f t="shared" si="10"/>
        <v>7316</v>
      </c>
      <c r="E671" s="3">
        <v>2488.6</v>
      </c>
    </row>
    <row r="672" spans="1:5" ht="14.5" x14ac:dyDescent="0.4">
      <c r="A672" s="2" t="s">
        <v>25</v>
      </c>
      <c r="B672" s="2" t="s">
        <v>5</v>
      </c>
      <c r="C672" s="2" t="s">
        <v>57</v>
      </c>
      <c r="D672" s="34" t="str">
        <f t="shared" si="10"/>
        <v>7316</v>
      </c>
      <c r="E672" s="3">
        <v>2372.5</v>
      </c>
    </row>
    <row r="673" spans="1:5" ht="14.5" x14ac:dyDescent="0.4">
      <c r="A673" s="2" t="s">
        <v>26</v>
      </c>
      <c r="B673" s="2" t="s">
        <v>5</v>
      </c>
      <c r="C673" s="2" t="s">
        <v>57</v>
      </c>
      <c r="D673" s="34" t="str">
        <f t="shared" si="10"/>
        <v>7316</v>
      </c>
      <c r="E673" s="3">
        <v>2349.6</v>
      </c>
    </row>
    <row r="674" spans="1:5" ht="14.5" x14ac:dyDescent="0.4">
      <c r="A674" s="2" t="s">
        <v>27</v>
      </c>
      <c r="B674" s="2" t="s">
        <v>5</v>
      </c>
      <c r="C674" s="2" t="s">
        <v>57</v>
      </c>
      <c r="D674" s="34" t="str">
        <f t="shared" si="10"/>
        <v>7316</v>
      </c>
      <c r="E674" s="3">
        <v>1791.6</v>
      </c>
    </row>
    <row r="675" spans="1:5" ht="14.5" x14ac:dyDescent="0.4">
      <c r="A675" s="2" t="s">
        <v>28</v>
      </c>
      <c r="B675" s="2" t="s">
        <v>5</v>
      </c>
      <c r="C675" s="2" t="s">
        <v>57</v>
      </c>
      <c r="D675" s="34" t="str">
        <f t="shared" si="10"/>
        <v>7316</v>
      </c>
      <c r="E675" s="3">
        <v>1929.4</v>
      </c>
    </row>
    <row r="676" spans="1:5" ht="14.5" x14ac:dyDescent="0.4">
      <c r="A676" s="2" t="s">
        <v>29</v>
      </c>
      <c r="B676" s="2" t="s">
        <v>5</v>
      </c>
      <c r="C676" s="2" t="s">
        <v>57</v>
      </c>
      <c r="D676" s="34" t="str">
        <f t="shared" si="10"/>
        <v>7316</v>
      </c>
      <c r="E676" s="3">
        <v>1861.4</v>
      </c>
    </row>
    <row r="677" spans="1:5" ht="14.5" x14ac:dyDescent="0.4">
      <c r="A677" s="2" t="s">
        <v>30</v>
      </c>
      <c r="B677" s="2" t="s">
        <v>5</v>
      </c>
      <c r="C677" s="2" t="s">
        <v>57</v>
      </c>
      <c r="D677" s="34" t="str">
        <f t="shared" si="10"/>
        <v>7316</v>
      </c>
      <c r="E677" s="3">
        <v>2458.5</v>
      </c>
    </row>
    <row r="678" spans="1:5" ht="14.5" x14ac:dyDescent="0.4">
      <c r="A678" s="2" t="s">
        <v>31</v>
      </c>
      <c r="B678" s="2" t="s">
        <v>5</v>
      </c>
      <c r="C678" s="2" t="s">
        <v>57</v>
      </c>
      <c r="D678" s="34" t="str">
        <f t="shared" si="10"/>
        <v>7316</v>
      </c>
      <c r="E678" s="3">
        <v>2990.1</v>
      </c>
    </row>
    <row r="679" spans="1:5" ht="14.5" x14ac:dyDescent="0.4">
      <c r="A679" s="2" t="s">
        <v>32</v>
      </c>
      <c r="B679" s="2" t="s">
        <v>5</v>
      </c>
      <c r="C679" s="2" t="s">
        <v>57</v>
      </c>
      <c r="D679" s="34" t="str">
        <f t="shared" si="10"/>
        <v>7316</v>
      </c>
      <c r="E679" s="3">
        <v>2994.1</v>
      </c>
    </row>
    <row r="680" spans="1:5" ht="14.5" x14ac:dyDescent="0.4">
      <c r="A680" s="2" t="s">
        <v>33</v>
      </c>
      <c r="B680" s="2" t="s">
        <v>5</v>
      </c>
      <c r="C680" s="2" t="s">
        <v>57</v>
      </c>
      <c r="D680" s="34" t="str">
        <f t="shared" si="10"/>
        <v>7316</v>
      </c>
      <c r="E680" s="3">
        <v>2994.6</v>
      </c>
    </row>
    <row r="681" spans="1:5" ht="14.5" x14ac:dyDescent="0.4">
      <c r="A681" s="2" t="s">
        <v>34</v>
      </c>
      <c r="B681" s="2" t="s">
        <v>5</v>
      </c>
      <c r="C681" s="2" t="s">
        <v>57</v>
      </c>
      <c r="D681" s="34" t="str">
        <f t="shared" si="10"/>
        <v>7316</v>
      </c>
      <c r="E681" s="3">
        <v>2926.4</v>
      </c>
    </row>
    <row r="682" spans="1:5" ht="14.5" x14ac:dyDescent="0.4">
      <c r="A682" s="2" t="s">
        <v>35</v>
      </c>
      <c r="B682" s="2" t="s">
        <v>5</v>
      </c>
      <c r="C682" s="2" t="s">
        <v>57</v>
      </c>
      <c r="D682" s="34" t="str">
        <f t="shared" si="10"/>
        <v>7316</v>
      </c>
      <c r="E682" s="3">
        <v>2952.4</v>
      </c>
    </row>
    <row r="683" spans="1:5" ht="14.5" x14ac:dyDescent="0.4">
      <c r="A683" s="2" t="s">
        <v>4</v>
      </c>
      <c r="B683" s="2" t="s">
        <v>5</v>
      </c>
      <c r="C683" s="2" t="s">
        <v>58</v>
      </c>
      <c r="D683" s="34" t="str">
        <f t="shared" si="10"/>
        <v>7363</v>
      </c>
      <c r="E683" s="3">
        <v>63</v>
      </c>
    </row>
    <row r="684" spans="1:5" ht="14.5" x14ac:dyDescent="0.4">
      <c r="A684" s="2" t="s">
        <v>7</v>
      </c>
      <c r="B684" s="2" t="s">
        <v>5</v>
      </c>
      <c r="C684" s="2" t="s">
        <v>58</v>
      </c>
      <c r="D684" s="34" t="str">
        <f t="shared" si="10"/>
        <v>7363</v>
      </c>
      <c r="E684" s="3">
        <v>58.2</v>
      </c>
    </row>
    <row r="685" spans="1:5" ht="14.5" x14ac:dyDescent="0.4">
      <c r="A685" s="2" t="s">
        <v>8</v>
      </c>
      <c r="B685" s="2" t="s">
        <v>5</v>
      </c>
      <c r="C685" s="2" t="s">
        <v>58</v>
      </c>
      <c r="D685" s="34" t="str">
        <f t="shared" si="10"/>
        <v>7363</v>
      </c>
      <c r="E685" s="3">
        <v>111.6</v>
      </c>
    </row>
    <row r="686" spans="1:5" ht="14.5" x14ac:dyDescent="0.4">
      <c r="A686" s="2" t="s">
        <v>9</v>
      </c>
      <c r="B686" s="2" t="s">
        <v>5</v>
      </c>
      <c r="C686" s="2" t="s">
        <v>58</v>
      </c>
      <c r="D686" s="34" t="str">
        <f t="shared" si="10"/>
        <v>7363</v>
      </c>
      <c r="E686" s="3">
        <v>100.8</v>
      </c>
    </row>
    <row r="687" spans="1:5" ht="14.5" x14ac:dyDescent="0.4">
      <c r="A687" s="2" t="s">
        <v>10</v>
      </c>
      <c r="B687" s="2" t="s">
        <v>5</v>
      </c>
      <c r="C687" s="2" t="s">
        <v>58</v>
      </c>
      <c r="D687" s="34" t="str">
        <f t="shared" si="10"/>
        <v>7363</v>
      </c>
      <c r="E687" s="3">
        <v>76.8</v>
      </c>
    </row>
    <row r="688" spans="1:5" ht="14.5" x14ac:dyDescent="0.4">
      <c r="A688" s="2" t="s">
        <v>11</v>
      </c>
      <c r="B688" s="2" t="s">
        <v>5</v>
      </c>
      <c r="C688" s="2" t="s">
        <v>58</v>
      </c>
      <c r="D688" s="34" t="str">
        <f t="shared" si="10"/>
        <v>7363</v>
      </c>
      <c r="E688" s="3">
        <v>65.599999999999994</v>
      </c>
    </row>
    <row r="689" spans="1:5" ht="14.5" x14ac:dyDescent="0.4">
      <c r="A689" s="2" t="s">
        <v>12</v>
      </c>
      <c r="B689" s="2" t="s">
        <v>5</v>
      </c>
      <c r="C689" s="2" t="s">
        <v>58</v>
      </c>
      <c r="D689" s="34" t="str">
        <f t="shared" si="10"/>
        <v>7363</v>
      </c>
      <c r="E689" s="3">
        <v>51.6</v>
      </c>
    </row>
    <row r="690" spans="1:5" ht="14.5" x14ac:dyDescent="0.4">
      <c r="A690" s="2" t="s">
        <v>13</v>
      </c>
      <c r="B690" s="2" t="s">
        <v>5</v>
      </c>
      <c r="C690" s="2" t="s">
        <v>58</v>
      </c>
      <c r="D690" s="34" t="str">
        <f t="shared" si="10"/>
        <v>7363</v>
      </c>
      <c r="E690" s="3">
        <v>42.6</v>
      </c>
    </row>
    <row r="691" spans="1:5" ht="14.5" x14ac:dyDescent="0.4">
      <c r="A691" s="2" t="s">
        <v>14</v>
      </c>
      <c r="B691" s="2" t="s">
        <v>5</v>
      </c>
      <c r="C691" s="2" t="s">
        <v>58</v>
      </c>
      <c r="D691" s="34" t="str">
        <f t="shared" si="10"/>
        <v>7363</v>
      </c>
      <c r="E691" s="3">
        <v>60</v>
      </c>
    </row>
    <row r="692" spans="1:5" ht="14.5" x14ac:dyDescent="0.4">
      <c r="A692" s="2" t="s">
        <v>15</v>
      </c>
      <c r="B692" s="2" t="s">
        <v>5</v>
      </c>
      <c r="C692" s="2" t="s">
        <v>58</v>
      </c>
      <c r="D692" s="34" t="str">
        <f t="shared" si="10"/>
        <v>7363</v>
      </c>
      <c r="E692" s="3">
        <v>86.6</v>
      </c>
    </row>
    <row r="693" spans="1:5" ht="14.5" x14ac:dyDescent="0.4">
      <c r="A693" s="2" t="s">
        <v>16</v>
      </c>
      <c r="B693" s="2" t="s">
        <v>5</v>
      </c>
      <c r="C693" s="2" t="s">
        <v>58</v>
      </c>
      <c r="D693" s="34" t="str">
        <f t="shared" si="10"/>
        <v>7363</v>
      </c>
      <c r="E693" s="3">
        <v>109.6</v>
      </c>
    </row>
    <row r="694" spans="1:5" ht="14.5" x14ac:dyDescent="0.4">
      <c r="A694" s="2" t="s">
        <v>17</v>
      </c>
      <c r="B694" s="2" t="s">
        <v>5</v>
      </c>
      <c r="C694" s="2" t="s">
        <v>58</v>
      </c>
      <c r="D694" s="34" t="str">
        <f t="shared" si="10"/>
        <v>7363</v>
      </c>
      <c r="E694" s="3">
        <v>71.2</v>
      </c>
    </row>
    <row r="695" spans="1:5" ht="14.5" x14ac:dyDescent="0.4">
      <c r="A695" s="2" t="s">
        <v>18</v>
      </c>
      <c r="B695" s="2" t="s">
        <v>5</v>
      </c>
      <c r="C695" s="2" t="s">
        <v>58</v>
      </c>
      <c r="D695" s="34" t="str">
        <f t="shared" si="10"/>
        <v>7363</v>
      </c>
      <c r="E695" s="3">
        <v>73.599999999999994</v>
      </c>
    </row>
    <row r="696" spans="1:5" ht="14.5" x14ac:dyDescent="0.4">
      <c r="A696" s="2" t="s">
        <v>19</v>
      </c>
      <c r="B696" s="2" t="s">
        <v>5</v>
      </c>
      <c r="C696" s="2" t="s">
        <v>58</v>
      </c>
      <c r="D696" s="34" t="str">
        <f t="shared" si="10"/>
        <v>7363</v>
      </c>
      <c r="E696" s="3">
        <v>47.4</v>
      </c>
    </row>
    <row r="697" spans="1:5" ht="14.5" x14ac:dyDescent="0.4">
      <c r="A697" s="2" t="s">
        <v>20</v>
      </c>
      <c r="B697" s="2" t="s">
        <v>5</v>
      </c>
      <c r="C697" s="2" t="s">
        <v>58</v>
      </c>
      <c r="D697" s="34" t="str">
        <f t="shared" si="10"/>
        <v>7363</v>
      </c>
      <c r="E697" s="3">
        <v>54</v>
      </c>
    </row>
    <row r="698" spans="1:5" ht="14.5" x14ac:dyDescent="0.4">
      <c r="A698" s="2" t="s">
        <v>21</v>
      </c>
      <c r="B698" s="2" t="s">
        <v>5</v>
      </c>
      <c r="C698" s="2" t="s">
        <v>58</v>
      </c>
      <c r="D698" s="34" t="str">
        <f t="shared" si="10"/>
        <v>7363</v>
      </c>
      <c r="E698" s="3">
        <v>57.2</v>
      </c>
    </row>
    <row r="699" spans="1:5" ht="14.5" x14ac:dyDescent="0.4">
      <c r="A699" s="2" t="s">
        <v>22</v>
      </c>
      <c r="B699" s="2" t="s">
        <v>5</v>
      </c>
      <c r="C699" s="2" t="s">
        <v>58</v>
      </c>
      <c r="D699" s="34" t="str">
        <f t="shared" si="10"/>
        <v>7363</v>
      </c>
      <c r="E699" s="3">
        <v>117.4</v>
      </c>
    </row>
    <row r="700" spans="1:5" ht="14.5" x14ac:dyDescent="0.4">
      <c r="A700" s="2" t="s">
        <v>23</v>
      </c>
      <c r="B700" s="2" t="s">
        <v>5</v>
      </c>
      <c r="C700" s="2" t="s">
        <v>58</v>
      </c>
      <c r="D700" s="34" t="str">
        <f t="shared" si="10"/>
        <v>7363</v>
      </c>
      <c r="E700" s="3">
        <v>113.4</v>
      </c>
    </row>
    <row r="701" spans="1:5" ht="14.5" x14ac:dyDescent="0.4">
      <c r="A701" s="2" t="s">
        <v>24</v>
      </c>
      <c r="B701" s="2" t="s">
        <v>5</v>
      </c>
      <c r="C701" s="2" t="s">
        <v>58</v>
      </c>
      <c r="D701" s="34" t="str">
        <f t="shared" si="10"/>
        <v>7363</v>
      </c>
      <c r="E701" s="3">
        <v>64.400000000000006</v>
      </c>
    </row>
    <row r="702" spans="1:5" ht="14.5" x14ac:dyDescent="0.4">
      <c r="A702" s="2" t="s">
        <v>25</v>
      </c>
      <c r="B702" s="2" t="s">
        <v>5</v>
      </c>
      <c r="C702" s="2" t="s">
        <v>58</v>
      </c>
      <c r="D702" s="34" t="str">
        <f t="shared" si="10"/>
        <v>7363</v>
      </c>
      <c r="E702" s="3">
        <v>67</v>
      </c>
    </row>
    <row r="703" spans="1:5" ht="14.5" x14ac:dyDescent="0.4">
      <c r="A703" s="2" t="s">
        <v>26</v>
      </c>
      <c r="B703" s="2" t="s">
        <v>5</v>
      </c>
      <c r="C703" s="2" t="s">
        <v>58</v>
      </c>
      <c r="D703" s="34" t="str">
        <f t="shared" si="10"/>
        <v>7363</v>
      </c>
      <c r="E703" s="3">
        <v>46.8</v>
      </c>
    </row>
    <row r="704" spans="1:5" ht="14.5" x14ac:dyDescent="0.4">
      <c r="A704" s="2" t="s">
        <v>27</v>
      </c>
      <c r="B704" s="2" t="s">
        <v>5</v>
      </c>
      <c r="C704" s="2" t="s">
        <v>58</v>
      </c>
      <c r="D704" s="34" t="str">
        <f t="shared" si="10"/>
        <v>7363</v>
      </c>
      <c r="E704" s="3">
        <v>107.8</v>
      </c>
    </row>
    <row r="705" spans="1:5" ht="14.5" x14ac:dyDescent="0.4">
      <c r="A705" s="2" t="s">
        <v>28</v>
      </c>
      <c r="B705" s="2" t="s">
        <v>5</v>
      </c>
      <c r="C705" s="2" t="s">
        <v>58</v>
      </c>
      <c r="D705" s="34" t="str">
        <f t="shared" si="10"/>
        <v>7363</v>
      </c>
      <c r="E705" s="3">
        <v>79</v>
      </c>
    </row>
    <row r="706" spans="1:5" ht="14.5" x14ac:dyDescent="0.4">
      <c r="A706" s="2" t="s">
        <v>29</v>
      </c>
      <c r="B706" s="2" t="s">
        <v>5</v>
      </c>
      <c r="C706" s="2" t="s">
        <v>58</v>
      </c>
      <c r="D706" s="34" t="str">
        <f t="shared" si="10"/>
        <v>7363</v>
      </c>
      <c r="E706" s="3">
        <v>123.8</v>
      </c>
    </row>
    <row r="707" spans="1:5" ht="14.5" x14ac:dyDescent="0.4">
      <c r="A707" s="2" t="s">
        <v>30</v>
      </c>
      <c r="B707" s="2" t="s">
        <v>5</v>
      </c>
      <c r="C707" s="2" t="s">
        <v>58</v>
      </c>
      <c r="D707" s="34" t="str">
        <f t="shared" ref="D707:D770" si="11">MID(C707,2,4)</f>
        <v>7363</v>
      </c>
      <c r="E707" s="3">
        <v>67.599999999999994</v>
      </c>
    </row>
    <row r="708" spans="1:5" ht="14.5" x14ac:dyDescent="0.4">
      <c r="A708" s="2" t="s">
        <v>31</v>
      </c>
      <c r="B708" s="2" t="s">
        <v>5</v>
      </c>
      <c r="C708" s="2" t="s">
        <v>58</v>
      </c>
      <c r="D708" s="34" t="str">
        <f t="shared" si="11"/>
        <v>7363</v>
      </c>
      <c r="E708" s="3">
        <v>18</v>
      </c>
    </row>
    <row r="709" spans="1:5" ht="14.5" x14ac:dyDescent="0.4">
      <c r="A709" s="2" t="s">
        <v>32</v>
      </c>
      <c r="B709" s="2" t="s">
        <v>5</v>
      </c>
      <c r="C709" s="2" t="s">
        <v>58</v>
      </c>
      <c r="D709" s="34" t="str">
        <f t="shared" si="11"/>
        <v>7363</v>
      </c>
      <c r="E709" s="3">
        <v>50</v>
      </c>
    </row>
    <row r="710" spans="1:5" ht="14.5" x14ac:dyDescent="0.4">
      <c r="A710" s="2" t="s">
        <v>33</v>
      </c>
      <c r="B710" s="2" t="s">
        <v>5</v>
      </c>
      <c r="C710" s="2" t="s">
        <v>58</v>
      </c>
      <c r="D710" s="34" t="str">
        <f t="shared" si="11"/>
        <v>7363</v>
      </c>
      <c r="E710" s="3">
        <v>52</v>
      </c>
    </row>
    <row r="711" spans="1:5" ht="14.5" x14ac:dyDescent="0.4">
      <c r="A711" s="2" t="s">
        <v>34</v>
      </c>
      <c r="B711" s="2" t="s">
        <v>5</v>
      </c>
      <c r="C711" s="2" t="s">
        <v>58</v>
      </c>
      <c r="D711" s="34" t="str">
        <f t="shared" si="11"/>
        <v>7363</v>
      </c>
      <c r="E711" s="3">
        <v>81.2</v>
      </c>
    </row>
    <row r="712" spans="1:5" ht="14.5" x14ac:dyDescent="0.4">
      <c r="A712" s="2" t="s">
        <v>35</v>
      </c>
      <c r="B712" s="2" t="s">
        <v>5</v>
      </c>
      <c r="C712" s="2" t="s">
        <v>58</v>
      </c>
      <c r="D712" s="34" t="str">
        <f t="shared" si="11"/>
        <v>7363</v>
      </c>
      <c r="E712" s="3">
        <v>95.8</v>
      </c>
    </row>
    <row r="713" spans="1:5" ht="14.5" x14ac:dyDescent="0.4">
      <c r="A713" s="2" t="s">
        <v>4</v>
      </c>
      <c r="B713" s="2" t="s">
        <v>5</v>
      </c>
      <c r="C713" s="2" t="s">
        <v>59</v>
      </c>
      <c r="D713" s="34" t="str">
        <f t="shared" si="11"/>
        <v>7369</v>
      </c>
      <c r="E713" s="3">
        <v>4.22</v>
      </c>
    </row>
    <row r="714" spans="1:5" ht="14.5" x14ac:dyDescent="0.4">
      <c r="A714" s="2" t="s">
        <v>7</v>
      </c>
      <c r="B714" s="2" t="s">
        <v>5</v>
      </c>
      <c r="C714" s="2" t="s">
        <v>59</v>
      </c>
      <c r="D714" s="34" t="str">
        <f t="shared" si="11"/>
        <v>7369</v>
      </c>
      <c r="E714" s="3">
        <v>4.22</v>
      </c>
    </row>
    <row r="715" spans="1:5" ht="14.5" x14ac:dyDescent="0.4">
      <c r="A715" s="2" t="s">
        <v>8</v>
      </c>
      <c r="B715" s="2" t="s">
        <v>5</v>
      </c>
      <c r="C715" s="2" t="s">
        <v>59</v>
      </c>
      <c r="D715" s="34" t="str">
        <f t="shared" si="11"/>
        <v>7369</v>
      </c>
      <c r="E715" s="3">
        <v>22.21</v>
      </c>
    </row>
    <row r="716" spans="1:5" ht="14.5" x14ac:dyDescent="0.4">
      <c r="A716" s="2" t="s">
        <v>9</v>
      </c>
      <c r="B716" s="2" t="s">
        <v>5</v>
      </c>
      <c r="C716" s="2" t="s">
        <v>59</v>
      </c>
      <c r="D716" s="34" t="str">
        <f t="shared" si="11"/>
        <v>7369</v>
      </c>
      <c r="E716" s="3">
        <v>17.989999999999998</v>
      </c>
    </row>
    <row r="717" spans="1:5" ht="14.5" x14ac:dyDescent="0.4">
      <c r="A717" s="2" t="s">
        <v>10</v>
      </c>
      <c r="B717" s="2" t="s">
        <v>5</v>
      </c>
      <c r="C717" s="2" t="s">
        <v>59</v>
      </c>
      <c r="D717" s="34" t="str">
        <f t="shared" si="11"/>
        <v>7369</v>
      </c>
      <c r="E717" s="3">
        <v>2.11</v>
      </c>
    </row>
    <row r="718" spans="1:5" ht="14.5" x14ac:dyDescent="0.4">
      <c r="A718" s="2" t="s">
        <v>11</v>
      </c>
      <c r="B718" s="2" t="s">
        <v>5</v>
      </c>
      <c r="C718" s="2" t="s">
        <v>59</v>
      </c>
      <c r="D718" s="34" t="str">
        <f t="shared" si="11"/>
        <v>7369</v>
      </c>
      <c r="E718" s="3">
        <v>15.88</v>
      </c>
    </row>
    <row r="719" spans="1:5" ht="14.5" x14ac:dyDescent="0.4">
      <c r="A719" s="2" t="s">
        <v>12</v>
      </c>
      <c r="B719" s="2" t="s">
        <v>5</v>
      </c>
      <c r="C719" s="2" t="s">
        <v>59</v>
      </c>
      <c r="D719" s="34" t="str">
        <f t="shared" si="11"/>
        <v>7369</v>
      </c>
      <c r="E719" s="3">
        <v>29.87</v>
      </c>
    </row>
    <row r="720" spans="1:5" ht="14.5" x14ac:dyDescent="0.4">
      <c r="A720" s="2" t="s">
        <v>13</v>
      </c>
      <c r="B720" s="2" t="s">
        <v>5</v>
      </c>
      <c r="C720" s="2" t="s">
        <v>59</v>
      </c>
      <c r="D720" s="34" t="str">
        <f t="shared" si="11"/>
        <v>7369</v>
      </c>
      <c r="E720" s="3">
        <v>6.33</v>
      </c>
    </row>
    <row r="721" spans="1:5" ht="14.5" x14ac:dyDescent="0.4">
      <c r="A721" s="2" t="s">
        <v>14</v>
      </c>
      <c r="B721" s="2" t="s">
        <v>5</v>
      </c>
      <c r="C721" s="2" t="s">
        <v>59</v>
      </c>
      <c r="D721" s="34" t="str">
        <f t="shared" si="11"/>
        <v>7369</v>
      </c>
      <c r="E721" s="3">
        <v>33.869999999999997</v>
      </c>
    </row>
    <row r="722" spans="1:5" ht="14.5" x14ac:dyDescent="0.4">
      <c r="A722" s="2" t="s">
        <v>15</v>
      </c>
      <c r="B722" s="2" t="s">
        <v>5</v>
      </c>
      <c r="C722" s="2" t="s">
        <v>59</v>
      </c>
      <c r="D722" s="34" t="str">
        <f t="shared" si="11"/>
        <v>7369</v>
      </c>
      <c r="E722" s="3">
        <v>8.44</v>
      </c>
    </row>
    <row r="723" spans="1:5" ht="14.5" x14ac:dyDescent="0.4">
      <c r="A723" s="2" t="s">
        <v>16</v>
      </c>
      <c r="B723" s="2" t="s">
        <v>5</v>
      </c>
      <c r="C723" s="2" t="s">
        <v>59</v>
      </c>
      <c r="D723" s="34" t="str">
        <f t="shared" si="11"/>
        <v>7369</v>
      </c>
      <c r="E723" s="3">
        <v>11.88</v>
      </c>
    </row>
    <row r="724" spans="1:5" ht="14.5" x14ac:dyDescent="0.4">
      <c r="A724" s="2" t="s">
        <v>17</v>
      </c>
      <c r="B724" s="2" t="s">
        <v>5</v>
      </c>
      <c r="C724" s="2" t="s">
        <v>59</v>
      </c>
      <c r="D724" s="34" t="str">
        <f t="shared" si="11"/>
        <v>7369</v>
      </c>
      <c r="E724" s="3">
        <v>18.21</v>
      </c>
    </row>
    <row r="725" spans="1:5" ht="14.5" x14ac:dyDescent="0.4">
      <c r="A725" s="2" t="s">
        <v>18</v>
      </c>
      <c r="B725" s="2" t="s">
        <v>5</v>
      </c>
      <c r="C725" s="2" t="s">
        <v>59</v>
      </c>
      <c r="D725" s="34" t="str">
        <f t="shared" si="11"/>
        <v>7369</v>
      </c>
      <c r="E725" s="3">
        <v>17.989999999999998</v>
      </c>
    </row>
    <row r="726" spans="1:5" ht="14.5" x14ac:dyDescent="0.4">
      <c r="A726" s="2" t="s">
        <v>19</v>
      </c>
      <c r="B726" s="2" t="s">
        <v>5</v>
      </c>
      <c r="C726" s="2" t="s">
        <v>59</v>
      </c>
      <c r="D726" s="34" t="str">
        <f t="shared" si="11"/>
        <v>7369</v>
      </c>
      <c r="E726" s="3">
        <v>10.55</v>
      </c>
    </row>
    <row r="727" spans="1:5" ht="14.5" x14ac:dyDescent="0.4">
      <c r="A727" s="2" t="s">
        <v>20</v>
      </c>
      <c r="B727" s="2" t="s">
        <v>5</v>
      </c>
      <c r="C727" s="2" t="s">
        <v>59</v>
      </c>
      <c r="D727" s="34" t="str">
        <f t="shared" si="11"/>
        <v>7369</v>
      </c>
      <c r="E727" s="3">
        <v>4.22</v>
      </c>
    </row>
    <row r="728" spans="1:5" ht="14.5" x14ac:dyDescent="0.4">
      <c r="A728" s="2" t="s">
        <v>21</v>
      </c>
      <c r="B728" s="2" t="s">
        <v>5</v>
      </c>
      <c r="C728" s="2" t="s">
        <v>59</v>
      </c>
      <c r="D728" s="34" t="str">
        <f t="shared" si="11"/>
        <v>7369</v>
      </c>
      <c r="E728" s="3">
        <v>45.75</v>
      </c>
    </row>
    <row r="729" spans="1:5" ht="14.5" x14ac:dyDescent="0.4">
      <c r="A729" s="2" t="s">
        <v>22</v>
      </c>
      <c r="B729" s="2" t="s">
        <v>5</v>
      </c>
      <c r="C729" s="2" t="s">
        <v>59</v>
      </c>
      <c r="D729" s="34" t="str">
        <f t="shared" si="11"/>
        <v>7369</v>
      </c>
      <c r="E729" s="3">
        <v>8.44</v>
      </c>
    </row>
    <row r="730" spans="1:5" ht="14.5" x14ac:dyDescent="0.4">
      <c r="A730" s="2" t="s">
        <v>23</v>
      </c>
      <c r="B730" s="2" t="s">
        <v>5</v>
      </c>
      <c r="C730" s="2" t="s">
        <v>59</v>
      </c>
      <c r="D730" s="34" t="str">
        <f t="shared" si="11"/>
        <v>7369</v>
      </c>
      <c r="E730" s="3">
        <v>17.989999999999998</v>
      </c>
    </row>
    <row r="731" spans="1:5" ht="14.5" x14ac:dyDescent="0.4">
      <c r="A731" s="2" t="s">
        <v>24</v>
      </c>
      <c r="B731" s="2" t="s">
        <v>5</v>
      </c>
      <c r="C731" s="2" t="s">
        <v>59</v>
      </c>
      <c r="D731" s="34" t="str">
        <f t="shared" si="11"/>
        <v>7369</v>
      </c>
      <c r="E731" s="3">
        <v>2.11</v>
      </c>
    </row>
    <row r="732" spans="1:5" ht="14.5" x14ac:dyDescent="0.4">
      <c r="A732" s="2" t="s">
        <v>25</v>
      </c>
      <c r="B732" s="2" t="s">
        <v>5</v>
      </c>
      <c r="C732" s="2" t="s">
        <v>59</v>
      </c>
      <c r="D732" s="34" t="str">
        <f t="shared" si="11"/>
        <v>7369</v>
      </c>
      <c r="E732" s="3">
        <v>8.44</v>
      </c>
    </row>
    <row r="733" spans="1:5" ht="14.5" x14ac:dyDescent="0.4">
      <c r="A733" s="2" t="s">
        <v>26</v>
      </c>
      <c r="B733" s="2" t="s">
        <v>5</v>
      </c>
      <c r="C733" s="2" t="s">
        <v>59</v>
      </c>
      <c r="D733" s="34" t="str">
        <f t="shared" si="11"/>
        <v>7369</v>
      </c>
      <c r="E733" s="3">
        <v>17.989999999999998</v>
      </c>
    </row>
    <row r="734" spans="1:5" ht="14.5" x14ac:dyDescent="0.4">
      <c r="A734" s="2" t="s">
        <v>27</v>
      </c>
      <c r="B734" s="2" t="s">
        <v>5</v>
      </c>
      <c r="C734" s="2" t="s">
        <v>59</v>
      </c>
      <c r="D734" s="34" t="str">
        <f t="shared" si="11"/>
        <v>7369</v>
      </c>
      <c r="E734" s="3">
        <v>4.22</v>
      </c>
    </row>
    <row r="735" spans="1:5" ht="14.5" x14ac:dyDescent="0.4">
      <c r="A735" s="2" t="s">
        <v>28</v>
      </c>
      <c r="B735" s="2" t="s">
        <v>5</v>
      </c>
      <c r="C735" s="2" t="s">
        <v>59</v>
      </c>
      <c r="D735" s="34" t="str">
        <f t="shared" si="11"/>
        <v>7369</v>
      </c>
      <c r="E735" s="3">
        <v>20.100000000000001</v>
      </c>
    </row>
    <row r="736" spans="1:5" ht="14.5" x14ac:dyDescent="0.4">
      <c r="A736" s="2" t="s">
        <v>29</v>
      </c>
      <c r="B736" s="2" t="s">
        <v>5</v>
      </c>
      <c r="C736" s="2" t="s">
        <v>59</v>
      </c>
      <c r="D736" s="34" t="str">
        <f t="shared" si="11"/>
        <v>7369</v>
      </c>
      <c r="E736" s="3">
        <v>34.090000000000003</v>
      </c>
    </row>
    <row r="737" spans="1:5" ht="14.5" x14ac:dyDescent="0.4">
      <c r="A737" s="2" t="s">
        <v>30</v>
      </c>
      <c r="B737" s="2" t="s">
        <v>5</v>
      </c>
      <c r="C737" s="2" t="s">
        <v>59</v>
      </c>
      <c r="D737" s="34" t="str">
        <f t="shared" si="11"/>
        <v>7369</v>
      </c>
      <c r="E737" s="3">
        <v>24.32</v>
      </c>
    </row>
    <row r="738" spans="1:5" ht="14.5" x14ac:dyDescent="0.4">
      <c r="A738" s="2" t="s">
        <v>31</v>
      </c>
      <c r="B738" s="2" t="s">
        <v>5</v>
      </c>
      <c r="C738" s="2" t="s">
        <v>59</v>
      </c>
      <c r="D738" s="34" t="str">
        <f t="shared" si="11"/>
        <v>7369</v>
      </c>
      <c r="E738" s="3">
        <v>6.33</v>
      </c>
    </row>
    <row r="739" spans="1:5" ht="14.5" x14ac:dyDescent="0.4">
      <c r="A739" s="2" t="s">
        <v>32</v>
      </c>
      <c r="B739" s="2" t="s">
        <v>5</v>
      </c>
      <c r="C739" s="2" t="s">
        <v>59</v>
      </c>
      <c r="D739" s="34" t="str">
        <f t="shared" si="11"/>
        <v>7369</v>
      </c>
      <c r="E739" s="3">
        <v>14.77</v>
      </c>
    </row>
    <row r="740" spans="1:5" ht="14.5" x14ac:dyDescent="0.4">
      <c r="A740" s="2" t="s">
        <v>33</v>
      </c>
      <c r="B740" s="2" t="s">
        <v>5</v>
      </c>
      <c r="C740" s="2" t="s">
        <v>59</v>
      </c>
      <c r="D740" s="34" t="str">
        <f t="shared" si="11"/>
        <v>7369</v>
      </c>
      <c r="E740" s="3">
        <v>20.32</v>
      </c>
    </row>
    <row r="741" spans="1:5" ht="14.5" x14ac:dyDescent="0.4">
      <c r="A741" s="2" t="s">
        <v>34</v>
      </c>
      <c r="B741" s="2" t="s">
        <v>5</v>
      </c>
      <c r="C741" s="2" t="s">
        <v>59</v>
      </c>
      <c r="D741" s="34" t="str">
        <f t="shared" si="11"/>
        <v>7369</v>
      </c>
      <c r="E741" s="3">
        <v>81.73</v>
      </c>
    </row>
    <row r="742" spans="1:5" ht="14.5" x14ac:dyDescent="0.4">
      <c r="A742" s="2" t="s">
        <v>35</v>
      </c>
      <c r="B742" s="2" t="s">
        <v>5</v>
      </c>
      <c r="C742" s="2" t="s">
        <v>59</v>
      </c>
      <c r="D742" s="34" t="str">
        <f t="shared" si="11"/>
        <v>7369</v>
      </c>
      <c r="E742" s="3">
        <v>61.63</v>
      </c>
    </row>
    <row r="743" spans="1:5" ht="14.5" x14ac:dyDescent="0.4">
      <c r="A743" s="2" t="s">
        <v>4</v>
      </c>
      <c r="B743" s="2" t="s">
        <v>5</v>
      </c>
      <c r="C743" s="2" t="s">
        <v>60</v>
      </c>
      <c r="D743" s="34" t="str">
        <f t="shared" si="11"/>
        <v>7444</v>
      </c>
      <c r="E743" s="3">
        <v>14</v>
      </c>
    </row>
    <row r="744" spans="1:5" ht="14.5" x14ac:dyDescent="0.4">
      <c r="A744" s="2" t="s">
        <v>7</v>
      </c>
      <c r="B744" s="2" t="s">
        <v>5</v>
      </c>
      <c r="C744" s="2" t="s">
        <v>60</v>
      </c>
      <c r="D744" s="34" t="str">
        <f t="shared" si="11"/>
        <v>7444</v>
      </c>
      <c r="E744" s="3">
        <v>18</v>
      </c>
    </row>
    <row r="745" spans="1:5" ht="14.5" x14ac:dyDescent="0.4">
      <c r="A745" s="2" t="s">
        <v>8</v>
      </c>
      <c r="B745" s="2" t="s">
        <v>5</v>
      </c>
      <c r="C745" s="2" t="s">
        <v>60</v>
      </c>
      <c r="D745" s="34" t="str">
        <f t="shared" si="11"/>
        <v>7444</v>
      </c>
      <c r="E745" s="3">
        <v>12</v>
      </c>
    </row>
    <row r="746" spans="1:5" ht="14.5" x14ac:dyDescent="0.4">
      <c r="A746" s="2" t="s">
        <v>9</v>
      </c>
      <c r="B746" s="2" t="s">
        <v>5</v>
      </c>
      <c r="C746" s="2" t="s">
        <v>60</v>
      </c>
      <c r="D746" s="34" t="str">
        <f t="shared" si="11"/>
        <v>7444</v>
      </c>
      <c r="E746" s="3">
        <v>4</v>
      </c>
    </row>
    <row r="747" spans="1:5" ht="14.5" x14ac:dyDescent="0.4">
      <c r="A747" s="2" t="s">
        <v>10</v>
      </c>
      <c r="B747" s="2" t="s">
        <v>5</v>
      </c>
      <c r="C747" s="2" t="s">
        <v>60</v>
      </c>
      <c r="D747" s="34" t="str">
        <f t="shared" si="11"/>
        <v>7444</v>
      </c>
      <c r="E747" s="3">
        <v>0</v>
      </c>
    </row>
    <row r="748" spans="1:5" ht="14.5" x14ac:dyDescent="0.4">
      <c r="A748" s="2" t="s">
        <v>11</v>
      </c>
      <c r="B748" s="2" t="s">
        <v>5</v>
      </c>
      <c r="C748" s="2" t="s">
        <v>60</v>
      </c>
      <c r="D748" s="34" t="str">
        <f t="shared" si="11"/>
        <v>7444</v>
      </c>
      <c r="E748" s="3">
        <v>32.299999999999997</v>
      </c>
    </row>
    <row r="749" spans="1:5" ht="14.5" x14ac:dyDescent="0.4">
      <c r="A749" s="2" t="s">
        <v>12</v>
      </c>
      <c r="B749" s="2" t="s">
        <v>5</v>
      </c>
      <c r="C749" s="2" t="s">
        <v>60</v>
      </c>
      <c r="D749" s="34" t="str">
        <f t="shared" si="11"/>
        <v>7444</v>
      </c>
      <c r="E749" s="3">
        <v>0</v>
      </c>
    </row>
    <row r="750" spans="1:5" ht="14.5" x14ac:dyDescent="0.4">
      <c r="A750" s="2" t="s">
        <v>13</v>
      </c>
      <c r="B750" s="2" t="s">
        <v>5</v>
      </c>
      <c r="C750" s="2" t="s">
        <v>60</v>
      </c>
      <c r="D750" s="34" t="str">
        <f t="shared" si="11"/>
        <v>7444</v>
      </c>
      <c r="E750" s="3">
        <v>0</v>
      </c>
    </row>
    <row r="751" spans="1:5" ht="14.5" x14ac:dyDescent="0.4">
      <c r="A751" s="2" t="s">
        <v>14</v>
      </c>
      <c r="B751" s="2" t="s">
        <v>5</v>
      </c>
      <c r="C751" s="2" t="s">
        <v>60</v>
      </c>
      <c r="D751" s="34" t="str">
        <f t="shared" si="11"/>
        <v>7444</v>
      </c>
      <c r="E751" s="3">
        <v>16.3</v>
      </c>
    </row>
    <row r="752" spans="1:5" ht="14.5" x14ac:dyDescent="0.4">
      <c r="A752" s="2" t="s">
        <v>15</v>
      </c>
      <c r="B752" s="2" t="s">
        <v>5</v>
      </c>
      <c r="C752" s="2" t="s">
        <v>60</v>
      </c>
      <c r="D752" s="34" t="str">
        <f t="shared" si="11"/>
        <v>7444</v>
      </c>
      <c r="E752" s="3">
        <v>0</v>
      </c>
    </row>
    <row r="753" spans="1:5" ht="14.5" x14ac:dyDescent="0.4">
      <c r="A753" s="2" t="s">
        <v>16</v>
      </c>
      <c r="B753" s="2" t="s">
        <v>5</v>
      </c>
      <c r="C753" s="2" t="s">
        <v>60</v>
      </c>
      <c r="D753" s="34" t="str">
        <f t="shared" si="11"/>
        <v>7444</v>
      </c>
      <c r="E753" s="3">
        <v>12</v>
      </c>
    </row>
    <row r="754" spans="1:5" ht="14.5" x14ac:dyDescent="0.4">
      <c r="A754" s="2" t="s">
        <v>17</v>
      </c>
      <c r="B754" s="2" t="s">
        <v>5</v>
      </c>
      <c r="C754" s="2" t="s">
        <v>60</v>
      </c>
      <c r="D754" s="34" t="str">
        <f t="shared" si="11"/>
        <v>7444</v>
      </c>
      <c r="E754" s="3">
        <v>4</v>
      </c>
    </row>
    <row r="755" spans="1:5" ht="14.5" x14ac:dyDescent="0.4">
      <c r="A755" s="2" t="s">
        <v>18</v>
      </c>
      <c r="B755" s="2" t="s">
        <v>5</v>
      </c>
      <c r="C755" s="2" t="s">
        <v>60</v>
      </c>
      <c r="D755" s="34" t="str">
        <f t="shared" si="11"/>
        <v>7444</v>
      </c>
      <c r="E755" s="3">
        <v>12.3</v>
      </c>
    </row>
    <row r="756" spans="1:5" ht="14.5" x14ac:dyDescent="0.4">
      <c r="A756" s="2" t="s">
        <v>19</v>
      </c>
      <c r="B756" s="2" t="s">
        <v>5</v>
      </c>
      <c r="C756" s="2" t="s">
        <v>60</v>
      </c>
      <c r="D756" s="34" t="str">
        <f t="shared" si="11"/>
        <v>7444</v>
      </c>
      <c r="E756" s="3">
        <v>0</v>
      </c>
    </row>
    <row r="757" spans="1:5" ht="14.5" x14ac:dyDescent="0.4">
      <c r="A757" s="2" t="s">
        <v>20</v>
      </c>
      <c r="B757" s="2" t="s">
        <v>5</v>
      </c>
      <c r="C757" s="2" t="s">
        <v>60</v>
      </c>
      <c r="D757" s="34" t="str">
        <f t="shared" si="11"/>
        <v>7444</v>
      </c>
      <c r="E757" s="3">
        <v>0</v>
      </c>
    </row>
    <row r="758" spans="1:5" ht="14.5" x14ac:dyDescent="0.4">
      <c r="A758" s="2" t="s">
        <v>21</v>
      </c>
      <c r="B758" s="2" t="s">
        <v>5</v>
      </c>
      <c r="C758" s="2" t="s">
        <v>60</v>
      </c>
      <c r="D758" s="34" t="str">
        <f t="shared" si="11"/>
        <v>7444</v>
      </c>
      <c r="E758" s="3">
        <v>0</v>
      </c>
    </row>
    <row r="759" spans="1:5" ht="14.5" x14ac:dyDescent="0.4">
      <c r="A759" s="2" t="s">
        <v>22</v>
      </c>
      <c r="B759" s="2" t="s">
        <v>5</v>
      </c>
      <c r="C759" s="2" t="s">
        <v>60</v>
      </c>
      <c r="D759" s="34" t="str">
        <f t="shared" si="11"/>
        <v>7444</v>
      </c>
      <c r="E759" s="3">
        <v>12</v>
      </c>
    </row>
    <row r="760" spans="1:5" ht="14.5" x14ac:dyDescent="0.4">
      <c r="A760" s="2" t="s">
        <v>23</v>
      </c>
      <c r="B760" s="2" t="s">
        <v>5</v>
      </c>
      <c r="C760" s="2" t="s">
        <v>60</v>
      </c>
      <c r="D760" s="34" t="str">
        <f t="shared" si="11"/>
        <v>7444</v>
      </c>
      <c r="E760" s="3">
        <v>0</v>
      </c>
    </row>
    <row r="761" spans="1:5" ht="14.5" x14ac:dyDescent="0.4">
      <c r="A761" s="2" t="s">
        <v>24</v>
      </c>
      <c r="B761" s="2" t="s">
        <v>5</v>
      </c>
      <c r="C761" s="2" t="s">
        <v>60</v>
      </c>
      <c r="D761" s="34" t="str">
        <f t="shared" si="11"/>
        <v>7444</v>
      </c>
      <c r="E761" s="3">
        <v>12.5</v>
      </c>
    </row>
    <row r="762" spans="1:5" ht="14.5" x14ac:dyDescent="0.4">
      <c r="A762" s="2" t="s">
        <v>25</v>
      </c>
      <c r="B762" s="2" t="s">
        <v>5</v>
      </c>
      <c r="C762" s="2" t="s">
        <v>60</v>
      </c>
      <c r="D762" s="34" t="str">
        <f t="shared" si="11"/>
        <v>7444</v>
      </c>
      <c r="E762" s="3">
        <v>4</v>
      </c>
    </row>
    <row r="763" spans="1:5" ht="14.5" x14ac:dyDescent="0.4">
      <c r="A763" s="2" t="s">
        <v>26</v>
      </c>
      <c r="B763" s="2" t="s">
        <v>5</v>
      </c>
      <c r="C763" s="2" t="s">
        <v>60</v>
      </c>
      <c r="D763" s="34" t="str">
        <f t="shared" si="11"/>
        <v>7444</v>
      </c>
      <c r="E763" s="3">
        <v>12.3</v>
      </c>
    </row>
    <row r="764" spans="1:5" ht="14.5" x14ac:dyDescent="0.4">
      <c r="A764" s="2" t="s">
        <v>27</v>
      </c>
      <c r="B764" s="2" t="s">
        <v>5</v>
      </c>
      <c r="C764" s="2" t="s">
        <v>60</v>
      </c>
      <c r="D764" s="34" t="str">
        <f t="shared" si="11"/>
        <v>7444</v>
      </c>
      <c r="E764" s="3">
        <v>4</v>
      </c>
    </row>
    <row r="765" spans="1:5" ht="14.5" x14ac:dyDescent="0.4">
      <c r="A765" s="2" t="s">
        <v>28</v>
      </c>
      <c r="B765" s="2" t="s">
        <v>5</v>
      </c>
      <c r="C765" s="2" t="s">
        <v>60</v>
      </c>
      <c r="D765" s="34" t="str">
        <f t="shared" si="11"/>
        <v>7444</v>
      </c>
      <c r="E765" s="3">
        <v>4</v>
      </c>
    </row>
    <row r="766" spans="1:5" ht="14.5" x14ac:dyDescent="0.4">
      <c r="A766" s="2" t="s">
        <v>29</v>
      </c>
      <c r="B766" s="2" t="s">
        <v>5</v>
      </c>
      <c r="C766" s="2" t="s">
        <v>60</v>
      </c>
      <c r="D766" s="34" t="str">
        <f t="shared" si="11"/>
        <v>7444</v>
      </c>
      <c r="E766" s="3">
        <v>0</v>
      </c>
    </row>
    <row r="767" spans="1:5" ht="14.5" x14ac:dyDescent="0.4">
      <c r="A767" s="2" t="s">
        <v>30</v>
      </c>
      <c r="B767" s="2" t="s">
        <v>5</v>
      </c>
      <c r="C767" s="2" t="s">
        <v>60</v>
      </c>
      <c r="D767" s="34" t="str">
        <f t="shared" si="11"/>
        <v>7444</v>
      </c>
      <c r="E767" s="3">
        <v>4</v>
      </c>
    </row>
    <row r="768" spans="1:5" ht="14.5" x14ac:dyDescent="0.4">
      <c r="A768" s="2" t="s">
        <v>31</v>
      </c>
      <c r="B768" s="2" t="s">
        <v>5</v>
      </c>
      <c r="C768" s="2" t="s">
        <v>60</v>
      </c>
      <c r="D768" s="34" t="str">
        <f t="shared" si="11"/>
        <v>7444</v>
      </c>
      <c r="E768" s="3">
        <v>0</v>
      </c>
    </row>
    <row r="769" spans="1:5" ht="14.5" x14ac:dyDescent="0.4">
      <c r="A769" s="2" t="s">
        <v>32</v>
      </c>
      <c r="B769" s="2" t="s">
        <v>5</v>
      </c>
      <c r="C769" s="2" t="s">
        <v>60</v>
      </c>
      <c r="D769" s="34" t="str">
        <f t="shared" si="11"/>
        <v>7444</v>
      </c>
      <c r="E769" s="3">
        <v>0</v>
      </c>
    </row>
    <row r="770" spans="1:5" ht="14.5" x14ac:dyDescent="0.4">
      <c r="A770" s="2" t="s">
        <v>33</v>
      </c>
      <c r="B770" s="2" t="s">
        <v>5</v>
      </c>
      <c r="C770" s="2" t="s">
        <v>60</v>
      </c>
      <c r="D770" s="34" t="str">
        <f t="shared" si="11"/>
        <v>7444</v>
      </c>
      <c r="E770" s="3">
        <v>0</v>
      </c>
    </row>
    <row r="771" spans="1:5" ht="14.5" x14ac:dyDescent="0.4">
      <c r="A771" s="2" t="s">
        <v>34</v>
      </c>
      <c r="B771" s="2" t="s">
        <v>5</v>
      </c>
      <c r="C771" s="2" t="s">
        <v>60</v>
      </c>
      <c r="D771" s="34" t="str">
        <f t="shared" ref="D771:D834" si="12">MID(C771,2,4)</f>
        <v>7444</v>
      </c>
      <c r="E771" s="3">
        <v>16.3</v>
      </c>
    </row>
    <row r="772" spans="1:5" ht="14.5" x14ac:dyDescent="0.4">
      <c r="A772" s="2" t="s">
        <v>35</v>
      </c>
      <c r="B772" s="2" t="s">
        <v>5</v>
      </c>
      <c r="C772" s="2" t="s">
        <v>60</v>
      </c>
      <c r="D772" s="34" t="str">
        <f t="shared" si="12"/>
        <v>7444</v>
      </c>
      <c r="E772" s="3">
        <v>0</v>
      </c>
    </row>
    <row r="773" spans="1:5" ht="14.5" x14ac:dyDescent="0.4">
      <c r="A773" s="2" t="s">
        <v>35</v>
      </c>
      <c r="B773" s="2" t="s">
        <v>5</v>
      </c>
      <c r="C773" s="2" t="s">
        <v>61</v>
      </c>
      <c r="D773" s="34" t="str">
        <f t="shared" si="12"/>
        <v>7507</v>
      </c>
      <c r="E773" s="3">
        <v>143.6</v>
      </c>
    </row>
    <row r="774" spans="1:5" ht="14.5" x14ac:dyDescent="0.4">
      <c r="A774" s="2" t="s">
        <v>4</v>
      </c>
      <c r="B774" s="2" t="s">
        <v>5</v>
      </c>
      <c r="C774" s="2" t="s">
        <v>62</v>
      </c>
      <c r="D774" s="34" t="str">
        <f t="shared" si="12"/>
        <v>7523</v>
      </c>
      <c r="E774" s="3">
        <v>4293</v>
      </c>
    </row>
    <row r="775" spans="1:5" ht="14.5" x14ac:dyDescent="0.4">
      <c r="A775" s="2" t="s">
        <v>7</v>
      </c>
      <c r="B775" s="2" t="s">
        <v>5</v>
      </c>
      <c r="C775" s="2" t="s">
        <v>62</v>
      </c>
      <c r="D775" s="34" t="str">
        <f t="shared" si="12"/>
        <v>7523</v>
      </c>
      <c r="E775" s="3">
        <v>4468.2</v>
      </c>
    </row>
    <row r="776" spans="1:5" ht="14.5" x14ac:dyDescent="0.4">
      <c r="A776" s="2" t="s">
        <v>8</v>
      </c>
      <c r="B776" s="2" t="s">
        <v>5</v>
      </c>
      <c r="C776" s="2" t="s">
        <v>62</v>
      </c>
      <c r="D776" s="34" t="str">
        <f t="shared" si="12"/>
        <v>7523</v>
      </c>
      <c r="E776" s="3">
        <v>4493</v>
      </c>
    </row>
    <row r="777" spans="1:5" ht="14.5" x14ac:dyDescent="0.4">
      <c r="A777" s="2" t="s">
        <v>9</v>
      </c>
      <c r="B777" s="2" t="s">
        <v>5</v>
      </c>
      <c r="C777" s="2" t="s">
        <v>62</v>
      </c>
      <c r="D777" s="34" t="str">
        <f t="shared" si="12"/>
        <v>7523</v>
      </c>
      <c r="E777" s="3">
        <v>4480.6000000000004</v>
      </c>
    </row>
    <row r="778" spans="1:5" ht="14.5" x14ac:dyDescent="0.4">
      <c r="A778" s="2" t="s">
        <v>10</v>
      </c>
      <c r="B778" s="2" t="s">
        <v>5</v>
      </c>
      <c r="C778" s="2" t="s">
        <v>62</v>
      </c>
      <c r="D778" s="34" t="str">
        <f t="shared" si="12"/>
        <v>7523</v>
      </c>
      <c r="E778" s="3">
        <v>4280.6000000000004</v>
      </c>
    </row>
    <row r="779" spans="1:5" ht="14.5" x14ac:dyDescent="0.4">
      <c r="A779" s="2" t="s">
        <v>11</v>
      </c>
      <c r="B779" s="2" t="s">
        <v>5</v>
      </c>
      <c r="C779" s="2" t="s">
        <v>62</v>
      </c>
      <c r="D779" s="34" t="str">
        <f t="shared" si="12"/>
        <v>7523</v>
      </c>
      <c r="E779" s="3">
        <v>4343.3999999999996</v>
      </c>
    </row>
    <row r="780" spans="1:5" ht="14.5" x14ac:dyDescent="0.4">
      <c r="A780" s="2" t="s">
        <v>12</v>
      </c>
      <c r="B780" s="2" t="s">
        <v>5</v>
      </c>
      <c r="C780" s="2" t="s">
        <v>62</v>
      </c>
      <c r="D780" s="34" t="str">
        <f t="shared" si="12"/>
        <v>7523</v>
      </c>
      <c r="E780" s="3">
        <v>4380.3999999999996</v>
      </c>
    </row>
    <row r="781" spans="1:5" ht="14.5" x14ac:dyDescent="0.4">
      <c r="A781" s="2" t="s">
        <v>13</v>
      </c>
      <c r="B781" s="2" t="s">
        <v>5</v>
      </c>
      <c r="C781" s="2" t="s">
        <v>62</v>
      </c>
      <c r="D781" s="34" t="str">
        <f t="shared" si="12"/>
        <v>7523</v>
      </c>
      <c r="E781" s="3">
        <v>4337.2</v>
      </c>
    </row>
    <row r="782" spans="1:5" ht="14.5" x14ac:dyDescent="0.4">
      <c r="A782" s="2" t="s">
        <v>14</v>
      </c>
      <c r="B782" s="2" t="s">
        <v>5</v>
      </c>
      <c r="C782" s="2" t="s">
        <v>62</v>
      </c>
      <c r="D782" s="34" t="str">
        <f t="shared" si="12"/>
        <v>7523</v>
      </c>
      <c r="E782" s="3">
        <v>4462</v>
      </c>
    </row>
    <row r="783" spans="1:5" ht="14.5" x14ac:dyDescent="0.4">
      <c r="A783" s="2" t="s">
        <v>15</v>
      </c>
      <c r="B783" s="2" t="s">
        <v>5</v>
      </c>
      <c r="C783" s="2" t="s">
        <v>62</v>
      </c>
      <c r="D783" s="34" t="str">
        <f t="shared" si="12"/>
        <v>7523</v>
      </c>
      <c r="E783" s="3">
        <v>4458.6899999999996</v>
      </c>
    </row>
    <row r="784" spans="1:5" ht="14.5" x14ac:dyDescent="0.4">
      <c r="A784" s="2" t="s">
        <v>16</v>
      </c>
      <c r="B784" s="2" t="s">
        <v>5</v>
      </c>
      <c r="C784" s="2" t="s">
        <v>62</v>
      </c>
      <c r="D784" s="34" t="str">
        <f t="shared" si="12"/>
        <v>7523</v>
      </c>
      <c r="E784" s="3">
        <v>4512</v>
      </c>
    </row>
    <row r="785" spans="1:5" ht="14.5" x14ac:dyDescent="0.4">
      <c r="A785" s="2" t="s">
        <v>17</v>
      </c>
      <c r="B785" s="2" t="s">
        <v>5</v>
      </c>
      <c r="C785" s="2" t="s">
        <v>62</v>
      </c>
      <c r="D785" s="34" t="str">
        <f t="shared" si="12"/>
        <v>7523</v>
      </c>
      <c r="E785" s="3">
        <v>4197.7</v>
      </c>
    </row>
    <row r="786" spans="1:5" ht="14.5" x14ac:dyDescent="0.4">
      <c r="A786" s="2" t="s">
        <v>18</v>
      </c>
      <c r="B786" s="2" t="s">
        <v>5</v>
      </c>
      <c r="C786" s="2" t="s">
        <v>62</v>
      </c>
      <c r="D786" s="34" t="str">
        <f t="shared" si="12"/>
        <v>7523</v>
      </c>
      <c r="E786" s="3">
        <v>4483.2</v>
      </c>
    </row>
    <row r="787" spans="1:5" ht="14.5" x14ac:dyDescent="0.4">
      <c r="A787" s="2" t="s">
        <v>19</v>
      </c>
      <c r="B787" s="2" t="s">
        <v>5</v>
      </c>
      <c r="C787" s="2" t="s">
        <v>62</v>
      </c>
      <c r="D787" s="34" t="str">
        <f t="shared" si="12"/>
        <v>7523</v>
      </c>
      <c r="E787" s="3">
        <v>4431</v>
      </c>
    </row>
    <row r="788" spans="1:5" ht="14.5" x14ac:dyDescent="0.4">
      <c r="A788" s="2" t="s">
        <v>20</v>
      </c>
      <c r="B788" s="2" t="s">
        <v>5</v>
      </c>
      <c r="C788" s="2" t="s">
        <v>62</v>
      </c>
      <c r="D788" s="34" t="str">
        <f t="shared" si="12"/>
        <v>7523</v>
      </c>
      <c r="E788" s="3">
        <v>4468.2</v>
      </c>
    </row>
    <row r="789" spans="1:5" ht="14.5" x14ac:dyDescent="0.4">
      <c r="A789" s="2" t="s">
        <v>21</v>
      </c>
      <c r="B789" s="2" t="s">
        <v>5</v>
      </c>
      <c r="C789" s="2" t="s">
        <v>62</v>
      </c>
      <c r="D789" s="34" t="str">
        <f t="shared" si="12"/>
        <v>7523</v>
      </c>
      <c r="E789" s="3">
        <v>4407.87</v>
      </c>
    </row>
    <row r="790" spans="1:5" ht="14.5" x14ac:dyDescent="0.4">
      <c r="A790" s="2" t="s">
        <v>22</v>
      </c>
      <c r="B790" s="2" t="s">
        <v>5</v>
      </c>
      <c r="C790" s="2" t="s">
        <v>62</v>
      </c>
      <c r="D790" s="34" t="str">
        <f t="shared" si="12"/>
        <v>7523</v>
      </c>
      <c r="E790" s="3">
        <v>4457.51</v>
      </c>
    </row>
    <row r="791" spans="1:5" ht="14.5" x14ac:dyDescent="0.4">
      <c r="A791" s="2" t="s">
        <v>23</v>
      </c>
      <c r="B791" s="2" t="s">
        <v>5</v>
      </c>
      <c r="C791" s="2" t="s">
        <v>62</v>
      </c>
      <c r="D791" s="34" t="str">
        <f t="shared" si="12"/>
        <v>7523</v>
      </c>
      <c r="E791" s="3">
        <v>4486.8</v>
      </c>
    </row>
    <row r="792" spans="1:5" ht="14.5" x14ac:dyDescent="0.4">
      <c r="A792" s="2" t="s">
        <v>24</v>
      </c>
      <c r="B792" s="2" t="s">
        <v>5</v>
      </c>
      <c r="C792" s="2" t="s">
        <v>62</v>
      </c>
      <c r="D792" s="34" t="str">
        <f t="shared" si="12"/>
        <v>7523</v>
      </c>
      <c r="E792" s="3">
        <v>4486.8</v>
      </c>
    </row>
    <row r="793" spans="1:5" ht="14.5" x14ac:dyDescent="0.4">
      <c r="A793" s="2" t="s">
        <v>25</v>
      </c>
      <c r="B793" s="2" t="s">
        <v>5</v>
      </c>
      <c r="C793" s="2" t="s">
        <v>62</v>
      </c>
      <c r="D793" s="34" t="str">
        <f t="shared" si="12"/>
        <v>7523</v>
      </c>
      <c r="E793" s="3">
        <v>4458</v>
      </c>
    </row>
    <row r="794" spans="1:5" ht="14.5" x14ac:dyDescent="0.4">
      <c r="A794" s="2" t="s">
        <v>26</v>
      </c>
      <c r="B794" s="2" t="s">
        <v>5</v>
      </c>
      <c r="C794" s="2" t="s">
        <v>62</v>
      </c>
      <c r="D794" s="34" t="str">
        <f t="shared" si="12"/>
        <v>7523</v>
      </c>
      <c r="E794" s="3">
        <v>3994.58</v>
      </c>
    </row>
    <row r="795" spans="1:5" ht="14.5" x14ac:dyDescent="0.4">
      <c r="A795" s="2" t="s">
        <v>27</v>
      </c>
      <c r="B795" s="2" t="s">
        <v>5</v>
      </c>
      <c r="C795" s="2" t="s">
        <v>62</v>
      </c>
      <c r="D795" s="34" t="str">
        <f t="shared" si="12"/>
        <v>7523</v>
      </c>
      <c r="E795" s="3">
        <v>2261.65</v>
      </c>
    </row>
    <row r="796" spans="1:5" ht="14.5" x14ac:dyDescent="0.4">
      <c r="A796" s="2" t="s">
        <v>28</v>
      </c>
      <c r="B796" s="2" t="s">
        <v>5</v>
      </c>
      <c r="C796" s="2" t="s">
        <v>62</v>
      </c>
      <c r="D796" s="34" t="str">
        <f t="shared" si="12"/>
        <v>7523</v>
      </c>
      <c r="E796" s="3">
        <v>2100</v>
      </c>
    </row>
    <row r="797" spans="1:5" ht="14.5" x14ac:dyDescent="0.4">
      <c r="A797" s="2" t="s">
        <v>29</v>
      </c>
      <c r="B797" s="2" t="s">
        <v>5</v>
      </c>
      <c r="C797" s="2" t="s">
        <v>62</v>
      </c>
      <c r="D797" s="34" t="str">
        <f t="shared" si="12"/>
        <v>7523</v>
      </c>
      <c r="E797" s="3">
        <v>2100</v>
      </c>
    </row>
    <row r="798" spans="1:5" ht="14.5" x14ac:dyDescent="0.4">
      <c r="A798" s="2" t="s">
        <v>30</v>
      </c>
      <c r="B798" s="2" t="s">
        <v>5</v>
      </c>
      <c r="C798" s="2" t="s">
        <v>62</v>
      </c>
      <c r="D798" s="34" t="str">
        <f t="shared" si="12"/>
        <v>7523</v>
      </c>
      <c r="E798" s="3">
        <v>2100</v>
      </c>
    </row>
    <row r="799" spans="1:5" ht="14.5" x14ac:dyDescent="0.4">
      <c r="A799" s="2" t="s">
        <v>31</v>
      </c>
      <c r="B799" s="2" t="s">
        <v>5</v>
      </c>
      <c r="C799" s="2" t="s">
        <v>62</v>
      </c>
      <c r="D799" s="34" t="str">
        <f t="shared" si="12"/>
        <v>7523</v>
      </c>
      <c r="E799" s="3">
        <v>2100</v>
      </c>
    </row>
    <row r="800" spans="1:5" ht="14.5" x14ac:dyDescent="0.4">
      <c r="A800" s="2" t="s">
        <v>32</v>
      </c>
      <c r="B800" s="2" t="s">
        <v>5</v>
      </c>
      <c r="C800" s="2" t="s">
        <v>62</v>
      </c>
      <c r="D800" s="34" t="str">
        <f t="shared" si="12"/>
        <v>7523</v>
      </c>
      <c r="E800" s="3">
        <v>2100</v>
      </c>
    </row>
    <row r="801" spans="1:5" ht="14.5" x14ac:dyDescent="0.4">
      <c r="A801" s="2" t="s">
        <v>33</v>
      </c>
      <c r="B801" s="2" t="s">
        <v>5</v>
      </c>
      <c r="C801" s="2" t="s">
        <v>62</v>
      </c>
      <c r="D801" s="34" t="str">
        <f t="shared" si="12"/>
        <v>7523</v>
      </c>
      <c r="E801" s="3">
        <v>2100</v>
      </c>
    </row>
    <row r="802" spans="1:5" ht="14.5" x14ac:dyDescent="0.4">
      <c r="A802" s="2" t="s">
        <v>34</v>
      </c>
      <c r="B802" s="2" t="s">
        <v>5</v>
      </c>
      <c r="C802" s="2" t="s">
        <v>62</v>
      </c>
      <c r="D802" s="34" t="str">
        <f t="shared" si="12"/>
        <v>7523</v>
      </c>
      <c r="E802" s="3">
        <v>2100</v>
      </c>
    </row>
    <row r="803" spans="1:5" ht="14.5" x14ac:dyDescent="0.4">
      <c r="A803" s="2" t="s">
        <v>35</v>
      </c>
      <c r="B803" s="2" t="s">
        <v>5</v>
      </c>
      <c r="C803" s="2" t="s">
        <v>62</v>
      </c>
      <c r="D803" s="34" t="str">
        <f t="shared" si="12"/>
        <v>7523</v>
      </c>
      <c r="E803" s="3">
        <v>2100</v>
      </c>
    </row>
    <row r="804" spans="1:5" ht="14.5" x14ac:dyDescent="0.4">
      <c r="A804" s="2" t="s">
        <v>4</v>
      </c>
      <c r="B804" s="2" t="s">
        <v>5</v>
      </c>
      <c r="C804" s="2" t="s">
        <v>63</v>
      </c>
      <c r="D804" s="34" t="str">
        <f t="shared" si="12"/>
        <v>7550</v>
      </c>
      <c r="E804" s="3">
        <v>354</v>
      </c>
    </row>
    <row r="805" spans="1:5" ht="14.5" x14ac:dyDescent="0.4">
      <c r="A805" s="2" t="s">
        <v>7</v>
      </c>
      <c r="B805" s="2" t="s">
        <v>5</v>
      </c>
      <c r="C805" s="2" t="s">
        <v>63</v>
      </c>
      <c r="D805" s="34" t="str">
        <f t="shared" si="12"/>
        <v>7550</v>
      </c>
      <c r="E805" s="3">
        <v>465.5</v>
      </c>
    </row>
    <row r="806" spans="1:5" ht="14.5" x14ac:dyDescent="0.4">
      <c r="A806" s="2" t="s">
        <v>8</v>
      </c>
      <c r="B806" s="2" t="s">
        <v>5</v>
      </c>
      <c r="C806" s="2" t="s">
        <v>63</v>
      </c>
      <c r="D806" s="34" t="str">
        <f t="shared" si="12"/>
        <v>7550</v>
      </c>
      <c r="E806" s="3">
        <v>447</v>
      </c>
    </row>
    <row r="807" spans="1:5" ht="14.5" x14ac:dyDescent="0.4">
      <c r="A807" s="2" t="s">
        <v>9</v>
      </c>
      <c r="B807" s="2" t="s">
        <v>5</v>
      </c>
      <c r="C807" s="2" t="s">
        <v>63</v>
      </c>
      <c r="D807" s="34" t="str">
        <f t="shared" si="12"/>
        <v>7550</v>
      </c>
      <c r="E807" s="3">
        <v>435.5</v>
      </c>
    </row>
    <row r="808" spans="1:5" ht="14.5" x14ac:dyDescent="0.4">
      <c r="A808" s="2" t="s">
        <v>10</v>
      </c>
      <c r="B808" s="2" t="s">
        <v>5</v>
      </c>
      <c r="C808" s="2" t="s">
        <v>63</v>
      </c>
      <c r="D808" s="34" t="str">
        <f t="shared" si="12"/>
        <v>7550</v>
      </c>
      <c r="E808" s="3">
        <v>424</v>
      </c>
    </row>
    <row r="809" spans="1:5" ht="14.5" x14ac:dyDescent="0.4">
      <c r="A809" s="2" t="s">
        <v>11</v>
      </c>
      <c r="B809" s="2" t="s">
        <v>5</v>
      </c>
      <c r="C809" s="2" t="s">
        <v>63</v>
      </c>
      <c r="D809" s="34" t="str">
        <f t="shared" si="12"/>
        <v>7550</v>
      </c>
      <c r="E809" s="3">
        <v>403.5</v>
      </c>
    </row>
    <row r="810" spans="1:5" ht="14.5" x14ac:dyDescent="0.4">
      <c r="A810" s="2" t="s">
        <v>12</v>
      </c>
      <c r="B810" s="2" t="s">
        <v>5</v>
      </c>
      <c r="C810" s="2" t="s">
        <v>63</v>
      </c>
      <c r="D810" s="34" t="str">
        <f t="shared" si="12"/>
        <v>7550</v>
      </c>
      <c r="E810" s="3">
        <v>380</v>
      </c>
    </row>
    <row r="811" spans="1:5" ht="14.5" x14ac:dyDescent="0.4">
      <c r="A811" s="2" t="s">
        <v>13</v>
      </c>
      <c r="B811" s="2" t="s">
        <v>5</v>
      </c>
      <c r="C811" s="2" t="s">
        <v>63</v>
      </c>
      <c r="D811" s="34" t="str">
        <f t="shared" si="12"/>
        <v>7550</v>
      </c>
      <c r="E811" s="3">
        <v>310</v>
      </c>
    </row>
    <row r="812" spans="1:5" ht="14.5" x14ac:dyDescent="0.4">
      <c r="A812" s="2" t="s">
        <v>14</v>
      </c>
      <c r="B812" s="2" t="s">
        <v>5</v>
      </c>
      <c r="C812" s="2" t="s">
        <v>63</v>
      </c>
      <c r="D812" s="34" t="str">
        <f t="shared" si="12"/>
        <v>7550</v>
      </c>
      <c r="E812" s="3">
        <v>326</v>
      </c>
    </row>
    <row r="813" spans="1:5" ht="14.5" x14ac:dyDescent="0.4">
      <c r="A813" s="2" t="s">
        <v>15</v>
      </c>
      <c r="B813" s="2" t="s">
        <v>5</v>
      </c>
      <c r="C813" s="2" t="s">
        <v>63</v>
      </c>
      <c r="D813" s="34" t="str">
        <f t="shared" si="12"/>
        <v>7550</v>
      </c>
      <c r="E813" s="3">
        <v>354</v>
      </c>
    </row>
    <row r="814" spans="1:5" ht="14.5" x14ac:dyDescent="0.4">
      <c r="A814" s="2" t="s">
        <v>16</v>
      </c>
      <c r="B814" s="2" t="s">
        <v>5</v>
      </c>
      <c r="C814" s="2" t="s">
        <v>63</v>
      </c>
      <c r="D814" s="34" t="str">
        <f t="shared" si="12"/>
        <v>7550</v>
      </c>
      <c r="E814" s="3">
        <v>254</v>
      </c>
    </row>
    <row r="815" spans="1:5" ht="14.5" x14ac:dyDescent="0.4">
      <c r="A815" s="2" t="s">
        <v>17</v>
      </c>
      <c r="B815" s="2" t="s">
        <v>5</v>
      </c>
      <c r="C815" s="2" t="s">
        <v>63</v>
      </c>
      <c r="D815" s="34" t="str">
        <f t="shared" si="12"/>
        <v>7550</v>
      </c>
      <c r="E815" s="3">
        <v>254</v>
      </c>
    </row>
    <row r="816" spans="1:5" ht="14.5" x14ac:dyDescent="0.4">
      <c r="A816" s="2" t="s">
        <v>18</v>
      </c>
      <c r="B816" s="2" t="s">
        <v>5</v>
      </c>
      <c r="C816" s="2" t="s">
        <v>63</v>
      </c>
      <c r="D816" s="34" t="str">
        <f t="shared" si="12"/>
        <v>7550</v>
      </c>
      <c r="E816" s="3">
        <v>353.5</v>
      </c>
    </row>
    <row r="817" spans="1:5" ht="14.5" x14ac:dyDescent="0.4">
      <c r="A817" s="2" t="s">
        <v>19</v>
      </c>
      <c r="B817" s="2" t="s">
        <v>5</v>
      </c>
      <c r="C817" s="2" t="s">
        <v>63</v>
      </c>
      <c r="D817" s="34" t="str">
        <f t="shared" si="12"/>
        <v>7550</v>
      </c>
      <c r="E817" s="3">
        <v>300</v>
      </c>
    </row>
    <row r="818" spans="1:5" ht="14.5" x14ac:dyDescent="0.4">
      <c r="A818" s="2" t="s">
        <v>20</v>
      </c>
      <c r="B818" s="2" t="s">
        <v>5</v>
      </c>
      <c r="C818" s="2" t="s">
        <v>63</v>
      </c>
      <c r="D818" s="34" t="str">
        <f t="shared" si="12"/>
        <v>7550</v>
      </c>
      <c r="E818" s="3">
        <v>285.5</v>
      </c>
    </row>
    <row r="819" spans="1:5" ht="14.5" x14ac:dyDescent="0.4">
      <c r="A819" s="2" t="s">
        <v>21</v>
      </c>
      <c r="B819" s="2" t="s">
        <v>5</v>
      </c>
      <c r="C819" s="2" t="s">
        <v>63</v>
      </c>
      <c r="D819" s="34" t="str">
        <f t="shared" si="12"/>
        <v>7550</v>
      </c>
      <c r="E819" s="3">
        <v>317.5</v>
      </c>
    </row>
    <row r="820" spans="1:5" ht="14.5" x14ac:dyDescent="0.4">
      <c r="A820" s="2" t="s">
        <v>22</v>
      </c>
      <c r="B820" s="2" t="s">
        <v>5</v>
      </c>
      <c r="C820" s="2" t="s">
        <v>63</v>
      </c>
      <c r="D820" s="34" t="str">
        <f t="shared" si="12"/>
        <v>7550</v>
      </c>
      <c r="E820" s="3">
        <v>360</v>
      </c>
    </row>
    <row r="821" spans="1:5" ht="14.5" x14ac:dyDescent="0.4">
      <c r="A821" s="2" t="s">
        <v>23</v>
      </c>
      <c r="B821" s="2" t="s">
        <v>5</v>
      </c>
      <c r="C821" s="2" t="s">
        <v>63</v>
      </c>
      <c r="D821" s="34" t="str">
        <f t="shared" si="12"/>
        <v>7550</v>
      </c>
      <c r="E821" s="3">
        <v>336</v>
      </c>
    </row>
    <row r="822" spans="1:5" ht="14.5" x14ac:dyDescent="0.4">
      <c r="A822" s="2" t="s">
        <v>24</v>
      </c>
      <c r="B822" s="2" t="s">
        <v>5</v>
      </c>
      <c r="C822" s="2" t="s">
        <v>63</v>
      </c>
      <c r="D822" s="34" t="str">
        <f t="shared" si="12"/>
        <v>7550</v>
      </c>
      <c r="E822" s="3">
        <v>305</v>
      </c>
    </row>
    <row r="823" spans="1:5" ht="14.5" x14ac:dyDescent="0.4">
      <c r="A823" s="2" t="s">
        <v>25</v>
      </c>
      <c r="B823" s="2" t="s">
        <v>5</v>
      </c>
      <c r="C823" s="2" t="s">
        <v>63</v>
      </c>
      <c r="D823" s="34" t="str">
        <f t="shared" si="12"/>
        <v>7550</v>
      </c>
      <c r="E823" s="3">
        <v>301</v>
      </c>
    </row>
    <row r="824" spans="1:5" ht="14.5" x14ac:dyDescent="0.4">
      <c r="A824" s="2" t="s">
        <v>26</v>
      </c>
      <c r="B824" s="2" t="s">
        <v>5</v>
      </c>
      <c r="C824" s="2" t="s">
        <v>63</v>
      </c>
      <c r="D824" s="34" t="str">
        <f t="shared" si="12"/>
        <v>7550</v>
      </c>
      <c r="E824" s="3">
        <v>286</v>
      </c>
    </row>
    <row r="825" spans="1:5" ht="14.5" x14ac:dyDescent="0.4">
      <c r="A825" s="2" t="s">
        <v>27</v>
      </c>
      <c r="B825" s="2" t="s">
        <v>5</v>
      </c>
      <c r="C825" s="2" t="s">
        <v>63</v>
      </c>
      <c r="D825" s="34" t="str">
        <f t="shared" si="12"/>
        <v>7550</v>
      </c>
      <c r="E825" s="3">
        <v>267</v>
      </c>
    </row>
    <row r="826" spans="1:5" ht="14.5" x14ac:dyDescent="0.4">
      <c r="A826" s="2" t="s">
        <v>28</v>
      </c>
      <c r="B826" s="2" t="s">
        <v>5</v>
      </c>
      <c r="C826" s="2" t="s">
        <v>63</v>
      </c>
      <c r="D826" s="34" t="str">
        <f t="shared" si="12"/>
        <v>7550</v>
      </c>
      <c r="E826" s="3">
        <v>314</v>
      </c>
    </row>
    <row r="827" spans="1:5" ht="14.5" x14ac:dyDescent="0.4">
      <c r="A827" s="2" t="s">
        <v>29</v>
      </c>
      <c r="B827" s="2" t="s">
        <v>5</v>
      </c>
      <c r="C827" s="2" t="s">
        <v>63</v>
      </c>
      <c r="D827" s="34" t="str">
        <f t="shared" si="12"/>
        <v>7550</v>
      </c>
      <c r="E827" s="3">
        <v>296</v>
      </c>
    </row>
    <row r="828" spans="1:5" ht="14.5" x14ac:dyDescent="0.4">
      <c r="A828" s="2" t="s">
        <v>30</v>
      </c>
      <c r="B828" s="2" t="s">
        <v>5</v>
      </c>
      <c r="C828" s="2" t="s">
        <v>63</v>
      </c>
      <c r="D828" s="34" t="str">
        <f t="shared" si="12"/>
        <v>7550</v>
      </c>
      <c r="E828" s="3">
        <v>328</v>
      </c>
    </row>
    <row r="829" spans="1:5" ht="14.5" x14ac:dyDescent="0.4">
      <c r="A829" s="2" t="s">
        <v>31</v>
      </c>
      <c r="B829" s="2" t="s">
        <v>5</v>
      </c>
      <c r="C829" s="2" t="s">
        <v>63</v>
      </c>
      <c r="D829" s="34" t="str">
        <f t="shared" si="12"/>
        <v>7550</v>
      </c>
      <c r="E829" s="3">
        <v>320</v>
      </c>
    </row>
    <row r="830" spans="1:5" ht="14.5" x14ac:dyDescent="0.4">
      <c r="A830" s="2" t="s">
        <v>32</v>
      </c>
      <c r="B830" s="2" t="s">
        <v>5</v>
      </c>
      <c r="C830" s="2" t="s">
        <v>63</v>
      </c>
      <c r="D830" s="34" t="str">
        <f t="shared" si="12"/>
        <v>7550</v>
      </c>
      <c r="E830" s="3">
        <v>266</v>
      </c>
    </row>
    <row r="831" spans="1:5" ht="14.5" x14ac:dyDescent="0.4">
      <c r="A831" s="2" t="s">
        <v>33</v>
      </c>
      <c r="B831" s="2" t="s">
        <v>5</v>
      </c>
      <c r="C831" s="2" t="s">
        <v>63</v>
      </c>
      <c r="D831" s="34" t="str">
        <f t="shared" si="12"/>
        <v>7550</v>
      </c>
      <c r="E831" s="3">
        <v>310</v>
      </c>
    </row>
    <row r="832" spans="1:5" ht="14.5" x14ac:dyDescent="0.4">
      <c r="A832" s="2" t="s">
        <v>34</v>
      </c>
      <c r="B832" s="2" t="s">
        <v>5</v>
      </c>
      <c r="C832" s="2" t="s">
        <v>63</v>
      </c>
      <c r="D832" s="34" t="str">
        <f t="shared" si="12"/>
        <v>7550</v>
      </c>
      <c r="E832" s="3">
        <v>402</v>
      </c>
    </row>
    <row r="833" spans="1:5" ht="14.5" x14ac:dyDescent="0.4">
      <c r="A833" s="2" t="s">
        <v>35</v>
      </c>
      <c r="B833" s="2" t="s">
        <v>5</v>
      </c>
      <c r="C833" s="2" t="s">
        <v>63</v>
      </c>
      <c r="D833" s="34" t="str">
        <f t="shared" si="12"/>
        <v>7550</v>
      </c>
      <c r="E833" s="3">
        <v>354</v>
      </c>
    </row>
    <row r="834" spans="1:5" ht="14.5" x14ac:dyDescent="0.4">
      <c r="A834" s="2" t="s">
        <v>4</v>
      </c>
      <c r="B834" s="2" t="s">
        <v>5</v>
      </c>
      <c r="C834" s="2" t="s">
        <v>64</v>
      </c>
      <c r="D834" s="34" t="str">
        <f t="shared" si="12"/>
        <v>7593</v>
      </c>
      <c r="E834" s="3">
        <v>1820.2</v>
      </c>
    </row>
    <row r="835" spans="1:5" ht="14.5" x14ac:dyDescent="0.4">
      <c r="A835" s="2" t="s">
        <v>7</v>
      </c>
      <c r="B835" s="2" t="s">
        <v>5</v>
      </c>
      <c r="C835" s="2" t="s">
        <v>64</v>
      </c>
      <c r="D835" s="34" t="str">
        <f t="shared" ref="D835:D898" si="13">MID(C835,2,4)</f>
        <v>7593</v>
      </c>
      <c r="E835" s="3">
        <v>1832.1</v>
      </c>
    </row>
    <row r="836" spans="1:5" ht="14.5" x14ac:dyDescent="0.4">
      <c r="A836" s="2" t="s">
        <v>10</v>
      </c>
      <c r="B836" s="2" t="s">
        <v>5</v>
      </c>
      <c r="C836" s="2" t="s">
        <v>64</v>
      </c>
      <c r="D836" s="34" t="str">
        <f t="shared" si="13"/>
        <v>7593</v>
      </c>
      <c r="E836" s="3">
        <v>1729.1</v>
      </c>
    </row>
    <row r="837" spans="1:5" ht="14.5" x14ac:dyDescent="0.4">
      <c r="A837" s="2" t="s">
        <v>11</v>
      </c>
      <c r="B837" s="2" t="s">
        <v>5</v>
      </c>
      <c r="C837" s="2" t="s">
        <v>64</v>
      </c>
      <c r="D837" s="34" t="str">
        <f t="shared" si="13"/>
        <v>7593</v>
      </c>
      <c r="E837" s="3">
        <v>1819.1</v>
      </c>
    </row>
    <row r="838" spans="1:5" ht="14.5" x14ac:dyDescent="0.4">
      <c r="A838" s="2" t="s">
        <v>12</v>
      </c>
      <c r="B838" s="2" t="s">
        <v>5</v>
      </c>
      <c r="C838" s="2" t="s">
        <v>64</v>
      </c>
      <c r="D838" s="34" t="str">
        <f t="shared" si="13"/>
        <v>7593</v>
      </c>
      <c r="E838" s="3">
        <v>1786.92</v>
      </c>
    </row>
    <row r="839" spans="1:5" ht="14.5" x14ac:dyDescent="0.4">
      <c r="A839" s="2" t="s">
        <v>13</v>
      </c>
      <c r="B839" s="2" t="s">
        <v>5</v>
      </c>
      <c r="C839" s="2" t="s">
        <v>64</v>
      </c>
      <c r="D839" s="34" t="str">
        <f t="shared" si="13"/>
        <v>7593</v>
      </c>
      <c r="E839" s="3">
        <v>1853.3</v>
      </c>
    </row>
    <row r="840" spans="1:5" ht="14.5" x14ac:dyDescent="0.4">
      <c r="A840" s="2" t="s">
        <v>14</v>
      </c>
      <c r="B840" s="2" t="s">
        <v>5</v>
      </c>
      <c r="C840" s="2" t="s">
        <v>64</v>
      </c>
      <c r="D840" s="34" t="str">
        <f t="shared" si="13"/>
        <v>7593</v>
      </c>
      <c r="E840" s="3">
        <v>1773.1</v>
      </c>
    </row>
    <row r="841" spans="1:5" ht="14.5" x14ac:dyDescent="0.4">
      <c r="A841" s="2" t="s">
        <v>15</v>
      </c>
      <c r="B841" s="2" t="s">
        <v>5</v>
      </c>
      <c r="C841" s="2" t="s">
        <v>64</v>
      </c>
      <c r="D841" s="34" t="str">
        <f t="shared" si="13"/>
        <v>7593</v>
      </c>
      <c r="E841" s="3">
        <v>14.4</v>
      </c>
    </row>
    <row r="842" spans="1:5" ht="14.5" x14ac:dyDescent="0.4">
      <c r="A842" s="2" t="s">
        <v>16</v>
      </c>
      <c r="B842" s="2" t="s">
        <v>5</v>
      </c>
      <c r="C842" s="2" t="s">
        <v>64</v>
      </c>
      <c r="D842" s="34" t="str">
        <f t="shared" si="13"/>
        <v>7593</v>
      </c>
      <c r="E842" s="3">
        <v>0</v>
      </c>
    </row>
    <row r="843" spans="1:5" ht="14.5" x14ac:dyDescent="0.4">
      <c r="A843" s="2" t="s">
        <v>17</v>
      </c>
      <c r="B843" s="2" t="s">
        <v>5</v>
      </c>
      <c r="C843" s="2" t="s">
        <v>64</v>
      </c>
      <c r="D843" s="34" t="str">
        <f t="shared" si="13"/>
        <v>7593</v>
      </c>
      <c r="E843" s="3">
        <v>1757.4</v>
      </c>
    </row>
    <row r="844" spans="1:5" ht="14.5" x14ac:dyDescent="0.4">
      <c r="A844" s="2" t="s">
        <v>18</v>
      </c>
      <c r="B844" s="2" t="s">
        <v>5</v>
      </c>
      <c r="C844" s="2" t="s">
        <v>64</v>
      </c>
      <c r="D844" s="34" t="str">
        <f t="shared" si="13"/>
        <v>7593</v>
      </c>
      <c r="E844" s="3">
        <v>1831.2</v>
      </c>
    </row>
    <row r="845" spans="1:5" ht="14.5" x14ac:dyDescent="0.4">
      <c r="A845" s="2" t="s">
        <v>19</v>
      </c>
      <c r="B845" s="2" t="s">
        <v>5</v>
      </c>
      <c r="C845" s="2" t="s">
        <v>64</v>
      </c>
      <c r="D845" s="34" t="str">
        <f t="shared" si="13"/>
        <v>7593</v>
      </c>
      <c r="E845" s="3">
        <v>1823.8</v>
      </c>
    </row>
    <row r="846" spans="1:5" ht="14.5" x14ac:dyDescent="0.4">
      <c r="A846" s="2" t="s">
        <v>20</v>
      </c>
      <c r="B846" s="2" t="s">
        <v>5</v>
      </c>
      <c r="C846" s="2" t="s">
        <v>64</v>
      </c>
      <c r="D846" s="34" t="str">
        <f t="shared" si="13"/>
        <v>7593</v>
      </c>
      <c r="E846" s="3">
        <v>1831.2</v>
      </c>
    </row>
    <row r="847" spans="1:5" ht="14.5" x14ac:dyDescent="0.4">
      <c r="A847" s="2" t="s">
        <v>21</v>
      </c>
      <c r="B847" s="2" t="s">
        <v>5</v>
      </c>
      <c r="C847" s="2" t="s">
        <v>64</v>
      </c>
      <c r="D847" s="34" t="str">
        <f t="shared" si="13"/>
        <v>7593</v>
      </c>
      <c r="E847" s="3">
        <v>1750.8</v>
      </c>
    </row>
    <row r="848" spans="1:5" ht="14.5" x14ac:dyDescent="0.4">
      <c r="A848" s="2" t="s">
        <v>24</v>
      </c>
      <c r="B848" s="2" t="s">
        <v>5</v>
      </c>
      <c r="C848" s="2" t="s">
        <v>64</v>
      </c>
      <c r="D848" s="34" t="str">
        <f t="shared" si="13"/>
        <v>7593</v>
      </c>
      <c r="E848" s="3">
        <v>1840.9</v>
      </c>
    </row>
    <row r="849" spans="1:5" ht="14.5" x14ac:dyDescent="0.4">
      <c r="A849" s="2" t="s">
        <v>25</v>
      </c>
      <c r="B849" s="2" t="s">
        <v>5</v>
      </c>
      <c r="C849" s="2" t="s">
        <v>64</v>
      </c>
      <c r="D849" s="34" t="str">
        <f t="shared" si="13"/>
        <v>7593</v>
      </c>
      <c r="E849" s="3">
        <v>1830.3</v>
      </c>
    </row>
    <row r="850" spans="1:5" ht="14.5" x14ac:dyDescent="0.4">
      <c r="A850" s="2" t="s">
        <v>26</v>
      </c>
      <c r="B850" s="2" t="s">
        <v>5</v>
      </c>
      <c r="C850" s="2" t="s">
        <v>64</v>
      </c>
      <c r="D850" s="34" t="str">
        <f t="shared" si="13"/>
        <v>7593</v>
      </c>
      <c r="E850" s="3">
        <v>1849.6</v>
      </c>
    </row>
    <row r="851" spans="1:5" ht="14.5" x14ac:dyDescent="0.4">
      <c r="A851" s="2" t="s">
        <v>27</v>
      </c>
      <c r="B851" s="2" t="s">
        <v>5</v>
      </c>
      <c r="C851" s="2" t="s">
        <v>64</v>
      </c>
      <c r="D851" s="34" t="str">
        <f t="shared" si="13"/>
        <v>7593</v>
      </c>
      <c r="E851" s="3">
        <v>17</v>
      </c>
    </row>
    <row r="852" spans="1:5" ht="14.5" x14ac:dyDescent="0.4">
      <c r="A852" s="2" t="s">
        <v>30</v>
      </c>
      <c r="B852" s="2" t="s">
        <v>5</v>
      </c>
      <c r="C852" s="2" t="s">
        <v>64</v>
      </c>
      <c r="D852" s="34" t="str">
        <f t="shared" si="13"/>
        <v>7593</v>
      </c>
      <c r="E852" s="3">
        <v>1713.22</v>
      </c>
    </row>
    <row r="853" spans="1:5" ht="14.5" x14ac:dyDescent="0.4">
      <c r="A853" s="2" t="s">
        <v>31</v>
      </c>
      <c r="B853" s="2" t="s">
        <v>5</v>
      </c>
      <c r="C853" s="2" t="s">
        <v>64</v>
      </c>
      <c r="D853" s="34" t="str">
        <f t="shared" si="13"/>
        <v>7593</v>
      </c>
      <c r="E853" s="3">
        <v>1834</v>
      </c>
    </row>
    <row r="854" spans="1:5" ht="14.5" x14ac:dyDescent="0.4">
      <c r="A854" s="2" t="s">
        <v>32</v>
      </c>
      <c r="B854" s="2" t="s">
        <v>5</v>
      </c>
      <c r="C854" s="2" t="s">
        <v>64</v>
      </c>
      <c r="D854" s="34" t="str">
        <f t="shared" si="13"/>
        <v>7593</v>
      </c>
      <c r="E854" s="3">
        <v>1851</v>
      </c>
    </row>
    <row r="855" spans="1:5" ht="14.5" x14ac:dyDescent="0.4">
      <c r="A855" s="2" t="s">
        <v>33</v>
      </c>
      <c r="B855" s="2" t="s">
        <v>5</v>
      </c>
      <c r="C855" s="2" t="s">
        <v>64</v>
      </c>
      <c r="D855" s="34" t="str">
        <f t="shared" si="13"/>
        <v>7593</v>
      </c>
      <c r="E855" s="3">
        <v>1838.6</v>
      </c>
    </row>
    <row r="856" spans="1:5" ht="14.5" x14ac:dyDescent="0.4">
      <c r="A856" s="2" t="s">
        <v>34</v>
      </c>
      <c r="B856" s="2" t="s">
        <v>5</v>
      </c>
      <c r="C856" s="2" t="s">
        <v>64</v>
      </c>
      <c r="D856" s="34" t="str">
        <f t="shared" si="13"/>
        <v>7593</v>
      </c>
      <c r="E856" s="3">
        <v>1874.1</v>
      </c>
    </row>
    <row r="857" spans="1:5" ht="14.5" x14ac:dyDescent="0.4">
      <c r="A857" s="2" t="s">
        <v>35</v>
      </c>
      <c r="B857" s="2" t="s">
        <v>5</v>
      </c>
      <c r="C857" s="2" t="s">
        <v>64</v>
      </c>
      <c r="D857" s="34" t="str">
        <f t="shared" si="13"/>
        <v>7593</v>
      </c>
      <c r="E857" s="3">
        <v>1799.7</v>
      </c>
    </row>
    <row r="858" spans="1:5" ht="14.5" x14ac:dyDescent="0.4">
      <c r="A858" s="2" t="s">
        <v>4</v>
      </c>
      <c r="B858" s="2" t="s">
        <v>5</v>
      </c>
      <c r="C858" s="2" t="s">
        <v>65</v>
      </c>
      <c r="D858" s="34" t="str">
        <f t="shared" si="13"/>
        <v>7607</v>
      </c>
      <c r="E858" s="3">
        <v>6027.6</v>
      </c>
    </row>
    <row r="859" spans="1:5" ht="14.5" x14ac:dyDescent="0.4">
      <c r="A859" s="2" t="s">
        <v>7</v>
      </c>
      <c r="B859" s="2" t="s">
        <v>5</v>
      </c>
      <c r="C859" s="2" t="s">
        <v>65</v>
      </c>
      <c r="D859" s="34" t="str">
        <f t="shared" si="13"/>
        <v>7607</v>
      </c>
      <c r="E859" s="3">
        <v>5996.8</v>
      </c>
    </row>
    <row r="860" spans="1:5" ht="14.5" x14ac:dyDescent="0.4">
      <c r="A860" s="2" t="s">
        <v>8</v>
      </c>
      <c r="B860" s="2" t="s">
        <v>5</v>
      </c>
      <c r="C860" s="2" t="s">
        <v>65</v>
      </c>
      <c r="D860" s="34" t="str">
        <f t="shared" si="13"/>
        <v>7607</v>
      </c>
      <c r="E860" s="3">
        <v>6112.4</v>
      </c>
    </row>
    <row r="861" spans="1:5" ht="14.5" x14ac:dyDescent="0.4">
      <c r="A861" s="2" t="s">
        <v>9</v>
      </c>
      <c r="B861" s="2" t="s">
        <v>5</v>
      </c>
      <c r="C861" s="2" t="s">
        <v>65</v>
      </c>
      <c r="D861" s="34" t="str">
        <f t="shared" si="13"/>
        <v>7607</v>
      </c>
      <c r="E861" s="3">
        <v>6032.3</v>
      </c>
    </row>
    <row r="862" spans="1:5" ht="14.5" x14ac:dyDescent="0.4">
      <c r="A862" s="2" t="s">
        <v>10</v>
      </c>
      <c r="B862" s="2" t="s">
        <v>5</v>
      </c>
      <c r="C862" s="2" t="s">
        <v>65</v>
      </c>
      <c r="D862" s="34" t="str">
        <f t="shared" si="13"/>
        <v>7607</v>
      </c>
      <c r="E862" s="3">
        <v>5917.5</v>
      </c>
    </row>
    <row r="863" spans="1:5" ht="14.5" x14ac:dyDescent="0.4">
      <c r="A863" s="2" t="s">
        <v>11</v>
      </c>
      <c r="B863" s="2" t="s">
        <v>5</v>
      </c>
      <c r="C863" s="2" t="s">
        <v>65</v>
      </c>
      <c r="D863" s="34" t="str">
        <f t="shared" si="13"/>
        <v>7607</v>
      </c>
      <c r="E863" s="3">
        <v>6127.2</v>
      </c>
    </row>
    <row r="864" spans="1:5" ht="14.5" x14ac:dyDescent="0.4">
      <c r="A864" s="2" t="s">
        <v>12</v>
      </c>
      <c r="B864" s="2" t="s">
        <v>5</v>
      </c>
      <c r="C864" s="2" t="s">
        <v>65</v>
      </c>
      <c r="D864" s="34" t="str">
        <f t="shared" si="13"/>
        <v>7607</v>
      </c>
      <c r="E864" s="3">
        <v>6141.2</v>
      </c>
    </row>
    <row r="865" spans="1:5" ht="14.5" x14ac:dyDescent="0.4">
      <c r="A865" s="2" t="s">
        <v>13</v>
      </c>
      <c r="B865" s="2" t="s">
        <v>5</v>
      </c>
      <c r="C865" s="2" t="s">
        <v>65</v>
      </c>
      <c r="D865" s="34" t="str">
        <f t="shared" si="13"/>
        <v>7607</v>
      </c>
      <c r="E865" s="3">
        <v>6737.3</v>
      </c>
    </row>
    <row r="866" spans="1:5" ht="14.5" x14ac:dyDescent="0.4">
      <c r="A866" s="2" t="s">
        <v>14</v>
      </c>
      <c r="B866" s="2" t="s">
        <v>5</v>
      </c>
      <c r="C866" s="2" t="s">
        <v>65</v>
      </c>
      <c r="D866" s="34" t="str">
        <f t="shared" si="13"/>
        <v>7607</v>
      </c>
      <c r="E866" s="3">
        <v>7070.5</v>
      </c>
    </row>
    <row r="867" spans="1:5" ht="14.5" x14ac:dyDescent="0.4">
      <c r="A867" s="2" t="s">
        <v>15</v>
      </c>
      <c r="B867" s="2" t="s">
        <v>5</v>
      </c>
      <c r="C867" s="2" t="s">
        <v>65</v>
      </c>
      <c r="D867" s="34" t="str">
        <f t="shared" si="13"/>
        <v>7607</v>
      </c>
      <c r="E867" s="3">
        <v>7716.8</v>
      </c>
    </row>
    <row r="868" spans="1:5" ht="14.5" x14ac:dyDescent="0.4">
      <c r="A868" s="2" t="s">
        <v>16</v>
      </c>
      <c r="B868" s="2" t="s">
        <v>5</v>
      </c>
      <c r="C868" s="2" t="s">
        <v>65</v>
      </c>
      <c r="D868" s="34" t="str">
        <f t="shared" si="13"/>
        <v>7607</v>
      </c>
      <c r="E868" s="3">
        <v>7307.5</v>
      </c>
    </row>
    <row r="869" spans="1:5" ht="14.5" x14ac:dyDescent="0.4">
      <c r="A869" s="2" t="s">
        <v>17</v>
      </c>
      <c r="B869" s="2" t="s">
        <v>5</v>
      </c>
      <c r="C869" s="2" t="s">
        <v>65</v>
      </c>
      <c r="D869" s="34" t="str">
        <f t="shared" si="13"/>
        <v>7607</v>
      </c>
      <c r="E869" s="3">
        <v>7164.7</v>
      </c>
    </row>
    <row r="870" spans="1:5" ht="14.5" x14ac:dyDescent="0.4">
      <c r="A870" s="2" t="s">
        <v>18</v>
      </c>
      <c r="B870" s="2" t="s">
        <v>5</v>
      </c>
      <c r="C870" s="2" t="s">
        <v>65</v>
      </c>
      <c r="D870" s="34" t="str">
        <f t="shared" si="13"/>
        <v>7607</v>
      </c>
      <c r="E870" s="3">
        <v>6422.5</v>
      </c>
    </row>
    <row r="871" spans="1:5" ht="14.5" x14ac:dyDescent="0.4">
      <c r="A871" s="2" t="s">
        <v>19</v>
      </c>
      <c r="B871" s="2" t="s">
        <v>5</v>
      </c>
      <c r="C871" s="2" t="s">
        <v>65</v>
      </c>
      <c r="D871" s="34" t="str">
        <f t="shared" si="13"/>
        <v>7607</v>
      </c>
      <c r="E871" s="3">
        <v>6936.6</v>
      </c>
    </row>
    <row r="872" spans="1:5" ht="14.5" x14ac:dyDescent="0.4">
      <c r="A872" s="2" t="s">
        <v>20</v>
      </c>
      <c r="B872" s="2" t="s">
        <v>5</v>
      </c>
      <c r="C872" s="2" t="s">
        <v>65</v>
      </c>
      <c r="D872" s="34" t="str">
        <f t="shared" si="13"/>
        <v>7607</v>
      </c>
      <c r="E872" s="3">
        <v>6538.1</v>
      </c>
    </row>
    <row r="873" spans="1:5" ht="14.5" x14ac:dyDescent="0.4">
      <c r="A873" s="2" t="s">
        <v>21</v>
      </c>
      <c r="B873" s="2" t="s">
        <v>5</v>
      </c>
      <c r="C873" s="2" t="s">
        <v>65</v>
      </c>
      <c r="D873" s="34" t="str">
        <f t="shared" si="13"/>
        <v>7607</v>
      </c>
      <c r="E873" s="3">
        <v>6659.2</v>
      </c>
    </row>
    <row r="874" spans="1:5" ht="14.5" x14ac:dyDescent="0.4">
      <c r="A874" s="2" t="s">
        <v>22</v>
      </c>
      <c r="B874" s="2" t="s">
        <v>5</v>
      </c>
      <c r="C874" s="2" t="s">
        <v>65</v>
      </c>
      <c r="D874" s="34" t="str">
        <f t="shared" si="13"/>
        <v>7607</v>
      </c>
      <c r="E874" s="3">
        <v>7130.8</v>
      </c>
    </row>
    <row r="875" spans="1:5" ht="14.5" x14ac:dyDescent="0.4">
      <c r="A875" s="2" t="s">
        <v>23</v>
      </c>
      <c r="B875" s="2" t="s">
        <v>5</v>
      </c>
      <c r="C875" s="2" t="s">
        <v>65</v>
      </c>
      <c r="D875" s="34" t="str">
        <f t="shared" si="13"/>
        <v>7607</v>
      </c>
      <c r="E875" s="3">
        <v>7034.4</v>
      </c>
    </row>
    <row r="876" spans="1:5" ht="14.5" x14ac:dyDescent="0.4">
      <c r="A876" s="2" t="s">
        <v>24</v>
      </c>
      <c r="B876" s="2" t="s">
        <v>5</v>
      </c>
      <c r="C876" s="2" t="s">
        <v>65</v>
      </c>
      <c r="D876" s="34" t="str">
        <f t="shared" si="13"/>
        <v>7607</v>
      </c>
      <c r="E876" s="3">
        <v>6381.4</v>
      </c>
    </row>
    <row r="877" spans="1:5" ht="14.5" x14ac:dyDescent="0.4">
      <c r="A877" s="2" t="s">
        <v>25</v>
      </c>
      <c r="B877" s="2" t="s">
        <v>5</v>
      </c>
      <c r="C877" s="2" t="s">
        <v>65</v>
      </c>
      <c r="D877" s="34" t="str">
        <f t="shared" si="13"/>
        <v>7607</v>
      </c>
      <c r="E877" s="3">
        <v>6451.7</v>
      </c>
    </row>
    <row r="878" spans="1:5" ht="14.5" x14ac:dyDescent="0.4">
      <c r="A878" s="2" t="s">
        <v>26</v>
      </c>
      <c r="B878" s="2" t="s">
        <v>5</v>
      </c>
      <c r="C878" s="2" t="s">
        <v>65</v>
      </c>
      <c r="D878" s="34" t="str">
        <f t="shared" si="13"/>
        <v>7607</v>
      </c>
      <c r="E878" s="3">
        <v>7046</v>
      </c>
    </row>
    <row r="879" spans="1:5" ht="14.5" x14ac:dyDescent="0.4">
      <c r="A879" s="2" t="s">
        <v>27</v>
      </c>
      <c r="B879" s="2" t="s">
        <v>5</v>
      </c>
      <c r="C879" s="2" t="s">
        <v>65</v>
      </c>
      <c r="D879" s="34" t="str">
        <f t="shared" si="13"/>
        <v>7607</v>
      </c>
      <c r="E879" s="3">
        <v>7043.1</v>
      </c>
    </row>
    <row r="880" spans="1:5" ht="14.5" x14ac:dyDescent="0.4">
      <c r="A880" s="2" t="s">
        <v>28</v>
      </c>
      <c r="B880" s="2" t="s">
        <v>5</v>
      </c>
      <c r="C880" s="2" t="s">
        <v>65</v>
      </c>
      <c r="D880" s="34" t="str">
        <f t="shared" si="13"/>
        <v>7607</v>
      </c>
      <c r="E880" s="3">
        <v>7148.2</v>
      </c>
    </row>
    <row r="881" spans="1:5" ht="14.5" x14ac:dyDescent="0.4">
      <c r="A881" s="2" t="s">
        <v>29</v>
      </c>
      <c r="B881" s="2" t="s">
        <v>5</v>
      </c>
      <c r="C881" s="2" t="s">
        <v>65</v>
      </c>
      <c r="D881" s="34" t="str">
        <f t="shared" si="13"/>
        <v>7607</v>
      </c>
      <c r="E881" s="3">
        <v>7168.8</v>
      </c>
    </row>
    <row r="882" spans="1:5" ht="14.5" x14ac:dyDescent="0.4">
      <c r="A882" s="2" t="s">
        <v>30</v>
      </c>
      <c r="B882" s="2" t="s">
        <v>5</v>
      </c>
      <c r="C882" s="2" t="s">
        <v>65</v>
      </c>
      <c r="D882" s="34" t="str">
        <f t="shared" si="13"/>
        <v>7607</v>
      </c>
      <c r="E882" s="3">
        <v>6875.7</v>
      </c>
    </row>
    <row r="883" spans="1:5" ht="14.5" x14ac:dyDescent="0.4">
      <c r="A883" s="2" t="s">
        <v>31</v>
      </c>
      <c r="B883" s="2" t="s">
        <v>5</v>
      </c>
      <c r="C883" s="2" t="s">
        <v>65</v>
      </c>
      <c r="D883" s="34" t="str">
        <f t="shared" si="13"/>
        <v>7607</v>
      </c>
      <c r="E883" s="3">
        <v>6512.1</v>
      </c>
    </row>
    <row r="884" spans="1:5" ht="14.5" x14ac:dyDescent="0.4">
      <c r="A884" s="2" t="s">
        <v>32</v>
      </c>
      <c r="B884" s="2" t="s">
        <v>5</v>
      </c>
      <c r="C884" s="2" t="s">
        <v>65</v>
      </c>
      <c r="D884" s="34" t="str">
        <f t="shared" si="13"/>
        <v>7607</v>
      </c>
      <c r="E884" s="3">
        <v>6776</v>
      </c>
    </row>
    <row r="885" spans="1:5" ht="14.5" x14ac:dyDescent="0.4">
      <c r="A885" s="2" t="s">
        <v>33</v>
      </c>
      <c r="B885" s="2" t="s">
        <v>5</v>
      </c>
      <c r="C885" s="2" t="s">
        <v>65</v>
      </c>
      <c r="D885" s="34" t="str">
        <f t="shared" si="13"/>
        <v>7607</v>
      </c>
      <c r="E885" s="3">
        <v>7214.7</v>
      </c>
    </row>
    <row r="886" spans="1:5" ht="14.5" x14ac:dyDescent="0.4">
      <c r="A886" s="2" t="s">
        <v>34</v>
      </c>
      <c r="B886" s="2" t="s">
        <v>5</v>
      </c>
      <c r="C886" s="2" t="s">
        <v>65</v>
      </c>
      <c r="D886" s="34" t="str">
        <f t="shared" si="13"/>
        <v>7607</v>
      </c>
      <c r="E886" s="3">
        <v>7252.5</v>
      </c>
    </row>
    <row r="887" spans="1:5" ht="14.5" x14ac:dyDescent="0.4">
      <c r="A887" s="2" t="s">
        <v>35</v>
      </c>
      <c r="B887" s="2" t="s">
        <v>5</v>
      </c>
      <c r="C887" s="2" t="s">
        <v>65</v>
      </c>
      <c r="D887" s="34" t="str">
        <f t="shared" si="13"/>
        <v>7607</v>
      </c>
      <c r="E887" s="3">
        <v>7175.2</v>
      </c>
    </row>
    <row r="888" spans="1:5" ht="14.5" x14ac:dyDescent="0.4">
      <c r="A888" s="2" t="s">
        <v>4</v>
      </c>
      <c r="B888" s="2" t="s">
        <v>5</v>
      </c>
      <c r="C888" s="2" t="s">
        <v>66</v>
      </c>
      <c r="D888" s="34" t="str">
        <f t="shared" si="13"/>
        <v>7613</v>
      </c>
      <c r="E888" s="3">
        <v>2211.14</v>
      </c>
    </row>
    <row r="889" spans="1:5" ht="14.5" x14ac:dyDescent="0.4">
      <c r="A889" s="2" t="s">
        <v>7</v>
      </c>
      <c r="B889" s="2" t="s">
        <v>5</v>
      </c>
      <c r="C889" s="2" t="s">
        <v>66</v>
      </c>
      <c r="D889" s="34" t="str">
        <f t="shared" si="13"/>
        <v>7613</v>
      </c>
      <c r="E889" s="3">
        <v>2256.13</v>
      </c>
    </row>
    <row r="890" spans="1:5" ht="14.5" x14ac:dyDescent="0.4">
      <c r="A890" s="2" t="s">
        <v>8</v>
      </c>
      <c r="B890" s="2" t="s">
        <v>5</v>
      </c>
      <c r="C890" s="2" t="s">
        <v>66</v>
      </c>
      <c r="D890" s="34" t="str">
        <f t="shared" si="13"/>
        <v>7613</v>
      </c>
      <c r="E890" s="3">
        <v>1973.24</v>
      </c>
    </row>
    <row r="891" spans="1:5" ht="14.5" x14ac:dyDescent="0.4">
      <c r="A891" s="2" t="s">
        <v>9</v>
      </c>
      <c r="B891" s="2" t="s">
        <v>5</v>
      </c>
      <c r="C891" s="2" t="s">
        <v>66</v>
      </c>
      <c r="D891" s="34" t="str">
        <f t="shared" si="13"/>
        <v>7613</v>
      </c>
      <c r="E891" s="3">
        <v>1787.01</v>
      </c>
    </row>
    <row r="892" spans="1:5" ht="14.5" x14ac:dyDescent="0.4">
      <c r="A892" s="2" t="s">
        <v>10</v>
      </c>
      <c r="B892" s="2" t="s">
        <v>5</v>
      </c>
      <c r="C892" s="2" t="s">
        <v>66</v>
      </c>
      <c r="D892" s="34" t="str">
        <f t="shared" si="13"/>
        <v>7613</v>
      </c>
      <c r="E892" s="3">
        <v>2458.59</v>
      </c>
    </row>
    <row r="893" spans="1:5" ht="14.5" x14ac:dyDescent="0.4">
      <c r="A893" s="2" t="s">
        <v>11</v>
      </c>
      <c r="B893" s="2" t="s">
        <v>5</v>
      </c>
      <c r="C893" s="2" t="s">
        <v>66</v>
      </c>
      <c r="D893" s="34" t="str">
        <f t="shared" si="13"/>
        <v>7613</v>
      </c>
      <c r="E893" s="3">
        <v>2194.41</v>
      </c>
    </row>
    <row r="894" spans="1:5" ht="14.5" x14ac:dyDescent="0.4">
      <c r="A894" s="2" t="s">
        <v>12</v>
      </c>
      <c r="B894" s="2" t="s">
        <v>5</v>
      </c>
      <c r="C894" s="2" t="s">
        <v>66</v>
      </c>
      <c r="D894" s="34" t="str">
        <f t="shared" si="13"/>
        <v>7613</v>
      </c>
      <c r="E894" s="3">
        <v>2205.6799999999998</v>
      </c>
    </row>
    <row r="895" spans="1:5" ht="14.5" x14ac:dyDescent="0.4">
      <c r="A895" s="2" t="s">
        <v>13</v>
      </c>
      <c r="B895" s="2" t="s">
        <v>5</v>
      </c>
      <c r="C895" s="2" t="s">
        <v>66</v>
      </c>
      <c r="D895" s="34" t="str">
        <f t="shared" si="13"/>
        <v>7613</v>
      </c>
      <c r="E895" s="3">
        <v>2296.89</v>
      </c>
    </row>
    <row r="896" spans="1:5" ht="14.5" x14ac:dyDescent="0.4">
      <c r="A896" s="2" t="s">
        <v>14</v>
      </c>
      <c r="B896" s="2" t="s">
        <v>5</v>
      </c>
      <c r="C896" s="2" t="s">
        <v>66</v>
      </c>
      <c r="D896" s="34" t="str">
        <f t="shared" si="13"/>
        <v>7613</v>
      </c>
      <c r="E896" s="3">
        <v>2281.35</v>
      </c>
    </row>
    <row r="897" spans="1:5" ht="14.5" x14ac:dyDescent="0.4">
      <c r="A897" s="2" t="s">
        <v>15</v>
      </c>
      <c r="B897" s="2" t="s">
        <v>5</v>
      </c>
      <c r="C897" s="2" t="s">
        <v>66</v>
      </c>
      <c r="D897" s="34" t="str">
        <f t="shared" si="13"/>
        <v>7613</v>
      </c>
      <c r="E897" s="3">
        <v>2079.8200000000002</v>
      </c>
    </row>
    <row r="898" spans="1:5" ht="14.5" x14ac:dyDescent="0.4">
      <c r="A898" s="2" t="s">
        <v>16</v>
      </c>
      <c r="B898" s="2" t="s">
        <v>5</v>
      </c>
      <c r="C898" s="2" t="s">
        <v>66</v>
      </c>
      <c r="D898" s="34" t="str">
        <f t="shared" si="13"/>
        <v>7613</v>
      </c>
      <c r="E898" s="3">
        <v>1935.18</v>
      </c>
    </row>
    <row r="899" spans="1:5" ht="14.5" x14ac:dyDescent="0.4">
      <c r="A899" s="2" t="s">
        <v>17</v>
      </c>
      <c r="B899" s="2" t="s">
        <v>5</v>
      </c>
      <c r="C899" s="2" t="s">
        <v>66</v>
      </c>
      <c r="D899" s="34" t="str">
        <f t="shared" ref="D899:D962" si="14">MID(C899,2,4)</f>
        <v>7613</v>
      </c>
      <c r="E899" s="3">
        <v>2314.6</v>
      </c>
    </row>
    <row r="900" spans="1:5" ht="14.5" x14ac:dyDescent="0.4">
      <c r="A900" s="2" t="s">
        <v>18</v>
      </c>
      <c r="B900" s="2" t="s">
        <v>5</v>
      </c>
      <c r="C900" s="2" t="s">
        <v>66</v>
      </c>
      <c r="D900" s="34" t="str">
        <f t="shared" si="14"/>
        <v>7613</v>
      </c>
      <c r="E900" s="3">
        <v>2330.23</v>
      </c>
    </row>
    <row r="901" spans="1:5" ht="14.5" x14ac:dyDescent="0.4">
      <c r="A901" s="2" t="s">
        <v>19</v>
      </c>
      <c r="B901" s="2" t="s">
        <v>5</v>
      </c>
      <c r="C901" s="2" t="s">
        <v>66</v>
      </c>
      <c r="D901" s="34" t="str">
        <f t="shared" si="14"/>
        <v>7613</v>
      </c>
      <c r="E901" s="3">
        <v>2494.62</v>
      </c>
    </row>
    <row r="902" spans="1:5" ht="14.5" x14ac:dyDescent="0.4">
      <c r="A902" s="2" t="s">
        <v>20</v>
      </c>
      <c r="B902" s="2" t="s">
        <v>5</v>
      </c>
      <c r="C902" s="2" t="s">
        <v>66</v>
      </c>
      <c r="D902" s="34" t="str">
        <f t="shared" si="14"/>
        <v>7613</v>
      </c>
      <c r="E902" s="3">
        <v>2310.9299999999998</v>
      </c>
    </row>
    <row r="903" spans="1:5" ht="14.5" x14ac:dyDescent="0.4">
      <c r="A903" s="2" t="s">
        <v>21</v>
      </c>
      <c r="B903" s="2" t="s">
        <v>5</v>
      </c>
      <c r="C903" s="2" t="s">
        <v>66</v>
      </c>
      <c r="D903" s="34" t="str">
        <f t="shared" si="14"/>
        <v>7613</v>
      </c>
      <c r="E903" s="3">
        <v>2397.69</v>
      </c>
    </row>
    <row r="904" spans="1:5" ht="14.5" x14ac:dyDescent="0.4">
      <c r="A904" s="2" t="s">
        <v>22</v>
      </c>
      <c r="B904" s="2" t="s">
        <v>5</v>
      </c>
      <c r="C904" s="2" t="s">
        <v>66</v>
      </c>
      <c r="D904" s="34" t="str">
        <f t="shared" si="14"/>
        <v>7613</v>
      </c>
      <c r="E904" s="3">
        <v>2288.77</v>
      </c>
    </row>
    <row r="905" spans="1:5" ht="14.5" x14ac:dyDescent="0.4">
      <c r="A905" s="2" t="s">
        <v>23</v>
      </c>
      <c r="B905" s="2" t="s">
        <v>5</v>
      </c>
      <c r="C905" s="2" t="s">
        <v>66</v>
      </c>
      <c r="D905" s="34" t="str">
        <f t="shared" si="14"/>
        <v>7613</v>
      </c>
      <c r="E905" s="3">
        <v>2075.02</v>
      </c>
    </row>
    <row r="906" spans="1:5" ht="14.5" x14ac:dyDescent="0.4">
      <c r="A906" s="2" t="s">
        <v>24</v>
      </c>
      <c r="B906" s="2" t="s">
        <v>5</v>
      </c>
      <c r="C906" s="2" t="s">
        <v>66</v>
      </c>
      <c r="D906" s="34" t="str">
        <f t="shared" si="14"/>
        <v>7613</v>
      </c>
      <c r="E906" s="3">
        <v>2453.52</v>
      </c>
    </row>
    <row r="907" spans="1:5" ht="14.5" x14ac:dyDescent="0.4">
      <c r="A907" s="2" t="s">
        <v>25</v>
      </c>
      <c r="B907" s="2" t="s">
        <v>5</v>
      </c>
      <c r="C907" s="2" t="s">
        <v>66</v>
      </c>
      <c r="D907" s="34" t="str">
        <f t="shared" si="14"/>
        <v>7613</v>
      </c>
      <c r="E907" s="3">
        <v>2361.52</v>
      </c>
    </row>
    <row r="908" spans="1:5" ht="14.5" x14ac:dyDescent="0.4">
      <c r="A908" s="2" t="s">
        <v>26</v>
      </c>
      <c r="B908" s="2" t="s">
        <v>5</v>
      </c>
      <c r="C908" s="2" t="s">
        <v>66</v>
      </c>
      <c r="D908" s="34" t="str">
        <f t="shared" si="14"/>
        <v>7613</v>
      </c>
      <c r="E908" s="3">
        <v>2218.04</v>
      </c>
    </row>
    <row r="909" spans="1:5" ht="14.5" x14ac:dyDescent="0.4">
      <c r="A909" s="2" t="s">
        <v>27</v>
      </c>
      <c r="B909" s="2" t="s">
        <v>5</v>
      </c>
      <c r="C909" s="2" t="s">
        <v>66</v>
      </c>
      <c r="D909" s="34" t="str">
        <f t="shared" si="14"/>
        <v>7613</v>
      </c>
      <c r="E909" s="3">
        <v>1915.14</v>
      </c>
    </row>
    <row r="910" spans="1:5" ht="14.5" x14ac:dyDescent="0.4">
      <c r="A910" s="2" t="s">
        <v>28</v>
      </c>
      <c r="B910" s="2" t="s">
        <v>5</v>
      </c>
      <c r="C910" s="2" t="s">
        <v>66</v>
      </c>
      <c r="D910" s="34" t="str">
        <f t="shared" si="14"/>
        <v>7613</v>
      </c>
      <c r="E910" s="3">
        <v>1822.65</v>
      </c>
    </row>
    <row r="911" spans="1:5" ht="14.5" x14ac:dyDescent="0.4">
      <c r="A911" s="2" t="s">
        <v>29</v>
      </c>
      <c r="B911" s="2" t="s">
        <v>5</v>
      </c>
      <c r="C911" s="2" t="s">
        <v>66</v>
      </c>
      <c r="D911" s="34" t="str">
        <f t="shared" si="14"/>
        <v>7613</v>
      </c>
      <c r="E911" s="3">
        <v>1802.22</v>
      </c>
    </row>
    <row r="912" spans="1:5" ht="14.5" x14ac:dyDescent="0.4">
      <c r="A912" s="2" t="s">
        <v>30</v>
      </c>
      <c r="B912" s="2" t="s">
        <v>5</v>
      </c>
      <c r="C912" s="2" t="s">
        <v>66</v>
      </c>
      <c r="D912" s="34" t="str">
        <f t="shared" si="14"/>
        <v>7613</v>
      </c>
      <c r="E912" s="3">
        <v>2127.9</v>
      </c>
    </row>
    <row r="913" spans="1:5" ht="14.5" x14ac:dyDescent="0.4">
      <c r="A913" s="2" t="s">
        <v>31</v>
      </c>
      <c r="B913" s="2" t="s">
        <v>5</v>
      </c>
      <c r="C913" s="2" t="s">
        <v>66</v>
      </c>
      <c r="D913" s="34" t="str">
        <f t="shared" si="14"/>
        <v>7613</v>
      </c>
      <c r="E913" s="3">
        <v>2462.9699999999998</v>
      </c>
    </row>
    <row r="914" spans="1:5" ht="14.5" x14ac:dyDescent="0.4">
      <c r="A914" s="2" t="s">
        <v>32</v>
      </c>
      <c r="B914" s="2" t="s">
        <v>5</v>
      </c>
      <c r="C914" s="2" t="s">
        <v>66</v>
      </c>
      <c r="D914" s="34" t="str">
        <f t="shared" si="14"/>
        <v>7613</v>
      </c>
      <c r="E914" s="3">
        <v>2386.35</v>
      </c>
    </row>
    <row r="915" spans="1:5" ht="14.5" x14ac:dyDescent="0.4">
      <c r="A915" s="2" t="s">
        <v>33</v>
      </c>
      <c r="B915" s="2" t="s">
        <v>5</v>
      </c>
      <c r="C915" s="2" t="s">
        <v>66</v>
      </c>
      <c r="D915" s="34" t="str">
        <f t="shared" si="14"/>
        <v>7613</v>
      </c>
      <c r="E915" s="3">
        <v>2474.09</v>
      </c>
    </row>
    <row r="916" spans="1:5" ht="14.5" x14ac:dyDescent="0.4">
      <c r="A916" s="2" t="s">
        <v>34</v>
      </c>
      <c r="B916" s="2" t="s">
        <v>5</v>
      </c>
      <c r="C916" s="2" t="s">
        <v>66</v>
      </c>
      <c r="D916" s="34" t="str">
        <f t="shared" si="14"/>
        <v>7613</v>
      </c>
      <c r="E916" s="3">
        <v>2342.9699999999998</v>
      </c>
    </row>
    <row r="917" spans="1:5" ht="14.5" x14ac:dyDescent="0.4">
      <c r="A917" s="2" t="s">
        <v>35</v>
      </c>
      <c r="B917" s="2" t="s">
        <v>5</v>
      </c>
      <c r="C917" s="2" t="s">
        <v>66</v>
      </c>
      <c r="D917" s="34" t="str">
        <f t="shared" si="14"/>
        <v>7613</v>
      </c>
      <c r="E917" s="3">
        <v>2492.1799999999998</v>
      </c>
    </row>
    <row r="918" spans="1:5" ht="14.5" x14ac:dyDescent="0.4">
      <c r="A918" s="2" t="s">
        <v>4</v>
      </c>
      <c r="B918" s="2" t="s">
        <v>5</v>
      </c>
      <c r="C918" s="2" t="s">
        <v>67</v>
      </c>
      <c r="D918" s="34" t="str">
        <f t="shared" si="14"/>
        <v>7614</v>
      </c>
      <c r="E918" s="3">
        <v>64</v>
      </c>
    </row>
    <row r="919" spans="1:5" ht="14.5" x14ac:dyDescent="0.4">
      <c r="A919" s="2" t="s">
        <v>7</v>
      </c>
      <c r="B919" s="2" t="s">
        <v>5</v>
      </c>
      <c r="C919" s="2" t="s">
        <v>67</v>
      </c>
      <c r="D919" s="34" t="str">
        <f t="shared" si="14"/>
        <v>7614</v>
      </c>
      <c r="E919" s="3">
        <v>147.80000000000001</v>
      </c>
    </row>
    <row r="920" spans="1:5" ht="14.5" x14ac:dyDescent="0.4">
      <c r="A920" s="2" t="s">
        <v>8</v>
      </c>
      <c r="B920" s="2" t="s">
        <v>5</v>
      </c>
      <c r="C920" s="2" t="s">
        <v>67</v>
      </c>
      <c r="D920" s="34" t="str">
        <f t="shared" si="14"/>
        <v>7614</v>
      </c>
      <c r="E920" s="3">
        <v>96</v>
      </c>
    </row>
    <row r="921" spans="1:5" ht="14.5" x14ac:dyDescent="0.4">
      <c r="A921" s="2" t="s">
        <v>9</v>
      </c>
      <c r="B921" s="2" t="s">
        <v>5</v>
      </c>
      <c r="C921" s="2" t="s">
        <v>67</v>
      </c>
      <c r="D921" s="34" t="str">
        <f t="shared" si="14"/>
        <v>7614</v>
      </c>
      <c r="E921" s="3">
        <v>120</v>
      </c>
    </row>
    <row r="922" spans="1:5" ht="14.5" x14ac:dyDescent="0.4">
      <c r="A922" s="2" t="s">
        <v>10</v>
      </c>
      <c r="B922" s="2" t="s">
        <v>5</v>
      </c>
      <c r="C922" s="2" t="s">
        <v>67</v>
      </c>
      <c r="D922" s="34" t="str">
        <f t="shared" si="14"/>
        <v>7614</v>
      </c>
      <c r="E922" s="3">
        <v>127.8</v>
      </c>
    </row>
    <row r="923" spans="1:5" ht="14.5" x14ac:dyDescent="0.4">
      <c r="A923" s="2" t="s">
        <v>11</v>
      </c>
      <c r="B923" s="2" t="s">
        <v>5</v>
      </c>
      <c r="C923" s="2" t="s">
        <v>67</v>
      </c>
      <c r="D923" s="34" t="str">
        <f t="shared" si="14"/>
        <v>7614</v>
      </c>
      <c r="E923" s="3">
        <v>123.6</v>
      </c>
    </row>
    <row r="924" spans="1:5" ht="14.5" x14ac:dyDescent="0.4">
      <c r="A924" s="2" t="s">
        <v>12</v>
      </c>
      <c r="B924" s="2" t="s">
        <v>5</v>
      </c>
      <c r="C924" s="2" t="s">
        <v>67</v>
      </c>
      <c r="D924" s="34" t="str">
        <f t="shared" si="14"/>
        <v>7614</v>
      </c>
      <c r="E924" s="3">
        <v>72</v>
      </c>
    </row>
    <row r="925" spans="1:5" ht="14.5" x14ac:dyDescent="0.4">
      <c r="A925" s="2" t="s">
        <v>13</v>
      </c>
      <c r="B925" s="2" t="s">
        <v>5</v>
      </c>
      <c r="C925" s="2" t="s">
        <v>67</v>
      </c>
      <c r="D925" s="34" t="str">
        <f t="shared" si="14"/>
        <v>7614</v>
      </c>
      <c r="E925" s="3">
        <v>132</v>
      </c>
    </row>
    <row r="926" spans="1:5" ht="14.5" x14ac:dyDescent="0.4">
      <c r="A926" s="2" t="s">
        <v>14</v>
      </c>
      <c r="B926" s="2" t="s">
        <v>5</v>
      </c>
      <c r="C926" s="2" t="s">
        <v>67</v>
      </c>
      <c r="D926" s="34" t="str">
        <f t="shared" si="14"/>
        <v>7614</v>
      </c>
      <c r="E926" s="3">
        <v>148</v>
      </c>
    </row>
    <row r="927" spans="1:5" ht="14.5" x14ac:dyDescent="0.4">
      <c r="A927" s="2" t="s">
        <v>15</v>
      </c>
      <c r="B927" s="2" t="s">
        <v>5</v>
      </c>
      <c r="C927" s="2" t="s">
        <v>67</v>
      </c>
      <c r="D927" s="34" t="str">
        <f t="shared" si="14"/>
        <v>7614</v>
      </c>
      <c r="E927" s="3">
        <v>124</v>
      </c>
    </row>
    <row r="928" spans="1:5" ht="14.5" x14ac:dyDescent="0.4">
      <c r="A928" s="2" t="s">
        <v>16</v>
      </c>
      <c r="B928" s="2" t="s">
        <v>5</v>
      </c>
      <c r="C928" s="2" t="s">
        <v>67</v>
      </c>
      <c r="D928" s="34" t="str">
        <f t="shared" si="14"/>
        <v>7614</v>
      </c>
      <c r="E928" s="3">
        <v>132</v>
      </c>
    </row>
    <row r="929" spans="1:5" ht="14.5" x14ac:dyDescent="0.4">
      <c r="A929" s="2" t="s">
        <v>17</v>
      </c>
      <c r="B929" s="2" t="s">
        <v>5</v>
      </c>
      <c r="C929" s="2" t="s">
        <v>67</v>
      </c>
      <c r="D929" s="34" t="str">
        <f t="shared" si="14"/>
        <v>7614</v>
      </c>
      <c r="E929" s="3">
        <v>144</v>
      </c>
    </row>
    <row r="930" spans="1:5" ht="14.5" x14ac:dyDescent="0.4">
      <c r="A930" s="2" t="s">
        <v>18</v>
      </c>
      <c r="B930" s="2" t="s">
        <v>5</v>
      </c>
      <c r="C930" s="2" t="s">
        <v>67</v>
      </c>
      <c r="D930" s="34" t="str">
        <f t="shared" si="14"/>
        <v>7614</v>
      </c>
      <c r="E930" s="3">
        <v>154</v>
      </c>
    </row>
    <row r="931" spans="1:5" ht="14.5" x14ac:dyDescent="0.4">
      <c r="A931" s="2" t="s">
        <v>19</v>
      </c>
      <c r="B931" s="2" t="s">
        <v>5</v>
      </c>
      <c r="C931" s="2" t="s">
        <v>67</v>
      </c>
      <c r="D931" s="34" t="str">
        <f t="shared" si="14"/>
        <v>7614</v>
      </c>
      <c r="E931" s="3">
        <v>148</v>
      </c>
    </row>
    <row r="932" spans="1:5" ht="14.5" x14ac:dyDescent="0.4">
      <c r="A932" s="2" t="s">
        <v>20</v>
      </c>
      <c r="B932" s="2" t="s">
        <v>5</v>
      </c>
      <c r="C932" s="2" t="s">
        <v>67</v>
      </c>
      <c r="D932" s="34" t="str">
        <f t="shared" si="14"/>
        <v>7614</v>
      </c>
      <c r="E932" s="3">
        <v>200</v>
      </c>
    </row>
    <row r="933" spans="1:5" ht="14.5" x14ac:dyDescent="0.4">
      <c r="A933" s="2" t="s">
        <v>21</v>
      </c>
      <c r="B933" s="2" t="s">
        <v>5</v>
      </c>
      <c r="C933" s="2" t="s">
        <v>67</v>
      </c>
      <c r="D933" s="34" t="str">
        <f t="shared" si="14"/>
        <v>7614</v>
      </c>
      <c r="E933" s="3">
        <v>168</v>
      </c>
    </row>
    <row r="934" spans="1:5" ht="14.5" x14ac:dyDescent="0.4">
      <c r="A934" s="2" t="s">
        <v>22</v>
      </c>
      <c r="B934" s="2" t="s">
        <v>5</v>
      </c>
      <c r="C934" s="2" t="s">
        <v>67</v>
      </c>
      <c r="D934" s="34" t="str">
        <f t="shared" si="14"/>
        <v>7614</v>
      </c>
      <c r="E934" s="3">
        <v>199.8</v>
      </c>
    </row>
    <row r="935" spans="1:5" ht="14.5" x14ac:dyDescent="0.4">
      <c r="A935" s="2" t="s">
        <v>23</v>
      </c>
      <c r="B935" s="2" t="s">
        <v>5</v>
      </c>
      <c r="C935" s="2" t="s">
        <v>67</v>
      </c>
      <c r="D935" s="34" t="str">
        <f t="shared" si="14"/>
        <v>7614</v>
      </c>
      <c r="E935" s="3">
        <v>200</v>
      </c>
    </row>
    <row r="936" spans="1:5" ht="14.5" x14ac:dyDescent="0.4">
      <c r="A936" s="2" t="s">
        <v>24</v>
      </c>
      <c r="B936" s="2" t="s">
        <v>5</v>
      </c>
      <c r="C936" s="2" t="s">
        <v>67</v>
      </c>
      <c r="D936" s="34" t="str">
        <f t="shared" si="14"/>
        <v>7614</v>
      </c>
      <c r="E936" s="3">
        <v>200</v>
      </c>
    </row>
    <row r="937" spans="1:5" ht="14.5" x14ac:dyDescent="0.4">
      <c r="A937" s="2" t="s">
        <v>25</v>
      </c>
      <c r="B937" s="2" t="s">
        <v>5</v>
      </c>
      <c r="C937" s="2" t="s">
        <v>67</v>
      </c>
      <c r="D937" s="34" t="str">
        <f t="shared" si="14"/>
        <v>7614</v>
      </c>
      <c r="E937" s="3">
        <v>200</v>
      </c>
    </row>
    <row r="938" spans="1:5" ht="14.5" x14ac:dyDescent="0.4">
      <c r="A938" s="2" t="s">
        <v>26</v>
      </c>
      <c r="B938" s="2" t="s">
        <v>5</v>
      </c>
      <c r="C938" s="2" t="s">
        <v>67</v>
      </c>
      <c r="D938" s="34" t="str">
        <f t="shared" si="14"/>
        <v>7614</v>
      </c>
      <c r="E938" s="3">
        <v>200</v>
      </c>
    </row>
    <row r="939" spans="1:5" ht="14.5" x14ac:dyDescent="0.4">
      <c r="A939" s="2" t="s">
        <v>27</v>
      </c>
      <c r="B939" s="2" t="s">
        <v>5</v>
      </c>
      <c r="C939" s="2" t="s">
        <v>67</v>
      </c>
      <c r="D939" s="34" t="str">
        <f t="shared" si="14"/>
        <v>7614</v>
      </c>
      <c r="E939" s="3">
        <v>200</v>
      </c>
    </row>
    <row r="940" spans="1:5" ht="14.5" x14ac:dyDescent="0.4">
      <c r="A940" s="2" t="s">
        <v>28</v>
      </c>
      <c r="B940" s="2" t="s">
        <v>5</v>
      </c>
      <c r="C940" s="2" t="s">
        <v>67</v>
      </c>
      <c r="D940" s="34" t="str">
        <f t="shared" si="14"/>
        <v>7614</v>
      </c>
      <c r="E940" s="3">
        <v>180</v>
      </c>
    </row>
    <row r="941" spans="1:5" ht="14.5" x14ac:dyDescent="0.4">
      <c r="A941" s="2" t="s">
        <v>29</v>
      </c>
      <c r="B941" s="2" t="s">
        <v>5</v>
      </c>
      <c r="C941" s="2" t="s">
        <v>67</v>
      </c>
      <c r="D941" s="34" t="str">
        <f t="shared" si="14"/>
        <v>7614</v>
      </c>
      <c r="E941" s="3">
        <v>188</v>
      </c>
    </row>
    <row r="942" spans="1:5" ht="14.5" x14ac:dyDescent="0.4">
      <c r="A942" s="2" t="s">
        <v>30</v>
      </c>
      <c r="B942" s="2" t="s">
        <v>5</v>
      </c>
      <c r="C942" s="2" t="s">
        <v>67</v>
      </c>
      <c r="D942" s="34" t="str">
        <f t="shared" si="14"/>
        <v>7614</v>
      </c>
      <c r="E942" s="3">
        <v>172</v>
      </c>
    </row>
    <row r="943" spans="1:5" ht="14.5" x14ac:dyDescent="0.4">
      <c r="A943" s="2" t="s">
        <v>31</v>
      </c>
      <c r="B943" s="2" t="s">
        <v>5</v>
      </c>
      <c r="C943" s="2" t="s">
        <v>67</v>
      </c>
      <c r="D943" s="34" t="str">
        <f t="shared" si="14"/>
        <v>7614</v>
      </c>
      <c r="E943" s="3">
        <v>199.8</v>
      </c>
    </row>
    <row r="944" spans="1:5" ht="14.5" x14ac:dyDescent="0.4">
      <c r="A944" s="2" t="s">
        <v>32</v>
      </c>
      <c r="B944" s="2" t="s">
        <v>5</v>
      </c>
      <c r="C944" s="2" t="s">
        <v>67</v>
      </c>
      <c r="D944" s="34" t="str">
        <f t="shared" si="14"/>
        <v>7614</v>
      </c>
      <c r="E944" s="3">
        <v>200</v>
      </c>
    </row>
    <row r="945" spans="1:5" ht="14.5" x14ac:dyDescent="0.4">
      <c r="A945" s="2" t="s">
        <v>33</v>
      </c>
      <c r="B945" s="2" t="s">
        <v>5</v>
      </c>
      <c r="C945" s="2" t="s">
        <v>67</v>
      </c>
      <c r="D945" s="34" t="str">
        <f t="shared" si="14"/>
        <v>7614</v>
      </c>
      <c r="E945" s="3">
        <v>200</v>
      </c>
    </row>
    <row r="946" spans="1:5" ht="14.5" x14ac:dyDescent="0.4">
      <c r="A946" s="2" t="s">
        <v>34</v>
      </c>
      <c r="B946" s="2" t="s">
        <v>5</v>
      </c>
      <c r="C946" s="2" t="s">
        <v>67</v>
      </c>
      <c r="D946" s="34" t="str">
        <f t="shared" si="14"/>
        <v>7614</v>
      </c>
      <c r="E946" s="3">
        <v>200</v>
      </c>
    </row>
    <row r="947" spans="1:5" ht="14.5" x14ac:dyDescent="0.4">
      <c r="A947" s="2" t="s">
        <v>35</v>
      </c>
      <c r="B947" s="2" t="s">
        <v>5</v>
      </c>
      <c r="C947" s="2" t="s">
        <v>67</v>
      </c>
      <c r="D947" s="34" t="str">
        <f t="shared" si="14"/>
        <v>7614</v>
      </c>
      <c r="E947" s="3">
        <v>200</v>
      </c>
    </row>
    <row r="948" spans="1:5" ht="14.5" x14ac:dyDescent="0.4">
      <c r="A948" s="2" t="s">
        <v>4</v>
      </c>
      <c r="B948" s="2" t="s">
        <v>5</v>
      </c>
      <c r="C948" s="2" t="s">
        <v>68</v>
      </c>
      <c r="D948" s="34" t="str">
        <f t="shared" si="14"/>
        <v>7697</v>
      </c>
      <c r="E948" s="3">
        <v>723.1</v>
      </c>
    </row>
    <row r="949" spans="1:5" ht="14.5" x14ac:dyDescent="0.4">
      <c r="A949" s="2" t="s">
        <v>7</v>
      </c>
      <c r="B949" s="2" t="s">
        <v>5</v>
      </c>
      <c r="C949" s="2" t="s">
        <v>68</v>
      </c>
      <c r="D949" s="34" t="str">
        <f t="shared" si="14"/>
        <v>7697</v>
      </c>
      <c r="E949" s="3">
        <v>735.8</v>
      </c>
    </row>
    <row r="950" spans="1:5" ht="14.5" x14ac:dyDescent="0.4">
      <c r="A950" s="2" t="s">
        <v>8</v>
      </c>
      <c r="B950" s="2" t="s">
        <v>5</v>
      </c>
      <c r="C950" s="2" t="s">
        <v>68</v>
      </c>
      <c r="D950" s="34" t="str">
        <f t="shared" si="14"/>
        <v>7697</v>
      </c>
      <c r="E950" s="3">
        <v>503.8</v>
      </c>
    </row>
    <row r="951" spans="1:5" ht="14.5" x14ac:dyDescent="0.4">
      <c r="A951" s="2" t="s">
        <v>9</v>
      </c>
      <c r="B951" s="2" t="s">
        <v>5</v>
      </c>
      <c r="C951" s="2" t="s">
        <v>68</v>
      </c>
      <c r="D951" s="34" t="str">
        <f t="shared" si="14"/>
        <v>7697</v>
      </c>
      <c r="E951" s="3">
        <v>738.4</v>
      </c>
    </row>
    <row r="952" spans="1:5" ht="14.5" x14ac:dyDescent="0.4">
      <c r="A952" s="2" t="s">
        <v>10</v>
      </c>
      <c r="B952" s="2" t="s">
        <v>5</v>
      </c>
      <c r="C952" s="2" t="s">
        <v>68</v>
      </c>
      <c r="D952" s="34" t="str">
        <f t="shared" si="14"/>
        <v>7697</v>
      </c>
      <c r="E952" s="3">
        <v>839.2</v>
      </c>
    </row>
    <row r="953" spans="1:5" ht="14.5" x14ac:dyDescent="0.4">
      <c r="A953" s="2" t="s">
        <v>11</v>
      </c>
      <c r="B953" s="2" t="s">
        <v>5</v>
      </c>
      <c r="C953" s="2" t="s">
        <v>68</v>
      </c>
      <c r="D953" s="34" t="str">
        <f t="shared" si="14"/>
        <v>7697</v>
      </c>
      <c r="E953" s="3">
        <v>688.2</v>
      </c>
    </row>
    <row r="954" spans="1:5" ht="14.5" x14ac:dyDescent="0.4">
      <c r="A954" s="2" t="s">
        <v>12</v>
      </c>
      <c r="B954" s="2" t="s">
        <v>5</v>
      </c>
      <c r="C954" s="2" t="s">
        <v>68</v>
      </c>
      <c r="D954" s="34" t="str">
        <f t="shared" si="14"/>
        <v>7697</v>
      </c>
      <c r="E954" s="3">
        <v>741.3</v>
      </c>
    </row>
    <row r="955" spans="1:5" ht="14.5" x14ac:dyDescent="0.4">
      <c r="A955" s="2" t="s">
        <v>13</v>
      </c>
      <c r="B955" s="2" t="s">
        <v>5</v>
      </c>
      <c r="C955" s="2" t="s">
        <v>68</v>
      </c>
      <c r="D955" s="34" t="str">
        <f t="shared" si="14"/>
        <v>7697</v>
      </c>
      <c r="E955" s="3">
        <v>706.7</v>
      </c>
    </row>
    <row r="956" spans="1:5" ht="14.5" x14ac:dyDescent="0.4">
      <c r="A956" s="2" t="s">
        <v>14</v>
      </c>
      <c r="B956" s="2" t="s">
        <v>5</v>
      </c>
      <c r="C956" s="2" t="s">
        <v>68</v>
      </c>
      <c r="D956" s="34" t="str">
        <f t="shared" si="14"/>
        <v>7697</v>
      </c>
      <c r="E956" s="3">
        <v>649.29999999999995</v>
      </c>
    </row>
    <row r="957" spans="1:5" ht="14.5" x14ac:dyDescent="0.4">
      <c r="A957" s="2" t="s">
        <v>15</v>
      </c>
      <c r="B957" s="2" t="s">
        <v>5</v>
      </c>
      <c r="C957" s="2" t="s">
        <v>68</v>
      </c>
      <c r="D957" s="34" t="str">
        <f t="shared" si="14"/>
        <v>7697</v>
      </c>
      <c r="E957" s="3">
        <v>799.9</v>
      </c>
    </row>
    <row r="958" spans="1:5" ht="14.5" x14ac:dyDescent="0.4">
      <c r="A958" s="2" t="s">
        <v>16</v>
      </c>
      <c r="B958" s="2" t="s">
        <v>5</v>
      </c>
      <c r="C958" s="2" t="s">
        <v>68</v>
      </c>
      <c r="D958" s="34" t="str">
        <f t="shared" si="14"/>
        <v>7697</v>
      </c>
      <c r="E958" s="3">
        <v>550</v>
      </c>
    </row>
    <row r="959" spans="1:5" ht="14.5" x14ac:dyDescent="0.4">
      <c r="A959" s="2" t="s">
        <v>17</v>
      </c>
      <c r="B959" s="2" t="s">
        <v>5</v>
      </c>
      <c r="C959" s="2" t="s">
        <v>68</v>
      </c>
      <c r="D959" s="34" t="str">
        <f t="shared" si="14"/>
        <v>7697</v>
      </c>
      <c r="E959" s="3">
        <v>642.1</v>
      </c>
    </row>
    <row r="960" spans="1:5" ht="14.5" x14ac:dyDescent="0.4">
      <c r="A960" s="2" t="s">
        <v>18</v>
      </c>
      <c r="B960" s="2" t="s">
        <v>5</v>
      </c>
      <c r="C960" s="2" t="s">
        <v>68</v>
      </c>
      <c r="D960" s="34" t="str">
        <f t="shared" si="14"/>
        <v>7697</v>
      </c>
      <c r="E960" s="3">
        <v>716.9</v>
      </c>
    </row>
    <row r="961" spans="1:5" ht="14.5" x14ac:dyDescent="0.4">
      <c r="A961" s="2" t="s">
        <v>19</v>
      </c>
      <c r="B961" s="2" t="s">
        <v>5</v>
      </c>
      <c r="C961" s="2" t="s">
        <v>68</v>
      </c>
      <c r="D961" s="34" t="str">
        <f t="shared" si="14"/>
        <v>7697</v>
      </c>
      <c r="E961" s="3">
        <v>768.9</v>
      </c>
    </row>
    <row r="962" spans="1:5" ht="14.5" x14ac:dyDescent="0.4">
      <c r="A962" s="2" t="s">
        <v>20</v>
      </c>
      <c r="B962" s="2" t="s">
        <v>5</v>
      </c>
      <c r="C962" s="2" t="s">
        <v>68</v>
      </c>
      <c r="D962" s="34" t="str">
        <f t="shared" si="14"/>
        <v>7697</v>
      </c>
      <c r="E962" s="3">
        <v>539.5</v>
      </c>
    </row>
    <row r="963" spans="1:5" ht="14.5" x14ac:dyDescent="0.4">
      <c r="A963" s="2" t="s">
        <v>21</v>
      </c>
      <c r="B963" s="2" t="s">
        <v>5</v>
      </c>
      <c r="C963" s="2" t="s">
        <v>68</v>
      </c>
      <c r="D963" s="34" t="str">
        <f t="shared" ref="D963:D1026" si="15">MID(C963,2,4)</f>
        <v>7697</v>
      </c>
      <c r="E963" s="3">
        <v>689.2</v>
      </c>
    </row>
    <row r="964" spans="1:5" ht="14.5" x14ac:dyDescent="0.4">
      <c r="A964" s="2" t="s">
        <v>22</v>
      </c>
      <c r="B964" s="2" t="s">
        <v>5</v>
      </c>
      <c r="C964" s="2" t="s">
        <v>68</v>
      </c>
      <c r="D964" s="34" t="str">
        <f t="shared" si="15"/>
        <v>7697</v>
      </c>
      <c r="E964" s="3">
        <v>593.1</v>
      </c>
    </row>
    <row r="965" spans="1:5" ht="14.5" x14ac:dyDescent="0.4">
      <c r="A965" s="2" t="s">
        <v>23</v>
      </c>
      <c r="B965" s="2" t="s">
        <v>5</v>
      </c>
      <c r="C965" s="2" t="s">
        <v>68</v>
      </c>
      <c r="D965" s="34" t="str">
        <f t="shared" si="15"/>
        <v>7697</v>
      </c>
      <c r="E965" s="3">
        <v>616.4</v>
      </c>
    </row>
    <row r="966" spans="1:5" ht="14.5" x14ac:dyDescent="0.4">
      <c r="A966" s="2" t="s">
        <v>24</v>
      </c>
      <c r="B966" s="2" t="s">
        <v>5</v>
      </c>
      <c r="C966" s="2" t="s">
        <v>68</v>
      </c>
      <c r="D966" s="34" t="str">
        <f t="shared" si="15"/>
        <v>7697</v>
      </c>
      <c r="E966" s="3">
        <v>929.8</v>
      </c>
    </row>
    <row r="967" spans="1:5" ht="14.5" x14ac:dyDescent="0.4">
      <c r="A967" s="2" t="s">
        <v>25</v>
      </c>
      <c r="B967" s="2" t="s">
        <v>5</v>
      </c>
      <c r="C967" s="2" t="s">
        <v>68</v>
      </c>
      <c r="D967" s="34" t="str">
        <f t="shared" si="15"/>
        <v>7697</v>
      </c>
      <c r="E967" s="3">
        <v>685.7</v>
      </c>
    </row>
    <row r="968" spans="1:5" ht="14.5" x14ac:dyDescent="0.4">
      <c r="A968" s="2" t="s">
        <v>26</v>
      </c>
      <c r="B968" s="2" t="s">
        <v>5</v>
      </c>
      <c r="C968" s="2" t="s">
        <v>68</v>
      </c>
      <c r="D968" s="34" t="str">
        <f t="shared" si="15"/>
        <v>7697</v>
      </c>
      <c r="E968" s="3">
        <v>641.4</v>
      </c>
    </row>
    <row r="969" spans="1:5" ht="14.5" x14ac:dyDescent="0.4">
      <c r="A969" s="2" t="s">
        <v>27</v>
      </c>
      <c r="B969" s="2" t="s">
        <v>5</v>
      </c>
      <c r="C969" s="2" t="s">
        <v>68</v>
      </c>
      <c r="D969" s="34" t="str">
        <f t="shared" si="15"/>
        <v>7697</v>
      </c>
      <c r="E969" s="3">
        <v>526.79999999999995</v>
      </c>
    </row>
    <row r="970" spans="1:5" ht="14.5" x14ac:dyDescent="0.4">
      <c r="A970" s="2" t="s">
        <v>28</v>
      </c>
      <c r="B970" s="2" t="s">
        <v>5</v>
      </c>
      <c r="C970" s="2" t="s">
        <v>68</v>
      </c>
      <c r="D970" s="34" t="str">
        <f t="shared" si="15"/>
        <v>7697</v>
      </c>
      <c r="E970" s="3">
        <v>585.79999999999995</v>
      </c>
    </row>
    <row r="971" spans="1:5" ht="14.5" x14ac:dyDescent="0.4">
      <c r="A971" s="2" t="s">
        <v>29</v>
      </c>
      <c r="B971" s="2" t="s">
        <v>5</v>
      </c>
      <c r="C971" s="2" t="s">
        <v>68</v>
      </c>
      <c r="D971" s="34" t="str">
        <f t="shared" si="15"/>
        <v>7697</v>
      </c>
      <c r="E971" s="3">
        <v>568.5</v>
      </c>
    </row>
    <row r="972" spans="1:5" ht="14.5" x14ac:dyDescent="0.4">
      <c r="A972" s="2" t="s">
        <v>30</v>
      </c>
      <c r="B972" s="2" t="s">
        <v>5</v>
      </c>
      <c r="C972" s="2" t="s">
        <v>68</v>
      </c>
      <c r="D972" s="34" t="str">
        <f t="shared" si="15"/>
        <v>7697</v>
      </c>
      <c r="E972" s="3">
        <v>679.8</v>
      </c>
    </row>
    <row r="973" spans="1:5" ht="14.5" x14ac:dyDescent="0.4">
      <c r="A973" s="2" t="s">
        <v>31</v>
      </c>
      <c r="B973" s="2" t="s">
        <v>5</v>
      </c>
      <c r="C973" s="2" t="s">
        <v>68</v>
      </c>
      <c r="D973" s="34" t="str">
        <f t="shared" si="15"/>
        <v>7697</v>
      </c>
      <c r="E973" s="3">
        <v>500</v>
      </c>
    </row>
    <row r="974" spans="1:5" ht="14.5" x14ac:dyDescent="0.4">
      <c r="A974" s="2" t="s">
        <v>32</v>
      </c>
      <c r="B974" s="2" t="s">
        <v>5</v>
      </c>
      <c r="C974" s="2" t="s">
        <v>68</v>
      </c>
      <c r="D974" s="34" t="str">
        <f t="shared" si="15"/>
        <v>7697</v>
      </c>
      <c r="E974" s="3">
        <v>500</v>
      </c>
    </row>
    <row r="975" spans="1:5" ht="14.5" x14ac:dyDescent="0.4">
      <c r="A975" s="2" t="s">
        <v>33</v>
      </c>
      <c r="B975" s="2" t="s">
        <v>5</v>
      </c>
      <c r="C975" s="2" t="s">
        <v>68</v>
      </c>
      <c r="D975" s="34" t="str">
        <f t="shared" si="15"/>
        <v>7697</v>
      </c>
      <c r="E975" s="3">
        <v>500</v>
      </c>
    </row>
    <row r="976" spans="1:5" ht="14.5" x14ac:dyDescent="0.4">
      <c r="A976" s="2" t="s">
        <v>34</v>
      </c>
      <c r="B976" s="2" t="s">
        <v>5</v>
      </c>
      <c r="C976" s="2" t="s">
        <v>68</v>
      </c>
      <c r="D976" s="34" t="str">
        <f t="shared" si="15"/>
        <v>7697</v>
      </c>
      <c r="E976" s="3">
        <v>495.4</v>
      </c>
    </row>
    <row r="977" spans="1:5" ht="14.5" x14ac:dyDescent="0.4">
      <c r="A977" s="2" t="s">
        <v>35</v>
      </c>
      <c r="B977" s="2" t="s">
        <v>5</v>
      </c>
      <c r="C977" s="2" t="s">
        <v>68</v>
      </c>
      <c r="D977" s="34" t="str">
        <f t="shared" si="15"/>
        <v>7697</v>
      </c>
      <c r="E977" s="3">
        <v>500</v>
      </c>
    </row>
    <row r="978" spans="1:5" ht="14.5" x14ac:dyDescent="0.4">
      <c r="A978" s="2" t="s">
        <v>4</v>
      </c>
      <c r="B978" s="2" t="s">
        <v>5</v>
      </c>
      <c r="C978" s="2" t="s">
        <v>69</v>
      </c>
      <c r="D978" s="34" t="str">
        <f t="shared" si="15"/>
        <v>7708</v>
      </c>
      <c r="E978" s="3">
        <v>104.39</v>
      </c>
    </row>
    <row r="979" spans="1:5" ht="14.5" x14ac:dyDescent="0.4">
      <c r="A979" s="2" t="s">
        <v>7</v>
      </c>
      <c r="B979" s="2" t="s">
        <v>5</v>
      </c>
      <c r="C979" s="2" t="s">
        <v>69</v>
      </c>
      <c r="D979" s="34" t="str">
        <f t="shared" si="15"/>
        <v>7708</v>
      </c>
      <c r="E979" s="3">
        <v>160.12</v>
      </c>
    </row>
    <row r="980" spans="1:5" ht="14.5" x14ac:dyDescent="0.4">
      <c r="A980" s="2" t="s">
        <v>8</v>
      </c>
      <c r="B980" s="2" t="s">
        <v>5</v>
      </c>
      <c r="C980" s="2" t="s">
        <v>69</v>
      </c>
      <c r="D980" s="34" t="str">
        <f t="shared" si="15"/>
        <v>7708</v>
      </c>
      <c r="E980" s="3">
        <v>227.49</v>
      </c>
    </row>
    <row r="981" spans="1:5" ht="14.5" x14ac:dyDescent="0.4">
      <c r="A981" s="2" t="s">
        <v>9</v>
      </c>
      <c r="B981" s="2" t="s">
        <v>5</v>
      </c>
      <c r="C981" s="2" t="s">
        <v>69</v>
      </c>
      <c r="D981" s="34" t="str">
        <f t="shared" si="15"/>
        <v>7708</v>
      </c>
      <c r="E981" s="3">
        <v>173.9</v>
      </c>
    </row>
    <row r="982" spans="1:5" ht="14.5" x14ac:dyDescent="0.4">
      <c r="A982" s="2" t="s">
        <v>10</v>
      </c>
      <c r="B982" s="2" t="s">
        <v>5</v>
      </c>
      <c r="C982" s="2" t="s">
        <v>69</v>
      </c>
      <c r="D982" s="34" t="str">
        <f t="shared" si="15"/>
        <v>7708</v>
      </c>
      <c r="E982" s="3">
        <v>109.14</v>
      </c>
    </row>
    <row r="983" spans="1:5" ht="14.5" x14ac:dyDescent="0.4">
      <c r="A983" s="2" t="s">
        <v>11</v>
      </c>
      <c r="B983" s="2" t="s">
        <v>5</v>
      </c>
      <c r="C983" s="2" t="s">
        <v>69</v>
      </c>
      <c r="D983" s="34" t="str">
        <f t="shared" si="15"/>
        <v>7708</v>
      </c>
      <c r="E983" s="3">
        <v>104.37</v>
      </c>
    </row>
    <row r="984" spans="1:5" ht="14.5" x14ac:dyDescent="0.4">
      <c r="A984" s="2" t="s">
        <v>12</v>
      </c>
      <c r="B984" s="2" t="s">
        <v>5</v>
      </c>
      <c r="C984" s="2" t="s">
        <v>69</v>
      </c>
      <c r="D984" s="34" t="str">
        <f t="shared" si="15"/>
        <v>7708</v>
      </c>
      <c r="E984" s="3">
        <v>86.37</v>
      </c>
    </row>
    <row r="985" spans="1:5" ht="14.5" x14ac:dyDescent="0.4">
      <c r="A985" s="2" t="s">
        <v>13</v>
      </c>
      <c r="B985" s="2" t="s">
        <v>5</v>
      </c>
      <c r="C985" s="2" t="s">
        <v>69</v>
      </c>
      <c r="D985" s="34" t="str">
        <f t="shared" si="15"/>
        <v>7708</v>
      </c>
      <c r="E985" s="3">
        <v>123.16</v>
      </c>
    </row>
    <row r="986" spans="1:5" ht="14.5" x14ac:dyDescent="0.4">
      <c r="A986" s="2" t="s">
        <v>14</v>
      </c>
      <c r="B986" s="2" t="s">
        <v>5</v>
      </c>
      <c r="C986" s="2" t="s">
        <v>69</v>
      </c>
      <c r="D986" s="34" t="str">
        <f t="shared" si="15"/>
        <v>7708</v>
      </c>
      <c r="E986" s="3">
        <v>125.03</v>
      </c>
    </row>
    <row r="987" spans="1:5" ht="14.5" x14ac:dyDescent="0.4">
      <c r="A987" s="2" t="s">
        <v>15</v>
      </c>
      <c r="B987" s="2" t="s">
        <v>5</v>
      </c>
      <c r="C987" s="2" t="s">
        <v>69</v>
      </c>
      <c r="D987" s="34" t="str">
        <f t="shared" si="15"/>
        <v>7708</v>
      </c>
      <c r="E987" s="3">
        <v>187.5</v>
      </c>
    </row>
    <row r="988" spans="1:5" ht="14.5" x14ac:dyDescent="0.4">
      <c r="A988" s="2" t="s">
        <v>16</v>
      </c>
      <c r="B988" s="2" t="s">
        <v>5</v>
      </c>
      <c r="C988" s="2" t="s">
        <v>69</v>
      </c>
      <c r="D988" s="34" t="str">
        <f t="shared" si="15"/>
        <v>7708</v>
      </c>
      <c r="E988" s="3">
        <v>148.13999999999999</v>
      </c>
    </row>
    <row r="989" spans="1:5" ht="14.5" x14ac:dyDescent="0.4">
      <c r="A989" s="2" t="s">
        <v>17</v>
      </c>
      <c r="B989" s="2" t="s">
        <v>5</v>
      </c>
      <c r="C989" s="2" t="s">
        <v>69</v>
      </c>
      <c r="D989" s="34" t="str">
        <f t="shared" si="15"/>
        <v>7708</v>
      </c>
      <c r="E989" s="3">
        <v>116.78</v>
      </c>
    </row>
    <row r="990" spans="1:5" ht="14.5" x14ac:dyDescent="0.4">
      <c r="A990" s="2" t="s">
        <v>18</v>
      </c>
      <c r="B990" s="2" t="s">
        <v>5</v>
      </c>
      <c r="C990" s="2" t="s">
        <v>69</v>
      </c>
      <c r="D990" s="34" t="str">
        <f t="shared" si="15"/>
        <v>7708</v>
      </c>
      <c r="E990" s="3">
        <v>89.46</v>
      </c>
    </row>
    <row r="991" spans="1:5" ht="14.5" x14ac:dyDescent="0.4">
      <c r="A991" s="2" t="s">
        <v>19</v>
      </c>
      <c r="B991" s="2" t="s">
        <v>5</v>
      </c>
      <c r="C991" s="2" t="s">
        <v>69</v>
      </c>
      <c r="D991" s="34" t="str">
        <f t="shared" si="15"/>
        <v>7708</v>
      </c>
      <c r="E991" s="3">
        <v>95.79</v>
      </c>
    </row>
    <row r="992" spans="1:5" ht="14.5" x14ac:dyDescent="0.4">
      <c r="A992" s="2" t="s">
        <v>20</v>
      </c>
      <c r="B992" s="2" t="s">
        <v>5</v>
      </c>
      <c r="C992" s="2" t="s">
        <v>69</v>
      </c>
      <c r="D992" s="34" t="str">
        <f t="shared" si="15"/>
        <v>7708</v>
      </c>
      <c r="E992" s="3">
        <v>80.88</v>
      </c>
    </row>
    <row r="993" spans="1:5" ht="14.5" x14ac:dyDescent="0.4">
      <c r="A993" s="2" t="s">
        <v>21</v>
      </c>
      <c r="B993" s="2" t="s">
        <v>5</v>
      </c>
      <c r="C993" s="2" t="s">
        <v>69</v>
      </c>
      <c r="D993" s="34" t="str">
        <f t="shared" si="15"/>
        <v>7708</v>
      </c>
      <c r="E993" s="3">
        <v>86.41</v>
      </c>
    </row>
    <row r="994" spans="1:5" ht="14.5" x14ac:dyDescent="0.4">
      <c r="A994" s="2" t="s">
        <v>22</v>
      </c>
      <c r="B994" s="2" t="s">
        <v>5</v>
      </c>
      <c r="C994" s="2" t="s">
        <v>69</v>
      </c>
      <c r="D994" s="34" t="str">
        <f t="shared" si="15"/>
        <v>7708</v>
      </c>
      <c r="E994" s="3">
        <v>135.5</v>
      </c>
    </row>
    <row r="995" spans="1:5" ht="14.5" x14ac:dyDescent="0.4">
      <c r="A995" s="2" t="s">
        <v>23</v>
      </c>
      <c r="B995" s="2" t="s">
        <v>5</v>
      </c>
      <c r="C995" s="2" t="s">
        <v>69</v>
      </c>
      <c r="D995" s="34" t="str">
        <f t="shared" si="15"/>
        <v>7708</v>
      </c>
      <c r="E995" s="3">
        <v>142.72999999999999</v>
      </c>
    </row>
    <row r="996" spans="1:5" ht="14.5" x14ac:dyDescent="0.4">
      <c r="A996" s="2" t="s">
        <v>24</v>
      </c>
      <c r="B996" s="2" t="s">
        <v>5</v>
      </c>
      <c r="C996" s="2" t="s">
        <v>69</v>
      </c>
      <c r="D996" s="34" t="str">
        <f t="shared" si="15"/>
        <v>7708</v>
      </c>
      <c r="E996" s="3">
        <v>105.47</v>
      </c>
    </row>
    <row r="997" spans="1:5" ht="14.5" x14ac:dyDescent="0.4">
      <c r="A997" s="2" t="s">
        <v>25</v>
      </c>
      <c r="B997" s="2" t="s">
        <v>5</v>
      </c>
      <c r="C997" s="2" t="s">
        <v>69</v>
      </c>
      <c r="D997" s="34" t="str">
        <f t="shared" si="15"/>
        <v>7708</v>
      </c>
      <c r="E997" s="3">
        <v>79.48</v>
      </c>
    </row>
    <row r="998" spans="1:5" ht="14.5" x14ac:dyDescent="0.4">
      <c r="A998" s="2" t="s">
        <v>26</v>
      </c>
      <c r="B998" s="2" t="s">
        <v>5</v>
      </c>
      <c r="C998" s="2" t="s">
        <v>69</v>
      </c>
      <c r="D998" s="34" t="str">
        <f t="shared" si="15"/>
        <v>7708</v>
      </c>
      <c r="E998" s="3">
        <v>127.24</v>
      </c>
    </row>
    <row r="999" spans="1:5" ht="14.5" x14ac:dyDescent="0.4">
      <c r="A999" s="2" t="s">
        <v>27</v>
      </c>
      <c r="B999" s="2" t="s">
        <v>5</v>
      </c>
      <c r="C999" s="2" t="s">
        <v>69</v>
      </c>
      <c r="D999" s="34" t="str">
        <f t="shared" si="15"/>
        <v>7708</v>
      </c>
      <c r="E999" s="3">
        <v>139.04</v>
      </c>
    </row>
    <row r="1000" spans="1:5" ht="14.5" x14ac:dyDescent="0.4">
      <c r="A1000" s="2" t="s">
        <v>28</v>
      </c>
      <c r="B1000" s="2" t="s">
        <v>5</v>
      </c>
      <c r="C1000" s="2" t="s">
        <v>69</v>
      </c>
      <c r="D1000" s="34" t="str">
        <f t="shared" si="15"/>
        <v>7708</v>
      </c>
      <c r="E1000" s="3">
        <v>117.98</v>
      </c>
    </row>
    <row r="1001" spans="1:5" ht="14.5" x14ac:dyDescent="0.4">
      <c r="A1001" s="2" t="s">
        <v>29</v>
      </c>
      <c r="B1001" s="2" t="s">
        <v>5</v>
      </c>
      <c r="C1001" s="2" t="s">
        <v>69</v>
      </c>
      <c r="D1001" s="34" t="str">
        <f t="shared" si="15"/>
        <v>7708</v>
      </c>
      <c r="E1001" s="3">
        <v>156.32</v>
      </c>
    </row>
    <row r="1002" spans="1:5" ht="14.5" x14ac:dyDescent="0.4">
      <c r="A1002" s="2" t="s">
        <v>30</v>
      </c>
      <c r="B1002" s="2" t="s">
        <v>5</v>
      </c>
      <c r="C1002" s="2" t="s">
        <v>69</v>
      </c>
      <c r="D1002" s="34" t="str">
        <f t="shared" si="15"/>
        <v>7708</v>
      </c>
      <c r="E1002" s="3">
        <v>109.06</v>
      </c>
    </row>
    <row r="1003" spans="1:5" ht="14.5" x14ac:dyDescent="0.4">
      <c r="A1003" s="2" t="s">
        <v>31</v>
      </c>
      <c r="B1003" s="2" t="s">
        <v>5</v>
      </c>
      <c r="C1003" s="2" t="s">
        <v>69</v>
      </c>
      <c r="D1003" s="34" t="str">
        <f t="shared" si="15"/>
        <v>7708</v>
      </c>
      <c r="E1003" s="3">
        <v>57.17</v>
      </c>
    </row>
    <row r="1004" spans="1:5" ht="14.5" x14ac:dyDescent="0.4">
      <c r="A1004" s="2" t="s">
        <v>32</v>
      </c>
      <c r="B1004" s="2" t="s">
        <v>5</v>
      </c>
      <c r="C1004" s="2" t="s">
        <v>69</v>
      </c>
      <c r="D1004" s="34" t="str">
        <f t="shared" si="15"/>
        <v>7708</v>
      </c>
      <c r="E1004" s="3">
        <v>91.82</v>
      </c>
    </row>
    <row r="1005" spans="1:5" ht="14.5" x14ac:dyDescent="0.4">
      <c r="A1005" s="2" t="s">
        <v>33</v>
      </c>
      <c r="B1005" s="2" t="s">
        <v>5</v>
      </c>
      <c r="C1005" s="2" t="s">
        <v>69</v>
      </c>
      <c r="D1005" s="34" t="str">
        <f t="shared" si="15"/>
        <v>7708</v>
      </c>
      <c r="E1005" s="3">
        <v>121.21</v>
      </c>
    </row>
    <row r="1006" spans="1:5" ht="14.5" x14ac:dyDescent="0.4">
      <c r="A1006" s="2" t="s">
        <v>34</v>
      </c>
      <c r="B1006" s="2" t="s">
        <v>5</v>
      </c>
      <c r="C1006" s="2" t="s">
        <v>69</v>
      </c>
      <c r="D1006" s="34" t="str">
        <f t="shared" si="15"/>
        <v>7708</v>
      </c>
      <c r="E1006" s="3">
        <v>118.5</v>
      </c>
    </row>
    <row r="1007" spans="1:5" ht="14.5" x14ac:dyDescent="0.4">
      <c r="A1007" s="2" t="s">
        <v>35</v>
      </c>
      <c r="B1007" s="2" t="s">
        <v>5</v>
      </c>
      <c r="C1007" s="2" t="s">
        <v>69</v>
      </c>
      <c r="D1007" s="34" t="str">
        <f t="shared" si="15"/>
        <v>7708</v>
      </c>
      <c r="E1007" s="3">
        <v>132.44999999999999</v>
      </c>
    </row>
    <row r="1008" spans="1:5" ht="14.5" x14ac:dyDescent="0.4">
      <c r="A1008" s="2" t="s">
        <v>4</v>
      </c>
      <c r="B1008" s="2" t="s">
        <v>5</v>
      </c>
      <c r="C1008" s="2" t="s">
        <v>70</v>
      </c>
      <c r="D1008" s="34" t="str">
        <f t="shared" si="15"/>
        <v>7754</v>
      </c>
      <c r="E1008" s="3">
        <v>58</v>
      </c>
    </row>
    <row r="1009" spans="1:5" ht="14.5" x14ac:dyDescent="0.4">
      <c r="A1009" s="2" t="s">
        <v>7</v>
      </c>
      <c r="B1009" s="2" t="s">
        <v>5</v>
      </c>
      <c r="C1009" s="2" t="s">
        <v>70</v>
      </c>
      <c r="D1009" s="34" t="str">
        <f t="shared" si="15"/>
        <v>7754</v>
      </c>
      <c r="E1009" s="3">
        <v>53</v>
      </c>
    </row>
    <row r="1010" spans="1:5" ht="14.5" x14ac:dyDescent="0.4">
      <c r="A1010" s="2" t="s">
        <v>8</v>
      </c>
      <c r="B1010" s="2" t="s">
        <v>5</v>
      </c>
      <c r="C1010" s="2" t="s">
        <v>70</v>
      </c>
      <c r="D1010" s="34" t="str">
        <f t="shared" si="15"/>
        <v>7754</v>
      </c>
      <c r="E1010" s="3">
        <v>103</v>
      </c>
    </row>
    <row r="1011" spans="1:5" ht="14.5" x14ac:dyDescent="0.4">
      <c r="A1011" s="2" t="s">
        <v>9</v>
      </c>
      <c r="B1011" s="2" t="s">
        <v>5</v>
      </c>
      <c r="C1011" s="2" t="s">
        <v>70</v>
      </c>
      <c r="D1011" s="34" t="str">
        <f t="shared" si="15"/>
        <v>7754</v>
      </c>
      <c r="E1011" s="3">
        <v>114</v>
      </c>
    </row>
    <row r="1012" spans="1:5" ht="14.5" x14ac:dyDescent="0.4">
      <c r="A1012" s="2" t="s">
        <v>10</v>
      </c>
      <c r="B1012" s="2" t="s">
        <v>5</v>
      </c>
      <c r="C1012" s="2" t="s">
        <v>70</v>
      </c>
      <c r="D1012" s="34" t="str">
        <f t="shared" si="15"/>
        <v>7754</v>
      </c>
      <c r="E1012" s="3">
        <v>65</v>
      </c>
    </row>
    <row r="1013" spans="1:5" ht="14.5" x14ac:dyDescent="0.4">
      <c r="A1013" s="2" t="s">
        <v>11</v>
      </c>
      <c r="B1013" s="2" t="s">
        <v>5</v>
      </c>
      <c r="C1013" s="2" t="s">
        <v>70</v>
      </c>
      <c r="D1013" s="34" t="str">
        <f t="shared" si="15"/>
        <v>7754</v>
      </c>
      <c r="E1013" s="3">
        <v>112</v>
      </c>
    </row>
    <row r="1014" spans="1:5" ht="14.5" x14ac:dyDescent="0.4">
      <c r="A1014" s="2" t="s">
        <v>12</v>
      </c>
      <c r="B1014" s="2" t="s">
        <v>5</v>
      </c>
      <c r="C1014" s="2" t="s">
        <v>70</v>
      </c>
      <c r="D1014" s="34" t="str">
        <f t="shared" si="15"/>
        <v>7754</v>
      </c>
      <c r="E1014" s="3">
        <v>104</v>
      </c>
    </row>
    <row r="1015" spans="1:5" ht="14.5" x14ac:dyDescent="0.4">
      <c r="A1015" s="2" t="s">
        <v>13</v>
      </c>
      <c r="B1015" s="2" t="s">
        <v>5</v>
      </c>
      <c r="C1015" s="2" t="s">
        <v>70</v>
      </c>
      <c r="D1015" s="34" t="str">
        <f t="shared" si="15"/>
        <v>7754</v>
      </c>
      <c r="E1015" s="3">
        <v>99</v>
      </c>
    </row>
    <row r="1016" spans="1:5" ht="14.5" x14ac:dyDescent="0.4">
      <c r="A1016" s="2" t="s">
        <v>14</v>
      </c>
      <c r="B1016" s="2" t="s">
        <v>5</v>
      </c>
      <c r="C1016" s="2" t="s">
        <v>70</v>
      </c>
      <c r="D1016" s="34" t="str">
        <f t="shared" si="15"/>
        <v>7754</v>
      </c>
      <c r="E1016" s="3">
        <v>67</v>
      </c>
    </row>
    <row r="1017" spans="1:5" ht="14.5" x14ac:dyDescent="0.4">
      <c r="A1017" s="2" t="s">
        <v>15</v>
      </c>
      <c r="B1017" s="2" t="s">
        <v>5</v>
      </c>
      <c r="C1017" s="2" t="s">
        <v>70</v>
      </c>
      <c r="D1017" s="34" t="str">
        <f t="shared" si="15"/>
        <v>7754</v>
      </c>
      <c r="E1017" s="3">
        <v>122</v>
      </c>
    </row>
    <row r="1018" spans="1:5" ht="14.5" x14ac:dyDescent="0.4">
      <c r="A1018" s="2" t="s">
        <v>16</v>
      </c>
      <c r="B1018" s="2" t="s">
        <v>5</v>
      </c>
      <c r="C1018" s="2" t="s">
        <v>70</v>
      </c>
      <c r="D1018" s="34" t="str">
        <f t="shared" si="15"/>
        <v>7754</v>
      </c>
      <c r="E1018" s="3">
        <v>138</v>
      </c>
    </row>
    <row r="1019" spans="1:5" ht="14.5" x14ac:dyDescent="0.4">
      <c r="A1019" s="2" t="s">
        <v>17</v>
      </c>
      <c r="B1019" s="2" t="s">
        <v>5</v>
      </c>
      <c r="C1019" s="2" t="s">
        <v>70</v>
      </c>
      <c r="D1019" s="34" t="str">
        <f t="shared" si="15"/>
        <v>7754</v>
      </c>
      <c r="E1019" s="3">
        <v>110</v>
      </c>
    </row>
    <row r="1020" spans="1:5" ht="14.5" x14ac:dyDescent="0.4">
      <c r="A1020" s="2" t="s">
        <v>18</v>
      </c>
      <c r="B1020" s="2" t="s">
        <v>5</v>
      </c>
      <c r="C1020" s="2" t="s">
        <v>70</v>
      </c>
      <c r="D1020" s="34" t="str">
        <f t="shared" si="15"/>
        <v>7754</v>
      </c>
      <c r="E1020" s="3">
        <v>33</v>
      </c>
    </row>
    <row r="1021" spans="1:5" ht="14.5" x14ac:dyDescent="0.4">
      <c r="A1021" s="2" t="s">
        <v>19</v>
      </c>
      <c r="B1021" s="2" t="s">
        <v>5</v>
      </c>
      <c r="C1021" s="2" t="s">
        <v>70</v>
      </c>
      <c r="D1021" s="34" t="str">
        <f t="shared" si="15"/>
        <v>7754</v>
      </c>
      <c r="E1021" s="3">
        <v>53</v>
      </c>
    </row>
    <row r="1022" spans="1:5" ht="14.5" x14ac:dyDescent="0.4">
      <c r="A1022" s="2" t="s">
        <v>20</v>
      </c>
      <c r="B1022" s="2" t="s">
        <v>5</v>
      </c>
      <c r="C1022" s="2" t="s">
        <v>70</v>
      </c>
      <c r="D1022" s="34" t="str">
        <f t="shared" si="15"/>
        <v>7754</v>
      </c>
      <c r="E1022" s="3">
        <v>123</v>
      </c>
    </row>
    <row r="1023" spans="1:5" ht="14.5" x14ac:dyDescent="0.4">
      <c r="A1023" s="2" t="s">
        <v>21</v>
      </c>
      <c r="B1023" s="2" t="s">
        <v>5</v>
      </c>
      <c r="C1023" s="2" t="s">
        <v>70</v>
      </c>
      <c r="D1023" s="34" t="str">
        <f t="shared" si="15"/>
        <v>7754</v>
      </c>
      <c r="E1023" s="3">
        <v>113</v>
      </c>
    </row>
    <row r="1024" spans="1:5" ht="14.5" x14ac:dyDescent="0.4">
      <c r="A1024" s="2" t="s">
        <v>22</v>
      </c>
      <c r="B1024" s="2" t="s">
        <v>5</v>
      </c>
      <c r="C1024" s="2" t="s">
        <v>70</v>
      </c>
      <c r="D1024" s="34" t="str">
        <f t="shared" si="15"/>
        <v>7754</v>
      </c>
      <c r="E1024" s="3">
        <v>73</v>
      </c>
    </row>
    <row r="1025" spans="1:5" ht="14.5" x14ac:dyDescent="0.4">
      <c r="A1025" s="2" t="s">
        <v>23</v>
      </c>
      <c r="B1025" s="2" t="s">
        <v>5</v>
      </c>
      <c r="C1025" s="2" t="s">
        <v>70</v>
      </c>
      <c r="D1025" s="34" t="str">
        <f t="shared" si="15"/>
        <v>7754</v>
      </c>
      <c r="E1025" s="3">
        <v>60</v>
      </c>
    </row>
    <row r="1026" spans="1:5" ht="14.5" x14ac:dyDescent="0.4">
      <c r="A1026" s="2" t="s">
        <v>24</v>
      </c>
      <c r="B1026" s="2" t="s">
        <v>5</v>
      </c>
      <c r="C1026" s="2" t="s">
        <v>70</v>
      </c>
      <c r="D1026" s="34" t="str">
        <f t="shared" si="15"/>
        <v>7754</v>
      </c>
      <c r="E1026" s="3">
        <v>113</v>
      </c>
    </row>
    <row r="1027" spans="1:5" ht="14.5" x14ac:dyDescent="0.4">
      <c r="A1027" s="2" t="s">
        <v>25</v>
      </c>
      <c r="B1027" s="2" t="s">
        <v>5</v>
      </c>
      <c r="C1027" s="2" t="s">
        <v>70</v>
      </c>
      <c r="D1027" s="34" t="str">
        <f t="shared" ref="D1027:D1090" si="16">MID(C1027,2,4)</f>
        <v>7754</v>
      </c>
      <c r="E1027" s="3">
        <v>136</v>
      </c>
    </row>
    <row r="1028" spans="1:5" ht="14.5" x14ac:dyDescent="0.4">
      <c r="A1028" s="2" t="s">
        <v>26</v>
      </c>
      <c r="B1028" s="2" t="s">
        <v>5</v>
      </c>
      <c r="C1028" s="2" t="s">
        <v>70</v>
      </c>
      <c r="D1028" s="34" t="str">
        <f t="shared" si="16"/>
        <v>7754</v>
      </c>
      <c r="E1028" s="3">
        <v>93</v>
      </c>
    </row>
    <row r="1029" spans="1:5" ht="14.5" x14ac:dyDescent="0.4">
      <c r="A1029" s="2" t="s">
        <v>27</v>
      </c>
      <c r="B1029" s="2" t="s">
        <v>5</v>
      </c>
      <c r="C1029" s="2" t="s">
        <v>70</v>
      </c>
      <c r="D1029" s="34" t="str">
        <f t="shared" si="16"/>
        <v>7754</v>
      </c>
      <c r="E1029" s="3">
        <v>82</v>
      </c>
    </row>
    <row r="1030" spans="1:5" ht="14.5" x14ac:dyDescent="0.4">
      <c r="A1030" s="2" t="s">
        <v>28</v>
      </c>
      <c r="B1030" s="2" t="s">
        <v>5</v>
      </c>
      <c r="C1030" s="2" t="s">
        <v>70</v>
      </c>
      <c r="D1030" s="34" t="str">
        <f t="shared" si="16"/>
        <v>7754</v>
      </c>
      <c r="E1030" s="3">
        <v>22</v>
      </c>
    </row>
    <row r="1031" spans="1:5" ht="14.5" x14ac:dyDescent="0.4">
      <c r="A1031" s="2" t="s">
        <v>29</v>
      </c>
      <c r="B1031" s="2" t="s">
        <v>5</v>
      </c>
      <c r="C1031" s="2" t="s">
        <v>70</v>
      </c>
      <c r="D1031" s="34" t="str">
        <f t="shared" si="16"/>
        <v>7754</v>
      </c>
      <c r="E1031" s="3">
        <v>107</v>
      </c>
    </row>
    <row r="1032" spans="1:5" ht="14.5" x14ac:dyDescent="0.4">
      <c r="A1032" s="2" t="s">
        <v>30</v>
      </c>
      <c r="B1032" s="2" t="s">
        <v>5</v>
      </c>
      <c r="C1032" s="2" t="s">
        <v>70</v>
      </c>
      <c r="D1032" s="34" t="str">
        <f t="shared" si="16"/>
        <v>7754</v>
      </c>
      <c r="E1032" s="3">
        <v>160</v>
      </c>
    </row>
    <row r="1033" spans="1:5" ht="14.5" x14ac:dyDescent="0.4">
      <c r="A1033" s="2" t="s">
        <v>31</v>
      </c>
      <c r="B1033" s="2" t="s">
        <v>5</v>
      </c>
      <c r="C1033" s="2" t="s">
        <v>70</v>
      </c>
      <c r="D1033" s="34" t="str">
        <f t="shared" si="16"/>
        <v>7754</v>
      </c>
      <c r="E1033" s="3">
        <v>44</v>
      </c>
    </row>
    <row r="1034" spans="1:5" ht="14.5" x14ac:dyDescent="0.4">
      <c r="A1034" s="2" t="s">
        <v>32</v>
      </c>
      <c r="B1034" s="2" t="s">
        <v>5</v>
      </c>
      <c r="C1034" s="2" t="s">
        <v>70</v>
      </c>
      <c r="D1034" s="34" t="str">
        <f t="shared" si="16"/>
        <v>7754</v>
      </c>
      <c r="E1034" s="3">
        <v>62</v>
      </c>
    </row>
    <row r="1035" spans="1:5" ht="14.5" x14ac:dyDescent="0.4">
      <c r="A1035" s="2" t="s">
        <v>33</v>
      </c>
      <c r="B1035" s="2" t="s">
        <v>5</v>
      </c>
      <c r="C1035" s="2" t="s">
        <v>70</v>
      </c>
      <c r="D1035" s="34" t="str">
        <f t="shared" si="16"/>
        <v>7754</v>
      </c>
      <c r="E1035" s="3">
        <v>44</v>
      </c>
    </row>
    <row r="1036" spans="1:5" ht="14.5" x14ac:dyDescent="0.4">
      <c r="A1036" s="2" t="s">
        <v>34</v>
      </c>
      <c r="B1036" s="2" t="s">
        <v>5</v>
      </c>
      <c r="C1036" s="2" t="s">
        <v>70</v>
      </c>
      <c r="D1036" s="34" t="str">
        <f t="shared" si="16"/>
        <v>7754</v>
      </c>
      <c r="E1036" s="3">
        <v>74</v>
      </c>
    </row>
    <row r="1037" spans="1:5" ht="14.5" x14ac:dyDescent="0.4">
      <c r="A1037" s="2" t="s">
        <v>35</v>
      </c>
      <c r="B1037" s="2" t="s">
        <v>5</v>
      </c>
      <c r="C1037" s="2" t="s">
        <v>70</v>
      </c>
      <c r="D1037" s="34" t="str">
        <f t="shared" si="16"/>
        <v>7754</v>
      </c>
      <c r="E1037" s="3">
        <v>84</v>
      </c>
    </row>
    <row r="1038" spans="1:5" ht="14.5" x14ac:dyDescent="0.4">
      <c r="A1038" s="2" t="s">
        <v>4</v>
      </c>
      <c r="B1038" s="2" t="s">
        <v>5</v>
      </c>
      <c r="C1038" s="2" t="s">
        <v>71</v>
      </c>
      <c r="D1038" s="34" t="str">
        <f t="shared" si="16"/>
        <v>7756</v>
      </c>
      <c r="E1038" s="3">
        <v>262.89999999999998</v>
      </c>
    </row>
    <row r="1039" spans="1:5" ht="14.5" x14ac:dyDescent="0.4">
      <c r="A1039" s="2" t="s">
        <v>7</v>
      </c>
      <c r="B1039" s="2" t="s">
        <v>5</v>
      </c>
      <c r="C1039" s="2" t="s">
        <v>71</v>
      </c>
      <c r="D1039" s="34" t="str">
        <f t="shared" si="16"/>
        <v>7756</v>
      </c>
      <c r="E1039" s="3">
        <v>307.8</v>
      </c>
    </row>
    <row r="1040" spans="1:5" ht="14.5" x14ac:dyDescent="0.4">
      <c r="A1040" s="2" t="s">
        <v>8</v>
      </c>
      <c r="B1040" s="2" t="s">
        <v>5</v>
      </c>
      <c r="C1040" s="2" t="s">
        <v>71</v>
      </c>
      <c r="D1040" s="34" t="str">
        <f t="shared" si="16"/>
        <v>7756</v>
      </c>
      <c r="E1040" s="3">
        <v>264.8</v>
      </c>
    </row>
    <row r="1041" spans="1:5" ht="14.5" x14ac:dyDescent="0.4">
      <c r="A1041" s="2" t="s">
        <v>9</v>
      </c>
      <c r="B1041" s="2" t="s">
        <v>5</v>
      </c>
      <c r="C1041" s="2" t="s">
        <v>71</v>
      </c>
      <c r="D1041" s="34" t="str">
        <f t="shared" si="16"/>
        <v>7756</v>
      </c>
      <c r="E1041" s="3">
        <v>278.39999999999998</v>
      </c>
    </row>
    <row r="1042" spans="1:5" ht="14.5" x14ac:dyDescent="0.4">
      <c r="A1042" s="2" t="s">
        <v>10</v>
      </c>
      <c r="B1042" s="2" t="s">
        <v>5</v>
      </c>
      <c r="C1042" s="2" t="s">
        <v>71</v>
      </c>
      <c r="D1042" s="34" t="str">
        <f t="shared" si="16"/>
        <v>7756</v>
      </c>
      <c r="E1042" s="3">
        <v>278.60000000000002</v>
      </c>
    </row>
    <row r="1043" spans="1:5" ht="14.5" x14ac:dyDescent="0.4">
      <c r="A1043" s="2" t="s">
        <v>11</v>
      </c>
      <c r="B1043" s="2" t="s">
        <v>5</v>
      </c>
      <c r="C1043" s="2" t="s">
        <v>71</v>
      </c>
      <c r="D1043" s="34" t="str">
        <f t="shared" si="16"/>
        <v>7756</v>
      </c>
      <c r="E1043" s="3">
        <v>247.6</v>
      </c>
    </row>
    <row r="1044" spans="1:5" ht="14.5" x14ac:dyDescent="0.4">
      <c r="A1044" s="2" t="s">
        <v>12</v>
      </c>
      <c r="B1044" s="2" t="s">
        <v>5</v>
      </c>
      <c r="C1044" s="2" t="s">
        <v>71</v>
      </c>
      <c r="D1044" s="34" t="str">
        <f t="shared" si="16"/>
        <v>7756</v>
      </c>
      <c r="E1044" s="3">
        <v>290</v>
      </c>
    </row>
    <row r="1045" spans="1:5" ht="14.5" x14ac:dyDescent="0.4">
      <c r="A1045" s="2" t="s">
        <v>13</v>
      </c>
      <c r="B1045" s="2" t="s">
        <v>5</v>
      </c>
      <c r="C1045" s="2" t="s">
        <v>71</v>
      </c>
      <c r="D1045" s="34" t="str">
        <f t="shared" si="16"/>
        <v>7756</v>
      </c>
      <c r="E1045" s="3">
        <v>267.39999999999998</v>
      </c>
    </row>
    <row r="1046" spans="1:5" ht="14.5" x14ac:dyDescent="0.4">
      <c r="A1046" s="2" t="s">
        <v>14</v>
      </c>
      <c r="B1046" s="2" t="s">
        <v>5</v>
      </c>
      <c r="C1046" s="2" t="s">
        <v>71</v>
      </c>
      <c r="D1046" s="34" t="str">
        <f t="shared" si="16"/>
        <v>7756</v>
      </c>
      <c r="E1046" s="3">
        <v>277.39999999999998</v>
      </c>
    </row>
    <row r="1047" spans="1:5" ht="14.5" x14ac:dyDescent="0.4">
      <c r="A1047" s="2" t="s">
        <v>15</v>
      </c>
      <c r="B1047" s="2" t="s">
        <v>5</v>
      </c>
      <c r="C1047" s="2" t="s">
        <v>71</v>
      </c>
      <c r="D1047" s="34" t="str">
        <f t="shared" si="16"/>
        <v>7756</v>
      </c>
      <c r="E1047" s="3">
        <v>326.2</v>
      </c>
    </row>
    <row r="1048" spans="1:5" ht="14.5" x14ac:dyDescent="0.4">
      <c r="A1048" s="2" t="s">
        <v>16</v>
      </c>
      <c r="B1048" s="2" t="s">
        <v>5</v>
      </c>
      <c r="C1048" s="2" t="s">
        <v>71</v>
      </c>
      <c r="D1048" s="34" t="str">
        <f t="shared" si="16"/>
        <v>7756</v>
      </c>
      <c r="E1048" s="3">
        <v>290.89999999999998</v>
      </c>
    </row>
    <row r="1049" spans="1:5" ht="14.5" x14ac:dyDescent="0.4">
      <c r="A1049" s="2" t="s">
        <v>17</v>
      </c>
      <c r="B1049" s="2" t="s">
        <v>5</v>
      </c>
      <c r="C1049" s="2" t="s">
        <v>71</v>
      </c>
      <c r="D1049" s="34" t="str">
        <f t="shared" si="16"/>
        <v>7756</v>
      </c>
      <c r="E1049" s="3">
        <v>246.8</v>
      </c>
    </row>
    <row r="1050" spans="1:5" ht="14.5" x14ac:dyDescent="0.4">
      <c r="A1050" s="2" t="s">
        <v>18</v>
      </c>
      <c r="B1050" s="2" t="s">
        <v>5</v>
      </c>
      <c r="C1050" s="2" t="s">
        <v>71</v>
      </c>
      <c r="D1050" s="34" t="str">
        <f t="shared" si="16"/>
        <v>7756</v>
      </c>
      <c r="E1050" s="3">
        <v>210.6</v>
      </c>
    </row>
    <row r="1051" spans="1:5" ht="14.5" x14ac:dyDescent="0.4">
      <c r="A1051" s="2" t="s">
        <v>19</v>
      </c>
      <c r="B1051" s="2" t="s">
        <v>5</v>
      </c>
      <c r="C1051" s="2" t="s">
        <v>71</v>
      </c>
      <c r="D1051" s="34" t="str">
        <f t="shared" si="16"/>
        <v>7756</v>
      </c>
      <c r="E1051" s="3">
        <v>294.3</v>
      </c>
    </row>
    <row r="1052" spans="1:5" ht="14.5" x14ac:dyDescent="0.4">
      <c r="A1052" s="2" t="s">
        <v>20</v>
      </c>
      <c r="B1052" s="2" t="s">
        <v>5</v>
      </c>
      <c r="C1052" s="2" t="s">
        <v>71</v>
      </c>
      <c r="D1052" s="34" t="str">
        <f t="shared" si="16"/>
        <v>7756</v>
      </c>
      <c r="E1052" s="3">
        <v>267.8</v>
      </c>
    </row>
    <row r="1053" spans="1:5" ht="14.5" x14ac:dyDescent="0.4">
      <c r="A1053" s="2" t="s">
        <v>21</v>
      </c>
      <c r="B1053" s="2" t="s">
        <v>5</v>
      </c>
      <c r="C1053" s="2" t="s">
        <v>71</v>
      </c>
      <c r="D1053" s="34" t="str">
        <f t="shared" si="16"/>
        <v>7756</v>
      </c>
      <c r="E1053" s="3">
        <v>263.2</v>
      </c>
    </row>
    <row r="1054" spans="1:5" ht="14.5" x14ac:dyDescent="0.4">
      <c r="A1054" s="2" t="s">
        <v>22</v>
      </c>
      <c r="B1054" s="2" t="s">
        <v>5</v>
      </c>
      <c r="C1054" s="2" t="s">
        <v>71</v>
      </c>
      <c r="D1054" s="34" t="str">
        <f t="shared" si="16"/>
        <v>7756</v>
      </c>
      <c r="E1054" s="3">
        <v>306</v>
      </c>
    </row>
    <row r="1055" spans="1:5" ht="14.5" x14ac:dyDescent="0.4">
      <c r="A1055" s="2" t="s">
        <v>23</v>
      </c>
      <c r="B1055" s="2" t="s">
        <v>5</v>
      </c>
      <c r="C1055" s="2" t="s">
        <v>71</v>
      </c>
      <c r="D1055" s="34" t="str">
        <f t="shared" si="16"/>
        <v>7756</v>
      </c>
      <c r="E1055" s="3">
        <v>235.8</v>
      </c>
    </row>
    <row r="1056" spans="1:5" ht="14.5" x14ac:dyDescent="0.4">
      <c r="A1056" s="2" t="s">
        <v>24</v>
      </c>
      <c r="B1056" s="2" t="s">
        <v>5</v>
      </c>
      <c r="C1056" s="2" t="s">
        <v>71</v>
      </c>
      <c r="D1056" s="34" t="str">
        <f t="shared" si="16"/>
        <v>7756</v>
      </c>
      <c r="E1056" s="3">
        <v>140.4</v>
      </c>
    </row>
    <row r="1057" spans="1:5" ht="14.5" x14ac:dyDescent="0.4">
      <c r="A1057" s="2" t="s">
        <v>25</v>
      </c>
      <c r="B1057" s="2" t="s">
        <v>5</v>
      </c>
      <c r="C1057" s="2" t="s">
        <v>71</v>
      </c>
      <c r="D1057" s="34" t="str">
        <f t="shared" si="16"/>
        <v>7756</v>
      </c>
      <c r="E1057" s="3">
        <v>145</v>
      </c>
    </row>
    <row r="1058" spans="1:5" ht="14.5" x14ac:dyDescent="0.4">
      <c r="A1058" s="2" t="s">
        <v>26</v>
      </c>
      <c r="B1058" s="2" t="s">
        <v>5</v>
      </c>
      <c r="C1058" s="2" t="s">
        <v>71</v>
      </c>
      <c r="D1058" s="34" t="str">
        <f t="shared" si="16"/>
        <v>7756</v>
      </c>
      <c r="E1058" s="3">
        <v>141.6</v>
      </c>
    </row>
    <row r="1059" spans="1:5" ht="14.5" x14ac:dyDescent="0.4">
      <c r="A1059" s="2" t="s">
        <v>27</v>
      </c>
      <c r="B1059" s="2" t="s">
        <v>5</v>
      </c>
      <c r="C1059" s="2" t="s">
        <v>71</v>
      </c>
      <c r="D1059" s="34" t="str">
        <f t="shared" si="16"/>
        <v>7756</v>
      </c>
      <c r="E1059" s="3">
        <v>177.8</v>
      </c>
    </row>
    <row r="1060" spans="1:5" ht="14.5" x14ac:dyDescent="0.4">
      <c r="A1060" s="2" t="s">
        <v>28</v>
      </c>
      <c r="B1060" s="2" t="s">
        <v>5</v>
      </c>
      <c r="C1060" s="2" t="s">
        <v>71</v>
      </c>
      <c r="D1060" s="34" t="str">
        <f t="shared" si="16"/>
        <v>7756</v>
      </c>
      <c r="E1060" s="3">
        <v>178.4</v>
      </c>
    </row>
    <row r="1061" spans="1:5" ht="14.5" x14ac:dyDescent="0.4">
      <c r="A1061" s="2" t="s">
        <v>29</v>
      </c>
      <c r="B1061" s="2" t="s">
        <v>5</v>
      </c>
      <c r="C1061" s="2" t="s">
        <v>71</v>
      </c>
      <c r="D1061" s="34" t="str">
        <f t="shared" si="16"/>
        <v>7756</v>
      </c>
      <c r="E1061" s="3">
        <v>182</v>
      </c>
    </row>
    <row r="1062" spans="1:5" ht="14.5" x14ac:dyDescent="0.4">
      <c r="A1062" s="2" t="s">
        <v>30</v>
      </c>
      <c r="B1062" s="2" t="s">
        <v>5</v>
      </c>
      <c r="C1062" s="2" t="s">
        <v>71</v>
      </c>
      <c r="D1062" s="34" t="str">
        <f t="shared" si="16"/>
        <v>7756</v>
      </c>
      <c r="E1062" s="3">
        <v>173</v>
      </c>
    </row>
    <row r="1063" spans="1:5" ht="14.5" x14ac:dyDescent="0.4">
      <c r="A1063" s="2" t="s">
        <v>31</v>
      </c>
      <c r="B1063" s="2" t="s">
        <v>5</v>
      </c>
      <c r="C1063" s="2" t="s">
        <v>71</v>
      </c>
      <c r="D1063" s="34" t="str">
        <f t="shared" si="16"/>
        <v>7756</v>
      </c>
      <c r="E1063" s="3">
        <v>158.4</v>
      </c>
    </row>
    <row r="1064" spans="1:5" ht="14.5" x14ac:dyDescent="0.4">
      <c r="A1064" s="2" t="s">
        <v>32</v>
      </c>
      <c r="B1064" s="2" t="s">
        <v>5</v>
      </c>
      <c r="C1064" s="2" t="s">
        <v>71</v>
      </c>
      <c r="D1064" s="34" t="str">
        <f t="shared" si="16"/>
        <v>7756</v>
      </c>
      <c r="E1064" s="3">
        <v>239.6</v>
      </c>
    </row>
    <row r="1065" spans="1:5" ht="14.5" x14ac:dyDescent="0.4">
      <c r="A1065" s="2" t="s">
        <v>33</v>
      </c>
      <c r="B1065" s="2" t="s">
        <v>5</v>
      </c>
      <c r="C1065" s="2" t="s">
        <v>71</v>
      </c>
      <c r="D1065" s="34" t="str">
        <f t="shared" si="16"/>
        <v>7756</v>
      </c>
      <c r="E1065" s="3">
        <v>255.2</v>
      </c>
    </row>
    <row r="1066" spans="1:5" ht="14.5" x14ac:dyDescent="0.4">
      <c r="A1066" s="2" t="s">
        <v>34</v>
      </c>
      <c r="B1066" s="2" t="s">
        <v>5</v>
      </c>
      <c r="C1066" s="2" t="s">
        <v>71</v>
      </c>
      <c r="D1066" s="34" t="str">
        <f t="shared" si="16"/>
        <v>7756</v>
      </c>
      <c r="E1066" s="3">
        <v>248.9</v>
      </c>
    </row>
    <row r="1067" spans="1:5" ht="14.5" x14ac:dyDescent="0.4">
      <c r="A1067" s="2" t="s">
        <v>35</v>
      </c>
      <c r="B1067" s="2" t="s">
        <v>5</v>
      </c>
      <c r="C1067" s="2" t="s">
        <v>71</v>
      </c>
      <c r="D1067" s="34" t="str">
        <f t="shared" si="16"/>
        <v>7756</v>
      </c>
      <c r="E1067" s="3">
        <v>249.8</v>
      </c>
    </row>
    <row r="1068" spans="1:5" ht="14.5" x14ac:dyDescent="0.4">
      <c r="A1068" s="2" t="s">
        <v>4</v>
      </c>
      <c r="B1068" s="2" t="s">
        <v>5</v>
      </c>
      <c r="C1068" s="2" t="s">
        <v>72</v>
      </c>
      <c r="D1068" s="34" t="str">
        <f t="shared" si="16"/>
        <v>7769</v>
      </c>
      <c r="E1068" s="3">
        <v>548.08000000000004</v>
      </c>
    </row>
    <row r="1069" spans="1:5" ht="14.5" x14ac:dyDescent="0.4">
      <c r="A1069" s="2" t="s">
        <v>7</v>
      </c>
      <c r="B1069" s="2" t="s">
        <v>5</v>
      </c>
      <c r="C1069" s="2" t="s">
        <v>72</v>
      </c>
      <c r="D1069" s="34" t="str">
        <f t="shared" si="16"/>
        <v>7769</v>
      </c>
      <c r="E1069" s="3">
        <v>420.84</v>
      </c>
    </row>
    <row r="1070" spans="1:5" ht="14.5" x14ac:dyDescent="0.4">
      <c r="A1070" s="2" t="s">
        <v>8</v>
      </c>
      <c r="B1070" s="2" t="s">
        <v>5</v>
      </c>
      <c r="C1070" s="2" t="s">
        <v>72</v>
      </c>
      <c r="D1070" s="34" t="str">
        <f t="shared" si="16"/>
        <v>7769</v>
      </c>
      <c r="E1070" s="3">
        <v>475.95</v>
      </c>
    </row>
    <row r="1071" spans="1:5" ht="14.5" x14ac:dyDescent="0.4">
      <c r="A1071" s="2" t="s">
        <v>9</v>
      </c>
      <c r="B1071" s="2" t="s">
        <v>5</v>
      </c>
      <c r="C1071" s="2" t="s">
        <v>72</v>
      </c>
      <c r="D1071" s="34" t="str">
        <f t="shared" si="16"/>
        <v>7769</v>
      </c>
      <c r="E1071" s="3">
        <v>370.74</v>
      </c>
    </row>
    <row r="1072" spans="1:5" ht="14.5" x14ac:dyDescent="0.4">
      <c r="A1072" s="2" t="s">
        <v>10</v>
      </c>
      <c r="B1072" s="2" t="s">
        <v>5</v>
      </c>
      <c r="C1072" s="2" t="s">
        <v>72</v>
      </c>
      <c r="D1072" s="34" t="str">
        <f t="shared" si="16"/>
        <v>7769</v>
      </c>
      <c r="E1072" s="3">
        <v>270.54000000000002</v>
      </c>
    </row>
    <row r="1073" spans="1:5" ht="14.5" x14ac:dyDescent="0.4">
      <c r="A1073" s="2" t="s">
        <v>11</v>
      </c>
      <c r="B1073" s="2" t="s">
        <v>5</v>
      </c>
      <c r="C1073" s="2" t="s">
        <v>72</v>
      </c>
      <c r="D1073" s="34" t="str">
        <f t="shared" si="16"/>
        <v>7769</v>
      </c>
      <c r="E1073" s="3">
        <v>182.35</v>
      </c>
    </row>
    <row r="1074" spans="1:5" ht="14.5" x14ac:dyDescent="0.4">
      <c r="A1074" s="2" t="s">
        <v>12</v>
      </c>
      <c r="B1074" s="2" t="s">
        <v>5</v>
      </c>
      <c r="C1074" s="2" t="s">
        <v>72</v>
      </c>
      <c r="D1074" s="34" t="str">
        <f t="shared" si="16"/>
        <v>7769</v>
      </c>
      <c r="E1074" s="3">
        <v>480.96</v>
      </c>
    </row>
    <row r="1075" spans="1:5" ht="14.5" x14ac:dyDescent="0.4">
      <c r="A1075" s="2" t="s">
        <v>13</v>
      </c>
      <c r="B1075" s="2" t="s">
        <v>5</v>
      </c>
      <c r="C1075" s="2" t="s">
        <v>72</v>
      </c>
      <c r="D1075" s="34" t="str">
        <f t="shared" si="16"/>
        <v>7769</v>
      </c>
      <c r="E1075" s="3">
        <v>390.78</v>
      </c>
    </row>
    <row r="1076" spans="1:5" ht="14.5" x14ac:dyDescent="0.4">
      <c r="A1076" s="2" t="s">
        <v>14</v>
      </c>
      <c r="B1076" s="2" t="s">
        <v>5</v>
      </c>
      <c r="C1076" s="2" t="s">
        <v>72</v>
      </c>
      <c r="D1076" s="34" t="str">
        <f t="shared" si="16"/>
        <v>7769</v>
      </c>
      <c r="E1076" s="3">
        <v>380.76</v>
      </c>
    </row>
    <row r="1077" spans="1:5" ht="14.5" x14ac:dyDescent="0.4">
      <c r="A1077" s="2" t="s">
        <v>15</v>
      </c>
      <c r="B1077" s="2" t="s">
        <v>5</v>
      </c>
      <c r="C1077" s="2" t="s">
        <v>72</v>
      </c>
      <c r="D1077" s="34" t="str">
        <f t="shared" si="16"/>
        <v>7769</v>
      </c>
      <c r="E1077" s="3">
        <v>519.83000000000004</v>
      </c>
    </row>
    <row r="1078" spans="1:5" ht="14.5" x14ac:dyDescent="0.4">
      <c r="A1078" s="2" t="s">
        <v>16</v>
      </c>
      <c r="B1078" s="2" t="s">
        <v>5</v>
      </c>
      <c r="C1078" s="2" t="s">
        <v>72</v>
      </c>
      <c r="D1078" s="34" t="str">
        <f t="shared" si="16"/>
        <v>7769</v>
      </c>
      <c r="E1078" s="3">
        <v>322.14</v>
      </c>
    </row>
    <row r="1079" spans="1:5" ht="14.5" x14ac:dyDescent="0.4">
      <c r="A1079" s="2" t="s">
        <v>17</v>
      </c>
      <c r="B1079" s="2" t="s">
        <v>5</v>
      </c>
      <c r="C1079" s="2" t="s">
        <v>72</v>
      </c>
      <c r="D1079" s="34" t="str">
        <f t="shared" si="16"/>
        <v>7769</v>
      </c>
      <c r="E1079" s="3">
        <v>309.08999999999997</v>
      </c>
    </row>
    <row r="1080" spans="1:5" ht="14.5" x14ac:dyDescent="0.4">
      <c r="A1080" s="2" t="s">
        <v>18</v>
      </c>
      <c r="B1080" s="2" t="s">
        <v>5</v>
      </c>
      <c r="C1080" s="2" t="s">
        <v>72</v>
      </c>
      <c r="D1080" s="34" t="str">
        <f t="shared" si="16"/>
        <v>7769</v>
      </c>
      <c r="E1080" s="3">
        <v>213.01</v>
      </c>
    </row>
    <row r="1081" spans="1:5" ht="14.5" x14ac:dyDescent="0.4">
      <c r="A1081" s="2" t="s">
        <v>19</v>
      </c>
      <c r="B1081" s="2" t="s">
        <v>5</v>
      </c>
      <c r="C1081" s="2" t="s">
        <v>72</v>
      </c>
      <c r="D1081" s="34" t="str">
        <f t="shared" si="16"/>
        <v>7769</v>
      </c>
      <c r="E1081" s="3">
        <v>168</v>
      </c>
    </row>
    <row r="1082" spans="1:5" ht="14.5" x14ac:dyDescent="0.4">
      <c r="A1082" s="2" t="s">
        <v>20</v>
      </c>
      <c r="B1082" s="2" t="s">
        <v>5</v>
      </c>
      <c r="C1082" s="2" t="s">
        <v>72</v>
      </c>
      <c r="D1082" s="34" t="str">
        <f t="shared" si="16"/>
        <v>7769</v>
      </c>
      <c r="E1082" s="3">
        <v>162.02000000000001</v>
      </c>
    </row>
    <row r="1083" spans="1:5" ht="14.5" x14ac:dyDescent="0.4">
      <c r="A1083" s="2" t="s">
        <v>21</v>
      </c>
      <c r="B1083" s="2" t="s">
        <v>5</v>
      </c>
      <c r="C1083" s="2" t="s">
        <v>72</v>
      </c>
      <c r="D1083" s="34" t="str">
        <f t="shared" si="16"/>
        <v>7769</v>
      </c>
      <c r="E1083" s="3">
        <v>189.02</v>
      </c>
    </row>
    <row r="1084" spans="1:5" ht="14.5" x14ac:dyDescent="0.4">
      <c r="A1084" s="2" t="s">
        <v>22</v>
      </c>
      <c r="B1084" s="2" t="s">
        <v>5</v>
      </c>
      <c r="C1084" s="2" t="s">
        <v>72</v>
      </c>
      <c r="D1084" s="34" t="str">
        <f t="shared" si="16"/>
        <v>7769</v>
      </c>
      <c r="E1084" s="3">
        <v>244</v>
      </c>
    </row>
    <row r="1085" spans="1:5" ht="14.5" x14ac:dyDescent="0.4">
      <c r="A1085" s="2" t="s">
        <v>23</v>
      </c>
      <c r="B1085" s="2" t="s">
        <v>5</v>
      </c>
      <c r="C1085" s="2" t="s">
        <v>72</v>
      </c>
      <c r="D1085" s="34" t="str">
        <f t="shared" si="16"/>
        <v>7769</v>
      </c>
      <c r="E1085" s="3">
        <v>305.01</v>
      </c>
    </row>
    <row r="1086" spans="1:5" ht="14.5" x14ac:dyDescent="0.4">
      <c r="A1086" s="2" t="s">
        <v>24</v>
      </c>
      <c r="B1086" s="2" t="s">
        <v>5</v>
      </c>
      <c r="C1086" s="2" t="s">
        <v>72</v>
      </c>
      <c r="D1086" s="34" t="str">
        <f t="shared" si="16"/>
        <v>7769</v>
      </c>
      <c r="E1086" s="3">
        <v>195</v>
      </c>
    </row>
    <row r="1087" spans="1:5" ht="14.5" x14ac:dyDescent="0.4">
      <c r="A1087" s="2" t="s">
        <v>25</v>
      </c>
      <c r="B1087" s="2" t="s">
        <v>5</v>
      </c>
      <c r="C1087" s="2" t="s">
        <v>72</v>
      </c>
      <c r="D1087" s="34" t="str">
        <f t="shared" si="16"/>
        <v>7769</v>
      </c>
      <c r="E1087" s="3">
        <v>173.01</v>
      </c>
    </row>
    <row r="1088" spans="1:5" ht="14.5" x14ac:dyDescent="0.4">
      <c r="A1088" s="2" t="s">
        <v>26</v>
      </c>
      <c r="B1088" s="2" t="s">
        <v>5</v>
      </c>
      <c r="C1088" s="2" t="s">
        <v>72</v>
      </c>
      <c r="D1088" s="34" t="str">
        <f t="shared" si="16"/>
        <v>7769</v>
      </c>
      <c r="E1088" s="3">
        <v>163.03</v>
      </c>
    </row>
    <row r="1089" spans="1:5" ht="14.5" x14ac:dyDescent="0.4">
      <c r="A1089" s="2" t="s">
        <v>27</v>
      </c>
      <c r="B1089" s="2" t="s">
        <v>5</v>
      </c>
      <c r="C1089" s="2" t="s">
        <v>72</v>
      </c>
      <c r="D1089" s="34" t="str">
        <f t="shared" si="16"/>
        <v>7769</v>
      </c>
      <c r="E1089" s="3">
        <v>188</v>
      </c>
    </row>
    <row r="1090" spans="1:5" ht="14.5" x14ac:dyDescent="0.4">
      <c r="A1090" s="2" t="s">
        <v>28</v>
      </c>
      <c r="B1090" s="2" t="s">
        <v>5</v>
      </c>
      <c r="C1090" s="2" t="s">
        <v>72</v>
      </c>
      <c r="D1090" s="34" t="str">
        <f t="shared" si="16"/>
        <v>7769</v>
      </c>
      <c r="E1090" s="3">
        <v>335.03</v>
      </c>
    </row>
    <row r="1091" spans="1:5" ht="14.5" x14ac:dyDescent="0.4">
      <c r="A1091" s="2" t="s">
        <v>29</v>
      </c>
      <c r="B1091" s="2" t="s">
        <v>5</v>
      </c>
      <c r="C1091" s="2" t="s">
        <v>72</v>
      </c>
      <c r="D1091" s="34" t="str">
        <f t="shared" ref="D1091:D1154" si="17">MID(C1091,2,4)</f>
        <v>7769</v>
      </c>
      <c r="E1091" s="3">
        <v>232</v>
      </c>
    </row>
    <row r="1092" spans="1:5" ht="14.5" x14ac:dyDescent="0.4">
      <c r="A1092" s="2" t="s">
        <v>30</v>
      </c>
      <c r="B1092" s="2" t="s">
        <v>5</v>
      </c>
      <c r="C1092" s="2" t="s">
        <v>72</v>
      </c>
      <c r="D1092" s="34" t="str">
        <f t="shared" si="17"/>
        <v>7769</v>
      </c>
      <c r="E1092" s="3">
        <v>141.01</v>
      </c>
    </row>
    <row r="1093" spans="1:5" ht="14.5" x14ac:dyDescent="0.4">
      <c r="A1093" s="2" t="s">
        <v>31</v>
      </c>
      <c r="B1093" s="2" t="s">
        <v>5</v>
      </c>
      <c r="C1093" s="2" t="s">
        <v>72</v>
      </c>
      <c r="D1093" s="34" t="str">
        <f t="shared" si="17"/>
        <v>7769</v>
      </c>
      <c r="E1093" s="3">
        <v>104</v>
      </c>
    </row>
    <row r="1094" spans="1:5" ht="14.5" x14ac:dyDescent="0.4">
      <c r="A1094" s="2" t="s">
        <v>32</v>
      </c>
      <c r="B1094" s="2" t="s">
        <v>5</v>
      </c>
      <c r="C1094" s="2" t="s">
        <v>72</v>
      </c>
      <c r="D1094" s="34" t="str">
        <f t="shared" si="17"/>
        <v>7769</v>
      </c>
      <c r="E1094" s="3">
        <v>218.02</v>
      </c>
    </row>
    <row r="1095" spans="1:5" ht="14.5" x14ac:dyDescent="0.4">
      <c r="A1095" s="2" t="s">
        <v>33</v>
      </c>
      <c r="B1095" s="2" t="s">
        <v>5</v>
      </c>
      <c r="C1095" s="2" t="s">
        <v>72</v>
      </c>
      <c r="D1095" s="34" t="str">
        <f t="shared" si="17"/>
        <v>7769</v>
      </c>
      <c r="E1095" s="3">
        <v>229.01</v>
      </c>
    </row>
    <row r="1096" spans="1:5" ht="14.5" x14ac:dyDescent="0.4">
      <c r="A1096" s="2" t="s">
        <v>34</v>
      </c>
      <c r="B1096" s="2" t="s">
        <v>5</v>
      </c>
      <c r="C1096" s="2" t="s">
        <v>72</v>
      </c>
      <c r="D1096" s="34" t="str">
        <f t="shared" si="17"/>
        <v>7769</v>
      </c>
      <c r="E1096" s="3">
        <v>233.01</v>
      </c>
    </row>
    <row r="1097" spans="1:5" ht="14.5" x14ac:dyDescent="0.4">
      <c r="A1097" s="2" t="s">
        <v>35</v>
      </c>
      <c r="B1097" s="2" t="s">
        <v>5</v>
      </c>
      <c r="C1097" s="2" t="s">
        <v>72</v>
      </c>
      <c r="D1097" s="34" t="str">
        <f t="shared" si="17"/>
        <v>7769</v>
      </c>
      <c r="E1097" s="3">
        <v>188</v>
      </c>
    </row>
    <row r="1098" spans="1:5" ht="14.5" x14ac:dyDescent="0.4">
      <c r="A1098" s="2" t="s">
        <v>4</v>
      </c>
      <c r="B1098" s="2" t="s">
        <v>5</v>
      </c>
      <c r="C1098" s="2" t="s">
        <v>73</v>
      </c>
      <c r="D1098" s="34" t="str">
        <f t="shared" si="17"/>
        <v>7823</v>
      </c>
      <c r="E1098" s="3">
        <v>92</v>
      </c>
    </row>
    <row r="1099" spans="1:5" ht="14.5" x14ac:dyDescent="0.4">
      <c r="A1099" s="2" t="s">
        <v>7</v>
      </c>
      <c r="B1099" s="2" t="s">
        <v>5</v>
      </c>
      <c r="C1099" s="2" t="s">
        <v>73</v>
      </c>
      <c r="D1099" s="34" t="str">
        <f t="shared" si="17"/>
        <v>7823</v>
      </c>
      <c r="E1099" s="3">
        <v>105</v>
      </c>
    </row>
    <row r="1100" spans="1:5" ht="14.5" x14ac:dyDescent="0.4">
      <c r="A1100" s="2" t="s">
        <v>8</v>
      </c>
      <c r="B1100" s="2" t="s">
        <v>5</v>
      </c>
      <c r="C1100" s="2" t="s">
        <v>73</v>
      </c>
      <c r="D1100" s="34" t="str">
        <f t="shared" si="17"/>
        <v>7823</v>
      </c>
      <c r="E1100" s="3">
        <v>188</v>
      </c>
    </row>
    <row r="1101" spans="1:5" ht="14.5" x14ac:dyDescent="0.4">
      <c r="A1101" s="2" t="s">
        <v>9</v>
      </c>
      <c r="B1101" s="2" t="s">
        <v>5</v>
      </c>
      <c r="C1101" s="2" t="s">
        <v>73</v>
      </c>
      <c r="D1101" s="34" t="str">
        <f t="shared" si="17"/>
        <v>7823</v>
      </c>
      <c r="E1101" s="3">
        <v>200.5</v>
      </c>
    </row>
    <row r="1102" spans="1:5" ht="14.5" x14ac:dyDescent="0.4">
      <c r="A1102" s="2" t="s">
        <v>10</v>
      </c>
      <c r="B1102" s="2" t="s">
        <v>5</v>
      </c>
      <c r="C1102" s="2" t="s">
        <v>73</v>
      </c>
      <c r="D1102" s="34" t="str">
        <f t="shared" si="17"/>
        <v>7823</v>
      </c>
      <c r="E1102" s="3">
        <v>143.5</v>
      </c>
    </row>
    <row r="1103" spans="1:5" ht="14.5" x14ac:dyDescent="0.4">
      <c r="A1103" s="2" t="s">
        <v>11</v>
      </c>
      <c r="B1103" s="2" t="s">
        <v>5</v>
      </c>
      <c r="C1103" s="2" t="s">
        <v>73</v>
      </c>
      <c r="D1103" s="34" t="str">
        <f t="shared" si="17"/>
        <v>7823</v>
      </c>
      <c r="E1103" s="3">
        <v>134.5</v>
      </c>
    </row>
    <row r="1104" spans="1:5" ht="14.5" x14ac:dyDescent="0.4">
      <c r="A1104" s="2" t="s">
        <v>12</v>
      </c>
      <c r="B1104" s="2" t="s">
        <v>5</v>
      </c>
      <c r="C1104" s="2" t="s">
        <v>73</v>
      </c>
      <c r="D1104" s="34" t="str">
        <f t="shared" si="17"/>
        <v>7823</v>
      </c>
      <c r="E1104" s="3">
        <v>286</v>
      </c>
    </row>
    <row r="1105" spans="1:5" ht="14.5" x14ac:dyDescent="0.4">
      <c r="A1105" s="2" t="s">
        <v>13</v>
      </c>
      <c r="B1105" s="2" t="s">
        <v>5</v>
      </c>
      <c r="C1105" s="2" t="s">
        <v>73</v>
      </c>
      <c r="D1105" s="34" t="str">
        <f t="shared" si="17"/>
        <v>7823</v>
      </c>
      <c r="E1105" s="3">
        <v>172.5</v>
      </c>
    </row>
    <row r="1106" spans="1:5" ht="14.5" x14ac:dyDescent="0.4">
      <c r="A1106" s="2" t="s">
        <v>14</v>
      </c>
      <c r="B1106" s="2" t="s">
        <v>5</v>
      </c>
      <c r="C1106" s="2" t="s">
        <v>73</v>
      </c>
      <c r="D1106" s="34" t="str">
        <f t="shared" si="17"/>
        <v>7823</v>
      </c>
      <c r="E1106" s="3">
        <v>237.5</v>
      </c>
    </row>
    <row r="1107" spans="1:5" ht="14.5" x14ac:dyDescent="0.4">
      <c r="A1107" s="2" t="s">
        <v>15</v>
      </c>
      <c r="B1107" s="2" t="s">
        <v>5</v>
      </c>
      <c r="C1107" s="2" t="s">
        <v>73</v>
      </c>
      <c r="D1107" s="34" t="str">
        <f t="shared" si="17"/>
        <v>7823</v>
      </c>
      <c r="E1107" s="3">
        <v>145</v>
      </c>
    </row>
    <row r="1108" spans="1:5" ht="14.5" x14ac:dyDescent="0.4">
      <c r="A1108" s="2" t="s">
        <v>16</v>
      </c>
      <c r="B1108" s="2" t="s">
        <v>5</v>
      </c>
      <c r="C1108" s="2" t="s">
        <v>73</v>
      </c>
      <c r="D1108" s="34" t="str">
        <f t="shared" si="17"/>
        <v>7823</v>
      </c>
      <c r="E1108" s="3">
        <v>178</v>
      </c>
    </row>
    <row r="1109" spans="1:5" ht="14.5" x14ac:dyDescent="0.4">
      <c r="A1109" s="2" t="s">
        <v>17</v>
      </c>
      <c r="B1109" s="2" t="s">
        <v>5</v>
      </c>
      <c r="C1109" s="2" t="s">
        <v>73</v>
      </c>
      <c r="D1109" s="34" t="str">
        <f t="shared" si="17"/>
        <v>7823</v>
      </c>
      <c r="E1109" s="3">
        <v>393</v>
      </c>
    </row>
    <row r="1110" spans="1:5" ht="14.5" x14ac:dyDescent="0.4">
      <c r="A1110" s="2" t="s">
        <v>18</v>
      </c>
      <c r="B1110" s="2" t="s">
        <v>5</v>
      </c>
      <c r="C1110" s="2" t="s">
        <v>73</v>
      </c>
      <c r="D1110" s="34" t="str">
        <f t="shared" si="17"/>
        <v>7823</v>
      </c>
      <c r="E1110" s="3">
        <v>327.5</v>
      </c>
    </row>
    <row r="1111" spans="1:5" ht="14.5" x14ac:dyDescent="0.4">
      <c r="A1111" s="2" t="s">
        <v>19</v>
      </c>
      <c r="B1111" s="2" t="s">
        <v>5</v>
      </c>
      <c r="C1111" s="2" t="s">
        <v>73</v>
      </c>
      <c r="D1111" s="34" t="str">
        <f t="shared" si="17"/>
        <v>7823</v>
      </c>
      <c r="E1111" s="3">
        <v>418.5</v>
      </c>
    </row>
    <row r="1112" spans="1:5" ht="14.5" x14ac:dyDescent="0.4">
      <c r="A1112" s="2" t="s">
        <v>20</v>
      </c>
      <c r="B1112" s="2" t="s">
        <v>5</v>
      </c>
      <c r="C1112" s="2" t="s">
        <v>73</v>
      </c>
      <c r="D1112" s="34" t="str">
        <f t="shared" si="17"/>
        <v>7823</v>
      </c>
      <c r="E1112" s="3">
        <v>418.3</v>
      </c>
    </row>
    <row r="1113" spans="1:5" ht="14.5" x14ac:dyDescent="0.4">
      <c r="A1113" s="2" t="s">
        <v>21</v>
      </c>
      <c r="B1113" s="2" t="s">
        <v>5</v>
      </c>
      <c r="C1113" s="2" t="s">
        <v>73</v>
      </c>
      <c r="D1113" s="34" t="str">
        <f t="shared" si="17"/>
        <v>7823</v>
      </c>
      <c r="E1113" s="3">
        <v>320.8</v>
      </c>
    </row>
    <row r="1114" spans="1:5" ht="14.5" x14ac:dyDescent="0.4">
      <c r="A1114" s="2" t="s">
        <v>22</v>
      </c>
      <c r="B1114" s="2" t="s">
        <v>5</v>
      </c>
      <c r="C1114" s="2" t="s">
        <v>73</v>
      </c>
      <c r="D1114" s="34" t="str">
        <f t="shared" si="17"/>
        <v>7823</v>
      </c>
      <c r="E1114" s="3">
        <v>337.5</v>
      </c>
    </row>
    <row r="1115" spans="1:5" ht="14.5" x14ac:dyDescent="0.4">
      <c r="A1115" s="2" t="s">
        <v>23</v>
      </c>
      <c r="B1115" s="2" t="s">
        <v>5</v>
      </c>
      <c r="C1115" s="2" t="s">
        <v>73</v>
      </c>
      <c r="D1115" s="34" t="str">
        <f t="shared" si="17"/>
        <v>7823</v>
      </c>
      <c r="E1115" s="3">
        <v>274.5</v>
      </c>
    </row>
    <row r="1116" spans="1:5" ht="14.5" x14ac:dyDescent="0.4">
      <c r="A1116" s="2" t="s">
        <v>24</v>
      </c>
      <c r="B1116" s="2" t="s">
        <v>5</v>
      </c>
      <c r="C1116" s="2" t="s">
        <v>73</v>
      </c>
      <c r="D1116" s="34" t="str">
        <f t="shared" si="17"/>
        <v>7823</v>
      </c>
      <c r="E1116" s="3">
        <v>395</v>
      </c>
    </row>
    <row r="1117" spans="1:5" ht="14.5" x14ac:dyDescent="0.4">
      <c r="A1117" s="2" t="s">
        <v>25</v>
      </c>
      <c r="B1117" s="2" t="s">
        <v>5</v>
      </c>
      <c r="C1117" s="2" t="s">
        <v>73</v>
      </c>
      <c r="D1117" s="34" t="str">
        <f t="shared" si="17"/>
        <v>7823</v>
      </c>
      <c r="E1117" s="3">
        <v>334.3</v>
      </c>
    </row>
    <row r="1118" spans="1:5" ht="14.5" x14ac:dyDescent="0.4">
      <c r="A1118" s="2" t="s">
        <v>26</v>
      </c>
      <c r="B1118" s="2" t="s">
        <v>5</v>
      </c>
      <c r="C1118" s="2" t="s">
        <v>73</v>
      </c>
      <c r="D1118" s="34" t="str">
        <f t="shared" si="17"/>
        <v>7823</v>
      </c>
      <c r="E1118" s="3">
        <v>402.1</v>
      </c>
    </row>
    <row r="1119" spans="1:5" ht="14.5" x14ac:dyDescent="0.4">
      <c r="A1119" s="2" t="s">
        <v>27</v>
      </c>
      <c r="B1119" s="2" t="s">
        <v>5</v>
      </c>
      <c r="C1119" s="2" t="s">
        <v>73</v>
      </c>
      <c r="D1119" s="34" t="str">
        <f t="shared" si="17"/>
        <v>7823</v>
      </c>
      <c r="E1119" s="3">
        <v>206</v>
      </c>
    </row>
    <row r="1120" spans="1:5" ht="14.5" x14ac:dyDescent="0.4">
      <c r="A1120" s="2" t="s">
        <v>28</v>
      </c>
      <c r="B1120" s="2" t="s">
        <v>5</v>
      </c>
      <c r="C1120" s="2" t="s">
        <v>73</v>
      </c>
      <c r="D1120" s="34" t="str">
        <f t="shared" si="17"/>
        <v>7823</v>
      </c>
      <c r="E1120" s="3">
        <v>255.5</v>
      </c>
    </row>
    <row r="1121" spans="1:5" ht="14.5" x14ac:dyDescent="0.4">
      <c r="A1121" s="2" t="s">
        <v>29</v>
      </c>
      <c r="B1121" s="2" t="s">
        <v>5</v>
      </c>
      <c r="C1121" s="2" t="s">
        <v>73</v>
      </c>
      <c r="D1121" s="34" t="str">
        <f t="shared" si="17"/>
        <v>7823</v>
      </c>
      <c r="E1121" s="3">
        <v>193.5</v>
      </c>
    </row>
    <row r="1122" spans="1:5" ht="14.5" x14ac:dyDescent="0.4">
      <c r="A1122" s="2" t="s">
        <v>30</v>
      </c>
      <c r="B1122" s="2" t="s">
        <v>5</v>
      </c>
      <c r="C1122" s="2" t="s">
        <v>73</v>
      </c>
      <c r="D1122" s="34" t="str">
        <f t="shared" si="17"/>
        <v>7823</v>
      </c>
      <c r="E1122" s="3">
        <v>411.3</v>
      </c>
    </row>
    <row r="1123" spans="1:5" ht="14.5" x14ac:dyDescent="0.4">
      <c r="A1123" s="2" t="s">
        <v>31</v>
      </c>
      <c r="B1123" s="2" t="s">
        <v>5</v>
      </c>
      <c r="C1123" s="2" t="s">
        <v>73</v>
      </c>
      <c r="D1123" s="34" t="str">
        <f t="shared" si="17"/>
        <v>7823</v>
      </c>
      <c r="E1123" s="3">
        <v>371</v>
      </c>
    </row>
    <row r="1124" spans="1:5" ht="14.5" x14ac:dyDescent="0.4">
      <c r="A1124" s="2" t="s">
        <v>32</v>
      </c>
      <c r="B1124" s="2" t="s">
        <v>5</v>
      </c>
      <c r="C1124" s="2" t="s">
        <v>73</v>
      </c>
      <c r="D1124" s="34" t="str">
        <f t="shared" si="17"/>
        <v>7823</v>
      </c>
      <c r="E1124" s="3">
        <v>276.8</v>
      </c>
    </row>
    <row r="1125" spans="1:5" ht="14.5" x14ac:dyDescent="0.4">
      <c r="A1125" s="2" t="s">
        <v>33</v>
      </c>
      <c r="B1125" s="2" t="s">
        <v>5</v>
      </c>
      <c r="C1125" s="2" t="s">
        <v>73</v>
      </c>
      <c r="D1125" s="34" t="str">
        <f t="shared" si="17"/>
        <v>7823</v>
      </c>
      <c r="E1125" s="3">
        <v>259.7</v>
      </c>
    </row>
    <row r="1126" spans="1:5" ht="14.5" x14ac:dyDescent="0.4">
      <c r="A1126" s="2" t="s">
        <v>34</v>
      </c>
      <c r="B1126" s="2" t="s">
        <v>5</v>
      </c>
      <c r="C1126" s="2" t="s">
        <v>73</v>
      </c>
      <c r="D1126" s="34" t="str">
        <f t="shared" si="17"/>
        <v>7823</v>
      </c>
      <c r="E1126" s="3">
        <v>276</v>
      </c>
    </row>
    <row r="1127" spans="1:5" ht="14.5" x14ac:dyDescent="0.4">
      <c r="A1127" s="2" t="s">
        <v>35</v>
      </c>
      <c r="B1127" s="2" t="s">
        <v>5</v>
      </c>
      <c r="C1127" s="2" t="s">
        <v>73</v>
      </c>
      <c r="D1127" s="34" t="str">
        <f t="shared" si="17"/>
        <v>7823</v>
      </c>
      <c r="E1127" s="3">
        <v>367.3</v>
      </c>
    </row>
    <row r="1128" spans="1:5" ht="14.5" x14ac:dyDescent="0.4">
      <c r="A1128" s="2" t="s">
        <v>4</v>
      </c>
      <c r="B1128" s="2" t="s">
        <v>5</v>
      </c>
      <c r="C1128" s="2" t="s">
        <v>74</v>
      </c>
      <c r="D1128" s="34" t="str">
        <f t="shared" si="17"/>
        <v>7841</v>
      </c>
      <c r="E1128" s="3">
        <v>11391.5</v>
      </c>
    </row>
    <row r="1129" spans="1:5" ht="14.5" x14ac:dyDescent="0.4">
      <c r="A1129" s="2" t="s">
        <v>7</v>
      </c>
      <c r="B1129" s="2" t="s">
        <v>5</v>
      </c>
      <c r="C1129" s="2" t="s">
        <v>74</v>
      </c>
      <c r="D1129" s="34" t="str">
        <f t="shared" si="17"/>
        <v>7841</v>
      </c>
      <c r="E1129" s="3">
        <v>10720.5</v>
      </c>
    </row>
    <row r="1130" spans="1:5" ht="14.5" x14ac:dyDescent="0.4">
      <c r="A1130" s="2" t="s">
        <v>8</v>
      </c>
      <c r="B1130" s="2" t="s">
        <v>5</v>
      </c>
      <c r="C1130" s="2" t="s">
        <v>74</v>
      </c>
      <c r="D1130" s="34" t="str">
        <f t="shared" si="17"/>
        <v>7841</v>
      </c>
      <c r="E1130" s="3">
        <v>9497.5</v>
      </c>
    </row>
    <row r="1131" spans="1:5" ht="14.5" x14ac:dyDescent="0.4">
      <c r="A1131" s="2" t="s">
        <v>9</v>
      </c>
      <c r="B1131" s="2" t="s">
        <v>5</v>
      </c>
      <c r="C1131" s="2" t="s">
        <v>74</v>
      </c>
      <c r="D1131" s="34" t="str">
        <f t="shared" si="17"/>
        <v>7841</v>
      </c>
      <c r="E1131" s="3">
        <v>8905.5</v>
      </c>
    </row>
    <row r="1132" spans="1:5" ht="14.5" x14ac:dyDescent="0.4">
      <c r="A1132" s="2" t="s">
        <v>10</v>
      </c>
      <c r="B1132" s="2" t="s">
        <v>5</v>
      </c>
      <c r="C1132" s="2" t="s">
        <v>74</v>
      </c>
      <c r="D1132" s="34" t="str">
        <f t="shared" si="17"/>
        <v>7841</v>
      </c>
      <c r="E1132" s="3">
        <v>9646</v>
      </c>
    </row>
    <row r="1133" spans="1:5" ht="14.5" x14ac:dyDescent="0.4">
      <c r="A1133" s="2" t="s">
        <v>11</v>
      </c>
      <c r="B1133" s="2" t="s">
        <v>5</v>
      </c>
      <c r="C1133" s="2" t="s">
        <v>74</v>
      </c>
      <c r="D1133" s="34" t="str">
        <f t="shared" si="17"/>
        <v>7841</v>
      </c>
      <c r="E1133" s="3">
        <v>9943</v>
      </c>
    </row>
    <row r="1134" spans="1:5" ht="14.5" x14ac:dyDescent="0.4">
      <c r="A1134" s="2" t="s">
        <v>12</v>
      </c>
      <c r="B1134" s="2" t="s">
        <v>5</v>
      </c>
      <c r="C1134" s="2" t="s">
        <v>74</v>
      </c>
      <c r="D1134" s="34" t="str">
        <f t="shared" si="17"/>
        <v>7841</v>
      </c>
      <c r="E1134" s="3">
        <v>9853</v>
      </c>
    </row>
    <row r="1135" spans="1:5" ht="14.5" x14ac:dyDescent="0.4">
      <c r="A1135" s="2" t="s">
        <v>13</v>
      </c>
      <c r="B1135" s="2" t="s">
        <v>5</v>
      </c>
      <c r="C1135" s="2" t="s">
        <v>74</v>
      </c>
      <c r="D1135" s="34" t="str">
        <f t="shared" si="17"/>
        <v>7841</v>
      </c>
      <c r="E1135" s="3">
        <v>10023.5</v>
      </c>
    </row>
    <row r="1136" spans="1:5" ht="14.5" x14ac:dyDescent="0.4">
      <c r="A1136" s="2" t="s">
        <v>14</v>
      </c>
      <c r="B1136" s="2" t="s">
        <v>5</v>
      </c>
      <c r="C1136" s="2" t="s">
        <v>74</v>
      </c>
      <c r="D1136" s="34" t="str">
        <f t="shared" si="17"/>
        <v>7841</v>
      </c>
      <c r="E1136" s="3">
        <v>10435.5</v>
      </c>
    </row>
    <row r="1137" spans="1:5" ht="14.5" x14ac:dyDescent="0.4">
      <c r="A1137" s="2" t="s">
        <v>15</v>
      </c>
      <c r="B1137" s="2" t="s">
        <v>5</v>
      </c>
      <c r="C1137" s="2" t="s">
        <v>74</v>
      </c>
      <c r="D1137" s="34" t="str">
        <f t="shared" si="17"/>
        <v>7841</v>
      </c>
      <c r="E1137" s="3">
        <v>8943</v>
      </c>
    </row>
    <row r="1138" spans="1:5" ht="14.5" x14ac:dyDescent="0.4">
      <c r="A1138" s="2" t="s">
        <v>16</v>
      </c>
      <c r="B1138" s="2" t="s">
        <v>5</v>
      </c>
      <c r="C1138" s="2" t="s">
        <v>74</v>
      </c>
      <c r="D1138" s="34" t="str">
        <f t="shared" si="17"/>
        <v>7841</v>
      </c>
      <c r="E1138" s="3">
        <v>8757.5</v>
      </c>
    </row>
    <row r="1139" spans="1:5" ht="14.5" x14ac:dyDescent="0.4">
      <c r="A1139" s="2" t="s">
        <v>17</v>
      </c>
      <c r="B1139" s="2" t="s">
        <v>5</v>
      </c>
      <c r="C1139" s="2" t="s">
        <v>74</v>
      </c>
      <c r="D1139" s="34" t="str">
        <f t="shared" si="17"/>
        <v>7841</v>
      </c>
      <c r="E1139" s="3">
        <v>9767</v>
      </c>
    </row>
    <row r="1140" spans="1:5" ht="14.5" x14ac:dyDescent="0.4">
      <c r="A1140" s="2" t="s">
        <v>18</v>
      </c>
      <c r="B1140" s="2" t="s">
        <v>5</v>
      </c>
      <c r="C1140" s="2" t="s">
        <v>74</v>
      </c>
      <c r="D1140" s="34" t="str">
        <f t="shared" si="17"/>
        <v>7841</v>
      </c>
      <c r="E1140" s="3">
        <v>11006</v>
      </c>
    </row>
    <row r="1141" spans="1:5" ht="14.5" x14ac:dyDescent="0.4">
      <c r="A1141" s="2" t="s">
        <v>19</v>
      </c>
      <c r="B1141" s="2" t="s">
        <v>5</v>
      </c>
      <c r="C1141" s="2" t="s">
        <v>74</v>
      </c>
      <c r="D1141" s="34" t="str">
        <f t="shared" si="17"/>
        <v>7841</v>
      </c>
      <c r="E1141" s="3">
        <v>11214</v>
      </c>
    </row>
    <row r="1142" spans="1:5" ht="14.5" x14ac:dyDescent="0.4">
      <c r="A1142" s="2" t="s">
        <v>20</v>
      </c>
      <c r="B1142" s="2" t="s">
        <v>5</v>
      </c>
      <c r="C1142" s="2" t="s">
        <v>74</v>
      </c>
      <c r="D1142" s="34" t="str">
        <f t="shared" si="17"/>
        <v>7841</v>
      </c>
      <c r="E1142" s="3">
        <v>12768</v>
      </c>
    </row>
    <row r="1143" spans="1:5" ht="14.5" x14ac:dyDescent="0.4">
      <c r="A1143" s="2" t="s">
        <v>21</v>
      </c>
      <c r="B1143" s="2" t="s">
        <v>5</v>
      </c>
      <c r="C1143" s="2" t="s">
        <v>74</v>
      </c>
      <c r="D1143" s="34" t="str">
        <f t="shared" si="17"/>
        <v>7841</v>
      </c>
      <c r="E1143" s="3">
        <v>13620.5</v>
      </c>
    </row>
    <row r="1144" spans="1:5" ht="14.5" x14ac:dyDescent="0.4">
      <c r="A1144" s="2" t="s">
        <v>22</v>
      </c>
      <c r="B1144" s="2" t="s">
        <v>5</v>
      </c>
      <c r="C1144" s="2" t="s">
        <v>74</v>
      </c>
      <c r="D1144" s="34" t="str">
        <f t="shared" si="17"/>
        <v>7841</v>
      </c>
      <c r="E1144" s="3">
        <v>13054</v>
      </c>
    </row>
    <row r="1145" spans="1:5" ht="14.5" x14ac:dyDescent="0.4">
      <c r="A1145" s="2" t="s">
        <v>23</v>
      </c>
      <c r="B1145" s="2" t="s">
        <v>5</v>
      </c>
      <c r="C1145" s="2" t="s">
        <v>74</v>
      </c>
      <c r="D1145" s="34" t="str">
        <f t="shared" si="17"/>
        <v>7841</v>
      </c>
      <c r="E1145" s="3">
        <v>14088</v>
      </c>
    </row>
    <row r="1146" spans="1:5" ht="14.5" x14ac:dyDescent="0.4">
      <c r="A1146" s="2" t="s">
        <v>24</v>
      </c>
      <c r="B1146" s="2" t="s">
        <v>5</v>
      </c>
      <c r="C1146" s="2" t="s">
        <v>74</v>
      </c>
      <c r="D1146" s="34" t="str">
        <f t="shared" si="17"/>
        <v>7841</v>
      </c>
      <c r="E1146" s="3">
        <v>14953.5</v>
      </c>
    </row>
    <row r="1147" spans="1:5" ht="14.5" x14ac:dyDescent="0.4">
      <c r="A1147" s="2" t="s">
        <v>25</v>
      </c>
      <c r="B1147" s="2" t="s">
        <v>5</v>
      </c>
      <c r="C1147" s="2" t="s">
        <v>74</v>
      </c>
      <c r="D1147" s="34" t="str">
        <f t="shared" si="17"/>
        <v>7841</v>
      </c>
      <c r="E1147" s="3">
        <v>14665</v>
      </c>
    </row>
    <row r="1148" spans="1:5" ht="14.5" x14ac:dyDescent="0.4">
      <c r="A1148" s="2" t="s">
        <v>26</v>
      </c>
      <c r="B1148" s="2" t="s">
        <v>5</v>
      </c>
      <c r="C1148" s="2" t="s">
        <v>74</v>
      </c>
      <c r="D1148" s="34" t="str">
        <f t="shared" si="17"/>
        <v>7841</v>
      </c>
      <c r="E1148" s="3">
        <v>13702.5</v>
      </c>
    </row>
    <row r="1149" spans="1:5" ht="14.5" x14ac:dyDescent="0.4">
      <c r="A1149" s="2" t="s">
        <v>27</v>
      </c>
      <c r="B1149" s="2" t="s">
        <v>5</v>
      </c>
      <c r="C1149" s="2" t="s">
        <v>74</v>
      </c>
      <c r="D1149" s="34" t="str">
        <f t="shared" si="17"/>
        <v>7841</v>
      </c>
      <c r="E1149" s="3">
        <v>12328</v>
      </c>
    </row>
    <row r="1150" spans="1:5" ht="14.5" x14ac:dyDescent="0.4">
      <c r="A1150" s="2" t="s">
        <v>28</v>
      </c>
      <c r="B1150" s="2" t="s">
        <v>5</v>
      </c>
      <c r="C1150" s="2" t="s">
        <v>74</v>
      </c>
      <c r="D1150" s="34" t="str">
        <f t="shared" si="17"/>
        <v>7841</v>
      </c>
      <c r="E1150" s="3">
        <v>12148</v>
      </c>
    </row>
    <row r="1151" spans="1:5" ht="14.5" x14ac:dyDescent="0.4">
      <c r="A1151" s="2" t="s">
        <v>29</v>
      </c>
      <c r="B1151" s="2" t="s">
        <v>5</v>
      </c>
      <c r="C1151" s="2" t="s">
        <v>74</v>
      </c>
      <c r="D1151" s="34" t="str">
        <f t="shared" si="17"/>
        <v>7841</v>
      </c>
      <c r="E1151" s="3">
        <v>12780</v>
      </c>
    </row>
    <row r="1152" spans="1:5" ht="14.5" x14ac:dyDescent="0.4">
      <c r="A1152" s="2" t="s">
        <v>30</v>
      </c>
      <c r="B1152" s="2" t="s">
        <v>5</v>
      </c>
      <c r="C1152" s="2" t="s">
        <v>74</v>
      </c>
      <c r="D1152" s="34" t="str">
        <f t="shared" si="17"/>
        <v>7841</v>
      </c>
      <c r="E1152" s="3">
        <v>13660</v>
      </c>
    </row>
    <row r="1153" spans="1:5" ht="14.5" x14ac:dyDescent="0.4">
      <c r="A1153" s="2" t="s">
        <v>31</v>
      </c>
      <c r="B1153" s="2" t="s">
        <v>5</v>
      </c>
      <c r="C1153" s="2" t="s">
        <v>74</v>
      </c>
      <c r="D1153" s="34" t="str">
        <f t="shared" si="17"/>
        <v>7841</v>
      </c>
      <c r="E1153" s="3">
        <v>4062</v>
      </c>
    </row>
    <row r="1154" spans="1:5" ht="14.5" x14ac:dyDescent="0.4">
      <c r="A1154" s="2" t="s">
        <v>32</v>
      </c>
      <c r="B1154" s="2" t="s">
        <v>5</v>
      </c>
      <c r="C1154" s="2" t="s">
        <v>74</v>
      </c>
      <c r="D1154" s="34" t="str">
        <f t="shared" si="17"/>
        <v>7841</v>
      </c>
      <c r="E1154" s="3">
        <v>8052</v>
      </c>
    </row>
    <row r="1155" spans="1:5" ht="14.5" x14ac:dyDescent="0.4">
      <c r="A1155" s="2" t="s">
        <v>33</v>
      </c>
      <c r="B1155" s="2" t="s">
        <v>5</v>
      </c>
      <c r="C1155" s="2" t="s">
        <v>74</v>
      </c>
      <c r="D1155" s="34" t="str">
        <f t="shared" ref="D1155:D1218" si="18">MID(C1155,2,4)</f>
        <v>7841</v>
      </c>
      <c r="E1155" s="3">
        <v>10740.5</v>
      </c>
    </row>
    <row r="1156" spans="1:5" ht="14.5" x14ac:dyDescent="0.4">
      <c r="A1156" s="2" t="s">
        <v>34</v>
      </c>
      <c r="B1156" s="2" t="s">
        <v>5</v>
      </c>
      <c r="C1156" s="2" t="s">
        <v>74</v>
      </c>
      <c r="D1156" s="34" t="str">
        <f t="shared" si="18"/>
        <v>7841</v>
      </c>
      <c r="E1156" s="3">
        <v>9933.5</v>
      </c>
    </row>
    <row r="1157" spans="1:5" ht="14.5" x14ac:dyDescent="0.4">
      <c r="A1157" s="2" t="s">
        <v>35</v>
      </c>
      <c r="B1157" s="2" t="s">
        <v>5</v>
      </c>
      <c r="C1157" s="2" t="s">
        <v>74</v>
      </c>
      <c r="D1157" s="34" t="str">
        <f t="shared" si="18"/>
        <v>7841</v>
      </c>
      <c r="E1157" s="3">
        <v>10822.5</v>
      </c>
    </row>
    <row r="1158" spans="1:5" ht="14.5" x14ac:dyDescent="0.4">
      <c r="A1158" s="2" t="s">
        <v>4</v>
      </c>
      <c r="B1158" s="2" t="s">
        <v>5</v>
      </c>
      <c r="C1158" s="2" t="s">
        <v>75</v>
      </c>
      <c r="D1158" s="34" t="str">
        <f t="shared" si="18"/>
        <v>7866</v>
      </c>
      <c r="E1158" s="3">
        <v>107.01</v>
      </c>
    </row>
    <row r="1159" spans="1:5" ht="14.5" x14ac:dyDescent="0.4">
      <c r="A1159" s="2" t="s">
        <v>7</v>
      </c>
      <c r="B1159" s="2" t="s">
        <v>5</v>
      </c>
      <c r="C1159" s="2" t="s">
        <v>75</v>
      </c>
      <c r="D1159" s="34" t="str">
        <f t="shared" si="18"/>
        <v>7866</v>
      </c>
      <c r="E1159" s="3">
        <v>145.02000000000001</v>
      </c>
    </row>
    <row r="1160" spans="1:5" ht="14.5" x14ac:dyDescent="0.4">
      <c r="A1160" s="2" t="s">
        <v>8</v>
      </c>
      <c r="B1160" s="2" t="s">
        <v>5</v>
      </c>
      <c r="C1160" s="2" t="s">
        <v>75</v>
      </c>
      <c r="D1160" s="34" t="str">
        <f t="shared" si="18"/>
        <v>7866</v>
      </c>
      <c r="E1160" s="3">
        <v>223.62</v>
      </c>
    </row>
    <row r="1161" spans="1:5" ht="14.5" x14ac:dyDescent="0.4">
      <c r="A1161" s="2" t="s">
        <v>9</v>
      </c>
      <c r="B1161" s="2" t="s">
        <v>5</v>
      </c>
      <c r="C1161" s="2" t="s">
        <v>75</v>
      </c>
      <c r="D1161" s="34" t="str">
        <f t="shared" si="18"/>
        <v>7866</v>
      </c>
      <c r="E1161" s="3">
        <v>236.16</v>
      </c>
    </row>
    <row r="1162" spans="1:5" ht="14.5" x14ac:dyDescent="0.4">
      <c r="A1162" s="2" t="s">
        <v>10</v>
      </c>
      <c r="B1162" s="2" t="s">
        <v>5</v>
      </c>
      <c r="C1162" s="2" t="s">
        <v>75</v>
      </c>
      <c r="D1162" s="34" t="str">
        <f t="shared" si="18"/>
        <v>7866</v>
      </c>
      <c r="E1162" s="3">
        <v>121.77</v>
      </c>
    </row>
    <row r="1163" spans="1:5" ht="14.5" x14ac:dyDescent="0.4">
      <c r="A1163" s="2" t="s">
        <v>11</v>
      </c>
      <c r="B1163" s="2" t="s">
        <v>5</v>
      </c>
      <c r="C1163" s="2" t="s">
        <v>75</v>
      </c>
      <c r="D1163" s="34" t="str">
        <f t="shared" si="18"/>
        <v>7866</v>
      </c>
      <c r="E1163" s="3">
        <v>140.22</v>
      </c>
    </row>
    <row r="1164" spans="1:5" ht="14.5" x14ac:dyDescent="0.4">
      <c r="A1164" s="2" t="s">
        <v>12</v>
      </c>
      <c r="B1164" s="2" t="s">
        <v>5</v>
      </c>
      <c r="C1164" s="2" t="s">
        <v>75</v>
      </c>
      <c r="D1164" s="34" t="str">
        <f t="shared" si="18"/>
        <v>7866</v>
      </c>
      <c r="E1164" s="3">
        <v>114.39</v>
      </c>
    </row>
    <row r="1165" spans="1:5" ht="14.5" x14ac:dyDescent="0.4">
      <c r="A1165" s="2" t="s">
        <v>13</v>
      </c>
      <c r="B1165" s="2" t="s">
        <v>5</v>
      </c>
      <c r="C1165" s="2" t="s">
        <v>75</v>
      </c>
      <c r="D1165" s="34" t="str">
        <f t="shared" si="18"/>
        <v>7866</v>
      </c>
      <c r="E1165" s="3">
        <v>103.32</v>
      </c>
    </row>
    <row r="1166" spans="1:5" ht="14.5" x14ac:dyDescent="0.4">
      <c r="A1166" s="2" t="s">
        <v>14</v>
      </c>
      <c r="B1166" s="2" t="s">
        <v>5</v>
      </c>
      <c r="C1166" s="2" t="s">
        <v>75</v>
      </c>
      <c r="D1166" s="34" t="str">
        <f t="shared" si="18"/>
        <v>7866</v>
      </c>
      <c r="E1166" s="3">
        <v>118.08</v>
      </c>
    </row>
    <row r="1167" spans="1:5" ht="14.5" x14ac:dyDescent="0.4">
      <c r="A1167" s="2" t="s">
        <v>15</v>
      </c>
      <c r="B1167" s="2" t="s">
        <v>5</v>
      </c>
      <c r="C1167" s="2" t="s">
        <v>75</v>
      </c>
      <c r="D1167" s="34" t="str">
        <f t="shared" si="18"/>
        <v>7866</v>
      </c>
      <c r="E1167" s="3">
        <v>215.13</v>
      </c>
    </row>
    <row r="1168" spans="1:5" ht="14.5" x14ac:dyDescent="0.4">
      <c r="A1168" s="2" t="s">
        <v>16</v>
      </c>
      <c r="B1168" s="2" t="s">
        <v>5</v>
      </c>
      <c r="C1168" s="2" t="s">
        <v>75</v>
      </c>
      <c r="D1168" s="34" t="str">
        <f t="shared" si="18"/>
        <v>7866</v>
      </c>
      <c r="E1168" s="3">
        <v>177.12</v>
      </c>
    </row>
    <row r="1169" spans="1:5" ht="14.5" x14ac:dyDescent="0.4">
      <c r="A1169" s="2" t="s">
        <v>17</v>
      </c>
      <c r="B1169" s="2" t="s">
        <v>5</v>
      </c>
      <c r="C1169" s="2" t="s">
        <v>75</v>
      </c>
      <c r="D1169" s="34" t="str">
        <f t="shared" si="18"/>
        <v>7866</v>
      </c>
      <c r="E1169" s="3">
        <v>77.489999999999995</v>
      </c>
    </row>
    <row r="1170" spans="1:5" ht="14.5" x14ac:dyDescent="0.4">
      <c r="A1170" s="2" t="s">
        <v>18</v>
      </c>
      <c r="B1170" s="2" t="s">
        <v>5</v>
      </c>
      <c r="C1170" s="2" t="s">
        <v>75</v>
      </c>
      <c r="D1170" s="34" t="str">
        <f t="shared" si="18"/>
        <v>7866</v>
      </c>
      <c r="E1170" s="3">
        <v>95.94</v>
      </c>
    </row>
    <row r="1171" spans="1:5" ht="14.5" x14ac:dyDescent="0.4">
      <c r="A1171" s="2" t="s">
        <v>19</v>
      </c>
      <c r="B1171" s="2" t="s">
        <v>5</v>
      </c>
      <c r="C1171" s="2" t="s">
        <v>75</v>
      </c>
      <c r="D1171" s="34" t="str">
        <f t="shared" si="18"/>
        <v>7866</v>
      </c>
      <c r="E1171" s="3">
        <v>92.25</v>
      </c>
    </row>
    <row r="1172" spans="1:5" ht="14.5" x14ac:dyDescent="0.4">
      <c r="A1172" s="2" t="s">
        <v>20</v>
      </c>
      <c r="B1172" s="2" t="s">
        <v>5</v>
      </c>
      <c r="C1172" s="2" t="s">
        <v>75</v>
      </c>
      <c r="D1172" s="34" t="str">
        <f t="shared" si="18"/>
        <v>7866</v>
      </c>
      <c r="E1172" s="3">
        <v>99.63</v>
      </c>
    </row>
    <row r="1173" spans="1:5" ht="14.5" x14ac:dyDescent="0.4">
      <c r="A1173" s="2" t="s">
        <v>21</v>
      </c>
      <c r="B1173" s="2" t="s">
        <v>5</v>
      </c>
      <c r="C1173" s="2" t="s">
        <v>75</v>
      </c>
      <c r="D1173" s="34" t="str">
        <f t="shared" si="18"/>
        <v>7866</v>
      </c>
      <c r="E1173" s="3">
        <v>151.29</v>
      </c>
    </row>
    <row r="1174" spans="1:5" ht="14.5" x14ac:dyDescent="0.4">
      <c r="A1174" s="2" t="s">
        <v>22</v>
      </c>
      <c r="B1174" s="2" t="s">
        <v>5</v>
      </c>
      <c r="C1174" s="2" t="s">
        <v>75</v>
      </c>
      <c r="D1174" s="34" t="str">
        <f t="shared" si="18"/>
        <v>7866</v>
      </c>
      <c r="E1174" s="3">
        <v>108.12</v>
      </c>
    </row>
    <row r="1175" spans="1:5" ht="14.5" x14ac:dyDescent="0.4">
      <c r="A1175" s="2" t="s">
        <v>23</v>
      </c>
      <c r="B1175" s="2" t="s">
        <v>5</v>
      </c>
      <c r="C1175" s="2" t="s">
        <v>75</v>
      </c>
      <c r="D1175" s="34" t="str">
        <f t="shared" si="18"/>
        <v>7866</v>
      </c>
      <c r="E1175" s="3">
        <v>151.29</v>
      </c>
    </row>
    <row r="1176" spans="1:5" ht="14.5" x14ac:dyDescent="0.4">
      <c r="A1176" s="2" t="s">
        <v>24</v>
      </c>
      <c r="B1176" s="2" t="s">
        <v>5</v>
      </c>
      <c r="C1176" s="2" t="s">
        <v>75</v>
      </c>
      <c r="D1176" s="34" t="str">
        <f t="shared" si="18"/>
        <v>7866</v>
      </c>
      <c r="E1176" s="3">
        <v>103.32</v>
      </c>
    </row>
    <row r="1177" spans="1:5" ht="14.5" x14ac:dyDescent="0.4">
      <c r="A1177" s="2" t="s">
        <v>25</v>
      </c>
      <c r="B1177" s="2" t="s">
        <v>5</v>
      </c>
      <c r="C1177" s="2" t="s">
        <v>75</v>
      </c>
      <c r="D1177" s="34" t="str">
        <f t="shared" si="18"/>
        <v>7866</v>
      </c>
      <c r="E1177" s="3">
        <v>166.05</v>
      </c>
    </row>
    <row r="1178" spans="1:5" ht="14.5" x14ac:dyDescent="0.4">
      <c r="A1178" s="2" t="s">
        <v>26</v>
      </c>
      <c r="B1178" s="2" t="s">
        <v>5</v>
      </c>
      <c r="C1178" s="2" t="s">
        <v>75</v>
      </c>
      <c r="D1178" s="34" t="str">
        <f t="shared" si="18"/>
        <v>7866</v>
      </c>
      <c r="E1178" s="3">
        <v>118.08</v>
      </c>
    </row>
    <row r="1179" spans="1:5" ht="14.5" x14ac:dyDescent="0.4">
      <c r="A1179" s="2" t="s">
        <v>27</v>
      </c>
      <c r="B1179" s="2" t="s">
        <v>5</v>
      </c>
      <c r="C1179" s="2" t="s">
        <v>75</v>
      </c>
      <c r="D1179" s="34" t="str">
        <f t="shared" si="18"/>
        <v>7866</v>
      </c>
      <c r="E1179" s="3">
        <v>103.32</v>
      </c>
    </row>
    <row r="1180" spans="1:5" ht="14.5" x14ac:dyDescent="0.4">
      <c r="A1180" s="2" t="s">
        <v>28</v>
      </c>
      <c r="B1180" s="2" t="s">
        <v>5</v>
      </c>
      <c r="C1180" s="2" t="s">
        <v>75</v>
      </c>
      <c r="D1180" s="34" t="str">
        <f t="shared" si="18"/>
        <v>7866</v>
      </c>
      <c r="E1180" s="3">
        <v>89.67</v>
      </c>
    </row>
    <row r="1181" spans="1:5" ht="14.5" x14ac:dyDescent="0.4">
      <c r="A1181" s="2" t="s">
        <v>29</v>
      </c>
      <c r="B1181" s="2" t="s">
        <v>5</v>
      </c>
      <c r="C1181" s="2" t="s">
        <v>75</v>
      </c>
      <c r="D1181" s="34" t="str">
        <f t="shared" si="18"/>
        <v>7866</v>
      </c>
      <c r="E1181" s="3">
        <v>94.47</v>
      </c>
    </row>
    <row r="1182" spans="1:5" ht="14.5" x14ac:dyDescent="0.4">
      <c r="A1182" s="2" t="s">
        <v>30</v>
      </c>
      <c r="B1182" s="2" t="s">
        <v>5</v>
      </c>
      <c r="C1182" s="2" t="s">
        <v>75</v>
      </c>
      <c r="D1182" s="34" t="str">
        <f t="shared" si="18"/>
        <v>7866</v>
      </c>
      <c r="E1182" s="3">
        <v>92.25</v>
      </c>
    </row>
    <row r="1183" spans="1:5" ht="14.5" x14ac:dyDescent="0.4">
      <c r="A1183" s="2" t="s">
        <v>31</v>
      </c>
      <c r="B1183" s="2" t="s">
        <v>5</v>
      </c>
      <c r="C1183" s="2" t="s">
        <v>75</v>
      </c>
      <c r="D1183" s="34" t="str">
        <f t="shared" si="18"/>
        <v>7866</v>
      </c>
      <c r="E1183" s="3">
        <v>64.06</v>
      </c>
    </row>
    <row r="1184" spans="1:5" ht="14.5" x14ac:dyDescent="0.4">
      <c r="A1184" s="2" t="s">
        <v>32</v>
      </c>
      <c r="B1184" s="2" t="s">
        <v>5</v>
      </c>
      <c r="C1184" s="2" t="s">
        <v>75</v>
      </c>
      <c r="D1184" s="34" t="str">
        <f t="shared" si="18"/>
        <v>7866</v>
      </c>
      <c r="E1184" s="3">
        <v>51.22</v>
      </c>
    </row>
    <row r="1185" spans="1:5" ht="14.5" x14ac:dyDescent="0.4">
      <c r="A1185" s="2" t="s">
        <v>33</v>
      </c>
      <c r="B1185" s="2" t="s">
        <v>5</v>
      </c>
      <c r="C1185" s="2" t="s">
        <v>75</v>
      </c>
      <c r="D1185" s="34" t="str">
        <f t="shared" si="18"/>
        <v>7866</v>
      </c>
      <c r="E1185" s="3">
        <v>83.89</v>
      </c>
    </row>
    <row r="1186" spans="1:5" ht="14.5" x14ac:dyDescent="0.4">
      <c r="A1186" s="2" t="s">
        <v>34</v>
      </c>
      <c r="B1186" s="2" t="s">
        <v>5</v>
      </c>
      <c r="C1186" s="2" t="s">
        <v>75</v>
      </c>
      <c r="D1186" s="34" t="str">
        <f t="shared" si="18"/>
        <v>7866</v>
      </c>
      <c r="E1186" s="3">
        <v>51.96</v>
      </c>
    </row>
    <row r="1187" spans="1:5" ht="14.5" x14ac:dyDescent="0.4">
      <c r="A1187" s="2" t="s">
        <v>35</v>
      </c>
      <c r="B1187" s="2" t="s">
        <v>5</v>
      </c>
      <c r="C1187" s="2" t="s">
        <v>75</v>
      </c>
      <c r="D1187" s="34" t="str">
        <f t="shared" si="18"/>
        <v>7866</v>
      </c>
      <c r="E1187" s="3">
        <v>56.73</v>
      </c>
    </row>
    <row r="1188" spans="1:5" ht="14.5" x14ac:dyDescent="0.4">
      <c r="A1188" s="2" t="s">
        <v>20</v>
      </c>
      <c r="B1188" s="2" t="s">
        <v>5</v>
      </c>
      <c r="C1188" s="2" t="s">
        <v>76</v>
      </c>
      <c r="D1188" s="34" t="str">
        <f t="shared" si="18"/>
        <v>7879</v>
      </c>
      <c r="E1188" s="3">
        <v>60.45</v>
      </c>
    </row>
    <row r="1189" spans="1:5" ht="14.5" x14ac:dyDescent="0.4">
      <c r="A1189" s="2" t="s">
        <v>21</v>
      </c>
      <c r="B1189" s="2" t="s">
        <v>5</v>
      </c>
      <c r="C1189" s="2" t="s">
        <v>76</v>
      </c>
      <c r="D1189" s="34" t="str">
        <f t="shared" si="18"/>
        <v>7879</v>
      </c>
      <c r="E1189" s="3">
        <v>34.299999999999997</v>
      </c>
    </row>
    <row r="1190" spans="1:5" ht="14.5" x14ac:dyDescent="0.4">
      <c r="A1190" s="2" t="s">
        <v>24</v>
      </c>
      <c r="B1190" s="2" t="s">
        <v>5</v>
      </c>
      <c r="C1190" s="2" t="s">
        <v>76</v>
      </c>
      <c r="D1190" s="34" t="str">
        <f t="shared" si="18"/>
        <v>7879</v>
      </c>
      <c r="E1190" s="3">
        <v>76.150000000000006</v>
      </c>
    </row>
    <row r="1191" spans="1:5" ht="14.5" x14ac:dyDescent="0.4">
      <c r="A1191" s="2" t="s">
        <v>25</v>
      </c>
      <c r="B1191" s="2" t="s">
        <v>5</v>
      </c>
      <c r="C1191" s="2" t="s">
        <v>76</v>
      </c>
      <c r="D1191" s="34" t="str">
        <f t="shared" si="18"/>
        <v>7879</v>
      </c>
      <c r="E1191" s="3">
        <v>62.2</v>
      </c>
    </row>
    <row r="1192" spans="1:5" ht="14.5" x14ac:dyDescent="0.4">
      <c r="A1192" s="2" t="s">
        <v>26</v>
      </c>
      <c r="B1192" s="2" t="s">
        <v>5</v>
      </c>
      <c r="C1192" s="2" t="s">
        <v>76</v>
      </c>
      <c r="D1192" s="34" t="str">
        <f t="shared" si="18"/>
        <v>7879</v>
      </c>
      <c r="E1192" s="3">
        <v>62.2</v>
      </c>
    </row>
    <row r="1193" spans="1:5" ht="14.5" x14ac:dyDescent="0.4">
      <c r="A1193" s="2" t="s">
        <v>27</v>
      </c>
      <c r="B1193" s="2" t="s">
        <v>5</v>
      </c>
      <c r="C1193" s="2" t="s">
        <v>76</v>
      </c>
      <c r="D1193" s="34" t="str">
        <f t="shared" si="18"/>
        <v>7879</v>
      </c>
      <c r="E1193" s="3">
        <v>71.5</v>
      </c>
    </row>
    <row r="1194" spans="1:5" ht="14.5" x14ac:dyDescent="0.4">
      <c r="A1194" s="2" t="s">
        <v>28</v>
      </c>
      <c r="B1194" s="2" t="s">
        <v>5</v>
      </c>
      <c r="C1194" s="2" t="s">
        <v>76</v>
      </c>
      <c r="D1194" s="34" t="str">
        <f t="shared" si="18"/>
        <v>7879</v>
      </c>
      <c r="E1194" s="3">
        <v>80.8</v>
      </c>
    </row>
    <row r="1195" spans="1:5" ht="14.5" x14ac:dyDescent="0.4">
      <c r="A1195" s="2" t="s">
        <v>29</v>
      </c>
      <c r="B1195" s="2" t="s">
        <v>5</v>
      </c>
      <c r="C1195" s="2" t="s">
        <v>76</v>
      </c>
      <c r="D1195" s="34" t="str">
        <f t="shared" si="18"/>
        <v>7879</v>
      </c>
      <c r="E1195" s="3">
        <v>102.3</v>
      </c>
    </row>
    <row r="1196" spans="1:5" ht="14.5" x14ac:dyDescent="0.4">
      <c r="A1196" s="2" t="s">
        <v>30</v>
      </c>
      <c r="B1196" s="2" t="s">
        <v>5</v>
      </c>
      <c r="C1196" s="2" t="s">
        <v>76</v>
      </c>
      <c r="D1196" s="34" t="str">
        <f t="shared" si="18"/>
        <v>7879</v>
      </c>
      <c r="E1196" s="3">
        <v>55.8</v>
      </c>
    </row>
    <row r="1197" spans="1:5" ht="14.5" x14ac:dyDescent="0.4">
      <c r="A1197" s="2" t="s">
        <v>31</v>
      </c>
      <c r="B1197" s="2" t="s">
        <v>5</v>
      </c>
      <c r="C1197" s="2" t="s">
        <v>76</v>
      </c>
      <c r="D1197" s="34" t="str">
        <f t="shared" si="18"/>
        <v>7879</v>
      </c>
      <c r="E1197" s="3">
        <v>0</v>
      </c>
    </row>
    <row r="1198" spans="1:5" ht="14.5" x14ac:dyDescent="0.4">
      <c r="A1198" s="2" t="s">
        <v>32</v>
      </c>
      <c r="B1198" s="2" t="s">
        <v>5</v>
      </c>
      <c r="C1198" s="2" t="s">
        <v>76</v>
      </c>
      <c r="D1198" s="34" t="str">
        <f t="shared" si="18"/>
        <v>7879</v>
      </c>
      <c r="E1198" s="3">
        <v>121.02</v>
      </c>
    </row>
    <row r="1199" spans="1:5" ht="14.5" x14ac:dyDescent="0.4">
      <c r="A1199" s="2" t="s">
        <v>33</v>
      </c>
      <c r="B1199" s="2" t="s">
        <v>5</v>
      </c>
      <c r="C1199" s="2" t="s">
        <v>76</v>
      </c>
      <c r="D1199" s="34" t="str">
        <f t="shared" si="18"/>
        <v>7879</v>
      </c>
      <c r="E1199" s="3">
        <v>133.75</v>
      </c>
    </row>
    <row r="1200" spans="1:5" ht="14.5" x14ac:dyDescent="0.4">
      <c r="A1200" s="2" t="s">
        <v>34</v>
      </c>
      <c r="B1200" s="2" t="s">
        <v>5</v>
      </c>
      <c r="C1200" s="2" t="s">
        <v>76</v>
      </c>
      <c r="D1200" s="34" t="str">
        <f t="shared" si="18"/>
        <v>7879</v>
      </c>
      <c r="E1200" s="3">
        <v>122.04</v>
      </c>
    </row>
    <row r="1201" spans="1:5" ht="14.5" x14ac:dyDescent="0.4">
      <c r="A1201" s="2" t="s">
        <v>35</v>
      </c>
      <c r="B1201" s="2" t="s">
        <v>5</v>
      </c>
      <c r="C1201" s="2" t="s">
        <v>76</v>
      </c>
      <c r="D1201" s="34" t="str">
        <f t="shared" si="18"/>
        <v>7879</v>
      </c>
      <c r="E1201" s="3">
        <v>128.61000000000001</v>
      </c>
    </row>
    <row r="1202" spans="1:5" ht="14.5" x14ac:dyDescent="0.4">
      <c r="A1202" s="2" t="s">
        <v>4</v>
      </c>
      <c r="B1202" s="2" t="s">
        <v>5</v>
      </c>
      <c r="C1202" s="2" t="s">
        <v>77</v>
      </c>
      <c r="D1202" s="34" t="str">
        <f t="shared" si="18"/>
        <v>7907</v>
      </c>
      <c r="E1202" s="3">
        <v>315</v>
      </c>
    </row>
    <row r="1203" spans="1:5" ht="14.5" x14ac:dyDescent="0.4">
      <c r="A1203" s="2" t="s">
        <v>7</v>
      </c>
      <c r="B1203" s="2" t="s">
        <v>5</v>
      </c>
      <c r="C1203" s="2" t="s">
        <v>77</v>
      </c>
      <c r="D1203" s="34" t="str">
        <f t="shared" si="18"/>
        <v>7907</v>
      </c>
      <c r="E1203" s="3">
        <v>355</v>
      </c>
    </row>
    <row r="1204" spans="1:5" ht="14.5" x14ac:dyDescent="0.4">
      <c r="A1204" s="2" t="s">
        <v>8</v>
      </c>
      <c r="B1204" s="2" t="s">
        <v>5</v>
      </c>
      <c r="C1204" s="2" t="s">
        <v>77</v>
      </c>
      <c r="D1204" s="34" t="str">
        <f t="shared" si="18"/>
        <v>7907</v>
      </c>
      <c r="E1204" s="3">
        <v>359.5</v>
      </c>
    </row>
    <row r="1205" spans="1:5" ht="14.5" x14ac:dyDescent="0.4">
      <c r="A1205" s="2" t="s">
        <v>9</v>
      </c>
      <c r="B1205" s="2" t="s">
        <v>5</v>
      </c>
      <c r="C1205" s="2" t="s">
        <v>77</v>
      </c>
      <c r="D1205" s="34" t="str">
        <f t="shared" si="18"/>
        <v>7907</v>
      </c>
      <c r="E1205" s="3">
        <v>373.5</v>
      </c>
    </row>
    <row r="1206" spans="1:5" ht="14.5" x14ac:dyDescent="0.4">
      <c r="A1206" s="2" t="s">
        <v>10</v>
      </c>
      <c r="B1206" s="2" t="s">
        <v>5</v>
      </c>
      <c r="C1206" s="2" t="s">
        <v>77</v>
      </c>
      <c r="D1206" s="34" t="str">
        <f t="shared" si="18"/>
        <v>7907</v>
      </c>
      <c r="E1206" s="3">
        <v>307</v>
      </c>
    </row>
    <row r="1207" spans="1:5" ht="14.5" x14ac:dyDescent="0.4">
      <c r="A1207" s="2" t="s">
        <v>11</v>
      </c>
      <c r="B1207" s="2" t="s">
        <v>5</v>
      </c>
      <c r="C1207" s="2" t="s">
        <v>77</v>
      </c>
      <c r="D1207" s="34" t="str">
        <f t="shared" si="18"/>
        <v>7907</v>
      </c>
      <c r="E1207" s="3">
        <v>439</v>
      </c>
    </row>
    <row r="1208" spans="1:5" ht="14.5" x14ac:dyDescent="0.4">
      <c r="A1208" s="2" t="s">
        <v>12</v>
      </c>
      <c r="B1208" s="2" t="s">
        <v>5</v>
      </c>
      <c r="C1208" s="2" t="s">
        <v>77</v>
      </c>
      <c r="D1208" s="34" t="str">
        <f t="shared" si="18"/>
        <v>7907</v>
      </c>
      <c r="E1208" s="3">
        <v>360.5</v>
      </c>
    </row>
    <row r="1209" spans="1:5" ht="14.5" x14ac:dyDescent="0.4">
      <c r="A1209" s="2" t="s">
        <v>13</v>
      </c>
      <c r="B1209" s="2" t="s">
        <v>5</v>
      </c>
      <c r="C1209" s="2" t="s">
        <v>77</v>
      </c>
      <c r="D1209" s="34" t="str">
        <f t="shared" si="18"/>
        <v>7907</v>
      </c>
      <c r="E1209" s="3">
        <v>379</v>
      </c>
    </row>
    <row r="1210" spans="1:5" ht="14.5" x14ac:dyDescent="0.4">
      <c r="A1210" s="2" t="s">
        <v>14</v>
      </c>
      <c r="B1210" s="2" t="s">
        <v>5</v>
      </c>
      <c r="C1210" s="2" t="s">
        <v>77</v>
      </c>
      <c r="D1210" s="34" t="str">
        <f t="shared" si="18"/>
        <v>7907</v>
      </c>
      <c r="E1210" s="3">
        <v>313.5</v>
      </c>
    </row>
    <row r="1211" spans="1:5" ht="14.5" x14ac:dyDescent="0.4">
      <c r="A1211" s="2" t="s">
        <v>15</v>
      </c>
      <c r="B1211" s="2" t="s">
        <v>5</v>
      </c>
      <c r="C1211" s="2" t="s">
        <v>77</v>
      </c>
      <c r="D1211" s="34" t="str">
        <f t="shared" si="18"/>
        <v>7907</v>
      </c>
      <c r="E1211" s="3">
        <v>402</v>
      </c>
    </row>
    <row r="1212" spans="1:5" ht="14.5" x14ac:dyDescent="0.4">
      <c r="A1212" s="2" t="s">
        <v>16</v>
      </c>
      <c r="B1212" s="2" t="s">
        <v>5</v>
      </c>
      <c r="C1212" s="2" t="s">
        <v>77</v>
      </c>
      <c r="D1212" s="34" t="str">
        <f t="shared" si="18"/>
        <v>7907</v>
      </c>
      <c r="E1212" s="3">
        <v>358</v>
      </c>
    </row>
    <row r="1213" spans="1:5" ht="14.5" x14ac:dyDescent="0.4">
      <c r="A1213" s="2" t="s">
        <v>17</v>
      </c>
      <c r="B1213" s="2" t="s">
        <v>5</v>
      </c>
      <c r="C1213" s="2" t="s">
        <v>77</v>
      </c>
      <c r="D1213" s="34" t="str">
        <f t="shared" si="18"/>
        <v>7907</v>
      </c>
      <c r="E1213" s="3">
        <v>353.5</v>
      </c>
    </row>
    <row r="1214" spans="1:5" ht="14.5" x14ac:dyDescent="0.4">
      <c r="A1214" s="2" t="s">
        <v>18</v>
      </c>
      <c r="B1214" s="2" t="s">
        <v>5</v>
      </c>
      <c r="C1214" s="2" t="s">
        <v>77</v>
      </c>
      <c r="D1214" s="34" t="str">
        <f t="shared" si="18"/>
        <v>7907</v>
      </c>
      <c r="E1214" s="3">
        <v>295</v>
      </c>
    </row>
    <row r="1215" spans="1:5" ht="14.5" x14ac:dyDescent="0.4">
      <c r="A1215" s="2" t="s">
        <v>19</v>
      </c>
      <c r="B1215" s="2" t="s">
        <v>5</v>
      </c>
      <c r="C1215" s="2" t="s">
        <v>77</v>
      </c>
      <c r="D1215" s="34" t="str">
        <f t="shared" si="18"/>
        <v>7907</v>
      </c>
      <c r="E1215" s="3">
        <v>266.5</v>
      </c>
    </row>
    <row r="1216" spans="1:5" ht="14.5" x14ac:dyDescent="0.4">
      <c r="A1216" s="2" t="s">
        <v>20</v>
      </c>
      <c r="B1216" s="2" t="s">
        <v>5</v>
      </c>
      <c r="C1216" s="2" t="s">
        <v>77</v>
      </c>
      <c r="D1216" s="34" t="str">
        <f t="shared" si="18"/>
        <v>7907</v>
      </c>
      <c r="E1216" s="3">
        <v>316</v>
      </c>
    </row>
    <row r="1217" spans="1:5" ht="14.5" x14ac:dyDescent="0.4">
      <c r="A1217" s="2" t="s">
        <v>21</v>
      </c>
      <c r="B1217" s="2" t="s">
        <v>5</v>
      </c>
      <c r="C1217" s="2" t="s">
        <v>77</v>
      </c>
      <c r="D1217" s="34" t="str">
        <f t="shared" si="18"/>
        <v>7907</v>
      </c>
      <c r="E1217" s="3">
        <v>366</v>
      </c>
    </row>
    <row r="1218" spans="1:5" ht="14.5" x14ac:dyDescent="0.4">
      <c r="A1218" s="2" t="s">
        <v>22</v>
      </c>
      <c r="B1218" s="2" t="s">
        <v>5</v>
      </c>
      <c r="C1218" s="2" t="s">
        <v>77</v>
      </c>
      <c r="D1218" s="34" t="str">
        <f t="shared" si="18"/>
        <v>7907</v>
      </c>
      <c r="E1218" s="3">
        <v>382</v>
      </c>
    </row>
    <row r="1219" spans="1:5" ht="14.5" x14ac:dyDescent="0.4">
      <c r="A1219" s="2" t="s">
        <v>23</v>
      </c>
      <c r="B1219" s="2" t="s">
        <v>5</v>
      </c>
      <c r="C1219" s="2" t="s">
        <v>77</v>
      </c>
      <c r="D1219" s="34" t="str">
        <f t="shared" ref="D1219:D1282" si="19">MID(C1219,2,4)</f>
        <v>7907</v>
      </c>
      <c r="E1219" s="3">
        <v>382.5</v>
      </c>
    </row>
    <row r="1220" spans="1:5" ht="14.5" x14ac:dyDescent="0.4">
      <c r="A1220" s="2" t="s">
        <v>24</v>
      </c>
      <c r="B1220" s="2" t="s">
        <v>5</v>
      </c>
      <c r="C1220" s="2" t="s">
        <v>77</v>
      </c>
      <c r="D1220" s="34" t="str">
        <f t="shared" si="19"/>
        <v>7907</v>
      </c>
      <c r="E1220" s="3">
        <v>369.5</v>
      </c>
    </row>
    <row r="1221" spans="1:5" ht="14.5" x14ac:dyDescent="0.4">
      <c r="A1221" s="2" t="s">
        <v>25</v>
      </c>
      <c r="B1221" s="2" t="s">
        <v>5</v>
      </c>
      <c r="C1221" s="2" t="s">
        <v>77</v>
      </c>
      <c r="D1221" s="34" t="str">
        <f t="shared" si="19"/>
        <v>7907</v>
      </c>
      <c r="E1221" s="3">
        <v>396</v>
      </c>
    </row>
    <row r="1222" spans="1:5" ht="14.5" x14ac:dyDescent="0.4">
      <c r="A1222" s="2" t="s">
        <v>26</v>
      </c>
      <c r="B1222" s="2" t="s">
        <v>5</v>
      </c>
      <c r="C1222" s="2" t="s">
        <v>77</v>
      </c>
      <c r="D1222" s="34" t="str">
        <f t="shared" si="19"/>
        <v>7907</v>
      </c>
      <c r="E1222" s="3">
        <v>389</v>
      </c>
    </row>
    <row r="1223" spans="1:5" ht="14.5" x14ac:dyDescent="0.4">
      <c r="A1223" s="2" t="s">
        <v>27</v>
      </c>
      <c r="B1223" s="2" t="s">
        <v>5</v>
      </c>
      <c r="C1223" s="2" t="s">
        <v>77</v>
      </c>
      <c r="D1223" s="34" t="str">
        <f t="shared" si="19"/>
        <v>7907</v>
      </c>
      <c r="E1223" s="3">
        <v>321</v>
      </c>
    </row>
    <row r="1224" spans="1:5" ht="14.5" x14ac:dyDescent="0.4">
      <c r="A1224" s="2" t="s">
        <v>28</v>
      </c>
      <c r="B1224" s="2" t="s">
        <v>5</v>
      </c>
      <c r="C1224" s="2" t="s">
        <v>77</v>
      </c>
      <c r="D1224" s="34" t="str">
        <f t="shared" si="19"/>
        <v>7907</v>
      </c>
      <c r="E1224" s="3">
        <v>362</v>
      </c>
    </row>
    <row r="1225" spans="1:5" ht="14.5" x14ac:dyDescent="0.4">
      <c r="A1225" s="2" t="s">
        <v>29</v>
      </c>
      <c r="B1225" s="2" t="s">
        <v>5</v>
      </c>
      <c r="C1225" s="2" t="s">
        <v>77</v>
      </c>
      <c r="D1225" s="34" t="str">
        <f t="shared" si="19"/>
        <v>7907</v>
      </c>
      <c r="E1225" s="3">
        <v>332</v>
      </c>
    </row>
    <row r="1226" spans="1:5" ht="14.5" x14ac:dyDescent="0.4">
      <c r="A1226" s="2" t="s">
        <v>30</v>
      </c>
      <c r="B1226" s="2" t="s">
        <v>5</v>
      </c>
      <c r="C1226" s="2" t="s">
        <v>77</v>
      </c>
      <c r="D1226" s="34" t="str">
        <f t="shared" si="19"/>
        <v>7907</v>
      </c>
      <c r="E1226" s="3">
        <v>358.5</v>
      </c>
    </row>
    <row r="1227" spans="1:5" ht="14.5" x14ac:dyDescent="0.4">
      <c r="A1227" s="2" t="s">
        <v>31</v>
      </c>
      <c r="B1227" s="2" t="s">
        <v>5</v>
      </c>
      <c r="C1227" s="2" t="s">
        <v>77</v>
      </c>
      <c r="D1227" s="34" t="str">
        <f t="shared" si="19"/>
        <v>7907</v>
      </c>
      <c r="E1227" s="3">
        <v>376</v>
      </c>
    </row>
    <row r="1228" spans="1:5" ht="14.5" x14ac:dyDescent="0.4">
      <c r="A1228" s="2" t="s">
        <v>32</v>
      </c>
      <c r="B1228" s="2" t="s">
        <v>5</v>
      </c>
      <c r="C1228" s="2" t="s">
        <v>77</v>
      </c>
      <c r="D1228" s="34" t="str">
        <f t="shared" si="19"/>
        <v>7907</v>
      </c>
      <c r="E1228" s="3">
        <v>372.5</v>
      </c>
    </row>
    <row r="1229" spans="1:5" ht="14.5" x14ac:dyDescent="0.4">
      <c r="A1229" s="2" t="s">
        <v>33</v>
      </c>
      <c r="B1229" s="2" t="s">
        <v>5</v>
      </c>
      <c r="C1229" s="2" t="s">
        <v>77</v>
      </c>
      <c r="D1229" s="34" t="str">
        <f t="shared" si="19"/>
        <v>7907</v>
      </c>
      <c r="E1229" s="3">
        <v>331</v>
      </c>
    </row>
    <row r="1230" spans="1:5" ht="14.5" x14ac:dyDescent="0.4">
      <c r="A1230" s="2" t="s">
        <v>34</v>
      </c>
      <c r="B1230" s="2" t="s">
        <v>5</v>
      </c>
      <c r="C1230" s="2" t="s">
        <v>77</v>
      </c>
      <c r="D1230" s="34" t="str">
        <f t="shared" si="19"/>
        <v>7907</v>
      </c>
      <c r="E1230" s="3">
        <v>320</v>
      </c>
    </row>
    <row r="1231" spans="1:5" ht="14.5" x14ac:dyDescent="0.4">
      <c r="A1231" s="2" t="s">
        <v>35</v>
      </c>
      <c r="B1231" s="2" t="s">
        <v>5</v>
      </c>
      <c r="C1231" s="2" t="s">
        <v>77</v>
      </c>
      <c r="D1231" s="34" t="str">
        <f t="shared" si="19"/>
        <v>7907</v>
      </c>
      <c r="E1231" s="3">
        <v>318</v>
      </c>
    </row>
    <row r="1232" spans="1:5" ht="14.5" x14ac:dyDescent="0.4">
      <c r="A1232" s="2" t="s">
        <v>4</v>
      </c>
      <c r="B1232" s="2" t="s">
        <v>5</v>
      </c>
      <c r="C1232" s="2" t="s">
        <v>78</v>
      </c>
      <c r="D1232" s="34" t="str">
        <f t="shared" si="19"/>
        <v>7914</v>
      </c>
      <c r="E1232" s="3">
        <v>137.80000000000001</v>
      </c>
    </row>
    <row r="1233" spans="1:5" ht="14.5" x14ac:dyDescent="0.4">
      <c r="A1233" s="2" t="s">
        <v>7</v>
      </c>
      <c r="B1233" s="2" t="s">
        <v>5</v>
      </c>
      <c r="C1233" s="2" t="s">
        <v>78</v>
      </c>
      <c r="D1233" s="34" t="str">
        <f t="shared" si="19"/>
        <v>7914</v>
      </c>
      <c r="E1233" s="3">
        <v>114.5</v>
      </c>
    </row>
    <row r="1234" spans="1:5" ht="14.5" x14ac:dyDescent="0.4">
      <c r="A1234" s="2" t="s">
        <v>8</v>
      </c>
      <c r="B1234" s="2" t="s">
        <v>5</v>
      </c>
      <c r="C1234" s="2" t="s">
        <v>78</v>
      </c>
      <c r="D1234" s="34" t="str">
        <f t="shared" si="19"/>
        <v>7914</v>
      </c>
      <c r="E1234" s="3">
        <v>167.6</v>
      </c>
    </row>
    <row r="1235" spans="1:5" ht="14.5" x14ac:dyDescent="0.4">
      <c r="A1235" s="2" t="s">
        <v>9</v>
      </c>
      <c r="B1235" s="2" t="s">
        <v>5</v>
      </c>
      <c r="C1235" s="2" t="s">
        <v>78</v>
      </c>
      <c r="D1235" s="34" t="str">
        <f t="shared" si="19"/>
        <v>7914</v>
      </c>
      <c r="E1235" s="3">
        <v>154</v>
      </c>
    </row>
    <row r="1236" spans="1:5" ht="14.5" x14ac:dyDescent="0.4">
      <c r="A1236" s="2" t="s">
        <v>10</v>
      </c>
      <c r="B1236" s="2" t="s">
        <v>5</v>
      </c>
      <c r="C1236" s="2" t="s">
        <v>78</v>
      </c>
      <c r="D1236" s="34" t="str">
        <f t="shared" si="19"/>
        <v>7914</v>
      </c>
      <c r="E1236" s="3">
        <v>206.6</v>
      </c>
    </row>
    <row r="1237" spans="1:5" ht="14.5" x14ac:dyDescent="0.4">
      <c r="A1237" s="2" t="s">
        <v>11</v>
      </c>
      <c r="B1237" s="2" t="s">
        <v>5</v>
      </c>
      <c r="C1237" s="2" t="s">
        <v>78</v>
      </c>
      <c r="D1237" s="34" t="str">
        <f t="shared" si="19"/>
        <v>7914</v>
      </c>
      <c r="E1237" s="3">
        <v>121.9</v>
      </c>
    </row>
    <row r="1238" spans="1:5" ht="14.5" x14ac:dyDescent="0.4">
      <c r="A1238" s="2" t="s">
        <v>12</v>
      </c>
      <c r="B1238" s="2" t="s">
        <v>5</v>
      </c>
      <c r="C1238" s="2" t="s">
        <v>78</v>
      </c>
      <c r="D1238" s="34" t="str">
        <f t="shared" si="19"/>
        <v>7914</v>
      </c>
      <c r="E1238" s="3">
        <v>196</v>
      </c>
    </row>
    <row r="1239" spans="1:5" ht="14.5" x14ac:dyDescent="0.4">
      <c r="A1239" s="2" t="s">
        <v>13</v>
      </c>
      <c r="B1239" s="2" t="s">
        <v>5</v>
      </c>
      <c r="C1239" s="2" t="s">
        <v>78</v>
      </c>
      <c r="D1239" s="34" t="str">
        <f t="shared" si="19"/>
        <v>7914</v>
      </c>
      <c r="E1239" s="3">
        <v>149.80000000000001</v>
      </c>
    </row>
    <row r="1240" spans="1:5" ht="14.5" x14ac:dyDescent="0.4">
      <c r="A1240" s="2" t="s">
        <v>14</v>
      </c>
      <c r="B1240" s="2" t="s">
        <v>5</v>
      </c>
      <c r="C1240" s="2" t="s">
        <v>78</v>
      </c>
      <c r="D1240" s="34" t="str">
        <f t="shared" si="19"/>
        <v>7914</v>
      </c>
      <c r="E1240" s="3">
        <v>123.5</v>
      </c>
    </row>
    <row r="1241" spans="1:5" ht="14.5" x14ac:dyDescent="0.4">
      <c r="A1241" s="2" t="s">
        <v>15</v>
      </c>
      <c r="B1241" s="2" t="s">
        <v>5</v>
      </c>
      <c r="C1241" s="2" t="s">
        <v>78</v>
      </c>
      <c r="D1241" s="34" t="str">
        <f t="shared" si="19"/>
        <v>7914</v>
      </c>
      <c r="E1241" s="3">
        <v>143.80000000000001</v>
      </c>
    </row>
    <row r="1242" spans="1:5" ht="14.5" x14ac:dyDescent="0.4">
      <c r="A1242" s="2" t="s">
        <v>16</v>
      </c>
      <c r="B1242" s="2" t="s">
        <v>5</v>
      </c>
      <c r="C1242" s="2" t="s">
        <v>78</v>
      </c>
      <c r="D1242" s="34" t="str">
        <f t="shared" si="19"/>
        <v>7914</v>
      </c>
      <c r="E1242" s="3">
        <v>142.9</v>
      </c>
    </row>
    <row r="1243" spans="1:5" ht="14.5" x14ac:dyDescent="0.4">
      <c r="A1243" s="2" t="s">
        <v>17</v>
      </c>
      <c r="B1243" s="2" t="s">
        <v>5</v>
      </c>
      <c r="C1243" s="2" t="s">
        <v>78</v>
      </c>
      <c r="D1243" s="34" t="str">
        <f t="shared" si="19"/>
        <v>7914</v>
      </c>
      <c r="E1243" s="3">
        <v>190.2</v>
      </c>
    </row>
    <row r="1244" spans="1:5" ht="14.5" x14ac:dyDescent="0.4">
      <c r="A1244" s="2" t="s">
        <v>18</v>
      </c>
      <c r="B1244" s="2" t="s">
        <v>5</v>
      </c>
      <c r="C1244" s="2" t="s">
        <v>78</v>
      </c>
      <c r="D1244" s="34" t="str">
        <f t="shared" si="19"/>
        <v>7914</v>
      </c>
      <c r="E1244" s="3">
        <v>139.9</v>
      </c>
    </row>
    <row r="1245" spans="1:5" ht="14.5" x14ac:dyDescent="0.4">
      <c r="A1245" s="2" t="s">
        <v>19</v>
      </c>
      <c r="B1245" s="2" t="s">
        <v>5</v>
      </c>
      <c r="C1245" s="2" t="s">
        <v>78</v>
      </c>
      <c r="D1245" s="34" t="str">
        <f t="shared" si="19"/>
        <v>7914</v>
      </c>
      <c r="E1245" s="3">
        <v>181.7</v>
      </c>
    </row>
    <row r="1246" spans="1:5" ht="14.5" x14ac:dyDescent="0.4">
      <c r="A1246" s="2" t="s">
        <v>20</v>
      </c>
      <c r="B1246" s="2" t="s">
        <v>5</v>
      </c>
      <c r="C1246" s="2" t="s">
        <v>78</v>
      </c>
      <c r="D1246" s="34" t="str">
        <f t="shared" si="19"/>
        <v>7914</v>
      </c>
      <c r="E1246" s="3">
        <v>213.1</v>
      </c>
    </row>
    <row r="1247" spans="1:5" ht="14.5" x14ac:dyDescent="0.4">
      <c r="A1247" s="2" t="s">
        <v>21</v>
      </c>
      <c r="B1247" s="2" t="s">
        <v>5</v>
      </c>
      <c r="C1247" s="2" t="s">
        <v>78</v>
      </c>
      <c r="D1247" s="34" t="str">
        <f t="shared" si="19"/>
        <v>7914</v>
      </c>
      <c r="E1247" s="3">
        <v>218.6</v>
      </c>
    </row>
    <row r="1248" spans="1:5" ht="14.5" x14ac:dyDescent="0.4">
      <c r="A1248" s="2" t="s">
        <v>22</v>
      </c>
      <c r="B1248" s="2" t="s">
        <v>5</v>
      </c>
      <c r="C1248" s="2" t="s">
        <v>78</v>
      </c>
      <c r="D1248" s="34" t="str">
        <f t="shared" si="19"/>
        <v>7914</v>
      </c>
      <c r="E1248" s="3">
        <v>154.19999999999999</v>
      </c>
    </row>
    <row r="1249" spans="1:5" ht="14.5" x14ac:dyDescent="0.4">
      <c r="A1249" s="2" t="s">
        <v>23</v>
      </c>
      <c r="B1249" s="2" t="s">
        <v>5</v>
      </c>
      <c r="C1249" s="2" t="s">
        <v>78</v>
      </c>
      <c r="D1249" s="34" t="str">
        <f t="shared" si="19"/>
        <v>7914</v>
      </c>
      <c r="E1249" s="3">
        <v>212.2</v>
      </c>
    </row>
    <row r="1250" spans="1:5" ht="14.5" x14ac:dyDescent="0.4">
      <c r="A1250" s="2" t="s">
        <v>24</v>
      </c>
      <c r="B1250" s="2" t="s">
        <v>5</v>
      </c>
      <c r="C1250" s="2" t="s">
        <v>78</v>
      </c>
      <c r="D1250" s="34" t="str">
        <f t="shared" si="19"/>
        <v>7914</v>
      </c>
      <c r="E1250" s="3">
        <v>165.3</v>
      </c>
    </row>
    <row r="1251" spans="1:5" ht="14.5" x14ac:dyDescent="0.4">
      <c r="A1251" s="2" t="s">
        <v>25</v>
      </c>
      <c r="B1251" s="2" t="s">
        <v>5</v>
      </c>
      <c r="C1251" s="2" t="s">
        <v>78</v>
      </c>
      <c r="D1251" s="34" t="str">
        <f t="shared" si="19"/>
        <v>7914</v>
      </c>
      <c r="E1251" s="3">
        <v>154.69999999999999</v>
      </c>
    </row>
    <row r="1252" spans="1:5" ht="14.5" x14ac:dyDescent="0.4">
      <c r="A1252" s="2" t="s">
        <v>26</v>
      </c>
      <c r="B1252" s="2" t="s">
        <v>5</v>
      </c>
      <c r="C1252" s="2" t="s">
        <v>78</v>
      </c>
      <c r="D1252" s="34" t="str">
        <f t="shared" si="19"/>
        <v>7914</v>
      </c>
      <c r="E1252" s="3">
        <v>163.69999999999999</v>
      </c>
    </row>
    <row r="1253" spans="1:5" ht="14.5" x14ac:dyDescent="0.4">
      <c r="A1253" s="2" t="s">
        <v>27</v>
      </c>
      <c r="B1253" s="2" t="s">
        <v>5</v>
      </c>
      <c r="C1253" s="2" t="s">
        <v>78</v>
      </c>
      <c r="D1253" s="34" t="str">
        <f t="shared" si="19"/>
        <v>7914</v>
      </c>
      <c r="E1253" s="3">
        <v>172.2</v>
      </c>
    </row>
    <row r="1254" spans="1:5" ht="14.5" x14ac:dyDescent="0.4">
      <c r="A1254" s="2" t="s">
        <v>28</v>
      </c>
      <c r="B1254" s="2" t="s">
        <v>5</v>
      </c>
      <c r="C1254" s="2" t="s">
        <v>78</v>
      </c>
      <c r="D1254" s="34" t="str">
        <f t="shared" si="19"/>
        <v>7914</v>
      </c>
      <c r="E1254" s="3">
        <v>220</v>
      </c>
    </row>
    <row r="1255" spans="1:5" ht="14.5" x14ac:dyDescent="0.4">
      <c r="A1255" s="2" t="s">
        <v>29</v>
      </c>
      <c r="B1255" s="2" t="s">
        <v>5</v>
      </c>
      <c r="C1255" s="2" t="s">
        <v>78</v>
      </c>
      <c r="D1255" s="34" t="str">
        <f t="shared" si="19"/>
        <v>7914</v>
      </c>
      <c r="E1255" s="3">
        <v>212.4</v>
      </c>
    </row>
    <row r="1256" spans="1:5" ht="14.5" x14ac:dyDescent="0.4">
      <c r="A1256" s="2" t="s">
        <v>30</v>
      </c>
      <c r="B1256" s="2" t="s">
        <v>5</v>
      </c>
      <c r="C1256" s="2" t="s">
        <v>78</v>
      </c>
      <c r="D1256" s="34" t="str">
        <f t="shared" si="19"/>
        <v>7914</v>
      </c>
      <c r="E1256" s="3">
        <v>184.7</v>
      </c>
    </row>
    <row r="1257" spans="1:5" ht="14.5" x14ac:dyDescent="0.4">
      <c r="A1257" s="2" t="s">
        <v>31</v>
      </c>
      <c r="B1257" s="2" t="s">
        <v>5</v>
      </c>
      <c r="C1257" s="2" t="s">
        <v>78</v>
      </c>
      <c r="D1257" s="34" t="str">
        <f t="shared" si="19"/>
        <v>7914</v>
      </c>
      <c r="E1257" s="3">
        <v>200.4</v>
      </c>
    </row>
    <row r="1258" spans="1:5" ht="14.5" x14ac:dyDescent="0.4">
      <c r="A1258" s="2" t="s">
        <v>32</v>
      </c>
      <c r="B1258" s="2" t="s">
        <v>5</v>
      </c>
      <c r="C1258" s="2" t="s">
        <v>78</v>
      </c>
      <c r="D1258" s="34" t="str">
        <f t="shared" si="19"/>
        <v>7914</v>
      </c>
      <c r="E1258" s="3">
        <v>170.6</v>
      </c>
    </row>
    <row r="1259" spans="1:5" ht="14.5" x14ac:dyDescent="0.4">
      <c r="A1259" s="2" t="s">
        <v>33</v>
      </c>
      <c r="B1259" s="2" t="s">
        <v>5</v>
      </c>
      <c r="C1259" s="2" t="s">
        <v>78</v>
      </c>
      <c r="D1259" s="34" t="str">
        <f t="shared" si="19"/>
        <v>7914</v>
      </c>
      <c r="E1259" s="3">
        <v>157.9</v>
      </c>
    </row>
    <row r="1260" spans="1:5" ht="14.5" x14ac:dyDescent="0.4">
      <c r="A1260" s="2" t="s">
        <v>34</v>
      </c>
      <c r="B1260" s="2" t="s">
        <v>5</v>
      </c>
      <c r="C1260" s="2" t="s">
        <v>78</v>
      </c>
      <c r="D1260" s="34" t="str">
        <f t="shared" si="19"/>
        <v>7914</v>
      </c>
      <c r="E1260" s="3">
        <v>165.1</v>
      </c>
    </row>
    <row r="1261" spans="1:5" ht="14.5" x14ac:dyDescent="0.4">
      <c r="A1261" s="2" t="s">
        <v>35</v>
      </c>
      <c r="B1261" s="2" t="s">
        <v>5</v>
      </c>
      <c r="C1261" s="2" t="s">
        <v>78</v>
      </c>
      <c r="D1261" s="34" t="str">
        <f t="shared" si="19"/>
        <v>7914</v>
      </c>
      <c r="E1261" s="3">
        <v>153.1</v>
      </c>
    </row>
    <row r="1262" spans="1:5" ht="14.5" x14ac:dyDescent="0.4">
      <c r="A1262" s="2" t="s">
        <v>4</v>
      </c>
      <c r="B1262" s="2" t="s">
        <v>5</v>
      </c>
      <c r="C1262" s="2" t="s">
        <v>79</v>
      </c>
      <c r="D1262" s="34" t="str">
        <f t="shared" si="19"/>
        <v>7917</v>
      </c>
      <c r="E1262" s="3">
        <v>23918.400000000001</v>
      </c>
    </row>
    <row r="1263" spans="1:5" ht="14.5" x14ac:dyDescent="0.4">
      <c r="A1263" s="2" t="s">
        <v>7</v>
      </c>
      <c r="B1263" s="2" t="s">
        <v>5</v>
      </c>
      <c r="C1263" s="2" t="s">
        <v>79</v>
      </c>
      <c r="D1263" s="34" t="str">
        <f t="shared" si="19"/>
        <v>7917</v>
      </c>
      <c r="E1263" s="3">
        <v>25098.7</v>
      </c>
    </row>
    <row r="1264" spans="1:5" ht="14.5" x14ac:dyDescent="0.4">
      <c r="A1264" s="2" t="s">
        <v>8</v>
      </c>
      <c r="B1264" s="2" t="s">
        <v>5</v>
      </c>
      <c r="C1264" s="2" t="s">
        <v>79</v>
      </c>
      <c r="D1264" s="34" t="str">
        <f t="shared" si="19"/>
        <v>7917</v>
      </c>
      <c r="E1264" s="3">
        <v>29734.400000000001</v>
      </c>
    </row>
    <row r="1265" spans="1:5" ht="14.5" x14ac:dyDescent="0.4">
      <c r="A1265" s="2" t="s">
        <v>9</v>
      </c>
      <c r="B1265" s="2" t="s">
        <v>5</v>
      </c>
      <c r="C1265" s="2" t="s">
        <v>79</v>
      </c>
      <c r="D1265" s="34" t="str">
        <f t="shared" si="19"/>
        <v>7917</v>
      </c>
      <c r="E1265" s="3">
        <v>28207.1</v>
      </c>
    </row>
    <row r="1266" spans="1:5" ht="14.5" x14ac:dyDescent="0.4">
      <c r="A1266" s="2" t="s">
        <v>10</v>
      </c>
      <c r="B1266" s="2" t="s">
        <v>5</v>
      </c>
      <c r="C1266" s="2" t="s">
        <v>79</v>
      </c>
      <c r="D1266" s="34" t="str">
        <f t="shared" si="19"/>
        <v>7917</v>
      </c>
      <c r="E1266" s="3">
        <v>22922</v>
      </c>
    </row>
    <row r="1267" spans="1:5" ht="14.5" x14ac:dyDescent="0.4">
      <c r="A1267" s="2" t="s">
        <v>11</v>
      </c>
      <c r="B1267" s="2" t="s">
        <v>5</v>
      </c>
      <c r="C1267" s="2" t="s">
        <v>79</v>
      </c>
      <c r="D1267" s="34" t="str">
        <f t="shared" si="19"/>
        <v>7917</v>
      </c>
      <c r="E1267" s="3">
        <v>22754.400000000001</v>
      </c>
    </row>
    <row r="1268" spans="1:5" ht="14.5" x14ac:dyDescent="0.4">
      <c r="A1268" s="2" t="s">
        <v>12</v>
      </c>
      <c r="B1268" s="2" t="s">
        <v>5</v>
      </c>
      <c r="C1268" s="2" t="s">
        <v>79</v>
      </c>
      <c r="D1268" s="34" t="str">
        <f t="shared" si="19"/>
        <v>7917</v>
      </c>
      <c r="E1268" s="3">
        <v>17154.8</v>
      </c>
    </row>
    <row r="1269" spans="1:5" ht="14.5" x14ac:dyDescent="0.4">
      <c r="A1269" s="2" t="s">
        <v>13</v>
      </c>
      <c r="B1269" s="2" t="s">
        <v>5</v>
      </c>
      <c r="C1269" s="2" t="s">
        <v>79</v>
      </c>
      <c r="D1269" s="34" t="str">
        <f t="shared" si="19"/>
        <v>7917</v>
      </c>
      <c r="E1269" s="3">
        <v>18050</v>
      </c>
    </row>
    <row r="1270" spans="1:5" ht="14.5" x14ac:dyDescent="0.4">
      <c r="A1270" s="2" t="s">
        <v>14</v>
      </c>
      <c r="B1270" s="2" t="s">
        <v>5</v>
      </c>
      <c r="C1270" s="2" t="s">
        <v>79</v>
      </c>
      <c r="D1270" s="34" t="str">
        <f t="shared" si="19"/>
        <v>7917</v>
      </c>
      <c r="E1270" s="3">
        <v>20078.2</v>
      </c>
    </row>
    <row r="1271" spans="1:5" ht="14.5" x14ac:dyDescent="0.4">
      <c r="A1271" s="2" t="s">
        <v>15</v>
      </c>
      <c r="B1271" s="2" t="s">
        <v>5</v>
      </c>
      <c r="C1271" s="2" t="s">
        <v>79</v>
      </c>
      <c r="D1271" s="34" t="str">
        <f t="shared" si="19"/>
        <v>7917</v>
      </c>
      <c r="E1271" s="3">
        <v>20076</v>
      </c>
    </row>
    <row r="1272" spans="1:5" ht="14.5" x14ac:dyDescent="0.4">
      <c r="A1272" s="2" t="s">
        <v>16</v>
      </c>
      <c r="B1272" s="2" t="s">
        <v>5</v>
      </c>
      <c r="C1272" s="2" t="s">
        <v>79</v>
      </c>
      <c r="D1272" s="34" t="str">
        <f t="shared" si="19"/>
        <v>7917</v>
      </c>
      <c r="E1272" s="3">
        <v>20074</v>
      </c>
    </row>
    <row r="1273" spans="1:5" ht="14.5" x14ac:dyDescent="0.4">
      <c r="A1273" s="2" t="s">
        <v>17</v>
      </c>
      <c r="B1273" s="2" t="s">
        <v>5</v>
      </c>
      <c r="C1273" s="2" t="s">
        <v>79</v>
      </c>
      <c r="D1273" s="34" t="str">
        <f t="shared" si="19"/>
        <v>7917</v>
      </c>
      <c r="E1273" s="3">
        <v>17766</v>
      </c>
    </row>
    <row r="1274" spans="1:5" ht="14.5" x14ac:dyDescent="0.4">
      <c r="A1274" s="2" t="s">
        <v>18</v>
      </c>
      <c r="B1274" s="2" t="s">
        <v>5</v>
      </c>
      <c r="C1274" s="2" t="s">
        <v>79</v>
      </c>
      <c r="D1274" s="34" t="str">
        <f t="shared" si="19"/>
        <v>7917</v>
      </c>
      <c r="E1274" s="3">
        <v>17962</v>
      </c>
    </row>
    <row r="1275" spans="1:5" ht="14.5" x14ac:dyDescent="0.4">
      <c r="A1275" s="2" t="s">
        <v>19</v>
      </c>
      <c r="B1275" s="2" t="s">
        <v>5</v>
      </c>
      <c r="C1275" s="2" t="s">
        <v>79</v>
      </c>
      <c r="D1275" s="34" t="str">
        <f t="shared" si="19"/>
        <v>7917</v>
      </c>
      <c r="E1275" s="3">
        <v>17877.2</v>
      </c>
    </row>
    <row r="1276" spans="1:5" ht="14.5" x14ac:dyDescent="0.4">
      <c r="A1276" s="2" t="s">
        <v>20</v>
      </c>
      <c r="B1276" s="2" t="s">
        <v>5</v>
      </c>
      <c r="C1276" s="2" t="s">
        <v>79</v>
      </c>
      <c r="D1276" s="34" t="str">
        <f t="shared" si="19"/>
        <v>7917</v>
      </c>
      <c r="E1276" s="3">
        <v>17984.599999999999</v>
      </c>
    </row>
    <row r="1277" spans="1:5" ht="14.5" x14ac:dyDescent="0.4">
      <c r="A1277" s="2" t="s">
        <v>21</v>
      </c>
      <c r="B1277" s="2" t="s">
        <v>5</v>
      </c>
      <c r="C1277" s="2" t="s">
        <v>79</v>
      </c>
      <c r="D1277" s="34" t="str">
        <f t="shared" si="19"/>
        <v>7917</v>
      </c>
      <c r="E1277" s="3">
        <v>19703.599999999999</v>
      </c>
    </row>
    <row r="1278" spans="1:5" ht="14.5" x14ac:dyDescent="0.4">
      <c r="A1278" s="2" t="s">
        <v>22</v>
      </c>
      <c r="B1278" s="2" t="s">
        <v>5</v>
      </c>
      <c r="C1278" s="2" t="s">
        <v>79</v>
      </c>
      <c r="D1278" s="34" t="str">
        <f t="shared" si="19"/>
        <v>7917</v>
      </c>
      <c r="E1278" s="3">
        <v>21992</v>
      </c>
    </row>
    <row r="1279" spans="1:5" ht="14.5" x14ac:dyDescent="0.4">
      <c r="A1279" s="2" t="s">
        <v>23</v>
      </c>
      <c r="B1279" s="2" t="s">
        <v>5</v>
      </c>
      <c r="C1279" s="2" t="s">
        <v>79</v>
      </c>
      <c r="D1279" s="34" t="str">
        <f t="shared" si="19"/>
        <v>7917</v>
      </c>
      <c r="E1279" s="3">
        <v>21909.599999999999</v>
      </c>
    </row>
    <row r="1280" spans="1:5" ht="14.5" x14ac:dyDescent="0.4">
      <c r="A1280" s="2" t="s">
        <v>24</v>
      </c>
      <c r="B1280" s="2" t="s">
        <v>5</v>
      </c>
      <c r="C1280" s="2" t="s">
        <v>79</v>
      </c>
      <c r="D1280" s="34" t="str">
        <f t="shared" si="19"/>
        <v>7917</v>
      </c>
      <c r="E1280" s="3">
        <v>18006</v>
      </c>
    </row>
    <row r="1281" spans="1:5" ht="14.5" x14ac:dyDescent="0.4">
      <c r="A1281" s="2" t="s">
        <v>25</v>
      </c>
      <c r="B1281" s="2" t="s">
        <v>5</v>
      </c>
      <c r="C1281" s="2" t="s">
        <v>79</v>
      </c>
      <c r="D1281" s="34" t="str">
        <f t="shared" si="19"/>
        <v>7917</v>
      </c>
      <c r="E1281" s="3">
        <v>18016</v>
      </c>
    </row>
    <row r="1282" spans="1:5" ht="14.5" x14ac:dyDescent="0.4">
      <c r="A1282" s="2" t="s">
        <v>26</v>
      </c>
      <c r="B1282" s="2" t="s">
        <v>5</v>
      </c>
      <c r="C1282" s="2" t="s">
        <v>79</v>
      </c>
      <c r="D1282" s="34" t="str">
        <f t="shared" si="19"/>
        <v>7917</v>
      </c>
      <c r="E1282" s="3">
        <v>19964</v>
      </c>
    </row>
    <row r="1283" spans="1:5" ht="14.5" x14ac:dyDescent="0.4">
      <c r="A1283" s="2" t="s">
        <v>27</v>
      </c>
      <c r="B1283" s="2" t="s">
        <v>5</v>
      </c>
      <c r="C1283" s="2" t="s">
        <v>79</v>
      </c>
      <c r="D1283" s="34" t="str">
        <f t="shared" ref="D1283:D1346" si="20">MID(C1283,2,4)</f>
        <v>7917</v>
      </c>
      <c r="E1283" s="3">
        <v>30054</v>
      </c>
    </row>
    <row r="1284" spans="1:5" ht="14.5" x14ac:dyDescent="0.4">
      <c r="A1284" s="2" t="s">
        <v>28</v>
      </c>
      <c r="B1284" s="2" t="s">
        <v>5</v>
      </c>
      <c r="C1284" s="2" t="s">
        <v>79</v>
      </c>
      <c r="D1284" s="34" t="str">
        <f t="shared" si="20"/>
        <v>7917</v>
      </c>
      <c r="E1284" s="3">
        <v>29051.599999999999</v>
      </c>
    </row>
    <row r="1285" spans="1:5" ht="14.5" x14ac:dyDescent="0.4">
      <c r="A1285" s="2" t="s">
        <v>29</v>
      </c>
      <c r="B1285" s="2" t="s">
        <v>5</v>
      </c>
      <c r="C1285" s="2" t="s">
        <v>79</v>
      </c>
      <c r="D1285" s="34" t="str">
        <f t="shared" si="20"/>
        <v>7917</v>
      </c>
      <c r="E1285" s="3">
        <v>22328.2</v>
      </c>
    </row>
    <row r="1286" spans="1:5" ht="14.5" x14ac:dyDescent="0.4">
      <c r="A1286" s="2" t="s">
        <v>30</v>
      </c>
      <c r="B1286" s="2" t="s">
        <v>5</v>
      </c>
      <c r="C1286" s="2" t="s">
        <v>79</v>
      </c>
      <c r="D1286" s="34" t="str">
        <f t="shared" si="20"/>
        <v>7917</v>
      </c>
      <c r="E1286" s="3">
        <v>17992</v>
      </c>
    </row>
    <row r="1287" spans="1:5" ht="14.5" x14ac:dyDescent="0.4">
      <c r="A1287" s="2" t="s">
        <v>31</v>
      </c>
      <c r="B1287" s="2" t="s">
        <v>5</v>
      </c>
      <c r="C1287" s="2" t="s">
        <v>79</v>
      </c>
      <c r="D1287" s="34" t="str">
        <f t="shared" si="20"/>
        <v>7917</v>
      </c>
      <c r="E1287" s="3">
        <v>17791.8</v>
      </c>
    </row>
    <row r="1288" spans="1:5" ht="14.5" x14ac:dyDescent="0.4">
      <c r="A1288" s="2" t="s">
        <v>4</v>
      </c>
      <c r="B1288" s="2" t="s">
        <v>5</v>
      </c>
      <c r="C1288" s="2" t="s">
        <v>80</v>
      </c>
      <c r="D1288" s="34" t="str">
        <f t="shared" si="20"/>
        <v>7920</v>
      </c>
      <c r="E1288" s="3">
        <v>12861.7</v>
      </c>
    </row>
    <row r="1289" spans="1:5" ht="14.5" x14ac:dyDescent="0.4">
      <c r="A1289" s="2" t="s">
        <v>7</v>
      </c>
      <c r="B1289" s="2" t="s">
        <v>5</v>
      </c>
      <c r="C1289" s="2" t="s">
        <v>80</v>
      </c>
      <c r="D1289" s="34" t="str">
        <f t="shared" si="20"/>
        <v>7920</v>
      </c>
      <c r="E1289" s="3">
        <v>13675.9</v>
      </c>
    </row>
    <row r="1290" spans="1:5" ht="14.5" x14ac:dyDescent="0.4">
      <c r="A1290" s="2" t="s">
        <v>8</v>
      </c>
      <c r="B1290" s="2" t="s">
        <v>5</v>
      </c>
      <c r="C1290" s="2" t="s">
        <v>80</v>
      </c>
      <c r="D1290" s="34" t="str">
        <f t="shared" si="20"/>
        <v>7920</v>
      </c>
      <c r="E1290" s="3">
        <v>14277.2</v>
      </c>
    </row>
    <row r="1291" spans="1:5" ht="14.5" x14ac:dyDescent="0.4">
      <c r="A1291" s="2" t="s">
        <v>9</v>
      </c>
      <c r="B1291" s="2" t="s">
        <v>5</v>
      </c>
      <c r="C1291" s="2" t="s">
        <v>80</v>
      </c>
      <c r="D1291" s="34" t="str">
        <f t="shared" si="20"/>
        <v>7920</v>
      </c>
      <c r="E1291" s="3">
        <v>14592.6</v>
      </c>
    </row>
    <row r="1292" spans="1:5" ht="14.5" x14ac:dyDescent="0.4">
      <c r="A1292" s="2" t="s">
        <v>10</v>
      </c>
      <c r="B1292" s="2" t="s">
        <v>5</v>
      </c>
      <c r="C1292" s="2" t="s">
        <v>80</v>
      </c>
      <c r="D1292" s="34" t="str">
        <f t="shared" si="20"/>
        <v>7920</v>
      </c>
      <c r="E1292" s="3">
        <v>13318.5</v>
      </c>
    </row>
    <row r="1293" spans="1:5" ht="14.5" x14ac:dyDescent="0.4">
      <c r="A1293" s="2" t="s">
        <v>11</v>
      </c>
      <c r="B1293" s="2" t="s">
        <v>5</v>
      </c>
      <c r="C1293" s="2" t="s">
        <v>80</v>
      </c>
      <c r="D1293" s="34" t="str">
        <f t="shared" si="20"/>
        <v>7920</v>
      </c>
      <c r="E1293" s="3">
        <v>12985.3</v>
      </c>
    </row>
    <row r="1294" spans="1:5" ht="14.5" x14ac:dyDescent="0.4">
      <c r="A1294" s="2" t="s">
        <v>12</v>
      </c>
      <c r="B1294" s="2" t="s">
        <v>5</v>
      </c>
      <c r="C1294" s="2" t="s">
        <v>80</v>
      </c>
      <c r="D1294" s="34" t="str">
        <f t="shared" si="20"/>
        <v>7920</v>
      </c>
      <c r="E1294" s="3">
        <v>14163.26</v>
      </c>
    </row>
    <row r="1295" spans="1:5" ht="14.5" x14ac:dyDescent="0.4">
      <c r="A1295" s="2" t="s">
        <v>13</v>
      </c>
      <c r="B1295" s="2" t="s">
        <v>5</v>
      </c>
      <c r="C1295" s="2" t="s">
        <v>80</v>
      </c>
      <c r="D1295" s="34" t="str">
        <f t="shared" si="20"/>
        <v>7920</v>
      </c>
      <c r="E1295" s="3">
        <v>14391.24</v>
      </c>
    </row>
    <row r="1296" spans="1:5" ht="14.5" x14ac:dyDescent="0.4">
      <c r="A1296" s="2" t="s">
        <v>14</v>
      </c>
      <c r="B1296" s="2" t="s">
        <v>5</v>
      </c>
      <c r="C1296" s="2" t="s">
        <v>80</v>
      </c>
      <c r="D1296" s="34" t="str">
        <f t="shared" si="20"/>
        <v>7920</v>
      </c>
      <c r="E1296" s="3">
        <v>14418.01</v>
      </c>
    </row>
    <row r="1297" spans="1:5" ht="14.5" x14ac:dyDescent="0.4">
      <c r="A1297" s="2" t="s">
        <v>15</v>
      </c>
      <c r="B1297" s="2" t="s">
        <v>5</v>
      </c>
      <c r="C1297" s="2" t="s">
        <v>80</v>
      </c>
      <c r="D1297" s="34" t="str">
        <f t="shared" si="20"/>
        <v>7920</v>
      </c>
      <c r="E1297" s="3">
        <v>15554.97</v>
      </c>
    </row>
    <row r="1298" spans="1:5" ht="14.5" x14ac:dyDescent="0.4">
      <c r="A1298" s="2" t="s">
        <v>16</v>
      </c>
      <c r="B1298" s="2" t="s">
        <v>5</v>
      </c>
      <c r="C1298" s="2" t="s">
        <v>80</v>
      </c>
      <c r="D1298" s="34" t="str">
        <f t="shared" si="20"/>
        <v>7920</v>
      </c>
      <c r="E1298" s="3">
        <v>15789.27</v>
      </c>
    </row>
    <row r="1299" spans="1:5" ht="14.5" x14ac:dyDescent="0.4">
      <c r="A1299" s="2" t="s">
        <v>17</v>
      </c>
      <c r="B1299" s="2" t="s">
        <v>5</v>
      </c>
      <c r="C1299" s="2" t="s">
        <v>80</v>
      </c>
      <c r="D1299" s="34" t="str">
        <f t="shared" si="20"/>
        <v>7920</v>
      </c>
      <c r="E1299" s="3">
        <v>15763.11</v>
      </c>
    </row>
    <row r="1300" spans="1:5" ht="14.5" x14ac:dyDescent="0.4">
      <c r="A1300" s="2" t="s">
        <v>18</v>
      </c>
      <c r="B1300" s="2" t="s">
        <v>5</v>
      </c>
      <c r="C1300" s="2" t="s">
        <v>80</v>
      </c>
      <c r="D1300" s="34" t="str">
        <f t="shared" si="20"/>
        <v>7920</v>
      </c>
      <c r="E1300" s="3">
        <v>15508.37</v>
      </c>
    </row>
    <row r="1301" spans="1:5" ht="14.5" x14ac:dyDescent="0.4">
      <c r="A1301" s="2" t="s">
        <v>19</v>
      </c>
      <c r="B1301" s="2" t="s">
        <v>5</v>
      </c>
      <c r="C1301" s="2" t="s">
        <v>80</v>
      </c>
      <c r="D1301" s="34" t="str">
        <f t="shared" si="20"/>
        <v>7920</v>
      </c>
      <c r="E1301" s="3">
        <v>14253.18</v>
      </c>
    </row>
    <row r="1302" spans="1:5" ht="14.5" x14ac:dyDescent="0.4">
      <c r="A1302" s="2" t="s">
        <v>20</v>
      </c>
      <c r="B1302" s="2" t="s">
        <v>5</v>
      </c>
      <c r="C1302" s="2" t="s">
        <v>80</v>
      </c>
      <c r="D1302" s="34" t="str">
        <f t="shared" si="20"/>
        <v>7920</v>
      </c>
      <c r="E1302" s="3">
        <v>14504.87</v>
      </c>
    </row>
    <row r="1303" spans="1:5" ht="14.5" x14ac:dyDescent="0.4">
      <c r="A1303" s="2" t="s">
        <v>21</v>
      </c>
      <c r="B1303" s="2" t="s">
        <v>5</v>
      </c>
      <c r="C1303" s="2" t="s">
        <v>80</v>
      </c>
      <c r="D1303" s="34" t="str">
        <f t="shared" si="20"/>
        <v>7920</v>
      </c>
      <c r="E1303" s="3">
        <v>14167.64</v>
      </c>
    </row>
    <row r="1304" spans="1:5" ht="14.5" x14ac:dyDescent="0.4">
      <c r="A1304" s="2" t="s">
        <v>22</v>
      </c>
      <c r="B1304" s="2" t="s">
        <v>5</v>
      </c>
      <c r="C1304" s="2" t="s">
        <v>80</v>
      </c>
      <c r="D1304" s="34" t="str">
        <f t="shared" si="20"/>
        <v>7920</v>
      </c>
      <c r="E1304" s="3">
        <v>15272.36</v>
      </c>
    </row>
    <row r="1305" spans="1:5" ht="14.5" x14ac:dyDescent="0.4">
      <c r="A1305" s="2" t="s">
        <v>23</v>
      </c>
      <c r="B1305" s="2" t="s">
        <v>5</v>
      </c>
      <c r="C1305" s="2" t="s">
        <v>80</v>
      </c>
      <c r="D1305" s="34" t="str">
        <f t="shared" si="20"/>
        <v>7920</v>
      </c>
      <c r="E1305" s="3">
        <v>16028.84</v>
      </c>
    </row>
    <row r="1306" spans="1:5" ht="14.5" x14ac:dyDescent="0.4">
      <c r="A1306" s="2" t="s">
        <v>24</v>
      </c>
      <c r="B1306" s="2" t="s">
        <v>5</v>
      </c>
      <c r="C1306" s="2" t="s">
        <v>80</v>
      </c>
      <c r="D1306" s="34" t="str">
        <f t="shared" si="20"/>
        <v>7920</v>
      </c>
      <c r="E1306" s="3">
        <v>15734.04</v>
      </c>
    </row>
    <row r="1307" spans="1:5" ht="14.5" x14ac:dyDescent="0.4">
      <c r="A1307" s="2" t="s">
        <v>25</v>
      </c>
      <c r="B1307" s="2" t="s">
        <v>5</v>
      </c>
      <c r="C1307" s="2" t="s">
        <v>80</v>
      </c>
      <c r="D1307" s="34" t="str">
        <f t="shared" si="20"/>
        <v>7920</v>
      </c>
      <c r="E1307" s="3">
        <v>15637.61</v>
      </c>
    </row>
    <row r="1308" spans="1:5" ht="14.5" x14ac:dyDescent="0.4">
      <c r="A1308" s="2" t="s">
        <v>26</v>
      </c>
      <c r="B1308" s="2" t="s">
        <v>5</v>
      </c>
      <c r="C1308" s="2" t="s">
        <v>80</v>
      </c>
      <c r="D1308" s="34" t="str">
        <f t="shared" si="20"/>
        <v>7920</v>
      </c>
      <c r="E1308" s="3">
        <v>14702.02</v>
      </c>
    </row>
    <row r="1309" spans="1:5" ht="14.5" x14ac:dyDescent="0.4">
      <c r="A1309" s="2" t="s">
        <v>27</v>
      </c>
      <c r="B1309" s="2" t="s">
        <v>5</v>
      </c>
      <c r="C1309" s="2" t="s">
        <v>80</v>
      </c>
      <c r="D1309" s="34" t="str">
        <f t="shared" si="20"/>
        <v>7920</v>
      </c>
      <c r="E1309" s="3">
        <v>14135.5</v>
      </c>
    </row>
    <row r="1310" spans="1:5" ht="14.5" x14ac:dyDescent="0.4">
      <c r="A1310" s="2" t="s">
        <v>28</v>
      </c>
      <c r="B1310" s="2" t="s">
        <v>5</v>
      </c>
      <c r="C1310" s="2" t="s">
        <v>80</v>
      </c>
      <c r="D1310" s="34" t="str">
        <f t="shared" si="20"/>
        <v>7920</v>
      </c>
      <c r="E1310" s="3">
        <v>14382.12</v>
      </c>
    </row>
    <row r="1311" spans="1:5" ht="14.5" x14ac:dyDescent="0.4">
      <c r="A1311" s="2" t="s">
        <v>29</v>
      </c>
      <c r="B1311" s="2" t="s">
        <v>5</v>
      </c>
      <c r="C1311" s="2" t="s">
        <v>80</v>
      </c>
      <c r="D1311" s="34" t="str">
        <f t="shared" si="20"/>
        <v>7920</v>
      </c>
      <c r="E1311" s="3">
        <v>15089.76</v>
      </c>
    </row>
    <row r="1312" spans="1:5" ht="14.5" x14ac:dyDescent="0.4">
      <c r="A1312" s="2" t="s">
        <v>30</v>
      </c>
      <c r="B1312" s="2" t="s">
        <v>5</v>
      </c>
      <c r="C1312" s="2" t="s">
        <v>80</v>
      </c>
      <c r="D1312" s="34" t="str">
        <f t="shared" si="20"/>
        <v>7920</v>
      </c>
      <c r="E1312" s="3">
        <v>14226.49</v>
      </c>
    </row>
    <row r="1313" spans="1:5" ht="14.5" x14ac:dyDescent="0.4">
      <c r="A1313" s="2" t="s">
        <v>31</v>
      </c>
      <c r="B1313" s="2" t="s">
        <v>5</v>
      </c>
      <c r="C1313" s="2" t="s">
        <v>80</v>
      </c>
      <c r="D1313" s="34" t="str">
        <f t="shared" si="20"/>
        <v>7920</v>
      </c>
      <c r="E1313" s="3">
        <v>15218.31</v>
      </c>
    </row>
    <row r="1314" spans="1:5" ht="14.5" x14ac:dyDescent="0.4">
      <c r="A1314" s="2" t="s">
        <v>32</v>
      </c>
      <c r="B1314" s="2" t="s">
        <v>5</v>
      </c>
      <c r="C1314" s="2" t="s">
        <v>80</v>
      </c>
      <c r="D1314" s="34" t="str">
        <f t="shared" si="20"/>
        <v>7920</v>
      </c>
      <c r="E1314" s="3">
        <v>14994.69</v>
      </c>
    </row>
    <row r="1315" spans="1:5" ht="14.5" x14ac:dyDescent="0.4">
      <c r="A1315" s="2" t="s">
        <v>33</v>
      </c>
      <c r="B1315" s="2" t="s">
        <v>5</v>
      </c>
      <c r="C1315" s="2" t="s">
        <v>80</v>
      </c>
      <c r="D1315" s="34" t="str">
        <f t="shared" si="20"/>
        <v>7920</v>
      </c>
      <c r="E1315" s="3">
        <v>15083.02</v>
      </c>
    </row>
    <row r="1316" spans="1:5" ht="14.5" x14ac:dyDescent="0.4">
      <c r="A1316" s="2" t="s">
        <v>34</v>
      </c>
      <c r="B1316" s="2" t="s">
        <v>5</v>
      </c>
      <c r="C1316" s="2" t="s">
        <v>80</v>
      </c>
      <c r="D1316" s="34" t="str">
        <f t="shared" si="20"/>
        <v>7920</v>
      </c>
      <c r="E1316" s="3">
        <v>15226.93</v>
      </c>
    </row>
    <row r="1317" spans="1:5" ht="14.5" x14ac:dyDescent="0.4">
      <c r="A1317" s="2" t="s">
        <v>35</v>
      </c>
      <c r="B1317" s="2" t="s">
        <v>5</v>
      </c>
      <c r="C1317" s="2" t="s">
        <v>80</v>
      </c>
      <c r="D1317" s="34" t="str">
        <f t="shared" si="20"/>
        <v>7920</v>
      </c>
      <c r="E1317" s="3">
        <v>17596.099999999999</v>
      </c>
    </row>
    <row r="1318" spans="1:5" ht="14.5" x14ac:dyDescent="0.4">
      <c r="A1318" s="2" t="s">
        <v>4</v>
      </c>
      <c r="B1318" s="2" t="s">
        <v>5</v>
      </c>
      <c r="C1318" s="2" t="s">
        <v>81</v>
      </c>
      <c r="D1318" s="34" t="str">
        <f t="shared" si="20"/>
        <v>7921</v>
      </c>
      <c r="E1318" s="3">
        <v>7654.86</v>
      </c>
    </row>
    <row r="1319" spans="1:5" ht="14.5" x14ac:dyDescent="0.4">
      <c r="A1319" s="2" t="s">
        <v>7</v>
      </c>
      <c r="B1319" s="2" t="s">
        <v>5</v>
      </c>
      <c r="C1319" s="2" t="s">
        <v>81</v>
      </c>
      <c r="D1319" s="34" t="str">
        <f t="shared" si="20"/>
        <v>7921</v>
      </c>
      <c r="E1319" s="3">
        <v>8108</v>
      </c>
    </row>
    <row r="1320" spans="1:5" ht="14.5" x14ac:dyDescent="0.4">
      <c r="A1320" s="2" t="s">
        <v>8</v>
      </c>
      <c r="B1320" s="2" t="s">
        <v>5</v>
      </c>
      <c r="C1320" s="2" t="s">
        <v>81</v>
      </c>
      <c r="D1320" s="34" t="str">
        <f t="shared" si="20"/>
        <v>7921</v>
      </c>
      <c r="E1320" s="3">
        <v>7452.51</v>
      </c>
    </row>
    <row r="1321" spans="1:5" ht="14.5" x14ac:dyDescent="0.4">
      <c r="A1321" s="2" t="s">
        <v>9</v>
      </c>
      <c r="B1321" s="2" t="s">
        <v>5</v>
      </c>
      <c r="C1321" s="2" t="s">
        <v>81</v>
      </c>
      <c r="D1321" s="34" t="str">
        <f t="shared" si="20"/>
        <v>7921</v>
      </c>
      <c r="E1321" s="3">
        <v>7833.19</v>
      </c>
    </row>
    <row r="1322" spans="1:5" ht="14.5" x14ac:dyDescent="0.4">
      <c r="A1322" s="2" t="s">
        <v>10</v>
      </c>
      <c r="B1322" s="2" t="s">
        <v>5</v>
      </c>
      <c r="C1322" s="2" t="s">
        <v>81</v>
      </c>
      <c r="D1322" s="34" t="str">
        <f t="shared" si="20"/>
        <v>7921</v>
      </c>
      <c r="E1322" s="3">
        <v>8143.15</v>
      </c>
    </row>
    <row r="1323" spans="1:5" ht="14.5" x14ac:dyDescent="0.4">
      <c r="A1323" s="2" t="s">
        <v>11</v>
      </c>
      <c r="B1323" s="2" t="s">
        <v>5</v>
      </c>
      <c r="C1323" s="2" t="s">
        <v>81</v>
      </c>
      <c r="D1323" s="34" t="str">
        <f t="shared" si="20"/>
        <v>7921</v>
      </c>
      <c r="E1323" s="3">
        <v>8080.79</v>
      </c>
    </row>
    <row r="1324" spans="1:5" ht="14.5" x14ac:dyDescent="0.4">
      <c r="A1324" s="2" t="s">
        <v>12</v>
      </c>
      <c r="B1324" s="2" t="s">
        <v>5</v>
      </c>
      <c r="C1324" s="2" t="s">
        <v>81</v>
      </c>
      <c r="D1324" s="34" t="str">
        <f t="shared" si="20"/>
        <v>7921</v>
      </c>
      <c r="E1324" s="3">
        <v>8250.74</v>
      </c>
    </row>
    <row r="1325" spans="1:5" ht="14.5" x14ac:dyDescent="0.4">
      <c r="A1325" s="2" t="s">
        <v>13</v>
      </c>
      <c r="B1325" s="2" t="s">
        <v>5</v>
      </c>
      <c r="C1325" s="2" t="s">
        <v>81</v>
      </c>
      <c r="D1325" s="34" t="str">
        <f t="shared" si="20"/>
        <v>7921</v>
      </c>
      <c r="E1325" s="3">
        <v>8172.25</v>
      </c>
    </row>
    <row r="1326" spans="1:5" ht="14.5" x14ac:dyDescent="0.4">
      <c r="A1326" s="2" t="s">
        <v>14</v>
      </c>
      <c r="B1326" s="2" t="s">
        <v>5</v>
      </c>
      <c r="C1326" s="2" t="s">
        <v>81</v>
      </c>
      <c r="D1326" s="34" t="str">
        <f t="shared" si="20"/>
        <v>7921</v>
      </c>
      <c r="E1326" s="3">
        <v>8098.37</v>
      </c>
    </row>
    <row r="1327" spans="1:5" ht="14.5" x14ac:dyDescent="0.4">
      <c r="A1327" s="2" t="s">
        <v>15</v>
      </c>
      <c r="B1327" s="2" t="s">
        <v>5</v>
      </c>
      <c r="C1327" s="2" t="s">
        <v>81</v>
      </c>
      <c r="D1327" s="34" t="str">
        <f t="shared" si="20"/>
        <v>7921</v>
      </c>
      <c r="E1327" s="3">
        <v>8308.73</v>
      </c>
    </row>
    <row r="1328" spans="1:5" ht="14.5" x14ac:dyDescent="0.4">
      <c r="A1328" s="2" t="s">
        <v>16</v>
      </c>
      <c r="B1328" s="2" t="s">
        <v>5</v>
      </c>
      <c r="C1328" s="2" t="s">
        <v>81</v>
      </c>
      <c r="D1328" s="34" t="str">
        <f t="shared" si="20"/>
        <v>7921</v>
      </c>
      <c r="E1328" s="3">
        <v>8447.35</v>
      </c>
    </row>
    <row r="1329" spans="1:5" ht="14.5" x14ac:dyDescent="0.4">
      <c r="A1329" s="2" t="s">
        <v>17</v>
      </c>
      <c r="B1329" s="2" t="s">
        <v>5</v>
      </c>
      <c r="C1329" s="2" t="s">
        <v>81</v>
      </c>
      <c r="D1329" s="34" t="str">
        <f t="shared" si="20"/>
        <v>7921</v>
      </c>
      <c r="E1329" s="3">
        <v>8323.4599999999991</v>
      </c>
    </row>
    <row r="1330" spans="1:5" ht="14.5" x14ac:dyDescent="0.4">
      <c r="A1330" s="2" t="s">
        <v>18</v>
      </c>
      <c r="B1330" s="2" t="s">
        <v>5</v>
      </c>
      <c r="C1330" s="2" t="s">
        <v>81</v>
      </c>
      <c r="D1330" s="34" t="str">
        <f t="shared" si="20"/>
        <v>7921</v>
      </c>
      <c r="E1330" s="3">
        <v>8441.14</v>
      </c>
    </row>
    <row r="1331" spans="1:5" ht="14.5" x14ac:dyDescent="0.4">
      <c r="A1331" s="2" t="s">
        <v>19</v>
      </c>
      <c r="B1331" s="2" t="s">
        <v>5</v>
      </c>
      <c r="C1331" s="2" t="s">
        <v>81</v>
      </c>
      <c r="D1331" s="34" t="str">
        <f t="shared" si="20"/>
        <v>7921</v>
      </c>
      <c r="E1331" s="3">
        <v>8286.94</v>
      </c>
    </row>
    <row r="1332" spans="1:5" ht="14.5" x14ac:dyDescent="0.4">
      <c r="A1332" s="2" t="s">
        <v>20</v>
      </c>
      <c r="B1332" s="2" t="s">
        <v>5</v>
      </c>
      <c r="C1332" s="2" t="s">
        <v>81</v>
      </c>
      <c r="D1332" s="34" t="str">
        <f t="shared" si="20"/>
        <v>7921</v>
      </c>
      <c r="E1332" s="3">
        <v>8047.2</v>
      </c>
    </row>
    <row r="1333" spans="1:5" ht="14.5" x14ac:dyDescent="0.4">
      <c r="A1333" s="2" t="s">
        <v>21</v>
      </c>
      <c r="B1333" s="2" t="s">
        <v>5</v>
      </c>
      <c r="C1333" s="2" t="s">
        <v>81</v>
      </c>
      <c r="D1333" s="34" t="str">
        <f t="shared" si="20"/>
        <v>7921</v>
      </c>
      <c r="E1333" s="3">
        <v>7981.79</v>
      </c>
    </row>
    <row r="1334" spans="1:5" ht="14.5" x14ac:dyDescent="0.4">
      <c r="A1334" s="2" t="s">
        <v>22</v>
      </c>
      <c r="B1334" s="2" t="s">
        <v>5</v>
      </c>
      <c r="C1334" s="2" t="s">
        <v>81</v>
      </c>
      <c r="D1334" s="34" t="str">
        <f t="shared" si="20"/>
        <v>7921</v>
      </c>
      <c r="E1334" s="3">
        <v>7889.4</v>
      </c>
    </row>
    <row r="1335" spans="1:5" ht="14.5" x14ac:dyDescent="0.4">
      <c r="A1335" s="2" t="s">
        <v>23</v>
      </c>
      <c r="B1335" s="2" t="s">
        <v>5</v>
      </c>
      <c r="C1335" s="2" t="s">
        <v>81</v>
      </c>
      <c r="D1335" s="34" t="str">
        <f t="shared" si="20"/>
        <v>7921</v>
      </c>
      <c r="E1335" s="3">
        <v>7943.05</v>
      </c>
    </row>
    <row r="1336" spans="1:5" ht="14.5" x14ac:dyDescent="0.4">
      <c r="A1336" s="2" t="s">
        <v>24</v>
      </c>
      <c r="B1336" s="2" t="s">
        <v>5</v>
      </c>
      <c r="C1336" s="2" t="s">
        <v>81</v>
      </c>
      <c r="D1336" s="34" t="str">
        <f t="shared" si="20"/>
        <v>7921</v>
      </c>
      <c r="E1336" s="3">
        <v>8117.26</v>
      </c>
    </row>
    <row r="1337" spans="1:5" ht="14.5" x14ac:dyDescent="0.4">
      <c r="A1337" s="2" t="s">
        <v>25</v>
      </c>
      <c r="B1337" s="2" t="s">
        <v>5</v>
      </c>
      <c r="C1337" s="2" t="s">
        <v>81</v>
      </c>
      <c r="D1337" s="34" t="str">
        <f t="shared" si="20"/>
        <v>7921</v>
      </c>
      <c r="E1337" s="3">
        <v>8131.04</v>
      </c>
    </row>
    <row r="1338" spans="1:5" ht="14.5" x14ac:dyDescent="0.4">
      <c r="A1338" s="2" t="s">
        <v>26</v>
      </c>
      <c r="B1338" s="2" t="s">
        <v>5</v>
      </c>
      <c r="C1338" s="2" t="s">
        <v>81</v>
      </c>
      <c r="D1338" s="34" t="str">
        <f t="shared" si="20"/>
        <v>7921</v>
      </c>
      <c r="E1338" s="3">
        <v>7813.25</v>
      </c>
    </row>
    <row r="1339" spans="1:5" ht="14.5" x14ac:dyDescent="0.4">
      <c r="A1339" s="2" t="s">
        <v>27</v>
      </c>
      <c r="B1339" s="2" t="s">
        <v>5</v>
      </c>
      <c r="C1339" s="2" t="s">
        <v>81</v>
      </c>
      <c r="D1339" s="34" t="str">
        <f t="shared" si="20"/>
        <v>7921</v>
      </c>
      <c r="E1339" s="3">
        <v>7393.15</v>
      </c>
    </row>
    <row r="1340" spans="1:5" ht="14.5" x14ac:dyDescent="0.4">
      <c r="A1340" s="2" t="s">
        <v>28</v>
      </c>
      <c r="B1340" s="2" t="s">
        <v>5</v>
      </c>
      <c r="C1340" s="2" t="s">
        <v>81</v>
      </c>
      <c r="D1340" s="34" t="str">
        <f t="shared" si="20"/>
        <v>7921</v>
      </c>
      <c r="E1340" s="3">
        <v>7809.44</v>
      </c>
    </row>
    <row r="1341" spans="1:5" ht="14.5" x14ac:dyDescent="0.4">
      <c r="A1341" s="2" t="s">
        <v>29</v>
      </c>
      <c r="B1341" s="2" t="s">
        <v>5</v>
      </c>
      <c r="C1341" s="2" t="s">
        <v>81</v>
      </c>
      <c r="D1341" s="34" t="str">
        <f t="shared" si="20"/>
        <v>7921</v>
      </c>
      <c r="E1341" s="3">
        <v>8191</v>
      </c>
    </row>
    <row r="1342" spans="1:5" ht="14.5" x14ac:dyDescent="0.4">
      <c r="A1342" s="2" t="s">
        <v>30</v>
      </c>
      <c r="B1342" s="2" t="s">
        <v>5</v>
      </c>
      <c r="C1342" s="2" t="s">
        <v>81</v>
      </c>
      <c r="D1342" s="34" t="str">
        <f t="shared" si="20"/>
        <v>7921</v>
      </c>
      <c r="E1342" s="3">
        <v>8294.48</v>
      </c>
    </row>
    <row r="1343" spans="1:5" ht="14.5" x14ac:dyDescent="0.4">
      <c r="A1343" s="2" t="s">
        <v>31</v>
      </c>
      <c r="B1343" s="2" t="s">
        <v>5</v>
      </c>
      <c r="C1343" s="2" t="s">
        <v>81</v>
      </c>
      <c r="D1343" s="34" t="str">
        <f t="shared" si="20"/>
        <v>7921</v>
      </c>
      <c r="E1343" s="3">
        <v>8425.2099999999991</v>
      </c>
    </row>
    <row r="1344" spans="1:5" ht="14.5" x14ac:dyDescent="0.4">
      <c r="A1344" s="2" t="s">
        <v>32</v>
      </c>
      <c r="B1344" s="2" t="s">
        <v>5</v>
      </c>
      <c r="C1344" s="2" t="s">
        <v>81</v>
      </c>
      <c r="D1344" s="34" t="str">
        <f t="shared" si="20"/>
        <v>7921</v>
      </c>
      <c r="E1344" s="3">
        <v>8400.39</v>
      </c>
    </row>
    <row r="1345" spans="1:5" ht="14.5" x14ac:dyDescent="0.4">
      <c r="A1345" s="2" t="s">
        <v>33</v>
      </c>
      <c r="B1345" s="2" t="s">
        <v>5</v>
      </c>
      <c r="C1345" s="2" t="s">
        <v>81</v>
      </c>
      <c r="D1345" s="34" t="str">
        <f t="shared" si="20"/>
        <v>7921</v>
      </c>
      <c r="E1345" s="3">
        <v>8451.52</v>
      </c>
    </row>
    <row r="1346" spans="1:5" ht="14.5" x14ac:dyDescent="0.4">
      <c r="A1346" s="2" t="s">
        <v>34</v>
      </c>
      <c r="B1346" s="2" t="s">
        <v>5</v>
      </c>
      <c r="C1346" s="2" t="s">
        <v>81</v>
      </c>
      <c r="D1346" s="34" t="str">
        <f t="shared" si="20"/>
        <v>7921</v>
      </c>
      <c r="E1346" s="3">
        <v>8527.5300000000007</v>
      </c>
    </row>
    <row r="1347" spans="1:5" ht="14.5" x14ac:dyDescent="0.4">
      <c r="A1347" s="2" t="s">
        <v>35</v>
      </c>
      <c r="B1347" s="2" t="s">
        <v>5</v>
      </c>
      <c r="C1347" s="2" t="s">
        <v>81</v>
      </c>
      <c r="D1347" s="34" t="str">
        <f t="shared" ref="D1347:D1410" si="21">MID(C1347,2,4)</f>
        <v>7921</v>
      </c>
      <c r="E1347" s="3">
        <v>8554.84</v>
      </c>
    </row>
    <row r="1348" spans="1:5" ht="14.5" x14ac:dyDescent="0.4">
      <c r="A1348" s="2" t="s">
        <v>4</v>
      </c>
      <c r="B1348" s="2" t="s">
        <v>5</v>
      </c>
      <c r="C1348" s="2" t="s">
        <v>82</v>
      </c>
      <c r="D1348" s="34" t="str">
        <f t="shared" si="21"/>
        <v>7926</v>
      </c>
      <c r="E1348" s="3">
        <v>998</v>
      </c>
    </row>
    <row r="1349" spans="1:5" ht="14.5" x14ac:dyDescent="0.4">
      <c r="A1349" s="2" t="s">
        <v>7</v>
      </c>
      <c r="B1349" s="2" t="s">
        <v>5</v>
      </c>
      <c r="C1349" s="2" t="s">
        <v>82</v>
      </c>
      <c r="D1349" s="34" t="str">
        <f t="shared" si="21"/>
        <v>7926</v>
      </c>
      <c r="E1349" s="3">
        <v>1000</v>
      </c>
    </row>
    <row r="1350" spans="1:5" ht="14.5" x14ac:dyDescent="0.4">
      <c r="A1350" s="2" t="s">
        <v>8</v>
      </c>
      <c r="B1350" s="2" t="s">
        <v>5</v>
      </c>
      <c r="C1350" s="2" t="s">
        <v>82</v>
      </c>
      <c r="D1350" s="34" t="str">
        <f t="shared" si="21"/>
        <v>7926</v>
      </c>
      <c r="E1350" s="3">
        <v>589</v>
      </c>
    </row>
    <row r="1351" spans="1:5" ht="14.5" x14ac:dyDescent="0.4">
      <c r="A1351" s="2" t="s">
        <v>9</v>
      </c>
      <c r="B1351" s="2" t="s">
        <v>5</v>
      </c>
      <c r="C1351" s="2" t="s">
        <v>82</v>
      </c>
      <c r="D1351" s="34" t="str">
        <f t="shared" si="21"/>
        <v>7926</v>
      </c>
      <c r="E1351" s="3">
        <v>520</v>
      </c>
    </row>
    <row r="1352" spans="1:5" ht="14.5" x14ac:dyDescent="0.4">
      <c r="A1352" s="2" t="s">
        <v>10</v>
      </c>
      <c r="B1352" s="2" t="s">
        <v>5</v>
      </c>
      <c r="C1352" s="2" t="s">
        <v>82</v>
      </c>
      <c r="D1352" s="34" t="str">
        <f t="shared" si="21"/>
        <v>7926</v>
      </c>
      <c r="E1352" s="3">
        <v>1000</v>
      </c>
    </row>
    <row r="1353" spans="1:5" ht="14.5" x14ac:dyDescent="0.4">
      <c r="A1353" s="2" t="s">
        <v>11</v>
      </c>
      <c r="B1353" s="2" t="s">
        <v>5</v>
      </c>
      <c r="C1353" s="2" t="s">
        <v>82</v>
      </c>
      <c r="D1353" s="34" t="str">
        <f t="shared" si="21"/>
        <v>7926</v>
      </c>
      <c r="E1353" s="3">
        <v>1000</v>
      </c>
    </row>
    <row r="1354" spans="1:5" ht="14.5" x14ac:dyDescent="0.4">
      <c r="A1354" s="2" t="s">
        <v>12</v>
      </c>
      <c r="B1354" s="2" t="s">
        <v>5</v>
      </c>
      <c r="C1354" s="2" t="s">
        <v>82</v>
      </c>
      <c r="D1354" s="34" t="str">
        <f t="shared" si="21"/>
        <v>7926</v>
      </c>
      <c r="E1354" s="3">
        <v>1000</v>
      </c>
    </row>
    <row r="1355" spans="1:5" ht="14.5" x14ac:dyDescent="0.4">
      <c r="A1355" s="2" t="s">
        <v>13</v>
      </c>
      <c r="B1355" s="2" t="s">
        <v>5</v>
      </c>
      <c r="C1355" s="2" t="s">
        <v>82</v>
      </c>
      <c r="D1355" s="34" t="str">
        <f t="shared" si="21"/>
        <v>7926</v>
      </c>
      <c r="E1355" s="3">
        <v>1000</v>
      </c>
    </row>
    <row r="1356" spans="1:5" ht="14.5" x14ac:dyDescent="0.4">
      <c r="A1356" s="2" t="s">
        <v>14</v>
      </c>
      <c r="B1356" s="2" t="s">
        <v>5</v>
      </c>
      <c r="C1356" s="2" t="s">
        <v>82</v>
      </c>
      <c r="D1356" s="34" t="str">
        <f t="shared" si="21"/>
        <v>7926</v>
      </c>
      <c r="E1356" s="3">
        <v>996</v>
      </c>
    </row>
    <row r="1357" spans="1:5" ht="14.5" x14ac:dyDescent="0.4">
      <c r="A1357" s="2" t="s">
        <v>15</v>
      </c>
      <c r="B1357" s="2" t="s">
        <v>5</v>
      </c>
      <c r="C1357" s="2" t="s">
        <v>82</v>
      </c>
      <c r="D1357" s="34" t="str">
        <f t="shared" si="21"/>
        <v>7926</v>
      </c>
      <c r="E1357" s="3">
        <v>518</v>
      </c>
    </row>
    <row r="1358" spans="1:5" ht="14.5" x14ac:dyDescent="0.4">
      <c r="A1358" s="2" t="s">
        <v>16</v>
      </c>
      <c r="B1358" s="2" t="s">
        <v>5</v>
      </c>
      <c r="C1358" s="2" t="s">
        <v>82</v>
      </c>
      <c r="D1358" s="34" t="str">
        <f t="shared" si="21"/>
        <v>7926</v>
      </c>
      <c r="E1358" s="3">
        <v>300</v>
      </c>
    </row>
    <row r="1359" spans="1:5" ht="14.5" x14ac:dyDescent="0.4">
      <c r="A1359" s="2" t="s">
        <v>17</v>
      </c>
      <c r="B1359" s="2" t="s">
        <v>5</v>
      </c>
      <c r="C1359" s="2" t="s">
        <v>82</v>
      </c>
      <c r="D1359" s="34" t="str">
        <f t="shared" si="21"/>
        <v>7926</v>
      </c>
      <c r="E1359" s="3">
        <v>1038.5</v>
      </c>
    </row>
    <row r="1360" spans="1:5" ht="14.5" x14ac:dyDescent="0.4">
      <c r="A1360" s="2" t="s">
        <v>18</v>
      </c>
      <c r="B1360" s="2" t="s">
        <v>5</v>
      </c>
      <c r="C1360" s="2" t="s">
        <v>82</v>
      </c>
      <c r="D1360" s="34" t="str">
        <f t="shared" si="21"/>
        <v>7926</v>
      </c>
      <c r="E1360" s="3">
        <v>1050</v>
      </c>
    </row>
    <row r="1361" spans="1:5" ht="14.5" x14ac:dyDescent="0.4">
      <c r="A1361" s="2" t="s">
        <v>19</v>
      </c>
      <c r="B1361" s="2" t="s">
        <v>5</v>
      </c>
      <c r="C1361" s="2" t="s">
        <v>82</v>
      </c>
      <c r="D1361" s="34" t="str">
        <f t="shared" si="21"/>
        <v>7926</v>
      </c>
      <c r="E1361" s="3">
        <v>1050</v>
      </c>
    </row>
    <row r="1362" spans="1:5" ht="14.5" x14ac:dyDescent="0.4">
      <c r="A1362" s="2" t="s">
        <v>20</v>
      </c>
      <c r="B1362" s="2" t="s">
        <v>5</v>
      </c>
      <c r="C1362" s="2" t="s">
        <v>82</v>
      </c>
      <c r="D1362" s="34" t="str">
        <f t="shared" si="21"/>
        <v>7926</v>
      </c>
      <c r="E1362" s="3">
        <v>1048</v>
      </c>
    </row>
    <row r="1363" spans="1:5" ht="14.5" x14ac:dyDescent="0.4">
      <c r="A1363" s="2" t="s">
        <v>21</v>
      </c>
      <c r="B1363" s="2" t="s">
        <v>5</v>
      </c>
      <c r="C1363" s="2" t="s">
        <v>82</v>
      </c>
      <c r="D1363" s="34" t="str">
        <f t="shared" si="21"/>
        <v>7926</v>
      </c>
      <c r="E1363" s="3">
        <v>1050</v>
      </c>
    </row>
    <row r="1364" spans="1:5" ht="14.5" x14ac:dyDescent="0.4">
      <c r="A1364" s="2" t="s">
        <v>22</v>
      </c>
      <c r="B1364" s="2" t="s">
        <v>5</v>
      </c>
      <c r="C1364" s="2" t="s">
        <v>82</v>
      </c>
      <c r="D1364" s="34" t="str">
        <f t="shared" si="21"/>
        <v>7926</v>
      </c>
      <c r="E1364" s="3">
        <v>549</v>
      </c>
    </row>
    <row r="1365" spans="1:5" ht="14.5" x14ac:dyDescent="0.4">
      <c r="A1365" s="2" t="s">
        <v>23</v>
      </c>
      <c r="B1365" s="2" t="s">
        <v>5</v>
      </c>
      <c r="C1365" s="2" t="s">
        <v>82</v>
      </c>
      <c r="D1365" s="34" t="str">
        <f t="shared" si="21"/>
        <v>7926</v>
      </c>
      <c r="E1365" s="3">
        <v>550</v>
      </c>
    </row>
    <row r="1366" spans="1:5" ht="14.5" x14ac:dyDescent="0.4">
      <c r="A1366" s="2" t="s">
        <v>24</v>
      </c>
      <c r="B1366" s="2" t="s">
        <v>5</v>
      </c>
      <c r="C1366" s="2" t="s">
        <v>82</v>
      </c>
      <c r="D1366" s="34" t="str">
        <f t="shared" si="21"/>
        <v>7926</v>
      </c>
      <c r="E1366" s="3">
        <v>1006</v>
      </c>
    </row>
    <row r="1367" spans="1:5" ht="14.5" x14ac:dyDescent="0.4">
      <c r="A1367" s="2" t="s">
        <v>25</v>
      </c>
      <c r="B1367" s="2" t="s">
        <v>5</v>
      </c>
      <c r="C1367" s="2" t="s">
        <v>82</v>
      </c>
      <c r="D1367" s="34" t="str">
        <f t="shared" si="21"/>
        <v>7926</v>
      </c>
      <c r="E1367" s="3">
        <v>1010</v>
      </c>
    </row>
    <row r="1368" spans="1:5" ht="14.5" x14ac:dyDescent="0.4">
      <c r="A1368" s="2" t="s">
        <v>26</v>
      </c>
      <c r="B1368" s="2" t="s">
        <v>5</v>
      </c>
      <c r="C1368" s="2" t="s">
        <v>82</v>
      </c>
      <c r="D1368" s="34" t="str">
        <f t="shared" si="21"/>
        <v>7926</v>
      </c>
      <c r="E1368" s="3">
        <v>1008</v>
      </c>
    </row>
    <row r="1369" spans="1:5" ht="14.5" x14ac:dyDescent="0.4">
      <c r="A1369" s="2" t="s">
        <v>27</v>
      </c>
      <c r="B1369" s="2" t="s">
        <v>5</v>
      </c>
      <c r="C1369" s="2" t="s">
        <v>82</v>
      </c>
      <c r="D1369" s="34" t="str">
        <f t="shared" si="21"/>
        <v>7926</v>
      </c>
      <c r="E1369" s="3">
        <v>827</v>
      </c>
    </row>
    <row r="1370" spans="1:5" ht="14.5" x14ac:dyDescent="0.4">
      <c r="A1370" s="2" t="s">
        <v>28</v>
      </c>
      <c r="B1370" s="2" t="s">
        <v>5</v>
      </c>
      <c r="C1370" s="2" t="s">
        <v>82</v>
      </c>
      <c r="D1370" s="34" t="str">
        <f t="shared" si="21"/>
        <v>7926</v>
      </c>
      <c r="E1370" s="3">
        <v>850</v>
      </c>
    </row>
    <row r="1371" spans="1:5" ht="14.5" x14ac:dyDescent="0.4">
      <c r="A1371" s="2" t="s">
        <v>29</v>
      </c>
      <c r="B1371" s="2" t="s">
        <v>5</v>
      </c>
      <c r="C1371" s="2" t="s">
        <v>82</v>
      </c>
      <c r="D1371" s="34" t="str">
        <f t="shared" si="21"/>
        <v>7926</v>
      </c>
      <c r="E1371" s="3">
        <v>550</v>
      </c>
    </row>
    <row r="1372" spans="1:5" ht="14.5" x14ac:dyDescent="0.4">
      <c r="A1372" s="2" t="s">
        <v>30</v>
      </c>
      <c r="B1372" s="2" t="s">
        <v>5</v>
      </c>
      <c r="C1372" s="2" t="s">
        <v>82</v>
      </c>
      <c r="D1372" s="34" t="str">
        <f t="shared" si="21"/>
        <v>7926</v>
      </c>
      <c r="E1372" s="3">
        <v>1746.3</v>
      </c>
    </row>
    <row r="1373" spans="1:5" ht="14.5" x14ac:dyDescent="0.4">
      <c r="A1373" s="2" t="s">
        <v>31</v>
      </c>
      <c r="B1373" s="2" t="s">
        <v>5</v>
      </c>
      <c r="C1373" s="2" t="s">
        <v>82</v>
      </c>
      <c r="D1373" s="34" t="str">
        <f t="shared" si="21"/>
        <v>7926</v>
      </c>
      <c r="E1373" s="3">
        <v>2036.5</v>
      </c>
    </row>
    <row r="1374" spans="1:5" ht="14.5" x14ac:dyDescent="0.4">
      <c r="A1374" s="2" t="s">
        <v>32</v>
      </c>
      <c r="B1374" s="2" t="s">
        <v>5</v>
      </c>
      <c r="C1374" s="2" t="s">
        <v>82</v>
      </c>
      <c r="D1374" s="34" t="str">
        <f t="shared" si="21"/>
        <v>7926</v>
      </c>
      <c r="E1374" s="3">
        <v>1857</v>
      </c>
    </row>
    <row r="1375" spans="1:5" ht="14.5" x14ac:dyDescent="0.4">
      <c r="A1375" s="2" t="s">
        <v>33</v>
      </c>
      <c r="B1375" s="2" t="s">
        <v>5</v>
      </c>
      <c r="C1375" s="2" t="s">
        <v>82</v>
      </c>
      <c r="D1375" s="34" t="str">
        <f t="shared" si="21"/>
        <v>7926</v>
      </c>
      <c r="E1375" s="3">
        <v>1798.3</v>
      </c>
    </row>
    <row r="1376" spans="1:5" ht="14.5" x14ac:dyDescent="0.4">
      <c r="A1376" s="2" t="s">
        <v>34</v>
      </c>
      <c r="B1376" s="2" t="s">
        <v>5</v>
      </c>
      <c r="C1376" s="2" t="s">
        <v>82</v>
      </c>
      <c r="D1376" s="34" t="str">
        <f t="shared" si="21"/>
        <v>7926</v>
      </c>
      <c r="E1376" s="3">
        <v>2001.8</v>
      </c>
    </row>
    <row r="1377" spans="1:5" ht="14.5" x14ac:dyDescent="0.4">
      <c r="A1377" s="2" t="s">
        <v>35</v>
      </c>
      <c r="B1377" s="2" t="s">
        <v>5</v>
      </c>
      <c r="C1377" s="2" t="s">
        <v>82</v>
      </c>
      <c r="D1377" s="34" t="str">
        <f t="shared" si="21"/>
        <v>7926</v>
      </c>
      <c r="E1377" s="3">
        <v>2059</v>
      </c>
    </row>
    <row r="1378" spans="1:5" ht="14.5" x14ac:dyDescent="0.4">
      <c r="A1378" s="2" t="s">
        <v>4</v>
      </c>
      <c r="B1378" s="2" t="s">
        <v>5</v>
      </c>
      <c r="C1378" s="2" t="s">
        <v>83</v>
      </c>
      <c r="D1378" s="34" t="str">
        <f t="shared" si="21"/>
        <v>7932</v>
      </c>
      <c r="E1378" s="3">
        <v>76.5</v>
      </c>
    </row>
    <row r="1379" spans="1:5" ht="14.5" x14ac:dyDescent="0.4">
      <c r="A1379" s="2" t="s">
        <v>7</v>
      </c>
      <c r="B1379" s="2" t="s">
        <v>5</v>
      </c>
      <c r="C1379" s="2" t="s">
        <v>83</v>
      </c>
      <c r="D1379" s="34" t="str">
        <f t="shared" si="21"/>
        <v>7932</v>
      </c>
      <c r="E1379" s="3">
        <v>57</v>
      </c>
    </row>
    <row r="1380" spans="1:5" ht="14.5" x14ac:dyDescent="0.4">
      <c r="A1380" s="2" t="s">
        <v>8</v>
      </c>
      <c r="B1380" s="2" t="s">
        <v>5</v>
      </c>
      <c r="C1380" s="2" t="s">
        <v>83</v>
      </c>
      <c r="D1380" s="34" t="str">
        <f t="shared" si="21"/>
        <v>7932</v>
      </c>
      <c r="E1380" s="3">
        <v>92.5</v>
      </c>
    </row>
    <row r="1381" spans="1:5" ht="14.5" x14ac:dyDescent="0.4">
      <c r="A1381" s="2" t="s">
        <v>9</v>
      </c>
      <c r="B1381" s="2" t="s">
        <v>5</v>
      </c>
      <c r="C1381" s="2" t="s">
        <v>83</v>
      </c>
      <c r="D1381" s="34" t="str">
        <f t="shared" si="21"/>
        <v>7932</v>
      </c>
      <c r="E1381" s="3">
        <v>70</v>
      </c>
    </row>
    <row r="1382" spans="1:5" ht="14.5" x14ac:dyDescent="0.4">
      <c r="A1382" s="2" t="s">
        <v>10</v>
      </c>
      <c r="B1382" s="2" t="s">
        <v>5</v>
      </c>
      <c r="C1382" s="2" t="s">
        <v>83</v>
      </c>
      <c r="D1382" s="34" t="str">
        <f t="shared" si="21"/>
        <v>7932</v>
      </c>
      <c r="E1382" s="3">
        <v>79</v>
      </c>
    </row>
    <row r="1383" spans="1:5" ht="14.5" x14ac:dyDescent="0.4">
      <c r="A1383" s="2" t="s">
        <v>11</v>
      </c>
      <c r="B1383" s="2" t="s">
        <v>5</v>
      </c>
      <c r="C1383" s="2" t="s">
        <v>83</v>
      </c>
      <c r="D1383" s="34" t="str">
        <f t="shared" si="21"/>
        <v>7932</v>
      </c>
      <c r="E1383" s="3">
        <v>118</v>
      </c>
    </row>
    <row r="1384" spans="1:5" ht="14.5" x14ac:dyDescent="0.4">
      <c r="A1384" s="2" t="s">
        <v>12</v>
      </c>
      <c r="B1384" s="2" t="s">
        <v>5</v>
      </c>
      <c r="C1384" s="2" t="s">
        <v>83</v>
      </c>
      <c r="D1384" s="34" t="str">
        <f t="shared" si="21"/>
        <v>7932</v>
      </c>
      <c r="E1384" s="3">
        <v>42</v>
      </c>
    </row>
    <row r="1385" spans="1:5" ht="14.5" x14ac:dyDescent="0.4">
      <c r="A1385" s="2" t="s">
        <v>13</v>
      </c>
      <c r="B1385" s="2" t="s">
        <v>5</v>
      </c>
      <c r="C1385" s="2" t="s">
        <v>83</v>
      </c>
      <c r="D1385" s="34" t="str">
        <f t="shared" si="21"/>
        <v>7932</v>
      </c>
      <c r="E1385" s="3">
        <v>112.5</v>
      </c>
    </row>
    <row r="1386" spans="1:5" ht="14.5" x14ac:dyDescent="0.4">
      <c r="A1386" s="2" t="s">
        <v>14</v>
      </c>
      <c r="B1386" s="2" t="s">
        <v>5</v>
      </c>
      <c r="C1386" s="2" t="s">
        <v>83</v>
      </c>
      <c r="D1386" s="34" t="str">
        <f t="shared" si="21"/>
        <v>7932</v>
      </c>
      <c r="E1386" s="3">
        <v>97</v>
      </c>
    </row>
    <row r="1387" spans="1:5" ht="14.5" x14ac:dyDescent="0.4">
      <c r="A1387" s="2" t="s">
        <v>15</v>
      </c>
      <c r="B1387" s="2" t="s">
        <v>5</v>
      </c>
      <c r="C1387" s="2" t="s">
        <v>83</v>
      </c>
      <c r="D1387" s="34" t="str">
        <f t="shared" si="21"/>
        <v>7932</v>
      </c>
      <c r="E1387" s="3">
        <v>111.5</v>
      </c>
    </row>
    <row r="1388" spans="1:5" ht="14.5" x14ac:dyDescent="0.4">
      <c r="A1388" s="2" t="s">
        <v>16</v>
      </c>
      <c r="B1388" s="2" t="s">
        <v>5</v>
      </c>
      <c r="C1388" s="2" t="s">
        <v>83</v>
      </c>
      <c r="D1388" s="34" t="str">
        <f t="shared" si="21"/>
        <v>7932</v>
      </c>
      <c r="E1388" s="3">
        <v>96.5</v>
      </c>
    </row>
    <row r="1389" spans="1:5" ht="14.5" x14ac:dyDescent="0.4">
      <c r="A1389" s="2" t="s">
        <v>17</v>
      </c>
      <c r="B1389" s="2" t="s">
        <v>5</v>
      </c>
      <c r="C1389" s="2" t="s">
        <v>83</v>
      </c>
      <c r="D1389" s="34" t="str">
        <f t="shared" si="21"/>
        <v>7932</v>
      </c>
      <c r="E1389" s="3">
        <v>110.5</v>
      </c>
    </row>
    <row r="1390" spans="1:5" ht="14.5" x14ac:dyDescent="0.4">
      <c r="A1390" s="2" t="s">
        <v>18</v>
      </c>
      <c r="B1390" s="2" t="s">
        <v>5</v>
      </c>
      <c r="C1390" s="2" t="s">
        <v>83</v>
      </c>
      <c r="D1390" s="34" t="str">
        <f t="shared" si="21"/>
        <v>7932</v>
      </c>
      <c r="E1390" s="3">
        <v>68.5</v>
      </c>
    </row>
    <row r="1391" spans="1:5" ht="14.5" x14ac:dyDescent="0.4">
      <c r="A1391" s="2" t="s">
        <v>19</v>
      </c>
      <c r="B1391" s="2" t="s">
        <v>5</v>
      </c>
      <c r="C1391" s="2" t="s">
        <v>83</v>
      </c>
      <c r="D1391" s="34" t="str">
        <f t="shared" si="21"/>
        <v>7932</v>
      </c>
      <c r="E1391" s="3">
        <v>71</v>
      </c>
    </row>
    <row r="1392" spans="1:5" ht="14.5" x14ac:dyDescent="0.4">
      <c r="A1392" s="2" t="s">
        <v>20</v>
      </c>
      <c r="B1392" s="2" t="s">
        <v>5</v>
      </c>
      <c r="C1392" s="2" t="s">
        <v>83</v>
      </c>
      <c r="D1392" s="34" t="str">
        <f t="shared" si="21"/>
        <v>7932</v>
      </c>
      <c r="E1392" s="3">
        <v>66</v>
      </c>
    </row>
    <row r="1393" spans="1:5" ht="14.5" x14ac:dyDescent="0.4">
      <c r="A1393" s="2" t="s">
        <v>21</v>
      </c>
      <c r="B1393" s="2" t="s">
        <v>5</v>
      </c>
      <c r="C1393" s="2" t="s">
        <v>83</v>
      </c>
      <c r="D1393" s="34" t="str">
        <f t="shared" si="21"/>
        <v>7932</v>
      </c>
      <c r="E1393" s="3">
        <v>92.5</v>
      </c>
    </row>
    <row r="1394" spans="1:5" ht="14.5" x14ac:dyDescent="0.4">
      <c r="A1394" s="2" t="s">
        <v>22</v>
      </c>
      <c r="B1394" s="2" t="s">
        <v>5</v>
      </c>
      <c r="C1394" s="2" t="s">
        <v>83</v>
      </c>
      <c r="D1394" s="34" t="str">
        <f t="shared" si="21"/>
        <v>7932</v>
      </c>
      <c r="E1394" s="3">
        <v>88.5</v>
      </c>
    </row>
    <row r="1395" spans="1:5" ht="14.5" x14ac:dyDescent="0.4">
      <c r="A1395" s="2" t="s">
        <v>23</v>
      </c>
      <c r="B1395" s="2" t="s">
        <v>5</v>
      </c>
      <c r="C1395" s="2" t="s">
        <v>83</v>
      </c>
      <c r="D1395" s="34" t="str">
        <f t="shared" si="21"/>
        <v>7932</v>
      </c>
      <c r="E1395" s="3">
        <v>106.5</v>
      </c>
    </row>
    <row r="1396" spans="1:5" ht="14.5" x14ac:dyDescent="0.4">
      <c r="A1396" s="2" t="s">
        <v>24</v>
      </c>
      <c r="B1396" s="2" t="s">
        <v>5</v>
      </c>
      <c r="C1396" s="2" t="s">
        <v>83</v>
      </c>
      <c r="D1396" s="34" t="str">
        <f t="shared" si="21"/>
        <v>7932</v>
      </c>
      <c r="E1396" s="3">
        <v>112.5</v>
      </c>
    </row>
    <row r="1397" spans="1:5" ht="14.5" x14ac:dyDescent="0.4">
      <c r="A1397" s="2" t="s">
        <v>25</v>
      </c>
      <c r="B1397" s="2" t="s">
        <v>5</v>
      </c>
      <c r="C1397" s="2" t="s">
        <v>83</v>
      </c>
      <c r="D1397" s="34" t="str">
        <f t="shared" si="21"/>
        <v>7932</v>
      </c>
      <c r="E1397" s="3">
        <v>94</v>
      </c>
    </row>
    <row r="1398" spans="1:5" ht="14.5" x14ac:dyDescent="0.4">
      <c r="A1398" s="2" t="s">
        <v>26</v>
      </c>
      <c r="B1398" s="2" t="s">
        <v>5</v>
      </c>
      <c r="C1398" s="2" t="s">
        <v>83</v>
      </c>
      <c r="D1398" s="34" t="str">
        <f t="shared" si="21"/>
        <v>7932</v>
      </c>
      <c r="E1398" s="3">
        <v>122.5</v>
      </c>
    </row>
    <row r="1399" spans="1:5" ht="14.5" x14ac:dyDescent="0.4">
      <c r="A1399" s="2" t="s">
        <v>27</v>
      </c>
      <c r="B1399" s="2" t="s">
        <v>5</v>
      </c>
      <c r="C1399" s="2" t="s">
        <v>83</v>
      </c>
      <c r="D1399" s="34" t="str">
        <f t="shared" si="21"/>
        <v>7932</v>
      </c>
      <c r="E1399" s="3">
        <v>88</v>
      </c>
    </row>
    <row r="1400" spans="1:5" ht="14.5" x14ac:dyDescent="0.4">
      <c r="A1400" s="2" t="s">
        <v>28</v>
      </c>
      <c r="B1400" s="2" t="s">
        <v>5</v>
      </c>
      <c r="C1400" s="2" t="s">
        <v>83</v>
      </c>
      <c r="D1400" s="34" t="str">
        <f t="shared" si="21"/>
        <v>7932</v>
      </c>
      <c r="E1400" s="3">
        <v>99.5</v>
      </c>
    </row>
    <row r="1401" spans="1:5" ht="14.5" x14ac:dyDescent="0.4">
      <c r="A1401" s="2" t="s">
        <v>29</v>
      </c>
      <c r="B1401" s="2" t="s">
        <v>5</v>
      </c>
      <c r="C1401" s="2" t="s">
        <v>83</v>
      </c>
      <c r="D1401" s="34" t="str">
        <f t="shared" si="21"/>
        <v>7932</v>
      </c>
      <c r="E1401" s="3">
        <v>136</v>
      </c>
    </row>
    <row r="1402" spans="1:5" ht="14.5" x14ac:dyDescent="0.4">
      <c r="A1402" s="2" t="s">
        <v>30</v>
      </c>
      <c r="B1402" s="2" t="s">
        <v>5</v>
      </c>
      <c r="C1402" s="2" t="s">
        <v>83</v>
      </c>
      <c r="D1402" s="34" t="str">
        <f t="shared" si="21"/>
        <v>7932</v>
      </c>
      <c r="E1402" s="3">
        <v>72</v>
      </c>
    </row>
    <row r="1403" spans="1:5" ht="14.5" x14ac:dyDescent="0.4">
      <c r="A1403" s="2" t="s">
        <v>31</v>
      </c>
      <c r="B1403" s="2" t="s">
        <v>5</v>
      </c>
      <c r="C1403" s="2" t="s">
        <v>83</v>
      </c>
      <c r="D1403" s="34" t="str">
        <f t="shared" si="21"/>
        <v>7932</v>
      </c>
      <c r="E1403" s="3">
        <v>42</v>
      </c>
    </row>
    <row r="1404" spans="1:5" ht="14.5" x14ac:dyDescent="0.4">
      <c r="A1404" s="2" t="s">
        <v>32</v>
      </c>
      <c r="B1404" s="2" t="s">
        <v>5</v>
      </c>
      <c r="C1404" s="2" t="s">
        <v>83</v>
      </c>
      <c r="D1404" s="34" t="str">
        <f t="shared" si="21"/>
        <v>7932</v>
      </c>
      <c r="E1404" s="3">
        <v>89</v>
      </c>
    </row>
    <row r="1405" spans="1:5" ht="14.5" x14ac:dyDescent="0.4">
      <c r="A1405" s="2" t="s">
        <v>33</v>
      </c>
      <c r="B1405" s="2" t="s">
        <v>5</v>
      </c>
      <c r="C1405" s="2" t="s">
        <v>83</v>
      </c>
      <c r="D1405" s="34" t="str">
        <f t="shared" si="21"/>
        <v>7932</v>
      </c>
      <c r="E1405" s="3">
        <v>68</v>
      </c>
    </row>
    <row r="1406" spans="1:5" ht="14.5" x14ac:dyDescent="0.4">
      <c r="A1406" s="2" t="s">
        <v>34</v>
      </c>
      <c r="B1406" s="2" t="s">
        <v>5</v>
      </c>
      <c r="C1406" s="2" t="s">
        <v>83</v>
      </c>
      <c r="D1406" s="34" t="str">
        <f t="shared" si="21"/>
        <v>7932</v>
      </c>
      <c r="E1406" s="3">
        <v>67.5</v>
      </c>
    </row>
    <row r="1407" spans="1:5" ht="14.5" x14ac:dyDescent="0.4">
      <c r="A1407" s="2" t="s">
        <v>35</v>
      </c>
      <c r="B1407" s="2" t="s">
        <v>5</v>
      </c>
      <c r="C1407" s="2" t="s">
        <v>83</v>
      </c>
      <c r="D1407" s="34" t="str">
        <f t="shared" si="21"/>
        <v>7932</v>
      </c>
      <c r="E1407" s="3">
        <v>115.5</v>
      </c>
    </row>
    <row r="1408" spans="1:5" ht="14.5" x14ac:dyDescent="0.4">
      <c r="A1408" s="2" t="s">
        <v>4</v>
      </c>
      <c r="B1408" s="2" t="s">
        <v>5</v>
      </c>
      <c r="C1408" s="2" t="s">
        <v>84</v>
      </c>
      <c r="D1408" s="34" t="str">
        <f t="shared" si="21"/>
        <v>7947</v>
      </c>
      <c r="E1408" s="3">
        <v>36</v>
      </c>
    </row>
    <row r="1409" spans="1:5" ht="14.5" x14ac:dyDescent="0.4">
      <c r="A1409" s="2" t="s">
        <v>7</v>
      </c>
      <c r="B1409" s="2" t="s">
        <v>5</v>
      </c>
      <c r="C1409" s="2" t="s">
        <v>84</v>
      </c>
      <c r="D1409" s="34" t="str">
        <f t="shared" si="21"/>
        <v>7947</v>
      </c>
      <c r="E1409" s="3">
        <v>21.8</v>
      </c>
    </row>
    <row r="1410" spans="1:5" ht="14.5" x14ac:dyDescent="0.4">
      <c r="A1410" s="2" t="s">
        <v>8</v>
      </c>
      <c r="B1410" s="2" t="s">
        <v>5</v>
      </c>
      <c r="C1410" s="2" t="s">
        <v>84</v>
      </c>
      <c r="D1410" s="34" t="str">
        <f t="shared" si="21"/>
        <v>7947</v>
      </c>
      <c r="E1410" s="3">
        <v>27.8</v>
      </c>
    </row>
    <row r="1411" spans="1:5" ht="14.5" x14ac:dyDescent="0.4">
      <c r="A1411" s="2" t="s">
        <v>9</v>
      </c>
      <c r="B1411" s="2" t="s">
        <v>5</v>
      </c>
      <c r="C1411" s="2" t="s">
        <v>84</v>
      </c>
      <c r="D1411" s="34" t="str">
        <f t="shared" ref="D1411:D1474" si="22">MID(C1411,2,4)</f>
        <v>7947</v>
      </c>
      <c r="E1411" s="3">
        <v>22</v>
      </c>
    </row>
    <row r="1412" spans="1:5" ht="14.5" x14ac:dyDescent="0.4">
      <c r="A1412" s="2" t="s">
        <v>10</v>
      </c>
      <c r="B1412" s="2" t="s">
        <v>5</v>
      </c>
      <c r="C1412" s="2" t="s">
        <v>84</v>
      </c>
      <c r="D1412" s="34" t="str">
        <f t="shared" si="22"/>
        <v>7947</v>
      </c>
      <c r="E1412" s="3">
        <v>33.1</v>
      </c>
    </row>
    <row r="1413" spans="1:5" ht="14.5" x14ac:dyDescent="0.4">
      <c r="A1413" s="2" t="s">
        <v>11</v>
      </c>
      <c r="B1413" s="2" t="s">
        <v>5</v>
      </c>
      <c r="C1413" s="2" t="s">
        <v>84</v>
      </c>
      <c r="D1413" s="34" t="str">
        <f t="shared" si="22"/>
        <v>7947</v>
      </c>
      <c r="E1413" s="3">
        <v>24.1</v>
      </c>
    </row>
    <row r="1414" spans="1:5" ht="14.5" x14ac:dyDescent="0.4">
      <c r="A1414" s="2" t="s">
        <v>12</v>
      </c>
      <c r="B1414" s="2" t="s">
        <v>5</v>
      </c>
      <c r="C1414" s="2" t="s">
        <v>84</v>
      </c>
      <c r="D1414" s="34" t="str">
        <f t="shared" si="22"/>
        <v>7947</v>
      </c>
      <c r="E1414" s="3">
        <v>48.1</v>
      </c>
    </row>
    <row r="1415" spans="1:5" ht="14.5" x14ac:dyDescent="0.4">
      <c r="A1415" s="2" t="s">
        <v>13</v>
      </c>
      <c r="B1415" s="2" t="s">
        <v>5</v>
      </c>
      <c r="C1415" s="2" t="s">
        <v>84</v>
      </c>
      <c r="D1415" s="34" t="str">
        <f t="shared" si="22"/>
        <v>7947</v>
      </c>
      <c r="E1415" s="3">
        <v>7.4</v>
      </c>
    </row>
    <row r="1416" spans="1:5" ht="14.5" x14ac:dyDescent="0.4">
      <c r="A1416" s="2" t="s">
        <v>14</v>
      </c>
      <c r="B1416" s="2" t="s">
        <v>5</v>
      </c>
      <c r="C1416" s="2" t="s">
        <v>84</v>
      </c>
      <c r="D1416" s="34" t="str">
        <f t="shared" si="22"/>
        <v>7947</v>
      </c>
      <c r="E1416" s="3">
        <v>14.6</v>
      </c>
    </row>
    <row r="1417" spans="1:5" ht="14.5" x14ac:dyDescent="0.4">
      <c r="A1417" s="2" t="s">
        <v>15</v>
      </c>
      <c r="B1417" s="2" t="s">
        <v>5</v>
      </c>
      <c r="C1417" s="2" t="s">
        <v>84</v>
      </c>
      <c r="D1417" s="34" t="str">
        <f t="shared" si="22"/>
        <v>7947</v>
      </c>
      <c r="E1417" s="3">
        <v>25.7</v>
      </c>
    </row>
    <row r="1418" spans="1:5" ht="14.5" x14ac:dyDescent="0.4">
      <c r="A1418" s="2" t="s">
        <v>16</v>
      </c>
      <c r="B1418" s="2" t="s">
        <v>5</v>
      </c>
      <c r="C1418" s="2" t="s">
        <v>84</v>
      </c>
      <c r="D1418" s="34" t="str">
        <f t="shared" si="22"/>
        <v>7947</v>
      </c>
      <c r="E1418" s="3">
        <v>18.5</v>
      </c>
    </row>
    <row r="1419" spans="1:5" ht="14.5" x14ac:dyDescent="0.4">
      <c r="A1419" s="2" t="s">
        <v>17</v>
      </c>
      <c r="B1419" s="2" t="s">
        <v>5</v>
      </c>
      <c r="C1419" s="2" t="s">
        <v>84</v>
      </c>
      <c r="D1419" s="34" t="str">
        <f t="shared" si="22"/>
        <v>7947</v>
      </c>
      <c r="E1419" s="3">
        <v>11.1</v>
      </c>
    </row>
    <row r="1420" spans="1:5" ht="14.5" x14ac:dyDescent="0.4">
      <c r="A1420" s="2" t="s">
        <v>18</v>
      </c>
      <c r="B1420" s="2" t="s">
        <v>5</v>
      </c>
      <c r="C1420" s="2" t="s">
        <v>84</v>
      </c>
      <c r="D1420" s="34" t="str">
        <f t="shared" si="22"/>
        <v>7947</v>
      </c>
      <c r="E1420" s="3">
        <v>31.5</v>
      </c>
    </row>
    <row r="1421" spans="1:5" ht="14.5" x14ac:dyDescent="0.4">
      <c r="A1421" s="2" t="s">
        <v>19</v>
      </c>
      <c r="B1421" s="2" t="s">
        <v>5</v>
      </c>
      <c r="C1421" s="2" t="s">
        <v>84</v>
      </c>
      <c r="D1421" s="34" t="str">
        <f t="shared" si="22"/>
        <v>7947</v>
      </c>
      <c r="E1421" s="3">
        <v>31.1</v>
      </c>
    </row>
    <row r="1422" spans="1:5" ht="14.5" x14ac:dyDescent="0.4">
      <c r="A1422" s="2" t="s">
        <v>20</v>
      </c>
      <c r="B1422" s="2" t="s">
        <v>5</v>
      </c>
      <c r="C1422" s="2" t="s">
        <v>84</v>
      </c>
      <c r="D1422" s="34" t="str">
        <f t="shared" si="22"/>
        <v>7947</v>
      </c>
      <c r="E1422" s="3">
        <v>14.8</v>
      </c>
    </row>
    <row r="1423" spans="1:5" ht="14.5" x14ac:dyDescent="0.4">
      <c r="A1423" s="2" t="s">
        <v>21</v>
      </c>
      <c r="B1423" s="2" t="s">
        <v>5</v>
      </c>
      <c r="C1423" s="2" t="s">
        <v>84</v>
      </c>
      <c r="D1423" s="34" t="str">
        <f t="shared" si="22"/>
        <v>7947</v>
      </c>
      <c r="E1423" s="3">
        <v>121.4</v>
      </c>
    </row>
    <row r="1424" spans="1:5" ht="14.5" x14ac:dyDescent="0.4">
      <c r="A1424" s="2" t="s">
        <v>22</v>
      </c>
      <c r="B1424" s="2" t="s">
        <v>5</v>
      </c>
      <c r="C1424" s="2" t="s">
        <v>84</v>
      </c>
      <c r="D1424" s="34" t="str">
        <f t="shared" si="22"/>
        <v>7947</v>
      </c>
      <c r="E1424" s="3">
        <v>199.1</v>
      </c>
    </row>
    <row r="1425" spans="1:5" ht="14.5" x14ac:dyDescent="0.4">
      <c r="A1425" s="2" t="s">
        <v>23</v>
      </c>
      <c r="B1425" s="2" t="s">
        <v>5</v>
      </c>
      <c r="C1425" s="2" t="s">
        <v>84</v>
      </c>
      <c r="D1425" s="34" t="str">
        <f t="shared" si="22"/>
        <v>7947</v>
      </c>
      <c r="E1425" s="3">
        <v>229.5</v>
      </c>
    </row>
    <row r="1426" spans="1:5" ht="14.5" x14ac:dyDescent="0.4">
      <c r="A1426" s="2" t="s">
        <v>24</v>
      </c>
      <c r="B1426" s="2" t="s">
        <v>5</v>
      </c>
      <c r="C1426" s="2" t="s">
        <v>84</v>
      </c>
      <c r="D1426" s="34" t="str">
        <f t="shared" si="22"/>
        <v>7947</v>
      </c>
      <c r="E1426" s="3">
        <v>112</v>
      </c>
    </row>
    <row r="1427" spans="1:5" ht="14.5" x14ac:dyDescent="0.4">
      <c r="A1427" s="2" t="s">
        <v>25</v>
      </c>
      <c r="B1427" s="2" t="s">
        <v>5</v>
      </c>
      <c r="C1427" s="2" t="s">
        <v>84</v>
      </c>
      <c r="D1427" s="34" t="str">
        <f t="shared" si="22"/>
        <v>7947</v>
      </c>
      <c r="E1427" s="3">
        <v>130</v>
      </c>
    </row>
    <row r="1428" spans="1:5" ht="14.5" x14ac:dyDescent="0.4">
      <c r="A1428" s="2" t="s">
        <v>26</v>
      </c>
      <c r="B1428" s="2" t="s">
        <v>5</v>
      </c>
      <c r="C1428" s="2" t="s">
        <v>84</v>
      </c>
      <c r="D1428" s="34" t="str">
        <f t="shared" si="22"/>
        <v>7947</v>
      </c>
      <c r="E1428" s="3">
        <v>201</v>
      </c>
    </row>
    <row r="1429" spans="1:5" ht="14.5" x14ac:dyDescent="0.4">
      <c r="A1429" s="2" t="s">
        <v>27</v>
      </c>
      <c r="B1429" s="2" t="s">
        <v>5</v>
      </c>
      <c r="C1429" s="2" t="s">
        <v>84</v>
      </c>
      <c r="D1429" s="34" t="str">
        <f t="shared" si="22"/>
        <v>7947</v>
      </c>
      <c r="E1429" s="3">
        <v>274</v>
      </c>
    </row>
    <row r="1430" spans="1:5" ht="14.5" x14ac:dyDescent="0.4">
      <c r="A1430" s="2" t="s">
        <v>28</v>
      </c>
      <c r="B1430" s="2" t="s">
        <v>5</v>
      </c>
      <c r="C1430" s="2" t="s">
        <v>84</v>
      </c>
      <c r="D1430" s="34" t="str">
        <f t="shared" si="22"/>
        <v>7947</v>
      </c>
      <c r="E1430" s="3">
        <v>229.5</v>
      </c>
    </row>
    <row r="1431" spans="1:5" ht="14.5" x14ac:dyDescent="0.4">
      <c r="A1431" s="2" t="s">
        <v>29</v>
      </c>
      <c r="B1431" s="2" t="s">
        <v>5</v>
      </c>
      <c r="C1431" s="2" t="s">
        <v>84</v>
      </c>
      <c r="D1431" s="34" t="str">
        <f t="shared" si="22"/>
        <v>7947</v>
      </c>
      <c r="E1431" s="3">
        <v>35</v>
      </c>
    </row>
    <row r="1432" spans="1:5" ht="14.5" x14ac:dyDescent="0.4">
      <c r="A1432" s="2" t="s">
        <v>30</v>
      </c>
      <c r="B1432" s="2" t="s">
        <v>5</v>
      </c>
      <c r="C1432" s="2" t="s">
        <v>84</v>
      </c>
      <c r="D1432" s="34" t="str">
        <f t="shared" si="22"/>
        <v>7947</v>
      </c>
      <c r="E1432" s="3">
        <v>15.2</v>
      </c>
    </row>
    <row r="1433" spans="1:5" ht="14.5" x14ac:dyDescent="0.4">
      <c r="A1433" s="2" t="s">
        <v>31</v>
      </c>
      <c r="B1433" s="2" t="s">
        <v>5</v>
      </c>
      <c r="C1433" s="2" t="s">
        <v>84</v>
      </c>
      <c r="D1433" s="34" t="str">
        <f t="shared" si="22"/>
        <v>7947</v>
      </c>
      <c r="E1433" s="3">
        <v>87.6</v>
      </c>
    </row>
    <row r="1434" spans="1:5" ht="14.5" x14ac:dyDescent="0.4">
      <c r="A1434" s="2" t="s">
        <v>32</v>
      </c>
      <c r="B1434" s="2" t="s">
        <v>5</v>
      </c>
      <c r="C1434" s="2" t="s">
        <v>84</v>
      </c>
      <c r="D1434" s="34" t="str">
        <f t="shared" si="22"/>
        <v>7947</v>
      </c>
      <c r="E1434" s="3">
        <v>192</v>
      </c>
    </row>
    <row r="1435" spans="1:5" ht="14.5" x14ac:dyDescent="0.4">
      <c r="A1435" s="2" t="s">
        <v>33</v>
      </c>
      <c r="B1435" s="2" t="s">
        <v>5</v>
      </c>
      <c r="C1435" s="2" t="s">
        <v>84</v>
      </c>
      <c r="D1435" s="34" t="str">
        <f t="shared" si="22"/>
        <v>7947</v>
      </c>
      <c r="E1435" s="3">
        <v>0</v>
      </c>
    </row>
    <row r="1436" spans="1:5" ht="14.5" x14ac:dyDescent="0.4">
      <c r="A1436" s="2" t="s">
        <v>35</v>
      </c>
      <c r="B1436" s="2" t="s">
        <v>5</v>
      </c>
      <c r="C1436" s="2" t="s">
        <v>84</v>
      </c>
      <c r="D1436" s="34" t="str">
        <f t="shared" si="22"/>
        <v>7947</v>
      </c>
      <c r="E1436" s="3">
        <v>226.6</v>
      </c>
    </row>
    <row r="1437" spans="1:5" ht="14.5" x14ac:dyDescent="0.4">
      <c r="A1437" s="2" t="s">
        <v>11</v>
      </c>
      <c r="B1437" s="2" t="s">
        <v>5</v>
      </c>
      <c r="C1437" s="2" t="s">
        <v>85</v>
      </c>
      <c r="D1437" s="34" t="str">
        <f t="shared" si="22"/>
        <v>7956</v>
      </c>
      <c r="E1437" s="3">
        <v>60.8</v>
      </c>
    </row>
    <row r="1438" spans="1:5" ht="14.5" x14ac:dyDescent="0.4">
      <c r="A1438" s="2" t="s">
        <v>12</v>
      </c>
      <c r="B1438" s="2" t="s">
        <v>5</v>
      </c>
      <c r="C1438" s="2" t="s">
        <v>85</v>
      </c>
      <c r="D1438" s="34" t="str">
        <f t="shared" si="22"/>
        <v>7956</v>
      </c>
      <c r="E1438" s="3">
        <v>139</v>
      </c>
    </row>
    <row r="1439" spans="1:5" ht="14.5" x14ac:dyDescent="0.4">
      <c r="A1439" s="2" t="s">
        <v>13</v>
      </c>
      <c r="B1439" s="2" t="s">
        <v>5</v>
      </c>
      <c r="C1439" s="2" t="s">
        <v>85</v>
      </c>
      <c r="D1439" s="34" t="str">
        <f t="shared" si="22"/>
        <v>7956</v>
      </c>
      <c r="E1439" s="3">
        <v>140.19999999999999</v>
      </c>
    </row>
    <row r="1440" spans="1:5" ht="14.5" x14ac:dyDescent="0.4">
      <c r="A1440" s="2" t="s">
        <v>14</v>
      </c>
      <c r="B1440" s="2" t="s">
        <v>5</v>
      </c>
      <c r="C1440" s="2" t="s">
        <v>85</v>
      </c>
      <c r="D1440" s="34" t="str">
        <f t="shared" si="22"/>
        <v>7956</v>
      </c>
      <c r="E1440" s="3">
        <v>82.8</v>
      </c>
    </row>
    <row r="1441" spans="1:5" ht="14.5" x14ac:dyDescent="0.4">
      <c r="A1441" s="2" t="s">
        <v>15</v>
      </c>
      <c r="B1441" s="2" t="s">
        <v>5</v>
      </c>
      <c r="C1441" s="2" t="s">
        <v>85</v>
      </c>
      <c r="D1441" s="34" t="str">
        <f t="shared" si="22"/>
        <v>7956</v>
      </c>
      <c r="E1441" s="3">
        <v>70.599999999999994</v>
      </c>
    </row>
    <row r="1442" spans="1:5" ht="14.5" x14ac:dyDescent="0.4">
      <c r="A1442" s="2" t="s">
        <v>16</v>
      </c>
      <c r="B1442" s="2" t="s">
        <v>5</v>
      </c>
      <c r="C1442" s="2" t="s">
        <v>85</v>
      </c>
      <c r="D1442" s="34" t="str">
        <f t="shared" si="22"/>
        <v>7956</v>
      </c>
      <c r="E1442" s="3">
        <v>55.4</v>
      </c>
    </row>
    <row r="1443" spans="1:5" ht="14.5" x14ac:dyDescent="0.4">
      <c r="A1443" s="2" t="s">
        <v>17</v>
      </c>
      <c r="B1443" s="2" t="s">
        <v>5</v>
      </c>
      <c r="C1443" s="2" t="s">
        <v>85</v>
      </c>
      <c r="D1443" s="34" t="str">
        <f t="shared" si="22"/>
        <v>7956</v>
      </c>
      <c r="E1443" s="3">
        <v>45.4</v>
      </c>
    </row>
    <row r="1444" spans="1:5" ht="14.5" x14ac:dyDescent="0.4">
      <c r="A1444" s="2" t="s">
        <v>18</v>
      </c>
      <c r="B1444" s="2" t="s">
        <v>5</v>
      </c>
      <c r="C1444" s="2" t="s">
        <v>85</v>
      </c>
      <c r="D1444" s="34" t="str">
        <f t="shared" si="22"/>
        <v>7956</v>
      </c>
      <c r="E1444" s="3">
        <v>35.6</v>
      </c>
    </row>
    <row r="1445" spans="1:5" ht="14.5" x14ac:dyDescent="0.4">
      <c r="A1445" s="2" t="s">
        <v>8</v>
      </c>
      <c r="B1445" s="2" t="s">
        <v>5</v>
      </c>
      <c r="C1445" s="2" t="s">
        <v>86</v>
      </c>
      <c r="D1445" s="34" t="str">
        <f t="shared" si="22"/>
        <v>7957</v>
      </c>
      <c r="E1445" s="3">
        <v>176</v>
      </c>
    </row>
    <row r="1446" spans="1:5" ht="14.5" x14ac:dyDescent="0.4">
      <c r="A1446" s="2" t="s">
        <v>9</v>
      </c>
      <c r="B1446" s="2" t="s">
        <v>5</v>
      </c>
      <c r="C1446" s="2" t="s">
        <v>86</v>
      </c>
      <c r="D1446" s="34" t="str">
        <f t="shared" si="22"/>
        <v>7957</v>
      </c>
      <c r="E1446" s="3">
        <v>339</v>
      </c>
    </row>
    <row r="1447" spans="1:5" ht="14.5" x14ac:dyDescent="0.4">
      <c r="A1447" s="2" t="s">
        <v>10</v>
      </c>
      <c r="B1447" s="2" t="s">
        <v>5</v>
      </c>
      <c r="C1447" s="2" t="s">
        <v>86</v>
      </c>
      <c r="D1447" s="34" t="str">
        <f t="shared" si="22"/>
        <v>7957</v>
      </c>
      <c r="E1447" s="3">
        <v>186</v>
      </c>
    </row>
    <row r="1448" spans="1:5" ht="14.5" x14ac:dyDescent="0.4">
      <c r="A1448" s="2" t="s">
        <v>11</v>
      </c>
      <c r="B1448" s="2" t="s">
        <v>5</v>
      </c>
      <c r="C1448" s="2" t="s">
        <v>86</v>
      </c>
      <c r="D1448" s="34" t="str">
        <f t="shared" si="22"/>
        <v>7957</v>
      </c>
      <c r="E1448" s="3">
        <v>207.9</v>
      </c>
    </row>
    <row r="1449" spans="1:5" ht="14.5" x14ac:dyDescent="0.4">
      <c r="A1449" s="2" t="s">
        <v>12</v>
      </c>
      <c r="B1449" s="2" t="s">
        <v>5</v>
      </c>
      <c r="C1449" s="2" t="s">
        <v>86</v>
      </c>
      <c r="D1449" s="34" t="str">
        <f t="shared" si="22"/>
        <v>7957</v>
      </c>
      <c r="E1449" s="3">
        <v>304.5</v>
      </c>
    </row>
    <row r="1450" spans="1:5" ht="14.5" x14ac:dyDescent="0.4">
      <c r="A1450" s="2" t="s">
        <v>13</v>
      </c>
      <c r="B1450" s="2" t="s">
        <v>5</v>
      </c>
      <c r="C1450" s="2" t="s">
        <v>86</v>
      </c>
      <c r="D1450" s="34" t="str">
        <f t="shared" si="22"/>
        <v>7957</v>
      </c>
      <c r="E1450" s="3">
        <v>289</v>
      </c>
    </row>
    <row r="1451" spans="1:5" ht="14.5" x14ac:dyDescent="0.4">
      <c r="A1451" s="2" t="s">
        <v>14</v>
      </c>
      <c r="B1451" s="2" t="s">
        <v>5</v>
      </c>
      <c r="C1451" s="2" t="s">
        <v>86</v>
      </c>
      <c r="D1451" s="34" t="str">
        <f t="shared" si="22"/>
        <v>7957</v>
      </c>
      <c r="E1451" s="3">
        <v>263</v>
      </c>
    </row>
    <row r="1452" spans="1:5" ht="14.5" x14ac:dyDescent="0.4">
      <c r="A1452" s="2" t="s">
        <v>15</v>
      </c>
      <c r="B1452" s="2" t="s">
        <v>5</v>
      </c>
      <c r="C1452" s="2" t="s">
        <v>86</v>
      </c>
      <c r="D1452" s="34" t="str">
        <f t="shared" si="22"/>
        <v>7957</v>
      </c>
      <c r="E1452" s="3">
        <v>185</v>
      </c>
    </row>
    <row r="1453" spans="1:5" ht="14.5" x14ac:dyDescent="0.4">
      <c r="A1453" s="2" t="s">
        <v>16</v>
      </c>
      <c r="B1453" s="2" t="s">
        <v>5</v>
      </c>
      <c r="C1453" s="2" t="s">
        <v>86</v>
      </c>
      <c r="D1453" s="34" t="str">
        <f t="shared" si="22"/>
        <v>7957</v>
      </c>
      <c r="E1453" s="3">
        <v>222.5</v>
      </c>
    </row>
    <row r="1454" spans="1:5" ht="14.5" x14ac:dyDescent="0.4">
      <c r="A1454" s="2" t="s">
        <v>17</v>
      </c>
      <c r="B1454" s="2" t="s">
        <v>5</v>
      </c>
      <c r="C1454" s="2" t="s">
        <v>86</v>
      </c>
      <c r="D1454" s="34" t="str">
        <f t="shared" si="22"/>
        <v>7957</v>
      </c>
      <c r="E1454" s="3">
        <v>172</v>
      </c>
    </row>
    <row r="1455" spans="1:5" ht="14.5" x14ac:dyDescent="0.4">
      <c r="A1455" s="2" t="s">
        <v>18</v>
      </c>
      <c r="B1455" s="2" t="s">
        <v>5</v>
      </c>
      <c r="C1455" s="2" t="s">
        <v>86</v>
      </c>
      <c r="D1455" s="34" t="str">
        <f t="shared" si="22"/>
        <v>7957</v>
      </c>
      <c r="E1455" s="3">
        <v>235</v>
      </c>
    </row>
    <row r="1456" spans="1:5" ht="14.5" x14ac:dyDescent="0.4">
      <c r="A1456" s="2" t="s">
        <v>19</v>
      </c>
      <c r="B1456" s="2" t="s">
        <v>5</v>
      </c>
      <c r="C1456" s="2" t="s">
        <v>86</v>
      </c>
      <c r="D1456" s="34" t="str">
        <f t="shared" si="22"/>
        <v>7957</v>
      </c>
      <c r="E1456" s="3">
        <v>211.5</v>
      </c>
    </row>
    <row r="1457" spans="1:5" ht="14.5" x14ac:dyDescent="0.4">
      <c r="A1457" s="2" t="s">
        <v>20</v>
      </c>
      <c r="B1457" s="2" t="s">
        <v>5</v>
      </c>
      <c r="C1457" s="2" t="s">
        <v>86</v>
      </c>
      <c r="D1457" s="34" t="str">
        <f t="shared" si="22"/>
        <v>7957</v>
      </c>
      <c r="E1457" s="3">
        <v>299.5</v>
      </c>
    </row>
    <row r="1458" spans="1:5" ht="14.5" x14ac:dyDescent="0.4">
      <c r="A1458" s="2" t="s">
        <v>21</v>
      </c>
      <c r="B1458" s="2" t="s">
        <v>5</v>
      </c>
      <c r="C1458" s="2" t="s">
        <v>86</v>
      </c>
      <c r="D1458" s="34" t="str">
        <f t="shared" si="22"/>
        <v>7957</v>
      </c>
      <c r="E1458" s="3">
        <v>212.5</v>
      </c>
    </row>
    <row r="1459" spans="1:5" ht="14.5" x14ac:dyDescent="0.4">
      <c r="A1459" s="2" t="s">
        <v>22</v>
      </c>
      <c r="B1459" s="2" t="s">
        <v>5</v>
      </c>
      <c r="C1459" s="2" t="s">
        <v>86</v>
      </c>
      <c r="D1459" s="34" t="str">
        <f t="shared" si="22"/>
        <v>7957</v>
      </c>
      <c r="E1459" s="3">
        <v>191.5</v>
      </c>
    </row>
    <row r="1460" spans="1:5" ht="14.5" x14ac:dyDescent="0.4">
      <c r="A1460" s="2" t="s">
        <v>23</v>
      </c>
      <c r="B1460" s="2" t="s">
        <v>5</v>
      </c>
      <c r="C1460" s="2" t="s">
        <v>86</v>
      </c>
      <c r="D1460" s="34" t="str">
        <f t="shared" si="22"/>
        <v>7957</v>
      </c>
      <c r="E1460" s="3">
        <v>178.5</v>
      </c>
    </row>
    <row r="1461" spans="1:5" ht="14.5" x14ac:dyDescent="0.4">
      <c r="A1461" s="2" t="s">
        <v>24</v>
      </c>
      <c r="B1461" s="2" t="s">
        <v>5</v>
      </c>
      <c r="C1461" s="2" t="s">
        <v>86</v>
      </c>
      <c r="D1461" s="34" t="str">
        <f t="shared" si="22"/>
        <v>7957</v>
      </c>
      <c r="E1461" s="3">
        <v>245.5</v>
      </c>
    </row>
    <row r="1462" spans="1:5" ht="14.5" x14ac:dyDescent="0.4">
      <c r="A1462" s="2" t="s">
        <v>25</v>
      </c>
      <c r="B1462" s="2" t="s">
        <v>5</v>
      </c>
      <c r="C1462" s="2" t="s">
        <v>86</v>
      </c>
      <c r="D1462" s="34" t="str">
        <f t="shared" si="22"/>
        <v>7957</v>
      </c>
      <c r="E1462" s="3">
        <v>182.8</v>
      </c>
    </row>
    <row r="1463" spans="1:5" ht="14.5" x14ac:dyDescent="0.4">
      <c r="A1463" s="2" t="s">
        <v>26</v>
      </c>
      <c r="B1463" s="2" t="s">
        <v>5</v>
      </c>
      <c r="C1463" s="2" t="s">
        <v>86</v>
      </c>
      <c r="D1463" s="34" t="str">
        <f t="shared" si="22"/>
        <v>7957</v>
      </c>
      <c r="E1463" s="3">
        <v>15.8</v>
      </c>
    </row>
    <row r="1464" spans="1:5" ht="14.5" x14ac:dyDescent="0.4">
      <c r="A1464" s="2" t="s">
        <v>4</v>
      </c>
      <c r="B1464" s="2" t="s">
        <v>5</v>
      </c>
      <c r="C1464" s="2" t="s">
        <v>87</v>
      </c>
      <c r="D1464" s="34" t="str">
        <f t="shared" si="22"/>
        <v>7963</v>
      </c>
      <c r="E1464" s="3">
        <v>971.88</v>
      </c>
    </row>
    <row r="1465" spans="1:5" ht="14.5" x14ac:dyDescent="0.4">
      <c r="A1465" s="2" t="s">
        <v>7</v>
      </c>
      <c r="B1465" s="2" t="s">
        <v>5</v>
      </c>
      <c r="C1465" s="2" t="s">
        <v>87</v>
      </c>
      <c r="D1465" s="34" t="str">
        <f t="shared" si="22"/>
        <v>7963</v>
      </c>
      <c r="E1465" s="3">
        <v>1215.27</v>
      </c>
    </row>
    <row r="1466" spans="1:5" ht="14.5" x14ac:dyDescent="0.4">
      <c r="A1466" s="2" t="s">
        <v>8</v>
      </c>
      <c r="B1466" s="2" t="s">
        <v>5</v>
      </c>
      <c r="C1466" s="2" t="s">
        <v>87</v>
      </c>
      <c r="D1466" s="34" t="str">
        <f t="shared" si="22"/>
        <v>7963</v>
      </c>
      <c r="E1466" s="3">
        <v>1152.33</v>
      </c>
    </row>
    <row r="1467" spans="1:5" ht="14.5" x14ac:dyDescent="0.4">
      <c r="A1467" s="2" t="s">
        <v>9</v>
      </c>
      <c r="B1467" s="2" t="s">
        <v>5</v>
      </c>
      <c r="C1467" s="2" t="s">
        <v>87</v>
      </c>
      <c r="D1467" s="34" t="str">
        <f t="shared" si="22"/>
        <v>7963</v>
      </c>
      <c r="E1467" s="3">
        <v>1121.01</v>
      </c>
    </row>
    <row r="1468" spans="1:5" ht="14.5" x14ac:dyDescent="0.4">
      <c r="A1468" s="2" t="s">
        <v>10</v>
      </c>
      <c r="B1468" s="2" t="s">
        <v>5</v>
      </c>
      <c r="C1468" s="2" t="s">
        <v>87</v>
      </c>
      <c r="D1468" s="34" t="str">
        <f t="shared" si="22"/>
        <v>7963</v>
      </c>
      <c r="E1468" s="3">
        <v>570.52</v>
      </c>
    </row>
    <row r="1469" spans="1:5" ht="14.5" x14ac:dyDescent="0.4">
      <c r="A1469" s="2" t="s">
        <v>11</v>
      </c>
      <c r="B1469" s="2" t="s">
        <v>5</v>
      </c>
      <c r="C1469" s="2" t="s">
        <v>87</v>
      </c>
      <c r="D1469" s="34" t="str">
        <f t="shared" si="22"/>
        <v>7963</v>
      </c>
      <c r="E1469" s="3">
        <v>867.2</v>
      </c>
    </row>
    <row r="1470" spans="1:5" ht="14.5" x14ac:dyDescent="0.4">
      <c r="A1470" s="2" t="s">
        <v>12</v>
      </c>
      <c r="B1470" s="2" t="s">
        <v>5</v>
      </c>
      <c r="C1470" s="2" t="s">
        <v>87</v>
      </c>
      <c r="D1470" s="34" t="str">
        <f t="shared" si="22"/>
        <v>7963</v>
      </c>
      <c r="E1470" s="3">
        <v>813.4</v>
      </c>
    </row>
    <row r="1471" spans="1:5" ht="14.5" x14ac:dyDescent="0.4">
      <c r="A1471" s="2" t="s">
        <v>13</v>
      </c>
      <c r="B1471" s="2" t="s">
        <v>5</v>
      </c>
      <c r="C1471" s="2" t="s">
        <v>87</v>
      </c>
      <c r="D1471" s="34" t="str">
        <f t="shared" si="22"/>
        <v>7963</v>
      </c>
      <c r="E1471" s="3">
        <v>739.59</v>
      </c>
    </row>
    <row r="1472" spans="1:5" ht="14.5" x14ac:dyDescent="0.4">
      <c r="A1472" s="2" t="s">
        <v>14</v>
      </c>
      <c r="B1472" s="2" t="s">
        <v>5</v>
      </c>
      <c r="C1472" s="2" t="s">
        <v>87</v>
      </c>
      <c r="D1472" s="34" t="str">
        <f t="shared" si="22"/>
        <v>7963</v>
      </c>
      <c r="E1472" s="3">
        <v>768.9</v>
      </c>
    </row>
    <row r="1473" spans="1:5" ht="14.5" x14ac:dyDescent="0.4">
      <c r="A1473" s="2" t="s">
        <v>15</v>
      </c>
      <c r="B1473" s="2" t="s">
        <v>5</v>
      </c>
      <c r="C1473" s="2" t="s">
        <v>87</v>
      </c>
      <c r="D1473" s="34" t="str">
        <f t="shared" si="22"/>
        <v>7963</v>
      </c>
      <c r="E1473" s="3">
        <v>818.6</v>
      </c>
    </row>
    <row r="1474" spans="1:5" ht="14.5" x14ac:dyDescent="0.4">
      <c r="A1474" s="2" t="s">
        <v>16</v>
      </c>
      <c r="B1474" s="2" t="s">
        <v>5</v>
      </c>
      <c r="C1474" s="2" t="s">
        <v>87</v>
      </c>
      <c r="D1474" s="34" t="str">
        <f t="shared" si="22"/>
        <v>7963</v>
      </c>
      <c r="E1474" s="3">
        <v>759.53</v>
      </c>
    </row>
    <row r="1475" spans="1:5" ht="14.5" x14ac:dyDescent="0.4">
      <c r="A1475" s="2" t="s">
        <v>17</v>
      </c>
      <c r="B1475" s="2" t="s">
        <v>5</v>
      </c>
      <c r="C1475" s="2" t="s">
        <v>87</v>
      </c>
      <c r="D1475" s="34" t="str">
        <f t="shared" ref="D1475:D1538" si="23">MID(C1475,2,4)</f>
        <v>7963</v>
      </c>
      <c r="E1475" s="3">
        <v>752.85</v>
      </c>
    </row>
    <row r="1476" spans="1:5" ht="14.5" x14ac:dyDescent="0.4">
      <c r="A1476" s="2" t="s">
        <v>18</v>
      </c>
      <c r="B1476" s="2" t="s">
        <v>5</v>
      </c>
      <c r="C1476" s="2" t="s">
        <v>87</v>
      </c>
      <c r="D1476" s="34" t="str">
        <f t="shared" si="23"/>
        <v>7963</v>
      </c>
      <c r="E1476" s="3">
        <v>386.43</v>
      </c>
    </row>
    <row r="1477" spans="1:5" ht="14.5" x14ac:dyDescent="0.4">
      <c r="A1477" s="2" t="s">
        <v>19</v>
      </c>
      <c r="B1477" s="2" t="s">
        <v>5</v>
      </c>
      <c r="C1477" s="2" t="s">
        <v>87</v>
      </c>
      <c r="D1477" s="34" t="str">
        <f t="shared" si="23"/>
        <v>7963</v>
      </c>
      <c r="E1477" s="3">
        <v>0</v>
      </c>
    </row>
    <row r="1478" spans="1:5" ht="14.5" x14ac:dyDescent="0.4">
      <c r="A1478" s="2" t="s">
        <v>20</v>
      </c>
      <c r="B1478" s="2" t="s">
        <v>5</v>
      </c>
      <c r="C1478" s="2" t="s">
        <v>87</v>
      </c>
      <c r="D1478" s="34" t="str">
        <f t="shared" si="23"/>
        <v>7963</v>
      </c>
      <c r="E1478" s="3">
        <v>4.41</v>
      </c>
    </row>
    <row r="1479" spans="1:5" ht="14.5" x14ac:dyDescent="0.4">
      <c r="A1479" s="2" t="s">
        <v>21</v>
      </c>
      <c r="B1479" s="2" t="s">
        <v>5</v>
      </c>
      <c r="C1479" s="2" t="s">
        <v>87</v>
      </c>
      <c r="D1479" s="34" t="str">
        <f t="shared" si="23"/>
        <v>7963</v>
      </c>
      <c r="E1479" s="3">
        <v>7.91</v>
      </c>
    </row>
    <row r="1480" spans="1:5" ht="14.5" x14ac:dyDescent="0.4">
      <c r="A1480" s="2" t="s">
        <v>22</v>
      </c>
      <c r="B1480" s="2" t="s">
        <v>5</v>
      </c>
      <c r="C1480" s="2" t="s">
        <v>87</v>
      </c>
      <c r="D1480" s="34" t="str">
        <f t="shared" si="23"/>
        <v>7963</v>
      </c>
      <c r="E1480" s="3">
        <v>0</v>
      </c>
    </row>
    <row r="1481" spans="1:5" ht="14.5" x14ac:dyDescent="0.4">
      <c r="A1481" s="2" t="s">
        <v>23</v>
      </c>
      <c r="B1481" s="2" t="s">
        <v>5</v>
      </c>
      <c r="C1481" s="2" t="s">
        <v>87</v>
      </c>
      <c r="D1481" s="34" t="str">
        <f t="shared" si="23"/>
        <v>7963</v>
      </c>
      <c r="E1481" s="3">
        <v>4.41</v>
      </c>
    </row>
    <row r="1482" spans="1:5" ht="14.5" x14ac:dyDescent="0.4">
      <c r="A1482" s="2" t="s">
        <v>24</v>
      </c>
      <c r="B1482" s="2" t="s">
        <v>5</v>
      </c>
      <c r="C1482" s="2" t="s">
        <v>87</v>
      </c>
      <c r="D1482" s="34" t="str">
        <f t="shared" si="23"/>
        <v>7963</v>
      </c>
      <c r="E1482" s="3">
        <v>4.41</v>
      </c>
    </row>
    <row r="1483" spans="1:5" ht="14.5" x14ac:dyDescent="0.4">
      <c r="A1483" s="2" t="s">
        <v>25</v>
      </c>
      <c r="B1483" s="2" t="s">
        <v>5</v>
      </c>
      <c r="C1483" s="2" t="s">
        <v>87</v>
      </c>
      <c r="D1483" s="34" t="str">
        <f t="shared" si="23"/>
        <v>7963</v>
      </c>
      <c r="E1483" s="3">
        <v>0</v>
      </c>
    </row>
    <row r="1484" spans="1:5" ht="14.5" x14ac:dyDescent="0.4">
      <c r="A1484" s="2" t="s">
        <v>26</v>
      </c>
      <c r="B1484" s="2" t="s">
        <v>5</v>
      </c>
      <c r="C1484" s="2" t="s">
        <v>87</v>
      </c>
      <c r="D1484" s="34" t="str">
        <f t="shared" si="23"/>
        <v>7963</v>
      </c>
      <c r="E1484" s="3">
        <v>8.82</v>
      </c>
    </row>
    <row r="1485" spans="1:5" ht="14.5" x14ac:dyDescent="0.4">
      <c r="A1485" s="2" t="s">
        <v>27</v>
      </c>
      <c r="B1485" s="2" t="s">
        <v>5</v>
      </c>
      <c r="C1485" s="2" t="s">
        <v>87</v>
      </c>
      <c r="D1485" s="34" t="str">
        <f t="shared" si="23"/>
        <v>7963</v>
      </c>
      <c r="E1485" s="3">
        <v>11.41</v>
      </c>
    </row>
    <row r="1486" spans="1:5" ht="14.5" x14ac:dyDescent="0.4">
      <c r="A1486" s="2" t="s">
        <v>28</v>
      </c>
      <c r="B1486" s="2" t="s">
        <v>5</v>
      </c>
      <c r="C1486" s="2" t="s">
        <v>87</v>
      </c>
      <c r="D1486" s="34" t="str">
        <f t="shared" si="23"/>
        <v>7963</v>
      </c>
      <c r="E1486" s="3">
        <v>0</v>
      </c>
    </row>
    <row r="1487" spans="1:5" ht="14.5" x14ac:dyDescent="0.4">
      <c r="A1487" s="2" t="s">
        <v>29</v>
      </c>
      <c r="B1487" s="2" t="s">
        <v>5</v>
      </c>
      <c r="C1487" s="2" t="s">
        <v>87</v>
      </c>
      <c r="D1487" s="34" t="str">
        <f t="shared" si="23"/>
        <v>7963</v>
      </c>
      <c r="E1487" s="3">
        <v>0</v>
      </c>
    </row>
    <row r="1488" spans="1:5" ht="14.5" x14ac:dyDescent="0.4">
      <c r="A1488" s="2" t="s">
        <v>30</v>
      </c>
      <c r="B1488" s="2" t="s">
        <v>5</v>
      </c>
      <c r="C1488" s="2" t="s">
        <v>87</v>
      </c>
      <c r="D1488" s="34" t="str">
        <f t="shared" si="23"/>
        <v>7963</v>
      </c>
      <c r="E1488" s="3">
        <v>4.41</v>
      </c>
    </row>
    <row r="1489" spans="1:5" ht="14.5" x14ac:dyDescent="0.4">
      <c r="A1489" s="2" t="s">
        <v>31</v>
      </c>
      <c r="B1489" s="2" t="s">
        <v>5</v>
      </c>
      <c r="C1489" s="2" t="s">
        <v>87</v>
      </c>
      <c r="D1489" s="34" t="str">
        <f t="shared" si="23"/>
        <v>7963</v>
      </c>
      <c r="E1489" s="3">
        <v>0</v>
      </c>
    </row>
    <row r="1490" spans="1:5" ht="14.5" x14ac:dyDescent="0.4">
      <c r="A1490" s="2" t="s">
        <v>32</v>
      </c>
      <c r="B1490" s="2" t="s">
        <v>5</v>
      </c>
      <c r="C1490" s="2" t="s">
        <v>87</v>
      </c>
      <c r="D1490" s="34" t="str">
        <f t="shared" si="23"/>
        <v>7963</v>
      </c>
      <c r="E1490" s="3">
        <v>0</v>
      </c>
    </row>
    <row r="1491" spans="1:5" ht="14.5" x14ac:dyDescent="0.4">
      <c r="A1491" s="2" t="s">
        <v>33</v>
      </c>
      <c r="B1491" s="2" t="s">
        <v>5</v>
      </c>
      <c r="C1491" s="2" t="s">
        <v>87</v>
      </c>
      <c r="D1491" s="34" t="str">
        <f t="shared" si="23"/>
        <v>7963</v>
      </c>
      <c r="E1491" s="3">
        <v>0</v>
      </c>
    </row>
    <row r="1492" spans="1:5" ht="14.5" x14ac:dyDescent="0.4">
      <c r="A1492" s="2" t="s">
        <v>34</v>
      </c>
      <c r="B1492" s="2" t="s">
        <v>5</v>
      </c>
      <c r="C1492" s="2" t="s">
        <v>87</v>
      </c>
      <c r="D1492" s="34" t="str">
        <f t="shared" si="23"/>
        <v>7963</v>
      </c>
      <c r="E1492" s="3">
        <v>0</v>
      </c>
    </row>
    <row r="1493" spans="1:5" ht="14.5" x14ac:dyDescent="0.4">
      <c r="A1493" s="2" t="s">
        <v>4</v>
      </c>
      <c r="B1493" s="2" t="s">
        <v>5</v>
      </c>
      <c r="C1493" s="2" t="s">
        <v>88</v>
      </c>
      <c r="D1493" s="34" t="str">
        <f t="shared" si="23"/>
        <v>7971</v>
      </c>
      <c r="E1493" s="3">
        <v>607.5</v>
      </c>
    </row>
    <row r="1494" spans="1:5" ht="14.5" x14ac:dyDescent="0.4">
      <c r="A1494" s="2" t="s">
        <v>7</v>
      </c>
      <c r="B1494" s="2" t="s">
        <v>5</v>
      </c>
      <c r="C1494" s="2" t="s">
        <v>88</v>
      </c>
      <c r="D1494" s="34" t="str">
        <f t="shared" si="23"/>
        <v>7971</v>
      </c>
      <c r="E1494" s="3">
        <v>563.5</v>
      </c>
    </row>
    <row r="1495" spans="1:5" ht="14.5" x14ac:dyDescent="0.4">
      <c r="A1495" s="2" t="s">
        <v>8</v>
      </c>
      <c r="B1495" s="2" t="s">
        <v>5</v>
      </c>
      <c r="C1495" s="2" t="s">
        <v>88</v>
      </c>
      <c r="D1495" s="34" t="str">
        <f t="shared" si="23"/>
        <v>7971</v>
      </c>
      <c r="E1495" s="3">
        <v>568.5</v>
      </c>
    </row>
    <row r="1496" spans="1:5" ht="14.5" x14ac:dyDescent="0.4">
      <c r="A1496" s="2" t="s">
        <v>9</v>
      </c>
      <c r="B1496" s="2" t="s">
        <v>5</v>
      </c>
      <c r="C1496" s="2" t="s">
        <v>88</v>
      </c>
      <c r="D1496" s="34" t="str">
        <f t="shared" si="23"/>
        <v>7971</v>
      </c>
      <c r="E1496" s="3">
        <v>440.5</v>
      </c>
    </row>
    <row r="1497" spans="1:5" ht="14.5" x14ac:dyDescent="0.4">
      <c r="A1497" s="2" t="s">
        <v>10</v>
      </c>
      <c r="B1497" s="2" t="s">
        <v>5</v>
      </c>
      <c r="C1497" s="2" t="s">
        <v>88</v>
      </c>
      <c r="D1497" s="34" t="str">
        <f t="shared" si="23"/>
        <v>7971</v>
      </c>
      <c r="E1497" s="3">
        <v>380</v>
      </c>
    </row>
    <row r="1498" spans="1:5" ht="14.5" x14ac:dyDescent="0.4">
      <c r="A1498" s="2" t="s">
        <v>11</v>
      </c>
      <c r="B1498" s="2" t="s">
        <v>5</v>
      </c>
      <c r="C1498" s="2" t="s">
        <v>88</v>
      </c>
      <c r="D1498" s="34" t="str">
        <f t="shared" si="23"/>
        <v>7971</v>
      </c>
      <c r="E1498" s="3">
        <v>466.5</v>
      </c>
    </row>
    <row r="1499" spans="1:5" ht="14.5" x14ac:dyDescent="0.4">
      <c r="A1499" s="2" t="s">
        <v>12</v>
      </c>
      <c r="B1499" s="2" t="s">
        <v>5</v>
      </c>
      <c r="C1499" s="2" t="s">
        <v>88</v>
      </c>
      <c r="D1499" s="34" t="str">
        <f t="shared" si="23"/>
        <v>7971</v>
      </c>
      <c r="E1499" s="3">
        <v>223.5</v>
      </c>
    </row>
    <row r="1500" spans="1:5" ht="14.5" x14ac:dyDescent="0.4">
      <c r="A1500" s="2" t="s">
        <v>13</v>
      </c>
      <c r="B1500" s="2" t="s">
        <v>5</v>
      </c>
      <c r="C1500" s="2" t="s">
        <v>88</v>
      </c>
      <c r="D1500" s="34" t="str">
        <f t="shared" si="23"/>
        <v>7971</v>
      </c>
      <c r="E1500" s="3">
        <v>143</v>
      </c>
    </row>
    <row r="1501" spans="1:5" ht="14.5" x14ac:dyDescent="0.4">
      <c r="A1501" s="2" t="s">
        <v>14</v>
      </c>
      <c r="B1501" s="2" t="s">
        <v>5</v>
      </c>
      <c r="C1501" s="2" t="s">
        <v>88</v>
      </c>
      <c r="D1501" s="34" t="str">
        <f t="shared" si="23"/>
        <v>7971</v>
      </c>
      <c r="E1501" s="3">
        <v>461.5</v>
      </c>
    </row>
    <row r="1502" spans="1:5" ht="14.5" x14ac:dyDescent="0.4">
      <c r="A1502" s="2" t="s">
        <v>15</v>
      </c>
      <c r="B1502" s="2" t="s">
        <v>5</v>
      </c>
      <c r="C1502" s="2" t="s">
        <v>88</v>
      </c>
      <c r="D1502" s="34" t="str">
        <f t="shared" si="23"/>
        <v>7971</v>
      </c>
      <c r="E1502" s="3">
        <v>475</v>
      </c>
    </row>
    <row r="1503" spans="1:5" ht="14.5" x14ac:dyDescent="0.4">
      <c r="A1503" s="2" t="s">
        <v>16</v>
      </c>
      <c r="B1503" s="2" t="s">
        <v>5</v>
      </c>
      <c r="C1503" s="2" t="s">
        <v>88</v>
      </c>
      <c r="D1503" s="34" t="str">
        <f t="shared" si="23"/>
        <v>7971</v>
      </c>
      <c r="E1503" s="3">
        <v>434.1</v>
      </c>
    </row>
    <row r="1504" spans="1:5" ht="14.5" x14ac:dyDescent="0.4">
      <c r="A1504" s="2" t="s">
        <v>17</v>
      </c>
      <c r="B1504" s="2" t="s">
        <v>5</v>
      </c>
      <c r="C1504" s="2" t="s">
        <v>88</v>
      </c>
      <c r="D1504" s="34" t="str">
        <f t="shared" si="23"/>
        <v>7971</v>
      </c>
      <c r="E1504" s="3">
        <v>464.5</v>
      </c>
    </row>
    <row r="1505" spans="1:5" ht="14.5" x14ac:dyDescent="0.4">
      <c r="A1505" s="2" t="s">
        <v>18</v>
      </c>
      <c r="B1505" s="2" t="s">
        <v>5</v>
      </c>
      <c r="C1505" s="2" t="s">
        <v>88</v>
      </c>
      <c r="D1505" s="34" t="str">
        <f t="shared" si="23"/>
        <v>7971</v>
      </c>
      <c r="E1505" s="3">
        <v>467</v>
      </c>
    </row>
    <row r="1506" spans="1:5" ht="14.5" x14ac:dyDescent="0.4">
      <c r="A1506" s="2" t="s">
        <v>19</v>
      </c>
      <c r="B1506" s="2" t="s">
        <v>5</v>
      </c>
      <c r="C1506" s="2" t="s">
        <v>88</v>
      </c>
      <c r="D1506" s="34" t="str">
        <f t="shared" si="23"/>
        <v>7971</v>
      </c>
      <c r="E1506" s="3">
        <v>378.5</v>
      </c>
    </row>
    <row r="1507" spans="1:5" ht="14.5" x14ac:dyDescent="0.4">
      <c r="A1507" s="2" t="s">
        <v>20</v>
      </c>
      <c r="B1507" s="2" t="s">
        <v>5</v>
      </c>
      <c r="C1507" s="2" t="s">
        <v>88</v>
      </c>
      <c r="D1507" s="34" t="str">
        <f t="shared" si="23"/>
        <v>7971</v>
      </c>
      <c r="E1507" s="3">
        <v>0</v>
      </c>
    </row>
    <row r="1508" spans="1:5" ht="14.5" x14ac:dyDescent="0.4">
      <c r="A1508" s="2" t="s">
        <v>21</v>
      </c>
      <c r="B1508" s="2" t="s">
        <v>5</v>
      </c>
      <c r="C1508" s="2" t="s">
        <v>88</v>
      </c>
      <c r="D1508" s="34" t="str">
        <f t="shared" si="23"/>
        <v>7971</v>
      </c>
      <c r="E1508" s="3">
        <v>0</v>
      </c>
    </row>
    <row r="1509" spans="1:5" ht="14.5" x14ac:dyDescent="0.4">
      <c r="A1509" s="2" t="s">
        <v>22</v>
      </c>
      <c r="B1509" s="2" t="s">
        <v>5</v>
      </c>
      <c r="C1509" s="2" t="s">
        <v>88</v>
      </c>
      <c r="D1509" s="34" t="str">
        <f t="shared" si="23"/>
        <v>7971</v>
      </c>
      <c r="E1509" s="3">
        <v>0</v>
      </c>
    </row>
    <row r="1510" spans="1:5" ht="14.5" x14ac:dyDescent="0.4">
      <c r="A1510" s="2" t="s">
        <v>23</v>
      </c>
      <c r="B1510" s="2" t="s">
        <v>5</v>
      </c>
      <c r="C1510" s="2" t="s">
        <v>88</v>
      </c>
      <c r="D1510" s="34" t="str">
        <f t="shared" si="23"/>
        <v>7971</v>
      </c>
      <c r="E1510" s="3">
        <v>0</v>
      </c>
    </row>
    <row r="1511" spans="1:5" ht="14.5" x14ac:dyDescent="0.4">
      <c r="A1511" s="2" t="s">
        <v>24</v>
      </c>
      <c r="B1511" s="2" t="s">
        <v>5</v>
      </c>
      <c r="C1511" s="2" t="s">
        <v>88</v>
      </c>
      <c r="D1511" s="34" t="str">
        <f t="shared" si="23"/>
        <v>7971</v>
      </c>
      <c r="E1511" s="3">
        <v>0</v>
      </c>
    </row>
    <row r="1512" spans="1:5" ht="14.5" x14ac:dyDescent="0.4">
      <c r="A1512" s="2" t="s">
        <v>25</v>
      </c>
      <c r="B1512" s="2" t="s">
        <v>5</v>
      </c>
      <c r="C1512" s="2" t="s">
        <v>88</v>
      </c>
      <c r="D1512" s="34" t="str">
        <f t="shared" si="23"/>
        <v>7971</v>
      </c>
      <c r="E1512" s="3">
        <v>0</v>
      </c>
    </row>
    <row r="1513" spans="1:5" ht="14.5" x14ac:dyDescent="0.4">
      <c r="A1513" s="2" t="s">
        <v>26</v>
      </c>
      <c r="B1513" s="2" t="s">
        <v>5</v>
      </c>
      <c r="C1513" s="2" t="s">
        <v>88</v>
      </c>
      <c r="D1513" s="34" t="str">
        <f t="shared" si="23"/>
        <v>7971</v>
      </c>
      <c r="E1513" s="3">
        <v>3.5</v>
      </c>
    </row>
    <row r="1514" spans="1:5" ht="14.5" x14ac:dyDescent="0.4">
      <c r="A1514" s="2" t="s">
        <v>27</v>
      </c>
      <c r="B1514" s="2" t="s">
        <v>5</v>
      </c>
      <c r="C1514" s="2" t="s">
        <v>88</v>
      </c>
      <c r="D1514" s="34" t="str">
        <f t="shared" si="23"/>
        <v>7971</v>
      </c>
      <c r="E1514" s="3">
        <v>0</v>
      </c>
    </row>
    <row r="1515" spans="1:5" ht="14.5" x14ac:dyDescent="0.4">
      <c r="A1515" s="2" t="s">
        <v>28</v>
      </c>
      <c r="B1515" s="2" t="s">
        <v>5</v>
      </c>
      <c r="C1515" s="2" t="s">
        <v>88</v>
      </c>
      <c r="D1515" s="34" t="str">
        <f t="shared" si="23"/>
        <v>7971</v>
      </c>
      <c r="E1515" s="3">
        <v>0</v>
      </c>
    </row>
    <row r="1516" spans="1:5" ht="14.5" x14ac:dyDescent="0.4">
      <c r="A1516" s="2" t="s">
        <v>29</v>
      </c>
      <c r="B1516" s="2" t="s">
        <v>5</v>
      </c>
      <c r="C1516" s="2" t="s">
        <v>88</v>
      </c>
      <c r="D1516" s="34" t="str">
        <f t="shared" si="23"/>
        <v>7971</v>
      </c>
      <c r="E1516" s="3">
        <v>0</v>
      </c>
    </row>
    <row r="1517" spans="1:5" ht="14.5" x14ac:dyDescent="0.4">
      <c r="A1517" s="2" t="s">
        <v>30</v>
      </c>
      <c r="B1517" s="2" t="s">
        <v>5</v>
      </c>
      <c r="C1517" s="2" t="s">
        <v>88</v>
      </c>
      <c r="D1517" s="34" t="str">
        <f t="shared" si="23"/>
        <v>7971</v>
      </c>
      <c r="E1517" s="3">
        <v>0</v>
      </c>
    </row>
    <row r="1518" spans="1:5" ht="14.5" x14ac:dyDescent="0.4">
      <c r="A1518" s="2" t="s">
        <v>31</v>
      </c>
      <c r="B1518" s="2" t="s">
        <v>5</v>
      </c>
      <c r="C1518" s="2" t="s">
        <v>88</v>
      </c>
      <c r="D1518" s="34" t="str">
        <f t="shared" si="23"/>
        <v>7971</v>
      </c>
      <c r="E1518" s="3">
        <v>0</v>
      </c>
    </row>
    <row r="1519" spans="1:5" ht="14.5" x14ac:dyDescent="0.4">
      <c r="A1519" s="2" t="s">
        <v>32</v>
      </c>
      <c r="B1519" s="2" t="s">
        <v>5</v>
      </c>
      <c r="C1519" s="2" t="s">
        <v>88</v>
      </c>
      <c r="D1519" s="34" t="str">
        <f t="shared" si="23"/>
        <v>7971</v>
      </c>
      <c r="E1519" s="3">
        <v>243.5</v>
      </c>
    </row>
    <row r="1520" spans="1:5" ht="14.5" x14ac:dyDescent="0.4">
      <c r="A1520" s="2" t="s">
        <v>33</v>
      </c>
      <c r="B1520" s="2" t="s">
        <v>5</v>
      </c>
      <c r="C1520" s="2" t="s">
        <v>88</v>
      </c>
      <c r="D1520" s="34" t="str">
        <f t="shared" si="23"/>
        <v>7971</v>
      </c>
      <c r="E1520" s="3">
        <v>360</v>
      </c>
    </row>
    <row r="1521" spans="1:5" ht="14.5" x14ac:dyDescent="0.4">
      <c r="A1521" s="2" t="s">
        <v>34</v>
      </c>
      <c r="B1521" s="2" t="s">
        <v>5</v>
      </c>
      <c r="C1521" s="2" t="s">
        <v>88</v>
      </c>
      <c r="D1521" s="34" t="str">
        <f t="shared" si="23"/>
        <v>7971</v>
      </c>
      <c r="E1521" s="3">
        <v>345</v>
      </c>
    </row>
    <row r="1522" spans="1:5" ht="14.5" x14ac:dyDescent="0.4">
      <c r="A1522" s="2" t="s">
        <v>35</v>
      </c>
      <c r="B1522" s="2" t="s">
        <v>5</v>
      </c>
      <c r="C1522" s="2" t="s">
        <v>88</v>
      </c>
      <c r="D1522" s="34" t="str">
        <f t="shared" si="23"/>
        <v>7971</v>
      </c>
      <c r="E1522" s="3">
        <v>445</v>
      </c>
    </row>
    <row r="1523" spans="1:5" ht="14.5" x14ac:dyDescent="0.4">
      <c r="A1523" s="2" t="s">
        <v>4</v>
      </c>
      <c r="B1523" s="2" t="s">
        <v>5</v>
      </c>
      <c r="C1523" s="2" t="s">
        <v>89</v>
      </c>
      <c r="D1523" s="34" t="str">
        <f t="shared" si="23"/>
        <v>7983</v>
      </c>
      <c r="E1523" s="3">
        <v>10000</v>
      </c>
    </row>
    <row r="1524" spans="1:5" ht="14.5" x14ac:dyDescent="0.4">
      <c r="A1524" s="2" t="s">
        <v>7</v>
      </c>
      <c r="B1524" s="2" t="s">
        <v>5</v>
      </c>
      <c r="C1524" s="2" t="s">
        <v>89</v>
      </c>
      <c r="D1524" s="34" t="str">
        <f t="shared" si="23"/>
        <v>7983</v>
      </c>
      <c r="E1524" s="3">
        <v>10002.200000000001</v>
      </c>
    </row>
    <row r="1525" spans="1:5" ht="14.5" x14ac:dyDescent="0.4">
      <c r="A1525" s="2" t="s">
        <v>8</v>
      </c>
      <c r="B1525" s="2" t="s">
        <v>5</v>
      </c>
      <c r="C1525" s="2" t="s">
        <v>89</v>
      </c>
      <c r="D1525" s="34" t="str">
        <f t="shared" si="23"/>
        <v>7983</v>
      </c>
      <c r="E1525" s="3">
        <v>10008.799999999999</v>
      </c>
    </row>
    <row r="1526" spans="1:5" ht="14.5" x14ac:dyDescent="0.4">
      <c r="A1526" s="2" t="s">
        <v>9</v>
      </c>
      <c r="B1526" s="2" t="s">
        <v>5</v>
      </c>
      <c r="C1526" s="2" t="s">
        <v>89</v>
      </c>
      <c r="D1526" s="34" t="str">
        <f t="shared" si="23"/>
        <v>7983</v>
      </c>
      <c r="E1526" s="3">
        <v>9992.2999999999993</v>
      </c>
    </row>
    <row r="1527" spans="1:5" ht="14.5" x14ac:dyDescent="0.4">
      <c r="A1527" s="2" t="s">
        <v>10</v>
      </c>
      <c r="B1527" s="2" t="s">
        <v>5</v>
      </c>
      <c r="C1527" s="2" t="s">
        <v>89</v>
      </c>
      <c r="D1527" s="34" t="str">
        <f t="shared" si="23"/>
        <v>7983</v>
      </c>
      <c r="E1527" s="3">
        <v>9988.4</v>
      </c>
    </row>
    <row r="1528" spans="1:5" ht="14.5" x14ac:dyDescent="0.4">
      <c r="A1528" s="2" t="s">
        <v>11</v>
      </c>
      <c r="B1528" s="2" t="s">
        <v>5</v>
      </c>
      <c r="C1528" s="2" t="s">
        <v>89</v>
      </c>
      <c r="D1528" s="34" t="str">
        <f t="shared" si="23"/>
        <v>7983</v>
      </c>
      <c r="E1528" s="3">
        <v>9965.7000000000007</v>
      </c>
    </row>
    <row r="1529" spans="1:5" ht="14.5" x14ac:dyDescent="0.4">
      <c r="A1529" s="2" t="s">
        <v>12</v>
      </c>
      <c r="B1529" s="2" t="s">
        <v>5</v>
      </c>
      <c r="C1529" s="2" t="s">
        <v>89</v>
      </c>
      <c r="D1529" s="34" t="str">
        <f t="shared" si="23"/>
        <v>7983</v>
      </c>
      <c r="E1529" s="3">
        <v>9934.2000000000007</v>
      </c>
    </row>
    <row r="1530" spans="1:5" ht="14.5" x14ac:dyDescent="0.4">
      <c r="A1530" s="2" t="s">
        <v>13</v>
      </c>
      <c r="B1530" s="2" t="s">
        <v>5</v>
      </c>
      <c r="C1530" s="2" t="s">
        <v>89</v>
      </c>
      <c r="D1530" s="34" t="str">
        <f t="shared" si="23"/>
        <v>7983</v>
      </c>
      <c r="E1530" s="3">
        <v>10020.6</v>
      </c>
    </row>
    <row r="1531" spans="1:5" ht="14.5" x14ac:dyDescent="0.4">
      <c r="A1531" s="2" t="s">
        <v>14</v>
      </c>
      <c r="B1531" s="2" t="s">
        <v>5</v>
      </c>
      <c r="C1531" s="2" t="s">
        <v>89</v>
      </c>
      <c r="D1531" s="34" t="str">
        <f t="shared" si="23"/>
        <v>7983</v>
      </c>
      <c r="E1531" s="3">
        <v>10018.34</v>
      </c>
    </row>
    <row r="1532" spans="1:5" ht="14.5" x14ac:dyDescent="0.4">
      <c r="A1532" s="2" t="s">
        <v>15</v>
      </c>
      <c r="B1532" s="2" t="s">
        <v>5</v>
      </c>
      <c r="C1532" s="2" t="s">
        <v>89</v>
      </c>
      <c r="D1532" s="34" t="str">
        <f t="shared" si="23"/>
        <v>7983</v>
      </c>
      <c r="E1532" s="3">
        <v>10004.4</v>
      </c>
    </row>
    <row r="1533" spans="1:5" ht="14.5" x14ac:dyDescent="0.4">
      <c r="A1533" s="2" t="s">
        <v>16</v>
      </c>
      <c r="B1533" s="2" t="s">
        <v>5</v>
      </c>
      <c r="C1533" s="2" t="s">
        <v>89</v>
      </c>
      <c r="D1533" s="34" t="str">
        <f t="shared" si="23"/>
        <v>7983</v>
      </c>
      <c r="E1533" s="3">
        <v>10000</v>
      </c>
    </row>
    <row r="1534" spans="1:5" ht="14.5" x14ac:dyDescent="0.4">
      <c r="A1534" s="2" t="s">
        <v>17</v>
      </c>
      <c r="B1534" s="2" t="s">
        <v>5</v>
      </c>
      <c r="C1534" s="2" t="s">
        <v>89</v>
      </c>
      <c r="D1534" s="34" t="str">
        <f t="shared" si="23"/>
        <v>7983</v>
      </c>
      <c r="E1534" s="3">
        <v>9951.31</v>
      </c>
    </row>
    <row r="1535" spans="1:5" ht="14.5" x14ac:dyDescent="0.4">
      <c r="A1535" s="2" t="s">
        <v>18</v>
      </c>
      <c r="B1535" s="2" t="s">
        <v>5</v>
      </c>
      <c r="C1535" s="2" t="s">
        <v>89</v>
      </c>
      <c r="D1535" s="34" t="str">
        <f t="shared" si="23"/>
        <v>7983</v>
      </c>
      <c r="E1535" s="3">
        <v>10006.6</v>
      </c>
    </row>
    <row r="1536" spans="1:5" ht="14.5" x14ac:dyDescent="0.4">
      <c r="A1536" s="2" t="s">
        <v>19</v>
      </c>
      <c r="B1536" s="2" t="s">
        <v>5</v>
      </c>
      <c r="C1536" s="2" t="s">
        <v>89</v>
      </c>
      <c r="D1536" s="34" t="str">
        <f t="shared" si="23"/>
        <v>7983</v>
      </c>
      <c r="E1536" s="3">
        <v>9960.36</v>
      </c>
    </row>
    <row r="1537" spans="1:5" ht="14.5" x14ac:dyDescent="0.4">
      <c r="A1537" s="2" t="s">
        <v>20</v>
      </c>
      <c r="B1537" s="2" t="s">
        <v>5</v>
      </c>
      <c r="C1537" s="2" t="s">
        <v>89</v>
      </c>
      <c r="D1537" s="34" t="str">
        <f t="shared" si="23"/>
        <v>7983</v>
      </c>
      <c r="E1537" s="3">
        <v>9149.2999999999993</v>
      </c>
    </row>
    <row r="1538" spans="1:5" ht="14.5" x14ac:dyDescent="0.4">
      <c r="A1538" s="2" t="s">
        <v>21</v>
      </c>
      <c r="B1538" s="2" t="s">
        <v>5</v>
      </c>
      <c r="C1538" s="2" t="s">
        <v>89</v>
      </c>
      <c r="D1538" s="34" t="str">
        <f t="shared" si="23"/>
        <v>7983</v>
      </c>
      <c r="E1538" s="3">
        <v>9995</v>
      </c>
    </row>
    <row r="1539" spans="1:5" ht="14.5" x14ac:dyDescent="0.4">
      <c r="A1539" s="2" t="s">
        <v>22</v>
      </c>
      <c r="B1539" s="2" t="s">
        <v>5</v>
      </c>
      <c r="C1539" s="2" t="s">
        <v>89</v>
      </c>
      <c r="D1539" s="34" t="str">
        <f t="shared" ref="D1539:D1602" si="24">MID(C1539,2,4)</f>
        <v>7983</v>
      </c>
      <c r="E1539" s="3">
        <v>9954.2000000000007</v>
      </c>
    </row>
    <row r="1540" spans="1:5" ht="14.5" x14ac:dyDescent="0.4">
      <c r="A1540" s="2" t="s">
        <v>23</v>
      </c>
      <c r="B1540" s="2" t="s">
        <v>5</v>
      </c>
      <c r="C1540" s="2" t="s">
        <v>89</v>
      </c>
      <c r="D1540" s="34" t="str">
        <f t="shared" si="24"/>
        <v>7983</v>
      </c>
      <c r="E1540" s="3">
        <v>9993</v>
      </c>
    </row>
    <row r="1541" spans="1:5" ht="14.5" x14ac:dyDescent="0.4">
      <c r="A1541" s="2" t="s">
        <v>24</v>
      </c>
      <c r="B1541" s="2" t="s">
        <v>5</v>
      </c>
      <c r="C1541" s="2" t="s">
        <v>89</v>
      </c>
      <c r="D1541" s="34" t="str">
        <f t="shared" si="24"/>
        <v>7983</v>
      </c>
      <c r="E1541" s="3">
        <v>9996.33</v>
      </c>
    </row>
    <row r="1542" spans="1:5" ht="14.5" x14ac:dyDescent="0.4">
      <c r="A1542" s="2" t="s">
        <v>25</v>
      </c>
      <c r="B1542" s="2" t="s">
        <v>5</v>
      </c>
      <c r="C1542" s="2" t="s">
        <v>89</v>
      </c>
      <c r="D1542" s="34" t="str">
        <f t="shared" si="24"/>
        <v>7983</v>
      </c>
      <c r="E1542" s="3">
        <v>9390</v>
      </c>
    </row>
    <row r="1543" spans="1:5" ht="14.5" x14ac:dyDescent="0.4">
      <c r="A1543" s="2" t="s">
        <v>26</v>
      </c>
      <c r="B1543" s="2" t="s">
        <v>5</v>
      </c>
      <c r="C1543" s="2" t="s">
        <v>89</v>
      </c>
      <c r="D1543" s="34" t="str">
        <f t="shared" si="24"/>
        <v>7983</v>
      </c>
      <c r="E1543" s="3">
        <v>9996</v>
      </c>
    </row>
    <row r="1544" spans="1:5" ht="14.5" x14ac:dyDescent="0.4">
      <c r="A1544" s="2" t="s">
        <v>27</v>
      </c>
      <c r="B1544" s="2" t="s">
        <v>5</v>
      </c>
      <c r="C1544" s="2" t="s">
        <v>89</v>
      </c>
      <c r="D1544" s="34" t="str">
        <f t="shared" si="24"/>
        <v>7983</v>
      </c>
      <c r="E1544" s="3">
        <v>9978.2999999999993</v>
      </c>
    </row>
    <row r="1545" spans="1:5" ht="14.5" x14ac:dyDescent="0.4">
      <c r="A1545" s="2" t="s">
        <v>28</v>
      </c>
      <c r="B1545" s="2" t="s">
        <v>5</v>
      </c>
      <c r="C1545" s="2" t="s">
        <v>89</v>
      </c>
      <c r="D1545" s="34" t="str">
        <f t="shared" si="24"/>
        <v>7983</v>
      </c>
      <c r="E1545" s="3">
        <v>10028.6</v>
      </c>
    </row>
    <row r="1546" spans="1:5" ht="14.5" x14ac:dyDescent="0.4">
      <c r="A1546" s="2" t="s">
        <v>29</v>
      </c>
      <c r="B1546" s="2" t="s">
        <v>5</v>
      </c>
      <c r="C1546" s="2" t="s">
        <v>89</v>
      </c>
      <c r="D1546" s="34" t="str">
        <f t="shared" si="24"/>
        <v>7983</v>
      </c>
      <c r="E1546" s="3">
        <v>9976.7000000000007</v>
      </c>
    </row>
    <row r="1547" spans="1:5" ht="14.5" x14ac:dyDescent="0.4">
      <c r="A1547" s="2" t="s">
        <v>30</v>
      </c>
      <c r="B1547" s="2" t="s">
        <v>5</v>
      </c>
      <c r="C1547" s="2" t="s">
        <v>89</v>
      </c>
      <c r="D1547" s="34" t="str">
        <f t="shared" si="24"/>
        <v>7983</v>
      </c>
      <c r="E1547" s="3">
        <v>9964.7999999999993</v>
      </c>
    </row>
    <row r="1548" spans="1:5" ht="14.5" x14ac:dyDescent="0.4">
      <c r="A1548" s="2" t="s">
        <v>31</v>
      </c>
      <c r="B1548" s="2" t="s">
        <v>5</v>
      </c>
      <c r="C1548" s="2" t="s">
        <v>89</v>
      </c>
      <c r="D1548" s="34" t="str">
        <f t="shared" si="24"/>
        <v>7983</v>
      </c>
      <c r="E1548" s="3">
        <v>9989.26</v>
      </c>
    </row>
    <row r="1549" spans="1:5" ht="14.5" x14ac:dyDescent="0.4">
      <c r="A1549" s="2" t="s">
        <v>32</v>
      </c>
      <c r="B1549" s="2" t="s">
        <v>5</v>
      </c>
      <c r="C1549" s="2" t="s">
        <v>89</v>
      </c>
      <c r="D1549" s="34" t="str">
        <f t="shared" si="24"/>
        <v>7983</v>
      </c>
      <c r="E1549" s="3">
        <v>9995.9</v>
      </c>
    </row>
    <row r="1550" spans="1:5" ht="14.5" x14ac:dyDescent="0.4">
      <c r="A1550" s="2" t="s">
        <v>33</v>
      </c>
      <c r="B1550" s="2" t="s">
        <v>5</v>
      </c>
      <c r="C1550" s="2" t="s">
        <v>89</v>
      </c>
      <c r="D1550" s="34" t="str">
        <f t="shared" si="24"/>
        <v>7983</v>
      </c>
      <c r="E1550" s="3">
        <v>9981.2000000000007</v>
      </c>
    </row>
    <row r="1551" spans="1:5" ht="14.5" x14ac:dyDescent="0.4">
      <c r="A1551" s="2" t="s">
        <v>34</v>
      </c>
      <c r="B1551" s="2" t="s">
        <v>5</v>
      </c>
      <c r="C1551" s="2" t="s">
        <v>89</v>
      </c>
      <c r="D1551" s="34" t="str">
        <f t="shared" si="24"/>
        <v>7983</v>
      </c>
      <c r="E1551" s="3">
        <v>9991.1</v>
      </c>
    </row>
    <row r="1552" spans="1:5" ht="14.5" x14ac:dyDescent="0.4">
      <c r="A1552" s="2" t="s">
        <v>35</v>
      </c>
      <c r="B1552" s="2" t="s">
        <v>5</v>
      </c>
      <c r="C1552" s="2" t="s">
        <v>89</v>
      </c>
      <c r="D1552" s="34" t="str">
        <f t="shared" si="24"/>
        <v>7983</v>
      </c>
      <c r="E1552" s="3">
        <v>10022</v>
      </c>
    </row>
    <row r="1553" spans="1:5" ht="14.5" x14ac:dyDescent="0.4">
      <c r="A1553" s="2" t="s">
        <v>4</v>
      </c>
      <c r="B1553" s="2" t="s">
        <v>5</v>
      </c>
      <c r="C1553" s="2" t="s">
        <v>90</v>
      </c>
      <c r="D1553" s="34" t="str">
        <f t="shared" si="24"/>
        <v>7988</v>
      </c>
      <c r="E1553" s="3">
        <v>744</v>
      </c>
    </row>
    <row r="1554" spans="1:5" ht="14.5" x14ac:dyDescent="0.4">
      <c r="A1554" s="2" t="s">
        <v>7</v>
      </c>
      <c r="B1554" s="2" t="s">
        <v>5</v>
      </c>
      <c r="C1554" s="2" t="s">
        <v>90</v>
      </c>
      <c r="D1554" s="34" t="str">
        <f t="shared" si="24"/>
        <v>7988</v>
      </c>
      <c r="E1554" s="3">
        <v>924</v>
      </c>
    </row>
    <row r="1555" spans="1:5" ht="14.5" x14ac:dyDescent="0.4">
      <c r="A1555" s="2" t="s">
        <v>8</v>
      </c>
      <c r="B1555" s="2" t="s">
        <v>5</v>
      </c>
      <c r="C1555" s="2" t="s">
        <v>90</v>
      </c>
      <c r="D1555" s="34" t="str">
        <f t="shared" si="24"/>
        <v>7988</v>
      </c>
      <c r="E1555" s="3">
        <v>972</v>
      </c>
    </row>
    <row r="1556" spans="1:5" ht="14.5" x14ac:dyDescent="0.4">
      <c r="A1556" s="2" t="s">
        <v>9</v>
      </c>
      <c r="B1556" s="2" t="s">
        <v>5</v>
      </c>
      <c r="C1556" s="2" t="s">
        <v>90</v>
      </c>
      <c r="D1556" s="34" t="str">
        <f t="shared" si="24"/>
        <v>7988</v>
      </c>
      <c r="E1556" s="3">
        <v>786</v>
      </c>
    </row>
    <row r="1557" spans="1:5" ht="14.5" x14ac:dyDescent="0.4">
      <c r="A1557" s="2" t="s">
        <v>10</v>
      </c>
      <c r="B1557" s="2" t="s">
        <v>5</v>
      </c>
      <c r="C1557" s="2" t="s">
        <v>90</v>
      </c>
      <c r="D1557" s="34" t="str">
        <f t="shared" si="24"/>
        <v>7988</v>
      </c>
      <c r="E1557" s="3">
        <v>576</v>
      </c>
    </row>
    <row r="1558" spans="1:5" ht="14.5" x14ac:dyDescent="0.4">
      <c r="A1558" s="2" t="s">
        <v>11</v>
      </c>
      <c r="B1558" s="2" t="s">
        <v>5</v>
      </c>
      <c r="C1558" s="2" t="s">
        <v>90</v>
      </c>
      <c r="D1558" s="34" t="str">
        <f t="shared" si="24"/>
        <v>7988</v>
      </c>
      <c r="E1558" s="3">
        <v>546</v>
      </c>
    </row>
    <row r="1559" spans="1:5" ht="14.5" x14ac:dyDescent="0.4">
      <c r="A1559" s="2" t="s">
        <v>12</v>
      </c>
      <c r="B1559" s="2" t="s">
        <v>5</v>
      </c>
      <c r="C1559" s="2" t="s">
        <v>90</v>
      </c>
      <c r="D1559" s="34" t="str">
        <f t="shared" si="24"/>
        <v>7988</v>
      </c>
      <c r="E1559" s="3">
        <v>600</v>
      </c>
    </row>
    <row r="1560" spans="1:5" ht="14.5" x14ac:dyDescent="0.4">
      <c r="A1560" s="2" t="s">
        <v>13</v>
      </c>
      <c r="B1560" s="2" t="s">
        <v>5</v>
      </c>
      <c r="C1560" s="2" t="s">
        <v>90</v>
      </c>
      <c r="D1560" s="34" t="str">
        <f t="shared" si="24"/>
        <v>7988</v>
      </c>
      <c r="E1560" s="3">
        <v>577.61</v>
      </c>
    </row>
    <row r="1561" spans="1:5" ht="14.5" x14ac:dyDescent="0.4">
      <c r="A1561" s="2" t="s">
        <v>14</v>
      </c>
      <c r="B1561" s="2" t="s">
        <v>5</v>
      </c>
      <c r="C1561" s="2" t="s">
        <v>90</v>
      </c>
      <c r="D1561" s="34" t="str">
        <f t="shared" si="24"/>
        <v>7988</v>
      </c>
      <c r="E1561" s="3">
        <v>256.99</v>
      </c>
    </row>
    <row r="1562" spans="1:5" ht="14.5" x14ac:dyDescent="0.4">
      <c r="A1562" s="2" t="s">
        <v>15</v>
      </c>
      <c r="B1562" s="2" t="s">
        <v>5</v>
      </c>
      <c r="C1562" s="2" t="s">
        <v>90</v>
      </c>
      <c r="D1562" s="34" t="str">
        <f t="shared" si="24"/>
        <v>7988</v>
      </c>
      <c r="E1562" s="3">
        <v>268.91000000000003</v>
      </c>
    </row>
    <row r="1563" spans="1:5" ht="14.5" x14ac:dyDescent="0.4">
      <c r="A1563" s="2" t="s">
        <v>16</v>
      </c>
      <c r="B1563" s="2" t="s">
        <v>5</v>
      </c>
      <c r="C1563" s="2" t="s">
        <v>90</v>
      </c>
      <c r="D1563" s="34" t="str">
        <f t="shared" si="24"/>
        <v>7988</v>
      </c>
      <c r="E1563" s="3">
        <v>205.02</v>
      </c>
    </row>
    <row r="1564" spans="1:5" ht="14.5" x14ac:dyDescent="0.4">
      <c r="A1564" s="2" t="s">
        <v>17</v>
      </c>
      <c r="B1564" s="2" t="s">
        <v>5</v>
      </c>
      <c r="C1564" s="2" t="s">
        <v>90</v>
      </c>
      <c r="D1564" s="34" t="str">
        <f t="shared" si="24"/>
        <v>7988</v>
      </c>
      <c r="E1564" s="3">
        <v>275.33</v>
      </c>
    </row>
    <row r="1565" spans="1:5" ht="14.5" x14ac:dyDescent="0.4">
      <c r="A1565" s="2" t="s">
        <v>18</v>
      </c>
      <c r="B1565" s="2" t="s">
        <v>5</v>
      </c>
      <c r="C1565" s="2" t="s">
        <v>90</v>
      </c>
      <c r="D1565" s="34" t="str">
        <f t="shared" si="24"/>
        <v>7988</v>
      </c>
      <c r="E1565" s="3">
        <v>318.49</v>
      </c>
    </row>
    <row r="1566" spans="1:5" ht="14.5" x14ac:dyDescent="0.4">
      <c r="A1566" s="2" t="s">
        <v>19</v>
      </c>
      <c r="B1566" s="2" t="s">
        <v>5</v>
      </c>
      <c r="C1566" s="2" t="s">
        <v>90</v>
      </c>
      <c r="D1566" s="34" t="str">
        <f t="shared" si="24"/>
        <v>7988</v>
      </c>
      <c r="E1566" s="3">
        <v>214.02</v>
      </c>
    </row>
    <row r="1567" spans="1:5" ht="14.5" x14ac:dyDescent="0.4">
      <c r="A1567" s="2" t="s">
        <v>20</v>
      </c>
      <c r="B1567" s="2" t="s">
        <v>5</v>
      </c>
      <c r="C1567" s="2" t="s">
        <v>90</v>
      </c>
      <c r="D1567" s="34" t="str">
        <f t="shared" si="24"/>
        <v>7988</v>
      </c>
      <c r="E1567" s="3">
        <v>162.51</v>
      </c>
    </row>
    <row r="1568" spans="1:5" ht="14.5" x14ac:dyDescent="0.4">
      <c r="A1568" s="2" t="s">
        <v>21</v>
      </c>
      <c r="B1568" s="2" t="s">
        <v>5</v>
      </c>
      <c r="C1568" s="2" t="s">
        <v>90</v>
      </c>
      <c r="D1568" s="34" t="str">
        <f t="shared" si="24"/>
        <v>7988</v>
      </c>
      <c r="E1568" s="3">
        <v>168.51</v>
      </c>
    </row>
    <row r="1569" spans="1:5" ht="14.5" x14ac:dyDescent="0.4">
      <c r="A1569" s="2" t="s">
        <v>22</v>
      </c>
      <c r="B1569" s="2" t="s">
        <v>5</v>
      </c>
      <c r="C1569" s="2" t="s">
        <v>90</v>
      </c>
      <c r="D1569" s="34" t="str">
        <f t="shared" si="24"/>
        <v>7988</v>
      </c>
      <c r="E1569" s="3">
        <v>283.5</v>
      </c>
    </row>
    <row r="1570" spans="1:5" ht="14.5" x14ac:dyDescent="0.4">
      <c r="A1570" s="2" t="s">
        <v>23</v>
      </c>
      <c r="B1570" s="2" t="s">
        <v>5</v>
      </c>
      <c r="C1570" s="2" t="s">
        <v>90</v>
      </c>
      <c r="D1570" s="34" t="str">
        <f t="shared" si="24"/>
        <v>7988</v>
      </c>
      <c r="E1570" s="3">
        <v>273</v>
      </c>
    </row>
    <row r="1571" spans="1:5" ht="14.5" x14ac:dyDescent="0.4">
      <c r="A1571" s="2" t="s">
        <v>24</v>
      </c>
      <c r="B1571" s="2" t="s">
        <v>5</v>
      </c>
      <c r="C1571" s="2" t="s">
        <v>90</v>
      </c>
      <c r="D1571" s="34" t="str">
        <f t="shared" si="24"/>
        <v>7988</v>
      </c>
      <c r="E1571" s="3">
        <v>257.01</v>
      </c>
    </row>
    <row r="1572" spans="1:5" ht="14.5" x14ac:dyDescent="0.4">
      <c r="A1572" s="2" t="s">
        <v>25</v>
      </c>
      <c r="B1572" s="2" t="s">
        <v>5</v>
      </c>
      <c r="C1572" s="2" t="s">
        <v>90</v>
      </c>
      <c r="D1572" s="34" t="str">
        <f t="shared" si="24"/>
        <v>7988</v>
      </c>
      <c r="E1572" s="3">
        <v>189</v>
      </c>
    </row>
    <row r="1573" spans="1:5" ht="14.5" x14ac:dyDescent="0.4">
      <c r="A1573" s="2" t="s">
        <v>26</v>
      </c>
      <c r="B1573" s="2" t="s">
        <v>5</v>
      </c>
      <c r="C1573" s="2" t="s">
        <v>90</v>
      </c>
      <c r="D1573" s="34" t="str">
        <f t="shared" si="24"/>
        <v>7988</v>
      </c>
      <c r="E1573" s="3">
        <v>153</v>
      </c>
    </row>
    <row r="1574" spans="1:5" ht="14.5" x14ac:dyDescent="0.4">
      <c r="A1574" s="2" t="s">
        <v>27</v>
      </c>
      <c r="B1574" s="2" t="s">
        <v>5</v>
      </c>
      <c r="C1574" s="2" t="s">
        <v>90</v>
      </c>
      <c r="D1574" s="34" t="str">
        <f t="shared" si="24"/>
        <v>7988</v>
      </c>
      <c r="E1574" s="3">
        <v>181.51</v>
      </c>
    </row>
    <row r="1575" spans="1:5" ht="14.5" x14ac:dyDescent="0.4">
      <c r="A1575" s="2" t="s">
        <v>28</v>
      </c>
      <c r="B1575" s="2" t="s">
        <v>5</v>
      </c>
      <c r="C1575" s="2" t="s">
        <v>90</v>
      </c>
      <c r="D1575" s="34" t="str">
        <f t="shared" si="24"/>
        <v>7988</v>
      </c>
      <c r="E1575" s="3">
        <v>200.01</v>
      </c>
    </row>
    <row r="1576" spans="1:5" ht="14.5" x14ac:dyDescent="0.4">
      <c r="A1576" s="2" t="s">
        <v>29</v>
      </c>
      <c r="B1576" s="2" t="s">
        <v>5</v>
      </c>
      <c r="C1576" s="2" t="s">
        <v>90</v>
      </c>
      <c r="D1576" s="34" t="str">
        <f t="shared" si="24"/>
        <v>7988</v>
      </c>
      <c r="E1576" s="3">
        <v>292.5</v>
      </c>
    </row>
    <row r="1577" spans="1:5" ht="14.5" x14ac:dyDescent="0.4">
      <c r="A1577" s="2" t="s">
        <v>30</v>
      </c>
      <c r="B1577" s="2" t="s">
        <v>5</v>
      </c>
      <c r="C1577" s="2" t="s">
        <v>90</v>
      </c>
      <c r="D1577" s="34" t="str">
        <f t="shared" si="24"/>
        <v>7988</v>
      </c>
      <c r="E1577" s="3">
        <v>190.5</v>
      </c>
    </row>
    <row r="1578" spans="1:5" ht="14.5" x14ac:dyDescent="0.4">
      <c r="A1578" s="2" t="s">
        <v>31</v>
      </c>
      <c r="B1578" s="2" t="s">
        <v>5</v>
      </c>
      <c r="C1578" s="2" t="s">
        <v>90</v>
      </c>
      <c r="D1578" s="34" t="str">
        <f t="shared" si="24"/>
        <v>7988</v>
      </c>
      <c r="E1578" s="3">
        <v>223.5</v>
      </c>
    </row>
    <row r="1579" spans="1:5" ht="14.5" x14ac:dyDescent="0.4">
      <c r="A1579" s="2" t="s">
        <v>32</v>
      </c>
      <c r="B1579" s="2" t="s">
        <v>5</v>
      </c>
      <c r="C1579" s="2" t="s">
        <v>90</v>
      </c>
      <c r="D1579" s="34" t="str">
        <f t="shared" si="24"/>
        <v>7988</v>
      </c>
      <c r="E1579" s="3">
        <v>307.5</v>
      </c>
    </row>
    <row r="1580" spans="1:5" ht="14.5" x14ac:dyDescent="0.4">
      <c r="A1580" s="2" t="s">
        <v>33</v>
      </c>
      <c r="B1580" s="2" t="s">
        <v>5</v>
      </c>
      <c r="C1580" s="2" t="s">
        <v>90</v>
      </c>
      <c r="D1580" s="34" t="str">
        <f t="shared" si="24"/>
        <v>7988</v>
      </c>
      <c r="E1580" s="3">
        <v>253.5</v>
      </c>
    </row>
    <row r="1581" spans="1:5" ht="14.5" x14ac:dyDescent="0.4">
      <c r="A1581" s="2" t="s">
        <v>34</v>
      </c>
      <c r="B1581" s="2" t="s">
        <v>5</v>
      </c>
      <c r="C1581" s="2" t="s">
        <v>90</v>
      </c>
      <c r="D1581" s="34" t="str">
        <f t="shared" si="24"/>
        <v>7988</v>
      </c>
      <c r="E1581" s="3">
        <v>279</v>
      </c>
    </row>
    <row r="1582" spans="1:5" ht="14.5" x14ac:dyDescent="0.4">
      <c r="A1582" s="2" t="s">
        <v>35</v>
      </c>
      <c r="B1582" s="2" t="s">
        <v>5</v>
      </c>
      <c r="C1582" s="2" t="s">
        <v>90</v>
      </c>
      <c r="D1582" s="34" t="str">
        <f t="shared" si="24"/>
        <v>7988</v>
      </c>
      <c r="E1582" s="3">
        <v>295.51</v>
      </c>
    </row>
    <row r="1583" spans="1:5" ht="14.5" x14ac:dyDescent="0.4">
      <c r="A1583" s="2" t="s">
        <v>4</v>
      </c>
      <c r="B1583" s="2" t="s">
        <v>5</v>
      </c>
      <c r="C1583" s="2" t="s">
        <v>91</v>
      </c>
      <c r="D1583" s="34" t="str">
        <f t="shared" si="24"/>
        <v>7998</v>
      </c>
      <c r="E1583" s="3">
        <v>221.8</v>
      </c>
    </row>
    <row r="1584" spans="1:5" ht="14.5" x14ac:dyDescent="0.4">
      <c r="A1584" s="2" t="s">
        <v>7</v>
      </c>
      <c r="B1584" s="2" t="s">
        <v>5</v>
      </c>
      <c r="C1584" s="2" t="s">
        <v>91</v>
      </c>
      <c r="D1584" s="34" t="str">
        <f t="shared" si="24"/>
        <v>7998</v>
      </c>
      <c r="E1584" s="3">
        <v>199.6</v>
      </c>
    </row>
    <row r="1585" spans="1:5" ht="14.5" x14ac:dyDescent="0.4">
      <c r="A1585" s="2" t="s">
        <v>8</v>
      </c>
      <c r="B1585" s="2" t="s">
        <v>5</v>
      </c>
      <c r="C1585" s="2" t="s">
        <v>91</v>
      </c>
      <c r="D1585" s="34" t="str">
        <f t="shared" si="24"/>
        <v>7998</v>
      </c>
      <c r="E1585" s="3">
        <v>5.4</v>
      </c>
    </row>
    <row r="1586" spans="1:5" ht="14.5" x14ac:dyDescent="0.4">
      <c r="A1586" s="2" t="s">
        <v>11</v>
      </c>
      <c r="B1586" s="2" t="s">
        <v>5</v>
      </c>
      <c r="C1586" s="2" t="s">
        <v>91</v>
      </c>
      <c r="D1586" s="34" t="str">
        <f t="shared" si="24"/>
        <v>7998</v>
      </c>
      <c r="E1586" s="3">
        <v>69</v>
      </c>
    </row>
    <row r="1587" spans="1:5" ht="14.5" x14ac:dyDescent="0.4">
      <c r="A1587" s="2" t="s">
        <v>12</v>
      </c>
      <c r="B1587" s="2" t="s">
        <v>5</v>
      </c>
      <c r="C1587" s="2" t="s">
        <v>91</v>
      </c>
      <c r="D1587" s="34" t="str">
        <f t="shared" si="24"/>
        <v>7998</v>
      </c>
      <c r="E1587" s="3">
        <v>247.2</v>
      </c>
    </row>
    <row r="1588" spans="1:5" ht="14.5" x14ac:dyDescent="0.4">
      <c r="A1588" s="2" t="s">
        <v>13</v>
      </c>
      <c r="B1588" s="2" t="s">
        <v>5</v>
      </c>
      <c r="C1588" s="2" t="s">
        <v>91</v>
      </c>
      <c r="D1588" s="34" t="str">
        <f t="shared" si="24"/>
        <v>7998</v>
      </c>
      <c r="E1588" s="3">
        <v>248.6</v>
      </c>
    </row>
    <row r="1589" spans="1:5" ht="14.5" x14ac:dyDescent="0.4">
      <c r="A1589" s="2" t="s">
        <v>14</v>
      </c>
      <c r="B1589" s="2" t="s">
        <v>5</v>
      </c>
      <c r="C1589" s="2" t="s">
        <v>91</v>
      </c>
      <c r="D1589" s="34" t="str">
        <f t="shared" si="24"/>
        <v>7998</v>
      </c>
      <c r="E1589" s="3">
        <v>313.39999999999998</v>
      </c>
    </row>
    <row r="1590" spans="1:5" ht="14.5" x14ac:dyDescent="0.4">
      <c r="A1590" s="2" t="s">
        <v>15</v>
      </c>
      <c r="B1590" s="2" t="s">
        <v>5</v>
      </c>
      <c r="C1590" s="2" t="s">
        <v>91</v>
      </c>
      <c r="D1590" s="34" t="str">
        <f t="shared" si="24"/>
        <v>7998</v>
      </c>
      <c r="E1590" s="3">
        <v>194.8</v>
      </c>
    </row>
    <row r="1591" spans="1:5" ht="14.5" x14ac:dyDescent="0.4">
      <c r="A1591" s="2" t="s">
        <v>16</v>
      </c>
      <c r="B1591" s="2" t="s">
        <v>5</v>
      </c>
      <c r="C1591" s="2" t="s">
        <v>91</v>
      </c>
      <c r="D1591" s="34" t="str">
        <f t="shared" si="24"/>
        <v>7998</v>
      </c>
      <c r="E1591" s="3">
        <v>233.4</v>
      </c>
    </row>
    <row r="1592" spans="1:5" ht="14.5" x14ac:dyDescent="0.4">
      <c r="A1592" s="2" t="s">
        <v>17</v>
      </c>
      <c r="B1592" s="2" t="s">
        <v>5</v>
      </c>
      <c r="C1592" s="2" t="s">
        <v>91</v>
      </c>
      <c r="D1592" s="34" t="str">
        <f t="shared" si="24"/>
        <v>7998</v>
      </c>
      <c r="E1592" s="3">
        <v>289</v>
      </c>
    </row>
    <row r="1593" spans="1:5" ht="14.5" x14ac:dyDescent="0.4">
      <c r="A1593" s="2" t="s">
        <v>18</v>
      </c>
      <c r="B1593" s="2" t="s">
        <v>5</v>
      </c>
      <c r="C1593" s="2" t="s">
        <v>91</v>
      </c>
      <c r="D1593" s="34" t="str">
        <f t="shared" si="24"/>
        <v>7998</v>
      </c>
      <c r="E1593" s="3">
        <v>207</v>
      </c>
    </row>
    <row r="1594" spans="1:5" ht="14.5" x14ac:dyDescent="0.4">
      <c r="A1594" s="2" t="s">
        <v>19</v>
      </c>
      <c r="B1594" s="2" t="s">
        <v>5</v>
      </c>
      <c r="C1594" s="2" t="s">
        <v>91</v>
      </c>
      <c r="D1594" s="34" t="str">
        <f t="shared" si="24"/>
        <v>7998</v>
      </c>
      <c r="E1594" s="3">
        <v>119.4</v>
      </c>
    </row>
    <row r="1595" spans="1:5" ht="14.5" x14ac:dyDescent="0.4">
      <c r="A1595" s="2" t="s">
        <v>21</v>
      </c>
      <c r="B1595" s="2" t="s">
        <v>5</v>
      </c>
      <c r="C1595" s="2" t="s">
        <v>91</v>
      </c>
      <c r="D1595" s="34" t="str">
        <f t="shared" si="24"/>
        <v>7998</v>
      </c>
      <c r="E1595" s="3">
        <v>59.8</v>
      </c>
    </row>
    <row r="1596" spans="1:5" ht="14.5" x14ac:dyDescent="0.4">
      <c r="A1596" s="2" t="s">
        <v>22</v>
      </c>
      <c r="B1596" s="2" t="s">
        <v>5</v>
      </c>
      <c r="C1596" s="2" t="s">
        <v>91</v>
      </c>
      <c r="D1596" s="34" t="str">
        <f t="shared" si="24"/>
        <v>7998</v>
      </c>
      <c r="E1596" s="3">
        <v>178</v>
      </c>
    </row>
    <row r="1597" spans="1:5" ht="14.5" x14ac:dyDescent="0.4">
      <c r="A1597" s="2" t="s">
        <v>23</v>
      </c>
      <c r="B1597" s="2" t="s">
        <v>5</v>
      </c>
      <c r="C1597" s="2" t="s">
        <v>91</v>
      </c>
      <c r="D1597" s="34" t="str">
        <f t="shared" si="24"/>
        <v>7998</v>
      </c>
      <c r="E1597" s="3">
        <v>176.4</v>
      </c>
    </row>
    <row r="1598" spans="1:5" ht="14.5" x14ac:dyDescent="0.4">
      <c r="A1598" s="2" t="s">
        <v>24</v>
      </c>
      <c r="B1598" s="2" t="s">
        <v>5</v>
      </c>
      <c r="C1598" s="2" t="s">
        <v>91</v>
      </c>
      <c r="D1598" s="34" t="str">
        <f t="shared" si="24"/>
        <v>7998</v>
      </c>
      <c r="E1598" s="3">
        <v>90.6</v>
      </c>
    </row>
    <row r="1599" spans="1:5" ht="14.5" x14ac:dyDescent="0.4">
      <c r="A1599" s="2" t="s">
        <v>32</v>
      </c>
      <c r="B1599" s="2" t="s">
        <v>5</v>
      </c>
      <c r="C1599" s="2" t="s">
        <v>91</v>
      </c>
      <c r="D1599" s="34" t="str">
        <f t="shared" si="24"/>
        <v>7998</v>
      </c>
      <c r="E1599" s="3">
        <v>52.6</v>
      </c>
    </row>
    <row r="1600" spans="1:5" ht="14.5" x14ac:dyDescent="0.4">
      <c r="A1600" s="2" t="s">
        <v>33</v>
      </c>
      <c r="B1600" s="2" t="s">
        <v>5</v>
      </c>
      <c r="C1600" s="2" t="s">
        <v>91</v>
      </c>
      <c r="D1600" s="34" t="str">
        <f t="shared" si="24"/>
        <v>7998</v>
      </c>
      <c r="E1600" s="3">
        <v>276</v>
      </c>
    </row>
    <row r="1601" spans="1:5" ht="14.5" x14ac:dyDescent="0.4">
      <c r="A1601" s="2" t="s">
        <v>34</v>
      </c>
      <c r="B1601" s="2" t="s">
        <v>5</v>
      </c>
      <c r="C1601" s="2" t="s">
        <v>91</v>
      </c>
      <c r="D1601" s="34" t="str">
        <f t="shared" si="24"/>
        <v>7998</v>
      </c>
      <c r="E1601" s="3">
        <v>172.4</v>
      </c>
    </row>
    <row r="1602" spans="1:5" ht="14.5" x14ac:dyDescent="0.4">
      <c r="A1602" s="2" t="s">
        <v>35</v>
      </c>
      <c r="B1602" s="2" t="s">
        <v>5</v>
      </c>
      <c r="C1602" s="2" t="s">
        <v>91</v>
      </c>
      <c r="D1602" s="34" t="str">
        <f t="shared" si="24"/>
        <v>7998</v>
      </c>
      <c r="E1602" s="3">
        <v>203.6</v>
      </c>
    </row>
    <row r="1603" spans="1:5" ht="14.5" x14ac:dyDescent="0.4">
      <c r="A1603" s="2" t="s">
        <v>4</v>
      </c>
      <c r="B1603" s="2" t="s">
        <v>5</v>
      </c>
      <c r="C1603" s="2" t="s">
        <v>92</v>
      </c>
      <c r="D1603" s="34" t="str">
        <f t="shared" ref="D1603:D1666" si="25">MID(C1603,2,4)</f>
        <v>8004</v>
      </c>
      <c r="E1603" s="3">
        <v>1085.3</v>
      </c>
    </row>
    <row r="1604" spans="1:5" ht="14.5" x14ac:dyDescent="0.4">
      <c r="A1604" s="2" t="s">
        <v>7</v>
      </c>
      <c r="B1604" s="2" t="s">
        <v>5</v>
      </c>
      <c r="C1604" s="2" t="s">
        <v>92</v>
      </c>
      <c r="D1604" s="34" t="str">
        <f t="shared" si="25"/>
        <v>8004</v>
      </c>
      <c r="E1604" s="3">
        <v>775.4</v>
      </c>
    </row>
    <row r="1605" spans="1:5" ht="14.5" x14ac:dyDescent="0.4">
      <c r="A1605" s="2" t="s">
        <v>8</v>
      </c>
      <c r="B1605" s="2" t="s">
        <v>5</v>
      </c>
      <c r="C1605" s="2" t="s">
        <v>92</v>
      </c>
      <c r="D1605" s="34" t="str">
        <f t="shared" si="25"/>
        <v>8004</v>
      </c>
      <c r="E1605" s="3">
        <v>858.4</v>
      </c>
    </row>
    <row r="1606" spans="1:5" ht="14.5" x14ac:dyDescent="0.4">
      <c r="A1606" s="2" t="s">
        <v>9</v>
      </c>
      <c r="B1606" s="2" t="s">
        <v>5</v>
      </c>
      <c r="C1606" s="2" t="s">
        <v>92</v>
      </c>
      <c r="D1606" s="34" t="str">
        <f t="shared" si="25"/>
        <v>8004</v>
      </c>
      <c r="E1606" s="3">
        <v>871.3</v>
      </c>
    </row>
    <row r="1607" spans="1:5" ht="14.5" x14ac:dyDescent="0.4">
      <c r="A1607" s="2" t="s">
        <v>10</v>
      </c>
      <c r="B1607" s="2" t="s">
        <v>5</v>
      </c>
      <c r="C1607" s="2" t="s">
        <v>92</v>
      </c>
      <c r="D1607" s="34" t="str">
        <f t="shared" si="25"/>
        <v>8004</v>
      </c>
      <c r="E1607" s="3">
        <v>560.20000000000005</v>
      </c>
    </row>
    <row r="1608" spans="1:5" ht="14.5" x14ac:dyDescent="0.4">
      <c r="A1608" s="2" t="s">
        <v>11</v>
      </c>
      <c r="B1608" s="2" t="s">
        <v>5</v>
      </c>
      <c r="C1608" s="2" t="s">
        <v>92</v>
      </c>
      <c r="D1608" s="34" t="str">
        <f t="shared" si="25"/>
        <v>8004</v>
      </c>
      <c r="E1608" s="3">
        <v>731.1</v>
      </c>
    </row>
    <row r="1609" spans="1:5" ht="14.5" x14ac:dyDescent="0.4">
      <c r="A1609" s="2" t="s">
        <v>12</v>
      </c>
      <c r="B1609" s="2" t="s">
        <v>5</v>
      </c>
      <c r="C1609" s="2" t="s">
        <v>92</v>
      </c>
      <c r="D1609" s="34" t="str">
        <f t="shared" si="25"/>
        <v>8004</v>
      </c>
      <c r="E1609" s="3">
        <v>735.9</v>
      </c>
    </row>
    <row r="1610" spans="1:5" ht="14.5" x14ac:dyDescent="0.4">
      <c r="A1610" s="2" t="s">
        <v>13</v>
      </c>
      <c r="B1610" s="2" t="s">
        <v>5</v>
      </c>
      <c r="C1610" s="2" t="s">
        <v>92</v>
      </c>
      <c r="D1610" s="34" t="str">
        <f t="shared" si="25"/>
        <v>8004</v>
      </c>
      <c r="E1610" s="3">
        <v>624.9</v>
      </c>
    </row>
    <row r="1611" spans="1:5" ht="14.5" x14ac:dyDescent="0.4">
      <c r="A1611" s="2" t="s">
        <v>14</v>
      </c>
      <c r="B1611" s="2" t="s">
        <v>5</v>
      </c>
      <c r="C1611" s="2" t="s">
        <v>92</v>
      </c>
      <c r="D1611" s="34" t="str">
        <f t="shared" si="25"/>
        <v>8004</v>
      </c>
      <c r="E1611" s="3">
        <v>701.6</v>
      </c>
    </row>
    <row r="1612" spans="1:5" ht="14.5" x14ac:dyDescent="0.4">
      <c r="A1612" s="2" t="s">
        <v>15</v>
      </c>
      <c r="B1612" s="2" t="s">
        <v>5</v>
      </c>
      <c r="C1612" s="2" t="s">
        <v>92</v>
      </c>
      <c r="D1612" s="34" t="str">
        <f t="shared" si="25"/>
        <v>8004</v>
      </c>
      <c r="E1612" s="3">
        <v>804.8</v>
      </c>
    </row>
    <row r="1613" spans="1:5" ht="14.5" x14ac:dyDescent="0.4">
      <c r="A1613" s="2" t="s">
        <v>16</v>
      </c>
      <c r="B1613" s="2" t="s">
        <v>5</v>
      </c>
      <c r="C1613" s="2" t="s">
        <v>92</v>
      </c>
      <c r="D1613" s="34" t="str">
        <f t="shared" si="25"/>
        <v>8004</v>
      </c>
      <c r="E1613" s="3">
        <v>834.1</v>
      </c>
    </row>
    <row r="1614" spans="1:5" ht="14.5" x14ac:dyDescent="0.4">
      <c r="A1614" s="2" t="s">
        <v>17</v>
      </c>
      <c r="B1614" s="2" t="s">
        <v>5</v>
      </c>
      <c r="C1614" s="2" t="s">
        <v>92</v>
      </c>
      <c r="D1614" s="34" t="str">
        <f t="shared" si="25"/>
        <v>8004</v>
      </c>
      <c r="E1614" s="3">
        <v>900.8</v>
      </c>
    </row>
    <row r="1615" spans="1:5" ht="14.5" x14ac:dyDescent="0.4">
      <c r="A1615" s="2" t="s">
        <v>18</v>
      </c>
      <c r="B1615" s="2" t="s">
        <v>5</v>
      </c>
      <c r="C1615" s="2" t="s">
        <v>92</v>
      </c>
      <c r="D1615" s="34" t="str">
        <f t="shared" si="25"/>
        <v>8004</v>
      </c>
      <c r="E1615" s="3">
        <v>720.6</v>
      </c>
    </row>
    <row r="1616" spans="1:5" ht="14.5" x14ac:dyDescent="0.4">
      <c r="A1616" s="2" t="s">
        <v>19</v>
      </c>
      <c r="B1616" s="2" t="s">
        <v>5</v>
      </c>
      <c r="C1616" s="2" t="s">
        <v>92</v>
      </c>
      <c r="D1616" s="34" t="str">
        <f t="shared" si="25"/>
        <v>8004</v>
      </c>
      <c r="E1616" s="3">
        <v>672.8</v>
      </c>
    </row>
    <row r="1617" spans="1:5" ht="14.5" x14ac:dyDescent="0.4">
      <c r="A1617" s="2" t="s">
        <v>20</v>
      </c>
      <c r="B1617" s="2" t="s">
        <v>5</v>
      </c>
      <c r="C1617" s="2" t="s">
        <v>92</v>
      </c>
      <c r="D1617" s="34" t="str">
        <f t="shared" si="25"/>
        <v>8004</v>
      </c>
      <c r="E1617" s="3">
        <v>860.3</v>
      </c>
    </row>
    <row r="1618" spans="1:5" ht="14.5" x14ac:dyDescent="0.4">
      <c r="A1618" s="2" t="s">
        <v>21</v>
      </c>
      <c r="B1618" s="2" t="s">
        <v>5</v>
      </c>
      <c r="C1618" s="2" t="s">
        <v>92</v>
      </c>
      <c r="D1618" s="34" t="str">
        <f t="shared" si="25"/>
        <v>8004</v>
      </c>
      <c r="E1618" s="3">
        <v>848.1</v>
      </c>
    </row>
    <row r="1619" spans="1:5" ht="14.5" x14ac:dyDescent="0.4">
      <c r="A1619" s="2" t="s">
        <v>22</v>
      </c>
      <c r="B1619" s="2" t="s">
        <v>5</v>
      </c>
      <c r="C1619" s="2" t="s">
        <v>92</v>
      </c>
      <c r="D1619" s="34" t="str">
        <f t="shared" si="25"/>
        <v>8004</v>
      </c>
      <c r="E1619" s="3">
        <v>938.7</v>
      </c>
    </row>
    <row r="1620" spans="1:5" ht="14.5" x14ac:dyDescent="0.4">
      <c r="A1620" s="2" t="s">
        <v>23</v>
      </c>
      <c r="B1620" s="2" t="s">
        <v>5</v>
      </c>
      <c r="C1620" s="2" t="s">
        <v>92</v>
      </c>
      <c r="D1620" s="34" t="str">
        <f t="shared" si="25"/>
        <v>8004</v>
      </c>
      <c r="E1620" s="3">
        <v>992.7</v>
      </c>
    </row>
    <row r="1621" spans="1:5" ht="14.5" x14ac:dyDescent="0.4">
      <c r="A1621" s="2" t="s">
        <v>24</v>
      </c>
      <c r="B1621" s="2" t="s">
        <v>5</v>
      </c>
      <c r="C1621" s="2" t="s">
        <v>92</v>
      </c>
      <c r="D1621" s="34" t="str">
        <f t="shared" si="25"/>
        <v>8004</v>
      </c>
      <c r="E1621" s="3">
        <v>803.8</v>
      </c>
    </row>
    <row r="1622" spans="1:5" ht="14.5" x14ac:dyDescent="0.4">
      <c r="A1622" s="2" t="s">
        <v>25</v>
      </c>
      <c r="B1622" s="2" t="s">
        <v>5</v>
      </c>
      <c r="C1622" s="2" t="s">
        <v>92</v>
      </c>
      <c r="D1622" s="34" t="str">
        <f t="shared" si="25"/>
        <v>8004</v>
      </c>
      <c r="E1622" s="3">
        <v>728.2</v>
      </c>
    </row>
    <row r="1623" spans="1:5" ht="14.5" x14ac:dyDescent="0.4">
      <c r="A1623" s="2" t="s">
        <v>26</v>
      </c>
      <c r="B1623" s="2" t="s">
        <v>5</v>
      </c>
      <c r="C1623" s="2" t="s">
        <v>92</v>
      </c>
      <c r="D1623" s="34" t="str">
        <f t="shared" si="25"/>
        <v>8004</v>
      </c>
      <c r="E1623" s="3">
        <v>757.6</v>
      </c>
    </row>
    <row r="1624" spans="1:5" ht="14.5" x14ac:dyDescent="0.4">
      <c r="A1624" s="2" t="s">
        <v>27</v>
      </c>
      <c r="B1624" s="2" t="s">
        <v>5</v>
      </c>
      <c r="C1624" s="2" t="s">
        <v>92</v>
      </c>
      <c r="D1624" s="34" t="str">
        <f t="shared" si="25"/>
        <v>8004</v>
      </c>
      <c r="E1624" s="3">
        <v>769.9</v>
      </c>
    </row>
    <row r="1625" spans="1:5" ht="14.5" x14ac:dyDescent="0.4">
      <c r="A1625" s="2" t="s">
        <v>28</v>
      </c>
      <c r="B1625" s="2" t="s">
        <v>5</v>
      </c>
      <c r="C1625" s="2" t="s">
        <v>92</v>
      </c>
      <c r="D1625" s="34" t="str">
        <f t="shared" si="25"/>
        <v>8004</v>
      </c>
      <c r="E1625" s="3">
        <v>790.8</v>
      </c>
    </row>
    <row r="1626" spans="1:5" ht="14.5" x14ac:dyDescent="0.4">
      <c r="A1626" s="2" t="s">
        <v>29</v>
      </c>
      <c r="B1626" s="2" t="s">
        <v>5</v>
      </c>
      <c r="C1626" s="2" t="s">
        <v>92</v>
      </c>
      <c r="D1626" s="34" t="str">
        <f t="shared" si="25"/>
        <v>8004</v>
      </c>
      <c r="E1626" s="3">
        <v>884.5</v>
      </c>
    </row>
    <row r="1627" spans="1:5" ht="14.5" x14ac:dyDescent="0.4">
      <c r="A1627" s="2" t="s">
        <v>30</v>
      </c>
      <c r="B1627" s="2" t="s">
        <v>5</v>
      </c>
      <c r="C1627" s="2" t="s">
        <v>92</v>
      </c>
      <c r="D1627" s="34" t="str">
        <f t="shared" si="25"/>
        <v>8004</v>
      </c>
      <c r="E1627" s="3">
        <v>826.7</v>
      </c>
    </row>
    <row r="1628" spans="1:5" ht="14.5" x14ac:dyDescent="0.4">
      <c r="A1628" s="2" t="s">
        <v>31</v>
      </c>
      <c r="B1628" s="2" t="s">
        <v>5</v>
      </c>
      <c r="C1628" s="2" t="s">
        <v>92</v>
      </c>
      <c r="D1628" s="34" t="str">
        <f t="shared" si="25"/>
        <v>8004</v>
      </c>
      <c r="E1628" s="3">
        <v>845.8</v>
      </c>
    </row>
    <row r="1629" spans="1:5" ht="14.5" x14ac:dyDescent="0.4">
      <c r="A1629" s="2" t="s">
        <v>32</v>
      </c>
      <c r="B1629" s="2" t="s">
        <v>5</v>
      </c>
      <c r="C1629" s="2" t="s">
        <v>92</v>
      </c>
      <c r="D1629" s="34" t="str">
        <f t="shared" si="25"/>
        <v>8004</v>
      </c>
      <c r="E1629" s="3">
        <v>609.4</v>
      </c>
    </row>
    <row r="1630" spans="1:5" ht="14.5" x14ac:dyDescent="0.4">
      <c r="A1630" s="2" t="s">
        <v>33</v>
      </c>
      <c r="B1630" s="2" t="s">
        <v>5</v>
      </c>
      <c r="C1630" s="2" t="s">
        <v>92</v>
      </c>
      <c r="D1630" s="34" t="str">
        <f t="shared" si="25"/>
        <v>8004</v>
      </c>
      <c r="E1630" s="3">
        <v>1001.4</v>
      </c>
    </row>
    <row r="1631" spans="1:5" ht="14.5" x14ac:dyDescent="0.4">
      <c r="A1631" s="2" t="s">
        <v>34</v>
      </c>
      <c r="B1631" s="2" t="s">
        <v>5</v>
      </c>
      <c r="C1631" s="2" t="s">
        <v>92</v>
      </c>
      <c r="D1631" s="34" t="str">
        <f t="shared" si="25"/>
        <v>8004</v>
      </c>
      <c r="E1631" s="3">
        <v>794.3</v>
      </c>
    </row>
    <row r="1632" spans="1:5" ht="14.5" x14ac:dyDescent="0.4">
      <c r="A1632" s="2" t="s">
        <v>35</v>
      </c>
      <c r="B1632" s="2" t="s">
        <v>5</v>
      </c>
      <c r="C1632" s="2" t="s">
        <v>92</v>
      </c>
      <c r="D1632" s="34" t="str">
        <f t="shared" si="25"/>
        <v>8004</v>
      </c>
      <c r="E1632" s="3">
        <v>919</v>
      </c>
    </row>
    <row r="1633" spans="1:5" ht="14.5" x14ac:dyDescent="0.4">
      <c r="A1633" s="2" t="s">
        <v>4</v>
      </c>
      <c r="B1633" s="2" t="s">
        <v>5</v>
      </c>
      <c r="C1633" s="2" t="s">
        <v>93</v>
      </c>
      <c r="D1633" s="34" t="str">
        <f t="shared" si="25"/>
        <v>8045</v>
      </c>
      <c r="E1633" s="3">
        <v>757.26</v>
      </c>
    </row>
    <row r="1634" spans="1:5" ht="14.5" x14ac:dyDescent="0.4">
      <c r="A1634" s="2" t="s">
        <v>7</v>
      </c>
      <c r="B1634" s="2" t="s">
        <v>5</v>
      </c>
      <c r="C1634" s="2" t="s">
        <v>93</v>
      </c>
      <c r="D1634" s="34" t="str">
        <f t="shared" si="25"/>
        <v>8045</v>
      </c>
      <c r="E1634" s="3">
        <v>973.62</v>
      </c>
    </row>
    <row r="1635" spans="1:5" ht="14.5" x14ac:dyDescent="0.4">
      <c r="A1635" s="2" t="s">
        <v>8</v>
      </c>
      <c r="B1635" s="2" t="s">
        <v>5</v>
      </c>
      <c r="C1635" s="2" t="s">
        <v>93</v>
      </c>
      <c r="D1635" s="34" t="str">
        <f t="shared" si="25"/>
        <v>8045</v>
      </c>
      <c r="E1635" s="3">
        <v>883.47</v>
      </c>
    </row>
    <row r="1636" spans="1:5" ht="14.5" x14ac:dyDescent="0.4">
      <c r="A1636" s="2" t="s">
        <v>9</v>
      </c>
      <c r="B1636" s="2" t="s">
        <v>5</v>
      </c>
      <c r="C1636" s="2" t="s">
        <v>93</v>
      </c>
      <c r="D1636" s="34" t="str">
        <f t="shared" si="25"/>
        <v>8045</v>
      </c>
      <c r="E1636" s="3">
        <v>490.82</v>
      </c>
    </row>
    <row r="1637" spans="1:5" ht="14.5" x14ac:dyDescent="0.4">
      <c r="A1637" s="2" t="s">
        <v>10</v>
      </c>
      <c r="B1637" s="2" t="s">
        <v>5</v>
      </c>
      <c r="C1637" s="2" t="s">
        <v>93</v>
      </c>
      <c r="D1637" s="34" t="str">
        <f t="shared" si="25"/>
        <v>8045</v>
      </c>
      <c r="E1637" s="3">
        <v>552.91999999999996</v>
      </c>
    </row>
    <row r="1638" spans="1:5" ht="14.5" x14ac:dyDescent="0.4">
      <c r="A1638" s="2" t="s">
        <v>11</v>
      </c>
      <c r="B1638" s="2" t="s">
        <v>5</v>
      </c>
      <c r="C1638" s="2" t="s">
        <v>93</v>
      </c>
      <c r="D1638" s="34" t="str">
        <f t="shared" si="25"/>
        <v>8045</v>
      </c>
      <c r="E1638" s="3">
        <v>408.68</v>
      </c>
    </row>
    <row r="1639" spans="1:5" ht="14.5" x14ac:dyDescent="0.4">
      <c r="A1639" s="2" t="s">
        <v>12</v>
      </c>
      <c r="B1639" s="2" t="s">
        <v>5</v>
      </c>
      <c r="C1639" s="2" t="s">
        <v>93</v>
      </c>
      <c r="D1639" s="34" t="str">
        <f t="shared" si="25"/>
        <v>8045</v>
      </c>
      <c r="E1639" s="3">
        <v>817.36</v>
      </c>
    </row>
    <row r="1640" spans="1:5" ht="14.5" x14ac:dyDescent="0.4">
      <c r="A1640" s="2" t="s">
        <v>13</v>
      </c>
      <c r="B1640" s="2" t="s">
        <v>5</v>
      </c>
      <c r="C1640" s="2" t="s">
        <v>93</v>
      </c>
      <c r="D1640" s="34" t="str">
        <f t="shared" si="25"/>
        <v>8045</v>
      </c>
      <c r="E1640" s="3">
        <v>835.39</v>
      </c>
    </row>
    <row r="1641" spans="1:5" ht="14.5" x14ac:dyDescent="0.4">
      <c r="A1641" s="2" t="s">
        <v>14</v>
      </c>
      <c r="B1641" s="2" t="s">
        <v>5</v>
      </c>
      <c r="C1641" s="2" t="s">
        <v>93</v>
      </c>
      <c r="D1641" s="34" t="str">
        <f t="shared" si="25"/>
        <v>8045</v>
      </c>
      <c r="E1641" s="3">
        <v>833.47</v>
      </c>
    </row>
    <row r="1642" spans="1:5" ht="14.5" x14ac:dyDescent="0.4">
      <c r="A1642" s="2" t="s">
        <v>15</v>
      </c>
      <c r="B1642" s="2" t="s">
        <v>5</v>
      </c>
      <c r="C1642" s="2" t="s">
        <v>93</v>
      </c>
      <c r="D1642" s="34" t="str">
        <f t="shared" si="25"/>
        <v>8045</v>
      </c>
      <c r="E1642" s="3">
        <v>791.57</v>
      </c>
    </row>
    <row r="1643" spans="1:5" ht="14.5" x14ac:dyDescent="0.4">
      <c r="A1643" s="2" t="s">
        <v>16</v>
      </c>
      <c r="B1643" s="2" t="s">
        <v>5</v>
      </c>
      <c r="C1643" s="2" t="s">
        <v>93</v>
      </c>
      <c r="D1643" s="34" t="str">
        <f t="shared" si="25"/>
        <v>8045</v>
      </c>
      <c r="E1643" s="3">
        <v>845.68</v>
      </c>
    </row>
    <row r="1644" spans="1:5" ht="14.5" x14ac:dyDescent="0.4">
      <c r="A1644" s="2" t="s">
        <v>17</v>
      </c>
      <c r="B1644" s="2" t="s">
        <v>5</v>
      </c>
      <c r="C1644" s="2" t="s">
        <v>93</v>
      </c>
      <c r="D1644" s="34" t="str">
        <f t="shared" si="25"/>
        <v>8045</v>
      </c>
      <c r="E1644" s="3">
        <v>698.39</v>
      </c>
    </row>
    <row r="1645" spans="1:5" ht="14.5" x14ac:dyDescent="0.4">
      <c r="A1645" s="2" t="s">
        <v>18</v>
      </c>
      <c r="B1645" s="2" t="s">
        <v>5</v>
      </c>
      <c r="C1645" s="2" t="s">
        <v>93</v>
      </c>
      <c r="D1645" s="34" t="str">
        <f t="shared" si="25"/>
        <v>8045</v>
      </c>
      <c r="E1645" s="3">
        <v>702.39</v>
      </c>
    </row>
    <row r="1646" spans="1:5" ht="14.5" x14ac:dyDescent="0.4">
      <c r="A1646" s="2" t="s">
        <v>19</v>
      </c>
      <c r="B1646" s="2" t="s">
        <v>5</v>
      </c>
      <c r="C1646" s="2" t="s">
        <v>93</v>
      </c>
      <c r="D1646" s="34" t="str">
        <f t="shared" si="25"/>
        <v>8045</v>
      </c>
      <c r="E1646" s="3">
        <v>700.39</v>
      </c>
    </row>
    <row r="1647" spans="1:5" ht="14.5" x14ac:dyDescent="0.4">
      <c r="A1647" s="2" t="s">
        <v>20</v>
      </c>
      <c r="B1647" s="2" t="s">
        <v>5</v>
      </c>
      <c r="C1647" s="2" t="s">
        <v>93</v>
      </c>
      <c r="D1647" s="34" t="str">
        <f t="shared" si="25"/>
        <v>8045</v>
      </c>
      <c r="E1647" s="3">
        <v>672.34</v>
      </c>
    </row>
    <row r="1648" spans="1:5" ht="14.5" x14ac:dyDescent="0.4">
      <c r="A1648" s="2" t="s">
        <v>21</v>
      </c>
      <c r="B1648" s="2" t="s">
        <v>5</v>
      </c>
      <c r="C1648" s="2" t="s">
        <v>93</v>
      </c>
      <c r="D1648" s="34" t="str">
        <f t="shared" si="25"/>
        <v>8045</v>
      </c>
      <c r="E1648" s="3">
        <v>860.71</v>
      </c>
    </row>
    <row r="1649" spans="1:5" ht="14.5" x14ac:dyDescent="0.4">
      <c r="A1649" s="2" t="s">
        <v>22</v>
      </c>
      <c r="B1649" s="2" t="s">
        <v>5</v>
      </c>
      <c r="C1649" s="2" t="s">
        <v>93</v>
      </c>
      <c r="D1649" s="34" t="str">
        <f t="shared" si="25"/>
        <v>8045</v>
      </c>
      <c r="E1649" s="3">
        <v>991.97</v>
      </c>
    </row>
    <row r="1650" spans="1:5" ht="14.5" x14ac:dyDescent="0.4">
      <c r="A1650" s="2" t="s">
        <v>23</v>
      </c>
      <c r="B1650" s="2" t="s">
        <v>5</v>
      </c>
      <c r="C1650" s="2" t="s">
        <v>93</v>
      </c>
      <c r="D1650" s="34" t="str">
        <f t="shared" si="25"/>
        <v>8045</v>
      </c>
      <c r="E1650" s="3">
        <v>1089.17</v>
      </c>
    </row>
    <row r="1651" spans="1:5" ht="14.5" x14ac:dyDescent="0.4">
      <c r="A1651" s="2" t="s">
        <v>24</v>
      </c>
      <c r="B1651" s="2" t="s">
        <v>5</v>
      </c>
      <c r="C1651" s="2" t="s">
        <v>93</v>
      </c>
      <c r="D1651" s="34" t="str">
        <f t="shared" si="25"/>
        <v>8045</v>
      </c>
      <c r="E1651" s="3">
        <v>711.42</v>
      </c>
    </row>
    <row r="1652" spans="1:5" ht="14.5" x14ac:dyDescent="0.4">
      <c r="A1652" s="2" t="s">
        <v>25</v>
      </c>
      <c r="B1652" s="2" t="s">
        <v>5</v>
      </c>
      <c r="C1652" s="2" t="s">
        <v>93</v>
      </c>
      <c r="D1652" s="34" t="str">
        <f t="shared" si="25"/>
        <v>8045</v>
      </c>
      <c r="E1652" s="3">
        <v>652.29999999999995</v>
      </c>
    </row>
    <row r="1653" spans="1:5" ht="14.5" x14ac:dyDescent="0.4">
      <c r="A1653" s="2" t="s">
        <v>26</v>
      </c>
      <c r="B1653" s="2" t="s">
        <v>5</v>
      </c>
      <c r="C1653" s="2" t="s">
        <v>93</v>
      </c>
      <c r="D1653" s="34" t="str">
        <f t="shared" si="25"/>
        <v>8045</v>
      </c>
      <c r="E1653" s="3">
        <v>608.21</v>
      </c>
    </row>
    <row r="1654" spans="1:5" ht="14.5" x14ac:dyDescent="0.4">
      <c r="A1654" s="2" t="s">
        <v>27</v>
      </c>
      <c r="B1654" s="2" t="s">
        <v>5</v>
      </c>
      <c r="C1654" s="2" t="s">
        <v>93</v>
      </c>
      <c r="D1654" s="34" t="str">
        <f t="shared" si="25"/>
        <v>8045</v>
      </c>
      <c r="E1654" s="3">
        <v>733.46</v>
      </c>
    </row>
    <row r="1655" spans="1:5" ht="14.5" x14ac:dyDescent="0.4">
      <c r="A1655" s="2" t="s">
        <v>28</v>
      </c>
      <c r="B1655" s="2" t="s">
        <v>5</v>
      </c>
      <c r="C1655" s="2" t="s">
        <v>93</v>
      </c>
      <c r="D1655" s="34" t="str">
        <f t="shared" si="25"/>
        <v>8045</v>
      </c>
      <c r="E1655" s="3">
        <v>652.29999999999995</v>
      </c>
    </row>
    <row r="1656" spans="1:5" ht="14.5" x14ac:dyDescent="0.4">
      <c r="A1656" s="2" t="s">
        <v>29</v>
      </c>
      <c r="B1656" s="2" t="s">
        <v>5</v>
      </c>
      <c r="C1656" s="2" t="s">
        <v>93</v>
      </c>
      <c r="D1656" s="34" t="str">
        <f t="shared" si="25"/>
        <v>8045</v>
      </c>
      <c r="E1656" s="3">
        <v>657.31</v>
      </c>
    </row>
    <row r="1657" spans="1:5" ht="14.5" x14ac:dyDescent="0.4">
      <c r="A1657" s="2" t="s">
        <v>30</v>
      </c>
      <c r="B1657" s="2" t="s">
        <v>5</v>
      </c>
      <c r="C1657" s="2" t="s">
        <v>93</v>
      </c>
      <c r="D1657" s="34" t="str">
        <f t="shared" si="25"/>
        <v>8045</v>
      </c>
      <c r="E1657" s="3">
        <v>650.29</v>
      </c>
    </row>
    <row r="1658" spans="1:5" ht="14.5" x14ac:dyDescent="0.4">
      <c r="A1658" s="2" t="s">
        <v>31</v>
      </c>
      <c r="B1658" s="2" t="s">
        <v>5</v>
      </c>
      <c r="C1658" s="2" t="s">
        <v>93</v>
      </c>
      <c r="D1658" s="34" t="str">
        <f t="shared" si="25"/>
        <v>8045</v>
      </c>
      <c r="E1658" s="3">
        <v>637.27</v>
      </c>
    </row>
    <row r="1659" spans="1:5" ht="14.5" x14ac:dyDescent="0.4">
      <c r="A1659" s="2" t="s">
        <v>32</v>
      </c>
      <c r="B1659" s="2" t="s">
        <v>5</v>
      </c>
      <c r="C1659" s="2" t="s">
        <v>93</v>
      </c>
      <c r="D1659" s="34" t="str">
        <f t="shared" si="25"/>
        <v>8045</v>
      </c>
      <c r="E1659" s="3">
        <v>827.65</v>
      </c>
    </row>
    <row r="1660" spans="1:5" ht="14.5" x14ac:dyDescent="0.4">
      <c r="A1660" s="2" t="s">
        <v>33</v>
      </c>
      <c r="B1660" s="2" t="s">
        <v>5</v>
      </c>
      <c r="C1660" s="2" t="s">
        <v>93</v>
      </c>
      <c r="D1660" s="34" t="str">
        <f t="shared" si="25"/>
        <v>8045</v>
      </c>
      <c r="E1660" s="3">
        <v>739.1</v>
      </c>
    </row>
    <row r="1661" spans="1:5" ht="14.5" x14ac:dyDescent="0.4">
      <c r="A1661" s="2" t="s">
        <v>34</v>
      </c>
      <c r="B1661" s="2" t="s">
        <v>5</v>
      </c>
      <c r="C1661" s="2" t="s">
        <v>93</v>
      </c>
      <c r="D1661" s="34" t="str">
        <f t="shared" si="25"/>
        <v>8045</v>
      </c>
      <c r="E1661" s="3">
        <v>707.87</v>
      </c>
    </row>
    <row r="1662" spans="1:5" ht="14.5" x14ac:dyDescent="0.4">
      <c r="A1662" s="2" t="s">
        <v>35</v>
      </c>
      <c r="B1662" s="2" t="s">
        <v>5</v>
      </c>
      <c r="C1662" s="2" t="s">
        <v>93</v>
      </c>
      <c r="D1662" s="34" t="str">
        <f t="shared" si="25"/>
        <v>8045</v>
      </c>
      <c r="E1662" s="3">
        <v>748.15</v>
      </c>
    </row>
    <row r="1663" spans="1:5" ht="14.5" x14ac:dyDescent="0.4">
      <c r="A1663" s="2" t="s">
        <v>8</v>
      </c>
      <c r="B1663" s="2" t="s">
        <v>5</v>
      </c>
      <c r="C1663" s="2" t="s">
        <v>94</v>
      </c>
      <c r="D1663" s="34" t="str">
        <f t="shared" si="25"/>
        <v>8051</v>
      </c>
      <c r="E1663" s="3">
        <v>119</v>
      </c>
    </row>
    <row r="1664" spans="1:5" ht="14.5" x14ac:dyDescent="0.4">
      <c r="A1664" s="2" t="s">
        <v>9</v>
      </c>
      <c r="B1664" s="2" t="s">
        <v>5</v>
      </c>
      <c r="C1664" s="2" t="s">
        <v>94</v>
      </c>
      <c r="D1664" s="34" t="str">
        <f t="shared" si="25"/>
        <v>8051</v>
      </c>
      <c r="E1664" s="3">
        <v>185.2</v>
      </c>
    </row>
    <row r="1665" spans="1:5" ht="14.5" x14ac:dyDescent="0.4">
      <c r="A1665" s="2" t="s">
        <v>10</v>
      </c>
      <c r="B1665" s="2" t="s">
        <v>5</v>
      </c>
      <c r="C1665" s="2" t="s">
        <v>94</v>
      </c>
      <c r="D1665" s="34" t="str">
        <f t="shared" si="25"/>
        <v>8051</v>
      </c>
      <c r="E1665" s="3">
        <v>162.80000000000001</v>
      </c>
    </row>
    <row r="1666" spans="1:5" ht="14.5" x14ac:dyDescent="0.4">
      <c r="A1666" s="2" t="s">
        <v>11</v>
      </c>
      <c r="B1666" s="2" t="s">
        <v>5</v>
      </c>
      <c r="C1666" s="2" t="s">
        <v>94</v>
      </c>
      <c r="D1666" s="34" t="str">
        <f t="shared" si="25"/>
        <v>8051</v>
      </c>
      <c r="E1666" s="3">
        <v>129.5</v>
      </c>
    </row>
    <row r="1667" spans="1:5" ht="14.5" x14ac:dyDescent="0.4">
      <c r="A1667" s="2" t="s">
        <v>12</v>
      </c>
      <c r="B1667" s="2" t="s">
        <v>5</v>
      </c>
      <c r="C1667" s="2" t="s">
        <v>94</v>
      </c>
      <c r="D1667" s="34" t="str">
        <f t="shared" ref="D1667:D1730" si="26">MID(C1667,2,4)</f>
        <v>8051</v>
      </c>
      <c r="E1667" s="3">
        <v>149.9</v>
      </c>
    </row>
    <row r="1668" spans="1:5" ht="14.5" x14ac:dyDescent="0.4">
      <c r="A1668" s="2" t="s">
        <v>13</v>
      </c>
      <c r="B1668" s="2" t="s">
        <v>5</v>
      </c>
      <c r="C1668" s="2" t="s">
        <v>94</v>
      </c>
      <c r="D1668" s="34" t="str">
        <f t="shared" si="26"/>
        <v>8051</v>
      </c>
      <c r="E1668" s="3">
        <v>139.1</v>
      </c>
    </row>
    <row r="1669" spans="1:5" ht="14.5" x14ac:dyDescent="0.4">
      <c r="A1669" s="2" t="s">
        <v>14</v>
      </c>
      <c r="B1669" s="2" t="s">
        <v>5</v>
      </c>
      <c r="C1669" s="2" t="s">
        <v>94</v>
      </c>
      <c r="D1669" s="34" t="str">
        <f t="shared" si="26"/>
        <v>8051</v>
      </c>
      <c r="E1669" s="3">
        <v>156.9</v>
      </c>
    </row>
    <row r="1670" spans="1:5" ht="14.5" x14ac:dyDescent="0.4">
      <c r="A1670" s="2" t="s">
        <v>15</v>
      </c>
      <c r="B1670" s="2" t="s">
        <v>5</v>
      </c>
      <c r="C1670" s="2" t="s">
        <v>94</v>
      </c>
      <c r="D1670" s="34" t="str">
        <f t="shared" si="26"/>
        <v>8051</v>
      </c>
      <c r="E1670" s="3">
        <v>107.3</v>
      </c>
    </row>
    <row r="1671" spans="1:5" ht="14.5" x14ac:dyDescent="0.4">
      <c r="A1671" s="2" t="s">
        <v>16</v>
      </c>
      <c r="B1671" s="2" t="s">
        <v>5</v>
      </c>
      <c r="C1671" s="2" t="s">
        <v>94</v>
      </c>
      <c r="D1671" s="34" t="str">
        <f t="shared" si="26"/>
        <v>8051</v>
      </c>
      <c r="E1671" s="3">
        <v>144.19999999999999</v>
      </c>
    </row>
    <row r="1672" spans="1:5" ht="14.5" x14ac:dyDescent="0.4">
      <c r="A1672" s="2" t="s">
        <v>17</v>
      </c>
      <c r="B1672" s="2" t="s">
        <v>5</v>
      </c>
      <c r="C1672" s="2" t="s">
        <v>94</v>
      </c>
      <c r="D1672" s="34" t="str">
        <f t="shared" si="26"/>
        <v>8051</v>
      </c>
      <c r="E1672" s="3">
        <v>140</v>
      </c>
    </row>
    <row r="1673" spans="1:5" ht="14.5" x14ac:dyDescent="0.4">
      <c r="A1673" s="2" t="s">
        <v>18</v>
      </c>
      <c r="B1673" s="2" t="s">
        <v>5</v>
      </c>
      <c r="C1673" s="2" t="s">
        <v>94</v>
      </c>
      <c r="D1673" s="34" t="str">
        <f t="shared" si="26"/>
        <v>8051</v>
      </c>
      <c r="E1673" s="3">
        <v>141.69999999999999</v>
      </c>
    </row>
    <row r="1674" spans="1:5" ht="14.5" x14ac:dyDescent="0.4">
      <c r="A1674" s="2" t="s">
        <v>19</v>
      </c>
      <c r="B1674" s="2" t="s">
        <v>5</v>
      </c>
      <c r="C1674" s="2" t="s">
        <v>94</v>
      </c>
      <c r="D1674" s="34" t="str">
        <f t="shared" si="26"/>
        <v>8051</v>
      </c>
      <c r="E1674" s="3">
        <v>221.6</v>
      </c>
    </row>
    <row r="1675" spans="1:5" ht="14.5" x14ac:dyDescent="0.4">
      <c r="A1675" s="2" t="s">
        <v>20</v>
      </c>
      <c r="B1675" s="2" t="s">
        <v>5</v>
      </c>
      <c r="C1675" s="2" t="s">
        <v>94</v>
      </c>
      <c r="D1675" s="34" t="str">
        <f t="shared" si="26"/>
        <v>8051</v>
      </c>
      <c r="E1675" s="3">
        <v>222.2</v>
      </c>
    </row>
    <row r="1676" spans="1:5" ht="14.5" x14ac:dyDescent="0.4">
      <c r="A1676" s="2" t="s">
        <v>21</v>
      </c>
      <c r="B1676" s="2" t="s">
        <v>5</v>
      </c>
      <c r="C1676" s="2" t="s">
        <v>94</v>
      </c>
      <c r="D1676" s="34" t="str">
        <f t="shared" si="26"/>
        <v>8051</v>
      </c>
      <c r="E1676" s="3">
        <v>194.8</v>
      </c>
    </row>
    <row r="1677" spans="1:5" ht="14.5" x14ac:dyDescent="0.4">
      <c r="A1677" s="2" t="s">
        <v>22</v>
      </c>
      <c r="B1677" s="2" t="s">
        <v>5</v>
      </c>
      <c r="C1677" s="2" t="s">
        <v>94</v>
      </c>
      <c r="D1677" s="34" t="str">
        <f t="shared" si="26"/>
        <v>8051</v>
      </c>
      <c r="E1677" s="3">
        <v>173.2</v>
      </c>
    </row>
    <row r="1678" spans="1:5" ht="14.5" x14ac:dyDescent="0.4">
      <c r="A1678" s="2" t="s">
        <v>23</v>
      </c>
      <c r="B1678" s="2" t="s">
        <v>5</v>
      </c>
      <c r="C1678" s="2" t="s">
        <v>94</v>
      </c>
      <c r="D1678" s="34" t="str">
        <f t="shared" si="26"/>
        <v>8051</v>
      </c>
      <c r="E1678" s="3">
        <v>248.5</v>
      </c>
    </row>
    <row r="1679" spans="1:5" ht="14.5" x14ac:dyDescent="0.4">
      <c r="A1679" s="2" t="s">
        <v>24</v>
      </c>
      <c r="B1679" s="2" t="s">
        <v>5</v>
      </c>
      <c r="C1679" s="2" t="s">
        <v>94</v>
      </c>
      <c r="D1679" s="34" t="str">
        <f t="shared" si="26"/>
        <v>8051</v>
      </c>
      <c r="E1679" s="3">
        <v>148.69999999999999</v>
      </c>
    </row>
    <row r="1680" spans="1:5" ht="14.5" x14ac:dyDescent="0.4">
      <c r="A1680" s="2" t="s">
        <v>25</v>
      </c>
      <c r="B1680" s="2" t="s">
        <v>5</v>
      </c>
      <c r="C1680" s="2" t="s">
        <v>94</v>
      </c>
      <c r="D1680" s="34" t="str">
        <f t="shared" si="26"/>
        <v>8051</v>
      </c>
      <c r="E1680" s="3">
        <v>205.7</v>
      </c>
    </row>
    <row r="1681" spans="1:5" ht="14.5" x14ac:dyDescent="0.4">
      <c r="A1681" s="2" t="s">
        <v>26</v>
      </c>
      <c r="B1681" s="2" t="s">
        <v>5</v>
      </c>
      <c r="C1681" s="2" t="s">
        <v>94</v>
      </c>
      <c r="D1681" s="34" t="str">
        <f t="shared" si="26"/>
        <v>8051</v>
      </c>
      <c r="E1681" s="3">
        <v>286.39999999999998</v>
      </c>
    </row>
    <row r="1682" spans="1:5" ht="14.5" x14ac:dyDescent="0.4">
      <c r="A1682" s="2" t="s">
        <v>27</v>
      </c>
      <c r="B1682" s="2" t="s">
        <v>5</v>
      </c>
      <c r="C1682" s="2" t="s">
        <v>94</v>
      </c>
      <c r="D1682" s="34" t="str">
        <f t="shared" si="26"/>
        <v>8051</v>
      </c>
      <c r="E1682" s="3">
        <v>299.8</v>
      </c>
    </row>
    <row r="1683" spans="1:5" ht="14.5" x14ac:dyDescent="0.4">
      <c r="A1683" s="2" t="s">
        <v>28</v>
      </c>
      <c r="B1683" s="2" t="s">
        <v>5</v>
      </c>
      <c r="C1683" s="2" t="s">
        <v>94</v>
      </c>
      <c r="D1683" s="34" t="str">
        <f t="shared" si="26"/>
        <v>8051</v>
      </c>
      <c r="E1683" s="3">
        <v>373.2</v>
      </c>
    </row>
    <row r="1684" spans="1:5" ht="14.5" x14ac:dyDescent="0.4">
      <c r="A1684" s="2" t="s">
        <v>29</v>
      </c>
      <c r="B1684" s="2" t="s">
        <v>5</v>
      </c>
      <c r="C1684" s="2" t="s">
        <v>94</v>
      </c>
      <c r="D1684" s="34" t="str">
        <f t="shared" si="26"/>
        <v>8051</v>
      </c>
      <c r="E1684" s="3">
        <v>352.3</v>
      </c>
    </row>
    <row r="1685" spans="1:5" ht="14.5" x14ac:dyDescent="0.4">
      <c r="A1685" s="2" t="s">
        <v>30</v>
      </c>
      <c r="B1685" s="2" t="s">
        <v>5</v>
      </c>
      <c r="C1685" s="2" t="s">
        <v>94</v>
      </c>
      <c r="D1685" s="34" t="str">
        <f t="shared" si="26"/>
        <v>8051</v>
      </c>
      <c r="E1685" s="3">
        <v>423.1</v>
      </c>
    </row>
    <row r="1686" spans="1:5" ht="14.5" x14ac:dyDescent="0.4">
      <c r="A1686" s="2" t="s">
        <v>31</v>
      </c>
      <c r="B1686" s="2" t="s">
        <v>5</v>
      </c>
      <c r="C1686" s="2" t="s">
        <v>94</v>
      </c>
      <c r="D1686" s="34" t="str">
        <f t="shared" si="26"/>
        <v>8051</v>
      </c>
      <c r="E1686" s="3">
        <v>331.3</v>
      </c>
    </row>
    <row r="1687" spans="1:5" ht="14.5" x14ac:dyDescent="0.4">
      <c r="A1687" s="2" t="s">
        <v>32</v>
      </c>
      <c r="B1687" s="2" t="s">
        <v>5</v>
      </c>
      <c r="C1687" s="2" t="s">
        <v>94</v>
      </c>
      <c r="D1687" s="34" t="str">
        <f t="shared" si="26"/>
        <v>8051</v>
      </c>
      <c r="E1687" s="3">
        <v>317.8</v>
      </c>
    </row>
    <row r="1688" spans="1:5" ht="14.5" x14ac:dyDescent="0.4">
      <c r="A1688" s="2" t="s">
        <v>33</v>
      </c>
      <c r="B1688" s="2" t="s">
        <v>5</v>
      </c>
      <c r="C1688" s="2" t="s">
        <v>94</v>
      </c>
      <c r="D1688" s="34" t="str">
        <f t="shared" si="26"/>
        <v>8051</v>
      </c>
      <c r="E1688" s="3">
        <v>330</v>
      </c>
    </row>
    <row r="1689" spans="1:5" ht="14.5" x14ac:dyDescent="0.4">
      <c r="A1689" s="2" t="s">
        <v>34</v>
      </c>
      <c r="B1689" s="2" t="s">
        <v>5</v>
      </c>
      <c r="C1689" s="2" t="s">
        <v>94</v>
      </c>
      <c r="D1689" s="34" t="str">
        <f t="shared" si="26"/>
        <v>8051</v>
      </c>
      <c r="E1689" s="3">
        <v>259.2</v>
      </c>
    </row>
    <row r="1690" spans="1:5" ht="14.5" x14ac:dyDescent="0.4">
      <c r="A1690" s="2" t="s">
        <v>35</v>
      </c>
      <c r="B1690" s="2" t="s">
        <v>5</v>
      </c>
      <c r="C1690" s="2" t="s">
        <v>94</v>
      </c>
      <c r="D1690" s="34" t="str">
        <f t="shared" si="26"/>
        <v>8051</v>
      </c>
      <c r="E1690" s="3">
        <v>321.89999999999998</v>
      </c>
    </row>
    <row r="1691" spans="1:5" ht="14.5" x14ac:dyDescent="0.4">
      <c r="A1691" s="2" t="s">
        <v>4</v>
      </c>
      <c r="B1691" s="2" t="s">
        <v>5</v>
      </c>
      <c r="C1691" s="2" t="s">
        <v>95</v>
      </c>
      <c r="D1691" s="34" t="str">
        <f t="shared" si="26"/>
        <v>8052</v>
      </c>
      <c r="E1691" s="3">
        <v>300</v>
      </c>
    </row>
    <row r="1692" spans="1:5" ht="14.5" x14ac:dyDescent="0.4">
      <c r="A1692" s="2" t="s">
        <v>7</v>
      </c>
      <c r="B1692" s="2" t="s">
        <v>5</v>
      </c>
      <c r="C1692" s="2" t="s">
        <v>95</v>
      </c>
      <c r="D1692" s="34" t="str">
        <f t="shared" si="26"/>
        <v>8052</v>
      </c>
      <c r="E1692" s="3">
        <v>300</v>
      </c>
    </row>
    <row r="1693" spans="1:5" ht="14.5" x14ac:dyDescent="0.4">
      <c r="A1693" s="2" t="s">
        <v>8</v>
      </c>
      <c r="B1693" s="2" t="s">
        <v>5</v>
      </c>
      <c r="C1693" s="2" t="s">
        <v>95</v>
      </c>
      <c r="D1693" s="34" t="str">
        <f t="shared" si="26"/>
        <v>8052</v>
      </c>
      <c r="E1693" s="3">
        <v>298</v>
      </c>
    </row>
    <row r="1694" spans="1:5" ht="14.5" x14ac:dyDescent="0.4">
      <c r="A1694" s="2" t="s">
        <v>9</v>
      </c>
      <c r="B1694" s="2" t="s">
        <v>5</v>
      </c>
      <c r="C1694" s="2" t="s">
        <v>95</v>
      </c>
      <c r="D1694" s="34" t="str">
        <f t="shared" si="26"/>
        <v>8052</v>
      </c>
      <c r="E1694" s="3">
        <v>300</v>
      </c>
    </row>
    <row r="1695" spans="1:5" ht="14.5" x14ac:dyDescent="0.4">
      <c r="A1695" s="2" t="s">
        <v>10</v>
      </c>
      <c r="B1695" s="2" t="s">
        <v>5</v>
      </c>
      <c r="C1695" s="2" t="s">
        <v>95</v>
      </c>
      <c r="D1695" s="34" t="str">
        <f t="shared" si="26"/>
        <v>8052</v>
      </c>
      <c r="E1695" s="3">
        <v>300</v>
      </c>
    </row>
    <row r="1696" spans="1:5" ht="14.5" x14ac:dyDescent="0.4">
      <c r="A1696" s="2" t="s">
        <v>11</v>
      </c>
      <c r="B1696" s="2" t="s">
        <v>5</v>
      </c>
      <c r="C1696" s="2" t="s">
        <v>95</v>
      </c>
      <c r="D1696" s="34" t="str">
        <f t="shared" si="26"/>
        <v>8052</v>
      </c>
      <c r="E1696" s="3">
        <v>300</v>
      </c>
    </row>
    <row r="1697" spans="1:5" ht="14.5" x14ac:dyDescent="0.4">
      <c r="A1697" s="2" t="s">
        <v>12</v>
      </c>
      <c r="B1697" s="2" t="s">
        <v>5</v>
      </c>
      <c r="C1697" s="2" t="s">
        <v>95</v>
      </c>
      <c r="D1697" s="34" t="str">
        <f t="shared" si="26"/>
        <v>8052</v>
      </c>
      <c r="E1697" s="3">
        <v>300</v>
      </c>
    </row>
    <row r="1698" spans="1:5" ht="14.5" x14ac:dyDescent="0.4">
      <c r="A1698" s="2" t="s">
        <v>14</v>
      </c>
      <c r="B1698" s="2" t="s">
        <v>5</v>
      </c>
      <c r="C1698" s="2" t="s">
        <v>95</v>
      </c>
      <c r="D1698" s="34" t="str">
        <f t="shared" si="26"/>
        <v>8052</v>
      </c>
      <c r="E1698" s="3">
        <v>0</v>
      </c>
    </row>
    <row r="1699" spans="1:5" ht="14.5" x14ac:dyDescent="0.4">
      <c r="A1699" s="2" t="s">
        <v>4</v>
      </c>
      <c r="B1699" s="2" t="s">
        <v>5</v>
      </c>
      <c r="C1699" s="2" t="s">
        <v>96</v>
      </c>
      <c r="D1699" s="34" t="str">
        <f t="shared" si="26"/>
        <v>8074</v>
      </c>
      <c r="E1699" s="3">
        <v>225.9</v>
      </c>
    </row>
    <row r="1700" spans="1:5" ht="14.5" x14ac:dyDescent="0.4">
      <c r="A1700" s="2" t="s">
        <v>7</v>
      </c>
      <c r="B1700" s="2" t="s">
        <v>5</v>
      </c>
      <c r="C1700" s="2" t="s">
        <v>96</v>
      </c>
      <c r="D1700" s="34" t="str">
        <f t="shared" si="26"/>
        <v>8074</v>
      </c>
      <c r="E1700" s="3">
        <v>270</v>
      </c>
    </row>
    <row r="1701" spans="1:5" ht="14.5" x14ac:dyDescent="0.4">
      <c r="A1701" s="2" t="s">
        <v>8</v>
      </c>
      <c r="B1701" s="2" t="s">
        <v>5</v>
      </c>
      <c r="C1701" s="2" t="s">
        <v>96</v>
      </c>
      <c r="D1701" s="34" t="str">
        <f t="shared" si="26"/>
        <v>8074</v>
      </c>
      <c r="E1701" s="3">
        <v>435</v>
      </c>
    </row>
    <row r="1702" spans="1:5" ht="14.5" x14ac:dyDescent="0.4">
      <c r="A1702" s="2" t="s">
        <v>9</v>
      </c>
      <c r="B1702" s="2" t="s">
        <v>5</v>
      </c>
      <c r="C1702" s="2" t="s">
        <v>96</v>
      </c>
      <c r="D1702" s="34" t="str">
        <f t="shared" si="26"/>
        <v>8074</v>
      </c>
      <c r="E1702" s="3">
        <v>480</v>
      </c>
    </row>
    <row r="1703" spans="1:5" ht="14.5" x14ac:dyDescent="0.4">
      <c r="A1703" s="2" t="s">
        <v>10</v>
      </c>
      <c r="B1703" s="2" t="s">
        <v>5</v>
      </c>
      <c r="C1703" s="2" t="s">
        <v>96</v>
      </c>
      <c r="D1703" s="34" t="str">
        <f t="shared" si="26"/>
        <v>8074</v>
      </c>
      <c r="E1703" s="3">
        <v>239.2</v>
      </c>
    </row>
    <row r="1704" spans="1:5" ht="14.5" x14ac:dyDescent="0.4">
      <c r="A1704" s="2" t="s">
        <v>11</v>
      </c>
      <c r="B1704" s="2" t="s">
        <v>5</v>
      </c>
      <c r="C1704" s="2" t="s">
        <v>96</v>
      </c>
      <c r="D1704" s="34" t="str">
        <f t="shared" si="26"/>
        <v>8074</v>
      </c>
      <c r="E1704" s="3">
        <v>249.6</v>
      </c>
    </row>
    <row r="1705" spans="1:5" ht="14.5" x14ac:dyDescent="0.4">
      <c r="A1705" s="2" t="s">
        <v>12</v>
      </c>
      <c r="B1705" s="2" t="s">
        <v>5</v>
      </c>
      <c r="C1705" s="2" t="s">
        <v>96</v>
      </c>
      <c r="D1705" s="34" t="str">
        <f t="shared" si="26"/>
        <v>8074</v>
      </c>
      <c r="E1705" s="3">
        <v>251.9</v>
      </c>
    </row>
    <row r="1706" spans="1:5" ht="14.5" x14ac:dyDescent="0.4">
      <c r="A1706" s="2" t="s">
        <v>13</v>
      </c>
      <c r="B1706" s="2" t="s">
        <v>5</v>
      </c>
      <c r="C1706" s="2" t="s">
        <v>96</v>
      </c>
      <c r="D1706" s="34" t="str">
        <f t="shared" si="26"/>
        <v>8074</v>
      </c>
      <c r="E1706" s="3">
        <v>234</v>
      </c>
    </row>
    <row r="1707" spans="1:5" ht="14.5" x14ac:dyDescent="0.4">
      <c r="A1707" s="2" t="s">
        <v>14</v>
      </c>
      <c r="B1707" s="2" t="s">
        <v>5</v>
      </c>
      <c r="C1707" s="2" t="s">
        <v>96</v>
      </c>
      <c r="D1707" s="34" t="str">
        <f t="shared" si="26"/>
        <v>8074</v>
      </c>
      <c r="E1707" s="3">
        <v>265.2</v>
      </c>
    </row>
    <row r="1708" spans="1:5" ht="14.5" x14ac:dyDescent="0.4">
      <c r="A1708" s="2" t="s">
        <v>15</v>
      </c>
      <c r="B1708" s="2" t="s">
        <v>5</v>
      </c>
      <c r="C1708" s="2" t="s">
        <v>96</v>
      </c>
      <c r="D1708" s="34" t="str">
        <f t="shared" si="26"/>
        <v>8074</v>
      </c>
      <c r="E1708" s="3">
        <v>360</v>
      </c>
    </row>
    <row r="1709" spans="1:5" ht="14.5" x14ac:dyDescent="0.4">
      <c r="A1709" s="2" t="s">
        <v>16</v>
      </c>
      <c r="B1709" s="2" t="s">
        <v>5</v>
      </c>
      <c r="C1709" s="2" t="s">
        <v>96</v>
      </c>
      <c r="D1709" s="34" t="str">
        <f t="shared" si="26"/>
        <v>8074</v>
      </c>
      <c r="E1709" s="3">
        <v>382.5</v>
      </c>
    </row>
    <row r="1710" spans="1:5" ht="14.5" x14ac:dyDescent="0.4">
      <c r="A1710" s="2" t="s">
        <v>17</v>
      </c>
      <c r="B1710" s="2" t="s">
        <v>5</v>
      </c>
      <c r="C1710" s="2" t="s">
        <v>96</v>
      </c>
      <c r="D1710" s="34" t="str">
        <f t="shared" si="26"/>
        <v>8074</v>
      </c>
      <c r="E1710" s="3">
        <v>228.8</v>
      </c>
    </row>
    <row r="1711" spans="1:5" ht="14.5" x14ac:dyDescent="0.4">
      <c r="A1711" s="2" t="s">
        <v>18</v>
      </c>
      <c r="B1711" s="2" t="s">
        <v>5</v>
      </c>
      <c r="C1711" s="2" t="s">
        <v>96</v>
      </c>
      <c r="D1711" s="34" t="str">
        <f t="shared" si="26"/>
        <v>8074</v>
      </c>
      <c r="E1711" s="3">
        <v>182</v>
      </c>
    </row>
    <row r="1712" spans="1:5" ht="14.5" x14ac:dyDescent="0.4">
      <c r="A1712" s="2" t="s">
        <v>19</v>
      </c>
      <c r="B1712" s="2" t="s">
        <v>5</v>
      </c>
      <c r="C1712" s="2" t="s">
        <v>96</v>
      </c>
      <c r="D1712" s="34" t="str">
        <f t="shared" si="26"/>
        <v>8074</v>
      </c>
      <c r="E1712" s="3">
        <v>213</v>
      </c>
    </row>
    <row r="1713" spans="1:5" ht="14.5" x14ac:dyDescent="0.4">
      <c r="A1713" s="2" t="s">
        <v>20</v>
      </c>
      <c r="B1713" s="2" t="s">
        <v>5</v>
      </c>
      <c r="C1713" s="2" t="s">
        <v>96</v>
      </c>
      <c r="D1713" s="34" t="str">
        <f t="shared" si="26"/>
        <v>8074</v>
      </c>
      <c r="E1713" s="3">
        <v>226.2</v>
      </c>
    </row>
    <row r="1714" spans="1:5" ht="14.5" x14ac:dyDescent="0.4">
      <c r="A1714" s="2" t="s">
        <v>21</v>
      </c>
      <c r="B1714" s="2" t="s">
        <v>5</v>
      </c>
      <c r="C1714" s="2" t="s">
        <v>96</v>
      </c>
      <c r="D1714" s="34" t="str">
        <f t="shared" si="26"/>
        <v>8074</v>
      </c>
      <c r="E1714" s="3">
        <v>283.10000000000002</v>
      </c>
    </row>
    <row r="1715" spans="1:5" ht="14.5" x14ac:dyDescent="0.4">
      <c r="A1715" s="2" t="s">
        <v>22</v>
      </c>
      <c r="B1715" s="2" t="s">
        <v>5</v>
      </c>
      <c r="C1715" s="2" t="s">
        <v>96</v>
      </c>
      <c r="D1715" s="34" t="str">
        <f t="shared" si="26"/>
        <v>8074</v>
      </c>
      <c r="E1715" s="3">
        <v>500</v>
      </c>
    </row>
    <row r="1716" spans="1:5" ht="14.5" x14ac:dyDescent="0.4">
      <c r="A1716" s="2" t="s">
        <v>23</v>
      </c>
      <c r="B1716" s="2" t="s">
        <v>5</v>
      </c>
      <c r="C1716" s="2" t="s">
        <v>96</v>
      </c>
      <c r="D1716" s="34" t="str">
        <f t="shared" si="26"/>
        <v>8074</v>
      </c>
      <c r="E1716" s="3">
        <v>360</v>
      </c>
    </row>
    <row r="1717" spans="1:5" ht="14.5" x14ac:dyDescent="0.4">
      <c r="A1717" s="2" t="s">
        <v>24</v>
      </c>
      <c r="B1717" s="2" t="s">
        <v>5</v>
      </c>
      <c r="C1717" s="2" t="s">
        <v>96</v>
      </c>
      <c r="D1717" s="34" t="str">
        <f t="shared" si="26"/>
        <v>8074</v>
      </c>
      <c r="E1717" s="3">
        <v>241.5</v>
      </c>
    </row>
    <row r="1718" spans="1:5" ht="14.5" x14ac:dyDescent="0.4">
      <c r="A1718" s="2" t="s">
        <v>25</v>
      </c>
      <c r="B1718" s="2" t="s">
        <v>5</v>
      </c>
      <c r="C1718" s="2" t="s">
        <v>96</v>
      </c>
      <c r="D1718" s="34" t="str">
        <f t="shared" si="26"/>
        <v>8074</v>
      </c>
      <c r="E1718" s="3">
        <v>270.39999999999998</v>
      </c>
    </row>
    <row r="1719" spans="1:5" ht="14.5" x14ac:dyDescent="0.4">
      <c r="A1719" s="2" t="s">
        <v>26</v>
      </c>
      <c r="B1719" s="2" t="s">
        <v>5</v>
      </c>
      <c r="C1719" s="2" t="s">
        <v>96</v>
      </c>
      <c r="D1719" s="34" t="str">
        <f t="shared" si="26"/>
        <v>8074</v>
      </c>
      <c r="E1719" s="3">
        <v>262.89999999999998</v>
      </c>
    </row>
    <row r="1720" spans="1:5" ht="14.5" x14ac:dyDescent="0.4">
      <c r="A1720" s="2" t="s">
        <v>27</v>
      </c>
      <c r="B1720" s="2" t="s">
        <v>5</v>
      </c>
      <c r="C1720" s="2" t="s">
        <v>96</v>
      </c>
      <c r="D1720" s="34" t="str">
        <f t="shared" si="26"/>
        <v>8074</v>
      </c>
      <c r="E1720" s="3">
        <v>382.5</v>
      </c>
    </row>
    <row r="1721" spans="1:5" ht="14.5" x14ac:dyDescent="0.4">
      <c r="A1721" s="2" t="s">
        <v>28</v>
      </c>
      <c r="B1721" s="2" t="s">
        <v>5</v>
      </c>
      <c r="C1721" s="2" t="s">
        <v>96</v>
      </c>
      <c r="D1721" s="34" t="str">
        <f t="shared" si="26"/>
        <v>8074</v>
      </c>
      <c r="E1721" s="3">
        <v>382.5</v>
      </c>
    </row>
    <row r="1722" spans="1:5" ht="14.5" x14ac:dyDescent="0.4">
      <c r="A1722" s="2" t="s">
        <v>29</v>
      </c>
      <c r="B1722" s="2" t="s">
        <v>5</v>
      </c>
      <c r="C1722" s="2" t="s">
        <v>96</v>
      </c>
      <c r="D1722" s="34" t="str">
        <f t="shared" si="26"/>
        <v>8074</v>
      </c>
      <c r="E1722" s="3">
        <v>360</v>
      </c>
    </row>
    <row r="1723" spans="1:5" ht="14.5" x14ac:dyDescent="0.4">
      <c r="A1723" s="2" t="s">
        <v>30</v>
      </c>
      <c r="B1723" s="2" t="s">
        <v>5</v>
      </c>
      <c r="C1723" s="2" t="s">
        <v>96</v>
      </c>
      <c r="D1723" s="34" t="str">
        <f t="shared" si="26"/>
        <v>8074</v>
      </c>
      <c r="E1723" s="3">
        <v>213.2</v>
      </c>
    </row>
    <row r="1724" spans="1:5" ht="14.5" x14ac:dyDescent="0.4">
      <c r="A1724" s="2" t="s">
        <v>31</v>
      </c>
      <c r="B1724" s="2" t="s">
        <v>5</v>
      </c>
      <c r="C1724" s="2" t="s">
        <v>96</v>
      </c>
      <c r="D1724" s="34" t="str">
        <f t="shared" si="26"/>
        <v>8074</v>
      </c>
      <c r="E1724" s="3">
        <v>197.6</v>
      </c>
    </row>
    <row r="1725" spans="1:5" ht="14.5" x14ac:dyDescent="0.4">
      <c r="A1725" s="2" t="s">
        <v>32</v>
      </c>
      <c r="B1725" s="2" t="s">
        <v>5</v>
      </c>
      <c r="C1725" s="2" t="s">
        <v>96</v>
      </c>
      <c r="D1725" s="34" t="str">
        <f t="shared" si="26"/>
        <v>8074</v>
      </c>
      <c r="E1725" s="3">
        <v>208</v>
      </c>
    </row>
    <row r="1726" spans="1:5" ht="14.5" x14ac:dyDescent="0.4">
      <c r="A1726" s="2" t="s">
        <v>33</v>
      </c>
      <c r="B1726" s="2" t="s">
        <v>5</v>
      </c>
      <c r="C1726" s="2" t="s">
        <v>96</v>
      </c>
      <c r="D1726" s="34" t="str">
        <f t="shared" si="26"/>
        <v>8074</v>
      </c>
      <c r="E1726" s="3">
        <v>187.2</v>
      </c>
    </row>
    <row r="1727" spans="1:5" ht="14.5" x14ac:dyDescent="0.4">
      <c r="A1727" s="2" t="s">
        <v>34</v>
      </c>
      <c r="B1727" s="2" t="s">
        <v>5</v>
      </c>
      <c r="C1727" s="2" t="s">
        <v>96</v>
      </c>
      <c r="D1727" s="34" t="str">
        <f t="shared" si="26"/>
        <v>8074</v>
      </c>
      <c r="E1727" s="3">
        <v>280.8</v>
      </c>
    </row>
    <row r="1728" spans="1:5" ht="14.5" x14ac:dyDescent="0.4">
      <c r="A1728" s="2" t="s">
        <v>35</v>
      </c>
      <c r="B1728" s="2" t="s">
        <v>5</v>
      </c>
      <c r="C1728" s="2" t="s">
        <v>96</v>
      </c>
      <c r="D1728" s="34" t="str">
        <f t="shared" si="26"/>
        <v>8074</v>
      </c>
      <c r="E1728" s="3">
        <v>192.2</v>
      </c>
    </row>
    <row r="1729" spans="1:5" ht="14.5" x14ac:dyDescent="0.4">
      <c r="A1729" s="2" t="s">
        <v>4</v>
      </c>
      <c r="B1729" s="2" t="s">
        <v>5</v>
      </c>
      <c r="C1729" s="2" t="s">
        <v>97</v>
      </c>
      <c r="D1729" s="34" t="str">
        <f t="shared" si="26"/>
        <v>8076</v>
      </c>
      <c r="E1729" s="3">
        <v>1580</v>
      </c>
    </row>
    <row r="1730" spans="1:5" ht="14.5" x14ac:dyDescent="0.4">
      <c r="A1730" s="2" t="s">
        <v>7</v>
      </c>
      <c r="B1730" s="2" t="s">
        <v>5</v>
      </c>
      <c r="C1730" s="2" t="s">
        <v>97</v>
      </c>
      <c r="D1730" s="34" t="str">
        <f t="shared" si="26"/>
        <v>8076</v>
      </c>
      <c r="E1730" s="3">
        <v>1577</v>
      </c>
    </row>
    <row r="1731" spans="1:5" ht="14.5" x14ac:dyDescent="0.4">
      <c r="A1731" s="2" t="s">
        <v>8</v>
      </c>
      <c r="B1731" s="2" t="s">
        <v>5</v>
      </c>
      <c r="C1731" s="2" t="s">
        <v>97</v>
      </c>
      <c r="D1731" s="34" t="str">
        <f t="shared" ref="D1731:D1794" si="27">MID(C1731,2,4)</f>
        <v>8076</v>
      </c>
      <c r="E1731" s="3">
        <v>1580</v>
      </c>
    </row>
    <row r="1732" spans="1:5" ht="14.5" x14ac:dyDescent="0.4">
      <c r="A1732" s="2" t="s">
        <v>9</v>
      </c>
      <c r="B1732" s="2" t="s">
        <v>5</v>
      </c>
      <c r="C1732" s="2" t="s">
        <v>97</v>
      </c>
      <c r="D1732" s="34" t="str">
        <f t="shared" si="27"/>
        <v>8076</v>
      </c>
      <c r="E1732" s="3">
        <v>1576.5</v>
      </c>
    </row>
    <row r="1733" spans="1:5" ht="14.5" x14ac:dyDescent="0.4">
      <c r="A1733" s="2" t="s">
        <v>10</v>
      </c>
      <c r="B1733" s="2" t="s">
        <v>5</v>
      </c>
      <c r="C1733" s="2" t="s">
        <v>97</v>
      </c>
      <c r="D1733" s="34" t="str">
        <f t="shared" si="27"/>
        <v>8076</v>
      </c>
      <c r="E1733" s="3">
        <v>1572.2</v>
      </c>
    </row>
    <row r="1734" spans="1:5" ht="14.5" x14ac:dyDescent="0.4">
      <c r="A1734" s="2" t="s">
        <v>11</v>
      </c>
      <c r="B1734" s="2" t="s">
        <v>5</v>
      </c>
      <c r="C1734" s="2" t="s">
        <v>97</v>
      </c>
      <c r="D1734" s="34" t="str">
        <f t="shared" si="27"/>
        <v>8076</v>
      </c>
      <c r="E1734" s="3">
        <v>1524</v>
      </c>
    </row>
    <row r="1735" spans="1:5" ht="14.5" x14ac:dyDescent="0.4">
      <c r="A1735" s="2" t="s">
        <v>12</v>
      </c>
      <c r="B1735" s="2" t="s">
        <v>5</v>
      </c>
      <c r="C1735" s="2" t="s">
        <v>97</v>
      </c>
      <c r="D1735" s="34" t="str">
        <f t="shared" si="27"/>
        <v>8076</v>
      </c>
      <c r="E1735" s="3">
        <v>642.1</v>
      </c>
    </row>
    <row r="1736" spans="1:5" ht="14.5" x14ac:dyDescent="0.4">
      <c r="A1736" s="2" t="s">
        <v>13</v>
      </c>
      <c r="B1736" s="2" t="s">
        <v>5</v>
      </c>
      <c r="C1736" s="2" t="s">
        <v>97</v>
      </c>
      <c r="D1736" s="34" t="str">
        <f t="shared" si="27"/>
        <v>8076</v>
      </c>
      <c r="E1736" s="3">
        <v>0</v>
      </c>
    </row>
    <row r="1737" spans="1:5" ht="14.5" x14ac:dyDescent="0.4">
      <c r="A1737" s="2" t="s">
        <v>16</v>
      </c>
      <c r="B1737" s="2" t="s">
        <v>5</v>
      </c>
      <c r="C1737" s="2" t="s">
        <v>97</v>
      </c>
      <c r="D1737" s="34" t="str">
        <f t="shared" si="27"/>
        <v>8076</v>
      </c>
      <c r="E1737" s="3">
        <v>0</v>
      </c>
    </row>
    <row r="1738" spans="1:5" ht="14.5" x14ac:dyDescent="0.4">
      <c r="A1738" s="2" t="s">
        <v>17</v>
      </c>
      <c r="B1738" s="2" t="s">
        <v>5</v>
      </c>
      <c r="C1738" s="2" t="s">
        <v>97</v>
      </c>
      <c r="D1738" s="34" t="str">
        <f t="shared" si="27"/>
        <v>8076</v>
      </c>
      <c r="E1738" s="3">
        <v>0</v>
      </c>
    </row>
    <row r="1739" spans="1:5" ht="14.5" x14ac:dyDescent="0.4">
      <c r="A1739" s="2" t="s">
        <v>20</v>
      </c>
      <c r="B1739" s="2" t="s">
        <v>5</v>
      </c>
      <c r="C1739" s="2" t="s">
        <v>97</v>
      </c>
      <c r="D1739" s="34" t="str">
        <f t="shared" si="27"/>
        <v>8076</v>
      </c>
      <c r="E1739" s="3">
        <v>0</v>
      </c>
    </row>
    <row r="1740" spans="1:5" ht="14.5" x14ac:dyDescent="0.4">
      <c r="A1740" s="2" t="s">
        <v>34</v>
      </c>
      <c r="B1740" s="2" t="s">
        <v>5</v>
      </c>
      <c r="C1740" s="2" t="s">
        <v>97</v>
      </c>
      <c r="D1740" s="34" t="str">
        <f t="shared" si="27"/>
        <v>8076</v>
      </c>
      <c r="E1740" s="3">
        <v>0</v>
      </c>
    </row>
    <row r="1741" spans="1:5" ht="14.5" x14ac:dyDescent="0.4">
      <c r="A1741" s="2" t="s">
        <v>4</v>
      </c>
      <c r="B1741" s="2" t="s">
        <v>5</v>
      </c>
      <c r="C1741" s="2" t="s">
        <v>98</v>
      </c>
      <c r="D1741" s="34" t="str">
        <f t="shared" si="27"/>
        <v>8079</v>
      </c>
      <c r="E1741" s="3">
        <v>3191</v>
      </c>
    </row>
    <row r="1742" spans="1:5" ht="14.5" x14ac:dyDescent="0.4">
      <c r="A1742" s="2" t="s">
        <v>7</v>
      </c>
      <c r="B1742" s="2" t="s">
        <v>5</v>
      </c>
      <c r="C1742" s="2" t="s">
        <v>98</v>
      </c>
      <c r="D1742" s="34" t="str">
        <f t="shared" si="27"/>
        <v>8079</v>
      </c>
      <c r="E1742" s="3">
        <v>3135</v>
      </c>
    </row>
    <row r="1743" spans="1:5" ht="14.5" x14ac:dyDescent="0.4">
      <c r="A1743" s="2" t="s">
        <v>8</v>
      </c>
      <c r="B1743" s="2" t="s">
        <v>5</v>
      </c>
      <c r="C1743" s="2" t="s">
        <v>98</v>
      </c>
      <c r="D1743" s="34" t="str">
        <f t="shared" si="27"/>
        <v>8079</v>
      </c>
      <c r="E1743" s="3">
        <v>1505</v>
      </c>
    </row>
    <row r="1744" spans="1:5" ht="14.5" x14ac:dyDescent="0.4">
      <c r="A1744" s="2" t="s">
        <v>9</v>
      </c>
      <c r="B1744" s="2" t="s">
        <v>5</v>
      </c>
      <c r="C1744" s="2" t="s">
        <v>98</v>
      </c>
      <c r="D1744" s="34" t="str">
        <f t="shared" si="27"/>
        <v>8079</v>
      </c>
      <c r="E1744" s="3">
        <v>1000</v>
      </c>
    </row>
    <row r="1745" spans="1:5" ht="14.5" x14ac:dyDescent="0.4">
      <c r="A1745" s="2" t="s">
        <v>10</v>
      </c>
      <c r="B1745" s="2" t="s">
        <v>5</v>
      </c>
      <c r="C1745" s="2" t="s">
        <v>98</v>
      </c>
      <c r="D1745" s="34" t="str">
        <f t="shared" si="27"/>
        <v>8079</v>
      </c>
      <c r="E1745" s="3">
        <v>3096</v>
      </c>
    </row>
    <row r="1746" spans="1:5" ht="14.5" x14ac:dyDescent="0.4">
      <c r="A1746" s="2" t="s">
        <v>11</v>
      </c>
      <c r="B1746" s="2" t="s">
        <v>5</v>
      </c>
      <c r="C1746" s="2" t="s">
        <v>98</v>
      </c>
      <c r="D1746" s="34" t="str">
        <f t="shared" si="27"/>
        <v>8079</v>
      </c>
      <c r="E1746" s="3">
        <v>2184</v>
      </c>
    </row>
    <row r="1747" spans="1:5" ht="14.5" x14ac:dyDescent="0.4">
      <c r="A1747" s="2" t="s">
        <v>12</v>
      </c>
      <c r="B1747" s="2" t="s">
        <v>5</v>
      </c>
      <c r="C1747" s="2" t="s">
        <v>98</v>
      </c>
      <c r="D1747" s="34" t="str">
        <f t="shared" si="27"/>
        <v>8079</v>
      </c>
      <c r="E1747" s="3">
        <v>2205</v>
      </c>
    </row>
    <row r="1748" spans="1:5" ht="14.5" x14ac:dyDescent="0.4">
      <c r="A1748" s="2" t="s">
        <v>13</v>
      </c>
      <c r="B1748" s="2" t="s">
        <v>5</v>
      </c>
      <c r="C1748" s="2" t="s">
        <v>98</v>
      </c>
      <c r="D1748" s="34" t="str">
        <f t="shared" si="27"/>
        <v>8079</v>
      </c>
      <c r="E1748" s="3">
        <v>1000</v>
      </c>
    </row>
    <row r="1749" spans="1:5" ht="14.5" x14ac:dyDescent="0.4">
      <c r="A1749" s="2" t="s">
        <v>14</v>
      </c>
      <c r="B1749" s="2" t="s">
        <v>5</v>
      </c>
      <c r="C1749" s="2" t="s">
        <v>98</v>
      </c>
      <c r="D1749" s="34" t="str">
        <f t="shared" si="27"/>
        <v>8079</v>
      </c>
      <c r="E1749" s="3">
        <v>1000</v>
      </c>
    </row>
    <row r="1750" spans="1:5" ht="14.5" x14ac:dyDescent="0.4">
      <c r="A1750" s="2" t="s">
        <v>17</v>
      </c>
      <c r="B1750" s="2" t="s">
        <v>5</v>
      </c>
      <c r="C1750" s="2" t="s">
        <v>98</v>
      </c>
      <c r="D1750" s="34" t="str">
        <f t="shared" si="27"/>
        <v>8079</v>
      </c>
      <c r="E1750" s="3">
        <v>995.8</v>
      </c>
    </row>
    <row r="1751" spans="1:5" ht="14.5" x14ac:dyDescent="0.4">
      <c r="A1751" s="2" t="s">
        <v>18</v>
      </c>
      <c r="B1751" s="2" t="s">
        <v>5</v>
      </c>
      <c r="C1751" s="2" t="s">
        <v>98</v>
      </c>
      <c r="D1751" s="34" t="str">
        <f t="shared" si="27"/>
        <v>8079</v>
      </c>
      <c r="E1751" s="3">
        <v>992.9</v>
      </c>
    </row>
    <row r="1752" spans="1:5" ht="14.5" x14ac:dyDescent="0.4">
      <c r="A1752" s="2" t="s">
        <v>19</v>
      </c>
      <c r="B1752" s="2" t="s">
        <v>5</v>
      </c>
      <c r="C1752" s="2" t="s">
        <v>98</v>
      </c>
      <c r="D1752" s="34" t="str">
        <f t="shared" si="27"/>
        <v>8079</v>
      </c>
      <c r="E1752" s="3">
        <v>1000</v>
      </c>
    </row>
    <row r="1753" spans="1:5" ht="14.5" x14ac:dyDescent="0.4">
      <c r="A1753" s="2" t="s">
        <v>20</v>
      </c>
      <c r="B1753" s="2" t="s">
        <v>5</v>
      </c>
      <c r="C1753" s="2" t="s">
        <v>98</v>
      </c>
      <c r="D1753" s="34" t="str">
        <f t="shared" si="27"/>
        <v>8079</v>
      </c>
      <c r="E1753" s="3">
        <v>1000</v>
      </c>
    </row>
    <row r="1754" spans="1:5" ht="14.5" x14ac:dyDescent="0.4">
      <c r="A1754" s="2" t="s">
        <v>21</v>
      </c>
      <c r="B1754" s="2" t="s">
        <v>5</v>
      </c>
      <c r="C1754" s="2" t="s">
        <v>98</v>
      </c>
      <c r="D1754" s="34" t="str">
        <f t="shared" si="27"/>
        <v>8079</v>
      </c>
      <c r="E1754" s="3">
        <v>999</v>
      </c>
    </row>
    <row r="1755" spans="1:5" ht="14.5" x14ac:dyDescent="0.4">
      <c r="A1755" s="2" t="s">
        <v>24</v>
      </c>
      <c r="B1755" s="2" t="s">
        <v>5</v>
      </c>
      <c r="C1755" s="2" t="s">
        <v>98</v>
      </c>
      <c r="D1755" s="34" t="str">
        <f t="shared" si="27"/>
        <v>8079</v>
      </c>
      <c r="E1755" s="3">
        <v>999</v>
      </c>
    </row>
    <row r="1756" spans="1:5" ht="14.5" x14ac:dyDescent="0.4">
      <c r="A1756" s="2" t="s">
        <v>25</v>
      </c>
      <c r="B1756" s="2" t="s">
        <v>5</v>
      </c>
      <c r="C1756" s="2" t="s">
        <v>98</v>
      </c>
      <c r="D1756" s="34" t="str">
        <f t="shared" si="27"/>
        <v>8079</v>
      </c>
      <c r="E1756" s="3">
        <v>996</v>
      </c>
    </row>
    <row r="1757" spans="1:5" ht="14.5" x14ac:dyDescent="0.4">
      <c r="A1757" s="2" t="s">
        <v>26</v>
      </c>
      <c r="B1757" s="2" t="s">
        <v>5</v>
      </c>
      <c r="C1757" s="2" t="s">
        <v>98</v>
      </c>
      <c r="D1757" s="34" t="str">
        <f t="shared" si="27"/>
        <v>8079</v>
      </c>
      <c r="E1757" s="3">
        <v>1000</v>
      </c>
    </row>
    <row r="1758" spans="1:5" ht="14.5" x14ac:dyDescent="0.4">
      <c r="A1758" s="2" t="s">
        <v>31</v>
      </c>
      <c r="B1758" s="2" t="s">
        <v>5</v>
      </c>
      <c r="C1758" s="2" t="s">
        <v>98</v>
      </c>
      <c r="D1758" s="34" t="str">
        <f t="shared" si="27"/>
        <v>8079</v>
      </c>
      <c r="E1758" s="3">
        <v>1000</v>
      </c>
    </row>
    <row r="1759" spans="1:5" ht="14.5" x14ac:dyDescent="0.4">
      <c r="A1759" s="2" t="s">
        <v>32</v>
      </c>
      <c r="B1759" s="2" t="s">
        <v>5</v>
      </c>
      <c r="C1759" s="2" t="s">
        <v>98</v>
      </c>
      <c r="D1759" s="34" t="str">
        <f t="shared" si="27"/>
        <v>8079</v>
      </c>
      <c r="E1759" s="3">
        <v>999</v>
      </c>
    </row>
    <row r="1760" spans="1:5" ht="14.5" x14ac:dyDescent="0.4">
      <c r="A1760" s="2" t="s">
        <v>33</v>
      </c>
      <c r="B1760" s="2" t="s">
        <v>5</v>
      </c>
      <c r="C1760" s="2" t="s">
        <v>98</v>
      </c>
      <c r="D1760" s="34" t="str">
        <f t="shared" si="27"/>
        <v>8079</v>
      </c>
      <c r="E1760" s="3">
        <v>1000</v>
      </c>
    </row>
    <row r="1761" spans="1:5" ht="14.5" x14ac:dyDescent="0.4">
      <c r="A1761" s="2" t="s">
        <v>34</v>
      </c>
      <c r="B1761" s="2" t="s">
        <v>5</v>
      </c>
      <c r="C1761" s="2" t="s">
        <v>98</v>
      </c>
      <c r="D1761" s="34" t="str">
        <f t="shared" si="27"/>
        <v>8079</v>
      </c>
      <c r="E1761" s="3">
        <v>1000</v>
      </c>
    </row>
    <row r="1762" spans="1:5" ht="14.5" x14ac:dyDescent="0.4">
      <c r="A1762" s="2" t="s">
        <v>35</v>
      </c>
      <c r="B1762" s="2" t="s">
        <v>5</v>
      </c>
      <c r="C1762" s="2" t="s">
        <v>98</v>
      </c>
      <c r="D1762" s="34" t="str">
        <f t="shared" si="27"/>
        <v>8079</v>
      </c>
      <c r="E1762" s="3">
        <v>991.6</v>
      </c>
    </row>
    <row r="1763" spans="1:5" ht="14.5" x14ac:dyDescent="0.4">
      <c r="A1763" s="2" t="s">
        <v>4</v>
      </c>
      <c r="B1763" s="2" t="s">
        <v>5</v>
      </c>
      <c r="C1763" s="2" t="s">
        <v>99</v>
      </c>
      <c r="D1763" s="34" t="str">
        <f t="shared" si="27"/>
        <v>8087</v>
      </c>
      <c r="E1763" s="3">
        <v>168.42</v>
      </c>
    </row>
    <row r="1764" spans="1:5" ht="14.5" x14ac:dyDescent="0.4">
      <c r="A1764" s="2" t="s">
        <v>7</v>
      </c>
      <c r="B1764" s="2" t="s">
        <v>5</v>
      </c>
      <c r="C1764" s="2" t="s">
        <v>99</v>
      </c>
      <c r="D1764" s="34" t="str">
        <f t="shared" si="27"/>
        <v>8087</v>
      </c>
      <c r="E1764" s="3">
        <v>176.44</v>
      </c>
    </row>
    <row r="1765" spans="1:5" ht="14.5" x14ac:dyDescent="0.4">
      <c r="A1765" s="2" t="s">
        <v>8</v>
      </c>
      <c r="B1765" s="2" t="s">
        <v>5</v>
      </c>
      <c r="C1765" s="2" t="s">
        <v>99</v>
      </c>
      <c r="D1765" s="34" t="str">
        <f t="shared" si="27"/>
        <v>8087</v>
      </c>
      <c r="E1765" s="3">
        <v>256.64</v>
      </c>
    </row>
    <row r="1766" spans="1:5" ht="14.5" x14ac:dyDescent="0.4">
      <c r="A1766" s="2" t="s">
        <v>9</v>
      </c>
      <c r="B1766" s="2" t="s">
        <v>5</v>
      </c>
      <c r="C1766" s="2" t="s">
        <v>99</v>
      </c>
      <c r="D1766" s="34" t="str">
        <f t="shared" si="27"/>
        <v>8087</v>
      </c>
      <c r="E1766" s="3">
        <v>148.37</v>
      </c>
    </row>
    <row r="1767" spans="1:5" ht="14.5" x14ac:dyDescent="0.4">
      <c r="A1767" s="2" t="s">
        <v>10</v>
      </c>
      <c r="B1767" s="2" t="s">
        <v>5</v>
      </c>
      <c r="C1767" s="2" t="s">
        <v>99</v>
      </c>
      <c r="D1767" s="34" t="str">
        <f t="shared" si="27"/>
        <v>8087</v>
      </c>
      <c r="E1767" s="3">
        <v>156.38999999999999</v>
      </c>
    </row>
    <row r="1768" spans="1:5" ht="14.5" x14ac:dyDescent="0.4">
      <c r="A1768" s="2" t="s">
        <v>11</v>
      </c>
      <c r="B1768" s="2" t="s">
        <v>5</v>
      </c>
      <c r="C1768" s="2" t="s">
        <v>99</v>
      </c>
      <c r="D1768" s="34" t="str">
        <f t="shared" si="27"/>
        <v>8087</v>
      </c>
      <c r="E1768" s="3">
        <v>108.27</v>
      </c>
    </row>
    <row r="1769" spans="1:5" ht="14.5" x14ac:dyDescent="0.4">
      <c r="A1769" s="2" t="s">
        <v>12</v>
      </c>
      <c r="B1769" s="2" t="s">
        <v>5</v>
      </c>
      <c r="C1769" s="2" t="s">
        <v>99</v>
      </c>
      <c r="D1769" s="34" t="str">
        <f t="shared" si="27"/>
        <v>8087</v>
      </c>
      <c r="E1769" s="3">
        <v>180.45</v>
      </c>
    </row>
    <row r="1770" spans="1:5" ht="14.5" x14ac:dyDescent="0.4">
      <c r="A1770" s="2" t="s">
        <v>13</v>
      </c>
      <c r="B1770" s="2" t="s">
        <v>5</v>
      </c>
      <c r="C1770" s="2" t="s">
        <v>99</v>
      </c>
      <c r="D1770" s="34" t="str">
        <f t="shared" si="27"/>
        <v>8087</v>
      </c>
      <c r="E1770" s="3">
        <v>256.64</v>
      </c>
    </row>
    <row r="1771" spans="1:5" ht="14.5" x14ac:dyDescent="0.4">
      <c r="A1771" s="2" t="s">
        <v>14</v>
      </c>
      <c r="B1771" s="2" t="s">
        <v>5</v>
      </c>
      <c r="C1771" s="2" t="s">
        <v>99</v>
      </c>
      <c r="D1771" s="34" t="str">
        <f t="shared" si="27"/>
        <v>8087</v>
      </c>
      <c r="E1771" s="3">
        <v>312.77999999999997</v>
      </c>
    </row>
    <row r="1772" spans="1:5" ht="14.5" x14ac:dyDescent="0.4">
      <c r="A1772" s="2" t="s">
        <v>15</v>
      </c>
      <c r="B1772" s="2" t="s">
        <v>5</v>
      </c>
      <c r="C1772" s="2" t="s">
        <v>99</v>
      </c>
      <c r="D1772" s="34" t="str">
        <f t="shared" si="27"/>
        <v>8087</v>
      </c>
      <c r="E1772" s="3">
        <v>301.56</v>
      </c>
    </row>
    <row r="1773" spans="1:5" ht="14.5" x14ac:dyDescent="0.4">
      <c r="A1773" s="2" t="s">
        <v>16</v>
      </c>
      <c r="B1773" s="2" t="s">
        <v>5</v>
      </c>
      <c r="C1773" s="2" t="s">
        <v>99</v>
      </c>
      <c r="D1773" s="34" t="str">
        <f t="shared" si="27"/>
        <v>8087</v>
      </c>
      <c r="E1773" s="3">
        <v>176.02</v>
      </c>
    </row>
    <row r="1774" spans="1:5" ht="14.5" x14ac:dyDescent="0.4">
      <c r="A1774" s="2" t="s">
        <v>17</v>
      </c>
      <c r="B1774" s="2" t="s">
        <v>5</v>
      </c>
      <c r="C1774" s="2" t="s">
        <v>99</v>
      </c>
      <c r="D1774" s="34" t="str">
        <f t="shared" si="27"/>
        <v>8087</v>
      </c>
      <c r="E1774" s="3">
        <v>131.54</v>
      </c>
    </row>
    <row r="1775" spans="1:5" ht="14.5" x14ac:dyDescent="0.4">
      <c r="A1775" s="2" t="s">
        <v>18</v>
      </c>
      <c r="B1775" s="2" t="s">
        <v>5</v>
      </c>
      <c r="C1775" s="2" t="s">
        <v>99</v>
      </c>
      <c r="D1775" s="34" t="str">
        <f t="shared" si="27"/>
        <v>8087</v>
      </c>
      <c r="E1775" s="3">
        <v>119.51</v>
      </c>
    </row>
    <row r="1776" spans="1:5" ht="14.5" x14ac:dyDescent="0.4">
      <c r="A1776" s="2" t="s">
        <v>19</v>
      </c>
      <c r="B1776" s="2" t="s">
        <v>5</v>
      </c>
      <c r="C1776" s="2" t="s">
        <v>99</v>
      </c>
      <c r="D1776" s="34" t="str">
        <f t="shared" si="27"/>
        <v>8087</v>
      </c>
      <c r="E1776" s="3">
        <v>112.51</v>
      </c>
    </row>
    <row r="1777" spans="1:5" ht="14.5" x14ac:dyDescent="0.4">
      <c r="A1777" s="2" t="s">
        <v>20</v>
      </c>
      <c r="B1777" s="2" t="s">
        <v>5</v>
      </c>
      <c r="C1777" s="2" t="s">
        <v>99</v>
      </c>
      <c r="D1777" s="34" t="str">
        <f t="shared" si="27"/>
        <v>8087</v>
      </c>
      <c r="E1777" s="3">
        <v>126.51</v>
      </c>
    </row>
    <row r="1778" spans="1:5" ht="14.5" x14ac:dyDescent="0.4">
      <c r="A1778" s="2" t="s">
        <v>21</v>
      </c>
      <c r="B1778" s="2" t="s">
        <v>5</v>
      </c>
      <c r="C1778" s="2" t="s">
        <v>99</v>
      </c>
      <c r="D1778" s="34" t="str">
        <f t="shared" si="27"/>
        <v>8087</v>
      </c>
      <c r="E1778" s="3">
        <v>148.02000000000001</v>
      </c>
    </row>
    <row r="1779" spans="1:5" ht="14.5" x14ac:dyDescent="0.4">
      <c r="A1779" s="2" t="s">
        <v>22</v>
      </c>
      <c r="B1779" s="2" t="s">
        <v>5</v>
      </c>
      <c r="C1779" s="2" t="s">
        <v>99</v>
      </c>
      <c r="D1779" s="34" t="str">
        <f t="shared" si="27"/>
        <v>8087</v>
      </c>
      <c r="E1779" s="3">
        <v>210</v>
      </c>
    </row>
    <row r="1780" spans="1:5" ht="14.5" x14ac:dyDescent="0.4">
      <c r="A1780" s="2" t="s">
        <v>23</v>
      </c>
      <c r="B1780" s="2" t="s">
        <v>5</v>
      </c>
      <c r="C1780" s="2" t="s">
        <v>99</v>
      </c>
      <c r="D1780" s="34" t="str">
        <f t="shared" si="27"/>
        <v>8087</v>
      </c>
      <c r="E1780" s="3">
        <v>204.02</v>
      </c>
    </row>
    <row r="1781" spans="1:5" ht="14.5" x14ac:dyDescent="0.4">
      <c r="A1781" s="2" t="s">
        <v>24</v>
      </c>
      <c r="B1781" s="2" t="s">
        <v>5</v>
      </c>
      <c r="C1781" s="2" t="s">
        <v>99</v>
      </c>
      <c r="D1781" s="34" t="str">
        <f t="shared" si="27"/>
        <v>8087</v>
      </c>
      <c r="E1781" s="3">
        <v>140</v>
      </c>
    </row>
    <row r="1782" spans="1:5" ht="14.5" x14ac:dyDescent="0.4">
      <c r="A1782" s="2" t="s">
        <v>25</v>
      </c>
      <c r="B1782" s="2" t="s">
        <v>5</v>
      </c>
      <c r="C1782" s="2" t="s">
        <v>99</v>
      </c>
      <c r="D1782" s="34" t="str">
        <f t="shared" si="27"/>
        <v>8087</v>
      </c>
      <c r="E1782" s="3">
        <v>147</v>
      </c>
    </row>
    <row r="1783" spans="1:5" ht="14.5" x14ac:dyDescent="0.4">
      <c r="A1783" s="2" t="s">
        <v>26</v>
      </c>
      <c r="B1783" s="2" t="s">
        <v>5</v>
      </c>
      <c r="C1783" s="2" t="s">
        <v>99</v>
      </c>
      <c r="D1783" s="34" t="str">
        <f t="shared" si="27"/>
        <v>8087</v>
      </c>
      <c r="E1783" s="3">
        <v>109.01</v>
      </c>
    </row>
    <row r="1784" spans="1:5" ht="14.5" x14ac:dyDescent="0.4">
      <c r="A1784" s="2" t="s">
        <v>27</v>
      </c>
      <c r="B1784" s="2" t="s">
        <v>5</v>
      </c>
      <c r="C1784" s="2" t="s">
        <v>99</v>
      </c>
      <c r="D1784" s="34" t="str">
        <f t="shared" si="27"/>
        <v>8087</v>
      </c>
      <c r="E1784" s="3">
        <v>143.5</v>
      </c>
    </row>
    <row r="1785" spans="1:5" ht="14.5" x14ac:dyDescent="0.4">
      <c r="A1785" s="2" t="s">
        <v>28</v>
      </c>
      <c r="B1785" s="2" t="s">
        <v>5</v>
      </c>
      <c r="C1785" s="2" t="s">
        <v>99</v>
      </c>
      <c r="D1785" s="34" t="str">
        <f t="shared" si="27"/>
        <v>8087</v>
      </c>
      <c r="E1785" s="3">
        <v>105</v>
      </c>
    </row>
    <row r="1786" spans="1:5" ht="14.5" x14ac:dyDescent="0.4">
      <c r="A1786" s="2" t="s">
        <v>29</v>
      </c>
      <c r="B1786" s="2" t="s">
        <v>5</v>
      </c>
      <c r="C1786" s="2" t="s">
        <v>99</v>
      </c>
      <c r="D1786" s="34" t="str">
        <f t="shared" si="27"/>
        <v>8087</v>
      </c>
      <c r="E1786" s="3">
        <v>143.5</v>
      </c>
    </row>
    <row r="1787" spans="1:5" ht="14.5" x14ac:dyDescent="0.4">
      <c r="A1787" s="2" t="s">
        <v>30</v>
      </c>
      <c r="B1787" s="2" t="s">
        <v>5</v>
      </c>
      <c r="C1787" s="2" t="s">
        <v>99</v>
      </c>
      <c r="D1787" s="34" t="str">
        <f t="shared" si="27"/>
        <v>8087</v>
      </c>
      <c r="E1787" s="3">
        <v>101.5</v>
      </c>
    </row>
    <row r="1788" spans="1:5" ht="14.5" x14ac:dyDescent="0.4">
      <c r="A1788" s="2" t="s">
        <v>31</v>
      </c>
      <c r="B1788" s="2" t="s">
        <v>5</v>
      </c>
      <c r="C1788" s="2" t="s">
        <v>99</v>
      </c>
      <c r="D1788" s="34" t="str">
        <f t="shared" si="27"/>
        <v>8087</v>
      </c>
      <c r="E1788" s="3">
        <v>115.5</v>
      </c>
    </row>
    <row r="1789" spans="1:5" ht="14.5" x14ac:dyDescent="0.4">
      <c r="A1789" s="2" t="s">
        <v>32</v>
      </c>
      <c r="B1789" s="2" t="s">
        <v>5</v>
      </c>
      <c r="C1789" s="2" t="s">
        <v>99</v>
      </c>
      <c r="D1789" s="34" t="str">
        <f t="shared" si="27"/>
        <v>8087</v>
      </c>
      <c r="E1789" s="3">
        <v>91</v>
      </c>
    </row>
    <row r="1790" spans="1:5" ht="14.5" x14ac:dyDescent="0.4">
      <c r="A1790" s="2" t="s">
        <v>33</v>
      </c>
      <c r="B1790" s="2" t="s">
        <v>5</v>
      </c>
      <c r="C1790" s="2" t="s">
        <v>99</v>
      </c>
      <c r="D1790" s="34" t="str">
        <f t="shared" si="27"/>
        <v>8087</v>
      </c>
      <c r="E1790" s="3">
        <v>161</v>
      </c>
    </row>
    <row r="1791" spans="1:5" ht="14.5" x14ac:dyDescent="0.4">
      <c r="A1791" s="2" t="s">
        <v>34</v>
      </c>
      <c r="B1791" s="2" t="s">
        <v>5</v>
      </c>
      <c r="C1791" s="2" t="s">
        <v>99</v>
      </c>
      <c r="D1791" s="34" t="str">
        <f t="shared" si="27"/>
        <v>8087</v>
      </c>
      <c r="E1791" s="3">
        <v>189</v>
      </c>
    </row>
    <row r="1792" spans="1:5" ht="14.5" x14ac:dyDescent="0.4">
      <c r="A1792" s="2" t="s">
        <v>35</v>
      </c>
      <c r="B1792" s="2" t="s">
        <v>5</v>
      </c>
      <c r="C1792" s="2" t="s">
        <v>99</v>
      </c>
      <c r="D1792" s="34" t="str">
        <f t="shared" si="27"/>
        <v>8087</v>
      </c>
      <c r="E1792" s="3">
        <v>136.5</v>
      </c>
    </row>
    <row r="1793" spans="1:5" ht="14.5" x14ac:dyDescent="0.4">
      <c r="A1793" s="2" t="s">
        <v>32</v>
      </c>
      <c r="B1793" s="2" t="s">
        <v>5</v>
      </c>
      <c r="C1793" s="2" t="s">
        <v>100</v>
      </c>
      <c r="D1793" s="34" t="str">
        <f t="shared" si="27"/>
        <v>8090</v>
      </c>
      <c r="E1793" s="3">
        <v>0</v>
      </c>
    </row>
    <row r="1794" spans="1:5" ht="14.5" x14ac:dyDescent="0.4">
      <c r="A1794" s="2" t="s">
        <v>4</v>
      </c>
      <c r="B1794" s="2" t="s">
        <v>5</v>
      </c>
      <c r="C1794" s="2" t="s">
        <v>101</v>
      </c>
      <c r="D1794" s="34" t="str">
        <f t="shared" si="27"/>
        <v>8093</v>
      </c>
      <c r="E1794" s="3">
        <v>32.58</v>
      </c>
    </row>
    <row r="1795" spans="1:5" ht="14.5" x14ac:dyDescent="0.4">
      <c r="A1795" s="2" t="s">
        <v>7</v>
      </c>
      <c r="B1795" s="2" t="s">
        <v>5</v>
      </c>
      <c r="C1795" s="2" t="s">
        <v>101</v>
      </c>
      <c r="D1795" s="34" t="str">
        <f t="shared" ref="D1795:D1858" si="28">MID(C1795,2,4)</f>
        <v>8093</v>
      </c>
      <c r="E1795" s="3">
        <v>45.25</v>
      </c>
    </row>
    <row r="1796" spans="1:5" ht="14.5" x14ac:dyDescent="0.4">
      <c r="A1796" s="2" t="s">
        <v>8</v>
      </c>
      <c r="B1796" s="2" t="s">
        <v>5</v>
      </c>
      <c r="C1796" s="2" t="s">
        <v>101</v>
      </c>
      <c r="D1796" s="34" t="str">
        <f t="shared" si="28"/>
        <v>8093</v>
      </c>
      <c r="E1796" s="3">
        <v>58.45</v>
      </c>
    </row>
    <row r="1797" spans="1:5" ht="14.5" x14ac:dyDescent="0.4">
      <c r="A1797" s="2" t="s">
        <v>9</v>
      </c>
      <c r="B1797" s="2" t="s">
        <v>5</v>
      </c>
      <c r="C1797" s="2" t="s">
        <v>101</v>
      </c>
      <c r="D1797" s="34" t="str">
        <f t="shared" si="28"/>
        <v>8093</v>
      </c>
      <c r="E1797" s="3">
        <v>30.77</v>
      </c>
    </row>
    <row r="1798" spans="1:5" ht="14.5" x14ac:dyDescent="0.4">
      <c r="A1798" s="2" t="s">
        <v>10</v>
      </c>
      <c r="B1798" s="2" t="s">
        <v>5</v>
      </c>
      <c r="C1798" s="2" t="s">
        <v>101</v>
      </c>
      <c r="D1798" s="34" t="str">
        <f t="shared" si="28"/>
        <v>8093</v>
      </c>
      <c r="E1798" s="3">
        <v>44.51</v>
      </c>
    </row>
    <row r="1799" spans="1:5" ht="14.5" x14ac:dyDescent="0.4">
      <c r="A1799" s="2" t="s">
        <v>11</v>
      </c>
      <c r="B1799" s="2" t="s">
        <v>5</v>
      </c>
      <c r="C1799" s="2" t="s">
        <v>101</v>
      </c>
      <c r="D1799" s="34" t="str">
        <f t="shared" si="28"/>
        <v>8093</v>
      </c>
      <c r="E1799" s="3">
        <v>44.71</v>
      </c>
    </row>
    <row r="1800" spans="1:5" ht="14.5" x14ac:dyDescent="0.4">
      <c r="A1800" s="2" t="s">
        <v>12</v>
      </c>
      <c r="B1800" s="2" t="s">
        <v>5</v>
      </c>
      <c r="C1800" s="2" t="s">
        <v>101</v>
      </c>
      <c r="D1800" s="34" t="str">
        <f t="shared" si="28"/>
        <v>8093</v>
      </c>
      <c r="E1800" s="3">
        <v>32.58</v>
      </c>
    </row>
    <row r="1801" spans="1:5" ht="14.5" x14ac:dyDescent="0.4">
      <c r="A1801" s="2" t="s">
        <v>13</v>
      </c>
      <c r="B1801" s="2" t="s">
        <v>5</v>
      </c>
      <c r="C1801" s="2" t="s">
        <v>101</v>
      </c>
      <c r="D1801" s="34" t="str">
        <f t="shared" si="28"/>
        <v>8093</v>
      </c>
      <c r="E1801" s="3">
        <v>23.53</v>
      </c>
    </row>
    <row r="1802" spans="1:5" ht="14.5" x14ac:dyDescent="0.4">
      <c r="A1802" s="2" t="s">
        <v>14</v>
      </c>
      <c r="B1802" s="2" t="s">
        <v>5</v>
      </c>
      <c r="C1802" s="2" t="s">
        <v>101</v>
      </c>
      <c r="D1802" s="34" t="str">
        <f t="shared" si="28"/>
        <v>8093</v>
      </c>
      <c r="E1802" s="3">
        <v>31.84</v>
      </c>
    </row>
    <row r="1803" spans="1:5" ht="14.5" x14ac:dyDescent="0.4">
      <c r="A1803" s="2" t="s">
        <v>15</v>
      </c>
      <c r="B1803" s="2" t="s">
        <v>5</v>
      </c>
      <c r="C1803" s="2" t="s">
        <v>101</v>
      </c>
      <c r="D1803" s="34" t="str">
        <f t="shared" si="28"/>
        <v>8093</v>
      </c>
      <c r="E1803" s="3">
        <v>52.49</v>
      </c>
    </row>
    <row r="1804" spans="1:5" ht="14.5" x14ac:dyDescent="0.4">
      <c r="A1804" s="2" t="s">
        <v>16</v>
      </c>
      <c r="B1804" s="2" t="s">
        <v>5</v>
      </c>
      <c r="C1804" s="2" t="s">
        <v>101</v>
      </c>
      <c r="D1804" s="34" t="str">
        <f t="shared" si="28"/>
        <v>8093</v>
      </c>
      <c r="E1804" s="3">
        <v>75.28</v>
      </c>
    </row>
    <row r="1805" spans="1:5" ht="14.5" x14ac:dyDescent="0.4">
      <c r="A1805" s="2" t="s">
        <v>17</v>
      </c>
      <c r="B1805" s="2" t="s">
        <v>5</v>
      </c>
      <c r="C1805" s="2" t="s">
        <v>101</v>
      </c>
      <c r="D1805" s="34" t="str">
        <f t="shared" si="28"/>
        <v>8093</v>
      </c>
      <c r="E1805" s="3">
        <v>30.77</v>
      </c>
    </row>
    <row r="1806" spans="1:5" ht="14.5" x14ac:dyDescent="0.4">
      <c r="A1806" s="2" t="s">
        <v>18</v>
      </c>
      <c r="B1806" s="2" t="s">
        <v>5</v>
      </c>
      <c r="C1806" s="2" t="s">
        <v>101</v>
      </c>
      <c r="D1806" s="34" t="str">
        <f t="shared" si="28"/>
        <v>8093</v>
      </c>
      <c r="E1806" s="3">
        <v>23.73</v>
      </c>
    </row>
    <row r="1807" spans="1:5" ht="14.5" x14ac:dyDescent="0.4">
      <c r="A1807" s="2" t="s">
        <v>19</v>
      </c>
      <c r="B1807" s="2" t="s">
        <v>5</v>
      </c>
      <c r="C1807" s="2" t="s">
        <v>101</v>
      </c>
      <c r="D1807" s="34" t="str">
        <f t="shared" si="28"/>
        <v>8093</v>
      </c>
      <c r="E1807" s="3">
        <v>32.58</v>
      </c>
    </row>
    <row r="1808" spans="1:5" ht="14.5" x14ac:dyDescent="0.4">
      <c r="A1808" s="2" t="s">
        <v>20</v>
      </c>
      <c r="B1808" s="2" t="s">
        <v>5</v>
      </c>
      <c r="C1808" s="2" t="s">
        <v>101</v>
      </c>
      <c r="D1808" s="34" t="str">
        <f t="shared" si="28"/>
        <v>8093</v>
      </c>
      <c r="E1808" s="3">
        <v>29.16</v>
      </c>
    </row>
    <row r="1809" spans="1:5" ht="14.5" x14ac:dyDescent="0.4">
      <c r="A1809" s="2" t="s">
        <v>21</v>
      </c>
      <c r="B1809" s="2" t="s">
        <v>5</v>
      </c>
      <c r="C1809" s="2" t="s">
        <v>101</v>
      </c>
      <c r="D1809" s="34" t="str">
        <f t="shared" si="28"/>
        <v>8093</v>
      </c>
      <c r="E1809" s="3">
        <v>42.7</v>
      </c>
    </row>
    <row r="1810" spans="1:5" ht="14.5" x14ac:dyDescent="0.4">
      <c r="A1810" s="2" t="s">
        <v>22</v>
      </c>
      <c r="B1810" s="2" t="s">
        <v>5</v>
      </c>
      <c r="C1810" s="2" t="s">
        <v>101</v>
      </c>
      <c r="D1810" s="34" t="str">
        <f t="shared" si="28"/>
        <v>8093</v>
      </c>
      <c r="E1810" s="3">
        <v>56.64</v>
      </c>
    </row>
    <row r="1811" spans="1:5" ht="14.5" x14ac:dyDescent="0.4">
      <c r="A1811" s="2" t="s">
        <v>23</v>
      </c>
      <c r="B1811" s="2" t="s">
        <v>5</v>
      </c>
      <c r="C1811" s="2" t="s">
        <v>101</v>
      </c>
      <c r="D1811" s="34" t="str">
        <f t="shared" si="28"/>
        <v>8093</v>
      </c>
      <c r="E1811" s="3">
        <v>43.77</v>
      </c>
    </row>
    <row r="1812" spans="1:5" ht="14.5" x14ac:dyDescent="0.4">
      <c r="A1812" s="2" t="s">
        <v>24</v>
      </c>
      <c r="B1812" s="2" t="s">
        <v>5</v>
      </c>
      <c r="C1812" s="2" t="s">
        <v>101</v>
      </c>
      <c r="D1812" s="34" t="str">
        <f t="shared" si="28"/>
        <v>8093</v>
      </c>
      <c r="E1812" s="3">
        <v>38.340000000000003</v>
      </c>
    </row>
    <row r="1813" spans="1:5" ht="14.5" x14ac:dyDescent="0.4">
      <c r="A1813" s="2" t="s">
        <v>25</v>
      </c>
      <c r="B1813" s="2" t="s">
        <v>5</v>
      </c>
      <c r="C1813" s="2" t="s">
        <v>101</v>
      </c>
      <c r="D1813" s="34" t="str">
        <f t="shared" si="28"/>
        <v>8093</v>
      </c>
      <c r="E1813" s="3">
        <v>34.39</v>
      </c>
    </row>
    <row r="1814" spans="1:5" ht="14.5" x14ac:dyDescent="0.4">
      <c r="A1814" s="2" t="s">
        <v>26</v>
      </c>
      <c r="B1814" s="2" t="s">
        <v>5</v>
      </c>
      <c r="C1814" s="2" t="s">
        <v>101</v>
      </c>
      <c r="D1814" s="34" t="str">
        <f t="shared" si="28"/>
        <v>8093</v>
      </c>
      <c r="E1814" s="3">
        <v>66.97</v>
      </c>
    </row>
    <row r="1815" spans="1:5" ht="14.5" x14ac:dyDescent="0.4">
      <c r="A1815" s="2" t="s">
        <v>27</v>
      </c>
      <c r="B1815" s="2" t="s">
        <v>5</v>
      </c>
      <c r="C1815" s="2" t="s">
        <v>101</v>
      </c>
      <c r="D1815" s="34" t="str">
        <f t="shared" si="28"/>
        <v>8093</v>
      </c>
      <c r="E1815" s="3">
        <v>52.82</v>
      </c>
    </row>
    <row r="1816" spans="1:5" ht="14.5" x14ac:dyDescent="0.4">
      <c r="A1816" s="2" t="s">
        <v>28</v>
      </c>
      <c r="B1816" s="2" t="s">
        <v>5</v>
      </c>
      <c r="C1816" s="2" t="s">
        <v>101</v>
      </c>
      <c r="D1816" s="34" t="str">
        <f t="shared" si="28"/>
        <v>8093</v>
      </c>
      <c r="E1816" s="3">
        <v>47.39</v>
      </c>
    </row>
    <row r="1817" spans="1:5" ht="14.5" x14ac:dyDescent="0.4">
      <c r="A1817" s="2" t="s">
        <v>29</v>
      </c>
      <c r="B1817" s="2" t="s">
        <v>5</v>
      </c>
      <c r="C1817" s="2" t="s">
        <v>101</v>
      </c>
      <c r="D1817" s="34" t="str">
        <f t="shared" si="28"/>
        <v>8093</v>
      </c>
      <c r="E1817" s="3">
        <v>16.52</v>
      </c>
    </row>
    <row r="1818" spans="1:5" ht="14.5" x14ac:dyDescent="0.4">
      <c r="A1818" s="2" t="s">
        <v>13</v>
      </c>
      <c r="B1818" s="2" t="s">
        <v>5</v>
      </c>
      <c r="C1818" s="2" t="s">
        <v>102</v>
      </c>
      <c r="D1818" s="34" t="str">
        <f t="shared" si="28"/>
        <v>8095</v>
      </c>
      <c r="E1818" s="3">
        <v>162.5</v>
      </c>
    </row>
    <row r="1819" spans="1:5" ht="14.5" x14ac:dyDescent="0.4">
      <c r="A1819" s="2" t="s">
        <v>14</v>
      </c>
      <c r="B1819" s="2" t="s">
        <v>5</v>
      </c>
      <c r="C1819" s="2" t="s">
        <v>102</v>
      </c>
      <c r="D1819" s="34" t="str">
        <f t="shared" si="28"/>
        <v>8095</v>
      </c>
      <c r="E1819" s="3">
        <v>335.9</v>
      </c>
    </row>
    <row r="1820" spans="1:5" ht="14.5" x14ac:dyDescent="0.4">
      <c r="A1820" s="2" t="s">
        <v>15</v>
      </c>
      <c r="B1820" s="2" t="s">
        <v>5</v>
      </c>
      <c r="C1820" s="2" t="s">
        <v>102</v>
      </c>
      <c r="D1820" s="34" t="str">
        <f t="shared" si="28"/>
        <v>8095</v>
      </c>
      <c r="E1820" s="3">
        <v>312.10000000000002</v>
      </c>
    </row>
    <row r="1821" spans="1:5" ht="14.5" x14ac:dyDescent="0.4">
      <c r="A1821" s="2" t="s">
        <v>16</v>
      </c>
      <c r="B1821" s="2" t="s">
        <v>5</v>
      </c>
      <c r="C1821" s="2" t="s">
        <v>102</v>
      </c>
      <c r="D1821" s="34" t="str">
        <f t="shared" si="28"/>
        <v>8095</v>
      </c>
      <c r="E1821" s="3">
        <v>382.4</v>
      </c>
    </row>
    <row r="1822" spans="1:5" ht="14.5" x14ac:dyDescent="0.4">
      <c r="A1822" s="2" t="s">
        <v>17</v>
      </c>
      <c r="B1822" s="2" t="s">
        <v>5</v>
      </c>
      <c r="C1822" s="2" t="s">
        <v>102</v>
      </c>
      <c r="D1822" s="34" t="str">
        <f t="shared" si="28"/>
        <v>8095</v>
      </c>
      <c r="E1822" s="3">
        <v>412.7</v>
      </c>
    </row>
    <row r="1823" spans="1:5" ht="14.5" x14ac:dyDescent="0.4">
      <c r="A1823" s="2" t="s">
        <v>18</v>
      </c>
      <c r="B1823" s="2" t="s">
        <v>5</v>
      </c>
      <c r="C1823" s="2" t="s">
        <v>102</v>
      </c>
      <c r="D1823" s="34" t="str">
        <f t="shared" si="28"/>
        <v>8095</v>
      </c>
      <c r="E1823" s="3">
        <v>302</v>
      </c>
    </row>
    <row r="1824" spans="1:5" ht="14.5" x14ac:dyDescent="0.4">
      <c r="A1824" s="2" t="s">
        <v>19</v>
      </c>
      <c r="B1824" s="2" t="s">
        <v>5</v>
      </c>
      <c r="C1824" s="2" t="s">
        <v>102</v>
      </c>
      <c r="D1824" s="34" t="str">
        <f t="shared" si="28"/>
        <v>8095</v>
      </c>
      <c r="E1824" s="3">
        <v>295.10000000000002</v>
      </c>
    </row>
    <row r="1825" spans="1:5" ht="14.5" x14ac:dyDescent="0.4">
      <c r="A1825" s="2" t="s">
        <v>20</v>
      </c>
      <c r="B1825" s="2" t="s">
        <v>5</v>
      </c>
      <c r="C1825" s="2" t="s">
        <v>102</v>
      </c>
      <c r="D1825" s="34" t="str">
        <f t="shared" si="28"/>
        <v>8095</v>
      </c>
      <c r="E1825" s="3">
        <v>425.7</v>
      </c>
    </row>
    <row r="1826" spans="1:5" ht="14.5" x14ac:dyDescent="0.4">
      <c r="A1826" s="2" t="s">
        <v>21</v>
      </c>
      <c r="B1826" s="2" t="s">
        <v>5</v>
      </c>
      <c r="C1826" s="2" t="s">
        <v>102</v>
      </c>
      <c r="D1826" s="34" t="str">
        <f t="shared" si="28"/>
        <v>8095</v>
      </c>
      <c r="E1826" s="3">
        <v>373</v>
      </c>
    </row>
    <row r="1827" spans="1:5" ht="14.5" x14ac:dyDescent="0.4">
      <c r="A1827" s="2" t="s">
        <v>22</v>
      </c>
      <c r="B1827" s="2" t="s">
        <v>5</v>
      </c>
      <c r="C1827" s="2" t="s">
        <v>102</v>
      </c>
      <c r="D1827" s="34" t="str">
        <f t="shared" si="28"/>
        <v>8095</v>
      </c>
      <c r="E1827" s="3">
        <v>688.2</v>
      </c>
    </row>
    <row r="1828" spans="1:5" ht="14.5" x14ac:dyDescent="0.4">
      <c r="A1828" s="2" t="s">
        <v>23</v>
      </c>
      <c r="B1828" s="2" t="s">
        <v>5</v>
      </c>
      <c r="C1828" s="2" t="s">
        <v>102</v>
      </c>
      <c r="D1828" s="34" t="str">
        <f t="shared" si="28"/>
        <v>8095</v>
      </c>
      <c r="E1828" s="3">
        <v>861.6</v>
      </c>
    </row>
    <row r="1829" spans="1:5" ht="14.5" x14ac:dyDescent="0.4">
      <c r="A1829" s="2" t="s">
        <v>24</v>
      </c>
      <c r="B1829" s="2" t="s">
        <v>5</v>
      </c>
      <c r="C1829" s="2" t="s">
        <v>102</v>
      </c>
      <c r="D1829" s="34" t="str">
        <f t="shared" si="28"/>
        <v>8095</v>
      </c>
      <c r="E1829" s="3">
        <v>473.5</v>
      </c>
    </row>
    <row r="1830" spans="1:5" ht="14.5" x14ac:dyDescent="0.4">
      <c r="A1830" s="2" t="s">
        <v>25</v>
      </c>
      <c r="B1830" s="2" t="s">
        <v>5</v>
      </c>
      <c r="C1830" s="2" t="s">
        <v>102</v>
      </c>
      <c r="D1830" s="34" t="str">
        <f t="shared" si="28"/>
        <v>8095</v>
      </c>
      <c r="E1830" s="3">
        <v>421.4</v>
      </c>
    </row>
    <row r="1831" spans="1:5" ht="14.5" x14ac:dyDescent="0.4">
      <c r="A1831" s="2" t="s">
        <v>26</v>
      </c>
      <c r="B1831" s="2" t="s">
        <v>5</v>
      </c>
      <c r="C1831" s="2" t="s">
        <v>102</v>
      </c>
      <c r="D1831" s="34" t="str">
        <f t="shared" si="28"/>
        <v>8095</v>
      </c>
      <c r="E1831" s="3">
        <v>334.7</v>
      </c>
    </row>
    <row r="1832" spans="1:5" ht="14.5" x14ac:dyDescent="0.4">
      <c r="A1832" s="2" t="s">
        <v>27</v>
      </c>
      <c r="B1832" s="2" t="s">
        <v>5</v>
      </c>
      <c r="C1832" s="2" t="s">
        <v>102</v>
      </c>
      <c r="D1832" s="34" t="str">
        <f t="shared" si="28"/>
        <v>8095</v>
      </c>
      <c r="E1832" s="3">
        <v>617.9</v>
      </c>
    </row>
    <row r="1833" spans="1:5" ht="14.5" x14ac:dyDescent="0.4">
      <c r="A1833" s="2" t="s">
        <v>28</v>
      </c>
      <c r="B1833" s="2" t="s">
        <v>5</v>
      </c>
      <c r="C1833" s="2" t="s">
        <v>102</v>
      </c>
      <c r="D1833" s="34" t="str">
        <f t="shared" si="28"/>
        <v>8095</v>
      </c>
      <c r="E1833" s="3">
        <v>431.1</v>
      </c>
    </row>
    <row r="1834" spans="1:5" ht="14.5" x14ac:dyDescent="0.4">
      <c r="A1834" s="2" t="s">
        <v>29</v>
      </c>
      <c r="B1834" s="2" t="s">
        <v>5</v>
      </c>
      <c r="C1834" s="2" t="s">
        <v>102</v>
      </c>
      <c r="D1834" s="34" t="str">
        <f t="shared" si="28"/>
        <v>8095</v>
      </c>
      <c r="E1834" s="3">
        <v>712.5</v>
      </c>
    </row>
    <row r="1835" spans="1:5" ht="14.5" x14ac:dyDescent="0.4">
      <c r="A1835" s="2" t="s">
        <v>30</v>
      </c>
      <c r="B1835" s="2" t="s">
        <v>5</v>
      </c>
      <c r="C1835" s="2" t="s">
        <v>102</v>
      </c>
      <c r="D1835" s="34" t="str">
        <f t="shared" si="28"/>
        <v>8095</v>
      </c>
      <c r="E1835" s="3">
        <v>660.7</v>
      </c>
    </row>
    <row r="1836" spans="1:5" ht="14.5" x14ac:dyDescent="0.4">
      <c r="A1836" s="2" t="s">
        <v>31</v>
      </c>
      <c r="B1836" s="2" t="s">
        <v>5</v>
      </c>
      <c r="C1836" s="2" t="s">
        <v>102</v>
      </c>
      <c r="D1836" s="34" t="str">
        <f t="shared" si="28"/>
        <v>8095</v>
      </c>
      <c r="E1836" s="3">
        <v>449.5</v>
      </c>
    </row>
    <row r="1837" spans="1:5" ht="14.5" x14ac:dyDescent="0.4">
      <c r="A1837" s="2" t="s">
        <v>32</v>
      </c>
      <c r="B1837" s="2" t="s">
        <v>5</v>
      </c>
      <c r="C1837" s="2" t="s">
        <v>102</v>
      </c>
      <c r="D1837" s="34" t="str">
        <f t="shared" si="28"/>
        <v>8095</v>
      </c>
      <c r="E1837" s="3">
        <v>475.4</v>
      </c>
    </row>
    <row r="1838" spans="1:5" ht="14.5" x14ac:dyDescent="0.4">
      <c r="A1838" s="2" t="s">
        <v>33</v>
      </c>
      <c r="B1838" s="2" t="s">
        <v>5</v>
      </c>
      <c r="C1838" s="2" t="s">
        <v>102</v>
      </c>
      <c r="D1838" s="34" t="str">
        <f t="shared" si="28"/>
        <v>8095</v>
      </c>
      <c r="E1838" s="3">
        <v>554</v>
      </c>
    </row>
    <row r="1839" spans="1:5" ht="14.5" x14ac:dyDescent="0.4">
      <c r="A1839" s="2" t="s">
        <v>34</v>
      </c>
      <c r="B1839" s="2" t="s">
        <v>5</v>
      </c>
      <c r="C1839" s="2" t="s">
        <v>102</v>
      </c>
      <c r="D1839" s="34" t="str">
        <f t="shared" si="28"/>
        <v>8095</v>
      </c>
      <c r="E1839" s="3">
        <v>627.5</v>
      </c>
    </row>
    <row r="1840" spans="1:5" ht="14.5" x14ac:dyDescent="0.4">
      <c r="A1840" s="2" t="s">
        <v>35</v>
      </c>
      <c r="B1840" s="2" t="s">
        <v>5</v>
      </c>
      <c r="C1840" s="2" t="s">
        <v>102</v>
      </c>
      <c r="D1840" s="34" t="str">
        <f t="shared" si="28"/>
        <v>8095</v>
      </c>
      <c r="E1840" s="3">
        <v>692.7</v>
      </c>
    </row>
    <row r="1841" spans="1:5" ht="14.5" x14ac:dyDescent="0.4">
      <c r="A1841" s="2" t="s">
        <v>4</v>
      </c>
      <c r="B1841" s="2" t="s">
        <v>5</v>
      </c>
      <c r="C1841" s="2" t="s">
        <v>103</v>
      </c>
      <c r="D1841" s="34" t="str">
        <f t="shared" si="28"/>
        <v>8100</v>
      </c>
      <c r="E1841" s="3">
        <v>965.6</v>
      </c>
    </row>
    <row r="1842" spans="1:5" ht="14.5" x14ac:dyDescent="0.4">
      <c r="A1842" s="2" t="s">
        <v>7</v>
      </c>
      <c r="B1842" s="2" t="s">
        <v>5</v>
      </c>
      <c r="C1842" s="2" t="s">
        <v>103</v>
      </c>
      <c r="D1842" s="34" t="str">
        <f t="shared" si="28"/>
        <v>8100</v>
      </c>
      <c r="E1842" s="3">
        <v>1051.5999999999999</v>
      </c>
    </row>
    <row r="1843" spans="1:5" ht="14.5" x14ac:dyDescent="0.4">
      <c r="A1843" s="2" t="s">
        <v>8</v>
      </c>
      <c r="B1843" s="2" t="s">
        <v>5</v>
      </c>
      <c r="C1843" s="2" t="s">
        <v>103</v>
      </c>
      <c r="D1843" s="34" t="str">
        <f t="shared" si="28"/>
        <v>8100</v>
      </c>
      <c r="E1843" s="3">
        <v>936.8</v>
      </c>
    </row>
    <row r="1844" spans="1:5" ht="14.5" x14ac:dyDescent="0.4">
      <c r="A1844" s="2" t="s">
        <v>9</v>
      </c>
      <c r="B1844" s="2" t="s">
        <v>5</v>
      </c>
      <c r="C1844" s="2" t="s">
        <v>103</v>
      </c>
      <c r="D1844" s="34" t="str">
        <f t="shared" si="28"/>
        <v>8100</v>
      </c>
      <c r="E1844" s="3">
        <v>979.2</v>
      </c>
    </row>
    <row r="1845" spans="1:5" ht="14.5" x14ac:dyDescent="0.4">
      <c r="A1845" s="2" t="s">
        <v>10</v>
      </c>
      <c r="B1845" s="2" t="s">
        <v>5</v>
      </c>
      <c r="C1845" s="2" t="s">
        <v>103</v>
      </c>
      <c r="D1845" s="34" t="str">
        <f t="shared" si="28"/>
        <v>8100</v>
      </c>
      <c r="E1845" s="3">
        <v>941.6</v>
      </c>
    </row>
    <row r="1846" spans="1:5" ht="14.5" x14ac:dyDescent="0.4">
      <c r="A1846" s="2" t="s">
        <v>11</v>
      </c>
      <c r="B1846" s="2" t="s">
        <v>5</v>
      </c>
      <c r="C1846" s="2" t="s">
        <v>103</v>
      </c>
      <c r="D1846" s="34" t="str">
        <f t="shared" si="28"/>
        <v>8100</v>
      </c>
      <c r="E1846" s="3">
        <v>1164.8</v>
      </c>
    </row>
    <row r="1847" spans="1:5" ht="14.5" x14ac:dyDescent="0.4">
      <c r="A1847" s="2" t="s">
        <v>12</v>
      </c>
      <c r="B1847" s="2" t="s">
        <v>5</v>
      </c>
      <c r="C1847" s="2" t="s">
        <v>103</v>
      </c>
      <c r="D1847" s="34" t="str">
        <f t="shared" si="28"/>
        <v>8100</v>
      </c>
      <c r="E1847" s="3">
        <v>259.60000000000002</v>
      </c>
    </row>
    <row r="1848" spans="1:5" ht="14.5" x14ac:dyDescent="0.4">
      <c r="A1848" s="2" t="s">
        <v>13</v>
      </c>
      <c r="B1848" s="2" t="s">
        <v>5</v>
      </c>
      <c r="C1848" s="2" t="s">
        <v>103</v>
      </c>
      <c r="D1848" s="34" t="str">
        <f t="shared" si="28"/>
        <v>8100</v>
      </c>
      <c r="E1848" s="3">
        <v>28</v>
      </c>
    </row>
    <row r="1849" spans="1:5" ht="14.5" x14ac:dyDescent="0.4">
      <c r="A1849" s="2" t="s">
        <v>15</v>
      </c>
      <c r="B1849" s="2" t="s">
        <v>5</v>
      </c>
      <c r="C1849" s="2" t="s">
        <v>103</v>
      </c>
      <c r="D1849" s="34" t="str">
        <f t="shared" si="28"/>
        <v>8100</v>
      </c>
      <c r="E1849" s="3">
        <v>0</v>
      </c>
    </row>
    <row r="1850" spans="1:5" ht="14.5" x14ac:dyDescent="0.4">
      <c r="A1850" s="2" t="s">
        <v>16</v>
      </c>
      <c r="B1850" s="2" t="s">
        <v>5</v>
      </c>
      <c r="C1850" s="2" t="s">
        <v>103</v>
      </c>
      <c r="D1850" s="34" t="str">
        <f t="shared" si="28"/>
        <v>8100</v>
      </c>
      <c r="E1850" s="3">
        <v>0</v>
      </c>
    </row>
    <row r="1851" spans="1:5" ht="14.5" x14ac:dyDescent="0.4">
      <c r="A1851" s="2" t="s">
        <v>17</v>
      </c>
      <c r="B1851" s="2" t="s">
        <v>5</v>
      </c>
      <c r="C1851" s="2" t="s">
        <v>103</v>
      </c>
      <c r="D1851" s="34" t="str">
        <f t="shared" si="28"/>
        <v>8100</v>
      </c>
      <c r="E1851" s="3">
        <v>0</v>
      </c>
    </row>
    <row r="1852" spans="1:5" ht="14.5" x14ac:dyDescent="0.4">
      <c r="A1852" s="2" t="s">
        <v>4</v>
      </c>
      <c r="B1852" s="2" t="s">
        <v>5</v>
      </c>
      <c r="C1852" s="2" t="s">
        <v>104</v>
      </c>
      <c r="D1852" s="34" t="str">
        <f t="shared" si="28"/>
        <v>8101</v>
      </c>
      <c r="E1852" s="3">
        <v>4074.5</v>
      </c>
    </row>
    <row r="1853" spans="1:5" ht="14.5" x14ac:dyDescent="0.4">
      <c r="A1853" s="2" t="s">
        <v>7</v>
      </c>
      <c r="B1853" s="2" t="s">
        <v>5</v>
      </c>
      <c r="C1853" s="2" t="s">
        <v>104</v>
      </c>
      <c r="D1853" s="34" t="str">
        <f t="shared" si="28"/>
        <v>8101</v>
      </c>
      <c r="E1853" s="3">
        <v>4325</v>
      </c>
    </row>
    <row r="1854" spans="1:5" ht="14.5" x14ac:dyDescent="0.4">
      <c r="A1854" s="2" t="s">
        <v>8</v>
      </c>
      <c r="B1854" s="2" t="s">
        <v>5</v>
      </c>
      <c r="C1854" s="2" t="s">
        <v>104</v>
      </c>
      <c r="D1854" s="34" t="str">
        <f t="shared" si="28"/>
        <v>8101</v>
      </c>
      <c r="E1854" s="3">
        <v>4155.5</v>
      </c>
    </row>
    <row r="1855" spans="1:5" ht="14.5" x14ac:dyDescent="0.4">
      <c r="A1855" s="2" t="s">
        <v>9</v>
      </c>
      <c r="B1855" s="2" t="s">
        <v>5</v>
      </c>
      <c r="C1855" s="2" t="s">
        <v>104</v>
      </c>
      <c r="D1855" s="34" t="str">
        <f t="shared" si="28"/>
        <v>8101</v>
      </c>
      <c r="E1855" s="3">
        <v>4324.5</v>
      </c>
    </row>
    <row r="1856" spans="1:5" ht="14.5" x14ac:dyDescent="0.4">
      <c r="A1856" s="2" t="s">
        <v>10</v>
      </c>
      <c r="B1856" s="2" t="s">
        <v>5</v>
      </c>
      <c r="C1856" s="2" t="s">
        <v>104</v>
      </c>
      <c r="D1856" s="34" t="str">
        <f t="shared" si="28"/>
        <v>8101</v>
      </c>
      <c r="E1856" s="3">
        <v>4091.5</v>
      </c>
    </row>
    <row r="1857" spans="1:5" ht="14.5" x14ac:dyDescent="0.4">
      <c r="A1857" s="2" t="s">
        <v>11</v>
      </c>
      <c r="B1857" s="2" t="s">
        <v>5</v>
      </c>
      <c r="C1857" s="2" t="s">
        <v>104</v>
      </c>
      <c r="D1857" s="34" t="str">
        <f t="shared" si="28"/>
        <v>8101</v>
      </c>
      <c r="E1857" s="3">
        <v>3997.5</v>
      </c>
    </row>
    <row r="1858" spans="1:5" ht="14.5" x14ac:dyDescent="0.4">
      <c r="A1858" s="2" t="s">
        <v>12</v>
      </c>
      <c r="B1858" s="2" t="s">
        <v>5</v>
      </c>
      <c r="C1858" s="2" t="s">
        <v>104</v>
      </c>
      <c r="D1858" s="34" t="str">
        <f t="shared" si="28"/>
        <v>8101</v>
      </c>
      <c r="E1858" s="3">
        <v>4033.5</v>
      </c>
    </row>
    <row r="1859" spans="1:5" ht="14.5" x14ac:dyDescent="0.4">
      <c r="A1859" s="2" t="s">
        <v>13</v>
      </c>
      <c r="B1859" s="2" t="s">
        <v>5</v>
      </c>
      <c r="C1859" s="2" t="s">
        <v>104</v>
      </c>
      <c r="D1859" s="34" t="str">
        <f t="shared" ref="D1859:D1922" si="29">MID(C1859,2,4)</f>
        <v>8101</v>
      </c>
      <c r="E1859" s="3">
        <v>3837</v>
      </c>
    </row>
    <row r="1860" spans="1:5" ht="14.5" x14ac:dyDescent="0.4">
      <c r="A1860" s="2" t="s">
        <v>14</v>
      </c>
      <c r="B1860" s="2" t="s">
        <v>5</v>
      </c>
      <c r="C1860" s="2" t="s">
        <v>104</v>
      </c>
      <c r="D1860" s="34" t="str">
        <f t="shared" si="29"/>
        <v>8101</v>
      </c>
      <c r="E1860" s="3">
        <v>4271.5</v>
      </c>
    </row>
    <row r="1861" spans="1:5" ht="14.5" x14ac:dyDescent="0.4">
      <c r="A1861" s="2" t="s">
        <v>15</v>
      </c>
      <c r="B1861" s="2" t="s">
        <v>5</v>
      </c>
      <c r="C1861" s="2" t="s">
        <v>104</v>
      </c>
      <c r="D1861" s="34" t="str">
        <f t="shared" si="29"/>
        <v>8101</v>
      </c>
      <c r="E1861" s="3">
        <v>3815.5</v>
      </c>
    </row>
    <row r="1862" spans="1:5" ht="14.5" x14ac:dyDescent="0.4">
      <c r="A1862" s="2" t="s">
        <v>16</v>
      </c>
      <c r="B1862" s="2" t="s">
        <v>5</v>
      </c>
      <c r="C1862" s="2" t="s">
        <v>104</v>
      </c>
      <c r="D1862" s="34" t="str">
        <f t="shared" si="29"/>
        <v>8101</v>
      </c>
      <c r="E1862" s="3">
        <v>3580.5</v>
      </c>
    </row>
    <row r="1863" spans="1:5" ht="14.5" x14ac:dyDescent="0.4">
      <c r="A1863" s="2" t="s">
        <v>17</v>
      </c>
      <c r="B1863" s="2" t="s">
        <v>5</v>
      </c>
      <c r="C1863" s="2" t="s">
        <v>104</v>
      </c>
      <c r="D1863" s="34" t="str">
        <f t="shared" si="29"/>
        <v>8101</v>
      </c>
      <c r="E1863" s="3">
        <v>3752.9</v>
      </c>
    </row>
    <row r="1864" spans="1:5" ht="14.5" x14ac:dyDescent="0.4">
      <c r="A1864" s="2" t="s">
        <v>18</v>
      </c>
      <c r="B1864" s="2" t="s">
        <v>5</v>
      </c>
      <c r="C1864" s="2" t="s">
        <v>104</v>
      </c>
      <c r="D1864" s="34" t="str">
        <f t="shared" si="29"/>
        <v>8101</v>
      </c>
      <c r="E1864" s="3">
        <v>3523</v>
      </c>
    </row>
    <row r="1865" spans="1:5" ht="14.5" x14ac:dyDescent="0.4">
      <c r="A1865" s="2" t="s">
        <v>19</v>
      </c>
      <c r="B1865" s="2" t="s">
        <v>5</v>
      </c>
      <c r="C1865" s="2" t="s">
        <v>104</v>
      </c>
      <c r="D1865" s="34" t="str">
        <f t="shared" si="29"/>
        <v>8101</v>
      </c>
      <c r="E1865" s="3">
        <v>3848.5</v>
      </c>
    </row>
    <row r="1866" spans="1:5" ht="14.5" x14ac:dyDescent="0.4">
      <c r="A1866" s="2" t="s">
        <v>20</v>
      </c>
      <c r="B1866" s="2" t="s">
        <v>5</v>
      </c>
      <c r="C1866" s="2" t="s">
        <v>104</v>
      </c>
      <c r="D1866" s="34" t="str">
        <f t="shared" si="29"/>
        <v>8101</v>
      </c>
      <c r="E1866" s="3">
        <v>4034.3</v>
      </c>
    </row>
    <row r="1867" spans="1:5" ht="14.5" x14ac:dyDescent="0.4">
      <c r="A1867" s="2" t="s">
        <v>21</v>
      </c>
      <c r="B1867" s="2" t="s">
        <v>5</v>
      </c>
      <c r="C1867" s="2" t="s">
        <v>104</v>
      </c>
      <c r="D1867" s="34" t="str">
        <f t="shared" si="29"/>
        <v>8101</v>
      </c>
      <c r="E1867" s="3">
        <v>3680.8</v>
      </c>
    </row>
    <row r="1868" spans="1:5" ht="14.5" x14ac:dyDescent="0.4">
      <c r="A1868" s="2" t="s">
        <v>22</v>
      </c>
      <c r="B1868" s="2" t="s">
        <v>5</v>
      </c>
      <c r="C1868" s="2" t="s">
        <v>104</v>
      </c>
      <c r="D1868" s="34" t="str">
        <f t="shared" si="29"/>
        <v>8101</v>
      </c>
      <c r="E1868" s="3">
        <v>4558.8</v>
      </c>
    </row>
    <row r="1869" spans="1:5" ht="14.5" x14ac:dyDescent="0.4">
      <c r="A1869" s="2" t="s">
        <v>23</v>
      </c>
      <c r="B1869" s="2" t="s">
        <v>5</v>
      </c>
      <c r="C1869" s="2" t="s">
        <v>104</v>
      </c>
      <c r="D1869" s="34" t="str">
        <f t="shared" si="29"/>
        <v>8101</v>
      </c>
      <c r="E1869" s="3">
        <v>3982.5</v>
      </c>
    </row>
    <row r="1870" spans="1:5" ht="14.5" x14ac:dyDescent="0.4">
      <c r="A1870" s="2" t="s">
        <v>24</v>
      </c>
      <c r="B1870" s="2" t="s">
        <v>5</v>
      </c>
      <c r="C1870" s="2" t="s">
        <v>104</v>
      </c>
      <c r="D1870" s="34" t="str">
        <f t="shared" si="29"/>
        <v>8101</v>
      </c>
      <c r="E1870" s="3">
        <v>4403.5</v>
      </c>
    </row>
    <row r="1871" spans="1:5" ht="14.5" x14ac:dyDescent="0.4">
      <c r="A1871" s="2" t="s">
        <v>25</v>
      </c>
      <c r="B1871" s="2" t="s">
        <v>5</v>
      </c>
      <c r="C1871" s="2" t="s">
        <v>104</v>
      </c>
      <c r="D1871" s="34" t="str">
        <f t="shared" si="29"/>
        <v>8101</v>
      </c>
      <c r="E1871" s="3">
        <v>4213.5</v>
      </c>
    </row>
    <row r="1872" spans="1:5" ht="14.5" x14ac:dyDescent="0.4">
      <c r="A1872" s="2" t="s">
        <v>26</v>
      </c>
      <c r="B1872" s="2" t="s">
        <v>5</v>
      </c>
      <c r="C1872" s="2" t="s">
        <v>104</v>
      </c>
      <c r="D1872" s="34" t="str">
        <f t="shared" si="29"/>
        <v>8101</v>
      </c>
      <c r="E1872" s="3">
        <v>4181.5</v>
      </c>
    </row>
    <row r="1873" spans="1:5" ht="14.5" x14ac:dyDescent="0.4">
      <c r="A1873" s="2" t="s">
        <v>27</v>
      </c>
      <c r="B1873" s="2" t="s">
        <v>5</v>
      </c>
      <c r="C1873" s="2" t="s">
        <v>104</v>
      </c>
      <c r="D1873" s="34" t="str">
        <f t="shared" si="29"/>
        <v>8101</v>
      </c>
      <c r="E1873" s="3">
        <v>4086.5</v>
      </c>
    </row>
    <row r="1874" spans="1:5" ht="14.5" x14ac:dyDescent="0.4">
      <c r="A1874" s="2" t="s">
        <v>28</v>
      </c>
      <c r="B1874" s="2" t="s">
        <v>5</v>
      </c>
      <c r="C1874" s="2" t="s">
        <v>104</v>
      </c>
      <c r="D1874" s="34" t="str">
        <f t="shared" si="29"/>
        <v>8101</v>
      </c>
      <c r="E1874" s="3">
        <v>3791.5</v>
      </c>
    </row>
    <row r="1875" spans="1:5" ht="14.5" x14ac:dyDescent="0.4">
      <c r="A1875" s="2" t="s">
        <v>29</v>
      </c>
      <c r="B1875" s="2" t="s">
        <v>5</v>
      </c>
      <c r="C1875" s="2" t="s">
        <v>104</v>
      </c>
      <c r="D1875" s="34" t="str">
        <f t="shared" si="29"/>
        <v>8101</v>
      </c>
      <c r="E1875" s="3">
        <v>4037</v>
      </c>
    </row>
    <row r="1876" spans="1:5" ht="14.5" x14ac:dyDescent="0.4">
      <c r="A1876" s="2" t="s">
        <v>30</v>
      </c>
      <c r="B1876" s="2" t="s">
        <v>5</v>
      </c>
      <c r="C1876" s="2" t="s">
        <v>104</v>
      </c>
      <c r="D1876" s="34" t="str">
        <f t="shared" si="29"/>
        <v>8101</v>
      </c>
      <c r="E1876" s="3">
        <v>4240.5</v>
      </c>
    </row>
    <row r="1877" spans="1:5" ht="14.5" x14ac:dyDescent="0.4">
      <c r="A1877" s="2" t="s">
        <v>31</v>
      </c>
      <c r="B1877" s="2" t="s">
        <v>5</v>
      </c>
      <c r="C1877" s="2" t="s">
        <v>104</v>
      </c>
      <c r="D1877" s="34" t="str">
        <f t="shared" si="29"/>
        <v>8101</v>
      </c>
      <c r="E1877" s="3">
        <v>3411.5</v>
      </c>
    </row>
    <row r="1878" spans="1:5" ht="14.5" x14ac:dyDescent="0.4">
      <c r="A1878" s="2" t="s">
        <v>32</v>
      </c>
      <c r="B1878" s="2" t="s">
        <v>5</v>
      </c>
      <c r="C1878" s="2" t="s">
        <v>104</v>
      </c>
      <c r="D1878" s="34" t="str">
        <f t="shared" si="29"/>
        <v>8101</v>
      </c>
      <c r="E1878" s="3">
        <v>378.5</v>
      </c>
    </row>
    <row r="1879" spans="1:5" ht="14.5" x14ac:dyDescent="0.4">
      <c r="A1879" s="2" t="s">
        <v>33</v>
      </c>
      <c r="B1879" s="2" t="s">
        <v>5</v>
      </c>
      <c r="C1879" s="2" t="s">
        <v>104</v>
      </c>
      <c r="D1879" s="34" t="str">
        <f t="shared" si="29"/>
        <v>8101</v>
      </c>
      <c r="E1879" s="3">
        <v>3541</v>
      </c>
    </row>
    <row r="1880" spans="1:5" ht="14.5" x14ac:dyDescent="0.4">
      <c r="A1880" s="2" t="s">
        <v>34</v>
      </c>
      <c r="B1880" s="2" t="s">
        <v>5</v>
      </c>
      <c r="C1880" s="2" t="s">
        <v>104</v>
      </c>
      <c r="D1880" s="34" t="str">
        <f t="shared" si="29"/>
        <v>8101</v>
      </c>
      <c r="E1880" s="3">
        <v>3419</v>
      </c>
    </row>
    <row r="1881" spans="1:5" ht="14.5" x14ac:dyDescent="0.4">
      <c r="A1881" s="2" t="s">
        <v>35</v>
      </c>
      <c r="B1881" s="2" t="s">
        <v>5</v>
      </c>
      <c r="C1881" s="2" t="s">
        <v>104</v>
      </c>
      <c r="D1881" s="34" t="str">
        <f t="shared" si="29"/>
        <v>8101</v>
      </c>
      <c r="E1881" s="3">
        <v>3513.5</v>
      </c>
    </row>
    <row r="1882" spans="1:5" ht="14.5" x14ac:dyDescent="0.4">
      <c r="A1882" s="2" t="s">
        <v>4</v>
      </c>
      <c r="B1882" s="2" t="s">
        <v>5</v>
      </c>
      <c r="C1882" s="2" t="s">
        <v>105</v>
      </c>
      <c r="D1882" s="34" t="str">
        <f t="shared" si="29"/>
        <v>8104</v>
      </c>
      <c r="E1882" s="3">
        <v>402</v>
      </c>
    </row>
    <row r="1883" spans="1:5" ht="14.5" x14ac:dyDescent="0.4">
      <c r="A1883" s="2" t="s">
        <v>7</v>
      </c>
      <c r="B1883" s="2" t="s">
        <v>5</v>
      </c>
      <c r="C1883" s="2" t="s">
        <v>105</v>
      </c>
      <c r="D1883" s="34" t="str">
        <f t="shared" si="29"/>
        <v>8104</v>
      </c>
      <c r="E1883" s="3">
        <v>472</v>
      </c>
    </row>
    <row r="1884" spans="1:5" ht="14.5" x14ac:dyDescent="0.4">
      <c r="A1884" s="2" t="s">
        <v>8</v>
      </c>
      <c r="B1884" s="2" t="s">
        <v>5</v>
      </c>
      <c r="C1884" s="2" t="s">
        <v>105</v>
      </c>
      <c r="D1884" s="34" t="str">
        <f t="shared" si="29"/>
        <v>8104</v>
      </c>
      <c r="E1884" s="3">
        <v>404</v>
      </c>
    </row>
    <row r="1885" spans="1:5" ht="14.5" x14ac:dyDescent="0.4">
      <c r="A1885" s="2" t="s">
        <v>9</v>
      </c>
      <c r="B1885" s="2" t="s">
        <v>5</v>
      </c>
      <c r="C1885" s="2" t="s">
        <v>105</v>
      </c>
      <c r="D1885" s="34" t="str">
        <f t="shared" si="29"/>
        <v>8104</v>
      </c>
      <c r="E1885" s="3">
        <v>356</v>
      </c>
    </row>
    <row r="1886" spans="1:5" ht="14.5" x14ac:dyDescent="0.4">
      <c r="A1886" s="2" t="s">
        <v>10</v>
      </c>
      <c r="B1886" s="2" t="s">
        <v>5</v>
      </c>
      <c r="C1886" s="2" t="s">
        <v>105</v>
      </c>
      <c r="D1886" s="34" t="str">
        <f t="shared" si="29"/>
        <v>8104</v>
      </c>
      <c r="E1886" s="3">
        <v>344</v>
      </c>
    </row>
    <row r="1887" spans="1:5" ht="14.5" x14ac:dyDescent="0.4">
      <c r="A1887" s="2" t="s">
        <v>11</v>
      </c>
      <c r="B1887" s="2" t="s">
        <v>5</v>
      </c>
      <c r="C1887" s="2" t="s">
        <v>105</v>
      </c>
      <c r="D1887" s="34" t="str">
        <f t="shared" si="29"/>
        <v>8104</v>
      </c>
      <c r="E1887" s="3">
        <v>357</v>
      </c>
    </row>
    <row r="1888" spans="1:5" ht="14.5" x14ac:dyDescent="0.4">
      <c r="A1888" s="2" t="s">
        <v>12</v>
      </c>
      <c r="B1888" s="2" t="s">
        <v>5</v>
      </c>
      <c r="C1888" s="2" t="s">
        <v>105</v>
      </c>
      <c r="D1888" s="34" t="str">
        <f t="shared" si="29"/>
        <v>8104</v>
      </c>
      <c r="E1888" s="3">
        <v>395</v>
      </c>
    </row>
    <row r="1889" spans="1:5" ht="14.5" x14ac:dyDescent="0.4">
      <c r="A1889" s="2" t="s">
        <v>13</v>
      </c>
      <c r="B1889" s="2" t="s">
        <v>5</v>
      </c>
      <c r="C1889" s="2" t="s">
        <v>105</v>
      </c>
      <c r="D1889" s="34" t="str">
        <f t="shared" si="29"/>
        <v>8104</v>
      </c>
      <c r="E1889" s="3">
        <v>379</v>
      </c>
    </row>
    <row r="1890" spans="1:5" ht="14.5" x14ac:dyDescent="0.4">
      <c r="A1890" s="2" t="s">
        <v>14</v>
      </c>
      <c r="B1890" s="2" t="s">
        <v>5</v>
      </c>
      <c r="C1890" s="2" t="s">
        <v>105</v>
      </c>
      <c r="D1890" s="34" t="str">
        <f t="shared" si="29"/>
        <v>8104</v>
      </c>
      <c r="E1890" s="3">
        <v>367</v>
      </c>
    </row>
    <row r="1891" spans="1:5" ht="14.5" x14ac:dyDescent="0.4">
      <c r="A1891" s="2" t="s">
        <v>15</v>
      </c>
      <c r="B1891" s="2" t="s">
        <v>5</v>
      </c>
      <c r="C1891" s="2" t="s">
        <v>105</v>
      </c>
      <c r="D1891" s="34" t="str">
        <f t="shared" si="29"/>
        <v>8104</v>
      </c>
      <c r="E1891" s="3">
        <v>392</v>
      </c>
    </row>
    <row r="1892" spans="1:5" ht="14.5" x14ac:dyDescent="0.4">
      <c r="A1892" s="2" t="s">
        <v>16</v>
      </c>
      <c r="B1892" s="2" t="s">
        <v>5</v>
      </c>
      <c r="C1892" s="2" t="s">
        <v>105</v>
      </c>
      <c r="D1892" s="34" t="str">
        <f t="shared" si="29"/>
        <v>8104</v>
      </c>
      <c r="E1892" s="3">
        <v>374</v>
      </c>
    </row>
    <row r="1893" spans="1:5" ht="14.5" x14ac:dyDescent="0.4">
      <c r="A1893" s="2" t="s">
        <v>17</v>
      </c>
      <c r="B1893" s="2" t="s">
        <v>5</v>
      </c>
      <c r="C1893" s="2" t="s">
        <v>105</v>
      </c>
      <c r="D1893" s="34" t="str">
        <f t="shared" si="29"/>
        <v>8104</v>
      </c>
      <c r="E1893" s="3">
        <v>433</v>
      </c>
    </row>
    <row r="1894" spans="1:5" ht="14.5" x14ac:dyDescent="0.4">
      <c r="A1894" s="2" t="s">
        <v>18</v>
      </c>
      <c r="B1894" s="2" t="s">
        <v>5</v>
      </c>
      <c r="C1894" s="2" t="s">
        <v>105</v>
      </c>
      <c r="D1894" s="34" t="str">
        <f t="shared" si="29"/>
        <v>8104</v>
      </c>
      <c r="E1894" s="3">
        <v>379</v>
      </c>
    </row>
    <row r="1895" spans="1:5" ht="14.5" x14ac:dyDescent="0.4">
      <c r="A1895" s="2" t="s">
        <v>19</v>
      </c>
      <c r="B1895" s="2" t="s">
        <v>5</v>
      </c>
      <c r="C1895" s="2" t="s">
        <v>105</v>
      </c>
      <c r="D1895" s="34" t="str">
        <f t="shared" si="29"/>
        <v>8104</v>
      </c>
      <c r="E1895" s="3">
        <v>356</v>
      </c>
    </row>
    <row r="1896" spans="1:5" ht="14.5" x14ac:dyDescent="0.4">
      <c r="A1896" s="2" t="s">
        <v>20</v>
      </c>
      <c r="B1896" s="2" t="s">
        <v>5</v>
      </c>
      <c r="C1896" s="2" t="s">
        <v>105</v>
      </c>
      <c r="D1896" s="34" t="str">
        <f t="shared" si="29"/>
        <v>8104</v>
      </c>
      <c r="E1896" s="3">
        <v>362</v>
      </c>
    </row>
    <row r="1897" spans="1:5" ht="14.5" x14ac:dyDescent="0.4">
      <c r="A1897" s="2" t="s">
        <v>21</v>
      </c>
      <c r="B1897" s="2" t="s">
        <v>5</v>
      </c>
      <c r="C1897" s="2" t="s">
        <v>105</v>
      </c>
      <c r="D1897" s="34" t="str">
        <f t="shared" si="29"/>
        <v>8104</v>
      </c>
      <c r="E1897" s="3">
        <v>346</v>
      </c>
    </row>
    <row r="1898" spans="1:5" ht="14.5" x14ac:dyDescent="0.4">
      <c r="A1898" s="2" t="s">
        <v>22</v>
      </c>
      <c r="B1898" s="2" t="s">
        <v>5</v>
      </c>
      <c r="C1898" s="2" t="s">
        <v>105</v>
      </c>
      <c r="D1898" s="34" t="str">
        <f t="shared" si="29"/>
        <v>8104</v>
      </c>
      <c r="E1898" s="3">
        <v>367</v>
      </c>
    </row>
    <row r="1899" spans="1:5" ht="14.5" x14ac:dyDescent="0.4">
      <c r="A1899" s="2" t="s">
        <v>23</v>
      </c>
      <c r="B1899" s="2" t="s">
        <v>5</v>
      </c>
      <c r="C1899" s="2" t="s">
        <v>105</v>
      </c>
      <c r="D1899" s="34" t="str">
        <f t="shared" si="29"/>
        <v>8104</v>
      </c>
      <c r="E1899" s="3">
        <v>369</v>
      </c>
    </row>
    <row r="1900" spans="1:5" ht="14.5" x14ac:dyDescent="0.4">
      <c r="A1900" s="2" t="s">
        <v>24</v>
      </c>
      <c r="B1900" s="2" t="s">
        <v>5</v>
      </c>
      <c r="C1900" s="2" t="s">
        <v>105</v>
      </c>
      <c r="D1900" s="34" t="str">
        <f t="shared" si="29"/>
        <v>8104</v>
      </c>
      <c r="E1900" s="3">
        <v>413</v>
      </c>
    </row>
    <row r="1901" spans="1:5" ht="14.5" x14ac:dyDescent="0.4">
      <c r="A1901" s="2" t="s">
        <v>25</v>
      </c>
      <c r="B1901" s="2" t="s">
        <v>5</v>
      </c>
      <c r="C1901" s="2" t="s">
        <v>105</v>
      </c>
      <c r="D1901" s="34" t="str">
        <f t="shared" si="29"/>
        <v>8104</v>
      </c>
      <c r="E1901" s="3">
        <v>347</v>
      </c>
    </row>
    <row r="1902" spans="1:5" ht="14.5" x14ac:dyDescent="0.4">
      <c r="A1902" s="2" t="s">
        <v>26</v>
      </c>
      <c r="B1902" s="2" t="s">
        <v>5</v>
      </c>
      <c r="C1902" s="2" t="s">
        <v>105</v>
      </c>
      <c r="D1902" s="34" t="str">
        <f t="shared" si="29"/>
        <v>8104</v>
      </c>
      <c r="E1902" s="3">
        <v>390</v>
      </c>
    </row>
    <row r="1903" spans="1:5" ht="14.5" x14ac:dyDescent="0.4">
      <c r="A1903" s="2" t="s">
        <v>27</v>
      </c>
      <c r="B1903" s="2" t="s">
        <v>5</v>
      </c>
      <c r="C1903" s="2" t="s">
        <v>105</v>
      </c>
      <c r="D1903" s="34" t="str">
        <f t="shared" si="29"/>
        <v>8104</v>
      </c>
      <c r="E1903" s="3">
        <v>371</v>
      </c>
    </row>
    <row r="1904" spans="1:5" ht="14.5" x14ac:dyDescent="0.4">
      <c r="A1904" s="2" t="s">
        <v>28</v>
      </c>
      <c r="B1904" s="2" t="s">
        <v>5</v>
      </c>
      <c r="C1904" s="2" t="s">
        <v>105</v>
      </c>
      <c r="D1904" s="34" t="str">
        <f t="shared" si="29"/>
        <v>8104</v>
      </c>
      <c r="E1904" s="3">
        <v>371</v>
      </c>
    </row>
    <row r="1905" spans="1:5" ht="14.5" x14ac:dyDescent="0.4">
      <c r="A1905" s="2" t="s">
        <v>29</v>
      </c>
      <c r="B1905" s="2" t="s">
        <v>5</v>
      </c>
      <c r="C1905" s="2" t="s">
        <v>105</v>
      </c>
      <c r="D1905" s="34" t="str">
        <f t="shared" si="29"/>
        <v>8104</v>
      </c>
      <c r="E1905" s="3">
        <v>347</v>
      </c>
    </row>
    <row r="1906" spans="1:5" ht="14.5" x14ac:dyDescent="0.4">
      <c r="A1906" s="2" t="s">
        <v>30</v>
      </c>
      <c r="B1906" s="2" t="s">
        <v>5</v>
      </c>
      <c r="C1906" s="2" t="s">
        <v>105</v>
      </c>
      <c r="D1906" s="34" t="str">
        <f t="shared" si="29"/>
        <v>8104</v>
      </c>
      <c r="E1906" s="3">
        <v>335</v>
      </c>
    </row>
    <row r="1907" spans="1:5" ht="14.5" x14ac:dyDescent="0.4">
      <c r="A1907" s="2" t="s">
        <v>31</v>
      </c>
      <c r="B1907" s="2" t="s">
        <v>5</v>
      </c>
      <c r="C1907" s="2" t="s">
        <v>105</v>
      </c>
      <c r="D1907" s="34" t="str">
        <f t="shared" si="29"/>
        <v>8104</v>
      </c>
      <c r="E1907" s="3">
        <v>343</v>
      </c>
    </row>
    <row r="1908" spans="1:5" ht="14.5" x14ac:dyDescent="0.4">
      <c r="A1908" s="2" t="s">
        <v>32</v>
      </c>
      <c r="B1908" s="2" t="s">
        <v>5</v>
      </c>
      <c r="C1908" s="2" t="s">
        <v>105</v>
      </c>
      <c r="D1908" s="34" t="str">
        <f t="shared" si="29"/>
        <v>8104</v>
      </c>
      <c r="E1908" s="3">
        <v>343</v>
      </c>
    </row>
    <row r="1909" spans="1:5" ht="14.5" x14ac:dyDescent="0.4">
      <c r="A1909" s="2" t="s">
        <v>33</v>
      </c>
      <c r="B1909" s="2" t="s">
        <v>5</v>
      </c>
      <c r="C1909" s="2" t="s">
        <v>105</v>
      </c>
      <c r="D1909" s="34" t="str">
        <f t="shared" si="29"/>
        <v>8104</v>
      </c>
      <c r="E1909" s="3">
        <v>348</v>
      </c>
    </row>
    <row r="1910" spans="1:5" ht="14.5" x14ac:dyDescent="0.4">
      <c r="A1910" s="2" t="s">
        <v>34</v>
      </c>
      <c r="B1910" s="2" t="s">
        <v>5</v>
      </c>
      <c r="C1910" s="2" t="s">
        <v>105</v>
      </c>
      <c r="D1910" s="34" t="str">
        <f t="shared" si="29"/>
        <v>8104</v>
      </c>
      <c r="E1910" s="3">
        <v>352</v>
      </c>
    </row>
    <row r="1911" spans="1:5" ht="14.5" x14ac:dyDescent="0.4">
      <c r="A1911" s="2" t="s">
        <v>35</v>
      </c>
      <c r="B1911" s="2" t="s">
        <v>5</v>
      </c>
      <c r="C1911" s="2" t="s">
        <v>105</v>
      </c>
      <c r="D1911" s="34" t="str">
        <f t="shared" si="29"/>
        <v>8104</v>
      </c>
      <c r="E1911" s="3">
        <v>357</v>
      </c>
    </row>
    <row r="1912" spans="1:5" ht="14.5" x14ac:dyDescent="0.4">
      <c r="A1912" s="2" t="s">
        <v>4</v>
      </c>
      <c r="B1912" s="2" t="s">
        <v>5</v>
      </c>
      <c r="C1912" s="2" t="s">
        <v>106</v>
      </c>
      <c r="D1912" s="34" t="str">
        <f t="shared" si="29"/>
        <v>8109</v>
      </c>
      <c r="E1912" s="3">
        <v>150.69999999999999</v>
      </c>
    </row>
    <row r="1913" spans="1:5" ht="14.5" x14ac:dyDescent="0.4">
      <c r="A1913" s="2" t="s">
        <v>7</v>
      </c>
      <c r="B1913" s="2" t="s">
        <v>5</v>
      </c>
      <c r="C1913" s="2" t="s">
        <v>106</v>
      </c>
      <c r="D1913" s="34" t="str">
        <f t="shared" si="29"/>
        <v>8109</v>
      </c>
      <c r="E1913" s="3">
        <v>267.60000000000002</v>
      </c>
    </row>
    <row r="1914" spans="1:5" ht="14.5" x14ac:dyDescent="0.4">
      <c r="A1914" s="2" t="s">
        <v>8</v>
      </c>
      <c r="B1914" s="2" t="s">
        <v>5</v>
      </c>
      <c r="C1914" s="2" t="s">
        <v>106</v>
      </c>
      <c r="D1914" s="34" t="str">
        <f t="shared" si="29"/>
        <v>8109</v>
      </c>
      <c r="E1914" s="3">
        <v>135</v>
      </c>
    </row>
    <row r="1915" spans="1:5" ht="14.5" x14ac:dyDescent="0.4">
      <c r="A1915" s="2" t="s">
        <v>9</v>
      </c>
      <c r="B1915" s="2" t="s">
        <v>5</v>
      </c>
      <c r="C1915" s="2" t="s">
        <v>106</v>
      </c>
      <c r="D1915" s="34" t="str">
        <f t="shared" si="29"/>
        <v>8109</v>
      </c>
      <c r="E1915" s="3">
        <v>170.6</v>
      </c>
    </row>
    <row r="1916" spans="1:5" ht="14.5" x14ac:dyDescent="0.4">
      <c r="A1916" s="2" t="s">
        <v>10</v>
      </c>
      <c r="B1916" s="2" t="s">
        <v>5</v>
      </c>
      <c r="C1916" s="2" t="s">
        <v>106</v>
      </c>
      <c r="D1916" s="34" t="str">
        <f t="shared" si="29"/>
        <v>8109</v>
      </c>
      <c r="E1916" s="3">
        <v>133.19999999999999</v>
      </c>
    </row>
    <row r="1917" spans="1:5" ht="14.5" x14ac:dyDescent="0.4">
      <c r="A1917" s="2" t="s">
        <v>11</v>
      </c>
      <c r="B1917" s="2" t="s">
        <v>5</v>
      </c>
      <c r="C1917" s="2" t="s">
        <v>106</v>
      </c>
      <c r="D1917" s="34" t="str">
        <f t="shared" si="29"/>
        <v>8109</v>
      </c>
      <c r="E1917" s="3">
        <v>182.2</v>
      </c>
    </row>
    <row r="1918" spans="1:5" ht="14.5" x14ac:dyDescent="0.4">
      <c r="A1918" s="2" t="s">
        <v>12</v>
      </c>
      <c r="B1918" s="2" t="s">
        <v>5</v>
      </c>
      <c r="C1918" s="2" t="s">
        <v>106</v>
      </c>
      <c r="D1918" s="34" t="str">
        <f t="shared" si="29"/>
        <v>8109</v>
      </c>
      <c r="E1918" s="3">
        <v>195.5</v>
      </c>
    </row>
    <row r="1919" spans="1:5" ht="14.5" x14ac:dyDescent="0.4">
      <c r="A1919" s="2" t="s">
        <v>13</v>
      </c>
      <c r="B1919" s="2" t="s">
        <v>5</v>
      </c>
      <c r="C1919" s="2" t="s">
        <v>106</v>
      </c>
      <c r="D1919" s="34" t="str">
        <f t="shared" si="29"/>
        <v>8109</v>
      </c>
      <c r="E1919" s="3">
        <v>200.2</v>
      </c>
    </row>
    <row r="1920" spans="1:5" ht="14.5" x14ac:dyDescent="0.4">
      <c r="A1920" s="2" t="s">
        <v>14</v>
      </c>
      <c r="B1920" s="2" t="s">
        <v>5</v>
      </c>
      <c r="C1920" s="2" t="s">
        <v>106</v>
      </c>
      <c r="D1920" s="34" t="str">
        <f t="shared" si="29"/>
        <v>8109</v>
      </c>
      <c r="E1920" s="3">
        <v>202.6</v>
      </c>
    </row>
    <row r="1921" spans="1:5" ht="14.5" x14ac:dyDescent="0.4">
      <c r="A1921" s="2" t="s">
        <v>15</v>
      </c>
      <c r="B1921" s="2" t="s">
        <v>5</v>
      </c>
      <c r="C1921" s="2" t="s">
        <v>106</v>
      </c>
      <c r="D1921" s="34" t="str">
        <f t="shared" si="29"/>
        <v>8109</v>
      </c>
      <c r="E1921" s="3">
        <v>173.3</v>
      </c>
    </row>
    <row r="1922" spans="1:5" ht="14.5" x14ac:dyDescent="0.4">
      <c r="A1922" s="2" t="s">
        <v>16</v>
      </c>
      <c r="B1922" s="2" t="s">
        <v>5</v>
      </c>
      <c r="C1922" s="2" t="s">
        <v>106</v>
      </c>
      <c r="D1922" s="34" t="str">
        <f t="shared" si="29"/>
        <v>8109</v>
      </c>
      <c r="E1922" s="3">
        <v>169.1</v>
      </c>
    </row>
    <row r="1923" spans="1:5" ht="14.5" x14ac:dyDescent="0.4">
      <c r="A1923" s="2" t="s">
        <v>17</v>
      </c>
      <c r="B1923" s="2" t="s">
        <v>5</v>
      </c>
      <c r="C1923" s="2" t="s">
        <v>106</v>
      </c>
      <c r="D1923" s="34" t="str">
        <f t="shared" ref="D1923:D1986" si="30">MID(C1923,2,4)</f>
        <v>8109</v>
      </c>
      <c r="E1923" s="3">
        <v>162.9</v>
      </c>
    </row>
    <row r="1924" spans="1:5" ht="14.5" x14ac:dyDescent="0.4">
      <c r="A1924" s="2" t="s">
        <v>18</v>
      </c>
      <c r="B1924" s="2" t="s">
        <v>5</v>
      </c>
      <c r="C1924" s="2" t="s">
        <v>106</v>
      </c>
      <c r="D1924" s="34" t="str">
        <f t="shared" si="30"/>
        <v>8109</v>
      </c>
      <c r="E1924" s="3">
        <v>151.6</v>
      </c>
    </row>
    <row r="1925" spans="1:5" ht="14.5" x14ac:dyDescent="0.4">
      <c r="A1925" s="2" t="s">
        <v>19</v>
      </c>
      <c r="B1925" s="2" t="s">
        <v>5</v>
      </c>
      <c r="C1925" s="2" t="s">
        <v>106</v>
      </c>
      <c r="D1925" s="34" t="str">
        <f t="shared" si="30"/>
        <v>8109</v>
      </c>
      <c r="E1925" s="3">
        <v>134.4</v>
      </c>
    </row>
    <row r="1926" spans="1:5" ht="14.5" x14ac:dyDescent="0.4">
      <c r="A1926" s="2" t="s">
        <v>20</v>
      </c>
      <c r="B1926" s="2" t="s">
        <v>5</v>
      </c>
      <c r="C1926" s="2" t="s">
        <v>106</v>
      </c>
      <c r="D1926" s="34" t="str">
        <f t="shared" si="30"/>
        <v>8109</v>
      </c>
      <c r="E1926" s="3">
        <v>133.30000000000001</v>
      </c>
    </row>
    <row r="1927" spans="1:5" ht="14.5" x14ac:dyDescent="0.4">
      <c r="A1927" s="2" t="s">
        <v>21</v>
      </c>
      <c r="B1927" s="2" t="s">
        <v>5</v>
      </c>
      <c r="C1927" s="2" t="s">
        <v>106</v>
      </c>
      <c r="D1927" s="34" t="str">
        <f t="shared" si="30"/>
        <v>8109</v>
      </c>
      <c r="E1927" s="3">
        <v>138</v>
      </c>
    </row>
    <row r="1928" spans="1:5" ht="14.5" x14ac:dyDescent="0.4">
      <c r="A1928" s="2" t="s">
        <v>22</v>
      </c>
      <c r="B1928" s="2" t="s">
        <v>5</v>
      </c>
      <c r="C1928" s="2" t="s">
        <v>106</v>
      </c>
      <c r="D1928" s="34" t="str">
        <f t="shared" si="30"/>
        <v>8109</v>
      </c>
      <c r="E1928" s="3">
        <v>121.8</v>
      </c>
    </row>
    <row r="1929" spans="1:5" ht="14.5" x14ac:dyDescent="0.4">
      <c r="A1929" s="2" t="s">
        <v>23</v>
      </c>
      <c r="B1929" s="2" t="s">
        <v>5</v>
      </c>
      <c r="C1929" s="2" t="s">
        <v>106</v>
      </c>
      <c r="D1929" s="34" t="str">
        <f t="shared" si="30"/>
        <v>8109</v>
      </c>
      <c r="E1929" s="3">
        <v>131.30000000000001</v>
      </c>
    </row>
    <row r="1930" spans="1:5" ht="14.5" x14ac:dyDescent="0.4">
      <c r="A1930" s="2" t="s">
        <v>24</v>
      </c>
      <c r="B1930" s="2" t="s">
        <v>5</v>
      </c>
      <c r="C1930" s="2" t="s">
        <v>106</v>
      </c>
      <c r="D1930" s="34" t="str">
        <f t="shared" si="30"/>
        <v>8109</v>
      </c>
      <c r="E1930" s="3">
        <v>161.30000000000001</v>
      </c>
    </row>
    <row r="1931" spans="1:5" ht="14.5" x14ac:dyDescent="0.4">
      <c r="A1931" s="2" t="s">
        <v>25</v>
      </c>
      <c r="B1931" s="2" t="s">
        <v>5</v>
      </c>
      <c r="C1931" s="2" t="s">
        <v>106</v>
      </c>
      <c r="D1931" s="34" t="str">
        <f t="shared" si="30"/>
        <v>8109</v>
      </c>
      <c r="E1931" s="3">
        <v>167.8</v>
      </c>
    </row>
    <row r="1932" spans="1:5" ht="14.5" x14ac:dyDescent="0.4">
      <c r="A1932" s="2" t="s">
        <v>26</v>
      </c>
      <c r="B1932" s="2" t="s">
        <v>5</v>
      </c>
      <c r="C1932" s="2" t="s">
        <v>106</v>
      </c>
      <c r="D1932" s="34" t="str">
        <f t="shared" si="30"/>
        <v>8109</v>
      </c>
      <c r="E1932" s="3">
        <v>120.1</v>
      </c>
    </row>
    <row r="1933" spans="1:5" ht="14.5" x14ac:dyDescent="0.4">
      <c r="A1933" s="2" t="s">
        <v>27</v>
      </c>
      <c r="B1933" s="2" t="s">
        <v>5</v>
      </c>
      <c r="C1933" s="2" t="s">
        <v>106</v>
      </c>
      <c r="D1933" s="34" t="str">
        <f t="shared" si="30"/>
        <v>8109</v>
      </c>
      <c r="E1933" s="3">
        <v>143.80000000000001</v>
      </c>
    </row>
    <row r="1934" spans="1:5" ht="14.5" x14ac:dyDescent="0.4">
      <c r="A1934" s="2" t="s">
        <v>28</v>
      </c>
      <c r="B1934" s="2" t="s">
        <v>5</v>
      </c>
      <c r="C1934" s="2" t="s">
        <v>106</v>
      </c>
      <c r="D1934" s="34" t="str">
        <f t="shared" si="30"/>
        <v>8109</v>
      </c>
      <c r="E1934" s="3">
        <v>160.5</v>
      </c>
    </row>
    <row r="1935" spans="1:5" ht="14.5" x14ac:dyDescent="0.4">
      <c r="A1935" s="2" t="s">
        <v>29</v>
      </c>
      <c r="B1935" s="2" t="s">
        <v>5</v>
      </c>
      <c r="C1935" s="2" t="s">
        <v>106</v>
      </c>
      <c r="D1935" s="34" t="str">
        <f t="shared" si="30"/>
        <v>8109</v>
      </c>
      <c r="E1935" s="3">
        <v>157.80000000000001</v>
      </c>
    </row>
    <row r="1936" spans="1:5" ht="14.5" x14ac:dyDescent="0.4">
      <c r="A1936" s="2" t="s">
        <v>30</v>
      </c>
      <c r="B1936" s="2" t="s">
        <v>5</v>
      </c>
      <c r="C1936" s="2" t="s">
        <v>106</v>
      </c>
      <c r="D1936" s="34" t="str">
        <f t="shared" si="30"/>
        <v>8109</v>
      </c>
      <c r="E1936" s="3">
        <v>185.5</v>
      </c>
    </row>
    <row r="1937" spans="1:5" ht="14.5" x14ac:dyDescent="0.4">
      <c r="A1937" s="2" t="s">
        <v>31</v>
      </c>
      <c r="B1937" s="2" t="s">
        <v>5</v>
      </c>
      <c r="C1937" s="2" t="s">
        <v>106</v>
      </c>
      <c r="D1937" s="34" t="str">
        <f t="shared" si="30"/>
        <v>8109</v>
      </c>
      <c r="E1937" s="3">
        <v>215.5</v>
      </c>
    </row>
    <row r="1938" spans="1:5" ht="14.5" x14ac:dyDescent="0.4">
      <c r="A1938" s="2" t="s">
        <v>32</v>
      </c>
      <c r="B1938" s="2" t="s">
        <v>5</v>
      </c>
      <c r="C1938" s="2" t="s">
        <v>106</v>
      </c>
      <c r="D1938" s="34" t="str">
        <f t="shared" si="30"/>
        <v>8109</v>
      </c>
      <c r="E1938" s="3">
        <v>220.4</v>
      </c>
    </row>
    <row r="1939" spans="1:5" ht="14.5" x14ac:dyDescent="0.4">
      <c r="A1939" s="2" t="s">
        <v>33</v>
      </c>
      <c r="B1939" s="2" t="s">
        <v>5</v>
      </c>
      <c r="C1939" s="2" t="s">
        <v>106</v>
      </c>
      <c r="D1939" s="34" t="str">
        <f t="shared" si="30"/>
        <v>8109</v>
      </c>
      <c r="E1939" s="3">
        <v>193.9</v>
      </c>
    </row>
    <row r="1940" spans="1:5" ht="14.5" x14ac:dyDescent="0.4">
      <c r="A1940" s="2" t="s">
        <v>34</v>
      </c>
      <c r="B1940" s="2" t="s">
        <v>5</v>
      </c>
      <c r="C1940" s="2" t="s">
        <v>106</v>
      </c>
      <c r="D1940" s="34" t="str">
        <f t="shared" si="30"/>
        <v>8109</v>
      </c>
      <c r="E1940" s="3">
        <v>163.4</v>
      </c>
    </row>
    <row r="1941" spans="1:5" ht="14.5" x14ac:dyDescent="0.4">
      <c r="A1941" s="2" t="s">
        <v>35</v>
      </c>
      <c r="B1941" s="2" t="s">
        <v>5</v>
      </c>
      <c r="C1941" s="2" t="s">
        <v>106</v>
      </c>
      <c r="D1941" s="34" t="str">
        <f t="shared" si="30"/>
        <v>8109</v>
      </c>
      <c r="E1941" s="3">
        <v>161.19999999999999</v>
      </c>
    </row>
    <row r="1942" spans="1:5" ht="14.5" x14ac:dyDescent="0.4">
      <c r="A1942" s="2" t="s">
        <v>24</v>
      </c>
      <c r="B1942" s="2" t="s">
        <v>5</v>
      </c>
      <c r="C1942" s="2" t="s">
        <v>107</v>
      </c>
      <c r="D1942" s="34" t="str">
        <f t="shared" si="30"/>
        <v>8110</v>
      </c>
      <c r="E1942" s="3">
        <v>0</v>
      </c>
    </row>
    <row r="1943" spans="1:5" ht="14.5" x14ac:dyDescent="0.4">
      <c r="A1943" s="2" t="s">
        <v>4</v>
      </c>
      <c r="B1943" s="2" t="s">
        <v>5</v>
      </c>
      <c r="C1943" s="2" t="s">
        <v>108</v>
      </c>
      <c r="D1943" s="34" t="str">
        <f t="shared" si="30"/>
        <v>8117</v>
      </c>
      <c r="E1943" s="3">
        <v>48</v>
      </c>
    </row>
    <row r="1944" spans="1:5" ht="14.5" x14ac:dyDescent="0.4">
      <c r="A1944" s="2" t="s">
        <v>7</v>
      </c>
      <c r="B1944" s="2" t="s">
        <v>5</v>
      </c>
      <c r="C1944" s="2" t="s">
        <v>108</v>
      </c>
      <c r="D1944" s="34" t="str">
        <f t="shared" si="30"/>
        <v>8117</v>
      </c>
      <c r="E1944" s="3">
        <v>49.5</v>
      </c>
    </row>
    <row r="1945" spans="1:5" ht="14.5" x14ac:dyDescent="0.4">
      <c r="A1945" s="2" t="s">
        <v>8</v>
      </c>
      <c r="B1945" s="2" t="s">
        <v>5</v>
      </c>
      <c r="C1945" s="2" t="s">
        <v>108</v>
      </c>
      <c r="D1945" s="34" t="str">
        <f t="shared" si="30"/>
        <v>8117</v>
      </c>
      <c r="E1945" s="3">
        <v>59</v>
      </c>
    </row>
    <row r="1946" spans="1:5" ht="14.5" x14ac:dyDescent="0.4">
      <c r="A1946" s="2" t="s">
        <v>9</v>
      </c>
      <c r="B1946" s="2" t="s">
        <v>5</v>
      </c>
      <c r="C1946" s="2" t="s">
        <v>108</v>
      </c>
      <c r="D1946" s="34" t="str">
        <f t="shared" si="30"/>
        <v>8117</v>
      </c>
      <c r="E1946" s="3">
        <v>24</v>
      </c>
    </row>
    <row r="1947" spans="1:5" ht="14.5" x14ac:dyDescent="0.4">
      <c r="A1947" s="2" t="s">
        <v>10</v>
      </c>
      <c r="B1947" s="2" t="s">
        <v>5</v>
      </c>
      <c r="C1947" s="2" t="s">
        <v>108</v>
      </c>
      <c r="D1947" s="34" t="str">
        <f t="shared" si="30"/>
        <v>8117</v>
      </c>
      <c r="E1947" s="3">
        <v>74.010000000000005</v>
      </c>
    </row>
    <row r="1948" spans="1:5" ht="14.5" x14ac:dyDescent="0.4">
      <c r="A1948" s="2" t="s">
        <v>11</v>
      </c>
      <c r="B1948" s="2" t="s">
        <v>5</v>
      </c>
      <c r="C1948" s="2" t="s">
        <v>108</v>
      </c>
      <c r="D1948" s="34" t="str">
        <f t="shared" si="30"/>
        <v>8117</v>
      </c>
      <c r="E1948" s="3">
        <v>58</v>
      </c>
    </row>
    <row r="1949" spans="1:5" ht="14.5" x14ac:dyDescent="0.4">
      <c r="A1949" s="2" t="s">
        <v>12</v>
      </c>
      <c r="B1949" s="2" t="s">
        <v>5</v>
      </c>
      <c r="C1949" s="2" t="s">
        <v>108</v>
      </c>
      <c r="D1949" s="34" t="str">
        <f t="shared" si="30"/>
        <v>8117</v>
      </c>
      <c r="E1949" s="3">
        <v>26</v>
      </c>
    </row>
    <row r="1950" spans="1:5" ht="14.5" x14ac:dyDescent="0.4">
      <c r="A1950" s="2" t="s">
        <v>13</v>
      </c>
      <c r="B1950" s="2" t="s">
        <v>5</v>
      </c>
      <c r="C1950" s="2" t="s">
        <v>108</v>
      </c>
      <c r="D1950" s="34" t="str">
        <f t="shared" si="30"/>
        <v>8117</v>
      </c>
      <c r="E1950" s="3">
        <v>54</v>
      </c>
    </row>
    <row r="1951" spans="1:5" ht="14.5" x14ac:dyDescent="0.4">
      <c r="A1951" s="2" t="s">
        <v>14</v>
      </c>
      <c r="B1951" s="2" t="s">
        <v>5</v>
      </c>
      <c r="C1951" s="2" t="s">
        <v>108</v>
      </c>
      <c r="D1951" s="34" t="str">
        <f t="shared" si="30"/>
        <v>8117</v>
      </c>
      <c r="E1951" s="3">
        <v>38</v>
      </c>
    </row>
    <row r="1952" spans="1:5" ht="14.5" x14ac:dyDescent="0.4">
      <c r="A1952" s="2" t="s">
        <v>15</v>
      </c>
      <c r="B1952" s="2" t="s">
        <v>5</v>
      </c>
      <c r="C1952" s="2" t="s">
        <v>108</v>
      </c>
      <c r="D1952" s="34" t="str">
        <f t="shared" si="30"/>
        <v>8117</v>
      </c>
      <c r="E1952" s="3">
        <v>32</v>
      </c>
    </row>
    <row r="1953" spans="1:5" ht="14.5" x14ac:dyDescent="0.4">
      <c r="A1953" s="2" t="s">
        <v>16</v>
      </c>
      <c r="B1953" s="2" t="s">
        <v>5</v>
      </c>
      <c r="C1953" s="2" t="s">
        <v>108</v>
      </c>
      <c r="D1953" s="34" t="str">
        <f t="shared" si="30"/>
        <v>8117</v>
      </c>
      <c r="E1953" s="3">
        <v>66</v>
      </c>
    </row>
    <row r="1954" spans="1:5" ht="14.5" x14ac:dyDescent="0.4">
      <c r="A1954" s="2" t="s">
        <v>17</v>
      </c>
      <c r="B1954" s="2" t="s">
        <v>5</v>
      </c>
      <c r="C1954" s="2" t="s">
        <v>108</v>
      </c>
      <c r="D1954" s="34" t="str">
        <f t="shared" si="30"/>
        <v>8117</v>
      </c>
      <c r="E1954" s="3">
        <v>66</v>
      </c>
    </row>
    <row r="1955" spans="1:5" ht="14.5" x14ac:dyDescent="0.4">
      <c r="A1955" s="2" t="s">
        <v>18</v>
      </c>
      <c r="B1955" s="2" t="s">
        <v>5</v>
      </c>
      <c r="C1955" s="2" t="s">
        <v>108</v>
      </c>
      <c r="D1955" s="34" t="str">
        <f t="shared" si="30"/>
        <v>8117</v>
      </c>
      <c r="E1955" s="3">
        <v>68.7</v>
      </c>
    </row>
    <row r="1956" spans="1:5" ht="14.5" x14ac:dyDescent="0.4">
      <c r="A1956" s="2" t="s">
        <v>19</v>
      </c>
      <c r="B1956" s="2" t="s">
        <v>5</v>
      </c>
      <c r="C1956" s="2" t="s">
        <v>108</v>
      </c>
      <c r="D1956" s="34" t="str">
        <f t="shared" si="30"/>
        <v>8117</v>
      </c>
      <c r="E1956" s="3">
        <v>36.01</v>
      </c>
    </row>
    <row r="1957" spans="1:5" ht="14.5" x14ac:dyDescent="0.4">
      <c r="A1957" s="2" t="s">
        <v>20</v>
      </c>
      <c r="B1957" s="2" t="s">
        <v>5</v>
      </c>
      <c r="C1957" s="2" t="s">
        <v>108</v>
      </c>
      <c r="D1957" s="34" t="str">
        <f t="shared" si="30"/>
        <v>8117</v>
      </c>
      <c r="E1957" s="3">
        <v>44</v>
      </c>
    </row>
    <row r="1958" spans="1:5" ht="14.5" x14ac:dyDescent="0.4">
      <c r="A1958" s="2" t="s">
        <v>21</v>
      </c>
      <c r="B1958" s="2" t="s">
        <v>5</v>
      </c>
      <c r="C1958" s="2" t="s">
        <v>108</v>
      </c>
      <c r="D1958" s="34" t="str">
        <f t="shared" si="30"/>
        <v>8117</v>
      </c>
      <c r="E1958" s="3">
        <v>28</v>
      </c>
    </row>
    <row r="1959" spans="1:5" ht="14.5" x14ac:dyDescent="0.4">
      <c r="A1959" s="2" t="s">
        <v>22</v>
      </c>
      <c r="B1959" s="2" t="s">
        <v>5</v>
      </c>
      <c r="C1959" s="2" t="s">
        <v>108</v>
      </c>
      <c r="D1959" s="34" t="str">
        <f t="shared" si="30"/>
        <v>8117</v>
      </c>
      <c r="E1959" s="3">
        <v>63.5</v>
      </c>
    </row>
    <row r="1960" spans="1:5" ht="14.5" x14ac:dyDescent="0.4">
      <c r="A1960" s="2" t="s">
        <v>23</v>
      </c>
      <c r="B1960" s="2" t="s">
        <v>5</v>
      </c>
      <c r="C1960" s="2" t="s">
        <v>108</v>
      </c>
      <c r="D1960" s="34" t="str">
        <f t="shared" si="30"/>
        <v>8117</v>
      </c>
      <c r="E1960" s="3">
        <v>40</v>
      </c>
    </row>
    <row r="1961" spans="1:5" ht="14.5" x14ac:dyDescent="0.4">
      <c r="A1961" s="2" t="s">
        <v>24</v>
      </c>
      <c r="B1961" s="2" t="s">
        <v>5</v>
      </c>
      <c r="C1961" s="2" t="s">
        <v>108</v>
      </c>
      <c r="D1961" s="34" t="str">
        <f t="shared" si="30"/>
        <v>8117</v>
      </c>
      <c r="E1961" s="3">
        <v>39.5</v>
      </c>
    </row>
    <row r="1962" spans="1:5" ht="14.5" x14ac:dyDescent="0.4">
      <c r="A1962" s="2" t="s">
        <v>25</v>
      </c>
      <c r="B1962" s="2" t="s">
        <v>5</v>
      </c>
      <c r="C1962" s="2" t="s">
        <v>108</v>
      </c>
      <c r="D1962" s="34" t="str">
        <f t="shared" si="30"/>
        <v>8117</v>
      </c>
      <c r="E1962" s="3">
        <v>24</v>
      </c>
    </row>
    <row r="1963" spans="1:5" ht="14.5" x14ac:dyDescent="0.4">
      <c r="A1963" s="2" t="s">
        <v>26</v>
      </c>
      <c r="B1963" s="2" t="s">
        <v>5</v>
      </c>
      <c r="C1963" s="2" t="s">
        <v>108</v>
      </c>
      <c r="D1963" s="34" t="str">
        <f t="shared" si="30"/>
        <v>8117</v>
      </c>
      <c r="E1963" s="3">
        <v>62.5</v>
      </c>
    </row>
    <row r="1964" spans="1:5" ht="14.5" x14ac:dyDescent="0.4">
      <c r="A1964" s="2" t="s">
        <v>27</v>
      </c>
      <c r="B1964" s="2" t="s">
        <v>5</v>
      </c>
      <c r="C1964" s="2" t="s">
        <v>108</v>
      </c>
      <c r="D1964" s="34" t="str">
        <f t="shared" si="30"/>
        <v>8117</v>
      </c>
      <c r="E1964" s="3">
        <v>26.01</v>
      </c>
    </row>
    <row r="1965" spans="1:5" ht="14.5" x14ac:dyDescent="0.4">
      <c r="A1965" s="2" t="s">
        <v>28</v>
      </c>
      <c r="B1965" s="2" t="s">
        <v>5</v>
      </c>
      <c r="C1965" s="2" t="s">
        <v>108</v>
      </c>
      <c r="D1965" s="34" t="str">
        <f t="shared" si="30"/>
        <v>8117</v>
      </c>
      <c r="E1965" s="3">
        <v>22.47</v>
      </c>
    </row>
    <row r="1966" spans="1:5" ht="14.5" x14ac:dyDescent="0.4">
      <c r="A1966" s="2" t="s">
        <v>29</v>
      </c>
      <c r="B1966" s="2" t="s">
        <v>5</v>
      </c>
      <c r="C1966" s="2" t="s">
        <v>108</v>
      </c>
      <c r="D1966" s="34" t="str">
        <f t="shared" si="30"/>
        <v>8117</v>
      </c>
      <c r="E1966" s="3">
        <v>0.67</v>
      </c>
    </row>
    <row r="1967" spans="1:5" ht="14.5" x14ac:dyDescent="0.4">
      <c r="A1967" s="2" t="s">
        <v>30</v>
      </c>
      <c r="B1967" s="2" t="s">
        <v>5</v>
      </c>
      <c r="C1967" s="2" t="s">
        <v>108</v>
      </c>
      <c r="D1967" s="34" t="str">
        <f t="shared" si="30"/>
        <v>8117</v>
      </c>
      <c r="E1967" s="3">
        <v>20.010000000000002</v>
      </c>
    </row>
    <row r="1968" spans="1:5" ht="14.5" x14ac:dyDescent="0.4">
      <c r="A1968" s="2" t="s">
        <v>31</v>
      </c>
      <c r="B1968" s="2" t="s">
        <v>5</v>
      </c>
      <c r="C1968" s="2" t="s">
        <v>108</v>
      </c>
      <c r="D1968" s="34" t="str">
        <f t="shared" si="30"/>
        <v>8117</v>
      </c>
      <c r="E1968" s="3">
        <v>53.5</v>
      </c>
    </row>
    <row r="1969" spans="1:5" ht="14.5" x14ac:dyDescent="0.4">
      <c r="A1969" s="2" t="s">
        <v>32</v>
      </c>
      <c r="B1969" s="2" t="s">
        <v>5</v>
      </c>
      <c r="C1969" s="2" t="s">
        <v>108</v>
      </c>
      <c r="D1969" s="34" t="str">
        <f t="shared" si="30"/>
        <v>8117</v>
      </c>
      <c r="E1969" s="3">
        <v>79.5</v>
      </c>
    </row>
    <row r="1970" spans="1:5" ht="14.5" x14ac:dyDescent="0.4">
      <c r="A1970" s="2" t="s">
        <v>33</v>
      </c>
      <c r="B1970" s="2" t="s">
        <v>5</v>
      </c>
      <c r="C1970" s="2" t="s">
        <v>108</v>
      </c>
      <c r="D1970" s="34" t="str">
        <f t="shared" si="30"/>
        <v>8117</v>
      </c>
      <c r="E1970" s="3">
        <v>35.200000000000003</v>
      </c>
    </row>
    <row r="1971" spans="1:5" ht="14.5" x14ac:dyDescent="0.4">
      <c r="A1971" s="2" t="s">
        <v>34</v>
      </c>
      <c r="B1971" s="2" t="s">
        <v>5</v>
      </c>
      <c r="C1971" s="2" t="s">
        <v>108</v>
      </c>
      <c r="D1971" s="34" t="str">
        <f t="shared" si="30"/>
        <v>8117</v>
      </c>
      <c r="E1971" s="3">
        <v>44</v>
      </c>
    </row>
    <row r="1972" spans="1:5" ht="14.5" x14ac:dyDescent="0.4">
      <c r="A1972" s="2" t="s">
        <v>35</v>
      </c>
      <c r="B1972" s="2" t="s">
        <v>5</v>
      </c>
      <c r="C1972" s="2" t="s">
        <v>108</v>
      </c>
      <c r="D1972" s="34" t="str">
        <f t="shared" si="30"/>
        <v>8117</v>
      </c>
      <c r="E1972" s="3">
        <v>87</v>
      </c>
    </row>
    <row r="1973" spans="1:5" ht="14.5" x14ac:dyDescent="0.4">
      <c r="A1973" s="2" t="s">
        <v>4</v>
      </c>
      <c r="B1973" s="2" t="s">
        <v>5</v>
      </c>
      <c r="C1973" s="2" t="s">
        <v>109</v>
      </c>
      <c r="D1973" s="34" t="str">
        <f t="shared" si="30"/>
        <v>8120</v>
      </c>
      <c r="E1973" s="3">
        <v>36</v>
      </c>
    </row>
    <row r="1974" spans="1:5" ht="14.5" x14ac:dyDescent="0.4">
      <c r="A1974" s="2" t="s">
        <v>7</v>
      </c>
      <c r="B1974" s="2" t="s">
        <v>5</v>
      </c>
      <c r="C1974" s="2" t="s">
        <v>109</v>
      </c>
      <c r="D1974" s="34" t="str">
        <f t="shared" si="30"/>
        <v>8120</v>
      </c>
      <c r="E1974" s="3">
        <v>24</v>
      </c>
    </row>
    <row r="1975" spans="1:5" ht="14.5" x14ac:dyDescent="0.4">
      <c r="A1975" s="2" t="s">
        <v>8</v>
      </c>
      <c r="B1975" s="2" t="s">
        <v>5</v>
      </c>
      <c r="C1975" s="2" t="s">
        <v>109</v>
      </c>
      <c r="D1975" s="34" t="str">
        <f t="shared" si="30"/>
        <v>8120</v>
      </c>
      <c r="E1975" s="3">
        <v>32</v>
      </c>
    </row>
    <row r="1976" spans="1:5" ht="14.5" x14ac:dyDescent="0.4">
      <c r="A1976" s="2" t="s">
        <v>9</v>
      </c>
      <c r="B1976" s="2" t="s">
        <v>5</v>
      </c>
      <c r="C1976" s="2" t="s">
        <v>109</v>
      </c>
      <c r="D1976" s="34" t="str">
        <f t="shared" si="30"/>
        <v>8120</v>
      </c>
      <c r="E1976" s="3">
        <v>20</v>
      </c>
    </row>
    <row r="1977" spans="1:5" ht="14.5" x14ac:dyDescent="0.4">
      <c r="A1977" s="2" t="s">
        <v>10</v>
      </c>
      <c r="B1977" s="2" t="s">
        <v>5</v>
      </c>
      <c r="C1977" s="2" t="s">
        <v>109</v>
      </c>
      <c r="D1977" s="34" t="str">
        <f t="shared" si="30"/>
        <v>8120</v>
      </c>
      <c r="E1977" s="3">
        <v>12</v>
      </c>
    </row>
    <row r="1978" spans="1:5" ht="14.5" x14ac:dyDescent="0.4">
      <c r="A1978" s="2" t="s">
        <v>11</v>
      </c>
      <c r="B1978" s="2" t="s">
        <v>5</v>
      </c>
      <c r="C1978" s="2" t="s">
        <v>109</v>
      </c>
      <c r="D1978" s="34" t="str">
        <f t="shared" si="30"/>
        <v>8120</v>
      </c>
      <c r="E1978" s="3">
        <v>20</v>
      </c>
    </row>
    <row r="1979" spans="1:5" ht="14.5" x14ac:dyDescent="0.4">
      <c r="A1979" s="2" t="s">
        <v>12</v>
      </c>
      <c r="B1979" s="2" t="s">
        <v>5</v>
      </c>
      <c r="C1979" s="2" t="s">
        <v>109</v>
      </c>
      <c r="D1979" s="34" t="str">
        <f t="shared" si="30"/>
        <v>8120</v>
      </c>
      <c r="E1979" s="3">
        <v>28</v>
      </c>
    </row>
    <row r="1980" spans="1:5" ht="14.5" x14ac:dyDescent="0.4">
      <c r="A1980" s="2" t="s">
        <v>13</v>
      </c>
      <c r="B1980" s="2" t="s">
        <v>5</v>
      </c>
      <c r="C1980" s="2" t="s">
        <v>109</v>
      </c>
      <c r="D1980" s="34" t="str">
        <f t="shared" si="30"/>
        <v>8120</v>
      </c>
      <c r="E1980" s="3">
        <v>52</v>
      </c>
    </row>
    <row r="1981" spans="1:5" ht="14.5" x14ac:dyDescent="0.4">
      <c r="A1981" s="2" t="s">
        <v>14</v>
      </c>
      <c r="B1981" s="2" t="s">
        <v>5</v>
      </c>
      <c r="C1981" s="2" t="s">
        <v>109</v>
      </c>
      <c r="D1981" s="34" t="str">
        <f t="shared" si="30"/>
        <v>8120</v>
      </c>
      <c r="E1981" s="3">
        <v>72</v>
      </c>
    </row>
    <row r="1982" spans="1:5" ht="14.5" x14ac:dyDescent="0.4">
      <c r="A1982" s="2" t="s">
        <v>15</v>
      </c>
      <c r="B1982" s="2" t="s">
        <v>5</v>
      </c>
      <c r="C1982" s="2" t="s">
        <v>109</v>
      </c>
      <c r="D1982" s="34" t="str">
        <f t="shared" si="30"/>
        <v>8120</v>
      </c>
      <c r="E1982" s="3">
        <v>108</v>
      </c>
    </row>
    <row r="1983" spans="1:5" ht="14.5" x14ac:dyDescent="0.4">
      <c r="A1983" s="2" t="s">
        <v>16</v>
      </c>
      <c r="B1983" s="2" t="s">
        <v>5</v>
      </c>
      <c r="C1983" s="2" t="s">
        <v>109</v>
      </c>
      <c r="D1983" s="34" t="str">
        <f t="shared" si="30"/>
        <v>8120</v>
      </c>
      <c r="E1983" s="3">
        <v>72</v>
      </c>
    </row>
    <row r="1984" spans="1:5" ht="14.5" x14ac:dyDescent="0.4">
      <c r="A1984" s="2" t="s">
        <v>17</v>
      </c>
      <c r="B1984" s="2" t="s">
        <v>5</v>
      </c>
      <c r="C1984" s="2" t="s">
        <v>109</v>
      </c>
      <c r="D1984" s="34" t="str">
        <f t="shared" si="30"/>
        <v>8120</v>
      </c>
      <c r="E1984" s="3">
        <v>68</v>
      </c>
    </row>
    <row r="1985" spans="1:5" ht="14.5" x14ac:dyDescent="0.4">
      <c r="A1985" s="2" t="s">
        <v>18</v>
      </c>
      <c r="B1985" s="2" t="s">
        <v>5</v>
      </c>
      <c r="C1985" s="2" t="s">
        <v>109</v>
      </c>
      <c r="D1985" s="34" t="str">
        <f t="shared" si="30"/>
        <v>8120</v>
      </c>
      <c r="E1985" s="3">
        <v>60</v>
      </c>
    </row>
    <row r="1986" spans="1:5" ht="14.5" x14ac:dyDescent="0.4">
      <c r="A1986" s="2" t="s">
        <v>19</v>
      </c>
      <c r="B1986" s="2" t="s">
        <v>5</v>
      </c>
      <c r="C1986" s="2" t="s">
        <v>109</v>
      </c>
      <c r="D1986" s="34" t="str">
        <f t="shared" si="30"/>
        <v>8120</v>
      </c>
      <c r="E1986" s="3">
        <v>52</v>
      </c>
    </row>
    <row r="1987" spans="1:5" ht="14.5" x14ac:dyDescent="0.4">
      <c r="A1987" s="2" t="s">
        <v>20</v>
      </c>
      <c r="B1987" s="2" t="s">
        <v>5</v>
      </c>
      <c r="C1987" s="2" t="s">
        <v>109</v>
      </c>
      <c r="D1987" s="34" t="str">
        <f t="shared" ref="D1987:D2050" si="31">MID(C1987,2,4)</f>
        <v>8120</v>
      </c>
      <c r="E1987" s="3">
        <v>40</v>
      </c>
    </row>
    <row r="1988" spans="1:5" ht="14.5" x14ac:dyDescent="0.4">
      <c r="A1988" s="2" t="s">
        <v>21</v>
      </c>
      <c r="B1988" s="2" t="s">
        <v>5</v>
      </c>
      <c r="C1988" s="2" t="s">
        <v>109</v>
      </c>
      <c r="D1988" s="34" t="str">
        <f t="shared" si="31"/>
        <v>8120</v>
      </c>
      <c r="E1988" s="3">
        <v>56</v>
      </c>
    </row>
    <row r="1989" spans="1:5" ht="14.5" x14ac:dyDescent="0.4">
      <c r="A1989" s="2" t="s">
        <v>22</v>
      </c>
      <c r="B1989" s="2" t="s">
        <v>5</v>
      </c>
      <c r="C1989" s="2" t="s">
        <v>109</v>
      </c>
      <c r="D1989" s="34" t="str">
        <f t="shared" si="31"/>
        <v>8120</v>
      </c>
      <c r="E1989" s="3">
        <v>92</v>
      </c>
    </row>
    <row r="1990" spans="1:5" ht="14.5" x14ac:dyDescent="0.4">
      <c r="A1990" s="2" t="s">
        <v>23</v>
      </c>
      <c r="B1990" s="2" t="s">
        <v>5</v>
      </c>
      <c r="C1990" s="2" t="s">
        <v>109</v>
      </c>
      <c r="D1990" s="34" t="str">
        <f t="shared" si="31"/>
        <v>8120</v>
      </c>
      <c r="E1990" s="3">
        <v>124</v>
      </c>
    </row>
    <row r="1991" spans="1:5" ht="14.5" x14ac:dyDescent="0.4">
      <c r="A1991" s="2" t="s">
        <v>24</v>
      </c>
      <c r="B1991" s="2" t="s">
        <v>5</v>
      </c>
      <c r="C1991" s="2" t="s">
        <v>109</v>
      </c>
      <c r="D1991" s="34" t="str">
        <f t="shared" si="31"/>
        <v>8120</v>
      </c>
      <c r="E1991" s="3">
        <v>68</v>
      </c>
    </row>
    <row r="1992" spans="1:5" ht="14.5" x14ac:dyDescent="0.4">
      <c r="A1992" s="2" t="s">
        <v>25</v>
      </c>
      <c r="B1992" s="2" t="s">
        <v>5</v>
      </c>
      <c r="C1992" s="2" t="s">
        <v>109</v>
      </c>
      <c r="D1992" s="34" t="str">
        <f t="shared" si="31"/>
        <v>8120</v>
      </c>
      <c r="E1992" s="3">
        <v>68</v>
      </c>
    </row>
    <row r="1993" spans="1:5" ht="14.5" x14ac:dyDescent="0.4">
      <c r="A1993" s="2" t="s">
        <v>26</v>
      </c>
      <c r="B1993" s="2" t="s">
        <v>5</v>
      </c>
      <c r="C1993" s="2" t="s">
        <v>109</v>
      </c>
      <c r="D1993" s="34" t="str">
        <f t="shared" si="31"/>
        <v>8120</v>
      </c>
      <c r="E1993" s="3">
        <v>16</v>
      </c>
    </row>
    <row r="1994" spans="1:5" ht="14.5" x14ac:dyDescent="0.4">
      <c r="A1994" s="2" t="s">
        <v>27</v>
      </c>
      <c r="B1994" s="2" t="s">
        <v>5</v>
      </c>
      <c r="C1994" s="2" t="s">
        <v>109</v>
      </c>
      <c r="D1994" s="34" t="str">
        <f t="shared" si="31"/>
        <v>8120</v>
      </c>
      <c r="E1994" s="3">
        <v>184</v>
      </c>
    </row>
    <row r="1995" spans="1:5" ht="14.5" x14ac:dyDescent="0.4">
      <c r="A1995" s="2" t="s">
        <v>28</v>
      </c>
      <c r="B1995" s="2" t="s">
        <v>5</v>
      </c>
      <c r="C1995" s="2" t="s">
        <v>109</v>
      </c>
      <c r="D1995" s="34" t="str">
        <f t="shared" si="31"/>
        <v>8120</v>
      </c>
      <c r="E1995" s="3">
        <v>68</v>
      </c>
    </row>
    <row r="1996" spans="1:5" ht="14.5" x14ac:dyDescent="0.4">
      <c r="A1996" s="2" t="s">
        <v>29</v>
      </c>
      <c r="B1996" s="2" t="s">
        <v>5</v>
      </c>
      <c r="C1996" s="2" t="s">
        <v>109</v>
      </c>
      <c r="D1996" s="34" t="str">
        <f t="shared" si="31"/>
        <v>8120</v>
      </c>
      <c r="E1996" s="3">
        <v>52</v>
      </c>
    </row>
    <row r="1997" spans="1:5" ht="14.5" x14ac:dyDescent="0.4">
      <c r="A1997" s="2" t="s">
        <v>30</v>
      </c>
      <c r="B1997" s="2" t="s">
        <v>5</v>
      </c>
      <c r="C1997" s="2" t="s">
        <v>109</v>
      </c>
      <c r="D1997" s="34" t="str">
        <f t="shared" si="31"/>
        <v>8120</v>
      </c>
      <c r="E1997" s="3">
        <v>36</v>
      </c>
    </row>
    <row r="1998" spans="1:5" ht="14.5" x14ac:dyDescent="0.4">
      <c r="A1998" s="2" t="s">
        <v>31</v>
      </c>
      <c r="B1998" s="2" t="s">
        <v>5</v>
      </c>
      <c r="C1998" s="2" t="s">
        <v>109</v>
      </c>
      <c r="D1998" s="34" t="str">
        <f t="shared" si="31"/>
        <v>8120</v>
      </c>
      <c r="E1998" s="3">
        <v>24</v>
      </c>
    </row>
    <row r="1999" spans="1:5" ht="14.5" x14ac:dyDescent="0.4">
      <c r="A1999" s="2" t="s">
        <v>32</v>
      </c>
      <c r="B1999" s="2" t="s">
        <v>5</v>
      </c>
      <c r="C1999" s="2" t="s">
        <v>109</v>
      </c>
      <c r="D1999" s="34" t="str">
        <f t="shared" si="31"/>
        <v>8120</v>
      </c>
      <c r="E1999" s="3">
        <v>108</v>
      </c>
    </row>
    <row r="2000" spans="1:5" ht="14.5" x14ac:dyDescent="0.4">
      <c r="A2000" s="2" t="s">
        <v>33</v>
      </c>
      <c r="B2000" s="2" t="s">
        <v>5</v>
      </c>
      <c r="C2000" s="2" t="s">
        <v>109</v>
      </c>
      <c r="D2000" s="34" t="str">
        <f t="shared" si="31"/>
        <v>8120</v>
      </c>
      <c r="E2000" s="3">
        <v>32</v>
      </c>
    </row>
    <row r="2001" spans="1:5" ht="14.5" x14ac:dyDescent="0.4">
      <c r="A2001" s="2" t="s">
        <v>34</v>
      </c>
      <c r="B2001" s="2" t="s">
        <v>5</v>
      </c>
      <c r="C2001" s="2" t="s">
        <v>109</v>
      </c>
      <c r="D2001" s="34" t="str">
        <f t="shared" si="31"/>
        <v>8120</v>
      </c>
      <c r="E2001" s="3">
        <v>84</v>
      </c>
    </row>
    <row r="2002" spans="1:5" ht="14.5" x14ac:dyDescent="0.4">
      <c r="A2002" s="2" t="s">
        <v>35</v>
      </c>
      <c r="B2002" s="2" t="s">
        <v>5</v>
      </c>
      <c r="C2002" s="2" t="s">
        <v>109</v>
      </c>
      <c r="D2002" s="34" t="str">
        <f t="shared" si="31"/>
        <v>8120</v>
      </c>
      <c r="E2002" s="3">
        <v>72</v>
      </c>
    </row>
    <row r="2003" spans="1:5" ht="14.5" x14ac:dyDescent="0.4">
      <c r="A2003" s="2" t="s">
        <v>4</v>
      </c>
      <c r="B2003" s="2" t="s">
        <v>5</v>
      </c>
      <c r="C2003" s="2" t="s">
        <v>110</v>
      </c>
      <c r="D2003" s="34" t="str">
        <f t="shared" si="31"/>
        <v>8121</v>
      </c>
      <c r="E2003" s="3">
        <v>376.5</v>
      </c>
    </row>
    <row r="2004" spans="1:5" ht="14.5" x14ac:dyDescent="0.4">
      <c r="A2004" s="2" t="s">
        <v>7</v>
      </c>
      <c r="B2004" s="2" t="s">
        <v>5</v>
      </c>
      <c r="C2004" s="2" t="s">
        <v>110</v>
      </c>
      <c r="D2004" s="34" t="str">
        <f t="shared" si="31"/>
        <v>8121</v>
      </c>
      <c r="E2004" s="3">
        <v>496.96</v>
      </c>
    </row>
    <row r="2005" spans="1:5" ht="14.5" x14ac:dyDescent="0.4">
      <c r="A2005" s="2" t="s">
        <v>8</v>
      </c>
      <c r="B2005" s="2" t="s">
        <v>5</v>
      </c>
      <c r="C2005" s="2" t="s">
        <v>110</v>
      </c>
      <c r="D2005" s="34" t="str">
        <f t="shared" si="31"/>
        <v>8121</v>
      </c>
      <c r="E2005" s="3">
        <v>371.48</v>
      </c>
    </row>
    <row r="2006" spans="1:5" ht="14.5" x14ac:dyDescent="0.4">
      <c r="A2006" s="2" t="s">
        <v>9</v>
      </c>
      <c r="B2006" s="2" t="s">
        <v>5</v>
      </c>
      <c r="C2006" s="2" t="s">
        <v>110</v>
      </c>
      <c r="D2006" s="34" t="str">
        <f t="shared" si="31"/>
        <v>8121</v>
      </c>
      <c r="E2006" s="3">
        <v>266.06</v>
      </c>
    </row>
    <row r="2007" spans="1:5" ht="14.5" x14ac:dyDescent="0.4">
      <c r="A2007" s="2" t="s">
        <v>10</v>
      </c>
      <c r="B2007" s="2" t="s">
        <v>5</v>
      </c>
      <c r="C2007" s="2" t="s">
        <v>110</v>
      </c>
      <c r="D2007" s="34" t="str">
        <f t="shared" si="31"/>
        <v>8121</v>
      </c>
      <c r="E2007" s="3">
        <v>326.3</v>
      </c>
    </row>
    <row r="2008" spans="1:5" ht="14.5" x14ac:dyDescent="0.4">
      <c r="A2008" s="2" t="s">
        <v>11</v>
      </c>
      <c r="B2008" s="2" t="s">
        <v>5</v>
      </c>
      <c r="C2008" s="2" t="s">
        <v>110</v>
      </c>
      <c r="D2008" s="34" t="str">
        <f t="shared" si="31"/>
        <v>8121</v>
      </c>
      <c r="E2008" s="3">
        <v>366.46</v>
      </c>
    </row>
    <row r="2009" spans="1:5" ht="14.5" x14ac:dyDescent="0.4">
      <c r="A2009" s="2" t="s">
        <v>12</v>
      </c>
      <c r="B2009" s="2" t="s">
        <v>5</v>
      </c>
      <c r="C2009" s="2" t="s">
        <v>110</v>
      </c>
      <c r="D2009" s="34" t="str">
        <f t="shared" si="31"/>
        <v>8121</v>
      </c>
      <c r="E2009" s="3">
        <v>341.36</v>
      </c>
    </row>
    <row r="2010" spans="1:5" ht="14.5" x14ac:dyDescent="0.4">
      <c r="A2010" s="2" t="s">
        <v>13</v>
      </c>
      <c r="B2010" s="2" t="s">
        <v>5</v>
      </c>
      <c r="C2010" s="2" t="s">
        <v>110</v>
      </c>
      <c r="D2010" s="34" t="str">
        <f t="shared" si="31"/>
        <v>8121</v>
      </c>
      <c r="E2010" s="3">
        <v>261</v>
      </c>
    </row>
    <row r="2011" spans="1:5" ht="14.5" x14ac:dyDescent="0.4">
      <c r="A2011" s="2" t="s">
        <v>14</v>
      </c>
      <c r="B2011" s="2" t="s">
        <v>5</v>
      </c>
      <c r="C2011" s="2" t="s">
        <v>110</v>
      </c>
      <c r="D2011" s="34" t="str">
        <f t="shared" si="31"/>
        <v>8121</v>
      </c>
      <c r="E2011" s="3">
        <v>123.33</v>
      </c>
    </row>
    <row r="2012" spans="1:5" ht="14.5" x14ac:dyDescent="0.4">
      <c r="A2012" s="2" t="s">
        <v>15</v>
      </c>
      <c r="B2012" s="2" t="s">
        <v>5</v>
      </c>
      <c r="C2012" s="2" t="s">
        <v>110</v>
      </c>
      <c r="D2012" s="34" t="str">
        <f t="shared" si="31"/>
        <v>8121</v>
      </c>
      <c r="E2012" s="3">
        <v>196.49</v>
      </c>
    </row>
    <row r="2013" spans="1:5" ht="14.5" x14ac:dyDescent="0.4">
      <c r="A2013" s="2" t="s">
        <v>16</v>
      </c>
      <c r="B2013" s="2" t="s">
        <v>5</v>
      </c>
      <c r="C2013" s="2" t="s">
        <v>110</v>
      </c>
      <c r="D2013" s="34" t="str">
        <f t="shared" si="31"/>
        <v>8121</v>
      </c>
      <c r="E2013" s="3">
        <v>170.44</v>
      </c>
    </row>
    <row r="2014" spans="1:5" ht="14.5" x14ac:dyDescent="0.4">
      <c r="A2014" s="2" t="s">
        <v>17</v>
      </c>
      <c r="B2014" s="2" t="s">
        <v>5</v>
      </c>
      <c r="C2014" s="2" t="s">
        <v>110</v>
      </c>
      <c r="D2014" s="34" t="str">
        <f t="shared" si="31"/>
        <v>8121</v>
      </c>
      <c r="E2014" s="3">
        <v>185.47</v>
      </c>
    </row>
    <row r="2015" spans="1:5" ht="14.5" x14ac:dyDescent="0.4">
      <c r="A2015" s="2" t="s">
        <v>18</v>
      </c>
      <c r="B2015" s="2" t="s">
        <v>5</v>
      </c>
      <c r="C2015" s="2" t="s">
        <v>110</v>
      </c>
      <c r="D2015" s="34" t="str">
        <f t="shared" si="31"/>
        <v>8121</v>
      </c>
      <c r="E2015" s="3">
        <v>161.41</v>
      </c>
    </row>
    <row r="2016" spans="1:5" ht="14.5" x14ac:dyDescent="0.4">
      <c r="A2016" s="2" t="s">
        <v>19</v>
      </c>
      <c r="B2016" s="2" t="s">
        <v>5</v>
      </c>
      <c r="C2016" s="2" t="s">
        <v>110</v>
      </c>
      <c r="D2016" s="34" t="str">
        <f t="shared" si="31"/>
        <v>8121</v>
      </c>
      <c r="E2016" s="3">
        <v>128.32</v>
      </c>
    </row>
    <row r="2017" spans="1:5" ht="14.5" x14ac:dyDescent="0.4">
      <c r="A2017" s="2" t="s">
        <v>20</v>
      </c>
      <c r="B2017" s="2" t="s">
        <v>5</v>
      </c>
      <c r="C2017" s="2" t="s">
        <v>110</v>
      </c>
      <c r="D2017" s="34" t="str">
        <f t="shared" si="31"/>
        <v>8121</v>
      </c>
      <c r="E2017" s="3">
        <v>212.53</v>
      </c>
    </row>
    <row r="2018" spans="1:5" ht="14.5" x14ac:dyDescent="0.4">
      <c r="A2018" s="2" t="s">
        <v>21</v>
      </c>
      <c r="B2018" s="2" t="s">
        <v>5</v>
      </c>
      <c r="C2018" s="2" t="s">
        <v>110</v>
      </c>
      <c r="D2018" s="34" t="str">
        <f t="shared" si="31"/>
        <v>8121</v>
      </c>
      <c r="E2018" s="3">
        <v>245.62</v>
      </c>
    </row>
    <row r="2019" spans="1:5" ht="14.5" x14ac:dyDescent="0.4">
      <c r="A2019" s="2" t="s">
        <v>22</v>
      </c>
      <c r="B2019" s="2" t="s">
        <v>5</v>
      </c>
      <c r="C2019" s="2" t="s">
        <v>110</v>
      </c>
      <c r="D2019" s="34" t="str">
        <f t="shared" si="31"/>
        <v>8121</v>
      </c>
      <c r="E2019" s="3">
        <v>261.66000000000003</v>
      </c>
    </row>
    <row r="2020" spans="1:5" ht="14.5" x14ac:dyDescent="0.4">
      <c r="A2020" s="2" t="s">
        <v>23</v>
      </c>
      <c r="B2020" s="2" t="s">
        <v>5</v>
      </c>
      <c r="C2020" s="2" t="s">
        <v>110</v>
      </c>
      <c r="D2020" s="34" t="str">
        <f t="shared" si="31"/>
        <v>8121</v>
      </c>
      <c r="E2020" s="3">
        <v>269.68</v>
      </c>
    </row>
    <row r="2021" spans="1:5" ht="14.5" x14ac:dyDescent="0.4">
      <c r="A2021" s="2" t="s">
        <v>24</v>
      </c>
      <c r="B2021" s="2" t="s">
        <v>5</v>
      </c>
      <c r="C2021" s="2" t="s">
        <v>110</v>
      </c>
      <c r="D2021" s="34" t="str">
        <f t="shared" si="31"/>
        <v>8121</v>
      </c>
      <c r="E2021" s="3">
        <v>260.64999999999998</v>
      </c>
    </row>
    <row r="2022" spans="1:5" ht="14.5" x14ac:dyDescent="0.4">
      <c r="A2022" s="2" t="s">
        <v>25</v>
      </c>
      <c r="B2022" s="2" t="s">
        <v>5</v>
      </c>
      <c r="C2022" s="2" t="s">
        <v>110</v>
      </c>
      <c r="D2022" s="34" t="str">
        <f t="shared" si="31"/>
        <v>8121</v>
      </c>
      <c r="E2022" s="3">
        <v>145.36000000000001</v>
      </c>
    </row>
    <row r="2023" spans="1:5" ht="14.5" x14ac:dyDescent="0.4">
      <c r="A2023" s="2" t="s">
        <v>26</v>
      </c>
      <c r="B2023" s="2" t="s">
        <v>5</v>
      </c>
      <c r="C2023" s="2" t="s">
        <v>110</v>
      </c>
      <c r="D2023" s="34" t="str">
        <f t="shared" si="31"/>
        <v>8121</v>
      </c>
      <c r="E2023" s="3">
        <v>333.84</v>
      </c>
    </row>
    <row r="2024" spans="1:5" ht="14.5" x14ac:dyDescent="0.4">
      <c r="A2024" s="2" t="s">
        <v>27</v>
      </c>
      <c r="B2024" s="2" t="s">
        <v>5</v>
      </c>
      <c r="C2024" s="2" t="s">
        <v>110</v>
      </c>
      <c r="D2024" s="34" t="str">
        <f t="shared" si="31"/>
        <v>8121</v>
      </c>
      <c r="E2024" s="3">
        <v>357.9</v>
      </c>
    </row>
    <row r="2025" spans="1:5" ht="14.5" x14ac:dyDescent="0.4">
      <c r="A2025" s="2" t="s">
        <v>28</v>
      </c>
      <c r="B2025" s="2" t="s">
        <v>5</v>
      </c>
      <c r="C2025" s="2" t="s">
        <v>110</v>
      </c>
      <c r="D2025" s="34" t="str">
        <f t="shared" si="31"/>
        <v>8121</v>
      </c>
      <c r="E2025" s="3">
        <v>304.76</v>
      </c>
    </row>
    <row r="2026" spans="1:5" ht="14.5" x14ac:dyDescent="0.4">
      <c r="A2026" s="2" t="s">
        <v>29</v>
      </c>
      <c r="B2026" s="2" t="s">
        <v>5</v>
      </c>
      <c r="C2026" s="2" t="s">
        <v>110</v>
      </c>
      <c r="D2026" s="34" t="str">
        <f t="shared" si="31"/>
        <v>8121</v>
      </c>
      <c r="E2026" s="3">
        <v>237.59</v>
      </c>
    </row>
    <row r="2027" spans="1:5" ht="14.5" x14ac:dyDescent="0.4">
      <c r="A2027" s="2" t="s">
        <v>30</v>
      </c>
      <c r="B2027" s="2" t="s">
        <v>5</v>
      </c>
      <c r="C2027" s="2" t="s">
        <v>110</v>
      </c>
      <c r="D2027" s="34" t="str">
        <f t="shared" si="31"/>
        <v>8121</v>
      </c>
      <c r="E2027" s="3">
        <v>212.53</v>
      </c>
    </row>
    <row r="2028" spans="1:5" ht="14.5" x14ac:dyDescent="0.4">
      <c r="A2028" s="2" t="s">
        <v>31</v>
      </c>
      <c r="B2028" s="2" t="s">
        <v>5</v>
      </c>
      <c r="C2028" s="2" t="s">
        <v>110</v>
      </c>
      <c r="D2028" s="34" t="str">
        <f t="shared" si="31"/>
        <v>8121</v>
      </c>
      <c r="E2028" s="3">
        <v>380.95</v>
      </c>
    </row>
    <row r="2029" spans="1:5" ht="14.5" x14ac:dyDescent="0.4">
      <c r="A2029" s="2" t="s">
        <v>32</v>
      </c>
      <c r="B2029" s="2" t="s">
        <v>5</v>
      </c>
      <c r="C2029" s="2" t="s">
        <v>110</v>
      </c>
      <c r="D2029" s="34" t="str">
        <f t="shared" si="31"/>
        <v>8121</v>
      </c>
      <c r="E2029" s="3">
        <v>449.12</v>
      </c>
    </row>
    <row r="2030" spans="1:5" ht="14.5" x14ac:dyDescent="0.4">
      <c r="A2030" s="2" t="s">
        <v>33</v>
      </c>
      <c r="B2030" s="2" t="s">
        <v>5</v>
      </c>
      <c r="C2030" s="2" t="s">
        <v>110</v>
      </c>
      <c r="D2030" s="34" t="str">
        <f t="shared" si="31"/>
        <v>8121</v>
      </c>
      <c r="E2030" s="3">
        <v>364.91</v>
      </c>
    </row>
    <row r="2031" spans="1:5" ht="14.5" x14ac:dyDescent="0.4">
      <c r="A2031" s="2" t="s">
        <v>34</v>
      </c>
      <c r="B2031" s="2" t="s">
        <v>5</v>
      </c>
      <c r="C2031" s="2" t="s">
        <v>110</v>
      </c>
      <c r="D2031" s="34" t="str">
        <f t="shared" si="31"/>
        <v>8121</v>
      </c>
      <c r="E2031" s="3">
        <v>642.61</v>
      </c>
    </row>
    <row r="2032" spans="1:5" ht="14.5" x14ac:dyDescent="0.4">
      <c r="A2032" s="2" t="s">
        <v>35</v>
      </c>
      <c r="B2032" s="2" t="s">
        <v>5</v>
      </c>
      <c r="C2032" s="2" t="s">
        <v>110</v>
      </c>
      <c r="D2032" s="34" t="str">
        <f t="shared" si="31"/>
        <v>8121</v>
      </c>
      <c r="E2032" s="3">
        <v>682.71</v>
      </c>
    </row>
    <row r="2033" spans="1:5" ht="14.5" x14ac:dyDescent="0.4">
      <c r="A2033" s="2" t="s">
        <v>4</v>
      </c>
      <c r="B2033" s="2" t="s">
        <v>5</v>
      </c>
      <c r="C2033" s="2" t="s">
        <v>111</v>
      </c>
      <c r="D2033" s="34" t="str">
        <f t="shared" si="31"/>
        <v>8122</v>
      </c>
      <c r="E2033" s="3">
        <v>120.24</v>
      </c>
    </row>
    <row r="2034" spans="1:5" ht="14.5" x14ac:dyDescent="0.4">
      <c r="A2034" s="2" t="s">
        <v>7</v>
      </c>
      <c r="B2034" s="2" t="s">
        <v>5</v>
      </c>
      <c r="C2034" s="2" t="s">
        <v>111</v>
      </c>
      <c r="D2034" s="34" t="str">
        <f t="shared" si="31"/>
        <v>8122</v>
      </c>
      <c r="E2034" s="3">
        <v>270.54000000000002</v>
      </c>
    </row>
    <row r="2035" spans="1:5" ht="14.5" x14ac:dyDescent="0.4">
      <c r="A2035" s="2" t="s">
        <v>8</v>
      </c>
      <c r="B2035" s="2" t="s">
        <v>5</v>
      </c>
      <c r="C2035" s="2" t="s">
        <v>111</v>
      </c>
      <c r="D2035" s="34" t="str">
        <f t="shared" si="31"/>
        <v>8122</v>
      </c>
      <c r="E2035" s="3">
        <v>220.44</v>
      </c>
    </row>
    <row r="2036" spans="1:5" ht="14.5" x14ac:dyDescent="0.4">
      <c r="A2036" s="2" t="s">
        <v>9</v>
      </c>
      <c r="B2036" s="2" t="s">
        <v>5</v>
      </c>
      <c r="C2036" s="2" t="s">
        <v>111</v>
      </c>
      <c r="D2036" s="34" t="str">
        <f t="shared" si="31"/>
        <v>8122</v>
      </c>
      <c r="E2036" s="3">
        <v>175.35</v>
      </c>
    </row>
    <row r="2037" spans="1:5" ht="14.5" x14ac:dyDescent="0.4">
      <c r="A2037" s="2" t="s">
        <v>10</v>
      </c>
      <c r="B2037" s="2" t="s">
        <v>5</v>
      </c>
      <c r="C2037" s="2" t="s">
        <v>111</v>
      </c>
      <c r="D2037" s="34" t="str">
        <f t="shared" si="31"/>
        <v>8122</v>
      </c>
      <c r="E2037" s="3">
        <v>115.23</v>
      </c>
    </row>
    <row r="2038" spans="1:5" ht="14.5" x14ac:dyDescent="0.4">
      <c r="A2038" s="2" t="s">
        <v>11</v>
      </c>
      <c r="B2038" s="2" t="s">
        <v>5</v>
      </c>
      <c r="C2038" s="2" t="s">
        <v>111</v>
      </c>
      <c r="D2038" s="34" t="str">
        <f t="shared" si="31"/>
        <v>8122</v>
      </c>
      <c r="E2038" s="3">
        <v>240.48</v>
      </c>
    </row>
    <row r="2039" spans="1:5" ht="14.5" x14ac:dyDescent="0.4">
      <c r="A2039" s="2" t="s">
        <v>12</v>
      </c>
      <c r="B2039" s="2" t="s">
        <v>5</v>
      </c>
      <c r="C2039" s="2" t="s">
        <v>111</v>
      </c>
      <c r="D2039" s="34" t="str">
        <f t="shared" si="31"/>
        <v>8122</v>
      </c>
      <c r="E2039" s="3">
        <v>170.34</v>
      </c>
    </row>
    <row r="2040" spans="1:5" ht="14.5" x14ac:dyDescent="0.4">
      <c r="A2040" s="2" t="s">
        <v>13</v>
      </c>
      <c r="B2040" s="2" t="s">
        <v>5</v>
      </c>
      <c r="C2040" s="2" t="s">
        <v>111</v>
      </c>
      <c r="D2040" s="34" t="str">
        <f t="shared" si="31"/>
        <v>8122</v>
      </c>
      <c r="E2040" s="3">
        <v>55.11</v>
      </c>
    </row>
    <row r="2041" spans="1:5" ht="14.5" x14ac:dyDescent="0.4">
      <c r="A2041" s="2" t="s">
        <v>14</v>
      </c>
      <c r="B2041" s="2" t="s">
        <v>5</v>
      </c>
      <c r="C2041" s="2" t="s">
        <v>111</v>
      </c>
      <c r="D2041" s="34" t="str">
        <f t="shared" si="31"/>
        <v>8122</v>
      </c>
      <c r="E2041" s="3">
        <v>215.43</v>
      </c>
    </row>
    <row r="2042" spans="1:5" ht="14.5" x14ac:dyDescent="0.4">
      <c r="A2042" s="2" t="s">
        <v>15</v>
      </c>
      <c r="B2042" s="2" t="s">
        <v>5</v>
      </c>
      <c r="C2042" s="2" t="s">
        <v>111</v>
      </c>
      <c r="D2042" s="34" t="str">
        <f t="shared" si="31"/>
        <v>8122</v>
      </c>
      <c r="E2042" s="3">
        <v>205.41</v>
      </c>
    </row>
    <row r="2043" spans="1:5" ht="14.5" x14ac:dyDescent="0.4">
      <c r="A2043" s="2" t="s">
        <v>16</v>
      </c>
      <c r="B2043" s="2" t="s">
        <v>5</v>
      </c>
      <c r="C2043" s="2" t="s">
        <v>111</v>
      </c>
      <c r="D2043" s="34" t="str">
        <f t="shared" si="31"/>
        <v>8122</v>
      </c>
      <c r="E2043" s="3">
        <v>315.63</v>
      </c>
    </row>
    <row r="2044" spans="1:5" ht="14.5" x14ac:dyDescent="0.4">
      <c r="A2044" s="2" t="s">
        <v>17</v>
      </c>
      <c r="B2044" s="2" t="s">
        <v>5</v>
      </c>
      <c r="C2044" s="2" t="s">
        <v>111</v>
      </c>
      <c r="D2044" s="34" t="str">
        <f t="shared" si="31"/>
        <v>8122</v>
      </c>
      <c r="E2044" s="3">
        <v>285.57</v>
      </c>
    </row>
    <row r="2045" spans="1:5" ht="14.5" x14ac:dyDescent="0.4">
      <c r="A2045" s="2" t="s">
        <v>18</v>
      </c>
      <c r="B2045" s="2" t="s">
        <v>5</v>
      </c>
      <c r="C2045" s="2" t="s">
        <v>111</v>
      </c>
      <c r="D2045" s="34" t="str">
        <f t="shared" si="31"/>
        <v>8122</v>
      </c>
      <c r="E2045" s="3">
        <v>170.34</v>
      </c>
    </row>
    <row r="2046" spans="1:5" ht="14.5" x14ac:dyDescent="0.4">
      <c r="A2046" s="2" t="s">
        <v>19</v>
      </c>
      <c r="B2046" s="2" t="s">
        <v>5</v>
      </c>
      <c r="C2046" s="2" t="s">
        <v>111</v>
      </c>
      <c r="D2046" s="34" t="str">
        <f t="shared" si="31"/>
        <v>8122</v>
      </c>
      <c r="E2046" s="3">
        <v>200.4</v>
      </c>
    </row>
    <row r="2047" spans="1:5" ht="14.5" x14ac:dyDescent="0.4">
      <c r="A2047" s="2" t="s">
        <v>20</v>
      </c>
      <c r="B2047" s="2" t="s">
        <v>5</v>
      </c>
      <c r="C2047" s="2" t="s">
        <v>111</v>
      </c>
      <c r="D2047" s="34" t="str">
        <f t="shared" si="31"/>
        <v>8122</v>
      </c>
      <c r="E2047" s="3">
        <v>130.26</v>
      </c>
    </row>
    <row r="2048" spans="1:5" ht="14.5" x14ac:dyDescent="0.4">
      <c r="A2048" s="2" t="s">
        <v>21</v>
      </c>
      <c r="B2048" s="2" t="s">
        <v>5</v>
      </c>
      <c r="C2048" s="2" t="s">
        <v>111</v>
      </c>
      <c r="D2048" s="34" t="str">
        <f t="shared" si="31"/>
        <v>8122</v>
      </c>
      <c r="E2048" s="3">
        <v>240.48</v>
      </c>
    </row>
    <row r="2049" spans="1:5" ht="14.5" x14ac:dyDescent="0.4">
      <c r="A2049" s="2" t="s">
        <v>22</v>
      </c>
      <c r="B2049" s="2" t="s">
        <v>5</v>
      </c>
      <c r="C2049" s="2" t="s">
        <v>111</v>
      </c>
      <c r="D2049" s="34" t="str">
        <f t="shared" si="31"/>
        <v>8122</v>
      </c>
      <c r="E2049" s="3">
        <v>225.45</v>
      </c>
    </row>
    <row r="2050" spans="1:5" ht="14.5" x14ac:dyDescent="0.4">
      <c r="A2050" s="2" t="s">
        <v>23</v>
      </c>
      <c r="B2050" s="2" t="s">
        <v>5</v>
      </c>
      <c r="C2050" s="2" t="s">
        <v>111</v>
      </c>
      <c r="D2050" s="34" t="str">
        <f t="shared" si="31"/>
        <v>8122</v>
      </c>
      <c r="E2050" s="3">
        <v>415.83</v>
      </c>
    </row>
    <row r="2051" spans="1:5" ht="14.5" x14ac:dyDescent="0.4">
      <c r="A2051" s="2" t="s">
        <v>24</v>
      </c>
      <c r="B2051" s="2" t="s">
        <v>5</v>
      </c>
      <c r="C2051" s="2" t="s">
        <v>111</v>
      </c>
      <c r="D2051" s="34" t="str">
        <f t="shared" ref="D2051:D2114" si="32">MID(C2051,2,4)</f>
        <v>8122</v>
      </c>
      <c r="E2051" s="3">
        <v>260.52</v>
      </c>
    </row>
    <row r="2052" spans="1:5" ht="14.5" x14ac:dyDescent="0.4">
      <c r="A2052" s="2" t="s">
        <v>25</v>
      </c>
      <c r="B2052" s="2" t="s">
        <v>5</v>
      </c>
      <c r="C2052" s="2" t="s">
        <v>111</v>
      </c>
      <c r="D2052" s="34" t="str">
        <f t="shared" si="32"/>
        <v>8122</v>
      </c>
      <c r="E2052" s="3">
        <v>280.56</v>
      </c>
    </row>
    <row r="2053" spans="1:5" ht="14.5" x14ac:dyDescent="0.4">
      <c r="A2053" s="2" t="s">
        <v>26</v>
      </c>
      <c r="B2053" s="2" t="s">
        <v>5</v>
      </c>
      <c r="C2053" s="2" t="s">
        <v>111</v>
      </c>
      <c r="D2053" s="34" t="str">
        <f t="shared" si="32"/>
        <v>8122</v>
      </c>
      <c r="E2053" s="3">
        <v>536.07000000000005</v>
      </c>
    </row>
    <row r="2054" spans="1:5" ht="14.5" x14ac:dyDescent="0.4">
      <c r="A2054" s="2" t="s">
        <v>27</v>
      </c>
      <c r="B2054" s="2" t="s">
        <v>5</v>
      </c>
      <c r="C2054" s="2" t="s">
        <v>111</v>
      </c>
      <c r="D2054" s="34" t="str">
        <f t="shared" si="32"/>
        <v>8122</v>
      </c>
      <c r="E2054" s="3">
        <v>736.47</v>
      </c>
    </row>
    <row r="2055" spans="1:5" ht="14.5" x14ac:dyDescent="0.4">
      <c r="A2055" s="2" t="s">
        <v>28</v>
      </c>
      <c r="B2055" s="2" t="s">
        <v>5</v>
      </c>
      <c r="C2055" s="2" t="s">
        <v>111</v>
      </c>
      <c r="D2055" s="34" t="str">
        <f t="shared" si="32"/>
        <v>8122</v>
      </c>
      <c r="E2055" s="3">
        <v>511.1</v>
      </c>
    </row>
    <row r="2056" spans="1:5" ht="14.5" x14ac:dyDescent="0.4">
      <c r="A2056" s="2" t="s">
        <v>29</v>
      </c>
      <c r="B2056" s="2" t="s">
        <v>5</v>
      </c>
      <c r="C2056" s="2" t="s">
        <v>111</v>
      </c>
      <c r="D2056" s="34" t="str">
        <f t="shared" si="32"/>
        <v>8122</v>
      </c>
      <c r="E2056" s="3">
        <v>245.61</v>
      </c>
    </row>
    <row r="2057" spans="1:5" ht="14.5" x14ac:dyDescent="0.4">
      <c r="A2057" s="2" t="s">
        <v>30</v>
      </c>
      <c r="B2057" s="2" t="s">
        <v>5</v>
      </c>
      <c r="C2057" s="2" t="s">
        <v>111</v>
      </c>
      <c r="D2057" s="34" t="str">
        <f t="shared" si="32"/>
        <v>8122</v>
      </c>
      <c r="E2057" s="3">
        <v>345.86</v>
      </c>
    </row>
    <row r="2058" spans="1:5" ht="14.5" x14ac:dyDescent="0.4">
      <c r="A2058" s="2" t="s">
        <v>31</v>
      </c>
      <c r="B2058" s="2" t="s">
        <v>5</v>
      </c>
      <c r="C2058" s="2" t="s">
        <v>111</v>
      </c>
      <c r="D2058" s="34" t="str">
        <f t="shared" si="32"/>
        <v>8122</v>
      </c>
      <c r="E2058" s="3">
        <v>205.51</v>
      </c>
    </row>
    <row r="2059" spans="1:5" ht="14.5" x14ac:dyDescent="0.4">
      <c r="A2059" s="2" t="s">
        <v>32</v>
      </c>
      <c r="B2059" s="2" t="s">
        <v>5</v>
      </c>
      <c r="C2059" s="2" t="s">
        <v>111</v>
      </c>
      <c r="D2059" s="34" t="str">
        <f t="shared" si="32"/>
        <v>8122</v>
      </c>
      <c r="E2059" s="3">
        <v>325.37</v>
      </c>
    </row>
    <row r="2060" spans="1:5" ht="14.5" x14ac:dyDescent="0.4">
      <c r="A2060" s="2" t="s">
        <v>33</v>
      </c>
      <c r="B2060" s="2" t="s">
        <v>5</v>
      </c>
      <c r="C2060" s="2" t="s">
        <v>111</v>
      </c>
      <c r="D2060" s="34" t="str">
        <f t="shared" si="32"/>
        <v>8122</v>
      </c>
      <c r="E2060" s="3">
        <v>240.68</v>
      </c>
    </row>
    <row r="2061" spans="1:5" ht="14.5" x14ac:dyDescent="0.4">
      <c r="A2061" s="2" t="s">
        <v>34</v>
      </c>
      <c r="B2061" s="2" t="s">
        <v>5</v>
      </c>
      <c r="C2061" s="2" t="s">
        <v>111</v>
      </c>
      <c r="D2061" s="34" t="str">
        <f t="shared" si="32"/>
        <v>8122</v>
      </c>
      <c r="E2061" s="3">
        <v>172.99</v>
      </c>
    </row>
    <row r="2062" spans="1:5" ht="14.5" x14ac:dyDescent="0.4">
      <c r="A2062" s="2" t="s">
        <v>35</v>
      </c>
      <c r="B2062" s="2" t="s">
        <v>5</v>
      </c>
      <c r="C2062" s="2" t="s">
        <v>111</v>
      </c>
      <c r="D2062" s="34" t="str">
        <f t="shared" si="32"/>
        <v>8122</v>
      </c>
      <c r="E2062" s="3">
        <v>148.91</v>
      </c>
    </row>
    <row r="2063" spans="1:5" ht="14.5" x14ac:dyDescent="0.4">
      <c r="A2063" s="2" t="s">
        <v>4</v>
      </c>
      <c r="B2063" s="2" t="s">
        <v>5</v>
      </c>
      <c r="C2063" s="2" t="s">
        <v>112</v>
      </c>
      <c r="D2063" s="34" t="str">
        <f t="shared" si="32"/>
        <v>8123</v>
      </c>
      <c r="E2063" s="3">
        <v>3500</v>
      </c>
    </row>
    <row r="2064" spans="1:5" ht="14.5" x14ac:dyDescent="0.4">
      <c r="A2064" s="2" t="s">
        <v>7</v>
      </c>
      <c r="B2064" s="2" t="s">
        <v>5</v>
      </c>
      <c r="C2064" s="2" t="s">
        <v>112</v>
      </c>
      <c r="D2064" s="34" t="str">
        <f t="shared" si="32"/>
        <v>8123</v>
      </c>
      <c r="E2064" s="3">
        <v>3500</v>
      </c>
    </row>
    <row r="2065" spans="1:5" ht="14.5" x14ac:dyDescent="0.4">
      <c r="A2065" s="2" t="s">
        <v>8</v>
      </c>
      <c r="B2065" s="2" t="s">
        <v>5</v>
      </c>
      <c r="C2065" s="2" t="s">
        <v>112</v>
      </c>
      <c r="D2065" s="34" t="str">
        <f t="shared" si="32"/>
        <v>8123</v>
      </c>
      <c r="E2065" s="3">
        <v>3497.2</v>
      </c>
    </row>
    <row r="2066" spans="1:5" ht="14.5" x14ac:dyDescent="0.4">
      <c r="A2066" s="2" t="s">
        <v>9</v>
      </c>
      <c r="B2066" s="2" t="s">
        <v>5</v>
      </c>
      <c r="C2066" s="2" t="s">
        <v>112</v>
      </c>
      <c r="D2066" s="34" t="str">
        <f t="shared" si="32"/>
        <v>8123</v>
      </c>
      <c r="E2066" s="3">
        <v>3500</v>
      </c>
    </row>
    <row r="2067" spans="1:5" ht="14.5" x14ac:dyDescent="0.4">
      <c r="A2067" s="2" t="s">
        <v>10</v>
      </c>
      <c r="B2067" s="2" t="s">
        <v>5</v>
      </c>
      <c r="C2067" s="2" t="s">
        <v>112</v>
      </c>
      <c r="D2067" s="34" t="str">
        <f t="shared" si="32"/>
        <v>8123</v>
      </c>
      <c r="E2067" s="3">
        <v>3500</v>
      </c>
    </row>
    <row r="2068" spans="1:5" ht="14.5" x14ac:dyDescent="0.4">
      <c r="A2068" s="2" t="s">
        <v>11</v>
      </c>
      <c r="B2068" s="2" t="s">
        <v>5</v>
      </c>
      <c r="C2068" s="2" t="s">
        <v>112</v>
      </c>
      <c r="D2068" s="34" t="str">
        <f t="shared" si="32"/>
        <v>8123</v>
      </c>
      <c r="E2068" s="3">
        <v>3500</v>
      </c>
    </row>
    <row r="2069" spans="1:5" ht="14.5" x14ac:dyDescent="0.4">
      <c r="A2069" s="2" t="s">
        <v>12</v>
      </c>
      <c r="B2069" s="2" t="s">
        <v>5</v>
      </c>
      <c r="C2069" s="2" t="s">
        <v>112</v>
      </c>
      <c r="D2069" s="34" t="str">
        <f t="shared" si="32"/>
        <v>8123</v>
      </c>
      <c r="E2069" s="3">
        <v>1146.8</v>
      </c>
    </row>
    <row r="2070" spans="1:5" ht="14.5" x14ac:dyDescent="0.4">
      <c r="A2070" s="2" t="s">
        <v>13</v>
      </c>
      <c r="B2070" s="2" t="s">
        <v>5</v>
      </c>
      <c r="C2070" s="2" t="s">
        <v>112</v>
      </c>
      <c r="D2070" s="34" t="str">
        <f t="shared" si="32"/>
        <v>8123</v>
      </c>
      <c r="E2070" s="3">
        <v>1006.3</v>
      </c>
    </row>
    <row r="2071" spans="1:5" ht="14.5" x14ac:dyDescent="0.4">
      <c r="A2071" s="2" t="s">
        <v>14</v>
      </c>
      <c r="B2071" s="2" t="s">
        <v>5</v>
      </c>
      <c r="C2071" s="2" t="s">
        <v>112</v>
      </c>
      <c r="D2071" s="34" t="str">
        <f t="shared" si="32"/>
        <v>8123</v>
      </c>
      <c r="E2071" s="3">
        <v>2000</v>
      </c>
    </row>
    <row r="2072" spans="1:5" ht="14.5" x14ac:dyDescent="0.4">
      <c r="A2072" s="2" t="s">
        <v>15</v>
      </c>
      <c r="B2072" s="2" t="s">
        <v>5</v>
      </c>
      <c r="C2072" s="2" t="s">
        <v>112</v>
      </c>
      <c r="D2072" s="34" t="str">
        <f t="shared" si="32"/>
        <v>8123</v>
      </c>
      <c r="E2072" s="3">
        <v>2000</v>
      </c>
    </row>
    <row r="2073" spans="1:5" ht="14.5" x14ac:dyDescent="0.4">
      <c r="A2073" s="2" t="s">
        <v>16</v>
      </c>
      <c r="B2073" s="2" t="s">
        <v>5</v>
      </c>
      <c r="C2073" s="2" t="s">
        <v>112</v>
      </c>
      <c r="D2073" s="34" t="str">
        <f t="shared" si="32"/>
        <v>8123</v>
      </c>
      <c r="E2073" s="3">
        <v>2000</v>
      </c>
    </row>
    <row r="2074" spans="1:5" ht="14.5" x14ac:dyDescent="0.4">
      <c r="A2074" s="2" t="s">
        <v>17</v>
      </c>
      <c r="B2074" s="2" t="s">
        <v>5</v>
      </c>
      <c r="C2074" s="2" t="s">
        <v>112</v>
      </c>
      <c r="D2074" s="34" t="str">
        <f t="shared" si="32"/>
        <v>8123</v>
      </c>
      <c r="E2074" s="3">
        <v>2000</v>
      </c>
    </row>
    <row r="2075" spans="1:5" ht="14.5" x14ac:dyDescent="0.4">
      <c r="A2075" s="2" t="s">
        <v>18</v>
      </c>
      <c r="B2075" s="2" t="s">
        <v>5</v>
      </c>
      <c r="C2075" s="2" t="s">
        <v>112</v>
      </c>
      <c r="D2075" s="34" t="str">
        <f t="shared" si="32"/>
        <v>8123</v>
      </c>
      <c r="E2075" s="3">
        <v>1995.3</v>
      </c>
    </row>
    <row r="2076" spans="1:5" ht="14.5" x14ac:dyDescent="0.4">
      <c r="A2076" s="2" t="s">
        <v>19</v>
      </c>
      <c r="B2076" s="2" t="s">
        <v>5</v>
      </c>
      <c r="C2076" s="2" t="s">
        <v>112</v>
      </c>
      <c r="D2076" s="34" t="str">
        <f t="shared" si="32"/>
        <v>8123</v>
      </c>
      <c r="E2076" s="3">
        <v>2000</v>
      </c>
    </row>
    <row r="2077" spans="1:5" ht="14.5" x14ac:dyDescent="0.4">
      <c r="A2077" s="2" t="s">
        <v>20</v>
      </c>
      <c r="B2077" s="2" t="s">
        <v>5</v>
      </c>
      <c r="C2077" s="2" t="s">
        <v>112</v>
      </c>
      <c r="D2077" s="34" t="str">
        <f t="shared" si="32"/>
        <v>8123</v>
      </c>
      <c r="E2077" s="3">
        <v>2000</v>
      </c>
    </row>
    <row r="2078" spans="1:5" ht="14.5" x14ac:dyDescent="0.4">
      <c r="A2078" s="2" t="s">
        <v>21</v>
      </c>
      <c r="B2078" s="2" t="s">
        <v>5</v>
      </c>
      <c r="C2078" s="2" t="s">
        <v>112</v>
      </c>
      <c r="D2078" s="34" t="str">
        <f t="shared" si="32"/>
        <v>8123</v>
      </c>
      <c r="E2078" s="3">
        <v>1947.6</v>
      </c>
    </row>
    <row r="2079" spans="1:5" ht="14.5" x14ac:dyDescent="0.4">
      <c r="A2079" s="2" t="s">
        <v>22</v>
      </c>
      <c r="B2079" s="2" t="s">
        <v>5</v>
      </c>
      <c r="C2079" s="2" t="s">
        <v>112</v>
      </c>
      <c r="D2079" s="34" t="str">
        <f t="shared" si="32"/>
        <v>8123</v>
      </c>
      <c r="E2079" s="3">
        <v>2000</v>
      </c>
    </row>
    <row r="2080" spans="1:5" ht="14.5" x14ac:dyDescent="0.4">
      <c r="A2080" s="2" t="s">
        <v>23</v>
      </c>
      <c r="B2080" s="2" t="s">
        <v>5</v>
      </c>
      <c r="C2080" s="2" t="s">
        <v>112</v>
      </c>
      <c r="D2080" s="34" t="str">
        <f t="shared" si="32"/>
        <v>8123</v>
      </c>
      <c r="E2080" s="3">
        <v>2000</v>
      </c>
    </row>
    <row r="2081" spans="1:5" ht="14.5" x14ac:dyDescent="0.4">
      <c r="A2081" s="2" t="s">
        <v>24</v>
      </c>
      <c r="B2081" s="2" t="s">
        <v>5</v>
      </c>
      <c r="C2081" s="2" t="s">
        <v>112</v>
      </c>
      <c r="D2081" s="34" t="str">
        <f t="shared" si="32"/>
        <v>8123</v>
      </c>
      <c r="E2081" s="3">
        <v>2000</v>
      </c>
    </row>
    <row r="2082" spans="1:5" ht="14.5" x14ac:dyDescent="0.4">
      <c r="A2082" s="2" t="s">
        <v>25</v>
      </c>
      <c r="B2082" s="2" t="s">
        <v>5</v>
      </c>
      <c r="C2082" s="2" t="s">
        <v>112</v>
      </c>
      <c r="D2082" s="34" t="str">
        <f t="shared" si="32"/>
        <v>8123</v>
      </c>
      <c r="E2082" s="3">
        <v>2000</v>
      </c>
    </row>
    <row r="2083" spans="1:5" ht="14.5" x14ac:dyDescent="0.4">
      <c r="A2083" s="2" t="s">
        <v>26</v>
      </c>
      <c r="B2083" s="2" t="s">
        <v>5</v>
      </c>
      <c r="C2083" s="2" t="s">
        <v>112</v>
      </c>
      <c r="D2083" s="34" t="str">
        <f t="shared" si="32"/>
        <v>8123</v>
      </c>
      <c r="E2083" s="3">
        <v>2000</v>
      </c>
    </row>
    <row r="2084" spans="1:5" ht="14.5" x14ac:dyDescent="0.4">
      <c r="A2084" s="2" t="s">
        <v>27</v>
      </c>
      <c r="B2084" s="2" t="s">
        <v>5</v>
      </c>
      <c r="C2084" s="2" t="s">
        <v>112</v>
      </c>
      <c r="D2084" s="34" t="str">
        <f t="shared" si="32"/>
        <v>8123</v>
      </c>
      <c r="E2084" s="3">
        <v>2000</v>
      </c>
    </row>
    <row r="2085" spans="1:5" ht="14.5" x14ac:dyDescent="0.4">
      <c r="A2085" s="2" t="s">
        <v>28</v>
      </c>
      <c r="B2085" s="2" t="s">
        <v>5</v>
      </c>
      <c r="C2085" s="2" t="s">
        <v>112</v>
      </c>
      <c r="D2085" s="34" t="str">
        <f t="shared" si="32"/>
        <v>8123</v>
      </c>
      <c r="E2085" s="3">
        <v>2000</v>
      </c>
    </row>
    <row r="2086" spans="1:5" ht="14.5" x14ac:dyDescent="0.4">
      <c r="A2086" s="2" t="s">
        <v>29</v>
      </c>
      <c r="B2086" s="2" t="s">
        <v>5</v>
      </c>
      <c r="C2086" s="2" t="s">
        <v>112</v>
      </c>
      <c r="D2086" s="34" t="str">
        <f t="shared" si="32"/>
        <v>8123</v>
      </c>
      <c r="E2086" s="3">
        <v>2000</v>
      </c>
    </row>
    <row r="2087" spans="1:5" ht="14.5" x14ac:dyDescent="0.4">
      <c r="A2087" s="2" t="s">
        <v>30</v>
      </c>
      <c r="B2087" s="2" t="s">
        <v>5</v>
      </c>
      <c r="C2087" s="2" t="s">
        <v>112</v>
      </c>
      <c r="D2087" s="34" t="str">
        <f t="shared" si="32"/>
        <v>8123</v>
      </c>
      <c r="E2087" s="3">
        <v>2000</v>
      </c>
    </row>
    <row r="2088" spans="1:5" ht="14.5" x14ac:dyDescent="0.4">
      <c r="A2088" s="2" t="s">
        <v>31</v>
      </c>
      <c r="B2088" s="2" t="s">
        <v>5</v>
      </c>
      <c r="C2088" s="2" t="s">
        <v>112</v>
      </c>
      <c r="D2088" s="34" t="str">
        <f t="shared" si="32"/>
        <v>8123</v>
      </c>
      <c r="E2088" s="3">
        <v>2000</v>
      </c>
    </row>
    <row r="2089" spans="1:5" ht="14.5" x14ac:dyDescent="0.4">
      <c r="A2089" s="2" t="s">
        <v>32</v>
      </c>
      <c r="B2089" s="2" t="s">
        <v>5</v>
      </c>
      <c r="C2089" s="2" t="s">
        <v>112</v>
      </c>
      <c r="D2089" s="34" t="str">
        <f t="shared" si="32"/>
        <v>8123</v>
      </c>
      <c r="E2089" s="3">
        <v>2000</v>
      </c>
    </row>
    <row r="2090" spans="1:5" ht="14.5" x14ac:dyDescent="0.4">
      <c r="A2090" s="2" t="s">
        <v>33</v>
      </c>
      <c r="B2090" s="2" t="s">
        <v>5</v>
      </c>
      <c r="C2090" s="2" t="s">
        <v>112</v>
      </c>
      <c r="D2090" s="34" t="str">
        <f t="shared" si="32"/>
        <v>8123</v>
      </c>
      <c r="E2090" s="3">
        <v>2000</v>
      </c>
    </row>
    <row r="2091" spans="1:5" ht="14.5" x14ac:dyDescent="0.4">
      <c r="A2091" s="2" t="s">
        <v>34</v>
      </c>
      <c r="B2091" s="2" t="s">
        <v>5</v>
      </c>
      <c r="C2091" s="2" t="s">
        <v>112</v>
      </c>
      <c r="D2091" s="34" t="str">
        <f t="shared" si="32"/>
        <v>8123</v>
      </c>
      <c r="E2091" s="3">
        <v>2000</v>
      </c>
    </row>
    <row r="2092" spans="1:5" ht="14.5" x14ac:dyDescent="0.4">
      <c r="A2092" s="2" t="s">
        <v>35</v>
      </c>
      <c r="B2092" s="2" t="s">
        <v>5</v>
      </c>
      <c r="C2092" s="2" t="s">
        <v>112</v>
      </c>
      <c r="D2092" s="34" t="str">
        <f t="shared" si="32"/>
        <v>8123</v>
      </c>
      <c r="E2092" s="3">
        <v>2000</v>
      </c>
    </row>
    <row r="2093" spans="1:5" ht="14.5" x14ac:dyDescent="0.4">
      <c r="A2093" s="2" t="s">
        <v>4</v>
      </c>
      <c r="B2093" s="2" t="s">
        <v>5</v>
      </c>
      <c r="C2093" s="2" t="s">
        <v>113</v>
      </c>
      <c r="D2093" s="34" t="str">
        <f t="shared" si="32"/>
        <v>8124</v>
      </c>
      <c r="E2093" s="3">
        <v>13737.4</v>
      </c>
    </row>
    <row r="2094" spans="1:5" ht="14.5" x14ac:dyDescent="0.4">
      <c r="A2094" s="2" t="s">
        <v>7</v>
      </c>
      <c r="B2094" s="2" t="s">
        <v>5</v>
      </c>
      <c r="C2094" s="2" t="s">
        <v>113</v>
      </c>
      <c r="D2094" s="34" t="str">
        <f t="shared" si="32"/>
        <v>8124</v>
      </c>
      <c r="E2094" s="3">
        <v>14628.4</v>
      </c>
    </row>
    <row r="2095" spans="1:5" ht="14.5" x14ac:dyDescent="0.4">
      <c r="A2095" s="2" t="s">
        <v>8</v>
      </c>
      <c r="B2095" s="2" t="s">
        <v>5</v>
      </c>
      <c r="C2095" s="2" t="s">
        <v>113</v>
      </c>
      <c r="D2095" s="34" t="str">
        <f t="shared" si="32"/>
        <v>8124</v>
      </c>
      <c r="E2095" s="3">
        <v>13721.2</v>
      </c>
    </row>
    <row r="2096" spans="1:5" ht="14.5" x14ac:dyDescent="0.4">
      <c r="A2096" s="2" t="s">
        <v>9</v>
      </c>
      <c r="B2096" s="2" t="s">
        <v>5</v>
      </c>
      <c r="C2096" s="2" t="s">
        <v>113</v>
      </c>
      <c r="D2096" s="34" t="str">
        <f t="shared" si="32"/>
        <v>8124</v>
      </c>
      <c r="E2096" s="3">
        <v>14156.8</v>
      </c>
    </row>
    <row r="2097" spans="1:5" ht="14.5" x14ac:dyDescent="0.4">
      <c r="A2097" s="2" t="s">
        <v>10</v>
      </c>
      <c r="B2097" s="2" t="s">
        <v>5</v>
      </c>
      <c r="C2097" s="2" t="s">
        <v>113</v>
      </c>
      <c r="D2097" s="34" t="str">
        <f t="shared" si="32"/>
        <v>8124</v>
      </c>
      <c r="E2097" s="3">
        <v>15260.8</v>
      </c>
    </row>
    <row r="2098" spans="1:5" ht="14.5" x14ac:dyDescent="0.4">
      <c r="A2098" s="2" t="s">
        <v>11</v>
      </c>
      <c r="B2098" s="2" t="s">
        <v>5</v>
      </c>
      <c r="C2098" s="2" t="s">
        <v>113</v>
      </c>
      <c r="D2098" s="34" t="str">
        <f t="shared" si="32"/>
        <v>8124</v>
      </c>
      <c r="E2098" s="3">
        <v>15918.8</v>
      </c>
    </row>
    <row r="2099" spans="1:5" ht="14.5" x14ac:dyDescent="0.4">
      <c r="A2099" s="2" t="s">
        <v>12</v>
      </c>
      <c r="B2099" s="2" t="s">
        <v>5</v>
      </c>
      <c r="C2099" s="2" t="s">
        <v>113</v>
      </c>
      <c r="D2099" s="34" t="str">
        <f t="shared" si="32"/>
        <v>8124</v>
      </c>
      <c r="E2099" s="3">
        <v>14796.4</v>
      </c>
    </row>
    <row r="2100" spans="1:5" ht="14.5" x14ac:dyDescent="0.4">
      <c r="A2100" s="2" t="s">
        <v>13</v>
      </c>
      <c r="B2100" s="2" t="s">
        <v>5</v>
      </c>
      <c r="C2100" s="2" t="s">
        <v>113</v>
      </c>
      <c r="D2100" s="34" t="str">
        <f t="shared" si="32"/>
        <v>8124</v>
      </c>
      <c r="E2100" s="3">
        <v>15798.2</v>
      </c>
    </row>
    <row r="2101" spans="1:5" ht="14.5" x14ac:dyDescent="0.4">
      <c r="A2101" s="2" t="s">
        <v>14</v>
      </c>
      <c r="B2101" s="2" t="s">
        <v>5</v>
      </c>
      <c r="C2101" s="2" t="s">
        <v>113</v>
      </c>
      <c r="D2101" s="34" t="str">
        <f t="shared" si="32"/>
        <v>8124</v>
      </c>
      <c r="E2101" s="3">
        <v>16655.599999999999</v>
      </c>
    </row>
    <row r="2102" spans="1:5" ht="14.5" x14ac:dyDescent="0.4">
      <c r="A2102" s="2" t="s">
        <v>15</v>
      </c>
      <c r="B2102" s="2" t="s">
        <v>5</v>
      </c>
      <c r="C2102" s="2" t="s">
        <v>113</v>
      </c>
      <c r="D2102" s="34" t="str">
        <f t="shared" si="32"/>
        <v>8124</v>
      </c>
      <c r="E2102" s="3">
        <v>16847.2</v>
      </c>
    </row>
    <row r="2103" spans="1:5" ht="14.5" x14ac:dyDescent="0.4">
      <c r="A2103" s="2" t="s">
        <v>16</v>
      </c>
      <c r="B2103" s="2" t="s">
        <v>5</v>
      </c>
      <c r="C2103" s="2" t="s">
        <v>113</v>
      </c>
      <c r="D2103" s="34" t="str">
        <f t="shared" si="32"/>
        <v>8124</v>
      </c>
      <c r="E2103" s="3">
        <v>16472.2</v>
      </c>
    </row>
    <row r="2104" spans="1:5" ht="14.5" x14ac:dyDescent="0.4">
      <c r="A2104" s="2" t="s">
        <v>17</v>
      </c>
      <c r="B2104" s="2" t="s">
        <v>5</v>
      </c>
      <c r="C2104" s="2" t="s">
        <v>113</v>
      </c>
      <c r="D2104" s="34" t="str">
        <f t="shared" si="32"/>
        <v>8124</v>
      </c>
      <c r="E2104" s="3">
        <v>17163.400000000001</v>
      </c>
    </row>
    <row r="2105" spans="1:5" ht="14.5" x14ac:dyDescent="0.4">
      <c r="A2105" s="2" t="s">
        <v>18</v>
      </c>
      <c r="B2105" s="2" t="s">
        <v>5</v>
      </c>
      <c r="C2105" s="2" t="s">
        <v>113</v>
      </c>
      <c r="D2105" s="34" t="str">
        <f t="shared" si="32"/>
        <v>8124</v>
      </c>
      <c r="E2105" s="3">
        <v>16933.599999999999</v>
      </c>
    </row>
    <row r="2106" spans="1:5" ht="14.5" x14ac:dyDescent="0.4">
      <c r="A2106" s="2" t="s">
        <v>19</v>
      </c>
      <c r="B2106" s="2" t="s">
        <v>5</v>
      </c>
      <c r="C2106" s="2" t="s">
        <v>113</v>
      </c>
      <c r="D2106" s="34" t="str">
        <f t="shared" si="32"/>
        <v>8124</v>
      </c>
      <c r="E2106" s="3">
        <v>17073.2</v>
      </c>
    </row>
    <row r="2107" spans="1:5" ht="14.5" x14ac:dyDescent="0.4">
      <c r="A2107" s="2" t="s">
        <v>20</v>
      </c>
      <c r="B2107" s="2" t="s">
        <v>5</v>
      </c>
      <c r="C2107" s="2" t="s">
        <v>113</v>
      </c>
      <c r="D2107" s="34" t="str">
        <f t="shared" si="32"/>
        <v>8124</v>
      </c>
      <c r="E2107" s="3">
        <v>17466</v>
      </c>
    </row>
    <row r="2108" spans="1:5" ht="14.5" x14ac:dyDescent="0.4">
      <c r="A2108" s="2" t="s">
        <v>21</v>
      </c>
      <c r="B2108" s="2" t="s">
        <v>5</v>
      </c>
      <c r="C2108" s="2" t="s">
        <v>113</v>
      </c>
      <c r="D2108" s="34" t="str">
        <f t="shared" si="32"/>
        <v>8124</v>
      </c>
      <c r="E2108" s="3">
        <v>17519.599999999999</v>
      </c>
    </row>
    <row r="2109" spans="1:5" ht="14.5" x14ac:dyDescent="0.4">
      <c r="A2109" s="2" t="s">
        <v>22</v>
      </c>
      <c r="B2109" s="2" t="s">
        <v>5</v>
      </c>
      <c r="C2109" s="2" t="s">
        <v>113</v>
      </c>
      <c r="D2109" s="34" t="str">
        <f t="shared" si="32"/>
        <v>8124</v>
      </c>
      <c r="E2109" s="3">
        <v>17003.599999999999</v>
      </c>
    </row>
    <row r="2110" spans="1:5" ht="14.5" x14ac:dyDescent="0.4">
      <c r="A2110" s="2" t="s">
        <v>23</v>
      </c>
      <c r="B2110" s="2" t="s">
        <v>5</v>
      </c>
      <c r="C2110" s="2" t="s">
        <v>113</v>
      </c>
      <c r="D2110" s="34" t="str">
        <f t="shared" si="32"/>
        <v>8124</v>
      </c>
      <c r="E2110" s="3">
        <v>16364.6</v>
      </c>
    </row>
    <row r="2111" spans="1:5" ht="14.5" x14ac:dyDescent="0.4">
      <c r="A2111" s="2" t="s">
        <v>24</v>
      </c>
      <c r="B2111" s="2" t="s">
        <v>5</v>
      </c>
      <c r="C2111" s="2" t="s">
        <v>113</v>
      </c>
      <c r="D2111" s="34" t="str">
        <f t="shared" si="32"/>
        <v>8124</v>
      </c>
      <c r="E2111" s="3">
        <v>18383</v>
      </c>
    </row>
    <row r="2112" spans="1:5" ht="14.5" x14ac:dyDescent="0.4">
      <c r="A2112" s="2" t="s">
        <v>25</v>
      </c>
      <c r="B2112" s="2" t="s">
        <v>5</v>
      </c>
      <c r="C2112" s="2" t="s">
        <v>113</v>
      </c>
      <c r="D2112" s="34" t="str">
        <f t="shared" si="32"/>
        <v>8124</v>
      </c>
      <c r="E2112" s="3">
        <v>19517.2</v>
      </c>
    </row>
    <row r="2113" spans="1:5" ht="14.5" x14ac:dyDescent="0.4">
      <c r="A2113" s="2" t="s">
        <v>26</v>
      </c>
      <c r="B2113" s="2" t="s">
        <v>5</v>
      </c>
      <c r="C2113" s="2" t="s">
        <v>113</v>
      </c>
      <c r="D2113" s="34" t="str">
        <f t="shared" si="32"/>
        <v>8124</v>
      </c>
      <c r="E2113" s="3">
        <v>20287</v>
      </c>
    </row>
    <row r="2114" spans="1:5" ht="14.5" x14ac:dyDescent="0.4">
      <c r="A2114" s="2" t="s">
        <v>27</v>
      </c>
      <c r="B2114" s="2" t="s">
        <v>5</v>
      </c>
      <c r="C2114" s="2" t="s">
        <v>113</v>
      </c>
      <c r="D2114" s="34" t="str">
        <f t="shared" si="32"/>
        <v>8124</v>
      </c>
      <c r="E2114" s="3">
        <v>17858</v>
      </c>
    </row>
    <row r="2115" spans="1:5" ht="14.5" x14ac:dyDescent="0.4">
      <c r="A2115" s="2" t="s">
        <v>28</v>
      </c>
      <c r="B2115" s="2" t="s">
        <v>5</v>
      </c>
      <c r="C2115" s="2" t="s">
        <v>113</v>
      </c>
      <c r="D2115" s="34" t="str">
        <f t="shared" ref="D2115:D2178" si="33">MID(C2115,2,4)</f>
        <v>8124</v>
      </c>
      <c r="E2115" s="3">
        <v>16754.400000000001</v>
      </c>
    </row>
    <row r="2116" spans="1:5" ht="14.5" x14ac:dyDescent="0.4">
      <c r="A2116" s="2" t="s">
        <v>29</v>
      </c>
      <c r="B2116" s="2" t="s">
        <v>5</v>
      </c>
      <c r="C2116" s="2" t="s">
        <v>113</v>
      </c>
      <c r="D2116" s="34" t="str">
        <f t="shared" si="33"/>
        <v>8124</v>
      </c>
      <c r="E2116" s="3">
        <v>15964.2</v>
      </c>
    </row>
    <row r="2117" spans="1:5" ht="14.5" x14ac:dyDescent="0.4">
      <c r="A2117" s="2" t="s">
        <v>30</v>
      </c>
      <c r="B2117" s="2" t="s">
        <v>5</v>
      </c>
      <c r="C2117" s="2" t="s">
        <v>113</v>
      </c>
      <c r="D2117" s="34" t="str">
        <f t="shared" si="33"/>
        <v>8124</v>
      </c>
      <c r="E2117" s="3">
        <v>17193.599999999999</v>
      </c>
    </row>
    <row r="2118" spans="1:5" ht="14.5" x14ac:dyDescent="0.4">
      <c r="A2118" s="2" t="s">
        <v>31</v>
      </c>
      <c r="B2118" s="2" t="s">
        <v>5</v>
      </c>
      <c r="C2118" s="2" t="s">
        <v>113</v>
      </c>
      <c r="D2118" s="34" t="str">
        <f t="shared" si="33"/>
        <v>8124</v>
      </c>
      <c r="E2118" s="3">
        <v>17921</v>
      </c>
    </row>
    <row r="2119" spans="1:5" ht="14.5" x14ac:dyDescent="0.4">
      <c r="A2119" s="2" t="s">
        <v>32</v>
      </c>
      <c r="B2119" s="2" t="s">
        <v>5</v>
      </c>
      <c r="C2119" s="2" t="s">
        <v>113</v>
      </c>
      <c r="D2119" s="34" t="str">
        <f t="shared" si="33"/>
        <v>8124</v>
      </c>
      <c r="E2119" s="3">
        <v>18411</v>
      </c>
    </row>
    <row r="2120" spans="1:5" ht="14.5" x14ac:dyDescent="0.4">
      <c r="A2120" s="2" t="s">
        <v>33</v>
      </c>
      <c r="B2120" s="2" t="s">
        <v>5</v>
      </c>
      <c r="C2120" s="2" t="s">
        <v>113</v>
      </c>
      <c r="D2120" s="34" t="str">
        <f t="shared" si="33"/>
        <v>8124</v>
      </c>
      <c r="E2120" s="3">
        <v>19244</v>
      </c>
    </row>
    <row r="2121" spans="1:5" ht="14.5" x14ac:dyDescent="0.4">
      <c r="A2121" s="2" t="s">
        <v>34</v>
      </c>
      <c r="B2121" s="2" t="s">
        <v>5</v>
      </c>
      <c r="C2121" s="2" t="s">
        <v>113</v>
      </c>
      <c r="D2121" s="34" t="str">
        <f t="shared" si="33"/>
        <v>8124</v>
      </c>
      <c r="E2121" s="3">
        <v>19154</v>
      </c>
    </row>
    <row r="2122" spans="1:5" ht="14.5" x14ac:dyDescent="0.4">
      <c r="A2122" s="2" t="s">
        <v>35</v>
      </c>
      <c r="B2122" s="2" t="s">
        <v>5</v>
      </c>
      <c r="C2122" s="2" t="s">
        <v>113</v>
      </c>
      <c r="D2122" s="34" t="str">
        <f t="shared" si="33"/>
        <v>8124</v>
      </c>
      <c r="E2122" s="3">
        <v>20091</v>
      </c>
    </row>
    <row r="2123" spans="1:5" ht="14.5" x14ac:dyDescent="0.4">
      <c r="A2123" s="2" t="s">
        <v>4</v>
      </c>
      <c r="B2123" s="2" t="s">
        <v>5</v>
      </c>
      <c r="C2123" s="2" t="s">
        <v>114</v>
      </c>
      <c r="D2123" s="34" t="str">
        <f t="shared" si="33"/>
        <v>8125</v>
      </c>
      <c r="E2123" s="3">
        <v>419</v>
      </c>
    </row>
    <row r="2124" spans="1:5" ht="14.5" x14ac:dyDescent="0.4">
      <c r="A2124" s="2" t="s">
        <v>7</v>
      </c>
      <c r="B2124" s="2" t="s">
        <v>5</v>
      </c>
      <c r="C2124" s="2" t="s">
        <v>114</v>
      </c>
      <c r="D2124" s="34" t="str">
        <f t="shared" si="33"/>
        <v>8125</v>
      </c>
      <c r="E2124" s="3">
        <v>306.10000000000002</v>
      </c>
    </row>
    <row r="2125" spans="1:5" ht="14.5" x14ac:dyDescent="0.4">
      <c r="A2125" s="2" t="s">
        <v>8</v>
      </c>
      <c r="B2125" s="2" t="s">
        <v>5</v>
      </c>
      <c r="C2125" s="2" t="s">
        <v>114</v>
      </c>
      <c r="D2125" s="34" t="str">
        <f t="shared" si="33"/>
        <v>8125</v>
      </c>
      <c r="E2125" s="3">
        <v>412.5</v>
      </c>
    </row>
    <row r="2126" spans="1:5" ht="14.5" x14ac:dyDescent="0.4">
      <c r="A2126" s="2" t="s">
        <v>9</v>
      </c>
      <c r="B2126" s="2" t="s">
        <v>5</v>
      </c>
      <c r="C2126" s="2" t="s">
        <v>114</v>
      </c>
      <c r="D2126" s="34" t="str">
        <f t="shared" si="33"/>
        <v>8125</v>
      </c>
      <c r="E2126" s="3">
        <v>506.4</v>
      </c>
    </row>
    <row r="2127" spans="1:5" ht="14.5" x14ac:dyDescent="0.4">
      <c r="A2127" s="2" t="s">
        <v>10</v>
      </c>
      <c r="B2127" s="2" t="s">
        <v>5</v>
      </c>
      <c r="C2127" s="2" t="s">
        <v>114</v>
      </c>
      <c r="D2127" s="34" t="str">
        <f t="shared" si="33"/>
        <v>8125</v>
      </c>
      <c r="E2127" s="3">
        <v>340.3</v>
      </c>
    </row>
    <row r="2128" spans="1:5" ht="14.5" x14ac:dyDescent="0.4">
      <c r="A2128" s="2" t="s">
        <v>11</v>
      </c>
      <c r="B2128" s="2" t="s">
        <v>5</v>
      </c>
      <c r="C2128" s="2" t="s">
        <v>114</v>
      </c>
      <c r="D2128" s="34" t="str">
        <f t="shared" si="33"/>
        <v>8125</v>
      </c>
      <c r="E2128" s="3">
        <v>371.9</v>
      </c>
    </row>
    <row r="2129" spans="1:5" ht="14.5" x14ac:dyDescent="0.4">
      <c r="A2129" s="2" t="s">
        <v>12</v>
      </c>
      <c r="B2129" s="2" t="s">
        <v>5</v>
      </c>
      <c r="C2129" s="2" t="s">
        <v>114</v>
      </c>
      <c r="D2129" s="34" t="str">
        <f t="shared" si="33"/>
        <v>8125</v>
      </c>
      <c r="E2129" s="3">
        <v>368.4</v>
      </c>
    </row>
    <row r="2130" spans="1:5" ht="14.5" x14ac:dyDescent="0.4">
      <c r="A2130" s="2" t="s">
        <v>13</v>
      </c>
      <c r="B2130" s="2" t="s">
        <v>5</v>
      </c>
      <c r="C2130" s="2" t="s">
        <v>114</v>
      </c>
      <c r="D2130" s="34" t="str">
        <f t="shared" si="33"/>
        <v>8125</v>
      </c>
      <c r="E2130" s="3">
        <v>378.4</v>
      </c>
    </row>
    <row r="2131" spans="1:5" ht="14.5" x14ac:dyDescent="0.4">
      <c r="A2131" s="2" t="s">
        <v>14</v>
      </c>
      <c r="B2131" s="2" t="s">
        <v>5</v>
      </c>
      <c r="C2131" s="2" t="s">
        <v>114</v>
      </c>
      <c r="D2131" s="34" t="str">
        <f t="shared" si="33"/>
        <v>8125</v>
      </c>
      <c r="E2131" s="3">
        <v>354.7</v>
      </c>
    </row>
    <row r="2132" spans="1:5" ht="14.5" x14ac:dyDescent="0.4">
      <c r="A2132" s="2" t="s">
        <v>15</v>
      </c>
      <c r="B2132" s="2" t="s">
        <v>5</v>
      </c>
      <c r="C2132" s="2" t="s">
        <v>114</v>
      </c>
      <c r="D2132" s="34" t="str">
        <f t="shared" si="33"/>
        <v>8125</v>
      </c>
      <c r="E2132" s="3">
        <v>407</v>
      </c>
    </row>
    <row r="2133" spans="1:5" ht="14.5" x14ac:dyDescent="0.4">
      <c r="A2133" s="2" t="s">
        <v>16</v>
      </c>
      <c r="B2133" s="2" t="s">
        <v>5</v>
      </c>
      <c r="C2133" s="2" t="s">
        <v>114</v>
      </c>
      <c r="D2133" s="34" t="str">
        <f t="shared" si="33"/>
        <v>8125</v>
      </c>
      <c r="E2133" s="3">
        <v>479.2</v>
      </c>
    </row>
    <row r="2134" spans="1:5" ht="14.5" x14ac:dyDescent="0.4">
      <c r="A2134" s="2" t="s">
        <v>17</v>
      </c>
      <c r="B2134" s="2" t="s">
        <v>5</v>
      </c>
      <c r="C2134" s="2" t="s">
        <v>114</v>
      </c>
      <c r="D2134" s="34" t="str">
        <f t="shared" si="33"/>
        <v>8125</v>
      </c>
      <c r="E2134" s="3">
        <v>462.3</v>
      </c>
    </row>
    <row r="2135" spans="1:5" ht="14.5" x14ac:dyDescent="0.4">
      <c r="A2135" s="2" t="s">
        <v>18</v>
      </c>
      <c r="B2135" s="2" t="s">
        <v>5</v>
      </c>
      <c r="C2135" s="2" t="s">
        <v>114</v>
      </c>
      <c r="D2135" s="34" t="str">
        <f t="shared" si="33"/>
        <v>8125</v>
      </c>
      <c r="E2135" s="3">
        <v>374.8</v>
      </c>
    </row>
    <row r="2136" spans="1:5" ht="14.5" x14ac:dyDescent="0.4">
      <c r="A2136" s="2" t="s">
        <v>19</v>
      </c>
      <c r="B2136" s="2" t="s">
        <v>5</v>
      </c>
      <c r="C2136" s="2" t="s">
        <v>114</v>
      </c>
      <c r="D2136" s="34" t="str">
        <f t="shared" si="33"/>
        <v>8125</v>
      </c>
      <c r="E2136" s="3">
        <v>372</v>
      </c>
    </row>
    <row r="2137" spans="1:5" ht="14.5" x14ac:dyDescent="0.4">
      <c r="A2137" s="2" t="s">
        <v>20</v>
      </c>
      <c r="B2137" s="2" t="s">
        <v>5</v>
      </c>
      <c r="C2137" s="2" t="s">
        <v>114</v>
      </c>
      <c r="D2137" s="34" t="str">
        <f t="shared" si="33"/>
        <v>8125</v>
      </c>
      <c r="E2137" s="3">
        <v>327.2</v>
      </c>
    </row>
    <row r="2138" spans="1:5" ht="14.5" x14ac:dyDescent="0.4">
      <c r="A2138" s="2" t="s">
        <v>21</v>
      </c>
      <c r="B2138" s="2" t="s">
        <v>5</v>
      </c>
      <c r="C2138" s="2" t="s">
        <v>114</v>
      </c>
      <c r="D2138" s="34" t="str">
        <f t="shared" si="33"/>
        <v>8125</v>
      </c>
      <c r="E2138" s="3">
        <v>341.2</v>
      </c>
    </row>
    <row r="2139" spans="1:5" ht="14.5" x14ac:dyDescent="0.4">
      <c r="A2139" s="2" t="s">
        <v>22</v>
      </c>
      <c r="B2139" s="2" t="s">
        <v>5</v>
      </c>
      <c r="C2139" s="2" t="s">
        <v>114</v>
      </c>
      <c r="D2139" s="34" t="str">
        <f t="shared" si="33"/>
        <v>8125</v>
      </c>
      <c r="E2139" s="3">
        <v>476.9</v>
      </c>
    </row>
    <row r="2140" spans="1:5" ht="14.5" x14ac:dyDescent="0.4">
      <c r="A2140" s="2" t="s">
        <v>23</v>
      </c>
      <c r="B2140" s="2" t="s">
        <v>5</v>
      </c>
      <c r="C2140" s="2" t="s">
        <v>114</v>
      </c>
      <c r="D2140" s="34" t="str">
        <f t="shared" si="33"/>
        <v>8125</v>
      </c>
      <c r="E2140" s="3">
        <v>401.2</v>
      </c>
    </row>
    <row r="2141" spans="1:5" ht="14.5" x14ac:dyDescent="0.4">
      <c r="A2141" s="2" t="s">
        <v>24</v>
      </c>
      <c r="B2141" s="2" t="s">
        <v>5</v>
      </c>
      <c r="C2141" s="2" t="s">
        <v>114</v>
      </c>
      <c r="D2141" s="34" t="str">
        <f t="shared" si="33"/>
        <v>8125</v>
      </c>
      <c r="E2141" s="3">
        <v>402.9</v>
      </c>
    </row>
    <row r="2142" spans="1:5" ht="14.5" x14ac:dyDescent="0.4">
      <c r="A2142" s="2" t="s">
        <v>25</v>
      </c>
      <c r="B2142" s="2" t="s">
        <v>5</v>
      </c>
      <c r="C2142" s="2" t="s">
        <v>114</v>
      </c>
      <c r="D2142" s="34" t="str">
        <f t="shared" si="33"/>
        <v>8125</v>
      </c>
      <c r="E2142" s="3">
        <v>353.8</v>
      </c>
    </row>
    <row r="2143" spans="1:5" ht="14.5" x14ac:dyDescent="0.4">
      <c r="A2143" s="2" t="s">
        <v>26</v>
      </c>
      <c r="B2143" s="2" t="s">
        <v>5</v>
      </c>
      <c r="C2143" s="2" t="s">
        <v>114</v>
      </c>
      <c r="D2143" s="34" t="str">
        <f t="shared" si="33"/>
        <v>8125</v>
      </c>
      <c r="E2143" s="3">
        <v>336.7</v>
      </c>
    </row>
    <row r="2144" spans="1:5" ht="14.5" x14ac:dyDescent="0.4">
      <c r="A2144" s="2" t="s">
        <v>27</v>
      </c>
      <c r="B2144" s="2" t="s">
        <v>5</v>
      </c>
      <c r="C2144" s="2" t="s">
        <v>114</v>
      </c>
      <c r="D2144" s="34" t="str">
        <f t="shared" si="33"/>
        <v>8125</v>
      </c>
      <c r="E2144" s="3">
        <v>381.2</v>
      </c>
    </row>
    <row r="2145" spans="1:5" ht="14.5" x14ac:dyDescent="0.4">
      <c r="A2145" s="2" t="s">
        <v>28</v>
      </c>
      <c r="B2145" s="2" t="s">
        <v>5</v>
      </c>
      <c r="C2145" s="2" t="s">
        <v>114</v>
      </c>
      <c r="D2145" s="34" t="str">
        <f t="shared" si="33"/>
        <v>8125</v>
      </c>
      <c r="E2145" s="3">
        <v>413.4</v>
      </c>
    </row>
    <row r="2146" spans="1:5" ht="14.5" x14ac:dyDescent="0.4">
      <c r="A2146" s="2" t="s">
        <v>29</v>
      </c>
      <c r="B2146" s="2" t="s">
        <v>5</v>
      </c>
      <c r="C2146" s="2" t="s">
        <v>114</v>
      </c>
      <c r="D2146" s="34" t="str">
        <f t="shared" si="33"/>
        <v>8125</v>
      </c>
      <c r="E2146" s="3">
        <v>436.7</v>
      </c>
    </row>
    <row r="2147" spans="1:5" ht="14.5" x14ac:dyDescent="0.4">
      <c r="A2147" s="2" t="s">
        <v>30</v>
      </c>
      <c r="B2147" s="2" t="s">
        <v>5</v>
      </c>
      <c r="C2147" s="2" t="s">
        <v>114</v>
      </c>
      <c r="D2147" s="34" t="str">
        <f t="shared" si="33"/>
        <v>8125</v>
      </c>
      <c r="E2147" s="3">
        <v>489.6</v>
      </c>
    </row>
    <row r="2148" spans="1:5" ht="14.5" x14ac:dyDescent="0.4">
      <c r="A2148" s="2" t="s">
        <v>31</v>
      </c>
      <c r="B2148" s="2" t="s">
        <v>5</v>
      </c>
      <c r="C2148" s="2" t="s">
        <v>114</v>
      </c>
      <c r="D2148" s="34" t="str">
        <f t="shared" si="33"/>
        <v>8125</v>
      </c>
      <c r="E2148" s="3">
        <v>298.8</v>
      </c>
    </row>
    <row r="2149" spans="1:5" ht="14.5" x14ac:dyDescent="0.4">
      <c r="A2149" s="2" t="s">
        <v>32</v>
      </c>
      <c r="B2149" s="2" t="s">
        <v>5</v>
      </c>
      <c r="C2149" s="2" t="s">
        <v>114</v>
      </c>
      <c r="D2149" s="34" t="str">
        <f t="shared" si="33"/>
        <v>8125</v>
      </c>
      <c r="E2149" s="3">
        <v>404.5</v>
      </c>
    </row>
    <row r="2150" spans="1:5" ht="14.5" x14ac:dyDescent="0.4">
      <c r="A2150" s="2" t="s">
        <v>33</v>
      </c>
      <c r="B2150" s="2" t="s">
        <v>5</v>
      </c>
      <c r="C2150" s="2" t="s">
        <v>114</v>
      </c>
      <c r="D2150" s="34" t="str">
        <f t="shared" si="33"/>
        <v>8125</v>
      </c>
      <c r="E2150" s="3">
        <v>375.1</v>
      </c>
    </row>
    <row r="2151" spans="1:5" ht="14.5" x14ac:dyDescent="0.4">
      <c r="A2151" s="2" t="s">
        <v>34</v>
      </c>
      <c r="B2151" s="2" t="s">
        <v>5</v>
      </c>
      <c r="C2151" s="2" t="s">
        <v>114</v>
      </c>
      <c r="D2151" s="34" t="str">
        <f t="shared" si="33"/>
        <v>8125</v>
      </c>
      <c r="E2151" s="3">
        <v>357.2</v>
      </c>
    </row>
    <row r="2152" spans="1:5" ht="14.5" x14ac:dyDescent="0.4">
      <c r="A2152" s="2" t="s">
        <v>35</v>
      </c>
      <c r="B2152" s="2" t="s">
        <v>5</v>
      </c>
      <c r="C2152" s="2" t="s">
        <v>114</v>
      </c>
      <c r="D2152" s="34" t="str">
        <f t="shared" si="33"/>
        <v>8125</v>
      </c>
      <c r="E2152" s="3">
        <v>377</v>
      </c>
    </row>
    <row r="2153" spans="1:5" ht="14.5" x14ac:dyDescent="0.4">
      <c r="A2153" s="2" t="s">
        <v>4</v>
      </c>
      <c r="B2153" s="2" t="s">
        <v>5</v>
      </c>
      <c r="C2153" s="2" t="s">
        <v>115</v>
      </c>
      <c r="D2153" s="34" t="str">
        <f t="shared" si="33"/>
        <v>8128</v>
      </c>
      <c r="E2153" s="3">
        <v>601.58000000000004</v>
      </c>
    </row>
    <row r="2154" spans="1:5" ht="14.5" x14ac:dyDescent="0.4">
      <c r="A2154" s="2" t="s">
        <v>7</v>
      </c>
      <c r="B2154" s="2" t="s">
        <v>5</v>
      </c>
      <c r="C2154" s="2" t="s">
        <v>115</v>
      </c>
      <c r="D2154" s="34" t="str">
        <f t="shared" si="33"/>
        <v>8128</v>
      </c>
      <c r="E2154" s="3">
        <v>1038.8900000000001</v>
      </c>
    </row>
    <row r="2155" spans="1:5" ht="14.5" x14ac:dyDescent="0.4">
      <c r="A2155" s="2" t="s">
        <v>8</v>
      </c>
      <c r="B2155" s="2" t="s">
        <v>5</v>
      </c>
      <c r="C2155" s="2" t="s">
        <v>115</v>
      </c>
      <c r="D2155" s="34" t="str">
        <f t="shared" si="33"/>
        <v>8128</v>
      </c>
      <c r="E2155" s="3">
        <v>900</v>
      </c>
    </row>
    <row r="2156" spans="1:5" ht="14.5" x14ac:dyDescent="0.4">
      <c r="A2156" s="2" t="s">
        <v>9</v>
      </c>
      <c r="B2156" s="2" t="s">
        <v>5</v>
      </c>
      <c r="C2156" s="2" t="s">
        <v>115</v>
      </c>
      <c r="D2156" s="34" t="str">
        <f t="shared" si="33"/>
        <v>8128</v>
      </c>
      <c r="E2156" s="3">
        <v>786</v>
      </c>
    </row>
    <row r="2157" spans="1:5" ht="14.5" x14ac:dyDescent="0.4">
      <c r="A2157" s="2" t="s">
        <v>10</v>
      </c>
      <c r="B2157" s="2" t="s">
        <v>5</v>
      </c>
      <c r="C2157" s="2" t="s">
        <v>115</v>
      </c>
      <c r="D2157" s="34" t="str">
        <f t="shared" si="33"/>
        <v>8128</v>
      </c>
      <c r="E2157" s="3">
        <v>657</v>
      </c>
    </row>
    <row r="2158" spans="1:5" ht="14.5" x14ac:dyDescent="0.4">
      <c r="A2158" s="2" t="s">
        <v>11</v>
      </c>
      <c r="B2158" s="2" t="s">
        <v>5</v>
      </c>
      <c r="C2158" s="2" t="s">
        <v>115</v>
      </c>
      <c r="D2158" s="34" t="str">
        <f t="shared" si="33"/>
        <v>8128</v>
      </c>
      <c r="E2158" s="3">
        <v>198</v>
      </c>
    </row>
    <row r="2159" spans="1:5" ht="14.5" x14ac:dyDescent="0.4">
      <c r="A2159" s="2" t="s">
        <v>12</v>
      </c>
      <c r="B2159" s="2" t="s">
        <v>5</v>
      </c>
      <c r="C2159" s="2" t="s">
        <v>115</v>
      </c>
      <c r="D2159" s="34" t="str">
        <f t="shared" si="33"/>
        <v>8128</v>
      </c>
      <c r="E2159" s="3">
        <v>644.25</v>
      </c>
    </row>
    <row r="2160" spans="1:5" ht="14.5" x14ac:dyDescent="0.4">
      <c r="A2160" s="2" t="s">
        <v>13</v>
      </c>
      <c r="B2160" s="2" t="s">
        <v>5</v>
      </c>
      <c r="C2160" s="2" t="s">
        <v>115</v>
      </c>
      <c r="D2160" s="34" t="str">
        <f t="shared" si="33"/>
        <v>8128</v>
      </c>
      <c r="E2160" s="3">
        <v>348.5</v>
      </c>
    </row>
    <row r="2161" spans="1:5" ht="14.5" x14ac:dyDescent="0.4">
      <c r="A2161" s="2" t="s">
        <v>14</v>
      </c>
      <c r="B2161" s="2" t="s">
        <v>5</v>
      </c>
      <c r="C2161" s="2" t="s">
        <v>115</v>
      </c>
      <c r="D2161" s="34" t="str">
        <f t="shared" si="33"/>
        <v>8128</v>
      </c>
      <c r="E2161" s="3">
        <v>397</v>
      </c>
    </row>
    <row r="2162" spans="1:5" ht="14.5" x14ac:dyDescent="0.4">
      <c r="A2162" s="2" t="s">
        <v>15</v>
      </c>
      <c r="B2162" s="2" t="s">
        <v>5</v>
      </c>
      <c r="C2162" s="2" t="s">
        <v>115</v>
      </c>
      <c r="D2162" s="34" t="str">
        <f t="shared" si="33"/>
        <v>8128</v>
      </c>
      <c r="E2162" s="3">
        <v>414</v>
      </c>
    </row>
    <row r="2163" spans="1:5" ht="14.5" x14ac:dyDescent="0.4">
      <c r="A2163" s="2" t="s">
        <v>16</v>
      </c>
      <c r="B2163" s="2" t="s">
        <v>5</v>
      </c>
      <c r="C2163" s="2" t="s">
        <v>115</v>
      </c>
      <c r="D2163" s="34" t="str">
        <f t="shared" si="33"/>
        <v>8128</v>
      </c>
      <c r="E2163" s="3">
        <v>373.5</v>
      </c>
    </row>
    <row r="2164" spans="1:5" ht="14.5" x14ac:dyDescent="0.4">
      <c r="A2164" s="2" t="s">
        <v>17</v>
      </c>
      <c r="B2164" s="2" t="s">
        <v>5</v>
      </c>
      <c r="C2164" s="2" t="s">
        <v>115</v>
      </c>
      <c r="D2164" s="34" t="str">
        <f t="shared" si="33"/>
        <v>8128</v>
      </c>
      <c r="E2164" s="3">
        <v>184.5</v>
      </c>
    </row>
    <row r="2165" spans="1:5" ht="14.5" x14ac:dyDescent="0.4">
      <c r="A2165" s="2" t="s">
        <v>18</v>
      </c>
      <c r="B2165" s="2" t="s">
        <v>5</v>
      </c>
      <c r="C2165" s="2" t="s">
        <v>115</v>
      </c>
      <c r="D2165" s="34" t="str">
        <f t="shared" si="33"/>
        <v>8128</v>
      </c>
      <c r="E2165" s="3">
        <v>184.5</v>
      </c>
    </row>
    <row r="2166" spans="1:5" ht="14.5" x14ac:dyDescent="0.4">
      <c r="A2166" s="2" t="s">
        <v>19</v>
      </c>
      <c r="B2166" s="2" t="s">
        <v>5</v>
      </c>
      <c r="C2166" s="2" t="s">
        <v>115</v>
      </c>
      <c r="D2166" s="34" t="str">
        <f t="shared" si="33"/>
        <v>8128</v>
      </c>
      <c r="E2166" s="3">
        <v>333</v>
      </c>
    </row>
    <row r="2167" spans="1:5" ht="14.5" x14ac:dyDescent="0.4">
      <c r="A2167" s="2" t="s">
        <v>20</v>
      </c>
      <c r="B2167" s="2" t="s">
        <v>5</v>
      </c>
      <c r="C2167" s="2" t="s">
        <v>115</v>
      </c>
      <c r="D2167" s="34" t="str">
        <f t="shared" si="33"/>
        <v>8128</v>
      </c>
      <c r="E2167" s="3">
        <v>207</v>
      </c>
    </row>
    <row r="2168" spans="1:5" ht="14.5" x14ac:dyDescent="0.4">
      <c r="A2168" s="2" t="s">
        <v>21</v>
      </c>
      <c r="B2168" s="2" t="s">
        <v>5</v>
      </c>
      <c r="C2168" s="2" t="s">
        <v>115</v>
      </c>
      <c r="D2168" s="34" t="str">
        <f t="shared" si="33"/>
        <v>8128</v>
      </c>
      <c r="E2168" s="3">
        <v>324</v>
      </c>
    </row>
    <row r="2169" spans="1:5" ht="14.5" x14ac:dyDescent="0.4">
      <c r="A2169" s="2" t="s">
        <v>22</v>
      </c>
      <c r="B2169" s="2" t="s">
        <v>5</v>
      </c>
      <c r="C2169" s="2" t="s">
        <v>115</v>
      </c>
      <c r="D2169" s="34" t="str">
        <f t="shared" si="33"/>
        <v>8128</v>
      </c>
      <c r="E2169" s="3">
        <v>432</v>
      </c>
    </row>
    <row r="2170" spans="1:5" ht="14.5" x14ac:dyDescent="0.4">
      <c r="A2170" s="2" t="s">
        <v>23</v>
      </c>
      <c r="B2170" s="2" t="s">
        <v>5</v>
      </c>
      <c r="C2170" s="2" t="s">
        <v>115</v>
      </c>
      <c r="D2170" s="34" t="str">
        <f t="shared" si="33"/>
        <v>8128</v>
      </c>
      <c r="E2170" s="3">
        <v>396</v>
      </c>
    </row>
    <row r="2171" spans="1:5" ht="14.5" x14ac:dyDescent="0.4">
      <c r="A2171" s="2" t="s">
        <v>24</v>
      </c>
      <c r="B2171" s="2" t="s">
        <v>5</v>
      </c>
      <c r="C2171" s="2" t="s">
        <v>115</v>
      </c>
      <c r="D2171" s="34" t="str">
        <f t="shared" si="33"/>
        <v>8128</v>
      </c>
      <c r="E2171" s="3">
        <v>351</v>
      </c>
    </row>
    <row r="2172" spans="1:5" ht="14.5" x14ac:dyDescent="0.4">
      <c r="A2172" s="2" t="s">
        <v>25</v>
      </c>
      <c r="B2172" s="2" t="s">
        <v>5</v>
      </c>
      <c r="C2172" s="2" t="s">
        <v>115</v>
      </c>
      <c r="D2172" s="34" t="str">
        <f t="shared" si="33"/>
        <v>8128</v>
      </c>
      <c r="E2172" s="3">
        <v>229.5</v>
      </c>
    </row>
    <row r="2173" spans="1:5" ht="14.5" x14ac:dyDescent="0.4">
      <c r="A2173" s="2" t="s">
        <v>26</v>
      </c>
      <c r="B2173" s="2" t="s">
        <v>5</v>
      </c>
      <c r="C2173" s="2" t="s">
        <v>115</v>
      </c>
      <c r="D2173" s="34" t="str">
        <f t="shared" si="33"/>
        <v>8128</v>
      </c>
      <c r="E2173" s="3">
        <v>342</v>
      </c>
    </row>
    <row r="2174" spans="1:5" ht="14.5" x14ac:dyDescent="0.4">
      <c r="A2174" s="2" t="s">
        <v>27</v>
      </c>
      <c r="B2174" s="2" t="s">
        <v>5</v>
      </c>
      <c r="C2174" s="2" t="s">
        <v>115</v>
      </c>
      <c r="D2174" s="34" t="str">
        <f t="shared" si="33"/>
        <v>8128</v>
      </c>
      <c r="E2174" s="3">
        <v>378</v>
      </c>
    </row>
    <row r="2175" spans="1:5" ht="14.5" x14ac:dyDescent="0.4">
      <c r="A2175" s="2" t="s">
        <v>28</v>
      </c>
      <c r="B2175" s="2" t="s">
        <v>5</v>
      </c>
      <c r="C2175" s="2" t="s">
        <v>115</v>
      </c>
      <c r="D2175" s="34" t="str">
        <f t="shared" si="33"/>
        <v>8128</v>
      </c>
      <c r="E2175" s="3">
        <v>333</v>
      </c>
    </row>
    <row r="2176" spans="1:5" ht="14.5" x14ac:dyDescent="0.4">
      <c r="A2176" s="2" t="s">
        <v>29</v>
      </c>
      <c r="B2176" s="2" t="s">
        <v>5</v>
      </c>
      <c r="C2176" s="2" t="s">
        <v>115</v>
      </c>
      <c r="D2176" s="34" t="str">
        <f t="shared" si="33"/>
        <v>8128</v>
      </c>
      <c r="E2176" s="3">
        <v>400.5</v>
      </c>
    </row>
    <row r="2177" spans="1:5" ht="14.5" x14ac:dyDescent="0.4">
      <c r="A2177" s="2" t="s">
        <v>30</v>
      </c>
      <c r="B2177" s="2" t="s">
        <v>5</v>
      </c>
      <c r="C2177" s="2" t="s">
        <v>115</v>
      </c>
      <c r="D2177" s="34" t="str">
        <f t="shared" si="33"/>
        <v>8128</v>
      </c>
      <c r="E2177" s="3">
        <v>261</v>
      </c>
    </row>
    <row r="2178" spans="1:5" ht="14.5" x14ac:dyDescent="0.4">
      <c r="A2178" s="2" t="s">
        <v>31</v>
      </c>
      <c r="B2178" s="2" t="s">
        <v>5</v>
      </c>
      <c r="C2178" s="2" t="s">
        <v>115</v>
      </c>
      <c r="D2178" s="34" t="str">
        <f t="shared" si="33"/>
        <v>8128</v>
      </c>
      <c r="E2178" s="3">
        <v>364.5</v>
      </c>
    </row>
    <row r="2179" spans="1:5" ht="14.5" x14ac:dyDescent="0.4">
      <c r="A2179" s="2" t="s">
        <v>32</v>
      </c>
      <c r="B2179" s="2" t="s">
        <v>5</v>
      </c>
      <c r="C2179" s="2" t="s">
        <v>115</v>
      </c>
      <c r="D2179" s="34" t="str">
        <f t="shared" ref="D2179:D2242" si="34">MID(C2179,2,4)</f>
        <v>8128</v>
      </c>
      <c r="E2179" s="3">
        <v>342</v>
      </c>
    </row>
    <row r="2180" spans="1:5" ht="14.5" x14ac:dyDescent="0.4">
      <c r="A2180" s="2" t="s">
        <v>33</v>
      </c>
      <c r="B2180" s="2" t="s">
        <v>5</v>
      </c>
      <c r="C2180" s="2" t="s">
        <v>115</v>
      </c>
      <c r="D2180" s="34" t="str">
        <f t="shared" si="34"/>
        <v>8128</v>
      </c>
      <c r="E2180" s="3">
        <v>445.5</v>
      </c>
    </row>
    <row r="2181" spans="1:5" ht="14.5" x14ac:dyDescent="0.4">
      <c r="A2181" s="2" t="s">
        <v>34</v>
      </c>
      <c r="B2181" s="2" t="s">
        <v>5</v>
      </c>
      <c r="C2181" s="2" t="s">
        <v>115</v>
      </c>
      <c r="D2181" s="34" t="str">
        <f t="shared" si="34"/>
        <v>8128</v>
      </c>
      <c r="E2181" s="3">
        <v>589.5</v>
      </c>
    </row>
    <row r="2182" spans="1:5" ht="14.5" x14ac:dyDescent="0.4">
      <c r="A2182" s="2" t="s">
        <v>35</v>
      </c>
      <c r="B2182" s="2" t="s">
        <v>5</v>
      </c>
      <c r="C2182" s="2" t="s">
        <v>115</v>
      </c>
      <c r="D2182" s="34" t="str">
        <f t="shared" si="34"/>
        <v>8128</v>
      </c>
      <c r="E2182" s="3">
        <v>639</v>
      </c>
    </row>
    <row r="2183" spans="1:5" ht="14.5" x14ac:dyDescent="0.4">
      <c r="A2183" s="2" t="s">
        <v>4</v>
      </c>
      <c r="B2183" s="2" t="s">
        <v>5</v>
      </c>
      <c r="C2183" s="2" t="s">
        <v>116</v>
      </c>
      <c r="D2183" s="34" t="str">
        <f t="shared" si="34"/>
        <v>8134</v>
      </c>
      <c r="E2183" s="3">
        <v>351.7</v>
      </c>
    </row>
    <row r="2184" spans="1:5" ht="14.5" x14ac:dyDescent="0.4">
      <c r="A2184" s="2" t="s">
        <v>7</v>
      </c>
      <c r="B2184" s="2" t="s">
        <v>5</v>
      </c>
      <c r="C2184" s="2" t="s">
        <v>116</v>
      </c>
      <c r="D2184" s="34" t="str">
        <f t="shared" si="34"/>
        <v>8134</v>
      </c>
      <c r="E2184" s="3">
        <v>426.12</v>
      </c>
    </row>
    <row r="2185" spans="1:5" ht="14.5" x14ac:dyDescent="0.4">
      <c r="A2185" s="2" t="s">
        <v>8</v>
      </c>
      <c r="B2185" s="2" t="s">
        <v>5</v>
      </c>
      <c r="C2185" s="2" t="s">
        <v>116</v>
      </c>
      <c r="D2185" s="34" t="str">
        <f t="shared" si="34"/>
        <v>8134</v>
      </c>
      <c r="E2185" s="3">
        <v>365.82</v>
      </c>
    </row>
    <row r="2186" spans="1:5" ht="14.5" x14ac:dyDescent="0.4">
      <c r="A2186" s="2" t="s">
        <v>9</v>
      </c>
      <c r="B2186" s="2" t="s">
        <v>5</v>
      </c>
      <c r="C2186" s="2" t="s">
        <v>116</v>
      </c>
      <c r="D2186" s="34" t="str">
        <f t="shared" si="34"/>
        <v>8134</v>
      </c>
      <c r="E2186" s="3">
        <v>402.98</v>
      </c>
    </row>
    <row r="2187" spans="1:5" ht="14.5" x14ac:dyDescent="0.4">
      <c r="A2187" s="2" t="s">
        <v>10</v>
      </c>
      <c r="B2187" s="2" t="s">
        <v>5</v>
      </c>
      <c r="C2187" s="2" t="s">
        <v>116</v>
      </c>
      <c r="D2187" s="34" t="str">
        <f t="shared" si="34"/>
        <v>8134</v>
      </c>
      <c r="E2187" s="3">
        <v>478.38</v>
      </c>
    </row>
    <row r="2188" spans="1:5" ht="14.5" x14ac:dyDescent="0.4">
      <c r="A2188" s="2" t="s">
        <v>11</v>
      </c>
      <c r="B2188" s="2" t="s">
        <v>5</v>
      </c>
      <c r="C2188" s="2" t="s">
        <v>116</v>
      </c>
      <c r="D2188" s="34" t="str">
        <f t="shared" si="34"/>
        <v>8134</v>
      </c>
      <c r="E2188" s="3">
        <v>89.42</v>
      </c>
    </row>
    <row r="2189" spans="1:5" ht="14.5" x14ac:dyDescent="0.4">
      <c r="A2189" s="2" t="s">
        <v>12</v>
      </c>
      <c r="B2189" s="2" t="s">
        <v>5</v>
      </c>
      <c r="C2189" s="2" t="s">
        <v>116</v>
      </c>
      <c r="D2189" s="34" t="str">
        <f t="shared" si="34"/>
        <v>8134</v>
      </c>
      <c r="E2189" s="3">
        <v>241.2</v>
      </c>
    </row>
    <row r="2190" spans="1:5" ht="14.5" x14ac:dyDescent="0.4">
      <c r="A2190" s="2" t="s">
        <v>13</v>
      </c>
      <c r="B2190" s="2" t="s">
        <v>5</v>
      </c>
      <c r="C2190" s="2" t="s">
        <v>116</v>
      </c>
      <c r="D2190" s="34" t="str">
        <f t="shared" si="34"/>
        <v>8134</v>
      </c>
      <c r="E2190" s="3">
        <v>277.27999999999997</v>
      </c>
    </row>
    <row r="2191" spans="1:5" ht="14.5" x14ac:dyDescent="0.4">
      <c r="A2191" s="2" t="s">
        <v>14</v>
      </c>
      <c r="B2191" s="2" t="s">
        <v>5</v>
      </c>
      <c r="C2191" s="2" t="s">
        <v>116</v>
      </c>
      <c r="D2191" s="34" t="str">
        <f t="shared" si="34"/>
        <v>8134</v>
      </c>
      <c r="E2191" s="3">
        <v>351.44</v>
      </c>
    </row>
    <row r="2192" spans="1:5" ht="14.5" x14ac:dyDescent="0.4">
      <c r="A2192" s="2" t="s">
        <v>15</v>
      </c>
      <c r="B2192" s="2" t="s">
        <v>5</v>
      </c>
      <c r="C2192" s="2" t="s">
        <v>116</v>
      </c>
      <c r="D2192" s="34" t="str">
        <f t="shared" si="34"/>
        <v>8134</v>
      </c>
      <c r="E2192" s="3">
        <v>487.7</v>
      </c>
    </row>
    <row r="2193" spans="1:5" ht="14.5" x14ac:dyDescent="0.4">
      <c r="A2193" s="2" t="s">
        <v>16</v>
      </c>
      <c r="B2193" s="2" t="s">
        <v>5</v>
      </c>
      <c r="C2193" s="2" t="s">
        <v>116</v>
      </c>
      <c r="D2193" s="34" t="str">
        <f t="shared" si="34"/>
        <v>8134</v>
      </c>
      <c r="E2193" s="3">
        <v>400.02</v>
      </c>
    </row>
    <row r="2194" spans="1:5" ht="14.5" x14ac:dyDescent="0.4">
      <c r="A2194" s="2" t="s">
        <v>17</v>
      </c>
      <c r="B2194" s="2" t="s">
        <v>5</v>
      </c>
      <c r="C2194" s="2" t="s">
        <v>116</v>
      </c>
      <c r="D2194" s="34" t="str">
        <f t="shared" si="34"/>
        <v>8134</v>
      </c>
      <c r="E2194" s="3">
        <v>196.4</v>
      </c>
    </row>
    <row r="2195" spans="1:5" ht="14.5" x14ac:dyDescent="0.4">
      <c r="A2195" s="2" t="s">
        <v>18</v>
      </c>
      <c r="B2195" s="2" t="s">
        <v>5</v>
      </c>
      <c r="C2195" s="2" t="s">
        <v>116</v>
      </c>
      <c r="D2195" s="34" t="str">
        <f t="shared" si="34"/>
        <v>8134</v>
      </c>
      <c r="E2195" s="3">
        <v>89.1</v>
      </c>
    </row>
    <row r="2196" spans="1:5" ht="14.5" x14ac:dyDescent="0.4">
      <c r="A2196" s="2" t="s">
        <v>19</v>
      </c>
      <c r="B2196" s="2" t="s">
        <v>5</v>
      </c>
      <c r="C2196" s="2" t="s">
        <v>116</v>
      </c>
      <c r="D2196" s="34" t="str">
        <f t="shared" si="34"/>
        <v>8134</v>
      </c>
      <c r="E2196" s="3">
        <v>287.82</v>
      </c>
    </row>
    <row r="2197" spans="1:5" ht="14.5" x14ac:dyDescent="0.4">
      <c r="A2197" s="2" t="s">
        <v>20</v>
      </c>
      <c r="B2197" s="2" t="s">
        <v>5</v>
      </c>
      <c r="C2197" s="2" t="s">
        <v>116</v>
      </c>
      <c r="D2197" s="34" t="str">
        <f t="shared" si="34"/>
        <v>8134</v>
      </c>
      <c r="E2197" s="3">
        <v>174.12</v>
      </c>
    </row>
    <row r="2198" spans="1:5" ht="14.5" x14ac:dyDescent="0.4">
      <c r="A2198" s="2" t="s">
        <v>21</v>
      </c>
      <c r="B2198" s="2" t="s">
        <v>5</v>
      </c>
      <c r="C2198" s="2" t="s">
        <v>116</v>
      </c>
      <c r="D2198" s="34" t="str">
        <f t="shared" si="34"/>
        <v>8134</v>
      </c>
      <c r="E2198" s="3">
        <v>128.69999999999999</v>
      </c>
    </row>
    <row r="2199" spans="1:5" ht="14.5" x14ac:dyDescent="0.4">
      <c r="A2199" s="2" t="s">
        <v>22</v>
      </c>
      <c r="B2199" s="2" t="s">
        <v>5</v>
      </c>
      <c r="C2199" s="2" t="s">
        <v>116</v>
      </c>
      <c r="D2199" s="34" t="str">
        <f t="shared" si="34"/>
        <v>8134</v>
      </c>
      <c r="E2199" s="3">
        <v>528</v>
      </c>
    </row>
    <row r="2200" spans="1:5" ht="14.5" x14ac:dyDescent="0.4">
      <c r="A2200" s="2" t="s">
        <v>23</v>
      </c>
      <c r="B2200" s="2" t="s">
        <v>5</v>
      </c>
      <c r="C2200" s="2" t="s">
        <v>116</v>
      </c>
      <c r="D2200" s="34" t="str">
        <f t="shared" si="34"/>
        <v>8134</v>
      </c>
      <c r="E2200" s="3">
        <v>445.5</v>
      </c>
    </row>
    <row r="2201" spans="1:5" ht="14.5" x14ac:dyDescent="0.4">
      <c r="A2201" s="2" t="s">
        <v>24</v>
      </c>
      <c r="B2201" s="2" t="s">
        <v>5</v>
      </c>
      <c r="C2201" s="2" t="s">
        <v>116</v>
      </c>
      <c r="D2201" s="34" t="str">
        <f t="shared" si="34"/>
        <v>8134</v>
      </c>
      <c r="E2201" s="3">
        <v>339.9</v>
      </c>
    </row>
    <row r="2202" spans="1:5" ht="14.5" x14ac:dyDescent="0.4">
      <c r="A2202" s="2" t="s">
        <v>25</v>
      </c>
      <c r="B2202" s="2" t="s">
        <v>5</v>
      </c>
      <c r="C2202" s="2" t="s">
        <v>116</v>
      </c>
      <c r="D2202" s="34" t="str">
        <f t="shared" si="34"/>
        <v>8134</v>
      </c>
      <c r="E2202" s="3">
        <v>178.2</v>
      </c>
    </row>
    <row r="2203" spans="1:5" ht="14.5" x14ac:dyDescent="0.4">
      <c r="A2203" s="2" t="s">
        <v>26</v>
      </c>
      <c r="B2203" s="2" t="s">
        <v>5</v>
      </c>
      <c r="C2203" s="2" t="s">
        <v>116</v>
      </c>
      <c r="D2203" s="34" t="str">
        <f t="shared" si="34"/>
        <v>8134</v>
      </c>
      <c r="E2203" s="3">
        <v>260.7</v>
      </c>
    </row>
    <row r="2204" spans="1:5" ht="14.5" x14ac:dyDescent="0.4">
      <c r="A2204" s="2" t="s">
        <v>27</v>
      </c>
      <c r="B2204" s="2" t="s">
        <v>5</v>
      </c>
      <c r="C2204" s="2" t="s">
        <v>116</v>
      </c>
      <c r="D2204" s="34" t="str">
        <f t="shared" si="34"/>
        <v>8134</v>
      </c>
      <c r="E2204" s="3">
        <v>178.2</v>
      </c>
    </row>
    <row r="2205" spans="1:5" ht="14.5" x14ac:dyDescent="0.4">
      <c r="A2205" s="2" t="s">
        <v>28</v>
      </c>
      <c r="B2205" s="2" t="s">
        <v>5</v>
      </c>
      <c r="C2205" s="2" t="s">
        <v>116</v>
      </c>
      <c r="D2205" s="34" t="str">
        <f t="shared" si="34"/>
        <v>8134</v>
      </c>
      <c r="E2205" s="3">
        <v>442.2</v>
      </c>
    </row>
    <row r="2206" spans="1:5" ht="14.5" x14ac:dyDescent="0.4">
      <c r="A2206" s="2" t="s">
        <v>29</v>
      </c>
      <c r="B2206" s="2" t="s">
        <v>5</v>
      </c>
      <c r="C2206" s="2" t="s">
        <v>116</v>
      </c>
      <c r="D2206" s="34" t="str">
        <f t="shared" si="34"/>
        <v>8134</v>
      </c>
      <c r="E2206" s="3">
        <v>359.7</v>
      </c>
    </row>
    <row r="2207" spans="1:5" ht="14.5" x14ac:dyDescent="0.4">
      <c r="A2207" s="2" t="s">
        <v>30</v>
      </c>
      <c r="B2207" s="2" t="s">
        <v>5</v>
      </c>
      <c r="C2207" s="2" t="s">
        <v>116</v>
      </c>
      <c r="D2207" s="34" t="str">
        <f t="shared" si="34"/>
        <v>8134</v>
      </c>
      <c r="E2207" s="3">
        <v>245.9</v>
      </c>
    </row>
    <row r="2208" spans="1:5" ht="14.5" x14ac:dyDescent="0.4">
      <c r="A2208" s="2" t="s">
        <v>31</v>
      </c>
      <c r="B2208" s="2" t="s">
        <v>5</v>
      </c>
      <c r="C2208" s="2" t="s">
        <v>116</v>
      </c>
      <c r="D2208" s="34" t="str">
        <f t="shared" si="34"/>
        <v>8134</v>
      </c>
      <c r="E2208" s="3">
        <v>303.60000000000002</v>
      </c>
    </row>
    <row r="2209" spans="1:5" ht="14.5" x14ac:dyDescent="0.4">
      <c r="A2209" s="2" t="s">
        <v>32</v>
      </c>
      <c r="B2209" s="2" t="s">
        <v>5</v>
      </c>
      <c r="C2209" s="2" t="s">
        <v>116</v>
      </c>
      <c r="D2209" s="34" t="str">
        <f t="shared" si="34"/>
        <v>8134</v>
      </c>
      <c r="E2209" s="3">
        <v>435.6</v>
      </c>
    </row>
    <row r="2210" spans="1:5" ht="14.5" x14ac:dyDescent="0.4">
      <c r="A2210" s="2" t="s">
        <v>33</v>
      </c>
      <c r="B2210" s="2" t="s">
        <v>5</v>
      </c>
      <c r="C2210" s="2" t="s">
        <v>116</v>
      </c>
      <c r="D2210" s="34" t="str">
        <f t="shared" si="34"/>
        <v>8134</v>
      </c>
      <c r="E2210" s="3">
        <v>227.7</v>
      </c>
    </row>
    <row r="2211" spans="1:5" ht="14.5" x14ac:dyDescent="0.4">
      <c r="A2211" s="2" t="s">
        <v>34</v>
      </c>
      <c r="B2211" s="2" t="s">
        <v>5</v>
      </c>
      <c r="C2211" s="2" t="s">
        <v>116</v>
      </c>
      <c r="D2211" s="34" t="str">
        <f t="shared" si="34"/>
        <v>8134</v>
      </c>
      <c r="E2211" s="3">
        <v>242.6</v>
      </c>
    </row>
    <row r="2212" spans="1:5" ht="14.5" x14ac:dyDescent="0.4">
      <c r="A2212" s="2" t="s">
        <v>35</v>
      </c>
      <c r="B2212" s="2" t="s">
        <v>5</v>
      </c>
      <c r="C2212" s="2" t="s">
        <v>116</v>
      </c>
      <c r="D2212" s="34" t="str">
        <f t="shared" si="34"/>
        <v>8134</v>
      </c>
      <c r="E2212" s="3">
        <v>204.6</v>
      </c>
    </row>
    <row r="2213" spans="1:5" ht="14.5" x14ac:dyDescent="0.4">
      <c r="A2213" s="2" t="s">
        <v>19</v>
      </c>
      <c r="B2213" s="2" t="s">
        <v>5</v>
      </c>
      <c r="C2213" s="2" t="s">
        <v>117</v>
      </c>
      <c r="D2213" s="34" t="str">
        <f t="shared" si="34"/>
        <v>8137</v>
      </c>
      <c r="E2213" s="3">
        <v>94.98</v>
      </c>
    </row>
    <row r="2214" spans="1:5" ht="14.5" x14ac:dyDescent="0.4">
      <c r="A2214" s="2" t="s">
        <v>20</v>
      </c>
      <c r="B2214" s="2" t="s">
        <v>5</v>
      </c>
      <c r="C2214" s="2" t="s">
        <v>117</v>
      </c>
      <c r="D2214" s="34" t="str">
        <f t="shared" si="34"/>
        <v>8137</v>
      </c>
      <c r="E2214" s="3">
        <v>149.84</v>
      </c>
    </row>
    <row r="2215" spans="1:5" ht="14.5" x14ac:dyDescent="0.4">
      <c r="A2215" s="2" t="s">
        <v>21</v>
      </c>
      <c r="B2215" s="2" t="s">
        <v>5</v>
      </c>
      <c r="C2215" s="2" t="s">
        <v>117</v>
      </c>
      <c r="D2215" s="34" t="str">
        <f t="shared" si="34"/>
        <v>8137</v>
      </c>
      <c r="E2215" s="3">
        <v>126.14</v>
      </c>
    </row>
    <row r="2216" spans="1:5" ht="14.5" x14ac:dyDescent="0.4">
      <c r="A2216" s="2" t="s">
        <v>22</v>
      </c>
      <c r="B2216" s="2" t="s">
        <v>5</v>
      </c>
      <c r="C2216" s="2" t="s">
        <v>117</v>
      </c>
      <c r="D2216" s="34" t="str">
        <f t="shared" si="34"/>
        <v>8137</v>
      </c>
      <c r="E2216" s="3">
        <v>197.94</v>
      </c>
    </row>
    <row r="2217" spans="1:5" ht="14.5" x14ac:dyDescent="0.4">
      <c r="A2217" s="2" t="s">
        <v>23</v>
      </c>
      <c r="B2217" s="2" t="s">
        <v>5</v>
      </c>
      <c r="C2217" s="2" t="s">
        <v>117</v>
      </c>
      <c r="D2217" s="34" t="str">
        <f t="shared" si="34"/>
        <v>8137</v>
      </c>
      <c r="E2217" s="3">
        <v>209.9</v>
      </c>
    </row>
    <row r="2218" spans="1:5" ht="14.5" x14ac:dyDescent="0.4">
      <c r="A2218" s="2" t="s">
        <v>24</v>
      </c>
      <c r="B2218" s="2" t="s">
        <v>5</v>
      </c>
      <c r="C2218" s="2" t="s">
        <v>117</v>
      </c>
      <c r="D2218" s="34" t="str">
        <f t="shared" si="34"/>
        <v>8137</v>
      </c>
      <c r="E2218" s="3">
        <v>136.80000000000001</v>
      </c>
    </row>
    <row r="2219" spans="1:5" ht="14.5" x14ac:dyDescent="0.4">
      <c r="A2219" s="2" t="s">
        <v>25</v>
      </c>
      <c r="B2219" s="2" t="s">
        <v>5</v>
      </c>
      <c r="C2219" s="2" t="s">
        <v>117</v>
      </c>
      <c r="D2219" s="34" t="str">
        <f t="shared" si="34"/>
        <v>8137</v>
      </c>
      <c r="E2219" s="3">
        <v>135.58000000000001</v>
      </c>
    </row>
    <row r="2220" spans="1:5" ht="14.5" x14ac:dyDescent="0.4">
      <c r="A2220" s="2" t="s">
        <v>26</v>
      </c>
      <c r="B2220" s="2" t="s">
        <v>5</v>
      </c>
      <c r="C2220" s="2" t="s">
        <v>117</v>
      </c>
      <c r="D2220" s="34" t="str">
        <f t="shared" si="34"/>
        <v>8137</v>
      </c>
      <c r="E2220" s="3">
        <v>125.03</v>
      </c>
    </row>
    <row r="2221" spans="1:5" ht="14.5" x14ac:dyDescent="0.4">
      <c r="A2221" s="2" t="s">
        <v>27</v>
      </c>
      <c r="B2221" s="2" t="s">
        <v>5</v>
      </c>
      <c r="C2221" s="2" t="s">
        <v>117</v>
      </c>
      <c r="D2221" s="34" t="str">
        <f t="shared" si="34"/>
        <v>8137</v>
      </c>
      <c r="E2221" s="3">
        <v>129.27000000000001</v>
      </c>
    </row>
    <row r="2222" spans="1:5" ht="14.5" x14ac:dyDescent="0.4">
      <c r="A2222" s="2" t="s">
        <v>28</v>
      </c>
      <c r="B2222" s="2" t="s">
        <v>5</v>
      </c>
      <c r="C2222" s="2" t="s">
        <v>117</v>
      </c>
      <c r="D2222" s="34" t="str">
        <f t="shared" si="34"/>
        <v>8137</v>
      </c>
      <c r="E2222" s="3">
        <v>149.68</v>
      </c>
    </row>
    <row r="2223" spans="1:5" ht="14.5" x14ac:dyDescent="0.4">
      <c r="A2223" s="2" t="s">
        <v>29</v>
      </c>
      <c r="B2223" s="2" t="s">
        <v>5</v>
      </c>
      <c r="C2223" s="2" t="s">
        <v>117</v>
      </c>
      <c r="D2223" s="34" t="str">
        <f t="shared" si="34"/>
        <v>8137</v>
      </c>
      <c r="E2223" s="3">
        <v>115.16</v>
      </c>
    </row>
    <row r="2224" spans="1:5" ht="14.5" x14ac:dyDescent="0.4">
      <c r="A2224" s="2" t="s">
        <v>30</v>
      </c>
      <c r="B2224" s="2" t="s">
        <v>5</v>
      </c>
      <c r="C2224" s="2" t="s">
        <v>117</v>
      </c>
      <c r="D2224" s="34" t="str">
        <f t="shared" si="34"/>
        <v>8137</v>
      </c>
      <c r="E2224" s="3">
        <v>96.86</v>
      </c>
    </row>
    <row r="2225" spans="1:5" ht="14.5" x14ac:dyDescent="0.4">
      <c r="A2225" s="2" t="s">
        <v>31</v>
      </c>
      <c r="B2225" s="2" t="s">
        <v>5</v>
      </c>
      <c r="C2225" s="2" t="s">
        <v>117</v>
      </c>
      <c r="D2225" s="34" t="str">
        <f t="shared" si="34"/>
        <v>8137</v>
      </c>
      <c r="E2225" s="3">
        <v>55.22</v>
      </c>
    </row>
    <row r="2226" spans="1:5" ht="14.5" x14ac:dyDescent="0.4">
      <c r="A2226" s="2" t="s">
        <v>32</v>
      </c>
      <c r="B2226" s="2" t="s">
        <v>5</v>
      </c>
      <c r="C2226" s="2" t="s">
        <v>117</v>
      </c>
      <c r="D2226" s="34" t="str">
        <f t="shared" si="34"/>
        <v>8137</v>
      </c>
      <c r="E2226" s="3">
        <v>55.22</v>
      </c>
    </row>
    <row r="2227" spans="1:5" ht="14.5" x14ac:dyDescent="0.4">
      <c r="A2227" s="2" t="s">
        <v>33</v>
      </c>
      <c r="B2227" s="2" t="s">
        <v>5</v>
      </c>
      <c r="C2227" s="2" t="s">
        <v>117</v>
      </c>
      <c r="D2227" s="34" t="str">
        <f t="shared" si="34"/>
        <v>8137</v>
      </c>
      <c r="E2227" s="3">
        <v>97.86</v>
      </c>
    </row>
    <row r="2228" spans="1:5" ht="14.5" x14ac:dyDescent="0.4">
      <c r="A2228" s="2" t="s">
        <v>34</v>
      </c>
      <c r="B2228" s="2" t="s">
        <v>5</v>
      </c>
      <c r="C2228" s="2" t="s">
        <v>117</v>
      </c>
      <c r="D2228" s="34" t="str">
        <f t="shared" si="34"/>
        <v>8137</v>
      </c>
      <c r="E2228" s="3">
        <v>107.93</v>
      </c>
    </row>
    <row r="2229" spans="1:5" ht="14.5" x14ac:dyDescent="0.4">
      <c r="A2229" s="2" t="s">
        <v>35</v>
      </c>
      <c r="B2229" s="2" t="s">
        <v>5</v>
      </c>
      <c r="C2229" s="2" t="s">
        <v>117</v>
      </c>
      <c r="D2229" s="34" t="str">
        <f t="shared" si="34"/>
        <v>8137</v>
      </c>
      <c r="E2229" s="3">
        <v>130.49</v>
      </c>
    </row>
    <row r="2230" spans="1:5" ht="14.5" x14ac:dyDescent="0.4">
      <c r="A2230" s="2" t="s">
        <v>4</v>
      </c>
      <c r="B2230" s="2" t="s">
        <v>5</v>
      </c>
      <c r="C2230" s="2" t="s">
        <v>118</v>
      </c>
      <c r="D2230" s="34" t="str">
        <f t="shared" si="34"/>
        <v>8139</v>
      </c>
      <c r="E2230" s="3">
        <v>375.5</v>
      </c>
    </row>
    <row r="2231" spans="1:5" ht="14.5" x14ac:dyDescent="0.4">
      <c r="A2231" s="2" t="s">
        <v>7</v>
      </c>
      <c r="B2231" s="2" t="s">
        <v>5</v>
      </c>
      <c r="C2231" s="2" t="s">
        <v>118</v>
      </c>
      <c r="D2231" s="34" t="str">
        <f t="shared" si="34"/>
        <v>8139</v>
      </c>
      <c r="E2231" s="3">
        <v>530</v>
      </c>
    </row>
    <row r="2232" spans="1:5" ht="14.5" x14ac:dyDescent="0.4">
      <c r="A2232" s="2" t="s">
        <v>8</v>
      </c>
      <c r="B2232" s="2" t="s">
        <v>5</v>
      </c>
      <c r="C2232" s="2" t="s">
        <v>118</v>
      </c>
      <c r="D2232" s="34" t="str">
        <f t="shared" si="34"/>
        <v>8139</v>
      </c>
      <c r="E2232" s="3">
        <v>603</v>
      </c>
    </row>
    <row r="2233" spans="1:5" ht="14.5" x14ac:dyDescent="0.4">
      <c r="A2233" s="2" t="s">
        <v>9</v>
      </c>
      <c r="B2233" s="2" t="s">
        <v>5</v>
      </c>
      <c r="C2233" s="2" t="s">
        <v>118</v>
      </c>
      <c r="D2233" s="34" t="str">
        <f t="shared" si="34"/>
        <v>8139</v>
      </c>
      <c r="E2233" s="3">
        <v>526.4</v>
      </c>
    </row>
    <row r="2234" spans="1:5" ht="14.5" x14ac:dyDescent="0.4">
      <c r="A2234" s="2" t="s">
        <v>10</v>
      </c>
      <c r="B2234" s="2" t="s">
        <v>5</v>
      </c>
      <c r="C2234" s="2" t="s">
        <v>118</v>
      </c>
      <c r="D2234" s="34" t="str">
        <f t="shared" si="34"/>
        <v>8139</v>
      </c>
      <c r="E2234" s="3">
        <v>381.5</v>
      </c>
    </row>
    <row r="2235" spans="1:5" ht="14.5" x14ac:dyDescent="0.4">
      <c r="A2235" s="2" t="s">
        <v>11</v>
      </c>
      <c r="B2235" s="2" t="s">
        <v>5</v>
      </c>
      <c r="C2235" s="2" t="s">
        <v>118</v>
      </c>
      <c r="D2235" s="34" t="str">
        <f t="shared" si="34"/>
        <v>8139</v>
      </c>
      <c r="E2235" s="3">
        <v>410.1</v>
      </c>
    </row>
    <row r="2236" spans="1:5" ht="14.5" x14ac:dyDescent="0.4">
      <c r="A2236" s="2" t="s">
        <v>12</v>
      </c>
      <c r="B2236" s="2" t="s">
        <v>5</v>
      </c>
      <c r="C2236" s="2" t="s">
        <v>118</v>
      </c>
      <c r="D2236" s="34" t="str">
        <f t="shared" si="34"/>
        <v>8139</v>
      </c>
      <c r="E2236" s="3">
        <v>361.8</v>
      </c>
    </row>
    <row r="2237" spans="1:5" ht="14.5" x14ac:dyDescent="0.4">
      <c r="A2237" s="2" t="s">
        <v>13</v>
      </c>
      <c r="B2237" s="2" t="s">
        <v>5</v>
      </c>
      <c r="C2237" s="2" t="s">
        <v>118</v>
      </c>
      <c r="D2237" s="34" t="str">
        <f t="shared" si="34"/>
        <v>8139</v>
      </c>
      <c r="E2237" s="3">
        <v>408.4</v>
      </c>
    </row>
    <row r="2238" spans="1:5" ht="14.5" x14ac:dyDescent="0.4">
      <c r="A2238" s="2" t="s">
        <v>14</v>
      </c>
      <c r="B2238" s="2" t="s">
        <v>5</v>
      </c>
      <c r="C2238" s="2" t="s">
        <v>118</v>
      </c>
      <c r="D2238" s="34" t="str">
        <f t="shared" si="34"/>
        <v>8139</v>
      </c>
      <c r="E2238" s="3">
        <v>326.10000000000002</v>
      </c>
    </row>
    <row r="2239" spans="1:5" ht="14.5" x14ac:dyDescent="0.4">
      <c r="A2239" s="2" t="s">
        <v>15</v>
      </c>
      <c r="B2239" s="2" t="s">
        <v>5</v>
      </c>
      <c r="C2239" s="2" t="s">
        <v>118</v>
      </c>
      <c r="D2239" s="34" t="str">
        <f t="shared" si="34"/>
        <v>8139</v>
      </c>
      <c r="E2239" s="3">
        <v>628.70000000000005</v>
      </c>
    </row>
    <row r="2240" spans="1:5" ht="14.5" x14ac:dyDescent="0.4">
      <c r="A2240" s="2" t="s">
        <v>16</v>
      </c>
      <c r="B2240" s="2" t="s">
        <v>5</v>
      </c>
      <c r="C2240" s="2" t="s">
        <v>118</v>
      </c>
      <c r="D2240" s="34" t="str">
        <f t="shared" si="34"/>
        <v>8139</v>
      </c>
      <c r="E2240" s="3">
        <v>409.7</v>
      </c>
    </row>
    <row r="2241" spans="1:5" ht="14.5" x14ac:dyDescent="0.4">
      <c r="A2241" s="2" t="s">
        <v>17</v>
      </c>
      <c r="B2241" s="2" t="s">
        <v>5</v>
      </c>
      <c r="C2241" s="2" t="s">
        <v>118</v>
      </c>
      <c r="D2241" s="34" t="str">
        <f t="shared" si="34"/>
        <v>8139</v>
      </c>
      <c r="E2241" s="3">
        <v>515</v>
      </c>
    </row>
    <row r="2242" spans="1:5" ht="14.5" x14ac:dyDescent="0.4">
      <c r="A2242" s="2" t="s">
        <v>18</v>
      </c>
      <c r="B2242" s="2" t="s">
        <v>5</v>
      </c>
      <c r="C2242" s="2" t="s">
        <v>118</v>
      </c>
      <c r="D2242" s="34" t="str">
        <f t="shared" si="34"/>
        <v>8139</v>
      </c>
      <c r="E2242" s="3">
        <v>428.1</v>
      </c>
    </row>
    <row r="2243" spans="1:5" ht="14.5" x14ac:dyDescent="0.4">
      <c r="A2243" s="2" t="s">
        <v>19</v>
      </c>
      <c r="B2243" s="2" t="s">
        <v>5</v>
      </c>
      <c r="C2243" s="2" t="s">
        <v>118</v>
      </c>
      <c r="D2243" s="34" t="str">
        <f t="shared" ref="D2243:D2306" si="35">MID(C2243,2,4)</f>
        <v>8139</v>
      </c>
      <c r="E2243" s="3">
        <v>364.8</v>
      </c>
    </row>
    <row r="2244" spans="1:5" ht="14.5" x14ac:dyDescent="0.4">
      <c r="A2244" s="2" t="s">
        <v>20</v>
      </c>
      <c r="B2244" s="2" t="s">
        <v>5</v>
      </c>
      <c r="C2244" s="2" t="s">
        <v>118</v>
      </c>
      <c r="D2244" s="34" t="str">
        <f t="shared" si="35"/>
        <v>8139</v>
      </c>
      <c r="E2244" s="3">
        <v>377.8</v>
      </c>
    </row>
    <row r="2245" spans="1:5" ht="14.5" x14ac:dyDescent="0.4">
      <c r="A2245" s="2" t="s">
        <v>21</v>
      </c>
      <c r="B2245" s="2" t="s">
        <v>5</v>
      </c>
      <c r="C2245" s="2" t="s">
        <v>118</v>
      </c>
      <c r="D2245" s="34" t="str">
        <f t="shared" si="35"/>
        <v>8139</v>
      </c>
      <c r="E2245" s="3">
        <v>367.6</v>
      </c>
    </row>
    <row r="2246" spans="1:5" ht="14.5" x14ac:dyDescent="0.4">
      <c r="A2246" s="2" t="s">
        <v>22</v>
      </c>
      <c r="B2246" s="2" t="s">
        <v>5</v>
      </c>
      <c r="C2246" s="2" t="s">
        <v>118</v>
      </c>
      <c r="D2246" s="34" t="str">
        <f t="shared" si="35"/>
        <v>8139</v>
      </c>
      <c r="E2246" s="3">
        <v>555.4</v>
      </c>
    </row>
    <row r="2247" spans="1:5" ht="14.5" x14ac:dyDescent="0.4">
      <c r="A2247" s="2" t="s">
        <v>23</v>
      </c>
      <c r="B2247" s="2" t="s">
        <v>5</v>
      </c>
      <c r="C2247" s="2" t="s">
        <v>118</v>
      </c>
      <c r="D2247" s="34" t="str">
        <f t="shared" si="35"/>
        <v>8139</v>
      </c>
      <c r="E2247" s="3">
        <v>532.5</v>
      </c>
    </row>
    <row r="2248" spans="1:5" ht="14.5" x14ac:dyDescent="0.4">
      <c r="A2248" s="2" t="s">
        <v>24</v>
      </c>
      <c r="B2248" s="2" t="s">
        <v>5</v>
      </c>
      <c r="C2248" s="2" t="s">
        <v>118</v>
      </c>
      <c r="D2248" s="34" t="str">
        <f t="shared" si="35"/>
        <v>8139</v>
      </c>
      <c r="E2248" s="3">
        <v>475.5</v>
      </c>
    </row>
    <row r="2249" spans="1:5" ht="14.5" x14ac:dyDescent="0.4">
      <c r="A2249" s="2" t="s">
        <v>25</v>
      </c>
      <c r="B2249" s="2" t="s">
        <v>5</v>
      </c>
      <c r="C2249" s="2" t="s">
        <v>118</v>
      </c>
      <c r="D2249" s="34" t="str">
        <f t="shared" si="35"/>
        <v>8139</v>
      </c>
      <c r="E2249" s="3">
        <v>584.9</v>
      </c>
    </row>
    <row r="2250" spans="1:5" ht="14.5" x14ac:dyDescent="0.4">
      <c r="A2250" s="2" t="s">
        <v>26</v>
      </c>
      <c r="B2250" s="2" t="s">
        <v>5</v>
      </c>
      <c r="C2250" s="2" t="s">
        <v>118</v>
      </c>
      <c r="D2250" s="34" t="str">
        <f t="shared" si="35"/>
        <v>8139</v>
      </c>
      <c r="E2250" s="3">
        <v>621</v>
      </c>
    </row>
    <row r="2251" spans="1:5" ht="14.5" x14ac:dyDescent="0.4">
      <c r="A2251" s="2" t="s">
        <v>27</v>
      </c>
      <c r="B2251" s="2" t="s">
        <v>5</v>
      </c>
      <c r="C2251" s="2" t="s">
        <v>118</v>
      </c>
      <c r="D2251" s="34" t="str">
        <f t="shared" si="35"/>
        <v>8139</v>
      </c>
      <c r="E2251" s="3">
        <v>874.5</v>
      </c>
    </row>
    <row r="2252" spans="1:5" ht="14.5" x14ac:dyDescent="0.4">
      <c r="A2252" s="2" t="s">
        <v>28</v>
      </c>
      <c r="B2252" s="2" t="s">
        <v>5</v>
      </c>
      <c r="C2252" s="2" t="s">
        <v>118</v>
      </c>
      <c r="D2252" s="34" t="str">
        <f t="shared" si="35"/>
        <v>8139</v>
      </c>
      <c r="E2252" s="3">
        <v>1003</v>
      </c>
    </row>
    <row r="2253" spans="1:5" ht="14.5" x14ac:dyDescent="0.4">
      <c r="A2253" s="2" t="s">
        <v>29</v>
      </c>
      <c r="B2253" s="2" t="s">
        <v>5</v>
      </c>
      <c r="C2253" s="2" t="s">
        <v>118</v>
      </c>
      <c r="D2253" s="34" t="str">
        <f t="shared" si="35"/>
        <v>8139</v>
      </c>
      <c r="E2253" s="3">
        <v>1115</v>
      </c>
    </row>
    <row r="2254" spans="1:5" ht="14.5" x14ac:dyDescent="0.4">
      <c r="A2254" s="2" t="s">
        <v>30</v>
      </c>
      <c r="B2254" s="2" t="s">
        <v>5</v>
      </c>
      <c r="C2254" s="2" t="s">
        <v>118</v>
      </c>
      <c r="D2254" s="34" t="str">
        <f t="shared" si="35"/>
        <v>8139</v>
      </c>
      <c r="E2254" s="3">
        <v>931.8</v>
      </c>
    </row>
    <row r="2255" spans="1:5" ht="14.5" x14ac:dyDescent="0.4">
      <c r="A2255" s="2" t="s">
        <v>31</v>
      </c>
      <c r="B2255" s="2" t="s">
        <v>5</v>
      </c>
      <c r="C2255" s="2" t="s">
        <v>118</v>
      </c>
      <c r="D2255" s="34" t="str">
        <f t="shared" si="35"/>
        <v>8139</v>
      </c>
      <c r="E2255" s="3">
        <v>184.1</v>
      </c>
    </row>
    <row r="2256" spans="1:5" ht="14.5" x14ac:dyDescent="0.4">
      <c r="A2256" s="2" t="s">
        <v>32</v>
      </c>
      <c r="B2256" s="2" t="s">
        <v>5</v>
      </c>
      <c r="C2256" s="2" t="s">
        <v>118</v>
      </c>
      <c r="D2256" s="34" t="str">
        <f t="shared" si="35"/>
        <v>8139</v>
      </c>
      <c r="E2256" s="3">
        <v>486</v>
      </c>
    </row>
    <row r="2257" spans="1:5" ht="14.5" x14ac:dyDescent="0.4">
      <c r="A2257" s="2" t="s">
        <v>33</v>
      </c>
      <c r="B2257" s="2" t="s">
        <v>5</v>
      </c>
      <c r="C2257" s="2" t="s">
        <v>118</v>
      </c>
      <c r="D2257" s="34" t="str">
        <f t="shared" si="35"/>
        <v>8139</v>
      </c>
      <c r="E2257" s="3">
        <v>839</v>
      </c>
    </row>
    <row r="2258" spans="1:5" ht="14.5" x14ac:dyDescent="0.4">
      <c r="A2258" s="2" t="s">
        <v>34</v>
      </c>
      <c r="B2258" s="2" t="s">
        <v>5</v>
      </c>
      <c r="C2258" s="2" t="s">
        <v>118</v>
      </c>
      <c r="D2258" s="34" t="str">
        <f t="shared" si="35"/>
        <v>8139</v>
      </c>
      <c r="E2258" s="3">
        <v>1126</v>
      </c>
    </row>
    <row r="2259" spans="1:5" ht="14.5" x14ac:dyDescent="0.4">
      <c r="A2259" s="2" t="s">
        <v>35</v>
      </c>
      <c r="B2259" s="2" t="s">
        <v>5</v>
      </c>
      <c r="C2259" s="2" t="s">
        <v>118</v>
      </c>
      <c r="D2259" s="34" t="str">
        <f t="shared" si="35"/>
        <v>8139</v>
      </c>
      <c r="E2259" s="3">
        <v>877.6</v>
      </c>
    </row>
    <row r="2260" spans="1:5" ht="14.5" x14ac:dyDescent="0.4">
      <c r="A2260" s="2" t="s">
        <v>4</v>
      </c>
      <c r="B2260" s="2" t="s">
        <v>5</v>
      </c>
      <c r="C2260" s="2" t="s">
        <v>119</v>
      </c>
      <c r="D2260" s="34" t="str">
        <f t="shared" si="35"/>
        <v>8143</v>
      </c>
      <c r="E2260" s="3">
        <v>108</v>
      </c>
    </row>
    <row r="2261" spans="1:5" ht="14.5" x14ac:dyDescent="0.4">
      <c r="A2261" s="2" t="s">
        <v>4</v>
      </c>
      <c r="B2261" s="2" t="s">
        <v>5</v>
      </c>
      <c r="C2261" s="2" t="s">
        <v>120</v>
      </c>
      <c r="D2261" s="34" t="str">
        <f t="shared" si="35"/>
        <v>8144</v>
      </c>
      <c r="E2261" s="3">
        <v>250.62</v>
      </c>
    </row>
    <row r="2262" spans="1:5" ht="14.5" x14ac:dyDescent="0.4">
      <c r="A2262" s="2" t="s">
        <v>7</v>
      </c>
      <c r="B2262" s="2" t="s">
        <v>5</v>
      </c>
      <c r="C2262" s="2" t="s">
        <v>120</v>
      </c>
      <c r="D2262" s="34" t="str">
        <f t="shared" si="35"/>
        <v>8144</v>
      </c>
      <c r="E2262" s="3">
        <v>304.76</v>
      </c>
    </row>
    <row r="2263" spans="1:5" ht="14.5" x14ac:dyDescent="0.4">
      <c r="A2263" s="2" t="s">
        <v>8</v>
      </c>
      <c r="B2263" s="2" t="s">
        <v>5</v>
      </c>
      <c r="C2263" s="2" t="s">
        <v>120</v>
      </c>
      <c r="D2263" s="34" t="str">
        <f t="shared" si="35"/>
        <v>8144</v>
      </c>
      <c r="E2263" s="3">
        <v>304.76</v>
      </c>
    </row>
    <row r="2264" spans="1:5" ht="14.5" x14ac:dyDescent="0.4">
      <c r="A2264" s="2" t="s">
        <v>9</v>
      </c>
      <c r="B2264" s="2" t="s">
        <v>5</v>
      </c>
      <c r="C2264" s="2" t="s">
        <v>120</v>
      </c>
      <c r="D2264" s="34" t="str">
        <f t="shared" si="35"/>
        <v>8144</v>
      </c>
      <c r="E2264" s="3">
        <v>132.33000000000001</v>
      </c>
    </row>
    <row r="2265" spans="1:5" ht="14.5" x14ac:dyDescent="0.4">
      <c r="A2265" s="2" t="s">
        <v>10</v>
      </c>
      <c r="B2265" s="2" t="s">
        <v>5</v>
      </c>
      <c r="C2265" s="2" t="s">
        <v>120</v>
      </c>
      <c r="D2265" s="34" t="str">
        <f t="shared" si="35"/>
        <v>8144</v>
      </c>
      <c r="E2265" s="3">
        <v>132.33000000000001</v>
      </c>
    </row>
    <row r="2266" spans="1:5" ht="14.5" x14ac:dyDescent="0.4">
      <c r="A2266" s="2" t="s">
        <v>11</v>
      </c>
      <c r="B2266" s="2" t="s">
        <v>5</v>
      </c>
      <c r="C2266" s="2" t="s">
        <v>120</v>
      </c>
      <c r="D2266" s="34" t="str">
        <f t="shared" si="35"/>
        <v>8144</v>
      </c>
      <c r="E2266" s="3">
        <v>68.17</v>
      </c>
    </row>
    <row r="2267" spans="1:5" ht="14.5" x14ac:dyDescent="0.4">
      <c r="A2267" s="2" t="s">
        <v>12</v>
      </c>
      <c r="B2267" s="2" t="s">
        <v>5</v>
      </c>
      <c r="C2267" s="2" t="s">
        <v>120</v>
      </c>
      <c r="D2267" s="34" t="str">
        <f t="shared" si="35"/>
        <v>8144</v>
      </c>
      <c r="E2267" s="3">
        <v>132.33000000000001</v>
      </c>
    </row>
    <row r="2268" spans="1:5" ht="14.5" x14ac:dyDescent="0.4">
      <c r="A2268" s="2" t="s">
        <v>13</v>
      </c>
      <c r="B2268" s="2" t="s">
        <v>5</v>
      </c>
      <c r="C2268" s="2" t="s">
        <v>120</v>
      </c>
      <c r="D2268" s="34" t="str">
        <f t="shared" si="35"/>
        <v>8144</v>
      </c>
      <c r="E2268" s="3">
        <v>92.23</v>
      </c>
    </row>
    <row r="2269" spans="1:5" ht="14.5" x14ac:dyDescent="0.4">
      <c r="A2269" s="2" t="s">
        <v>14</v>
      </c>
      <c r="B2269" s="2" t="s">
        <v>5</v>
      </c>
      <c r="C2269" s="2" t="s">
        <v>120</v>
      </c>
      <c r="D2269" s="34" t="str">
        <f t="shared" si="35"/>
        <v>8144</v>
      </c>
      <c r="E2269" s="3">
        <v>134.33000000000001</v>
      </c>
    </row>
    <row r="2270" spans="1:5" ht="14.5" x14ac:dyDescent="0.4">
      <c r="A2270" s="2" t="s">
        <v>15</v>
      </c>
      <c r="B2270" s="2" t="s">
        <v>5</v>
      </c>
      <c r="C2270" s="2" t="s">
        <v>120</v>
      </c>
      <c r="D2270" s="34" t="str">
        <f t="shared" si="35"/>
        <v>8144</v>
      </c>
      <c r="E2270" s="3">
        <v>272.47000000000003</v>
      </c>
    </row>
    <row r="2271" spans="1:5" ht="14.5" x14ac:dyDescent="0.4">
      <c r="A2271" s="2" t="s">
        <v>16</v>
      </c>
      <c r="B2271" s="2" t="s">
        <v>5</v>
      </c>
      <c r="C2271" s="2" t="s">
        <v>120</v>
      </c>
      <c r="D2271" s="34" t="str">
        <f t="shared" si="35"/>
        <v>8144</v>
      </c>
      <c r="E2271" s="3">
        <v>368.92</v>
      </c>
    </row>
    <row r="2272" spans="1:5" ht="14.5" x14ac:dyDescent="0.4">
      <c r="A2272" s="2" t="s">
        <v>17</v>
      </c>
      <c r="B2272" s="2" t="s">
        <v>5</v>
      </c>
      <c r="C2272" s="2" t="s">
        <v>120</v>
      </c>
      <c r="D2272" s="34" t="str">
        <f t="shared" si="35"/>
        <v>8144</v>
      </c>
      <c r="E2272" s="3">
        <v>168.42</v>
      </c>
    </row>
    <row r="2273" spans="1:5" ht="14.5" x14ac:dyDescent="0.4">
      <c r="A2273" s="2" t="s">
        <v>18</v>
      </c>
      <c r="B2273" s="2" t="s">
        <v>5</v>
      </c>
      <c r="C2273" s="2" t="s">
        <v>120</v>
      </c>
      <c r="D2273" s="34" t="str">
        <f t="shared" si="35"/>
        <v>8144</v>
      </c>
      <c r="E2273" s="3">
        <v>152.38</v>
      </c>
    </row>
    <row r="2274" spans="1:5" ht="14.5" x14ac:dyDescent="0.4">
      <c r="A2274" s="2" t="s">
        <v>19</v>
      </c>
      <c r="B2274" s="2" t="s">
        <v>5</v>
      </c>
      <c r="C2274" s="2" t="s">
        <v>120</v>
      </c>
      <c r="D2274" s="34" t="str">
        <f t="shared" si="35"/>
        <v>8144</v>
      </c>
      <c r="E2274" s="3">
        <v>126.31</v>
      </c>
    </row>
    <row r="2275" spans="1:5" ht="14.5" x14ac:dyDescent="0.4">
      <c r="A2275" s="2" t="s">
        <v>20</v>
      </c>
      <c r="B2275" s="2" t="s">
        <v>5</v>
      </c>
      <c r="C2275" s="2" t="s">
        <v>120</v>
      </c>
      <c r="D2275" s="34" t="str">
        <f t="shared" si="35"/>
        <v>8144</v>
      </c>
      <c r="E2275" s="3">
        <v>64.16</v>
      </c>
    </row>
    <row r="2276" spans="1:5" ht="14.5" x14ac:dyDescent="0.4">
      <c r="A2276" s="2" t="s">
        <v>21</v>
      </c>
      <c r="B2276" s="2" t="s">
        <v>5</v>
      </c>
      <c r="C2276" s="2" t="s">
        <v>120</v>
      </c>
      <c r="D2276" s="34" t="str">
        <f t="shared" si="35"/>
        <v>8144</v>
      </c>
      <c r="E2276" s="3">
        <v>116.29</v>
      </c>
    </row>
    <row r="2277" spans="1:5" ht="14.5" x14ac:dyDescent="0.4">
      <c r="A2277" s="2" t="s">
        <v>22</v>
      </c>
      <c r="B2277" s="2" t="s">
        <v>5</v>
      </c>
      <c r="C2277" s="2" t="s">
        <v>120</v>
      </c>
      <c r="D2277" s="34" t="str">
        <f t="shared" si="35"/>
        <v>8144</v>
      </c>
      <c r="E2277" s="3">
        <v>160.4</v>
      </c>
    </row>
    <row r="2278" spans="1:5" ht="14.5" x14ac:dyDescent="0.4">
      <c r="A2278" s="2" t="s">
        <v>23</v>
      </c>
      <c r="B2278" s="2" t="s">
        <v>5</v>
      </c>
      <c r="C2278" s="2" t="s">
        <v>120</v>
      </c>
      <c r="D2278" s="34" t="str">
        <f t="shared" si="35"/>
        <v>8144</v>
      </c>
      <c r="E2278" s="3">
        <v>192.48</v>
      </c>
    </row>
    <row r="2279" spans="1:5" ht="14.5" x14ac:dyDescent="0.4">
      <c r="A2279" s="2" t="s">
        <v>24</v>
      </c>
      <c r="B2279" s="2" t="s">
        <v>5</v>
      </c>
      <c r="C2279" s="2" t="s">
        <v>120</v>
      </c>
      <c r="D2279" s="34" t="str">
        <f t="shared" si="35"/>
        <v>8144</v>
      </c>
      <c r="E2279" s="3">
        <v>94.23</v>
      </c>
    </row>
    <row r="2280" spans="1:5" ht="14.5" x14ac:dyDescent="0.4">
      <c r="A2280" s="2" t="s">
        <v>25</v>
      </c>
      <c r="B2280" s="2" t="s">
        <v>5</v>
      </c>
      <c r="C2280" s="2" t="s">
        <v>120</v>
      </c>
      <c r="D2280" s="34" t="str">
        <f t="shared" si="35"/>
        <v>8144</v>
      </c>
      <c r="E2280" s="3">
        <v>76.19</v>
      </c>
    </row>
    <row r="2281" spans="1:5" ht="14.5" x14ac:dyDescent="0.4">
      <c r="A2281" s="2" t="s">
        <v>26</v>
      </c>
      <c r="B2281" s="2" t="s">
        <v>5</v>
      </c>
      <c r="C2281" s="2" t="s">
        <v>120</v>
      </c>
      <c r="D2281" s="34" t="str">
        <f t="shared" si="35"/>
        <v>8144</v>
      </c>
      <c r="E2281" s="3">
        <v>312.77999999999997</v>
      </c>
    </row>
    <row r="2282" spans="1:5" ht="14.5" x14ac:dyDescent="0.4">
      <c r="A2282" s="2" t="s">
        <v>27</v>
      </c>
      <c r="B2282" s="2" t="s">
        <v>5</v>
      </c>
      <c r="C2282" s="2" t="s">
        <v>120</v>
      </c>
      <c r="D2282" s="34" t="str">
        <f t="shared" si="35"/>
        <v>8144</v>
      </c>
      <c r="E2282" s="3">
        <v>495.23</v>
      </c>
    </row>
    <row r="2283" spans="1:5" ht="14.5" x14ac:dyDescent="0.4">
      <c r="A2283" s="2" t="s">
        <v>28</v>
      </c>
      <c r="B2283" s="2" t="s">
        <v>5</v>
      </c>
      <c r="C2283" s="2" t="s">
        <v>120</v>
      </c>
      <c r="D2283" s="34" t="str">
        <f t="shared" si="35"/>
        <v>8144</v>
      </c>
      <c r="E2283" s="3">
        <v>136.34</v>
      </c>
    </row>
    <row r="2284" spans="1:5" ht="14.5" x14ac:dyDescent="0.4">
      <c r="A2284" s="2" t="s">
        <v>29</v>
      </c>
      <c r="B2284" s="2" t="s">
        <v>5</v>
      </c>
      <c r="C2284" s="2" t="s">
        <v>120</v>
      </c>
      <c r="D2284" s="34" t="str">
        <f t="shared" si="35"/>
        <v>8144</v>
      </c>
      <c r="E2284" s="3">
        <v>128.32</v>
      </c>
    </row>
    <row r="2285" spans="1:5" ht="14.5" x14ac:dyDescent="0.4">
      <c r="A2285" s="2" t="s">
        <v>30</v>
      </c>
      <c r="B2285" s="2" t="s">
        <v>5</v>
      </c>
      <c r="C2285" s="2" t="s">
        <v>120</v>
      </c>
      <c r="D2285" s="34" t="str">
        <f t="shared" si="35"/>
        <v>8144</v>
      </c>
      <c r="E2285" s="3">
        <v>220.55</v>
      </c>
    </row>
    <row r="2286" spans="1:5" ht="14.5" x14ac:dyDescent="0.4">
      <c r="A2286" s="2" t="s">
        <v>31</v>
      </c>
      <c r="B2286" s="2" t="s">
        <v>5</v>
      </c>
      <c r="C2286" s="2" t="s">
        <v>120</v>
      </c>
      <c r="D2286" s="34" t="str">
        <f t="shared" si="35"/>
        <v>8144</v>
      </c>
      <c r="E2286" s="3">
        <v>140.35</v>
      </c>
    </row>
    <row r="2287" spans="1:5" ht="14.5" x14ac:dyDescent="0.4">
      <c r="A2287" s="2" t="s">
        <v>32</v>
      </c>
      <c r="B2287" s="2" t="s">
        <v>5</v>
      </c>
      <c r="C2287" s="2" t="s">
        <v>120</v>
      </c>
      <c r="D2287" s="34" t="str">
        <f t="shared" si="35"/>
        <v>8144</v>
      </c>
      <c r="E2287" s="3">
        <v>220.55</v>
      </c>
    </row>
    <row r="2288" spans="1:5" ht="14.5" x14ac:dyDescent="0.4">
      <c r="A2288" s="2" t="s">
        <v>33</v>
      </c>
      <c r="B2288" s="2" t="s">
        <v>5</v>
      </c>
      <c r="C2288" s="2" t="s">
        <v>120</v>
      </c>
      <c r="D2288" s="34" t="str">
        <f t="shared" si="35"/>
        <v>8144</v>
      </c>
      <c r="E2288" s="3">
        <v>142.35</v>
      </c>
    </row>
    <row r="2289" spans="1:5" ht="14.5" x14ac:dyDescent="0.4">
      <c r="A2289" s="2" t="s">
        <v>34</v>
      </c>
      <c r="B2289" s="2" t="s">
        <v>5</v>
      </c>
      <c r="C2289" s="2" t="s">
        <v>120</v>
      </c>
      <c r="D2289" s="34" t="str">
        <f t="shared" si="35"/>
        <v>8144</v>
      </c>
      <c r="E2289" s="3">
        <v>168.42</v>
      </c>
    </row>
    <row r="2290" spans="1:5" ht="14.5" x14ac:dyDescent="0.4">
      <c r="A2290" s="2" t="s">
        <v>35</v>
      </c>
      <c r="B2290" s="2" t="s">
        <v>5</v>
      </c>
      <c r="C2290" s="2" t="s">
        <v>120</v>
      </c>
      <c r="D2290" s="34" t="str">
        <f t="shared" si="35"/>
        <v>8144</v>
      </c>
      <c r="E2290" s="3">
        <v>178.44</v>
      </c>
    </row>
    <row r="2291" spans="1:5" ht="14.5" x14ac:dyDescent="0.4">
      <c r="A2291" s="2" t="s">
        <v>4</v>
      </c>
      <c r="B2291" s="2" t="s">
        <v>5</v>
      </c>
      <c r="C2291" s="2" t="s">
        <v>121</v>
      </c>
      <c r="D2291" s="34" t="str">
        <f t="shared" si="35"/>
        <v>8148</v>
      </c>
      <c r="E2291" s="3">
        <v>3477.8</v>
      </c>
    </row>
    <row r="2292" spans="1:5" ht="14.5" x14ac:dyDescent="0.4">
      <c r="A2292" s="2" t="s">
        <v>7</v>
      </c>
      <c r="B2292" s="2" t="s">
        <v>5</v>
      </c>
      <c r="C2292" s="2" t="s">
        <v>121</v>
      </c>
      <c r="D2292" s="34" t="str">
        <f t="shared" si="35"/>
        <v>8148</v>
      </c>
      <c r="E2292" s="3">
        <v>3135.3</v>
      </c>
    </row>
    <row r="2293" spans="1:5" ht="14.5" x14ac:dyDescent="0.4">
      <c r="A2293" s="2" t="s">
        <v>8</v>
      </c>
      <c r="B2293" s="2" t="s">
        <v>5</v>
      </c>
      <c r="C2293" s="2" t="s">
        <v>121</v>
      </c>
      <c r="D2293" s="34" t="str">
        <f t="shared" si="35"/>
        <v>8148</v>
      </c>
      <c r="E2293" s="3">
        <v>3291.9</v>
      </c>
    </row>
    <row r="2294" spans="1:5" ht="14.5" x14ac:dyDescent="0.4">
      <c r="A2294" s="2" t="s">
        <v>9</v>
      </c>
      <c r="B2294" s="2" t="s">
        <v>5</v>
      </c>
      <c r="C2294" s="2" t="s">
        <v>121</v>
      </c>
      <c r="D2294" s="34" t="str">
        <f t="shared" si="35"/>
        <v>8148</v>
      </c>
      <c r="E2294" s="3">
        <v>3284.6</v>
      </c>
    </row>
    <row r="2295" spans="1:5" ht="14.5" x14ac:dyDescent="0.4">
      <c r="A2295" s="2" t="s">
        <v>10</v>
      </c>
      <c r="B2295" s="2" t="s">
        <v>5</v>
      </c>
      <c r="C2295" s="2" t="s">
        <v>121</v>
      </c>
      <c r="D2295" s="34" t="str">
        <f t="shared" si="35"/>
        <v>8148</v>
      </c>
      <c r="E2295" s="3">
        <v>2773.5</v>
      </c>
    </row>
    <row r="2296" spans="1:5" ht="14.5" x14ac:dyDescent="0.4">
      <c r="A2296" s="2" t="s">
        <v>11</v>
      </c>
      <c r="B2296" s="2" t="s">
        <v>5</v>
      </c>
      <c r="C2296" s="2" t="s">
        <v>121</v>
      </c>
      <c r="D2296" s="34" t="str">
        <f t="shared" si="35"/>
        <v>8148</v>
      </c>
      <c r="E2296" s="3">
        <v>3008.3</v>
      </c>
    </row>
    <row r="2297" spans="1:5" ht="14.5" x14ac:dyDescent="0.4">
      <c r="A2297" s="2" t="s">
        <v>12</v>
      </c>
      <c r="B2297" s="2" t="s">
        <v>5</v>
      </c>
      <c r="C2297" s="2" t="s">
        <v>121</v>
      </c>
      <c r="D2297" s="34" t="str">
        <f t="shared" si="35"/>
        <v>8148</v>
      </c>
      <c r="E2297" s="3">
        <v>3202.4</v>
      </c>
    </row>
    <row r="2298" spans="1:5" ht="14.5" x14ac:dyDescent="0.4">
      <c r="A2298" s="2" t="s">
        <v>13</v>
      </c>
      <c r="B2298" s="2" t="s">
        <v>5</v>
      </c>
      <c r="C2298" s="2" t="s">
        <v>121</v>
      </c>
      <c r="D2298" s="34" t="str">
        <f t="shared" si="35"/>
        <v>8148</v>
      </c>
      <c r="E2298" s="3">
        <v>2694.8</v>
      </c>
    </row>
    <row r="2299" spans="1:5" ht="14.5" x14ac:dyDescent="0.4">
      <c r="A2299" s="2" t="s">
        <v>14</v>
      </c>
      <c r="B2299" s="2" t="s">
        <v>5</v>
      </c>
      <c r="C2299" s="2" t="s">
        <v>121</v>
      </c>
      <c r="D2299" s="34" t="str">
        <f t="shared" si="35"/>
        <v>8148</v>
      </c>
      <c r="E2299" s="3">
        <v>3206.1</v>
      </c>
    </row>
    <row r="2300" spans="1:5" ht="14.5" x14ac:dyDescent="0.4">
      <c r="A2300" s="2" t="s">
        <v>15</v>
      </c>
      <c r="B2300" s="2" t="s">
        <v>5</v>
      </c>
      <c r="C2300" s="2" t="s">
        <v>121</v>
      </c>
      <c r="D2300" s="34" t="str">
        <f t="shared" si="35"/>
        <v>8148</v>
      </c>
      <c r="E2300" s="3">
        <v>2964.8</v>
      </c>
    </row>
    <row r="2301" spans="1:5" ht="14.5" x14ac:dyDescent="0.4">
      <c r="A2301" s="2" t="s">
        <v>16</v>
      </c>
      <c r="B2301" s="2" t="s">
        <v>5</v>
      </c>
      <c r="C2301" s="2" t="s">
        <v>121</v>
      </c>
      <c r="D2301" s="34" t="str">
        <f t="shared" si="35"/>
        <v>8148</v>
      </c>
      <c r="E2301" s="3">
        <v>2909.8</v>
      </c>
    </row>
    <row r="2302" spans="1:5" ht="14.5" x14ac:dyDescent="0.4">
      <c r="A2302" s="2" t="s">
        <v>17</v>
      </c>
      <c r="B2302" s="2" t="s">
        <v>5</v>
      </c>
      <c r="C2302" s="2" t="s">
        <v>121</v>
      </c>
      <c r="D2302" s="34" t="str">
        <f t="shared" si="35"/>
        <v>8148</v>
      </c>
      <c r="E2302" s="3">
        <v>2716.5</v>
      </c>
    </row>
    <row r="2303" spans="1:5" ht="14.5" x14ac:dyDescent="0.4">
      <c r="A2303" s="2" t="s">
        <v>18</v>
      </c>
      <c r="B2303" s="2" t="s">
        <v>5</v>
      </c>
      <c r="C2303" s="2" t="s">
        <v>121</v>
      </c>
      <c r="D2303" s="34" t="str">
        <f t="shared" si="35"/>
        <v>8148</v>
      </c>
      <c r="E2303" s="3">
        <v>2851.2</v>
      </c>
    </row>
    <row r="2304" spans="1:5" ht="14.5" x14ac:dyDescent="0.4">
      <c r="A2304" s="2" t="s">
        <v>19</v>
      </c>
      <c r="B2304" s="2" t="s">
        <v>5</v>
      </c>
      <c r="C2304" s="2" t="s">
        <v>121</v>
      </c>
      <c r="D2304" s="34" t="str">
        <f t="shared" si="35"/>
        <v>8148</v>
      </c>
      <c r="E2304" s="3">
        <v>3191.4</v>
      </c>
    </row>
    <row r="2305" spans="1:5" ht="14.5" x14ac:dyDescent="0.4">
      <c r="A2305" s="2" t="s">
        <v>20</v>
      </c>
      <c r="B2305" s="2" t="s">
        <v>5</v>
      </c>
      <c r="C2305" s="2" t="s">
        <v>121</v>
      </c>
      <c r="D2305" s="34" t="str">
        <f t="shared" si="35"/>
        <v>8148</v>
      </c>
      <c r="E2305" s="3">
        <v>3848.5</v>
      </c>
    </row>
    <row r="2306" spans="1:5" ht="14.5" x14ac:dyDescent="0.4">
      <c r="A2306" s="2" t="s">
        <v>21</v>
      </c>
      <c r="B2306" s="2" t="s">
        <v>5</v>
      </c>
      <c r="C2306" s="2" t="s">
        <v>121</v>
      </c>
      <c r="D2306" s="34" t="str">
        <f t="shared" si="35"/>
        <v>8148</v>
      </c>
      <c r="E2306" s="3">
        <v>3565.2</v>
      </c>
    </row>
    <row r="2307" spans="1:5" ht="14.5" x14ac:dyDescent="0.4">
      <c r="A2307" s="2" t="s">
        <v>22</v>
      </c>
      <c r="B2307" s="2" t="s">
        <v>5</v>
      </c>
      <c r="C2307" s="2" t="s">
        <v>121</v>
      </c>
      <c r="D2307" s="34" t="str">
        <f t="shared" ref="D2307:D2370" si="36">MID(C2307,2,4)</f>
        <v>8148</v>
      </c>
      <c r="E2307" s="3">
        <v>4056.3</v>
      </c>
    </row>
    <row r="2308" spans="1:5" ht="14.5" x14ac:dyDescent="0.4">
      <c r="A2308" s="2" t="s">
        <v>23</v>
      </c>
      <c r="B2308" s="2" t="s">
        <v>5</v>
      </c>
      <c r="C2308" s="2" t="s">
        <v>121</v>
      </c>
      <c r="D2308" s="34" t="str">
        <f t="shared" si="36"/>
        <v>8148</v>
      </c>
      <c r="E2308" s="3">
        <v>4784</v>
      </c>
    </row>
    <row r="2309" spans="1:5" ht="14.5" x14ac:dyDescent="0.4">
      <c r="A2309" s="2" t="s">
        <v>24</v>
      </c>
      <c r="B2309" s="2" t="s">
        <v>5</v>
      </c>
      <c r="C2309" s="2" t="s">
        <v>121</v>
      </c>
      <c r="D2309" s="34" t="str">
        <f t="shared" si="36"/>
        <v>8148</v>
      </c>
      <c r="E2309" s="3">
        <v>2436</v>
      </c>
    </row>
    <row r="2310" spans="1:5" ht="14.5" x14ac:dyDescent="0.4">
      <c r="A2310" s="2" t="s">
        <v>25</v>
      </c>
      <c r="B2310" s="2" t="s">
        <v>5</v>
      </c>
      <c r="C2310" s="2" t="s">
        <v>121</v>
      </c>
      <c r="D2310" s="34" t="str">
        <f t="shared" si="36"/>
        <v>8148</v>
      </c>
      <c r="E2310" s="3">
        <v>2919.6</v>
      </c>
    </row>
    <row r="2311" spans="1:5" ht="14.5" x14ac:dyDescent="0.4">
      <c r="A2311" s="2" t="s">
        <v>26</v>
      </c>
      <c r="B2311" s="2" t="s">
        <v>5</v>
      </c>
      <c r="C2311" s="2" t="s">
        <v>121</v>
      </c>
      <c r="D2311" s="34" t="str">
        <f t="shared" si="36"/>
        <v>8148</v>
      </c>
      <c r="E2311" s="3">
        <v>2286</v>
      </c>
    </row>
    <row r="2312" spans="1:5" ht="14.5" x14ac:dyDescent="0.4">
      <c r="A2312" s="2" t="s">
        <v>27</v>
      </c>
      <c r="B2312" s="2" t="s">
        <v>5</v>
      </c>
      <c r="C2312" s="2" t="s">
        <v>121</v>
      </c>
      <c r="D2312" s="34" t="str">
        <f t="shared" si="36"/>
        <v>8148</v>
      </c>
      <c r="E2312" s="3">
        <v>2460.5</v>
      </c>
    </row>
    <row r="2313" spans="1:5" ht="14.5" x14ac:dyDescent="0.4">
      <c r="A2313" s="2" t="s">
        <v>28</v>
      </c>
      <c r="B2313" s="2" t="s">
        <v>5</v>
      </c>
      <c r="C2313" s="2" t="s">
        <v>121</v>
      </c>
      <c r="D2313" s="34" t="str">
        <f t="shared" si="36"/>
        <v>8148</v>
      </c>
      <c r="E2313" s="3">
        <v>2538.5</v>
      </c>
    </row>
    <row r="2314" spans="1:5" ht="14.5" x14ac:dyDescent="0.4">
      <c r="A2314" s="2" t="s">
        <v>29</v>
      </c>
      <c r="B2314" s="2" t="s">
        <v>5</v>
      </c>
      <c r="C2314" s="2" t="s">
        <v>121</v>
      </c>
      <c r="D2314" s="34" t="str">
        <f t="shared" si="36"/>
        <v>8148</v>
      </c>
      <c r="E2314" s="3">
        <v>2521</v>
      </c>
    </row>
    <row r="2315" spans="1:5" ht="14.5" x14ac:dyDescent="0.4">
      <c r="A2315" s="2" t="s">
        <v>30</v>
      </c>
      <c r="B2315" s="2" t="s">
        <v>5</v>
      </c>
      <c r="C2315" s="2" t="s">
        <v>121</v>
      </c>
      <c r="D2315" s="34" t="str">
        <f t="shared" si="36"/>
        <v>8148</v>
      </c>
      <c r="E2315" s="3">
        <v>2853.6</v>
      </c>
    </row>
    <row r="2316" spans="1:5" ht="14.5" x14ac:dyDescent="0.4">
      <c r="A2316" s="2" t="s">
        <v>31</v>
      </c>
      <c r="B2316" s="2" t="s">
        <v>5</v>
      </c>
      <c r="C2316" s="2" t="s">
        <v>121</v>
      </c>
      <c r="D2316" s="34" t="str">
        <f t="shared" si="36"/>
        <v>8148</v>
      </c>
      <c r="E2316" s="3">
        <v>3047.7</v>
      </c>
    </row>
    <row r="2317" spans="1:5" ht="14.5" x14ac:dyDescent="0.4">
      <c r="A2317" s="2" t="s">
        <v>32</v>
      </c>
      <c r="B2317" s="2" t="s">
        <v>5</v>
      </c>
      <c r="C2317" s="2" t="s">
        <v>121</v>
      </c>
      <c r="D2317" s="34" t="str">
        <f t="shared" si="36"/>
        <v>8148</v>
      </c>
      <c r="E2317" s="3">
        <v>2902.3</v>
      </c>
    </row>
    <row r="2318" spans="1:5" ht="14.5" x14ac:dyDescent="0.4">
      <c r="A2318" s="2" t="s">
        <v>33</v>
      </c>
      <c r="B2318" s="2" t="s">
        <v>5</v>
      </c>
      <c r="C2318" s="2" t="s">
        <v>121</v>
      </c>
      <c r="D2318" s="34" t="str">
        <f t="shared" si="36"/>
        <v>8148</v>
      </c>
      <c r="E2318" s="3">
        <v>3036.9</v>
      </c>
    </row>
    <row r="2319" spans="1:5" ht="14.5" x14ac:dyDescent="0.4">
      <c r="A2319" s="2" t="s">
        <v>34</v>
      </c>
      <c r="B2319" s="2" t="s">
        <v>5</v>
      </c>
      <c r="C2319" s="2" t="s">
        <v>121</v>
      </c>
      <c r="D2319" s="34" t="str">
        <f t="shared" si="36"/>
        <v>8148</v>
      </c>
      <c r="E2319" s="3">
        <v>3070.9</v>
      </c>
    </row>
    <row r="2320" spans="1:5" ht="14.5" x14ac:dyDescent="0.4">
      <c r="A2320" s="2" t="s">
        <v>35</v>
      </c>
      <c r="B2320" s="2" t="s">
        <v>5</v>
      </c>
      <c r="C2320" s="2" t="s">
        <v>121</v>
      </c>
      <c r="D2320" s="34" t="str">
        <f t="shared" si="36"/>
        <v>8148</v>
      </c>
      <c r="E2320" s="3">
        <v>3097.9</v>
      </c>
    </row>
    <row r="2321" spans="1:5" ht="14.5" x14ac:dyDescent="0.4">
      <c r="A2321" s="2" t="s">
        <v>4</v>
      </c>
      <c r="B2321" s="2" t="s">
        <v>5</v>
      </c>
      <c r="C2321" s="2" t="s">
        <v>122</v>
      </c>
      <c r="D2321" s="34" t="str">
        <f t="shared" si="36"/>
        <v>8150</v>
      </c>
      <c r="E2321" s="3">
        <v>0</v>
      </c>
    </row>
    <row r="2322" spans="1:5" ht="14.5" x14ac:dyDescent="0.4">
      <c r="A2322" s="2" t="s">
        <v>7</v>
      </c>
      <c r="B2322" s="2" t="s">
        <v>5</v>
      </c>
      <c r="C2322" s="2" t="s">
        <v>122</v>
      </c>
      <c r="D2322" s="34" t="str">
        <f t="shared" si="36"/>
        <v>8150</v>
      </c>
      <c r="E2322" s="3">
        <v>0</v>
      </c>
    </row>
    <row r="2323" spans="1:5" ht="14.5" x14ac:dyDescent="0.4">
      <c r="A2323" s="2" t="s">
        <v>9</v>
      </c>
      <c r="B2323" s="2" t="s">
        <v>5</v>
      </c>
      <c r="C2323" s="2" t="s">
        <v>122</v>
      </c>
      <c r="D2323" s="34" t="str">
        <f t="shared" si="36"/>
        <v>8150</v>
      </c>
      <c r="E2323" s="3">
        <v>0</v>
      </c>
    </row>
    <row r="2324" spans="1:5" ht="14.5" x14ac:dyDescent="0.4">
      <c r="A2324" s="2" t="s">
        <v>10</v>
      </c>
      <c r="B2324" s="2" t="s">
        <v>5</v>
      </c>
      <c r="C2324" s="2" t="s">
        <v>122</v>
      </c>
      <c r="D2324" s="34" t="str">
        <f t="shared" si="36"/>
        <v>8150</v>
      </c>
      <c r="E2324" s="3">
        <v>193.1</v>
      </c>
    </row>
    <row r="2325" spans="1:5" ht="14.5" x14ac:dyDescent="0.4">
      <c r="A2325" s="2" t="s">
        <v>11</v>
      </c>
      <c r="B2325" s="2" t="s">
        <v>5</v>
      </c>
      <c r="C2325" s="2" t="s">
        <v>122</v>
      </c>
      <c r="D2325" s="34" t="str">
        <f t="shared" si="36"/>
        <v>8150</v>
      </c>
      <c r="E2325" s="3">
        <v>422.8</v>
      </c>
    </row>
    <row r="2326" spans="1:5" ht="14.5" x14ac:dyDescent="0.4">
      <c r="A2326" s="2" t="s">
        <v>12</v>
      </c>
      <c r="B2326" s="2" t="s">
        <v>5</v>
      </c>
      <c r="C2326" s="2" t="s">
        <v>122</v>
      </c>
      <c r="D2326" s="34" t="str">
        <f t="shared" si="36"/>
        <v>8150</v>
      </c>
      <c r="E2326" s="3">
        <v>498.9</v>
      </c>
    </row>
    <row r="2327" spans="1:5" ht="14.5" x14ac:dyDescent="0.4">
      <c r="A2327" s="2" t="s">
        <v>13</v>
      </c>
      <c r="B2327" s="2" t="s">
        <v>5</v>
      </c>
      <c r="C2327" s="2" t="s">
        <v>122</v>
      </c>
      <c r="D2327" s="34" t="str">
        <f t="shared" si="36"/>
        <v>8150</v>
      </c>
      <c r="E2327" s="3">
        <v>494.9</v>
      </c>
    </row>
    <row r="2328" spans="1:5" ht="14.5" x14ac:dyDescent="0.4">
      <c r="A2328" s="2" t="s">
        <v>14</v>
      </c>
      <c r="B2328" s="2" t="s">
        <v>5</v>
      </c>
      <c r="C2328" s="2" t="s">
        <v>122</v>
      </c>
      <c r="D2328" s="34" t="str">
        <f t="shared" si="36"/>
        <v>8150</v>
      </c>
      <c r="E2328" s="3">
        <v>428.3</v>
      </c>
    </row>
    <row r="2329" spans="1:5" ht="14.5" x14ac:dyDescent="0.4">
      <c r="A2329" s="2" t="s">
        <v>15</v>
      </c>
      <c r="B2329" s="2" t="s">
        <v>5</v>
      </c>
      <c r="C2329" s="2" t="s">
        <v>122</v>
      </c>
      <c r="D2329" s="34" t="str">
        <f t="shared" si="36"/>
        <v>8150</v>
      </c>
      <c r="E2329" s="3">
        <v>415.4</v>
      </c>
    </row>
    <row r="2330" spans="1:5" ht="14.5" x14ac:dyDescent="0.4">
      <c r="A2330" s="2" t="s">
        <v>16</v>
      </c>
      <c r="B2330" s="2" t="s">
        <v>5</v>
      </c>
      <c r="C2330" s="2" t="s">
        <v>122</v>
      </c>
      <c r="D2330" s="34" t="str">
        <f t="shared" si="36"/>
        <v>8150</v>
      </c>
      <c r="E2330" s="3">
        <v>464.3</v>
      </c>
    </row>
    <row r="2331" spans="1:5" ht="14.5" x14ac:dyDescent="0.4">
      <c r="A2331" s="2" t="s">
        <v>17</v>
      </c>
      <c r="B2331" s="2" t="s">
        <v>5</v>
      </c>
      <c r="C2331" s="2" t="s">
        <v>122</v>
      </c>
      <c r="D2331" s="34" t="str">
        <f t="shared" si="36"/>
        <v>8150</v>
      </c>
      <c r="E2331" s="3">
        <v>444.6</v>
      </c>
    </row>
    <row r="2332" spans="1:5" ht="14.5" x14ac:dyDescent="0.4">
      <c r="A2332" s="2" t="s">
        <v>18</v>
      </c>
      <c r="B2332" s="2" t="s">
        <v>5</v>
      </c>
      <c r="C2332" s="2" t="s">
        <v>122</v>
      </c>
      <c r="D2332" s="34" t="str">
        <f t="shared" si="36"/>
        <v>8150</v>
      </c>
      <c r="E2332" s="3">
        <v>529.4</v>
      </c>
    </row>
    <row r="2333" spans="1:5" ht="14.5" x14ac:dyDescent="0.4">
      <c r="A2333" s="2" t="s">
        <v>19</v>
      </c>
      <c r="B2333" s="2" t="s">
        <v>5</v>
      </c>
      <c r="C2333" s="2" t="s">
        <v>122</v>
      </c>
      <c r="D2333" s="34" t="str">
        <f t="shared" si="36"/>
        <v>8150</v>
      </c>
      <c r="E2333" s="3">
        <v>868.2</v>
      </c>
    </row>
    <row r="2334" spans="1:5" ht="14.5" x14ac:dyDescent="0.4">
      <c r="A2334" s="2" t="s">
        <v>20</v>
      </c>
      <c r="B2334" s="2" t="s">
        <v>5</v>
      </c>
      <c r="C2334" s="2" t="s">
        <v>122</v>
      </c>
      <c r="D2334" s="34" t="str">
        <f t="shared" si="36"/>
        <v>8150</v>
      </c>
      <c r="E2334" s="3">
        <v>836.9</v>
      </c>
    </row>
    <row r="2335" spans="1:5" ht="14.5" x14ac:dyDescent="0.4">
      <c r="A2335" s="2" t="s">
        <v>21</v>
      </c>
      <c r="B2335" s="2" t="s">
        <v>5</v>
      </c>
      <c r="C2335" s="2" t="s">
        <v>122</v>
      </c>
      <c r="D2335" s="34" t="str">
        <f t="shared" si="36"/>
        <v>8150</v>
      </c>
      <c r="E2335" s="3">
        <v>885.9</v>
      </c>
    </row>
    <row r="2336" spans="1:5" ht="14.5" x14ac:dyDescent="0.4">
      <c r="A2336" s="2" t="s">
        <v>22</v>
      </c>
      <c r="B2336" s="2" t="s">
        <v>5</v>
      </c>
      <c r="C2336" s="2" t="s">
        <v>122</v>
      </c>
      <c r="D2336" s="34" t="str">
        <f t="shared" si="36"/>
        <v>8150</v>
      </c>
      <c r="E2336" s="3">
        <v>993.2</v>
      </c>
    </row>
    <row r="2337" spans="1:5" ht="14.5" x14ac:dyDescent="0.4">
      <c r="A2337" s="2" t="s">
        <v>23</v>
      </c>
      <c r="B2337" s="2" t="s">
        <v>5</v>
      </c>
      <c r="C2337" s="2" t="s">
        <v>122</v>
      </c>
      <c r="D2337" s="34" t="str">
        <f t="shared" si="36"/>
        <v>8150</v>
      </c>
      <c r="E2337" s="3">
        <v>1051.5999999999999</v>
      </c>
    </row>
    <row r="2338" spans="1:5" ht="14.5" x14ac:dyDescent="0.4">
      <c r="A2338" s="2" t="s">
        <v>24</v>
      </c>
      <c r="B2338" s="2" t="s">
        <v>5</v>
      </c>
      <c r="C2338" s="2" t="s">
        <v>122</v>
      </c>
      <c r="D2338" s="34" t="str">
        <f t="shared" si="36"/>
        <v>8150</v>
      </c>
      <c r="E2338" s="3">
        <v>692.1</v>
      </c>
    </row>
    <row r="2339" spans="1:5" ht="14.5" x14ac:dyDescent="0.4">
      <c r="A2339" s="2" t="s">
        <v>25</v>
      </c>
      <c r="B2339" s="2" t="s">
        <v>5</v>
      </c>
      <c r="C2339" s="2" t="s">
        <v>122</v>
      </c>
      <c r="D2339" s="34" t="str">
        <f t="shared" si="36"/>
        <v>8150</v>
      </c>
      <c r="E2339" s="3">
        <v>281.60000000000002</v>
      </c>
    </row>
    <row r="2340" spans="1:5" ht="14.5" x14ac:dyDescent="0.4">
      <c r="A2340" s="2" t="s">
        <v>26</v>
      </c>
      <c r="B2340" s="2" t="s">
        <v>5</v>
      </c>
      <c r="C2340" s="2" t="s">
        <v>122</v>
      </c>
      <c r="D2340" s="34" t="str">
        <f t="shared" si="36"/>
        <v>8150</v>
      </c>
      <c r="E2340" s="3">
        <v>0</v>
      </c>
    </row>
    <row r="2341" spans="1:5" ht="14.5" x14ac:dyDescent="0.4">
      <c r="A2341" s="2" t="s">
        <v>27</v>
      </c>
      <c r="B2341" s="2" t="s">
        <v>5</v>
      </c>
      <c r="C2341" s="2" t="s">
        <v>122</v>
      </c>
      <c r="D2341" s="34" t="str">
        <f t="shared" si="36"/>
        <v>8150</v>
      </c>
      <c r="E2341" s="3">
        <v>0</v>
      </c>
    </row>
    <row r="2342" spans="1:5" ht="14.5" x14ac:dyDescent="0.4">
      <c r="A2342" s="2" t="s">
        <v>28</v>
      </c>
      <c r="B2342" s="2" t="s">
        <v>5</v>
      </c>
      <c r="C2342" s="2" t="s">
        <v>122</v>
      </c>
      <c r="D2342" s="34" t="str">
        <f t="shared" si="36"/>
        <v>8150</v>
      </c>
      <c r="E2342" s="3">
        <v>4</v>
      </c>
    </row>
    <row r="2343" spans="1:5" ht="14.5" x14ac:dyDescent="0.4">
      <c r="A2343" s="2" t="s">
        <v>29</v>
      </c>
      <c r="B2343" s="2" t="s">
        <v>5</v>
      </c>
      <c r="C2343" s="2" t="s">
        <v>122</v>
      </c>
      <c r="D2343" s="34" t="str">
        <f t="shared" si="36"/>
        <v>8150</v>
      </c>
      <c r="E2343" s="3">
        <v>0</v>
      </c>
    </row>
    <row r="2344" spans="1:5" ht="14.5" x14ac:dyDescent="0.4">
      <c r="A2344" s="2" t="s">
        <v>30</v>
      </c>
      <c r="B2344" s="2" t="s">
        <v>5</v>
      </c>
      <c r="C2344" s="2" t="s">
        <v>122</v>
      </c>
      <c r="D2344" s="34" t="str">
        <f t="shared" si="36"/>
        <v>8150</v>
      </c>
      <c r="E2344" s="3">
        <v>0</v>
      </c>
    </row>
    <row r="2345" spans="1:5" ht="14.5" x14ac:dyDescent="0.4">
      <c r="A2345" s="2" t="s">
        <v>31</v>
      </c>
      <c r="B2345" s="2" t="s">
        <v>5</v>
      </c>
      <c r="C2345" s="2" t="s">
        <v>122</v>
      </c>
      <c r="D2345" s="34" t="str">
        <f t="shared" si="36"/>
        <v>8150</v>
      </c>
      <c r="E2345" s="3">
        <v>0</v>
      </c>
    </row>
    <row r="2346" spans="1:5" ht="14.5" x14ac:dyDescent="0.4">
      <c r="A2346" s="2" t="s">
        <v>32</v>
      </c>
      <c r="B2346" s="2" t="s">
        <v>5</v>
      </c>
      <c r="C2346" s="2" t="s">
        <v>122</v>
      </c>
      <c r="D2346" s="34" t="str">
        <f t="shared" si="36"/>
        <v>8150</v>
      </c>
      <c r="E2346" s="3">
        <v>0</v>
      </c>
    </row>
    <row r="2347" spans="1:5" ht="14.5" x14ac:dyDescent="0.4">
      <c r="A2347" s="2" t="s">
        <v>33</v>
      </c>
      <c r="B2347" s="2" t="s">
        <v>5</v>
      </c>
      <c r="C2347" s="2" t="s">
        <v>122</v>
      </c>
      <c r="D2347" s="34" t="str">
        <f t="shared" si="36"/>
        <v>8150</v>
      </c>
      <c r="E2347" s="3">
        <v>0</v>
      </c>
    </row>
    <row r="2348" spans="1:5" ht="14.5" x14ac:dyDescent="0.4">
      <c r="A2348" s="2" t="s">
        <v>34</v>
      </c>
      <c r="B2348" s="2" t="s">
        <v>5</v>
      </c>
      <c r="C2348" s="2" t="s">
        <v>122</v>
      </c>
      <c r="D2348" s="34" t="str">
        <f t="shared" si="36"/>
        <v>8150</v>
      </c>
      <c r="E2348" s="3">
        <v>0</v>
      </c>
    </row>
    <row r="2349" spans="1:5" ht="14.5" x14ac:dyDescent="0.4">
      <c r="A2349" s="2" t="s">
        <v>35</v>
      </c>
      <c r="B2349" s="2" t="s">
        <v>5</v>
      </c>
      <c r="C2349" s="2" t="s">
        <v>122</v>
      </c>
      <c r="D2349" s="34" t="str">
        <f t="shared" si="36"/>
        <v>8150</v>
      </c>
      <c r="E2349" s="3">
        <v>0</v>
      </c>
    </row>
    <row r="2350" spans="1:5" ht="14.5" x14ac:dyDescent="0.4">
      <c r="A2350" s="2" t="s">
        <v>4</v>
      </c>
      <c r="B2350" s="2" t="s">
        <v>5</v>
      </c>
      <c r="C2350" s="2" t="s">
        <v>123</v>
      </c>
      <c r="D2350" s="34" t="str">
        <f t="shared" si="36"/>
        <v>8152</v>
      </c>
      <c r="E2350" s="3">
        <v>439.8</v>
      </c>
    </row>
    <row r="2351" spans="1:5" ht="14.5" x14ac:dyDescent="0.4">
      <c r="A2351" s="2" t="s">
        <v>7</v>
      </c>
      <c r="B2351" s="2" t="s">
        <v>5</v>
      </c>
      <c r="C2351" s="2" t="s">
        <v>123</v>
      </c>
      <c r="D2351" s="34" t="str">
        <f t="shared" si="36"/>
        <v>8152</v>
      </c>
      <c r="E2351" s="3">
        <v>516</v>
      </c>
    </row>
    <row r="2352" spans="1:5" ht="14.5" x14ac:dyDescent="0.4">
      <c r="A2352" s="2" t="s">
        <v>8</v>
      </c>
      <c r="B2352" s="2" t="s">
        <v>5</v>
      </c>
      <c r="C2352" s="2" t="s">
        <v>123</v>
      </c>
      <c r="D2352" s="34" t="str">
        <f t="shared" si="36"/>
        <v>8152</v>
      </c>
      <c r="E2352" s="3">
        <v>400</v>
      </c>
    </row>
    <row r="2353" spans="1:5" ht="14.5" x14ac:dyDescent="0.4">
      <c r="A2353" s="2" t="s">
        <v>9</v>
      </c>
      <c r="B2353" s="2" t="s">
        <v>5</v>
      </c>
      <c r="C2353" s="2" t="s">
        <v>123</v>
      </c>
      <c r="D2353" s="34" t="str">
        <f t="shared" si="36"/>
        <v>8152</v>
      </c>
      <c r="E2353" s="3">
        <v>388</v>
      </c>
    </row>
    <row r="2354" spans="1:5" ht="14.5" x14ac:dyDescent="0.4">
      <c r="A2354" s="2" t="s">
        <v>10</v>
      </c>
      <c r="B2354" s="2" t="s">
        <v>5</v>
      </c>
      <c r="C2354" s="2" t="s">
        <v>123</v>
      </c>
      <c r="D2354" s="34" t="str">
        <f t="shared" si="36"/>
        <v>8152</v>
      </c>
      <c r="E2354" s="3">
        <v>336</v>
      </c>
    </row>
    <row r="2355" spans="1:5" ht="14.5" x14ac:dyDescent="0.4">
      <c r="A2355" s="2" t="s">
        <v>11</v>
      </c>
      <c r="B2355" s="2" t="s">
        <v>5</v>
      </c>
      <c r="C2355" s="2" t="s">
        <v>123</v>
      </c>
      <c r="D2355" s="34" t="str">
        <f t="shared" si="36"/>
        <v>8152</v>
      </c>
      <c r="E2355" s="3">
        <v>316</v>
      </c>
    </row>
    <row r="2356" spans="1:5" ht="14.5" x14ac:dyDescent="0.4">
      <c r="A2356" s="2" t="s">
        <v>12</v>
      </c>
      <c r="B2356" s="2" t="s">
        <v>5</v>
      </c>
      <c r="C2356" s="2" t="s">
        <v>123</v>
      </c>
      <c r="D2356" s="34" t="str">
        <f t="shared" si="36"/>
        <v>8152</v>
      </c>
      <c r="E2356" s="3">
        <v>476</v>
      </c>
    </row>
    <row r="2357" spans="1:5" ht="14.5" x14ac:dyDescent="0.4">
      <c r="A2357" s="2" t="s">
        <v>13</v>
      </c>
      <c r="B2357" s="2" t="s">
        <v>5</v>
      </c>
      <c r="C2357" s="2" t="s">
        <v>123</v>
      </c>
      <c r="D2357" s="34" t="str">
        <f t="shared" si="36"/>
        <v>8152</v>
      </c>
      <c r="E2357" s="3">
        <v>232</v>
      </c>
    </row>
    <row r="2358" spans="1:5" ht="14.5" x14ac:dyDescent="0.4">
      <c r="A2358" s="2" t="s">
        <v>14</v>
      </c>
      <c r="B2358" s="2" t="s">
        <v>5</v>
      </c>
      <c r="C2358" s="2" t="s">
        <v>123</v>
      </c>
      <c r="D2358" s="34" t="str">
        <f t="shared" si="36"/>
        <v>8152</v>
      </c>
      <c r="E2358" s="3">
        <v>240</v>
      </c>
    </row>
    <row r="2359" spans="1:5" ht="14.5" x14ac:dyDescent="0.4">
      <c r="A2359" s="2" t="s">
        <v>15</v>
      </c>
      <c r="B2359" s="2" t="s">
        <v>5</v>
      </c>
      <c r="C2359" s="2" t="s">
        <v>123</v>
      </c>
      <c r="D2359" s="34" t="str">
        <f t="shared" si="36"/>
        <v>8152</v>
      </c>
      <c r="E2359" s="3">
        <v>272</v>
      </c>
    </row>
    <row r="2360" spans="1:5" ht="14.5" x14ac:dyDescent="0.4">
      <c r="A2360" s="2" t="s">
        <v>16</v>
      </c>
      <c r="B2360" s="2" t="s">
        <v>5</v>
      </c>
      <c r="C2360" s="2" t="s">
        <v>123</v>
      </c>
      <c r="D2360" s="34" t="str">
        <f t="shared" si="36"/>
        <v>8152</v>
      </c>
      <c r="E2360" s="3">
        <v>284</v>
      </c>
    </row>
    <row r="2361" spans="1:5" ht="14.5" x14ac:dyDescent="0.4">
      <c r="A2361" s="2" t="s">
        <v>17</v>
      </c>
      <c r="B2361" s="2" t="s">
        <v>5</v>
      </c>
      <c r="C2361" s="2" t="s">
        <v>123</v>
      </c>
      <c r="D2361" s="34" t="str">
        <f t="shared" si="36"/>
        <v>8152</v>
      </c>
      <c r="E2361" s="3">
        <v>312</v>
      </c>
    </row>
    <row r="2362" spans="1:5" ht="14.5" x14ac:dyDescent="0.4">
      <c r="A2362" s="2" t="s">
        <v>18</v>
      </c>
      <c r="B2362" s="2" t="s">
        <v>5</v>
      </c>
      <c r="C2362" s="2" t="s">
        <v>123</v>
      </c>
      <c r="D2362" s="34" t="str">
        <f t="shared" si="36"/>
        <v>8152</v>
      </c>
      <c r="E2362" s="3">
        <v>316</v>
      </c>
    </row>
    <row r="2363" spans="1:5" ht="14.5" x14ac:dyDescent="0.4">
      <c r="A2363" s="2" t="s">
        <v>19</v>
      </c>
      <c r="B2363" s="2" t="s">
        <v>5</v>
      </c>
      <c r="C2363" s="2" t="s">
        <v>123</v>
      </c>
      <c r="D2363" s="34" t="str">
        <f t="shared" si="36"/>
        <v>8152</v>
      </c>
      <c r="E2363" s="3">
        <v>376</v>
      </c>
    </row>
    <row r="2364" spans="1:5" ht="14.5" x14ac:dyDescent="0.4">
      <c r="A2364" s="2" t="s">
        <v>20</v>
      </c>
      <c r="B2364" s="2" t="s">
        <v>5</v>
      </c>
      <c r="C2364" s="2" t="s">
        <v>123</v>
      </c>
      <c r="D2364" s="34" t="str">
        <f t="shared" si="36"/>
        <v>8152</v>
      </c>
      <c r="E2364" s="3">
        <v>396</v>
      </c>
    </row>
    <row r="2365" spans="1:5" ht="14.5" x14ac:dyDescent="0.4">
      <c r="A2365" s="2" t="s">
        <v>21</v>
      </c>
      <c r="B2365" s="2" t="s">
        <v>5</v>
      </c>
      <c r="C2365" s="2" t="s">
        <v>123</v>
      </c>
      <c r="D2365" s="34" t="str">
        <f t="shared" si="36"/>
        <v>8152</v>
      </c>
      <c r="E2365" s="3">
        <v>432</v>
      </c>
    </row>
    <row r="2366" spans="1:5" ht="14.5" x14ac:dyDescent="0.4">
      <c r="A2366" s="2" t="s">
        <v>22</v>
      </c>
      <c r="B2366" s="2" t="s">
        <v>5</v>
      </c>
      <c r="C2366" s="2" t="s">
        <v>123</v>
      </c>
      <c r="D2366" s="34" t="str">
        <f t="shared" si="36"/>
        <v>8152</v>
      </c>
      <c r="E2366" s="3">
        <v>384</v>
      </c>
    </row>
    <row r="2367" spans="1:5" ht="14.5" x14ac:dyDescent="0.4">
      <c r="A2367" s="2" t="s">
        <v>23</v>
      </c>
      <c r="B2367" s="2" t="s">
        <v>5</v>
      </c>
      <c r="C2367" s="2" t="s">
        <v>123</v>
      </c>
      <c r="D2367" s="34" t="str">
        <f t="shared" si="36"/>
        <v>8152</v>
      </c>
      <c r="E2367" s="3">
        <v>368</v>
      </c>
    </row>
    <row r="2368" spans="1:5" ht="14.5" x14ac:dyDescent="0.4">
      <c r="A2368" s="2" t="s">
        <v>24</v>
      </c>
      <c r="B2368" s="2" t="s">
        <v>5</v>
      </c>
      <c r="C2368" s="2" t="s">
        <v>123</v>
      </c>
      <c r="D2368" s="34" t="str">
        <f t="shared" si="36"/>
        <v>8152</v>
      </c>
      <c r="E2368" s="3">
        <v>440</v>
      </c>
    </row>
    <row r="2369" spans="1:5" ht="14.5" x14ac:dyDescent="0.4">
      <c r="A2369" s="2" t="s">
        <v>25</v>
      </c>
      <c r="B2369" s="2" t="s">
        <v>5</v>
      </c>
      <c r="C2369" s="2" t="s">
        <v>123</v>
      </c>
      <c r="D2369" s="34" t="str">
        <f t="shared" si="36"/>
        <v>8152</v>
      </c>
      <c r="E2369" s="3">
        <v>456</v>
      </c>
    </row>
    <row r="2370" spans="1:5" ht="14.5" x14ac:dyDescent="0.4">
      <c r="A2370" s="2" t="s">
        <v>26</v>
      </c>
      <c r="B2370" s="2" t="s">
        <v>5</v>
      </c>
      <c r="C2370" s="2" t="s">
        <v>123</v>
      </c>
      <c r="D2370" s="34" t="str">
        <f t="shared" si="36"/>
        <v>8152</v>
      </c>
      <c r="E2370" s="3">
        <v>360</v>
      </c>
    </row>
    <row r="2371" spans="1:5" ht="14.5" x14ac:dyDescent="0.4">
      <c r="A2371" s="2" t="s">
        <v>27</v>
      </c>
      <c r="B2371" s="2" t="s">
        <v>5</v>
      </c>
      <c r="C2371" s="2" t="s">
        <v>123</v>
      </c>
      <c r="D2371" s="34" t="str">
        <f t="shared" ref="D2371:D2434" si="37">MID(C2371,2,4)</f>
        <v>8152</v>
      </c>
      <c r="E2371" s="3">
        <v>380</v>
      </c>
    </row>
    <row r="2372" spans="1:5" ht="14.5" x14ac:dyDescent="0.4">
      <c r="A2372" s="2" t="s">
        <v>28</v>
      </c>
      <c r="B2372" s="2" t="s">
        <v>5</v>
      </c>
      <c r="C2372" s="2" t="s">
        <v>123</v>
      </c>
      <c r="D2372" s="34" t="str">
        <f t="shared" si="37"/>
        <v>8152</v>
      </c>
      <c r="E2372" s="3">
        <v>360</v>
      </c>
    </row>
    <row r="2373" spans="1:5" ht="14.5" x14ac:dyDescent="0.4">
      <c r="A2373" s="2" t="s">
        <v>29</v>
      </c>
      <c r="B2373" s="2" t="s">
        <v>5</v>
      </c>
      <c r="C2373" s="2" t="s">
        <v>123</v>
      </c>
      <c r="D2373" s="34" t="str">
        <f t="shared" si="37"/>
        <v>8152</v>
      </c>
      <c r="E2373" s="3">
        <v>444</v>
      </c>
    </row>
    <row r="2374" spans="1:5" ht="14.5" x14ac:dyDescent="0.4">
      <c r="A2374" s="2" t="s">
        <v>30</v>
      </c>
      <c r="B2374" s="2" t="s">
        <v>5</v>
      </c>
      <c r="C2374" s="2" t="s">
        <v>123</v>
      </c>
      <c r="D2374" s="34" t="str">
        <f t="shared" si="37"/>
        <v>8152</v>
      </c>
      <c r="E2374" s="3">
        <v>432</v>
      </c>
    </row>
    <row r="2375" spans="1:5" ht="14.5" x14ac:dyDescent="0.4">
      <c r="A2375" s="2" t="s">
        <v>31</v>
      </c>
      <c r="B2375" s="2" t="s">
        <v>5</v>
      </c>
      <c r="C2375" s="2" t="s">
        <v>123</v>
      </c>
      <c r="D2375" s="34" t="str">
        <f t="shared" si="37"/>
        <v>8152</v>
      </c>
      <c r="E2375" s="3">
        <v>403.3</v>
      </c>
    </row>
    <row r="2376" spans="1:5" ht="14.5" x14ac:dyDescent="0.4">
      <c r="A2376" s="2" t="s">
        <v>32</v>
      </c>
      <c r="B2376" s="2" t="s">
        <v>5</v>
      </c>
      <c r="C2376" s="2" t="s">
        <v>123</v>
      </c>
      <c r="D2376" s="34" t="str">
        <f t="shared" si="37"/>
        <v>8152</v>
      </c>
      <c r="E2376" s="3">
        <v>492</v>
      </c>
    </row>
    <row r="2377" spans="1:5" ht="14.5" x14ac:dyDescent="0.4">
      <c r="A2377" s="2" t="s">
        <v>33</v>
      </c>
      <c r="B2377" s="2" t="s">
        <v>5</v>
      </c>
      <c r="C2377" s="2" t="s">
        <v>123</v>
      </c>
      <c r="D2377" s="34" t="str">
        <f t="shared" si="37"/>
        <v>8152</v>
      </c>
      <c r="E2377" s="3">
        <v>400</v>
      </c>
    </row>
    <row r="2378" spans="1:5" ht="14.5" x14ac:dyDescent="0.4">
      <c r="A2378" s="2" t="s">
        <v>34</v>
      </c>
      <c r="B2378" s="2" t="s">
        <v>5</v>
      </c>
      <c r="C2378" s="2" t="s">
        <v>123</v>
      </c>
      <c r="D2378" s="34" t="str">
        <f t="shared" si="37"/>
        <v>8152</v>
      </c>
      <c r="E2378" s="3">
        <v>359.3</v>
      </c>
    </row>
    <row r="2379" spans="1:5" ht="14.5" x14ac:dyDescent="0.4">
      <c r="A2379" s="2" t="s">
        <v>35</v>
      </c>
      <c r="B2379" s="2" t="s">
        <v>5</v>
      </c>
      <c r="C2379" s="2" t="s">
        <v>123</v>
      </c>
      <c r="D2379" s="34" t="str">
        <f t="shared" si="37"/>
        <v>8152</v>
      </c>
      <c r="E2379" s="3">
        <v>388</v>
      </c>
    </row>
    <row r="2380" spans="1:5" ht="14.5" x14ac:dyDescent="0.4">
      <c r="A2380" s="2" t="s">
        <v>14</v>
      </c>
      <c r="B2380" s="2" t="s">
        <v>5</v>
      </c>
      <c r="C2380" s="2" t="s">
        <v>124</v>
      </c>
      <c r="D2380" s="34" t="str">
        <f t="shared" si="37"/>
        <v>8158</v>
      </c>
      <c r="E2380" s="3">
        <v>0</v>
      </c>
    </row>
    <row r="2381" spans="1:5" ht="14.5" x14ac:dyDescent="0.4">
      <c r="A2381" s="2" t="s">
        <v>16</v>
      </c>
      <c r="B2381" s="2" t="s">
        <v>5</v>
      </c>
      <c r="C2381" s="2" t="s">
        <v>124</v>
      </c>
      <c r="D2381" s="34" t="str">
        <f t="shared" si="37"/>
        <v>8158</v>
      </c>
      <c r="E2381" s="3">
        <v>0</v>
      </c>
    </row>
    <row r="2382" spans="1:5" ht="14.5" x14ac:dyDescent="0.4">
      <c r="A2382" s="2" t="s">
        <v>28</v>
      </c>
      <c r="B2382" s="2" t="s">
        <v>5</v>
      </c>
      <c r="C2382" s="2" t="s">
        <v>124</v>
      </c>
      <c r="D2382" s="34" t="str">
        <f t="shared" si="37"/>
        <v>8158</v>
      </c>
      <c r="E2382" s="3">
        <v>0</v>
      </c>
    </row>
    <row r="2383" spans="1:5" ht="14.5" x14ac:dyDescent="0.4">
      <c r="A2383" s="2" t="s">
        <v>33</v>
      </c>
      <c r="B2383" s="2" t="s">
        <v>5</v>
      </c>
      <c r="C2383" s="2" t="s">
        <v>124</v>
      </c>
      <c r="D2383" s="34" t="str">
        <f t="shared" si="37"/>
        <v>8158</v>
      </c>
      <c r="E2383" s="3">
        <v>0</v>
      </c>
    </row>
    <row r="2384" spans="1:5" ht="14.5" x14ac:dyDescent="0.4">
      <c r="A2384" s="2" t="s">
        <v>4</v>
      </c>
      <c r="B2384" s="2" t="s">
        <v>5</v>
      </c>
      <c r="C2384" s="2" t="s">
        <v>125</v>
      </c>
      <c r="D2384" s="34" t="str">
        <f t="shared" si="37"/>
        <v>8166</v>
      </c>
      <c r="E2384" s="3">
        <v>51</v>
      </c>
    </row>
    <row r="2385" spans="1:5" ht="14.5" x14ac:dyDescent="0.4">
      <c r="A2385" s="2" t="s">
        <v>7</v>
      </c>
      <c r="B2385" s="2" t="s">
        <v>5</v>
      </c>
      <c r="C2385" s="2" t="s">
        <v>125</v>
      </c>
      <c r="D2385" s="34" t="str">
        <f t="shared" si="37"/>
        <v>8166</v>
      </c>
      <c r="E2385" s="3">
        <v>87</v>
      </c>
    </row>
    <row r="2386" spans="1:5" ht="14.5" x14ac:dyDescent="0.4">
      <c r="A2386" s="2" t="s">
        <v>8</v>
      </c>
      <c r="B2386" s="2" t="s">
        <v>5</v>
      </c>
      <c r="C2386" s="2" t="s">
        <v>125</v>
      </c>
      <c r="D2386" s="34" t="str">
        <f t="shared" si="37"/>
        <v>8166</v>
      </c>
      <c r="E2386" s="3">
        <v>48</v>
      </c>
    </row>
    <row r="2387" spans="1:5" ht="14.5" x14ac:dyDescent="0.4">
      <c r="A2387" s="2" t="s">
        <v>9</v>
      </c>
      <c r="B2387" s="2" t="s">
        <v>5</v>
      </c>
      <c r="C2387" s="2" t="s">
        <v>125</v>
      </c>
      <c r="D2387" s="34" t="str">
        <f t="shared" si="37"/>
        <v>8166</v>
      </c>
      <c r="E2387" s="3">
        <v>18</v>
      </c>
    </row>
    <row r="2388" spans="1:5" ht="14.5" x14ac:dyDescent="0.4">
      <c r="A2388" s="2" t="s">
        <v>10</v>
      </c>
      <c r="B2388" s="2" t="s">
        <v>5</v>
      </c>
      <c r="C2388" s="2" t="s">
        <v>125</v>
      </c>
      <c r="D2388" s="34" t="str">
        <f t="shared" si="37"/>
        <v>8166</v>
      </c>
      <c r="E2388" s="3">
        <v>9</v>
      </c>
    </row>
    <row r="2389" spans="1:5" ht="14.5" x14ac:dyDescent="0.4">
      <c r="A2389" s="2" t="s">
        <v>11</v>
      </c>
      <c r="B2389" s="2" t="s">
        <v>5</v>
      </c>
      <c r="C2389" s="2" t="s">
        <v>125</v>
      </c>
      <c r="D2389" s="34" t="str">
        <f t="shared" si="37"/>
        <v>8166</v>
      </c>
      <c r="E2389" s="3">
        <v>6</v>
      </c>
    </row>
    <row r="2390" spans="1:5" ht="14.5" x14ac:dyDescent="0.4">
      <c r="A2390" s="2" t="s">
        <v>12</v>
      </c>
      <c r="B2390" s="2" t="s">
        <v>5</v>
      </c>
      <c r="C2390" s="2" t="s">
        <v>125</v>
      </c>
      <c r="D2390" s="34" t="str">
        <f t="shared" si="37"/>
        <v>8166</v>
      </c>
      <c r="E2390" s="3">
        <v>63</v>
      </c>
    </row>
    <row r="2391" spans="1:5" ht="14.5" x14ac:dyDescent="0.4">
      <c r="A2391" s="2" t="s">
        <v>13</v>
      </c>
      <c r="B2391" s="2" t="s">
        <v>5</v>
      </c>
      <c r="C2391" s="2" t="s">
        <v>125</v>
      </c>
      <c r="D2391" s="34" t="str">
        <f t="shared" si="37"/>
        <v>8166</v>
      </c>
      <c r="E2391" s="3">
        <v>15</v>
      </c>
    </row>
    <row r="2392" spans="1:5" ht="14.5" x14ac:dyDescent="0.4">
      <c r="A2392" s="2" t="s">
        <v>14</v>
      </c>
      <c r="B2392" s="2" t="s">
        <v>5</v>
      </c>
      <c r="C2392" s="2" t="s">
        <v>125</v>
      </c>
      <c r="D2392" s="34" t="str">
        <f t="shared" si="37"/>
        <v>8166</v>
      </c>
      <c r="E2392" s="3">
        <v>21</v>
      </c>
    </row>
    <row r="2393" spans="1:5" ht="14.5" x14ac:dyDescent="0.4">
      <c r="A2393" s="2" t="s">
        <v>15</v>
      </c>
      <c r="B2393" s="2" t="s">
        <v>5</v>
      </c>
      <c r="C2393" s="2" t="s">
        <v>125</v>
      </c>
      <c r="D2393" s="34" t="str">
        <f t="shared" si="37"/>
        <v>8166</v>
      </c>
      <c r="E2393" s="3">
        <v>42</v>
      </c>
    </row>
    <row r="2394" spans="1:5" ht="14.5" x14ac:dyDescent="0.4">
      <c r="A2394" s="2" t="s">
        <v>16</v>
      </c>
      <c r="B2394" s="2" t="s">
        <v>5</v>
      </c>
      <c r="C2394" s="2" t="s">
        <v>125</v>
      </c>
      <c r="D2394" s="34" t="str">
        <f t="shared" si="37"/>
        <v>8166</v>
      </c>
      <c r="E2394" s="3">
        <v>39</v>
      </c>
    </row>
    <row r="2395" spans="1:5" ht="14.5" x14ac:dyDescent="0.4">
      <c r="A2395" s="2" t="s">
        <v>17</v>
      </c>
      <c r="B2395" s="2" t="s">
        <v>5</v>
      </c>
      <c r="C2395" s="2" t="s">
        <v>125</v>
      </c>
      <c r="D2395" s="34" t="str">
        <f t="shared" si="37"/>
        <v>8166</v>
      </c>
      <c r="E2395" s="3">
        <v>33</v>
      </c>
    </row>
    <row r="2396" spans="1:5" ht="14.5" x14ac:dyDescent="0.4">
      <c r="A2396" s="2" t="s">
        <v>18</v>
      </c>
      <c r="B2396" s="2" t="s">
        <v>5</v>
      </c>
      <c r="C2396" s="2" t="s">
        <v>125</v>
      </c>
      <c r="D2396" s="34" t="str">
        <f t="shared" si="37"/>
        <v>8166</v>
      </c>
      <c r="E2396" s="3">
        <v>12</v>
      </c>
    </row>
    <row r="2397" spans="1:5" ht="14.5" x14ac:dyDescent="0.4">
      <c r="A2397" s="2" t="s">
        <v>19</v>
      </c>
      <c r="B2397" s="2" t="s">
        <v>5</v>
      </c>
      <c r="C2397" s="2" t="s">
        <v>125</v>
      </c>
      <c r="D2397" s="34" t="str">
        <f t="shared" si="37"/>
        <v>8166</v>
      </c>
      <c r="E2397" s="3">
        <v>18</v>
      </c>
    </row>
    <row r="2398" spans="1:5" ht="14.5" x14ac:dyDescent="0.4">
      <c r="A2398" s="2" t="s">
        <v>20</v>
      </c>
      <c r="B2398" s="2" t="s">
        <v>5</v>
      </c>
      <c r="C2398" s="2" t="s">
        <v>125</v>
      </c>
      <c r="D2398" s="34" t="str">
        <f t="shared" si="37"/>
        <v>8166</v>
      </c>
      <c r="E2398" s="3">
        <v>18</v>
      </c>
    </row>
    <row r="2399" spans="1:5" ht="14.5" x14ac:dyDescent="0.4">
      <c r="A2399" s="2" t="s">
        <v>21</v>
      </c>
      <c r="B2399" s="2" t="s">
        <v>5</v>
      </c>
      <c r="C2399" s="2" t="s">
        <v>125</v>
      </c>
      <c r="D2399" s="34" t="str">
        <f t="shared" si="37"/>
        <v>8166</v>
      </c>
      <c r="E2399" s="3">
        <v>12</v>
      </c>
    </row>
    <row r="2400" spans="1:5" ht="14.5" x14ac:dyDescent="0.4">
      <c r="A2400" s="2" t="s">
        <v>22</v>
      </c>
      <c r="B2400" s="2" t="s">
        <v>5</v>
      </c>
      <c r="C2400" s="2" t="s">
        <v>125</v>
      </c>
      <c r="D2400" s="34" t="str">
        <f t="shared" si="37"/>
        <v>8166</v>
      </c>
      <c r="E2400" s="3">
        <v>27</v>
      </c>
    </row>
    <row r="2401" spans="1:5" ht="14.5" x14ac:dyDescent="0.4">
      <c r="A2401" s="2" t="s">
        <v>23</v>
      </c>
      <c r="B2401" s="2" t="s">
        <v>5</v>
      </c>
      <c r="C2401" s="2" t="s">
        <v>125</v>
      </c>
      <c r="D2401" s="34" t="str">
        <f t="shared" si="37"/>
        <v>8166</v>
      </c>
      <c r="E2401" s="3">
        <v>18</v>
      </c>
    </row>
    <row r="2402" spans="1:5" ht="14.5" x14ac:dyDescent="0.4">
      <c r="A2402" s="2" t="s">
        <v>24</v>
      </c>
      <c r="B2402" s="2" t="s">
        <v>5</v>
      </c>
      <c r="C2402" s="2" t="s">
        <v>125</v>
      </c>
      <c r="D2402" s="34" t="str">
        <f t="shared" si="37"/>
        <v>8166</v>
      </c>
      <c r="E2402" s="3">
        <v>30</v>
      </c>
    </row>
    <row r="2403" spans="1:5" ht="14.5" x14ac:dyDescent="0.4">
      <c r="A2403" s="2" t="s">
        <v>25</v>
      </c>
      <c r="B2403" s="2" t="s">
        <v>5</v>
      </c>
      <c r="C2403" s="2" t="s">
        <v>125</v>
      </c>
      <c r="D2403" s="34" t="str">
        <f t="shared" si="37"/>
        <v>8166</v>
      </c>
      <c r="E2403" s="3">
        <v>12</v>
      </c>
    </row>
    <row r="2404" spans="1:5" ht="14.5" x14ac:dyDescent="0.4">
      <c r="A2404" s="2" t="s">
        <v>26</v>
      </c>
      <c r="B2404" s="2" t="s">
        <v>5</v>
      </c>
      <c r="C2404" s="2" t="s">
        <v>125</v>
      </c>
      <c r="D2404" s="34" t="str">
        <f t="shared" si="37"/>
        <v>8166</v>
      </c>
      <c r="E2404" s="3">
        <v>15</v>
      </c>
    </row>
    <row r="2405" spans="1:5" ht="14.5" x14ac:dyDescent="0.4">
      <c r="A2405" s="2" t="s">
        <v>27</v>
      </c>
      <c r="B2405" s="2" t="s">
        <v>5</v>
      </c>
      <c r="C2405" s="2" t="s">
        <v>125</v>
      </c>
      <c r="D2405" s="34" t="str">
        <f t="shared" si="37"/>
        <v>8166</v>
      </c>
      <c r="E2405" s="3">
        <v>21</v>
      </c>
    </row>
    <row r="2406" spans="1:5" ht="14.5" x14ac:dyDescent="0.4">
      <c r="A2406" s="2" t="s">
        <v>28</v>
      </c>
      <c r="B2406" s="2" t="s">
        <v>5</v>
      </c>
      <c r="C2406" s="2" t="s">
        <v>125</v>
      </c>
      <c r="D2406" s="34" t="str">
        <f t="shared" si="37"/>
        <v>8166</v>
      </c>
      <c r="E2406" s="3">
        <v>9</v>
      </c>
    </row>
    <row r="2407" spans="1:5" ht="14.5" x14ac:dyDescent="0.4">
      <c r="A2407" s="2" t="s">
        <v>29</v>
      </c>
      <c r="B2407" s="2" t="s">
        <v>5</v>
      </c>
      <c r="C2407" s="2" t="s">
        <v>125</v>
      </c>
      <c r="D2407" s="34" t="str">
        <f t="shared" si="37"/>
        <v>8166</v>
      </c>
      <c r="E2407" s="3">
        <v>15</v>
      </c>
    </row>
    <row r="2408" spans="1:5" ht="14.5" x14ac:dyDescent="0.4">
      <c r="A2408" s="2" t="s">
        <v>30</v>
      </c>
      <c r="B2408" s="2" t="s">
        <v>5</v>
      </c>
      <c r="C2408" s="2" t="s">
        <v>125</v>
      </c>
      <c r="D2408" s="34" t="str">
        <f t="shared" si="37"/>
        <v>8166</v>
      </c>
      <c r="E2408" s="3">
        <v>21</v>
      </c>
    </row>
    <row r="2409" spans="1:5" ht="14.5" x14ac:dyDescent="0.4">
      <c r="A2409" s="2" t="s">
        <v>31</v>
      </c>
      <c r="B2409" s="2" t="s">
        <v>5</v>
      </c>
      <c r="C2409" s="2" t="s">
        <v>125</v>
      </c>
      <c r="D2409" s="34" t="str">
        <f t="shared" si="37"/>
        <v>8166</v>
      </c>
      <c r="E2409" s="3">
        <v>24</v>
      </c>
    </row>
    <row r="2410" spans="1:5" ht="14.5" x14ac:dyDescent="0.4">
      <c r="A2410" s="2" t="s">
        <v>32</v>
      </c>
      <c r="B2410" s="2" t="s">
        <v>5</v>
      </c>
      <c r="C2410" s="2" t="s">
        <v>125</v>
      </c>
      <c r="D2410" s="34" t="str">
        <f t="shared" si="37"/>
        <v>8166</v>
      </c>
      <c r="E2410" s="3">
        <v>18</v>
      </c>
    </row>
    <row r="2411" spans="1:5" ht="14.5" x14ac:dyDescent="0.4">
      <c r="A2411" s="2" t="s">
        <v>33</v>
      </c>
      <c r="B2411" s="2" t="s">
        <v>5</v>
      </c>
      <c r="C2411" s="2" t="s">
        <v>125</v>
      </c>
      <c r="D2411" s="34" t="str">
        <f t="shared" si="37"/>
        <v>8166</v>
      </c>
      <c r="E2411" s="3">
        <v>15</v>
      </c>
    </row>
    <row r="2412" spans="1:5" ht="14.5" x14ac:dyDescent="0.4">
      <c r="A2412" s="2" t="s">
        <v>34</v>
      </c>
      <c r="B2412" s="2" t="s">
        <v>5</v>
      </c>
      <c r="C2412" s="2" t="s">
        <v>125</v>
      </c>
      <c r="D2412" s="34" t="str">
        <f t="shared" si="37"/>
        <v>8166</v>
      </c>
      <c r="E2412" s="3">
        <v>9</v>
      </c>
    </row>
    <row r="2413" spans="1:5" ht="14.5" x14ac:dyDescent="0.4">
      <c r="A2413" s="2" t="s">
        <v>35</v>
      </c>
      <c r="B2413" s="2" t="s">
        <v>5</v>
      </c>
      <c r="C2413" s="2" t="s">
        <v>125</v>
      </c>
      <c r="D2413" s="34" t="str">
        <f t="shared" si="37"/>
        <v>8166</v>
      </c>
      <c r="E2413" s="3">
        <v>12</v>
      </c>
    </row>
    <row r="2414" spans="1:5" ht="14.5" x14ac:dyDescent="0.4">
      <c r="A2414" s="2" t="s">
        <v>4</v>
      </c>
      <c r="B2414" s="2" t="s">
        <v>5</v>
      </c>
      <c r="C2414" s="2" t="s">
        <v>126</v>
      </c>
      <c r="D2414" s="34" t="str">
        <f t="shared" si="37"/>
        <v>8175</v>
      </c>
      <c r="E2414" s="3">
        <v>907</v>
      </c>
    </row>
    <row r="2415" spans="1:5" ht="14.5" x14ac:dyDescent="0.4">
      <c r="A2415" s="2" t="s">
        <v>7</v>
      </c>
      <c r="B2415" s="2" t="s">
        <v>5</v>
      </c>
      <c r="C2415" s="2" t="s">
        <v>126</v>
      </c>
      <c r="D2415" s="34" t="str">
        <f t="shared" si="37"/>
        <v>8175</v>
      </c>
      <c r="E2415" s="3">
        <v>1023</v>
      </c>
    </row>
    <row r="2416" spans="1:5" ht="14.5" x14ac:dyDescent="0.4">
      <c r="A2416" s="2" t="s">
        <v>8</v>
      </c>
      <c r="B2416" s="2" t="s">
        <v>5</v>
      </c>
      <c r="C2416" s="2" t="s">
        <v>126</v>
      </c>
      <c r="D2416" s="34" t="str">
        <f t="shared" si="37"/>
        <v>8175</v>
      </c>
      <c r="E2416" s="3">
        <v>791.7</v>
      </c>
    </row>
    <row r="2417" spans="1:5" ht="14.5" x14ac:dyDescent="0.4">
      <c r="A2417" s="2" t="s">
        <v>9</v>
      </c>
      <c r="B2417" s="2" t="s">
        <v>5</v>
      </c>
      <c r="C2417" s="2" t="s">
        <v>126</v>
      </c>
      <c r="D2417" s="34" t="str">
        <f t="shared" si="37"/>
        <v>8175</v>
      </c>
      <c r="E2417" s="3">
        <v>776.4</v>
      </c>
    </row>
    <row r="2418" spans="1:5" ht="14.5" x14ac:dyDescent="0.4">
      <c r="A2418" s="2" t="s">
        <v>10</v>
      </c>
      <c r="B2418" s="2" t="s">
        <v>5</v>
      </c>
      <c r="C2418" s="2" t="s">
        <v>126</v>
      </c>
      <c r="D2418" s="34" t="str">
        <f t="shared" si="37"/>
        <v>8175</v>
      </c>
      <c r="E2418" s="3">
        <v>691.9</v>
      </c>
    </row>
    <row r="2419" spans="1:5" ht="14.5" x14ac:dyDescent="0.4">
      <c r="A2419" s="2" t="s">
        <v>11</v>
      </c>
      <c r="B2419" s="2" t="s">
        <v>5</v>
      </c>
      <c r="C2419" s="2" t="s">
        <v>126</v>
      </c>
      <c r="D2419" s="34" t="str">
        <f t="shared" si="37"/>
        <v>8175</v>
      </c>
      <c r="E2419" s="3">
        <v>615.1</v>
      </c>
    </row>
    <row r="2420" spans="1:5" ht="14.5" x14ac:dyDescent="0.4">
      <c r="A2420" s="2" t="s">
        <v>12</v>
      </c>
      <c r="B2420" s="2" t="s">
        <v>5</v>
      </c>
      <c r="C2420" s="2" t="s">
        <v>126</v>
      </c>
      <c r="D2420" s="34" t="str">
        <f t="shared" si="37"/>
        <v>8175</v>
      </c>
      <c r="E2420" s="3">
        <v>747.2</v>
      </c>
    </row>
    <row r="2421" spans="1:5" ht="14.5" x14ac:dyDescent="0.4">
      <c r="A2421" s="2" t="s">
        <v>13</v>
      </c>
      <c r="B2421" s="2" t="s">
        <v>5</v>
      </c>
      <c r="C2421" s="2" t="s">
        <v>126</v>
      </c>
      <c r="D2421" s="34" t="str">
        <f t="shared" si="37"/>
        <v>8175</v>
      </c>
      <c r="E2421" s="3">
        <v>796.4</v>
      </c>
    </row>
    <row r="2422" spans="1:5" ht="14.5" x14ac:dyDescent="0.4">
      <c r="A2422" s="2" t="s">
        <v>14</v>
      </c>
      <c r="B2422" s="2" t="s">
        <v>5</v>
      </c>
      <c r="C2422" s="2" t="s">
        <v>126</v>
      </c>
      <c r="D2422" s="34" t="str">
        <f t="shared" si="37"/>
        <v>8175</v>
      </c>
      <c r="E2422" s="3">
        <v>676.9</v>
      </c>
    </row>
    <row r="2423" spans="1:5" ht="14.5" x14ac:dyDescent="0.4">
      <c r="A2423" s="2" t="s">
        <v>15</v>
      </c>
      <c r="B2423" s="2" t="s">
        <v>5</v>
      </c>
      <c r="C2423" s="2" t="s">
        <v>126</v>
      </c>
      <c r="D2423" s="34" t="str">
        <f t="shared" si="37"/>
        <v>8175</v>
      </c>
      <c r="E2423" s="3">
        <v>684.5</v>
      </c>
    </row>
    <row r="2424" spans="1:5" ht="14.5" x14ac:dyDescent="0.4">
      <c r="A2424" s="2" t="s">
        <v>16</v>
      </c>
      <c r="B2424" s="2" t="s">
        <v>5</v>
      </c>
      <c r="C2424" s="2" t="s">
        <v>126</v>
      </c>
      <c r="D2424" s="34" t="str">
        <f t="shared" si="37"/>
        <v>8175</v>
      </c>
      <c r="E2424" s="3">
        <v>621.20000000000005</v>
      </c>
    </row>
    <row r="2425" spans="1:5" ht="14.5" x14ac:dyDescent="0.4">
      <c r="A2425" s="2" t="s">
        <v>17</v>
      </c>
      <c r="B2425" s="2" t="s">
        <v>5</v>
      </c>
      <c r="C2425" s="2" t="s">
        <v>126</v>
      </c>
      <c r="D2425" s="34" t="str">
        <f t="shared" si="37"/>
        <v>8175</v>
      </c>
      <c r="E2425" s="3">
        <v>659.4</v>
      </c>
    </row>
    <row r="2426" spans="1:5" ht="14.5" x14ac:dyDescent="0.4">
      <c r="A2426" s="2" t="s">
        <v>18</v>
      </c>
      <c r="B2426" s="2" t="s">
        <v>5</v>
      </c>
      <c r="C2426" s="2" t="s">
        <v>126</v>
      </c>
      <c r="D2426" s="34" t="str">
        <f t="shared" si="37"/>
        <v>8175</v>
      </c>
      <c r="E2426" s="3">
        <v>756.1</v>
      </c>
    </row>
    <row r="2427" spans="1:5" ht="14.5" x14ac:dyDescent="0.4">
      <c r="A2427" s="2" t="s">
        <v>19</v>
      </c>
      <c r="B2427" s="2" t="s">
        <v>5</v>
      </c>
      <c r="C2427" s="2" t="s">
        <v>126</v>
      </c>
      <c r="D2427" s="34" t="str">
        <f t="shared" si="37"/>
        <v>8175</v>
      </c>
      <c r="E2427" s="3">
        <v>839.1</v>
      </c>
    </row>
    <row r="2428" spans="1:5" ht="14.5" x14ac:dyDescent="0.4">
      <c r="A2428" s="2" t="s">
        <v>20</v>
      </c>
      <c r="B2428" s="2" t="s">
        <v>5</v>
      </c>
      <c r="C2428" s="2" t="s">
        <v>126</v>
      </c>
      <c r="D2428" s="34" t="str">
        <f t="shared" si="37"/>
        <v>8175</v>
      </c>
      <c r="E2428" s="3">
        <v>847.1</v>
      </c>
    </row>
    <row r="2429" spans="1:5" ht="14.5" x14ac:dyDescent="0.4">
      <c r="A2429" s="2" t="s">
        <v>21</v>
      </c>
      <c r="B2429" s="2" t="s">
        <v>5</v>
      </c>
      <c r="C2429" s="2" t="s">
        <v>126</v>
      </c>
      <c r="D2429" s="34" t="str">
        <f t="shared" si="37"/>
        <v>8175</v>
      </c>
      <c r="E2429" s="3">
        <v>662.8</v>
      </c>
    </row>
    <row r="2430" spans="1:5" ht="14.5" x14ac:dyDescent="0.4">
      <c r="A2430" s="2" t="s">
        <v>22</v>
      </c>
      <c r="B2430" s="2" t="s">
        <v>5</v>
      </c>
      <c r="C2430" s="2" t="s">
        <v>126</v>
      </c>
      <c r="D2430" s="34" t="str">
        <f t="shared" si="37"/>
        <v>8175</v>
      </c>
      <c r="E2430" s="3">
        <v>491.1</v>
      </c>
    </row>
    <row r="2431" spans="1:5" ht="14.5" x14ac:dyDescent="0.4">
      <c r="A2431" s="2" t="s">
        <v>23</v>
      </c>
      <c r="B2431" s="2" t="s">
        <v>5</v>
      </c>
      <c r="C2431" s="2" t="s">
        <v>126</v>
      </c>
      <c r="D2431" s="34" t="str">
        <f t="shared" si="37"/>
        <v>8175</v>
      </c>
      <c r="E2431" s="3">
        <v>436.6</v>
      </c>
    </row>
    <row r="2432" spans="1:5" ht="14.5" x14ac:dyDescent="0.4">
      <c r="A2432" s="2" t="s">
        <v>24</v>
      </c>
      <c r="B2432" s="2" t="s">
        <v>5</v>
      </c>
      <c r="C2432" s="2" t="s">
        <v>126</v>
      </c>
      <c r="D2432" s="34" t="str">
        <f t="shared" si="37"/>
        <v>8175</v>
      </c>
      <c r="E2432" s="3">
        <v>406.1</v>
      </c>
    </row>
    <row r="2433" spans="1:5" ht="14.5" x14ac:dyDescent="0.4">
      <c r="A2433" s="2" t="s">
        <v>25</v>
      </c>
      <c r="B2433" s="2" t="s">
        <v>5</v>
      </c>
      <c r="C2433" s="2" t="s">
        <v>126</v>
      </c>
      <c r="D2433" s="34" t="str">
        <f t="shared" si="37"/>
        <v>8175</v>
      </c>
      <c r="E2433" s="3">
        <v>406.3</v>
      </c>
    </row>
    <row r="2434" spans="1:5" ht="14.5" x14ac:dyDescent="0.4">
      <c r="A2434" s="2" t="s">
        <v>26</v>
      </c>
      <c r="B2434" s="2" t="s">
        <v>5</v>
      </c>
      <c r="C2434" s="2" t="s">
        <v>126</v>
      </c>
      <c r="D2434" s="34" t="str">
        <f t="shared" si="37"/>
        <v>8175</v>
      </c>
      <c r="E2434" s="3">
        <v>343.8</v>
      </c>
    </row>
    <row r="2435" spans="1:5" ht="14.5" x14ac:dyDescent="0.4">
      <c r="A2435" s="2" t="s">
        <v>27</v>
      </c>
      <c r="B2435" s="2" t="s">
        <v>5</v>
      </c>
      <c r="C2435" s="2" t="s">
        <v>126</v>
      </c>
      <c r="D2435" s="34" t="str">
        <f t="shared" ref="D2435:D2498" si="38">MID(C2435,2,4)</f>
        <v>8175</v>
      </c>
      <c r="E2435" s="3">
        <v>417.8</v>
      </c>
    </row>
    <row r="2436" spans="1:5" ht="14.5" x14ac:dyDescent="0.4">
      <c r="A2436" s="2" t="s">
        <v>28</v>
      </c>
      <c r="B2436" s="2" t="s">
        <v>5</v>
      </c>
      <c r="C2436" s="2" t="s">
        <v>126</v>
      </c>
      <c r="D2436" s="34" t="str">
        <f t="shared" si="38"/>
        <v>8175</v>
      </c>
      <c r="E2436" s="3">
        <v>458.4</v>
      </c>
    </row>
    <row r="2437" spans="1:5" ht="14.5" x14ac:dyDescent="0.4">
      <c r="A2437" s="2" t="s">
        <v>29</v>
      </c>
      <c r="B2437" s="2" t="s">
        <v>5</v>
      </c>
      <c r="C2437" s="2" t="s">
        <v>126</v>
      </c>
      <c r="D2437" s="34" t="str">
        <f t="shared" si="38"/>
        <v>8175</v>
      </c>
      <c r="E2437" s="3">
        <v>355</v>
      </c>
    </row>
    <row r="2438" spans="1:5" ht="14.5" x14ac:dyDescent="0.4">
      <c r="A2438" s="2" t="s">
        <v>30</v>
      </c>
      <c r="B2438" s="2" t="s">
        <v>5</v>
      </c>
      <c r="C2438" s="2" t="s">
        <v>126</v>
      </c>
      <c r="D2438" s="34" t="str">
        <f t="shared" si="38"/>
        <v>8175</v>
      </c>
      <c r="E2438" s="3">
        <v>429.3</v>
      </c>
    </row>
    <row r="2439" spans="1:5" ht="14.5" x14ac:dyDescent="0.4">
      <c r="A2439" s="2" t="s">
        <v>31</v>
      </c>
      <c r="B2439" s="2" t="s">
        <v>5</v>
      </c>
      <c r="C2439" s="2" t="s">
        <v>126</v>
      </c>
      <c r="D2439" s="34" t="str">
        <f t="shared" si="38"/>
        <v>8175</v>
      </c>
      <c r="E2439" s="3">
        <v>424.1</v>
      </c>
    </row>
    <row r="2440" spans="1:5" ht="14.5" x14ac:dyDescent="0.4">
      <c r="A2440" s="2" t="s">
        <v>32</v>
      </c>
      <c r="B2440" s="2" t="s">
        <v>5</v>
      </c>
      <c r="C2440" s="2" t="s">
        <v>126</v>
      </c>
      <c r="D2440" s="34" t="str">
        <f t="shared" si="38"/>
        <v>8175</v>
      </c>
      <c r="E2440" s="3">
        <v>423.7</v>
      </c>
    </row>
    <row r="2441" spans="1:5" ht="14.5" x14ac:dyDescent="0.4">
      <c r="A2441" s="2" t="s">
        <v>33</v>
      </c>
      <c r="B2441" s="2" t="s">
        <v>5</v>
      </c>
      <c r="C2441" s="2" t="s">
        <v>126</v>
      </c>
      <c r="D2441" s="34" t="str">
        <f t="shared" si="38"/>
        <v>8175</v>
      </c>
      <c r="E2441" s="3">
        <v>339.9</v>
      </c>
    </row>
    <row r="2442" spans="1:5" ht="14.5" x14ac:dyDescent="0.4">
      <c r="A2442" s="2" t="s">
        <v>34</v>
      </c>
      <c r="B2442" s="2" t="s">
        <v>5</v>
      </c>
      <c r="C2442" s="2" t="s">
        <v>126</v>
      </c>
      <c r="D2442" s="34" t="str">
        <f t="shared" si="38"/>
        <v>8175</v>
      </c>
      <c r="E2442" s="3">
        <v>364.7</v>
      </c>
    </row>
    <row r="2443" spans="1:5" ht="14.5" x14ac:dyDescent="0.4">
      <c r="A2443" s="2" t="s">
        <v>35</v>
      </c>
      <c r="B2443" s="2" t="s">
        <v>5</v>
      </c>
      <c r="C2443" s="2" t="s">
        <v>126</v>
      </c>
      <c r="D2443" s="34" t="str">
        <f t="shared" si="38"/>
        <v>8175</v>
      </c>
      <c r="E2443" s="3">
        <v>316.89999999999998</v>
      </c>
    </row>
    <row r="2444" spans="1:5" ht="14.5" x14ac:dyDescent="0.4">
      <c r="A2444" s="2" t="s">
        <v>4</v>
      </c>
      <c r="B2444" s="2" t="s">
        <v>5</v>
      </c>
      <c r="C2444" s="2" t="s">
        <v>127</v>
      </c>
      <c r="D2444" s="34" t="str">
        <f t="shared" si="38"/>
        <v>8180</v>
      </c>
      <c r="E2444" s="3">
        <v>276</v>
      </c>
    </row>
    <row r="2445" spans="1:5" ht="14.5" x14ac:dyDescent="0.4">
      <c r="A2445" s="2" t="s">
        <v>7</v>
      </c>
      <c r="B2445" s="2" t="s">
        <v>5</v>
      </c>
      <c r="C2445" s="2" t="s">
        <v>127</v>
      </c>
      <c r="D2445" s="34" t="str">
        <f t="shared" si="38"/>
        <v>8180</v>
      </c>
      <c r="E2445" s="3">
        <v>590</v>
      </c>
    </row>
    <row r="2446" spans="1:5" ht="14.5" x14ac:dyDescent="0.4">
      <c r="A2446" s="2" t="s">
        <v>8</v>
      </c>
      <c r="B2446" s="2" t="s">
        <v>5</v>
      </c>
      <c r="C2446" s="2" t="s">
        <v>127</v>
      </c>
      <c r="D2446" s="34" t="str">
        <f t="shared" si="38"/>
        <v>8180</v>
      </c>
      <c r="E2446" s="3">
        <v>518.57000000000005</v>
      </c>
    </row>
    <row r="2447" spans="1:5" ht="14.5" x14ac:dyDescent="0.4">
      <c r="A2447" s="2" t="s">
        <v>9</v>
      </c>
      <c r="B2447" s="2" t="s">
        <v>5</v>
      </c>
      <c r="C2447" s="2" t="s">
        <v>127</v>
      </c>
      <c r="D2447" s="34" t="str">
        <f t="shared" si="38"/>
        <v>8180</v>
      </c>
      <c r="E2447" s="3">
        <v>603.95000000000005</v>
      </c>
    </row>
    <row r="2448" spans="1:5" ht="14.5" x14ac:dyDescent="0.4">
      <c r="A2448" s="2" t="s">
        <v>10</v>
      </c>
      <c r="B2448" s="2" t="s">
        <v>5</v>
      </c>
      <c r="C2448" s="2" t="s">
        <v>127</v>
      </c>
      <c r="D2448" s="34" t="str">
        <f t="shared" si="38"/>
        <v>8180</v>
      </c>
      <c r="E2448" s="3">
        <v>466.93</v>
      </c>
    </row>
    <row r="2449" spans="1:5" ht="14.5" x14ac:dyDescent="0.4">
      <c r="A2449" s="2" t="s">
        <v>11</v>
      </c>
      <c r="B2449" s="2" t="s">
        <v>5</v>
      </c>
      <c r="C2449" s="2" t="s">
        <v>127</v>
      </c>
      <c r="D2449" s="34" t="str">
        <f t="shared" si="38"/>
        <v>8180</v>
      </c>
      <c r="E2449" s="3">
        <v>727.12</v>
      </c>
    </row>
    <row r="2450" spans="1:5" ht="14.5" x14ac:dyDescent="0.4">
      <c r="A2450" s="2" t="s">
        <v>12</v>
      </c>
      <c r="B2450" s="2" t="s">
        <v>5</v>
      </c>
      <c r="C2450" s="2" t="s">
        <v>127</v>
      </c>
      <c r="D2450" s="34" t="str">
        <f t="shared" si="38"/>
        <v>8180</v>
      </c>
      <c r="E2450" s="3">
        <v>1012.42</v>
      </c>
    </row>
    <row r="2451" spans="1:5" ht="14.5" x14ac:dyDescent="0.4">
      <c r="A2451" s="2" t="s">
        <v>13</v>
      </c>
      <c r="B2451" s="2" t="s">
        <v>5</v>
      </c>
      <c r="C2451" s="2" t="s">
        <v>127</v>
      </c>
      <c r="D2451" s="34" t="str">
        <f t="shared" si="38"/>
        <v>8180</v>
      </c>
      <c r="E2451" s="3">
        <v>900.41</v>
      </c>
    </row>
    <row r="2452" spans="1:5" ht="14.5" x14ac:dyDescent="0.4">
      <c r="A2452" s="2" t="s">
        <v>14</v>
      </c>
      <c r="B2452" s="2" t="s">
        <v>5</v>
      </c>
      <c r="C2452" s="2" t="s">
        <v>127</v>
      </c>
      <c r="D2452" s="34" t="str">
        <f t="shared" si="38"/>
        <v>8180</v>
      </c>
      <c r="E2452" s="3">
        <v>905.24</v>
      </c>
    </row>
    <row r="2453" spans="1:5" ht="14.5" x14ac:dyDescent="0.4">
      <c r="A2453" s="2" t="s">
        <v>15</v>
      </c>
      <c r="B2453" s="2" t="s">
        <v>5</v>
      </c>
      <c r="C2453" s="2" t="s">
        <v>127</v>
      </c>
      <c r="D2453" s="34" t="str">
        <f t="shared" si="38"/>
        <v>8180</v>
      </c>
      <c r="E2453" s="3">
        <v>1107.1400000000001</v>
      </c>
    </row>
    <row r="2454" spans="1:5" ht="14.5" x14ac:dyDescent="0.4">
      <c r="A2454" s="2" t="s">
        <v>16</v>
      </c>
      <c r="B2454" s="2" t="s">
        <v>5</v>
      </c>
      <c r="C2454" s="2" t="s">
        <v>127</v>
      </c>
      <c r="D2454" s="34" t="str">
        <f t="shared" si="38"/>
        <v>8180</v>
      </c>
      <c r="E2454" s="3">
        <v>2029.27</v>
      </c>
    </row>
    <row r="2455" spans="1:5" ht="14.5" x14ac:dyDescent="0.4">
      <c r="A2455" s="2" t="s">
        <v>17</v>
      </c>
      <c r="B2455" s="2" t="s">
        <v>5</v>
      </c>
      <c r="C2455" s="2" t="s">
        <v>127</v>
      </c>
      <c r="D2455" s="34" t="str">
        <f t="shared" si="38"/>
        <v>8180</v>
      </c>
      <c r="E2455" s="3">
        <v>1561.9</v>
      </c>
    </row>
    <row r="2456" spans="1:5" ht="14.5" x14ac:dyDescent="0.4">
      <c r="A2456" s="2" t="s">
        <v>18</v>
      </c>
      <c r="B2456" s="2" t="s">
        <v>5</v>
      </c>
      <c r="C2456" s="2" t="s">
        <v>127</v>
      </c>
      <c r="D2456" s="34" t="str">
        <f t="shared" si="38"/>
        <v>8180</v>
      </c>
      <c r="E2456" s="3">
        <v>975.24</v>
      </c>
    </row>
    <row r="2457" spans="1:5" ht="14.5" x14ac:dyDescent="0.4">
      <c r="A2457" s="2" t="s">
        <v>25</v>
      </c>
      <c r="B2457" s="2" t="s">
        <v>5</v>
      </c>
      <c r="C2457" s="2" t="s">
        <v>127</v>
      </c>
      <c r="D2457" s="34" t="str">
        <f t="shared" si="38"/>
        <v>8180</v>
      </c>
      <c r="E2457" s="3">
        <v>4.3099999999999996</v>
      </c>
    </row>
    <row r="2458" spans="1:5" ht="14.5" x14ac:dyDescent="0.4">
      <c r="A2458" s="2" t="s">
        <v>26</v>
      </c>
      <c r="B2458" s="2" t="s">
        <v>5</v>
      </c>
      <c r="C2458" s="2" t="s">
        <v>127</v>
      </c>
      <c r="D2458" s="34" t="str">
        <f t="shared" si="38"/>
        <v>8180</v>
      </c>
      <c r="E2458" s="3">
        <v>4.3099999999999996</v>
      </c>
    </row>
    <row r="2459" spans="1:5" ht="14.5" x14ac:dyDescent="0.4">
      <c r="A2459" s="2" t="s">
        <v>27</v>
      </c>
      <c r="B2459" s="2" t="s">
        <v>5</v>
      </c>
      <c r="C2459" s="2" t="s">
        <v>127</v>
      </c>
      <c r="D2459" s="34" t="str">
        <f t="shared" si="38"/>
        <v>8180</v>
      </c>
      <c r="E2459" s="3">
        <v>0</v>
      </c>
    </row>
    <row r="2460" spans="1:5" ht="14.5" x14ac:dyDescent="0.4">
      <c r="A2460" s="2" t="s">
        <v>28</v>
      </c>
      <c r="B2460" s="2" t="s">
        <v>5</v>
      </c>
      <c r="C2460" s="2" t="s">
        <v>127</v>
      </c>
      <c r="D2460" s="34" t="str">
        <f t="shared" si="38"/>
        <v>8180</v>
      </c>
      <c r="E2460" s="3">
        <v>0</v>
      </c>
    </row>
    <row r="2461" spans="1:5" ht="14.5" x14ac:dyDescent="0.4">
      <c r="A2461" s="2" t="s">
        <v>29</v>
      </c>
      <c r="B2461" s="2" t="s">
        <v>5</v>
      </c>
      <c r="C2461" s="2" t="s">
        <v>127</v>
      </c>
      <c r="D2461" s="34" t="str">
        <f t="shared" si="38"/>
        <v>8180</v>
      </c>
      <c r="E2461" s="3">
        <v>3.51</v>
      </c>
    </row>
    <row r="2462" spans="1:5" ht="14.5" x14ac:dyDescent="0.4">
      <c r="A2462" s="2" t="s">
        <v>30</v>
      </c>
      <c r="B2462" s="2" t="s">
        <v>5</v>
      </c>
      <c r="C2462" s="2" t="s">
        <v>127</v>
      </c>
      <c r="D2462" s="34" t="str">
        <f t="shared" si="38"/>
        <v>8180</v>
      </c>
      <c r="E2462" s="3">
        <v>0</v>
      </c>
    </row>
    <row r="2463" spans="1:5" ht="14.5" x14ac:dyDescent="0.4">
      <c r="A2463" s="2" t="s">
        <v>31</v>
      </c>
      <c r="B2463" s="2" t="s">
        <v>5</v>
      </c>
      <c r="C2463" s="2" t="s">
        <v>127</v>
      </c>
      <c r="D2463" s="34" t="str">
        <f t="shared" si="38"/>
        <v>8180</v>
      </c>
      <c r="E2463" s="3">
        <v>6.11</v>
      </c>
    </row>
    <row r="2464" spans="1:5" ht="14.5" x14ac:dyDescent="0.4">
      <c r="A2464" s="2" t="s">
        <v>32</v>
      </c>
      <c r="B2464" s="2" t="s">
        <v>5</v>
      </c>
      <c r="C2464" s="2" t="s">
        <v>127</v>
      </c>
      <c r="D2464" s="34" t="str">
        <f t="shared" si="38"/>
        <v>8180</v>
      </c>
      <c r="E2464" s="3">
        <v>0</v>
      </c>
    </row>
    <row r="2465" spans="1:5" ht="14.5" x14ac:dyDescent="0.4">
      <c r="A2465" s="2" t="s">
        <v>33</v>
      </c>
      <c r="B2465" s="2" t="s">
        <v>5</v>
      </c>
      <c r="C2465" s="2" t="s">
        <v>127</v>
      </c>
      <c r="D2465" s="34" t="str">
        <f t="shared" si="38"/>
        <v>8180</v>
      </c>
      <c r="E2465" s="3">
        <v>0</v>
      </c>
    </row>
    <row r="2466" spans="1:5" ht="14.5" x14ac:dyDescent="0.4">
      <c r="A2466" s="2" t="s">
        <v>34</v>
      </c>
      <c r="B2466" s="2" t="s">
        <v>5</v>
      </c>
      <c r="C2466" s="2" t="s">
        <v>127</v>
      </c>
      <c r="D2466" s="34" t="str">
        <f t="shared" si="38"/>
        <v>8180</v>
      </c>
      <c r="E2466" s="3">
        <v>0</v>
      </c>
    </row>
    <row r="2467" spans="1:5" ht="14.5" x14ac:dyDescent="0.4">
      <c r="A2467" s="2" t="s">
        <v>4</v>
      </c>
      <c r="B2467" s="2" t="s">
        <v>5</v>
      </c>
      <c r="C2467" s="2" t="s">
        <v>128</v>
      </c>
      <c r="D2467" s="34" t="str">
        <f t="shared" si="38"/>
        <v>8184</v>
      </c>
      <c r="E2467" s="3">
        <v>131.6</v>
      </c>
    </row>
    <row r="2468" spans="1:5" ht="14.5" x14ac:dyDescent="0.4">
      <c r="A2468" s="2" t="s">
        <v>7</v>
      </c>
      <c r="B2468" s="2" t="s">
        <v>5</v>
      </c>
      <c r="C2468" s="2" t="s">
        <v>128</v>
      </c>
      <c r="D2468" s="34" t="str">
        <f t="shared" si="38"/>
        <v>8184</v>
      </c>
      <c r="E2468" s="3">
        <v>148.4</v>
      </c>
    </row>
    <row r="2469" spans="1:5" ht="14.5" x14ac:dyDescent="0.4">
      <c r="A2469" s="2" t="s">
        <v>8</v>
      </c>
      <c r="B2469" s="2" t="s">
        <v>5</v>
      </c>
      <c r="C2469" s="2" t="s">
        <v>128</v>
      </c>
      <c r="D2469" s="34" t="str">
        <f t="shared" si="38"/>
        <v>8184</v>
      </c>
      <c r="E2469" s="3">
        <v>235.2</v>
      </c>
    </row>
    <row r="2470" spans="1:5" ht="14.5" x14ac:dyDescent="0.4">
      <c r="A2470" s="2" t="s">
        <v>9</v>
      </c>
      <c r="B2470" s="2" t="s">
        <v>5</v>
      </c>
      <c r="C2470" s="2" t="s">
        <v>128</v>
      </c>
      <c r="D2470" s="34" t="str">
        <f t="shared" si="38"/>
        <v>8184</v>
      </c>
      <c r="E2470" s="3">
        <v>193.2</v>
      </c>
    </row>
    <row r="2471" spans="1:5" ht="14.5" x14ac:dyDescent="0.4">
      <c r="A2471" s="2" t="s">
        <v>10</v>
      </c>
      <c r="B2471" s="2" t="s">
        <v>5</v>
      </c>
      <c r="C2471" s="2" t="s">
        <v>128</v>
      </c>
      <c r="D2471" s="34" t="str">
        <f t="shared" si="38"/>
        <v>8184</v>
      </c>
      <c r="E2471" s="3">
        <v>179.2</v>
      </c>
    </row>
    <row r="2472" spans="1:5" ht="14.5" x14ac:dyDescent="0.4">
      <c r="A2472" s="2" t="s">
        <v>11</v>
      </c>
      <c r="B2472" s="2" t="s">
        <v>5</v>
      </c>
      <c r="C2472" s="2" t="s">
        <v>128</v>
      </c>
      <c r="D2472" s="34" t="str">
        <f t="shared" si="38"/>
        <v>8184</v>
      </c>
      <c r="E2472" s="3">
        <v>103.6</v>
      </c>
    </row>
    <row r="2473" spans="1:5" ht="14.5" x14ac:dyDescent="0.4">
      <c r="A2473" s="2" t="s">
        <v>12</v>
      </c>
      <c r="B2473" s="2" t="s">
        <v>5</v>
      </c>
      <c r="C2473" s="2" t="s">
        <v>128</v>
      </c>
      <c r="D2473" s="34" t="str">
        <f t="shared" si="38"/>
        <v>8184</v>
      </c>
      <c r="E2473" s="3">
        <v>162.4</v>
      </c>
    </row>
    <row r="2474" spans="1:5" ht="14.5" x14ac:dyDescent="0.4">
      <c r="A2474" s="2" t="s">
        <v>13</v>
      </c>
      <c r="B2474" s="2" t="s">
        <v>5</v>
      </c>
      <c r="C2474" s="2" t="s">
        <v>128</v>
      </c>
      <c r="D2474" s="34" t="str">
        <f t="shared" si="38"/>
        <v>8184</v>
      </c>
      <c r="E2474" s="3">
        <v>126</v>
      </c>
    </row>
    <row r="2475" spans="1:5" ht="14.5" x14ac:dyDescent="0.4">
      <c r="A2475" s="2" t="s">
        <v>14</v>
      </c>
      <c r="B2475" s="2" t="s">
        <v>5</v>
      </c>
      <c r="C2475" s="2" t="s">
        <v>128</v>
      </c>
      <c r="D2475" s="34" t="str">
        <f t="shared" si="38"/>
        <v>8184</v>
      </c>
      <c r="E2475" s="3">
        <v>134.4</v>
      </c>
    </row>
    <row r="2476" spans="1:5" ht="14.5" x14ac:dyDescent="0.4">
      <c r="A2476" s="2" t="s">
        <v>15</v>
      </c>
      <c r="B2476" s="2" t="s">
        <v>5</v>
      </c>
      <c r="C2476" s="2" t="s">
        <v>128</v>
      </c>
      <c r="D2476" s="34" t="str">
        <f t="shared" si="38"/>
        <v>8184</v>
      </c>
      <c r="E2476" s="3">
        <v>162.4</v>
      </c>
    </row>
    <row r="2477" spans="1:5" ht="14.5" x14ac:dyDescent="0.4">
      <c r="A2477" s="2" t="s">
        <v>16</v>
      </c>
      <c r="B2477" s="2" t="s">
        <v>5</v>
      </c>
      <c r="C2477" s="2" t="s">
        <v>128</v>
      </c>
      <c r="D2477" s="34" t="str">
        <f t="shared" si="38"/>
        <v>8184</v>
      </c>
      <c r="E2477" s="3">
        <v>159.6</v>
      </c>
    </row>
    <row r="2478" spans="1:5" ht="14.5" x14ac:dyDescent="0.4">
      <c r="A2478" s="2" t="s">
        <v>17</v>
      </c>
      <c r="B2478" s="2" t="s">
        <v>5</v>
      </c>
      <c r="C2478" s="2" t="s">
        <v>128</v>
      </c>
      <c r="D2478" s="34" t="str">
        <f t="shared" si="38"/>
        <v>8184</v>
      </c>
      <c r="E2478" s="3">
        <v>131.6</v>
      </c>
    </row>
    <row r="2479" spans="1:5" ht="14.5" x14ac:dyDescent="0.4">
      <c r="A2479" s="2" t="s">
        <v>18</v>
      </c>
      <c r="B2479" s="2" t="s">
        <v>5</v>
      </c>
      <c r="C2479" s="2" t="s">
        <v>128</v>
      </c>
      <c r="D2479" s="34" t="str">
        <f t="shared" si="38"/>
        <v>8184</v>
      </c>
      <c r="E2479" s="3">
        <v>151.19999999999999</v>
      </c>
    </row>
    <row r="2480" spans="1:5" ht="14.5" x14ac:dyDescent="0.4">
      <c r="A2480" s="2" t="s">
        <v>19</v>
      </c>
      <c r="B2480" s="2" t="s">
        <v>5</v>
      </c>
      <c r="C2480" s="2" t="s">
        <v>128</v>
      </c>
      <c r="D2480" s="34" t="str">
        <f t="shared" si="38"/>
        <v>8184</v>
      </c>
      <c r="E2480" s="3">
        <v>151.19999999999999</v>
      </c>
    </row>
    <row r="2481" spans="1:5" ht="14.5" x14ac:dyDescent="0.4">
      <c r="A2481" s="2" t="s">
        <v>20</v>
      </c>
      <c r="B2481" s="2" t="s">
        <v>5</v>
      </c>
      <c r="C2481" s="2" t="s">
        <v>128</v>
      </c>
      <c r="D2481" s="34" t="str">
        <f t="shared" si="38"/>
        <v>8184</v>
      </c>
      <c r="E2481" s="3">
        <v>134.4</v>
      </c>
    </row>
    <row r="2482" spans="1:5" ht="14.5" x14ac:dyDescent="0.4">
      <c r="A2482" s="2" t="s">
        <v>21</v>
      </c>
      <c r="B2482" s="2" t="s">
        <v>5</v>
      </c>
      <c r="C2482" s="2" t="s">
        <v>128</v>
      </c>
      <c r="D2482" s="34" t="str">
        <f t="shared" si="38"/>
        <v>8184</v>
      </c>
      <c r="E2482" s="3">
        <v>145.6</v>
      </c>
    </row>
    <row r="2483" spans="1:5" ht="14.5" x14ac:dyDescent="0.4">
      <c r="A2483" s="2" t="s">
        <v>22</v>
      </c>
      <c r="B2483" s="2" t="s">
        <v>5</v>
      </c>
      <c r="C2483" s="2" t="s">
        <v>128</v>
      </c>
      <c r="D2483" s="34" t="str">
        <f t="shared" si="38"/>
        <v>8184</v>
      </c>
      <c r="E2483" s="3">
        <v>222.4</v>
      </c>
    </row>
    <row r="2484" spans="1:5" ht="14.5" x14ac:dyDescent="0.4">
      <c r="A2484" s="2" t="s">
        <v>23</v>
      </c>
      <c r="B2484" s="2" t="s">
        <v>5</v>
      </c>
      <c r="C2484" s="2" t="s">
        <v>128</v>
      </c>
      <c r="D2484" s="34" t="str">
        <f t="shared" si="38"/>
        <v>8184</v>
      </c>
      <c r="E2484" s="3">
        <v>173.6</v>
      </c>
    </row>
    <row r="2485" spans="1:5" ht="14.5" x14ac:dyDescent="0.4">
      <c r="A2485" s="2" t="s">
        <v>24</v>
      </c>
      <c r="B2485" s="2" t="s">
        <v>5</v>
      </c>
      <c r="C2485" s="2" t="s">
        <v>128</v>
      </c>
      <c r="D2485" s="34" t="str">
        <f t="shared" si="38"/>
        <v>8184</v>
      </c>
      <c r="E2485" s="3">
        <v>134.4</v>
      </c>
    </row>
    <row r="2486" spans="1:5" ht="14.5" x14ac:dyDescent="0.4">
      <c r="A2486" s="2" t="s">
        <v>25</v>
      </c>
      <c r="B2486" s="2" t="s">
        <v>5</v>
      </c>
      <c r="C2486" s="2" t="s">
        <v>128</v>
      </c>
      <c r="D2486" s="34" t="str">
        <f t="shared" si="38"/>
        <v>8184</v>
      </c>
      <c r="E2486" s="3">
        <v>120.4</v>
      </c>
    </row>
    <row r="2487" spans="1:5" ht="14.5" x14ac:dyDescent="0.4">
      <c r="A2487" s="2" t="s">
        <v>26</v>
      </c>
      <c r="B2487" s="2" t="s">
        <v>5</v>
      </c>
      <c r="C2487" s="2" t="s">
        <v>128</v>
      </c>
      <c r="D2487" s="34" t="str">
        <f t="shared" si="38"/>
        <v>8184</v>
      </c>
      <c r="E2487" s="3">
        <v>193.2</v>
      </c>
    </row>
    <row r="2488" spans="1:5" ht="14.5" x14ac:dyDescent="0.4">
      <c r="A2488" s="2" t="s">
        <v>27</v>
      </c>
      <c r="B2488" s="2" t="s">
        <v>5</v>
      </c>
      <c r="C2488" s="2" t="s">
        <v>128</v>
      </c>
      <c r="D2488" s="34" t="str">
        <f t="shared" si="38"/>
        <v>8184</v>
      </c>
      <c r="E2488" s="3">
        <v>168</v>
      </c>
    </row>
    <row r="2489" spans="1:5" ht="14.5" x14ac:dyDescent="0.4">
      <c r="A2489" s="2" t="s">
        <v>28</v>
      </c>
      <c r="B2489" s="2" t="s">
        <v>5</v>
      </c>
      <c r="C2489" s="2" t="s">
        <v>128</v>
      </c>
      <c r="D2489" s="34" t="str">
        <f t="shared" si="38"/>
        <v>8184</v>
      </c>
      <c r="E2489" s="3">
        <v>176.4</v>
      </c>
    </row>
    <row r="2490" spans="1:5" ht="14.5" x14ac:dyDescent="0.4">
      <c r="A2490" s="2" t="s">
        <v>29</v>
      </c>
      <c r="B2490" s="2" t="s">
        <v>5</v>
      </c>
      <c r="C2490" s="2" t="s">
        <v>128</v>
      </c>
      <c r="D2490" s="34" t="str">
        <f t="shared" si="38"/>
        <v>8184</v>
      </c>
      <c r="E2490" s="3">
        <v>198.8</v>
      </c>
    </row>
    <row r="2491" spans="1:5" ht="14.5" x14ac:dyDescent="0.4">
      <c r="A2491" s="2" t="s">
        <v>30</v>
      </c>
      <c r="B2491" s="2" t="s">
        <v>5</v>
      </c>
      <c r="C2491" s="2" t="s">
        <v>128</v>
      </c>
      <c r="D2491" s="34" t="str">
        <f t="shared" si="38"/>
        <v>8184</v>
      </c>
      <c r="E2491" s="3">
        <v>159.6</v>
      </c>
    </row>
    <row r="2492" spans="1:5" ht="14.5" x14ac:dyDescent="0.4">
      <c r="A2492" s="2" t="s">
        <v>31</v>
      </c>
      <c r="B2492" s="2" t="s">
        <v>5</v>
      </c>
      <c r="C2492" s="2" t="s">
        <v>128</v>
      </c>
      <c r="D2492" s="34" t="str">
        <f t="shared" si="38"/>
        <v>8184</v>
      </c>
      <c r="E2492" s="3">
        <v>162.4</v>
      </c>
    </row>
    <row r="2493" spans="1:5" ht="14.5" x14ac:dyDescent="0.4">
      <c r="A2493" s="2" t="s">
        <v>32</v>
      </c>
      <c r="B2493" s="2" t="s">
        <v>5</v>
      </c>
      <c r="C2493" s="2" t="s">
        <v>128</v>
      </c>
      <c r="D2493" s="34" t="str">
        <f t="shared" si="38"/>
        <v>8184</v>
      </c>
      <c r="E2493" s="3">
        <v>170.8</v>
      </c>
    </row>
    <row r="2494" spans="1:5" ht="14.5" x14ac:dyDescent="0.4">
      <c r="A2494" s="2" t="s">
        <v>33</v>
      </c>
      <c r="B2494" s="2" t="s">
        <v>5</v>
      </c>
      <c r="C2494" s="2" t="s">
        <v>128</v>
      </c>
      <c r="D2494" s="34" t="str">
        <f t="shared" si="38"/>
        <v>8184</v>
      </c>
      <c r="E2494" s="3">
        <v>162.4</v>
      </c>
    </row>
    <row r="2495" spans="1:5" ht="14.5" x14ac:dyDescent="0.4">
      <c r="A2495" s="2" t="s">
        <v>34</v>
      </c>
      <c r="B2495" s="2" t="s">
        <v>5</v>
      </c>
      <c r="C2495" s="2" t="s">
        <v>128</v>
      </c>
      <c r="D2495" s="34" t="str">
        <f t="shared" si="38"/>
        <v>8184</v>
      </c>
      <c r="E2495" s="3">
        <v>151.19999999999999</v>
      </c>
    </row>
    <row r="2496" spans="1:5" ht="14.5" x14ac:dyDescent="0.4">
      <c r="A2496" s="2" t="s">
        <v>35</v>
      </c>
      <c r="B2496" s="2" t="s">
        <v>5</v>
      </c>
      <c r="C2496" s="2" t="s">
        <v>128</v>
      </c>
      <c r="D2496" s="34" t="str">
        <f t="shared" si="38"/>
        <v>8184</v>
      </c>
      <c r="E2496" s="3">
        <v>193.2</v>
      </c>
    </row>
    <row r="2497" spans="1:5" ht="14.5" x14ac:dyDescent="0.4">
      <c r="A2497" s="2" t="s">
        <v>4</v>
      </c>
      <c r="B2497" s="2" t="s">
        <v>5</v>
      </c>
      <c r="C2497" s="2" t="s">
        <v>129</v>
      </c>
      <c r="D2497" s="34" t="str">
        <f t="shared" si="38"/>
        <v>8189</v>
      </c>
      <c r="E2497" s="3">
        <v>140.4</v>
      </c>
    </row>
    <row r="2498" spans="1:5" ht="14.5" x14ac:dyDescent="0.4">
      <c r="A2498" s="2" t="s">
        <v>7</v>
      </c>
      <c r="B2498" s="2" t="s">
        <v>5</v>
      </c>
      <c r="C2498" s="2" t="s">
        <v>129</v>
      </c>
      <c r="D2498" s="34" t="str">
        <f t="shared" si="38"/>
        <v>8189</v>
      </c>
      <c r="E2498" s="3">
        <v>193.1</v>
      </c>
    </row>
    <row r="2499" spans="1:5" ht="14.5" x14ac:dyDescent="0.4">
      <c r="A2499" s="2" t="s">
        <v>8</v>
      </c>
      <c r="B2499" s="2" t="s">
        <v>5</v>
      </c>
      <c r="C2499" s="2" t="s">
        <v>129</v>
      </c>
      <c r="D2499" s="34" t="str">
        <f t="shared" ref="D2499:D2562" si="39">MID(C2499,2,4)</f>
        <v>8189</v>
      </c>
      <c r="E2499" s="3">
        <v>190.2</v>
      </c>
    </row>
    <row r="2500" spans="1:5" ht="14.5" x14ac:dyDescent="0.4">
      <c r="A2500" s="2" t="s">
        <v>9</v>
      </c>
      <c r="B2500" s="2" t="s">
        <v>5</v>
      </c>
      <c r="C2500" s="2" t="s">
        <v>129</v>
      </c>
      <c r="D2500" s="34" t="str">
        <f t="shared" si="39"/>
        <v>8189</v>
      </c>
      <c r="E2500" s="3">
        <v>207</v>
      </c>
    </row>
    <row r="2501" spans="1:5" ht="14.5" x14ac:dyDescent="0.4">
      <c r="A2501" s="2" t="s">
        <v>10</v>
      </c>
      <c r="B2501" s="2" t="s">
        <v>5</v>
      </c>
      <c r="C2501" s="2" t="s">
        <v>129</v>
      </c>
      <c r="D2501" s="34" t="str">
        <f t="shared" si="39"/>
        <v>8189</v>
      </c>
      <c r="E2501" s="3">
        <v>139.6</v>
      </c>
    </row>
    <row r="2502" spans="1:5" ht="14.5" x14ac:dyDescent="0.4">
      <c r="A2502" s="2" t="s">
        <v>11</v>
      </c>
      <c r="B2502" s="2" t="s">
        <v>5</v>
      </c>
      <c r="C2502" s="2" t="s">
        <v>129</v>
      </c>
      <c r="D2502" s="34" t="str">
        <f t="shared" si="39"/>
        <v>8189</v>
      </c>
      <c r="E2502" s="3">
        <v>153.4</v>
      </c>
    </row>
    <row r="2503" spans="1:5" ht="14.5" x14ac:dyDescent="0.4">
      <c r="A2503" s="2" t="s">
        <v>12</v>
      </c>
      <c r="B2503" s="2" t="s">
        <v>5</v>
      </c>
      <c r="C2503" s="2" t="s">
        <v>129</v>
      </c>
      <c r="D2503" s="34" t="str">
        <f t="shared" si="39"/>
        <v>8189</v>
      </c>
      <c r="E2503" s="3">
        <v>201.5</v>
      </c>
    </row>
    <row r="2504" spans="1:5" ht="14.5" x14ac:dyDescent="0.4">
      <c r="A2504" s="2" t="s">
        <v>13</v>
      </c>
      <c r="B2504" s="2" t="s">
        <v>5</v>
      </c>
      <c r="C2504" s="2" t="s">
        <v>129</v>
      </c>
      <c r="D2504" s="34" t="str">
        <f t="shared" si="39"/>
        <v>8189</v>
      </c>
      <c r="E2504" s="3">
        <v>180.8</v>
      </c>
    </row>
    <row r="2505" spans="1:5" ht="14.5" x14ac:dyDescent="0.4">
      <c r="A2505" s="2" t="s">
        <v>14</v>
      </c>
      <c r="B2505" s="2" t="s">
        <v>5</v>
      </c>
      <c r="C2505" s="2" t="s">
        <v>129</v>
      </c>
      <c r="D2505" s="34" t="str">
        <f t="shared" si="39"/>
        <v>8189</v>
      </c>
      <c r="E2505" s="3">
        <v>143.4</v>
      </c>
    </row>
    <row r="2506" spans="1:5" ht="14.5" x14ac:dyDescent="0.4">
      <c r="A2506" s="2" t="s">
        <v>15</v>
      </c>
      <c r="B2506" s="2" t="s">
        <v>5</v>
      </c>
      <c r="C2506" s="2" t="s">
        <v>129</v>
      </c>
      <c r="D2506" s="34" t="str">
        <f t="shared" si="39"/>
        <v>8189</v>
      </c>
      <c r="E2506" s="3">
        <v>122</v>
      </c>
    </row>
    <row r="2507" spans="1:5" ht="14.5" x14ac:dyDescent="0.4">
      <c r="A2507" s="2" t="s">
        <v>16</v>
      </c>
      <c r="B2507" s="2" t="s">
        <v>5</v>
      </c>
      <c r="C2507" s="2" t="s">
        <v>129</v>
      </c>
      <c r="D2507" s="34" t="str">
        <f t="shared" si="39"/>
        <v>8189</v>
      </c>
      <c r="E2507" s="3">
        <v>117.7</v>
      </c>
    </row>
    <row r="2508" spans="1:5" ht="14.5" x14ac:dyDescent="0.4">
      <c r="A2508" s="2" t="s">
        <v>17</v>
      </c>
      <c r="B2508" s="2" t="s">
        <v>5</v>
      </c>
      <c r="C2508" s="2" t="s">
        <v>129</v>
      </c>
      <c r="D2508" s="34" t="str">
        <f t="shared" si="39"/>
        <v>8189</v>
      </c>
      <c r="E2508" s="3">
        <v>154.6</v>
      </c>
    </row>
    <row r="2509" spans="1:5" ht="14.5" x14ac:dyDescent="0.4">
      <c r="A2509" s="2" t="s">
        <v>18</v>
      </c>
      <c r="B2509" s="2" t="s">
        <v>5</v>
      </c>
      <c r="C2509" s="2" t="s">
        <v>129</v>
      </c>
      <c r="D2509" s="34" t="str">
        <f t="shared" si="39"/>
        <v>8189</v>
      </c>
      <c r="E2509" s="3">
        <v>163</v>
      </c>
    </row>
    <row r="2510" spans="1:5" ht="14.5" x14ac:dyDescent="0.4">
      <c r="A2510" s="2" t="s">
        <v>19</v>
      </c>
      <c r="B2510" s="2" t="s">
        <v>5</v>
      </c>
      <c r="C2510" s="2" t="s">
        <v>129</v>
      </c>
      <c r="D2510" s="34" t="str">
        <f t="shared" si="39"/>
        <v>8189</v>
      </c>
      <c r="E2510" s="3">
        <v>226.3</v>
      </c>
    </row>
    <row r="2511" spans="1:5" ht="14.5" x14ac:dyDescent="0.4">
      <c r="A2511" s="2" t="s">
        <v>20</v>
      </c>
      <c r="B2511" s="2" t="s">
        <v>5</v>
      </c>
      <c r="C2511" s="2" t="s">
        <v>129</v>
      </c>
      <c r="D2511" s="34" t="str">
        <f t="shared" si="39"/>
        <v>8189</v>
      </c>
      <c r="E2511" s="3">
        <v>256.8</v>
      </c>
    </row>
    <row r="2512" spans="1:5" ht="14.5" x14ac:dyDescent="0.4">
      <c r="A2512" s="2" t="s">
        <v>21</v>
      </c>
      <c r="B2512" s="2" t="s">
        <v>5</v>
      </c>
      <c r="C2512" s="2" t="s">
        <v>129</v>
      </c>
      <c r="D2512" s="34" t="str">
        <f t="shared" si="39"/>
        <v>8189</v>
      </c>
      <c r="E2512" s="3">
        <v>188.1</v>
      </c>
    </row>
    <row r="2513" spans="1:5" ht="14.5" x14ac:dyDescent="0.4">
      <c r="A2513" s="2" t="s">
        <v>22</v>
      </c>
      <c r="B2513" s="2" t="s">
        <v>5</v>
      </c>
      <c r="C2513" s="2" t="s">
        <v>129</v>
      </c>
      <c r="D2513" s="34" t="str">
        <f t="shared" si="39"/>
        <v>8189</v>
      </c>
      <c r="E2513" s="3">
        <v>130.1</v>
      </c>
    </row>
    <row r="2514" spans="1:5" ht="14.5" x14ac:dyDescent="0.4">
      <c r="A2514" s="2" t="s">
        <v>23</v>
      </c>
      <c r="B2514" s="2" t="s">
        <v>5</v>
      </c>
      <c r="C2514" s="2" t="s">
        <v>129</v>
      </c>
      <c r="D2514" s="34" t="str">
        <f t="shared" si="39"/>
        <v>8189</v>
      </c>
      <c r="E2514" s="3">
        <v>169.2</v>
      </c>
    </row>
    <row r="2515" spans="1:5" ht="14.5" x14ac:dyDescent="0.4">
      <c r="A2515" s="2" t="s">
        <v>24</v>
      </c>
      <c r="B2515" s="2" t="s">
        <v>5</v>
      </c>
      <c r="C2515" s="2" t="s">
        <v>129</v>
      </c>
      <c r="D2515" s="34" t="str">
        <f t="shared" si="39"/>
        <v>8189</v>
      </c>
      <c r="E2515" s="3">
        <v>173.1</v>
      </c>
    </row>
    <row r="2516" spans="1:5" ht="14.5" x14ac:dyDescent="0.4">
      <c r="A2516" s="2" t="s">
        <v>25</v>
      </c>
      <c r="B2516" s="2" t="s">
        <v>5</v>
      </c>
      <c r="C2516" s="2" t="s">
        <v>129</v>
      </c>
      <c r="D2516" s="34" t="str">
        <f t="shared" si="39"/>
        <v>8189</v>
      </c>
      <c r="E2516" s="3">
        <v>90.8</v>
      </c>
    </row>
    <row r="2517" spans="1:5" ht="14.5" x14ac:dyDescent="0.4">
      <c r="A2517" s="2" t="s">
        <v>4</v>
      </c>
      <c r="B2517" s="2" t="s">
        <v>5</v>
      </c>
      <c r="C2517" s="2" t="s">
        <v>130</v>
      </c>
      <c r="D2517" s="34" t="str">
        <f t="shared" si="39"/>
        <v>8195</v>
      </c>
      <c r="E2517" s="3">
        <v>66.5</v>
      </c>
    </row>
    <row r="2518" spans="1:5" ht="14.5" x14ac:dyDescent="0.4">
      <c r="A2518" s="2" t="s">
        <v>7</v>
      </c>
      <c r="B2518" s="2" t="s">
        <v>5</v>
      </c>
      <c r="C2518" s="2" t="s">
        <v>130</v>
      </c>
      <c r="D2518" s="34" t="str">
        <f t="shared" si="39"/>
        <v>8195</v>
      </c>
      <c r="E2518" s="3">
        <v>146.5</v>
      </c>
    </row>
    <row r="2519" spans="1:5" ht="14.5" x14ac:dyDescent="0.4">
      <c r="A2519" s="2" t="s">
        <v>8</v>
      </c>
      <c r="B2519" s="2" t="s">
        <v>5</v>
      </c>
      <c r="C2519" s="2" t="s">
        <v>130</v>
      </c>
      <c r="D2519" s="34" t="str">
        <f t="shared" si="39"/>
        <v>8195</v>
      </c>
      <c r="E2519" s="3">
        <v>124</v>
      </c>
    </row>
    <row r="2520" spans="1:5" ht="14.5" x14ac:dyDescent="0.4">
      <c r="A2520" s="2" t="s">
        <v>9</v>
      </c>
      <c r="B2520" s="2" t="s">
        <v>5</v>
      </c>
      <c r="C2520" s="2" t="s">
        <v>130</v>
      </c>
      <c r="D2520" s="34" t="str">
        <f t="shared" si="39"/>
        <v>8195</v>
      </c>
      <c r="E2520" s="3">
        <v>102.7</v>
      </c>
    </row>
    <row r="2521" spans="1:5" ht="14.5" x14ac:dyDescent="0.4">
      <c r="A2521" s="2" t="s">
        <v>10</v>
      </c>
      <c r="B2521" s="2" t="s">
        <v>5</v>
      </c>
      <c r="C2521" s="2" t="s">
        <v>130</v>
      </c>
      <c r="D2521" s="34" t="str">
        <f t="shared" si="39"/>
        <v>8195</v>
      </c>
      <c r="E2521" s="3">
        <v>138.9</v>
      </c>
    </row>
    <row r="2522" spans="1:5" ht="14.5" x14ac:dyDescent="0.4">
      <c r="A2522" s="2" t="s">
        <v>11</v>
      </c>
      <c r="B2522" s="2" t="s">
        <v>5</v>
      </c>
      <c r="C2522" s="2" t="s">
        <v>130</v>
      </c>
      <c r="D2522" s="34" t="str">
        <f t="shared" si="39"/>
        <v>8195</v>
      </c>
      <c r="E2522" s="3">
        <v>92.5</v>
      </c>
    </row>
    <row r="2523" spans="1:5" ht="14.5" x14ac:dyDescent="0.4">
      <c r="A2523" s="2" t="s">
        <v>12</v>
      </c>
      <c r="B2523" s="2" t="s">
        <v>5</v>
      </c>
      <c r="C2523" s="2" t="s">
        <v>130</v>
      </c>
      <c r="D2523" s="34" t="str">
        <f t="shared" si="39"/>
        <v>8195</v>
      </c>
      <c r="E2523" s="3">
        <v>92.5</v>
      </c>
    </row>
    <row r="2524" spans="1:5" ht="14.5" x14ac:dyDescent="0.4">
      <c r="A2524" s="2" t="s">
        <v>13</v>
      </c>
      <c r="B2524" s="2" t="s">
        <v>5</v>
      </c>
      <c r="C2524" s="2" t="s">
        <v>130</v>
      </c>
      <c r="D2524" s="34" t="str">
        <f t="shared" si="39"/>
        <v>8195</v>
      </c>
      <c r="E2524" s="3">
        <v>93.2</v>
      </c>
    </row>
    <row r="2525" spans="1:5" ht="14.5" x14ac:dyDescent="0.4">
      <c r="A2525" s="2" t="s">
        <v>14</v>
      </c>
      <c r="B2525" s="2" t="s">
        <v>5</v>
      </c>
      <c r="C2525" s="2" t="s">
        <v>130</v>
      </c>
      <c r="D2525" s="34" t="str">
        <f t="shared" si="39"/>
        <v>8195</v>
      </c>
      <c r="E2525" s="3">
        <v>97</v>
      </c>
    </row>
    <row r="2526" spans="1:5" ht="14.5" x14ac:dyDescent="0.4">
      <c r="A2526" s="2" t="s">
        <v>15</v>
      </c>
      <c r="B2526" s="2" t="s">
        <v>5</v>
      </c>
      <c r="C2526" s="2" t="s">
        <v>130</v>
      </c>
      <c r="D2526" s="34" t="str">
        <f t="shared" si="39"/>
        <v>8195</v>
      </c>
      <c r="E2526" s="3">
        <v>164</v>
      </c>
    </row>
    <row r="2527" spans="1:5" ht="14.5" x14ac:dyDescent="0.4">
      <c r="A2527" s="2" t="s">
        <v>16</v>
      </c>
      <c r="B2527" s="2" t="s">
        <v>5</v>
      </c>
      <c r="C2527" s="2" t="s">
        <v>130</v>
      </c>
      <c r="D2527" s="34" t="str">
        <f t="shared" si="39"/>
        <v>8195</v>
      </c>
      <c r="E2527" s="3">
        <v>170</v>
      </c>
    </row>
    <row r="2528" spans="1:5" ht="14.5" x14ac:dyDescent="0.4">
      <c r="A2528" s="2" t="s">
        <v>17</v>
      </c>
      <c r="B2528" s="2" t="s">
        <v>5</v>
      </c>
      <c r="C2528" s="2" t="s">
        <v>130</v>
      </c>
      <c r="D2528" s="34" t="str">
        <f t="shared" si="39"/>
        <v>8195</v>
      </c>
      <c r="E2528" s="3">
        <v>7</v>
      </c>
    </row>
    <row r="2529" spans="1:5" ht="14.5" x14ac:dyDescent="0.4">
      <c r="A2529" s="2" t="s">
        <v>20</v>
      </c>
      <c r="B2529" s="2" t="s">
        <v>5</v>
      </c>
      <c r="C2529" s="2" t="s">
        <v>130</v>
      </c>
      <c r="D2529" s="34" t="str">
        <f t="shared" si="39"/>
        <v>8195</v>
      </c>
      <c r="E2529" s="3">
        <v>74.2</v>
      </c>
    </row>
    <row r="2530" spans="1:5" ht="14.5" x14ac:dyDescent="0.4">
      <c r="A2530" s="2" t="s">
        <v>21</v>
      </c>
      <c r="B2530" s="2" t="s">
        <v>5</v>
      </c>
      <c r="C2530" s="2" t="s">
        <v>130</v>
      </c>
      <c r="D2530" s="34" t="str">
        <f t="shared" si="39"/>
        <v>8195</v>
      </c>
      <c r="E2530" s="3">
        <v>129.5</v>
      </c>
    </row>
    <row r="2531" spans="1:5" ht="14.5" x14ac:dyDescent="0.4">
      <c r="A2531" s="2" t="s">
        <v>22</v>
      </c>
      <c r="B2531" s="2" t="s">
        <v>5</v>
      </c>
      <c r="C2531" s="2" t="s">
        <v>130</v>
      </c>
      <c r="D2531" s="34" t="str">
        <f t="shared" si="39"/>
        <v>8195</v>
      </c>
      <c r="E2531" s="3">
        <v>222</v>
      </c>
    </row>
    <row r="2532" spans="1:5" ht="14.5" x14ac:dyDescent="0.4">
      <c r="A2532" s="2" t="s">
        <v>23</v>
      </c>
      <c r="B2532" s="2" t="s">
        <v>5</v>
      </c>
      <c r="C2532" s="2" t="s">
        <v>130</v>
      </c>
      <c r="D2532" s="34" t="str">
        <f t="shared" si="39"/>
        <v>8195</v>
      </c>
      <c r="E2532" s="3">
        <v>150.4</v>
      </c>
    </row>
    <row r="2533" spans="1:5" ht="14.5" x14ac:dyDescent="0.4">
      <c r="A2533" s="2" t="s">
        <v>24</v>
      </c>
      <c r="B2533" s="2" t="s">
        <v>5</v>
      </c>
      <c r="C2533" s="2" t="s">
        <v>130</v>
      </c>
      <c r="D2533" s="34" t="str">
        <f t="shared" si="39"/>
        <v>8195</v>
      </c>
      <c r="E2533" s="3">
        <v>146.4</v>
      </c>
    </row>
    <row r="2534" spans="1:5" ht="14.5" x14ac:dyDescent="0.4">
      <c r="A2534" s="2" t="s">
        <v>25</v>
      </c>
      <c r="B2534" s="2" t="s">
        <v>5</v>
      </c>
      <c r="C2534" s="2" t="s">
        <v>130</v>
      </c>
      <c r="D2534" s="34" t="str">
        <f t="shared" si="39"/>
        <v>8195</v>
      </c>
      <c r="E2534" s="3">
        <v>72.5</v>
      </c>
    </row>
    <row r="2535" spans="1:5" ht="14.5" x14ac:dyDescent="0.4">
      <c r="A2535" s="2" t="s">
        <v>26</v>
      </c>
      <c r="B2535" s="2" t="s">
        <v>5</v>
      </c>
      <c r="C2535" s="2" t="s">
        <v>130</v>
      </c>
      <c r="D2535" s="34" t="str">
        <f t="shared" si="39"/>
        <v>8195</v>
      </c>
      <c r="E2535" s="3">
        <v>99</v>
      </c>
    </row>
    <row r="2536" spans="1:5" ht="14.5" x14ac:dyDescent="0.4">
      <c r="A2536" s="2" t="s">
        <v>27</v>
      </c>
      <c r="B2536" s="2" t="s">
        <v>5</v>
      </c>
      <c r="C2536" s="2" t="s">
        <v>130</v>
      </c>
      <c r="D2536" s="34" t="str">
        <f t="shared" si="39"/>
        <v>8195</v>
      </c>
      <c r="E2536" s="3">
        <v>114.3</v>
      </c>
    </row>
    <row r="2537" spans="1:5" ht="14.5" x14ac:dyDescent="0.4">
      <c r="A2537" s="2" t="s">
        <v>28</v>
      </c>
      <c r="B2537" s="2" t="s">
        <v>5</v>
      </c>
      <c r="C2537" s="2" t="s">
        <v>130</v>
      </c>
      <c r="D2537" s="34" t="str">
        <f t="shared" si="39"/>
        <v>8195</v>
      </c>
      <c r="E2537" s="3">
        <v>154</v>
      </c>
    </row>
    <row r="2538" spans="1:5" ht="14.5" x14ac:dyDescent="0.4">
      <c r="A2538" s="2" t="s">
        <v>29</v>
      </c>
      <c r="B2538" s="2" t="s">
        <v>5</v>
      </c>
      <c r="C2538" s="2" t="s">
        <v>130</v>
      </c>
      <c r="D2538" s="34" t="str">
        <f t="shared" si="39"/>
        <v>8195</v>
      </c>
      <c r="E2538" s="3">
        <v>140.69999999999999</v>
      </c>
    </row>
    <row r="2539" spans="1:5" ht="14.5" x14ac:dyDescent="0.4">
      <c r="A2539" s="2" t="s">
        <v>30</v>
      </c>
      <c r="B2539" s="2" t="s">
        <v>5</v>
      </c>
      <c r="C2539" s="2" t="s">
        <v>130</v>
      </c>
      <c r="D2539" s="34" t="str">
        <f t="shared" si="39"/>
        <v>8195</v>
      </c>
      <c r="E2539" s="3">
        <v>149.19999999999999</v>
      </c>
    </row>
    <row r="2540" spans="1:5" ht="14.5" x14ac:dyDescent="0.4">
      <c r="A2540" s="2" t="s">
        <v>31</v>
      </c>
      <c r="B2540" s="2" t="s">
        <v>5</v>
      </c>
      <c r="C2540" s="2" t="s">
        <v>130</v>
      </c>
      <c r="D2540" s="34" t="str">
        <f t="shared" si="39"/>
        <v>8195</v>
      </c>
      <c r="E2540" s="3">
        <v>145</v>
      </c>
    </row>
    <row r="2541" spans="1:5" ht="14.5" x14ac:dyDescent="0.4">
      <c r="A2541" s="2" t="s">
        <v>32</v>
      </c>
      <c r="B2541" s="2" t="s">
        <v>5</v>
      </c>
      <c r="C2541" s="2" t="s">
        <v>130</v>
      </c>
      <c r="D2541" s="34" t="str">
        <f t="shared" si="39"/>
        <v>8195</v>
      </c>
      <c r="E2541" s="3">
        <v>81.5</v>
      </c>
    </row>
    <row r="2542" spans="1:5" ht="14.5" x14ac:dyDescent="0.4">
      <c r="A2542" s="2" t="s">
        <v>33</v>
      </c>
      <c r="B2542" s="2" t="s">
        <v>5</v>
      </c>
      <c r="C2542" s="2" t="s">
        <v>130</v>
      </c>
      <c r="D2542" s="34" t="str">
        <f t="shared" si="39"/>
        <v>8195</v>
      </c>
      <c r="E2542" s="3">
        <v>171.2</v>
      </c>
    </row>
    <row r="2543" spans="1:5" ht="14.5" x14ac:dyDescent="0.4">
      <c r="A2543" s="2" t="s">
        <v>34</v>
      </c>
      <c r="B2543" s="2" t="s">
        <v>5</v>
      </c>
      <c r="C2543" s="2" t="s">
        <v>130</v>
      </c>
      <c r="D2543" s="34" t="str">
        <f t="shared" si="39"/>
        <v>8195</v>
      </c>
      <c r="E2543" s="3">
        <v>183</v>
      </c>
    </row>
    <row r="2544" spans="1:5" ht="14.5" x14ac:dyDescent="0.4">
      <c r="A2544" s="2" t="s">
        <v>35</v>
      </c>
      <c r="B2544" s="2" t="s">
        <v>5</v>
      </c>
      <c r="C2544" s="2" t="s">
        <v>130</v>
      </c>
      <c r="D2544" s="34" t="str">
        <f t="shared" si="39"/>
        <v>8195</v>
      </c>
      <c r="E2544" s="3">
        <v>218.5</v>
      </c>
    </row>
    <row r="2545" spans="1:5" ht="14.5" x14ac:dyDescent="0.4">
      <c r="A2545" s="2" t="s">
        <v>4</v>
      </c>
      <c r="B2545" s="2" t="s">
        <v>5</v>
      </c>
      <c r="C2545" s="2" t="s">
        <v>131</v>
      </c>
      <c r="D2545" s="34" t="str">
        <f t="shared" si="39"/>
        <v>8196</v>
      </c>
      <c r="E2545" s="3">
        <v>1500</v>
      </c>
    </row>
    <row r="2546" spans="1:5" ht="14.5" x14ac:dyDescent="0.4">
      <c r="A2546" s="2" t="s">
        <v>7</v>
      </c>
      <c r="B2546" s="2" t="s">
        <v>5</v>
      </c>
      <c r="C2546" s="2" t="s">
        <v>131</v>
      </c>
      <c r="D2546" s="34" t="str">
        <f t="shared" si="39"/>
        <v>8196</v>
      </c>
      <c r="E2546" s="3">
        <v>1500</v>
      </c>
    </row>
    <row r="2547" spans="1:5" ht="14.5" x14ac:dyDescent="0.4">
      <c r="A2547" s="2" t="s">
        <v>8</v>
      </c>
      <c r="B2547" s="2" t="s">
        <v>5</v>
      </c>
      <c r="C2547" s="2" t="s">
        <v>131</v>
      </c>
      <c r="D2547" s="34" t="str">
        <f t="shared" si="39"/>
        <v>8196</v>
      </c>
      <c r="E2547" s="3">
        <v>1500</v>
      </c>
    </row>
    <row r="2548" spans="1:5" ht="14.5" x14ac:dyDescent="0.4">
      <c r="A2548" s="2" t="s">
        <v>4</v>
      </c>
      <c r="B2548" s="2" t="s">
        <v>5</v>
      </c>
      <c r="C2548" s="2" t="s">
        <v>132</v>
      </c>
      <c r="D2548" s="34" t="str">
        <f t="shared" si="39"/>
        <v>8199</v>
      </c>
      <c r="E2548" s="3">
        <v>87</v>
      </c>
    </row>
    <row r="2549" spans="1:5" ht="14.5" x14ac:dyDescent="0.4">
      <c r="A2549" s="2" t="s">
        <v>7</v>
      </c>
      <c r="B2549" s="2" t="s">
        <v>5</v>
      </c>
      <c r="C2549" s="2" t="s">
        <v>132</v>
      </c>
      <c r="D2549" s="34" t="str">
        <f t="shared" si="39"/>
        <v>8199</v>
      </c>
      <c r="E2549" s="3">
        <v>77.8</v>
      </c>
    </row>
    <row r="2550" spans="1:5" ht="14.5" x14ac:dyDescent="0.4">
      <c r="A2550" s="2" t="s">
        <v>8</v>
      </c>
      <c r="B2550" s="2" t="s">
        <v>5</v>
      </c>
      <c r="C2550" s="2" t="s">
        <v>132</v>
      </c>
      <c r="D2550" s="34" t="str">
        <f t="shared" si="39"/>
        <v>8199</v>
      </c>
      <c r="E2550" s="3">
        <v>48</v>
      </c>
    </row>
    <row r="2551" spans="1:5" ht="14.5" x14ac:dyDescent="0.4">
      <c r="A2551" s="2" t="s">
        <v>9</v>
      </c>
      <c r="B2551" s="2" t="s">
        <v>5</v>
      </c>
      <c r="C2551" s="2" t="s">
        <v>132</v>
      </c>
      <c r="D2551" s="34" t="str">
        <f t="shared" si="39"/>
        <v>8199</v>
      </c>
      <c r="E2551" s="3">
        <v>47.8</v>
      </c>
    </row>
    <row r="2552" spans="1:5" ht="14.5" x14ac:dyDescent="0.4">
      <c r="A2552" s="2" t="s">
        <v>10</v>
      </c>
      <c r="B2552" s="2" t="s">
        <v>5</v>
      </c>
      <c r="C2552" s="2" t="s">
        <v>132</v>
      </c>
      <c r="D2552" s="34" t="str">
        <f t="shared" si="39"/>
        <v>8199</v>
      </c>
      <c r="E2552" s="3">
        <v>42</v>
      </c>
    </row>
    <row r="2553" spans="1:5" ht="14.5" x14ac:dyDescent="0.4">
      <c r="A2553" s="2" t="s">
        <v>11</v>
      </c>
      <c r="B2553" s="2" t="s">
        <v>5</v>
      </c>
      <c r="C2553" s="2" t="s">
        <v>132</v>
      </c>
      <c r="D2553" s="34" t="str">
        <f t="shared" si="39"/>
        <v>8199</v>
      </c>
      <c r="E2553" s="3">
        <v>39</v>
      </c>
    </row>
    <row r="2554" spans="1:5" ht="14.5" x14ac:dyDescent="0.4">
      <c r="A2554" s="2" t="s">
        <v>12</v>
      </c>
      <c r="B2554" s="2" t="s">
        <v>5</v>
      </c>
      <c r="C2554" s="2" t="s">
        <v>132</v>
      </c>
      <c r="D2554" s="34" t="str">
        <f t="shared" si="39"/>
        <v>8199</v>
      </c>
      <c r="E2554" s="3">
        <v>151</v>
      </c>
    </row>
    <row r="2555" spans="1:5" ht="14.5" x14ac:dyDescent="0.4">
      <c r="A2555" s="2" t="s">
        <v>13</v>
      </c>
      <c r="B2555" s="2" t="s">
        <v>5</v>
      </c>
      <c r="C2555" s="2" t="s">
        <v>132</v>
      </c>
      <c r="D2555" s="34" t="str">
        <f t="shared" si="39"/>
        <v>8199</v>
      </c>
      <c r="E2555" s="3">
        <v>141</v>
      </c>
    </row>
    <row r="2556" spans="1:5" ht="14.5" x14ac:dyDescent="0.4">
      <c r="A2556" s="2" t="s">
        <v>14</v>
      </c>
      <c r="B2556" s="2" t="s">
        <v>5</v>
      </c>
      <c r="C2556" s="2" t="s">
        <v>132</v>
      </c>
      <c r="D2556" s="34" t="str">
        <f t="shared" si="39"/>
        <v>8199</v>
      </c>
      <c r="E2556" s="3">
        <v>130</v>
      </c>
    </row>
    <row r="2557" spans="1:5" ht="14.5" x14ac:dyDescent="0.4">
      <c r="A2557" s="2" t="s">
        <v>15</v>
      </c>
      <c r="B2557" s="2" t="s">
        <v>5</v>
      </c>
      <c r="C2557" s="2" t="s">
        <v>132</v>
      </c>
      <c r="D2557" s="34" t="str">
        <f t="shared" si="39"/>
        <v>8199</v>
      </c>
      <c r="E2557" s="3">
        <v>82</v>
      </c>
    </row>
    <row r="2558" spans="1:5" ht="14.5" x14ac:dyDescent="0.4">
      <c r="A2558" s="2" t="s">
        <v>16</v>
      </c>
      <c r="B2558" s="2" t="s">
        <v>5</v>
      </c>
      <c r="C2558" s="2" t="s">
        <v>132</v>
      </c>
      <c r="D2558" s="34" t="str">
        <f t="shared" si="39"/>
        <v>8199</v>
      </c>
      <c r="E2558" s="3">
        <v>73</v>
      </c>
    </row>
    <row r="2559" spans="1:5" ht="14.5" x14ac:dyDescent="0.4">
      <c r="A2559" s="2" t="s">
        <v>17</v>
      </c>
      <c r="B2559" s="2" t="s">
        <v>5</v>
      </c>
      <c r="C2559" s="2" t="s">
        <v>132</v>
      </c>
      <c r="D2559" s="34" t="str">
        <f t="shared" si="39"/>
        <v>8199</v>
      </c>
      <c r="E2559" s="3">
        <v>93</v>
      </c>
    </row>
    <row r="2560" spans="1:5" ht="14.5" x14ac:dyDescent="0.4">
      <c r="A2560" s="2" t="s">
        <v>18</v>
      </c>
      <c r="B2560" s="2" t="s">
        <v>5</v>
      </c>
      <c r="C2560" s="2" t="s">
        <v>132</v>
      </c>
      <c r="D2560" s="34" t="str">
        <f t="shared" si="39"/>
        <v>8199</v>
      </c>
      <c r="E2560" s="3">
        <v>139</v>
      </c>
    </row>
    <row r="2561" spans="1:5" ht="14.5" x14ac:dyDescent="0.4">
      <c r="A2561" s="2" t="s">
        <v>19</v>
      </c>
      <c r="B2561" s="2" t="s">
        <v>5</v>
      </c>
      <c r="C2561" s="2" t="s">
        <v>132</v>
      </c>
      <c r="D2561" s="34" t="str">
        <f t="shared" si="39"/>
        <v>8199</v>
      </c>
      <c r="E2561" s="3">
        <v>212.8</v>
      </c>
    </row>
    <row r="2562" spans="1:5" ht="14.5" x14ac:dyDescent="0.4">
      <c r="A2562" s="2" t="s">
        <v>20</v>
      </c>
      <c r="B2562" s="2" t="s">
        <v>5</v>
      </c>
      <c r="C2562" s="2" t="s">
        <v>132</v>
      </c>
      <c r="D2562" s="34" t="str">
        <f t="shared" si="39"/>
        <v>8199</v>
      </c>
      <c r="E2562" s="3">
        <v>145</v>
      </c>
    </row>
    <row r="2563" spans="1:5" ht="14.5" x14ac:dyDescent="0.4">
      <c r="A2563" s="2" t="s">
        <v>21</v>
      </c>
      <c r="B2563" s="2" t="s">
        <v>5</v>
      </c>
      <c r="C2563" s="2" t="s">
        <v>132</v>
      </c>
      <c r="D2563" s="34" t="str">
        <f t="shared" ref="D2563:D2626" si="40">MID(C2563,2,4)</f>
        <v>8199</v>
      </c>
      <c r="E2563" s="3">
        <v>129.80000000000001</v>
      </c>
    </row>
    <row r="2564" spans="1:5" ht="14.5" x14ac:dyDescent="0.4">
      <c r="A2564" s="2" t="s">
        <v>22</v>
      </c>
      <c r="B2564" s="2" t="s">
        <v>5</v>
      </c>
      <c r="C2564" s="2" t="s">
        <v>132</v>
      </c>
      <c r="D2564" s="34" t="str">
        <f t="shared" si="40"/>
        <v>8199</v>
      </c>
      <c r="E2564" s="3">
        <v>93.6</v>
      </c>
    </row>
    <row r="2565" spans="1:5" ht="14.5" x14ac:dyDescent="0.4">
      <c r="A2565" s="2" t="s">
        <v>23</v>
      </c>
      <c r="B2565" s="2" t="s">
        <v>5</v>
      </c>
      <c r="C2565" s="2" t="s">
        <v>132</v>
      </c>
      <c r="D2565" s="34" t="str">
        <f t="shared" si="40"/>
        <v>8199</v>
      </c>
      <c r="E2565" s="3">
        <v>131.80000000000001</v>
      </c>
    </row>
    <row r="2566" spans="1:5" ht="14.5" x14ac:dyDescent="0.4">
      <c r="A2566" s="2" t="s">
        <v>24</v>
      </c>
      <c r="B2566" s="2" t="s">
        <v>5</v>
      </c>
      <c r="C2566" s="2" t="s">
        <v>132</v>
      </c>
      <c r="D2566" s="34" t="str">
        <f t="shared" si="40"/>
        <v>8199</v>
      </c>
      <c r="E2566" s="3">
        <v>92</v>
      </c>
    </row>
    <row r="2567" spans="1:5" ht="14.5" x14ac:dyDescent="0.4">
      <c r="A2567" s="2" t="s">
        <v>25</v>
      </c>
      <c r="B2567" s="2" t="s">
        <v>5</v>
      </c>
      <c r="C2567" s="2" t="s">
        <v>132</v>
      </c>
      <c r="D2567" s="34" t="str">
        <f t="shared" si="40"/>
        <v>8199</v>
      </c>
      <c r="E2567" s="3">
        <v>91</v>
      </c>
    </row>
    <row r="2568" spans="1:5" ht="14.5" x14ac:dyDescent="0.4">
      <c r="A2568" s="2" t="s">
        <v>26</v>
      </c>
      <c r="B2568" s="2" t="s">
        <v>5</v>
      </c>
      <c r="C2568" s="2" t="s">
        <v>132</v>
      </c>
      <c r="D2568" s="34" t="str">
        <f t="shared" si="40"/>
        <v>8199</v>
      </c>
      <c r="E2568" s="3">
        <v>76.8</v>
      </c>
    </row>
    <row r="2569" spans="1:5" ht="14.5" x14ac:dyDescent="0.4">
      <c r="A2569" s="2" t="s">
        <v>27</v>
      </c>
      <c r="B2569" s="2" t="s">
        <v>5</v>
      </c>
      <c r="C2569" s="2" t="s">
        <v>132</v>
      </c>
      <c r="D2569" s="34" t="str">
        <f t="shared" si="40"/>
        <v>8199</v>
      </c>
      <c r="E2569" s="3">
        <v>53</v>
      </c>
    </row>
    <row r="2570" spans="1:5" ht="14.5" x14ac:dyDescent="0.4">
      <c r="A2570" s="2" t="s">
        <v>28</v>
      </c>
      <c r="B2570" s="2" t="s">
        <v>5</v>
      </c>
      <c r="C2570" s="2" t="s">
        <v>132</v>
      </c>
      <c r="D2570" s="34" t="str">
        <f t="shared" si="40"/>
        <v>8199</v>
      </c>
      <c r="E2570" s="3">
        <v>55.8</v>
      </c>
    </row>
    <row r="2571" spans="1:5" ht="14.5" x14ac:dyDescent="0.4">
      <c r="A2571" s="2" t="s">
        <v>29</v>
      </c>
      <c r="B2571" s="2" t="s">
        <v>5</v>
      </c>
      <c r="C2571" s="2" t="s">
        <v>132</v>
      </c>
      <c r="D2571" s="34" t="str">
        <f t="shared" si="40"/>
        <v>8199</v>
      </c>
      <c r="E2571" s="3">
        <v>34.799999999999997</v>
      </c>
    </row>
    <row r="2572" spans="1:5" ht="14.5" x14ac:dyDescent="0.4">
      <c r="A2572" s="2" t="s">
        <v>30</v>
      </c>
      <c r="B2572" s="2" t="s">
        <v>5</v>
      </c>
      <c r="C2572" s="2" t="s">
        <v>132</v>
      </c>
      <c r="D2572" s="34" t="str">
        <f t="shared" si="40"/>
        <v>8199</v>
      </c>
      <c r="E2572" s="3">
        <v>57</v>
      </c>
    </row>
    <row r="2573" spans="1:5" ht="14.5" x14ac:dyDescent="0.4">
      <c r="A2573" s="2" t="s">
        <v>31</v>
      </c>
      <c r="B2573" s="2" t="s">
        <v>5</v>
      </c>
      <c r="C2573" s="2" t="s">
        <v>132</v>
      </c>
      <c r="D2573" s="34" t="str">
        <f t="shared" si="40"/>
        <v>8199</v>
      </c>
      <c r="E2573" s="3">
        <v>38.799999999999997</v>
      </c>
    </row>
    <row r="2574" spans="1:5" ht="14.5" x14ac:dyDescent="0.4">
      <c r="A2574" s="2" t="s">
        <v>32</v>
      </c>
      <c r="B2574" s="2" t="s">
        <v>5</v>
      </c>
      <c r="C2574" s="2" t="s">
        <v>132</v>
      </c>
      <c r="D2574" s="34" t="str">
        <f t="shared" si="40"/>
        <v>8199</v>
      </c>
      <c r="E2574" s="3">
        <v>78</v>
      </c>
    </row>
    <row r="2575" spans="1:5" ht="14.5" x14ac:dyDescent="0.4">
      <c r="A2575" s="2" t="s">
        <v>33</v>
      </c>
      <c r="B2575" s="2" t="s">
        <v>5</v>
      </c>
      <c r="C2575" s="2" t="s">
        <v>132</v>
      </c>
      <c r="D2575" s="34" t="str">
        <f t="shared" si="40"/>
        <v>8199</v>
      </c>
      <c r="E2575" s="3">
        <v>61</v>
      </c>
    </row>
    <row r="2576" spans="1:5" ht="14.5" x14ac:dyDescent="0.4">
      <c r="A2576" s="2" t="s">
        <v>34</v>
      </c>
      <c r="B2576" s="2" t="s">
        <v>5</v>
      </c>
      <c r="C2576" s="2" t="s">
        <v>132</v>
      </c>
      <c r="D2576" s="34" t="str">
        <f t="shared" si="40"/>
        <v>8199</v>
      </c>
      <c r="E2576" s="3">
        <v>51.8</v>
      </c>
    </row>
    <row r="2577" spans="1:5" ht="14.5" x14ac:dyDescent="0.4">
      <c r="A2577" s="2" t="s">
        <v>35</v>
      </c>
      <c r="B2577" s="2" t="s">
        <v>5</v>
      </c>
      <c r="C2577" s="2" t="s">
        <v>132</v>
      </c>
      <c r="D2577" s="34" t="str">
        <f t="shared" si="40"/>
        <v>8199</v>
      </c>
      <c r="E2577" s="3">
        <v>45</v>
      </c>
    </row>
    <row r="2578" spans="1:5" ht="14.5" x14ac:dyDescent="0.4">
      <c r="A2578" s="2" t="s">
        <v>15</v>
      </c>
      <c r="B2578" s="2" t="s">
        <v>5</v>
      </c>
      <c r="C2578" s="2" t="s">
        <v>133</v>
      </c>
      <c r="D2578" s="34" t="str">
        <f t="shared" si="40"/>
        <v>8203</v>
      </c>
      <c r="E2578" s="3">
        <v>56</v>
      </c>
    </row>
    <row r="2579" spans="1:5" ht="14.5" x14ac:dyDescent="0.4">
      <c r="A2579" s="2" t="s">
        <v>16</v>
      </c>
      <c r="B2579" s="2" t="s">
        <v>5</v>
      </c>
      <c r="C2579" s="2" t="s">
        <v>133</v>
      </c>
      <c r="D2579" s="34" t="str">
        <f t="shared" si="40"/>
        <v>8203</v>
      </c>
      <c r="E2579" s="3">
        <v>60</v>
      </c>
    </row>
    <row r="2580" spans="1:5" ht="14.5" x14ac:dyDescent="0.4">
      <c r="A2580" s="2" t="s">
        <v>17</v>
      </c>
      <c r="B2580" s="2" t="s">
        <v>5</v>
      </c>
      <c r="C2580" s="2" t="s">
        <v>133</v>
      </c>
      <c r="D2580" s="34" t="str">
        <f t="shared" si="40"/>
        <v>8203</v>
      </c>
      <c r="E2580" s="3">
        <v>253</v>
      </c>
    </row>
    <row r="2581" spans="1:5" ht="14.5" x14ac:dyDescent="0.4">
      <c r="A2581" s="2" t="s">
        <v>18</v>
      </c>
      <c r="B2581" s="2" t="s">
        <v>5</v>
      </c>
      <c r="C2581" s="2" t="s">
        <v>133</v>
      </c>
      <c r="D2581" s="34" t="str">
        <f t="shared" si="40"/>
        <v>8203</v>
      </c>
      <c r="E2581" s="3">
        <v>85.8</v>
      </c>
    </row>
    <row r="2582" spans="1:5" ht="14.5" x14ac:dyDescent="0.4">
      <c r="A2582" s="2" t="s">
        <v>19</v>
      </c>
      <c r="B2582" s="2" t="s">
        <v>5</v>
      </c>
      <c r="C2582" s="2" t="s">
        <v>133</v>
      </c>
      <c r="D2582" s="34" t="str">
        <f t="shared" si="40"/>
        <v>8203</v>
      </c>
      <c r="E2582" s="3">
        <v>81.400000000000006</v>
      </c>
    </row>
    <row r="2583" spans="1:5" ht="14.5" x14ac:dyDescent="0.4">
      <c r="A2583" s="2" t="s">
        <v>20</v>
      </c>
      <c r="B2583" s="2" t="s">
        <v>5</v>
      </c>
      <c r="C2583" s="2" t="s">
        <v>133</v>
      </c>
      <c r="D2583" s="34" t="str">
        <f t="shared" si="40"/>
        <v>8203</v>
      </c>
      <c r="E2583" s="3">
        <v>72.599999999999994</v>
      </c>
    </row>
    <row r="2584" spans="1:5" ht="14.5" x14ac:dyDescent="0.4">
      <c r="A2584" s="2" t="s">
        <v>21</v>
      </c>
      <c r="B2584" s="2" t="s">
        <v>5</v>
      </c>
      <c r="C2584" s="2" t="s">
        <v>133</v>
      </c>
      <c r="D2584" s="34" t="str">
        <f t="shared" si="40"/>
        <v>8203</v>
      </c>
      <c r="E2584" s="3">
        <v>79.2</v>
      </c>
    </row>
    <row r="2585" spans="1:5" ht="14.5" x14ac:dyDescent="0.4">
      <c r="A2585" s="2" t="s">
        <v>22</v>
      </c>
      <c r="B2585" s="2" t="s">
        <v>5</v>
      </c>
      <c r="C2585" s="2" t="s">
        <v>133</v>
      </c>
      <c r="D2585" s="34" t="str">
        <f t="shared" si="40"/>
        <v>8203</v>
      </c>
      <c r="E2585" s="3">
        <v>70.400000000000006</v>
      </c>
    </row>
    <row r="2586" spans="1:5" ht="14.5" x14ac:dyDescent="0.4">
      <c r="A2586" s="2" t="s">
        <v>23</v>
      </c>
      <c r="B2586" s="2" t="s">
        <v>5</v>
      </c>
      <c r="C2586" s="2" t="s">
        <v>133</v>
      </c>
      <c r="D2586" s="34" t="str">
        <f t="shared" si="40"/>
        <v>8203</v>
      </c>
      <c r="E2586" s="3">
        <v>57.2</v>
      </c>
    </row>
    <row r="2587" spans="1:5" ht="14.5" x14ac:dyDescent="0.4">
      <c r="A2587" s="2" t="s">
        <v>24</v>
      </c>
      <c r="B2587" s="2" t="s">
        <v>5</v>
      </c>
      <c r="C2587" s="2" t="s">
        <v>133</v>
      </c>
      <c r="D2587" s="34" t="str">
        <f t="shared" si="40"/>
        <v>8203</v>
      </c>
      <c r="E2587" s="3">
        <v>15.4</v>
      </c>
    </row>
    <row r="2588" spans="1:5" ht="14.5" x14ac:dyDescent="0.4">
      <c r="A2588" s="2" t="s">
        <v>4</v>
      </c>
      <c r="B2588" s="2" t="s">
        <v>5</v>
      </c>
      <c r="C2588" s="2" t="s">
        <v>134</v>
      </c>
      <c r="D2588" s="34" t="str">
        <f t="shared" si="40"/>
        <v>8210</v>
      </c>
      <c r="E2588" s="3">
        <v>175</v>
      </c>
    </row>
    <row r="2589" spans="1:5" ht="14.5" x14ac:dyDescent="0.4">
      <c r="A2589" s="2" t="s">
        <v>7</v>
      </c>
      <c r="B2589" s="2" t="s">
        <v>5</v>
      </c>
      <c r="C2589" s="2" t="s">
        <v>134</v>
      </c>
      <c r="D2589" s="34" t="str">
        <f t="shared" si="40"/>
        <v>8210</v>
      </c>
      <c r="E2589" s="3">
        <v>155</v>
      </c>
    </row>
    <row r="2590" spans="1:5" ht="14.5" x14ac:dyDescent="0.4">
      <c r="A2590" s="2" t="s">
        <v>8</v>
      </c>
      <c r="B2590" s="2" t="s">
        <v>5</v>
      </c>
      <c r="C2590" s="2" t="s">
        <v>134</v>
      </c>
      <c r="D2590" s="34" t="str">
        <f t="shared" si="40"/>
        <v>8210</v>
      </c>
      <c r="E2590" s="3">
        <v>162.5</v>
      </c>
    </row>
    <row r="2591" spans="1:5" ht="14.5" x14ac:dyDescent="0.4">
      <c r="A2591" s="2" t="s">
        <v>9</v>
      </c>
      <c r="B2591" s="2" t="s">
        <v>5</v>
      </c>
      <c r="C2591" s="2" t="s">
        <v>134</v>
      </c>
      <c r="D2591" s="34" t="str">
        <f t="shared" si="40"/>
        <v>8210</v>
      </c>
      <c r="E2591" s="3">
        <v>178.1</v>
      </c>
    </row>
    <row r="2592" spans="1:5" ht="14.5" x14ac:dyDescent="0.4">
      <c r="A2592" s="2" t="s">
        <v>10</v>
      </c>
      <c r="B2592" s="2" t="s">
        <v>5</v>
      </c>
      <c r="C2592" s="2" t="s">
        <v>134</v>
      </c>
      <c r="D2592" s="34" t="str">
        <f t="shared" si="40"/>
        <v>8210</v>
      </c>
      <c r="E2592" s="3">
        <v>175</v>
      </c>
    </row>
    <row r="2593" spans="1:5" ht="14.5" x14ac:dyDescent="0.4">
      <c r="A2593" s="2" t="s">
        <v>11</v>
      </c>
      <c r="B2593" s="2" t="s">
        <v>5</v>
      </c>
      <c r="C2593" s="2" t="s">
        <v>134</v>
      </c>
      <c r="D2593" s="34" t="str">
        <f t="shared" si="40"/>
        <v>8210</v>
      </c>
      <c r="E2593" s="3">
        <v>213.5</v>
      </c>
    </row>
    <row r="2594" spans="1:5" ht="14.5" x14ac:dyDescent="0.4">
      <c r="A2594" s="2" t="s">
        <v>12</v>
      </c>
      <c r="B2594" s="2" t="s">
        <v>5</v>
      </c>
      <c r="C2594" s="2" t="s">
        <v>134</v>
      </c>
      <c r="D2594" s="34" t="str">
        <f t="shared" si="40"/>
        <v>8210</v>
      </c>
      <c r="E2594" s="3">
        <v>171</v>
      </c>
    </row>
    <row r="2595" spans="1:5" ht="14.5" x14ac:dyDescent="0.4">
      <c r="A2595" s="2" t="s">
        <v>13</v>
      </c>
      <c r="B2595" s="2" t="s">
        <v>5</v>
      </c>
      <c r="C2595" s="2" t="s">
        <v>134</v>
      </c>
      <c r="D2595" s="34" t="str">
        <f t="shared" si="40"/>
        <v>8210</v>
      </c>
      <c r="E2595" s="3">
        <v>152.80000000000001</v>
      </c>
    </row>
    <row r="2596" spans="1:5" ht="14.5" x14ac:dyDescent="0.4">
      <c r="A2596" s="2" t="s">
        <v>14</v>
      </c>
      <c r="B2596" s="2" t="s">
        <v>5</v>
      </c>
      <c r="C2596" s="2" t="s">
        <v>134</v>
      </c>
      <c r="D2596" s="34" t="str">
        <f t="shared" si="40"/>
        <v>8210</v>
      </c>
      <c r="E2596" s="3">
        <v>165.3</v>
      </c>
    </row>
    <row r="2597" spans="1:5" ht="14.5" x14ac:dyDescent="0.4">
      <c r="A2597" s="2" t="s">
        <v>15</v>
      </c>
      <c r="B2597" s="2" t="s">
        <v>5</v>
      </c>
      <c r="C2597" s="2" t="s">
        <v>134</v>
      </c>
      <c r="D2597" s="34" t="str">
        <f t="shared" si="40"/>
        <v>8210</v>
      </c>
      <c r="E2597" s="3">
        <v>177.5</v>
      </c>
    </row>
    <row r="2598" spans="1:5" ht="14.5" x14ac:dyDescent="0.4">
      <c r="A2598" s="2" t="s">
        <v>16</v>
      </c>
      <c r="B2598" s="2" t="s">
        <v>5</v>
      </c>
      <c r="C2598" s="2" t="s">
        <v>134</v>
      </c>
      <c r="D2598" s="34" t="str">
        <f t="shared" si="40"/>
        <v>8210</v>
      </c>
      <c r="E2598" s="3">
        <v>207.8</v>
      </c>
    </row>
    <row r="2599" spans="1:5" ht="14.5" x14ac:dyDescent="0.4">
      <c r="A2599" s="2" t="s">
        <v>17</v>
      </c>
      <c r="B2599" s="2" t="s">
        <v>5</v>
      </c>
      <c r="C2599" s="2" t="s">
        <v>134</v>
      </c>
      <c r="D2599" s="34" t="str">
        <f t="shared" si="40"/>
        <v>8210</v>
      </c>
      <c r="E2599" s="3">
        <v>200.6</v>
      </c>
    </row>
    <row r="2600" spans="1:5" ht="14.5" x14ac:dyDescent="0.4">
      <c r="A2600" s="2" t="s">
        <v>18</v>
      </c>
      <c r="B2600" s="2" t="s">
        <v>5</v>
      </c>
      <c r="C2600" s="2" t="s">
        <v>134</v>
      </c>
      <c r="D2600" s="34" t="str">
        <f t="shared" si="40"/>
        <v>8210</v>
      </c>
      <c r="E2600" s="3">
        <v>215</v>
      </c>
    </row>
    <row r="2601" spans="1:5" ht="14.5" x14ac:dyDescent="0.4">
      <c r="A2601" s="2" t="s">
        <v>19</v>
      </c>
      <c r="B2601" s="2" t="s">
        <v>5</v>
      </c>
      <c r="C2601" s="2" t="s">
        <v>134</v>
      </c>
      <c r="D2601" s="34" t="str">
        <f t="shared" si="40"/>
        <v>8210</v>
      </c>
      <c r="E2601" s="3">
        <v>205</v>
      </c>
    </row>
    <row r="2602" spans="1:5" ht="14.5" x14ac:dyDescent="0.4">
      <c r="A2602" s="2" t="s">
        <v>20</v>
      </c>
      <c r="B2602" s="2" t="s">
        <v>5</v>
      </c>
      <c r="C2602" s="2" t="s">
        <v>134</v>
      </c>
      <c r="D2602" s="34" t="str">
        <f t="shared" si="40"/>
        <v>8210</v>
      </c>
      <c r="E2602" s="3">
        <v>237.8</v>
      </c>
    </row>
    <row r="2603" spans="1:5" ht="14.5" x14ac:dyDescent="0.4">
      <c r="A2603" s="2" t="s">
        <v>21</v>
      </c>
      <c r="B2603" s="2" t="s">
        <v>5</v>
      </c>
      <c r="C2603" s="2" t="s">
        <v>134</v>
      </c>
      <c r="D2603" s="34" t="str">
        <f t="shared" si="40"/>
        <v>8210</v>
      </c>
      <c r="E2603" s="3">
        <v>197.8</v>
      </c>
    </row>
    <row r="2604" spans="1:5" ht="14.5" x14ac:dyDescent="0.4">
      <c r="A2604" s="2" t="s">
        <v>22</v>
      </c>
      <c r="B2604" s="2" t="s">
        <v>5</v>
      </c>
      <c r="C2604" s="2" t="s">
        <v>134</v>
      </c>
      <c r="D2604" s="34" t="str">
        <f t="shared" si="40"/>
        <v>8210</v>
      </c>
      <c r="E2604" s="3">
        <v>240.3</v>
      </c>
    </row>
    <row r="2605" spans="1:5" ht="14.5" x14ac:dyDescent="0.4">
      <c r="A2605" s="2" t="s">
        <v>23</v>
      </c>
      <c r="B2605" s="2" t="s">
        <v>5</v>
      </c>
      <c r="C2605" s="2" t="s">
        <v>134</v>
      </c>
      <c r="D2605" s="34" t="str">
        <f t="shared" si="40"/>
        <v>8210</v>
      </c>
      <c r="E2605" s="3">
        <v>215</v>
      </c>
    </row>
    <row r="2606" spans="1:5" ht="14.5" x14ac:dyDescent="0.4">
      <c r="A2606" s="2" t="s">
        <v>24</v>
      </c>
      <c r="B2606" s="2" t="s">
        <v>5</v>
      </c>
      <c r="C2606" s="2" t="s">
        <v>134</v>
      </c>
      <c r="D2606" s="34" t="str">
        <f t="shared" si="40"/>
        <v>8210</v>
      </c>
      <c r="E2606" s="3">
        <v>180</v>
      </c>
    </row>
    <row r="2607" spans="1:5" ht="14.5" x14ac:dyDescent="0.4">
      <c r="A2607" s="2" t="s">
        <v>25</v>
      </c>
      <c r="B2607" s="2" t="s">
        <v>5</v>
      </c>
      <c r="C2607" s="2" t="s">
        <v>134</v>
      </c>
      <c r="D2607" s="34" t="str">
        <f t="shared" si="40"/>
        <v>8210</v>
      </c>
      <c r="E2607" s="3">
        <v>198.5</v>
      </c>
    </row>
    <row r="2608" spans="1:5" ht="14.5" x14ac:dyDescent="0.4">
      <c r="A2608" s="2" t="s">
        <v>26</v>
      </c>
      <c r="B2608" s="2" t="s">
        <v>5</v>
      </c>
      <c r="C2608" s="2" t="s">
        <v>134</v>
      </c>
      <c r="D2608" s="34" t="str">
        <f t="shared" si="40"/>
        <v>8210</v>
      </c>
      <c r="E2608" s="3">
        <v>190</v>
      </c>
    </row>
    <row r="2609" spans="1:5" ht="14.5" x14ac:dyDescent="0.4">
      <c r="A2609" s="2" t="s">
        <v>27</v>
      </c>
      <c r="B2609" s="2" t="s">
        <v>5</v>
      </c>
      <c r="C2609" s="2" t="s">
        <v>134</v>
      </c>
      <c r="D2609" s="34" t="str">
        <f t="shared" si="40"/>
        <v>8210</v>
      </c>
      <c r="E2609" s="3">
        <v>210.3</v>
      </c>
    </row>
    <row r="2610" spans="1:5" ht="14.5" x14ac:dyDescent="0.4">
      <c r="A2610" s="2" t="s">
        <v>28</v>
      </c>
      <c r="B2610" s="2" t="s">
        <v>5</v>
      </c>
      <c r="C2610" s="2" t="s">
        <v>134</v>
      </c>
      <c r="D2610" s="34" t="str">
        <f t="shared" si="40"/>
        <v>8210</v>
      </c>
      <c r="E2610" s="3">
        <v>200.3</v>
      </c>
    </row>
    <row r="2611" spans="1:5" ht="14.5" x14ac:dyDescent="0.4">
      <c r="A2611" s="2" t="s">
        <v>29</v>
      </c>
      <c r="B2611" s="2" t="s">
        <v>5</v>
      </c>
      <c r="C2611" s="2" t="s">
        <v>134</v>
      </c>
      <c r="D2611" s="34" t="str">
        <f t="shared" si="40"/>
        <v>8210</v>
      </c>
      <c r="E2611" s="3">
        <v>200.9</v>
      </c>
    </row>
    <row r="2612" spans="1:5" ht="14.5" x14ac:dyDescent="0.4">
      <c r="A2612" s="2" t="s">
        <v>30</v>
      </c>
      <c r="B2612" s="2" t="s">
        <v>5</v>
      </c>
      <c r="C2612" s="2" t="s">
        <v>134</v>
      </c>
      <c r="D2612" s="34" t="str">
        <f t="shared" si="40"/>
        <v>8210</v>
      </c>
      <c r="E2612" s="3">
        <v>222.5</v>
      </c>
    </row>
    <row r="2613" spans="1:5" ht="14.5" x14ac:dyDescent="0.4">
      <c r="A2613" s="2" t="s">
        <v>31</v>
      </c>
      <c r="B2613" s="2" t="s">
        <v>5</v>
      </c>
      <c r="C2613" s="2" t="s">
        <v>134</v>
      </c>
      <c r="D2613" s="34" t="str">
        <f t="shared" si="40"/>
        <v>8210</v>
      </c>
      <c r="E2613" s="3">
        <v>225.6</v>
      </c>
    </row>
    <row r="2614" spans="1:5" ht="14.5" x14ac:dyDescent="0.4">
      <c r="A2614" s="2" t="s">
        <v>32</v>
      </c>
      <c r="B2614" s="2" t="s">
        <v>5</v>
      </c>
      <c r="C2614" s="2" t="s">
        <v>134</v>
      </c>
      <c r="D2614" s="34" t="str">
        <f t="shared" si="40"/>
        <v>8210</v>
      </c>
      <c r="E2614" s="3">
        <v>263.10000000000002</v>
      </c>
    </row>
    <row r="2615" spans="1:5" ht="14.5" x14ac:dyDescent="0.4">
      <c r="A2615" s="2" t="s">
        <v>33</v>
      </c>
      <c r="B2615" s="2" t="s">
        <v>5</v>
      </c>
      <c r="C2615" s="2" t="s">
        <v>134</v>
      </c>
      <c r="D2615" s="34" t="str">
        <f t="shared" si="40"/>
        <v>8210</v>
      </c>
      <c r="E2615" s="3">
        <v>272.8</v>
      </c>
    </row>
    <row r="2616" spans="1:5" ht="14.5" x14ac:dyDescent="0.4">
      <c r="A2616" s="2" t="s">
        <v>34</v>
      </c>
      <c r="B2616" s="2" t="s">
        <v>5</v>
      </c>
      <c r="C2616" s="2" t="s">
        <v>134</v>
      </c>
      <c r="D2616" s="34" t="str">
        <f t="shared" si="40"/>
        <v>8210</v>
      </c>
      <c r="E2616" s="3">
        <v>227.8</v>
      </c>
    </row>
    <row r="2617" spans="1:5" ht="14.5" x14ac:dyDescent="0.4">
      <c r="A2617" s="2" t="s">
        <v>35</v>
      </c>
      <c r="B2617" s="2" t="s">
        <v>5</v>
      </c>
      <c r="C2617" s="2" t="s">
        <v>134</v>
      </c>
      <c r="D2617" s="34" t="str">
        <f t="shared" si="40"/>
        <v>8210</v>
      </c>
      <c r="E2617" s="3">
        <v>227.5</v>
      </c>
    </row>
    <row r="2618" spans="1:5" ht="14.5" x14ac:dyDescent="0.4">
      <c r="A2618" s="2" t="s">
        <v>4</v>
      </c>
      <c r="B2618" s="2" t="s">
        <v>5</v>
      </c>
      <c r="C2618" s="2" t="s">
        <v>135</v>
      </c>
      <c r="D2618" s="34" t="str">
        <f t="shared" si="40"/>
        <v>8211</v>
      </c>
      <c r="E2618" s="3">
        <v>20</v>
      </c>
    </row>
    <row r="2619" spans="1:5" ht="14.5" x14ac:dyDescent="0.4">
      <c r="A2619" s="2" t="s">
        <v>7</v>
      </c>
      <c r="B2619" s="2" t="s">
        <v>5</v>
      </c>
      <c r="C2619" s="2" t="s">
        <v>135</v>
      </c>
      <c r="D2619" s="34" t="str">
        <f t="shared" si="40"/>
        <v>8211</v>
      </c>
      <c r="E2619" s="3">
        <v>17.5</v>
      </c>
    </row>
    <row r="2620" spans="1:5" ht="14.5" x14ac:dyDescent="0.4">
      <c r="A2620" s="2" t="s">
        <v>8</v>
      </c>
      <c r="B2620" s="2" t="s">
        <v>5</v>
      </c>
      <c r="C2620" s="2" t="s">
        <v>135</v>
      </c>
      <c r="D2620" s="34" t="str">
        <f t="shared" si="40"/>
        <v>8211</v>
      </c>
      <c r="E2620" s="3">
        <v>30</v>
      </c>
    </row>
    <row r="2621" spans="1:5" ht="14.5" x14ac:dyDescent="0.4">
      <c r="A2621" s="2" t="s">
        <v>9</v>
      </c>
      <c r="B2621" s="2" t="s">
        <v>5</v>
      </c>
      <c r="C2621" s="2" t="s">
        <v>135</v>
      </c>
      <c r="D2621" s="34" t="str">
        <f t="shared" si="40"/>
        <v>8211</v>
      </c>
      <c r="E2621" s="3">
        <v>40</v>
      </c>
    </row>
    <row r="2622" spans="1:5" ht="14.5" x14ac:dyDescent="0.4">
      <c r="A2622" s="2" t="s">
        <v>10</v>
      </c>
      <c r="B2622" s="2" t="s">
        <v>5</v>
      </c>
      <c r="C2622" s="2" t="s">
        <v>135</v>
      </c>
      <c r="D2622" s="34" t="str">
        <f t="shared" si="40"/>
        <v>8211</v>
      </c>
      <c r="E2622" s="3">
        <v>27.5</v>
      </c>
    </row>
    <row r="2623" spans="1:5" ht="14.5" x14ac:dyDescent="0.4">
      <c r="A2623" s="2" t="s">
        <v>11</v>
      </c>
      <c r="B2623" s="2" t="s">
        <v>5</v>
      </c>
      <c r="C2623" s="2" t="s">
        <v>135</v>
      </c>
      <c r="D2623" s="34" t="str">
        <f t="shared" si="40"/>
        <v>8211</v>
      </c>
      <c r="E2623" s="3">
        <v>27.5</v>
      </c>
    </row>
    <row r="2624" spans="1:5" ht="14.5" x14ac:dyDescent="0.4">
      <c r="A2624" s="2" t="s">
        <v>12</v>
      </c>
      <c r="B2624" s="2" t="s">
        <v>5</v>
      </c>
      <c r="C2624" s="2" t="s">
        <v>135</v>
      </c>
      <c r="D2624" s="34" t="str">
        <f t="shared" si="40"/>
        <v>8211</v>
      </c>
      <c r="E2624" s="3">
        <v>37.5</v>
      </c>
    </row>
    <row r="2625" spans="1:5" ht="14.5" x14ac:dyDescent="0.4">
      <c r="A2625" s="2" t="s">
        <v>13</v>
      </c>
      <c r="B2625" s="2" t="s">
        <v>5</v>
      </c>
      <c r="C2625" s="2" t="s">
        <v>135</v>
      </c>
      <c r="D2625" s="34" t="str">
        <f t="shared" si="40"/>
        <v>8211</v>
      </c>
      <c r="E2625" s="3">
        <v>60</v>
      </c>
    </row>
    <row r="2626" spans="1:5" ht="14.5" x14ac:dyDescent="0.4">
      <c r="A2626" s="2" t="s">
        <v>14</v>
      </c>
      <c r="B2626" s="2" t="s">
        <v>5</v>
      </c>
      <c r="C2626" s="2" t="s">
        <v>135</v>
      </c>
      <c r="D2626" s="34" t="str">
        <f t="shared" si="40"/>
        <v>8211</v>
      </c>
      <c r="E2626" s="3">
        <v>52.5</v>
      </c>
    </row>
    <row r="2627" spans="1:5" ht="14.5" x14ac:dyDescent="0.4">
      <c r="A2627" s="2" t="s">
        <v>15</v>
      </c>
      <c r="B2627" s="2" t="s">
        <v>5</v>
      </c>
      <c r="C2627" s="2" t="s">
        <v>135</v>
      </c>
      <c r="D2627" s="34" t="str">
        <f t="shared" ref="D2627:D2690" si="41">MID(C2627,2,4)</f>
        <v>8211</v>
      </c>
      <c r="E2627" s="3">
        <v>47.5</v>
      </c>
    </row>
    <row r="2628" spans="1:5" ht="14.5" x14ac:dyDescent="0.4">
      <c r="A2628" s="2" t="s">
        <v>16</v>
      </c>
      <c r="B2628" s="2" t="s">
        <v>5</v>
      </c>
      <c r="C2628" s="2" t="s">
        <v>135</v>
      </c>
      <c r="D2628" s="34" t="str">
        <f t="shared" si="41"/>
        <v>8211</v>
      </c>
      <c r="E2628" s="3">
        <v>55</v>
      </c>
    </row>
    <row r="2629" spans="1:5" ht="14.5" x14ac:dyDescent="0.4">
      <c r="A2629" s="2" t="s">
        <v>17</v>
      </c>
      <c r="B2629" s="2" t="s">
        <v>5</v>
      </c>
      <c r="C2629" s="2" t="s">
        <v>135</v>
      </c>
      <c r="D2629" s="34" t="str">
        <f t="shared" si="41"/>
        <v>8211</v>
      </c>
      <c r="E2629" s="3">
        <v>50</v>
      </c>
    </row>
    <row r="2630" spans="1:5" ht="14.5" x14ac:dyDescent="0.4">
      <c r="A2630" s="2" t="s">
        <v>18</v>
      </c>
      <c r="B2630" s="2" t="s">
        <v>5</v>
      </c>
      <c r="C2630" s="2" t="s">
        <v>135</v>
      </c>
      <c r="D2630" s="34" t="str">
        <f t="shared" si="41"/>
        <v>8211</v>
      </c>
      <c r="E2630" s="3">
        <v>55</v>
      </c>
    </row>
    <row r="2631" spans="1:5" ht="14.5" x14ac:dyDescent="0.4">
      <c r="A2631" s="2" t="s">
        <v>19</v>
      </c>
      <c r="B2631" s="2" t="s">
        <v>5</v>
      </c>
      <c r="C2631" s="2" t="s">
        <v>135</v>
      </c>
      <c r="D2631" s="34" t="str">
        <f t="shared" si="41"/>
        <v>8211</v>
      </c>
      <c r="E2631" s="3">
        <v>57.5</v>
      </c>
    </row>
    <row r="2632" spans="1:5" ht="14.5" x14ac:dyDescent="0.4">
      <c r="A2632" s="2" t="s">
        <v>20</v>
      </c>
      <c r="B2632" s="2" t="s">
        <v>5</v>
      </c>
      <c r="C2632" s="2" t="s">
        <v>135</v>
      </c>
      <c r="D2632" s="34" t="str">
        <f t="shared" si="41"/>
        <v>8211</v>
      </c>
      <c r="E2632" s="3">
        <v>45</v>
      </c>
    </row>
    <row r="2633" spans="1:5" ht="14.5" x14ac:dyDescent="0.4">
      <c r="A2633" s="2" t="s">
        <v>21</v>
      </c>
      <c r="B2633" s="2" t="s">
        <v>5</v>
      </c>
      <c r="C2633" s="2" t="s">
        <v>135</v>
      </c>
      <c r="D2633" s="34" t="str">
        <f t="shared" si="41"/>
        <v>8211</v>
      </c>
      <c r="E2633" s="3">
        <v>27.5</v>
      </c>
    </row>
    <row r="2634" spans="1:5" ht="14.5" x14ac:dyDescent="0.4">
      <c r="A2634" s="2" t="s">
        <v>22</v>
      </c>
      <c r="B2634" s="2" t="s">
        <v>5</v>
      </c>
      <c r="C2634" s="2" t="s">
        <v>135</v>
      </c>
      <c r="D2634" s="34" t="str">
        <f t="shared" si="41"/>
        <v>8211</v>
      </c>
      <c r="E2634" s="3">
        <v>47.5</v>
      </c>
    </row>
    <row r="2635" spans="1:5" ht="14.5" x14ac:dyDescent="0.4">
      <c r="A2635" s="2" t="s">
        <v>23</v>
      </c>
      <c r="B2635" s="2" t="s">
        <v>5</v>
      </c>
      <c r="C2635" s="2" t="s">
        <v>135</v>
      </c>
      <c r="D2635" s="34" t="str">
        <f t="shared" si="41"/>
        <v>8211</v>
      </c>
      <c r="E2635" s="3">
        <v>32.5</v>
      </c>
    </row>
    <row r="2636" spans="1:5" ht="14.5" x14ac:dyDescent="0.4">
      <c r="A2636" s="2" t="s">
        <v>24</v>
      </c>
      <c r="B2636" s="2" t="s">
        <v>5</v>
      </c>
      <c r="C2636" s="2" t="s">
        <v>135</v>
      </c>
      <c r="D2636" s="34" t="str">
        <f t="shared" si="41"/>
        <v>8211</v>
      </c>
      <c r="E2636" s="3">
        <v>25</v>
      </c>
    </row>
    <row r="2637" spans="1:5" ht="14.5" x14ac:dyDescent="0.4">
      <c r="A2637" s="2" t="s">
        <v>25</v>
      </c>
      <c r="B2637" s="2" t="s">
        <v>5</v>
      </c>
      <c r="C2637" s="2" t="s">
        <v>135</v>
      </c>
      <c r="D2637" s="34" t="str">
        <f t="shared" si="41"/>
        <v>8211</v>
      </c>
      <c r="E2637" s="3">
        <v>42.5</v>
      </c>
    </row>
    <row r="2638" spans="1:5" ht="14.5" x14ac:dyDescent="0.4">
      <c r="A2638" s="2" t="s">
        <v>26</v>
      </c>
      <c r="B2638" s="2" t="s">
        <v>5</v>
      </c>
      <c r="C2638" s="2" t="s">
        <v>135</v>
      </c>
      <c r="D2638" s="34" t="str">
        <f t="shared" si="41"/>
        <v>8211</v>
      </c>
      <c r="E2638" s="3">
        <v>47.5</v>
      </c>
    </row>
    <row r="2639" spans="1:5" ht="14.5" x14ac:dyDescent="0.4">
      <c r="A2639" s="2" t="s">
        <v>27</v>
      </c>
      <c r="B2639" s="2" t="s">
        <v>5</v>
      </c>
      <c r="C2639" s="2" t="s">
        <v>135</v>
      </c>
      <c r="D2639" s="34" t="str">
        <f t="shared" si="41"/>
        <v>8211</v>
      </c>
      <c r="E2639" s="3">
        <v>57.5</v>
      </c>
    </row>
    <row r="2640" spans="1:5" ht="14.5" x14ac:dyDescent="0.4">
      <c r="A2640" s="2" t="s">
        <v>28</v>
      </c>
      <c r="B2640" s="2" t="s">
        <v>5</v>
      </c>
      <c r="C2640" s="2" t="s">
        <v>135</v>
      </c>
      <c r="D2640" s="34" t="str">
        <f t="shared" si="41"/>
        <v>8211</v>
      </c>
      <c r="E2640" s="3">
        <v>177.5</v>
      </c>
    </row>
    <row r="2641" spans="1:5" ht="14.5" x14ac:dyDescent="0.4">
      <c r="A2641" s="2" t="s">
        <v>29</v>
      </c>
      <c r="B2641" s="2" t="s">
        <v>5</v>
      </c>
      <c r="C2641" s="2" t="s">
        <v>135</v>
      </c>
      <c r="D2641" s="34" t="str">
        <f t="shared" si="41"/>
        <v>8211</v>
      </c>
      <c r="E2641" s="3">
        <v>350</v>
      </c>
    </row>
    <row r="2642" spans="1:5" ht="14.5" x14ac:dyDescent="0.4">
      <c r="A2642" s="2" t="s">
        <v>30</v>
      </c>
      <c r="B2642" s="2" t="s">
        <v>5</v>
      </c>
      <c r="C2642" s="2" t="s">
        <v>135</v>
      </c>
      <c r="D2642" s="34" t="str">
        <f t="shared" si="41"/>
        <v>8211</v>
      </c>
      <c r="E2642" s="3">
        <v>500</v>
      </c>
    </row>
    <row r="2643" spans="1:5" ht="14.5" x14ac:dyDescent="0.4">
      <c r="A2643" s="2" t="s">
        <v>31</v>
      </c>
      <c r="B2643" s="2" t="s">
        <v>5</v>
      </c>
      <c r="C2643" s="2" t="s">
        <v>135</v>
      </c>
      <c r="D2643" s="34" t="str">
        <f t="shared" si="41"/>
        <v>8211</v>
      </c>
      <c r="E2643" s="3">
        <v>1128.5</v>
      </c>
    </row>
    <row r="2644" spans="1:5" ht="14.5" x14ac:dyDescent="0.4">
      <c r="A2644" s="2" t="s">
        <v>32</v>
      </c>
      <c r="B2644" s="2" t="s">
        <v>5</v>
      </c>
      <c r="C2644" s="2" t="s">
        <v>135</v>
      </c>
      <c r="D2644" s="34" t="str">
        <f t="shared" si="41"/>
        <v>8211</v>
      </c>
      <c r="E2644" s="3">
        <v>1087.5</v>
      </c>
    </row>
    <row r="2645" spans="1:5" ht="14.5" x14ac:dyDescent="0.4">
      <c r="A2645" s="2" t="s">
        <v>33</v>
      </c>
      <c r="B2645" s="2" t="s">
        <v>5</v>
      </c>
      <c r="C2645" s="2" t="s">
        <v>135</v>
      </c>
      <c r="D2645" s="34" t="str">
        <f t="shared" si="41"/>
        <v>8211</v>
      </c>
      <c r="E2645" s="3">
        <v>842</v>
      </c>
    </row>
    <row r="2646" spans="1:5" ht="14.5" x14ac:dyDescent="0.4">
      <c r="A2646" s="2" t="s">
        <v>34</v>
      </c>
      <c r="B2646" s="2" t="s">
        <v>5</v>
      </c>
      <c r="C2646" s="2" t="s">
        <v>135</v>
      </c>
      <c r="D2646" s="34" t="str">
        <f t="shared" si="41"/>
        <v>8211</v>
      </c>
      <c r="E2646" s="3">
        <v>511</v>
      </c>
    </row>
    <row r="2647" spans="1:5" ht="14.5" x14ac:dyDescent="0.4">
      <c r="A2647" s="2" t="s">
        <v>35</v>
      </c>
      <c r="B2647" s="2" t="s">
        <v>5</v>
      </c>
      <c r="C2647" s="2" t="s">
        <v>135</v>
      </c>
      <c r="D2647" s="34" t="str">
        <f t="shared" si="41"/>
        <v>8211</v>
      </c>
      <c r="E2647" s="3">
        <v>138.5</v>
      </c>
    </row>
    <row r="2648" spans="1:5" ht="14.5" x14ac:dyDescent="0.4">
      <c r="A2648" s="2" t="s">
        <v>4</v>
      </c>
      <c r="B2648" s="2" t="s">
        <v>5</v>
      </c>
      <c r="C2648" s="2" t="s">
        <v>136</v>
      </c>
      <c r="D2648" s="34" t="str">
        <f t="shared" si="41"/>
        <v>8213</v>
      </c>
      <c r="E2648" s="3">
        <v>475</v>
      </c>
    </row>
    <row r="2649" spans="1:5" ht="14.5" x14ac:dyDescent="0.4">
      <c r="A2649" s="2" t="s">
        <v>7</v>
      </c>
      <c r="B2649" s="2" t="s">
        <v>5</v>
      </c>
      <c r="C2649" s="2" t="s">
        <v>136</v>
      </c>
      <c r="D2649" s="34" t="str">
        <f t="shared" si="41"/>
        <v>8213</v>
      </c>
      <c r="E2649" s="3">
        <v>561.9</v>
      </c>
    </row>
    <row r="2650" spans="1:5" ht="14.5" x14ac:dyDescent="0.4">
      <c r="A2650" s="2" t="s">
        <v>8</v>
      </c>
      <c r="B2650" s="2" t="s">
        <v>5</v>
      </c>
      <c r="C2650" s="2" t="s">
        <v>136</v>
      </c>
      <c r="D2650" s="34" t="str">
        <f t="shared" si="41"/>
        <v>8213</v>
      </c>
      <c r="E2650" s="3">
        <v>542</v>
      </c>
    </row>
    <row r="2651" spans="1:5" ht="14.5" x14ac:dyDescent="0.4">
      <c r="A2651" s="2" t="s">
        <v>9</v>
      </c>
      <c r="B2651" s="2" t="s">
        <v>5</v>
      </c>
      <c r="C2651" s="2" t="s">
        <v>136</v>
      </c>
      <c r="D2651" s="34" t="str">
        <f t="shared" si="41"/>
        <v>8213</v>
      </c>
      <c r="E2651" s="3">
        <v>605.79999999999995</v>
      </c>
    </row>
    <row r="2652" spans="1:5" ht="14.5" x14ac:dyDescent="0.4">
      <c r="A2652" s="2" t="s">
        <v>10</v>
      </c>
      <c r="B2652" s="2" t="s">
        <v>5</v>
      </c>
      <c r="C2652" s="2" t="s">
        <v>136</v>
      </c>
      <c r="D2652" s="34" t="str">
        <f t="shared" si="41"/>
        <v>8213</v>
      </c>
      <c r="E2652" s="3">
        <v>586</v>
      </c>
    </row>
    <row r="2653" spans="1:5" ht="14.5" x14ac:dyDescent="0.4">
      <c r="A2653" s="2" t="s">
        <v>11</v>
      </c>
      <c r="B2653" s="2" t="s">
        <v>5</v>
      </c>
      <c r="C2653" s="2" t="s">
        <v>136</v>
      </c>
      <c r="D2653" s="34" t="str">
        <f t="shared" si="41"/>
        <v>8213</v>
      </c>
      <c r="E2653" s="3">
        <v>634.70000000000005</v>
      </c>
    </row>
    <row r="2654" spans="1:5" ht="14.5" x14ac:dyDescent="0.4">
      <c r="A2654" s="2" t="s">
        <v>12</v>
      </c>
      <c r="B2654" s="2" t="s">
        <v>5</v>
      </c>
      <c r="C2654" s="2" t="s">
        <v>136</v>
      </c>
      <c r="D2654" s="34" t="str">
        <f t="shared" si="41"/>
        <v>8213</v>
      </c>
      <c r="E2654" s="3">
        <v>782</v>
      </c>
    </row>
    <row r="2655" spans="1:5" ht="14.5" x14ac:dyDescent="0.4">
      <c r="A2655" s="2" t="s">
        <v>13</v>
      </c>
      <c r="B2655" s="2" t="s">
        <v>5</v>
      </c>
      <c r="C2655" s="2" t="s">
        <v>136</v>
      </c>
      <c r="D2655" s="34" t="str">
        <f t="shared" si="41"/>
        <v>8213</v>
      </c>
      <c r="E2655" s="3">
        <v>554.1</v>
      </c>
    </row>
    <row r="2656" spans="1:5" ht="14.5" x14ac:dyDescent="0.4">
      <c r="A2656" s="2" t="s">
        <v>14</v>
      </c>
      <c r="B2656" s="2" t="s">
        <v>5</v>
      </c>
      <c r="C2656" s="2" t="s">
        <v>136</v>
      </c>
      <c r="D2656" s="34" t="str">
        <f t="shared" si="41"/>
        <v>8213</v>
      </c>
      <c r="E2656" s="3">
        <v>462.9</v>
      </c>
    </row>
    <row r="2657" spans="1:5" ht="14.5" x14ac:dyDescent="0.4">
      <c r="A2657" s="2" t="s">
        <v>15</v>
      </c>
      <c r="B2657" s="2" t="s">
        <v>5</v>
      </c>
      <c r="C2657" s="2" t="s">
        <v>136</v>
      </c>
      <c r="D2657" s="34" t="str">
        <f t="shared" si="41"/>
        <v>8213</v>
      </c>
      <c r="E2657" s="3">
        <v>417</v>
      </c>
    </row>
    <row r="2658" spans="1:5" ht="14.5" x14ac:dyDescent="0.4">
      <c r="A2658" s="2" t="s">
        <v>16</v>
      </c>
      <c r="B2658" s="2" t="s">
        <v>5</v>
      </c>
      <c r="C2658" s="2" t="s">
        <v>136</v>
      </c>
      <c r="D2658" s="34" t="str">
        <f t="shared" si="41"/>
        <v>8213</v>
      </c>
      <c r="E2658" s="3">
        <v>309</v>
      </c>
    </row>
    <row r="2659" spans="1:5" ht="14.5" x14ac:dyDescent="0.4">
      <c r="A2659" s="2" t="s">
        <v>17</v>
      </c>
      <c r="B2659" s="2" t="s">
        <v>5</v>
      </c>
      <c r="C2659" s="2" t="s">
        <v>136</v>
      </c>
      <c r="D2659" s="34" t="str">
        <f t="shared" si="41"/>
        <v>8213</v>
      </c>
      <c r="E2659" s="3">
        <v>245.4</v>
      </c>
    </row>
    <row r="2660" spans="1:5" ht="14.5" x14ac:dyDescent="0.4">
      <c r="A2660" s="2" t="s">
        <v>18</v>
      </c>
      <c r="B2660" s="2" t="s">
        <v>5</v>
      </c>
      <c r="C2660" s="2" t="s">
        <v>136</v>
      </c>
      <c r="D2660" s="34" t="str">
        <f t="shared" si="41"/>
        <v>8213</v>
      </c>
      <c r="E2660" s="3">
        <v>279</v>
      </c>
    </row>
    <row r="2661" spans="1:5" ht="14.5" x14ac:dyDescent="0.4">
      <c r="A2661" s="2" t="s">
        <v>19</v>
      </c>
      <c r="B2661" s="2" t="s">
        <v>5</v>
      </c>
      <c r="C2661" s="2" t="s">
        <v>136</v>
      </c>
      <c r="D2661" s="34" t="str">
        <f t="shared" si="41"/>
        <v>8213</v>
      </c>
      <c r="E2661" s="3">
        <v>265.2</v>
      </c>
    </row>
    <row r="2662" spans="1:5" ht="14.5" x14ac:dyDescent="0.4">
      <c r="A2662" s="2" t="s">
        <v>20</v>
      </c>
      <c r="B2662" s="2" t="s">
        <v>5</v>
      </c>
      <c r="C2662" s="2" t="s">
        <v>136</v>
      </c>
      <c r="D2662" s="34" t="str">
        <f t="shared" si="41"/>
        <v>8213</v>
      </c>
      <c r="E2662" s="3">
        <v>305.5</v>
      </c>
    </row>
    <row r="2663" spans="1:5" ht="14.5" x14ac:dyDescent="0.4">
      <c r="A2663" s="2" t="s">
        <v>21</v>
      </c>
      <c r="B2663" s="2" t="s">
        <v>5</v>
      </c>
      <c r="C2663" s="2" t="s">
        <v>136</v>
      </c>
      <c r="D2663" s="34" t="str">
        <f t="shared" si="41"/>
        <v>8213</v>
      </c>
      <c r="E2663" s="3">
        <v>275.39999999999998</v>
      </c>
    </row>
    <row r="2664" spans="1:5" ht="14.5" x14ac:dyDescent="0.4">
      <c r="A2664" s="2" t="s">
        <v>22</v>
      </c>
      <c r="B2664" s="2" t="s">
        <v>5</v>
      </c>
      <c r="C2664" s="2" t="s">
        <v>136</v>
      </c>
      <c r="D2664" s="34" t="str">
        <f t="shared" si="41"/>
        <v>8213</v>
      </c>
      <c r="E2664" s="3">
        <v>180</v>
      </c>
    </row>
    <row r="2665" spans="1:5" ht="14.5" x14ac:dyDescent="0.4">
      <c r="A2665" s="2" t="s">
        <v>23</v>
      </c>
      <c r="B2665" s="2" t="s">
        <v>5</v>
      </c>
      <c r="C2665" s="2" t="s">
        <v>136</v>
      </c>
      <c r="D2665" s="34" t="str">
        <f t="shared" si="41"/>
        <v>8213</v>
      </c>
      <c r="E2665" s="3">
        <v>222.2</v>
      </c>
    </row>
    <row r="2666" spans="1:5" ht="14.5" x14ac:dyDescent="0.4">
      <c r="A2666" s="2" t="s">
        <v>24</v>
      </c>
      <c r="B2666" s="2" t="s">
        <v>5</v>
      </c>
      <c r="C2666" s="2" t="s">
        <v>136</v>
      </c>
      <c r="D2666" s="34" t="str">
        <f t="shared" si="41"/>
        <v>8213</v>
      </c>
      <c r="E2666" s="3">
        <v>243</v>
      </c>
    </row>
    <row r="2667" spans="1:5" ht="14.5" x14ac:dyDescent="0.4">
      <c r="A2667" s="2" t="s">
        <v>25</v>
      </c>
      <c r="B2667" s="2" t="s">
        <v>5</v>
      </c>
      <c r="C2667" s="2" t="s">
        <v>136</v>
      </c>
      <c r="D2667" s="34" t="str">
        <f t="shared" si="41"/>
        <v>8213</v>
      </c>
      <c r="E2667" s="3">
        <v>175.1</v>
      </c>
    </row>
    <row r="2668" spans="1:5" ht="14.5" x14ac:dyDescent="0.4">
      <c r="A2668" s="2" t="s">
        <v>26</v>
      </c>
      <c r="B2668" s="2" t="s">
        <v>5</v>
      </c>
      <c r="C2668" s="2" t="s">
        <v>136</v>
      </c>
      <c r="D2668" s="34" t="str">
        <f t="shared" si="41"/>
        <v>8213</v>
      </c>
      <c r="E2668" s="3">
        <v>0</v>
      </c>
    </row>
    <row r="2669" spans="1:5" ht="14.5" x14ac:dyDescent="0.4">
      <c r="A2669" s="2" t="s">
        <v>27</v>
      </c>
      <c r="B2669" s="2" t="s">
        <v>5</v>
      </c>
      <c r="C2669" s="2" t="s">
        <v>136</v>
      </c>
      <c r="D2669" s="34" t="str">
        <f t="shared" si="41"/>
        <v>8213</v>
      </c>
      <c r="E2669" s="3">
        <v>0</v>
      </c>
    </row>
    <row r="2670" spans="1:5" ht="14.5" x14ac:dyDescent="0.4">
      <c r="A2670" s="2" t="s">
        <v>30</v>
      </c>
      <c r="B2670" s="2" t="s">
        <v>5</v>
      </c>
      <c r="C2670" s="2" t="s">
        <v>136</v>
      </c>
      <c r="D2670" s="34" t="str">
        <f t="shared" si="41"/>
        <v>8213</v>
      </c>
      <c r="E2670" s="3">
        <v>0</v>
      </c>
    </row>
    <row r="2671" spans="1:5" ht="14.5" x14ac:dyDescent="0.4">
      <c r="A2671" s="2" t="s">
        <v>31</v>
      </c>
      <c r="B2671" s="2" t="s">
        <v>5</v>
      </c>
      <c r="C2671" s="2" t="s">
        <v>136</v>
      </c>
      <c r="D2671" s="34" t="str">
        <f t="shared" si="41"/>
        <v>8213</v>
      </c>
      <c r="E2671" s="3">
        <v>0</v>
      </c>
    </row>
    <row r="2672" spans="1:5" ht="14.5" x14ac:dyDescent="0.4">
      <c r="A2672" s="2" t="s">
        <v>32</v>
      </c>
      <c r="B2672" s="2" t="s">
        <v>5</v>
      </c>
      <c r="C2672" s="2" t="s">
        <v>136</v>
      </c>
      <c r="D2672" s="34" t="str">
        <f t="shared" si="41"/>
        <v>8213</v>
      </c>
      <c r="E2672" s="3">
        <v>0</v>
      </c>
    </row>
    <row r="2673" spans="1:5" ht="14.5" x14ac:dyDescent="0.4">
      <c r="A2673" s="2" t="s">
        <v>33</v>
      </c>
      <c r="B2673" s="2" t="s">
        <v>5</v>
      </c>
      <c r="C2673" s="2" t="s">
        <v>136</v>
      </c>
      <c r="D2673" s="34" t="str">
        <f t="shared" si="41"/>
        <v>8213</v>
      </c>
      <c r="E2673" s="3">
        <v>0</v>
      </c>
    </row>
    <row r="2674" spans="1:5" ht="14.5" x14ac:dyDescent="0.4">
      <c r="A2674" s="2" t="s">
        <v>34</v>
      </c>
      <c r="B2674" s="2" t="s">
        <v>5</v>
      </c>
      <c r="C2674" s="2" t="s">
        <v>136</v>
      </c>
      <c r="D2674" s="34" t="str">
        <f t="shared" si="41"/>
        <v>8213</v>
      </c>
      <c r="E2674" s="3">
        <v>0</v>
      </c>
    </row>
    <row r="2675" spans="1:5" ht="14.5" x14ac:dyDescent="0.4">
      <c r="A2675" s="2" t="s">
        <v>35</v>
      </c>
      <c r="B2675" s="2" t="s">
        <v>5</v>
      </c>
      <c r="C2675" s="2" t="s">
        <v>136</v>
      </c>
      <c r="D2675" s="34" t="str">
        <f t="shared" si="41"/>
        <v>8213</v>
      </c>
      <c r="E2675" s="3">
        <v>0</v>
      </c>
    </row>
    <row r="2676" spans="1:5" ht="14.5" x14ac:dyDescent="0.4">
      <c r="A2676" s="2" t="s">
        <v>4</v>
      </c>
      <c r="B2676" s="2" t="s">
        <v>5</v>
      </c>
      <c r="C2676" s="2" t="s">
        <v>137</v>
      </c>
      <c r="D2676" s="34" t="str">
        <f t="shared" si="41"/>
        <v>8215</v>
      </c>
      <c r="E2676" s="3">
        <v>266</v>
      </c>
    </row>
    <row r="2677" spans="1:5" ht="14.5" x14ac:dyDescent="0.4">
      <c r="A2677" s="2" t="s">
        <v>7</v>
      </c>
      <c r="B2677" s="2" t="s">
        <v>5</v>
      </c>
      <c r="C2677" s="2" t="s">
        <v>137</v>
      </c>
      <c r="D2677" s="34" t="str">
        <f t="shared" si="41"/>
        <v>8215</v>
      </c>
      <c r="E2677" s="3">
        <v>240</v>
      </c>
    </row>
    <row r="2678" spans="1:5" ht="14.5" x14ac:dyDescent="0.4">
      <c r="A2678" s="2" t="s">
        <v>8</v>
      </c>
      <c r="B2678" s="2" t="s">
        <v>5</v>
      </c>
      <c r="C2678" s="2" t="s">
        <v>137</v>
      </c>
      <c r="D2678" s="34" t="str">
        <f t="shared" si="41"/>
        <v>8215</v>
      </c>
      <c r="E2678" s="3">
        <v>176</v>
      </c>
    </row>
    <row r="2679" spans="1:5" ht="14.5" x14ac:dyDescent="0.4">
      <c r="A2679" s="2" t="s">
        <v>9</v>
      </c>
      <c r="B2679" s="2" t="s">
        <v>5</v>
      </c>
      <c r="C2679" s="2" t="s">
        <v>137</v>
      </c>
      <c r="D2679" s="34" t="str">
        <f t="shared" si="41"/>
        <v>8215</v>
      </c>
      <c r="E2679" s="3">
        <v>141.80000000000001</v>
      </c>
    </row>
    <row r="2680" spans="1:5" ht="14.5" x14ac:dyDescent="0.4">
      <c r="A2680" s="2" t="s">
        <v>10</v>
      </c>
      <c r="B2680" s="2" t="s">
        <v>5</v>
      </c>
      <c r="C2680" s="2" t="s">
        <v>137</v>
      </c>
      <c r="D2680" s="34" t="str">
        <f t="shared" si="41"/>
        <v>8215</v>
      </c>
      <c r="E2680" s="3">
        <v>135.5</v>
      </c>
    </row>
    <row r="2681" spans="1:5" ht="14.5" x14ac:dyDescent="0.4">
      <c r="A2681" s="2" t="s">
        <v>11</v>
      </c>
      <c r="B2681" s="2" t="s">
        <v>5</v>
      </c>
      <c r="C2681" s="2" t="s">
        <v>137</v>
      </c>
      <c r="D2681" s="34" t="str">
        <f t="shared" si="41"/>
        <v>8215</v>
      </c>
      <c r="E2681" s="3">
        <v>90.1</v>
      </c>
    </row>
    <row r="2682" spans="1:5" ht="14.5" x14ac:dyDescent="0.4">
      <c r="A2682" s="2" t="s">
        <v>12</v>
      </c>
      <c r="B2682" s="2" t="s">
        <v>5</v>
      </c>
      <c r="C2682" s="2" t="s">
        <v>137</v>
      </c>
      <c r="D2682" s="34" t="str">
        <f t="shared" si="41"/>
        <v>8215</v>
      </c>
      <c r="E2682" s="3">
        <v>206</v>
      </c>
    </row>
    <row r="2683" spans="1:5" ht="14.5" x14ac:dyDescent="0.4">
      <c r="A2683" s="2" t="s">
        <v>13</v>
      </c>
      <c r="B2683" s="2" t="s">
        <v>5</v>
      </c>
      <c r="C2683" s="2" t="s">
        <v>137</v>
      </c>
      <c r="D2683" s="34" t="str">
        <f t="shared" si="41"/>
        <v>8215</v>
      </c>
      <c r="E2683" s="3">
        <v>230</v>
      </c>
    </row>
    <row r="2684" spans="1:5" ht="14.5" x14ac:dyDescent="0.4">
      <c r="A2684" s="2" t="s">
        <v>14</v>
      </c>
      <c r="B2684" s="2" t="s">
        <v>5</v>
      </c>
      <c r="C2684" s="2" t="s">
        <v>137</v>
      </c>
      <c r="D2684" s="34" t="str">
        <f t="shared" si="41"/>
        <v>8215</v>
      </c>
      <c r="E2684" s="3">
        <v>208</v>
      </c>
    </row>
    <row r="2685" spans="1:5" ht="14.5" x14ac:dyDescent="0.4">
      <c r="A2685" s="2" t="s">
        <v>15</v>
      </c>
      <c r="B2685" s="2" t="s">
        <v>5</v>
      </c>
      <c r="C2685" s="2" t="s">
        <v>137</v>
      </c>
      <c r="D2685" s="34" t="str">
        <f t="shared" si="41"/>
        <v>8215</v>
      </c>
      <c r="E2685" s="3">
        <v>215.5</v>
      </c>
    </row>
    <row r="2686" spans="1:5" ht="14.5" x14ac:dyDescent="0.4">
      <c r="A2686" s="2" t="s">
        <v>16</v>
      </c>
      <c r="B2686" s="2" t="s">
        <v>5</v>
      </c>
      <c r="C2686" s="2" t="s">
        <v>137</v>
      </c>
      <c r="D2686" s="34" t="str">
        <f t="shared" si="41"/>
        <v>8215</v>
      </c>
      <c r="E2686" s="3">
        <v>210</v>
      </c>
    </row>
    <row r="2687" spans="1:5" ht="14.5" x14ac:dyDescent="0.4">
      <c r="A2687" s="2" t="s">
        <v>17</v>
      </c>
      <c r="B2687" s="2" t="s">
        <v>5</v>
      </c>
      <c r="C2687" s="2" t="s">
        <v>137</v>
      </c>
      <c r="D2687" s="34" t="str">
        <f t="shared" si="41"/>
        <v>8215</v>
      </c>
      <c r="E2687" s="3">
        <v>254</v>
      </c>
    </row>
    <row r="2688" spans="1:5" ht="14.5" x14ac:dyDescent="0.4">
      <c r="A2688" s="2" t="s">
        <v>18</v>
      </c>
      <c r="B2688" s="2" t="s">
        <v>5</v>
      </c>
      <c r="C2688" s="2" t="s">
        <v>137</v>
      </c>
      <c r="D2688" s="34" t="str">
        <f t="shared" si="41"/>
        <v>8215</v>
      </c>
      <c r="E2688" s="3">
        <v>202</v>
      </c>
    </row>
    <row r="2689" spans="1:5" ht="14.5" x14ac:dyDescent="0.4">
      <c r="A2689" s="2" t="s">
        <v>19</v>
      </c>
      <c r="B2689" s="2" t="s">
        <v>5</v>
      </c>
      <c r="C2689" s="2" t="s">
        <v>137</v>
      </c>
      <c r="D2689" s="34" t="str">
        <f t="shared" si="41"/>
        <v>8215</v>
      </c>
      <c r="E2689" s="3">
        <v>264</v>
      </c>
    </row>
    <row r="2690" spans="1:5" ht="14.5" x14ac:dyDescent="0.4">
      <c r="A2690" s="2" t="s">
        <v>20</v>
      </c>
      <c r="B2690" s="2" t="s">
        <v>5</v>
      </c>
      <c r="C2690" s="2" t="s">
        <v>137</v>
      </c>
      <c r="D2690" s="34" t="str">
        <f t="shared" si="41"/>
        <v>8215</v>
      </c>
      <c r="E2690" s="3">
        <v>270</v>
      </c>
    </row>
    <row r="2691" spans="1:5" ht="14.5" x14ac:dyDescent="0.4">
      <c r="A2691" s="2" t="s">
        <v>21</v>
      </c>
      <c r="B2691" s="2" t="s">
        <v>5</v>
      </c>
      <c r="C2691" s="2" t="s">
        <v>137</v>
      </c>
      <c r="D2691" s="34" t="str">
        <f t="shared" ref="D2691:D2754" si="42">MID(C2691,2,4)</f>
        <v>8215</v>
      </c>
      <c r="E2691" s="3">
        <v>190</v>
      </c>
    </row>
    <row r="2692" spans="1:5" ht="14.5" x14ac:dyDescent="0.4">
      <c r="A2692" s="2" t="s">
        <v>22</v>
      </c>
      <c r="B2692" s="2" t="s">
        <v>5</v>
      </c>
      <c r="C2692" s="2" t="s">
        <v>137</v>
      </c>
      <c r="D2692" s="34" t="str">
        <f t="shared" si="42"/>
        <v>8215</v>
      </c>
      <c r="E2692" s="3">
        <v>322</v>
      </c>
    </row>
    <row r="2693" spans="1:5" ht="14.5" x14ac:dyDescent="0.4">
      <c r="A2693" s="2" t="s">
        <v>23</v>
      </c>
      <c r="B2693" s="2" t="s">
        <v>5</v>
      </c>
      <c r="C2693" s="2" t="s">
        <v>137</v>
      </c>
      <c r="D2693" s="34" t="str">
        <f t="shared" si="42"/>
        <v>8215</v>
      </c>
      <c r="E2693" s="3">
        <v>228</v>
      </c>
    </row>
    <row r="2694" spans="1:5" ht="14.5" x14ac:dyDescent="0.4">
      <c r="A2694" s="2" t="s">
        <v>24</v>
      </c>
      <c r="B2694" s="2" t="s">
        <v>5</v>
      </c>
      <c r="C2694" s="2" t="s">
        <v>137</v>
      </c>
      <c r="D2694" s="34" t="str">
        <f t="shared" si="42"/>
        <v>8215</v>
      </c>
      <c r="E2694" s="3">
        <v>264</v>
      </c>
    </row>
    <row r="2695" spans="1:5" ht="14.5" x14ac:dyDescent="0.4">
      <c r="A2695" s="2" t="s">
        <v>25</v>
      </c>
      <c r="B2695" s="2" t="s">
        <v>5</v>
      </c>
      <c r="C2695" s="2" t="s">
        <v>137</v>
      </c>
      <c r="D2695" s="34" t="str">
        <f t="shared" si="42"/>
        <v>8215</v>
      </c>
      <c r="E2695" s="3">
        <v>292</v>
      </c>
    </row>
    <row r="2696" spans="1:5" ht="14.5" x14ac:dyDescent="0.4">
      <c r="A2696" s="2" t="s">
        <v>26</v>
      </c>
      <c r="B2696" s="2" t="s">
        <v>5</v>
      </c>
      <c r="C2696" s="2" t="s">
        <v>137</v>
      </c>
      <c r="D2696" s="34" t="str">
        <f t="shared" si="42"/>
        <v>8215</v>
      </c>
      <c r="E2696" s="3">
        <v>148.4</v>
      </c>
    </row>
    <row r="2697" spans="1:5" ht="14.5" x14ac:dyDescent="0.4">
      <c r="A2697" s="2" t="s">
        <v>27</v>
      </c>
      <c r="B2697" s="2" t="s">
        <v>5</v>
      </c>
      <c r="C2697" s="2" t="s">
        <v>137</v>
      </c>
      <c r="D2697" s="34" t="str">
        <f t="shared" si="42"/>
        <v>8215</v>
      </c>
      <c r="E2697" s="3">
        <v>160</v>
      </c>
    </row>
    <row r="2698" spans="1:5" ht="14.5" x14ac:dyDescent="0.4">
      <c r="A2698" s="2" t="s">
        <v>28</v>
      </c>
      <c r="B2698" s="2" t="s">
        <v>5</v>
      </c>
      <c r="C2698" s="2" t="s">
        <v>137</v>
      </c>
      <c r="D2698" s="34" t="str">
        <f t="shared" si="42"/>
        <v>8215</v>
      </c>
      <c r="E2698" s="3">
        <v>182.4</v>
      </c>
    </row>
    <row r="2699" spans="1:5" ht="14.5" x14ac:dyDescent="0.4">
      <c r="A2699" s="2" t="s">
        <v>29</v>
      </c>
      <c r="B2699" s="2" t="s">
        <v>5</v>
      </c>
      <c r="C2699" s="2" t="s">
        <v>137</v>
      </c>
      <c r="D2699" s="34" t="str">
        <f t="shared" si="42"/>
        <v>8215</v>
      </c>
      <c r="E2699" s="3">
        <v>138</v>
      </c>
    </row>
    <row r="2700" spans="1:5" ht="14.5" x14ac:dyDescent="0.4">
      <c r="A2700" s="2" t="s">
        <v>30</v>
      </c>
      <c r="B2700" s="2" t="s">
        <v>5</v>
      </c>
      <c r="C2700" s="2" t="s">
        <v>137</v>
      </c>
      <c r="D2700" s="34" t="str">
        <f t="shared" si="42"/>
        <v>8215</v>
      </c>
      <c r="E2700" s="3">
        <v>178.4</v>
      </c>
    </row>
    <row r="2701" spans="1:5" ht="14.5" x14ac:dyDescent="0.4">
      <c r="A2701" s="2" t="s">
        <v>31</v>
      </c>
      <c r="B2701" s="2" t="s">
        <v>5</v>
      </c>
      <c r="C2701" s="2" t="s">
        <v>137</v>
      </c>
      <c r="D2701" s="34" t="str">
        <f t="shared" si="42"/>
        <v>8215</v>
      </c>
      <c r="E2701" s="3">
        <v>176.1</v>
      </c>
    </row>
    <row r="2702" spans="1:5" ht="14.5" x14ac:dyDescent="0.4">
      <c r="A2702" s="2" t="s">
        <v>32</v>
      </c>
      <c r="B2702" s="2" t="s">
        <v>5</v>
      </c>
      <c r="C2702" s="2" t="s">
        <v>137</v>
      </c>
      <c r="D2702" s="34" t="str">
        <f t="shared" si="42"/>
        <v>8215</v>
      </c>
      <c r="E2702" s="3">
        <v>222.8</v>
      </c>
    </row>
    <row r="2703" spans="1:5" ht="14.5" x14ac:dyDescent="0.4">
      <c r="A2703" s="2" t="s">
        <v>33</v>
      </c>
      <c r="B2703" s="2" t="s">
        <v>5</v>
      </c>
      <c r="C2703" s="2" t="s">
        <v>137</v>
      </c>
      <c r="D2703" s="34" t="str">
        <f t="shared" si="42"/>
        <v>8215</v>
      </c>
      <c r="E2703" s="3">
        <v>144.4</v>
      </c>
    </row>
    <row r="2704" spans="1:5" ht="14.5" x14ac:dyDescent="0.4">
      <c r="A2704" s="2" t="s">
        <v>34</v>
      </c>
      <c r="B2704" s="2" t="s">
        <v>5</v>
      </c>
      <c r="C2704" s="2" t="s">
        <v>137</v>
      </c>
      <c r="D2704" s="34" t="str">
        <f t="shared" si="42"/>
        <v>8215</v>
      </c>
      <c r="E2704" s="3">
        <v>225.4</v>
      </c>
    </row>
    <row r="2705" spans="1:5" ht="14.5" x14ac:dyDescent="0.4">
      <c r="A2705" s="2" t="s">
        <v>35</v>
      </c>
      <c r="B2705" s="2" t="s">
        <v>5</v>
      </c>
      <c r="C2705" s="2" t="s">
        <v>137</v>
      </c>
      <c r="D2705" s="34" t="str">
        <f t="shared" si="42"/>
        <v>8215</v>
      </c>
      <c r="E2705" s="3">
        <v>162.80000000000001</v>
      </c>
    </row>
    <row r="2706" spans="1:5" ht="14.5" x14ac:dyDescent="0.4">
      <c r="A2706" s="2" t="s">
        <v>31</v>
      </c>
      <c r="B2706" s="2" t="s">
        <v>5</v>
      </c>
      <c r="C2706" s="2" t="s">
        <v>138</v>
      </c>
      <c r="D2706" s="34" t="str">
        <f t="shared" si="42"/>
        <v>8216</v>
      </c>
      <c r="E2706" s="3">
        <v>217.5</v>
      </c>
    </row>
    <row r="2707" spans="1:5" ht="14.5" x14ac:dyDescent="0.4">
      <c r="A2707" s="2" t="s">
        <v>32</v>
      </c>
      <c r="B2707" s="2" t="s">
        <v>5</v>
      </c>
      <c r="C2707" s="2" t="s">
        <v>138</v>
      </c>
      <c r="D2707" s="34" t="str">
        <f t="shared" si="42"/>
        <v>8216</v>
      </c>
      <c r="E2707" s="3">
        <v>269.8</v>
      </c>
    </row>
    <row r="2708" spans="1:5" ht="14.5" x14ac:dyDescent="0.4">
      <c r="A2708" s="2" t="s">
        <v>33</v>
      </c>
      <c r="B2708" s="2" t="s">
        <v>5</v>
      </c>
      <c r="C2708" s="2" t="s">
        <v>138</v>
      </c>
      <c r="D2708" s="34" t="str">
        <f t="shared" si="42"/>
        <v>8216</v>
      </c>
      <c r="E2708" s="3">
        <v>85.2</v>
      </c>
    </row>
    <row r="2709" spans="1:5" ht="14.5" x14ac:dyDescent="0.4">
      <c r="A2709" s="2" t="s">
        <v>34</v>
      </c>
      <c r="B2709" s="2" t="s">
        <v>5</v>
      </c>
      <c r="C2709" s="2" t="s">
        <v>138</v>
      </c>
      <c r="D2709" s="34" t="str">
        <f t="shared" si="42"/>
        <v>8216</v>
      </c>
      <c r="E2709" s="3">
        <v>81.599999999999994</v>
      </c>
    </row>
    <row r="2710" spans="1:5" ht="14.5" x14ac:dyDescent="0.4">
      <c r="A2710" s="2" t="s">
        <v>35</v>
      </c>
      <c r="B2710" s="2" t="s">
        <v>5</v>
      </c>
      <c r="C2710" s="2" t="s">
        <v>138</v>
      </c>
      <c r="D2710" s="34" t="str">
        <f t="shared" si="42"/>
        <v>8216</v>
      </c>
      <c r="E2710" s="3">
        <v>108.4</v>
      </c>
    </row>
    <row r="2711" spans="1:5" ht="14.5" x14ac:dyDescent="0.4">
      <c r="A2711" s="2" t="s">
        <v>4</v>
      </c>
      <c r="B2711" s="2" t="s">
        <v>5</v>
      </c>
      <c r="C2711" s="2" t="s">
        <v>139</v>
      </c>
      <c r="D2711" s="34" t="str">
        <f t="shared" si="42"/>
        <v>8221</v>
      </c>
      <c r="E2711" s="3">
        <v>424.5</v>
      </c>
    </row>
    <row r="2712" spans="1:5" ht="14.5" x14ac:dyDescent="0.4">
      <c r="A2712" s="2" t="s">
        <v>7</v>
      </c>
      <c r="B2712" s="2" t="s">
        <v>5</v>
      </c>
      <c r="C2712" s="2" t="s">
        <v>139</v>
      </c>
      <c r="D2712" s="34" t="str">
        <f t="shared" si="42"/>
        <v>8221</v>
      </c>
      <c r="E2712" s="3">
        <v>385.9</v>
      </c>
    </row>
    <row r="2713" spans="1:5" ht="14.5" x14ac:dyDescent="0.4">
      <c r="A2713" s="2" t="s">
        <v>8</v>
      </c>
      <c r="B2713" s="2" t="s">
        <v>5</v>
      </c>
      <c r="C2713" s="2" t="s">
        <v>139</v>
      </c>
      <c r="D2713" s="34" t="str">
        <f t="shared" si="42"/>
        <v>8221</v>
      </c>
      <c r="E2713" s="3">
        <v>323</v>
      </c>
    </row>
    <row r="2714" spans="1:5" ht="14.5" x14ac:dyDescent="0.4">
      <c r="A2714" s="2" t="s">
        <v>9</v>
      </c>
      <c r="B2714" s="2" t="s">
        <v>5</v>
      </c>
      <c r="C2714" s="2" t="s">
        <v>139</v>
      </c>
      <c r="D2714" s="34" t="str">
        <f t="shared" si="42"/>
        <v>8221</v>
      </c>
      <c r="E2714" s="3">
        <v>389.9</v>
      </c>
    </row>
    <row r="2715" spans="1:5" ht="14.5" x14ac:dyDescent="0.4">
      <c r="A2715" s="2" t="s">
        <v>10</v>
      </c>
      <c r="B2715" s="2" t="s">
        <v>5</v>
      </c>
      <c r="C2715" s="2" t="s">
        <v>139</v>
      </c>
      <c r="D2715" s="34" t="str">
        <f t="shared" si="42"/>
        <v>8221</v>
      </c>
      <c r="E2715" s="3">
        <v>312.5</v>
      </c>
    </row>
    <row r="2716" spans="1:5" ht="14.5" x14ac:dyDescent="0.4">
      <c r="A2716" s="2" t="s">
        <v>11</v>
      </c>
      <c r="B2716" s="2" t="s">
        <v>5</v>
      </c>
      <c r="C2716" s="2" t="s">
        <v>139</v>
      </c>
      <c r="D2716" s="34" t="str">
        <f t="shared" si="42"/>
        <v>8221</v>
      </c>
      <c r="E2716" s="3">
        <v>110</v>
      </c>
    </row>
    <row r="2717" spans="1:5" ht="14.5" x14ac:dyDescent="0.4">
      <c r="A2717" s="2" t="s">
        <v>12</v>
      </c>
      <c r="B2717" s="2" t="s">
        <v>5</v>
      </c>
      <c r="C2717" s="2" t="s">
        <v>139</v>
      </c>
      <c r="D2717" s="34" t="str">
        <f t="shared" si="42"/>
        <v>8221</v>
      </c>
      <c r="E2717" s="3">
        <v>0</v>
      </c>
    </row>
    <row r="2718" spans="1:5" ht="14.5" x14ac:dyDescent="0.4">
      <c r="A2718" s="2" t="s">
        <v>13</v>
      </c>
      <c r="B2718" s="2" t="s">
        <v>5</v>
      </c>
      <c r="C2718" s="2" t="s">
        <v>139</v>
      </c>
      <c r="D2718" s="34" t="str">
        <f t="shared" si="42"/>
        <v>8221</v>
      </c>
      <c r="E2718" s="3">
        <v>0</v>
      </c>
    </row>
    <row r="2719" spans="1:5" ht="14.5" x14ac:dyDescent="0.4">
      <c r="A2719" s="2" t="s">
        <v>14</v>
      </c>
      <c r="B2719" s="2" t="s">
        <v>5</v>
      </c>
      <c r="C2719" s="2" t="s">
        <v>139</v>
      </c>
      <c r="D2719" s="34" t="str">
        <f t="shared" si="42"/>
        <v>8221</v>
      </c>
      <c r="E2719" s="3">
        <v>59.8</v>
      </c>
    </row>
    <row r="2720" spans="1:5" ht="14.5" x14ac:dyDescent="0.4">
      <c r="A2720" s="2" t="s">
        <v>15</v>
      </c>
      <c r="B2720" s="2" t="s">
        <v>5</v>
      </c>
      <c r="C2720" s="2" t="s">
        <v>139</v>
      </c>
      <c r="D2720" s="34" t="str">
        <f t="shared" si="42"/>
        <v>8221</v>
      </c>
      <c r="E2720" s="3">
        <v>146.4</v>
      </c>
    </row>
    <row r="2721" spans="1:5" ht="14.5" x14ac:dyDescent="0.4">
      <c r="A2721" s="2" t="s">
        <v>16</v>
      </c>
      <c r="B2721" s="2" t="s">
        <v>5</v>
      </c>
      <c r="C2721" s="2" t="s">
        <v>139</v>
      </c>
      <c r="D2721" s="34" t="str">
        <f t="shared" si="42"/>
        <v>8221</v>
      </c>
      <c r="E2721" s="3">
        <v>228</v>
      </c>
    </row>
    <row r="2722" spans="1:5" ht="14.5" x14ac:dyDescent="0.4">
      <c r="A2722" s="2" t="s">
        <v>17</v>
      </c>
      <c r="B2722" s="2" t="s">
        <v>5</v>
      </c>
      <c r="C2722" s="2" t="s">
        <v>139</v>
      </c>
      <c r="D2722" s="34" t="str">
        <f t="shared" si="42"/>
        <v>8221</v>
      </c>
      <c r="E2722" s="3">
        <v>125</v>
      </c>
    </row>
    <row r="2723" spans="1:5" ht="14.5" x14ac:dyDescent="0.4">
      <c r="A2723" s="2" t="s">
        <v>18</v>
      </c>
      <c r="B2723" s="2" t="s">
        <v>5</v>
      </c>
      <c r="C2723" s="2" t="s">
        <v>139</v>
      </c>
      <c r="D2723" s="34" t="str">
        <f t="shared" si="42"/>
        <v>8221</v>
      </c>
      <c r="E2723" s="3">
        <v>163</v>
      </c>
    </row>
    <row r="2724" spans="1:5" ht="14.5" x14ac:dyDescent="0.4">
      <c r="A2724" s="2" t="s">
        <v>19</v>
      </c>
      <c r="B2724" s="2" t="s">
        <v>5</v>
      </c>
      <c r="C2724" s="2" t="s">
        <v>139</v>
      </c>
      <c r="D2724" s="34" t="str">
        <f t="shared" si="42"/>
        <v>8221</v>
      </c>
      <c r="E2724" s="3">
        <v>263.39999999999998</v>
      </c>
    </row>
    <row r="2725" spans="1:5" ht="14.5" x14ac:dyDescent="0.4">
      <c r="A2725" s="2" t="s">
        <v>20</v>
      </c>
      <c r="B2725" s="2" t="s">
        <v>5</v>
      </c>
      <c r="C2725" s="2" t="s">
        <v>139</v>
      </c>
      <c r="D2725" s="34" t="str">
        <f t="shared" si="42"/>
        <v>8221</v>
      </c>
      <c r="E2725" s="3">
        <v>235.8</v>
      </c>
    </row>
    <row r="2726" spans="1:5" ht="14.5" x14ac:dyDescent="0.4">
      <c r="A2726" s="2" t="s">
        <v>21</v>
      </c>
      <c r="B2726" s="2" t="s">
        <v>5</v>
      </c>
      <c r="C2726" s="2" t="s">
        <v>139</v>
      </c>
      <c r="D2726" s="34" t="str">
        <f t="shared" si="42"/>
        <v>8221</v>
      </c>
      <c r="E2726" s="3">
        <v>207.5</v>
      </c>
    </row>
    <row r="2727" spans="1:5" ht="14.5" x14ac:dyDescent="0.4">
      <c r="A2727" s="2" t="s">
        <v>22</v>
      </c>
      <c r="B2727" s="2" t="s">
        <v>5</v>
      </c>
      <c r="C2727" s="2" t="s">
        <v>139</v>
      </c>
      <c r="D2727" s="34" t="str">
        <f t="shared" si="42"/>
        <v>8221</v>
      </c>
      <c r="E2727" s="3">
        <v>166.9</v>
      </c>
    </row>
    <row r="2728" spans="1:5" ht="14.5" x14ac:dyDescent="0.4">
      <c r="A2728" s="2" t="s">
        <v>23</v>
      </c>
      <c r="B2728" s="2" t="s">
        <v>5</v>
      </c>
      <c r="C2728" s="2" t="s">
        <v>139</v>
      </c>
      <c r="D2728" s="34" t="str">
        <f t="shared" si="42"/>
        <v>8221</v>
      </c>
      <c r="E2728" s="3">
        <v>208</v>
      </c>
    </row>
    <row r="2729" spans="1:5" ht="14.5" x14ac:dyDescent="0.4">
      <c r="A2729" s="2" t="s">
        <v>24</v>
      </c>
      <c r="B2729" s="2" t="s">
        <v>5</v>
      </c>
      <c r="C2729" s="2" t="s">
        <v>139</v>
      </c>
      <c r="D2729" s="34" t="str">
        <f t="shared" si="42"/>
        <v>8221</v>
      </c>
      <c r="E2729" s="3">
        <v>185</v>
      </c>
    </row>
    <row r="2730" spans="1:5" ht="14.5" x14ac:dyDescent="0.4">
      <c r="A2730" s="2" t="s">
        <v>25</v>
      </c>
      <c r="B2730" s="2" t="s">
        <v>5</v>
      </c>
      <c r="C2730" s="2" t="s">
        <v>139</v>
      </c>
      <c r="D2730" s="34" t="str">
        <f t="shared" si="42"/>
        <v>8221</v>
      </c>
      <c r="E2730" s="3">
        <v>159.5</v>
      </c>
    </row>
    <row r="2731" spans="1:5" ht="14.5" x14ac:dyDescent="0.4">
      <c r="A2731" s="2" t="s">
        <v>26</v>
      </c>
      <c r="B2731" s="2" t="s">
        <v>5</v>
      </c>
      <c r="C2731" s="2" t="s">
        <v>139</v>
      </c>
      <c r="D2731" s="34" t="str">
        <f t="shared" si="42"/>
        <v>8221</v>
      </c>
      <c r="E2731" s="3">
        <v>0</v>
      </c>
    </row>
    <row r="2732" spans="1:5" ht="14.5" x14ac:dyDescent="0.4">
      <c r="A2732" s="2" t="s">
        <v>27</v>
      </c>
      <c r="B2732" s="2" t="s">
        <v>5</v>
      </c>
      <c r="C2732" s="2" t="s">
        <v>139</v>
      </c>
      <c r="D2732" s="34" t="str">
        <f t="shared" si="42"/>
        <v>8221</v>
      </c>
      <c r="E2732" s="3">
        <v>0</v>
      </c>
    </row>
    <row r="2733" spans="1:5" ht="14.5" x14ac:dyDescent="0.4">
      <c r="A2733" s="2" t="s">
        <v>28</v>
      </c>
      <c r="B2733" s="2" t="s">
        <v>5</v>
      </c>
      <c r="C2733" s="2" t="s">
        <v>139</v>
      </c>
      <c r="D2733" s="34" t="str">
        <f t="shared" si="42"/>
        <v>8221</v>
      </c>
      <c r="E2733" s="3">
        <v>0</v>
      </c>
    </row>
    <row r="2734" spans="1:5" ht="14.5" x14ac:dyDescent="0.4">
      <c r="A2734" s="2" t="s">
        <v>29</v>
      </c>
      <c r="B2734" s="2" t="s">
        <v>5</v>
      </c>
      <c r="C2734" s="2" t="s">
        <v>139</v>
      </c>
      <c r="D2734" s="34" t="str">
        <f t="shared" si="42"/>
        <v>8221</v>
      </c>
      <c r="E2734" s="3">
        <v>0</v>
      </c>
    </row>
    <row r="2735" spans="1:5" ht="14.5" x14ac:dyDescent="0.4">
      <c r="A2735" s="2" t="s">
        <v>32</v>
      </c>
      <c r="B2735" s="2" t="s">
        <v>5</v>
      </c>
      <c r="C2735" s="2" t="s">
        <v>139</v>
      </c>
      <c r="D2735" s="34" t="str">
        <f t="shared" si="42"/>
        <v>8221</v>
      </c>
      <c r="E2735" s="3">
        <v>0</v>
      </c>
    </row>
    <row r="2736" spans="1:5" ht="14.5" x14ac:dyDescent="0.4">
      <c r="A2736" s="2" t="s">
        <v>34</v>
      </c>
      <c r="B2736" s="2" t="s">
        <v>5</v>
      </c>
      <c r="C2736" s="2" t="s">
        <v>139</v>
      </c>
      <c r="D2736" s="34" t="str">
        <f t="shared" si="42"/>
        <v>8221</v>
      </c>
      <c r="E2736" s="3">
        <v>0</v>
      </c>
    </row>
    <row r="2737" spans="1:5" ht="14.5" x14ac:dyDescent="0.4">
      <c r="A2737" s="2" t="s">
        <v>35</v>
      </c>
      <c r="B2737" s="2" t="s">
        <v>5</v>
      </c>
      <c r="C2737" s="2" t="s">
        <v>139</v>
      </c>
      <c r="D2737" s="34" t="str">
        <f t="shared" si="42"/>
        <v>8221</v>
      </c>
      <c r="E2737" s="3">
        <v>0</v>
      </c>
    </row>
    <row r="2738" spans="1:5" ht="14.5" x14ac:dyDescent="0.4">
      <c r="A2738" s="2" t="s">
        <v>4</v>
      </c>
      <c r="B2738" s="2" t="s">
        <v>5</v>
      </c>
      <c r="C2738" s="2" t="s">
        <v>140</v>
      </c>
      <c r="D2738" s="34" t="str">
        <f t="shared" si="42"/>
        <v>8224</v>
      </c>
      <c r="E2738" s="3">
        <v>176.3</v>
      </c>
    </row>
    <row r="2739" spans="1:5" ht="14.5" x14ac:dyDescent="0.4">
      <c r="A2739" s="2" t="s">
        <v>7</v>
      </c>
      <c r="B2739" s="2" t="s">
        <v>5</v>
      </c>
      <c r="C2739" s="2" t="s">
        <v>140</v>
      </c>
      <c r="D2739" s="34" t="str">
        <f t="shared" si="42"/>
        <v>8224</v>
      </c>
      <c r="E2739" s="3">
        <v>191.8</v>
      </c>
    </row>
    <row r="2740" spans="1:5" ht="14.5" x14ac:dyDescent="0.4">
      <c r="A2740" s="2" t="s">
        <v>8</v>
      </c>
      <c r="B2740" s="2" t="s">
        <v>5</v>
      </c>
      <c r="C2740" s="2" t="s">
        <v>140</v>
      </c>
      <c r="D2740" s="34" t="str">
        <f t="shared" si="42"/>
        <v>8224</v>
      </c>
      <c r="E2740" s="3">
        <v>262.39999999999998</v>
      </c>
    </row>
    <row r="2741" spans="1:5" ht="14.5" x14ac:dyDescent="0.4">
      <c r="A2741" s="2" t="s">
        <v>9</v>
      </c>
      <c r="B2741" s="2" t="s">
        <v>5</v>
      </c>
      <c r="C2741" s="2" t="s">
        <v>140</v>
      </c>
      <c r="D2741" s="34" t="str">
        <f t="shared" si="42"/>
        <v>8224</v>
      </c>
      <c r="E2741" s="3">
        <v>222.8</v>
      </c>
    </row>
    <row r="2742" spans="1:5" ht="14.5" x14ac:dyDescent="0.4">
      <c r="A2742" s="2" t="s">
        <v>10</v>
      </c>
      <c r="B2742" s="2" t="s">
        <v>5</v>
      </c>
      <c r="C2742" s="2" t="s">
        <v>140</v>
      </c>
      <c r="D2742" s="34" t="str">
        <f t="shared" si="42"/>
        <v>8224</v>
      </c>
      <c r="E2742" s="3">
        <v>226.9</v>
      </c>
    </row>
    <row r="2743" spans="1:5" ht="14.5" x14ac:dyDescent="0.4">
      <c r="A2743" s="2" t="s">
        <v>11</v>
      </c>
      <c r="B2743" s="2" t="s">
        <v>5</v>
      </c>
      <c r="C2743" s="2" t="s">
        <v>140</v>
      </c>
      <c r="D2743" s="34" t="str">
        <f t="shared" si="42"/>
        <v>8224</v>
      </c>
      <c r="E2743" s="3">
        <v>165.2</v>
      </c>
    </row>
    <row r="2744" spans="1:5" ht="14.5" x14ac:dyDescent="0.4">
      <c r="A2744" s="2" t="s">
        <v>12</v>
      </c>
      <c r="B2744" s="2" t="s">
        <v>5</v>
      </c>
      <c r="C2744" s="2" t="s">
        <v>140</v>
      </c>
      <c r="D2744" s="34" t="str">
        <f t="shared" si="42"/>
        <v>8224</v>
      </c>
      <c r="E2744" s="3">
        <v>153.80000000000001</v>
      </c>
    </row>
    <row r="2745" spans="1:5" ht="14.5" x14ac:dyDescent="0.4">
      <c r="A2745" s="2" t="s">
        <v>13</v>
      </c>
      <c r="B2745" s="2" t="s">
        <v>5</v>
      </c>
      <c r="C2745" s="2" t="s">
        <v>140</v>
      </c>
      <c r="D2745" s="34" t="str">
        <f t="shared" si="42"/>
        <v>8224</v>
      </c>
      <c r="E2745" s="3">
        <v>200.9</v>
      </c>
    </row>
    <row r="2746" spans="1:5" ht="14.5" x14ac:dyDescent="0.4">
      <c r="A2746" s="2" t="s">
        <v>14</v>
      </c>
      <c r="B2746" s="2" t="s">
        <v>5</v>
      </c>
      <c r="C2746" s="2" t="s">
        <v>140</v>
      </c>
      <c r="D2746" s="34" t="str">
        <f t="shared" si="42"/>
        <v>8224</v>
      </c>
      <c r="E2746" s="3">
        <v>152.6</v>
      </c>
    </row>
    <row r="2747" spans="1:5" ht="14.5" x14ac:dyDescent="0.4">
      <c r="A2747" s="2" t="s">
        <v>15</v>
      </c>
      <c r="B2747" s="2" t="s">
        <v>5</v>
      </c>
      <c r="C2747" s="2" t="s">
        <v>140</v>
      </c>
      <c r="D2747" s="34" t="str">
        <f t="shared" si="42"/>
        <v>8224</v>
      </c>
      <c r="E2747" s="3">
        <v>133</v>
      </c>
    </row>
    <row r="2748" spans="1:5" ht="14.5" x14ac:dyDescent="0.4">
      <c r="A2748" s="2" t="s">
        <v>16</v>
      </c>
      <c r="B2748" s="2" t="s">
        <v>5</v>
      </c>
      <c r="C2748" s="2" t="s">
        <v>140</v>
      </c>
      <c r="D2748" s="34" t="str">
        <f t="shared" si="42"/>
        <v>8224</v>
      </c>
      <c r="E2748" s="3">
        <v>138.6</v>
      </c>
    </row>
    <row r="2749" spans="1:5" ht="14.5" x14ac:dyDescent="0.4">
      <c r="A2749" s="2" t="s">
        <v>17</v>
      </c>
      <c r="B2749" s="2" t="s">
        <v>5</v>
      </c>
      <c r="C2749" s="2" t="s">
        <v>140</v>
      </c>
      <c r="D2749" s="34" t="str">
        <f t="shared" si="42"/>
        <v>8224</v>
      </c>
      <c r="E2749" s="3">
        <v>125.6</v>
      </c>
    </row>
    <row r="2750" spans="1:5" ht="14.5" x14ac:dyDescent="0.4">
      <c r="A2750" s="2" t="s">
        <v>18</v>
      </c>
      <c r="B2750" s="2" t="s">
        <v>5</v>
      </c>
      <c r="C2750" s="2" t="s">
        <v>140</v>
      </c>
      <c r="D2750" s="34" t="str">
        <f t="shared" si="42"/>
        <v>8224</v>
      </c>
      <c r="E2750" s="3">
        <v>210.4</v>
      </c>
    </row>
    <row r="2751" spans="1:5" ht="14.5" x14ac:dyDescent="0.4">
      <c r="A2751" s="2" t="s">
        <v>19</v>
      </c>
      <c r="B2751" s="2" t="s">
        <v>5</v>
      </c>
      <c r="C2751" s="2" t="s">
        <v>140</v>
      </c>
      <c r="D2751" s="34" t="str">
        <f t="shared" si="42"/>
        <v>8224</v>
      </c>
      <c r="E2751" s="3">
        <v>288</v>
      </c>
    </row>
    <row r="2752" spans="1:5" ht="14.5" x14ac:dyDescent="0.4">
      <c r="A2752" s="2" t="s">
        <v>20</v>
      </c>
      <c r="B2752" s="2" t="s">
        <v>5</v>
      </c>
      <c r="C2752" s="2" t="s">
        <v>140</v>
      </c>
      <c r="D2752" s="34" t="str">
        <f t="shared" si="42"/>
        <v>8224</v>
      </c>
      <c r="E2752" s="3">
        <v>363</v>
      </c>
    </row>
    <row r="2753" spans="1:5" ht="14.5" x14ac:dyDescent="0.4">
      <c r="A2753" s="2" t="s">
        <v>21</v>
      </c>
      <c r="B2753" s="2" t="s">
        <v>5</v>
      </c>
      <c r="C2753" s="2" t="s">
        <v>140</v>
      </c>
      <c r="D2753" s="34" t="str">
        <f t="shared" si="42"/>
        <v>8224</v>
      </c>
      <c r="E2753" s="3">
        <v>500</v>
      </c>
    </row>
    <row r="2754" spans="1:5" ht="14.5" x14ac:dyDescent="0.4">
      <c r="A2754" s="2" t="s">
        <v>22</v>
      </c>
      <c r="B2754" s="2" t="s">
        <v>5</v>
      </c>
      <c r="C2754" s="2" t="s">
        <v>140</v>
      </c>
      <c r="D2754" s="34" t="str">
        <f t="shared" si="42"/>
        <v>8224</v>
      </c>
      <c r="E2754" s="3">
        <v>420</v>
      </c>
    </row>
    <row r="2755" spans="1:5" ht="14.5" x14ac:dyDescent="0.4">
      <c r="A2755" s="2" t="s">
        <v>23</v>
      </c>
      <c r="B2755" s="2" t="s">
        <v>5</v>
      </c>
      <c r="C2755" s="2" t="s">
        <v>140</v>
      </c>
      <c r="D2755" s="34" t="str">
        <f t="shared" ref="D2755:D2818" si="43">MID(C2755,2,4)</f>
        <v>8224</v>
      </c>
      <c r="E2755" s="3">
        <v>385</v>
      </c>
    </row>
    <row r="2756" spans="1:5" ht="14.5" x14ac:dyDescent="0.4">
      <c r="A2756" s="2" t="s">
        <v>24</v>
      </c>
      <c r="B2756" s="2" t="s">
        <v>5</v>
      </c>
      <c r="C2756" s="2" t="s">
        <v>140</v>
      </c>
      <c r="D2756" s="34" t="str">
        <f t="shared" si="43"/>
        <v>8224</v>
      </c>
      <c r="E2756" s="3">
        <v>305.5</v>
      </c>
    </row>
    <row r="2757" spans="1:5" ht="14.5" x14ac:dyDescent="0.4">
      <c r="A2757" s="2" t="s">
        <v>25</v>
      </c>
      <c r="B2757" s="2" t="s">
        <v>5</v>
      </c>
      <c r="C2757" s="2" t="s">
        <v>140</v>
      </c>
      <c r="D2757" s="34" t="str">
        <f t="shared" si="43"/>
        <v>8224</v>
      </c>
      <c r="E2757" s="3">
        <v>247.5</v>
      </c>
    </row>
    <row r="2758" spans="1:5" ht="14.5" x14ac:dyDescent="0.4">
      <c r="A2758" s="2" t="s">
        <v>26</v>
      </c>
      <c r="B2758" s="2" t="s">
        <v>5</v>
      </c>
      <c r="C2758" s="2" t="s">
        <v>140</v>
      </c>
      <c r="D2758" s="34" t="str">
        <f t="shared" si="43"/>
        <v>8224</v>
      </c>
      <c r="E2758" s="3">
        <v>249</v>
      </c>
    </row>
    <row r="2759" spans="1:5" ht="14.5" x14ac:dyDescent="0.4">
      <c r="A2759" s="2" t="s">
        <v>27</v>
      </c>
      <c r="B2759" s="2" t="s">
        <v>5</v>
      </c>
      <c r="C2759" s="2" t="s">
        <v>140</v>
      </c>
      <c r="D2759" s="34" t="str">
        <f t="shared" si="43"/>
        <v>8224</v>
      </c>
      <c r="E2759" s="3">
        <v>230</v>
      </c>
    </row>
    <row r="2760" spans="1:5" ht="14.5" x14ac:dyDescent="0.4">
      <c r="A2760" s="2" t="s">
        <v>28</v>
      </c>
      <c r="B2760" s="2" t="s">
        <v>5</v>
      </c>
      <c r="C2760" s="2" t="s">
        <v>140</v>
      </c>
      <c r="D2760" s="34" t="str">
        <f t="shared" si="43"/>
        <v>8224</v>
      </c>
      <c r="E2760" s="3">
        <v>234</v>
      </c>
    </row>
    <row r="2761" spans="1:5" ht="14.5" x14ac:dyDescent="0.4">
      <c r="A2761" s="2" t="s">
        <v>29</v>
      </c>
      <c r="B2761" s="2" t="s">
        <v>5</v>
      </c>
      <c r="C2761" s="2" t="s">
        <v>140</v>
      </c>
      <c r="D2761" s="34" t="str">
        <f t="shared" si="43"/>
        <v>8224</v>
      </c>
      <c r="E2761" s="3">
        <v>259.5</v>
      </c>
    </row>
    <row r="2762" spans="1:5" ht="14.5" x14ac:dyDescent="0.4">
      <c r="A2762" s="2" t="s">
        <v>30</v>
      </c>
      <c r="B2762" s="2" t="s">
        <v>5</v>
      </c>
      <c r="C2762" s="2" t="s">
        <v>140</v>
      </c>
      <c r="D2762" s="34" t="str">
        <f t="shared" si="43"/>
        <v>8224</v>
      </c>
      <c r="E2762" s="3">
        <v>212</v>
      </c>
    </row>
    <row r="2763" spans="1:5" ht="14.5" x14ac:dyDescent="0.4">
      <c r="A2763" s="2" t="s">
        <v>31</v>
      </c>
      <c r="B2763" s="2" t="s">
        <v>5</v>
      </c>
      <c r="C2763" s="2" t="s">
        <v>140</v>
      </c>
      <c r="D2763" s="34" t="str">
        <f t="shared" si="43"/>
        <v>8224</v>
      </c>
      <c r="E2763" s="3">
        <v>185</v>
      </c>
    </row>
    <row r="2764" spans="1:5" ht="14.5" x14ac:dyDescent="0.4">
      <c r="A2764" s="2" t="s">
        <v>32</v>
      </c>
      <c r="B2764" s="2" t="s">
        <v>5</v>
      </c>
      <c r="C2764" s="2" t="s">
        <v>140</v>
      </c>
      <c r="D2764" s="34" t="str">
        <f t="shared" si="43"/>
        <v>8224</v>
      </c>
      <c r="E2764" s="3">
        <v>275</v>
      </c>
    </row>
    <row r="2765" spans="1:5" ht="14.5" x14ac:dyDescent="0.4">
      <c r="A2765" s="2" t="s">
        <v>33</v>
      </c>
      <c r="B2765" s="2" t="s">
        <v>5</v>
      </c>
      <c r="C2765" s="2" t="s">
        <v>140</v>
      </c>
      <c r="D2765" s="34" t="str">
        <f t="shared" si="43"/>
        <v>8224</v>
      </c>
      <c r="E2765" s="3">
        <v>285</v>
      </c>
    </row>
    <row r="2766" spans="1:5" ht="14.5" x14ac:dyDescent="0.4">
      <c r="A2766" s="2" t="s">
        <v>34</v>
      </c>
      <c r="B2766" s="2" t="s">
        <v>5</v>
      </c>
      <c r="C2766" s="2" t="s">
        <v>140</v>
      </c>
      <c r="D2766" s="34" t="str">
        <f t="shared" si="43"/>
        <v>8224</v>
      </c>
      <c r="E2766" s="3">
        <v>253</v>
      </c>
    </row>
    <row r="2767" spans="1:5" ht="14.5" x14ac:dyDescent="0.4">
      <c r="A2767" s="2" t="s">
        <v>35</v>
      </c>
      <c r="B2767" s="2" t="s">
        <v>5</v>
      </c>
      <c r="C2767" s="2" t="s">
        <v>140</v>
      </c>
      <c r="D2767" s="34" t="str">
        <f t="shared" si="43"/>
        <v>8224</v>
      </c>
      <c r="E2767" s="3">
        <v>348</v>
      </c>
    </row>
    <row r="2768" spans="1:5" ht="14.5" x14ac:dyDescent="0.4">
      <c r="A2768" s="2" t="s">
        <v>7</v>
      </c>
      <c r="B2768" s="2" t="s">
        <v>5</v>
      </c>
      <c r="C2768" s="2" t="s">
        <v>141</v>
      </c>
      <c r="D2768" s="34" t="str">
        <f t="shared" si="43"/>
        <v>8227</v>
      </c>
      <c r="E2768" s="3">
        <v>14.88</v>
      </c>
    </row>
    <row r="2769" spans="1:5" ht="14.5" x14ac:dyDescent="0.4">
      <c r="A2769" s="2" t="s">
        <v>8</v>
      </c>
      <c r="B2769" s="2" t="s">
        <v>5</v>
      </c>
      <c r="C2769" s="2" t="s">
        <v>141</v>
      </c>
      <c r="D2769" s="34" t="str">
        <f t="shared" si="43"/>
        <v>8227</v>
      </c>
      <c r="E2769" s="3">
        <v>81.08</v>
      </c>
    </row>
    <row r="2770" spans="1:5" ht="14.5" x14ac:dyDescent="0.4">
      <c r="A2770" s="2" t="s">
        <v>9</v>
      </c>
      <c r="B2770" s="2" t="s">
        <v>5</v>
      </c>
      <c r="C2770" s="2" t="s">
        <v>141</v>
      </c>
      <c r="D2770" s="34" t="str">
        <f t="shared" si="43"/>
        <v>8227</v>
      </c>
      <c r="E2770" s="3">
        <v>60.7</v>
      </c>
    </row>
    <row r="2771" spans="1:5" ht="14.5" x14ac:dyDescent="0.4">
      <c r="A2771" s="2" t="s">
        <v>10</v>
      </c>
      <c r="B2771" s="2" t="s">
        <v>5</v>
      </c>
      <c r="C2771" s="2" t="s">
        <v>141</v>
      </c>
      <c r="D2771" s="34" t="str">
        <f t="shared" si="43"/>
        <v>8227</v>
      </c>
      <c r="E2771" s="3">
        <v>255.94</v>
      </c>
    </row>
    <row r="2772" spans="1:5" ht="14.5" x14ac:dyDescent="0.4">
      <c r="A2772" s="2" t="s">
        <v>11</v>
      </c>
      <c r="B2772" s="2" t="s">
        <v>5</v>
      </c>
      <c r="C2772" s="2" t="s">
        <v>141</v>
      </c>
      <c r="D2772" s="34" t="str">
        <f t="shared" si="43"/>
        <v>8227</v>
      </c>
      <c r="E2772" s="3">
        <v>794.9</v>
      </c>
    </row>
    <row r="2773" spans="1:5" ht="14.5" x14ac:dyDescent="0.4">
      <c r="A2773" s="2" t="s">
        <v>12</v>
      </c>
      <c r="B2773" s="2" t="s">
        <v>5</v>
      </c>
      <c r="C2773" s="2" t="s">
        <v>141</v>
      </c>
      <c r="D2773" s="34" t="str">
        <f t="shared" si="43"/>
        <v>8227</v>
      </c>
      <c r="E2773" s="3">
        <v>810.12</v>
      </c>
    </row>
    <row r="2774" spans="1:5" ht="14.5" x14ac:dyDescent="0.4">
      <c r="A2774" s="2" t="s">
        <v>13</v>
      </c>
      <c r="B2774" s="2" t="s">
        <v>5</v>
      </c>
      <c r="C2774" s="2" t="s">
        <v>141</v>
      </c>
      <c r="D2774" s="34" t="str">
        <f t="shared" si="43"/>
        <v>8227</v>
      </c>
      <c r="E2774" s="3">
        <v>902.54</v>
      </c>
    </row>
    <row r="2775" spans="1:5" ht="14.5" x14ac:dyDescent="0.4">
      <c r="A2775" s="2" t="s">
        <v>14</v>
      </c>
      <c r="B2775" s="2" t="s">
        <v>5</v>
      </c>
      <c r="C2775" s="2" t="s">
        <v>141</v>
      </c>
      <c r="D2775" s="34" t="str">
        <f t="shared" si="43"/>
        <v>8227</v>
      </c>
      <c r="E2775" s="3">
        <v>737.44</v>
      </c>
    </row>
    <row r="2776" spans="1:5" ht="14.5" x14ac:dyDescent="0.4">
      <c r="A2776" s="2" t="s">
        <v>15</v>
      </c>
      <c r="B2776" s="2" t="s">
        <v>5</v>
      </c>
      <c r="C2776" s="2" t="s">
        <v>141</v>
      </c>
      <c r="D2776" s="34" t="str">
        <f t="shared" si="43"/>
        <v>8227</v>
      </c>
      <c r="E2776" s="3">
        <v>894.52</v>
      </c>
    </row>
    <row r="2777" spans="1:5" ht="14.5" x14ac:dyDescent="0.4">
      <c r="A2777" s="2" t="s">
        <v>16</v>
      </c>
      <c r="B2777" s="2" t="s">
        <v>5</v>
      </c>
      <c r="C2777" s="2" t="s">
        <v>141</v>
      </c>
      <c r="D2777" s="34" t="str">
        <f t="shared" si="43"/>
        <v>8227</v>
      </c>
      <c r="E2777" s="3">
        <v>927.98</v>
      </c>
    </row>
    <row r="2778" spans="1:5" ht="14.5" x14ac:dyDescent="0.4">
      <c r="A2778" s="2" t="s">
        <v>17</v>
      </c>
      <c r="B2778" s="2" t="s">
        <v>5</v>
      </c>
      <c r="C2778" s="2" t="s">
        <v>141</v>
      </c>
      <c r="D2778" s="34" t="str">
        <f t="shared" si="43"/>
        <v>8227</v>
      </c>
      <c r="E2778" s="3">
        <v>682.9</v>
      </c>
    </row>
    <row r="2779" spans="1:5" ht="14.5" x14ac:dyDescent="0.4">
      <c r="A2779" s="2" t="s">
        <v>18</v>
      </c>
      <c r="B2779" s="2" t="s">
        <v>5</v>
      </c>
      <c r="C2779" s="2" t="s">
        <v>141</v>
      </c>
      <c r="D2779" s="34" t="str">
        <f t="shared" si="43"/>
        <v>8227</v>
      </c>
      <c r="E2779" s="3">
        <v>746.16</v>
      </c>
    </row>
    <row r="2780" spans="1:5" ht="14.5" x14ac:dyDescent="0.4">
      <c r="A2780" s="2" t="s">
        <v>19</v>
      </c>
      <c r="B2780" s="2" t="s">
        <v>5</v>
      </c>
      <c r="C2780" s="2" t="s">
        <v>141</v>
      </c>
      <c r="D2780" s="34" t="str">
        <f t="shared" si="43"/>
        <v>8227</v>
      </c>
      <c r="E2780" s="3">
        <v>948.34</v>
      </c>
    </row>
    <row r="2781" spans="1:5" ht="14.5" x14ac:dyDescent="0.4">
      <c r="A2781" s="2" t="s">
        <v>20</v>
      </c>
      <c r="B2781" s="2" t="s">
        <v>5</v>
      </c>
      <c r="C2781" s="2" t="s">
        <v>141</v>
      </c>
      <c r="D2781" s="34" t="str">
        <f t="shared" si="43"/>
        <v>8227</v>
      </c>
      <c r="E2781" s="3">
        <v>1040.7</v>
      </c>
    </row>
    <row r="2782" spans="1:5" ht="14.5" x14ac:dyDescent="0.4">
      <c r="A2782" s="2" t="s">
        <v>21</v>
      </c>
      <c r="B2782" s="2" t="s">
        <v>5</v>
      </c>
      <c r="C2782" s="2" t="s">
        <v>141</v>
      </c>
      <c r="D2782" s="34" t="str">
        <f t="shared" si="43"/>
        <v>8227</v>
      </c>
      <c r="E2782" s="3">
        <v>1189.8</v>
      </c>
    </row>
    <row r="2783" spans="1:5" ht="14.5" x14ac:dyDescent="0.4">
      <c r="A2783" s="2" t="s">
        <v>22</v>
      </c>
      <c r="B2783" s="2" t="s">
        <v>5</v>
      </c>
      <c r="C2783" s="2" t="s">
        <v>141</v>
      </c>
      <c r="D2783" s="34" t="str">
        <f t="shared" si="43"/>
        <v>8227</v>
      </c>
      <c r="E2783" s="3">
        <v>1221.08</v>
      </c>
    </row>
    <row r="2784" spans="1:5" ht="14.5" x14ac:dyDescent="0.4">
      <c r="A2784" s="2" t="s">
        <v>23</v>
      </c>
      <c r="B2784" s="2" t="s">
        <v>5</v>
      </c>
      <c r="C2784" s="2" t="s">
        <v>141</v>
      </c>
      <c r="D2784" s="34" t="str">
        <f t="shared" si="43"/>
        <v>8227</v>
      </c>
      <c r="E2784" s="3">
        <v>1322.16</v>
      </c>
    </row>
    <row r="2785" spans="1:5" ht="14.5" x14ac:dyDescent="0.4">
      <c r="A2785" s="2" t="s">
        <v>24</v>
      </c>
      <c r="B2785" s="2" t="s">
        <v>5</v>
      </c>
      <c r="C2785" s="2" t="s">
        <v>141</v>
      </c>
      <c r="D2785" s="34" t="str">
        <f t="shared" si="43"/>
        <v>8227</v>
      </c>
      <c r="E2785" s="3">
        <v>1287.26</v>
      </c>
    </row>
    <row r="2786" spans="1:5" ht="14.5" x14ac:dyDescent="0.4">
      <c r="A2786" s="2" t="s">
        <v>25</v>
      </c>
      <c r="B2786" s="2" t="s">
        <v>5</v>
      </c>
      <c r="C2786" s="2" t="s">
        <v>141</v>
      </c>
      <c r="D2786" s="34" t="str">
        <f t="shared" si="43"/>
        <v>8227</v>
      </c>
      <c r="E2786" s="3">
        <v>1218.9000000000001</v>
      </c>
    </row>
    <row r="2787" spans="1:5" ht="14.5" x14ac:dyDescent="0.4">
      <c r="A2787" s="2" t="s">
        <v>26</v>
      </c>
      <c r="B2787" s="2" t="s">
        <v>5</v>
      </c>
      <c r="C2787" s="2" t="s">
        <v>141</v>
      </c>
      <c r="D2787" s="34" t="str">
        <f t="shared" si="43"/>
        <v>8227</v>
      </c>
      <c r="E2787" s="3">
        <v>1150.54</v>
      </c>
    </row>
    <row r="2788" spans="1:5" ht="14.5" x14ac:dyDescent="0.4">
      <c r="A2788" s="2" t="s">
        <v>27</v>
      </c>
      <c r="B2788" s="2" t="s">
        <v>5</v>
      </c>
      <c r="C2788" s="2" t="s">
        <v>141</v>
      </c>
      <c r="D2788" s="34" t="str">
        <f t="shared" si="43"/>
        <v>8227</v>
      </c>
      <c r="E2788" s="3">
        <v>1392</v>
      </c>
    </row>
    <row r="2789" spans="1:5" ht="14.5" x14ac:dyDescent="0.4">
      <c r="A2789" s="2" t="s">
        <v>28</v>
      </c>
      <c r="B2789" s="2" t="s">
        <v>5</v>
      </c>
      <c r="C2789" s="2" t="s">
        <v>141</v>
      </c>
      <c r="D2789" s="34" t="str">
        <f t="shared" si="43"/>
        <v>8227</v>
      </c>
      <c r="E2789" s="3">
        <v>1680</v>
      </c>
    </row>
    <row r="2790" spans="1:5" ht="14.5" x14ac:dyDescent="0.4">
      <c r="A2790" s="2" t="s">
        <v>29</v>
      </c>
      <c r="B2790" s="2" t="s">
        <v>5</v>
      </c>
      <c r="C2790" s="2" t="s">
        <v>141</v>
      </c>
      <c r="D2790" s="34" t="str">
        <f t="shared" si="43"/>
        <v>8227</v>
      </c>
      <c r="E2790" s="3">
        <v>1466.18</v>
      </c>
    </row>
    <row r="2791" spans="1:5" ht="14.5" x14ac:dyDescent="0.4">
      <c r="A2791" s="2" t="s">
        <v>30</v>
      </c>
      <c r="B2791" s="2" t="s">
        <v>5</v>
      </c>
      <c r="C2791" s="2" t="s">
        <v>141</v>
      </c>
      <c r="D2791" s="34" t="str">
        <f t="shared" si="43"/>
        <v>8227</v>
      </c>
      <c r="E2791" s="3">
        <v>1618.18</v>
      </c>
    </row>
    <row r="2792" spans="1:5" ht="14.5" x14ac:dyDescent="0.4">
      <c r="A2792" s="2" t="s">
        <v>31</v>
      </c>
      <c r="B2792" s="2" t="s">
        <v>5</v>
      </c>
      <c r="C2792" s="2" t="s">
        <v>141</v>
      </c>
      <c r="D2792" s="34" t="str">
        <f t="shared" si="43"/>
        <v>8227</v>
      </c>
      <c r="E2792" s="3">
        <v>1190.54</v>
      </c>
    </row>
    <row r="2793" spans="1:5" ht="14.5" x14ac:dyDescent="0.4">
      <c r="A2793" s="2" t="s">
        <v>32</v>
      </c>
      <c r="B2793" s="2" t="s">
        <v>5</v>
      </c>
      <c r="C2793" s="2" t="s">
        <v>141</v>
      </c>
      <c r="D2793" s="34" t="str">
        <f t="shared" si="43"/>
        <v>8227</v>
      </c>
      <c r="E2793" s="3">
        <v>1376</v>
      </c>
    </row>
    <row r="2794" spans="1:5" ht="14.5" x14ac:dyDescent="0.4">
      <c r="A2794" s="2" t="s">
        <v>33</v>
      </c>
      <c r="B2794" s="2" t="s">
        <v>5</v>
      </c>
      <c r="C2794" s="2" t="s">
        <v>141</v>
      </c>
      <c r="D2794" s="34" t="str">
        <f t="shared" si="43"/>
        <v>8227</v>
      </c>
      <c r="E2794" s="3">
        <v>1384.72</v>
      </c>
    </row>
    <row r="2795" spans="1:5" ht="14.5" x14ac:dyDescent="0.4">
      <c r="A2795" s="2" t="s">
        <v>34</v>
      </c>
      <c r="B2795" s="2" t="s">
        <v>5</v>
      </c>
      <c r="C2795" s="2" t="s">
        <v>141</v>
      </c>
      <c r="D2795" s="34" t="str">
        <f t="shared" si="43"/>
        <v>8227</v>
      </c>
      <c r="E2795" s="3">
        <v>1144</v>
      </c>
    </row>
    <row r="2796" spans="1:5" ht="14.5" x14ac:dyDescent="0.4">
      <c r="A2796" s="2" t="s">
        <v>35</v>
      </c>
      <c r="B2796" s="2" t="s">
        <v>5</v>
      </c>
      <c r="C2796" s="2" t="s">
        <v>141</v>
      </c>
      <c r="D2796" s="34" t="str">
        <f t="shared" si="43"/>
        <v>8227</v>
      </c>
      <c r="E2796" s="3">
        <v>1422.54</v>
      </c>
    </row>
    <row r="2797" spans="1:5" ht="14.5" x14ac:dyDescent="0.4">
      <c r="A2797" s="2" t="s">
        <v>7</v>
      </c>
      <c r="B2797" s="2" t="s">
        <v>5</v>
      </c>
      <c r="C2797" s="2" t="s">
        <v>142</v>
      </c>
      <c r="D2797" s="34" t="str">
        <f t="shared" si="43"/>
        <v>8229</v>
      </c>
      <c r="E2797" s="3">
        <v>5890.5</v>
      </c>
    </row>
    <row r="2798" spans="1:5" ht="14.5" x14ac:dyDescent="0.4">
      <c r="A2798" s="2" t="s">
        <v>8</v>
      </c>
      <c r="B2798" s="2" t="s">
        <v>5</v>
      </c>
      <c r="C2798" s="2" t="s">
        <v>142</v>
      </c>
      <c r="D2798" s="34" t="str">
        <f t="shared" si="43"/>
        <v>8229</v>
      </c>
      <c r="E2798" s="3">
        <v>8850.6</v>
      </c>
    </row>
    <row r="2799" spans="1:5" ht="14.5" x14ac:dyDescent="0.4">
      <c r="A2799" s="2" t="s">
        <v>9</v>
      </c>
      <c r="B2799" s="2" t="s">
        <v>5</v>
      </c>
      <c r="C2799" s="2" t="s">
        <v>142</v>
      </c>
      <c r="D2799" s="34" t="str">
        <f t="shared" si="43"/>
        <v>8229</v>
      </c>
      <c r="E2799" s="3">
        <v>8962.2000000000007</v>
      </c>
    </row>
    <row r="2800" spans="1:5" ht="14.5" x14ac:dyDescent="0.4">
      <c r="A2800" s="2" t="s">
        <v>10</v>
      </c>
      <c r="B2800" s="2" t="s">
        <v>5</v>
      </c>
      <c r="C2800" s="2" t="s">
        <v>142</v>
      </c>
      <c r="D2800" s="34" t="str">
        <f t="shared" si="43"/>
        <v>8229</v>
      </c>
      <c r="E2800" s="3">
        <v>7974</v>
      </c>
    </row>
    <row r="2801" spans="1:5" ht="14.5" x14ac:dyDescent="0.4">
      <c r="A2801" s="2" t="s">
        <v>11</v>
      </c>
      <c r="B2801" s="2" t="s">
        <v>5</v>
      </c>
      <c r="C2801" s="2" t="s">
        <v>142</v>
      </c>
      <c r="D2801" s="34" t="str">
        <f t="shared" si="43"/>
        <v>8229</v>
      </c>
      <c r="E2801" s="3">
        <v>7886.7</v>
      </c>
    </row>
    <row r="2802" spans="1:5" ht="14.5" x14ac:dyDescent="0.4">
      <c r="A2802" s="2" t="s">
        <v>12</v>
      </c>
      <c r="B2802" s="2" t="s">
        <v>5</v>
      </c>
      <c r="C2802" s="2" t="s">
        <v>142</v>
      </c>
      <c r="D2802" s="34" t="str">
        <f t="shared" si="43"/>
        <v>8229</v>
      </c>
      <c r="E2802" s="3">
        <v>8085.6</v>
      </c>
    </row>
    <row r="2803" spans="1:5" ht="14.5" x14ac:dyDescent="0.4">
      <c r="A2803" s="2" t="s">
        <v>13</v>
      </c>
      <c r="B2803" s="2" t="s">
        <v>5</v>
      </c>
      <c r="C2803" s="2" t="s">
        <v>142</v>
      </c>
      <c r="D2803" s="34" t="str">
        <f t="shared" si="43"/>
        <v>8229</v>
      </c>
      <c r="E2803" s="3">
        <v>2350.4</v>
      </c>
    </row>
    <row r="2804" spans="1:5" ht="14.5" x14ac:dyDescent="0.4">
      <c r="A2804" s="2" t="s">
        <v>7</v>
      </c>
      <c r="B2804" s="2" t="s">
        <v>5</v>
      </c>
      <c r="C2804" s="2" t="s">
        <v>143</v>
      </c>
      <c r="D2804" s="34" t="str">
        <f t="shared" si="43"/>
        <v>8230</v>
      </c>
      <c r="E2804" s="3">
        <v>52.2</v>
      </c>
    </row>
    <row r="2805" spans="1:5" ht="14.5" x14ac:dyDescent="0.4">
      <c r="A2805" s="2" t="s">
        <v>8</v>
      </c>
      <c r="B2805" s="2" t="s">
        <v>5</v>
      </c>
      <c r="C2805" s="2" t="s">
        <v>143</v>
      </c>
      <c r="D2805" s="34" t="str">
        <f t="shared" si="43"/>
        <v>8230</v>
      </c>
      <c r="E2805" s="3">
        <v>91.8</v>
      </c>
    </row>
    <row r="2806" spans="1:5" ht="14.5" x14ac:dyDescent="0.4">
      <c r="A2806" s="2" t="s">
        <v>9</v>
      </c>
      <c r="B2806" s="2" t="s">
        <v>5</v>
      </c>
      <c r="C2806" s="2" t="s">
        <v>143</v>
      </c>
      <c r="D2806" s="34" t="str">
        <f t="shared" si="43"/>
        <v>8230</v>
      </c>
      <c r="E2806" s="3">
        <v>129.6</v>
      </c>
    </row>
    <row r="2807" spans="1:5" ht="14.5" x14ac:dyDescent="0.4">
      <c r="A2807" s="2" t="s">
        <v>10</v>
      </c>
      <c r="B2807" s="2" t="s">
        <v>5</v>
      </c>
      <c r="C2807" s="2" t="s">
        <v>143</v>
      </c>
      <c r="D2807" s="34" t="str">
        <f t="shared" si="43"/>
        <v>8230</v>
      </c>
      <c r="E2807" s="3">
        <v>170.2</v>
      </c>
    </row>
    <row r="2808" spans="1:5" ht="14.5" x14ac:dyDescent="0.4">
      <c r="A2808" s="2" t="s">
        <v>11</v>
      </c>
      <c r="B2808" s="2" t="s">
        <v>5</v>
      </c>
      <c r="C2808" s="2" t="s">
        <v>143</v>
      </c>
      <c r="D2808" s="34" t="str">
        <f t="shared" si="43"/>
        <v>8230</v>
      </c>
      <c r="E2808" s="3">
        <v>86.4</v>
      </c>
    </row>
    <row r="2809" spans="1:5" ht="14.5" x14ac:dyDescent="0.4">
      <c r="A2809" s="2" t="s">
        <v>19</v>
      </c>
      <c r="B2809" s="2" t="s">
        <v>5</v>
      </c>
      <c r="C2809" s="2" t="s">
        <v>143</v>
      </c>
      <c r="D2809" s="34" t="str">
        <f t="shared" si="43"/>
        <v>8230</v>
      </c>
      <c r="E2809" s="3">
        <v>55.8</v>
      </c>
    </row>
    <row r="2810" spans="1:5" ht="14.5" x14ac:dyDescent="0.4">
      <c r="A2810" s="2" t="s">
        <v>20</v>
      </c>
      <c r="B2810" s="2" t="s">
        <v>5</v>
      </c>
      <c r="C2810" s="2" t="s">
        <v>143</v>
      </c>
      <c r="D2810" s="34" t="str">
        <f t="shared" si="43"/>
        <v>8230</v>
      </c>
      <c r="E2810" s="3">
        <v>99</v>
      </c>
    </row>
    <row r="2811" spans="1:5" ht="14.5" x14ac:dyDescent="0.4">
      <c r="A2811" s="2" t="s">
        <v>21</v>
      </c>
      <c r="B2811" s="2" t="s">
        <v>5</v>
      </c>
      <c r="C2811" s="2" t="s">
        <v>143</v>
      </c>
      <c r="D2811" s="34" t="str">
        <f t="shared" si="43"/>
        <v>8230</v>
      </c>
      <c r="E2811" s="3">
        <v>79.2</v>
      </c>
    </row>
    <row r="2812" spans="1:5" ht="14.5" x14ac:dyDescent="0.4">
      <c r="A2812" s="2" t="s">
        <v>22</v>
      </c>
      <c r="B2812" s="2" t="s">
        <v>5</v>
      </c>
      <c r="C2812" s="2" t="s">
        <v>143</v>
      </c>
      <c r="D2812" s="34" t="str">
        <f t="shared" si="43"/>
        <v>8230</v>
      </c>
      <c r="E2812" s="3">
        <v>127.8</v>
      </c>
    </row>
    <row r="2813" spans="1:5" ht="14.5" x14ac:dyDescent="0.4">
      <c r="A2813" s="2" t="s">
        <v>23</v>
      </c>
      <c r="B2813" s="2" t="s">
        <v>5</v>
      </c>
      <c r="C2813" s="2" t="s">
        <v>143</v>
      </c>
      <c r="D2813" s="34" t="str">
        <f t="shared" si="43"/>
        <v>8230</v>
      </c>
      <c r="E2813" s="3">
        <v>133.19999999999999</v>
      </c>
    </row>
    <row r="2814" spans="1:5" ht="14.5" x14ac:dyDescent="0.4">
      <c r="A2814" s="2" t="s">
        <v>24</v>
      </c>
      <c r="B2814" s="2" t="s">
        <v>5</v>
      </c>
      <c r="C2814" s="2" t="s">
        <v>143</v>
      </c>
      <c r="D2814" s="34" t="str">
        <f t="shared" si="43"/>
        <v>8230</v>
      </c>
      <c r="E2814" s="3">
        <v>50.4</v>
      </c>
    </row>
    <row r="2815" spans="1:5" ht="14.5" x14ac:dyDescent="0.4">
      <c r="A2815" s="2" t="s">
        <v>30</v>
      </c>
      <c r="B2815" s="2" t="s">
        <v>5</v>
      </c>
      <c r="C2815" s="2" t="s">
        <v>143</v>
      </c>
      <c r="D2815" s="34" t="str">
        <f t="shared" si="43"/>
        <v>8230</v>
      </c>
      <c r="E2815" s="3">
        <v>104.4</v>
      </c>
    </row>
    <row r="2816" spans="1:5" ht="14.5" x14ac:dyDescent="0.4">
      <c r="A2816" s="2" t="s">
        <v>31</v>
      </c>
      <c r="B2816" s="2" t="s">
        <v>5</v>
      </c>
      <c r="C2816" s="2" t="s">
        <v>143</v>
      </c>
      <c r="D2816" s="34" t="str">
        <f t="shared" si="43"/>
        <v>8230</v>
      </c>
      <c r="E2816" s="3">
        <v>131.4</v>
      </c>
    </row>
    <row r="2817" spans="1:5" ht="14.5" x14ac:dyDescent="0.4">
      <c r="A2817" s="2" t="s">
        <v>32</v>
      </c>
      <c r="B2817" s="2" t="s">
        <v>5</v>
      </c>
      <c r="C2817" s="2" t="s">
        <v>143</v>
      </c>
      <c r="D2817" s="34" t="str">
        <f t="shared" si="43"/>
        <v>8230</v>
      </c>
      <c r="E2817" s="3">
        <v>93.6</v>
      </c>
    </row>
    <row r="2818" spans="1:5" ht="14.5" x14ac:dyDescent="0.4">
      <c r="A2818" s="2" t="s">
        <v>33</v>
      </c>
      <c r="B2818" s="2" t="s">
        <v>5</v>
      </c>
      <c r="C2818" s="2" t="s">
        <v>143</v>
      </c>
      <c r="D2818" s="34" t="str">
        <f t="shared" si="43"/>
        <v>8230</v>
      </c>
      <c r="E2818" s="3">
        <v>97.2</v>
      </c>
    </row>
    <row r="2819" spans="1:5" ht="14.5" x14ac:dyDescent="0.4">
      <c r="A2819" s="2" t="s">
        <v>34</v>
      </c>
      <c r="B2819" s="2" t="s">
        <v>5</v>
      </c>
      <c r="C2819" s="2" t="s">
        <v>143</v>
      </c>
      <c r="D2819" s="34" t="str">
        <f t="shared" ref="D2819:D2860" si="44">MID(C2819,2,4)</f>
        <v>8230</v>
      </c>
      <c r="E2819" s="3">
        <v>111.6</v>
      </c>
    </row>
    <row r="2820" spans="1:5" ht="14.5" x14ac:dyDescent="0.4">
      <c r="A2820" s="2" t="s">
        <v>35</v>
      </c>
      <c r="B2820" s="2" t="s">
        <v>5</v>
      </c>
      <c r="C2820" s="2" t="s">
        <v>143</v>
      </c>
      <c r="D2820" s="34" t="str">
        <f t="shared" si="44"/>
        <v>8230</v>
      </c>
      <c r="E2820" s="3">
        <v>407</v>
      </c>
    </row>
    <row r="2821" spans="1:5" ht="14.5" x14ac:dyDescent="0.4">
      <c r="A2821" s="2" t="s">
        <v>13</v>
      </c>
      <c r="B2821" s="2" t="s">
        <v>5</v>
      </c>
      <c r="C2821" s="2" t="s">
        <v>144</v>
      </c>
      <c r="D2821" s="34" t="str">
        <f t="shared" si="44"/>
        <v>8232</v>
      </c>
      <c r="E2821" s="3">
        <v>582</v>
      </c>
    </row>
    <row r="2822" spans="1:5" ht="14.5" x14ac:dyDescent="0.4">
      <c r="A2822" s="2" t="s">
        <v>14</v>
      </c>
      <c r="B2822" s="2" t="s">
        <v>5</v>
      </c>
      <c r="C2822" s="2" t="s">
        <v>144</v>
      </c>
      <c r="D2822" s="34" t="str">
        <f t="shared" si="44"/>
        <v>8232</v>
      </c>
      <c r="E2822" s="3">
        <v>721.4</v>
      </c>
    </row>
    <row r="2823" spans="1:5" ht="14.5" x14ac:dyDescent="0.4">
      <c r="A2823" s="2" t="s">
        <v>15</v>
      </c>
      <c r="B2823" s="2" t="s">
        <v>5</v>
      </c>
      <c r="C2823" s="2" t="s">
        <v>144</v>
      </c>
      <c r="D2823" s="34" t="str">
        <f t="shared" si="44"/>
        <v>8232</v>
      </c>
      <c r="E2823" s="3">
        <v>406.4</v>
      </c>
    </row>
    <row r="2824" spans="1:5" ht="14.5" x14ac:dyDescent="0.4">
      <c r="A2824" s="2" t="s">
        <v>16</v>
      </c>
      <c r="B2824" s="2" t="s">
        <v>5</v>
      </c>
      <c r="C2824" s="2" t="s">
        <v>144</v>
      </c>
      <c r="D2824" s="34" t="str">
        <f t="shared" si="44"/>
        <v>8232</v>
      </c>
      <c r="E2824" s="3">
        <v>520</v>
      </c>
    </row>
    <row r="2825" spans="1:5" ht="14.5" x14ac:dyDescent="0.4">
      <c r="A2825" s="2" t="s">
        <v>17</v>
      </c>
      <c r="B2825" s="2" t="s">
        <v>5</v>
      </c>
      <c r="C2825" s="2" t="s">
        <v>144</v>
      </c>
      <c r="D2825" s="34" t="str">
        <f t="shared" si="44"/>
        <v>8232</v>
      </c>
      <c r="E2825" s="3">
        <v>460.8</v>
      </c>
    </row>
    <row r="2826" spans="1:5" ht="14.5" x14ac:dyDescent="0.4">
      <c r="A2826" s="2" t="s">
        <v>18</v>
      </c>
      <c r="B2826" s="2" t="s">
        <v>5</v>
      </c>
      <c r="C2826" s="2" t="s">
        <v>144</v>
      </c>
      <c r="D2826" s="34" t="str">
        <f t="shared" si="44"/>
        <v>8232</v>
      </c>
      <c r="E2826" s="3">
        <v>598.4</v>
      </c>
    </row>
    <row r="2827" spans="1:5" ht="14.5" x14ac:dyDescent="0.4">
      <c r="A2827" s="2" t="s">
        <v>19</v>
      </c>
      <c r="B2827" s="2" t="s">
        <v>5</v>
      </c>
      <c r="C2827" s="2" t="s">
        <v>144</v>
      </c>
      <c r="D2827" s="34" t="str">
        <f t="shared" si="44"/>
        <v>8232</v>
      </c>
      <c r="E2827" s="3">
        <v>564</v>
      </c>
    </row>
    <row r="2828" spans="1:5" ht="14.5" x14ac:dyDescent="0.4">
      <c r="A2828" s="2" t="s">
        <v>20</v>
      </c>
      <c r="B2828" s="2" t="s">
        <v>5</v>
      </c>
      <c r="C2828" s="2" t="s">
        <v>144</v>
      </c>
      <c r="D2828" s="34" t="str">
        <f t="shared" si="44"/>
        <v>8232</v>
      </c>
      <c r="E2828" s="3">
        <v>548</v>
      </c>
    </row>
    <row r="2829" spans="1:5" ht="14.5" x14ac:dyDescent="0.4">
      <c r="A2829" s="2" t="s">
        <v>21</v>
      </c>
      <c r="B2829" s="2" t="s">
        <v>5</v>
      </c>
      <c r="C2829" s="2" t="s">
        <v>144</v>
      </c>
      <c r="D2829" s="34" t="str">
        <f t="shared" si="44"/>
        <v>8232</v>
      </c>
      <c r="E2829" s="3">
        <v>636</v>
      </c>
    </row>
    <row r="2830" spans="1:5" ht="14.5" x14ac:dyDescent="0.4">
      <c r="A2830" s="2" t="s">
        <v>22</v>
      </c>
      <c r="B2830" s="2" t="s">
        <v>5</v>
      </c>
      <c r="C2830" s="2" t="s">
        <v>144</v>
      </c>
      <c r="D2830" s="34" t="str">
        <f t="shared" si="44"/>
        <v>8232</v>
      </c>
      <c r="E2830" s="3">
        <v>532</v>
      </c>
    </row>
    <row r="2831" spans="1:5" ht="14.5" x14ac:dyDescent="0.4">
      <c r="A2831" s="2" t="s">
        <v>23</v>
      </c>
      <c r="B2831" s="2" t="s">
        <v>5</v>
      </c>
      <c r="C2831" s="2" t="s">
        <v>144</v>
      </c>
      <c r="D2831" s="34" t="str">
        <f t="shared" si="44"/>
        <v>8232</v>
      </c>
      <c r="E2831" s="3">
        <v>532</v>
      </c>
    </row>
    <row r="2832" spans="1:5" ht="14.5" x14ac:dyDescent="0.4">
      <c r="A2832" s="2" t="s">
        <v>24</v>
      </c>
      <c r="B2832" s="2" t="s">
        <v>5</v>
      </c>
      <c r="C2832" s="2" t="s">
        <v>144</v>
      </c>
      <c r="D2832" s="34" t="str">
        <f t="shared" si="44"/>
        <v>8232</v>
      </c>
      <c r="E2832" s="3">
        <v>563.20000000000005</v>
      </c>
    </row>
    <row r="2833" spans="1:5" ht="14.5" x14ac:dyDescent="0.4">
      <c r="A2833" s="2" t="s">
        <v>25</v>
      </c>
      <c r="B2833" s="2" t="s">
        <v>5</v>
      </c>
      <c r="C2833" s="2" t="s">
        <v>144</v>
      </c>
      <c r="D2833" s="34" t="str">
        <f t="shared" si="44"/>
        <v>8232</v>
      </c>
      <c r="E2833" s="3">
        <v>444</v>
      </c>
    </row>
    <row r="2834" spans="1:5" ht="14.5" x14ac:dyDescent="0.4">
      <c r="A2834" s="2" t="s">
        <v>26</v>
      </c>
      <c r="B2834" s="2" t="s">
        <v>5</v>
      </c>
      <c r="C2834" s="2" t="s">
        <v>144</v>
      </c>
      <c r="D2834" s="34" t="str">
        <f t="shared" si="44"/>
        <v>8232</v>
      </c>
      <c r="E2834" s="3">
        <v>240</v>
      </c>
    </row>
    <row r="2835" spans="1:5" ht="14.5" x14ac:dyDescent="0.4">
      <c r="A2835" s="2" t="s">
        <v>27</v>
      </c>
      <c r="B2835" s="2" t="s">
        <v>5</v>
      </c>
      <c r="C2835" s="2" t="s">
        <v>144</v>
      </c>
      <c r="D2835" s="34" t="str">
        <f t="shared" si="44"/>
        <v>8232</v>
      </c>
      <c r="E2835" s="3">
        <v>250.4</v>
      </c>
    </row>
    <row r="2836" spans="1:5" ht="14.5" x14ac:dyDescent="0.4">
      <c r="A2836" s="2" t="s">
        <v>28</v>
      </c>
      <c r="B2836" s="2" t="s">
        <v>5</v>
      </c>
      <c r="C2836" s="2" t="s">
        <v>144</v>
      </c>
      <c r="D2836" s="34" t="str">
        <f t="shared" si="44"/>
        <v>8232</v>
      </c>
      <c r="E2836" s="3">
        <v>248</v>
      </c>
    </row>
    <row r="2837" spans="1:5" ht="14.5" x14ac:dyDescent="0.4">
      <c r="A2837" s="2" t="s">
        <v>29</v>
      </c>
      <c r="B2837" s="2" t="s">
        <v>5</v>
      </c>
      <c r="C2837" s="2" t="s">
        <v>144</v>
      </c>
      <c r="D2837" s="34" t="str">
        <f t="shared" si="44"/>
        <v>8232</v>
      </c>
      <c r="E2837" s="3">
        <v>263.2</v>
      </c>
    </row>
    <row r="2838" spans="1:5" ht="14.5" x14ac:dyDescent="0.4">
      <c r="A2838" s="2" t="s">
        <v>30</v>
      </c>
      <c r="B2838" s="2" t="s">
        <v>5</v>
      </c>
      <c r="C2838" s="2" t="s">
        <v>144</v>
      </c>
      <c r="D2838" s="34" t="str">
        <f t="shared" si="44"/>
        <v>8232</v>
      </c>
      <c r="E2838" s="3">
        <v>80</v>
      </c>
    </row>
    <row r="2839" spans="1:5" ht="14.5" x14ac:dyDescent="0.4">
      <c r="A2839" s="2" t="s">
        <v>21</v>
      </c>
      <c r="B2839" s="2" t="s">
        <v>5</v>
      </c>
      <c r="C2839" s="2" t="s">
        <v>145</v>
      </c>
      <c r="D2839" s="34" t="str">
        <f t="shared" si="44"/>
        <v>8233</v>
      </c>
      <c r="E2839" s="3">
        <v>48.1</v>
      </c>
    </row>
    <row r="2840" spans="1:5" ht="14.5" x14ac:dyDescent="0.4">
      <c r="A2840" s="2" t="s">
        <v>22</v>
      </c>
      <c r="B2840" s="2" t="s">
        <v>5</v>
      </c>
      <c r="C2840" s="2" t="s">
        <v>145</v>
      </c>
      <c r="D2840" s="34" t="str">
        <f t="shared" si="44"/>
        <v>8233</v>
      </c>
      <c r="E2840" s="3">
        <v>162.30000000000001</v>
      </c>
    </row>
    <row r="2841" spans="1:5" ht="14.5" x14ac:dyDescent="0.4">
      <c r="A2841" s="2" t="s">
        <v>23</v>
      </c>
      <c r="B2841" s="2" t="s">
        <v>5</v>
      </c>
      <c r="C2841" s="2" t="s">
        <v>145</v>
      </c>
      <c r="D2841" s="34" t="str">
        <f t="shared" si="44"/>
        <v>8233</v>
      </c>
      <c r="E2841" s="3">
        <v>208</v>
      </c>
    </row>
    <row r="2842" spans="1:5" ht="14.5" x14ac:dyDescent="0.4">
      <c r="A2842" s="2" t="s">
        <v>24</v>
      </c>
      <c r="B2842" s="2" t="s">
        <v>5</v>
      </c>
      <c r="C2842" s="2" t="s">
        <v>145</v>
      </c>
      <c r="D2842" s="34" t="str">
        <f t="shared" si="44"/>
        <v>8233</v>
      </c>
      <c r="E2842" s="3">
        <v>112.1</v>
      </c>
    </row>
    <row r="2843" spans="1:5" ht="14.5" x14ac:dyDescent="0.4">
      <c r="A2843" s="2" t="s">
        <v>30</v>
      </c>
      <c r="B2843" s="2" t="s">
        <v>5</v>
      </c>
      <c r="C2843" s="2" t="s">
        <v>146</v>
      </c>
      <c r="D2843" s="34" t="str">
        <f t="shared" si="44"/>
        <v>8240</v>
      </c>
      <c r="E2843" s="3">
        <v>46.2</v>
      </c>
    </row>
    <row r="2844" spans="1:5" ht="14.5" x14ac:dyDescent="0.4">
      <c r="A2844" s="2" t="s">
        <v>31</v>
      </c>
      <c r="B2844" s="2" t="s">
        <v>5</v>
      </c>
      <c r="C2844" s="2" t="s">
        <v>146</v>
      </c>
      <c r="D2844" s="34" t="str">
        <f t="shared" si="44"/>
        <v>8240</v>
      </c>
      <c r="E2844" s="3">
        <v>21.4</v>
      </c>
    </row>
    <row r="2845" spans="1:5" ht="14.5" x14ac:dyDescent="0.4">
      <c r="A2845" s="2" t="s">
        <v>32</v>
      </c>
      <c r="B2845" s="2" t="s">
        <v>5</v>
      </c>
      <c r="C2845" s="2" t="s">
        <v>146</v>
      </c>
      <c r="D2845" s="34" t="str">
        <f t="shared" si="44"/>
        <v>8240</v>
      </c>
      <c r="E2845" s="3">
        <v>65</v>
      </c>
    </row>
    <row r="2846" spans="1:5" ht="14.5" x14ac:dyDescent="0.4">
      <c r="A2846" s="2" t="s">
        <v>33</v>
      </c>
      <c r="B2846" s="2" t="s">
        <v>5</v>
      </c>
      <c r="C2846" s="2" t="s">
        <v>146</v>
      </c>
      <c r="D2846" s="34" t="str">
        <f t="shared" si="44"/>
        <v>8240</v>
      </c>
      <c r="E2846" s="3">
        <v>110.5</v>
      </c>
    </row>
    <row r="2847" spans="1:5" ht="14.5" x14ac:dyDescent="0.4">
      <c r="A2847" s="2" t="s">
        <v>34</v>
      </c>
      <c r="B2847" s="2" t="s">
        <v>5</v>
      </c>
      <c r="C2847" s="2" t="s">
        <v>146</v>
      </c>
      <c r="D2847" s="34" t="str">
        <f t="shared" si="44"/>
        <v>8240</v>
      </c>
      <c r="E2847" s="3">
        <v>106</v>
      </c>
    </row>
    <row r="2848" spans="1:5" ht="14.5" x14ac:dyDescent="0.4">
      <c r="A2848" s="2" t="s">
        <v>35</v>
      </c>
      <c r="B2848" s="2" t="s">
        <v>5</v>
      </c>
      <c r="C2848" s="2" t="s">
        <v>146</v>
      </c>
      <c r="D2848" s="34" t="str">
        <f t="shared" si="44"/>
        <v>8240</v>
      </c>
      <c r="E2848" s="3">
        <v>121</v>
      </c>
    </row>
    <row r="2849" spans="1:5" ht="14.5" x14ac:dyDescent="0.4">
      <c r="A2849" s="2" t="s">
        <v>30</v>
      </c>
      <c r="B2849" s="2" t="s">
        <v>5</v>
      </c>
      <c r="C2849" s="2" t="s">
        <v>147</v>
      </c>
      <c r="D2849" s="34" t="str">
        <f t="shared" si="44"/>
        <v>8241</v>
      </c>
      <c r="E2849" s="3">
        <v>7.2</v>
      </c>
    </row>
    <row r="2850" spans="1:5" ht="14.5" x14ac:dyDescent="0.4">
      <c r="A2850" s="2" t="s">
        <v>31</v>
      </c>
      <c r="B2850" s="2" t="s">
        <v>5</v>
      </c>
      <c r="C2850" s="2" t="s">
        <v>147</v>
      </c>
      <c r="D2850" s="34" t="str">
        <f t="shared" si="44"/>
        <v>8241</v>
      </c>
      <c r="E2850" s="3">
        <v>41.4</v>
      </c>
    </row>
    <row r="2851" spans="1:5" ht="14.5" x14ac:dyDescent="0.4">
      <c r="A2851" s="2" t="s">
        <v>32</v>
      </c>
      <c r="B2851" s="2" t="s">
        <v>5</v>
      </c>
      <c r="C2851" s="2" t="s">
        <v>147</v>
      </c>
      <c r="D2851" s="34" t="str">
        <f t="shared" si="44"/>
        <v>8241</v>
      </c>
      <c r="E2851" s="3">
        <v>330.4</v>
      </c>
    </row>
    <row r="2852" spans="1:5" ht="14.5" x14ac:dyDescent="0.4">
      <c r="A2852" s="2" t="s">
        <v>33</v>
      </c>
      <c r="B2852" s="2" t="s">
        <v>5</v>
      </c>
      <c r="C2852" s="2" t="s">
        <v>147</v>
      </c>
      <c r="D2852" s="34" t="str">
        <f t="shared" si="44"/>
        <v>8241</v>
      </c>
      <c r="E2852" s="3">
        <v>971</v>
      </c>
    </row>
    <row r="2853" spans="1:5" ht="14.5" x14ac:dyDescent="0.4">
      <c r="A2853" s="2" t="s">
        <v>34</v>
      </c>
      <c r="B2853" s="2" t="s">
        <v>5</v>
      </c>
      <c r="C2853" s="2" t="s">
        <v>147</v>
      </c>
      <c r="D2853" s="34" t="str">
        <f t="shared" si="44"/>
        <v>8241</v>
      </c>
      <c r="E2853" s="3">
        <v>541</v>
      </c>
    </row>
    <row r="2854" spans="1:5" ht="14.5" x14ac:dyDescent="0.4">
      <c r="A2854" s="2" t="s">
        <v>35</v>
      </c>
      <c r="B2854" s="2" t="s">
        <v>5</v>
      </c>
      <c r="C2854" s="2" t="s">
        <v>147</v>
      </c>
      <c r="D2854" s="34" t="str">
        <f t="shared" si="44"/>
        <v>8241</v>
      </c>
      <c r="E2854" s="3">
        <v>655</v>
      </c>
    </row>
    <row r="2855" spans="1:5" ht="14.5" x14ac:dyDescent="0.4">
      <c r="A2855" s="2" t="s">
        <v>30</v>
      </c>
      <c r="B2855" s="2" t="s">
        <v>5</v>
      </c>
      <c r="C2855" s="2" t="s">
        <v>148</v>
      </c>
      <c r="D2855" s="34" t="str">
        <f t="shared" si="44"/>
        <v>8242</v>
      </c>
      <c r="E2855" s="3">
        <v>44.5</v>
      </c>
    </row>
    <row r="2856" spans="1:5" ht="14.5" x14ac:dyDescent="0.4">
      <c r="A2856" s="2" t="s">
        <v>31</v>
      </c>
      <c r="B2856" s="2" t="s">
        <v>5</v>
      </c>
      <c r="C2856" s="2" t="s">
        <v>148</v>
      </c>
      <c r="D2856" s="34" t="str">
        <f t="shared" si="44"/>
        <v>8242</v>
      </c>
      <c r="E2856" s="3">
        <v>196.6</v>
      </c>
    </row>
    <row r="2857" spans="1:5" ht="14.5" x14ac:dyDescent="0.4">
      <c r="A2857" s="2" t="s">
        <v>32</v>
      </c>
      <c r="B2857" s="2" t="s">
        <v>5</v>
      </c>
      <c r="C2857" s="2" t="s">
        <v>148</v>
      </c>
      <c r="D2857" s="34" t="str">
        <f t="shared" si="44"/>
        <v>8242</v>
      </c>
      <c r="E2857" s="3">
        <v>325.60000000000002</v>
      </c>
    </row>
    <row r="2858" spans="1:5" ht="14.5" x14ac:dyDescent="0.4">
      <c r="A2858" s="2" t="s">
        <v>33</v>
      </c>
      <c r="B2858" s="2" t="s">
        <v>5</v>
      </c>
      <c r="C2858" s="2" t="s">
        <v>148</v>
      </c>
      <c r="D2858" s="34" t="str">
        <f t="shared" si="44"/>
        <v>8242</v>
      </c>
      <c r="E2858" s="3">
        <v>335.8</v>
      </c>
    </row>
    <row r="2859" spans="1:5" ht="14.5" x14ac:dyDescent="0.4">
      <c r="A2859" s="2" t="s">
        <v>34</v>
      </c>
      <c r="B2859" s="2" t="s">
        <v>5</v>
      </c>
      <c r="C2859" s="2" t="s">
        <v>148</v>
      </c>
      <c r="D2859" s="34" t="str">
        <f t="shared" si="44"/>
        <v>8242</v>
      </c>
      <c r="E2859" s="3">
        <v>252.3</v>
      </c>
    </row>
    <row r="2860" spans="1:5" ht="14.5" x14ac:dyDescent="0.4">
      <c r="A2860" s="2" t="s">
        <v>35</v>
      </c>
      <c r="B2860" s="2" t="s">
        <v>5</v>
      </c>
      <c r="C2860" s="2" t="s">
        <v>148</v>
      </c>
      <c r="D2860" s="34" t="str">
        <f t="shared" si="44"/>
        <v>8242</v>
      </c>
      <c r="E2860" s="3">
        <v>168.7</v>
      </c>
    </row>
    <row r="2861" spans="1:5" ht="14.5" x14ac:dyDescent="0.4">
      <c r="A2861" s="2" t="s">
        <v>4</v>
      </c>
      <c r="B2861" s="2" t="s">
        <v>149</v>
      </c>
      <c r="C2861" s="2" t="s">
        <v>150</v>
      </c>
      <c r="D2861" s="34" t="str">
        <f>MID(B2861,2,3)</f>
        <v>107</v>
      </c>
      <c r="E2861" s="3">
        <v>72</v>
      </c>
    </row>
    <row r="2862" spans="1:5" ht="14.5" x14ac:dyDescent="0.4">
      <c r="A2862" s="2" t="s">
        <v>7</v>
      </c>
      <c r="B2862" s="2" t="s">
        <v>149</v>
      </c>
      <c r="C2862" s="2" t="s">
        <v>150</v>
      </c>
      <c r="D2862" s="34" t="str">
        <f t="shared" ref="D2862:D2925" si="45">MID(B2862,2,3)</f>
        <v>107</v>
      </c>
      <c r="E2862" s="3">
        <v>48.6</v>
      </c>
    </row>
    <row r="2863" spans="1:5" ht="14.5" x14ac:dyDescent="0.4">
      <c r="A2863" s="2" t="s">
        <v>8</v>
      </c>
      <c r="B2863" s="2" t="s">
        <v>149</v>
      </c>
      <c r="C2863" s="2" t="s">
        <v>150</v>
      </c>
      <c r="D2863" s="34" t="str">
        <f t="shared" si="45"/>
        <v>107</v>
      </c>
      <c r="E2863" s="3">
        <v>54</v>
      </c>
    </row>
    <row r="2864" spans="1:5" ht="14.5" x14ac:dyDescent="0.4">
      <c r="A2864" s="2" t="s">
        <v>9</v>
      </c>
      <c r="B2864" s="2" t="s">
        <v>149</v>
      </c>
      <c r="C2864" s="2" t="s">
        <v>150</v>
      </c>
      <c r="D2864" s="34" t="str">
        <f t="shared" si="45"/>
        <v>107</v>
      </c>
      <c r="E2864" s="3">
        <v>43.2</v>
      </c>
    </row>
    <row r="2865" spans="1:5" ht="14.5" x14ac:dyDescent="0.4">
      <c r="A2865" s="2" t="s">
        <v>10</v>
      </c>
      <c r="B2865" s="2" t="s">
        <v>149</v>
      </c>
      <c r="C2865" s="2" t="s">
        <v>150</v>
      </c>
      <c r="D2865" s="34" t="str">
        <f t="shared" si="45"/>
        <v>107</v>
      </c>
      <c r="E2865" s="3">
        <v>43.2</v>
      </c>
    </row>
    <row r="2866" spans="1:5" ht="14.5" x14ac:dyDescent="0.4">
      <c r="A2866" s="2" t="s">
        <v>11</v>
      </c>
      <c r="B2866" s="2" t="s">
        <v>149</v>
      </c>
      <c r="C2866" s="2" t="s">
        <v>150</v>
      </c>
      <c r="D2866" s="34" t="str">
        <f t="shared" si="45"/>
        <v>107</v>
      </c>
      <c r="E2866" s="3">
        <v>39.6</v>
      </c>
    </row>
    <row r="2867" spans="1:5" ht="14.5" x14ac:dyDescent="0.4">
      <c r="A2867" s="2" t="s">
        <v>12</v>
      </c>
      <c r="B2867" s="2" t="s">
        <v>149</v>
      </c>
      <c r="C2867" s="2" t="s">
        <v>150</v>
      </c>
      <c r="D2867" s="34" t="str">
        <f t="shared" si="45"/>
        <v>107</v>
      </c>
      <c r="E2867" s="3">
        <v>46.8</v>
      </c>
    </row>
    <row r="2868" spans="1:5" ht="14.5" x14ac:dyDescent="0.4">
      <c r="A2868" s="2" t="s">
        <v>13</v>
      </c>
      <c r="B2868" s="2" t="s">
        <v>149</v>
      </c>
      <c r="C2868" s="2" t="s">
        <v>150</v>
      </c>
      <c r="D2868" s="34" t="str">
        <f t="shared" si="45"/>
        <v>107</v>
      </c>
      <c r="E2868" s="3">
        <v>50.4</v>
      </c>
    </row>
    <row r="2869" spans="1:5" ht="14.5" x14ac:dyDescent="0.4">
      <c r="A2869" s="2" t="s">
        <v>14</v>
      </c>
      <c r="B2869" s="2" t="s">
        <v>149</v>
      </c>
      <c r="C2869" s="2" t="s">
        <v>150</v>
      </c>
      <c r="D2869" s="34" t="str">
        <f t="shared" si="45"/>
        <v>107</v>
      </c>
      <c r="E2869" s="3">
        <v>39.6</v>
      </c>
    </row>
    <row r="2870" spans="1:5" ht="14.5" x14ac:dyDescent="0.4">
      <c r="A2870" s="2" t="s">
        <v>15</v>
      </c>
      <c r="B2870" s="2" t="s">
        <v>149</v>
      </c>
      <c r="C2870" s="2" t="s">
        <v>150</v>
      </c>
      <c r="D2870" s="34" t="str">
        <f t="shared" si="45"/>
        <v>107</v>
      </c>
      <c r="E2870" s="3">
        <v>52.2</v>
      </c>
    </row>
    <row r="2871" spans="1:5" ht="14.5" x14ac:dyDescent="0.4">
      <c r="A2871" s="2" t="s">
        <v>16</v>
      </c>
      <c r="B2871" s="2" t="s">
        <v>149</v>
      </c>
      <c r="C2871" s="2" t="s">
        <v>150</v>
      </c>
      <c r="D2871" s="34" t="str">
        <f t="shared" si="45"/>
        <v>107</v>
      </c>
      <c r="E2871" s="3">
        <v>45</v>
      </c>
    </row>
    <row r="2872" spans="1:5" ht="14.5" x14ac:dyDescent="0.4">
      <c r="A2872" s="2" t="s">
        <v>17</v>
      </c>
      <c r="B2872" s="2" t="s">
        <v>149</v>
      </c>
      <c r="C2872" s="2" t="s">
        <v>150</v>
      </c>
      <c r="D2872" s="34" t="str">
        <f t="shared" si="45"/>
        <v>107</v>
      </c>
      <c r="E2872" s="3">
        <v>48.6</v>
      </c>
    </row>
    <row r="2873" spans="1:5" ht="14.5" x14ac:dyDescent="0.4">
      <c r="A2873" s="2" t="s">
        <v>20</v>
      </c>
      <c r="B2873" s="2" t="s">
        <v>149</v>
      </c>
      <c r="C2873" s="2" t="s">
        <v>150</v>
      </c>
      <c r="D2873" s="34" t="str">
        <f t="shared" si="45"/>
        <v>107</v>
      </c>
      <c r="E2873" s="3">
        <v>37.799999999999997</v>
      </c>
    </row>
    <row r="2874" spans="1:5" ht="14.5" x14ac:dyDescent="0.4">
      <c r="A2874" s="2" t="s">
        <v>21</v>
      </c>
      <c r="B2874" s="2" t="s">
        <v>149</v>
      </c>
      <c r="C2874" s="2" t="s">
        <v>150</v>
      </c>
      <c r="D2874" s="34" t="str">
        <f t="shared" si="45"/>
        <v>107</v>
      </c>
      <c r="E2874" s="3">
        <v>64.8</v>
      </c>
    </row>
    <row r="2875" spans="1:5" ht="14.5" x14ac:dyDescent="0.4">
      <c r="A2875" s="2" t="s">
        <v>22</v>
      </c>
      <c r="B2875" s="2" t="s">
        <v>149</v>
      </c>
      <c r="C2875" s="2" t="s">
        <v>150</v>
      </c>
      <c r="D2875" s="34" t="str">
        <f t="shared" si="45"/>
        <v>107</v>
      </c>
      <c r="E2875" s="3">
        <v>57.6</v>
      </c>
    </row>
    <row r="2876" spans="1:5" ht="14.5" x14ac:dyDescent="0.4">
      <c r="A2876" s="2" t="s">
        <v>23</v>
      </c>
      <c r="B2876" s="2" t="s">
        <v>149</v>
      </c>
      <c r="C2876" s="2" t="s">
        <v>150</v>
      </c>
      <c r="D2876" s="34" t="str">
        <f t="shared" si="45"/>
        <v>107</v>
      </c>
      <c r="E2876" s="3">
        <v>57.6</v>
      </c>
    </row>
    <row r="2877" spans="1:5" ht="14.5" x14ac:dyDescent="0.4">
      <c r="A2877" s="2" t="s">
        <v>24</v>
      </c>
      <c r="B2877" s="2" t="s">
        <v>149</v>
      </c>
      <c r="C2877" s="2" t="s">
        <v>150</v>
      </c>
      <c r="D2877" s="34" t="str">
        <f t="shared" si="45"/>
        <v>107</v>
      </c>
      <c r="E2877" s="3">
        <v>54</v>
      </c>
    </row>
    <row r="2878" spans="1:5" ht="14.5" x14ac:dyDescent="0.4">
      <c r="A2878" s="2" t="s">
        <v>25</v>
      </c>
      <c r="B2878" s="2" t="s">
        <v>149</v>
      </c>
      <c r="C2878" s="2" t="s">
        <v>150</v>
      </c>
      <c r="D2878" s="34" t="str">
        <f t="shared" si="45"/>
        <v>107</v>
      </c>
      <c r="E2878" s="3">
        <v>54</v>
      </c>
    </row>
    <row r="2879" spans="1:5" ht="14.5" x14ac:dyDescent="0.4">
      <c r="A2879" s="2" t="s">
        <v>26</v>
      </c>
      <c r="B2879" s="2" t="s">
        <v>149</v>
      </c>
      <c r="C2879" s="2" t="s">
        <v>150</v>
      </c>
      <c r="D2879" s="34" t="str">
        <f t="shared" si="45"/>
        <v>107</v>
      </c>
      <c r="E2879" s="3">
        <v>48.6</v>
      </c>
    </row>
    <row r="2880" spans="1:5" ht="14.5" x14ac:dyDescent="0.4">
      <c r="A2880" s="2" t="s">
        <v>27</v>
      </c>
      <c r="B2880" s="2" t="s">
        <v>149</v>
      </c>
      <c r="C2880" s="2" t="s">
        <v>150</v>
      </c>
      <c r="D2880" s="34" t="str">
        <f t="shared" si="45"/>
        <v>107</v>
      </c>
      <c r="E2880" s="3">
        <v>50.4</v>
      </c>
    </row>
    <row r="2881" spans="1:5" ht="14.5" x14ac:dyDescent="0.4">
      <c r="A2881" s="2" t="s">
        <v>28</v>
      </c>
      <c r="B2881" s="2" t="s">
        <v>149</v>
      </c>
      <c r="C2881" s="2" t="s">
        <v>150</v>
      </c>
      <c r="D2881" s="34" t="str">
        <f t="shared" si="45"/>
        <v>107</v>
      </c>
      <c r="E2881" s="3">
        <v>48.6</v>
      </c>
    </row>
    <row r="2882" spans="1:5" ht="14.5" x14ac:dyDescent="0.4">
      <c r="A2882" s="2" t="s">
        <v>29</v>
      </c>
      <c r="B2882" s="2" t="s">
        <v>149</v>
      </c>
      <c r="C2882" s="2" t="s">
        <v>150</v>
      </c>
      <c r="D2882" s="34" t="str">
        <f t="shared" si="45"/>
        <v>107</v>
      </c>
      <c r="E2882" s="3">
        <v>34.200000000000003</v>
      </c>
    </row>
    <row r="2883" spans="1:5" ht="14.5" x14ac:dyDescent="0.4">
      <c r="A2883" s="2" t="s">
        <v>30</v>
      </c>
      <c r="B2883" s="2" t="s">
        <v>149</v>
      </c>
      <c r="C2883" s="2" t="s">
        <v>150</v>
      </c>
      <c r="D2883" s="34" t="str">
        <f t="shared" si="45"/>
        <v>107</v>
      </c>
      <c r="E2883" s="3">
        <v>39.6</v>
      </c>
    </row>
    <row r="2884" spans="1:5" ht="14.5" x14ac:dyDescent="0.4">
      <c r="A2884" s="2" t="s">
        <v>31</v>
      </c>
      <c r="B2884" s="2" t="s">
        <v>149</v>
      </c>
      <c r="C2884" s="2" t="s">
        <v>150</v>
      </c>
      <c r="D2884" s="34" t="str">
        <f t="shared" si="45"/>
        <v>107</v>
      </c>
      <c r="E2884" s="3">
        <v>37.799999999999997</v>
      </c>
    </row>
    <row r="2885" spans="1:5" ht="14.5" x14ac:dyDescent="0.4">
      <c r="A2885" s="2" t="s">
        <v>32</v>
      </c>
      <c r="B2885" s="2" t="s">
        <v>149</v>
      </c>
      <c r="C2885" s="2" t="s">
        <v>150</v>
      </c>
      <c r="D2885" s="34" t="str">
        <f t="shared" si="45"/>
        <v>107</v>
      </c>
      <c r="E2885" s="3">
        <v>64.8</v>
      </c>
    </row>
    <row r="2886" spans="1:5" ht="14.5" x14ac:dyDescent="0.4">
      <c r="A2886" s="2" t="s">
        <v>33</v>
      </c>
      <c r="B2886" s="2" t="s">
        <v>149</v>
      </c>
      <c r="C2886" s="2" t="s">
        <v>150</v>
      </c>
      <c r="D2886" s="34" t="str">
        <f t="shared" si="45"/>
        <v>107</v>
      </c>
      <c r="E2886" s="3">
        <v>59.4</v>
      </c>
    </row>
    <row r="2887" spans="1:5" ht="14.5" x14ac:dyDescent="0.4">
      <c r="A2887" s="2" t="s">
        <v>34</v>
      </c>
      <c r="B2887" s="2" t="s">
        <v>149</v>
      </c>
      <c r="C2887" s="2" t="s">
        <v>150</v>
      </c>
      <c r="D2887" s="34" t="str">
        <f t="shared" si="45"/>
        <v>107</v>
      </c>
      <c r="E2887" s="3">
        <v>36</v>
      </c>
    </row>
    <row r="2888" spans="1:5" ht="14.5" x14ac:dyDescent="0.4">
      <c r="A2888" s="2" t="s">
        <v>35</v>
      </c>
      <c r="B2888" s="2" t="s">
        <v>149</v>
      </c>
      <c r="C2888" s="2" t="s">
        <v>150</v>
      </c>
      <c r="D2888" s="34" t="str">
        <f t="shared" si="45"/>
        <v>107</v>
      </c>
      <c r="E2888" s="3">
        <v>55.8</v>
      </c>
    </row>
    <row r="2889" spans="1:5" ht="14.5" x14ac:dyDescent="0.4">
      <c r="A2889" s="2" t="s">
        <v>4</v>
      </c>
      <c r="B2889" s="2" t="s">
        <v>151</v>
      </c>
      <c r="C2889" s="2" t="s">
        <v>152</v>
      </c>
      <c r="D2889" s="34" t="str">
        <f t="shared" si="45"/>
        <v>116</v>
      </c>
      <c r="E2889" s="3">
        <v>847.6</v>
      </c>
    </row>
    <row r="2890" spans="1:5" ht="14.5" x14ac:dyDescent="0.4">
      <c r="A2890" s="2" t="s">
        <v>7</v>
      </c>
      <c r="B2890" s="2" t="s">
        <v>151</v>
      </c>
      <c r="C2890" s="2" t="s">
        <v>152</v>
      </c>
      <c r="D2890" s="34" t="str">
        <f t="shared" si="45"/>
        <v>116</v>
      </c>
      <c r="E2890" s="3">
        <v>850.6</v>
      </c>
    </row>
    <row r="2891" spans="1:5" ht="14.5" x14ac:dyDescent="0.4">
      <c r="A2891" s="2" t="s">
        <v>8</v>
      </c>
      <c r="B2891" s="2" t="s">
        <v>151</v>
      </c>
      <c r="C2891" s="2" t="s">
        <v>152</v>
      </c>
      <c r="D2891" s="34" t="str">
        <f t="shared" si="45"/>
        <v>116</v>
      </c>
      <c r="E2891" s="3">
        <v>882.9</v>
      </c>
    </row>
    <row r="2892" spans="1:5" ht="14.5" x14ac:dyDescent="0.4">
      <c r="A2892" s="2" t="s">
        <v>9</v>
      </c>
      <c r="B2892" s="2" t="s">
        <v>151</v>
      </c>
      <c r="C2892" s="2" t="s">
        <v>152</v>
      </c>
      <c r="D2892" s="34" t="str">
        <f t="shared" si="45"/>
        <v>116</v>
      </c>
      <c r="E2892" s="3">
        <v>830.3</v>
      </c>
    </row>
    <row r="2893" spans="1:5" ht="14.5" x14ac:dyDescent="0.4">
      <c r="A2893" s="2" t="s">
        <v>10</v>
      </c>
      <c r="B2893" s="2" t="s">
        <v>151</v>
      </c>
      <c r="C2893" s="2" t="s">
        <v>152</v>
      </c>
      <c r="D2893" s="34" t="str">
        <f t="shared" si="45"/>
        <v>116</v>
      </c>
      <c r="E2893" s="3">
        <v>800.9</v>
      </c>
    </row>
    <row r="2894" spans="1:5" ht="14.5" x14ac:dyDescent="0.4">
      <c r="A2894" s="2" t="s">
        <v>11</v>
      </c>
      <c r="B2894" s="2" t="s">
        <v>151</v>
      </c>
      <c r="C2894" s="2" t="s">
        <v>152</v>
      </c>
      <c r="D2894" s="34" t="str">
        <f t="shared" si="45"/>
        <v>116</v>
      </c>
      <c r="E2894" s="3">
        <v>798.2</v>
      </c>
    </row>
    <row r="2895" spans="1:5" ht="14.5" x14ac:dyDescent="0.4">
      <c r="A2895" s="2" t="s">
        <v>12</v>
      </c>
      <c r="B2895" s="2" t="s">
        <v>151</v>
      </c>
      <c r="C2895" s="2" t="s">
        <v>152</v>
      </c>
      <c r="D2895" s="34" t="str">
        <f t="shared" si="45"/>
        <v>116</v>
      </c>
      <c r="E2895" s="3">
        <v>946.9</v>
      </c>
    </row>
    <row r="2896" spans="1:5" ht="14.5" x14ac:dyDescent="0.4">
      <c r="A2896" s="2" t="s">
        <v>13</v>
      </c>
      <c r="B2896" s="2" t="s">
        <v>151</v>
      </c>
      <c r="C2896" s="2" t="s">
        <v>152</v>
      </c>
      <c r="D2896" s="34" t="str">
        <f t="shared" si="45"/>
        <v>116</v>
      </c>
      <c r="E2896" s="3">
        <v>811.4</v>
      </c>
    </row>
    <row r="2897" spans="1:5" ht="14.5" x14ac:dyDescent="0.4">
      <c r="A2897" s="2" t="s">
        <v>14</v>
      </c>
      <c r="B2897" s="2" t="s">
        <v>151</v>
      </c>
      <c r="C2897" s="2" t="s">
        <v>152</v>
      </c>
      <c r="D2897" s="34" t="str">
        <f t="shared" si="45"/>
        <v>116</v>
      </c>
      <c r="E2897" s="3">
        <v>858.1</v>
      </c>
    </row>
    <row r="2898" spans="1:5" ht="14.5" x14ac:dyDescent="0.4">
      <c r="A2898" s="2" t="s">
        <v>15</v>
      </c>
      <c r="B2898" s="2" t="s">
        <v>151</v>
      </c>
      <c r="C2898" s="2" t="s">
        <v>152</v>
      </c>
      <c r="D2898" s="34" t="str">
        <f t="shared" si="45"/>
        <v>116</v>
      </c>
      <c r="E2898" s="3">
        <v>865.4</v>
      </c>
    </row>
    <row r="2899" spans="1:5" ht="14.5" x14ac:dyDescent="0.4">
      <c r="A2899" s="2" t="s">
        <v>16</v>
      </c>
      <c r="B2899" s="2" t="s">
        <v>151</v>
      </c>
      <c r="C2899" s="2" t="s">
        <v>152</v>
      </c>
      <c r="D2899" s="34" t="str">
        <f t="shared" si="45"/>
        <v>116</v>
      </c>
      <c r="E2899" s="3">
        <v>830.9</v>
      </c>
    </row>
    <row r="2900" spans="1:5" ht="14.5" x14ac:dyDescent="0.4">
      <c r="A2900" s="2" t="s">
        <v>17</v>
      </c>
      <c r="B2900" s="2" t="s">
        <v>151</v>
      </c>
      <c r="C2900" s="2" t="s">
        <v>152</v>
      </c>
      <c r="D2900" s="34" t="str">
        <f t="shared" si="45"/>
        <v>116</v>
      </c>
      <c r="E2900" s="3">
        <v>765.2</v>
      </c>
    </row>
    <row r="2901" spans="1:5" ht="14.5" x14ac:dyDescent="0.4">
      <c r="A2901" s="2" t="s">
        <v>18</v>
      </c>
      <c r="B2901" s="2" t="s">
        <v>151</v>
      </c>
      <c r="C2901" s="2" t="s">
        <v>152</v>
      </c>
      <c r="D2901" s="34" t="str">
        <f t="shared" si="45"/>
        <v>116</v>
      </c>
      <c r="E2901" s="3">
        <v>834.5</v>
      </c>
    </row>
    <row r="2902" spans="1:5" ht="14.5" x14ac:dyDescent="0.4">
      <c r="A2902" s="2" t="s">
        <v>19</v>
      </c>
      <c r="B2902" s="2" t="s">
        <v>151</v>
      </c>
      <c r="C2902" s="2" t="s">
        <v>152</v>
      </c>
      <c r="D2902" s="34" t="str">
        <f t="shared" si="45"/>
        <v>116</v>
      </c>
      <c r="E2902" s="3">
        <v>765</v>
      </c>
    </row>
    <row r="2903" spans="1:5" ht="14.5" x14ac:dyDescent="0.4">
      <c r="A2903" s="2" t="s">
        <v>20</v>
      </c>
      <c r="B2903" s="2" t="s">
        <v>151</v>
      </c>
      <c r="C2903" s="2" t="s">
        <v>152</v>
      </c>
      <c r="D2903" s="34" t="str">
        <f t="shared" si="45"/>
        <v>116</v>
      </c>
      <c r="E2903" s="3">
        <v>760.5</v>
      </c>
    </row>
    <row r="2904" spans="1:5" ht="14.5" x14ac:dyDescent="0.4">
      <c r="A2904" s="2" t="s">
        <v>21</v>
      </c>
      <c r="B2904" s="2" t="s">
        <v>151</v>
      </c>
      <c r="C2904" s="2" t="s">
        <v>152</v>
      </c>
      <c r="D2904" s="34" t="str">
        <f t="shared" si="45"/>
        <v>116</v>
      </c>
      <c r="E2904" s="3">
        <v>815.5</v>
      </c>
    </row>
    <row r="2905" spans="1:5" ht="14.5" x14ac:dyDescent="0.4">
      <c r="A2905" s="2" t="s">
        <v>22</v>
      </c>
      <c r="B2905" s="2" t="s">
        <v>151</v>
      </c>
      <c r="C2905" s="2" t="s">
        <v>152</v>
      </c>
      <c r="D2905" s="34" t="str">
        <f t="shared" si="45"/>
        <v>116</v>
      </c>
      <c r="E2905" s="3">
        <v>791.5</v>
      </c>
    </row>
    <row r="2906" spans="1:5" ht="14.5" x14ac:dyDescent="0.4">
      <c r="A2906" s="2" t="s">
        <v>23</v>
      </c>
      <c r="B2906" s="2" t="s">
        <v>151</v>
      </c>
      <c r="C2906" s="2" t="s">
        <v>152</v>
      </c>
      <c r="D2906" s="34" t="str">
        <f t="shared" si="45"/>
        <v>116</v>
      </c>
      <c r="E2906" s="3">
        <v>818.9</v>
      </c>
    </row>
    <row r="2907" spans="1:5" ht="14.5" x14ac:dyDescent="0.4">
      <c r="A2907" s="2" t="s">
        <v>24</v>
      </c>
      <c r="B2907" s="2" t="s">
        <v>151</v>
      </c>
      <c r="C2907" s="2" t="s">
        <v>152</v>
      </c>
      <c r="D2907" s="34" t="str">
        <f t="shared" si="45"/>
        <v>116</v>
      </c>
      <c r="E2907" s="3">
        <v>807</v>
      </c>
    </row>
    <row r="2908" spans="1:5" ht="14.5" x14ac:dyDescent="0.4">
      <c r="A2908" s="2" t="s">
        <v>25</v>
      </c>
      <c r="B2908" s="2" t="s">
        <v>151</v>
      </c>
      <c r="C2908" s="2" t="s">
        <v>152</v>
      </c>
      <c r="D2908" s="34" t="str">
        <f t="shared" si="45"/>
        <v>116</v>
      </c>
      <c r="E2908" s="3">
        <v>770.3</v>
      </c>
    </row>
    <row r="2909" spans="1:5" ht="14.5" x14ac:dyDescent="0.4">
      <c r="A2909" s="2" t="s">
        <v>26</v>
      </c>
      <c r="B2909" s="2" t="s">
        <v>151</v>
      </c>
      <c r="C2909" s="2" t="s">
        <v>152</v>
      </c>
      <c r="D2909" s="34" t="str">
        <f t="shared" si="45"/>
        <v>116</v>
      </c>
      <c r="E2909" s="3">
        <v>768.8</v>
      </c>
    </row>
    <row r="2910" spans="1:5" ht="14.5" x14ac:dyDescent="0.4">
      <c r="A2910" s="2" t="s">
        <v>27</v>
      </c>
      <c r="B2910" s="2" t="s">
        <v>151</v>
      </c>
      <c r="C2910" s="2" t="s">
        <v>152</v>
      </c>
      <c r="D2910" s="34" t="str">
        <f t="shared" si="45"/>
        <v>116</v>
      </c>
      <c r="E2910" s="3">
        <v>823.2</v>
      </c>
    </row>
    <row r="2911" spans="1:5" ht="14.5" x14ac:dyDescent="0.4">
      <c r="A2911" s="2" t="s">
        <v>28</v>
      </c>
      <c r="B2911" s="2" t="s">
        <v>151</v>
      </c>
      <c r="C2911" s="2" t="s">
        <v>152</v>
      </c>
      <c r="D2911" s="34" t="str">
        <f t="shared" si="45"/>
        <v>116</v>
      </c>
      <c r="E2911" s="3">
        <v>804.2</v>
      </c>
    </row>
    <row r="2912" spans="1:5" ht="14.5" x14ac:dyDescent="0.4">
      <c r="A2912" s="2" t="s">
        <v>29</v>
      </c>
      <c r="B2912" s="2" t="s">
        <v>151</v>
      </c>
      <c r="C2912" s="2" t="s">
        <v>152</v>
      </c>
      <c r="D2912" s="34" t="str">
        <f t="shared" si="45"/>
        <v>116</v>
      </c>
      <c r="E2912" s="3">
        <v>805.5</v>
      </c>
    </row>
    <row r="2913" spans="1:5" ht="14.5" x14ac:dyDescent="0.4">
      <c r="A2913" s="2" t="s">
        <v>30</v>
      </c>
      <c r="B2913" s="2" t="s">
        <v>151</v>
      </c>
      <c r="C2913" s="2" t="s">
        <v>152</v>
      </c>
      <c r="D2913" s="34" t="str">
        <f t="shared" si="45"/>
        <v>116</v>
      </c>
      <c r="E2913" s="3">
        <v>865.7</v>
      </c>
    </row>
    <row r="2914" spans="1:5" ht="14.5" x14ac:dyDescent="0.4">
      <c r="A2914" s="2" t="s">
        <v>31</v>
      </c>
      <c r="B2914" s="2" t="s">
        <v>151</v>
      </c>
      <c r="C2914" s="2" t="s">
        <v>152</v>
      </c>
      <c r="D2914" s="34" t="str">
        <f t="shared" si="45"/>
        <v>116</v>
      </c>
      <c r="E2914" s="3">
        <v>856.9</v>
      </c>
    </row>
    <row r="2915" spans="1:5" ht="14.5" x14ac:dyDescent="0.4">
      <c r="A2915" s="2" t="s">
        <v>32</v>
      </c>
      <c r="B2915" s="2" t="s">
        <v>151</v>
      </c>
      <c r="C2915" s="2" t="s">
        <v>152</v>
      </c>
      <c r="D2915" s="34" t="str">
        <f t="shared" si="45"/>
        <v>116</v>
      </c>
      <c r="E2915" s="3">
        <v>840.4</v>
      </c>
    </row>
    <row r="2916" spans="1:5" ht="14.5" x14ac:dyDescent="0.4">
      <c r="A2916" s="2" t="s">
        <v>33</v>
      </c>
      <c r="B2916" s="2" t="s">
        <v>151</v>
      </c>
      <c r="C2916" s="2" t="s">
        <v>152</v>
      </c>
      <c r="D2916" s="34" t="str">
        <f t="shared" si="45"/>
        <v>116</v>
      </c>
      <c r="E2916" s="3">
        <v>801.4</v>
      </c>
    </row>
    <row r="2917" spans="1:5" ht="14.5" x14ac:dyDescent="0.4">
      <c r="A2917" s="2" t="s">
        <v>34</v>
      </c>
      <c r="B2917" s="2" t="s">
        <v>151</v>
      </c>
      <c r="C2917" s="2" t="s">
        <v>152</v>
      </c>
      <c r="D2917" s="34" t="str">
        <f t="shared" si="45"/>
        <v>116</v>
      </c>
      <c r="E2917" s="3">
        <v>864.2</v>
      </c>
    </row>
    <row r="2918" spans="1:5" ht="14.5" x14ac:dyDescent="0.4">
      <c r="A2918" s="2" t="s">
        <v>35</v>
      </c>
      <c r="B2918" s="2" t="s">
        <v>151</v>
      </c>
      <c r="C2918" s="2" t="s">
        <v>152</v>
      </c>
      <c r="D2918" s="34" t="str">
        <f t="shared" si="45"/>
        <v>116</v>
      </c>
      <c r="E2918" s="3">
        <v>837.4</v>
      </c>
    </row>
    <row r="2919" spans="1:5" ht="14.5" x14ac:dyDescent="0.4">
      <c r="A2919" s="2" t="s">
        <v>4</v>
      </c>
      <c r="B2919" s="2" t="s">
        <v>151</v>
      </c>
      <c r="C2919" s="2" t="s">
        <v>153</v>
      </c>
      <c r="D2919" s="34" t="str">
        <f t="shared" si="45"/>
        <v>116</v>
      </c>
      <c r="E2919" s="3">
        <v>216</v>
      </c>
    </row>
    <row r="2920" spans="1:5" ht="14.5" x14ac:dyDescent="0.4">
      <c r="A2920" s="2" t="s">
        <v>7</v>
      </c>
      <c r="B2920" s="2" t="s">
        <v>151</v>
      </c>
      <c r="C2920" s="2" t="s">
        <v>153</v>
      </c>
      <c r="D2920" s="34" t="str">
        <f t="shared" si="45"/>
        <v>116</v>
      </c>
      <c r="E2920" s="3">
        <v>216</v>
      </c>
    </row>
    <row r="2921" spans="1:5" ht="14.5" x14ac:dyDescent="0.4">
      <c r="A2921" s="2" t="s">
        <v>8</v>
      </c>
      <c r="B2921" s="2" t="s">
        <v>151</v>
      </c>
      <c r="C2921" s="2" t="s">
        <v>153</v>
      </c>
      <c r="D2921" s="34" t="str">
        <f t="shared" si="45"/>
        <v>116</v>
      </c>
      <c r="E2921" s="3">
        <v>186</v>
      </c>
    </row>
    <row r="2922" spans="1:5" ht="14.5" x14ac:dyDescent="0.4">
      <c r="A2922" s="2" t="s">
        <v>9</v>
      </c>
      <c r="B2922" s="2" t="s">
        <v>151</v>
      </c>
      <c r="C2922" s="2" t="s">
        <v>153</v>
      </c>
      <c r="D2922" s="34" t="str">
        <f t="shared" si="45"/>
        <v>116</v>
      </c>
      <c r="E2922" s="3">
        <v>165</v>
      </c>
    </row>
    <row r="2923" spans="1:5" ht="14.5" x14ac:dyDescent="0.4">
      <c r="A2923" s="2" t="s">
        <v>10</v>
      </c>
      <c r="B2923" s="2" t="s">
        <v>151</v>
      </c>
      <c r="C2923" s="2" t="s">
        <v>153</v>
      </c>
      <c r="D2923" s="34" t="str">
        <f t="shared" si="45"/>
        <v>116</v>
      </c>
      <c r="E2923" s="3">
        <v>219</v>
      </c>
    </row>
    <row r="2924" spans="1:5" ht="14.5" x14ac:dyDescent="0.4">
      <c r="A2924" s="2" t="s">
        <v>11</v>
      </c>
      <c r="B2924" s="2" t="s">
        <v>151</v>
      </c>
      <c r="C2924" s="2" t="s">
        <v>153</v>
      </c>
      <c r="D2924" s="34" t="str">
        <f t="shared" si="45"/>
        <v>116</v>
      </c>
      <c r="E2924" s="3">
        <v>201</v>
      </c>
    </row>
    <row r="2925" spans="1:5" ht="14.5" x14ac:dyDescent="0.4">
      <c r="A2925" s="2" t="s">
        <v>12</v>
      </c>
      <c r="B2925" s="2" t="s">
        <v>151</v>
      </c>
      <c r="C2925" s="2" t="s">
        <v>153</v>
      </c>
      <c r="D2925" s="34" t="str">
        <f t="shared" si="45"/>
        <v>116</v>
      </c>
      <c r="E2925" s="3">
        <v>186</v>
      </c>
    </row>
    <row r="2926" spans="1:5" ht="14.5" x14ac:dyDescent="0.4">
      <c r="A2926" s="2" t="s">
        <v>13</v>
      </c>
      <c r="B2926" s="2" t="s">
        <v>151</v>
      </c>
      <c r="C2926" s="2" t="s">
        <v>153</v>
      </c>
      <c r="D2926" s="34" t="str">
        <f t="shared" ref="D2926:D2989" si="46">MID(B2926,2,3)</f>
        <v>116</v>
      </c>
      <c r="E2926" s="3">
        <v>168</v>
      </c>
    </row>
    <row r="2927" spans="1:5" ht="14.5" x14ac:dyDescent="0.4">
      <c r="A2927" s="2" t="s">
        <v>14</v>
      </c>
      <c r="B2927" s="2" t="s">
        <v>151</v>
      </c>
      <c r="C2927" s="2" t="s">
        <v>153</v>
      </c>
      <c r="D2927" s="34" t="str">
        <f t="shared" si="46"/>
        <v>116</v>
      </c>
      <c r="E2927" s="3">
        <v>165</v>
      </c>
    </row>
    <row r="2928" spans="1:5" ht="14.5" x14ac:dyDescent="0.4">
      <c r="A2928" s="2" t="s">
        <v>15</v>
      </c>
      <c r="B2928" s="2" t="s">
        <v>151</v>
      </c>
      <c r="C2928" s="2" t="s">
        <v>153</v>
      </c>
      <c r="D2928" s="34" t="str">
        <f t="shared" si="46"/>
        <v>116</v>
      </c>
      <c r="E2928" s="3">
        <v>153</v>
      </c>
    </row>
    <row r="2929" spans="1:5" ht="14.5" x14ac:dyDescent="0.4">
      <c r="A2929" s="2" t="s">
        <v>16</v>
      </c>
      <c r="B2929" s="2" t="s">
        <v>151</v>
      </c>
      <c r="C2929" s="2" t="s">
        <v>153</v>
      </c>
      <c r="D2929" s="34" t="str">
        <f t="shared" si="46"/>
        <v>116</v>
      </c>
      <c r="E2929" s="3">
        <v>195</v>
      </c>
    </row>
    <row r="2930" spans="1:5" ht="14.5" x14ac:dyDescent="0.4">
      <c r="A2930" s="2" t="s">
        <v>17</v>
      </c>
      <c r="B2930" s="2" t="s">
        <v>151</v>
      </c>
      <c r="C2930" s="2" t="s">
        <v>153</v>
      </c>
      <c r="D2930" s="34" t="str">
        <f t="shared" si="46"/>
        <v>116</v>
      </c>
      <c r="E2930" s="3">
        <v>210</v>
      </c>
    </row>
    <row r="2931" spans="1:5" ht="14.5" x14ac:dyDescent="0.4">
      <c r="A2931" s="2" t="s">
        <v>18</v>
      </c>
      <c r="B2931" s="2" t="s">
        <v>151</v>
      </c>
      <c r="C2931" s="2" t="s">
        <v>153</v>
      </c>
      <c r="D2931" s="34" t="str">
        <f t="shared" si="46"/>
        <v>116</v>
      </c>
      <c r="E2931" s="3">
        <v>120</v>
      </c>
    </row>
    <row r="2932" spans="1:5" ht="14.5" x14ac:dyDescent="0.4">
      <c r="A2932" s="2" t="s">
        <v>19</v>
      </c>
      <c r="B2932" s="2" t="s">
        <v>151</v>
      </c>
      <c r="C2932" s="2" t="s">
        <v>153</v>
      </c>
      <c r="D2932" s="34" t="str">
        <f t="shared" si="46"/>
        <v>116</v>
      </c>
      <c r="E2932" s="3">
        <v>168</v>
      </c>
    </row>
    <row r="2933" spans="1:5" ht="14.5" x14ac:dyDescent="0.4">
      <c r="A2933" s="2" t="s">
        <v>20</v>
      </c>
      <c r="B2933" s="2" t="s">
        <v>151</v>
      </c>
      <c r="C2933" s="2" t="s">
        <v>153</v>
      </c>
      <c r="D2933" s="34" t="str">
        <f t="shared" si="46"/>
        <v>116</v>
      </c>
      <c r="E2933" s="3">
        <v>156</v>
      </c>
    </row>
    <row r="2934" spans="1:5" ht="14.5" x14ac:dyDescent="0.4">
      <c r="A2934" s="2" t="s">
        <v>21</v>
      </c>
      <c r="B2934" s="2" t="s">
        <v>151</v>
      </c>
      <c r="C2934" s="2" t="s">
        <v>153</v>
      </c>
      <c r="D2934" s="34" t="str">
        <f t="shared" si="46"/>
        <v>116</v>
      </c>
      <c r="E2934" s="3">
        <v>162</v>
      </c>
    </row>
    <row r="2935" spans="1:5" ht="14.5" x14ac:dyDescent="0.4">
      <c r="A2935" s="2" t="s">
        <v>22</v>
      </c>
      <c r="B2935" s="2" t="s">
        <v>151</v>
      </c>
      <c r="C2935" s="2" t="s">
        <v>153</v>
      </c>
      <c r="D2935" s="34" t="str">
        <f t="shared" si="46"/>
        <v>116</v>
      </c>
      <c r="E2935" s="3">
        <v>210</v>
      </c>
    </row>
    <row r="2936" spans="1:5" ht="14.5" x14ac:dyDescent="0.4">
      <c r="A2936" s="2" t="s">
        <v>23</v>
      </c>
      <c r="B2936" s="2" t="s">
        <v>151</v>
      </c>
      <c r="C2936" s="2" t="s">
        <v>153</v>
      </c>
      <c r="D2936" s="34" t="str">
        <f t="shared" si="46"/>
        <v>116</v>
      </c>
      <c r="E2936" s="3">
        <v>201</v>
      </c>
    </row>
    <row r="2937" spans="1:5" ht="14.5" x14ac:dyDescent="0.4">
      <c r="A2937" s="2" t="s">
        <v>24</v>
      </c>
      <c r="B2937" s="2" t="s">
        <v>151</v>
      </c>
      <c r="C2937" s="2" t="s">
        <v>153</v>
      </c>
      <c r="D2937" s="34" t="str">
        <f t="shared" si="46"/>
        <v>116</v>
      </c>
      <c r="E2937" s="3">
        <v>150</v>
      </c>
    </row>
    <row r="2938" spans="1:5" ht="14.5" x14ac:dyDescent="0.4">
      <c r="A2938" s="2" t="s">
        <v>25</v>
      </c>
      <c r="B2938" s="2" t="s">
        <v>151</v>
      </c>
      <c r="C2938" s="2" t="s">
        <v>153</v>
      </c>
      <c r="D2938" s="34" t="str">
        <f t="shared" si="46"/>
        <v>116</v>
      </c>
      <c r="E2938" s="3">
        <v>177</v>
      </c>
    </row>
    <row r="2939" spans="1:5" ht="14.5" x14ac:dyDescent="0.4">
      <c r="A2939" s="2" t="s">
        <v>26</v>
      </c>
      <c r="B2939" s="2" t="s">
        <v>151</v>
      </c>
      <c r="C2939" s="2" t="s">
        <v>153</v>
      </c>
      <c r="D2939" s="34" t="str">
        <f t="shared" si="46"/>
        <v>116</v>
      </c>
      <c r="E2939" s="3">
        <v>132</v>
      </c>
    </row>
    <row r="2940" spans="1:5" ht="14.5" x14ac:dyDescent="0.4">
      <c r="A2940" s="2" t="s">
        <v>27</v>
      </c>
      <c r="B2940" s="2" t="s">
        <v>151</v>
      </c>
      <c r="C2940" s="2" t="s">
        <v>153</v>
      </c>
      <c r="D2940" s="34" t="str">
        <f t="shared" si="46"/>
        <v>116</v>
      </c>
      <c r="E2940" s="3">
        <v>138</v>
      </c>
    </row>
    <row r="2941" spans="1:5" ht="14.5" x14ac:dyDescent="0.4">
      <c r="A2941" s="2" t="s">
        <v>28</v>
      </c>
      <c r="B2941" s="2" t="s">
        <v>151</v>
      </c>
      <c r="C2941" s="2" t="s">
        <v>153</v>
      </c>
      <c r="D2941" s="34" t="str">
        <f t="shared" si="46"/>
        <v>116</v>
      </c>
      <c r="E2941" s="3">
        <v>252</v>
      </c>
    </row>
    <row r="2942" spans="1:5" ht="14.5" x14ac:dyDescent="0.4">
      <c r="A2942" s="2" t="s">
        <v>29</v>
      </c>
      <c r="B2942" s="2" t="s">
        <v>151</v>
      </c>
      <c r="C2942" s="2" t="s">
        <v>153</v>
      </c>
      <c r="D2942" s="34" t="str">
        <f t="shared" si="46"/>
        <v>116</v>
      </c>
      <c r="E2942" s="3">
        <v>192</v>
      </c>
    </row>
    <row r="2943" spans="1:5" ht="14.5" x14ac:dyDescent="0.4">
      <c r="A2943" s="2" t="s">
        <v>30</v>
      </c>
      <c r="B2943" s="2" t="s">
        <v>151</v>
      </c>
      <c r="C2943" s="2" t="s">
        <v>153</v>
      </c>
      <c r="D2943" s="34" t="str">
        <f t="shared" si="46"/>
        <v>116</v>
      </c>
      <c r="E2943" s="3">
        <v>222</v>
      </c>
    </row>
    <row r="2944" spans="1:5" ht="14.5" x14ac:dyDescent="0.4">
      <c r="A2944" s="2" t="s">
        <v>31</v>
      </c>
      <c r="B2944" s="2" t="s">
        <v>151</v>
      </c>
      <c r="C2944" s="2" t="s">
        <v>153</v>
      </c>
      <c r="D2944" s="34" t="str">
        <f t="shared" si="46"/>
        <v>116</v>
      </c>
      <c r="E2944" s="3">
        <v>150</v>
      </c>
    </row>
    <row r="2945" spans="1:5" ht="14.5" x14ac:dyDescent="0.4">
      <c r="A2945" s="2" t="s">
        <v>32</v>
      </c>
      <c r="B2945" s="2" t="s">
        <v>151</v>
      </c>
      <c r="C2945" s="2" t="s">
        <v>153</v>
      </c>
      <c r="D2945" s="34" t="str">
        <f t="shared" si="46"/>
        <v>116</v>
      </c>
      <c r="E2945" s="3">
        <v>204</v>
      </c>
    </row>
    <row r="2946" spans="1:5" ht="14.5" x14ac:dyDescent="0.4">
      <c r="A2946" s="2" t="s">
        <v>33</v>
      </c>
      <c r="B2946" s="2" t="s">
        <v>151</v>
      </c>
      <c r="C2946" s="2" t="s">
        <v>153</v>
      </c>
      <c r="D2946" s="34" t="str">
        <f t="shared" si="46"/>
        <v>116</v>
      </c>
      <c r="E2946" s="3">
        <v>204</v>
      </c>
    </row>
    <row r="2947" spans="1:5" ht="14.5" x14ac:dyDescent="0.4">
      <c r="A2947" s="2" t="s">
        <v>34</v>
      </c>
      <c r="B2947" s="2" t="s">
        <v>151</v>
      </c>
      <c r="C2947" s="2" t="s">
        <v>153</v>
      </c>
      <c r="D2947" s="34" t="str">
        <f t="shared" si="46"/>
        <v>116</v>
      </c>
      <c r="E2947" s="3">
        <v>141</v>
      </c>
    </row>
    <row r="2948" spans="1:5" ht="14.5" x14ac:dyDescent="0.4">
      <c r="A2948" s="2" t="s">
        <v>35</v>
      </c>
      <c r="B2948" s="2" t="s">
        <v>151</v>
      </c>
      <c r="C2948" s="2" t="s">
        <v>153</v>
      </c>
      <c r="D2948" s="34" t="str">
        <f t="shared" si="46"/>
        <v>116</v>
      </c>
      <c r="E2948" s="3">
        <v>177</v>
      </c>
    </row>
    <row r="2949" spans="1:5" ht="14.5" x14ac:dyDescent="0.4">
      <c r="A2949" s="2" t="s">
        <v>4</v>
      </c>
      <c r="B2949" s="2" t="s">
        <v>151</v>
      </c>
      <c r="C2949" s="2" t="s">
        <v>154</v>
      </c>
      <c r="D2949" s="34" t="str">
        <f t="shared" si="46"/>
        <v>116</v>
      </c>
      <c r="E2949" s="3">
        <v>936.3</v>
      </c>
    </row>
    <row r="2950" spans="1:5" ht="14.5" x14ac:dyDescent="0.4">
      <c r="A2950" s="2" t="s">
        <v>7</v>
      </c>
      <c r="B2950" s="2" t="s">
        <v>151</v>
      </c>
      <c r="C2950" s="2" t="s">
        <v>154</v>
      </c>
      <c r="D2950" s="34" t="str">
        <f t="shared" si="46"/>
        <v>116</v>
      </c>
      <c r="E2950" s="3">
        <v>1143.7</v>
      </c>
    </row>
    <row r="2951" spans="1:5" ht="14.5" x14ac:dyDescent="0.4">
      <c r="A2951" s="2" t="s">
        <v>8</v>
      </c>
      <c r="B2951" s="2" t="s">
        <v>151</v>
      </c>
      <c r="C2951" s="2" t="s">
        <v>154</v>
      </c>
      <c r="D2951" s="34" t="str">
        <f t="shared" si="46"/>
        <v>116</v>
      </c>
      <c r="E2951" s="3">
        <v>983.3</v>
      </c>
    </row>
    <row r="2952" spans="1:5" ht="14.5" x14ac:dyDescent="0.4">
      <c r="A2952" s="2" t="s">
        <v>9</v>
      </c>
      <c r="B2952" s="2" t="s">
        <v>151</v>
      </c>
      <c r="C2952" s="2" t="s">
        <v>154</v>
      </c>
      <c r="D2952" s="34" t="str">
        <f t="shared" si="46"/>
        <v>116</v>
      </c>
      <c r="E2952" s="3">
        <v>859.8</v>
      </c>
    </row>
    <row r="2953" spans="1:5" ht="14.5" x14ac:dyDescent="0.4">
      <c r="A2953" s="2" t="s">
        <v>10</v>
      </c>
      <c r="B2953" s="2" t="s">
        <v>151</v>
      </c>
      <c r="C2953" s="2" t="s">
        <v>154</v>
      </c>
      <c r="D2953" s="34" t="str">
        <f t="shared" si="46"/>
        <v>116</v>
      </c>
      <c r="E2953" s="3">
        <v>786.8</v>
      </c>
    </row>
    <row r="2954" spans="1:5" ht="14.5" x14ac:dyDescent="0.4">
      <c r="A2954" s="2" t="s">
        <v>11</v>
      </c>
      <c r="B2954" s="2" t="s">
        <v>151</v>
      </c>
      <c r="C2954" s="2" t="s">
        <v>154</v>
      </c>
      <c r="D2954" s="34" t="str">
        <f t="shared" si="46"/>
        <v>116</v>
      </c>
      <c r="E2954" s="3">
        <v>796.7</v>
      </c>
    </row>
    <row r="2955" spans="1:5" ht="14.5" x14ac:dyDescent="0.4">
      <c r="A2955" s="2" t="s">
        <v>12</v>
      </c>
      <c r="B2955" s="2" t="s">
        <v>151</v>
      </c>
      <c r="C2955" s="2" t="s">
        <v>154</v>
      </c>
      <c r="D2955" s="34" t="str">
        <f t="shared" si="46"/>
        <v>116</v>
      </c>
      <c r="E2955" s="3">
        <v>965.9</v>
      </c>
    </row>
    <row r="2956" spans="1:5" ht="14.5" x14ac:dyDescent="0.4">
      <c r="A2956" s="2" t="s">
        <v>13</v>
      </c>
      <c r="B2956" s="2" t="s">
        <v>151</v>
      </c>
      <c r="C2956" s="2" t="s">
        <v>154</v>
      </c>
      <c r="D2956" s="34" t="str">
        <f t="shared" si="46"/>
        <v>116</v>
      </c>
      <c r="E2956" s="3">
        <v>499.1</v>
      </c>
    </row>
    <row r="2957" spans="1:5" ht="14.5" x14ac:dyDescent="0.4">
      <c r="A2957" s="2" t="s">
        <v>14</v>
      </c>
      <c r="B2957" s="2" t="s">
        <v>151</v>
      </c>
      <c r="C2957" s="2" t="s">
        <v>154</v>
      </c>
      <c r="D2957" s="34" t="str">
        <f t="shared" si="46"/>
        <v>116</v>
      </c>
      <c r="E2957" s="3">
        <v>499</v>
      </c>
    </row>
    <row r="2958" spans="1:5" ht="14.5" x14ac:dyDescent="0.4">
      <c r="A2958" s="2" t="s">
        <v>15</v>
      </c>
      <c r="B2958" s="2" t="s">
        <v>151</v>
      </c>
      <c r="C2958" s="2" t="s">
        <v>154</v>
      </c>
      <c r="D2958" s="34" t="str">
        <f t="shared" si="46"/>
        <v>116</v>
      </c>
      <c r="E2958" s="3">
        <v>500</v>
      </c>
    </row>
    <row r="2959" spans="1:5" ht="14.5" x14ac:dyDescent="0.4">
      <c r="A2959" s="2" t="s">
        <v>16</v>
      </c>
      <c r="B2959" s="2" t="s">
        <v>151</v>
      </c>
      <c r="C2959" s="2" t="s">
        <v>154</v>
      </c>
      <c r="D2959" s="34" t="str">
        <f t="shared" si="46"/>
        <v>116</v>
      </c>
      <c r="E2959" s="3">
        <v>140.6</v>
      </c>
    </row>
    <row r="2960" spans="1:5" ht="14.5" x14ac:dyDescent="0.4">
      <c r="A2960" s="2" t="s">
        <v>25</v>
      </c>
      <c r="B2960" s="2" t="s">
        <v>151</v>
      </c>
      <c r="C2960" s="2" t="s">
        <v>154</v>
      </c>
      <c r="D2960" s="34" t="str">
        <f t="shared" si="46"/>
        <v>116</v>
      </c>
      <c r="E2960" s="3">
        <v>400</v>
      </c>
    </row>
    <row r="2961" spans="1:5" ht="14.5" x14ac:dyDescent="0.4">
      <c r="A2961" s="2" t="s">
        <v>26</v>
      </c>
      <c r="B2961" s="2" t="s">
        <v>151</v>
      </c>
      <c r="C2961" s="2" t="s">
        <v>154</v>
      </c>
      <c r="D2961" s="34" t="str">
        <f t="shared" si="46"/>
        <v>116</v>
      </c>
      <c r="E2961" s="3">
        <v>400</v>
      </c>
    </row>
    <row r="2962" spans="1:5" ht="14.5" x14ac:dyDescent="0.4">
      <c r="A2962" s="2" t="s">
        <v>27</v>
      </c>
      <c r="B2962" s="2" t="s">
        <v>151</v>
      </c>
      <c r="C2962" s="2" t="s">
        <v>154</v>
      </c>
      <c r="D2962" s="34" t="str">
        <f t="shared" si="46"/>
        <v>116</v>
      </c>
      <c r="E2962" s="3">
        <v>397.1</v>
      </c>
    </row>
    <row r="2963" spans="1:5" ht="14.5" x14ac:dyDescent="0.4">
      <c r="A2963" s="2" t="s">
        <v>28</v>
      </c>
      <c r="B2963" s="2" t="s">
        <v>151</v>
      </c>
      <c r="C2963" s="2" t="s">
        <v>154</v>
      </c>
      <c r="D2963" s="34" t="str">
        <f t="shared" si="46"/>
        <v>116</v>
      </c>
      <c r="E2963" s="3">
        <v>368.9</v>
      </c>
    </row>
    <row r="2964" spans="1:5" ht="14.5" x14ac:dyDescent="0.4">
      <c r="A2964" s="2" t="s">
        <v>29</v>
      </c>
      <c r="B2964" s="2" t="s">
        <v>151</v>
      </c>
      <c r="C2964" s="2" t="s">
        <v>154</v>
      </c>
      <c r="D2964" s="34" t="str">
        <f t="shared" si="46"/>
        <v>116</v>
      </c>
      <c r="E2964" s="3">
        <v>399</v>
      </c>
    </row>
    <row r="2965" spans="1:5" ht="14.5" x14ac:dyDescent="0.4">
      <c r="A2965" s="2" t="s">
        <v>30</v>
      </c>
      <c r="B2965" s="2" t="s">
        <v>151</v>
      </c>
      <c r="C2965" s="2" t="s">
        <v>154</v>
      </c>
      <c r="D2965" s="34" t="str">
        <f t="shared" si="46"/>
        <v>116</v>
      </c>
      <c r="E2965" s="3">
        <v>348</v>
      </c>
    </row>
    <row r="2966" spans="1:5" ht="14.5" x14ac:dyDescent="0.4">
      <c r="A2966" s="2" t="s">
        <v>31</v>
      </c>
      <c r="B2966" s="2" t="s">
        <v>151</v>
      </c>
      <c r="C2966" s="2" t="s">
        <v>154</v>
      </c>
      <c r="D2966" s="34" t="str">
        <f t="shared" si="46"/>
        <v>116</v>
      </c>
      <c r="E2966" s="3">
        <v>342.9</v>
      </c>
    </row>
    <row r="2967" spans="1:5" ht="14.5" x14ac:dyDescent="0.4">
      <c r="A2967" s="2" t="s">
        <v>32</v>
      </c>
      <c r="B2967" s="2" t="s">
        <v>151</v>
      </c>
      <c r="C2967" s="2" t="s">
        <v>154</v>
      </c>
      <c r="D2967" s="34" t="str">
        <f t="shared" si="46"/>
        <v>116</v>
      </c>
      <c r="E2967" s="3">
        <v>322.8</v>
      </c>
    </row>
    <row r="2968" spans="1:5" ht="14.5" x14ac:dyDescent="0.4">
      <c r="A2968" s="2" t="s">
        <v>33</v>
      </c>
      <c r="B2968" s="2" t="s">
        <v>151</v>
      </c>
      <c r="C2968" s="2" t="s">
        <v>154</v>
      </c>
      <c r="D2968" s="34" t="str">
        <f t="shared" si="46"/>
        <v>116</v>
      </c>
      <c r="E2968" s="3">
        <v>325.8</v>
      </c>
    </row>
    <row r="2969" spans="1:5" ht="14.5" x14ac:dyDescent="0.4">
      <c r="A2969" s="2" t="s">
        <v>34</v>
      </c>
      <c r="B2969" s="2" t="s">
        <v>151</v>
      </c>
      <c r="C2969" s="2" t="s">
        <v>154</v>
      </c>
      <c r="D2969" s="34" t="str">
        <f t="shared" si="46"/>
        <v>116</v>
      </c>
      <c r="E2969" s="3">
        <v>325.5</v>
      </c>
    </row>
    <row r="2970" spans="1:5" ht="14.5" x14ac:dyDescent="0.4">
      <c r="A2970" s="2" t="s">
        <v>35</v>
      </c>
      <c r="B2970" s="2" t="s">
        <v>151</v>
      </c>
      <c r="C2970" s="2" t="s">
        <v>154</v>
      </c>
      <c r="D2970" s="34" t="str">
        <f t="shared" si="46"/>
        <v>116</v>
      </c>
      <c r="E2970" s="3">
        <v>321.60000000000002</v>
      </c>
    </row>
    <row r="2971" spans="1:5" ht="14.5" x14ac:dyDescent="0.4">
      <c r="A2971" s="2" t="s">
        <v>9</v>
      </c>
      <c r="B2971" s="2" t="s">
        <v>151</v>
      </c>
      <c r="C2971" s="2" t="s">
        <v>155</v>
      </c>
      <c r="D2971" s="34" t="str">
        <f t="shared" si="46"/>
        <v>116</v>
      </c>
      <c r="E2971" s="3">
        <v>0</v>
      </c>
    </row>
    <row r="2972" spans="1:5" ht="14.5" x14ac:dyDescent="0.4">
      <c r="A2972" s="2" t="s">
        <v>10</v>
      </c>
      <c r="B2972" s="2" t="s">
        <v>151</v>
      </c>
      <c r="C2972" s="2" t="s">
        <v>155</v>
      </c>
      <c r="D2972" s="34" t="str">
        <f t="shared" si="46"/>
        <v>116</v>
      </c>
      <c r="E2972" s="3">
        <v>0</v>
      </c>
    </row>
    <row r="2973" spans="1:5" ht="14.5" x14ac:dyDescent="0.4">
      <c r="A2973" s="2" t="s">
        <v>12</v>
      </c>
      <c r="B2973" s="2" t="s">
        <v>151</v>
      </c>
      <c r="C2973" s="2" t="s">
        <v>155</v>
      </c>
      <c r="D2973" s="34" t="str">
        <f t="shared" si="46"/>
        <v>116</v>
      </c>
      <c r="E2973" s="3">
        <v>0</v>
      </c>
    </row>
    <row r="2974" spans="1:5" ht="14.5" x14ac:dyDescent="0.4">
      <c r="A2974" s="2" t="s">
        <v>19</v>
      </c>
      <c r="B2974" s="2" t="s">
        <v>151</v>
      </c>
      <c r="C2974" s="2" t="s">
        <v>155</v>
      </c>
      <c r="D2974" s="34" t="str">
        <f t="shared" si="46"/>
        <v>116</v>
      </c>
      <c r="E2974" s="3">
        <v>0</v>
      </c>
    </row>
    <row r="2975" spans="1:5" ht="14.5" x14ac:dyDescent="0.4">
      <c r="A2975" s="2" t="s">
        <v>21</v>
      </c>
      <c r="B2975" s="2" t="s">
        <v>151</v>
      </c>
      <c r="C2975" s="2" t="s">
        <v>155</v>
      </c>
      <c r="D2975" s="34" t="str">
        <f t="shared" si="46"/>
        <v>116</v>
      </c>
      <c r="E2975" s="3">
        <v>0</v>
      </c>
    </row>
    <row r="2976" spans="1:5" ht="14.5" x14ac:dyDescent="0.4">
      <c r="A2976" s="2" t="s">
        <v>25</v>
      </c>
      <c r="B2976" s="2" t="s">
        <v>151</v>
      </c>
      <c r="C2976" s="2" t="s">
        <v>155</v>
      </c>
      <c r="D2976" s="34" t="str">
        <f t="shared" si="46"/>
        <v>116</v>
      </c>
      <c r="E2976" s="3">
        <v>0</v>
      </c>
    </row>
    <row r="2977" spans="1:5" ht="14.5" x14ac:dyDescent="0.4">
      <c r="A2977" s="2" t="s">
        <v>27</v>
      </c>
      <c r="B2977" s="2" t="s">
        <v>151</v>
      </c>
      <c r="C2977" s="2" t="s">
        <v>155</v>
      </c>
      <c r="D2977" s="34" t="str">
        <f t="shared" si="46"/>
        <v>116</v>
      </c>
      <c r="E2977" s="3">
        <v>0</v>
      </c>
    </row>
    <row r="2978" spans="1:5" ht="14.5" x14ac:dyDescent="0.4">
      <c r="A2978" s="2" t="s">
        <v>29</v>
      </c>
      <c r="B2978" s="2" t="s">
        <v>151</v>
      </c>
      <c r="C2978" s="2" t="s">
        <v>155</v>
      </c>
      <c r="D2978" s="34" t="str">
        <f t="shared" si="46"/>
        <v>116</v>
      </c>
      <c r="E2978" s="3">
        <v>0</v>
      </c>
    </row>
    <row r="2979" spans="1:5" ht="14.5" x14ac:dyDescent="0.4">
      <c r="A2979" s="2" t="s">
        <v>4</v>
      </c>
      <c r="B2979" s="2" t="s">
        <v>151</v>
      </c>
      <c r="C2979" s="2" t="s">
        <v>156</v>
      </c>
      <c r="D2979" s="34" t="str">
        <f t="shared" si="46"/>
        <v>116</v>
      </c>
      <c r="E2979" s="3">
        <v>179</v>
      </c>
    </row>
    <row r="2980" spans="1:5" ht="14.5" x14ac:dyDescent="0.4">
      <c r="A2980" s="2" t="s">
        <v>7</v>
      </c>
      <c r="B2980" s="2" t="s">
        <v>151</v>
      </c>
      <c r="C2980" s="2" t="s">
        <v>156</v>
      </c>
      <c r="D2980" s="34" t="str">
        <f t="shared" si="46"/>
        <v>116</v>
      </c>
      <c r="E2980" s="3">
        <v>237.4</v>
      </c>
    </row>
    <row r="2981" spans="1:5" ht="14.5" x14ac:dyDescent="0.4">
      <c r="A2981" s="2" t="s">
        <v>8</v>
      </c>
      <c r="B2981" s="2" t="s">
        <v>151</v>
      </c>
      <c r="C2981" s="2" t="s">
        <v>156</v>
      </c>
      <c r="D2981" s="34" t="str">
        <f t="shared" si="46"/>
        <v>116</v>
      </c>
      <c r="E2981" s="3">
        <v>195.6</v>
      </c>
    </row>
    <row r="2982" spans="1:5" ht="14.5" x14ac:dyDescent="0.4">
      <c r="A2982" s="2" t="s">
        <v>9</v>
      </c>
      <c r="B2982" s="2" t="s">
        <v>151</v>
      </c>
      <c r="C2982" s="2" t="s">
        <v>156</v>
      </c>
      <c r="D2982" s="34" t="str">
        <f t="shared" si="46"/>
        <v>116</v>
      </c>
      <c r="E2982" s="3">
        <v>125.8</v>
      </c>
    </row>
    <row r="2983" spans="1:5" ht="14.5" x14ac:dyDescent="0.4">
      <c r="A2983" s="2" t="s">
        <v>10</v>
      </c>
      <c r="B2983" s="2" t="s">
        <v>151</v>
      </c>
      <c r="C2983" s="2" t="s">
        <v>156</v>
      </c>
      <c r="D2983" s="34" t="str">
        <f t="shared" si="46"/>
        <v>116</v>
      </c>
      <c r="E2983" s="3">
        <v>148</v>
      </c>
    </row>
    <row r="2984" spans="1:5" ht="14.5" x14ac:dyDescent="0.4">
      <c r="A2984" s="2" t="s">
        <v>11</v>
      </c>
      <c r="B2984" s="2" t="s">
        <v>151</v>
      </c>
      <c r="C2984" s="2" t="s">
        <v>156</v>
      </c>
      <c r="D2984" s="34" t="str">
        <f t="shared" si="46"/>
        <v>116</v>
      </c>
      <c r="E2984" s="3">
        <v>50.4</v>
      </c>
    </row>
    <row r="2985" spans="1:5" ht="14.5" x14ac:dyDescent="0.4">
      <c r="A2985" s="2" t="s">
        <v>4</v>
      </c>
      <c r="B2985" s="2" t="s">
        <v>157</v>
      </c>
      <c r="C2985" s="2" t="s">
        <v>158</v>
      </c>
      <c r="D2985" s="34" t="str">
        <f t="shared" si="46"/>
        <v>123</v>
      </c>
      <c r="E2985" s="3">
        <v>160.80000000000001</v>
      </c>
    </row>
    <row r="2986" spans="1:5" ht="14.5" x14ac:dyDescent="0.4">
      <c r="A2986" s="2" t="s">
        <v>7</v>
      </c>
      <c r="B2986" s="2" t="s">
        <v>157</v>
      </c>
      <c r="C2986" s="2" t="s">
        <v>158</v>
      </c>
      <c r="D2986" s="34" t="str">
        <f t="shared" si="46"/>
        <v>123</v>
      </c>
      <c r="E2986" s="3">
        <v>140.19999999999999</v>
      </c>
    </row>
    <row r="2987" spans="1:5" ht="14.5" x14ac:dyDescent="0.4">
      <c r="A2987" s="2" t="s">
        <v>8</v>
      </c>
      <c r="B2987" s="2" t="s">
        <v>157</v>
      </c>
      <c r="C2987" s="2" t="s">
        <v>158</v>
      </c>
      <c r="D2987" s="34" t="str">
        <f t="shared" si="46"/>
        <v>123</v>
      </c>
      <c r="E2987" s="3">
        <v>118.4</v>
      </c>
    </row>
    <row r="2988" spans="1:5" ht="14.5" x14ac:dyDescent="0.4">
      <c r="A2988" s="2" t="s">
        <v>9</v>
      </c>
      <c r="B2988" s="2" t="s">
        <v>157</v>
      </c>
      <c r="C2988" s="2" t="s">
        <v>158</v>
      </c>
      <c r="D2988" s="34" t="str">
        <f t="shared" si="46"/>
        <v>123</v>
      </c>
      <c r="E2988" s="3">
        <v>112.2</v>
      </c>
    </row>
    <row r="2989" spans="1:5" ht="14.5" x14ac:dyDescent="0.4">
      <c r="A2989" s="2" t="s">
        <v>10</v>
      </c>
      <c r="B2989" s="2" t="s">
        <v>157</v>
      </c>
      <c r="C2989" s="2" t="s">
        <v>158</v>
      </c>
      <c r="D2989" s="34" t="str">
        <f t="shared" si="46"/>
        <v>123</v>
      </c>
      <c r="E2989" s="3">
        <v>136.6</v>
      </c>
    </row>
    <row r="2990" spans="1:5" ht="14.5" x14ac:dyDescent="0.4">
      <c r="A2990" s="2" t="s">
        <v>11</v>
      </c>
      <c r="B2990" s="2" t="s">
        <v>157</v>
      </c>
      <c r="C2990" s="2" t="s">
        <v>158</v>
      </c>
      <c r="D2990" s="34" t="str">
        <f t="shared" ref="D2990:D3053" si="47">MID(B2990,2,3)</f>
        <v>123</v>
      </c>
      <c r="E2990" s="3">
        <v>92.4</v>
      </c>
    </row>
    <row r="2991" spans="1:5" ht="14.5" x14ac:dyDescent="0.4">
      <c r="A2991" s="2" t="s">
        <v>12</v>
      </c>
      <c r="B2991" s="2" t="s">
        <v>157</v>
      </c>
      <c r="C2991" s="2" t="s">
        <v>158</v>
      </c>
      <c r="D2991" s="34" t="str">
        <f t="shared" si="47"/>
        <v>123</v>
      </c>
      <c r="E2991" s="3">
        <v>193.4</v>
      </c>
    </row>
    <row r="2992" spans="1:5" ht="14.5" x14ac:dyDescent="0.4">
      <c r="A2992" s="2" t="s">
        <v>13</v>
      </c>
      <c r="B2992" s="2" t="s">
        <v>157</v>
      </c>
      <c r="C2992" s="2" t="s">
        <v>158</v>
      </c>
      <c r="D2992" s="34" t="str">
        <f t="shared" si="47"/>
        <v>123</v>
      </c>
      <c r="E2992" s="3">
        <v>130.4</v>
      </c>
    </row>
    <row r="2993" spans="1:5" ht="14.5" x14ac:dyDescent="0.4">
      <c r="A2993" s="2" t="s">
        <v>14</v>
      </c>
      <c r="B2993" s="2" t="s">
        <v>157</v>
      </c>
      <c r="C2993" s="2" t="s">
        <v>158</v>
      </c>
      <c r="D2993" s="34" t="str">
        <f t="shared" si="47"/>
        <v>123</v>
      </c>
      <c r="E2993" s="3">
        <v>132.6</v>
      </c>
    </row>
    <row r="2994" spans="1:5" ht="14.5" x14ac:dyDescent="0.4">
      <c r="A2994" s="2" t="s">
        <v>15</v>
      </c>
      <c r="B2994" s="2" t="s">
        <v>157</v>
      </c>
      <c r="C2994" s="2" t="s">
        <v>158</v>
      </c>
      <c r="D2994" s="34" t="str">
        <f t="shared" si="47"/>
        <v>123</v>
      </c>
      <c r="E2994" s="3">
        <v>141.80000000000001</v>
      </c>
    </row>
    <row r="2995" spans="1:5" ht="14.5" x14ac:dyDescent="0.4">
      <c r="A2995" s="2" t="s">
        <v>16</v>
      </c>
      <c r="B2995" s="2" t="s">
        <v>157</v>
      </c>
      <c r="C2995" s="2" t="s">
        <v>158</v>
      </c>
      <c r="D2995" s="34" t="str">
        <f t="shared" si="47"/>
        <v>123</v>
      </c>
      <c r="E2995" s="3">
        <v>111.6</v>
      </c>
    </row>
    <row r="2996" spans="1:5" ht="14.5" x14ac:dyDescent="0.4">
      <c r="A2996" s="2" t="s">
        <v>17</v>
      </c>
      <c r="B2996" s="2" t="s">
        <v>157</v>
      </c>
      <c r="C2996" s="2" t="s">
        <v>158</v>
      </c>
      <c r="D2996" s="34" t="str">
        <f t="shared" si="47"/>
        <v>123</v>
      </c>
      <c r="E2996" s="3">
        <v>170.2</v>
      </c>
    </row>
    <row r="2997" spans="1:5" ht="14.5" x14ac:dyDescent="0.4">
      <c r="A2997" s="2" t="s">
        <v>18</v>
      </c>
      <c r="B2997" s="2" t="s">
        <v>157</v>
      </c>
      <c r="C2997" s="2" t="s">
        <v>158</v>
      </c>
      <c r="D2997" s="34" t="str">
        <f t="shared" si="47"/>
        <v>123</v>
      </c>
      <c r="E2997" s="3">
        <v>151</v>
      </c>
    </row>
    <row r="2998" spans="1:5" ht="14.5" x14ac:dyDescent="0.4">
      <c r="A2998" s="2" t="s">
        <v>19</v>
      </c>
      <c r="B2998" s="2" t="s">
        <v>157</v>
      </c>
      <c r="C2998" s="2" t="s">
        <v>158</v>
      </c>
      <c r="D2998" s="34" t="str">
        <f t="shared" si="47"/>
        <v>123</v>
      </c>
      <c r="E2998" s="3">
        <v>157</v>
      </c>
    </row>
    <row r="2999" spans="1:5" ht="14.5" x14ac:dyDescent="0.4">
      <c r="A2999" s="2" t="s">
        <v>20</v>
      </c>
      <c r="B2999" s="2" t="s">
        <v>157</v>
      </c>
      <c r="C2999" s="2" t="s">
        <v>158</v>
      </c>
      <c r="D2999" s="34" t="str">
        <f t="shared" si="47"/>
        <v>123</v>
      </c>
      <c r="E2999" s="3">
        <v>186</v>
      </c>
    </row>
    <row r="3000" spans="1:5" ht="14.5" x14ac:dyDescent="0.4">
      <c r="A3000" s="2" t="s">
        <v>21</v>
      </c>
      <c r="B3000" s="2" t="s">
        <v>157</v>
      </c>
      <c r="C3000" s="2" t="s">
        <v>158</v>
      </c>
      <c r="D3000" s="34" t="str">
        <f t="shared" si="47"/>
        <v>123</v>
      </c>
      <c r="E3000" s="3">
        <v>172.4</v>
      </c>
    </row>
    <row r="3001" spans="1:5" ht="14.5" x14ac:dyDescent="0.4">
      <c r="A3001" s="2" t="s">
        <v>22</v>
      </c>
      <c r="B3001" s="2" t="s">
        <v>157</v>
      </c>
      <c r="C3001" s="2" t="s">
        <v>158</v>
      </c>
      <c r="D3001" s="34" t="str">
        <f t="shared" si="47"/>
        <v>123</v>
      </c>
      <c r="E3001" s="3">
        <v>167</v>
      </c>
    </row>
    <row r="3002" spans="1:5" ht="14.5" x14ac:dyDescent="0.4">
      <c r="A3002" s="2" t="s">
        <v>23</v>
      </c>
      <c r="B3002" s="2" t="s">
        <v>157</v>
      </c>
      <c r="C3002" s="2" t="s">
        <v>158</v>
      </c>
      <c r="D3002" s="34" t="str">
        <f t="shared" si="47"/>
        <v>123</v>
      </c>
      <c r="E3002" s="3">
        <v>175.8</v>
      </c>
    </row>
    <row r="3003" spans="1:5" ht="14.5" x14ac:dyDescent="0.4">
      <c r="A3003" s="2" t="s">
        <v>24</v>
      </c>
      <c r="B3003" s="2" t="s">
        <v>157</v>
      </c>
      <c r="C3003" s="2" t="s">
        <v>158</v>
      </c>
      <c r="D3003" s="34" t="str">
        <f t="shared" si="47"/>
        <v>123</v>
      </c>
      <c r="E3003" s="3">
        <v>213.2</v>
      </c>
    </row>
    <row r="3004" spans="1:5" ht="14.5" x14ac:dyDescent="0.4">
      <c r="A3004" s="2" t="s">
        <v>25</v>
      </c>
      <c r="B3004" s="2" t="s">
        <v>157</v>
      </c>
      <c r="C3004" s="2" t="s">
        <v>158</v>
      </c>
      <c r="D3004" s="34" t="str">
        <f t="shared" si="47"/>
        <v>123</v>
      </c>
      <c r="E3004" s="3">
        <v>131</v>
      </c>
    </row>
    <row r="3005" spans="1:5" ht="14.5" x14ac:dyDescent="0.4">
      <c r="A3005" s="2" t="s">
        <v>26</v>
      </c>
      <c r="B3005" s="2" t="s">
        <v>157</v>
      </c>
      <c r="C3005" s="2" t="s">
        <v>158</v>
      </c>
      <c r="D3005" s="34" t="str">
        <f t="shared" si="47"/>
        <v>123</v>
      </c>
      <c r="E3005" s="3">
        <v>72.8</v>
      </c>
    </row>
    <row r="3006" spans="1:5" ht="14.5" x14ac:dyDescent="0.4">
      <c r="A3006" s="2" t="s">
        <v>27</v>
      </c>
      <c r="B3006" s="2" t="s">
        <v>157</v>
      </c>
      <c r="C3006" s="2" t="s">
        <v>158</v>
      </c>
      <c r="D3006" s="34" t="str">
        <f t="shared" si="47"/>
        <v>123</v>
      </c>
      <c r="E3006" s="3">
        <v>52.4</v>
      </c>
    </row>
    <row r="3007" spans="1:5" ht="14.5" x14ac:dyDescent="0.4">
      <c r="A3007" s="2" t="s">
        <v>28</v>
      </c>
      <c r="B3007" s="2" t="s">
        <v>157</v>
      </c>
      <c r="C3007" s="2" t="s">
        <v>158</v>
      </c>
      <c r="D3007" s="34" t="str">
        <f t="shared" si="47"/>
        <v>123</v>
      </c>
      <c r="E3007" s="3">
        <v>39.6</v>
      </c>
    </row>
    <row r="3008" spans="1:5" ht="14.5" x14ac:dyDescent="0.4">
      <c r="A3008" s="2" t="s">
        <v>29</v>
      </c>
      <c r="B3008" s="2" t="s">
        <v>157</v>
      </c>
      <c r="C3008" s="2" t="s">
        <v>158</v>
      </c>
      <c r="D3008" s="34" t="str">
        <f t="shared" si="47"/>
        <v>123</v>
      </c>
      <c r="E3008" s="3">
        <v>65</v>
      </c>
    </row>
    <row r="3009" spans="1:5" ht="14.5" x14ac:dyDescent="0.4">
      <c r="A3009" s="2" t="s">
        <v>30</v>
      </c>
      <c r="B3009" s="2" t="s">
        <v>157</v>
      </c>
      <c r="C3009" s="2" t="s">
        <v>158</v>
      </c>
      <c r="D3009" s="34" t="str">
        <f t="shared" si="47"/>
        <v>123</v>
      </c>
      <c r="E3009" s="3">
        <v>83.8</v>
      </c>
    </row>
    <row r="3010" spans="1:5" ht="14.5" x14ac:dyDescent="0.4">
      <c r="A3010" s="2" t="s">
        <v>31</v>
      </c>
      <c r="B3010" s="2" t="s">
        <v>157</v>
      </c>
      <c r="C3010" s="2" t="s">
        <v>158</v>
      </c>
      <c r="D3010" s="34" t="str">
        <f t="shared" si="47"/>
        <v>123</v>
      </c>
      <c r="E3010" s="3">
        <v>75</v>
      </c>
    </row>
    <row r="3011" spans="1:5" ht="14.5" x14ac:dyDescent="0.4">
      <c r="A3011" s="2" t="s">
        <v>32</v>
      </c>
      <c r="B3011" s="2" t="s">
        <v>157</v>
      </c>
      <c r="C3011" s="2" t="s">
        <v>158</v>
      </c>
      <c r="D3011" s="34" t="str">
        <f t="shared" si="47"/>
        <v>123</v>
      </c>
      <c r="E3011" s="3">
        <v>71.2</v>
      </c>
    </row>
    <row r="3012" spans="1:5" ht="14.5" x14ac:dyDescent="0.4">
      <c r="A3012" s="2" t="s">
        <v>33</v>
      </c>
      <c r="B3012" s="2" t="s">
        <v>157</v>
      </c>
      <c r="C3012" s="2" t="s">
        <v>158</v>
      </c>
      <c r="D3012" s="34" t="str">
        <f t="shared" si="47"/>
        <v>123</v>
      </c>
      <c r="E3012" s="3">
        <v>95.6</v>
      </c>
    </row>
    <row r="3013" spans="1:5" ht="14.5" x14ac:dyDescent="0.4">
      <c r="A3013" s="2" t="s">
        <v>34</v>
      </c>
      <c r="B3013" s="2" t="s">
        <v>157</v>
      </c>
      <c r="C3013" s="2" t="s">
        <v>158</v>
      </c>
      <c r="D3013" s="34" t="str">
        <f t="shared" si="47"/>
        <v>123</v>
      </c>
      <c r="E3013" s="3">
        <v>85.8</v>
      </c>
    </row>
    <row r="3014" spans="1:5" ht="14.5" x14ac:dyDescent="0.4">
      <c r="A3014" s="2" t="s">
        <v>35</v>
      </c>
      <c r="B3014" s="2" t="s">
        <v>157</v>
      </c>
      <c r="C3014" s="2" t="s">
        <v>158</v>
      </c>
      <c r="D3014" s="34" t="str">
        <f t="shared" si="47"/>
        <v>123</v>
      </c>
      <c r="E3014" s="3">
        <v>82</v>
      </c>
    </row>
    <row r="3015" spans="1:5" ht="14.5" x14ac:dyDescent="0.4">
      <c r="A3015" s="2" t="s">
        <v>4</v>
      </c>
      <c r="B3015" s="2" t="s">
        <v>157</v>
      </c>
      <c r="C3015" s="2" t="s">
        <v>159</v>
      </c>
      <c r="D3015" s="34" t="str">
        <f t="shared" si="47"/>
        <v>123</v>
      </c>
      <c r="E3015" s="3">
        <v>302.39999999999998</v>
      </c>
    </row>
    <row r="3016" spans="1:5" ht="14.5" x14ac:dyDescent="0.4">
      <c r="A3016" s="2" t="s">
        <v>7</v>
      </c>
      <c r="B3016" s="2" t="s">
        <v>157</v>
      </c>
      <c r="C3016" s="2" t="s">
        <v>159</v>
      </c>
      <c r="D3016" s="34" t="str">
        <f t="shared" si="47"/>
        <v>123</v>
      </c>
      <c r="E3016" s="3">
        <v>289.8</v>
      </c>
    </row>
    <row r="3017" spans="1:5" ht="14.5" x14ac:dyDescent="0.4">
      <c r="A3017" s="2" t="s">
        <v>8</v>
      </c>
      <c r="B3017" s="2" t="s">
        <v>157</v>
      </c>
      <c r="C3017" s="2" t="s">
        <v>159</v>
      </c>
      <c r="D3017" s="34" t="str">
        <f t="shared" si="47"/>
        <v>123</v>
      </c>
      <c r="E3017" s="3">
        <v>210.6</v>
      </c>
    </row>
    <row r="3018" spans="1:5" ht="14.5" x14ac:dyDescent="0.4">
      <c r="A3018" s="2" t="s">
        <v>9</v>
      </c>
      <c r="B3018" s="2" t="s">
        <v>157</v>
      </c>
      <c r="C3018" s="2" t="s">
        <v>159</v>
      </c>
      <c r="D3018" s="34" t="str">
        <f t="shared" si="47"/>
        <v>123</v>
      </c>
      <c r="E3018" s="3">
        <v>248.4</v>
      </c>
    </row>
    <row r="3019" spans="1:5" ht="14.5" x14ac:dyDescent="0.4">
      <c r="A3019" s="2" t="s">
        <v>10</v>
      </c>
      <c r="B3019" s="2" t="s">
        <v>157</v>
      </c>
      <c r="C3019" s="2" t="s">
        <v>159</v>
      </c>
      <c r="D3019" s="34" t="str">
        <f t="shared" si="47"/>
        <v>123</v>
      </c>
      <c r="E3019" s="3">
        <v>261</v>
      </c>
    </row>
    <row r="3020" spans="1:5" ht="14.5" x14ac:dyDescent="0.4">
      <c r="A3020" s="2" t="s">
        <v>11</v>
      </c>
      <c r="B3020" s="2" t="s">
        <v>157</v>
      </c>
      <c r="C3020" s="2" t="s">
        <v>159</v>
      </c>
      <c r="D3020" s="34" t="str">
        <f t="shared" si="47"/>
        <v>123</v>
      </c>
      <c r="E3020" s="3">
        <v>226.8</v>
      </c>
    </row>
    <row r="3021" spans="1:5" ht="14.5" x14ac:dyDescent="0.4">
      <c r="A3021" s="2" t="s">
        <v>12</v>
      </c>
      <c r="B3021" s="2" t="s">
        <v>157</v>
      </c>
      <c r="C3021" s="2" t="s">
        <v>159</v>
      </c>
      <c r="D3021" s="34" t="str">
        <f t="shared" si="47"/>
        <v>123</v>
      </c>
      <c r="E3021" s="3">
        <v>273.60000000000002</v>
      </c>
    </row>
    <row r="3022" spans="1:5" ht="14.5" x14ac:dyDescent="0.4">
      <c r="A3022" s="2" t="s">
        <v>13</v>
      </c>
      <c r="B3022" s="2" t="s">
        <v>157</v>
      </c>
      <c r="C3022" s="2" t="s">
        <v>159</v>
      </c>
      <c r="D3022" s="34" t="str">
        <f t="shared" si="47"/>
        <v>123</v>
      </c>
      <c r="E3022" s="3">
        <v>253.8</v>
      </c>
    </row>
    <row r="3023" spans="1:5" ht="14.5" x14ac:dyDescent="0.4">
      <c r="A3023" s="2" t="s">
        <v>14</v>
      </c>
      <c r="B3023" s="2" t="s">
        <v>157</v>
      </c>
      <c r="C3023" s="2" t="s">
        <v>159</v>
      </c>
      <c r="D3023" s="34" t="str">
        <f t="shared" si="47"/>
        <v>123</v>
      </c>
      <c r="E3023" s="3">
        <v>219.6</v>
      </c>
    </row>
    <row r="3024" spans="1:5" ht="14.5" x14ac:dyDescent="0.4">
      <c r="A3024" s="2" t="s">
        <v>15</v>
      </c>
      <c r="B3024" s="2" t="s">
        <v>157</v>
      </c>
      <c r="C3024" s="2" t="s">
        <v>159</v>
      </c>
      <c r="D3024" s="34" t="str">
        <f t="shared" si="47"/>
        <v>123</v>
      </c>
      <c r="E3024" s="3">
        <v>262.8</v>
      </c>
    </row>
    <row r="3025" spans="1:5" ht="14.5" x14ac:dyDescent="0.4">
      <c r="A3025" s="2" t="s">
        <v>16</v>
      </c>
      <c r="B3025" s="2" t="s">
        <v>157</v>
      </c>
      <c r="C3025" s="2" t="s">
        <v>159</v>
      </c>
      <c r="D3025" s="34" t="str">
        <f t="shared" si="47"/>
        <v>123</v>
      </c>
      <c r="E3025" s="3">
        <v>248.4</v>
      </c>
    </row>
    <row r="3026" spans="1:5" ht="14.5" x14ac:dyDescent="0.4">
      <c r="A3026" s="2" t="s">
        <v>17</v>
      </c>
      <c r="B3026" s="2" t="s">
        <v>157</v>
      </c>
      <c r="C3026" s="2" t="s">
        <v>159</v>
      </c>
      <c r="D3026" s="34" t="str">
        <f t="shared" si="47"/>
        <v>123</v>
      </c>
      <c r="E3026" s="3">
        <v>207</v>
      </c>
    </row>
    <row r="3027" spans="1:5" ht="14.5" x14ac:dyDescent="0.4">
      <c r="A3027" s="2" t="s">
        <v>18</v>
      </c>
      <c r="B3027" s="2" t="s">
        <v>157</v>
      </c>
      <c r="C3027" s="2" t="s">
        <v>159</v>
      </c>
      <c r="D3027" s="34" t="str">
        <f t="shared" si="47"/>
        <v>123</v>
      </c>
      <c r="E3027" s="3">
        <v>216</v>
      </c>
    </row>
    <row r="3028" spans="1:5" ht="14.5" x14ac:dyDescent="0.4">
      <c r="A3028" s="2" t="s">
        <v>19</v>
      </c>
      <c r="B3028" s="2" t="s">
        <v>157</v>
      </c>
      <c r="C3028" s="2" t="s">
        <v>159</v>
      </c>
      <c r="D3028" s="34" t="str">
        <f t="shared" si="47"/>
        <v>123</v>
      </c>
      <c r="E3028" s="3">
        <v>208.8</v>
      </c>
    </row>
    <row r="3029" spans="1:5" ht="14.5" x14ac:dyDescent="0.4">
      <c r="A3029" s="2" t="s">
        <v>20</v>
      </c>
      <c r="B3029" s="2" t="s">
        <v>157</v>
      </c>
      <c r="C3029" s="2" t="s">
        <v>159</v>
      </c>
      <c r="D3029" s="34" t="str">
        <f t="shared" si="47"/>
        <v>123</v>
      </c>
      <c r="E3029" s="3">
        <v>226.8</v>
      </c>
    </row>
    <row r="3030" spans="1:5" ht="14.5" x14ac:dyDescent="0.4">
      <c r="A3030" s="2" t="s">
        <v>21</v>
      </c>
      <c r="B3030" s="2" t="s">
        <v>157</v>
      </c>
      <c r="C3030" s="2" t="s">
        <v>159</v>
      </c>
      <c r="D3030" s="34" t="str">
        <f t="shared" si="47"/>
        <v>123</v>
      </c>
      <c r="E3030" s="3">
        <v>108</v>
      </c>
    </row>
    <row r="3031" spans="1:5" ht="14.5" x14ac:dyDescent="0.4">
      <c r="A3031" s="2" t="s">
        <v>22</v>
      </c>
      <c r="B3031" s="2" t="s">
        <v>157</v>
      </c>
      <c r="C3031" s="2" t="s">
        <v>159</v>
      </c>
      <c r="D3031" s="34" t="str">
        <f t="shared" si="47"/>
        <v>123</v>
      </c>
      <c r="E3031" s="3">
        <v>61.2</v>
      </c>
    </row>
    <row r="3032" spans="1:5" ht="14.5" x14ac:dyDescent="0.4">
      <c r="A3032" s="2" t="s">
        <v>23</v>
      </c>
      <c r="B3032" s="2" t="s">
        <v>157</v>
      </c>
      <c r="C3032" s="2" t="s">
        <v>159</v>
      </c>
      <c r="D3032" s="34" t="str">
        <f t="shared" si="47"/>
        <v>123</v>
      </c>
      <c r="E3032" s="3">
        <v>72</v>
      </c>
    </row>
    <row r="3033" spans="1:5" ht="14.5" x14ac:dyDescent="0.4">
      <c r="A3033" s="2" t="s">
        <v>24</v>
      </c>
      <c r="B3033" s="2" t="s">
        <v>157</v>
      </c>
      <c r="C3033" s="2" t="s">
        <v>159</v>
      </c>
      <c r="D3033" s="34" t="str">
        <f t="shared" si="47"/>
        <v>123</v>
      </c>
      <c r="E3033" s="3">
        <v>124.2</v>
      </c>
    </row>
    <row r="3034" spans="1:5" ht="14.5" x14ac:dyDescent="0.4">
      <c r="A3034" s="2" t="s">
        <v>25</v>
      </c>
      <c r="B3034" s="2" t="s">
        <v>157</v>
      </c>
      <c r="C3034" s="2" t="s">
        <v>159</v>
      </c>
      <c r="D3034" s="34" t="str">
        <f t="shared" si="47"/>
        <v>123</v>
      </c>
      <c r="E3034" s="3">
        <v>126</v>
      </c>
    </row>
    <row r="3035" spans="1:5" ht="14.5" x14ac:dyDescent="0.4">
      <c r="A3035" s="2" t="s">
        <v>26</v>
      </c>
      <c r="B3035" s="2" t="s">
        <v>157</v>
      </c>
      <c r="C3035" s="2" t="s">
        <v>159</v>
      </c>
      <c r="D3035" s="34" t="str">
        <f t="shared" si="47"/>
        <v>123</v>
      </c>
      <c r="E3035" s="3">
        <v>108</v>
      </c>
    </row>
    <row r="3036" spans="1:5" ht="14.5" x14ac:dyDescent="0.4">
      <c r="A3036" s="2" t="s">
        <v>27</v>
      </c>
      <c r="B3036" s="2" t="s">
        <v>157</v>
      </c>
      <c r="C3036" s="2" t="s">
        <v>159</v>
      </c>
      <c r="D3036" s="34" t="str">
        <f t="shared" si="47"/>
        <v>123</v>
      </c>
      <c r="E3036" s="3">
        <v>145.80000000000001</v>
      </c>
    </row>
    <row r="3037" spans="1:5" ht="14.5" x14ac:dyDescent="0.4">
      <c r="A3037" s="2" t="s">
        <v>28</v>
      </c>
      <c r="B3037" s="2" t="s">
        <v>157</v>
      </c>
      <c r="C3037" s="2" t="s">
        <v>159</v>
      </c>
      <c r="D3037" s="34" t="str">
        <f t="shared" si="47"/>
        <v>123</v>
      </c>
      <c r="E3037" s="3">
        <v>108</v>
      </c>
    </row>
    <row r="3038" spans="1:5" ht="14.5" x14ac:dyDescent="0.4">
      <c r="A3038" s="2" t="s">
        <v>29</v>
      </c>
      <c r="B3038" s="2" t="s">
        <v>157</v>
      </c>
      <c r="C3038" s="2" t="s">
        <v>159</v>
      </c>
      <c r="D3038" s="34" t="str">
        <f t="shared" si="47"/>
        <v>123</v>
      </c>
      <c r="E3038" s="3">
        <v>142.19999999999999</v>
      </c>
    </row>
    <row r="3039" spans="1:5" ht="14.5" x14ac:dyDescent="0.4">
      <c r="A3039" s="2" t="s">
        <v>30</v>
      </c>
      <c r="B3039" s="2" t="s">
        <v>157</v>
      </c>
      <c r="C3039" s="2" t="s">
        <v>159</v>
      </c>
      <c r="D3039" s="34" t="str">
        <f t="shared" si="47"/>
        <v>123</v>
      </c>
      <c r="E3039" s="3">
        <v>100.8</v>
      </c>
    </row>
    <row r="3040" spans="1:5" ht="14.5" x14ac:dyDescent="0.4">
      <c r="A3040" s="2" t="s">
        <v>24</v>
      </c>
      <c r="B3040" s="2" t="s">
        <v>157</v>
      </c>
      <c r="C3040" s="2" t="s">
        <v>160</v>
      </c>
      <c r="D3040" s="34" t="str">
        <f t="shared" si="47"/>
        <v>123</v>
      </c>
      <c r="E3040" s="3">
        <v>354</v>
      </c>
    </row>
    <row r="3041" spans="1:5" ht="14.5" x14ac:dyDescent="0.4">
      <c r="A3041" s="2" t="s">
        <v>25</v>
      </c>
      <c r="B3041" s="2" t="s">
        <v>157</v>
      </c>
      <c r="C3041" s="2" t="s">
        <v>160</v>
      </c>
      <c r="D3041" s="34" t="str">
        <f t="shared" si="47"/>
        <v>123</v>
      </c>
      <c r="E3041" s="3">
        <v>66.599999999999994</v>
      </c>
    </row>
    <row r="3042" spans="1:5" ht="14.5" x14ac:dyDescent="0.4">
      <c r="A3042" s="2" t="s">
        <v>26</v>
      </c>
      <c r="B3042" s="2" t="s">
        <v>157</v>
      </c>
      <c r="C3042" s="2" t="s">
        <v>160</v>
      </c>
      <c r="D3042" s="34" t="str">
        <f t="shared" si="47"/>
        <v>123</v>
      </c>
      <c r="E3042" s="3">
        <v>70.2</v>
      </c>
    </row>
    <row r="3043" spans="1:5" ht="14.5" x14ac:dyDescent="0.4">
      <c r="A3043" s="2" t="s">
        <v>27</v>
      </c>
      <c r="B3043" s="2" t="s">
        <v>157</v>
      </c>
      <c r="C3043" s="2" t="s">
        <v>160</v>
      </c>
      <c r="D3043" s="34" t="str">
        <f t="shared" si="47"/>
        <v>123</v>
      </c>
      <c r="E3043" s="3">
        <v>97.2</v>
      </c>
    </row>
    <row r="3044" spans="1:5" ht="14.5" x14ac:dyDescent="0.4">
      <c r="A3044" s="2" t="s">
        <v>28</v>
      </c>
      <c r="B3044" s="2" t="s">
        <v>157</v>
      </c>
      <c r="C3044" s="2" t="s">
        <v>160</v>
      </c>
      <c r="D3044" s="34" t="str">
        <f t="shared" si="47"/>
        <v>123</v>
      </c>
      <c r="E3044" s="3">
        <v>361.8</v>
      </c>
    </row>
    <row r="3045" spans="1:5" ht="14.5" x14ac:dyDescent="0.4">
      <c r="A3045" s="2" t="s">
        <v>29</v>
      </c>
      <c r="B3045" s="2" t="s">
        <v>157</v>
      </c>
      <c r="C3045" s="2" t="s">
        <v>160</v>
      </c>
      <c r="D3045" s="34" t="str">
        <f t="shared" si="47"/>
        <v>123</v>
      </c>
      <c r="E3045" s="3">
        <v>1143</v>
      </c>
    </row>
    <row r="3046" spans="1:5" ht="14.5" x14ac:dyDescent="0.4">
      <c r="A3046" s="2" t="s">
        <v>30</v>
      </c>
      <c r="B3046" s="2" t="s">
        <v>157</v>
      </c>
      <c r="C3046" s="2" t="s">
        <v>160</v>
      </c>
      <c r="D3046" s="34" t="str">
        <f t="shared" si="47"/>
        <v>123</v>
      </c>
      <c r="E3046" s="3">
        <v>1999</v>
      </c>
    </row>
    <row r="3047" spans="1:5" ht="14.5" x14ac:dyDescent="0.4">
      <c r="A3047" s="2" t="s">
        <v>31</v>
      </c>
      <c r="B3047" s="2" t="s">
        <v>157</v>
      </c>
      <c r="C3047" s="2" t="s">
        <v>160</v>
      </c>
      <c r="D3047" s="34" t="str">
        <f t="shared" si="47"/>
        <v>123</v>
      </c>
      <c r="E3047" s="3">
        <v>1727.2</v>
      </c>
    </row>
    <row r="3048" spans="1:5" ht="14.5" x14ac:dyDescent="0.4">
      <c r="A3048" s="2" t="s">
        <v>32</v>
      </c>
      <c r="B3048" s="2" t="s">
        <v>157</v>
      </c>
      <c r="C3048" s="2" t="s">
        <v>160</v>
      </c>
      <c r="D3048" s="34" t="str">
        <f t="shared" si="47"/>
        <v>123</v>
      </c>
      <c r="E3048" s="3">
        <v>1487.8</v>
      </c>
    </row>
    <row r="3049" spans="1:5" ht="14.5" x14ac:dyDescent="0.4">
      <c r="A3049" s="2" t="s">
        <v>33</v>
      </c>
      <c r="B3049" s="2" t="s">
        <v>157</v>
      </c>
      <c r="C3049" s="2" t="s">
        <v>160</v>
      </c>
      <c r="D3049" s="34" t="str">
        <f t="shared" si="47"/>
        <v>123</v>
      </c>
      <c r="E3049" s="3">
        <v>1067.4000000000001</v>
      </c>
    </row>
    <row r="3050" spans="1:5" ht="14.5" x14ac:dyDescent="0.4">
      <c r="A3050" s="2" t="s">
        <v>34</v>
      </c>
      <c r="B3050" s="2" t="s">
        <v>157</v>
      </c>
      <c r="C3050" s="2" t="s">
        <v>160</v>
      </c>
      <c r="D3050" s="34" t="str">
        <f t="shared" si="47"/>
        <v>123</v>
      </c>
      <c r="E3050" s="3">
        <v>194.4</v>
      </c>
    </row>
    <row r="3051" spans="1:5" ht="14.5" x14ac:dyDescent="0.4">
      <c r="A3051" s="2" t="s">
        <v>35</v>
      </c>
      <c r="B3051" s="2" t="s">
        <v>157</v>
      </c>
      <c r="C3051" s="2" t="s">
        <v>160</v>
      </c>
      <c r="D3051" s="34" t="str">
        <f t="shared" si="47"/>
        <v>123</v>
      </c>
      <c r="E3051" s="3">
        <v>117</v>
      </c>
    </row>
    <row r="3052" spans="1:5" ht="14.5" x14ac:dyDescent="0.4">
      <c r="A3052" s="2" t="s">
        <v>4</v>
      </c>
      <c r="B3052" s="2" t="s">
        <v>157</v>
      </c>
      <c r="C3052" s="2" t="s">
        <v>161</v>
      </c>
      <c r="D3052" s="34" t="str">
        <f t="shared" si="47"/>
        <v>123</v>
      </c>
      <c r="E3052" s="3">
        <v>246.8</v>
      </c>
    </row>
    <row r="3053" spans="1:5" ht="14.5" x14ac:dyDescent="0.4">
      <c r="A3053" s="2" t="s">
        <v>7</v>
      </c>
      <c r="B3053" s="2" t="s">
        <v>157</v>
      </c>
      <c r="C3053" s="2" t="s">
        <v>161</v>
      </c>
      <c r="D3053" s="34" t="str">
        <f t="shared" si="47"/>
        <v>123</v>
      </c>
      <c r="E3053" s="3">
        <v>261.8</v>
      </c>
    </row>
    <row r="3054" spans="1:5" ht="14.5" x14ac:dyDescent="0.4">
      <c r="A3054" s="2" t="s">
        <v>8</v>
      </c>
      <c r="B3054" s="2" t="s">
        <v>157</v>
      </c>
      <c r="C3054" s="2" t="s">
        <v>161</v>
      </c>
      <c r="D3054" s="34" t="str">
        <f t="shared" ref="D3054:D3117" si="48">MID(B3054,2,3)</f>
        <v>123</v>
      </c>
      <c r="E3054" s="3">
        <v>235</v>
      </c>
    </row>
    <row r="3055" spans="1:5" ht="14.5" x14ac:dyDescent="0.4">
      <c r="A3055" s="2" t="s">
        <v>9</v>
      </c>
      <c r="B3055" s="2" t="s">
        <v>157</v>
      </c>
      <c r="C3055" s="2" t="s">
        <v>161</v>
      </c>
      <c r="D3055" s="34" t="str">
        <f t="shared" si="48"/>
        <v>123</v>
      </c>
      <c r="E3055" s="3">
        <v>238.6</v>
      </c>
    </row>
    <row r="3056" spans="1:5" ht="14.5" x14ac:dyDescent="0.4">
      <c r="A3056" s="2" t="s">
        <v>10</v>
      </c>
      <c r="B3056" s="2" t="s">
        <v>157</v>
      </c>
      <c r="C3056" s="2" t="s">
        <v>161</v>
      </c>
      <c r="D3056" s="34" t="str">
        <f t="shared" si="48"/>
        <v>123</v>
      </c>
      <c r="E3056" s="3">
        <v>191.2</v>
      </c>
    </row>
    <row r="3057" spans="1:5" ht="14.5" x14ac:dyDescent="0.4">
      <c r="A3057" s="2" t="s">
        <v>11</v>
      </c>
      <c r="B3057" s="2" t="s">
        <v>157</v>
      </c>
      <c r="C3057" s="2" t="s">
        <v>161</v>
      </c>
      <c r="D3057" s="34" t="str">
        <f t="shared" si="48"/>
        <v>123</v>
      </c>
      <c r="E3057" s="3">
        <v>193.2</v>
      </c>
    </row>
    <row r="3058" spans="1:5" ht="14.5" x14ac:dyDescent="0.4">
      <c r="A3058" s="2" t="s">
        <v>12</v>
      </c>
      <c r="B3058" s="2" t="s">
        <v>157</v>
      </c>
      <c r="C3058" s="2" t="s">
        <v>161</v>
      </c>
      <c r="D3058" s="34" t="str">
        <f t="shared" si="48"/>
        <v>123</v>
      </c>
      <c r="E3058" s="3">
        <v>275.2</v>
      </c>
    </row>
    <row r="3059" spans="1:5" ht="14.5" x14ac:dyDescent="0.4">
      <c r="A3059" s="2" t="s">
        <v>13</v>
      </c>
      <c r="B3059" s="2" t="s">
        <v>157</v>
      </c>
      <c r="C3059" s="2" t="s">
        <v>161</v>
      </c>
      <c r="D3059" s="34" t="str">
        <f t="shared" si="48"/>
        <v>123</v>
      </c>
      <c r="E3059" s="3">
        <v>204.4</v>
      </c>
    </row>
    <row r="3060" spans="1:5" ht="14.5" x14ac:dyDescent="0.4">
      <c r="A3060" s="2" t="s">
        <v>14</v>
      </c>
      <c r="B3060" s="2" t="s">
        <v>157</v>
      </c>
      <c r="C3060" s="2" t="s">
        <v>161</v>
      </c>
      <c r="D3060" s="34" t="str">
        <f t="shared" si="48"/>
        <v>123</v>
      </c>
      <c r="E3060" s="3">
        <v>189</v>
      </c>
    </row>
    <row r="3061" spans="1:5" ht="14.5" x14ac:dyDescent="0.4">
      <c r="A3061" s="2" t="s">
        <v>15</v>
      </c>
      <c r="B3061" s="2" t="s">
        <v>157</v>
      </c>
      <c r="C3061" s="2" t="s">
        <v>161</v>
      </c>
      <c r="D3061" s="34" t="str">
        <f t="shared" si="48"/>
        <v>123</v>
      </c>
      <c r="E3061" s="3">
        <v>185.2</v>
      </c>
    </row>
    <row r="3062" spans="1:5" ht="14.5" x14ac:dyDescent="0.4">
      <c r="A3062" s="2" t="s">
        <v>16</v>
      </c>
      <c r="B3062" s="2" t="s">
        <v>157</v>
      </c>
      <c r="C3062" s="2" t="s">
        <v>161</v>
      </c>
      <c r="D3062" s="34" t="str">
        <f t="shared" si="48"/>
        <v>123</v>
      </c>
      <c r="E3062" s="3">
        <v>155.19999999999999</v>
      </c>
    </row>
    <row r="3063" spans="1:5" ht="14.5" x14ac:dyDescent="0.4">
      <c r="A3063" s="2" t="s">
        <v>17</v>
      </c>
      <c r="B3063" s="2" t="s">
        <v>157</v>
      </c>
      <c r="C3063" s="2" t="s">
        <v>161</v>
      </c>
      <c r="D3063" s="34" t="str">
        <f t="shared" si="48"/>
        <v>123</v>
      </c>
      <c r="E3063" s="3">
        <v>169.2</v>
      </c>
    </row>
    <row r="3064" spans="1:5" ht="14.5" x14ac:dyDescent="0.4">
      <c r="A3064" s="2" t="s">
        <v>18</v>
      </c>
      <c r="B3064" s="2" t="s">
        <v>157</v>
      </c>
      <c r="C3064" s="2" t="s">
        <v>161</v>
      </c>
      <c r="D3064" s="34" t="str">
        <f t="shared" si="48"/>
        <v>123</v>
      </c>
      <c r="E3064" s="3">
        <v>174.8</v>
      </c>
    </row>
    <row r="3065" spans="1:5" ht="14.5" x14ac:dyDescent="0.4">
      <c r="A3065" s="2" t="s">
        <v>19</v>
      </c>
      <c r="B3065" s="2" t="s">
        <v>157</v>
      </c>
      <c r="C3065" s="2" t="s">
        <v>161</v>
      </c>
      <c r="D3065" s="34" t="str">
        <f t="shared" si="48"/>
        <v>123</v>
      </c>
      <c r="E3065" s="3">
        <v>171.2</v>
      </c>
    </row>
    <row r="3066" spans="1:5" ht="14.5" x14ac:dyDescent="0.4">
      <c r="A3066" s="2" t="s">
        <v>20</v>
      </c>
      <c r="B3066" s="2" t="s">
        <v>157</v>
      </c>
      <c r="C3066" s="2" t="s">
        <v>161</v>
      </c>
      <c r="D3066" s="34" t="str">
        <f t="shared" si="48"/>
        <v>123</v>
      </c>
      <c r="E3066" s="3">
        <v>150</v>
      </c>
    </row>
    <row r="3067" spans="1:5" ht="14.5" x14ac:dyDescent="0.4">
      <c r="A3067" s="2" t="s">
        <v>21</v>
      </c>
      <c r="B3067" s="2" t="s">
        <v>157</v>
      </c>
      <c r="C3067" s="2" t="s">
        <v>161</v>
      </c>
      <c r="D3067" s="34" t="str">
        <f t="shared" si="48"/>
        <v>123</v>
      </c>
      <c r="E3067" s="3">
        <v>143.4</v>
      </c>
    </row>
    <row r="3068" spans="1:5" ht="14.5" x14ac:dyDescent="0.4">
      <c r="A3068" s="2" t="s">
        <v>22</v>
      </c>
      <c r="B3068" s="2" t="s">
        <v>157</v>
      </c>
      <c r="C3068" s="2" t="s">
        <v>161</v>
      </c>
      <c r="D3068" s="34" t="str">
        <f t="shared" si="48"/>
        <v>123</v>
      </c>
      <c r="E3068" s="3">
        <v>168.4</v>
      </c>
    </row>
    <row r="3069" spans="1:5" ht="14.5" x14ac:dyDescent="0.4">
      <c r="A3069" s="2" t="s">
        <v>23</v>
      </c>
      <c r="B3069" s="2" t="s">
        <v>157</v>
      </c>
      <c r="C3069" s="2" t="s">
        <v>161</v>
      </c>
      <c r="D3069" s="34" t="str">
        <f t="shared" si="48"/>
        <v>123</v>
      </c>
      <c r="E3069" s="3">
        <v>152.80000000000001</v>
      </c>
    </row>
    <row r="3070" spans="1:5" ht="14.5" x14ac:dyDescent="0.4">
      <c r="A3070" s="2" t="s">
        <v>24</v>
      </c>
      <c r="B3070" s="2" t="s">
        <v>157</v>
      </c>
      <c r="C3070" s="2" t="s">
        <v>161</v>
      </c>
      <c r="D3070" s="34" t="str">
        <f t="shared" si="48"/>
        <v>123</v>
      </c>
      <c r="E3070" s="3">
        <v>141.4</v>
      </c>
    </row>
    <row r="3071" spans="1:5" ht="14.5" x14ac:dyDescent="0.4">
      <c r="A3071" s="2" t="s">
        <v>25</v>
      </c>
      <c r="B3071" s="2" t="s">
        <v>157</v>
      </c>
      <c r="C3071" s="2" t="s">
        <v>161</v>
      </c>
      <c r="D3071" s="34" t="str">
        <f t="shared" si="48"/>
        <v>123</v>
      </c>
      <c r="E3071" s="3">
        <v>97.8</v>
      </c>
    </row>
    <row r="3072" spans="1:5" ht="14.5" x14ac:dyDescent="0.4">
      <c r="A3072" s="2" t="s">
        <v>26</v>
      </c>
      <c r="B3072" s="2" t="s">
        <v>157</v>
      </c>
      <c r="C3072" s="2" t="s">
        <v>161</v>
      </c>
      <c r="D3072" s="34" t="str">
        <f t="shared" si="48"/>
        <v>123</v>
      </c>
      <c r="E3072" s="3">
        <v>0</v>
      </c>
    </row>
    <row r="3073" spans="1:5" ht="14.5" x14ac:dyDescent="0.4">
      <c r="A3073" s="2" t="s">
        <v>27</v>
      </c>
      <c r="B3073" s="2" t="s">
        <v>157</v>
      </c>
      <c r="C3073" s="2" t="s">
        <v>161</v>
      </c>
      <c r="D3073" s="34" t="str">
        <f t="shared" si="48"/>
        <v>123</v>
      </c>
      <c r="E3073" s="3">
        <v>2</v>
      </c>
    </row>
    <row r="3074" spans="1:5" ht="14.5" x14ac:dyDescent="0.4">
      <c r="A3074" s="2" t="s">
        <v>28</v>
      </c>
      <c r="B3074" s="2" t="s">
        <v>157</v>
      </c>
      <c r="C3074" s="2" t="s">
        <v>161</v>
      </c>
      <c r="D3074" s="34" t="str">
        <f t="shared" si="48"/>
        <v>123</v>
      </c>
      <c r="E3074" s="3">
        <v>0</v>
      </c>
    </row>
    <row r="3075" spans="1:5" ht="14.5" x14ac:dyDescent="0.4">
      <c r="A3075" s="2" t="s">
        <v>31</v>
      </c>
      <c r="B3075" s="2" t="s">
        <v>157</v>
      </c>
      <c r="C3075" s="2" t="s">
        <v>161</v>
      </c>
      <c r="D3075" s="34" t="str">
        <f t="shared" si="48"/>
        <v>123</v>
      </c>
      <c r="E3075" s="3">
        <v>2</v>
      </c>
    </row>
    <row r="3076" spans="1:5" ht="14.5" x14ac:dyDescent="0.4">
      <c r="A3076" s="2" t="s">
        <v>32</v>
      </c>
      <c r="B3076" s="2" t="s">
        <v>157</v>
      </c>
      <c r="C3076" s="2" t="s">
        <v>161</v>
      </c>
      <c r="D3076" s="34" t="str">
        <f t="shared" si="48"/>
        <v>123</v>
      </c>
      <c r="E3076" s="3">
        <v>0</v>
      </c>
    </row>
    <row r="3077" spans="1:5" ht="14.5" x14ac:dyDescent="0.4">
      <c r="A3077" s="2" t="s">
        <v>33</v>
      </c>
      <c r="B3077" s="2" t="s">
        <v>157</v>
      </c>
      <c r="C3077" s="2" t="s">
        <v>161</v>
      </c>
      <c r="D3077" s="34" t="str">
        <f t="shared" si="48"/>
        <v>123</v>
      </c>
      <c r="E3077" s="3">
        <v>0</v>
      </c>
    </row>
    <row r="3078" spans="1:5" ht="14.5" x14ac:dyDescent="0.4">
      <c r="A3078" s="2" t="s">
        <v>4</v>
      </c>
      <c r="B3078" s="2" t="s">
        <v>157</v>
      </c>
      <c r="C3078" s="2" t="s">
        <v>162</v>
      </c>
      <c r="D3078" s="34" t="str">
        <f t="shared" si="48"/>
        <v>123</v>
      </c>
      <c r="E3078" s="3">
        <v>779.4</v>
      </c>
    </row>
    <row r="3079" spans="1:5" ht="14.5" x14ac:dyDescent="0.4">
      <c r="A3079" s="2" t="s">
        <v>7</v>
      </c>
      <c r="B3079" s="2" t="s">
        <v>157</v>
      </c>
      <c r="C3079" s="2" t="s">
        <v>162</v>
      </c>
      <c r="D3079" s="34" t="str">
        <f t="shared" si="48"/>
        <v>123</v>
      </c>
      <c r="E3079" s="3">
        <v>790.2</v>
      </c>
    </row>
    <row r="3080" spans="1:5" ht="14.5" x14ac:dyDescent="0.4">
      <c r="A3080" s="2" t="s">
        <v>8</v>
      </c>
      <c r="B3080" s="2" t="s">
        <v>157</v>
      </c>
      <c r="C3080" s="2" t="s">
        <v>162</v>
      </c>
      <c r="D3080" s="34" t="str">
        <f t="shared" si="48"/>
        <v>123</v>
      </c>
      <c r="E3080" s="3">
        <v>658.8</v>
      </c>
    </row>
    <row r="3081" spans="1:5" ht="14.5" x14ac:dyDescent="0.4">
      <c r="A3081" s="2" t="s">
        <v>9</v>
      </c>
      <c r="B3081" s="2" t="s">
        <v>157</v>
      </c>
      <c r="C3081" s="2" t="s">
        <v>162</v>
      </c>
      <c r="D3081" s="34" t="str">
        <f t="shared" si="48"/>
        <v>123</v>
      </c>
      <c r="E3081" s="3">
        <v>766.8</v>
      </c>
    </row>
    <row r="3082" spans="1:5" ht="14.5" x14ac:dyDescent="0.4">
      <c r="A3082" s="2" t="s">
        <v>10</v>
      </c>
      <c r="B3082" s="2" t="s">
        <v>157</v>
      </c>
      <c r="C3082" s="2" t="s">
        <v>162</v>
      </c>
      <c r="D3082" s="34" t="str">
        <f t="shared" si="48"/>
        <v>123</v>
      </c>
      <c r="E3082" s="3">
        <v>684</v>
      </c>
    </row>
    <row r="3083" spans="1:5" ht="14.5" x14ac:dyDescent="0.4">
      <c r="A3083" s="2" t="s">
        <v>11</v>
      </c>
      <c r="B3083" s="2" t="s">
        <v>157</v>
      </c>
      <c r="C3083" s="2" t="s">
        <v>162</v>
      </c>
      <c r="D3083" s="34" t="str">
        <f t="shared" si="48"/>
        <v>123</v>
      </c>
      <c r="E3083" s="3">
        <v>621</v>
      </c>
    </row>
    <row r="3084" spans="1:5" ht="14.5" x14ac:dyDescent="0.4">
      <c r="A3084" s="2" t="s">
        <v>12</v>
      </c>
      <c r="B3084" s="2" t="s">
        <v>157</v>
      </c>
      <c r="C3084" s="2" t="s">
        <v>162</v>
      </c>
      <c r="D3084" s="34" t="str">
        <f t="shared" si="48"/>
        <v>123</v>
      </c>
      <c r="E3084" s="3">
        <v>563.4</v>
      </c>
    </row>
    <row r="3085" spans="1:5" ht="14.5" x14ac:dyDescent="0.4">
      <c r="A3085" s="2" t="s">
        <v>13</v>
      </c>
      <c r="B3085" s="2" t="s">
        <v>157</v>
      </c>
      <c r="C3085" s="2" t="s">
        <v>162</v>
      </c>
      <c r="D3085" s="34" t="str">
        <f t="shared" si="48"/>
        <v>123</v>
      </c>
      <c r="E3085" s="3">
        <v>556.20000000000005</v>
      </c>
    </row>
    <row r="3086" spans="1:5" ht="14.5" x14ac:dyDescent="0.4">
      <c r="A3086" s="2" t="s">
        <v>14</v>
      </c>
      <c r="B3086" s="2" t="s">
        <v>157</v>
      </c>
      <c r="C3086" s="2" t="s">
        <v>162</v>
      </c>
      <c r="D3086" s="34" t="str">
        <f t="shared" si="48"/>
        <v>123</v>
      </c>
      <c r="E3086" s="3">
        <v>525.6</v>
      </c>
    </row>
    <row r="3087" spans="1:5" ht="14.5" x14ac:dyDescent="0.4">
      <c r="A3087" s="2" t="s">
        <v>15</v>
      </c>
      <c r="B3087" s="2" t="s">
        <v>157</v>
      </c>
      <c r="C3087" s="2" t="s">
        <v>162</v>
      </c>
      <c r="D3087" s="34" t="str">
        <f t="shared" si="48"/>
        <v>123</v>
      </c>
      <c r="E3087" s="3">
        <v>608.4</v>
      </c>
    </row>
    <row r="3088" spans="1:5" ht="14.5" x14ac:dyDescent="0.4">
      <c r="A3088" s="2" t="s">
        <v>16</v>
      </c>
      <c r="B3088" s="2" t="s">
        <v>157</v>
      </c>
      <c r="C3088" s="2" t="s">
        <v>162</v>
      </c>
      <c r="D3088" s="34" t="str">
        <f t="shared" si="48"/>
        <v>123</v>
      </c>
      <c r="E3088" s="3">
        <v>626.4</v>
      </c>
    </row>
    <row r="3089" spans="1:5" ht="14.5" x14ac:dyDescent="0.4">
      <c r="A3089" s="2" t="s">
        <v>17</v>
      </c>
      <c r="B3089" s="2" t="s">
        <v>157</v>
      </c>
      <c r="C3089" s="2" t="s">
        <v>162</v>
      </c>
      <c r="D3089" s="34" t="str">
        <f t="shared" si="48"/>
        <v>123</v>
      </c>
      <c r="E3089" s="3">
        <v>518.4</v>
      </c>
    </row>
    <row r="3090" spans="1:5" ht="14.5" x14ac:dyDescent="0.4">
      <c r="A3090" s="2" t="s">
        <v>18</v>
      </c>
      <c r="B3090" s="2" t="s">
        <v>157</v>
      </c>
      <c r="C3090" s="2" t="s">
        <v>162</v>
      </c>
      <c r="D3090" s="34" t="str">
        <f t="shared" si="48"/>
        <v>123</v>
      </c>
      <c r="E3090" s="3">
        <v>554.4</v>
      </c>
    </row>
    <row r="3091" spans="1:5" ht="14.5" x14ac:dyDescent="0.4">
      <c r="A3091" s="2" t="s">
        <v>19</v>
      </c>
      <c r="B3091" s="2" t="s">
        <v>157</v>
      </c>
      <c r="C3091" s="2" t="s">
        <v>162</v>
      </c>
      <c r="D3091" s="34" t="str">
        <f t="shared" si="48"/>
        <v>123</v>
      </c>
      <c r="E3091" s="3">
        <v>666</v>
      </c>
    </row>
    <row r="3092" spans="1:5" ht="14.5" x14ac:dyDescent="0.4">
      <c r="A3092" s="2" t="s">
        <v>20</v>
      </c>
      <c r="B3092" s="2" t="s">
        <v>157</v>
      </c>
      <c r="C3092" s="2" t="s">
        <v>162</v>
      </c>
      <c r="D3092" s="34" t="str">
        <f t="shared" si="48"/>
        <v>123</v>
      </c>
      <c r="E3092" s="3">
        <v>635.4</v>
      </c>
    </row>
    <row r="3093" spans="1:5" ht="14.5" x14ac:dyDescent="0.4">
      <c r="A3093" s="2" t="s">
        <v>21</v>
      </c>
      <c r="B3093" s="2" t="s">
        <v>157</v>
      </c>
      <c r="C3093" s="2" t="s">
        <v>162</v>
      </c>
      <c r="D3093" s="34" t="str">
        <f t="shared" si="48"/>
        <v>123</v>
      </c>
      <c r="E3093" s="3">
        <v>649.79999999999995</v>
      </c>
    </row>
    <row r="3094" spans="1:5" ht="14.5" x14ac:dyDescent="0.4">
      <c r="A3094" s="2" t="s">
        <v>22</v>
      </c>
      <c r="B3094" s="2" t="s">
        <v>157</v>
      </c>
      <c r="C3094" s="2" t="s">
        <v>162</v>
      </c>
      <c r="D3094" s="34" t="str">
        <f t="shared" si="48"/>
        <v>123</v>
      </c>
      <c r="E3094" s="3">
        <v>642.6</v>
      </c>
    </row>
    <row r="3095" spans="1:5" ht="14.5" x14ac:dyDescent="0.4">
      <c r="A3095" s="2" t="s">
        <v>23</v>
      </c>
      <c r="B3095" s="2" t="s">
        <v>157</v>
      </c>
      <c r="C3095" s="2" t="s">
        <v>162</v>
      </c>
      <c r="D3095" s="34" t="str">
        <f t="shared" si="48"/>
        <v>123</v>
      </c>
      <c r="E3095" s="3">
        <v>642.6</v>
      </c>
    </row>
    <row r="3096" spans="1:5" ht="14.5" x14ac:dyDescent="0.4">
      <c r="A3096" s="2" t="s">
        <v>24</v>
      </c>
      <c r="B3096" s="2" t="s">
        <v>157</v>
      </c>
      <c r="C3096" s="2" t="s">
        <v>162</v>
      </c>
      <c r="D3096" s="34" t="str">
        <f t="shared" si="48"/>
        <v>123</v>
      </c>
      <c r="E3096" s="3">
        <v>534.6</v>
      </c>
    </row>
    <row r="3097" spans="1:5" ht="14.5" x14ac:dyDescent="0.4">
      <c r="A3097" s="2" t="s">
        <v>25</v>
      </c>
      <c r="B3097" s="2" t="s">
        <v>157</v>
      </c>
      <c r="C3097" s="2" t="s">
        <v>162</v>
      </c>
      <c r="D3097" s="34" t="str">
        <f t="shared" si="48"/>
        <v>123</v>
      </c>
      <c r="E3097" s="3">
        <v>387</v>
      </c>
    </row>
    <row r="3098" spans="1:5" ht="14.5" x14ac:dyDescent="0.4">
      <c r="A3098" s="2" t="s">
        <v>26</v>
      </c>
      <c r="B3098" s="2" t="s">
        <v>157</v>
      </c>
      <c r="C3098" s="2" t="s">
        <v>162</v>
      </c>
      <c r="D3098" s="34" t="str">
        <f t="shared" si="48"/>
        <v>123</v>
      </c>
      <c r="E3098" s="3">
        <v>223.2</v>
      </c>
    </row>
    <row r="3099" spans="1:5" ht="14.5" x14ac:dyDescent="0.4">
      <c r="A3099" s="2" t="s">
        <v>27</v>
      </c>
      <c r="B3099" s="2" t="s">
        <v>157</v>
      </c>
      <c r="C3099" s="2" t="s">
        <v>162</v>
      </c>
      <c r="D3099" s="34" t="str">
        <f t="shared" si="48"/>
        <v>123</v>
      </c>
      <c r="E3099" s="3">
        <v>226.8</v>
      </c>
    </row>
    <row r="3100" spans="1:5" ht="14.5" x14ac:dyDescent="0.4">
      <c r="A3100" s="2" t="s">
        <v>28</v>
      </c>
      <c r="B3100" s="2" t="s">
        <v>157</v>
      </c>
      <c r="C3100" s="2" t="s">
        <v>162</v>
      </c>
      <c r="D3100" s="34" t="str">
        <f t="shared" si="48"/>
        <v>123</v>
      </c>
      <c r="E3100" s="3">
        <v>257.39999999999998</v>
      </c>
    </row>
    <row r="3101" spans="1:5" ht="14.5" x14ac:dyDescent="0.4">
      <c r="A3101" s="2" t="s">
        <v>29</v>
      </c>
      <c r="B3101" s="2" t="s">
        <v>157</v>
      </c>
      <c r="C3101" s="2" t="s">
        <v>162</v>
      </c>
      <c r="D3101" s="34" t="str">
        <f t="shared" si="48"/>
        <v>123</v>
      </c>
      <c r="E3101" s="3">
        <v>234</v>
      </c>
    </row>
    <row r="3102" spans="1:5" ht="14.5" x14ac:dyDescent="0.4">
      <c r="A3102" s="2" t="s">
        <v>30</v>
      </c>
      <c r="B3102" s="2" t="s">
        <v>157</v>
      </c>
      <c r="C3102" s="2" t="s">
        <v>162</v>
      </c>
      <c r="D3102" s="34" t="str">
        <f t="shared" si="48"/>
        <v>123</v>
      </c>
      <c r="E3102" s="3">
        <v>253.8</v>
      </c>
    </row>
    <row r="3103" spans="1:5" ht="14.5" x14ac:dyDescent="0.4">
      <c r="A3103" s="2" t="s">
        <v>31</v>
      </c>
      <c r="B3103" s="2" t="s">
        <v>157</v>
      </c>
      <c r="C3103" s="2" t="s">
        <v>162</v>
      </c>
      <c r="D3103" s="34" t="str">
        <f t="shared" si="48"/>
        <v>123</v>
      </c>
      <c r="E3103" s="3">
        <v>243</v>
      </c>
    </row>
    <row r="3104" spans="1:5" ht="14.5" x14ac:dyDescent="0.4">
      <c r="A3104" s="2" t="s">
        <v>32</v>
      </c>
      <c r="B3104" s="2" t="s">
        <v>157</v>
      </c>
      <c r="C3104" s="2" t="s">
        <v>162</v>
      </c>
      <c r="D3104" s="34" t="str">
        <f t="shared" si="48"/>
        <v>123</v>
      </c>
      <c r="E3104" s="3">
        <v>279</v>
      </c>
    </row>
    <row r="3105" spans="1:5" ht="14.5" x14ac:dyDescent="0.4">
      <c r="A3105" s="2" t="s">
        <v>33</v>
      </c>
      <c r="B3105" s="2" t="s">
        <v>157</v>
      </c>
      <c r="C3105" s="2" t="s">
        <v>162</v>
      </c>
      <c r="D3105" s="34" t="str">
        <f t="shared" si="48"/>
        <v>123</v>
      </c>
      <c r="E3105" s="3">
        <v>304.2</v>
      </c>
    </row>
    <row r="3106" spans="1:5" ht="14.5" x14ac:dyDescent="0.4">
      <c r="A3106" s="2" t="s">
        <v>34</v>
      </c>
      <c r="B3106" s="2" t="s">
        <v>157</v>
      </c>
      <c r="C3106" s="2" t="s">
        <v>162</v>
      </c>
      <c r="D3106" s="34" t="str">
        <f t="shared" si="48"/>
        <v>123</v>
      </c>
      <c r="E3106" s="3">
        <v>284.39999999999998</v>
      </c>
    </row>
    <row r="3107" spans="1:5" ht="14.5" x14ac:dyDescent="0.4">
      <c r="A3107" s="2" t="s">
        <v>35</v>
      </c>
      <c r="B3107" s="2" t="s">
        <v>157</v>
      </c>
      <c r="C3107" s="2" t="s">
        <v>162</v>
      </c>
      <c r="D3107" s="34" t="str">
        <f t="shared" si="48"/>
        <v>123</v>
      </c>
      <c r="E3107" s="3">
        <v>324</v>
      </c>
    </row>
    <row r="3108" spans="1:5" ht="14.5" x14ac:dyDescent="0.4">
      <c r="A3108" s="2" t="s">
        <v>4</v>
      </c>
      <c r="B3108" s="2" t="s">
        <v>157</v>
      </c>
      <c r="C3108" s="2" t="s">
        <v>163</v>
      </c>
      <c r="D3108" s="34" t="str">
        <f t="shared" si="48"/>
        <v>123</v>
      </c>
      <c r="E3108" s="3">
        <v>220</v>
      </c>
    </row>
    <row r="3109" spans="1:5" ht="14.5" x14ac:dyDescent="0.4">
      <c r="A3109" s="2" t="s">
        <v>7</v>
      </c>
      <c r="B3109" s="2" t="s">
        <v>157</v>
      </c>
      <c r="C3109" s="2" t="s">
        <v>163</v>
      </c>
      <c r="D3109" s="34" t="str">
        <f t="shared" si="48"/>
        <v>123</v>
      </c>
      <c r="E3109" s="3">
        <v>208.4</v>
      </c>
    </row>
    <row r="3110" spans="1:5" ht="14.5" x14ac:dyDescent="0.4">
      <c r="A3110" s="2" t="s">
        <v>8</v>
      </c>
      <c r="B3110" s="2" t="s">
        <v>157</v>
      </c>
      <c r="C3110" s="2" t="s">
        <v>163</v>
      </c>
      <c r="D3110" s="34" t="str">
        <f t="shared" si="48"/>
        <v>123</v>
      </c>
      <c r="E3110" s="3">
        <v>182.8</v>
      </c>
    </row>
    <row r="3111" spans="1:5" ht="14.5" x14ac:dyDescent="0.4">
      <c r="A3111" s="2" t="s">
        <v>9</v>
      </c>
      <c r="B3111" s="2" t="s">
        <v>157</v>
      </c>
      <c r="C3111" s="2" t="s">
        <v>163</v>
      </c>
      <c r="D3111" s="34" t="str">
        <f t="shared" si="48"/>
        <v>123</v>
      </c>
      <c r="E3111" s="3">
        <v>236.2</v>
      </c>
    </row>
    <row r="3112" spans="1:5" ht="14.5" x14ac:dyDescent="0.4">
      <c r="A3112" s="2" t="s">
        <v>10</v>
      </c>
      <c r="B3112" s="2" t="s">
        <v>157</v>
      </c>
      <c r="C3112" s="2" t="s">
        <v>163</v>
      </c>
      <c r="D3112" s="34" t="str">
        <f t="shared" si="48"/>
        <v>123</v>
      </c>
      <c r="E3112" s="3">
        <v>258.60000000000002</v>
      </c>
    </row>
    <row r="3113" spans="1:5" ht="14.5" x14ac:dyDescent="0.4">
      <c r="A3113" s="2" t="s">
        <v>11</v>
      </c>
      <c r="B3113" s="2" t="s">
        <v>157</v>
      </c>
      <c r="C3113" s="2" t="s">
        <v>163</v>
      </c>
      <c r="D3113" s="34" t="str">
        <f t="shared" si="48"/>
        <v>123</v>
      </c>
      <c r="E3113" s="3">
        <v>215.2</v>
      </c>
    </row>
    <row r="3114" spans="1:5" ht="14.5" x14ac:dyDescent="0.4">
      <c r="A3114" s="2" t="s">
        <v>12</v>
      </c>
      <c r="B3114" s="2" t="s">
        <v>157</v>
      </c>
      <c r="C3114" s="2" t="s">
        <v>163</v>
      </c>
      <c r="D3114" s="34" t="str">
        <f t="shared" si="48"/>
        <v>123</v>
      </c>
      <c r="E3114" s="3">
        <v>206.2</v>
      </c>
    </row>
    <row r="3115" spans="1:5" ht="14.5" x14ac:dyDescent="0.4">
      <c r="A3115" s="2" t="s">
        <v>13</v>
      </c>
      <c r="B3115" s="2" t="s">
        <v>157</v>
      </c>
      <c r="C3115" s="2" t="s">
        <v>163</v>
      </c>
      <c r="D3115" s="34" t="str">
        <f t="shared" si="48"/>
        <v>123</v>
      </c>
      <c r="E3115" s="3">
        <v>187.6</v>
      </c>
    </row>
    <row r="3116" spans="1:5" ht="14.5" x14ac:dyDescent="0.4">
      <c r="A3116" s="2" t="s">
        <v>14</v>
      </c>
      <c r="B3116" s="2" t="s">
        <v>157</v>
      </c>
      <c r="C3116" s="2" t="s">
        <v>163</v>
      </c>
      <c r="D3116" s="34" t="str">
        <f t="shared" si="48"/>
        <v>123</v>
      </c>
      <c r="E3116" s="3">
        <v>181</v>
      </c>
    </row>
    <row r="3117" spans="1:5" ht="14.5" x14ac:dyDescent="0.4">
      <c r="A3117" s="2" t="s">
        <v>15</v>
      </c>
      <c r="B3117" s="2" t="s">
        <v>157</v>
      </c>
      <c r="C3117" s="2" t="s">
        <v>163</v>
      </c>
      <c r="D3117" s="34" t="str">
        <f t="shared" si="48"/>
        <v>123</v>
      </c>
      <c r="E3117" s="3">
        <v>200.4</v>
      </c>
    </row>
    <row r="3118" spans="1:5" ht="14.5" x14ac:dyDescent="0.4">
      <c r="A3118" s="2" t="s">
        <v>16</v>
      </c>
      <c r="B3118" s="2" t="s">
        <v>157</v>
      </c>
      <c r="C3118" s="2" t="s">
        <v>163</v>
      </c>
      <c r="D3118" s="34" t="str">
        <f t="shared" ref="D3118:D3181" si="49">MID(B3118,2,3)</f>
        <v>123</v>
      </c>
      <c r="E3118" s="3">
        <v>235.4</v>
      </c>
    </row>
    <row r="3119" spans="1:5" ht="14.5" x14ac:dyDescent="0.4">
      <c r="A3119" s="2" t="s">
        <v>17</v>
      </c>
      <c r="B3119" s="2" t="s">
        <v>157</v>
      </c>
      <c r="C3119" s="2" t="s">
        <v>163</v>
      </c>
      <c r="D3119" s="34" t="str">
        <f t="shared" si="49"/>
        <v>123</v>
      </c>
      <c r="E3119" s="3">
        <v>182.6</v>
      </c>
    </row>
    <row r="3120" spans="1:5" ht="14.5" x14ac:dyDescent="0.4">
      <c r="A3120" s="2" t="s">
        <v>18</v>
      </c>
      <c r="B3120" s="2" t="s">
        <v>157</v>
      </c>
      <c r="C3120" s="2" t="s">
        <v>163</v>
      </c>
      <c r="D3120" s="34" t="str">
        <f t="shared" si="49"/>
        <v>123</v>
      </c>
      <c r="E3120" s="3">
        <v>187.2</v>
      </c>
    </row>
    <row r="3121" spans="1:5" ht="14.5" x14ac:dyDescent="0.4">
      <c r="A3121" s="2" t="s">
        <v>19</v>
      </c>
      <c r="B3121" s="2" t="s">
        <v>157</v>
      </c>
      <c r="C3121" s="2" t="s">
        <v>163</v>
      </c>
      <c r="D3121" s="34" t="str">
        <f t="shared" si="49"/>
        <v>123</v>
      </c>
      <c r="E3121" s="3">
        <v>211.2</v>
      </c>
    </row>
    <row r="3122" spans="1:5" ht="14.5" x14ac:dyDescent="0.4">
      <c r="A3122" s="2" t="s">
        <v>20</v>
      </c>
      <c r="B3122" s="2" t="s">
        <v>157</v>
      </c>
      <c r="C3122" s="2" t="s">
        <v>163</v>
      </c>
      <c r="D3122" s="34" t="str">
        <f t="shared" si="49"/>
        <v>123</v>
      </c>
      <c r="E3122" s="3">
        <v>198.6</v>
      </c>
    </row>
    <row r="3123" spans="1:5" ht="14.5" x14ac:dyDescent="0.4">
      <c r="A3123" s="2" t="s">
        <v>21</v>
      </c>
      <c r="B3123" s="2" t="s">
        <v>157</v>
      </c>
      <c r="C3123" s="2" t="s">
        <v>163</v>
      </c>
      <c r="D3123" s="34" t="str">
        <f t="shared" si="49"/>
        <v>123</v>
      </c>
      <c r="E3123" s="3">
        <v>163.19999999999999</v>
      </c>
    </row>
    <row r="3124" spans="1:5" ht="14.5" x14ac:dyDescent="0.4">
      <c r="A3124" s="2" t="s">
        <v>22</v>
      </c>
      <c r="B3124" s="2" t="s">
        <v>157</v>
      </c>
      <c r="C3124" s="2" t="s">
        <v>163</v>
      </c>
      <c r="D3124" s="34" t="str">
        <f t="shared" si="49"/>
        <v>123</v>
      </c>
      <c r="E3124" s="3">
        <v>187.6</v>
      </c>
    </row>
    <row r="3125" spans="1:5" ht="14.5" x14ac:dyDescent="0.4">
      <c r="A3125" s="2" t="s">
        <v>23</v>
      </c>
      <c r="B3125" s="2" t="s">
        <v>157</v>
      </c>
      <c r="C3125" s="2" t="s">
        <v>163</v>
      </c>
      <c r="D3125" s="34" t="str">
        <f t="shared" si="49"/>
        <v>123</v>
      </c>
      <c r="E3125" s="3">
        <v>170.4</v>
      </c>
    </row>
    <row r="3126" spans="1:5" ht="14.5" x14ac:dyDescent="0.4">
      <c r="A3126" s="2" t="s">
        <v>24</v>
      </c>
      <c r="B3126" s="2" t="s">
        <v>157</v>
      </c>
      <c r="C3126" s="2" t="s">
        <v>163</v>
      </c>
      <c r="D3126" s="34" t="str">
        <f t="shared" si="49"/>
        <v>123</v>
      </c>
      <c r="E3126" s="3">
        <v>174</v>
      </c>
    </row>
    <row r="3127" spans="1:5" ht="14.5" x14ac:dyDescent="0.4">
      <c r="A3127" s="2" t="s">
        <v>25</v>
      </c>
      <c r="B3127" s="2" t="s">
        <v>157</v>
      </c>
      <c r="C3127" s="2" t="s">
        <v>163</v>
      </c>
      <c r="D3127" s="34" t="str">
        <f t="shared" si="49"/>
        <v>123</v>
      </c>
      <c r="E3127" s="3">
        <v>133.4</v>
      </c>
    </row>
    <row r="3128" spans="1:5" ht="14.5" x14ac:dyDescent="0.4">
      <c r="A3128" s="2" t="s">
        <v>26</v>
      </c>
      <c r="B3128" s="2" t="s">
        <v>157</v>
      </c>
      <c r="C3128" s="2" t="s">
        <v>163</v>
      </c>
      <c r="D3128" s="34" t="str">
        <f t="shared" si="49"/>
        <v>123</v>
      </c>
      <c r="E3128" s="3">
        <v>168</v>
      </c>
    </row>
    <row r="3129" spans="1:5" ht="14.5" x14ac:dyDescent="0.4">
      <c r="A3129" s="2" t="s">
        <v>27</v>
      </c>
      <c r="B3129" s="2" t="s">
        <v>157</v>
      </c>
      <c r="C3129" s="2" t="s">
        <v>163</v>
      </c>
      <c r="D3129" s="34" t="str">
        <f t="shared" si="49"/>
        <v>123</v>
      </c>
      <c r="E3129" s="3">
        <v>153.6</v>
      </c>
    </row>
    <row r="3130" spans="1:5" ht="14.5" x14ac:dyDescent="0.4">
      <c r="A3130" s="2" t="s">
        <v>28</v>
      </c>
      <c r="B3130" s="2" t="s">
        <v>157</v>
      </c>
      <c r="C3130" s="2" t="s">
        <v>163</v>
      </c>
      <c r="D3130" s="34" t="str">
        <f t="shared" si="49"/>
        <v>123</v>
      </c>
      <c r="E3130" s="3">
        <v>183.2</v>
      </c>
    </row>
    <row r="3131" spans="1:5" ht="14.5" x14ac:dyDescent="0.4">
      <c r="A3131" s="2" t="s">
        <v>29</v>
      </c>
      <c r="B3131" s="2" t="s">
        <v>157</v>
      </c>
      <c r="C3131" s="2" t="s">
        <v>163</v>
      </c>
      <c r="D3131" s="34" t="str">
        <f t="shared" si="49"/>
        <v>123</v>
      </c>
      <c r="E3131" s="3">
        <v>205.2</v>
      </c>
    </row>
    <row r="3132" spans="1:5" ht="14.5" x14ac:dyDescent="0.4">
      <c r="A3132" s="2" t="s">
        <v>30</v>
      </c>
      <c r="B3132" s="2" t="s">
        <v>157</v>
      </c>
      <c r="C3132" s="2" t="s">
        <v>163</v>
      </c>
      <c r="D3132" s="34" t="str">
        <f t="shared" si="49"/>
        <v>123</v>
      </c>
      <c r="E3132" s="3">
        <v>207.2</v>
      </c>
    </row>
    <row r="3133" spans="1:5" ht="14.5" x14ac:dyDescent="0.4">
      <c r="A3133" s="2" t="s">
        <v>31</v>
      </c>
      <c r="B3133" s="2" t="s">
        <v>157</v>
      </c>
      <c r="C3133" s="2" t="s">
        <v>163</v>
      </c>
      <c r="D3133" s="34" t="str">
        <f t="shared" si="49"/>
        <v>123</v>
      </c>
      <c r="E3133" s="3">
        <v>204</v>
      </c>
    </row>
    <row r="3134" spans="1:5" ht="14.5" x14ac:dyDescent="0.4">
      <c r="A3134" s="2" t="s">
        <v>32</v>
      </c>
      <c r="B3134" s="2" t="s">
        <v>157</v>
      </c>
      <c r="C3134" s="2" t="s">
        <v>163</v>
      </c>
      <c r="D3134" s="34" t="str">
        <f t="shared" si="49"/>
        <v>123</v>
      </c>
      <c r="E3134" s="3">
        <v>170.6</v>
      </c>
    </row>
    <row r="3135" spans="1:5" ht="14.5" x14ac:dyDescent="0.4">
      <c r="A3135" s="2" t="s">
        <v>33</v>
      </c>
      <c r="B3135" s="2" t="s">
        <v>157</v>
      </c>
      <c r="C3135" s="2" t="s">
        <v>163</v>
      </c>
      <c r="D3135" s="34" t="str">
        <f t="shared" si="49"/>
        <v>123</v>
      </c>
      <c r="E3135" s="3">
        <v>194.2</v>
      </c>
    </row>
    <row r="3136" spans="1:5" ht="14.5" x14ac:dyDescent="0.4">
      <c r="A3136" s="2" t="s">
        <v>34</v>
      </c>
      <c r="B3136" s="2" t="s">
        <v>157</v>
      </c>
      <c r="C3136" s="2" t="s">
        <v>163</v>
      </c>
      <c r="D3136" s="34" t="str">
        <f t="shared" si="49"/>
        <v>123</v>
      </c>
      <c r="E3136" s="3">
        <v>213.6</v>
      </c>
    </row>
    <row r="3137" spans="1:5" ht="14.5" x14ac:dyDescent="0.4">
      <c r="A3137" s="2" t="s">
        <v>35</v>
      </c>
      <c r="B3137" s="2" t="s">
        <v>157</v>
      </c>
      <c r="C3137" s="2" t="s">
        <v>163</v>
      </c>
      <c r="D3137" s="34" t="str">
        <f t="shared" si="49"/>
        <v>123</v>
      </c>
      <c r="E3137" s="3">
        <v>229</v>
      </c>
    </row>
    <row r="3138" spans="1:5" ht="14.5" x14ac:dyDescent="0.4">
      <c r="A3138" s="2" t="s">
        <v>4</v>
      </c>
      <c r="B3138" s="2" t="s">
        <v>157</v>
      </c>
      <c r="C3138" s="2" t="s">
        <v>164</v>
      </c>
      <c r="D3138" s="34" t="str">
        <f t="shared" si="49"/>
        <v>123</v>
      </c>
      <c r="E3138" s="3">
        <v>76.400000000000006</v>
      </c>
    </row>
    <row r="3139" spans="1:5" ht="14.5" x14ac:dyDescent="0.4">
      <c r="A3139" s="2" t="s">
        <v>7</v>
      </c>
      <c r="B3139" s="2" t="s">
        <v>157</v>
      </c>
      <c r="C3139" s="2" t="s">
        <v>164</v>
      </c>
      <c r="D3139" s="34" t="str">
        <f t="shared" si="49"/>
        <v>123</v>
      </c>
      <c r="E3139" s="3">
        <v>82</v>
      </c>
    </row>
    <row r="3140" spans="1:5" ht="14.5" x14ac:dyDescent="0.4">
      <c r="A3140" s="2" t="s">
        <v>8</v>
      </c>
      <c r="B3140" s="2" t="s">
        <v>157</v>
      </c>
      <c r="C3140" s="2" t="s">
        <v>164</v>
      </c>
      <c r="D3140" s="34" t="str">
        <f t="shared" si="49"/>
        <v>123</v>
      </c>
      <c r="E3140" s="3">
        <v>90.7</v>
      </c>
    </row>
    <row r="3141" spans="1:5" ht="14.5" x14ac:dyDescent="0.4">
      <c r="A3141" s="2" t="s">
        <v>9</v>
      </c>
      <c r="B3141" s="2" t="s">
        <v>157</v>
      </c>
      <c r="C3141" s="2" t="s">
        <v>164</v>
      </c>
      <c r="D3141" s="34" t="str">
        <f t="shared" si="49"/>
        <v>123</v>
      </c>
      <c r="E3141" s="3">
        <v>41.4</v>
      </c>
    </row>
    <row r="3142" spans="1:5" ht="14.5" x14ac:dyDescent="0.4">
      <c r="A3142" s="2" t="s">
        <v>10</v>
      </c>
      <c r="B3142" s="2" t="s">
        <v>157</v>
      </c>
      <c r="C3142" s="2" t="s">
        <v>164</v>
      </c>
      <c r="D3142" s="34" t="str">
        <f t="shared" si="49"/>
        <v>123</v>
      </c>
      <c r="E3142" s="3">
        <v>25.6</v>
      </c>
    </row>
    <row r="3143" spans="1:5" ht="14.5" x14ac:dyDescent="0.4">
      <c r="A3143" s="2" t="s">
        <v>11</v>
      </c>
      <c r="B3143" s="2" t="s">
        <v>157</v>
      </c>
      <c r="C3143" s="2" t="s">
        <v>164</v>
      </c>
      <c r="D3143" s="34" t="str">
        <f t="shared" si="49"/>
        <v>123</v>
      </c>
      <c r="E3143" s="3">
        <v>43.4</v>
      </c>
    </row>
    <row r="3144" spans="1:5" ht="14.5" x14ac:dyDescent="0.4">
      <c r="A3144" s="2" t="s">
        <v>12</v>
      </c>
      <c r="B3144" s="2" t="s">
        <v>157</v>
      </c>
      <c r="C3144" s="2" t="s">
        <v>164</v>
      </c>
      <c r="D3144" s="34" t="str">
        <f t="shared" si="49"/>
        <v>123</v>
      </c>
      <c r="E3144" s="3">
        <v>72.7</v>
      </c>
    </row>
    <row r="3145" spans="1:5" ht="14.5" x14ac:dyDescent="0.4">
      <c r="A3145" s="2" t="s">
        <v>13</v>
      </c>
      <c r="B3145" s="2" t="s">
        <v>157</v>
      </c>
      <c r="C3145" s="2" t="s">
        <v>164</v>
      </c>
      <c r="D3145" s="34" t="str">
        <f t="shared" si="49"/>
        <v>123</v>
      </c>
      <c r="E3145" s="3">
        <v>30.6</v>
      </c>
    </row>
    <row r="3146" spans="1:5" ht="14.5" x14ac:dyDescent="0.4">
      <c r="A3146" s="2" t="s">
        <v>14</v>
      </c>
      <c r="B3146" s="2" t="s">
        <v>157</v>
      </c>
      <c r="C3146" s="2" t="s">
        <v>164</v>
      </c>
      <c r="D3146" s="34" t="str">
        <f t="shared" si="49"/>
        <v>123</v>
      </c>
      <c r="E3146" s="3">
        <v>61.3</v>
      </c>
    </row>
    <row r="3147" spans="1:5" ht="14.5" x14ac:dyDescent="0.4">
      <c r="A3147" s="2" t="s">
        <v>15</v>
      </c>
      <c r="B3147" s="2" t="s">
        <v>157</v>
      </c>
      <c r="C3147" s="2" t="s">
        <v>164</v>
      </c>
      <c r="D3147" s="34" t="str">
        <f t="shared" si="49"/>
        <v>123</v>
      </c>
      <c r="E3147" s="3">
        <v>61.6</v>
      </c>
    </row>
    <row r="3148" spans="1:5" ht="14.5" x14ac:dyDescent="0.4">
      <c r="A3148" s="2" t="s">
        <v>16</v>
      </c>
      <c r="B3148" s="2" t="s">
        <v>157</v>
      </c>
      <c r="C3148" s="2" t="s">
        <v>164</v>
      </c>
      <c r="D3148" s="34" t="str">
        <f t="shared" si="49"/>
        <v>123</v>
      </c>
      <c r="E3148" s="3">
        <v>39.1</v>
      </c>
    </row>
    <row r="3149" spans="1:5" ht="14.5" x14ac:dyDescent="0.4">
      <c r="A3149" s="2" t="s">
        <v>17</v>
      </c>
      <c r="B3149" s="2" t="s">
        <v>157</v>
      </c>
      <c r="C3149" s="2" t="s">
        <v>164</v>
      </c>
      <c r="D3149" s="34" t="str">
        <f t="shared" si="49"/>
        <v>123</v>
      </c>
      <c r="E3149" s="3">
        <v>45.6</v>
      </c>
    </row>
    <row r="3150" spans="1:5" ht="14.5" x14ac:dyDescent="0.4">
      <c r="A3150" s="2" t="s">
        <v>18</v>
      </c>
      <c r="B3150" s="2" t="s">
        <v>157</v>
      </c>
      <c r="C3150" s="2" t="s">
        <v>164</v>
      </c>
      <c r="D3150" s="34" t="str">
        <f t="shared" si="49"/>
        <v>123</v>
      </c>
      <c r="E3150" s="3">
        <v>46</v>
      </c>
    </row>
    <row r="3151" spans="1:5" ht="14.5" x14ac:dyDescent="0.4">
      <c r="A3151" s="2" t="s">
        <v>19</v>
      </c>
      <c r="B3151" s="2" t="s">
        <v>157</v>
      </c>
      <c r="C3151" s="2" t="s">
        <v>164</v>
      </c>
      <c r="D3151" s="34" t="str">
        <f t="shared" si="49"/>
        <v>123</v>
      </c>
      <c r="E3151" s="3">
        <v>20.399999999999999</v>
      </c>
    </row>
    <row r="3152" spans="1:5" ht="14.5" x14ac:dyDescent="0.4">
      <c r="A3152" s="2" t="s">
        <v>4</v>
      </c>
      <c r="B3152" s="2" t="s">
        <v>157</v>
      </c>
      <c r="C3152" s="2" t="s">
        <v>165</v>
      </c>
      <c r="D3152" s="34" t="str">
        <f t="shared" si="49"/>
        <v>123</v>
      </c>
      <c r="E3152" s="3">
        <v>302.39999999999998</v>
      </c>
    </row>
    <row r="3153" spans="1:5" ht="14.5" x14ac:dyDescent="0.4">
      <c r="A3153" s="2" t="s">
        <v>7</v>
      </c>
      <c r="B3153" s="2" t="s">
        <v>157</v>
      </c>
      <c r="C3153" s="2" t="s">
        <v>165</v>
      </c>
      <c r="D3153" s="34" t="str">
        <f t="shared" si="49"/>
        <v>123</v>
      </c>
      <c r="E3153" s="3">
        <v>339.6</v>
      </c>
    </row>
    <row r="3154" spans="1:5" ht="14.5" x14ac:dyDescent="0.4">
      <c r="A3154" s="2" t="s">
        <v>8</v>
      </c>
      <c r="B3154" s="2" t="s">
        <v>157</v>
      </c>
      <c r="C3154" s="2" t="s">
        <v>165</v>
      </c>
      <c r="D3154" s="34" t="str">
        <f t="shared" si="49"/>
        <v>123</v>
      </c>
      <c r="E3154" s="3">
        <v>291.60000000000002</v>
      </c>
    </row>
    <row r="3155" spans="1:5" ht="14.5" x14ac:dyDescent="0.4">
      <c r="A3155" s="2" t="s">
        <v>9</v>
      </c>
      <c r="B3155" s="2" t="s">
        <v>157</v>
      </c>
      <c r="C3155" s="2" t="s">
        <v>165</v>
      </c>
      <c r="D3155" s="34" t="str">
        <f t="shared" si="49"/>
        <v>123</v>
      </c>
      <c r="E3155" s="3">
        <v>306</v>
      </c>
    </row>
    <row r="3156" spans="1:5" ht="14.5" x14ac:dyDescent="0.4">
      <c r="A3156" s="2" t="s">
        <v>10</v>
      </c>
      <c r="B3156" s="2" t="s">
        <v>157</v>
      </c>
      <c r="C3156" s="2" t="s">
        <v>165</v>
      </c>
      <c r="D3156" s="34" t="str">
        <f t="shared" si="49"/>
        <v>123</v>
      </c>
      <c r="E3156" s="3">
        <v>293.39999999999998</v>
      </c>
    </row>
    <row r="3157" spans="1:5" ht="14.5" x14ac:dyDescent="0.4">
      <c r="A3157" s="2" t="s">
        <v>11</v>
      </c>
      <c r="B3157" s="2" t="s">
        <v>157</v>
      </c>
      <c r="C3157" s="2" t="s">
        <v>165</v>
      </c>
      <c r="D3157" s="34" t="str">
        <f t="shared" si="49"/>
        <v>123</v>
      </c>
      <c r="E3157" s="3">
        <v>289.8</v>
      </c>
    </row>
    <row r="3158" spans="1:5" ht="14.5" x14ac:dyDescent="0.4">
      <c r="A3158" s="2" t="s">
        <v>12</v>
      </c>
      <c r="B3158" s="2" t="s">
        <v>157</v>
      </c>
      <c r="C3158" s="2" t="s">
        <v>165</v>
      </c>
      <c r="D3158" s="34" t="str">
        <f t="shared" si="49"/>
        <v>123</v>
      </c>
      <c r="E3158" s="3">
        <v>334.8</v>
      </c>
    </row>
    <row r="3159" spans="1:5" ht="14.5" x14ac:dyDescent="0.4">
      <c r="A3159" s="2" t="s">
        <v>13</v>
      </c>
      <c r="B3159" s="2" t="s">
        <v>157</v>
      </c>
      <c r="C3159" s="2" t="s">
        <v>165</v>
      </c>
      <c r="D3159" s="34" t="str">
        <f t="shared" si="49"/>
        <v>123</v>
      </c>
      <c r="E3159" s="3">
        <v>255.6</v>
      </c>
    </row>
    <row r="3160" spans="1:5" ht="14.5" x14ac:dyDescent="0.4">
      <c r="A3160" s="2" t="s">
        <v>14</v>
      </c>
      <c r="B3160" s="2" t="s">
        <v>157</v>
      </c>
      <c r="C3160" s="2" t="s">
        <v>165</v>
      </c>
      <c r="D3160" s="34" t="str">
        <f t="shared" si="49"/>
        <v>123</v>
      </c>
      <c r="E3160" s="3">
        <v>297</v>
      </c>
    </row>
    <row r="3161" spans="1:5" ht="14.5" x14ac:dyDescent="0.4">
      <c r="A3161" s="2" t="s">
        <v>15</v>
      </c>
      <c r="B3161" s="2" t="s">
        <v>157</v>
      </c>
      <c r="C3161" s="2" t="s">
        <v>165</v>
      </c>
      <c r="D3161" s="34" t="str">
        <f t="shared" si="49"/>
        <v>123</v>
      </c>
      <c r="E3161" s="3">
        <v>252</v>
      </c>
    </row>
    <row r="3162" spans="1:5" ht="14.5" x14ac:dyDescent="0.4">
      <c r="A3162" s="2" t="s">
        <v>16</v>
      </c>
      <c r="B3162" s="2" t="s">
        <v>157</v>
      </c>
      <c r="C3162" s="2" t="s">
        <v>165</v>
      </c>
      <c r="D3162" s="34" t="str">
        <f t="shared" si="49"/>
        <v>123</v>
      </c>
      <c r="E3162" s="3">
        <v>253.8</v>
      </c>
    </row>
    <row r="3163" spans="1:5" ht="14.5" x14ac:dyDescent="0.4">
      <c r="A3163" s="2" t="s">
        <v>17</v>
      </c>
      <c r="B3163" s="2" t="s">
        <v>157</v>
      </c>
      <c r="C3163" s="2" t="s">
        <v>165</v>
      </c>
      <c r="D3163" s="34" t="str">
        <f t="shared" si="49"/>
        <v>123</v>
      </c>
      <c r="E3163" s="3">
        <v>243</v>
      </c>
    </row>
    <row r="3164" spans="1:5" ht="14.5" x14ac:dyDescent="0.4">
      <c r="A3164" s="2" t="s">
        <v>18</v>
      </c>
      <c r="B3164" s="2" t="s">
        <v>157</v>
      </c>
      <c r="C3164" s="2" t="s">
        <v>165</v>
      </c>
      <c r="D3164" s="34" t="str">
        <f t="shared" si="49"/>
        <v>123</v>
      </c>
      <c r="E3164" s="3">
        <v>244.8</v>
      </c>
    </row>
    <row r="3165" spans="1:5" ht="14.5" x14ac:dyDescent="0.4">
      <c r="A3165" s="2" t="s">
        <v>19</v>
      </c>
      <c r="B3165" s="2" t="s">
        <v>157</v>
      </c>
      <c r="C3165" s="2" t="s">
        <v>165</v>
      </c>
      <c r="D3165" s="34" t="str">
        <f t="shared" si="49"/>
        <v>123</v>
      </c>
      <c r="E3165" s="3">
        <v>252</v>
      </c>
    </row>
    <row r="3166" spans="1:5" ht="14.5" x14ac:dyDescent="0.4">
      <c r="A3166" s="2" t="s">
        <v>20</v>
      </c>
      <c r="B3166" s="2" t="s">
        <v>157</v>
      </c>
      <c r="C3166" s="2" t="s">
        <v>165</v>
      </c>
      <c r="D3166" s="34" t="str">
        <f t="shared" si="49"/>
        <v>123</v>
      </c>
      <c r="E3166" s="3">
        <v>219.6</v>
      </c>
    </row>
    <row r="3167" spans="1:5" ht="14.5" x14ac:dyDescent="0.4">
      <c r="A3167" s="2" t="s">
        <v>21</v>
      </c>
      <c r="B3167" s="2" t="s">
        <v>157</v>
      </c>
      <c r="C3167" s="2" t="s">
        <v>165</v>
      </c>
      <c r="D3167" s="34" t="str">
        <f t="shared" si="49"/>
        <v>123</v>
      </c>
      <c r="E3167" s="3">
        <v>219.6</v>
      </c>
    </row>
    <row r="3168" spans="1:5" ht="14.5" x14ac:dyDescent="0.4">
      <c r="A3168" s="2" t="s">
        <v>22</v>
      </c>
      <c r="B3168" s="2" t="s">
        <v>157</v>
      </c>
      <c r="C3168" s="2" t="s">
        <v>165</v>
      </c>
      <c r="D3168" s="34" t="str">
        <f t="shared" si="49"/>
        <v>123</v>
      </c>
      <c r="E3168" s="3">
        <v>253.8</v>
      </c>
    </row>
    <row r="3169" spans="1:5" ht="14.5" x14ac:dyDescent="0.4">
      <c r="A3169" s="2" t="s">
        <v>23</v>
      </c>
      <c r="B3169" s="2" t="s">
        <v>157</v>
      </c>
      <c r="C3169" s="2" t="s">
        <v>165</v>
      </c>
      <c r="D3169" s="34" t="str">
        <f t="shared" si="49"/>
        <v>123</v>
      </c>
      <c r="E3169" s="3">
        <v>284.39999999999998</v>
      </c>
    </row>
    <row r="3170" spans="1:5" ht="14.5" x14ac:dyDescent="0.4">
      <c r="A3170" s="2" t="s">
        <v>24</v>
      </c>
      <c r="B3170" s="2" t="s">
        <v>157</v>
      </c>
      <c r="C3170" s="2" t="s">
        <v>165</v>
      </c>
      <c r="D3170" s="34" t="str">
        <f t="shared" si="49"/>
        <v>123</v>
      </c>
      <c r="E3170" s="3">
        <v>257.39999999999998</v>
      </c>
    </row>
    <row r="3171" spans="1:5" ht="14.5" x14ac:dyDescent="0.4">
      <c r="A3171" s="2" t="s">
        <v>25</v>
      </c>
      <c r="B3171" s="2" t="s">
        <v>157</v>
      </c>
      <c r="C3171" s="2" t="s">
        <v>165</v>
      </c>
      <c r="D3171" s="34" t="str">
        <f t="shared" si="49"/>
        <v>123</v>
      </c>
      <c r="E3171" s="3">
        <v>181.8</v>
      </c>
    </row>
    <row r="3172" spans="1:5" ht="14.5" x14ac:dyDescent="0.4">
      <c r="A3172" s="2" t="s">
        <v>26</v>
      </c>
      <c r="B3172" s="2" t="s">
        <v>157</v>
      </c>
      <c r="C3172" s="2" t="s">
        <v>165</v>
      </c>
      <c r="D3172" s="34" t="str">
        <f t="shared" si="49"/>
        <v>123</v>
      </c>
      <c r="E3172" s="3">
        <v>279</v>
      </c>
    </row>
    <row r="3173" spans="1:5" ht="14.5" x14ac:dyDescent="0.4">
      <c r="A3173" s="2" t="s">
        <v>27</v>
      </c>
      <c r="B3173" s="2" t="s">
        <v>157</v>
      </c>
      <c r="C3173" s="2" t="s">
        <v>165</v>
      </c>
      <c r="D3173" s="34" t="str">
        <f t="shared" si="49"/>
        <v>123</v>
      </c>
      <c r="E3173" s="3">
        <v>271.8</v>
      </c>
    </row>
    <row r="3174" spans="1:5" ht="14.5" x14ac:dyDescent="0.4">
      <c r="A3174" s="2" t="s">
        <v>28</v>
      </c>
      <c r="B3174" s="2" t="s">
        <v>157</v>
      </c>
      <c r="C3174" s="2" t="s">
        <v>165</v>
      </c>
      <c r="D3174" s="34" t="str">
        <f t="shared" si="49"/>
        <v>123</v>
      </c>
      <c r="E3174" s="3">
        <v>239.4</v>
      </c>
    </row>
    <row r="3175" spans="1:5" ht="14.5" x14ac:dyDescent="0.4">
      <c r="A3175" s="2" t="s">
        <v>29</v>
      </c>
      <c r="B3175" s="2" t="s">
        <v>157</v>
      </c>
      <c r="C3175" s="2" t="s">
        <v>165</v>
      </c>
      <c r="D3175" s="34" t="str">
        <f t="shared" si="49"/>
        <v>123</v>
      </c>
      <c r="E3175" s="3">
        <v>208.8</v>
      </c>
    </row>
    <row r="3176" spans="1:5" ht="14.5" x14ac:dyDescent="0.4">
      <c r="A3176" s="2" t="s">
        <v>30</v>
      </c>
      <c r="B3176" s="2" t="s">
        <v>157</v>
      </c>
      <c r="C3176" s="2" t="s">
        <v>165</v>
      </c>
      <c r="D3176" s="34" t="str">
        <f t="shared" si="49"/>
        <v>123</v>
      </c>
      <c r="E3176" s="3">
        <v>239.4</v>
      </c>
    </row>
    <row r="3177" spans="1:5" ht="14.5" x14ac:dyDescent="0.4">
      <c r="A3177" s="2" t="s">
        <v>31</v>
      </c>
      <c r="B3177" s="2" t="s">
        <v>157</v>
      </c>
      <c r="C3177" s="2" t="s">
        <v>165</v>
      </c>
      <c r="D3177" s="34" t="str">
        <f t="shared" si="49"/>
        <v>123</v>
      </c>
      <c r="E3177" s="3">
        <v>226.8</v>
      </c>
    </row>
    <row r="3178" spans="1:5" ht="14.5" x14ac:dyDescent="0.4">
      <c r="A3178" s="2" t="s">
        <v>32</v>
      </c>
      <c r="B3178" s="2" t="s">
        <v>157</v>
      </c>
      <c r="C3178" s="2" t="s">
        <v>165</v>
      </c>
      <c r="D3178" s="34" t="str">
        <f t="shared" si="49"/>
        <v>123</v>
      </c>
      <c r="E3178" s="3">
        <v>237.6</v>
      </c>
    </row>
    <row r="3179" spans="1:5" ht="14.5" x14ac:dyDescent="0.4">
      <c r="A3179" s="2" t="s">
        <v>33</v>
      </c>
      <c r="B3179" s="2" t="s">
        <v>157</v>
      </c>
      <c r="C3179" s="2" t="s">
        <v>165</v>
      </c>
      <c r="D3179" s="34" t="str">
        <f t="shared" si="49"/>
        <v>123</v>
      </c>
      <c r="E3179" s="3">
        <v>203.4</v>
      </c>
    </row>
    <row r="3180" spans="1:5" ht="14.5" x14ac:dyDescent="0.4">
      <c r="A3180" s="2" t="s">
        <v>34</v>
      </c>
      <c r="B3180" s="2" t="s">
        <v>157</v>
      </c>
      <c r="C3180" s="2" t="s">
        <v>165</v>
      </c>
      <c r="D3180" s="34" t="str">
        <f t="shared" si="49"/>
        <v>123</v>
      </c>
      <c r="E3180" s="3">
        <v>205.2</v>
      </c>
    </row>
    <row r="3181" spans="1:5" ht="14.5" x14ac:dyDescent="0.4">
      <c r="A3181" s="2" t="s">
        <v>35</v>
      </c>
      <c r="B3181" s="2" t="s">
        <v>157</v>
      </c>
      <c r="C3181" s="2" t="s">
        <v>165</v>
      </c>
      <c r="D3181" s="34" t="str">
        <f t="shared" si="49"/>
        <v>123</v>
      </c>
      <c r="E3181" s="3">
        <v>261</v>
      </c>
    </row>
    <row r="3182" spans="1:5" ht="14.5" x14ac:dyDescent="0.4">
      <c r="A3182" s="2" t="s">
        <v>4</v>
      </c>
      <c r="B3182" s="2" t="s">
        <v>157</v>
      </c>
      <c r="C3182" s="2" t="s">
        <v>166</v>
      </c>
      <c r="D3182" s="34" t="str">
        <f t="shared" ref="D3182:D3245" si="50">MID(B3182,2,3)</f>
        <v>123</v>
      </c>
      <c r="E3182" s="3">
        <v>111.6</v>
      </c>
    </row>
    <row r="3183" spans="1:5" ht="14.5" x14ac:dyDescent="0.4">
      <c r="A3183" s="2" t="s">
        <v>7</v>
      </c>
      <c r="B3183" s="2" t="s">
        <v>157</v>
      </c>
      <c r="C3183" s="2" t="s">
        <v>166</v>
      </c>
      <c r="D3183" s="34" t="str">
        <f t="shared" si="50"/>
        <v>123</v>
      </c>
      <c r="E3183" s="3">
        <v>79.599999999999994</v>
      </c>
    </row>
    <row r="3184" spans="1:5" ht="14.5" x14ac:dyDescent="0.4">
      <c r="A3184" s="2" t="s">
        <v>8</v>
      </c>
      <c r="B3184" s="2" t="s">
        <v>157</v>
      </c>
      <c r="C3184" s="2" t="s">
        <v>166</v>
      </c>
      <c r="D3184" s="34" t="str">
        <f t="shared" si="50"/>
        <v>123</v>
      </c>
      <c r="E3184" s="3">
        <v>73.8</v>
      </c>
    </row>
    <row r="3185" spans="1:5" ht="14.5" x14ac:dyDescent="0.4">
      <c r="A3185" s="2" t="s">
        <v>9</v>
      </c>
      <c r="B3185" s="2" t="s">
        <v>157</v>
      </c>
      <c r="C3185" s="2" t="s">
        <v>166</v>
      </c>
      <c r="D3185" s="34" t="str">
        <f t="shared" si="50"/>
        <v>123</v>
      </c>
      <c r="E3185" s="3">
        <v>88.6</v>
      </c>
    </row>
    <row r="3186" spans="1:5" ht="14.5" x14ac:dyDescent="0.4">
      <c r="A3186" s="2" t="s">
        <v>10</v>
      </c>
      <c r="B3186" s="2" t="s">
        <v>157</v>
      </c>
      <c r="C3186" s="2" t="s">
        <v>166</v>
      </c>
      <c r="D3186" s="34" t="str">
        <f t="shared" si="50"/>
        <v>123</v>
      </c>
      <c r="E3186" s="3">
        <v>122.4</v>
      </c>
    </row>
    <row r="3187" spans="1:5" ht="14.5" x14ac:dyDescent="0.4">
      <c r="A3187" s="2" t="s">
        <v>11</v>
      </c>
      <c r="B3187" s="2" t="s">
        <v>157</v>
      </c>
      <c r="C3187" s="2" t="s">
        <v>166</v>
      </c>
      <c r="D3187" s="34" t="str">
        <f t="shared" si="50"/>
        <v>123</v>
      </c>
      <c r="E3187" s="3">
        <v>102.8</v>
      </c>
    </row>
    <row r="3188" spans="1:5" ht="14.5" x14ac:dyDescent="0.4">
      <c r="A3188" s="2" t="s">
        <v>12</v>
      </c>
      <c r="B3188" s="2" t="s">
        <v>157</v>
      </c>
      <c r="C3188" s="2" t="s">
        <v>166</v>
      </c>
      <c r="D3188" s="34" t="str">
        <f t="shared" si="50"/>
        <v>123</v>
      </c>
      <c r="E3188" s="3">
        <v>126.6</v>
      </c>
    </row>
    <row r="3189" spans="1:5" ht="14.5" x14ac:dyDescent="0.4">
      <c r="A3189" s="2" t="s">
        <v>13</v>
      </c>
      <c r="B3189" s="2" t="s">
        <v>157</v>
      </c>
      <c r="C3189" s="2" t="s">
        <v>166</v>
      </c>
      <c r="D3189" s="34" t="str">
        <f t="shared" si="50"/>
        <v>123</v>
      </c>
      <c r="E3189" s="3">
        <v>103.8</v>
      </c>
    </row>
    <row r="3190" spans="1:5" ht="14.5" x14ac:dyDescent="0.4">
      <c r="A3190" s="2" t="s">
        <v>14</v>
      </c>
      <c r="B3190" s="2" t="s">
        <v>157</v>
      </c>
      <c r="C3190" s="2" t="s">
        <v>166</v>
      </c>
      <c r="D3190" s="34" t="str">
        <f t="shared" si="50"/>
        <v>123</v>
      </c>
      <c r="E3190" s="3">
        <v>61.4</v>
      </c>
    </row>
    <row r="3191" spans="1:5" ht="14.5" x14ac:dyDescent="0.4">
      <c r="A3191" s="2" t="s">
        <v>15</v>
      </c>
      <c r="B3191" s="2" t="s">
        <v>157</v>
      </c>
      <c r="C3191" s="2" t="s">
        <v>166</v>
      </c>
      <c r="D3191" s="34" t="str">
        <f t="shared" si="50"/>
        <v>123</v>
      </c>
      <c r="E3191" s="3">
        <v>101.2</v>
      </c>
    </row>
    <row r="3192" spans="1:5" ht="14.5" x14ac:dyDescent="0.4">
      <c r="A3192" s="2" t="s">
        <v>16</v>
      </c>
      <c r="B3192" s="2" t="s">
        <v>157</v>
      </c>
      <c r="C3192" s="2" t="s">
        <v>166</v>
      </c>
      <c r="D3192" s="34" t="str">
        <f t="shared" si="50"/>
        <v>123</v>
      </c>
      <c r="E3192" s="3">
        <v>66.400000000000006</v>
      </c>
    </row>
    <row r="3193" spans="1:5" ht="14.5" x14ac:dyDescent="0.4">
      <c r="A3193" s="2" t="s">
        <v>17</v>
      </c>
      <c r="B3193" s="2" t="s">
        <v>157</v>
      </c>
      <c r="C3193" s="2" t="s">
        <v>166</v>
      </c>
      <c r="D3193" s="34" t="str">
        <f t="shared" si="50"/>
        <v>123</v>
      </c>
      <c r="E3193" s="3">
        <v>88.6</v>
      </c>
    </row>
    <row r="3194" spans="1:5" ht="14.5" x14ac:dyDescent="0.4">
      <c r="A3194" s="2" t="s">
        <v>18</v>
      </c>
      <c r="B3194" s="2" t="s">
        <v>157</v>
      </c>
      <c r="C3194" s="2" t="s">
        <v>166</v>
      </c>
      <c r="D3194" s="34" t="str">
        <f t="shared" si="50"/>
        <v>123</v>
      </c>
      <c r="E3194" s="3">
        <v>102.6</v>
      </c>
    </row>
    <row r="3195" spans="1:5" ht="14.5" x14ac:dyDescent="0.4">
      <c r="A3195" s="2" t="s">
        <v>19</v>
      </c>
      <c r="B3195" s="2" t="s">
        <v>157</v>
      </c>
      <c r="C3195" s="2" t="s">
        <v>166</v>
      </c>
      <c r="D3195" s="34" t="str">
        <f t="shared" si="50"/>
        <v>123</v>
      </c>
      <c r="E3195" s="3">
        <v>125.6</v>
      </c>
    </row>
    <row r="3196" spans="1:5" ht="14.5" x14ac:dyDescent="0.4">
      <c r="A3196" s="2" t="s">
        <v>20</v>
      </c>
      <c r="B3196" s="2" t="s">
        <v>157</v>
      </c>
      <c r="C3196" s="2" t="s">
        <v>166</v>
      </c>
      <c r="D3196" s="34" t="str">
        <f t="shared" si="50"/>
        <v>123</v>
      </c>
      <c r="E3196" s="3">
        <v>111.6</v>
      </c>
    </row>
    <row r="3197" spans="1:5" ht="14.5" x14ac:dyDescent="0.4">
      <c r="A3197" s="2" t="s">
        <v>21</v>
      </c>
      <c r="B3197" s="2" t="s">
        <v>157</v>
      </c>
      <c r="C3197" s="2" t="s">
        <v>166</v>
      </c>
      <c r="D3197" s="34" t="str">
        <f t="shared" si="50"/>
        <v>123</v>
      </c>
      <c r="E3197" s="3">
        <v>83.8</v>
      </c>
    </row>
    <row r="3198" spans="1:5" ht="14.5" x14ac:dyDescent="0.4">
      <c r="A3198" s="2" t="s">
        <v>22</v>
      </c>
      <c r="B3198" s="2" t="s">
        <v>157</v>
      </c>
      <c r="C3198" s="2" t="s">
        <v>166</v>
      </c>
      <c r="D3198" s="34" t="str">
        <f t="shared" si="50"/>
        <v>123</v>
      </c>
      <c r="E3198" s="3">
        <v>67.2</v>
      </c>
    </row>
    <row r="3199" spans="1:5" ht="14.5" x14ac:dyDescent="0.4">
      <c r="A3199" s="2" t="s">
        <v>23</v>
      </c>
      <c r="B3199" s="2" t="s">
        <v>157</v>
      </c>
      <c r="C3199" s="2" t="s">
        <v>166</v>
      </c>
      <c r="D3199" s="34" t="str">
        <f t="shared" si="50"/>
        <v>123</v>
      </c>
      <c r="E3199" s="3">
        <v>93.4</v>
      </c>
    </row>
    <row r="3200" spans="1:5" ht="14.5" x14ac:dyDescent="0.4">
      <c r="A3200" s="2" t="s">
        <v>24</v>
      </c>
      <c r="B3200" s="2" t="s">
        <v>157</v>
      </c>
      <c r="C3200" s="2" t="s">
        <v>166</v>
      </c>
      <c r="D3200" s="34" t="str">
        <f t="shared" si="50"/>
        <v>123</v>
      </c>
      <c r="E3200" s="3">
        <v>62.4</v>
      </c>
    </row>
    <row r="3201" spans="1:5" ht="14.5" x14ac:dyDescent="0.4">
      <c r="A3201" s="2" t="s">
        <v>25</v>
      </c>
      <c r="B3201" s="2" t="s">
        <v>157</v>
      </c>
      <c r="C3201" s="2" t="s">
        <v>166</v>
      </c>
      <c r="D3201" s="34" t="str">
        <f t="shared" si="50"/>
        <v>123</v>
      </c>
      <c r="E3201" s="3">
        <v>60</v>
      </c>
    </row>
    <row r="3202" spans="1:5" ht="14.5" x14ac:dyDescent="0.4">
      <c r="A3202" s="2" t="s">
        <v>26</v>
      </c>
      <c r="B3202" s="2" t="s">
        <v>157</v>
      </c>
      <c r="C3202" s="2" t="s">
        <v>166</v>
      </c>
      <c r="D3202" s="34" t="str">
        <f t="shared" si="50"/>
        <v>123</v>
      </c>
      <c r="E3202" s="3">
        <v>68.8</v>
      </c>
    </row>
    <row r="3203" spans="1:5" ht="14.5" x14ac:dyDescent="0.4">
      <c r="A3203" s="2" t="s">
        <v>27</v>
      </c>
      <c r="B3203" s="2" t="s">
        <v>157</v>
      </c>
      <c r="C3203" s="2" t="s">
        <v>166</v>
      </c>
      <c r="D3203" s="34" t="str">
        <f t="shared" si="50"/>
        <v>123</v>
      </c>
      <c r="E3203" s="3">
        <v>77</v>
      </c>
    </row>
    <row r="3204" spans="1:5" ht="14.5" x14ac:dyDescent="0.4">
      <c r="A3204" s="2" t="s">
        <v>28</v>
      </c>
      <c r="B3204" s="2" t="s">
        <v>157</v>
      </c>
      <c r="C3204" s="2" t="s">
        <v>166</v>
      </c>
      <c r="D3204" s="34" t="str">
        <f t="shared" si="50"/>
        <v>123</v>
      </c>
      <c r="E3204" s="3">
        <v>78.400000000000006</v>
      </c>
    </row>
    <row r="3205" spans="1:5" ht="14.5" x14ac:dyDescent="0.4">
      <c r="A3205" s="2" t="s">
        <v>29</v>
      </c>
      <c r="B3205" s="2" t="s">
        <v>157</v>
      </c>
      <c r="C3205" s="2" t="s">
        <v>166</v>
      </c>
      <c r="D3205" s="34" t="str">
        <f t="shared" si="50"/>
        <v>123</v>
      </c>
      <c r="E3205" s="3">
        <v>61.4</v>
      </c>
    </row>
    <row r="3206" spans="1:5" ht="14.5" x14ac:dyDescent="0.4">
      <c r="A3206" s="2" t="s">
        <v>30</v>
      </c>
      <c r="B3206" s="2" t="s">
        <v>157</v>
      </c>
      <c r="C3206" s="2" t="s">
        <v>166</v>
      </c>
      <c r="D3206" s="34" t="str">
        <f t="shared" si="50"/>
        <v>123</v>
      </c>
      <c r="E3206" s="3">
        <v>97.6</v>
      </c>
    </row>
    <row r="3207" spans="1:5" ht="14.5" x14ac:dyDescent="0.4">
      <c r="A3207" s="2" t="s">
        <v>31</v>
      </c>
      <c r="B3207" s="2" t="s">
        <v>157</v>
      </c>
      <c r="C3207" s="2" t="s">
        <v>166</v>
      </c>
      <c r="D3207" s="34" t="str">
        <f t="shared" si="50"/>
        <v>123</v>
      </c>
      <c r="E3207" s="3">
        <v>92</v>
      </c>
    </row>
    <row r="3208" spans="1:5" ht="14.5" x14ac:dyDescent="0.4">
      <c r="A3208" s="2" t="s">
        <v>32</v>
      </c>
      <c r="B3208" s="2" t="s">
        <v>157</v>
      </c>
      <c r="C3208" s="2" t="s">
        <v>166</v>
      </c>
      <c r="D3208" s="34" t="str">
        <f t="shared" si="50"/>
        <v>123</v>
      </c>
      <c r="E3208" s="3">
        <v>76.400000000000006</v>
      </c>
    </row>
    <row r="3209" spans="1:5" ht="14.5" x14ac:dyDescent="0.4">
      <c r="A3209" s="2" t="s">
        <v>33</v>
      </c>
      <c r="B3209" s="2" t="s">
        <v>157</v>
      </c>
      <c r="C3209" s="2" t="s">
        <v>166</v>
      </c>
      <c r="D3209" s="34" t="str">
        <f t="shared" si="50"/>
        <v>123</v>
      </c>
      <c r="E3209" s="3">
        <v>56.6</v>
      </c>
    </row>
    <row r="3210" spans="1:5" ht="14.5" x14ac:dyDescent="0.4">
      <c r="A3210" s="2" t="s">
        <v>34</v>
      </c>
      <c r="B3210" s="2" t="s">
        <v>157</v>
      </c>
      <c r="C3210" s="2" t="s">
        <v>166</v>
      </c>
      <c r="D3210" s="34" t="str">
        <f t="shared" si="50"/>
        <v>123</v>
      </c>
      <c r="E3210" s="3">
        <v>77.8</v>
      </c>
    </row>
    <row r="3211" spans="1:5" ht="14.5" x14ac:dyDescent="0.4">
      <c r="A3211" s="2" t="s">
        <v>35</v>
      </c>
      <c r="B3211" s="2" t="s">
        <v>157</v>
      </c>
      <c r="C3211" s="2" t="s">
        <v>166</v>
      </c>
      <c r="D3211" s="34" t="str">
        <f t="shared" si="50"/>
        <v>123</v>
      </c>
      <c r="E3211" s="3">
        <v>59.6</v>
      </c>
    </row>
    <row r="3212" spans="1:5" ht="14.5" x14ac:dyDescent="0.4">
      <c r="A3212" s="2" t="s">
        <v>4</v>
      </c>
      <c r="B3212" s="2" t="s">
        <v>157</v>
      </c>
      <c r="C3212" s="2" t="s">
        <v>167</v>
      </c>
      <c r="D3212" s="34" t="str">
        <f t="shared" si="50"/>
        <v>123</v>
      </c>
      <c r="E3212" s="3">
        <v>24</v>
      </c>
    </row>
    <row r="3213" spans="1:5" ht="14.5" x14ac:dyDescent="0.4">
      <c r="A3213" s="2" t="s">
        <v>7</v>
      </c>
      <c r="B3213" s="2" t="s">
        <v>157</v>
      </c>
      <c r="C3213" s="2" t="s">
        <v>167</v>
      </c>
      <c r="D3213" s="34" t="str">
        <f t="shared" si="50"/>
        <v>123</v>
      </c>
      <c r="E3213" s="3">
        <v>24</v>
      </c>
    </row>
    <row r="3214" spans="1:5" ht="14.5" x14ac:dyDescent="0.4">
      <c r="A3214" s="2" t="s">
        <v>8</v>
      </c>
      <c r="B3214" s="2" t="s">
        <v>157</v>
      </c>
      <c r="C3214" s="2" t="s">
        <v>167</v>
      </c>
      <c r="D3214" s="34" t="str">
        <f t="shared" si="50"/>
        <v>123</v>
      </c>
      <c r="E3214" s="3">
        <v>28</v>
      </c>
    </row>
    <row r="3215" spans="1:5" ht="14.5" x14ac:dyDescent="0.4">
      <c r="A3215" s="2" t="s">
        <v>9</v>
      </c>
      <c r="B3215" s="2" t="s">
        <v>157</v>
      </c>
      <c r="C3215" s="2" t="s">
        <v>167</v>
      </c>
      <c r="D3215" s="34" t="str">
        <f t="shared" si="50"/>
        <v>123</v>
      </c>
      <c r="E3215" s="3">
        <v>36</v>
      </c>
    </row>
    <row r="3216" spans="1:5" ht="14.5" x14ac:dyDescent="0.4">
      <c r="A3216" s="2" t="s">
        <v>10</v>
      </c>
      <c r="B3216" s="2" t="s">
        <v>157</v>
      </c>
      <c r="C3216" s="2" t="s">
        <v>167</v>
      </c>
      <c r="D3216" s="34" t="str">
        <f t="shared" si="50"/>
        <v>123</v>
      </c>
      <c r="E3216" s="3">
        <v>26</v>
      </c>
    </row>
    <row r="3217" spans="1:5" ht="14.5" x14ac:dyDescent="0.4">
      <c r="A3217" s="2" t="s">
        <v>11</v>
      </c>
      <c r="B3217" s="2" t="s">
        <v>157</v>
      </c>
      <c r="C3217" s="2" t="s">
        <v>167</v>
      </c>
      <c r="D3217" s="34" t="str">
        <f t="shared" si="50"/>
        <v>123</v>
      </c>
      <c r="E3217" s="3">
        <v>18</v>
      </c>
    </row>
    <row r="3218" spans="1:5" ht="14.5" x14ac:dyDescent="0.4">
      <c r="A3218" s="2" t="s">
        <v>12</v>
      </c>
      <c r="B3218" s="2" t="s">
        <v>157</v>
      </c>
      <c r="C3218" s="2" t="s">
        <v>167</v>
      </c>
      <c r="D3218" s="34" t="str">
        <f t="shared" si="50"/>
        <v>123</v>
      </c>
      <c r="E3218" s="3">
        <v>40</v>
      </c>
    </row>
    <row r="3219" spans="1:5" ht="14.5" x14ac:dyDescent="0.4">
      <c r="A3219" s="2" t="s">
        <v>13</v>
      </c>
      <c r="B3219" s="2" t="s">
        <v>157</v>
      </c>
      <c r="C3219" s="2" t="s">
        <v>167</v>
      </c>
      <c r="D3219" s="34" t="str">
        <f t="shared" si="50"/>
        <v>123</v>
      </c>
      <c r="E3219" s="3">
        <v>48</v>
      </c>
    </row>
    <row r="3220" spans="1:5" ht="14.5" x14ac:dyDescent="0.4">
      <c r="A3220" s="2" t="s">
        <v>14</v>
      </c>
      <c r="B3220" s="2" t="s">
        <v>157</v>
      </c>
      <c r="C3220" s="2" t="s">
        <v>167</v>
      </c>
      <c r="D3220" s="34" t="str">
        <f t="shared" si="50"/>
        <v>123</v>
      </c>
      <c r="E3220" s="3">
        <v>28</v>
      </c>
    </row>
    <row r="3221" spans="1:5" ht="14.5" x14ac:dyDescent="0.4">
      <c r="A3221" s="2" t="s">
        <v>15</v>
      </c>
      <c r="B3221" s="2" t="s">
        <v>157</v>
      </c>
      <c r="C3221" s="2" t="s">
        <v>167</v>
      </c>
      <c r="D3221" s="34" t="str">
        <f t="shared" si="50"/>
        <v>123</v>
      </c>
      <c r="E3221" s="3">
        <v>28</v>
      </c>
    </row>
    <row r="3222" spans="1:5" ht="14.5" x14ac:dyDescent="0.4">
      <c r="A3222" s="2" t="s">
        <v>16</v>
      </c>
      <c r="B3222" s="2" t="s">
        <v>157</v>
      </c>
      <c r="C3222" s="2" t="s">
        <v>167</v>
      </c>
      <c r="D3222" s="34" t="str">
        <f t="shared" si="50"/>
        <v>123</v>
      </c>
      <c r="E3222" s="3">
        <v>30</v>
      </c>
    </row>
    <row r="3223" spans="1:5" ht="14.5" x14ac:dyDescent="0.4">
      <c r="A3223" s="2" t="s">
        <v>17</v>
      </c>
      <c r="B3223" s="2" t="s">
        <v>157</v>
      </c>
      <c r="C3223" s="2" t="s">
        <v>167</v>
      </c>
      <c r="D3223" s="34" t="str">
        <f t="shared" si="50"/>
        <v>123</v>
      </c>
      <c r="E3223" s="3">
        <v>20</v>
      </c>
    </row>
    <row r="3224" spans="1:5" ht="14.5" x14ac:dyDescent="0.4">
      <c r="A3224" s="2" t="s">
        <v>18</v>
      </c>
      <c r="B3224" s="2" t="s">
        <v>157</v>
      </c>
      <c r="C3224" s="2" t="s">
        <v>167</v>
      </c>
      <c r="D3224" s="34" t="str">
        <f t="shared" si="50"/>
        <v>123</v>
      </c>
      <c r="E3224" s="3">
        <v>22</v>
      </c>
    </row>
    <row r="3225" spans="1:5" ht="14.5" x14ac:dyDescent="0.4">
      <c r="A3225" s="2" t="s">
        <v>19</v>
      </c>
      <c r="B3225" s="2" t="s">
        <v>157</v>
      </c>
      <c r="C3225" s="2" t="s">
        <v>167</v>
      </c>
      <c r="D3225" s="34" t="str">
        <f t="shared" si="50"/>
        <v>123</v>
      </c>
      <c r="E3225" s="3">
        <v>30</v>
      </c>
    </row>
    <row r="3226" spans="1:5" ht="14.5" x14ac:dyDescent="0.4">
      <c r="A3226" s="2" t="s">
        <v>20</v>
      </c>
      <c r="B3226" s="2" t="s">
        <v>157</v>
      </c>
      <c r="C3226" s="2" t="s">
        <v>167</v>
      </c>
      <c r="D3226" s="34" t="str">
        <f t="shared" si="50"/>
        <v>123</v>
      </c>
      <c r="E3226" s="3">
        <v>30</v>
      </c>
    </row>
    <row r="3227" spans="1:5" ht="14.5" x14ac:dyDescent="0.4">
      <c r="A3227" s="2" t="s">
        <v>21</v>
      </c>
      <c r="B3227" s="2" t="s">
        <v>157</v>
      </c>
      <c r="C3227" s="2" t="s">
        <v>167</v>
      </c>
      <c r="D3227" s="34" t="str">
        <f t="shared" si="50"/>
        <v>123</v>
      </c>
      <c r="E3227" s="3">
        <v>28</v>
      </c>
    </row>
    <row r="3228" spans="1:5" ht="14.5" x14ac:dyDescent="0.4">
      <c r="A3228" s="2" t="s">
        <v>22</v>
      </c>
      <c r="B3228" s="2" t="s">
        <v>157</v>
      </c>
      <c r="C3228" s="2" t="s">
        <v>167</v>
      </c>
      <c r="D3228" s="34" t="str">
        <f t="shared" si="50"/>
        <v>123</v>
      </c>
      <c r="E3228" s="3">
        <v>14</v>
      </c>
    </row>
    <row r="3229" spans="1:5" ht="14.5" x14ac:dyDescent="0.4">
      <c r="A3229" s="2" t="s">
        <v>23</v>
      </c>
      <c r="B3229" s="2" t="s">
        <v>157</v>
      </c>
      <c r="C3229" s="2" t="s">
        <v>167</v>
      </c>
      <c r="D3229" s="34" t="str">
        <f t="shared" si="50"/>
        <v>123</v>
      </c>
      <c r="E3229" s="3">
        <v>22</v>
      </c>
    </row>
    <row r="3230" spans="1:5" ht="14.5" x14ac:dyDescent="0.4">
      <c r="A3230" s="2" t="s">
        <v>24</v>
      </c>
      <c r="B3230" s="2" t="s">
        <v>157</v>
      </c>
      <c r="C3230" s="2" t="s">
        <v>167</v>
      </c>
      <c r="D3230" s="34" t="str">
        <f t="shared" si="50"/>
        <v>123</v>
      </c>
      <c r="E3230" s="3">
        <v>24</v>
      </c>
    </row>
    <row r="3231" spans="1:5" ht="14.5" x14ac:dyDescent="0.4">
      <c r="A3231" s="2" t="s">
        <v>25</v>
      </c>
      <c r="B3231" s="2" t="s">
        <v>157</v>
      </c>
      <c r="C3231" s="2" t="s">
        <v>167</v>
      </c>
      <c r="D3231" s="34" t="str">
        <f t="shared" si="50"/>
        <v>123</v>
      </c>
      <c r="E3231" s="3">
        <v>32</v>
      </c>
    </row>
    <row r="3232" spans="1:5" ht="14.5" x14ac:dyDescent="0.4">
      <c r="A3232" s="2" t="s">
        <v>26</v>
      </c>
      <c r="B3232" s="2" t="s">
        <v>157</v>
      </c>
      <c r="C3232" s="2" t="s">
        <v>167</v>
      </c>
      <c r="D3232" s="34" t="str">
        <f t="shared" si="50"/>
        <v>123</v>
      </c>
      <c r="E3232" s="3">
        <v>6</v>
      </c>
    </row>
    <row r="3233" spans="1:5" ht="14.5" x14ac:dyDescent="0.4">
      <c r="A3233" s="2" t="s">
        <v>27</v>
      </c>
      <c r="B3233" s="2" t="s">
        <v>157</v>
      </c>
      <c r="C3233" s="2" t="s">
        <v>167</v>
      </c>
      <c r="D3233" s="34" t="str">
        <f t="shared" si="50"/>
        <v>123</v>
      </c>
      <c r="E3233" s="3">
        <v>20</v>
      </c>
    </row>
    <row r="3234" spans="1:5" ht="14.5" x14ac:dyDescent="0.4">
      <c r="A3234" s="2" t="s">
        <v>28</v>
      </c>
      <c r="B3234" s="2" t="s">
        <v>157</v>
      </c>
      <c r="C3234" s="2" t="s">
        <v>167</v>
      </c>
      <c r="D3234" s="34" t="str">
        <f t="shared" si="50"/>
        <v>123</v>
      </c>
      <c r="E3234" s="3">
        <v>16</v>
      </c>
    </row>
    <row r="3235" spans="1:5" ht="14.5" x14ac:dyDescent="0.4">
      <c r="A3235" s="2" t="s">
        <v>29</v>
      </c>
      <c r="B3235" s="2" t="s">
        <v>157</v>
      </c>
      <c r="C3235" s="2" t="s">
        <v>167</v>
      </c>
      <c r="D3235" s="34" t="str">
        <f t="shared" si="50"/>
        <v>123</v>
      </c>
      <c r="E3235" s="3">
        <v>8</v>
      </c>
    </row>
    <row r="3236" spans="1:5" ht="14.5" x14ac:dyDescent="0.4">
      <c r="A3236" s="2" t="s">
        <v>30</v>
      </c>
      <c r="B3236" s="2" t="s">
        <v>157</v>
      </c>
      <c r="C3236" s="2" t="s">
        <v>167</v>
      </c>
      <c r="D3236" s="34" t="str">
        <f t="shared" si="50"/>
        <v>123</v>
      </c>
      <c r="E3236" s="3">
        <v>22</v>
      </c>
    </row>
    <row r="3237" spans="1:5" ht="14.5" x14ac:dyDescent="0.4">
      <c r="A3237" s="2" t="s">
        <v>31</v>
      </c>
      <c r="B3237" s="2" t="s">
        <v>157</v>
      </c>
      <c r="C3237" s="2" t="s">
        <v>167</v>
      </c>
      <c r="D3237" s="34" t="str">
        <f t="shared" si="50"/>
        <v>123</v>
      </c>
      <c r="E3237" s="3">
        <v>8</v>
      </c>
    </row>
    <row r="3238" spans="1:5" ht="14.5" x14ac:dyDescent="0.4">
      <c r="A3238" s="2" t="s">
        <v>32</v>
      </c>
      <c r="B3238" s="2" t="s">
        <v>157</v>
      </c>
      <c r="C3238" s="2" t="s">
        <v>167</v>
      </c>
      <c r="D3238" s="34" t="str">
        <f t="shared" si="50"/>
        <v>123</v>
      </c>
      <c r="E3238" s="3">
        <v>22</v>
      </c>
    </row>
    <row r="3239" spans="1:5" ht="14.5" x14ac:dyDescent="0.4">
      <c r="A3239" s="2" t="s">
        <v>33</v>
      </c>
      <c r="B3239" s="2" t="s">
        <v>157</v>
      </c>
      <c r="C3239" s="2" t="s">
        <v>167</v>
      </c>
      <c r="D3239" s="34" t="str">
        <f t="shared" si="50"/>
        <v>123</v>
      </c>
      <c r="E3239" s="3">
        <v>14</v>
      </c>
    </row>
    <row r="3240" spans="1:5" ht="14.5" x14ac:dyDescent="0.4">
      <c r="A3240" s="2" t="s">
        <v>34</v>
      </c>
      <c r="B3240" s="2" t="s">
        <v>157</v>
      </c>
      <c r="C3240" s="2" t="s">
        <v>167</v>
      </c>
      <c r="D3240" s="34" t="str">
        <f t="shared" si="50"/>
        <v>123</v>
      </c>
      <c r="E3240" s="3">
        <v>18</v>
      </c>
    </row>
    <row r="3241" spans="1:5" ht="14.5" x14ac:dyDescent="0.4">
      <c r="A3241" s="2" t="s">
        <v>35</v>
      </c>
      <c r="B3241" s="2" t="s">
        <v>157</v>
      </c>
      <c r="C3241" s="2" t="s">
        <v>167</v>
      </c>
      <c r="D3241" s="34" t="str">
        <f t="shared" si="50"/>
        <v>123</v>
      </c>
      <c r="E3241" s="3">
        <v>18</v>
      </c>
    </row>
    <row r="3242" spans="1:5" ht="14.5" x14ac:dyDescent="0.4">
      <c r="A3242" s="2" t="s">
        <v>4</v>
      </c>
      <c r="B3242" s="2" t="s">
        <v>157</v>
      </c>
      <c r="C3242" s="2" t="s">
        <v>168</v>
      </c>
      <c r="D3242" s="34" t="str">
        <f t="shared" si="50"/>
        <v>123</v>
      </c>
      <c r="E3242" s="3">
        <v>80.2</v>
      </c>
    </row>
    <row r="3243" spans="1:5" ht="14.5" x14ac:dyDescent="0.4">
      <c r="A3243" s="2" t="s">
        <v>7</v>
      </c>
      <c r="B3243" s="2" t="s">
        <v>157</v>
      </c>
      <c r="C3243" s="2" t="s">
        <v>168</v>
      </c>
      <c r="D3243" s="34" t="str">
        <f t="shared" si="50"/>
        <v>123</v>
      </c>
      <c r="E3243" s="3">
        <v>41.4</v>
      </c>
    </row>
    <row r="3244" spans="1:5" ht="14.5" x14ac:dyDescent="0.4">
      <c r="A3244" s="2" t="s">
        <v>8</v>
      </c>
      <c r="B3244" s="2" t="s">
        <v>157</v>
      </c>
      <c r="C3244" s="2" t="s">
        <v>168</v>
      </c>
      <c r="D3244" s="34" t="str">
        <f t="shared" si="50"/>
        <v>123</v>
      </c>
      <c r="E3244" s="3">
        <v>45.8</v>
      </c>
    </row>
    <row r="3245" spans="1:5" ht="14.5" x14ac:dyDescent="0.4">
      <c r="A3245" s="2" t="s">
        <v>9</v>
      </c>
      <c r="B3245" s="2" t="s">
        <v>157</v>
      </c>
      <c r="C3245" s="2" t="s">
        <v>168</v>
      </c>
      <c r="D3245" s="34" t="str">
        <f t="shared" si="50"/>
        <v>123</v>
      </c>
      <c r="E3245" s="3">
        <v>34.6</v>
      </c>
    </row>
    <row r="3246" spans="1:5" ht="14.5" x14ac:dyDescent="0.4">
      <c r="A3246" s="2" t="s">
        <v>10</v>
      </c>
      <c r="B3246" s="2" t="s">
        <v>157</v>
      </c>
      <c r="C3246" s="2" t="s">
        <v>168</v>
      </c>
      <c r="D3246" s="34" t="str">
        <f t="shared" ref="D3246:D3309" si="51">MID(B3246,2,3)</f>
        <v>123</v>
      </c>
      <c r="E3246" s="3">
        <v>51</v>
      </c>
    </row>
    <row r="3247" spans="1:5" ht="14.5" x14ac:dyDescent="0.4">
      <c r="A3247" s="2" t="s">
        <v>11</v>
      </c>
      <c r="B3247" s="2" t="s">
        <v>157</v>
      </c>
      <c r="C3247" s="2" t="s">
        <v>168</v>
      </c>
      <c r="D3247" s="34" t="str">
        <f t="shared" si="51"/>
        <v>123</v>
      </c>
      <c r="E3247" s="3">
        <v>40.6</v>
      </c>
    </row>
    <row r="3248" spans="1:5" ht="14.5" x14ac:dyDescent="0.4">
      <c r="A3248" s="2" t="s">
        <v>12</v>
      </c>
      <c r="B3248" s="2" t="s">
        <v>157</v>
      </c>
      <c r="C3248" s="2" t="s">
        <v>168</v>
      </c>
      <c r="D3248" s="34" t="str">
        <f t="shared" si="51"/>
        <v>123</v>
      </c>
      <c r="E3248" s="3">
        <v>45.6</v>
      </c>
    </row>
    <row r="3249" spans="1:5" ht="14.5" x14ac:dyDescent="0.4">
      <c r="A3249" s="2" t="s">
        <v>13</v>
      </c>
      <c r="B3249" s="2" t="s">
        <v>157</v>
      </c>
      <c r="C3249" s="2" t="s">
        <v>168</v>
      </c>
      <c r="D3249" s="34" t="str">
        <f t="shared" si="51"/>
        <v>123</v>
      </c>
      <c r="E3249" s="3">
        <v>38.200000000000003</v>
      </c>
    </row>
    <row r="3250" spans="1:5" ht="14.5" x14ac:dyDescent="0.4">
      <c r="A3250" s="2" t="s">
        <v>14</v>
      </c>
      <c r="B3250" s="2" t="s">
        <v>157</v>
      </c>
      <c r="C3250" s="2" t="s">
        <v>168</v>
      </c>
      <c r="D3250" s="34" t="str">
        <f t="shared" si="51"/>
        <v>123</v>
      </c>
      <c r="E3250" s="3">
        <v>19</v>
      </c>
    </row>
    <row r="3251" spans="1:5" ht="14.5" x14ac:dyDescent="0.4">
      <c r="A3251" s="2" t="s">
        <v>15</v>
      </c>
      <c r="B3251" s="2" t="s">
        <v>157</v>
      </c>
      <c r="C3251" s="2" t="s">
        <v>168</v>
      </c>
      <c r="D3251" s="34" t="str">
        <f t="shared" si="51"/>
        <v>123</v>
      </c>
      <c r="E3251" s="3">
        <v>17.8</v>
      </c>
    </row>
    <row r="3252" spans="1:5" ht="14.5" x14ac:dyDescent="0.4">
      <c r="A3252" s="2" t="s">
        <v>16</v>
      </c>
      <c r="B3252" s="2" t="s">
        <v>157</v>
      </c>
      <c r="C3252" s="2" t="s">
        <v>168</v>
      </c>
      <c r="D3252" s="34" t="str">
        <f t="shared" si="51"/>
        <v>123</v>
      </c>
      <c r="E3252" s="3">
        <v>31.4</v>
      </c>
    </row>
    <row r="3253" spans="1:5" ht="14.5" x14ac:dyDescent="0.4">
      <c r="A3253" s="2" t="s">
        <v>17</v>
      </c>
      <c r="B3253" s="2" t="s">
        <v>157</v>
      </c>
      <c r="C3253" s="2" t="s">
        <v>168</v>
      </c>
      <c r="D3253" s="34" t="str">
        <f t="shared" si="51"/>
        <v>123</v>
      </c>
      <c r="E3253" s="3">
        <v>31</v>
      </c>
    </row>
    <row r="3254" spans="1:5" ht="14.5" x14ac:dyDescent="0.4">
      <c r="A3254" s="2" t="s">
        <v>18</v>
      </c>
      <c r="B3254" s="2" t="s">
        <v>157</v>
      </c>
      <c r="C3254" s="2" t="s">
        <v>168</v>
      </c>
      <c r="D3254" s="34" t="str">
        <f t="shared" si="51"/>
        <v>123</v>
      </c>
      <c r="E3254" s="3">
        <v>56.6</v>
      </c>
    </row>
    <row r="3255" spans="1:5" ht="14.5" x14ac:dyDescent="0.4">
      <c r="A3255" s="2" t="s">
        <v>19</v>
      </c>
      <c r="B3255" s="2" t="s">
        <v>157</v>
      </c>
      <c r="C3255" s="2" t="s">
        <v>168</v>
      </c>
      <c r="D3255" s="34" t="str">
        <f t="shared" si="51"/>
        <v>123</v>
      </c>
      <c r="E3255" s="3">
        <v>42.6</v>
      </c>
    </row>
    <row r="3256" spans="1:5" ht="14.5" x14ac:dyDescent="0.4">
      <c r="A3256" s="2" t="s">
        <v>20</v>
      </c>
      <c r="B3256" s="2" t="s">
        <v>157</v>
      </c>
      <c r="C3256" s="2" t="s">
        <v>168</v>
      </c>
      <c r="D3256" s="34" t="str">
        <f t="shared" si="51"/>
        <v>123</v>
      </c>
      <c r="E3256" s="3">
        <v>46</v>
      </c>
    </row>
    <row r="3257" spans="1:5" ht="14.5" x14ac:dyDescent="0.4">
      <c r="A3257" s="2" t="s">
        <v>21</v>
      </c>
      <c r="B3257" s="2" t="s">
        <v>157</v>
      </c>
      <c r="C3257" s="2" t="s">
        <v>168</v>
      </c>
      <c r="D3257" s="34" t="str">
        <f t="shared" si="51"/>
        <v>123</v>
      </c>
      <c r="E3257" s="3">
        <v>36</v>
      </c>
    </row>
    <row r="3258" spans="1:5" ht="14.5" x14ac:dyDescent="0.4">
      <c r="A3258" s="2" t="s">
        <v>22</v>
      </c>
      <c r="B3258" s="2" t="s">
        <v>157</v>
      </c>
      <c r="C3258" s="2" t="s">
        <v>168</v>
      </c>
      <c r="D3258" s="34" t="str">
        <f t="shared" si="51"/>
        <v>123</v>
      </c>
      <c r="E3258" s="3">
        <v>19.8</v>
      </c>
    </row>
    <row r="3259" spans="1:5" ht="14.5" x14ac:dyDescent="0.4">
      <c r="A3259" s="2" t="s">
        <v>23</v>
      </c>
      <c r="B3259" s="2" t="s">
        <v>157</v>
      </c>
      <c r="C3259" s="2" t="s">
        <v>168</v>
      </c>
      <c r="D3259" s="34" t="str">
        <f t="shared" si="51"/>
        <v>123</v>
      </c>
      <c r="E3259" s="3">
        <v>20.2</v>
      </c>
    </row>
    <row r="3260" spans="1:5" ht="14.5" x14ac:dyDescent="0.4">
      <c r="A3260" s="2" t="s">
        <v>24</v>
      </c>
      <c r="B3260" s="2" t="s">
        <v>157</v>
      </c>
      <c r="C3260" s="2" t="s">
        <v>168</v>
      </c>
      <c r="D3260" s="34" t="str">
        <f t="shared" si="51"/>
        <v>123</v>
      </c>
      <c r="E3260" s="3">
        <v>14.4</v>
      </c>
    </row>
    <row r="3261" spans="1:5" ht="14.5" x14ac:dyDescent="0.4">
      <c r="A3261" s="2" t="s">
        <v>25</v>
      </c>
      <c r="B3261" s="2" t="s">
        <v>157</v>
      </c>
      <c r="C3261" s="2" t="s">
        <v>168</v>
      </c>
      <c r="D3261" s="34" t="str">
        <f t="shared" si="51"/>
        <v>123</v>
      </c>
      <c r="E3261" s="3">
        <v>23.8</v>
      </c>
    </row>
    <row r="3262" spans="1:5" ht="14.5" x14ac:dyDescent="0.4">
      <c r="A3262" s="2" t="s">
        <v>26</v>
      </c>
      <c r="B3262" s="2" t="s">
        <v>157</v>
      </c>
      <c r="C3262" s="2" t="s">
        <v>168</v>
      </c>
      <c r="D3262" s="34" t="str">
        <f t="shared" si="51"/>
        <v>123</v>
      </c>
      <c r="E3262" s="3">
        <v>20.2</v>
      </c>
    </row>
    <row r="3263" spans="1:5" ht="14.5" x14ac:dyDescent="0.4">
      <c r="A3263" s="2" t="s">
        <v>27</v>
      </c>
      <c r="B3263" s="2" t="s">
        <v>157</v>
      </c>
      <c r="C3263" s="2" t="s">
        <v>168</v>
      </c>
      <c r="D3263" s="34" t="str">
        <f t="shared" si="51"/>
        <v>123</v>
      </c>
      <c r="E3263" s="3">
        <v>19.8</v>
      </c>
    </row>
    <row r="3264" spans="1:5" ht="14.5" x14ac:dyDescent="0.4">
      <c r="A3264" s="2" t="s">
        <v>28</v>
      </c>
      <c r="B3264" s="2" t="s">
        <v>157</v>
      </c>
      <c r="C3264" s="2" t="s">
        <v>168</v>
      </c>
      <c r="D3264" s="34" t="str">
        <f t="shared" si="51"/>
        <v>123</v>
      </c>
      <c r="E3264" s="3">
        <v>32.799999999999997</v>
      </c>
    </row>
    <row r="3265" spans="1:5" ht="14.5" x14ac:dyDescent="0.4">
      <c r="A3265" s="2" t="s">
        <v>29</v>
      </c>
      <c r="B3265" s="2" t="s">
        <v>157</v>
      </c>
      <c r="C3265" s="2" t="s">
        <v>168</v>
      </c>
      <c r="D3265" s="34" t="str">
        <f t="shared" si="51"/>
        <v>123</v>
      </c>
      <c r="E3265" s="3">
        <v>28.2</v>
      </c>
    </row>
    <row r="3266" spans="1:5" ht="14.5" x14ac:dyDescent="0.4">
      <c r="A3266" s="2" t="s">
        <v>30</v>
      </c>
      <c r="B3266" s="2" t="s">
        <v>157</v>
      </c>
      <c r="C3266" s="2" t="s">
        <v>168</v>
      </c>
      <c r="D3266" s="34" t="str">
        <f t="shared" si="51"/>
        <v>123</v>
      </c>
      <c r="E3266" s="3">
        <v>27.2</v>
      </c>
    </row>
    <row r="3267" spans="1:5" ht="14.5" x14ac:dyDescent="0.4">
      <c r="A3267" s="2" t="s">
        <v>31</v>
      </c>
      <c r="B3267" s="2" t="s">
        <v>157</v>
      </c>
      <c r="C3267" s="2" t="s">
        <v>168</v>
      </c>
      <c r="D3267" s="34" t="str">
        <f t="shared" si="51"/>
        <v>123</v>
      </c>
      <c r="E3267" s="3">
        <v>11</v>
      </c>
    </row>
    <row r="3268" spans="1:5" ht="14.5" x14ac:dyDescent="0.4">
      <c r="A3268" s="2" t="s">
        <v>32</v>
      </c>
      <c r="B3268" s="2" t="s">
        <v>157</v>
      </c>
      <c r="C3268" s="2" t="s">
        <v>168</v>
      </c>
      <c r="D3268" s="34" t="str">
        <f t="shared" si="51"/>
        <v>123</v>
      </c>
      <c r="E3268" s="3">
        <v>21.8</v>
      </c>
    </row>
    <row r="3269" spans="1:5" ht="14.5" x14ac:dyDescent="0.4">
      <c r="A3269" s="2" t="s">
        <v>33</v>
      </c>
      <c r="B3269" s="2" t="s">
        <v>157</v>
      </c>
      <c r="C3269" s="2" t="s">
        <v>168</v>
      </c>
      <c r="D3269" s="34" t="str">
        <f t="shared" si="51"/>
        <v>123</v>
      </c>
      <c r="E3269" s="3">
        <v>34.799999999999997</v>
      </c>
    </row>
    <row r="3270" spans="1:5" ht="14.5" x14ac:dyDescent="0.4">
      <c r="A3270" s="2" t="s">
        <v>34</v>
      </c>
      <c r="B3270" s="2" t="s">
        <v>157</v>
      </c>
      <c r="C3270" s="2" t="s">
        <v>168</v>
      </c>
      <c r="D3270" s="34" t="str">
        <f t="shared" si="51"/>
        <v>123</v>
      </c>
      <c r="E3270" s="3">
        <v>34.6</v>
      </c>
    </row>
    <row r="3271" spans="1:5" ht="14.5" x14ac:dyDescent="0.4">
      <c r="A3271" s="2" t="s">
        <v>35</v>
      </c>
      <c r="B3271" s="2" t="s">
        <v>157</v>
      </c>
      <c r="C3271" s="2" t="s">
        <v>168</v>
      </c>
      <c r="D3271" s="34" t="str">
        <f t="shared" si="51"/>
        <v>123</v>
      </c>
      <c r="E3271" s="3">
        <v>29.2</v>
      </c>
    </row>
    <row r="3272" spans="1:5" ht="14.5" x14ac:dyDescent="0.4">
      <c r="A3272" s="2" t="s">
        <v>4</v>
      </c>
      <c r="B3272" s="2" t="s">
        <v>157</v>
      </c>
      <c r="C3272" s="2" t="s">
        <v>169</v>
      </c>
      <c r="D3272" s="34" t="str">
        <f t="shared" si="51"/>
        <v>123</v>
      </c>
      <c r="E3272" s="3">
        <v>71.400000000000006</v>
      </c>
    </row>
    <row r="3273" spans="1:5" ht="14.5" x14ac:dyDescent="0.4">
      <c r="A3273" s="2" t="s">
        <v>7</v>
      </c>
      <c r="B3273" s="2" t="s">
        <v>157</v>
      </c>
      <c r="C3273" s="2" t="s">
        <v>169</v>
      </c>
      <c r="D3273" s="34" t="str">
        <f t="shared" si="51"/>
        <v>123</v>
      </c>
      <c r="E3273" s="3">
        <v>72.400000000000006</v>
      </c>
    </row>
    <row r="3274" spans="1:5" ht="14.5" x14ac:dyDescent="0.4">
      <c r="A3274" s="2" t="s">
        <v>8</v>
      </c>
      <c r="B3274" s="2" t="s">
        <v>157</v>
      </c>
      <c r="C3274" s="2" t="s">
        <v>169</v>
      </c>
      <c r="D3274" s="34" t="str">
        <f t="shared" si="51"/>
        <v>123</v>
      </c>
      <c r="E3274" s="3">
        <v>47.2</v>
      </c>
    </row>
    <row r="3275" spans="1:5" ht="14.5" x14ac:dyDescent="0.4">
      <c r="A3275" s="2" t="s">
        <v>9</v>
      </c>
      <c r="B3275" s="2" t="s">
        <v>157</v>
      </c>
      <c r="C3275" s="2" t="s">
        <v>169</v>
      </c>
      <c r="D3275" s="34" t="str">
        <f t="shared" si="51"/>
        <v>123</v>
      </c>
      <c r="E3275" s="3">
        <v>59.8</v>
      </c>
    </row>
    <row r="3276" spans="1:5" ht="14.5" x14ac:dyDescent="0.4">
      <c r="A3276" s="2" t="s">
        <v>10</v>
      </c>
      <c r="B3276" s="2" t="s">
        <v>157</v>
      </c>
      <c r="C3276" s="2" t="s">
        <v>169</v>
      </c>
      <c r="D3276" s="34" t="str">
        <f t="shared" si="51"/>
        <v>123</v>
      </c>
      <c r="E3276" s="3">
        <v>18.600000000000001</v>
      </c>
    </row>
    <row r="3277" spans="1:5" ht="14.5" x14ac:dyDescent="0.4">
      <c r="A3277" s="2" t="s">
        <v>12</v>
      </c>
      <c r="B3277" s="2" t="s">
        <v>157</v>
      </c>
      <c r="C3277" s="2" t="s">
        <v>169</v>
      </c>
      <c r="D3277" s="34" t="str">
        <f t="shared" si="51"/>
        <v>123</v>
      </c>
      <c r="E3277" s="3">
        <v>17</v>
      </c>
    </row>
    <row r="3278" spans="1:5" ht="14.5" x14ac:dyDescent="0.4">
      <c r="A3278" s="2" t="s">
        <v>13</v>
      </c>
      <c r="B3278" s="2" t="s">
        <v>157</v>
      </c>
      <c r="C3278" s="2" t="s">
        <v>169</v>
      </c>
      <c r="D3278" s="34" t="str">
        <f t="shared" si="51"/>
        <v>123</v>
      </c>
      <c r="E3278" s="3">
        <v>60.8</v>
      </c>
    </row>
    <row r="3279" spans="1:5" ht="14.5" x14ac:dyDescent="0.4">
      <c r="A3279" s="2" t="s">
        <v>14</v>
      </c>
      <c r="B3279" s="2" t="s">
        <v>157</v>
      </c>
      <c r="C3279" s="2" t="s">
        <v>169</v>
      </c>
      <c r="D3279" s="34" t="str">
        <f t="shared" si="51"/>
        <v>123</v>
      </c>
      <c r="E3279" s="3">
        <v>64</v>
      </c>
    </row>
    <row r="3280" spans="1:5" ht="14.5" x14ac:dyDescent="0.4">
      <c r="A3280" s="2" t="s">
        <v>15</v>
      </c>
      <c r="B3280" s="2" t="s">
        <v>157</v>
      </c>
      <c r="C3280" s="2" t="s">
        <v>169</v>
      </c>
      <c r="D3280" s="34" t="str">
        <f t="shared" si="51"/>
        <v>123</v>
      </c>
      <c r="E3280" s="3">
        <v>48</v>
      </c>
    </row>
    <row r="3281" spans="1:5" ht="14.5" x14ac:dyDescent="0.4">
      <c r="A3281" s="2" t="s">
        <v>16</v>
      </c>
      <c r="B3281" s="2" t="s">
        <v>157</v>
      </c>
      <c r="C3281" s="2" t="s">
        <v>169</v>
      </c>
      <c r="D3281" s="34" t="str">
        <f t="shared" si="51"/>
        <v>123</v>
      </c>
      <c r="E3281" s="3">
        <v>60.4</v>
      </c>
    </row>
    <row r="3282" spans="1:5" ht="14.5" x14ac:dyDescent="0.4">
      <c r="A3282" s="2" t="s">
        <v>17</v>
      </c>
      <c r="B3282" s="2" t="s">
        <v>157</v>
      </c>
      <c r="C3282" s="2" t="s">
        <v>169</v>
      </c>
      <c r="D3282" s="34" t="str">
        <f t="shared" si="51"/>
        <v>123</v>
      </c>
      <c r="E3282" s="3">
        <v>55.6</v>
      </c>
    </row>
    <row r="3283" spans="1:5" ht="14.5" x14ac:dyDescent="0.4">
      <c r="A3283" s="2" t="s">
        <v>18</v>
      </c>
      <c r="B3283" s="2" t="s">
        <v>157</v>
      </c>
      <c r="C3283" s="2" t="s">
        <v>169</v>
      </c>
      <c r="D3283" s="34" t="str">
        <f t="shared" si="51"/>
        <v>123</v>
      </c>
      <c r="E3283" s="3">
        <v>51.8</v>
      </c>
    </row>
    <row r="3284" spans="1:5" ht="14.5" x14ac:dyDescent="0.4">
      <c r="A3284" s="2" t="s">
        <v>19</v>
      </c>
      <c r="B3284" s="2" t="s">
        <v>157</v>
      </c>
      <c r="C3284" s="2" t="s">
        <v>169</v>
      </c>
      <c r="D3284" s="34" t="str">
        <f t="shared" si="51"/>
        <v>123</v>
      </c>
      <c r="E3284" s="3">
        <v>64.400000000000006</v>
      </c>
    </row>
    <row r="3285" spans="1:5" ht="14.5" x14ac:dyDescent="0.4">
      <c r="A3285" s="2" t="s">
        <v>11</v>
      </c>
      <c r="B3285" s="2" t="s">
        <v>157</v>
      </c>
      <c r="C3285" s="2" t="s">
        <v>170</v>
      </c>
      <c r="D3285" s="34" t="str">
        <f t="shared" si="51"/>
        <v>123</v>
      </c>
      <c r="E3285" s="3">
        <v>99</v>
      </c>
    </row>
    <row r="3286" spans="1:5" ht="14.5" x14ac:dyDescent="0.4">
      <c r="A3286" s="2" t="s">
        <v>12</v>
      </c>
      <c r="B3286" s="2" t="s">
        <v>157</v>
      </c>
      <c r="C3286" s="2" t="s">
        <v>170</v>
      </c>
      <c r="D3286" s="34" t="str">
        <f t="shared" si="51"/>
        <v>123</v>
      </c>
      <c r="E3286" s="3">
        <v>172.8</v>
      </c>
    </row>
    <row r="3287" spans="1:5" ht="14.5" x14ac:dyDescent="0.4">
      <c r="A3287" s="2" t="s">
        <v>13</v>
      </c>
      <c r="B3287" s="2" t="s">
        <v>157</v>
      </c>
      <c r="C3287" s="2" t="s">
        <v>170</v>
      </c>
      <c r="D3287" s="34" t="str">
        <f t="shared" si="51"/>
        <v>123</v>
      </c>
      <c r="E3287" s="3">
        <v>187.2</v>
      </c>
    </row>
    <row r="3288" spans="1:5" ht="14.5" x14ac:dyDescent="0.4">
      <c r="A3288" s="2" t="s">
        <v>14</v>
      </c>
      <c r="B3288" s="2" t="s">
        <v>157</v>
      </c>
      <c r="C3288" s="2" t="s">
        <v>170</v>
      </c>
      <c r="D3288" s="34" t="str">
        <f t="shared" si="51"/>
        <v>123</v>
      </c>
      <c r="E3288" s="3">
        <v>200</v>
      </c>
    </row>
    <row r="3289" spans="1:5" ht="14.5" x14ac:dyDescent="0.4">
      <c r="A3289" s="2" t="s">
        <v>15</v>
      </c>
      <c r="B3289" s="2" t="s">
        <v>157</v>
      </c>
      <c r="C3289" s="2" t="s">
        <v>170</v>
      </c>
      <c r="D3289" s="34" t="str">
        <f t="shared" si="51"/>
        <v>123</v>
      </c>
      <c r="E3289" s="3">
        <v>141</v>
      </c>
    </row>
    <row r="3290" spans="1:5" ht="14.5" x14ac:dyDescent="0.4">
      <c r="A3290" s="2" t="s">
        <v>13</v>
      </c>
      <c r="B3290" s="2" t="s">
        <v>157</v>
      </c>
      <c r="C3290" s="2" t="s">
        <v>171</v>
      </c>
      <c r="D3290" s="34" t="str">
        <f t="shared" si="51"/>
        <v>123</v>
      </c>
      <c r="E3290" s="3">
        <v>27</v>
      </c>
    </row>
    <row r="3291" spans="1:5" ht="14.5" x14ac:dyDescent="0.4">
      <c r="A3291" s="2" t="s">
        <v>14</v>
      </c>
      <c r="B3291" s="2" t="s">
        <v>157</v>
      </c>
      <c r="C3291" s="2" t="s">
        <v>171</v>
      </c>
      <c r="D3291" s="34" t="str">
        <f t="shared" si="51"/>
        <v>123</v>
      </c>
      <c r="E3291" s="3">
        <v>43.2</v>
      </c>
    </row>
    <row r="3292" spans="1:5" ht="14.5" x14ac:dyDescent="0.4">
      <c r="A3292" s="2" t="s">
        <v>15</v>
      </c>
      <c r="B3292" s="2" t="s">
        <v>157</v>
      </c>
      <c r="C3292" s="2" t="s">
        <v>171</v>
      </c>
      <c r="D3292" s="34" t="str">
        <f t="shared" si="51"/>
        <v>123</v>
      </c>
      <c r="E3292" s="3">
        <v>48.6</v>
      </c>
    </row>
    <row r="3293" spans="1:5" ht="14.5" x14ac:dyDescent="0.4">
      <c r="A3293" s="2" t="s">
        <v>16</v>
      </c>
      <c r="B3293" s="2" t="s">
        <v>157</v>
      </c>
      <c r="C3293" s="2" t="s">
        <v>171</v>
      </c>
      <c r="D3293" s="34" t="str">
        <f t="shared" si="51"/>
        <v>123</v>
      </c>
      <c r="E3293" s="3">
        <v>37.799999999999997</v>
      </c>
    </row>
    <row r="3294" spans="1:5" ht="14.5" x14ac:dyDescent="0.4">
      <c r="A3294" s="2" t="s">
        <v>17</v>
      </c>
      <c r="B3294" s="2" t="s">
        <v>157</v>
      </c>
      <c r="C3294" s="2" t="s">
        <v>171</v>
      </c>
      <c r="D3294" s="34" t="str">
        <f t="shared" si="51"/>
        <v>123</v>
      </c>
      <c r="E3294" s="3">
        <v>16.2</v>
      </c>
    </row>
    <row r="3295" spans="1:5" ht="14.5" x14ac:dyDescent="0.4">
      <c r="A3295" s="2" t="s">
        <v>18</v>
      </c>
      <c r="B3295" s="2" t="s">
        <v>157</v>
      </c>
      <c r="C3295" s="2" t="s">
        <v>171</v>
      </c>
      <c r="D3295" s="34" t="str">
        <f t="shared" si="51"/>
        <v>123</v>
      </c>
      <c r="E3295" s="3">
        <v>21.6</v>
      </c>
    </row>
    <row r="3296" spans="1:5" ht="14.5" x14ac:dyDescent="0.4">
      <c r="A3296" s="2" t="s">
        <v>19</v>
      </c>
      <c r="B3296" s="2" t="s">
        <v>157</v>
      </c>
      <c r="C3296" s="2" t="s">
        <v>171</v>
      </c>
      <c r="D3296" s="34" t="str">
        <f t="shared" si="51"/>
        <v>123</v>
      </c>
      <c r="E3296" s="3">
        <v>23.4</v>
      </c>
    </row>
    <row r="3297" spans="1:5" ht="14.5" x14ac:dyDescent="0.4">
      <c r="A3297" s="2" t="s">
        <v>20</v>
      </c>
      <c r="B3297" s="2" t="s">
        <v>157</v>
      </c>
      <c r="C3297" s="2" t="s">
        <v>171</v>
      </c>
      <c r="D3297" s="34" t="str">
        <f t="shared" si="51"/>
        <v>123</v>
      </c>
      <c r="E3297" s="3">
        <v>19.8</v>
      </c>
    </row>
    <row r="3298" spans="1:5" ht="14.5" x14ac:dyDescent="0.4">
      <c r="A3298" s="2" t="s">
        <v>21</v>
      </c>
      <c r="B3298" s="2" t="s">
        <v>157</v>
      </c>
      <c r="C3298" s="2" t="s">
        <v>171</v>
      </c>
      <c r="D3298" s="34" t="str">
        <f t="shared" si="51"/>
        <v>123</v>
      </c>
      <c r="E3298" s="3">
        <v>19.8</v>
      </c>
    </row>
    <row r="3299" spans="1:5" ht="14.5" x14ac:dyDescent="0.4">
      <c r="A3299" s="2" t="s">
        <v>22</v>
      </c>
      <c r="B3299" s="2" t="s">
        <v>157</v>
      </c>
      <c r="C3299" s="2" t="s">
        <v>171</v>
      </c>
      <c r="D3299" s="34" t="str">
        <f t="shared" si="51"/>
        <v>123</v>
      </c>
      <c r="E3299" s="3">
        <v>34.200000000000003</v>
      </c>
    </row>
    <row r="3300" spans="1:5" ht="14.5" x14ac:dyDescent="0.4">
      <c r="A3300" s="2" t="s">
        <v>23</v>
      </c>
      <c r="B3300" s="2" t="s">
        <v>157</v>
      </c>
      <c r="C3300" s="2" t="s">
        <v>171</v>
      </c>
      <c r="D3300" s="34" t="str">
        <f t="shared" si="51"/>
        <v>123</v>
      </c>
      <c r="E3300" s="3">
        <v>45</v>
      </c>
    </row>
    <row r="3301" spans="1:5" ht="14.5" x14ac:dyDescent="0.4">
      <c r="A3301" s="2" t="s">
        <v>24</v>
      </c>
      <c r="B3301" s="2" t="s">
        <v>157</v>
      </c>
      <c r="C3301" s="2" t="s">
        <v>171</v>
      </c>
      <c r="D3301" s="34" t="str">
        <f t="shared" si="51"/>
        <v>123</v>
      </c>
      <c r="E3301" s="3">
        <v>43.2</v>
      </c>
    </row>
    <row r="3302" spans="1:5" ht="14.5" x14ac:dyDescent="0.4">
      <c r="A3302" s="2" t="s">
        <v>25</v>
      </c>
      <c r="B3302" s="2" t="s">
        <v>157</v>
      </c>
      <c r="C3302" s="2" t="s">
        <v>171</v>
      </c>
      <c r="D3302" s="34" t="str">
        <f t="shared" si="51"/>
        <v>123</v>
      </c>
      <c r="E3302" s="3">
        <v>19.8</v>
      </c>
    </row>
    <row r="3303" spans="1:5" ht="14.5" x14ac:dyDescent="0.4">
      <c r="A3303" s="2" t="s">
        <v>26</v>
      </c>
      <c r="B3303" s="2" t="s">
        <v>157</v>
      </c>
      <c r="C3303" s="2" t="s">
        <v>171</v>
      </c>
      <c r="D3303" s="34" t="str">
        <f t="shared" si="51"/>
        <v>123</v>
      </c>
      <c r="E3303" s="3">
        <v>27</v>
      </c>
    </row>
    <row r="3304" spans="1:5" ht="14.5" x14ac:dyDescent="0.4">
      <c r="A3304" s="2" t="s">
        <v>27</v>
      </c>
      <c r="B3304" s="2" t="s">
        <v>157</v>
      </c>
      <c r="C3304" s="2" t="s">
        <v>171</v>
      </c>
      <c r="D3304" s="34" t="str">
        <f t="shared" si="51"/>
        <v>123</v>
      </c>
      <c r="E3304" s="3">
        <v>32.4</v>
      </c>
    </row>
    <row r="3305" spans="1:5" ht="14.5" x14ac:dyDescent="0.4">
      <c r="A3305" s="2" t="s">
        <v>28</v>
      </c>
      <c r="B3305" s="2" t="s">
        <v>157</v>
      </c>
      <c r="C3305" s="2" t="s">
        <v>171</v>
      </c>
      <c r="D3305" s="34" t="str">
        <f t="shared" si="51"/>
        <v>123</v>
      </c>
      <c r="E3305" s="3">
        <v>37.799999999999997</v>
      </c>
    </row>
    <row r="3306" spans="1:5" ht="14.5" x14ac:dyDescent="0.4">
      <c r="A3306" s="2" t="s">
        <v>29</v>
      </c>
      <c r="B3306" s="2" t="s">
        <v>157</v>
      </c>
      <c r="C3306" s="2" t="s">
        <v>171</v>
      </c>
      <c r="D3306" s="34" t="str">
        <f t="shared" si="51"/>
        <v>123</v>
      </c>
      <c r="E3306" s="3">
        <v>21.6</v>
      </c>
    </row>
    <row r="3307" spans="1:5" ht="14.5" x14ac:dyDescent="0.4">
      <c r="A3307" s="2" t="s">
        <v>30</v>
      </c>
      <c r="B3307" s="2" t="s">
        <v>157</v>
      </c>
      <c r="C3307" s="2" t="s">
        <v>171</v>
      </c>
      <c r="D3307" s="34" t="str">
        <f t="shared" si="51"/>
        <v>123</v>
      </c>
      <c r="E3307" s="3">
        <v>27</v>
      </c>
    </row>
    <row r="3308" spans="1:5" ht="14.5" x14ac:dyDescent="0.4">
      <c r="A3308" s="2" t="s">
        <v>31</v>
      </c>
      <c r="B3308" s="2" t="s">
        <v>157</v>
      </c>
      <c r="C3308" s="2" t="s">
        <v>171</v>
      </c>
      <c r="D3308" s="34" t="str">
        <f t="shared" si="51"/>
        <v>123</v>
      </c>
      <c r="E3308" s="3">
        <v>36</v>
      </c>
    </row>
    <row r="3309" spans="1:5" ht="14.5" x14ac:dyDescent="0.4">
      <c r="A3309" s="2" t="s">
        <v>32</v>
      </c>
      <c r="B3309" s="2" t="s">
        <v>157</v>
      </c>
      <c r="C3309" s="2" t="s">
        <v>171</v>
      </c>
      <c r="D3309" s="34" t="str">
        <f t="shared" si="51"/>
        <v>123</v>
      </c>
      <c r="E3309" s="3">
        <v>16.2</v>
      </c>
    </row>
    <row r="3310" spans="1:5" ht="14.5" x14ac:dyDescent="0.4">
      <c r="A3310" s="2" t="s">
        <v>33</v>
      </c>
      <c r="B3310" s="2" t="s">
        <v>157</v>
      </c>
      <c r="C3310" s="2" t="s">
        <v>171</v>
      </c>
      <c r="D3310" s="34" t="str">
        <f t="shared" ref="D3310:D3373" si="52">MID(B3310,2,3)</f>
        <v>123</v>
      </c>
      <c r="E3310" s="3">
        <v>18</v>
      </c>
    </row>
    <row r="3311" spans="1:5" ht="14.5" x14ac:dyDescent="0.4">
      <c r="A3311" s="2" t="s">
        <v>34</v>
      </c>
      <c r="B3311" s="2" t="s">
        <v>157</v>
      </c>
      <c r="C3311" s="2" t="s">
        <v>171</v>
      </c>
      <c r="D3311" s="34" t="str">
        <f t="shared" si="52"/>
        <v>123</v>
      </c>
      <c r="E3311" s="3">
        <v>25.2</v>
      </c>
    </row>
    <row r="3312" spans="1:5" ht="14.5" x14ac:dyDescent="0.4">
      <c r="A3312" s="2" t="s">
        <v>35</v>
      </c>
      <c r="B3312" s="2" t="s">
        <v>157</v>
      </c>
      <c r="C3312" s="2" t="s">
        <v>171</v>
      </c>
      <c r="D3312" s="34" t="str">
        <f t="shared" si="52"/>
        <v>123</v>
      </c>
      <c r="E3312" s="3">
        <v>46.8</v>
      </c>
    </row>
    <row r="3313" spans="1:5" ht="14.5" x14ac:dyDescent="0.4">
      <c r="A3313" s="2" t="s">
        <v>13</v>
      </c>
      <c r="B3313" s="2" t="s">
        <v>157</v>
      </c>
      <c r="C3313" s="2" t="s">
        <v>172</v>
      </c>
      <c r="D3313" s="34" t="str">
        <f t="shared" si="52"/>
        <v>123</v>
      </c>
      <c r="E3313" s="3">
        <v>1.8</v>
      </c>
    </row>
    <row r="3314" spans="1:5" ht="14.5" x14ac:dyDescent="0.4">
      <c r="A3314" s="2" t="s">
        <v>14</v>
      </c>
      <c r="B3314" s="2" t="s">
        <v>157</v>
      </c>
      <c r="C3314" s="2" t="s">
        <v>172</v>
      </c>
      <c r="D3314" s="34" t="str">
        <f t="shared" si="52"/>
        <v>123</v>
      </c>
      <c r="E3314" s="3">
        <v>7.2</v>
      </c>
    </row>
    <row r="3315" spans="1:5" ht="14.5" x14ac:dyDescent="0.4">
      <c r="A3315" s="2" t="s">
        <v>15</v>
      </c>
      <c r="B3315" s="2" t="s">
        <v>157</v>
      </c>
      <c r="C3315" s="2" t="s">
        <v>172</v>
      </c>
      <c r="D3315" s="34" t="str">
        <f t="shared" si="52"/>
        <v>123</v>
      </c>
      <c r="E3315" s="3">
        <v>9</v>
      </c>
    </row>
    <row r="3316" spans="1:5" ht="14.5" x14ac:dyDescent="0.4">
      <c r="A3316" s="2" t="s">
        <v>16</v>
      </c>
      <c r="B3316" s="2" t="s">
        <v>157</v>
      </c>
      <c r="C3316" s="2" t="s">
        <v>172</v>
      </c>
      <c r="D3316" s="34" t="str">
        <f t="shared" si="52"/>
        <v>123</v>
      </c>
      <c r="E3316" s="3">
        <v>21.6</v>
      </c>
    </row>
    <row r="3317" spans="1:5" ht="14.5" x14ac:dyDescent="0.4">
      <c r="A3317" s="2" t="s">
        <v>17</v>
      </c>
      <c r="B3317" s="2" t="s">
        <v>157</v>
      </c>
      <c r="C3317" s="2" t="s">
        <v>172</v>
      </c>
      <c r="D3317" s="34" t="str">
        <f t="shared" si="52"/>
        <v>123</v>
      </c>
      <c r="E3317" s="3">
        <v>12.6</v>
      </c>
    </row>
    <row r="3318" spans="1:5" ht="14.5" x14ac:dyDescent="0.4">
      <c r="A3318" s="2" t="s">
        <v>18</v>
      </c>
      <c r="B3318" s="2" t="s">
        <v>157</v>
      </c>
      <c r="C3318" s="2" t="s">
        <v>172</v>
      </c>
      <c r="D3318" s="34" t="str">
        <f t="shared" si="52"/>
        <v>123</v>
      </c>
      <c r="E3318" s="3">
        <v>18</v>
      </c>
    </row>
    <row r="3319" spans="1:5" ht="14.5" x14ac:dyDescent="0.4">
      <c r="A3319" s="2" t="s">
        <v>19</v>
      </c>
      <c r="B3319" s="2" t="s">
        <v>157</v>
      </c>
      <c r="C3319" s="2" t="s">
        <v>172</v>
      </c>
      <c r="D3319" s="34" t="str">
        <f t="shared" si="52"/>
        <v>123</v>
      </c>
      <c r="E3319" s="3">
        <v>12.6</v>
      </c>
    </row>
    <row r="3320" spans="1:5" ht="14.5" x14ac:dyDescent="0.4">
      <c r="A3320" s="2" t="s">
        <v>20</v>
      </c>
      <c r="B3320" s="2" t="s">
        <v>157</v>
      </c>
      <c r="C3320" s="2" t="s">
        <v>172</v>
      </c>
      <c r="D3320" s="34" t="str">
        <f t="shared" si="52"/>
        <v>123</v>
      </c>
      <c r="E3320" s="3">
        <v>16.2</v>
      </c>
    </row>
    <row r="3321" spans="1:5" ht="14.5" x14ac:dyDescent="0.4">
      <c r="A3321" s="2" t="s">
        <v>21</v>
      </c>
      <c r="B3321" s="2" t="s">
        <v>157</v>
      </c>
      <c r="C3321" s="2" t="s">
        <v>172</v>
      </c>
      <c r="D3321" s="34" t="str">
        <f t="shared" si="52"/>
        <v>123</v>
      </c>
      <c r="E3321" s="3">
        <v>3.6</v>
      </c>
    </row>
    <row r="3322" spans="1:5" ht="14.5" x14ac:dyDescent="0.4">
      <c r="A3322" s="2" t="s">
        <v>22</v>
      </c>
      <c r="B3322" s="2" t="s">
        <v>157</v>
      </c>
      <c r="C3322" s="2" t="s">
        <v>172</v>
      </c>
      <c r="D3322" s="34" t="str">
        <f t="shared" si="52"/>
        <v>123</v>
      </c>
      <c r="E3322" s="3">
        <v>12.6</v>
      </c>
    </row>
    <row r="3323" spans="1:5" ht="14.5" x14ac:dyDescent="0.4">
      <c r="A3323" s="2" t="s">
        <v>23</v>
      </c>
      <c r="B3323" s="2" t="s">
        <v>157</v>
      </c>
      <c r="C3323" s="2" t="s">
        <v>172</v>
      </c>
      <c r="D3323" s="34" t="str">
        <f t="shared" si="52"/>
        <v>123</v>
      </c>
      <c r="E3323" s="3">
        <v>19.8</v>
      </c>
    </row>
    <row r="3324" spans="1:5" ht="14.5" x14ac:dyDescent="0.4">
      <c r="A3324" s="2" t="s">
        <v>24</v>
      </c>
      <c r="B3324" s="2" t="s">
        <v>157</v>
      </c>
      <c r="C3324" s="2" t="s">
        <v>172</v>
      </c>
      <c r="D3324" s="34" t="str">
        <f t="shared" si="52"/>
        <v>123</v>
      </c>
      <c r="E3324" s="3">
        <v>21.6</v>
      </c>
    </row>
    <row r="3325" spans="1:5" ht="14.5" x14ac:dyDescent="0.4">
      <c r="A3325" s="2" t="s">
        <v>25</v>
      </c>
      <c r="B3325" s="2" t="s">
        <v>157</v>
      </c>
      <c r="C3325" s="2" t="s">
        <v>172</v>
      </c>
      <c r="D3325" s="34" t="str">
        <f t="shared" si="52"/>
        <v>123</v>
      </c>
      <c r="E3325" s="3">
        <v>12.6</v>
      </c>
    </row>
    <row r="3326" spans="1:5" ht="14.5" x14ac:dyDescent="0.4">
      <c r="A3326" s="2" t="s">
        <v>26</v>
      </c>
      <c r="B3326" s="2" t="s">
        <v>157</v>
      </c>
      <c r="C3326" s="2" t="s">
        <v>172</v>
      </c>
      <c r="D3326" s="34" t="str">
        <f t="shared" si="52"/>
        <v>123</v>
      </c>
      <c r="E3326" s="3">
        <v>7.2</v>
      </c>
    </row>
    <row r="3327" spans="1:5" ht="14.5" x14ac:dyDescent="0.4">
      <c r="A3327" s="2" t="s">
        <v>27</v>
      </c>
      <c r="B3327" s="2" t="s">
        <v>157</v>
      </c>
      <c r="C3327" s="2" t="s">
        <v>172</v>
      </c>
      <c r="D3327" s="34" t="str">
        <f t="shared" si="52"/>
        <v>123</v>
      </c>
      <c r="E3327" s="3">
        <v>9</v>
      </c>
    </row>
    <row r="3328" spans="1:5" ht="14.5" x14ac:dyDescent="0.4">
      <c r="A3328" s="2" t="s">
        <v>28</v>
      </c>
      <c r="B3328" s="2" t="s">
        <v>157</v>
      </c>
      <c r="C3328" s="2" t="s">
        <v>172</v>
      </c>
      <c r="D3328" s="34" t="str">
        <f t="shared" si="52"/>
        <v>123</v>
      </c>
      <c r="E3328" s="3">
        <v>5.4</v>
      </c>
    </row>
    <row r="3329" spans="1:5" ht="14.5" x14ac:dyDescent="0.4">
      <c r="A3329" s="2" t="s">
        <v>29</v>
      </c>
      <c r="B3329" s="2" t="s">
        <v>157</v>
      </c>
      <c r="C3329" s="2" t="s">
        <v>172</v>
      </c>
      <c r="D3329" s="34" t="str">
        <f t="shared" si="52"/>
        <v>123</v>
      </c>
      <c r="E3329" s="3">
        <v>16.2</v>
      </c>
    </row>
    <row r="3330" spans="1:5" ht="14.5" x14ac:dyDescent="0.4">
      <c r="A3330" s="2" t="s">
        <v>30</v>
      </c>
      <c r="B3330" s="2" t="s">
        <v>157</v>
      </c>
      <c r="C3330" s="2" t="s">
        <v>172</v>
      </c>
      <c r="D3330" s="34" t="str">
        <f t="shared" si="52"/>
        <v>123</v>
      </c>
      <c r="E3330" s="3">
        <v>9</v>
      </c>
    </row>
    <row r="3331" spans="1:5" ht="14.5" x14ac:dyDescent="0.4">
      <c r="A3331" s="2" t="s">
        <v>31</v>
      </c>
      <c r="B3331" s="2" t="s">
        <v>157</v>
      </c>
      <c r="C3331" s="2" t="s">
        <v>172</v>
      </c>
      <c r="D3331" s="34" t="str">
        <f t="shared" si="52"/>
        <v>123</v>
      </c>
      <c r="E3331" s="3">
        <v>9</v>
      </c>
    </row>
    <row r="3332" spans="1:5" ht="14.5" x14ac:dyDescent="0.4">
      <c r="A3332" s="2" t="s">
        <v>32</v>
      </c>
      <c r="B3332" s="2" t="s">
        <v>157</v>
      </c>
      <c r="C3332" s="2" t="s">
        <v>172</v>
      </c>
      <c r="D3332" s="34" t="str">
        <f t="shared" si="52"/>
        <v>123</v>
      </c>
      <c r="E3332" s="3">
        <v>0</v>
      </c>
    </row>
    <row r="3333" spans="1:5" ht="14.5" x14ac:dyDescent="0.4">
      <c r="A3333" s="2" t="s">
        <v>13</v>
      </c>
      <c r="B3333" s="2" t="s">
        <v>157</v>
      </c>
      <c r="C3333" s="2" t="s">
        <v>173</v>
      </c>
      <c r="D3333" s="34" t="str">
        <f t="shared" si="52"/>
        <v>123</v>
      </c>
      <c r="E3333" s="3">
        <v>22</v>
      </c>
    </row>
    <row r="3334" spans="1:5" ht="14.5" x14ac:dyDescent="0.4">
      <c r="A3334" s="2" t="s">
        <v>14</v>
      </c>
      <c r="B3334" s="2" t="s">
        <v>157</v>
      </c>
      <c r="C3334" s="2" t="s">
        <v>173</v>
      </c>
      <c r="D3334" s="34" t="str">
        <f t="shared" si="52"/>
        <v>123</v>
      </c>
      <c r="E3334" s="3">
        <v>26</v>
      </c>
    </row>
    <row r="3335" spans="1:5" ht="14.5" x14ac:dyDescent="0.4">
      <c r="A3335" s="2" t="s">
        <v>15</v>
      </c>
      <c r="B3335" s="2" t="s">
        <v>157</v>
      </c>
      <c r="C3335" s="2" t="s">
        <v>173</v>
      </c>
      <c r="D3335" s="34" t="str">
        <f t="shared" si="52"/>
        <v>123</v>
      </c>
      <c r="E3335" s="3">
        <v>46</v>
      </c>
    </row>
    <row r="3336" spans="1:5" ht="14.5" x14ac:dyDescent="0.4">
      <c r="A3336" s="2" t="s">
        <v>16</v>
      </c>
      <c r="B3336" s="2" t="s">
        <v>157</v>
      </c>
      <c r="C3336" s="2" t="s">
        <v>173</v>
      </c>
      <c r="D3336" s="34" t="str">
        <f t="shared" si="52"/>
        <v>123</v>
      </c>
      <c r="E3336" s="3">
        <v>36</v>
      </c>
    </row>
    <row r="3337" spans="1:5" ht="14.5" x14ac:dyDescent="0.4">
      <c r="A3337" s="2" t="s">
        <v>17</v>
      </c>
      <c r="B3337" s="2" t="s">
        <v>157</v>
      </c>
      <c r="C3337" s="2" t="s">
        <v>173</v>
      </c>
      <c r="D3337" s="34" t="str">
        <f t="shared" si="52"/>
        <v>123</v>
      </c>
      <c r="E3337" s="3">
        <v>26</v>
      </c>
    </row>
    <row r="3338" spans="1:5" ht="14.5" x14ac:dyDescent="0.4">
      <c r="A3338" s="2" t="s">
        <v>18</v>
      </c>
      <c r="B3338" s="2" t="s">
        <v>157</v>
      </c>
      <c r="C3338" s="2" t="s">
        <v>173</v>
      </c>
      <c r="D3338" s="34" t="str">
        <f t="shared" si="52"/>
        <v>123</v>
      </c>
      <c r="E3338" s="3">
        <v>30</v>
      </c>
    </row>
    <row r="3339" spans="1:5" ht="14.5" x14ac:dyDescent="0.4">
      <c r="A3339" s="2" t="s">
        <v>19</v>
      </c>
      <c r="B3339" s="2" t="s">
        <v>157</v>
      </c>
      <c r="C3339" s="2" t="s">
        <v>173</v>
      </c>
      <c r="D3339" s="34" t="str">
        <f t="shared" si="52"/>
        <v>123</v>
      </c>
      <c r="E3339" s="3">
        <v>63.4</v>
      </c>
    </row>
    <row r="3340" spans="1:5" ht="14.5" x14ac:dyDescent="0.4">
      <c r="A3340" s="2" t="s">
        <v>20</v>
      </c>
      <c r="B3340" s="2" t="s">
        <v>157</v>
      </c>
      <c r="C3340" s="2" t="s">
        <v>173</v>
      </c>
      <c r="D3340" s="34" t="str">
        <f t="shared" si="52"/>
        <v>123</v>
      </c>
      <c r="E3340" s="3">
        <v>113.8</v>
      </c>
    </row>
    <row r="3341" spans="1:5" ht="14.5" x14ac:dyDescent="0.4">
      <c r="A3341" s="2" t="s">
        <v>21</v>
      </c>
      <c r="B3341" s="2" t="s">
        <v>157</v>
      </c>
      <c r="C3341" s="2" t="s">
        <v>173</v>
      </c>
      <c r="D3341" s="34" t="str">
        <f t="shared" si="52"/>
        <v>123</v>
      </c>
      <c r="E3341" s="3">
        <v>60</v>
      </c>
    </row>
    <row r="3342" spans="1:5" ht="14.5" x14ac:dyDescent="0.4">
      <c r="A3342" s="2" t="s">
        <v>22</v>
      </c>
      <c r="B3342" s="2" t="s">
        <v>157</v>
      </c>
      <c r="C3342" s="2" t="s">
        <v>173</v>
      </c>
      <c r="D3342" s="34" t="str">
        <f t="shared" si="52"/>
        <v>123</v>
      </c>
      <c r="E3342" s="3">
        <v>32</v>
      </c>
    </row>
    <row r="3343" spans="1:5" ht="14.5" x14ac:dyDescent="0.4">
      <c r="A3343" s="2" t="s">
        <v>23</v>
      </c>
      <c r="B3343" s="2" t="s">
        <v>157</v>
      </c>
      <c r="C3343" s="2" t="s">
        <v>173</v>
      </c>
      <c r="D3343" s="34" t="str">
        <f t="shared" si="52"/>
        <v>123</v>
      </c>
      <c r="E3343" s="3">
        <v>62</v>
      </c>
    </row>
    <row r="3344" spans="1:5" ht="14.5" x14ac:dyDescent="0.4">
      <c r="A3344" s="2" t="s">
        <v>24</v>
      </c>
      <c r="B3344" s="2" t="s">
        <v>157</v>
      </c>
      <c r="C3344" s="2" t="s">
        <v>173</v>
      </c>
      <c r="D3344" s="34" t="str">
        <f t="shared" si="52"/>
        <v>123</v>
      </c>
      <c r="E3344" s="3">
        <v>60</v>
      </c>
    </row>
    <row r="3345" spans="1:5" ht="14.5" x14ac:dyDescent="0.4">
      <c r="A3345" s="2" t="s">
        <v>25</v>
      </c>
      <c r="B3345" s="2" t="s">
        <v>157</v>
      </c>
      <c r="C3345" s="2" t="s">
        <v>173</v>
      </c>
      <c r="D3345" s="34" t="str">
        <f t="shared" si="52"/>
        <v>123</v>
      </c>
      <c r="E3345" s="3">
        <v>30</v>
      </c>
    </row>
    <row r="3346" spans="1:5" ht="14.5" x14ac:dyDescent="0.4">
      <c r="A3346" s="2" t="s">
        <v>26</v>
      </c>
      <c r="B3346" s="2" t="s">
        <v>157</v>
      </c>
      <c r="C3346" s="2" t="s">
        <v>173</v>
      </c>
      <c r="D3346" s="34" t="str">
        <f t="shared" si="52"/>
        <v>123</v>
      </c>
      <c r="E3346" s="3">
        <v>34</v>
      </c>
    </row>
    <row r="3347" spans="1:5" ht="14.5" x14ac:dyDescent="0.4">
      <c r="A3347" s="2" t="s">
        <v>27</v>
      </c>
      <c r="B3347" s="2" t="s">
        <v>157</v>
      </c>
      <c r="C3347" s="2" t="s">
        <v>173</v>
      </c>
      <c r="D3347" s="34" t="str">
        <f t="shared" si="52"/>
        <v>123</v>
      </c>
      <c r="E3347" s="3">
        <v>32</v>
      </c>
    </row>
    <row r="3348" spans="1:5" ht="14.5" x14ac:dyDescent="0.4">
      <c r="A3348" s="2" t="s">
        <v>28</v>
      </c>
      <c r="B3348" s="2" t="s">
        <v>157</v>
      </c>
      <c r="C3348" s="2" t="s">
        <v>173</v>
      </c>
      <c r="D3348" s="34" t="str">
        <f t="shared" si="52"/>
        <v>123</v>
      </c>
      <c r="E3348" s="3">
        <v>36</v>
      </c>
    </row>
    <row r="3349" spans="1:5" ht="14.5" x14ac:dyDescent="0.4">
      <c r="A3349" s="2" t="s">
        <v>29</v>
      </c>
      <c r="B3349" s="2" t="s">
        <v>157</v>
      </c>
      <c r="C3349" s="2" t="s">
        <v>173</v>
      </c>
      <c r="D3349" s="34" t="str">
        <f t="shared" si="52"/>
        <v>123</v>
      </c>
      <c r="E3349" s="3">
        <v>28</v>
      </c>
    </row>
    <row r="3350" spans="1:5" ht="14.5" x14ac:dyDescent="0.4">
      <c r="A3350" s="2" t="s">
        <v>30</v>
      </c>
      <c r="B3350" s="2" t="s">
        <v>157</v>
      </c>
      <c r="C3350" s="2" t="s">
        <v>173</v>
      </c>
      <c r="D3350" s="34" t="str">
        <f t="shared" si="52"/>
        <v>123</v>
      </c>
      <c r="E3350" s="3">
        <v>36</v>
      </c>
    </row>
    <row r="3351" spans="1:5" ht="14.5" x14ac:dyDescent="0.4">
      <c r="A3351" s="2" t="s">
        <v>31</v>
      </c>
      <c r="B3351" s="2" t="s">
        <v>157</v>
      </c>
      <c r="C3351" s="2" t="s">
        <v>173</v>
      </c>
      <c r="D3351" s="34" t="str">
        <f t="shared" si="52"/>
        <v>123</v>
      </c>
      <c r="E3351" s="3">
        <v>32</v>
      </c>
    </row>
    <row r="3352" spans="1:5" ht="14.5" x14ac:dyDescent="0.4">
      <c r="A3352" s="2" t="s">
        <v>32</v>
      </c>
      <c r="B3352" s="2" t="s">
        <v>157</v>
      </c>
      <c r="C3352" s="2" t="s">
        <v>173</v>
      </c>
      <c r="D3352" s="34" t="str">
        <f t="shared" si="52"/>
        <v>123</v>
      </c>
      <c r="E3352" s="3">
        <v>30</v>
      </c>
    </row>
    <row r="3353" spans="1:5" ht="14.5" x14ac:dyDescent="0.4">
      <c r="A3353" s="2" t="s">
        <v>33</v>
      </c>
      <c r="B3353" s="2" t="s">
        <v>157</v>
      </c>
      <c r="C3353" s="2" t="s">
        <v>173</v>
      </c>
      <c r="D3353" s="34" t="str">
        <f t="shared" si="52"/>
        <v>123</v>
      </c>
      <c r="E3353" s="3">
        <v>44</v>
      </c>
    </row>
    <row r="3354" spans="1:5" ht="14.5" x14ac:dyDescent="0.4">
      <c r="A3354" s="2" t="s">
        <v>34</v>
      </c>
      <c r="B3354" s="2" t="s">
        <v>157</v>
      </c>
      <c r="C3354" s="2" t="s">
        <v>173</v>
      </c>
      <c r="D3354" s="34" t="str">
        <f t="shared" si="52"/>
        <v>123</v>
      </c>
      <c r="E3354" s="3">
        <v>39.799999999999997</v>
      </c>
    </row>
    <row r="3355" spans="1:5" ht="14.5" x14ac:dyDescent="0.4">
      <c r="A3355" s="2" t="s">
        <v>35</v>
      </c>
      <c r="B3355" s="2" t="s">
        <v>157</v>
      </c>
      <c r="C3355" s="2" t="s">
        <v>173</v>
      </c>
      <c r="D3355" s="34" t="str">
        <f t="shared" si="52"/>
        <v>123</v>
      </c>
      <c r="E3355" s="3">
        <v>41.4</v>
      </c>
    </row>
    <row r="3356" spans="1:5" ht="14.5" x14ac:dyDescent="0.4">
      <c r="A3356" s="2" t="s">
        <v>31</v>
      </c>
      <c r="B3356" s="2" t="s">
        <v>157</v>
      </c>
      <c r="C3356" s="2" t="s">
        <v>174</v>
      </c>
      <c r="D3356" s="34" t="str">
        <f t="shared" si="52"/>
        <v>123</v>
      </c>
      <c r="E3356" s="3">
        <v>129.6</v>
      </c>
    </row>
    <row r="3357" spans="1:5" ht="14.5" x14ac:dyDescent="0.4">
      <c r="A3357" s="2" t="s">
        <v>32</v>
      </c>
      <c r="B3357" s="2" t="s">
        <v>157</v>
      </c>
      <c r="C3357" s="2" t="s">
        <v>174</v>
      </c>
      <c r="D3357" s="34" t="str">
        <f t="shared" si="52"/>
        <v>123</v>
      </c>
      <c r="E3357" s="3">
        <v>261</v>
      </c>
    </row>
    <row r="3358" spans="1:5" ht="14.5" x14ac:dyDescent="0.4">
      <c r="A3358" s="2" t="s">
        <v>33</v>
      </c>
      <c r="B3358" s="2" t="s">
        <v>157</v>
      </c>
      <c r="C3358" s="2" t="s">
        <v>174</v>
      </c>
      <c r="D3358" s="34" t="str">
        <f t="shared" si="52"/>
        <v>123</v>
      </c>
      <c r="E3358" s="3">
        <v>327</v>
      </c>
    </row>
    <row r="3359" spans="1:5" ht="14.5" x14ac:dyDescent="0.4">
      <c r="A3359" s="2" t="s">
        <v>34</v>
      </c>
      <c r="B3359" s="2" t="s">
        <v>157</v>
      </c>
      <c r="C3359" s="2" t="s">
        <v>174</v>
      </c>
      <c r="D3359" s="34" t="str">
        <f t="shared" si="52"/>
        <v>123</v>
      </c>
      <c r="E3359" s="3">
        <v>372.6</v>
      </c>
    </row>
    <row r="3360" spans="1:5" ht="14.5" x14ac:dyDescent="0.4">
      <c r="A3360" s="2" t="s">
        <v>35</v>
      </c>
      <c r="B3360" s="2" t="s">
        <v>157</v>
      </c>
      <c r="C3360" s="2" t="s">
        <v>174</v>
      </c>
      <c r="D3360" s="34" t="str">
        <f t="shared" si="52"/>
        <v>123</v>
      </c>
      <c r="E3360" s="3">
        <v>351</v>
      </c>
    </row>
    <row r="3361" spans="1:5" ht="14.5" x14ac:dyDescent="0.4">
      <c r="A3361" s="2" t="s">
        <v>4</v>
      </c>
      <c r="B3361" s="2" t="s">
        <v>175</v>
      </c>
      <c r="C3361" s="2" t="s">
        <v>176</v>
      </c>
      <c r="D3361" s="34" t="str">
        <f t="shared" si="52"/>
        <v>136</v>
      </c>
      <c r="E3361" s="3">
        <v>70.430000000000007</v>
      </c>
    </row>
    <row r="3362" spans="1:5" ht="14.5" x14ac:dyDescent="0.4">
      <c r="A3362" s="2" t="s">
        <v>7</v>
      </c>
      <c r="B3362" s="2" t="s">
        <v>175</v>
      </c>
      <c r="C3362" s="2" t="s">
        <v>176</v>
      </c>
      <c r="D3362" s="34" t="str">
        <f t="shared" si="52"/>
        <v>136</v>
      </c>
      <c r="E3362" s="3">
        <v>47.85</v>
      </c>
    </row>
    <row r="3363" spans="1:5" ht="14.5" x14ac:dyDescent="0.4">
      <c r="A3363" s="2" t="s">
        <v>8</v>
      </c>
      <c r="B3363" s="2" t="s">
        <v>175</v>
      </c>
      <c r="C3363" s="2" t="s">
        <v>176</v>
      </c>
      <c r="D3363" s="34" t="str">
        <f t="shared" si="52"/>
        <v>136</v>
      </c>
      <c r="E3363" s="3">
        <v>68.239999999999995</v>
      </c>
    </row>
    <row r="3364" spans="1:5" ht="14.5" x14ac:dyDescent="0.4">
      <c r="A3364" s="2" t="s">
        <v>9</v>
      </c>
      <c r="B3364" s="2" t="s">
        <v>175</v>
      </c>
      <c r="C3364" s="2" t="s">
        <v>176</v>
      </c>
      <c r="D3364" s="34" t="str">
        <f t="shared" si="52"/>
        <v>136</v>
      </c>
      <c r="E3364" s="3">
        <v>63.44</v>
      </c>
    </row>
    <row r="3365" spans="1:5" ht="14.5" x14ac:dyDescent="0.4">
      <c r="A3365" s="2" t="s">
        <v>10</v>
      </c>
      <c r="B3365" s="2" t="s">
        <v>175</v>
      </c>
      <c r="C3365" s="2" t="s">
        <v>176</v>
      </c>
      <c r="D3365" s="34" t="str">
        <f t="shared" si="52"/>
        <v>136</v>
      </c>
      <c r="E3365" s="3">
        <v>115.67</v>
      </c>
    </row>
    <row r="3366" spans="1:5" ht="14.5" x14ac:dyDescent="0.4">
      <c r="A3366" s="2" t="s">
        <v>11</v>
      </c>
      <c r="B3366" s="2" t="s">
        <v>175</v>
      </c>
      <c r="C3366" s="2" t="s">
        <v>176</v>
      </c>
      <c r="D3366" s="34" t="str">
        <f t="shared" si="52"/>
        <v>136</v>
      </c>
      <c r="E3366" s="3">
        <v>91.67</v>
      </c>
    </row>
    <row r="3367" spans="1:5" ht="14.5" x14ac:dyDescent="0.4">
      <c r="A3367" s="2" t="s">
        <v>12</v>
      </c>
      <c r="B3367" s="2" t="s">
        <v>175</v>
      </c>
      <c r="C3367" s="2" t="s">
        <v>176</v>
      </c>
      <c r="D3367" s="34" t="str">
        <f t="shared" si="52"/>
        <v>136</v>
      </c>
      <c r="E3367" s="3">
        <v>60.06</v>
      </c>
    </row>
    <row r="3368" spans="1:5" ht="14.5" x14ac:dyDescent="0.4">
      <c r="A3368" s="2" t="s">
        <v>13</v>
      </c>
      <c r="B3368" s="2" t="s">
        <v>175</v>
      </c>
      <c r="C3368" s="2" t="s">
        <v>176</v>
      </c>
      <c r="D3368" s="34" t="str">
        <f t="shared" si="52"/>
        <v>136</v>
      </c>
      <c r="E3368" s="3">
        <v>124.11</v>
      </c>
    </row>
    <row r="3369" spans="1:5" ht="14.5" x14ac:dyDescent="0.4">
      <c r="A3369" s="2" t="s">
        <v>14</v>
      </c>
      <c r="B3369" s="2" t="s">
        <v>175</v>
      </c>
      <c r="C3369" s="2" t="s">
        <v>176</v>
      </c>
      <c r="D3369" s="34" t="str">
        <f t="shared" si="52"/>
        <v>136</v>
      </c>
      <c r="E3369" s="3">
        <v>67.05</v>
      </c>
    </row>
    <row r="3370" spans="1:5" ht="14.5" x14ac:dyDescent="0.4">
      <c r="A3370" s="2" t="s">
        <v>15</v>
      </c>
      <c r="B3370" s="2" t="s">
        <v>175</v>
      </c>
      <c r="C3370" s="2" t="s">
        <v>176</v>
      </c>
      <c r="D3370" s="34" t="str">
        <f t="shared" si="52"/>
        <v>136</v>
      </c>
      <c r="E3370" s="3">
        <v>125.89</v>
      </c>
    </row>
    <row r="3371" spans="1:5" ht="14.5" x14ac:dyDescent="0.4">
      <c r="A3371" s="2" t="s">
        <v>16</v>
      </c>
      <c r="B3371" s="2" t="s">
        <v>175</v>
      </c>
      <c r="C3371" s="2" t="s">
        <v>176</v>
      </c>
      <c r="D3371" s="34" t="str">
        <f t="shared" si="52"/>
        <v>136</v>
      </c>
      <c r="E3371" s="3">
        <v>55.38</v>
      </c>
    </row>
    <row r="3372" spans="1:5" ht="14.5" x14ac:dyDescent="0.4">
      <c r="A3372" s="2" t="s">
        <v>17</v>
      </c>
      <c r="B3372" s="2" t="s">
        <v>175</v>
      </c>
      <c r="C3372" s="2" t="s">
        <v>176</v>
      </c>
      <c r="D3372" s="34" t="str">
        <f t="shared" si="52"/>
        <v>136</v>
      </c>
      <c r="E3372" s="3">
        <v>0</v>
      </c>
    </row>
    <row r="3373" spans="1:5" ht="14.5" x14ac:dyDescent="0.4">
      <c r="A3373" s="2" t="s">
        <v>32</v>
      </c>
      <c r="B3373" s="2" t="s">
        <v>175</v>
      </c>
      <c r="C3373" s="2" t="s">
        <v>176</v>
      </c>
      <c r="D3373" s="34" t="str">
        <f t="shared" si="52"/>
        <v>136</v>
      </c>
      <c r="E3373" s="3">
        <v>45.04</v>
      </c>
    </row>
    <row r="3374" spans="1:5" ht="14.5" x14ac:dyDescent="0.4">
      <c r="A3374" s="2" t="s">
        <v>33</v>
      </c>
      <c r="B3374" s="2" t="s">
        <v>175</v>
      </c>
      <c r="C3374" s="2" t="s">
        <v>176</v>
      </c>
      <c r="D3374" s="34" t="str">
        <f t="shared" ref="D3374:D3437" si="53">MID(B3374,2,3)</f>
        <v>136</v>
      </c>
      <c r="E3374" s="3">
        <v>106.27</v>
      </c>
    </row>
    <row r="3375" spans="1:5" ht="14.5" x14ac:dyDescent="0.4">
      <c r="A3375" s="2" t="s">
        <v>34</v>
      </c>
      <c r="B3375" s="2" t="s">
        <v>175</v>
      </c>
      <c r="C3375" s="2" t="s">
        <v>176</v>
      </c>
      <c r="D3375" s="34" t="str">
        <f t="shared" si="53"/>
        <v>136</v>
      </c>
      <c r="E3375" s="3">
        <v>85.7</v>
      </c>
    </row>
    <row r="3376" spans="1:5" ht="14.5" x14ac:dyDescent="0.4">
      <c r="A3376" s="2" t="s">
        <v>35</v>
      </c>
      <c r="B3376" s="2" t="s">
        <v>175</v>
      </c>
      <c r="C3376" s="2" t="s">
        <v>176</v>
      </c>
      <c r="D3376" s="34" t="str">
        <f t="shared" si="53"/>
        <v>136</v>
      </c>
      <c r="E3376" s="3">
        <v>104.28</v>
      </c>
    </row>
    <row r="3377" spans="1:5" ht="14.5" x14ac:dyDescent="0.4">
      <c r="A3377" s="2" t="s">
        <v>4</v>
      </c>
      <c r="B3377" s="2" t="s">
        <v>175</v>
      </c>
      <c r="C3377" s="2" t="s">
        <v>177</v>
      </c>
      <c r="D3377" s="34" t="str">
        <f t="shared" si="53"/>
        <v>136</v>
      </c>
      <c r="E3377" s="3">
        <v>123.03</v>
      </c>
    </row>
    <row r="3378" spans="1:5" ht="14.5" x14ac:dyDescent="0.4">
      <c r="A3378" s="2" t="s">
        <v>7</v>
      </c>
      <c r="B3378" s="2" t="s">
        <v>175</v>
      </c>
      <c r="C3378" s="2" t="s">
        <v>177</v>
      </c>
      <c r="D3378" s="34" t="str">
        <f t="shared" si="53"/>
        <v>136</v>
      </c>
      <c r="E3378" s="3">
        <v>181.57</v>
      </c>
    </row>
    <row r="3379" spans="1:5" ht="14.5" x14ac:dyDescent="0.4">
      <c r="A3379" s="2" t="s">
        <v>8</v>
      </c>
      <c r="B3379" s="2" t="s">
        <v>175</v>
      </c>
      <c r="C3379" s="2" t="s">
        <v>177</v>
      </c>
      <c r="D3379" s="34" t="str">
        <f t="shared" si="53"/>
        <v>136</v>
      </c>
      <c r="E3379" s="3">
        <v>96.19</v>
      </c>
    </row>
    <row r="3380" spans="1:5" ht="14.5" x14ac:dyDescent="0.4">
      <c r="A3380" s="2" t="s">
        <v>10</v>
      </c>
      <c r="B3380" s="2" t="s">
        <v>175</v>
      </c>
      <c r="C3380" s="2" t="s">
        <v>177</v>
      </c>
      <c r="D3380" s="34" t="str">
        <f t="shared" si="53"/>
        <v>136</v>
      </c>
      <c r="E3380" s="3">
        <v>10.81</v>
      </c>
    </row>
    <row r="3381" spans="1:5" ht="14.5" x14ac:dyDescent="0.4">
      <c r="A3381" s="2" t="s">
        <v>11</v>
      </c>
      <c r="B3381" s="2" t="s">
        <v>175</v>
      </c>
      <c r="C3381" s="2" t="s">
        <v>177</v>
      </c>
      <c r="D3381" s="34" t="str">
        <f t="shared" si="53"/>
        <v>136</v>
      </c>
      <c r="E3381" s="3">
        <v>9</v>
      </c>
    </row>
    <row r="3382" spans="1:5" ht="14.5" x14ac:dyDescent="0.4">
      <c r="A3382" s="2" t="s">
        <v>12</v>
      </c>
      <c r="B3382" s="2" t="s">
        <v>175</v>
      </c>
      <c r="C3382" s="2" t="s">
        <v>177</v>
      </c>
      <c r="D3382" s="34" t="str">
        <f t="shared" si="53"/>
        <v>136</v>
      </c>
      <c r="E3382" s="3">
        <v>9</v>
      </c>
    </row>
    <row r="3383" spans="1:5" ht="14.5" x14ac:dyDescent="0.4">
      <c r="A3383" s="2" t="s">
        <v>13</v>
      </c>
      <c r="B3383" s="2" t="s">
        <v>175</v>
      </c>
      <c r="C3383" s="2" t="s">
        <v>177</v>
      </c>
      <c r="D3383" s="34" t="str">
        <f t="shared" si="53"/>
        <v>136</v>
      </c>
      <c r="E3383" s="3">
        <v>19.2</v>
      </c>
    </row>
    <row r="3384" spans="1:5" ht="14.5" x14ac:dyDescent="0.4">
      <c r="A3384" s="2" t="s">
        <v>14</v>
      </c>
      <c r="B3384" s="2" t="s">
        <v>175</v>
      </c>
      <c r="C3384" s="2" t="s">
        <v>177</v>
      </c>
      <c r="D3384" s="34" t="str">
        <f t="shared" si="53"/>
        <v>136</v>
      </c>
      <c r="E3384" s="3">
        <v>12</v>
      </c>
    </row>
    <row r="3385" spans="1:5" ht="14.5" x14ac:dyDescent="0.4">
      <c r="A3385" s="2" t="s">
        <v>15</v>
      </c>
      <c r="B3385" s="2" t="s">
        <v>175</v>
      </c>
      <c r="C3385" s="2" t="s">
        <v>177</v>
      </c>
      <c r="D3385" s="34" t="str">
        <f t="shared" si="53"/>
        <v>136</v>
      </c>
      <c r="E3385" s="3">
        <v>21</v>
      </c>
    </row>
    <row r="3386" spans="1:5" ht="14.5" x14ac:dyDescent="0.4">
      <c r="A3386" s="2" t="s">
        <v>16</v>
      </c>
      <c r="B3386" s="2" t="s">
        <v>175</v>
      </c>
      <c r="C3386" s="2" t="s">
        <v>177</v>
      </c>
      <c r="D3386" s="34" t="str">
        <f t="shared" si="53"/>
        <v>136</v>
      </c>
      <c r="E3386" s="3">
        <v>9</v>
      </c>
    </row>
    <row r="3387" spans="1:5" ht="14.5" x14ac:dyDescent="0.4">
      <c r="A3387" s="2" t="s">
        <v>17</v>
      </c>
      <c r="B3387" s="2" t="s">
        <v>175</v>
      </c>
      <c r="C3387" s="2" t="s">
        <v>177</v>
      </c>
      <c r="D3387" s="34" t="str">
        <f t="shared" si="53"/>
        <v>136</v>
      </c>
      <c r="E3387" s="3">
        <v>9</v>
      </c>
    </row>
    <row r="3388" spans="1:5" ht="14.5" x14ac:dyDescent="0.4">
      <c r="A3388" s="2" t="s">
        <v>18</v>
      </c>
      <c r="B3388" s="2" t="s">
        <v>175</v>
      </c>
      <c r="C3388" s="2" t="s">
        <v>177</v>
      </c>
      <c r="D3388" s="34" t="str">
        <f t="shared" si="53"/>
        <v>136</v>
      </c>
      <c r="E3388" s="3">
        <v>9</v>
      </c>
    </row>
    <row r="3389" spans="1:5" ht="14.5" x14ac:dyDescent="0.4">
      <c r="A3389" s="2" t="s">
        <v>19</v>
      </c>
      <c r="B3389" s="2" t="s">
        <v>175</v>
      </c>
      <c r="C3389" s="2" t="s">
        <v>177</v>
      </c>
      <c r="D3389" s="34" t="str">
        <f t="shared" si="53"/>
        <v>136</v>
      </c>
      <c r="E3389" s="3">
        <v>9</v>
      </c>
    </row>
    <row r="3390" spans="1:5" ht="14.5" x14ac:dyDescent="0.4">
      <c r="A3390" s="2" t="s">
        <v>20</v>
      </c>
      <c r="B3390" s="2" t="s">
        <v>175</v>
      </c>
      <c r="C3390" s="2" t="s">
        <v>177</v>
      </c>
      <c r="D3390" s="34" t="str">
        <f t="shared" si="53"/>
        <v>136</v>
      </c>
      <c r="E3390" s="3">
        <v>18</v>
      </c>
    </row>
    <row r="3391" spans="1:5" ht="14.5" x14ac:dyDescent="0.4">
      <c r="A3391" s="2" t="s">
        <v>21</v>
      </c>
      <c r="B3391" s="2" t="s">
        <v>175</v>
      </c>
      <c r="C3391" s="2" t="s">
        <v>177</v>
      </c>
      <c r="D3391" s="34" t="str">
        <f t="shared" si="53"/>
        <v>136</v>
      </c>
      <c r="E3391" s="3">
        <v>12</v>
      </c>
    </row>
    <row r="3392" spans="1:5" ht="14.5" x14ac:dyDescent="0.4">
      <c r="A3392" s="2" t="s">
        <v>22</v>
      </c>
      <c r="B3392" s="2" t="s">
        <v>175</v>
      </c>
      <c r="C3392" s="2" t="s">
        <v>177</v>
      </c>
      <c r="D3392" s="34" t="str">
        <f t="shared" si="53"/>
        <v>136</v>
      </c>
      <c r="E3392" s="3">
        <v>177</v>
      </c>
    </row>
    <row r="3393" spans="1:5" ht="14.5" x14ac:dyDescent="0.4">
      <c r="A3393" s="2" t="s">
        <v>23</v>
      </c>
      <c r="B3393" s="2" t="s">
        <v>175</v>
      </c>
      <c r="C3393" s="2" t="s">
        <v>177</v>
      </c>
      <c r="D3393" s="34" t="str">
        <f t="shared" si="53"/>
        <v>136</v>
      </c>
      <c r="E3393" s="3">
        <v>18</v>
      </c>
    </row>
    <row r="3394" spans="1:5" ht="14.5" x14ac:dyDescent="0.4">
      <c r="A3394" s="2" t="s">
        <v>24</v>
      </c>
      <c r="B3394" s="2" t="s">
        <v>175</v>
      </c>
      <c r="C3394" s="2" t="s">
        <v>177</v>
      </c>
      <c r="D3394" s="34" t="str">
        <f t="shared" si="53"/>
        <v>136</v>
      </c>
      <c r="E3394" s="3">
        <v>6</v>
      </c>
    </row>
    <row r="3395" spans="1:5" ht="14.5" x14ac:dyDescent="0.4">
      <c r="A3395" s="2" t="s">
        <v>25</v>
      </c>
      <c r="B3395" s="2" t="s">
        <v>175</v>
      </c>
      <c r="C3395" s="2" t="s">
        <v>177</v>
      </c>
      <c r="D3395" s="34" t="str">
        <f t="shared" si="53"/>
        <v>136</v>
      </c>
      <c r="E3395" s="3">
        <v>27</v>
      </c>
    </row>
    <row r="3396" spans="1:5" ht="14.5" x14ac:dyDescent="0.4">
      <c r="A3396" s="2" t="s">
        <v>26</v>
      </c>
      <c r="B3396" s="2" t="s">
        <v>175</v>
      </c>
      <c r="C3396" s="2" t="s">
        <v>177</v>
      </c>
      <c r="D3396" s="34" t="str">
        <f t="shared" si="53"/>
        <v>136</v>
      </c>
      <c r="E3396" s="3">
        <v>3</v>
      </c>
    </row>
    <row r="3397" spans="1:5" ht="14.5" x14ac:dyDescent="0.4">
      <c r="A3397" s="2" t="s">
        <v>27</v>
      </c>
      <c r="B3397" s="2" t="s">
        <v>175</v>
      </c>
      <c r="C3397" s="2" t="s">
        <v>177</v>
      </c>
      <c r="D3397" s="34" t="str">
        <f t="shared" si="53"/>
        <v>136</v>
      </c>
      <c r="E3397" s="3">
        <v>13.2</v>
      </c>
    </row>
    <row r="3398" spans="1:5" ht="14.5" x14ac:dyDescent="0.4">
      <c r="A3398" s="2" t="s">
        <v>28</v>
      </c>
      <c r="B3398" s="2" t="s">
        <v>175</v>
      </c>
      <c r="C3398" s="2" t="s">
        <v>177</v>
      </c>
      <c r="D3398" s="34" t="str">
        <f t="shared" si="53"/>
        <v>136</v>
      </c>
      <c r="E3398" s="3">
        <v>12</v>
      </c>
    </row>
    <row r="3399" spans="1:5" ht="14.5" x14ac:dyDescent="0.4">
      <c r="A3399" s="2" t="s">
        <v>29</v>
      </c>
      <c r="B3399" s="2" t="s">
        <v>175</v>
      </c>
      <c r="C3399" s="2" t="s">
        <v>177</v>
      </c>
      <c r="D3399" s="34" t="str">
        <f t="shared" si="53"/>
        <v>136</v>
      </c>
      <c r="E3399" s="3">
        <v>12</v>
      </c>
    </row>
    <row r="3400" spans="1:5" ht="14.5" x14ac:dyDescent="0.4">
      <c r="A3400" s="2" t="s">
        <v>30</v>
      </c>
      <c r="B3400" s="2" t="s">
        <v>175</v>
      </c>
      <c r="C3400" s="2" t="s">
        <v>177</v>
      </c>
      <c r="D3400" s="34" t="str">
        <f t="shared" si="53"/>
        <v>136</v>
      </c>
      <c r="E3400" s="3">
        <v>15</v>
      </c>
    </row>
    <row r="3401" spans="1:5" ht="14.5" x14ac:dyDescent="0.4">
      <c r="A3401" s="2" t="s">
        <v>31</v>
      </c>
      <c r="B3401" s="2" t="s">
        <v>175</v>
      </c>
      <c r="C3401" s="2" t="s">
        <v>177</v>
      </c>
      <c r="D3401" s="34" t="str">
        <f t="shared" si="53"/>
        <v>136</v>
      </c>
      <c r="E3401" s="3">
        <v>12</v>
      </c>
    </row>
    <row r="3402" spans="1:5" ht="14.5" x14ac:dyDescent="0.4">
      <c r="A3402" s="2" t="s">
        <v>32</v>
      </c>
      <c r="B3402" s="2" t="s">
        <v>175</v>
      </c>
      <c r="C3402" s="2" t="s">
        <v>177</v>
      </c>
      <c r="D3402" s="34" t="str">
        <f t="shared" si="53"/>
        <v>136</v>
      </c>
      <c r="E3402" s="3">
        <v>0</v>
      </c>
    </row>
    <row r="3403" spans="1:5" ht="14.5" x14ac:dyDescent="0.4">
      <c r="A3403" s="2" t="s">
        <v>33</v>
      </c>
      <c r="B3403" s="2" t="s">
        <v>175</v>
      </c>
      <c r="C3403" s="2" t="s">
        <v>177</v>
      </c>
      <c r="D3403" s="34" t="str">
        <f t="shared" si="53"/>
        <v>136</v>
      </c>
      <c r="E3403" s="3">
        <v>12</v>
      </c>
    </row>
    <row r="3404" spans="1:5" ht="14.5" x14ac:dyDescent="0.4">
      <c r="A3404" s="2" t="s">
        <v>34</v>
      </c>
      <c r="B3404" s="2" t="s">
        <v>175</v>
      </c>
      <c r="C3404" s="2" t="s">
        <v>177</v>
      </c>
      <c r="D3404" s="34" t="str">
        <f t="shared" si="53"/>
        <v>136</v>
      </c>
      <c r="E3404" s="3">
        <v>0</v>
      </c>
    </row>
    <row r="3405" spans="1:5" ht="14.5" x14ac:dyDescent="0.4">
      <c r="A3405" s="2" t="s">
        <v>35</v>
      </c>
      <c r="B3405" s="2" t="s">
        <v>175</v>
      </c>
      <c r="C3405" s="2" t="s">
        <v>177</v>
      </c>
      <c r="D3405" s="34" t="str">
        <f t="shared" si="53"/>
        <v>136</v>
      </c>
      <c r="E3405" s="3">
        <v>12</v>
      </c>
    </row>
    <row r="3406" spans="1:5" ht="14.5" x14ac:dyDescent="0.4">
      <c r="A3406" s="2" t="s">
        <v>4</v>
      </c>
      <c r="B3406" s="2" t="s">
        <v>178</v>
      </c>
      <c r="C3406" s="2" t="s">
        <v>179</v>
      </c>
      <c r="D3406" s="34" t="str">
        <f t="shared" si="53"/>
        <v>139</v>
      </c>
      <c r="E3406" s="3">
        <v>2799.5</v>
      </c>
    </row>
    <row r="3407" spans="1:5" ht="14.5" x14ac:dyDescent="0.4">
      <c r="A3407" s="2" t="s">
        <v>7</v>
      </c>
      <c r="B3407" s="2" t="s">
        <v>178</v>
      </c>
      <c r="C3407" s="2" t="s">
        <v>179</v>
      </c>
      <c r="D3407" s="34" t="str">
        <f t="shared" si="53"/>
        <v>139</v>
      </c>
      <c r="E3407" s="3">
        <v>2797.9</v>
      </c>
    </row>
    <row r="3408" spans="1:5" ht="14.5" x14ac:dyDescent="0.4">
      <c r="A3408" s="2" t="s">
        <v>8</v>
      </c>
      <c r="B3408" s="2" t="s">
        <v>178</v>
      </c>
      <c r="C3408" s="2" t="s">
        <v>179</v>
      </c>
      <c r="D3408" s="34" t="str">
        <f t="shared" si="53"/>
        <v>139</v>
      </c>
      <c r="E3408" s="3">
        <v>1597.2</v>
      </c>
    </row>
    <row r="3409" spans="1:5" ht="14.5" x14ac:dyDescent="0.4">
      <c r="A3409" s="2" t="s">
        <v>9</v>
      </c>
      <c r="B3409" s="2" t="s">
        <v>178</v>
      </c>
      <c r="C3409" s="2" t="s">
        <v>179</v>
      </c>
      <c r="D3409" s="34" t="str">
        <f t="shared" si="53"/>
        <v>139</v>
      </c>
      <c r="E3409" s="3">
        <v>1600</v>
      </c>
    </row>
    <row r="3410" spans="1:5" ht="14.5" x14ac:dyDescent="0.4">
      <c r="A3410" s="2" t="s">
        <v>10</v>
      </c>
      <c r="B3410" s="2" t="s">
        <v>178</v>
      </c>
      <c r="C3410" s="2" t="s">
        <v>179</v>
      </c>
      <c r="D3410" s="34" t="str">
        <f t="shared" si="53"/>
        <v>139</v>
      </c>
      <c r="E3410" s="3">
        <v>2598.9</v>
      </c>
    </row>
    <row r="3411" spans="1:5" ht="14.5" x14ac:dyDescent="0.4">
      <c r="A3411" s="2" t="s">
        <v>11</v>
      </c>
      <c r="B3411" s="2" t="s">
        <v>178</v>
      </c>
      <c r="C3411" s="2" t="s">
        <v>179</v>
      </c>
      <c r="D3411" s="34" t="str">
        <f t="shared" si="53"/>
        <v>139</v>
      </c>
      <c r="E3411" s="3">
        <v>2591.6999999999998</v>
      </c>
    </row>
    <row r="3412" spans="1:5" ht="14.5" x14ac:dyDescent="0.4">
      <c r="A3412" s="2" t="s">
        <v>12</v>
      </c>
      <c r="B3412" s="2" t="s">
        <v>178</v>
      </c>
      <c r="C3412" s="2" t="s">
        <v>179</v>
      </c>
      <c r="D3412" s="34" t="str">
        <f t="shared" si="53"/>
        <v>139</v>
      </c>
      <c r="E3412" s="3">
        <v>2600</v>
      </c>
    </row>
    <row r="3413" spans="1:5" ht="14.5" x14ac:dyDescent="0.4">
      <c r="A3413" s="2" t="s">
        <v>13</v>
      </c>
      <c r="B3413" s="2" t="s">
        <v>178</v>
      </c>
      <c r="C3413" s="2" t="s">
        <v>179</v>
      </c>
      <c r="D3413" s="34" t="str">
        <f t="shared" si="53"/>
        <v>139</v>
      </c>
      <c r="E3413" s="3">
        <v>2599.6999999999998</v>
      </c>
    </row>
    <row r="3414" spans="1:5" ht="14.5" x14ac:dyDescent="0.4">
      <c r="A3414" s="2" t="s">
        <v>14</v>
      </c>
      <c r="B3414" s="2" t="s">
        <v>178</v>
      </c>
      <c r="C3414" s="2" t="s">
        <v>179</v>
      </c>
      <c r="D3414" s="34" t="str">
        <f t="shared" si="53"/>
        <v>139</v>
      </c>
      <c r="E3414" s="3">
        <v>2599.4</v>
      </c>
    </row>
    <row r="3415" spans="1:5" ht="14.5" x14ac:dyDescent="0.4">
      <c r="A3415" s="2" t="s">
        <v>15</v>
      </c>
      <c r="B3415" s="2" t="s">
        <v>178</v>
      </c>
      <c r="C3415" s="2" t="s">
        <v>179</v>
      </c>
      <c r="D3415" s="34" t="str">
        <f t="shared" si="53"/>
        <v>139</v>
      </c>
      <c r="E3415" s="3">
        <v>1705</v>
      </c>
    </row>
    <row r="3416" spans="1:5" ht="14.5" x14ac:dyDescent="0.4">
      <c r="A3416" s="2" t="s">
        <v>16</v>
      </c>
      <c r="B3416" s="2" t="s">
        <v>178</v>
      </c>
      <c r="C3416" s="2" t="s">
        <v>179</v>
      </c>
      <c r="D3416" s="34" t="str">
        <f t="shared" si="53"/>
        <v>139</v>
      </c>
      <c r="E3416" s="3">
        <v>1645.1</v>
      </c>
    </row>
    <row r="3417" spans="1:5" ht="14.5" x14ac:dyDescent="0.4">
      <c r="A3417" s="2" t="s">
        <v>17</v>
      </c>
      <c r="B3417" s="2" t="s">
        <v>178</v>
      </c>
      <c r="C3417" s="2" t="s">
        <v>179</v>
      </c>
      <c r="D3417" s="34" t="str">
        <f t="shared" si="53"/>
        <v>139</v>
      </c>
      <c r="E3417" s="3">
        <v>2650</v>
      </c>
    </row>
    <row r="3418" spans="1:5" ht="14.5" x14ac:dyDescent="0.4">
      <c r="A3418" s="2" t="s">
        <v>18</v>
      </c>
      <c r="B3418" s="2" t="s">
        <v>178</v>
      </c>
      <c r="C3418" s="2" t="s">
        <v>179</v>
      </c>
      <c r="D3418" s="34" t="str">
        <f t="shared" si="53"/>
        <v>139</v>
      </c>
      <c r="E3418" s="3">
        <v>2616.5</v>
      </c>
    </row>
    <row r="3419" spans="1:5" ht="14.5" x14ac:dyDescent="0.4">
      <c r="A3419" s="2" t="s">
        <v>19</v>
      </c>
      <c r="B3419" s="2" t="s">
        <v>178</v>
      </c>
      <c r="C3419" s="2" t="s">
        <v>179</v>
      </c>
      <c r="D3419" s="34" t="str">
        <f t="shared" si="53"/>
        <v>139</v>
      </c>
      <c r="E3419" s="3">
        <v>2650</v>
      </c>
    </row>
    <row r="3420" spans="1:5" ht="14.5" x14ac:dyDescent="0.4">
      <c r="A3420" s="2" t="s">
        <v>20</v>
      </c>
      <c r="B3420" s="2" t="s">
        <v>178</v>
      </c>
      <c r="C3420" s="2" t="s">
        <v>179</v>
      </c>
      <c r="D3420" s="34" t="str">
        <f t="shared" si="53"/>
        <v>139</v>
      </c>
      <c r="E3420" s="3">
        <v>2647</v>
      </c>
    </row>
    <row r="3421" spans="1:5" ht="14.5" x14ac:dyDescent="0.4">
      <c r="A3421" s="2" t="s">
        <v>21</v>
      </c>
      <c r="B3421" s="2" t="s">
        <v>178</v>
      </c>
      <c r="C3421" s="2" t="s">
        <v>179</v>
      </c>
      <c r="D3421" s="34" t="str">
        <f t="shared" si="53"/>
        <v>139</v>
      </c>
      <c r="E3421" s="3">
        <v>2613.8000000000002</v>
      </c>
    </row>
    <row r="3422" spans="1:5" ht="14.5" x14ac:dyDescent="0.4">
      <c r="A3422" s="2" t="s">
        <v>22</v>
      </c>
      <c r="B3422" s="2" t="s">
        <v>178</v>
      </c>
      <c r="C3422" s="2" t="s">
        <v>179</v>
      </c>
      <c r="D3422" s="34" t="str">
        <f t="shared" si="53"/>
        <v>139</v>
      </c>
      <c r="E3422" s="3">
        <v>1629.5</v>
      </c>
    </row>
    <row r="3423" spans="1:5" ht="14.5" x14ac:dyDescent="0.4">
      <c r="A3423" s="2" t="s">
        <v>23</v>
      </c>
      <c r="B3423" s="2" t="s">
        <v>178</v>
      </c>
      <c r="C3423" s="2" t="s">
        <v>179</v>
      </c>
      <c r="D3423" s="34" t="str">
        <f t="shared" si="53"/>
        <v>139</v>
      </c>
      <c r="E3423" s="3">
        <v>1600</v>
      </c>
    </row>
    <row r="3424" spans="1:5" ht="14.5" x14ac:dyDescent="0.4">
      <c r="A3424" s="2" t="s">
        <v>24</v>
      </c>
      <c r="B3424" s="2" t="s">
        <v>178</v>
      </c>
      <c r="C3424" s="2" t="s">
        <v>179</v>
      </c>
      <c r="D3424" s="34" t="str">
        <f t="shared" si="53"/>
        <v>139</v>
      </c>
      <c r="E3424" s="3">
        <v>2800</v>
      </c>
    </row>
    <row r="3425" spans="1:5" ht="14.5" x14ac:dyDescent="0.4">
      <c r="A3425" s="2" t="s">
        <v>25</v>
      </c>
      <c r="B3425" s="2" t="s">
        <v>178</v>
      </c>
      <c r="C3425" s="2" t="s">
        <v>179</v>
      </c>
      <c r="D3425" s="34" t="str">
        <f t="shared" si="53"/>
        <v>139</v>
      </c>
      <c r="E3425" s="3">
        <v>2800</v>
      </c>
    </row>
    <row r="3426" spans="1:5" ht="14.5" x14ac:dyDescent="0.4">
      <c r="A3426" s="2" t="s">
        <v>26</v>
      </c>
      <c r="B3426" s="2" t="s">
        <v>178</v>
      </c>
      <c r="C3426" s="2" t="s">
        <v>179</v>
      </c>
      <c r="D3426" s="34" t="str">
        <f t="shared" si="53"/>
        <v>139</v>
      </c>
      <c r="E3426" s="3">
        <v>2047.6</v>
      </c>
    </row>
    <row r="3427" spans="1:5" ht="14.5" x14ac:dyDescent="0.4">
      <c r="A3427" s="2" t="s">
        <v>27</v>
      </c>
      <c r="B3427" s="2" t="s">
        <v>178</v>
      </c>
      <c r="C3427" s="2" t="s">
        <v>179</v>
      </c>
      <c r="D3427" s="34" t="str">
        <f t="shared" si="53"/>
        <v>139</v>
      </c>
      <c r="E3427" s="3">
        <v>1500</v>
      </c>
    </row>
    <row r="3428" spans="1:5" ht="14.5" x14ac:dyDescent="0.4">
      <c r="A3428" s="2" t="s">
        <v>28</v>
      </c>
      <c r="B3428" s="2" t="s">
        <v>178</v>
      </c>
      <c r="C3428" s="2" t="s">
        <v>179</v>
      </c>
      <c r="D3428" s="34" t="str">
        <f t="shared" si="53"/>
        <v>139</v>
      </c>
      <c r="E3428" s="3">
        <v>1500</v>
      </c>
    </row>
    <row r="3429" spans="1:5" ht="14.5" x14ac:dyDescent="0.4">
      <c r="A3429" s="2" t="s">
        <v>29</v>
      </c>
      <c r="B3429" s="2" t="s">
        <v>178</v>
      </c>
      <c r="C3429" s="2" t="s">
        <v>179</v>
      </c>
      <c r="D3429" s="34" t="str">
        <f t="shared" si="53"/>
        <v>139</v>
      </c>
      <c r="E3429" s="3">
        <v>1488.3</v>
      </c>
    </row>
    <row r="3430" spans="1:5" ht="14.5" x14ac:dyDescent="0.4">
      <c r="A3430" s="2" t="s">
        <v>30</v>
      </c>
      <c r="B3430" s="2" t="s">
        <v>178</v>
      </c>
      <c r="C3430" s="2" t="s">
        <v>179</v>
      </c>
      <c r="D3430" s="34" t="str">
        <f t="shared" si="53"/>
        <v>139</v>
      </c>
      <c r="E3430" s="3">
        <v>1600</v>
      </c>
    </row>
    <row r="3431" spans="1:5" ht="14.5" x14ac:dyDescent="0.4">
      <c r="A3431" s="2" t="s">
        <v>31</v>
      </c>
      <c r="B3431" s="2" t="s">
        <v>178</v>
      </c>
      <c r="C3431" s="2" t="s">
        <v>179</v>
      </c>
      <c r="D3431" s="34" t="str">
        <f t="shared" si="53"/>
        <v>139</v>
      </c>
      <c r="E3431" s="3">
        <v>2800</v>
      </c>
    </row>
    <row r="3432" spans="1:5" ht="14.5" x14ac:dyDescent="0.4">
      <c r="A3432" s="2" t="s">
        <v>32</v>
      </c>
      <c r="B3432" s="2" t="s">
        <v>178</v>
      </c>
      <c r="C3432" s="2" t="s">
        <v>179</v>
      </c>
      <c r="D3432" s="34" t="str">
        <f t="shared" si="53"/>
        <v>139</v>
      </c>
      <c r="E3432" s="3">
        <v>2796.6</v>
      </c>
    </row>
    <row r="3433" spans="1:5" ht="14.5" x14ac:dyDescent="0.4">
      <c r="A3433" s="2" t="s">
        <v>33</v>
      </c>
      <c r="B3433" s="2" t="s">
        <v>178</v>
      </c>
      <c r="C3433" s="2" t="s">
        <v>179</v>
      </c>
      <c r="D3433" s="34" t="str">
        <f t="shared" si="53"/>
        <v>139</v>
      </c>
      <c r="E3433" s="3">
        <v>2798.2</v>
      </c>
    </row>
    <row r="3434" spans="1:5" ht="14.5" x14ac:dyDescent="0.4">
      <c r="A3434" s="2" t="s">
        <v>34</v>
      </c>
      <c r="B3434" s="2" t="s">
        <v>178</v>
      </c>
      <c r="C3434" s="2" t="s">
        <v>179</v>
      </c>
      <c r="D3434" s="34" t="str">
        <f t="shared" si="53"/>
        <v>139</v>
      </c>
      <c r="E3434" s="3">
        <v>2796</v>
      </c>
    </row>
    <row r="3435" spans="1:5" ht="14.5" x14ac:dyDescent="0.4">
      <c r="A3435" s="2" t="s">
        <v>35</v>
      </c>
      <c r="B3435" s="2" t="s">
        <v>178</v>
      </c>
      <c r="C3435" s="2" t="s">
        <v>179</v>
      </c>
      <c r="D3435" s="34" t="str">
        <f t="shared" si="53"/>
        <v>139</v>
      </c>
      <c r="E3435" s="3">
        <v>2800</v>
      </c>
    </row>
    <row r="3436" spans="1:5" ht="14.5" x14ac:dyDescent="0.4">
      <c r="A3436" s="2" t="s">
        <v>4</v>
      </c>
      <c r="B3436" s="2" t="s">
        <v>180</v>
      </c>
      <c r="C3436" s="2" t="s">
        <v>181</v>
      </c>
      <c r="D3436" s="34" t="str">
        <f t="shared" si="53"/>
        <v>142</v>
      </c>
      <c r="E3436" s="3">
        <v>872.8</v>
      </c>
    </row>
    <row r="3437" spans="1:5" ht="14.5" x14ac:dyDescent="0.4">
      <c r="A3437" s="2" t="s">
        <v>7</v>
      </c>
      <c r="B3437" s="2" t="s">
        <v>180</v>
      </c>
      <c r="C3437" s="2" t="s">
        <v>181</v>
      </c>
      <c r="D3437" s="34" t="str">
        <f t="shared" si="53"/>
        <v>142</v>
      </c>
      <c r="E3437" s="3">
        <v>1022.6</v>
      </c>
    </row>
    <row r="3438" spans="1:5" ht="14.5" x14ac:dyDescent="0.4">
      <c r="A3438" s="2" t="s">
        <v>8</v>
      </c>
      <c r="B3438" s="2" t="s">
        <v>180</v>
      </c>
      <c r="C3438" s="2" t="s">
        <v>181</v>
      </c>
      <c r="D3438" s="34" t="str">
        <f t="shared" ref="D3438:D3501" si="54">MID(B3438,2,3)</f>
        <v>142</v>
      </c>
      <c r="E3438" s="3">
        <v>871.2</v>
      </c>
    </row>
    <row r="3439" spans="1:5" ht="14.5" x14ac:dyDescent="0.4">
      <c r="A3439" s="2" t="s">
        <v>9</v>
      </c>
      <c r="B3439" s="2" t="s">
        <v>180</v>
      </c>
      <c r="C3439" s="2" t="s">
        <v>181</v>
      </c>
      <c r="D3439" s="34" t="str">
        <f t="shared" si="54"/>
        <v>142</v>
      </c>
      <c r="E3439" s="3">
        <v>709.8</v>
      </c>
    </row>
    <row r="3440" spans="1:5" ht="14.5" x14ac:dyDescent="0.4">
      <c r="A3440" s="2" t="s">
        <v>10</v>
      </c>
      <c r="B3440" s="2" t="s">
        <v>180</v>
      </c>
      <c r="C3440" s="2" t="s">
        <v>181</v>
      </c>
      <c r="D3440" s="34" t="str">
        <f t="shared" si="54"/>
        <v>142</v>
      </c>
      <c r="E3440" s="3">
        <v>786.6</v>
      </c>
    </row>
    <row r="3441" spans="1:5" ht="14.5" x14ac:dyDescent="0.4">
      <c r="A3441" s="2" t="s">
        <v>11</v>
      </c>
      <c r="B3441" s="2" t="s">
        <v>180</v>
      </c>
      <c r="C3441" s="2" t="s">
        <v>181</v>
      </c>
      <c r="D3441" s="34" t="str">
        <f t="shared" si="54"/>
        <v>142</v>
      </c>
      <c r="E3441" s="3">
        <v>729</v>
      </c>
    </row>
    <row r="3442" spans="1:5" ht="14.5" x14ac:dyDescent="0.4">
      <c r="A3442" s="2" t="s">
        <v>12</v>
      </c>
      <c r="B3442" s="2" t="s">
        <v>180</v>
      </c>
      <c r="C3442" s="2" t="s">
        <v>181</v>
      </c>
      <c r="D3442" s="34" t="str">
        <f t="shared" si="54"/>
        <v>142</v>
      </c>
      <c r="E3442" s="3">
        <v>747.6</v>
      </c>
    </row>
    <row r="3443" spans="1:5" ht="14.5" x14ac:dyDescent="0.4">
      <c r="A3443" s="2" t="s">
        <v>13</v>
      </c>
      <c r="B3443" s="2" t="s">
        <v>180</v>
      </c>
      <c r="C3443" s="2" t="s">
        <v>181</v>
      </c>
      <c r="D3443" s="34" t="str">
        <f t="shared" si="54"/>
        <v>142</v>
      </c>
      <c r="E3443" s="3">
        <v>804</v>
      </c>
    </row>
    <row r="3444" spans="1:5" ht="14.5" x14ac:dyDescent="0.4">
      <c r="A3444" s="2" t="s">
        <v>14</v>
      </c>
      <c r="B3444" s="2" t="s">
        <v>180</v>
      </c>
      <c r="C3444" s="2" t="s">
        <v>181</v>
      </c>
      <c r="D3444" s="34" t="str">
        <f t="shared" si="54"/>
        <v>142</v>
      </c>
      <c r="E3444" s="3">
        <v>820.4</v>
      </c>
    </row>
    <row r="3445" spans="1:5" ht="14.5" x14ac:dyDescent="0.4">
      <c r="A3445" s="2" t="s">
        <v>15</v>
      </c>
      <c r="B3445" s="2" t="s">
        <v>180</v>
      </c>
      <c r="C3445" s="2" t="s">
        <v>181</v>
      </c>
      <c r="D3445" s="34" t="str">
        <f t="shared" si="54"/>
        <v>142</v>
      </c>
      <c r="E3445" s="3">
        <v>746.4</v>
      </c>
    </row>
    <row r="3446" spans="1:5" ht="14.5" x14ac:dyDescent="0.4">
      <c r="A3446" s="2" t="s">
        <v>16</v>
      </c>
      <c r="B3446" s="2" t="s">
        <v>180</v>
      </c>
      <c r="C3446" s="2" t="s">
        <v>181</v>
      </c>
      <c r="D3446" s="34" t="str">
        <f t="shared" si="54"/>
        <v>142</v>
      </c>
      <c r="E3446" s="3">
        <v>656.4</v>
      </c>
    </row>
    <row r="3447" spans="1:5" ht="14.5" x14ac:dyDescent="0.4">
      <c r="A3447" s="2" t="s">
        <v>17</v>
      </c>
      <c r="B3447" s="2" t="s">
        <v>180</v>
      </c>
      <c r="C3447" s="2" t="s">
        <v>181</v>
      </c>
      <c r="D3447" s="34" t="str">
        <f t="shared" si="54"/>
        <v>142</v>
      </c>
      <c r="E3447" s="3">
        <v>834</v>
      </c>
    </row>
    <row r="3448" spans="1:5" ht="14.5" x14ac:dyDescent="0.4">
      <c r="A3448" s="2" t="s">
        <v>18</v>
      </c>
      <c r="B3448" s="2" t="s">
        <v>180</v>
      </c>
      <c r="C3448" s="2" t="s">
        <v>181</v>
      </c>
      <c r="D3448" s="34" t="str">
        <f t="shared" si="54"/>
        <v>142</v>
      </c>
      <c r="E3448" s="3">
        <v>795.6</v>
      </c>
    </row>
    <row r="3449" spans="1:5" ht="14.5" x14ac:dyDescent="0.4">
      <c r="A3449" s="2" t="s">
        <v>19</v>
      </c>
      <c r="B3449" s="2" t="s">
        <v>180</v>
      </c>
      <c r="C3449" s="2" t="s">
        <v>181</v>
      </c>
      <c r="D3449" s="34" t="str">
        <f t="shared" si="54"/>
        <v>142</v>
      </c>
      <c r="E3449" s="3">
        <v>875.8</v>
      </c>
    </row>
    <row r="3450" spans="1:5" ht="14.5" x14ac:dyDescent="0.4">
      <c r="A3450" s="2" t="s">
        <v>20</v>
      </c>
      <c r="B3450" s="2" t="s">
        <v>180</v>
      </c>
      <c r="C3450" s="2" t="s">
        <v>181</v>
      </c>
      <c r="D3450" s="34" t="str">
        <f t="shared" si="54"/>
        <v>142</v>
      </c>
      <c r="E3450" s="3">
        <v>781.8</v>
      </c>
    </row>
    <row r="3451" spans="1:5" ht="14.5" x14ac:dyDescent="0.4">
      <c r="A3451" s="2" t="s">
        <v>21</v>
      </c>
      <c r="B3451" s="2" t="s">
        <v>180</v>
      </c>
      <c r="C3451" s="2" t="s">
        <v>181</v>
      </c>
      <c r="D3451" s="34" t="str">
        <f t="shared" si="54"/>
        <v>142</v>
      </c>
      <c r="E3451" s="3">
        <v>815.8</v>
      </c>
    </row>
    <row r="3452" spans="1:5" ht="14.5" x14ac:dyDescent="0.4">
      <c r="A3452" s="2" t="s">
        <v>22</v>
      </c>
      <c r="B3452" s="2" t="s">
        <v>180</v>
      </c>
      <c r="C3452" s="2" t="s">
        <v>181</v>
      </c>
      <c r="D3452" s="34" t="str">
        <f t="shared" si="54"/>
        <v>142</v>
      </c>
      <c r="E3452" s="3">
        <v>620</v>
      </c>
    </row>
    <row r="3453" spans="1:5" ht="14.5" x14ac:dyDescent="0.4">
      <c r="A3453" s="2" t="s">
        <v>23</v>
      </c>
      <c r="B3453" s="2" t="s">
        <v>180</v>
      </c>
      <c r="C3453" s="2" t="s">
        <v>181</v>
      </c>
      <c r="D3453" s="34" t="str">
        <f t="shared" si="54"/>
        <v>142</v>
      </c>
      <c r="E3453" s="3">
        <v>715.8</v>
      </c>
    </row>
    <row r="3454" spans="1:5" ht="14.5" x14ac:dyDescent="0.4">
      <c r="A3454" s="2" t="s">
        <v>24</v>
      </c>
      <c r="B3454" s="2" t="s">
        <v>180</v>
      </c>
      <c r="C3454" s="2" t="s">
        <v>181</v>
      </c>
      <c r="D3454" s="34" t="str">
        <f t="shared" si="54"/>
        <v>142</v>
      </c>
      <c r="E3454" s="3">
        <v>853.4</v>
      </c>
    </row>
    <row r="3455" spans="1:5" ht="14.5" x14ac:dyDescent="0.4">
      <c r="A3455" s="2" t="s">
        <v>25</v>
      </c>
      <c r="B3455" s="2" t="s">
        <v>180</v>
      </c>
      <c r="C3455" s="2" t="s">
        <v>181</v>
      </c>
      <c r="D3455" s="34" t="str">
        <f t="shared" si="54"/>
        <v>142</v>
      </c>
      <c r="E3455" s="3">
        <v>881.8</v>
      </c>
    </row>
    <row r="3456" spans="1:5" ht="14.5" x14ac:dyDescent="0.4">
      <c r="A3456" s="2" t="s">
        <v>26</v>
      </c>
      <c r="B3456" s="2" t="s">
        <v>180</v>
      </c>
      <c r="C3456" s="2" t="s">
        <v>181</v>
      </c>
      <c r="D3456" s="34" t="str">
        <f t="shared" si="54"/>
        <v>142</v>
      </c>
      <c r="E3456" s="3">
        <v>754.4</v>
      </c>
    </row>
    <row r="3457" spans="1:5" ht="14.5" x14ac:dyDescent="0.4">
      <c r="A3457" s="2" t="s">
        <v>27</v>
      </c>
      <c r="B3457" s="2" t="s">
        <v>180</v>
      </c>
      <c r="C3457" s="2" t="s">
        <v>181</v>
      </c>
      <c r="D3457" s="34" t="str">
        <f t="shared" si="54"/>
        <v>142</v>
      </c>
      <c r="E3457" s="3">
        <v>699.4</v>
      </c>
    </row>
    <row r="3458" spans="1:5" ht="14.5" x14ac:dyDescent="0.4">
      <c r="A3458" s="2" t="s">
        <v>28</v>
      </c>
      <c r="B3458" s="2" t="s">
        <v>180</v>
      </c>
      <c r="C3458" s="2" t="s">
        <v>181</v>
      </c>
      <c r="D3458" s="34" t="str">
        <f t="shared" si="54"/>
        <v>142</v>
      </c>
      <c r="E3458" s="3">
        <v>757.2</v>
      </c>
    </row>
    <row r="3459" spans="1:5" ht="14.5" x14ac:dyDescent="0.4">
      <c r="A3459" s="2" t="s">
        <v>29</v>
      </c>
      <c r="B3459" s="2" t="s">
        <v>180</v>
      </c>
      <c r="C3459" s="2" t="s">
        <v>181</v>
      </c>
      <c r="D3459" s="34" t="str">
        <f t="shared" si="54"/>
        <v>142</v>
      </c>
      <c r="E3459" s="3">
        <v>635.79999999999995</v>
      </c>
    </row>
    <row r="3460" spans="1:5" ht="14.5" x14ac:dyDescent="0.4">
      <c r="A3460" s="2" t="s">
        <v>30</v>
      </c>
      <c r="B3460" s="2" t="s">
        <v>180</v>
      </c>
      <c r="C3460" s="2" t="s">
        <v>181</v>
      </c>
      <c r="D3460" s="34" t="str">
        <f t="shared" si="54"/>
        <v>142</v>
      </c>
      <c r="E3460" s="3">
        <v>655.4</v>
      </c>
    </row>
    <row r="3461" spans="1:5" ht="14.5" x14ac:dyDescent="0.4">
      <c r="A3461" s="2" t="s">
        <v>31</v>
      </c>
      <c r="B3461" s="2" t="s">
        <v>180</v>
      </c>
      <c r="C3461" s="2" t="s">
        <v>181</v>
      </c>
      <c r="D3461" s="34" t="str">
        <f t="shared" si="54"/>
        <v>142</v>
      </c>
      <c r="E3461" s="3">
        <v>862.8</v>
      </c>
    </row>
    <row r="3462" spans="1:5" ht="14.5" x14ac:dyDescent="0.4">
      <c r="A3462" s="2" t="s">
        <v>32</v>
      </c>
      <c r="B3462" s="2" t="s">
        <v>180</v>
      </c>
      <c r="C3462" s="2" t="s">
        <v>181</v>
      </c>
      <c r="D3462" s="34" t="str">
        <f t="shared" si="54"/>
        <v>142</v>
      </c>
      <c r="E3462" s="3">
        <v>721</v>
      </c>
    </row>
    <row r="3463" spans="1:5" ht="14.5" x14ac:dyDescent="0.4">
      <c r="A3463" s="2" t="s">
        <v>33</v>
      </c>
      <c r="B3463" s="2" t="s">
        <v>180</v>
      </c>
      <c r="C3463" s="2" t="s">
        <v>181</v>
      </c>
      <c r="D3463" s="34" t="str">
        <f t="shared" si="54"/>
        <v>142</v>
      </c>
      <c r="E3463" s="3">
        <v>711.2</v>
      </c>
    </row>
    <row r="3464" spans="1:5" ht="14.5" x14ac:dyDescent="0.4">
      <c r="A3464" s="2" t="s">
        <v>34</v>
      </c>
      <c r="B3464" s="2" t="s">
        <v>180</v>
      </c>
      <c r="C3464" s="2" t="s">
        <v>181</v>
      </c>
      <c r="D3464" s="34" t="str">
        <f t="shared" si="54"/>
        <v>142</v>
      </c>
      <c r="E3464" s="3">
        <v>780.8</v>
      </c>
    </row>
    <row r="3465" spans="1:5" ht="14.5" x14ac:dyDescent="0.4">
      <c r="A3465" s="2" t="s">
        <v>35</v>
      </c>
      <c r="B3465" s="2" t="s">
        <v>180</v>
      </c>
      <c r="C3465" s="2" t="s">
        <v>181</v>
      </c>
      <c r="D3465" s="34" t="str">
        <f t="shared" si="54"/>
        <v>142</v>
      </c>
      <c r="E3465" s="3">
        <v>799.8</v>
      </c>
    </row>
    <row r="3466" spans="1:5" ht="14.5" x14ac:dyDescent="0.4">
      <c r="A3466" s="2" t="s">
        <v>4</v>
      </c>
      <c r="B3466" s="2" t="s">
        <v>182</v>
      </c>
      <c r="C3466" s="2" t="s">
        <v>183</v>
      </c>
      <c r="D3466" s="34" t="str">
        <f t="shared" si="54"/>
        <v>155</v>
      </c>
      <c r="E3466" s="3">
        <v>243.6</v>
      </c>
    </row>
    <row r="3467" spans="1:5" ht="14.5" x14ac:dyDescent="0.4">
      <c r="A3467" s="2" t="s">
        <v>7</v>
      </c>
      <c r="B3467" s="2" t="s">
        <v>182</v>
      </c>
      <c r="C3467" s="2" t="s">
        <v>183</v>
      </c>
      <c r="D3467" s="34" t="str">
        <f t="shared" si="54"/>
        <v>155</v>
      </c>
      <c r="E3467" s="3">
        <v>202.4</v>
      </c>
    </row>
    <row r="3468" spans="1:5" ht="14.5" x14ac:dyDescent="0.4">
      <c r="A3468" s="2" t="s">
        <v>8</v>
      </c>
      <c r="B3468" s="2" t="s">
        <v>182</v>
      </c>
      <c r="C3468" s="2" t="s">
        <v>183</v>
      </c>
      <c r="D3468" s="34" t="str">
        <f t="shared" si="54"/>
        <v>155</v>
      </c>
      <c r="E3468" s="3">
        <v>260</v>
      </c>
    </row>
    <row r="3469" spans="1:5" ht="14.5" x14ac:dyDescent="0.4">
      <c r="A3469" s="2" t="s">
        <v>9</v>
      </c>
      <c r="B3469" s="2" t="s">
        <v>182</v>
      </c>
      <c r="C3469" s="2" t="s">
        <v>183</v>
      </c>
      <c r="D3469" s="34" t="str">
        <f t="shared" si="54"/>
        <v>155</v>
      </c>
      <c r="E3469" s="3">
        <v>265.39999999999998</v>
      </c>
    </row>
    <row r="3470" spans="1:5" ht="14.5" x14ac:dyDescent="0.4">
      <c r="A3470" s="2" t="s">
        <v>10</v>
      </c>
      <c r="B3470" s="2" t="s">
        <v>182</v>
      </c>
      <c r="C3470" s="2" t="s">
        <v>183</v>
      </c>
      <c r="D3470" s="34" t="str">
        <f t="shared" si="54"/>
        <v>155</v>
      </c>
      <c r="E3470" s="3">
        <v>294.8</v>
      </c>
    </row>
    <row r="3471" spans="1:5" ht="14.5" x14ac:dyDescent="0.4">
      <c r="A3471" s="2" t="s">
        <v>11</v>
      </c>
      <c r="B3471" s="2" t="s">
        <v>182</v>
      </c>
      <c r="C3471" s="2" t="s">
        <v>183</v>
      </c>
      <c r="D3471" s="34" t="str">
        <f t="shared" si="54"/>
        <v>155</v>
      </c>
      <c r="E3471" s="3">
        <v>264.60000000000002</v>
      </c>
    </row>
    <row r="3472" spans="1:5" ht="14.5" x14ac:dyDescent="0.4">
      <c r="A3472" s="2" t="s">
        <v>12</v>
      </c>
      <c r="B3472" s="2" t="s">
        <v>182</v>
      </c>
      <c r="C3472" s="2" t="s">
        <v>183</v>
      </c>
      <c r="D3472" s="34" t="str">
        <f t="shared" si="54"/>
        <v>155</v>
      </c>
      <c r="E3472" s="3">
        <v>187.5</v>
      </c>
    </row>
    <row r="3473" spans="1:5" ht="14.5" x14ac:dyDescent="0.4">
      <c r="A3473" s="2" t="s">
        <v>13</v>
      </c>
      <c r="B3473" s="2" t="s">
        <v>182</v>
      </c>
      <c r="C3473" s="2" t="s">
        <v>183</v>
      </c>
      <c r="D3473" s="34" t="str">
        <f t="shared" si="54"/>
        <v>155</v>
      </c>
      <c r="E3473" s="3">
        <v>163.6</v>
      </c>
    </row>
    <row r="3474" spans="1:5" ht="14.5" x14ac:dyDescent="0.4">
      <c r="A3474" s="2" t="s">
        <v>14</v>
      </c>
      <c r="B3474" s="2" t="s">
        <v>182</v>
      </c>
      <c r="C3474" s="2" t="s">
        <v>183</v>
      </c>
      <c r="D3474" s="34" t="str">
        <f t="shared" si="54"/>
        <v>155</v>
      </c>
      <c r="E3474" s="3">
        <v>175.1</v>
      </c>
    </row>
    <row r="3475" spans="1:5" ht="14.5" x14ac:dyDescent="0.4">
      <c r="A3475" s="2" t="s">
        <v>15</v>
      </c>
      <c r="B3475" s="2" t="s">
        <v>182</v>
      </c>
      <c r="C3475" s="2" t="s">
        <v>183</v>
      </c>
      <c r="D3475" s="34" t="str">
        <f t="shared" si="54"/>
        <v>155</v>
      </c>
      <c r="E3475" s="3">
        <v>290.3</v>
      </c>
    </row>
    <row r="3476" spans="1:5" ht="14.5" x14ac:dyDescent="0.4">
      <c r="A3476" s="2" t="s">
        <v>16</v>
      </c>
      <c r="B3476" s="2" t="s">
        <v>182</v>
      </c>
      <c r="C3476" s="2" t="s">
        <v>183</v>
      </c>
      <c r="D3476" s="34" t="str">
        <f t="shared" si="54"/>
        <v>155</v>
      </c>
      <c r="E3476" s="3">
        <v>262.7</v>
      </c>
    </row>
    <row r="3477" spans="1:5" ht="14.5" x14ac:dyDescent="0.4">
      <c r="A3477" s="2" t="s">
        <v>17</v>
      </c>
      <c r="B3477" s="2" t="s">
        <v>182</v>
      </c>
      <c r="C3477" s="2" t="s">
        <v>183</v>
      </c>
      <c r="D3477" s="34" t="str">
        <f t="shared" si="54"/>
        <v>155</v>
      </c>
      <c r="E3477" s="3">
        <v>246.7</v>
      </c>
    </row>
    <row r="3478" spans="1:5" ht="14.5" x14ac:dyDescent="0.4">
      <c r="A3478" s="2" t="s">
        <v>18</v>
      </c>
      <c r="B3478" s="2" t="s">
        <v>182</v>
      </c>
      <c r="C3478" s="2" t="s">
        <v>183</v>
      </c>
      <c r="D3478" s="34" t="str">
        <f t="shared" si="54"/>
        <v>155</v>
      </c>
      <c r="E3478" s="3">
        <v>238.4</v>
      </c>
    </row>
    <row r="3479" spans="1:5" ht="14.5" x14ac:dyDescent="0.4">
      <c r="A3479" s="2" t="s">
        <v>19</v>
      </c>
      <c r="B3479" s="2" t="s">
        <v>182</v>
      </c>
      <c r="C3479" s="2" t="s">
        <v>183</v>
      </c>
      <c r="D3479" s="34" t="str">
        <f t="shared" si="54"/>
        <v>155</v>
      </c>
      <c r="E3479" s="3">
        <v>212.6</v>
      </c>
    </row>
    <row r="3480" spans="1:5" ht="14.5" x14ac:dyDescent="0.4">
      <c r="A3480" s="2" t="s">
        <v>20</v>
      </c>
      <c r="B3480" s="2" t="s">
        <v>182</v>
      </c>
      <c r="C3480" s="2" t="s">
        <v>183</v>
      </c>
      <c r="D3480" s="34" t="str">
        <f t="shared" si="54"/>
        <v>155</v>
      </c>
      <c r="E3480" s="3">
        <v>213.6</v>
      </c>
    </row>
    <row r="3481" spans="1:5" ht="14.5" x14ac:dyDescent="0.4">
      <c r="A3481" s="2" t="s">
        <v>21</v>
      </c>
      <c r="B3481" s="2" t="s">
        <v>182</v>
      </c>
      <c r="C3481" s="2" t="s">
        <v>183</v>
      </c>
      <c r="D3481" s="34" t="str">
        <f t="shared" si="54"/>
        <v>155</v>
      </c>
      <c r="E3481" s="3">
        <v>232.9</v>
      </c>
    </row>
    <row r="3482" spans="1:5" ht="14.5" x14ac:dyDescent="0.4">
      <c r="A3482" s="2" t="s">
        <v>22</v>
      </c>
      <c r="B3482" s="2" t="s">
        <v>182</v>
      </c>
      <c r="C3482" s="2" t="s">
        <v>183</v>
      </c>
      <c r="D3482" s="34" t="str">
        <f t="shared" si="54"/>
        <v>155</v>
      </c>
      <c r="E3482" s="3">
        <v>214.1</v>
      </c>
    </row>
    <row r="3483" spans="1:5" ht="14.5" x14ac:dyDescent="0.4">
      <c r="A3483" s="2" t="s">
        <v>23</v>
      </c>
      <c r="B3483" s="2" t="s">
        <v>182</v>
      </c>
      <c r="C3483" s="2" t="s">
        <v>183</v>
      </c>
      <c r="D3483" s="34" t="str">
        <f t="shared" si="54"/>
        <v>155</v>
      </c>
      <c r="E3483" s="3">
        <v>302.8</v>
      </c>
    </row>
    <row r="3484" spans="1:5" ht="14.5" x14ac:dyDescent="0.4">
      <c r="A3484" s="2" t="s">
        <v>24</v>
      </c>
      <c r="B3484" s="2" t="s">
        <v>182</v>
      </c>
      <c r="C3484" s="2" t="s">
        <v>183</v>
      </c>
      <c r="D3484" s="34" t="str">
        <f t="shared" si="54"/>
        <v>155</v>
      </c>
      <c r="E3484" s="3">
        <v>205.2</v>
      </c>
    </row>
    <row r="3485" spans="1:5" ht="14.5" x14ac:dyDescent="0.4">
      <c r="A3485" s="2" t="s">
        <v>25</v>
      </c>
      <c r="B3485" s="2" t="s">
        <v>182</v>
      </c>
      <c r="C3485" s="2" t="s">
        <v>183</v>
      </c>
      <c r="D3485" s="34" t="str">
        <f t="shared" si="54"/>
        <v>155</v>
      </c>
      <c r="E3485" s="3">
        <v>237.1</v>
      </c>
    </row>
    <row r="3486" spans="1:5" ht="14.5" x14ac:dyDescent="0.4">
      <c r="A3486" s="2" t="s">
        <v>26</v>
      </c>
      <c r="B3486" s="2" t="s">
        <v>182</v>
      </c>
      <c r="C3486" s="2" t="s">
        <v>183</v>
      </c>
      <c r="D3486" s="34" t="str">
        <f t="shared" si="54"/>
        <v>155</v>
      </c>
      <c r="E3486" s="3">
        <v>262.5</v>
      </c>
    </row>
    <row r="3487" spans="1:5" ht="14.5" x14ac:dyDescent="0.4">
      <c r="A3487" s="2" t="s">
        <v>27</v>
      </c>
      <c r="B3487" s="2" t="s">
        <v>182</v>
      </c>
      <c r="C3487" s="2" t="s">
        <v>183</v>
      </c>
      <c r="D3487" s="34" t="str">
        <f t="shared" si="54"/>
        <v>155</v>
      </c>
      <c r="E3487" s="3">
        <v>263.7</v>
      </c>
    </row>
    <row r="3488" spans="1:5" ht="14.5" x14ac:dyDescent="0.4">
      <c r="A3488" s="2" t="s">
        <v>28</v>
      </c>
      <c r="B3488" s="2" t="s">
        <v>182</v>
      </c>
      <c r="C3488" s="2" t="s">
        <v>183</v>
      </c>
      <c r="D3488" s="34" t="str">
        <f t="shared" si="54"/>
        <v>155</v>
      </c>
      <c r="E3488" s="3">
        <v>241.4</v>
      </c>
    </row>
    <row r="3489" spans="1:5" ht="14.5" x14ac:dyDescent="0.4">
      <c r="A3489" s="2" t="s">
        <v>29</v>
      </c>
      <c r="B3489" s="2" t="s">
        <v>182</v>
      </c>
      <c r="C3489" s="2" t="s">
        <v>183</v>
      </c>
      <c r="D3489" s="34" t="str">
        <f t="shared" si="54"/>
        <v>155</v>
      </c>
      <c r="E3489" s="3">
        <v>319.7</v>
      </c>
    </row>
    <row r="3490" spans="1:5" ht="14.5" x14ac:dyDescent="0.4">
      <c r="A3490" s="2" t="s">
        <v>30</v>
      </c>
      <c r="B3490" s="2" t="s">
        <v>182</v>
      </c>
      <c r="C3490" s="2" t="s">
        <v>183</v>
      </c>
      <c r="D3490" s="34" t="str">
        <f t="shared" si="54"/>
        <v>155</v>
      </c>
      <c r="E3490" s="3">
        <v>271.8</v>
      </c>
    </row>
    <row r="3491" spans="1:5" ht="14.5" x14ac:dyDescent="0.4">
      <c r="A3491" s="2" t="s">
        <v>31</v>
      </c>
      <c r="B3491" s="2" t="s">
        <v>182</v>
      </c>
      <c r="C3491" s="2" t="s">
        <v>183</v>
      </c>
      <c r="D3491" s="34" t="str">
        <f t="shared" si="54"/>
        <v>155</v>
      </c>
      <c r="E3491" s="3">
        <v>234.8</v>
      </c>
    </row>
    <row r="3492" spans="1:5" ht="14.5" x14ac:dyDescent="0.4">
      <c r="A3492" s="2" t="s">
        <v>32</v>
      </c>
      <c r="B3492" s="2" t="s">
        <v>182</v>
      </c>
      <c r="C3492" s="2" t="s">
        <v>183</v>
      </c>
      <c r="D3492" s="34" t="str">
        <f t="shared" si="54"/>
        <v>155</v>
      </c>
      <c r="E3492" s="3">
        <v>366.9</v>
      </c>
    </row>
    <row r="3493" spans="1:5" ht="14.5" x14ac:dyDescent="0.4">
      <c r="A3493" s="2" t="s">
        <v>33</v>
      </c>
      <c r="B3493" s="2" t="s">
        <v>182</v>
      </c>
      <c r="C3493" s="2" t="s">
        <v>183</v>
      </c>
      <c r="D3493" s="34" t="str">
        <f t="shared" si="54"/>
        <v>155</v>
      </c>
      <c r="E3493" s="3">
        <v>272.39999999999998</v>
      </c>
    </row>
    <row r="3494" spans="1:5" ht="14.5" x14ac:dyDescent="0.4">
      <c r="A3494" s="2" t="s">
        <v>34</v>
      </c>
      <c r="B3494" s="2" t="s">
        <v>182</v>
      </c>
      <c r="C3494" s="2" t="s">
        <v>183</v>
      </c>
      <c r="D3494" s="34" t="str">
        <f t="shared" si="54"/>
        <v>155</v>
      </c>
      <c r="E3494" s="3">
        <v>300.10000000000002</v>
      </c>
    </row>
    <row r="3495" spans="1:5" ht="14.5" x14ac:dyDescent="0.4">
      <c r="A3495" s="2" t="s">
        <v>35</v>
      </c>
      <c r="B3495" s="2" t="s">
        <v>182</v>
      </c>
      <c r="C3495" s="2" t="s">
        <v>183</v>
      </c>
      <c r="D3495" s="34" t="str">
        <f t="shared" si="54"/>
        <v>155</v>
      </c>
      <c r="E3495" s="3">
        <v>343.5</v>
      </c>
    </row>
    <row r="3496" spans="1:5" ht="14.5" x14ac:dyDescent="0.4">
      <c r="A3496" s="2" t="s">
        <v>4</v>
      </c>
      <c r="B3496" s="2" t="s">
        <v>184</v>
      </c>
      <c r="C3496" s="2" t="s">
        <v>185</v>
      </c>
      <c r="D3496" s="34" t="str">
        <f t="shared" si="54"/>
        <v>158</v>
      </c>
      <c r="E3496" s="3">
        <v>200</v>
      </c>
    </row>
    <row r="3497" spans="1:5" ht="14.5" x14ac:dyDescent="0.4">
      <c r="A3497" s="2" t="s">
        <v>7</v>
      </c>
      <c r="B3497" s="2" t="s">
        <v>184</v>
      </c>
      <c r="C3497" s="2" t="s">
        <v>185</v>
      </c>
      <c r="D3497" s="34" t="str">
        <f t="shared" si="54"/>
        <v>158</v>
      </c>
      <c r="E3497" s="3">
        <v>200</v>
      </c>
    </row>
    <row r="3498" spans="1:5" ht="14.5" x14ac:dyDescent="0.4">
      <c r="A3498" s="2" t="s">
        <v>10</v>
      </c>
      <c r="B3498" s="2" t="s">
        <v>184</v>
      </c>
      <c r="C3498" s="2" t="s">
        <v>185</v>
      </c>
      <c r="D3498" s="34" t="str">
        <f t="shared" si="54"/>
        <v>158</v>
      </c>
      <c r="E3498" s="3">
        <v>200</v>
      </c>
    </row>
    <row r="3499" spans="1:5" ht="14.5" x14ac:dyDescent="0.4">
      <c r="A3499" s="2" t="s">
        <v>11</v>
      </c>
      <c r="B3499" s="2" t="s">
        <v>184</v>
      </c>
      <c r="C3499" s="2" t="s">
        <v>185</v>
      </c>
      <c r="D3499" s="34" t="str">
        <f t="shared" si="54"/>
        <v>158</v>
      </c>
      <c r="E3499" s="3">
        <v>200</v>
      </c>
    </row>
    <row r="3500" spans="1:5" ht="14.5" x14ac:dyDescent="0.4">
      <c r="A3500" s="2" t="s">
        <v>12</v>
      </c>
      <c r="B3500" s="2" t="s">
        <v>184</v>
      </c>
      <c r="C3500" s="2" t="s">
        <v>185</v>
      </c>
      <c r="D3500" s="34" t="str">
        <f t="shared" si="54"/>
        <v>158</v>
      </c>
      <c r="E3500" s="3">
        <v>200</v>
      </c>
    </row>
    <row r="3501" spans="1:5" ht="14.5" x14ac:dyDescent="0.4">
      <c r="A3501" s="2" t="s">
        <v>13</v>
      </c>
      <c r="B3501" s="2" t="s">
        <v>184</v>
      </c>
      <c r="C3501" s="2" t="s">
        <v>185</v>
      </c>
      <c r="D3501" s="34" t="str">
        <f t="shared" si="54"/>
        <v>158</v>
      </c>
      <c r="E3501" s="3">
        <v>200</v>
      </c>
    </row>
    <row r="3502" spans="1:5" ht="14.5" x14ac:dyDescent="0.4">
      <c r="A3502" s="2" t="s">
        <v>14</v>
      </c>
      <c r="B3502" s="2" t="s">
        <v>184</v>
      </c>
      <c r="C3502" s="2" t="s">
        <v>185</v>
      </c>
      <c r="D3502" s="34" t="str">
        <f t="shared" ref="D3502:D3565" si="55">MID(B3502,2,3)</f>
        <v>158</v>
      </c>
      <c r="E3502" s="3">
        <v>200</v>
      </c>
    </row>
    <row r="3503" spans="1:5" ht="14.5" x14ac:dyDescent="0.4">
      <c r="A3503" s="2" t="s">
        <v>17</v>
      </c>
      <c r="B3503" s="2" t="s">
        <v>184</v>
      </c>
      <c r="C3503" s="2" t="s">
        <v>185</v>
      </c>
      <c r="D3503" s="34" t="str">
        <f t="shared" si="55"/>
        <v>158</v>
      </c>
      <c r="E3503" s="3">
        <v>200</v>
      </c>
    </row>
    <row r="3504" spans="1:5" ht="14.5" x14ac:dyDescent="0.4">
      <c r="A3504" s="2" t="s">
        <v>18</v>
      </c>
      <c r="B3504" s="2" t="s">
        <v>184</v>
      </c>
      <c r="C3504" s="2" t="s">
        <v>185</v>
      </c>
      <c r="D3504" s="34" t="str">
        <f t="shared" si="55"/>
        <v>158</v>
      </c>
      <c r="E3504" s="3">
        <v>200</v>
      </c>
    </row>
    <row r="3505" spans="1:5" ht="14.5" x14ac:dyDescent="0.4">
      <c r="A3505" s="2" t="s">
        <v>19</v>
      </c>
      <c r="B3505" s="2" t="s">
        <v>184</v>
      </c>
      <c r="C3505" s="2" t="s">
        <v>185</v>
      </c>
      <c r="D3505" s="34" t="str">
        <f t="shared" si="55"/>
        <v>158</v>
      </c>
      <c r="E3505" s="3">
        <v>200</v>
      </c>
    </row>
    <row r="3506" spans="1:5" ht="14.5" x14ac:dyDescent="0.4">
      <c r="A3506" s="2" t="s">
        <v>20</v>
      </c>
      <c r="B3506" s="2" t="s">
        <v>184</v>
      </c>
      <c r="C3506" s="2" t="s">
        <v>185</v>
      </c>
      <c r="D3506" s="34" t="str">
        <f t="shared" si="55"/>
        <v>158</v>
      </c>
      <c r="E3506" s="3">
        <v>200</v>
      </c>
    </row>
    <row r="3507" spans="1:5" ht="14.5" x14ac:dyDescent="0.4">
      <c r="A3507" s="2" t="s">
        <v>21</v>
      </c>
      <c r="B3507" s="2" t="s">
        <v>184</v>
      </c>
      <c r="C3507" s="2" t="s">
        <v>185</v>
      </c>
      <c r="D3507" s="34" t="str">
        <f t="shared" si="55"/>
        <v>158</v>
      </c>
      <c r="E3507" s="3">
        <v>200</v>
      </c>
    </row>
    <row r="3508" spans="1:5" ht="14.5" x14ac:dyDescent="0.4">
      <c r="A3508" s="2" t="s">
        <v>24</v>
      </c>
      <c r="B3508" s="2" t="s">
        <v>184</v>
      </c>
      <c r="C3508" s="2" t="s">
        <v>185</v>
      </c>
      <c r="D3508" s="34" t="str">
        <f t="shared" si="55"/>
        <v>158</v>
      </c>
      <c r="E3508" s="3">
        <v>200</v>
      </c>
    </row>
    <row r="3509" spans="1:5" ht="14.5" x14ac:dyDescent="0.4">
      <c r="A3509" s="2" t="s">
        <v>25</v>
      </c>
      <c r="B3509" s="2" t="s">
        <v>184</v>
      </c>
      <c r="C3509" s="2" t="s">
        <v>185</v>
      </c>
      <c r="D3509" s="34" t="str">
        <f t="shared" si="55"/>
        <v>158</v>
      </c>
      <c r="E3509" s="3">
        <v>200</v>
      </c>
    </row>
    <row r="3510" spans="1:5" ht="14.5" x14ac:dyDescent="0.4">
      <c r="A3510" s="2" t="s">
        <v>26</v>
      </c>
      <c r="B3510" s="2" t="s">
        <v>184</v>
      </c>
      <c r="C3510" s="2" t="s">
        <v>185</v>
      </c>
      <c r="D3510" s="34" t="str">
        <f t="shared" si="55"/>
        <v>158</v>
      </c>
      <c r="E3510" s="3">
        <v>200</v>
      </c>
    </row>
    <row r="3511" spans="1:5" ht="14.5" x14ac:dyDescent="0.4">
      <c r="A3511" s="2" t="s">
        <v>31</v>
      </c>
      <c r="B3511" s="2" t="s">
        <v>184</v>
      </c>
      <c r="C3511" s="2" t="s">
        <v>185</v>
      </c>
      <c r="D3511" s="34" t="str">
        <f t="shared" si="55"/>
        <v>158</v>
      </c>
      <c r="E3511" s="3">
        <v>200</v>
      </c>
    </row>
    <row r="3512" spans="1:5" ht="14.5" x14ac:dyDescent="0.4">
      <c r="A3512" s="2" t="s">
        <v>32</v>
      </c>
      <c r="B3512" s="2" t="s">
        <v>184</v>
      </c>
      <c r="C3512" s="2" t="s">
        <v>185</v>
      </c>
      <c r="D3512" s="34" t="str">
        <f t="shared" si="55"/>
        <v>158</v>
      </c>
      <c r="E3512" s="3">
        <v>200</v>
      </c>
    </row>
    <row r="3513" spans="1:5" ht="14.5" x14ac:dyDescent="0.4">
      <c r="A3513" s="2" t="s">
        <v>33</v>
      </c>
      <c r="B3513" s="2" t="s">
        <v>184</v>
      </c>
      <c r="C3513" s="2" t="s">
        <v>185</v>
      </c>
      <c r="D3513" s="34" t="str">
        <f t="shared" si="55"/>
        <v>158</v>
      </c>
      <c r="E3513" s="3">
        <v>200</v>
      </c>
    </row>
    <row r="3514" spans="1:5" ht="14.5" x14ac:dyDescent="0.4">
      <c r="A3514" s="2" t="s">
        <v>34</v>
      </c>
      <c r="B3514" s="2" t="s">
        <v>184</v>
      </c>
      <c r="C3514" s="2" t="s">
        <v>185</v>
      </c>
      <c r="D3514" s="34" t="str">
        <f t="shared" si="55"/>
        <v>158</v>
      </c>
      <c r="E3514" s="3">
        <v>200</v>
      </c>
    </row>
    <row r="3515" spans="1:5" ht="14.5" x14ac:dyDescent="0.4">
      <c r="A3515" s="2" t="s">
        <v>35</v>
      </c>
      <c r="B3515" s="2" t="s">
        <v>184</v>
      </c>
      <c r="C3515" s="2" t="s">
        <v>185</v>
      </c>
      <c r="D3515" s="34" t="str">
        <f t="shared" si="55"/>
        <v>158</v>
      </c>
      <c r="E3515" s="3">
        <v>200</v>
      </c>
    </row>
    <row r="3516" spans="1:5" ht="14.5" x14ac:dyDescent="0.4">
      <c r="A3516" s="2" t="s">
        <v>4</v>
      </c>
      <c r="B3516" s="2" t="s">
        <v>184</v>
      </c>
      <c r="C3516" s="2" t="s">
        <v>186</v>
      </c>
      <c r="D3516" s="34" t="str">
        <f t="shared" si="55"/>
        <v>158</v>
      </c>
      <c r="E3516" s="3">
        <v>199.1</v>
      </c>
    </row>
    <row r="3517" spans="1:5" ht="14.5" x14ac:dyDescent="0.4">
      <c r="A3517" s="2" t="s">
        <v>7</v>
      </c>
      <c r="B3517" s="2" t="s">
        <v>184</v>
      </c>
      <c r="C3517" s="2" t="s">
        <v>186</v>
      </c>
      <c r="D3517" s="34" t="str">
        <f t="shared" si="55"/>
        <v>158</v>
      </c>
      <c r="E3517" s="3">
        <v>199.7</v>
      </c>
    </row>
    <row r="3518" spans="1:5" ht="14.5" x14ac:dyDescent="0.4">
      <c r="A3518" s="2" t="s">
        <v>10</v>
      </c>
      <c r="B3518" s="2" t="s">
        <v>184</v>
      </c>
      <c r="C3518" s="2" t="s">
        <v>186</v>
      </c>
      <c r="D3518" s="34" t="str">
        <f t="shared" si="55"/>
        <v>158</v>
      </c>
      <c r="E3518" s="3">
        <v>198.8</v>
      </c>
    </row>
    <row r="3519" spans="1:5" ht="14.5" x14ac:dyDescent="0.4">
      <c r="A3519" s="2" t="s">
        <v>11</v>
      </c>
      <c r="B3519" s="2" t="s">
        <v>184</v>
      </c>
      <c r="C3519" s="2" t="s">
        <v>186</v>
      </c>
      <c r="D3519" s="34" t="str">
        <f t="shared" si="55"/>
        <v>158</v>
      </c>
      <c r="E3519" s="3">
        <v>200</v>
      </c>
    </row>
    <row r="3520" spans="1:5" ht="14.5" x14ac:dyDescent="0.4">
      <c r="A3520" s="2" t="s">
        <v>12</v>
      </c>
      <c r="B3520" s="2" t="s">
        <v>184</v>
      </c>
      <c r="C3520" s="2" t="s">
        <v>186</v>
      </c>
      <c r="D3520" s="34" t="str">
        <f t="shared" si="55"/>
        <v>158</v>
      </c>
      <c r="E3520" s="3">
        <v>190.6</v>
      </c>
    </row>
    <row r="3521" spans="1:5" ht="14.5" x14ac:dyDescent="0.4">
      <c r="A3521" s="2" t="s">
        <v>13</v>
      </c>
      <c r="B3521" s="2" t="s">
        <v>184</v>
      </c>
      <c r="C3521" s="2" t="s">
        <v>186</v>
      </c>
      <c r="D3521" s="34" t="str">
        <f t="shared" si="55"/>
        <v>158</v>
      </c>
      <c r="E3521" s="3">
        <v>200</v>
      </c>
    </row>
    <row r="3522" spans="1:5" ht="14.5" x14ac:dyDescent="0.4">
      <c r="A3522" s="2" t="s">
        <v>14</v>
      </c>
      <c r="B3522" s="2" t="s">
        <v>184</v>
      </c>
      <c r="C3522" s="2" t="s">
        <v>186</v>
      </c>
      <c r="D3522" s="34" t="str">
        <f t="shared" si="55"/>
        <v>158</v>
      </c>
      <c r="E3522" s="3">
        <v>200</v>
      </c>
    </row>
    <row r="3523" spans="1:5" ht="14.5" x14ac:dyDescent="0.4">
      <c r="A3523" s="2" t="s">
        <v>17</v>
      </c>
      <c r="B3523" s="2" t="s">
        <v>184</v>
      </c>
      <c r="C3523" s="2" t="s">
        <v>186</v>
      </c>
      <c r="D3523" s="34" t="str">
        <f t="shared" si="55"/>
        <v>158</v>
      </c>
      <c r="E3523" s="3">
        <v>200</v>
      </c>
    </row>
    <row r="3524" spans="1:5" ht="14.5" x14ac:dyDescent="0.4">
      <c r="A3524" s="2" t="s">
        <v>18</v>
      </c>
      <c r="B3524" s="2" t="s">
        <v>184</v>
      </c>
      <c r="C3524" s="2" t="s">
        <v>186</v>
      </c>
      <c r="D3524" s="34" t="str">
        <f t="shared" si="55"/>
        <v>158</v>
      </c>
      <c r="E3524" s="3">
        <v>200</v>
      </c>
    </row>
    <row r="3525" spans="1:5" ht="14.5" x14ac:dyDescent="0.4">
      <c r="A3525" s="2" t="s">
        <v>19</v>
      </c>
      <c r="B3525" s="2" t="s">
        <v>184</v>
      </c>
      <c r="C3525" s="2" t="s">
        <v>186</v>
      </c>
      <c r="D3525" s="34" t="str">
        <f t="shared" si="55"/>
        <v>158</v>
      </c>
      <c r="E3525" s="3">
        <v>200</v>
      </c>
    </row>
    <row r="3526" spans="1:5" ht="14.5" x14ac:dyDescent="0.4">
      <c r="A3526" s="2" t="s">
        <v>20</v>
      </c>
      <c r="B3526" s="2" t="s">
        <v>184</v>
      </c>
      <c r="C3526" s="2" t="s">
        <v>186</v>
      </c>
      <c r="D3526" s="34" t="str">
        <f t="shared" si="55"/>
        <v>158</v>
      </c>
      <c r="E3526" s="3">
        <v>198.8</v>
      </c>
    </row>
    <row r="3527" spans="1:5" ht="14.5" x14ac:dyDescent="0.4">
      <c r="A3527" s="2" t="s">
        <v>21</v>
      </c>
      <c r="B3527" s="2" t="s">
        <v>184</v>
      </c>
      <c r="C3527" s="2" t="s">
        <v>186</v>
      </c>
      <c r="D3527" s="34" t="str">
        <f t="shared" si="55"/>
        <v>158</v>
      </c>
      <c r="E3527" s="3">
        <v>126.9</v>
      </c>
    </row>
    <row r="3528" spans="1:5" ht="14.5" x14ac:dyDescent="0.4">
      <c r="A3528" s="2" t="s">
        <v>24</v>
      </c>
      <c r="B3528" s="2" t="s">
        <v>184</v>
      </c>
      <c r="C3528" s="2" t="s">
        <v>186</v>
      </c>
      <c r="D3528" s="34" t="str">
        <f t="shared" si="55"/>
        <v>158</v>
      </c>
      <c r="E3528" s="3">
        <v>200</v>
      </c>
    </row>
    <row r="3529" spans="1:5" ht="14.5" x14ac:dyDescent="0.4">
      <c r="A3529" s="2" t="s">
        <v>25</v>
      </c>
      <c r="B3529" s="2" t="s">
        <v>184</v>
      </c>
      <c r="C3529" s="2" t="s">
        <v>186</v>
      </c>
      <c r="D3529" s="34" t="str">
        <f t="shared" si="55"/>
        <v>158</v>
      </c>
      <c r="E3529" s="3">
        <v>198</v>
      </c>
    </row>
    <row r="3530" spans="1:5" ht="14.5" x14ac:dyDescent="0.4">
      <c r="A3530" s="2" t="s">
        <v>26</v>
      </c>
      <c r="B3530" s="2" t="s">
        <v>184</v>
      </c>
      <c r="C3530" s="2" t="s">
        <v>186</v>
      </c>
      <c r="D3530" s="34" t="str">
        <f t="shared" si="55"/>
        <v>158</v>
      </c>
      <c r="E3530" s="3">
        <v>200</v>
      </c>
    </row>
    <row r="3531" spans="1:5" ht="14.5" x14ac:dyDescent="0.4">
      <c r="A3531" s="2" t="s">
        <v>31</v>
      </c>
      <c r="B3531" s="2" t="s">
        <v>184</v>
      </c>
      <c r="C3531" s="2" t="s">
        <v>186</v>
      </c>
      <c r="D3531" s="34" t="str">
        <f t="shared" si="55"/>
        <v>158</v>
      </c>
      <c r="E3531" s="3">
        <v>200</v>
      </c>
    </row>
    <row r="3532" spans="1:5" ht="14.5" x14ac:dyDescent="0.4">
      <c r="A3532" s="2" t="s">
        <v>32</v>
      </c>
      <c r="B3532" s="2" t="s">
        <v>184</v>
      </c>
      <c r="C3532" s="2" t="s">
        <v>186</v>
      </c>
      <c r="D3532" s="34" t="str">
        <f t="shared" si="55"/>
        <v>158</v>
      </c>
      <c r="E3532" s="3">
        <v>200</v>
      </c>
    </row>
    <row r="3533" spans="1:5" ht="14.5" x14ac:dyDescent="0.4">
      <c r="A3533" s="2" t="s">
        <v>33</v>
      </c>
      <c r="B3533" s="2" t="s">
        <v>184</v>
      </c>
      <c r="C3533" s="2" t="s">
        <v>186</v>
      </c>
      <c r="D3533" s="34" t="str">
        <f t="shared" si="55"/>
        <v>158</v>
      </c>
      <c r="E3533" s="3">
        <v>200</v>
      </c>
    </row>
    <row r="3534" spans="1:5" ht="14.5" x14ac:dyDescent="0.4">
      <c r="A3534" s="2" t="s">
        <v>34</v>
      </c>
      <c r="B3534" s="2" t="s">
        <v>184</v>
      </c>
      <c r="C3534" s="2" t="s">
        <v>186</v>
      </c>
      <c r="D3534" s="34" t="str">
        <f t="shared" si="55"/>
        <v>158</v>
      </c>
      <c r="E3534" s="3">
        <v>200</v>
      </c>
    </row>
    <row r="3535" spans="1:5" ht="14.5" x14ac:dyDescent="0.4">
      <c r="A3535" s="2" t="s">
        <v>35</v>
      </c>
      <c r="B3535" s="2" t="s">
        <v>184</v>
      </c>
      <c r="C3535" s="2" t="s">
        <v>186</v>
      </c>
      <c r="D3535" s="34" t="str">
        <f t="shared" si="55"/>
        <v>158</v>
      </c>
      <c r="E3535" s="3">
        <v>200</v>
      </c>
    </row>
    <row r="3536" spans="1:5" ht="14.5" x14ac:dyDescent="0.4">
      <c r="A3536" s="2" t="s">
        <v>4</v>
      </c>
      <c r="B3536" s="2" t="s">
        <v>187</v>
      </c>
      <c r="C3536" s="2" t="s">
        <v>188</v>
      </c>
      <c r="D3536" s="34" t="str">
        <f t="shared" si="55"/>
        <v>160</v>
      </c>
      <c r="E3536" s="3">
        <v>479.5</v>
      </c>
    </row>
    <row r="3537" spans="1:5" ht="14.5" x14ac:dyDescent="0.4">
      <c r="A3537" s="2" t="s">
        <v>7</v>
      </c>
      <c r="B3537" s="2" t="s">
        <v>187</v>
      </c>
      <c r="C3537" s="2" t="s">
        <v>188</v>
      </c>
      <c r="D3537" s="34" t="str">
        <f t="shared" si="55"/>
        <v>160</v>
      </c>
      <c r="E3537" s="3">
        <v>564.1</v>
      </c>
    </row>
    <row r="3538" spans="1:5" ht="14.5" x14ac:dyDescent="0.4">
      <c r="A3538" s="2" t="s">
        <v>8</v>
      </c>
      <c r="B3538" s="2" t="s">
        <v>187</v>
      </c>
      <c r="C3538" s="2" t="s">
        <v>188</v>
      </c>
      <c r="D3538" s="34" t="str">
        <f t="shared" si="55"/>
        <v>160</v>
      </c>
      <c r="E3538" s="3">
        <v>583.6</v>
      </c>
    </row>
    <row r="3539" spans="1:5" ht="14.5" x14ac:dyDescent="0.4">
      <c r="A3539" s="2" t="s">
        <v>9</v>
      </c>
      <c r="B3539" s="2" t="s">
        <v>187</v>
      </c>
      <c r="C3539" s="2" t="s">
        <v>188</v>
      </c>
      <c r="D3539" s="34" t="str">
        <f t="shared" si="55"/>
        <v>160</v>
      </c>
      <c r="E3539" s="3">
        <v>577.5</v>
      </c>
    </row>
    <row r="3540" spans="1:5" ht="14.5" x14ac:dyDescent="0.4">
      <c r="A3540" s="2" t="s">
        <v>10</v>
      </c>
      <c r="B3540" s="2" t="s">
        <v>187</v>
      </c>
      <c r="C3540" s="2" t="s">
        <v>188</v>
      </c>
      <c r="D3540" s="34" t="str">
        <f t="shared" si="55"/>
        <v>160</v>
      </c>
      <c r="E3540" s="3">
        <v>474.8</v>
      </c>
    </row>
    <row r="3541" spans="1:5" ht="14.5" x14ac:dyDescent="0.4">
      <c r="A3541" s="2" t="s">
        <v>11</v>
      </c>
      <c r="B3541" s="2" t="s">
        <v>187</v>
      </c>
      <c r="C3541" s="2" t="s">
        <v>188</v>
      </c>
      <c r="D3541" s="34" t="str">
        <f t="shared" si="55"/>
        <v>160</v>
      </c>
      <c r="E3541" s="3">
        <v>374.1</v>
      </c>
    </row>
    <row r="3542" spans="1:5" ht="14.5" x14ac:dyDescent="0.4">
      <c r="A3542" s="2" t="s">
        <v>12</v>
      </c>
      <c r="B3542" s="2" t="s">
        <v>187</v>
      </c>
      <c r="C3542" s="2" t="s">
        <v>188</v>
      </c>
      <c r="D3542" s="34" t="str">
        <f t="shared" si="55"/>
        <v>160</v>
      </c>
      <c r="E3542" s="3">
        <v>480</v>
      </c>
    </row>
    <row r="3543" spans="1:5" ht="14.5" x14ac:dyDescent="0.4">
      <c r="A3543" s="2" t="s">
        <v>13</v>
      </c>
      <c r="B3543" s="2" t="s">
        <v>187</v>
      </c>
      <c r="C3543" s="2" t="s">
        <v>188</v>
      </c>
      <c r="D3543" s="34" t="str">
        <f t="shared" si="55"/>
        <v>160</v>
      </c>
      <c r="E3543" s="3">
        <v>500</v>
      </c>
    </row>
    <row r="3544" spans="1:5" ht="14.5" x14ac:dyDescent="0.4">
      <c r="A3544" s="2" t="s">
        <v>14</v>
      </c>
      <c r="B3544" s="2" t="s">
        <v>187</v>
      </c>
      <c r="C3544" s="2" t="s">
        <v>188</v>
      </c>
      <c r="D3544" s="34" t="str">
        <f t="shared" si="55"/>
        <v>160</v>
      </c>
      <c r="E3544" s="3">
        <v>536</v>
      </c>
    </row>
    <row r="3545" spans="1:5" ht="14.5" x14ac:dyDescent="0.4">
      <c r="A3545" s="2" t="s">
        <v>15</v>
      </c>
      <c r="B3545" s="2" t="s">
        <v>187</v>
      </c>
      <c r="C3545" s="2" t="s">
        <v>188</v>
      </c>
      <c r="D3545" s="34" t="str">
        <f t="shared" si="55"/>
        <v>160</v>
      </c>
      <c r="E3545" s="3">
        <v>620</v>
      </c>
    </row>
    <row r="3546" spans="1:5" ht="14.5" x14ac:dyDescent="0.4">
      <c r="A3546" s="2" t="s">
        <v>16</v>
      </c>
      <c r="B3546" s="2" t="s">
        <v>187</v>
      </c>
      <c r="C3546" s="2" t="s">
        <v>188</v>
      </c>
      <c r="D3546" s="34" t="str">
        <f t="shared" si="55"/>
        <v>160</v>
      </c>
      <c r="E3546" s="3">
        <v>540</v>
      </c>
    </row>
    <row r="3547" spans="1:5" ht="14.5" x14ac:dyDescent="0.4">
      <c r="A3547" s="2" t="s">
        <v>17</v>
      </c>
      <c r="B3547" s="2" t="s">
        <v>187</v>
      </c>
      <c r="C3547" s="2" t="s">
        <v>188</v>
      </c>
      <c r="D3547" s="34" t="str">
        <f t="shared" si="55"/>
        <v>160</v>
      </c>
      <c r="E3547" s="3">
        <v>582.5</v>
      </c>
    </row>
    <row r="3548" spans="1:5" ht="14.5" x14ac:dyDescent="0.4">
      <c r="A3548" s="2" t="s">
        <v>18</v>
      </c>
      <c r="B3548" s="2" t="s">
        <v>187</v>
      </c>
      <c r="C3548" s="2" t="s">
        <v>188</v>
      </c>
      <c r="D3548" s="34" t="str">
        <f t="shared" si="55"/>
        <v>160</v>
      </c>
      <c r="E3548" s="3">
        <v>456</v>
      </c>
    </row>
    <row r="3549" spans="1:5" ht="14.5" x14ac:dyDescent="0.4">
      <c r="A3549" s="2" t="s">
        <v>19</v>
      </c>
      <c r="B3549" s="2" t="s">
        <v>187</v>
      </c>
      <c r="C3549" s="2" t="s">
        <v>188</v>
      </c>
      <c r="D3549" s="34" t="str">
        <f t="shared" si="55"/>
        <v>160</v>
      </c>
      <c r="E3549" s="3">
        <v>400</v>
      </c>
    </row>
    <row r="3550" spans="1:5" ht="14.5" x14ac:dyDescent="0.4">
      <c r="A3550" s="2" t="s">
        <v>20</v>
      </c>
      <c r="B3550" s="2" t="s">
        <v>187</v>
      </c>
      <c r="C3550" s="2" t="s">
        <v>188</v>
      </c>
      <c r="D3550" s="34" t="str">
        <f t="shared" si="55"/>
        <v>160</v>
      </c>
      <c r="E3550" s="3">
        <v>394</v>
      </c>
    </row>
    <row r="3551" spans="1:5" ht="14.5" x14ac:dyDescent="0.4">
      <c r="A3551" s="2" t="s">
        <v>21</v>
      </c>
      <c r="B3551" s="2" t="s">
        <v>187</v>
      </c>
      <c r="C3551" s="2" t="s">
        <v>188</v>
      </c>
      <c r="D3551" s="34" t="str">
        <f t="shared" si="55"/>
        <v>160</v>
      </c>
      <c r="E3551" s="3">
        <v>416</v>
      </c>
    </row>
    <row r="3552" spans="1:5" ht="14.5" x14ac:dyDescent="0.4">
      <c r="A3552" s="2" t="s">
        <v>22</v>
      </c>
      <c r="B3552" s="2" t="s">
        <v>187</v>
      </c>
      <c r="C3552" s="2" t="s">
        <v>188</v>
      </c>
      <c r="D3552" s="34" t="str">
        <f t="shared" si="55"/>
        <v>160</v>
      </c>
      <c r="E3552" s="3">
        <v>468</v>
      </c>
    </row>
    <row r="3553" spans="1:5" ht="14.5" x14ac:dyDescent="0.4">
      <c r="A3553" s="2" t="s">
        <v>23</v>
      </c>
      <c r="B3553" s="2" t="s">
        <v>187</v>
      </c>
      <c r="C3553" s="2" t="s">
        <v>188</v>
      </c>
      <c r="D3553" s="34" t="str">
        <f t="shared" si="55"/>
        <v>160</v>
      </c>
      <c r="E3553" s="3">
        <v>480</v>
      </c>
    </row>
    <row r="3554" spans="1:5" ht="14.5" x14ac:dyDescent="0.4">
      <c r="A3554" s="2" t="s">
        <v>24</v>
      </c>
      <c r="B3554" s="2" t="s">
        <v>187</v>
      </c>
      <c r="C3554" s="2" t="s">
        <v>188</v>
      </c>
      <c r="D3554" s="34" t="str">
        <f t="shared" si="55"/>
        <v>160</v>
      </c>
      <c r="E3554" s="3">
        <v>596</v>
      </c>
    </row>
    <row r="3555" spans="1:5" ht="14.5" x14ac:dyDescent="0.4">
      <c r="A3555" s="2" t="s">
        <v>25</v>
      </c>
      <c r="B3555" s="2" t="s">
        <v>187</v>
      </c>
      <c r="C3555" s="2" t="s">
        <v>188</v>
      </c>
      <c r="D3555" s="34" t="str">
        <f t="shared" si="55"/>
        <v>160</v>
      </c>
      <c r="E3555" s="3">
        <v>396</v>
      </c>
    </row>
    <row r="3556" spans="1:5" ht="14.5" x14ac:dyDescent="0.4">
      <c r="A3556" s="2" t="s">
        <v>26</v>
      </c>
      <c r="B3556" s="2" t="s">
        <v>187</v>
      </c>
      <c r="C3556" s="2" t="s">
        <v>188</v>
      </c>
      <c r="D3556" s="34" t="str">
        <f t="shared" si="55"/>
        <v>160</v>
      </c>
      <c r="E3556" s="3">
        <v>474.5</v>
      </c>
    </row>
    <row r="3557" spans="1:5" ht="14.5" x14ac:dyDescent="0.4">
      <c r="A3557" s="2" t="s">
        <v>27</v>
      </c>
      <c r="B3557" s="2" t="s">
        <v>187</v>
      </c>
      <c r="C3557" s="2" t="s">
        <v>188</v>
      </c>
      <c r="D3557" s="34" t="str">
        <f t="shared" si="55"/>
        <v>160</v>
      </c>
      <c r="E3557" s="3">
        <v>536</v>
      </c>
    </row>
    <row r="3558" spans="1:5" ht="14.5" x14ac:dyDescent="0.4">
      <c r="A3558" s="2" t="s">
        <v>28</v>
      </c>
      <c r="B3558" s="2" t="s">
        <v>187</v>
      </c>
      <c r="C3558" s="2" t="s">
        <v>188</v>
      </c>
      <c r="D3558" s="34" t="str">
        <f t="shared" si="55"/>
        <v>160</v>
      </c>
      <c r="E3558" s="3">
        <v>528</v>
      </c>
    </row>
    <row r="3559" spans="1:5" ht="14.5" x14ac:dyDescent="0.4">
      <c r="A3559" s="2" t="s">
        <v>29</v>
      </c>
      <c r="B3559" s="2" t="s">
        <v>187</v>
      </c>
      <c r="C3559" s="2" t="s">
        <v>188</v>
      </c>
      <c r="D3559" s="34" t="str">
        <f t="shared" si="55"/>
        <v>160</v>
      </c>
      <c r="E3559" s="3">
        <v>484</v>
      </c>
    </row>
    <row r="3560" spans="1:5" ht="14.5" x14ac:dyDescent="0.4">
      <c r="A3560" s="2" t="s">
        <v>30</v>
      </c>
      <c r="B3560" s="2" t="s">
        <v>187</v>
      </c>
      <c r="C3560" s="2" t="s">
        <v>188</v>
      </c>
      <c r="D3560" s="34" t="str">
        <f t="shared" si="55"/>
        <v>160</v>
      </c>
      <c r="E3560" s="3">
        <v>504</v>
      </c>
    </row>
    <row r="3561" spans="1:5" ht="14.5" x14ac:dyDescent="0.4">
      <c r="A3561" s="2" t="s">
        <v>31</v>
      </c>
      <c r="B3561" s="2" t="s">
        <v>187</v>
      </c>
      <c r="C3561" s="2" t="s">
        <v>188</v>
      </c>
      <c r="D3561" s="34" t="str">
        <f t="shared" si="55"/>
        <v>160</v>
      </c>
      <c r="E3561" s="3">
        <v>204</v>
      </c>
    </row>
    <row r="3562" spans="1:5" ht="14.5" x14ac:dyDescent="0.4">
      <c r="A3562" s="2" t="s">
        <v>32</v>
      </c>
      <c r="B3562" s="2" t="s">
        <v>187</v>
      </c>
      <c r="C3562" s="2" t="s">
        <v>188</v>
      </c>
      <c r="D3562" s="34" t="str">
        <f t="shared" si="55"/>
        <v>160</v>
      </c>
      <c r="E3562" s="3">
        <v>300</v>
      </c>
    </row>
    <row r="3563" spans="1:5" ht="14.5" x14ac:dyDescent="0.4">
      <c r="A3563" s="2" t="s">
        <v>33</v>
      </c>
      <c r="B3563" s="2" t="s">
        <v>187</v>
      </c>
      <c r="C3563" s="2" t="s">
        <v>188</v>
      </c>
      <c r="D3563" s="34" t="str">
        <f t="shared" si="55"/>
        <v>160</v>
      </c>
      <c r="E3563" s="3">
        <v>644</v>
      </c>
    </row>
    <row r="3564" spans="1:5" ht="14.5" x14ac:dyDescent="0.4">
      <c r="A3564" s="2" t="s">
        <v>34</v>
      </c>
      <c r="B3564" s="2" t="s">
        <v>187</v>
      </c>
      <c r="C3564" s="2" t="s">
        <v>188</v>
      </c>
      <c r="D3564" s="34" t="str">
        <f t="shared" si="55"/>
        <v>160</v>
      </c>
      <c r="E3564" s="3">
        <v>672</v>
      </c>
    </row>
    <row r="3565" spans="1:5" ht="14.5" x14ac:dyDescent="0.4">
      <c r="A3565" s="2" t="s">
        <v>35</v>
      </c>
      <c r="B3565" s="2" t="s">
        <v>187</v>
      </c>
      <c r="C3565" s="2" t="s">
        <v>188</v>
      </c>
      <c r="D3565" s="34" t="str">
        <f t="shared" si="55"/>
        <v>160</v>
      </c>
      <c r="E3565" s="3">
        <v>710</v>
      </c>
    </row>
    <row r="3566" spans="1:5" ht="14.5" x14ac:dyDescent="0.4">
      <c r="A3566" s="2" t="s">
        <v>4</v>
      </c>
      <c r="B3566" s="2" t="s">
        <v>187</v>
      </c>
      <c r="C3566" s="2" t="s">
        <v>189</v>
      </c>
      <c r="D3566" s="34" t="str">
        <f t="shared" ref="D3566:D3629" si="56">MID(B3566,2,3)</f>
        <v>160</v>
      </c>
      <c r="E3566" s="3">
        <v>390.3</v>
      </c>
    </row>
    <row r="3567" spans="1:5" ht="14.5" x14ac:dyDescent="0.4">
      <c r="A3567" s="2" t="s">
        <v>7</v>
      </c>
      <c r="B3567" s="2" t="s">
        <v>187</v>
      </c>
      <c r="C3567" s="2" t="s">
        <v>189</v>
      </c>
      <c r="D3567" s="34" t="str">
        <f t="shared" si="56"/>
        <v>160</v>
      </c>
      <c r="E3567" s="3">
        <v>544.79999999999995</v>
      </c>
    </row>
    <row r="3568" spans="1:5" ht="14.5" x14ac:dyDescent="0.4">
      <c r="A3568" s="2" t="s">
        <v>8</v>
      </c>
      <c r="B3568" s="2" t="s">
        <v>187</v>
      </c>
      <c r="C3568" s="2" t="s">
        <v>189</v>
      </c>
      <c r="D3568" s="34" t="str">
        <f t="shared" si="56"/>
        <v>160</v>
      </c>
      <c r="E3568" s="3">
        <v>452.2</v>
      </c>
    </row>
    <row r="3569" spans="1:5" ht="14.5" x14ac:dyDescent="0.4">
      <c r="A3569" s="2" t="s">
        <v>9</v>
      </c>
      <c r="B3569" s="2" t="s">
        <v>187</v>
      </c>
      <c r="C3569" s="2" t="s">
        <v>189</v>
      </c>
      <c r="D3569" s="34" t="str">
        <f t="shared" si="56"/>
        <v>160</v>
      </c>
      <c r="E3569" s="3">
        <v>450.1</v>
      </c>
    </row>
    <row r="3570" spans="1:5" ht="14.5" x14ac:dyDescent="0.4">
      <c r="A3570" s="2" t="s">
        <v>10</v>
      </c>
      <c r="B3570" s="2" t="s">
        <v>187</v>
      </c>
      <c r="C3570" s="2" t="s">
        <v>189</v>
      </c>
      <c r="D3570" s="34" t="str">
        <f t="shared" si="56"/>
        <v>160</v>
      </c>
      <c r="E3570" s="3">
        <v>388.5</v>
      </c>
    </row>
    <row r="3571" spans="1:5" ht="14.5" x14ac:dyDescent="0.4">
      <c r="A3571" s="2" t="s">
        <v>11</v>
      </c>
      <c r="B3571" s="2" t="s">
        <v>187</v>
      </c>
      <c r="C3571" s="2" t="s">
        <v>189</v>
      </c>
      <c r="D3571" s="34" t="str">
        <f t="shared" si="56"/>
        <v>160</v>
      </c>
      <c r="E3571" s="3">
        <v>448</v>
      </c>
    </row>
    <row r="3572" spans="1:5" ht="14.5" x14ac:dyDescent="0.4">
      <c r="A3572" s="2" t="s">
        <v>12</v>
      </c>
      <c r="B3572" s="2" t="s">
        <v>187</v>
      </c>
      <c r="C3572" s="2" t="s">
        <v>189</v>
      </c>
      <c r="D3572" s="34" t="str">
        <f t="shared" si="56"/>
        <v>160</v>
      </c>
      <c r="E3572" s="3">
        <v>469.9</v>
      </c>
    </row>
    <row r="3573" spans="1:5" ht="14.5" x14ac:dyDescent="0.4">
      <c r="A3573" s="2" t="s">
        <v>13</v>
      </c>
      <c r="B3573" s="2" t="s">
        <v>187</v>
      </c>
      <c r="C3573" s="2" t="s">
        <v>189</v>
      </c>
      <c r="D3573" s="34" t="str">
        <f t="shared" si="56"/>
        <v>160</v>
      </c>
      <c r="E3573" s="3">
        <v>515</v>
      </c>
    </row>
    <row r="3574" spans="1:5" ht="14.5" x14ac:dyDescent="0.4">
      <c r="A3574" s="2" t="s">
        <v>14</v>
      </c>
      <c r="B3574" s="2" t="s">
        <v>187</v>
      </c>
      <c r="C3574" s="2" t="s">
        <v>189</v>
      </c>
      <c r="D3574" s="34" t="str">
        <f t="shared" si="56"/>
        <v>160</v>
      </c>
      <c r="E3574" s="3">
        <v>489.6</v>
      </c>
    </row>
    <row r="3575" spans="1:5" ht="14.5" x14ac:dyDescent="0.4">
      <c r="A3575" s="2" t="s">
        <v>15</v>
      </c>
      <c r="B3575" s="2" t="s">
        <v>187</v>
      </c>
      <c r="C3575" s="2" t="s">
        <v>189</v>
      </c>
      <c r="D3575" s="34" t="str">
        <f t="shared" si="56"/>
        <v>160</v>
      </c>
      <c r="E3575" s="3">
        <v>509</v>
      </c>
    </row>
    <row r="3576" spans="1:5" ht="14.5" x14ac:dyDescent="0.4">
      <c r="A3576" s="2" t="s">
        <v>16</v>
      </c>
      <c r="B3576" s="2" t="s">
        <v>187</v>
      </c>
      <c r="C3576" s="2" t="s">
        <v>189</v>
      </c>
      <c r="D3576" s="34" t="str">
        <f t="shared" si="56"/>
        <v>160</v>
      </c>
      <c r="E3576" s="3">
        <v>534.9</v>
      </c>
    </row>
    <row r="3577" spans="1:5" ht="14.5" x14ac:dyDescent="0.4">
      <c r="A3577" s="2" t="s">
        <v>17</v>
      </c>
      <c r="B3577" s="2" t="s">
        <v>187</v>
      </c>
      <c r="C3577" s="2" t="s">
        <v>189</v>
      </c>
      <c r="D3577" s="34" t="str">
        <f t="shared" si="56"/>
        <v>160</v>
      </c>
      <c r="E3577" s="3">
        <v>458.2</v>
      </c>
    </row>
    <row r="3578" spans="1:5" ht="14.5" x14ac:dyDescent="0.4">
      <c r="A3578" s="2" t="s">
        <v>18</v>
      </c>
      <c r="B3578" s="2" t="s">
        <v>187</v>
      </c>
      <c r="C3578" s="2" t="s">
        <v>189</v>
      </c>
      <c r="D3578" s="34" t="str">
        <f t="shared" si="56"/>
        <v>160</v>
      </c>
      <c r="E3578" s="3">
        <v>351.4</v>
      </c>
    </row>
    <row r="3579" spans="1:5" ht="14.5" x14ac:dyDescent="0.4">
      <c r="A3579" s="2" t="s">
        <v>19</v>
      </c>
      <c r="B3579" s="2" t="s">
        <v>187</v>
      </c>
      <c r="C3579" s="2" t="s">
        <v>189</v>
      </c>
      <c r="D3579" s="34" t="str">
        <f t="shared" si="56"/>
        <v>160</v>
      </c>
      <c r="E3579" s="3">
        <v>466.8</v>
      </c>
    </row>
    <row r="3580" spans="1:5" ht="14.5" x14ac:dyDescent="0.4">
      <c r="A3580" s="2" t="s">
        <v>20</v>
      </c>
      <c r="B3580" s="2" t="s">
        <v>187</v>
      </c>
      <c r="C3580" s="2" t="s">
        <v>189</v>
      </c>
      <c r="D3580" s="34" t="str">
        <f t="shared" si="56"/>
        <v>160</v>
      </c>
      <c r="E3580" s="3">
        <v>429.3</v>
      </c>
    </row>
    <row r="3581" spans="1:5" ht="14.5" x14ac:dyDescent="0.4">
      <c r="A3581" s="2" t="s">
        <v>21</v>
      </c>
      <c r="B3581" s="2" t="s">
        <v>187</v>
      </c>
      <c r="C3581" s="2" t="s">
        <v>189</v>
      </c>
      <c r="D3581" s="34" t="str">
        <f t="shared" si="56"/>
        <v>160</v>
      </c>
      <c r="E3581" s="3">
        <v>442.3</v>
      </c>
    </row>
    <row r="3582" spans="1:5" ht="14.5" x14ac:dyDescent="0.4">
      <c r="A3582" s="2" t="s">
        <v>22</v>
      </c>
      <c r="B3582" s="2" t="s">
        <v>187</v>
      </c>
      <c r="C3582" s="2" t="s">
        <v>189</v>
      </c>
      <c r="D3582" s="34" t="str">
        <f t="shared" si="56"/>
        <v>160</v>
      </c>
      <c r="E3582" s="3">
        <v>444.1</v>
      </c>
    </row>
    <row r="3583" spans="1:5" ht="14.5" x14ac:dyDescent="0.4">
      <c r="A3583" s="2" t="s">
        <v>23</v>
      </c>
      <c r="B3583" s="2" t="s">
        <v>187</v>
      </c>
      <c r="C3583" s="2" t="s">
        <v>189</v>
      </c>
      <c r="D3583" s="34" t="str">
        <f t="shared" si="56"/>
        <v>160</v>
      </c>
      <c r="E3583" s="3">
        <v>488.8</v>
      </c>
    </row>
    <row r="3584" spans="1:5" ht="14.5" x14ac:dyDescent="0.4">
      <c r="A3584" s="2" t="s">
        <v>24</v>
      </c>
      <c r="B3584" s="2" t="s">
        <v>187</v>
      </c>
      <c r="C3584" s="2" t="s">
        <v>189</v>
      </c>
      <c r="D3584" s="34" t="str">
        <f t="shared" si="56"/>
        <v>160</v>
      </c>
      <c r="E3584" s="3">
        <v>505.8</v>
      </c>
    </row>
    <row r="3585" spans="1:5" ht="14.5" x14ac:dyDescent="0.4">
      <c r="A3585" s="2" t="s">
        <v>25</v>
      </c>
      <c r="B3585" s="2" t="s">
        <v>187</v>
      </c>
      <c r="C3585" s="2" t="s">
        <v>189</v>
      </c>
      <c r="D3585" s="34" t="str">
        <f t="shared" si="56"/>
        <v>160</v>
      </c>
      <c r="E3585" s="3">
        <v>422.3</v>
      </c>
    </row>
    <row r="3586" spans="1:5" ht="14.5" x14ac:dyDescent="0.4">
      <c r="A3586" s="2" t="s">
        <v>26</v>
      </c>
      <c r="B3586" s="2" t="s">
        <v>187</v>
      </c>
      <c r="C3586" s="2" t="s">
        <v>189</v>
      </c>
      <c r="D3586" s="34" t="str">
        <f t="shared" si="56"/>
        <v>160</v>
      </c>
      <c r="E3586" s="3">
        <v>553.5</v>
      </c>
    </row>
    <row r="3587" spans="1:5" ht="14.5" x14ac:dyDescent="0.4">
      <c r="A3587" s="2" t="s">
        <v>27</v>
      </c>
      <c r="B3587" s="2" t="s">
        <v>187</v>
      </c>
      <c r="C3587" s="2" t="s">
        <v>189</v>
      </c>
      <c r="D3587" s="34" t="str">
        <f t="shared" si="56"/>
        <v>160</v>
      </c>
      <c r="E3587" s="3">
        <v>528.20000000000005</v>
      </c>
    </row>
    <row r="3588" spans="1:5" ht="14.5" x14ac:dyDescent="0.4">
      <c r="A3588" s="2" t="s">
        <v>28</v>
      </c>
      <c r="B3588" s="2" t="s">
        <v>187</v>
      </c>
      <c r="C3588" s="2" t="s">
        <v>189</v>
      </c>
      <c r="D3588" s="34" t="str">
        <f t="shared" si="56"/>
        <v>160</v>
      </c>
      <c r="E3588" s="3">
        <v>523.29999999999995</v>
      </c>
    </row>
    <row r="3589" spans="1:5" ht="14.5" x14ac:dyDescent="0.4">
      <c r="A3589" s="2" t="s">
        <v>29</v>
      </c>
      <c r="B3589" s="2" t="s">
        <v>187</v>
      </c>
      <c r="C3589" s="2" t="s">
        <v>189</v>
      </c>
      <c r="D3589" s="34" t="str">
        <f t="shared" si="56"/>
        <v>160</v>
      </c>
      <c r="E3589" s="3">
        <v>494.1</v>
      </c>
    </row>
    <row r="3590" spans="1:5" ht="14.5" x14ac:dyDescent="0.4">
      <c r="A3590" s="2" t="s">
        <v>30</v>
      </c>
      <c r="B3590" s="2" t="s">
        <v>187</v>
      </c>
      <c r="C3590" s="2" t="s">
        <v>189</v>
      </c>
      <c r="D3590" s="34" t="str">
        <f t="shared" si="56"/>
        <v>160</v>
      </c>
      <c r="E3590" s="3">
        <v>495.3</v>
      </c>
    </row>
    <row r="3591" spans="1:5" ht="14.5" x14ac:dyDescent="0.4">
      <c r="A3591" s="2" t="s">
        <v>31</v>
      </c>
      <c r="B3591" s="2" t="s">
        <v>187</v>
      </c>
      <c r="C3591" s="2" t="s">
        <v>189</v>
      </c>
      <c r="D3591" s="34" t="str">
        <f t="shared" si="56"/>
        <v>160</v>
      </c>
      <c r="E3591" s="3">
        <v>509.7</v>
      </c>
    </row>
    <row r="3592" spans="1:5" ht="14.5" x14ac:dyDescent="0.4">
      <c r="A3592" s="2" t="s">
        <v>32</v>
      </c>
      <c r="B3592" s="2" t="s">
        <v>187</v>
      </c>
      <c r="C3592" s="2" t="s">
        <v>189</v>
      </c>
      <c r="D3592" s="34" t="str">
        <f t="shared" si="56"/>
        <v>160</v>
      </c>
      <c r="E3592" s="3">
        <v>531.70000000000005</v>
      </c>
    </row>
    <row r="3593" spans="1:5" ht="14.5" x14ac:dyDescent="0.4">
      <c r="A3593" s="2" t="s">
        <v>33</v>
      </c>
      <c r="B3593" s="2" t="s">
        <v>187</v>
      </c>
      <c r="C3593" s="2" t="s">
        <v>189</v>
      </c>
      <c r="D3593" s="34" t="str">
        <f t="shared" si="56"/>
        <v>160</v>
      </c>
      <c r="E3593" s="3">
        <v>450.4</v>
      </c>
    </row>
    <row r="3594" spans="1:5" ht="14.5" x14ac:dyDescent="0.4">
      <c r="A3594" s="2" t="s">
        <v>34</v>
      </c>
      <c r="B3594" s="2" t="s">
        <v>187</v>
      </c>
      <c r="C3594" s="2" t="s">
        <v>189</v>
      </c>
      <c r="D3594" s="34" t="str">
        <f t="shared" si="56"/>
        <v>160</v>
      </c>
      <c r="E3594" s="3">
        <v>370.3</v>
      </c>
    </row>
    <row r="3595" spans="1:5" ht="14.5" x14ac:dyDescent="0.4">
      <c r="A3595" s="2" t="s">
        <v>35</v>
      </c>
      <c r="B3595" s="2" t="s">
        <v>187</v>
      </c>
      <c r="C3595" s="2" t="s">
        <v>189</v>
      </c>
      <c r="D3595" s="34" t="str">
        <f t="shared" si="56"/>
        <v>160</v>
      </c>
      <c r="E3595" s="3">
        <v>429.9</v>
      </c>
    </row>
    <row r="3596" spans="1:5" ht="14.5" x14ac:dyDescent="0.4">
      <c r="A3596" s="2" t="s">
        <v>4</v>
      </c>
      <c r="B3596" s="2" t="s">
        <v>187</v>
      </c>
      <c r="C3596" s="2" t="s">
        <v>190</v>
      </c>
      <c r="D3596" s="34" t="str">
        <f t="shared" si="56"/>
        <v>160</v>
      </c>
      <c r="E3596" s="3">
        <v>492</v>
      </c>
    </row>
    <row r="3597" spans="1:5" ht="14.5" x14ac:dyDescent="0.4">
      <c r="A3597" s="2" t="s">
        <v>7</v>
      </c>
      <c r="B3597" s="2" t="s">
        <v>187</v>
      </c>
      <c r="C3597" s="2" t="s">
        <v>190</v>
      </c>
      <c r="D3597" s="34" t="str">
        <f t="shared" si="56"/>
        <v>160</v>
      </c>
      <c r="E3597" s="3">
        <v>510</v>
      </c>
    </row>
    <row r="3598" spans="1:5" ht="14.5" x14ac:dyDescent="0.4">
      <c r="A3598" s="2" t="s">
        <v>8</v>
      </c>
      <c r="B3598" s="2" t="s">
        <v>187</v>
      </c>
      <c r="C3598" s="2" t="s">
        <v>190</v>
      </c>
      <c r="D3598" s="34" t="str">
        <f t="shared" si="56"/>
        <v>160</v>
      </c>
      <c r="E3598" s="3">
        <v>480</v>
      </c>
    </row>
    <row r="3599" spans="1:5" ht="14.5" x14ac:dyDescent="0.4">
      <c r="A3599" s="2" t="s">
        <v>9</v>
      </c>
      <c r="B3599" s="2" t="s">
        <v>187</v>
      </c>
      <c r="C3599" s="2" t="s">
        <v>190</v>
      </c>
      <c r="D3599" s="34" t="str">
        <f t="shared" si="56"/>
        <v>160</v>
      </c>
      <c r="E3599" s="3">
        <v>504</v>
      </c>
    </row>
    <row r="3600" spans="1:5" ht="14.5" x14ac:dyDescent="0.4">
      <c r="A3600" s="2" t="s">
        <v>10</v>
      </c>
      <c r="B3600" s="2" t="s">
        <v>187</v>
      </c>
      <c r="C3600" s="2" t="s">
        <v>190</v>
      </c>
      <c r="D3600" s="34" t="str">
        <f t="shared" si="56"/>
        <v>160</v>
      </c>
      <c r="E3600" s="3">
        <v>495</v>
      </c>
    </row>
    <row r="3601" spans="1:5" ht="14.5" x14ac:dyDescent="0.4">
      <c r="A3601" s="2" t="s">
        <v>11</v>
      </c>
      <c r="B3601" s="2" t="s">
        <v>187</v>
      </c>
      <c r="C3601" s="2" t="s">
        <v>190</v>
      </c>
      <c r="D3601" s="34" t="str">
        <f t="shared" si="56"/>
        <v>160</v>
      </c>
      <c r="E3601" s="3">
        <v>525</v>
      </c>
    </row>
    <row r="3602" spans="1:5" ht="14.5" x14ac:dyDescent="0.4">
      <c r="A3602" s="2" t="s">
        <v>12</v>
      </c>
      <c r="B3602" s="2" t="s">
        <v>187</v>
      </c>
      <c r="C3602" s="2" t="s">
        <v>190</v>
      </c>
      <c r="D3602" s="34" t="str">
        <f t="shared" si="56"/>
        <v>160</v>
      </c>
      <c r="E3602" s="3">
        <v>643.6</v>
      </c>
    </row>
    <row r="3603" spans="1:5" ht="14.5" x14ac:dyDescent="0.4">
      <c r="A3603" s="2" t="s">
        <v>13</v>
      </c>
      <c r="B3603" s="2" t="s">
        <v>187</v>
      </c>
      <c r="C3603" s="2" t="s">
        <v>190</v>
      </c>
      <c r="D3603" s="34" t="str">
        <f t="shared" si="56"/>
        <v>160</v>
      </c>
      <c r="E3603" s="3">
        <v>644.79999999999995</v>
      </c>
    </row>
    <row r="3604" spans="1:5" ht="14.5" x14ac:dyDescent="0.4">
      <c r="A3604" s="2" t="s">
        <v>14</v>
      </c>
      <c r="B3604" s="2" t="s">
        <v>187</v>
      </c>
      <c r="C3604" s="2" t="s">
        <v>190</v>
      </c>
      <c r="D3604" s="34" t="str">
        <f t="shared" si="56"/>
        <v>160</v>
      </c>
      <c r="E3604" s="3">
        <v>651.20000000000005</v>
      </c>
    </row>
    <row r="3605" spans="1:5" ht="14.5" x14ac:dyDescent="0.4">
      <c r="A3605" s="2" t="s">
        <v>15</v>
      </c>
      <c r="B3605" s="2" t="s">
        <v>187</v>
      </c>
      <c r="C3605" s="2" t="s">
        <v>190</v>
      </c>
      <c r="D3605" s="34" t="str">
        <f t="shared" si="56"/>
        <v>160</v>
      </c>
      <c r="E3605" s="3">
        <v>664</v>
      </c>
    </row>
    <row r="3606" spans="1:5" ht="14.5" x14ac:dyDescent="0.4">
      <c r="A3606" s="2" t="s">
        <v>16</v>
      </c>
      <c r="B3606" s="2" t="s">
        <v>187</v>
      </c>
      <c r="C3606" s="2" t="s">
        <v>190</v>
      </c>
      <c r="D3606" s="34" t="str">
        <f t="shared" si="56"/>
        <v>160</v>
      </c>
      <c r="E3606" s="3">
        <v>648</v>
      </c>
    </row>
    <row r="3607" spans="1:5" ht="14.5" x14ac:dyDescent="0.4">
      <c r="A3607" s="2" t="s">
        <v>17</v>
      </c>
      <c r="B3607" s="2" t="s">
        <v>187</v>
      </c>
      <c r="C3607" s="2" t="s">
        <v>190</v>
      </c>
      <c r="D3607" s="34" t="str">
        <f t="shared" si="56"/>
        <v>160</v>
      </c>
      <c r="E3607" s="3">
        <v>676.8</v>
      </c>
    </row>
    <row r="3608" spans="1:5" ht="14.5" x14ac:dyDescent="0.4">
      <c r="A3608" s="2" t="s">
        <v>18</v>
      </c>
      <c r="B3608" s="2" t="s">
        <v>187</v>
      </c>
      <c r="C3608" s="2" t="s">
        <v>190</v>
      </c>
      <c r="D3608" s="34" t="str">
        <f t="shared" si="56"/>
        <v>160</v>
      </c>
      <c r="E3608" s="3">
        <v>696</v>
      </c>
    </row>
    <row r="3609" spans="1:5" ht="14.5" x14ac:dyDescent="0.4">
      <c r="A3609" s="2" t="s">
        <v>19</v>
      </c>
      <c r="B3609" s="2" t="s">
        <v>187</v>
      </c>
      <c r="C3609" s="2" t="s">
        <v>190</v>
      </c>
      <c r="D3609" s="34" t="str">
        <f t="shared" si="56"/>
        <v>160</v>
      </c>
      <c r="E3609" s="3">
        <v>664</v>
      </c>
    </row>
    <row r="3610" spans="1:5" ht="14.5" x14ac:dyDescent="0.4">
      <c r="A3610" s="2" t="s">
        <v>4</v>
      </c>
      <c r="B3610" s="2" t="s">
        <v>191</v>
      </c>
      <c r="C3610" s="2" t="s">
        <v>192</v>
      </c>
      <c r="D3610" s="34" t="str">
        <f t="shared" si="56"/>
        <v>165</v>
      </c>
      <c r="E3610" s="3">
        <v>32</v>
      </c>
    </row>
    <row r="3611" spans="1:5" ht="14.5" x14ac:dyDescent="0.4">
      <c r="A3611" s="2" t="s">
        <v>7</v>
      </c>
      <c r="B3611" s="2" t="s">
        <v>191</v>
      </c>
      <c r="C3611" s="2" t="s">
        <v>192</v>
      </c>
      <c r="D3611" s="34" t="str">
        <f t="shared" si="56"/>
        <v>165</v>
      </c>
      <c r="E3611" s="3">
        <v>64</v>
      </c>
    </row>
    <row r="3612" spans="1:5" ht="14.5" x14ac:dyDescent="0.4">
      <c r="A3612" s="2" t="s">
        <v>8</v>
      </c>
      <c r="B3612" s="2" t="s">
        <v>191</v>
      </c>
      <c r="C3612" s="2" t="s">
        <v>192</v>
      </c>
      <c r="D3612" s="34" t="str">
        <f t="shared" si="56"/>
        <v>165</v>
      </c>
      <c r="E3612" s="3">
        <v>48</v>
      </c>
    </row>
    <row r="3613" spans="1:5" ht="14.5" x14ac:dyDescent="0.4">
      <c r="A3613" s="2" t="s">
        <v>9</v>
      </c>
      <c r="B3613" s="2" t="s">
        <v>191</v>
      </c>
      <c r="C3613" s="2" t="s">
        <v>192</v>
      </c>
      <c r="D3613" s="34" t="str">
        <f t="shared" si="56"/>
        <v>165</v>
      </c>
      <c r="E3613" s="3">
        <v>16</v>
      </c>
    </row>
    <row r="3614" spans="1:5" ht="14.5" x14ac:dyDescent="0.4">
      <c r="A3614" s="2" t="s">
        <v>10</v>
      </c>
      <c r="B3614" s="2" t="s">
        <v>191</v>
      </c>
      <c r="C3614" s="2" t="s">
        <v>192</v>
      </c>
      <c r="D3614" s="34" t="str">
        <f t="shared" si="56"/>
        <v>165</v>
      </c>
      <c r="E3614" s="3">
        <v>24</v>
      </c>
    </row>
    <row r="3615" spans="1:5" ht="14.5" x14ac:dyDescent="0.4">
      <c r="A3615" s="2" t="s">
        <v>11</v>
      </c>
      <c r="B3615" s="2" t="s">
        <v>191</v>
      </c>
      <c r="C3615" s="2" t="s">
        <v>192</v>
      </c>
      <c r="D3615" s="34" t="str">
        <f t="shared" si="56"/>
        <v>165</v>
      </c>
      <c r="E3615" s="3">
        <v>68</v>
      </c>
    </row>
    <row r="3616" spans="1:5" ht="14.5" x14ac:dyDescent="0.4">
      <c r="A3616" s="2" t="s">
        <v>12</v>
      </c>
      <c r="B3616" s="2" t="s">
        <v>191</v>
      </c>
      <c r="C3616" s="2" t="s">
        <v>192</v>
      </c>
      <c r="D3616" s="34" t="str">
        <f t="shared" si="56"/>
        <v>165</v>
      </c>
      <c r="E3616" s="3">
        <v>60</v>
      </c>
    </row>
    <row r="3617" spans="1:5" ht="14.5" x14ac:dyDescent="0.4">
      <c r="A3617" s="2" t="s">
        <v>13</v>
      </c>
      <c r="B3617" s="2" t="s">
        <v>191</v>
      </c>
      <c r="C3617" s="2" t="s">
        <v>192</v>
      </c>
      <c r="D3617" s="34" t="str">
        <f t="shared" si="56"/>
        <v>165</v>
      </c>
      <c r="E3617" s="3">
        <v>36</v>
      </c>
    </row>
    <row r="3618" spans="1:5" ht="14.5" x14ac:dyDescent="0.4">
      <c r="A3618" s="2" t="s">
        <v>14</v>
      </c>
      <c r="B3618" s="2" t="s">
        <v>191</v>
      </c>
      <c r="C3618" s="2" t="s">
        <v>192</v>
      </c>
      <c r="D3618" s="34" t="str">
        <f t="shared" si="56"/>
        <v>165</v>
      </c>
      <c r="E3618" s="3">
        <v>64</v>
      </c>
    </row>
    <row r="3619" spans="1:5" ht="14.5" x14ac:dyDescent="0.4">
      <c r="A3619" s="2" t="s">
        <v>15</v>
      </c>
      <c r="B3619" s="2" t="s">
        <v>191</v>
      </c>
      <c r="C3619" s="2" t="s">
        <v>192</v>
      </c>
      <c r="D3619" s="34" t="str">
        <f t="shared" si="56"/>
        <v>165</v>
      </c>
      <c r="E3619" s="3">
        <v>64</v>
      </c>
    </row>
    <row r="3620" spans="1:5" ht="14.5" x14ac:dyDescent="0.4">
      <c r="A3620" s="2" t="s">
        <v>16</v>
      </c>
      <c r="B3620" s="2" t="s">
        <v>191</v>
      </c>
      <c r="C3620" s="2" t="s">
        <v>192</v>
      </c>
      <c r="D3620" s="34" t="str">
        <f t="shared" si="56"/>
        <v>165</v>
      </c>
      <c r="E3620" s="3">
        <v>52</v>
      </c>
    </row>
    <row r="3621" spans="1:5" ht="14.5" x14ac:dyDescent="0.4">
      <c r="A3621" s="2" t="s">
        <v>17</v>
      </c>
      <c r="B3621" s="2" t="s">
        <v>191</v>
      </c>
      <c r="C3621" s="2" t="s">
        <v>192</v>
      </c>
      <c r="D3621" s="34" t="str">
        <f t="shared" si="56"/>
        <v>165</v>
      </c>
      <c r="E3621" s="3">
        <v>72</v>
      </c>
    </row>
    <row r="3622" spans="1:5" ht="14.5" x14ac:dyDescent="0.4">
      <c r="A3622" s="2" t="s">
        <v>18</v>
      </c>
      <c r="B3622" s="2" t="s">
        <v>191</v>
      </c>
      <c r="C3622" s="2" t="s">
        <v>192</v>
      </c>
      <c r="D3622" s="34" t="str">
        <f t="shared" si="56"/>
        <v>165</v>
      </c>
      <c r="E3622" s="3">
        <v>44</v>
      </c>
    </row>
    <row r="3623" spans="1:5" ht="14.5" x14ac:dyDescent="0.4">
      <c r="A3623" s="2" t="s">
        <v>19</v>
      </c>
      <c r="B3623" s="2" t="s">
        <v>191</v>
      </c>
      <c r="C3623" s="2" t="s">
        <v>192</v>
      </c>
      <c r="D3623" s="34" t="str">
        <f t="shared" si="56"/>
        <v>165</v>
      </c>
      <c r="E3623" s="3">
        <v>32</v>
      </c>
    </row>
    <row r="3624" spans="1:5" ht="14.5" x14ac:dyDescent="0.4">
      <c r="A3624" s="2" t="s">
        <v>20</v>
      </c>
      <c r="B3624" s="2" t="s">
        <v>191</v>
      </c>
      <c r="C3624" s="2" t="s">
        <v>192</v>
      </c>
      <c r="D3624" s="34" t="str">
        <f t="shared" si="56"/>
        <v>165</v>
      </c>
      <c r="E3624" s="3">
        <v>36</v>
      </c>
    </row>
    <row r="3625" spans="1:5" ht="14.5" x14ac:dyDescent="0.4">
      <c r="A3625" s="2" t="s">
        <v>21</v>
      </c>
      <c r="B3625" s="2" t="s">
        <v>191</v>
      </c>
      <c r="C3625" s="2" t="s">
        <v>192</v>
      </c>
      <c r="D3625" s="34" t="str">
        <f t="shared" si="56"/>
        <v>165</v>
      </c>
      <c r="E3625" s="3">
        <v>32</v>
      </c>
    </row>
    <row r="3626" spans="1:5" ht="14.5" x14ac:dyDescent="0.4">
      <c r="A3626" s="2" t="s">
        <v>22</v>
      </c>
      <c r="B3626" s="2" t="s">
        <v>191</v>
      </c>
      <c r="C3626" s="2" t="s">
        <v>192</v>
      </c>
      <c r="D3626" s="34" t="str">
        <f t="shared" si="56"/>
        <v>165</v>
      </c>
      <c r="E3626" s="3">
        <v>24</v>
      </c>
    </row>
    <row r="3627" spans="1:5" ht="14.5" x14ac:dyDescent="0.4">
      <c r="A3627" s="2" t="s">
        <v>23</v>
      </c>
      <c r="B3627" s="2" t="s">
        <v>191</v>
      </c>
      <c r="C3627" s="2" t="s">
        <v>192</v>
      </c>
      <c r="D3627" s="34" t="str">
        <f t="shared" si="56"/>
        <v>165</v>
      </c>
      <c r="E3627" s="3">
        <v>72</v>
      </c>
    </row>
    <row r="3628" spans="1:5" ht="14.5" x14ac:dyDescent="0.4">
      <c r="A3628" s="2" t="s">
        <v>24</v>
      </c>
      <c r="B3628" s="2" t="s">
        <v>191</v>
      </c>
      <c r="C3628" s="2" t="s">
        <v>192</v>
      </c>
      <c r="D3628" s="34" t="str">
        <f t="shared" si="56"/>
        <v>165</v>
      </c>
      <c r="E3628" s="3">
        <v>68</v>
      </c>
    </row>
    <row r="3629" spans="1:5" ht="14.5" x14ac:dyDescent="0.4">
      <c r="A3629" s="2" t="s">
        <v>25</v>
      </c>
      <c r="B3629" s="2" t="s">
        <v>191</v>
      </c>
      <c r="C3629" s="2" t="s">
        <v>192</v>
      </c>
      <c r="D3629" s="34" t="str">
        <f t="shared" si="56"/>
        <v>165</v>
      </c>
      <c r="E3629" s="3">
        <v>36</v>
      </c>
    </row>
    <row r="3630" spans="1:5" ht="14.5" x14ac:dyDescent="0.4">
      <c r="A3630" s="2" t="s">
        <v>26</v>
      </c>
      <c r="B3630" s="2" t="s">
        <v>191</v>
      </c>
      <c r="C3630" s="2" t="s">
        <v>192</v>
      </c>
      <c r="D3630" s="34" t="str">
        <f t="shared" ref="D3630:D3693" si="57">MID(B3630,2,3)</f>
        <v>165</v>
      </c>
      <c r="E3630" s="3">
        <v>44</v>
      </c>
    </row>
    <row r="3631" spans="1:5" ht="14.5" x14ac:dyDescent="0.4">
      <c r="A3631" s="2" t="s">
        <v>27</v>
      </c>
      <c r="B3631" s="2" t="s">
        <v>191</v>
      </c>
      <c r="C3631" s="2" t="s">
        <v>192</v>
      </c>
      <c r="D3631" s="34" t="str">
        <f t="shared" si="57"/>
        <v>165</v>
      </c>
      <c r="E3631" s="3">
        <v>96</v>
      </c>
    </row>
    <row r="3632" spans="1:5" ht="14.5" x14ac:dyDescent="0.4">
      <c r="A3632" s="2" t="s">
        <v>28</v>
      </c>
      <c r="B3632" s="2" t="s">
        <v>191</v>
      </c>
      <c r="C3632" s="2" t="s">
        <v>192</v>
      </c>
      <c r="D3632" s="34" t="str">
        <f t="shared" si="57"/>
        <v>165</v>
      </c>
      <c r="E3632" s="3">
        <v>88</v>
      </c>
    </row>
    <row r="3633" spans="1:5" ht="14.5" x14ac:dyDescent="0.4">
      <c r="A3633" s="2" t="s">
        <v>29</v>
      </c>
      <c r="B3633" s="2" t="s">
        <v>191</v>
      </c>
      <c r="C3633" s="2" t="s">
        <v>192</v>
      </c>
      <c r="D3633" s="34" t="str">
        <f t="shared" si="57"/>
        <v>165</v>
      </c>
      <c r="E3633" s="3">
        <v>64</v>
      </c>
    </row>
    <row r="3634" spans="1:5" ht="14.5" x14ac:dyDescent="0.4">
      <c r="A3634" s="2" t="s">
        <v>30</v>
      </c>
      <c r="B3634" s="2" t="s">
        <v>191</v>
      </c>
      <c r="C3634" s="2" t="s">
        <v>192</v>
      </c>
      <c r="D3634" s="34" t="str">
        <f t="shared" si="57"/>
        <v>165</v>
      </c>
      <c r="E3634" s="3">
        <v>56</v>
      </c>
    </row>
    <row r="3635" spans="1:5" ht="14.5" x14ac:dyDescent="0.4">
      <c r="A3635" s="2" t="s">
        <v>31</v>
      </c>
      <c r="B3635" s="2" t="s">
        <v>191</v>
      </c>
      <c r="C3635" s="2" t="s">
        <v>192</v>
      </c>
      <c r="D3635" s="34" t="str">
        <f t="shared" si="57"/>
        <v>165</v>
      </c>
      <c r="E3635" s="3">
        <v>56</v>
      </c>
    </row>
    <row r="3636" spans="1:5" ht="14.5" x14ac:dyDescent="0.4">
      <c r="A3636" s="2" t="s">
        <v>32</v>
      </c>
      <c r="B3636" s="2" t="s">
        <v>191</v>
      </c>
      <c r="C3636" s="2" t="s">
        <v>192</v>
      </c>
      <c r="D3636" s="34" t="str">
        <f t="shared" si="57"/>
        <v>165</v>
      </c>
      <c r="E3636" s="3">
        <v>36</v>
      </c>
    </row>
    <row r="3637" spans="1:5" ht="14.5" x14ac:dyDescent="0.4">
      <c r="A3637" s="2" t="s">
        <v>33</v>
      </c>
      <c r="B3637" s="2" t="s">
        <v>191</v>
      </c>
      <c r="C3637" s="2" t="s">
        <v>192</v>
      </c>
      <c r="D3637" s="34" t="str">
        <f t="shared" si="57"/>
        <v>165</v>
      </c>
      <c r="E3637" s="3">
        <v>52</v>
      </c>
    </row>
    <row r="3638" spans="1:5" ht="14.5" x14ac:dyDescent="0.4">
      <c r="A3638" s="2" t="s">
        <v>34</v>
      </c>
      <c r="B3638" s="2" t="s">
        <v>191</v>
      </c>
      <c r="C3638" s="2" t="s">
        <v>192</v>
      </c>
      <c r="D3638" s="34" t="str">
        <f t="shared" si="57"/>
        <v>165</v>
      </c>
      <c r="E3638" s="3">
        <v>56</v>
      </c>
    </row>
    <row r="3639" spans="1:5" ht="14.5" x14ac:dyDescent="0.4">
      <c r="A3639" s="2" t="s">
        <v>35</v>
      </c>
      <c r="B3639" s="2" t="s">
        <v>191</v>
      </c>
      <c r="C3639" s="2" t="s">
        <v>192</v>
      </c>
      <c r="D3639" s="34" t="str">
        <f t="shared" si="57"/>
        <v>165</v>
      </c>
      <c r="E3639" s="3">
        <v>40</v>
      </c>
    </row>
    <row r="3640" spans="1:5" ht="14.5" x14ac:dyDescent="0.4">
      <c r="A3640" s="2" t="s">
        <v>4</v>
      </c>
      <c r="B3640" s="2" t="s">
        <v>191</v>
      </c>
      <c r="C3640" s="2" t="s">
        <v>193</v>
      </c>
      <c r="D3640" s="34" t="str">
        <f t="shared" si="57"/>
        <v>165</v>
      </c>
      <c r="E3640" s="3">
        <v>840.85</v>
      </c>
    </row>
    <row r="3641" spans="1:5" ht="14.5" x14ac:dyDescent="0.4">
      <c r="A3641" s="2" t="s">
        <v>7</v>
      </c>
      <c r="B3641" s="2" t="s">
        <v>191</v>
      </c>
      <c r="C3641" s="2" t="s">
        <v>193</v>
      </c>
      <c r="D3641" s="34" t="str">
        <f t="shared" si="57"/>
        <v>165</v>
      </c>
      <c r="E3641" s="3">
        <v>943.8</v>
      </c>
    </row>
    <row r="3642" spans="1:5" ht="14.5" x14ac:dyDescent="0.4">
      <c r="A3642" s="2" t="s">
        <v>8</v>
      </c>
      <c r="B3642" s="2" t="s">
        <v>191</v>
      </c>
      <c r="C3642" s="2" t="s">
        <v>193</v>
      </c>
      <c r="D3642" s="34" t="str">
        <f t="shared" si="57"/>
        <v>165</v>
      </c>
      <c r="E3642" s="3">
        <v>556.6</v>
      </c>
    </row>
    <row r="3643" spans="1:5" ht="14.5" x14ac:dyDescent="0.4">
      <c r="A3643" s="2" t="s">
        <v>9</v>
      </c>
      <c r="B3643" s="2" t="s">
        <v>191</v>
      </c>
      <c r="C3643" s="2" t="s">
        <v>193</v>
      </c>
      <c r="D3643" s="34" t="str">
        <f t="shared" si="57"/>
        <v>165</v>
      </c>
      <c r="E3643" s="3">
        <v>471.9</v>
      </c>
    </row>
    <row r="3644" spans="1:5" ht="14.5" x14ac:dyDescent="0.4">
      <c r="A3644" s="2" t="s">
        <v>10</v>
      </c>
      <c r="B3644" s="2" t="s">
        <v>191</v>
      </c>
      <c r="C3644" s="2" t="s">
        <v>193</v>
      </c>
      <c r="D3644" s="34" t="str">
        <f t="shared" si="57"/>
        <v>165</v>
      </c>
      <c r="E3644" s="3">
        <v>471.9</v>
      </c>
    </row>
    <row r="3645" spans="1:5" ht="14.5" x14ac:dyDescent="0.4">
      <c r="A3645" s="2" t="s">
        <v>11</v>
      </c>
      <c r="B3645" s="2" t="s">
        <v>191</v>
      </c>
      <c r="C3645" s="2" t="s">
        <v>193</v>
      </c>
      <c r="D3645" s="34" t="str">
        <f t="shared" si="57"/>
        <v>165</v>
      </c>
      <c r="E3645" s="3">
        <v>332.75</v>
      </c>
    </row>
    <row r="3646" spans="1:5" ht="14.5" x14ac:dyDescent="0.4">
      <c r="A3646" s="2" t="s">
        <v>4</v>
      </c>
      <c r="B3646" s="2" t="s">
        <v>191</v>
      </c>
      <c r="C3646" s="2" t="s">
        <v>194</v>
      </c>
      <c r="D3646" s="34" t="str">
        <f t="shared" si="57"/>
        <v>165</v>
      </c>
      <c r="E3646" s="3">
        <v>28</v>
      </c>
    </row>
    <row r="3647" spans="1:5" ht="14.5" x14ac:dyDescent="0.4">
      <c r="A3647" s="2" t="s">
        <v>4</v>
      </c>
      <c r="B3647" s="2" t="s">
        <v>191</v>
      </c>
      <c r="C3647" s="2" t="s">
        <v>195</v>
      </c>
      <c r="D3647" s="34" t="str">
        <f t="shared" si="57"/>
        <v>165</v>
      </c>
      <c r="E3647" s="3">
        <v>68.680000000000007</v>
      </c>
    </row>
    <row r="3648" spans="1:5" ht="14.5" x14ac:dyDescent="0.4">
      <c r="A3648" s="2" t="s">
        <v>7</v>
      </c>
      <c r="B3648" s="2" t="s">
        <v>191</v>
      </c>
      <c r="C3648" s="2" t="s">
        <v>195</v>
      </c>
      <c r="D3648" s="34" t="str">
        <f t="shared" si="57"/>
        <v>165</v>
      </c>
      <c r="E3648" s="3">
        <v>123.2</v>
      </c>
    </row>
    <row r="3649" spans="1:5" ht="14.5" x14ac:dyDescent="0.4">
      <c r="A3649" s="2" t="s">
        <v>8</v>
      </c>
      <c r="B3649" s="2" t="s">
        <v>191</v>
      </c>
      <c r="C3649" s="2" t="s">
        <v>195</v>
      </c>
      <c r="D3649" s="34" t="str">
        <f t="shared" si="57"/>
        <v>165</v>
      </c>
      <c r="E3649" s="3">
        <v>123.2</v>
      </c>
    </row>
    <row r="3650" spans="1:5" ht="14.5" x14ac:dyDescent="0.4">
      <c r="A3650" s="2" t="s">
        <v>9</v>
      </c>
      <c r="B3650" s="2" t="s">
        <v>191</v>
      </c>
      <c r="C3650" s="2" t="s">
        <v>195</v>
      </c>
      <c r="D3650" s="34" t="str">
        <f t="shared" si="57"/>
        <v>165</v>
      </c>
      <c r="E3650" s="3">
        <v>88.88</v>
      </c>
    </row>
    <row r="3651" spans="1:5" ht="14.5" x14ac:dyDescent="0.4">
      <c r="A3651" s="2" t="s">
        <v>10</v>
      </c>
      <c r="B3651" s="2" t="s">
        <v>191</v>
      </c>
      <c r="C3651" s="2" t="s">
        <v>195</v>
      </c>
      <c r="D3651" s="34" t="str">
        <f t="shared" si="57"/>
        <v>165</v>
      </c>
      <c r="E3651" s="3">
        <v>96.96</v>
      </c>
    </row>
    <row r="3652" spans="1:5" ht="14.5" x14ac:dyDescent="0.4">
      <c r="A3652" s="2" t="s">
        <v>11</v>
      </c>
      <c r="B3652" s="2" t="s">
        <v>191</v>
      </c>
      <c r="C3652" s="2" t="s">
        <v>195</v>
      </c>
      <c r="D3652" s="34" t="str">
        <f t="shared" si="57"/>
        <v>165</v>
      </c>
      <c r="E3652" s="3">
        <v>131.28</v>
      </c>
    </row>
    <row r="3653" spans="1:5" ht="14.5" x14ac:dyDescent="0.4">
      <c r="A3653" s="2" t="s">
        <v>12</v>
      </c>
      <c r="B3653" s="2" t="s">
        <v>191</v>
      </c>
      <c r="C3653" s="2" t="s">
        <v>195</v>
      </c>
      <c r="D3653" s="34" t="str">
        <f t="shared" si="57"/>
        <v>165</v>
      </c>
      <c r="E3653" s="3">
        <v>153.52000000000001</v>
      </c>
    </row>
    <row r="3654" spans="1:5" ht="14.5" x14ac:dyDescent="0.4">
      <c r="A3654" s="2" t="s">
        <v>13</v>
      </c>
      <c r="B3654" s="2" t="s">
        <v>191</v>
      </c>
      <c r="C3654" s="2" t="s">
        <v>195</v>
      </c>
      <c r="D3654" s="34" t="str">
        <f t="shared" si="57"/>
        <v>165</v>
      </c>
      <c r="E3654" s="3">
        <v>105.04</v>
      </c>
    </row>
    <row r="3655" spans="1:5" ht="14.5" x14ac:dyDescent="0.4">
      <c r="A3655" s="2" t="s">
        <v>14</v>
      </c>
      <c r="B3655" s="2" t="s">
        <v>191</v>
      </c>
      <c r="C3655" s="2" t="s">
        <v>195</v>
      </c>
      <c r="D3655" s="34" t="str">
        <f t="shared" si="57"/>
        <v>165</v>
      </c>
      <c r="E3655" s="3">
        <v>151.47999999999999</v>
      </c>
    </row>
    <row r="3656" spans="1:5" ht="14.5" x14ac:dyDescent="0.4">
      <c r="A3656" s="2" t="s">
        <v>15</v>
      </c>
      <c r="B3656" s="2" t="s">
        <v>191</v>
      </c>
      <c r="C3656" s="2" t="s">
        <v>195</v>
      </c>
      <c r="D3656" s="34" t="str">
        <f t="shared" si="57"/>
        <v>165</v>
      </c>
      <c r="E3656" s="3">
        <v>228.24</v>
      </c>
    </row>
    <row r="3657" spans="1:5" ht="14.5" x14ac:dyDescent="0.4">
      <c r="A3657" s="2" t="s">
        <v>16</v>
      </c>
      <c r="B3657" s="2" t="s">
        <v>191</v>
      </c>
      <c r="C3657" s="2" t="s">
        <v>195</v>
      </c>
      <c r="D3657" s="34" t="str">
        <f t="shared" si="57"/>
        <v>165</v>
      </c>
      <c r="E3657" s="3">
        <v>187.84</v>
      </c>
    </row>
    <row r="3658" spans="1:5" ht="14.5" x14ac:dyDescent="0.4">
      <c r="A3658" s="2" t="s">
        <v>17</v>
      </c>
      <c r="B3658" s="2" t="s">
        <v>191</v>
      </c>
      <c r="C3658" s="2" t="s">
        <v>195</v>
      </c>
      <c r="D3658" s="34" t="str">
        <f t="shared" si="57"/>
        <v>165</v>
      </c>
      <c r="E3658" s="3">
        <v>141.4</v>
      </c>
    </row>
    <row r="3659" spans="1:5" ht="14.5" x14ac:dyDescent="0.4">
      <c r="A3659" s="2" t="s">
        <v>18</v>
      </c>
      <c r="B3659" s="2" t="s">
        <v>191</v>
      </c>
      <c r="C3659" s="2" t="s">
        <v>195</v>
      </c>
      <c r="D3659" s="34" t="str">
        <f t="shared" si="57"/>
        <v>165</v>
      </c>
      <c r="E3659" s="3">
        <v>117.16</v>
      </c>
    </row>
    <row r="3660" spans="1:5" ht="14.5" x14ac:dyDescent="0.4">
      <c r="A3660" s="2" t="s">
        <v>19</v>
      </c>
      <c r="B3660" s="2" t="s">
        <v>191</v>
      </c>
      <c r="C3660" s="2" t="s">
        <v>195</v>
      </c>
      <c r="D3660" s="34" t="str">
        <f t="shared" si="57"/>
        <v>165</v>
      </c>
      <c r="E3660" s="3">
        <v>137.36000000000001</v>
      </c>
    </row>
    <row r="3661" spans="1:5" ht="14.5" x14ac:dyDescent="0.4">
      <c r="A3661" s="2" t="s">
        <v>20</v>
      </c>
      <c r="B3661" s="2" t="s">
        <v>191</v>
      </c>
      <c r="C3661" s="2" t="s">
        <v>195</v>
      </c>
      <c r="D3661" s="34" t="str">
        <f t="shared" si="57"/>
        <v>165</v>
      </c>
      <c r="E3661" s="3">
        <v>149.47999999999999</v>
      </c>
    </row>
    <row r="3662" spans="1:5" ht="14.5" x14ac:dyDescent="0.4">
      <c r="A3662" s="2" t="s">
        <v>21</v>
      </c>
      <c r="B3662" s="2" t="s">
        <v>191</v>
      </c>
      <c r="C3662" s="2" t="s">
        <v>195</v>
      </c>
      <c r="D3662" s="34" t="str">
        <f t="shared" si="57"/>
        <v>165</v>
      </c>
      <c r="E3662" s="3">
        <v>129.28</v>
      </c>
    </row>
    <row r="3663" spans="1:5" ht="14.5" x14ac:dyDescent="0.4">
      <c r="A3663" s="2" t="s">
        <v>22</v>
      </c>
      <c r="B3663" s="2" t="s">
        <v>191</v>
      </c>
      <c r="C3663" s="2" t="s">
        <v>195</v>
      </c>
      <c r="D3663" s="34" t="str">
        <f t="shared" si="57"/>
        <v>165</v>
      </c>
      <c r="E3663" s="3">
        <v>214.12</v>
      </c>
    </row>
    <row r="3664" spans="1:5" ht="14.5" x14ac:dyDescent="0.4">
      <c r="A3664" s="2" t="s">
        <v>23</v>
      </c>
      <c r="B3664" s="2" t="s">
        <v>191</v>
      </c>
      <c r="C3664" s="2" t="s">
        <v>195</v>
      </c>
      <c r="D3664" s="34" t="str">
        <f t="shared" si="57"/>
        <v>165</v>
      </c>
      <c r="E3664" s="3">
        <v>155.52000000000001</v>
      </c>
    </row>
    <row r="3665" spans="1:5" ht="14.5" x14ac:dyDescent="0.4">
      <c r="A3665" s="2" t="s">
        <v>24</v>
      </c>
      <c r="B3665" s="2" t="s">
        <v>191</v>
      </c>
      <c r="C3665" s="2" t="s">
        <v>195</v>
      </c>
      <c r="D3665" s="34" t="str">
        <f t="shared" si="57"/>
        <v>165</v>
      </c>
      <c r="E3665" s="3">
        <v>145.44</v>
      </c>
    </row>
    <row r="3666" spans="1:5" ht="14.5" x14ac:dyDescent="0.4">
      <c r="A3666" s="2" t="s">
        <v>25</v>
      </c>
      <c r="B3666" s="2" t="s">
        <v>191</v>
      </c>
      <c r="C3666" s="2" t="s">
        <v>195</v>
      </c>
      <c r="D3666" s="34" t="str">
        <f t="shared" si="57"/>
        <v>165</v>
      </c>
      <c r="E3666" s="3">
        <v>96.96</v>
      </c>
    </row>
    <row r="3667" spans="1:5" ht="14.5" x14ac:dyDescent="0.4">
      <c r="A3667" s="2" t="s">
        <v>26</v>
      </c>
      <c r="B3667" s="2" t="s">
        <v>191</v>
      </c>
      <c r="C3667" s="2" t="s">
        <v>195</v>
      </c>
      <c r="D3667" s="34" t="str">
        <f t="shared" si="57"/>
        <v>165</v>
      </c>
      <c r="E3667" s="3">
        <v>84.84</v>
      </c>
    </row>
    <row r="3668" spans="1:5" ht="14.5" x14ac:dyDescent="0.4">
      <c r="A3668" s="2" t="s">
        <v>27</v>
      </c>
      <c r="B3668" s="2" t="s">
        <v>191</v>
      </c>
      <c r="C3668" s="2" t="s">
        <v>195</v>
      </c>
      <c r="D3668" s="34" t="str">
        <f t="shared" si="57"/>
        <v>165</v>
      </c>
      <c r="E3668" s="3">
        <v>76.760000000000005</v>
      </c>
    </row>
    <row r="3669" spans="1:5" ht="14.5" x14ac:dyDescent="0.4">
      <c r="A3669" s="2" t="s">
        <v>4</v>
      </c>
      <c r="B3669" s="2" t="s">
        <v>191</v>
      </c>
      <c r="C3669" s="2" t="s">
        <v>196</v>
      </c>
      <c r="D3669" s="34" t="str">
        <f t="shared" si="57"/>
        <v>165</v>
      </c>
      <c r="E3669" s="3">
        <v>366.46</v>
      </c>
    </row>
    <row r="3670" spans="1:5" ht="14.5" x14ac:dyDescent="0.4">
      <c r="A3670" s="2" t="s">
        <v>7</v>
      </c>
      <c r="B3670" s="2" t="s">
        <v>191</v>
      </c>
      <c r="C3670" s="2" t="s">
        <v>196</v>
      </c>
      <c r="D3670" s="34" t="str">
        <f t="shared" si="57"/>
        <v>165</v>
      </c>
      <c r="E3670" s="3">
        <v>416.66</v>
      </c>
    </row>
    <row r="3671" spans="1:5" ht="14.5" x14ac:dyDescent="0.4">
      <c r="A3671" s="2" t="s">
        <v>8</v>
      </c>
      <c r="B3671" s="2" t="s">
        <v>191</v>
      </c>
      <c r="C3671" s="2" t="s">
        <v>196</v>
      </c>
      <c r="D3671" s="34" t="str">
        <f t="shared" si="57"/>
        <v>165</v>
      </c>
      <c r="E3671" s="3">
        <v>481.92</v>
      </c>
    </row>
    <row r="3672" spans="1:5" ht="14.5" x14ac:dyDescent="0.4">
      <c r="A3672" s="2" t="s">
        <v>9</v>
      </c>
      <c r="B3672" s="2" t="s">
        <v>191</v>
      </c>
      <c r="C3672" s="2" t="s">
        <v>196</v>
      </c>
      <c r="D3672" s="34" t="str">
        <f t="shared" si="57"/>
        <v>165</v>
      </c>
      <c r="E3672" s="3">
        <v>306.22000000000003</v>
      </c>
    </row>
    <row r="3673" spans="1:5" ht="14.5" x14ac:dyDescent="0.4">
      <c r="A3673" s="2" t="s">
        <v>10</v>
      </c>
      <c r="B3673" s="2" t="s">
        <v>191</v>
      </c>
      <c r="C3673" s="2" t="s">
        <v>196</v>
      </c>
      <c r="D3673" s="34" t="str">
        <f t="shared" si="57"/>
        <v>165</v>
      </c>
      <c r="E3673" s="3">
        <v>215.86</v>
      </c>
    </row>
    <row r="3674" spans="1:5" ht="14.5" x14ac:dyDescent="0.4">
      <c r="A3674" s="2" t="s">
        <v>11</v>
      </c>
      <c r="B3674" s="2" t="s">
        <v>191</v>
      </c>
      <c r="C3674" s="2" t="s">
        <v>196</v>
      </c>
      <c r="D3674" s="34" t="str">
        <f t="shared" si="57"/>
        <v>165</v>
      </c>
      <c r="E3674" s="3">
        <v>225.9</v>
      </c>
    </row>
    <row r="3675" spans="1:5" ht="14.5" x14ac:dyDescent="0.4">
      <c r="A3675" s="2" t="s">
        <v>12</v>
      </c>
      <c r="B3675" s="2" t="s">
        <v>191</v>
      </c>
      <c r="C3675" s="2" t="s">
        <v>196</v>
      </c>
      <c r="D3675" s="34" t="str">
        <f t="shared" si="57"/>
        <v>165</v>
      </c>
      <c r="E3675" s="3">
        <v>366.46</v>
      </c>
    </row>
    <row r="3676" spans="1:5" ht="14.5" x14ac:dyDescent="0.4">
      <c r="A3676" s="2" t="s">
        <v>13</v>
      </c>
      <c r="B3676" s="2" t="s">
        <v>191</v>
      </c>
      <c r="C3676" s="2" t="s">
        <v>196</v>
      </c>
      <c r="D3676" s="34" t="str">
        <f t="shared" si="57"/>
        <v>165</v>
      </c>
      <c r="E3676" s="3">
        <v>381.52</v>
      </c>
    </row>
    <row r="3677" spans="1:5" ht="14.5" x14ac:dyDescent="0.4">
      <c r="A3677" s="2" t="s">
        <v>14</v>
      </c>
      <c r="B3677" s="2" t="s">
        <v>191</v>
      </c>
      <c r="C3677" s="2" t="s">
        <v>196</v>
      </c>
      <c r="D3677" s="34" t="str">
        <f t="shared" si="57"/>
        <v>165</v>
      </c>
      <c r="E3677" s="3">
        <v>436.74</v>
      </c>
    </row>
    <row r="3678" spans="1:5" ht="14.5" x14ac:dyDescent="0.4">
      <c r="A3678" s="2" t="s">
        <v>15</v>
      </c>
      <c r="B3678" s="2" t="s">
        <v>191</v>
      </c>
      <c r="C3678" s="2" t="s">
        <v>196</v>
      </c>
      <c r="D3678" s="34" t="str">
        <f t="shared" si="57"/>
        <v>165</v>
      </c>
      <c r="E3678" s="3">
        <v>507.02</v>
      </c>
    </row>
    <row r="3679" spans="1:5" ht="14.5" x14ac:dyDescent="0.4">
      <c r="A3679" s="2" t="s">
        <v>16</v>
      </c>
      <c r="B3679" s="2" t="s">
        <v>191</v>
      </c>
      <c r="C3679" s="2" t="s">
        <v>196</v>
      </c>
      <c r="D3679" s="34" t="str">
        <f t="shared" si="57"/>
        <v>165</v>
      </c>
      <c r="E3679" s="3">
        <v>486.94</v>
      </c>
    </row>
    <row r="3680" spans="1:5" ht="14.5" x14ac:dyDescent="0.4">
      <c r="A3680" s="2" t="s">
        <v>17</v>
      </c>
      <c r="B3680" s="2" t="s">
        <v>191</v>
      </c>
      <c r="C3680" s="2" t="s">
        <v>196</v>
      </c>
      <c r="D3680" s="34" t="str">
        <f t="shared" si="57"/>
        <v>165</v>
      </c>
      <c r="E3680" s="3">
        <v>371.48</v>
      </c>
    </row>
    <row r="3681" spans="1:5" ht="14.5" x14ac:dyDescent="0.4">
      <c r="A3681" s="2" t="s">
        <v>18</v>
      </c>
      <c r="B3681" s="2" t="s">
        <v>191</v>
      </c>
      <c r="C3681" s="2" t="s">
        <v>196</v>
      </c>
      <c r="D3681" s="34" t="str">
        <f t="shared" si="57"/>
        <v>165</v>
      </c>
      <c r="E3681" s="3">
        <v>326.3</v>
      </c>
    </row>
    <row r="3682" spans="1:5" ht="14.5" x14ac:dyDescent="0.4">
      <c r="A3682" s="2" t="s">
        <v>19</v>
      </c>
      <c r="B3682" s="2" t="s">
        <v>191</v>
      </c>
      <c r="C3682" s="2" t="s">
        <v>196</v>
      </c>
      <c r="D3682" s="34" t="str">
        <f t="shared" si="57"/>
        <v>165</v>
      </c>
      <c r="E3682" s="3">
        <v>391.56</v>
      </c>
    </row>
    <row r="3683" spans="1:5" ht="14.5" x14ac:dyDescent="0.4">
      <c r="A3683" s="2" t="s">
        <v>20</v>
      </c>
      <c r="B3683" s="2" t="s">
        <v>191</v>
      </c>
      <c r="C3683" s="2" t="s">
        <v>196</v>
      </c>
      <c r="D3683" s="34" t="str">
        <f t="shared" si="57"/>
        <v>165</v>
      </c>
      <c r="E3683" s="3">
        <v>451.8</v>
      </c>
    </row>
    <row r="3684" spans="1:5" ht="14.5" x14ac:dyDescent="0.4">
      <c r="A3684" s="2" t="s">
        <v>21</v>
      </c>
      <c r="B3684" s="2" t="s">
        <v>191</v>
      </c>
      <c r="C3684" s="2" t="s">
        <v>196</v>
      </c>
      <c r="D3684" s="34" t="str">
        <f t="shared" si="57"/>
        <v>165</v>
      </c>
      <c r="E3684" s="3">
        <v>426.7</v>
      </c>
    </row>
    <row r="3685" spans="1:5" ht="14.5" x14ac:dyDescent="0.4">
      <c r="A3685" s="2" t="s">
        <v>22</v>
      </c>
      <c r="B3685" s="2" t="s">
        <v>191</v>
      </c>
      <c r="C3685" s="2" t="s">
        <v>196</v>
      </c>
      <c r="D3685" s="34" t="str">
        <f t="shared" si="57"/>
        <v>165</v>
      </c>
      <c r="E3685" s="3">
        <v>421.68</v>
      </c>
    </row>
    <row r="3686" spans="1:5" ht="14.5" x14ac:dyDescent="0.4">
      <c r="A3686" s="2" t="s">
        <v>23</v>
      </c>
      <c r="B3686" s="2" t="s">
        <v>191</v>
      </c>
      <c r="C3686" s="2" t="s">
        <v>196</v>
      </c>
      <c r="D3686" s="34" t="str">
        <f t="shared" si="57"/>
        <v>165</v>
      </c>
      <c r="E3686" s="3">
        <v>486.94</v>
      </c>
    </row>
    <row r="3687" spans="1:5" ht="14.5" x14ac:dyDescent="0.4">
      <c r="A3687" s="2" t="s">
        <v>24</v>
      </c>
      <c r="B3687" s="2" t="s">
        <v>191</v>
      </c>
      <c r="C3687" s="2" t="s">
        <v>196</v>
      </c>
      <c r="D3687" s="34" t="str">
        <f t="shared" si="57"/>
        <v>165</v>
      </c>
      <c r="E3687" s="3">
        <v>411.64</v>
      </c>
    </row>
    <row r="3688" spans="1:5" ht="14.5" x14ac:dyDescent="0.4">
      <c r="A3688" s="2" t="s">
        <v>25</v>
      </c>
      <c r="B3688" s="2" t="s">
        <v>191</v>
      </c>
      <c r="C3688" s="2" t="s">
        <v>196</v>
      </c>
      <c r="D3688" s="34" t="str">
        <f t="shared" si="57"/>
        <v>165</v>
      </c>
      <c r="E3688" s="3">
        <v>396.58</v>
      </c>
    </row>
    <row r="3689" spans="1:5" ht="14.5" x14ac:dyDescent="0.4">
      <c r="A3689" s="2" t="s">
        <v>26</v>
      </c>
      <c r="B3689" s="2" t="s">
        <v>191</v>
      </c>
      <c r="C3689" s="2" t="s">
        <v>196</v>
      </c>
      <c r="D3689" s="34" t="str">
        <f t="shared" si="57"/>
        <v>165</v>
      </c>
      <c r="E3689" s="3">
        <v>311.24</v>
      </c>
    </row>
    <row r="3690" spans="1:5" ht="14.5" x14ac:dyDescent="0.4">
      <c r="A3690" s="2" t="s">
        <v>27</v>
      </c>
      <c r="B3690" s="2" t="s">
        <v>191</v>
      </c>
      <c r="C3690" s="2" t="s">
        <v>196</v>
      </c>
      <c r="D3690" s="34" t="str">
        <f t="shared" si="57"/>
        <v>165</v>
      </c>
      <c r="E3690" s="3">
        <v>527.1</v>
      </c>
    </row>
    <row r="3691" spans="1:5" ht="14.5" x14ac:dyDescent="0.4">
      <c r="A3691" s="2" t="s">
        <v>28</v>
      </c>
      <c r="B3691" s="2" t="s">
        <v>191</v>
      </c>
      <c r="C3691" s="2" t="s">
        <v>196</v>
      </c>
      <c r="D3691" s="34" t="str">
        <f t="shared" si="57"/>
        <v>165</v>
      </c>
      <c r="E3691" s="3">
        <v>527.1</v>
      </c>
    </row>
    <row r="3692" spans="1:5" ht="14.5" x14ac:dyDescent="0.4">
      <c r="A3692" s="2" t="s">
        <v>29</v>
      </c>
      <c r="B3692" s="2" t="s">
        <v>191</v>
      </c>
      <c r="C3692" s="2" t="s">
        <v>196</v>
      </c>
      <c r="D3692" s="34" t="str">
        <f t="shared" si="57"/>
        <v>165</v>
      </c>
      <c r="E3692" s="3">
        <v>597.38</v>
      </c>
    </row>
    <row r="3693" spans="1:5" ht="14.5" x14ac:dyDescent="0.4">
      <c r="A3693" s="2" t="s">
        <v>30</v>
      </c>
      <c r="B3693" s="2" t="s">
        <v>191</v>
      </c>
      <c r="C3693" s="2" t="s">
        <v>196</v>
      </c>
      <c r="D3693" s="34" t="str">
        <f t="shared" si="57"/>
        <v>165</v>
      </c>
      <c r="E3693" s="3">
        <v>446.78</v>
      </c>
    </row>
    <row r="3694" spans="1:5" ht="14.5" x14ac:dyDescent="0.4">
      <c r="A3694" s="2" t="s">
        <v>31</v>
      </c>
      <c r="B3694" s="2" t="s">
        <v>191</v>
      </c>
      <c r="C3694" s="2" t="s">
        <v>196</v>
      </c>
      <c r="D3694" s="34" t="str">
        <f t="shared" ref="D3694:D3757" si="58">MID(B3694,2,3)</f>
        <v>165</v>
      </c>
      <c r="E3694" s="3">
        <v>436.74</v>
      </c>
    </row>
    <row r="3695" spans="1:5" ht="14.5" x14ac:dyDescent="0.4">
      <c r="A3695" s="2" t="s">
        <v>32</v>
      </c>
      <c r="B3695" s="2" t="s">
        <v>191</v>
      </c>
      <c r="C3695" s="2" t="s">
        <v>196</v>
      </c>
      <c r="D3695" s="34" t="str">
        <f t="shared" si="58"/>
        <v>165</v>
      </c>
      <c r="E3695" s="3">
        <v>491.96</v>
      </c>
    </row>
    <row r="3696" spans="1:5" ht="14.5" x14ac:dyDescent="0.4">
      <c r="A3696" s="2" t="s">
        <v>33</v>
      </c>
      <c r="B3696" s="2" t="s">
        <v>191</v>
      </c>
      <c r="C3696" s="2" t="s">
        <v>196</v>
      </c>
      <c r="D3696" s="34" t="str">
        <f t="shared" si="58"/>
        <v>165</v>
      </c>
      <c r="E3696" s="3">
        <v>456.82</v>
      </c>
    </row>
    <row r="3697" spans="1:5" ht="14.5" x14ac:dyDescent="0.4">
      <c r="A3697" s="2" t="s">
        <v>34</v>
      </c>
      <c r="B3697" s="2" t="s">
        <v>191</v>
      </c>
      <c r="C3697" s="2" t="s">
        <v>196</v>
      </c>
      <c r="D3697" s="34" t="str">
        <f t="shared" si="58"/>
        <v>165</v>
      </c>
      <c r="E3697" s="3">
        <v>582.32000000000005</v>
      </c>
    </row>
    <row r="3698" spans="1:5" ht="14.5" x14ac:dyDescent="0.4">
      <c r="A3698" s="2" t="s">
        <v>35</v>
      </c>
      <c r="B3698" s="2" t="s">
        <v>191</v>
      </c>
      <c r="C3698" s="2" t="s">
        <v>196</v>
      </c>
      <c r="D3698" s="34" t="str">
        <f t="shared" si="58"/>
        <v>165</v>
      </c>
      <c r="E3698" s="3">
        <v>507.02</v>
      </c>
    </row>
    <row r="3699" spans="1:5" ht="14.5" x14ac:dyDescent="0.4">
      <c r="A3699" s="2" t="s">
        <v>4</v>
      </c>
      <c r="B3699" s="2" t="s">
        <v>191</v>
      </c>
      <c r="C3699" s="2" t="s">
        <v>197</v>
      </c>
      <c r="D3699" s="34" t="str">
        <f t="shared" si="58"/>
        <v>165</v>
      </c>
      <c r="E3699" s="3">
        <v>110.4</v>
      </c>
    </row>
    <row r="3700" spans="1:5" ht="14.5" x14ac:dyDescent="0.4">
      <c r="A3700" s="2" t="s">
        <v>7</v>
      </c>
      <c r="B3700" s="2" t="s">
        <v>191</v>
      </c>
      <c r="C3700" s="2" t="s">
        <v>197</v>
      </c>
      <c r="D3700" s="34" t="str">
        <f t="shared" si="58"/>
        <v>165</v>
      </c>
      <c r="E3700" s="3">
        <v>102.64</v>
      </c>
    </row>
    <row r="3701" spans="1:5" ht="14.5" x14ac:dyDescent="0.4">
      <c r="A3701" s="2" t="s">
        <v>8</v>
      </c>
      <c r="B3701" s="2" t="s">
        <v>191</v>
      </c>
      <c r="C3701" s="2" t="s">
        <v>197</v>
      </c>
      <c r="D3701" s="34" t="str">
        <f t="shared" si="58"/>
        <v>165</v>
      </c>
      <c r="E3701" s="3">
        <v>50.6</v>
      </c>
    </row>
    <row r="3702" spans="1:5" ht="14.5" x14ac:dyDescent="0.4">
      <c r="A3702" s="2" t="s">
        <v>9</v>
      </c>
      <c r="B3702" s="2" t="s">
        <v>191</v>
      </c>
      <c r="C3702" s="2" t="s">
        <v>197</v>
      </c>
      <c r="D3702" s="34" t="str">
        <f t="shared" si="58"/>
        <v>165</v>
      </c>
      <c r="E3702" s="3">
        <v>56.64</v>
      </c>
    </row>
    <row r="3703" spans="1:5" ht="14.5" x14ac:dyDescent="0.4">
      <c r="A3703" s="2" t="s">
        <v>10</v>
      </c>
      <c r="B3703" s="2" t="s">
        <v>191</v>
      </c>
      <c r="C3703" s="2" t="s">
        <v>197</v>
      </c>
      <c r="D3703" s="34" t="str">
        <f t="shared" si="58"/>
        <v>165</v>
      </c>
      <c r="E3703" s="3">
        <v>29.04</v>
      </c>
    </row>
    <row r="3704" spans="1:5" ht="14.5" x14ac:dyDescent="0.4">
      <c r="A3704" s="2" t="s">
        <v>11</v>
      </c>
      <c r="B3704" s="2" t="s">
        <v>191</v>
      </c>
      <c r="C3704" s="2" t="s">
        <v>197</v>
      </c>
      <c r="D3704" s="34" t="str">
        <f t="shared" si="58"/>
        <v>165</v>
      </c>
      <c r="E3704" s="3">
        <v>46</v>
      </c>
    </row>
    <row r="3705" spans="1:5" ht="14.5" x14ac:dyDescent="0.4">
      <c r="A3705" s="2" t="s">
        <v>4</v>
      </c>
      <c r="B3705" s="2" t="s">
        <v>191</v>
      </c>
      <c r="C3705" s="2" t="s">
        <v>198</v>
      </c>
      <c r="D3705" s="34" t="str">
        <f t="shared" si="58"/>
        <v>165</v>
      </c>
      <c r="E3705" s="3">
        <v>473.8</v>
      </c>
    </row>
    <row r="3706" spans="1:5" ht="14.5" x14ac:dyDescent="0.4">
      <c r="A3706" s="2" t="s">
        <v>7</v>
      </c>
      <c r="B3706" s="2" t="s">
        <v>191</v>
      </c>
      <c r="C3706" s="2" t="s">
        <v>198</v>
      </c>
      <c r="D3706" s="34" t="str">
        <f t="shared" si="58"/>
        <v>165</v>
      </c>
      <c r="E3706" s="3">
        <v>492.2</v>
      </c>
    </row>
    <row r="3707" spans="1:5" ht="14.5" x14ac:dyDescent="0.4">
      <c r="A3707" s="2" t="s">
        <v>8</v>
      </c>
      <c r="B3707" s="2" t="s">
        <v>191</v>
      </c>
      <c r="C3707" s="2" t="s">
        <v>198</v>
      </c>
      <c r="D3707" s="34" t="str">
        <f t="shared" si="58"/>
        <v>165</v>
      </c>
      <c r="E3707" s="3">
        <v>510.6</v>
      </c>
    </row>
    <row r="3708" spans="1:5" ht="14.5" x14ac:dyDescent="0.4">
      <c r="A3708" s="2" t="s">
        <v>9</v>
      </c>
      <c r="B3708" s="2" t="s">
        <v>191</v>
      </c>
      <c r="C3708" s="2" t="s">
        <v>198</v>
      </c>
      <c r="D3708" s="34" t="str">
        <f t="shared" si="58"/>
        <v>165</v>
      </c>
      <c r="E3708" s="3">
        <v>391</v>
      </c>
    </row>
    <row r="3709" spans="1:5" ht="14.5" x14ac:dyDescent="0.4">
      <c r="A3709" s="2" t="s">
        <v>10</v>
      </c>
      <c r="B3709" s="2" t="s">
        <v>191</v>
      </c>
      <c r="C3709" s="2" t="s">
        <v>198</v>
      </c>
      <c r="D3709" s="34" t="str">
        <f t="shared" si="58"/>
        <v>165</v>
      </c>
      <c r="E3709" s="3">
        <v>340.4</v>
      </c>
    </row>
    <row r="3710" spans="1:5" ht="14.5" x14ac:dyDescent="0.4">
      <c r="A3710" s="2" t="s">
        <v>11</v>
      </c>
      <c r="B3710" s="2" t="s">
        <v>191</v>
      </c>
      <c r="C3710" s="2" t="s">
        <v>198</v>
      </c>
      <c r="D3710" s="34" t="str">
        <f t="shared" si="58"/>
        <v>165</v>
      </c>
      <c r="E3710" s="3">
        <v>341.84</v>
      </c>
    </row>
    <row r="3711" spans="1:5" ht="14.5" x14ac:dyDescent="0.4">
      <c r="A3711" s="2" t="s">
        <v>12</v>
      </c>
      <c r="B3711" s="2" t="s">
        <v>191</v>
      </c>
      <c r="C3711" s="2" t="s">
        <v>198</v>
      </c>
      <c r="D3711" s="34" t="str">
        <f t="shared" si="58"/>
        <v>165</v>
      </c>
      <c r="E3711" s="3">
        <v>343.28</v>
      </c>
    </row>
    <row r="3712" spans="1:5" ht="14.5" x14ac:dyDescent="0.4">
      <c r="A3712" s="2" t="s">
        <v>13</v>
      </c>
      <c r="B3712" s="2" t="s">
        <v>191</v>
      </c>
      <c r="C3712" s="2" t="s">
        <v>198</v>
      </c>
      <c r="D3712" s="34" t="str">
        <f t="shared" si="58"/>
        <v>165</v>
      </c>
      <c r="E3712" s="3">
        <v>470.64</v>
      </c>
    </row>
    <row r="3713" spans="1:5" ht="14.5" x14ac:dyDescent="0.4">
      <c r="A3713" s="2" t="s">
        <v>14</v>
      </c>
      <c r="B3713" s="2" t="s">
        <v>191</v>
      </c>
      <c r="C3713" s="2" t="s">
        <v>198</v>
      </c>
      <c r="D3713" s="34" t="str">
        <f t="shared" si="58"/>
        <v>165</v>
      </c>
      <c r="E3713" s="3">
        <v>529</v>
      </c>
    </row>
    <row r="3714" spans="1:5" ht="14.5" x14ac:dyDescent="0.4">
      <c r="A3714" s="2" t="s">
        <v>15</v>
      </c>
      <c r="B3714" s="2" t="s">
        <v>191</v>
      </c>
      <c r="C3714" s="2" t="s">
        <v>198</v>
      </c>
      <c r="D3714" s="34" t="str">
        <f t="shared" si="58"/>
        <v>165</v>
      </c>
      <c r="E3714" s="3">
        <v>864.8</v>
      </c>
    </row>
    <row r="3715" spans="1:5" ht="14.5" x14ac:dyDescent="0.4">
      <c r="A3715" s="2" t="s">
        <v>16</v>
      </c>
      <c r="B3715" s="2" t="s">
        <v>191</v>
      </c>
      <c r="C3715" s="2" t="s">
        <v>198</v>
      </c>
      <c r="D3715" s="34" t="str">
        <f t="shared" si="58"/>
        <v>165</v>
      </c>
      <c r="E3715" s="3">
        <v>769.64</v>
      </c>
    </row>
    <row r="3716" spans="1:5" ht="14.5" x14ac:dyDescent="0.4">
      <c r="A3716" s="2" t="s">
        <v>17</v>
      </c>
      <c r="B3716" s="2" t="s">
        <v>191</v>
      </c>
      <c r="C3716" s="2" t="s">
        <v>198</v>
      </c>
      <c r="D3716" s="34" t="str">
        <f t="shared" si="58"/>
        <v>165</v>
      </c>
      <c r="E3716" s="3">
        <v>510.6</v>
      </c>
    </row>
    <row r="3717" spans="1:5" ht="14.5" x14ac:dyDescent="0.4">
      <c r="A3717" s="2" t="s">
        <v>18</v>
      </c>
      <c r="B3717" s="2" t="s">
        <v>191</v>
      </c>
      <c r="C3717" s="2" t="s">
        <v>198</v>
      </c>
      <c r="D3717" s="34" t="str">
        <f t="shared" si="58"/>
        <v>165</v>
      </c>
      <c r="E3717" s="3">
        <v>446.2</v>
      </c>
    </row>
    <row r="3718" spans="1:5" ht="14.5" x14ac:dyDescent="0.4">
      <c r="A3718" s="2" t="s">
        <v>19</v>
      </c>
      <c r="B3718" s="2" t="s">
        <v>191</v>
      </c>
      <c r="C3718" s="2" t="s">
        <v>198</v>
      </c>
      <c r="D3718" s="34" t="str">
        <f t="shared" si="58"/>
        <v>165</v>
      </c>
      <c r="E3718" s="3">
        <v>420.04</v>
      </c>
    </row>
    <row r="3719" spans="1:5" ht="14.5" x14ac:dyDescent="0.4">
      <c r="A3719" s="2" t="s">
        <v>20</v>
      </c>
      <c r="B3719" s="2" t="s">
        <v>191</v>
      </c>
      <c r="C3719" s="2" t="s">
        <v>198</v>
      </c>
      <c r="D3719" s="34" t="str">
        <f t="shared" si="58"/>
        <v>165</v>
      </c>
      <c r="E3719" s="3">
        <v>498.24</v>
      </c>
    </row>
    <row r="3720" spans="1:5" ht="14.5" x14ac:dyDescent="0.4">
      <c r="A3720" s="2" t="s">
        <v>21</v>
      </c>
      <c r="B3720" s="2" t="s">
        <v>191</v>
      </c>
      <c r="C3720" s="2" t="s">
        <v>198</v>
      </c>
      <c r="D3720" s="34" t="str">
        <f t="shared" si="58"/>
        <v>165</v>
      </c>
      <c r="E3720" s="3">
        <v>510.6</v>
      </c>
    </row>
    <row r="3721" spans="1:5" ht="14.5" x14ac:dyDescent="0.4">
      <c r="A3721" s="2" t="s">
        <v>22</v>
      </c>
      <c r="B3721" s="2" t="s">
        <v>191</v>
      </c>
      <c r="C3721" s="2" t="s">
        <v>198</v>
      </c>
      <c r="D3721" s="34" t="str">
        <f t="shared" si="58"/>
        <v>165</v>
      </c>
      <c r="E3721" s="3">
        <v>841.8</v>
      </c>
    </row>
    <row r="3722" spans="1:5" ht="14.5" x14ac:dyDescent="0.4">
      <c r="A3722" s="2" t="s">
        <v>23</v>
      </c>
      <c r="B3722" s="2" t="s">
        <v>191</v>
      </c>
      <c r="C3722" s="2" t="s">
        <v>198</v>
      </c>
      <c r="D3722" s="34" t="str">
        <f t="shared" si="58"/>
        <v>165</v>
      </c>
      <c r="E3722" s="3">
        <v>736</v>
      </c>
    </row>
    <row r="3723" spans="1:5" ht="14.5" x14ac:dyDescent="0.4">
      <c r="A3723" s="2" t="s">
        <v>24</v>
      </c>
      <c r="B3723" s="2" t="s">
        <v>191</v>
      </c>
      <c r="C3723" s="2" t="s">
        <v>198</v>
      </c>
      <c r="D3723" s="34" t="str">
        <f t="shared" si="58"/>
        <v>165</v>
      </c>
      <c r="E3723" s="3">
        <v>732.84</v>
      </c>
    </row>
    <row r="3724" spans="1:5" ht="14.5" x14ac:dyDescent="0.4">
      <c r="A3724" s="2" t="s">
        <v>25</v>
      </c>
      <c r="B3724" s="2" t="s">
        <v>191</v>
      </c>
      <c r="C3724" s="2" t="s">
        <v>198</v>
      </c>
      <c r="D3724" s="34" t="str">
        <f t="shared" si="58"/>
        <v>165</v>
      </c>
      <c r="E3724" s="3">
        <v>644</v>
      </c>
    </row>
    <row r="3725" spans="1:5" ht="14.5" x14ac:dyDescent="0.4">
      <c r="A3725" s="2" t="s">
        <v>26</v>
      </c>
      <c r="B3725" s="2" t="s">
        <v>191</v>
      </c>
      <c r="C3725" s="2" t="s">
        <v>198</v>
      </c>
      <c r="D3725" s="34" t="str">
        <f t="shared" si="58"/>
        <v>165</v>
      </c>
      <c r="E3725" s="3">
        <v>740.6</v>
      </c>
    </row>
    <row r="3726" spans="1:5" ht="14.5" x14ac:dyDescent="0.4">
      <c r="A3726" s="2" t="s">
        <v>27</v>
      </c>
      <c r="B3726" s="2" t="s">
        <v>191</v>
      </c>
      <c r="C3726" s="2" t="s">
        <v>198</v>
      </c>
      <c r="D3726" s="34" t="str">
        <f t="shared" si="58"/>
        <v>165</v>
      </c>
      <c r="E3726" s="3">
        <v>1030.4000000000001</v>
      </c>
    </row>
    <row r="3727" spans="1:5" ht="14.5" x14ac:dyDescent="0.4">
      <c r="A3727" s="2" t="s">
        <v>28</v>
      </c>
      <c r="B3727" s="2" t="s">
        <v>191</v>
      </c>
      <c r="C3727" s="2" t="s">
        <v>198</v>
      </c>
      <c r="D3727" s="34" t="str">
        <f t="shared" si="58"/>
        <v>165</v>
      </c>
      <c r="E3727" s="3">
        <v>594.24</v>
      </c>
    </row>
    <row r="3728" spans="1:5" ht="14.5" x14ac:dyDescent="0.4">
      <c r="A3728" s="2" t="s">
        <v>4</v>
      </c>
      <c r="B3728" s="2" t="s">
        <v>191</v>
      </c>
      <c r="C3728" s="2" t="s">
        <v>199</v>
      </c>
      <c r="D3728" s="34" t="str">
        <f t="shared" si="58"/>
        <v>165</v>
      </c>
      <c r="E3728" s="3">
        <v>640.24</v>
      </c>
    </row>
    <row r="3729" spans="1:5" ht="14.5" x14ac:dyDescent="0.4">
      <c r="A3729" s="2" t="s">
        <v>7</v>
      </c>
      <c r="B3729" s="2" t="s">
        <v>191</v>
      </c>
      <c r="C3729" s="2" t="s">
        <v>199</v>
      </c>
      <c r="D3729" s="34" t="str">
        <f t="shared" si="58"/>
        <v>165</v>
      </c>
      <c r="E3729" s="3">
        <v>815.4</v>
      </c>
    </row>
    <row r="3730" spans="1:5" ht="14.5" x14ac:dyDescent="0.4">
      <c r="A3730" s="2" t="s">
        <v>8</v>
      </c>
      <c r="B3730" s="2" t="s">
        <v>191</v>
      </c>
      <c r="C3730" s="2" t="s">
        <v>199</v>
      </c>
      <c r="D3730" s="34" t="str">
        <f t="shared" si="58"/>
        <v>165</v>
      </c>
      <c r="E3730" s="3">
        <v>730.84</v>
      </c>
    </row>
    <row r="3731" spans="1:5" ht="14.5" x14ac:dyDescent="0.4">
      <c r="A3731" s="2" t="s">
        <v>9</v>
      </c>
      <c r="B3731" s="2" t="s">
        <v>191</v>
      </c>
      <c r="C3731" s="2" t="s">
        <v>199</v>
      </c>
      <c r="D3731" s="34" t="str">
        <f t="shared" si="58"/>
        <v>165</v>
      </c>
      <c r="E3731" s="3">
        <v>440.92</v>
      </c>
    </row>
    <row r="3732" spans="1:5" ht="14.5" x14ac:dyDescent="0.4">
      <c r="A3732" s="2" t="s">
        <v>10</v>
      </c>
      <c r="B3732" s="2" t="s">
        <v>191</v>
      </c>
      <c r="C3732" s="2" t="s">
        <v>199</v>
      </c>
      <c r="D3732" s="34" t="str">
        <f t="shared" si="58"/>
        <v>165</v>
      </c>
      <c r="E3732" s="3">
        <v>404.68</v>
      </c>
    </row>
    <row r="3733" spans="1:5" ht="14.5" x14ac:dyDescent="0.4">
      <c r="A3733" s="2" t="s">
        <v>11</v>
      </c>
      <c r="B3733" s="2" t="s">
        <v>191</v>
      </c>
      <c r="C3733" s="2" t="s">
        <v>199</v>
      </c>
      <c r="D3733" s="34" t="str">
        <f t="shared" si="58"/>
        <v>165</v>
      </c>
      <c r="E3733" s="3">
        <v>404.68</v>
      </c>
    </row>
    <row r="3734" spans="1:5" ht="14.5" x14ac:dyDescent="0.4">
      <c r="A3734" s="2" t="s">
        <v>12</v>
      </c>
      <c r="B3734" s="2" t="s">
        <v>191</v>
      </c>
      <c r="C3734" s="2" t="s">
        <v>199</v>
      </c>
      <c r="D3734" s="34" t="str">
        <f t="shared" si="58"/>
        <v>165</v>
      </c>
      <c r="E3734" s="3">
        <v>700.64</v>
      </c>
    </row>
    <row r="3735" spans="1:5" ht="14.5" x14ac:dyDescent="0.4">
      <c r="A3735" s="2" t="s">
        <v>13</v>
      </c>
      <c r="B3735" s="2" t="s">
        <v>191</v>
      </c>
      <c r="C3735" s="2" t="s">
        <v>199</v>
      </c>
      <c r="D3735" s="34" t="str">
        <f t="shared" si="58"/>
        <v>165</v>
      </c>
      <c r="E3735" s="3">
        <v>566.16999999999996</v>
      </c>
    </row>
    <row r="3736" spans="1:5" ht="14.5" x14ac:dyDescent="0.4">
      <c r="A3736" s="2" t="s">
        <v>14</v>
      </c>
      <c r="B3736" s="2" t="s">
        <v>191</v>
      </c>
      <c r="C3736" s="2" t="s">
        <v>199</v>
      </c>
      <c r="D3736" s="34" t="str">
        <f t="shared" si="58"/>
        <v>165</v>
      </c>
      <c r="E3736" s="3">
        <v>333.75</v>
      </c>
    </row>
    <row r="3737" spans="1:5" ht="14.5" x14ac:dyDescent="0.4">
      <c r="A3737" s="2" t="s">
        <v>15</v>
      </c>
      <c r="B3737" s="2" t="s">
        <v>191</v>
      </c>
      <c r="C3737" s="2" t="s">
        <v>199</v>
      </c>
      <c r="D3737" s="34" t="str">
        <f t="shared" si="58"/>
        <v>165</v>
      </c>
      <c r="E3737" s="3">
        <v>308.64</v>
      </c>
    </row>
    <row r="3738" spans="1:5" ht="14.5" x14ac:dyDescent="0.4">
      <c r="A3738" s="2" t="s">
        <v>16</v>
      </c>
      <c r="B3738" s="2" t="s">
        <v>191</v>
      </c>
      <c r="C3738" s="2" t="s">
        <v>199</v>
      </c>
      <c r="D3738" s="34" t="str">
        <f t="shared" si="58"/>
        <v>165</v>
      </c>
      <c r="E3738" s="3">
        <v>140.16</v>
      </c>
    </row>
    <row r="3739" spans="1:5" ht="14.5" x14ac:dyDescent="0.4">
      <c r="A3739" s="2" t="s">
        <v>17</v>
      </c>
      <c r="B3739" s="2" t="s">
        <v>191</v>
      </c>
      <c r="C3739" s="2" t="s">
        <v>199</v>
      </c>
      <c r="D3739" s="34" t="str">
        <f t="shared" si="58"/>
        <v>165</v>
      </c>
      <c r="E3739" s="3">
        <v>133.16999999999999</v>
      </c>
    </row>
    <row r="3740" spans="1:5" ht="14.5" x14ac:dyDescent="0.4">
      <c r="A3740" s="2" t="s">
        <v>18</v>
      </c>
      <c r="B3740" s="2" t="s">
        <v>191</v>
      </c>
      <c r="C3740" s="2" t="s">
        <v>199</v>
      </c>
      <c r="D3740" s="34" t="str">
        <f t="shared" si="58"/>
        <v>165</v>
      </c>
      <c r="E3740" s="3">
        <v>182.12</v>
      </c>
    </row>
    <row r="3741" spans="1:5" ht="14.5" x14ac:dyDescent="0.4">
      <c r="A3741" s="2" t="s">
        <v>19</v>
      </c>
      <c r="B3741" s="2" t="s">
        <v>191</v>
      </c>
      <c r="C3741" s="2" t="s">
        <v>199</v>
      </c>
      <c r="D3741" s="34" t="str">
        <f t="shared" si="58"/>
        <v>165</v>
      </c>
      <c r="E3741" s="3">
        <v>142.04</v>
      </c>
    </row>
    <row r="3742" spans="1:5" ht="14.5" x14ac:dyDescent="0.4">
      <c r="A3742" s="2" t="s">
        <v>20</v>
      </c>
      <c r="B3742" s="2" t="s">
        <v>191</v>
      </c>
      <c r="C3742" s="2" t="s">
        <v>199</v>
      </c>
      <c r="D3742" s="34" t="str">
        <f t="shared" si="58"/>
        <v>165</v>
      </c>
      <c r="E3742" s="3">
        <v>116</v>
      </c>
    </row>
    <row r="3743" spans="1:5" ht="14.5" x14ac:dyDescent="0.4">
      <c r="A3743" s="2" t="s">
        <v>21</v>
      </c>
      <c r="B3743" s="2" t="s">
        <v>191</v>
      </c>
      <c r="C3743" s="2" t="s">
        <v>199</v>
      </c>
      <c r="D3743" s="34" t="str">
        <f t="shared" si="58"/>
        <v>165</v>
      </c>
      <c r="E3743" s="3">
        <v>82.12</v>
      </c>
    </row>
    <row r="3744" spans="1:5" ht="14.5" x14ac:dyDescent="0.4">
      <c r="A3744" s="2" t="s">
        <v>22</v>
      </c>
      <c r="B3744" s="2" t="s">
        <v>191</v>
      </c>
      <c r="C3744" s="2" t="s">
        <v>199</v>
      </c>
      <c r="D3744" s="34" t="str">
        <f t="shared" si="58"/>
        <v>165</v>
      </c>
      <c r="E3744" s="3">
        <v>180.08</v>
      </c>
    </row>
    <row r="3745" spans="1:5" ht="14.5" x14ac:dyDescent="0.4">
      <c r="A3745" s="2" t="s">
        <v>23</v>
      </c>
      <c r="B3745" s="2" t="s">
        <v>191</v>
      </c>
      <c r="C3745" s="2" t="s">
        <v>199</v>
      </c>
      <c r="D3745" s="34" t="str">
        <f t="shared" si="58"/>
        <v>165</v>
      </c>
      <c r="E3745" s="3">
        <v>188</v>
      </c>
    </row>
    <row r="3746" spans="1:5" ht="14.5" x14ac:dyDescent="0.4">
      <c r="A3746" s="2" t="s">
        <v>24</v>
      </c>
      <c r="B3746" s="2" t="s">
        <v>191</v>
      </c>
      <c r="C3746" s="2" t="s">
        <v>199</v>
      </c>
      <c r="D3746" s="34" t="str">
        <f t="shared" si="58"/>
        <v>165</v>
      </c>
      <c r="E3746" s="3">
        <v>65.09</v>
      </c>
    </row>
    <row r="3747" spans="1:5" ht="14.5" x14ac:dyDescent="0.4">
      <c r="A3747" s="2" t="s">
        <v>4</v>
      </c>
      <c r="B3747" s="2" t="s">
        <v>191</v>
      </c>
      <c r="C3747" s="2" t="s">
        <v>200</v>
      </c>
      <c r="D3747" s="34" t="str">
        <f t="shared" si="58"/>
        <v>165</v>
      </c>
      <c r="E3747" s="3">
        <v>18.07</v>
      </c>
    </row>
    <row r="3748" spans="1:5" ht="14.5" x14ac:dyDescent="0.4">
      <c r="A3748" s="2" t="s">
        <v>4</v>
      </c>
      <c r="B3748" s="2" t="s">
        <v>191</v>
      </c>
      <c r="C3748" s="2" t="s">
        <v>201</v>
      </c>
      <c r="D3748" s="34" t="str">
        <f t="shared" si="58"/>
        <v>165</v>
      </c>
      <c r="E3748" s="3">
        <v>491.96</v>
      </c>
    </row>
    <row r="3749" spans="1:5" ht="14.5" x14ac:dyDescent="0.4">
      <c r="A3749" s="2" t="s">
        <v>7</v>
      </c>
      <c r="B3749" s="2" t="s">
        <v>191</v>
      </c>
      <c r="C3749" s="2" t="s">
        <v>201</v>
      </c>
      <c r="D3749" s="34" t="str">
        <f t="shared" si="58"/>
        <v>165</v>
      </c>
      <c r="E3749" s="3">
        <v>522.08000000000004</v>
      </c>
    </row>
    <row r="3750" spans="1:5" ht="14.5" x14ac:dyDescent="0.4">
      <c r="A3750" s="2" t="s">
        <v>8</v>
      </c>
      <c r="B3750" s="2" t="s">
        <v>191</v>
      </c>
      <c r="C3750" s="2" t="s">
        <v>201</v>
      </c>
      <c r="D3750" s="34" t="str">
        <f t="shared" si="58"/>
        <v>165</v>
      </c>
      <c r="E3750" s="3">
        <v>597.38</v>
      </c>
    </row>
    <row r="3751" spans="1:5" ht="14.5" x14ac:dyDescent="0.4">
      <c r="A3751" s="2" t="s">
        <v>9</v>
      </c>
      <c r="B3751" s="2" t="s">
        <v>191</v>
      </c>
      <c r="C3751" s="2" t="s">
        <v>201</v>
      </c>
      <c r="D3751" s="34" t="str">
        <f t="shared" si="58"/>
        <v>165</v>
      </c>
      <c r="E3751" s="3">
        <v>376.5</v>
      </c>
    </row>
    <row r="3752" spans="1:5" ht="14.5" x14ac:dyDescent="0.4">
      <c r="A3752" s="2" t="s">
        <v>10</v>
      </c>
      <c r="B3752" s="2" t="s">
        <v>191</v>
      </c>
      <c r="C3752" s="2" t="s">
        <v>201</v>
      </c>
      <c r="D3752" s="34" t="str">
        <f t="shared" si="58"/>
        <v>165</v>
      </c>
      <c r="E3752" s="3">
        <v>396.58</v>
      </c>
    </row>
    <row r="3753" spans="1:5" ht="14.5" x14ac:dyDescent="0.4">
      <c r="A3753" s="2" t="s">
        <v>11</v>
      </c>
      <c r="B3753" s="2" t="s">
        <v>191</v>
      </c>
      <c r="C3753" s="2" t="s">
        <v>201</v>
      </c>
      <c r="D3753" s="34" t="str">
        <f t="shared" si="58"/>
        <v>165</v>
      </c>
      <c r="E3753" s="3">
        <v>406.62</v>
      </c>
    </row>
    <row r="3754" spans="1:5" ht="14.5" x14ac:dyDescent="0.4">
      <c r="A3754" s="2" t="s">
        <v>12</v>
      </c>
      <c r="B3754" s="2" t="s">
        <v>191</v>
      </c>
      <c r="C3754" s="2" t="s">
        <v>201</v>
      </c>
      <c r="D3754" s="34" t="str">
        <f t="shared" si="58"/>
        <v>165</v>
      </c>
      <c r="E3754" s="3">
        <v>386.54</v>
      </c>
    </row>
    <row r="3755" spans="1:5" ht="14.5" x14ac:dyDescent="0.4">
      <c r="A3755" s="2" t="s">
        <v>13</v>
      </c>
      <c r="B3755" s="2" t="s">
        <v>191</v>
      </c>
      <c r="C3755" s="2" t="s">
        <v>201</v>
      </c>
      <c r="D3755" s="34" t="str">
        <f t="shared" si="58"/>
        <v>165</v>
      </c>
      <c r="E3755" s="3">
        <v>269.08</v>
      </c>
    </row>
    <row r="3756" spans="1:5" ht="14.5" x14ac:dyDescent="0.4">
      <c r="A3756" s="2" t="s">
        <v>14</v>
      </c>
      <c r="B3756" s="2" t="s">
        <v>191</v>
      </c>
      <c r="C3756" s="2" t="s">
        <v>201</v>
      </c>
      <c r="D3756" s="34" t="str">
        <f t="shared" si="58"/>
        <v>165</v>
      </c>
      <c r="E3756" s="3">
        <v>92.44</v>
      </c>
    </row>
    <row r="3757" spans="1:5" ht="14.5" x14ac:dyDescent="0.4">
      <c r="A3757" s="2" t="s">
        <v>15</v>
      </c>
      <c r="B3757" s="2" t="s">
        <v>191</v>
      </c>
      <c r="C3757" s="2" t="s">
        <v>201</v>
      </c>
      <c r="D3757" s="34" t="str">
        <f t="shared" si="58"/>
        <v>165</v>
      </c>
      <c r="E3757" s="3">
        <v>291.44</v>
      </c>
    </row>
    <row r="3758" spans="1:5" ht="14.5" x14ac:dyDescent="0.4">
      <c r="A3758" s="2" t="s">
        <v>16</v>
      </c>
      <c r="B3758" s="2" t="s">
        <v>191</v>
      </c>
      <c r="C3758" s="2" t="s">
        <v>201</v>
      </c>
      <c r="D3758" s="34" t="str">
        <f t="shared" ref="D3758:D3821" si="59">MID(B3758,2,3)</f>
        <v>165</v>
      </c>
      <c r="E3758" s="3">
        <v>255.26</v>
      </c>
    </row>
    <row r="3759" spans="1:5" ht="14.5" x14ac:dyDescent="0.4">
      <c r="A3759" s="2" t="s">
        <v>17</v>
      </c>
      <c r="B3759" s="2" t="s">
        <v>191</v>
      </c>
      <c r="C3759" s="2" t="s">
        <v>201</v>
      </c>
      <c r="D3759" s="34" t="str">
        <f t="shared" si="59"/>
        <v>165</v>
      </c>
      <c r="E3759" s="3">
        <v>162.22</v>
      </c>
    </row>
    <row r="3760" spans="1:5" ht="14.5" x14ac:dyDescent="0.4">
      <c r="A3760" s="2" t="s">
        <v>18</v>
      </c>
      <c r="B3760" s="2" t="s">
        <v>191</v>
      </c>
      <c r="C3760" s="2" t="s">
        <v>201</v>
      </c>
      <c r="D3760" s="34" t="str">
        <f t="shared" si="59"/>
        <v>165</v>
      </c>
      <c r="E3760" s="3">
        <v>71.040000000000006</v>
      </c>
    </row>
    <row r="3761" spans="1:5" ht="14.5" x14ac:dyDescent="0.4">
      <c r="A3761" s="2" t="s">
        <v>19</v>
      </c>
      <c r="B3761" s="2" t="s">
        <v>191</v>
      </c>
      <c r="C3761" s="2" t="s">
        <v>201</v>
      </c>
      <c r="D3761" s="34" t="str">
        <f t="shared" si="59"/>
        <v>165</v>
      </c>
      <c r="E3761" s="3">
        <v>70.52</v>
      </c>
    </row>
    <row r="3762" spans="1:5" ht="14.5" x14ac:dyDescent="0.4">
      <c r="A3762" s="2" t="s">
        <v>20</v>
      </c>
      <c r="B3762" s="2" t="s">
        <v>191</v>
      </c>
      <c r="C3762" s="2" t="s">
        <v>201</v>
      </c>
      <c r="D3762" s="34" t="str">
        <f t="shared" si="59"/>
        <v>165</v>
      </c>
      <c r="E3762" s="3">
        <v>88.02</v>
      </c>
    </row>
    <row r="3763" spans="1:5" ht="14.5" x14ac:dyDescent="0.4">
      <c r="A3763" s="2" t="s">
        <v>21</v>
      </c>
      <c r="B3763" s="2" t="s">
        <v>191</v>
      </c>
      <c r="C3763" s="2" t="s">
        <v>201</v>
      </c>
      <c r="D3763" s="34" t="str">
        <f t="shared" si="59"/>
        <v>165</v>
      </c>
      <c r="E3763" s="3">
        <v>106.58</v>
      </c>
    </row>
    <row r="3764" spans="1:5" ht="14.5" x14ac:dyDescent="0.4">
      <c r="A3764" s="2" t="s">
        <v>22</v>
      </c>
      <c r="B3764" s="2" t="s">
        <v>191</v>
      </c>
      <c r="C3764" s="2" t="s">
        <v>201</v>
      </c>
      <c r="D3764" s="34" t="str">
        <f t="shared" si="59"/>
        <v>165</v>
      </c>
      <c r="E3764" s="3">
        <v>112</v>
      </c>
    </row>
    <row r="3765" spans="1:5" ht="14.5" x14ac:dyDescent="0.4">
      <c r="A3765" s="2" t="s">
        <v>23</v>
      </c>
      <c r="B3765" s="2" t="s">
        <v>191</v>
      </c>
      <c r="C3765" s="2" t="s">
        <v>201</v>
      </c>
      <c r="D3765" s="34" t="str">
        <f t="shared" si="59"/>
        <v>165</v>
      </c>
      <c r="E3765" s="3">
        <v>119</v>
      </c>
    </row>
    <row r="3766" spans="1:5" ht="14.5" x14ac:dyDescent="0.4">
      <c r="A3766" s="2" t="s">
        <v>24</v>
      </c>
      <c r="B3766" s="2" t="s">
        <v>191</v>
      </c>
      <c r="C3766" s="2" t="s">
        <v>201</v>
      </c>
      <c r="D3766" s="34" t="str">
        <f t="shared" si="59"/>
        <v>165</v>
      </c>
      <c r="E3766" s="3">
        <v>138.02000000000001</v>
      </c>
    </row>
    <row r="3767" spans="1:5" ht="14.5" x14ac:dyDescent="0.4">
      <c r="A3767" s="2" t="s">
        <v>25</v>
      </c>
      <c r="B3767" s="2" t="s">
        <v>191</v>
      </c>
      <c r="C3767" s="2" t="s">
        <v>201</v>
      </c>
      <c r="D3767" s="34" t="str">
        <f t="shared" si="59"/>
        <v>165</v>
      </c>
      <c r="E3767" s="3">
        <v>138.54</v>
      </c>
    </row>
    <row r="3768" spans="1:5" ht="14.5" x14ac:dyDescent="0.4">
      <c r="A3768" s="2" t="s">
        <v>26</v>
      </c>
      <c r="B3768" s="2" t="s">
        <v>191</v>
      </c>
      <c r="C3768" s="2" t="s">
        <v>201</v>
      </c>
      <c r="D3768" s="34" t="str">
        <f t="shared" si="59"/>
        <v>165</v>
      </c>
      <c r="E3768" s="3">
        <v>85.52</v>
      </c>
    </row>
    <row r="3769" spans="1:5" ht="14.5" x14ac:dyDescent="0.4">
      <c r="A3769" s="2" t="s">
        <v>27</v>
      </c>
      <c r="B3769" s="2" t="s">
        <v>191</v>
      </c>
      <c r="C3769" s="2" t="s">
        <v>201</v>
      </c>
      <c r="D3769" s="34" t="str">
        <f t="shared" si="59"/>
        <v>165</v>
      </c>
      <c r="E3769" s="3">
        <v>94.5</v>
      </c>
    </row>
    <row r="3770" spans="1:5" ht="14.5" x14ac:dyDescent="0.4">
      <c r="A3770" s="2" t="s">
        <v>28</v>
      </c>
      <c r="B3770" s="2" t="s">
        <v>191</v>
      </c>
      <c r="C3770" s="2" t="s">
        <v>201</v>
      </c>
      <c r="D3770" s="34" t="str">
        <f t="shared" si="59"/>
        <v>165</v>
      </c>
      <c r="E3770" s="3">
        <v>59.5</v>
      </c>
    </row>
    <row r="3771" spans="1:5" ht="14.5" x14ac:dyDescent="0.4">
      <c r="A3771" s="2" t="s">
        <v>29</v>
      </c>
      <c r="B3771" s="2" t="s">
        <v>191</v>
      </c>
      <c r="C3771" s="2" t="s">
        <v>201</v>
      </c>
      <c r="D3771" s="34" t="str">
        <f t="shared" si="59"/>
        <v>165</v>
      </c>
      <c r="E3771" s="3">
        <v>82.02</v>
      </c>
    </row>
    <row r="3772" spans="1:5" ht="14.5" x14ac:dyDescent="0.4">
      <c r="A3772" s="2" t="s">
        <v>30</v>
      </c>
      <c r="B3772" s="2" t="s">
        <v>191</v>
      </c>
      <c r="C3772" s="2" t="s">
        <v>201</v>
      </c>
      <c r="D3772" s="34" t="str">
        <f t="shared" si="59"/>
        <v>165</v>
      </c>
      <c r="E3772" s="3">
        <v>54.02</v>
      </c>
    </row>
    <row r="3773" spans="1:5" ht="14.5" x14ac:dyDescent="0.4">
      <c r="A3773" s="2" t="s">
        <v>31</v>
      </c>
      <c r="B3773" s="2" t="s">
        <v>191</v>
      </c>
      <c r="C3773" s="2" t="s">
        <v>201</v>
      </c>
      <c r="D3773" s="34" t="str">
        <f t="shared" si="59"/>
        <v>165</v>
      </c>
      <c r="E3773" s="3">
        <v>47.02</v>
      </c>
    </row>
    <row r="3774" spans="1:5" ht="14.5" x14ac:dyDescent="0.4">
      <c r="A3774" s="2" t="s">
        <v>32</v>
      </c>
      <c r="B3774" s="2" t="s">
        <v>191</v>
      </c>
      <c r="C3774" s="2" t="s">
        <v>201</v>
      </c>
      <c r="D3774" s="34" t="str">
        <f t="shared" si="59"/>
        <v>165</v>
      </c>
      <c r="E3774" s="3">
        <v>49</v>
      </c>
    </row>
    <row r="3775" spans="1:5" ht="14.5" x14ac:dyDescent="0.4">
      <c r="A3775" s="2" t="s">
        <v>33</v>
      </c>
      <c r="B3775" s="2" t="s">
        <v>191</v>
      </c>
      <c r="C3775" s="2" t="s">
        <v>201</v>
      </c>
      <c r="D3775" s="34" t="str">
        <f t="shared" si="59"/>
        <v>165</v>
      </c>
      <c r="E3775" s="3">
        <v>106.52</v>
      </c>
    </row>
    <row r="3776" spans="1:5" ht="14.5" x14ac:dyDescent="0.4">
      <c r="A3776" s="2" t="s">
        <v>34</v>
      </c>
      <c r="B3776" s="2" t="s">
        <v>191</v>
      </c>
      <c r="C3776" s="2" t="s">
        <v>201</v>
      </c>
      <c r="D3776" s="34" t="str">
        <f t="shared" si="59"/>
        <v>165</v>
      </c>
      <c r="E3776" s="3">
        <v>70</v>
      </c>
    </row>
    <row r="3777" spans="1:5" ht="14.5" x14ac:dyDescent="0.4">
      <c r="A3777" s="2" t="s">
        <v>35</v>
      </c>
      <c r="B3777" s="2" t="s">
        <v>191</v>
      </c>
      <c r="C3777" s="2" t="s">
        <v>201</v>
      </c>
      <c r="D3777" s="34" t="str">
        <f t="shared" si="59"/>
        <v>165</v>
      </c>
      <c r="E3777" s="3">
        <v>66.5</v>
      </c>
    </row>
    <row r="3778" spans="1:5" ht="14.5" x14ac:dyDescent="0.4">
      <c r="A3778" s="2" t="s">
        <v>4</v>
      </c>
      <c r="B3778" s="2" t="s">
        <v>191</v>
      </c>
      <c r="C3778" s="2" t="s">
        <v>202</v>
      </c>
      <c r="D3778" s="34" t="str">
        <f t="shared" si="59"/>
        <v>165</v>
      </c>
      <c r="E3778" s="3">
        <v>1500</v>
      </c>
    </row>
    <row r="3779" spans="1:5" ht="14.5" x14ac:dyDescent="0.4">
      <c r="A3779" s="2" t="s">
        <v>7</v>
      </c>
      <c r="B3779" s="2" t="s">
        <v>191</v>
      </c>
      <c r="C3779" s="2" t="s">
        <v>202</v>
      </c>
      <c r="D3779" s="34" t="str">
        <f t="shared" si="59"/>
        <v>165</v>
      </c>
      <c r="E3779" s="3">
        <v>1500</v>
      </c>
    </row>
    <row r="3780" spans="1:5" ht="14.5" x14ac:dyDescent="0.4">
      <c r="A3780" s="2" t="s">
        <v>8</v>
      </c>
      <c r="B3780" s="2" t="s">
        <v>191</v>
      </c>
      <c r="C3780" s="2" t="s">
        <v>202</v>
      </c>
      <c r="D3780" s="34" t="str">
        <f t="shared" si="59"/>
        <v>165</v>
      </c>
      <c r="E3780" s="3">
        <v>1500</v>
      </c>
    </row>
    <row r="3781" spans="1:5" ht="14.5" x14ac:dyDescent="0.4">
      <c r="A3781" s="2" t="s">
        <v>9</v>
      </c>
      <c r="B3781" s="2" t="s">
        <v>191</v>
      </c>
      <c r="C3781" s="2" t="s">
        <v>202</v>
      </c>
      <c r="D3781" s="34" t="str">
        <f t="shared" si="59"/>
        <v>165</v>
      </c>
      <c r="E3781" s="3">
        <v>1500</v>
      </c>
    </row>
    <row r="3782" spans="1:5" ht="14.5" x14ac:dyDescent="0.4">
      <c r="A3782" s="2" t="s">
        <v>10</v>
      </c>
      <c r="B3782" s="2" t="s">
        <v>191</v>
      </c>
      <c r="C3782" s="2" t="s">
        <v>202</v>
      </c>
      <c r="D3782" s="34" t="str">
        <f t="shared" si="59"/>
        <v>165</v>
      </c>
      <c r="E3782" s="3">
        <v>1348.48</v>
      </c>
    </row>
    <row r="3783" spans="1:5" ht="14.5" x14ac:dyDescent="0.4">
      <c r="A3783" s="2" t="s">
        <v>11</v>
      </c>
      <c r="B3783" s="2" t="s">
        <v>191</v>
      </c>
      <c r="C3783" s="2" t="s">
        <v>202</v>
      </c>
      <c r="D3783" s="34" t="str">
        <f t="shared" si="59"/>
        <v>165</v>
      </c>
      <c r="E3783" s="3">
        <v>1246.1400000000001</v>
      </c>
    </row>
    <row r="3784" spans="1:5" ht="14.5" x14ac:dyDescent="0.4">
      <c r="A3784" s="2" t="s">
        <v>12</v>
      </c>
      <c r="B3784" s="2" t="s">
        <v>191</v>
      </c>
      <c r="C3784" s="2" t="s">
        <v>202</v>
      </c>
      <c r="D3784" s="34" t="str">
        <f t="shared" si="59"/>
        <v>165</v>
      </c>
      <c r="E3784" s="3">
        <v>1500</v>
      </c>
    </row>
    <row r="3785" spans="1:5" ht="14.5" x14ac:dyDescent="0.4">
      <c r="A3785" s="2" t="s">
        <v>13</v>
      </c>
      <c r="B3785" s="2" t="s">
        <v>191</v>
      </c>
      <c r="C3785" s="2" t="s">
        <v>202</v>
      </c>
      <c r="D3785" s="34" t="str">
        <f t="shared" si="59"/>
        <v>165</v>
      </c>
      <c r="E3785" s="3">
        <v>1270.22</v>
      </c>
    </row>
    <row r="3786" spans="1:5" ht="14.5" x14ac:dyDescent="0.4">
      <c r="A3786" s="2" t="s">
        <v>14</v>
      </c>
      <c r="B3786" s="2" t="s">
        <v>191</v>
      </c>
      <c r="C3786" s="2" t="s">
        <v>202</v>
      </c>
      <c r="D3786" s="34" t="str">
        <f t="shared" si="59"/>
        <v>165</v>
      </c>
      <c r="E3786" s="3">
        <v>1492.96</v>
      </c>
    </row>
    <row r="3787" spans="1:5" ht="14.5" x14ac:dyDescent="0.4">
      <c r="A3787" s="2" t="s">
        <v>15</v>
      </c>
      <c r="B3787" s="2" t="s">
        <v>191</v>
      </c>
      <c r="C3787" s="2" t="s">
        <v>202</v>
      </c>
      <c r="D3787" s="34" t="str">
        <f t="shared" si="59"/>
        <v>165</v>
      </c>
      <c r="E3787" s="3">
        <v>1500</v>
      </c>
    </row>
    <row r="3788" spans="1:5" ht="14.5" x14ac:dyDescent="0.4">
      <c r="A3788" s="2" t="s">
        <v>16</v>
      </c>
      <c r="B3788" s="2" t="s">
        <v>191</v>
      </c>
      <c r="C3788" s="2" t="s">
        <v>202</v>
      </c>
      <c r="D3788" s="34" t="str">
        <f t="shared" si="59"/>
        <v>165</v>
      </c>
      <c r="E3788" s="3">
        <v>1500</v>
      </c>
    </row>
    <row r="3789" spans="1:5" ht="14.5" x14ac:dyDescent="0.4">
      <c r="A3789" s="2" t="s">
        <v>17</v>
      </c>
      <c r="B3789" s="2" t="s">
        <v>191</v>
      </c>
      <c r="C3789" s="2" t="s">
        <v>202</v>
      </c>
      <c r="D3789" s="34" t="str">
        <f t="shared" si="59"/>
        <v>165</v>
      </c>
      <c r="E3789" s="3">
        <v>903</v>
      </c>
    </row>
    <row r="3790" spans="1:5" ht="14.5" x14ac:dyDescent="0.4">
      <c r="A3790" s="2" t="s">
        <v>18</v>
      </c>
      <c r="B3790" s="2" t="s">
        <v>191</v>
      </c>
      <c r="C3790" s="2" t="s">
        <v>202</v>
      </c>
      <c r="D3790" s="34" t="str">
        <f t="shared" si="59"/>
        <v>165</v>
      </c>
      <c r="E3790" s="3">
        <v>1240.1199999999999</v>
      </c>
    </row>
    <row r="3791" spans="1:5" ht="14.5" x14ac:dyDescent="0.4">
      <c r="A3791" s="2" t="s">
        <v>19</v>
      </c>
      <c r="B3791" s="2" t="s">
        <v>191</v>
      </c>
      <c r="C3791" s="2" t="s">
        <v>202</v>
      </c>
      <c r="D3791" s="34" t="str">
        <f t="shared" si="59"/>
        <v>165</v>
      </c>
      <c r="E3791" s="3">
        <v>1450.82</v>
      </c>
    </row>
    <row r="3792" spans="1:5" ht="14.5" x14ac:dyDescent="0.4">
      <c r="A3792" s="2" t="s">
        <v>20</v>
      </c>
      <c r="B3792" s="2" t="s">
        <v>191</v>
      </c>
      <c r="C3792" s="2" t="s">
        <v>202</v>
      </c>
      <c r="D3792" s="34" t="str">
        <f t="shared" si="59"/>
        <v>165</v>
      </c>
      <c r="E3792" s="3">
        <v>1282.26</v>
      </c>
    </row>
    <row r="3793" spans="1:5" ht="14.5" x14ac:dyDescent="0.4">
      <c r="A3793" s="2" t="s">
        <v>21</v>
      </c>
      <c r="B3793" s="2" t="s">
        <v>191</v>
      </c>
      <c r="C3793" s="2" t="s">
        <v>202</v>
      </c>
      <c r="D3793" s="34" t="str">
        <f t="shared" si="59"/>
        <v>165</v>
      </c>
      <c r="E3793" s="3">
        <v>1486.94</v>
      </c>
    </row>
    <row r="3794" spans="1:5" ht="14.5" x14ac:dyDescent="0.4">
      <c r="A3794" s="2" t="s">
        <v>22</v>
      </c>
      <c r="B3794" s="2" t="s">
        <v>191</v>
      </c>
      <c r="C3794" s="2" t="s">
        <v>202</v>
      </c>
      <c r="D3794" s="34" t="str">
        <f t="shared" si="59"/>
        <v>165</v>
      </c>
      <c r="E3794" s="3">
        <v>1500</v>
      </c>
    </row>
    <row r="3795" spans="1:5" ht="14.5" x14ac:dyDescent="0.4">
      <c r="A3795" s="2" t="s">
        <v>23</v>
      </c>
      <c r="B3795" s="2" t="s">
        <v>191</v>
      </c>
      <c r="C3795" s="2" t="s">
        <v>202</v>
      </c>
      <c r="D3795" s="34" t="str">
        <f t="shared" si="59"/>
        <v>165</v>
      </c>
      <c r="E3795" s="3">
        <v>1500</v>
      </c>
    </row>
    <row r="3796" spans="1:5" ht="14.5" x14ac:dyDescent="0.4">
      <c r="A3796" s="2" t="s">
        <v>24</v>
      </c>
      <c r="B3796" s="2" t="s">
        <v>191</v>
      </c>
      <c r="C3796" s="2" t="s">
        <v>202</v>
      </c>
      <c r="D3796" s="34" t="str">
        <f t="shared" si="59"/>
        <v>165</v>
      </c>
      <c r="E3796" s="3">
        <v>1500</v>
      </c>
    </row>
    <row r="3797" spans="1:5" ht="14.5" x14ac:dyDescent="0.4">
      <c r="A3797" s="2" t="s">
        <v>25</v>
      </c>
      <c r="B3797" s="2" t="s">
        <v>191</v>
      </c>
      <c r="C3797" s="2" t="s">
        <v>202</v>
      </c>
      <c r="D3797" s="34" t="str">
        <f t="shared" si="59"/>
        <v>165</v>
      </c>
      <c r="E3797" s="3">
        <v>1500</v>
      </c>
    </row>
    <row r="3798" spans="1:5" ht="14.5" x14ac:dyDescent="0.4">
      <c r="A3798" s="2" t="s">
        <v>26</v>
      </c>
      <c r="B3798" s="2" t="s">
        <v>191</v>
      </c>
      <c r="C3798" s="2" t="s">
        <v>202</v>
      </c>
      <c r="D3798" s="34" t="str">
        <f t="shared" si="59"/>
        <v>165</v>
      </c>
      <c r="E3798" s="3">
        <v>1500</v>
      </c>
    </row>
    <row r="3799" spans="1:5" ht="14.5" x14ac:dyDescent="0.4">
      <c r="A3799" s="2" t="s">
        <v>27</v>
      </c>
      <c r="B3799" s="2" t="s">
        <v>191</v>
      </c>
      <c r="C3799" s="2" t="s">
        <v>202</v>
      </c>
      <c r="D3799" s="34" t="str">
        <f t="shared" si="59"/>
        <v>165</v>
      </c>
      <c r="E3799" s="3">
        <v>1500</v>
      </c>
    </row>
    <row r="3800" spans="1:5" ht="14.5" x14ac:dyDescent="0.4">
      <c r="A3800" s="2" t="s">
        <v>28</v>
      </c>
      <c r="B3800" s="2" t="s">
        <v>191</v>
      </c>
      <c r="C3800" s="2" t="s">
        <v>202</v>
      </c>
      <c r="D3800" s="34" t="str">
        <f t="shared" si="59"/>
        <v>165</v>
      </c>
      <c r="E3800" s="3">
        <v>1980.58</v>
      </c>
    </row>
    <row r="3801" spans="1:5" ht="14.5" x14ac:dyDescent="0.4">
      <c r="A3801" s="2" t="s">
        <v>29</v>
      </c>
      <c r="B3801" s="2" t="s">
        <v>191</v>
      </c>
      <c r="C3801" s="2" t="s">
        <v>202</v>
      </c>
      <c r="D3801" s="34" t="str">
        <f t="shared" si="59"/>
        <v>165</v>
      </c>
      <c r="E3801" s="3">
        <v>1830.08</v>
      </c>
    </row>
    <row r="3802" spans="1:5" ht="14.5" x14ac:dyDescent="0.4">
      <c r="A3802" s="2" t="s">
        <v>30</v>
      </c>
      <c r="B3802" s="2" t="s">
        <v>191</v>
      </c>
      <c r="C3802" s="2" t="s">
        <v>202</v>
      </c>
      <c r="D3802" s="34" t="str">
        <f t="shared" si="59"/>
        <v>165</v>
      </c>
      <c r="E3802" s="3">
        <v>1500</v>
      </c>
    </row>
    <row r="3803" spans="1:5" ht="14.5" x14ac:dyDescent="0.4">
      <c r="A3803" s="2" t="s">
        <v>31</v>
      </c>
      <c r="B3803" s="2" t="s">
        <v>191</v>
      </c>
      <c r="C3803" s="2" t="s">
        <v>202</v>
      </c>
      <c r="D3803" s="34" t="str">
        <f t="shared" si="59"/>
        <v>165</v>
      </c>
      <c r="E3803" s="3">
        <v>1420.72</v>
      </c>
    </row>
    <row r="3804" spans="1:5" ht="14.5" x14ac:dyDescent="0.4">
      <c r="A3804" s="2" t="s">
        <v>32</v>
      </c>
      <c r="B3804" s="2" t="s">
        <v>191</v>
      </c>
      <c r="C3804" s="2" t="s">
        <v>202</v>
      </c>
      <c r="D3804" s="34" t="str">
        <f t="shared" si="59"/>
        <v>165</v>
      </c>
      <c r="E3804" s="3">
        <v>1500</v>
      </c>
    </row>
    <row r="3805" spans="1:5" ht="14.5" x14ac:dyDescent="0.4">
      <c r="A3805" s="2" t="s">
        <v>33</v>
      </c>
      <c r="B3805" s="2" t="s">
        <v>191</v>
      </c>
      <c r="C3805" s="2" t="s">
        <v>202</v>
      </c>
      <c r="D3805" s="34" t="str">
        <f t="shared" si="59"/>
        <v>165</v>
      </c>
      <c r="E3805" s="3">
        <v>1616.04</v>
      </c>
    </row>
    <row r="3806" spans="1:5" ht="14.5" x14ac:dyDescent="0.4">
      <c r="A3806" s="2" t="s">
        <v>34</v>
      </c>
      <c r="B3806" s="2" t="s">
        <v>191</v>
      </c>
      <c r="C3806" s="2" t="s">
        <v>202</v>
      </c>
      <c r="D3806" s="34" t="str">
        <f t="shared" si="59"/>
        <v>165</v>
      </c>
      <c r="E3806" s="3">
        <v>1500</v>
      </c>
    </row>
    <row r="3807" spans="1:5" ht="14.5" x14ac:dyDescent="0.4">
      <c r="A3807" s="2" t="s">
        <v>35</v>
      </c>
      <c r="B3807" s="2" t="s">
        <v>191</v>
      </c>
      <c r="C3807" s="2" t="s">
        <v>202</v>
      </c>
      <c r="D3807" s="34" t="str">
        <f t="shared" si="59"/>
        <v>165</v>
      </c>
      <c r="E3807" s="3">
        <v>1500</v>
      </c>
    </row>
    <row r="3808" spans="1:5" ht="14.5" x14ac:dyDescent="0.4">
      <c r="A3808" s="2" t="s">
        <v>4</v>
      </c>
      <c r="B3808" s="2" t="s">
        <v>191</v>
      </c>
      <c r="C3808" s="2" t="s">
        <v>203</v>
      </c>
      <c r="D3808" s="34" t="str">
        <f t="shared" si="59"/>
        <v>165</v>
      </c>
      <c r="E3808" s="3">
        <v>516.03</v>
      </c>
    </row>
    <row r="3809" spans="1:5" ht="14.5" x14ac:dyDescent="0.4">
      <c r="A3809" s="2" t="s">
        <v>7</v>
      </c>
      <c r="B3809" s="2" t="s">
        <v>191</v>
      </c>
      <c r="C3809" s="2" t="s">
        <v>203</v>
      </c>
      <c r="D3809" s="34" t="str">
        <f t="shared" si="59"/>
        <v>165</v>
      </c>
      <c r="E3809" s="3">
        <v>546.09</v>
      </c>
    </row>
    <row r="3810" spans="1:5" ht="14.5" x14ac:dyDescent="0.4">
      <c r="A3810" s="2" t="s">
        <v>8</v>
      </c>
      <c r="B3810" s="2" t="s">
        <v>191</v>
      </c>
      <c r="C3810" s="2" t="s">
        <v>203</v>
      </c>
      <c r="D3810" s="34" t="str">
        <f t="shared" si="59"/>
        <v>165</v>
      </c>
      <c r="E3810" s="3">
        <v>495.99</v>
      </c>
    </row>
    <row r="3811" spans="1:5" ht="14.5" x14ac:dyDescent="0.4">
      <c r="A3811" s="2" t="s">
        <v>9</v>
      </c>
      <c r="B3811" s="2" t="s">
        <v>191</v>
      </c>
      <c r="C3811" s="2" t="s">
        <v>203</v>
      </c>
      <c r="D3811" s="34" t="str">
        <f t="shared" si="59"/>
        <v>165</v>
      </c>
      <c r="E3811" s="3">
        <v>470.94</v>
      </c>
    </row>
    <row r="3812" spans="1:5" ht="14.5" x14ac:dyDescent="0.4">
      <c r="A3812" s="2" t="s">
        <v>10</v>
      </c>
      <c r="B3812" s="2" t="s">
        <v>191</v>
      </c>
      <c r="C3812" s="2" t="s">
        <v>203</v>
      </c>
      <c r="D3812" s="34" t="str">
        <f t="shared" si="59"/>
        <v>165</v>
      </c>
      <c r="E3812" s="3">
        <v>400.8</v>
      </c>
    </row>
    <row r="3813" spans="1:5" ht="14.5" x14ac:dyDescent="0.4">
      <c r="A3813" s="2" t="s">
        <v>11</v>
      </c>
      <c r="B3813" s="2" t="s">
        <v>191</v>
      </c>
      <c r="C3813" s="2" t="s">
        <v>203</v>
      </c>
      <c r="D3813" s="34" t="str">
        <f t="shared" si="59"/>
        <v>165</v>
      </c>
      <c r="E3813" s="3">
        <v>275.55</v>
      </c>
    </row>
    <row r="3814" spans="1:5" ht="14.5" x14ac:dyDescent="0.4">
      <c r="A3814" s="2" t="s">
        <v>12</v>
      </c>
      <c r="B3814" s="2" t="s">
        <v>191</v>
      </c>
      <c r="C3814" s="2" t="s">
        <v>203</v>
      </c>
      <c r="D3814" s="34" t="str">
        <f t="shared" si="59"/>
        <v>165</v>
      </c>
      <c r="E3814" s="3">
        <v>305.61</v>
      </c>
    </row>
    <row r="3815" spans="1:5" ht="14.5" x14ac:dyDescent="0.4">
      <c r="A3815" s="2" t="s">
        <v>4</v>
      </c>
      <c r="B3815" s="2" t="s">
        <v>204</v>
      </c>
      <c r="C3815" s="2" t="s">
        <v>205</v>
      </c>
      <c r="D3815" s="34" t="str">
        <f t="shared" si="59"/>
        <v>169</v>
      </c>
      <c r="E3815" s="3">
        <v>8304.2999999999993</v>
      </c>
    </row>
    <row r="3816" spans="1:5" ht="14.5" x14ac:dyDescent="0.4">
      <c r="A3816" s="2" t="s">
        <v>7</v>
      </c>
      <c r="B3816" s="2" t="s">
        <v>204</v>
      </c>
      <c r="C3816" s="2" t="s">
        <v>205</v>
      </c>
      <c r="D3816" s="34" t="str">
        <f t="shared" si="59"/>
        <v>169</v>
      </c>
      <c r="E3816" s="3">
        <v>9986.6</v>
      </c>
    </row>
    <row r="3817" spans="1:5" ht="14.5" x14ac:dyDescent="0.4">
      <c r="A3817" s="2" t="s">
        <v>8</v>
      </c>
      <c r="B3817" s="2" t="s">
        <v>204</v>
      </c>
      <c r="C3817" s="2" t="s">
        <v>205</v>
      </c>
      <c r="D3817" s="34" t="str">
        <f t="shared" si="59"/>
        <v>169</v>
      </c>
      <c r="E3817" s="3">
        <v>9530.9</v>
      </c>
    </row>
    <row r="3818" spans="1:5" ht="14.5" x14ac:dyDescent="0.4">
      <c r="A3818" s="2" t="s">
        <v>9</v>
      </c>
      <c r="B3818" s="2" t="s">
        <v>204</v>
      </c>
      <c r="C3818" s="2" t="s">
        <v>205</v>
      </c>
      <c r="D3818" s="34" t="str">
        <f t="shared" si="59"/>
        <v>169</v>
      </c>
      <c r="E3818" s="3">
        <v>9564</v>
      </c>
    </row>
    <row r="3819" spans="1:5" ht="14.5" x14ac:dyDescent="0.4">
      <c r="A3819" s="2" t="s">
        <v>10</v>
      </c>
      <c r="B3819" s="2" t="s">
        <v>204</v>
      </c>
      <c r="C3819" s="2" t="s">
        <v>205</v>
      </c>
      <c r="D3819" s="34" t="str">
        <f t="shared" si="59"/>
        <v>169</v>
      </c>
      <c r="E3819" s="3">
        <v>9184.5</v>
      </c>
    </row>
    <row r="3820" spans="1:5" ht="14.5" x14ac:dyDescent="0.4">
      <c r="A3820" s="2" t="s">
        <v>11</v>
      </c>
      <c r="B3820" s="2" t="s">
        <v>204</v>
      </c>
      <c r="C3820" s="2" t="s">
        <v>205</v>
      </c>
      <c r="D3820" s="34" t="str">
        <f t="shared" si="59"/>
        <v>169</v>
      </c>
      <c r="E3820" s="3">
        <v>8768.81</v>
      </c>
    </row>
    <row r="3821" spans="1:5" ht="14.5" x14ac:dyDescent="0.4">
      <c r="A3821" s="2" t="s">
        <v>12</v>
      </c>
      <c r="B3821" s="2" t="s">
        <v>204</v>
      </c>
      <c r="C3821" s="2" t="s">
        <v>205</v>
      </c>
      <c r="D3821" s="34" t="str">
        <f t="shared" si="59"/>
        <v>169</v>
      </c>
      <c r="E3821" s="3">
        <v>8770.7000000000007</v>
      </c>
    </row>
    <row r="3822" spans="1:5" ht="14.5" x14ac:dyDescent="0.4">
      <c r="A3822" s="2" t="s">
        <v>13</v>
      </c>
      <c r="B3822" s="2" t="s">
        <v>204</v>
      </c>
      <c r="C3822" s="2" t="s">
        <v>205</v>
      </c>
      <c r="D3822" s="34" t="str">
        <f t="shared" ref="D3822:D3869" si="60">MID(B3822,2,3)</f>
        <v>169</v>
      </c>
      <c r="E3822" s="3">
        <v>6642.7</v>
      </c>
    </row>
    <row r="3823" spans="1:5" ht="14.5" x14ac:dyDescent="0.4">
      <c r="A3823" s="2" t="s">
        <v>14</v>
      </c>
      <c r="B3823" s="2" t="s">
        <v>204</v>
      </c>
      <c r="C3823" s="2" t="s">
        <v>205</v>
      </c>
      <c r="D3823" s="34" t="str">
        <f t="shared" si="60"/>
        <v>169</v>
      </c>
      <c r="E3823" s="3">
        <v>4467.8</v>
      </c>
    </row>
    <row r="3824" spans="1:5" ht="14.5" x14ac:dyDescent="0.4">
      <c r="A3824" s="2" t="s">
        <v>15</v>
      </c>
      <c r="B3824" s="2" t="s">
        <v>204</v>
      </c>
      <c r="C3824" s="2" t="s">
        <v>205</v>
      </c>
      <c r="D3824" s="34" t="str">
        <f t="shared" si="60"/>
        <v>169</v>
      </c>
      <c r="E3824" s="3">
        <v>9023.4</v>
      </c>
    </row>
    <row r="3825" spans="1:5" ht="14.5" x14ac:dyDescent="0.4">
      <c r="A3825" s="2" t="s">
        <v>16</v>
      </c>
      <c r="B3825" s="2" t="s">
        <v>204</v>
      </c>
      <c r="C3825" s="2" t="s">
        <v>205</v>
      </c>
      <c r="D3825" s="34" t="str">
        <f t="shared" si="60"/>
        <v>169</v>
      </c>
      <c r="E3825" s="3">
        <v>9077.2999999999993</v>
      </c>
    </row>
    <row r="3826" spans="1:5" ht="14.5" x14ac:dyDescent="0.4">
      <c r="A3826" s="2" t="s">
        <v>17</v>
      </c>
      <c r="B3826" s="2" t="s">
        <v>204</v>
      </c>
      <c r="C3826" s="2" t="s">
        <v>205</v>
      </c>
      <c r="D3826" s="34" t="str">
        <f t="shared" si="60"/>
        <v>169</v>
      </c>
      <c r="E3826" s="3">
        <v>8911.4</v>
      </c>
    </row>
    <row r="3827" spans="1:5" ht="14.5" x14ac:dyDescent="0.4">
      <c r="A3827" s="2" t="s">
        <v>18</v>
      </c>
      <c r="B3827" s="2" t="s">
        <v>204</v>
      </c>
      <c r="C3827" s="2" t="s">
        <v>205</v>
      </c>
      <c r="D3827" s="34" t="str">
        <f t="shared" si="60"/>
        <v>169</v>
      </c>
      <c r="E3827" s="3">
        <v>8616.1</v>
      </c>
    </row>
    <row r="3828" spans="1:5" ht="14.5" x14ac:dyDescent="0.4">
      <c r="A3828" s="2" t="s">
        <v>19</v>
      </c>
      <c r="B3828" s="2" t="s">
        <v>204</v>
      </c>
      <c r="C3828" s="2" t="s">
        <v>205</v>
      </c>
      <c r="D3828" s="34" t="str">
        <f t="shared" si="60"/>
        <v>169</v>
      </c>
      <c r="E3828" s="3">
        <v>8572.6</v>
      </c>
    </row>
    <row r="3829" spans="1:5" ht="14.5" x14ac:dyDescent="0.4">
      <c r="A3829" s="2" t="s">
        <v>20</v>
      </c>
      <c r="B3829" s="2" t="s">
        <v>204</v>
      </c>
      <c r="C3829" s="2" t="s">
        <v>205</v>
      </c>
      <c r="D3829" s="34" t="str">
        <f t="shared" si="60"/>
        <v>169</v>
      </c>
      <c r="E3829" s="3">
        <v>8396.6</v>
      </c>
    </row>
    <row r="3830" spans="1:5" ht="14.5" x14ac:dyDescent="0.4">
      <c r="A3830" s="2" t="s">
        <v>21</v>
      </c>
      <c r="B3830" s="2" t="s">
        <v>204</v>
      </c>
      <c r="C3830" s="2" t="s">
        <v>205</v>
      </c>
      <c r="D3830" s="34" t="str">
        <f t="shared" si="60"/>
        <v>169</v>
      </c>
      <c r="E3830" s="3">
        <v>5130.7</v>
      </c>
    </row>
    <row r="3831" spans="1:5" ht="14.5" x14ac:dyDescent="0.4">
      <c r="A3831" s="2" t="s">
        <v>25</v>
      </c>
      <c r="B3831" s="2" t="s">
        <v>204</v>
      </c>
      <c r="C3831" s="2" t="s">
        <v>205</v>
      </c>
      <c r="D3831" s="34" t="str">
        <f t="shared" si="60"/>
        <v>169</v>
      </c>
      <c r="E3831" s="3">
        <v>9245.9</v>
      </c>
    </row>
    <row r="3832" spans="1:5" ht="14.5" x14ac:dyDescent="0.4">
      <c r="A3832" s="2" t="s">
        <v>26</v>
      </c>
      <c r="B3832" s="2" t="s">
        <v>204</v>
      </c>
      <c r="C3832" s="2" t="s">
        <v>205</v>
      </c>
      <c r="D3832" s="34" t="str">
        <f t="shared" si="60"/>
        <v>169</v>
      </c>
      <c r="E3832" s="3">
        <v>5604.2</v>
      </c>
    </row>
    <row r="3833" spans="1:5" ht="14.5" x14ac:dyDescent="0.4">
      <c r="A3833" s="2" t="s">
        <v>27</v>
      </c>
      <c r="B3833" s="2" t="s">
        <v>204</v>
      </c>
      <c r="C3833" s="2" t="s">
        <v>205</v>
      </c>
      <c r="D3833" s="34" t="str">
        <f t="shared" si="60"/>
        <v>169</v>
      </c>
      <c r="E3833" s="3">
        <v>5000</v>
      </c>
    </row>
    <row r="3834" spans="1:5" ht="14.5" x14ac:dyDescent="0.4">
      <c r="A3834" s="2" t="s">
        <v>28</v>
      </c>
      <c r="B3834" s="2" t="s">
        <v>204</v>
      </c>
      <c r="C3834" s="2" t="s">
        <v>205</v>
      </c>
      <c r="D3834" s="34" t="str">
        <f t="shared" si="60"/>
        <v>169</v>
      </c>
      <c r="E3834" s="3">
        <v>5000</v>
      </c>
    </row>
    <row r="3835" spans="1:5" ht="14.5" x14ac:dyDescent="0.4">
      <c r="A3835" s="2" t="s">
        <v>29</v>
      </c>
      <c r="B3835" s="2" t="s">
        <v>204</v>
      </c>
      <c r="C3835" s="2" t="s">
        <v>205</v>
      </c>
      <c r="D3835" s="34" t="str">
        <f t="shared" si="60"/>
        <v>169</v>
      </c>
      <c r="E3835" s="3">
        <v>5000</v>
      </c>
    </row>
    <row r="3836" spans="1:5" ht="14.5" x14ac:dyDescent="0.4">
      <c r="A3836" s="2" t="s">
        <v>30</v>
      </c>
      <c r="B3836" s="2" t="s">
        <v>204</v>
      </c>
      <c r="C3836" s="2" t="s">
        <v>205</v>
      </c>
      <c r="D3836" s="34" t="str">
        <f t="shared" si="60"/>
        <v>169</v>
      </c>
      <c r="E3836" s="3">
        <v>4277.7</v>
      </c>
    </row>
    <row r="3837" spans="1:5" ht="14.5" x14ac:dyDescent="0.4">
      <c r="A3837" s="2" t="s">
        <v>31</v>
      </c>
      <c r="B3837" s="2" t="s">
        <v>204</v>
      </c>
      <c r="C3837" s="2" t="s">
        <v>205</v>
      </c>
      <c r="D3837" s="34" t="str">
        <f t="shared" si="60"/>
        <v>169</v>
      </c>
      <c r="E3837" s="3">
        <v>3000</v>
      </c>
    </row>
    <row r="3838" spans="1:5" ht="14.5" x14ac:dyDescent="0.4">
      <c r="A3838" s="2" t="s">
        <v>32</v>
      </c>
      <c r="B3838" s="2" t="s">
        <v>204</v>
      </c>
      <c r="C3838" s="2" t="s">
        <v>205</v>
      </c>
      <c r="D3838" s="34" t="str">
        <f t="shared" si="60"/>
        <v>169</v>
      </c>
      <c r="E3838" s="3">
        <v>3000</v>
      </c>
    </row>
    <row r="3839" spans="1:5" ht="14.5" x14ac:dyDescent="0.4">
      <c r="A3839" s="2" t="s">
        <v>33</v>
      </c>
      <c r="B3839" s="2" t="s">
        <v>204</v>
      </c>
      <c r="C3839" s="2" t="s">
        <v>205</v>
      </c>
      <c r="D3839" s="34" t="str">
        <f t="shared" si="60"/>
        <v>169</v>
      </c>
      <c r="E3839" s="3">
        <v>16.8</v>
      </c>
    </row>
    <row r="3840" spans="1:5" ht="14.5" x14ac:dyDescent="0.4">
      <c r="A3840" s="2" t="s">
        <v>4</v>
      </c>
      <c r="B3840" s="2" t="s">
        <v>448</v>
      </c>
      <c r="C3840" s="2" t="s">
        <v>449</v>
      </c>
      <c r="D3840" s="34" t="str">
        <f t="shared" si="60"/>
        <v>152</v>
      </c>
      <c r="E3840" s="3">
        <v>65215.3</v>
      </c>
    </row>
    <row r="3841" spans="1:5" ht="14.5" x14ac:dyDescent="0.4">
      <c r="A3841" s="2" t="s">
        <v>7</v>
      </c>
      <c r="B3841" s="2" t="s">
        <v>448</v>
      </c>
      <c r="C3841" s="2" t="s">
        <v>449</v>
      </c>
      <c r="D3841" s="34" t="str">
        <f t="shared" si="60"/>
        <v>152</v>
      </c>
      <c r="E3841" s="3">
        <v>66751.8</v>
      </c>
    </row>
    <row r="3842" spans="1:5" ht="14.5" x14ac:dyDescent="0.4">
      <c r="A3842" s="2" t="s">
        <v>8</v>
      </c>
      <c r="B3842" s="2" t="s">
        <v>448</v>
      </c>
      <c r="C3842" s="2" t="s">
        <v>449</v>
      </c>
      <c r="D3842" s="34" t="str">
        <f t="shared" si="60"/>
        <v>152</v>
      </c>
      <c r="E3842" s="3">
        <v>68141.899999999994</v>
      </c>
    </row>
    <row r="3843" spans="1:5" ht="14.5" x14ac:dyDescent="0.4">
      <c r="A3843" s="2" t="s">
        <v>9</v>
      </c>
      <c r="B3843" s="2" t="s">
        <v>448</v>
      </c>
      <c r="C3843" s="2" t="s">
        <v>449</v>
      </c>
      <c r="D3843" s="34" t="str">
        <f t="shared" si="60"/>
        <v>152</v>
      </c>
      <c r="E3843" s="3">
        <v>37925.699999999997</v>
      </c>
    </row>
    <row r="3844" spans="1:5" ht="14.5" x14ac:dyDescent="0.4">
      <c r="A3844" s="2" t="s">
        <v>10</v>
      </c>
      <c r="B3844" s="2" t="s">
        <v>448</v>
      </c>
      <c r="C3844" s="2" t="s">
        <v>449</v>
      </c>
      <c r="D3844" s="34" t="str">
        <f t="shared" si="60"/>
        <v>152</v>
      </c>
      <c r="E3844" s="3">
        <v>65925.5</v>
      </c>
    </row>
    <row r="3845" spans="1:5" ht="14.5" x14ac:dyDescent="0.4">
      <c r="A3845" s="2" t="s">
        <v>11</v>
      </c>
      <c r="B3845" s="2" t="s">
        <v>448</v>
      </c>
      <c r="C3845" s="2" t="s">
        <v>449</v>
      </c>
      <c r="D3845" s="34" t="str">
        <f t="shared" si="60"/>
        <v>152</v>
      </c>
      <c r="E3845" s="3">
        <v>62289.599999999999</v>
      </c>
    </row>
    <row r="3846" spans="1:5" ht="14.5" x14ac:dyDescent="0.4">
      <c r="A3846" s="2" t="s">
        <v>12</v>
      </c>
      <c r="B3846" s="2" t="s">
        <v>448</v>
      </c>
      <c r="C3846" s="2" t="s">
        <v>449</v>
      </c>
      <c r="D3846" s="34" t="str">
        <f t="shared" si="60"/>
        <v>152</v>
      </c>
      <c r="E3846" s="3">
        <v>61519.7</v>
      </c>
    </row>
    <row r="3847" spans="1:5" ht="14.5" x14ac:dyDescent="0.4">
      <c r="A3847" s="2" t="s">
        <v>13</v>
      </c>
      <c r="B3847" s="2" t="s">
        <v>448</v>
      </c>
      <c r="C3847" s="2" t="s">
        <v>449</v>
      </c>
      <c r="D3847" s="34" t="str">
        <f t="shared" si="60"/>
        <v>152</v>
      </c>
      <c r="E3847" s="3">
        <v>65753.899999999994</v>
      </c>
    </row>
    <row r="3848" spans="1:5" ht="14.5" x14ac:dyDescent="0.4">
      <c r="A3848" s="2" t="s">
        <v>14</v>
      </c>
      <c r="B3848" s="2" t="s">
        <v>448</v>
      </c>
      <c r="C3848" s="2" t="s">
        <v>449</v>
      </c>
      <c r="D3848" s="34" t="str">
        <f t="shared" si="60"/>
        <v>152</v>
      </c>
      <c r="E3848" s="3">
        <v>67354.399999999994</v>
      </c>
    </row>
    <row r="3849" spans="1:5" ht="14.5" x14ac:dyDescent="0.4">
      <c r="A3849" s="2" t="s">
        <v>15</v>
      </c>
      <c r="B3849" s="2" t="s">
        <v>448</v>
      </c>
      <c r="C3849" s="2" t="s">
        <v>449</v>
      </c>
      <c r="D3849" s="34" t="str">
        <f t="shared" si="60"/>
        <v>152</v>
      </c>
      <c r="E3849" s="3">
        <v>69622.7</v>
      </c>
    </row>
    <row r="3850" spans="1:5" ht="14.5" x14ac:dyDescent="0.4">
      <c r="A3850" s="2" t="s">
        <v>16</v>
      </c>
      <c r="B3850" s="2" t="s">
        <v>448</v>
      </c>
      <c r="C3850" s="2" t="s">
        <v>449</v>
      </c>
      <c r="D3850" s="34" t="str">
        <f t="shared" si="60"/>
        <v>152</v>
      </c>
      <c r="E3850" s="3">
        <v>69242.5</v>
      </c>
    </row>
    <row r="3851" spans="1:5" ht="14.5" x14ac:dyDescent="0.4">
      <c r="A3851" s="2" t="s">
        <v>17</v>
      </c>
      <c r="B3851" s="2" t="s">
        <v>448</v>
      </c>
      <c r="C3851" s="2" t="s">
        <v>449</v>
      </c>
      <c r="D3851" s="34" t="str">
        <f t="shared" si="60"/>
        <v>152</v>
      </c>
      <c r="E3851" s="3">
        <v>64759.5</v>
      </c>
    </row>
    <row r="3852" spans="1:5" ht="14.5" x14ac:dyDescent="0.4">
      <c r="A3852" s="2" t="s">
        <v>18</v>
      </c>
      <c r="B3852" s="2" t="s">
        <v>448</v>
      </c>
      <c r="C3852" s="2" t="s">
        <v>449</v>
      </c>
      <c r="D3852" s="34" t="str">
        <f t="shared" si="60"/>
        <v>152</v>
      </c>
      <c r="E3852" s="3">
        <v>63696.800000000003</v>
      </c>
    </row>
    <row r="3853" spans="1:5" ht="14.5" x14ac:dyDescent="0.4">
      <c r="A3853" s="2" t="s">
        <v>19</v>
      </c>
      <c r="B3853" s="2" t="s">
        <v>448</v>
      </c>
      <c r="C3853" s="2" t="s">
        <v>449</v>
      </c>
      <c r="D3853" s="34" t="str">
        <f t="shared" si="60"/>
        <v>152</v>
      </c>
      <c r="E3853" s="3">
        <v>64849.7</v>
      </c>
    </row>
    <row r="3854" spans="1:5" ht="14.5" x14ac:dyDescent="0.4">
      <c r="A3854" s="2" t="s">
        <v>20</v>
      </c>
      <c r="B3854" s="2" t="s">
        <v>448</v>
      </c>
      <c r="C3854" s="2" t="s">
        <v>449</v>
      </c>
      <c r="D3854" s="34" t="str">
        <f t="shared" si="60"/>
        <v>152</v>
      </c>
      <c r="E3854" s="3">
        <v>61193.3</v>
      </c>
    </row>
    <row r="3855" spans="1:5" ht="14.5" x14ac:dyDescent="0.4">
      <c r="A3855" s="2" t="s">
        <v>21</v>
      </c>
      <c r="B3855" s="2" t="s">
        <v>448</v>
      </c>
      <c r="C3855" s="2" t="s">
        <v>449</v>
      </c>
      <c r="D3855" s="34" t="str">
        <f t="shared" si="60"/>
        <v>152</v>
      </c>
      <c r="E3855" s="3">
        <v>66096.100000000006</v>
      </c>
    </row>
    <row r="3856" spans="1:5" ht="14.5" x14ac:dyDescent="0.4">
      <c r="A3856" s="2" t="s">
        <v>22</v>
      </c>
      <c r="B3856" s="2" t="s">
        <v>448</v>
      </c>
      <c r="C3856" s="2" t="s">
        <v>449</v>
      </c>
      <c r="D3856" s="34" t="str">
        <f t="shared" si="60"/>
        <v>152</v>
      </c>
      <c r="E3856" s="3">
        <v>70990.899999999994</v>
      </c>
    </row>
    <row r="3857" spans="1:5" ht="14.5" x14ac:dyDescent="0.4">
      <c r="A3857" s="2" t="s">
        <v>23</v>
      </c>
      <c r="B3857" s="2" t="s">
        <v>448</v>
      </c>
      <c r="C3857" s="2" t="s">
        <v>449</v>
      </c>
      <c r="D3857" s="34" t="str">
        <f t="shared" si="60"/>
        <v>152</v>
      </c>
      <c r="E3857" s="3">
        <v>53172.4</v>
      </c>
    </row>
    <row r="3858" spans="1:5" ht="14.5" x14ac:dyDescent="0.4">
      <c r="A3858" s="2" t="s">
        <v>24</v>
      </c>
      <c r="B3858" s="2" t="s">
        <v>448</v>
      </c>
      <c r="C3858" s="2" t="s">
        <v>449</v>
      </c>
      <c r="D3858" s="34" t="str">
        <f t="shared" si="60"/>
        <v>152</v>
      </c>
      <c r="E3858" s="3">
        <v>47422.9</v>
      </c>
    </row>
    <row r="3859" spans="1:5" ht="14.5" x14ac:dyDescent="0.4">
      <c r="A3859" s="2" t="s">
        <v>25</v>
      </c>
      <c r="B3859" s="2" t="s">
        <v>448</v>
      </c>
      <c r="C3859" s="2" t="s">
        <v>449</v>
      </c>
      <c r="D3859" s="34" t="str">
        <f t="shared" si="60"/>
        <v>152</v>
      </c>
      <c r="E3859" s="3">
        <v>49227.4</v>
      </c>
    </row>
    <row r="3860" spans="1:5" ht="14.5" x14ac:dyDescent="0.4">
      <c r="A3860" s="2" t="s">
        <v>26</v>
      </c>
      <c r="B3860" s="2" t="s">
        <v>448</v>
      </c>
      <c r="C3860" s="2" t="s">
        <v>449</v>
      </c>
      <c r="D3860" s="34" t="str">
        <f t="shared" si="60"/>
        <v>152</v>
      </c>
      <c r="E3860" s="3">
        <v>46230.7</v>
      </c>
    </row>
    <row r="3861" spans="1:5" ht="14.5" x14ac:dyDescent="0.4">
      <c r="A3861" s="2" t="s">
        <v>27</v>
      </c>
      <c r="B3861" s="2" t="s">
        <v>448</v>
      </c>
      <c r="C3861" s="2" t="s">
        <v>449</v>
      </c>
      <c r="D3861" s="34" t="str">
        <f t="shared" si="60"/>
        <v>152</v>
      </c>
      <c r="E3861" s="3">
        <v>46907.8</v>
      </c>
    </row>
    <row r="3862" spans="1:5" ht="14.5" x14ac:dyDescent="0.4">
      <c r="A3862" s="2" t="s">
        <v>28</v>
      </c>
      <c r="B3862" s="2" t="s">
        <v>448</v>
      </c>
      <c r="C3862" s="2" t="s">
        <v>449</v>
      </c>
      <c r="D3862" s="34" t="str">
        <f t="shared" si="60"/>
        <v>152</v>
      </c>
      <c r="E3862" s="3">
        <v>47273.599999999999</v>
      </c>
    </row>
    <row r="3863" spans="1:5" ht="14.5" x14ac:dyDescent="0.4">
      <c r="A3863" s="2" t="s">
        <v>29</v>
      </c>
      <c r="B3863" s="2" t="s">
        <v>448</v>
      </c>
      <c r="C3863" s="2" t="s">
        <v>449</v>
      </c>
      <c r="D3863" s="34" t="str">
        <f t="shared" si="60"/>
        <v>152</v>
      </c>
      <c r="E3863" s="3">
        <v>47677.7</v>
      </c>
    </row>
    <row r="3864" spans="1:5" ht="14.5" x14ac:dyDescent="0.4">
      <c r="A3864" s="2" t="s">
        <v>30</v>
      </c>
      <c r="B3864" s="2" t="s">
        <v>448</v>
      </c>
      <c r="C3864" s="2" t="s">
        <v>449</v>
      </c>
      <c r="D3864" s="34" t="str">
        <f t="shared" si="60"/>
        <v>152</v>
      </c>
      <c r="E3864" s="3">
        <v>48451.199999999997</v>
      </c>
    </row>
    <row r="3865" spans="1:5" ht="14.5" x14ac:dyDescent="0.4">
      <c r="A3865" s="2" t="s">
        <v>31</v>
      </c>
      <c r="B3865" s="2" t="s">
        <v>448</v>
      </c>
      <c r="C3865" s="2" t="s">
        <v>449</v>
      </c>
      <c r="D3865" s="34" t="str">
        <f t="shared" si="60"/>
        <v>152</v>
      </c>
      <c r="E3865" s="3">
        <v>43399.4</v>
      </c>
    </row>
    <row r="3866" spans="1:5" ht="14.5" x14ac:dyDescent="0.4">
      <c r="A3866" s="2" t="s">
        <v>32</v>
      </c>
      <c r="B3866" s="2" t="s">
        <v>448</v>
      </c>
      <c r="C3866" s="2" t="s">
        <v>449</v>
      </c>
      <c r="D3866" s="34" t="str">
        <f t="shared" si="60"/>
        <v>152</v>
      </c>
      <c r="E3866" s="3">
        <v>44392.1</v>
      </c>
    </row>
    <row r="3867" spans="1:5" ht="14.5" x14ac:dyDescent="0.4">
      <c r="A3867" s="2" t="s">
        <v>33</v>
      </c>
      <c r="B3867" s="2" t="s">
        <v>448</v>
      </c>
      <c r="C3867" s="2" t="s">
        <v>449</v>
      </c>
      <c r="D3867" s="34" t="str">
        <f t="shared" si="60"/>
        <v>152</v>
      </c>
      <c r="E3867" s="3">
        <v>44131.1</v>
      </c>
    </row>
    <row r="3868" spans="1:5" ht="14.5" x14ac:dyDescent="0.4">
      <c r="A3868" s="2" t="s">
        <v>34</v>
      </c>
      <c r="B3868" s="2" t="s">
        <v>448</v>
      </c>
      <c r="C3868" s="2" t="s">
        <v>449</v>
      </c>
      <c r="D3868" s="34" t="str">
        <f t="shared" si="60"/>
        <v>152</v>
      </c>
      <c r="E3868" s="3">
        <v>44339.7</v>
      </c>
    </row>
    <row r="3869" spans="1:5" ht="14.5" x14ac:dyDescent="0.4">
      <c r="A3869" s="2" t="s">
        <v>35</v>
      </c>
      <c r="B3869" s="2" t="s">
        <v>448</v>
      </c>
      <c r="C3869" s="2" t="s">
        <v>449</v>
      </c>
      <c r="D3869" s="34" t="str">
        <f t="shared" si="60"/>
        <v>152</v>
      </c>
      <c r="E3869" s="3">
        <v>45766.6</v>
      </c>
    </row>
  </sheetData>
  <autoFilter ref="A1:E3869"/>
  <phoneticPr fontId="3" type="noConversion"/>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Z5297"/>
  <sheetViews>
    <sheetView workbookViewId="0">
      <selection activeCell="J72" sqref="J72"/>
    </sheetView>
  </sheetViews>
  <sheetFormatPr defaultColWidth="8.7265625" defaultRowHeight="14" x14ac:dyDescent="0.25"/>
  <cols>
    <col min="6" max="6" width="13.90625" style="59" bestFit="1" customWidth="1"/>
  </cols>
  <sheetData>
    <row r="1" spans="1:26" x14ac:dyDescent="0.25">
      <c r="A1" t="s">
        <v>2516</v>
      </c>
      <c r="B1" t="s">
        <v>753</v>
      </c>
      <c r="C1" t="s">
        <v>2083</v>
      </c>
      <c r="D1" t="s">
        <v>2517</v>
      </c>
      <c r="E1" t="s">
        <v>2518</v>
      </c>
      <c r="F1" s="59" t="s">
        <v>2519</v>
      </c>
      <c r="G1" t="s">
        <v>2520</v>
      </c>
      <c r="H1" t="s">
        <v>2521</v>
      </c>
      <c r="I1" t="s">
        <v>2522</v>
      </c>
      <c r="J1" t="s">
        <v>2523</v>
      </c>
      <c r="K1" s="60" t="s">
        <v>462</v>
      </c>
      <c r="L1" s="60" t="s">
        <v>1808</v>
      </c>
      <c r="M1" t="s">
        <v>2524</v>
      </c>
      <c r="N1" t="s">
        <v>2525</v>
      </c>
      <c r="O1" t="s">
        <v>2526</v>
      </c>
      <c r="P1" t="s">
        <v>2527</v>
      </c>
      <c r="Q1" t="s">
        <v>2528</v>
      </c>
      <c r="R1" t="s">
        <v>2529</v>
      </c>
      <c r="S1" t="s">
        <v>2530</v>
      </c>
      <c r="T1" t="s">
        <v>2531</v>
      </c>
      <c r="U1" t="s">
        <v>2532</v>
      </c>
      <c r="V1" t="s">
        <v>2533</v>
      </c>
      <c r="W1" t="s">
        <v>2534</v>
      </c>
      <c r="X1" t="s">
        <v>2535</v>
      </c>
    </row>
    <row r="2" spans="1:26" hidden="1" x14ac:dyDescent="0.25">
      <c r="A2">
        <v>20230630</v>
      </c>
      <c r="B2">
        <v>42965764</v>
      </c>
      <c r="C2" t="s">
        <v>2536</v>
      </c>
      <c r="D2">
        <v>2158784</v>
      </c>
      <c r="E2" t="s">
        <v>2537</v>
      </c>
      <c r="F2" s="59">
        <v>266</v>
      </c>
      <c r="G2">
        <v>266</v>
      </c>
      <c r="H2" t="s">
        <v>2538</v>
      </c>
      <c r="I2" t="s">
        <v>2539</v>
      </c>
      <c r="J2" t="s">
        <v>2320</v>
      </c>
      <c r="K2" t="s">
        <v>2321</v>
      </c>
      <c r="L2" t="s">
        <v>2318</v>
      </c>
      <c r="M2" t="s">
        <v>2540</v>
      </c>
      <c r="N2" t="s">
        <v>2541</v>
      </c>
      <c r="O2" t="s">
        <v>2542</v>
      </c>
      <c r="P2" t="s">
        <v>2543</v>
      </c>
      <c r="Q2" t="s">
        <v>2544</v>
      </c>
      <c r="R2" t="s">
        <v>2545</v>
      </c>
      <c r="S2" t="s">
        <v>2546</v>
      </c>
      <c r="T2">
        <v>0</v>
      </c>
      <c r="U2" t="s">
        <v>838</v>
      </c>
      <c r="V2" t="s">
        <v>2547</v>
      </c>
      <c r="W2" t="s">
        <v>838</v>
      </c>
      <c r="X2" t="s">
        <v>2548</v>
      </c>
      <c r="Y2" t="str">
        <f>L2&amp;J2&amp;K2</f>
        <v>上海耳序信息技术有限公司-四部上海拍拍贷金融信息服务有限公司信息流</v>
      </c>
      <c r="Z2" t="e">
        <f>VLOOKUP(Y:Y,[1]Sheet1!N:N,1,0)</f>
        <v>#N/A</v>
      </c>
    </row>
    <row r="3" spans="1:26" hidden="1" x14ac:dyDescent="0.25">
      <c r="A3">
        <v>20230630</v>
      </c>
      <c r="B3">
        <v>47953361</v>
      </c>
      <c r="C3" t="s">
        <v>2549</v>
      </c>
      <c r="D3">
        <v>2167551</v>
      </c>
      <c r="E3" t="s">
        <v>2550</v>
      </c>
      <c r="F3" s="59">
        <v>307.42</v>
      </c>
      <c r="G3">
        <v>307.42</v>
      </c>
      <c r="H3" t="s">
        <v>2538</v>
      </c>
      <c r="I3" t="s">
        <v>2551</v>
      </c>
      <c r="J3" t="s">
        <v>2332</v>
      </c>
      <c r="K3" t="s">
        <v>2321</v>
      </c>
      <c r="L3" t="s">
        <v>2333</v>
      </c>
      <c r="M3" t="s">
        <v>2552</v>
      </c>
      <c r="N3" t="s">
        <v>2553</v>
      </c>
      <c r="O3" t="s">
        <v>2542</v>
      </c>
      <c r="P3" t="s">
        <v>2543</v>
      </c>
      <c r="Q3" t="s">
        <v>2544</v>
      </c>
      <c r="R3" t="s">
        <v>2554</v>
      </c>
      <c r="S3" t="s">
        <v>2546</v>
      </c>
      <c r="T3">
        <v>0</v>
      </c>
      <c r="U3" t="s">
        <v>2555</v>
      </c>
      <c r="V3" t="s">
        <v>2556</v>
      </c>
      <c r="W3" t="s">
        <v>2555</v>
      </c>
      <c r="X3" t="s">
        <v>2556</v>
      </c>
      <c r="Y3" t="str">
        <f t="shared" ref="Y3:Y66" si="0">L3&amp;J3&amp;K3</f>
        <v>北京爱奇艺科技有限公司-百度北京爱奇艺科技有限公司信息流</v>
      </c>
      <c r="Z3" t="e">
        <f>VLOOKUP(Y:Y,[1]Sheet1!N:N,1,0)</f>
        <v>#N/A</v>
      </c>
    </row>
    <row r="4" spans="1:26" hidden="1" x14ac:dyDescent="0.25">
      <c r="A4">
        <v>20230630</v>
      </c>
      <c r="B4">
        <v>40548298</v>
      </c>
      <c r="C4" t="s">
        <v>2557</v>
      </c>
      <c r="D4">
        <v>2130054</v>
      </c>
      <c r="E4" t="s">
        <v>2558</v>
      </c>
      <c r="F4" s="59">
        <v>2429.52</v>
      </c>
      <c r="G4">
        <v>1967.18</v>
      </c>
      <c r="H4" t="s">
        <v>2559</v>
      </c>
      <c r="I4" t="s">
        <v>2560</v>
      </c>
      <c r="J4" t="s">
        <v>2350</v>
      </c>
      <c r="K4" t="s">
        <v>711</v>
      </c>
      <c r="L4" t="s">
        <v>2350</v>
      </c>
      <c r="M4" t="s">
        <v>2561</v>
      </c>
      <c r="N4" t="s">
        <v>2562</v>
      </c>
      <c r="O4" t="s">
        <v>2542</v>
      </c>
      <c r="P4" t="s">
        <v>2543</v>
      </c>
      <c r="Q4" t="s">
        <v>2544</v>
      </c>
      <c r="R4" t="s">
        <v>2563</v>
      </c>
      <c r="S4" t="s">
        <v>2546</v>
      </c>
      <c r="T4">
        <v>16720.399000000001</v>
      </c>
      <c r="U4" t="s">
        <v>1891</v>
      </c>
      <c r="V4" t="s">
        <v>2564</v>
      </c>
      <c r="W4" t="s">
        <v>1891</v>
      </c>
      <c r="X4" t="s">
        <v>2564</v>
      </c>
      <c r="Y4" t="str">
        <f t="shared" si="0"/>
        <v>深圳尚米网络技术有限公司深圳尚米网络技术有限公司CPC</v>
      </c>
      <c r="Z4" t="e">
        <f>VLOOKUP(Y:Y,[1]Sheet1!N:N,1,0)</f>
        <v>#N/A</v>
      </c>
    </row>
    <row r="5" spans="1:26" hidden="1" x14ac:dyDescent="0.25">
      <c r="A5">
        <v>20230630</v>
      </c>
      <c r="B5">
        <v>42965750</v>
      </c>
      <c r="C5" t="s">
        <v>2565</v>
      </c>
      <c r="D5">
        <v>2165227</v>
      </c>
      <c r="E5" t="s">
        <v>2566</v>
      </c>
      <c r="F5" s="59">
        <v>101.29</v>
      </c>
      <c r="G5">
        <v>75.03</v>
      </c>
      <c r="H5" t="s">
        <v>2538</v>
      </c>
      <c r="I5" t="s">
        <v>2551</v>
      </c>
      <c r="J5" t="s">
        <v>2320</v>
      </c>
      <c r="K5" t="s">
        <v>2321</v>
      </c>
      <c r="L5" t="s">
        <v>2318</v>
      </c>
      <c r="M5" t="s">
        <v>2540</v>
      </c>
      <c r="N5" t="s">
        <v>2541</v>
      </c>
      <c r="O5" t="s">
        <v>2542</v>
      </c>
      <c r="P5" t="s">
        <v>2543</v>
      </c>
      <c r="Q5" t="s">
        <v>2544</v>
      </c>
      <c r="R5" t="s">
        <v>2545</v>
      </c>
      <c r="S5" t="s">
        <v>2546</v>
      </c>
      <c r="T5">
        <v>0</v>
      </c>
      <c r="U5" t="s">
        <v>838</v>
      </c>
      <c r="V5" t="s">
        <v>2547</v>
      </c>
      <c r="W5" t="s">
        <v>838</v>
      </c>
      <c r="X5" t="s">
        <v>2548</v>
      </c>
      <c r="Y5" t="str">
        <f t="shared" si="0"/>
        <v>上海耳序信息技术有限公司-四部上海拍拍贷金融信息服务有限公司信息流</v>
      </c>
      <c r="Z5" t="e">
        <f>VLOOKUP(Y:Y,[1]Sheet1!N:N,1,0)</f>
        <v>#N/A</v>
      </c>
    </row>
    <row r="6" spans="1:26" hidden="1" x14ac:dyDescent="0.25">
      <c r="A6">
        <v>20230630</v>
      </c>
      <c r="B6">
        <v>46808299</v>
      </c>
      <c r="C6" t="s">
        <v>2567</v>
      </c>
      <c r="D6">
        <v>2159765</v>
      </c>
      <c r="E6" t="s">
        <v>2568</v>
      </c>
      <c r="F6" s="59">
        <v>84.78</v>
      </c>
      <c r="G6">
        <v>64.72</v>
      </c>
      <c r="H6" t="s">
        <v>2538</v>
      </c>
      <c r="I6" t="s">
        <v>2551</v>
      </c>
      <c r="J6" t="s">
        <v>2375</v>
      </c>
      <c r="K6" t="s">
        <v>2321</v>
      </c>
      <c r="L6" t="s">
        <v>2277</v>
      </c>
      <c r="M6" t="s">
        <v>2569</v>
      </c>
      <c r="O6" t="s">
        <v>2542</v>
      </c>
      <c r="P6" t="s">
        <v>2543</v>
      </c>
      <c r="Q6" t="s">
        <v>2544</v>
      </c>
      <c r="R6" t="s">
        <v>2570</v>
      </c>
      <c r="S6" t="s">
        <v>2546</v>
      </c>
      <c r="T6">
        <v>0</v>
      </c>
      <c r="U6" t="s">
        <v>2571</v>
      </c>
      <c r="V6" t="s">
        <v>2572</v>
      </c>
      <c r="W6" t="s">
        <v>2571</v>
      </c>
      <c r="X6" t="s">
        <v>2572</v>
      </c>
      <c r="Y6" t="str">
        <f t="shared" si="0"/>
        <v>酷得少年（天津）文化传播有限公司-1北京酷得少年科技有限公司信息流</v>
      </c>
      <c r="Z6" t="e">
        <f>VLOOKUP(Y:Y,[1]Sheet1!N:N,1,0)</f>
        <v>#N/A</v>
      </c>
    </row>
    <row r="7" spans="1:26" hidden="1" x14ac:dyDescent="0.25">
      <c r="A7">
        <v>20230630</v>
      </c>
      <c r="B7">
        <v>47328039</v>
      </c>
      <c r="C7" t="s">
        <v>2573</v>
      </c>
      <c r="D7">
        <v>2185183</v>
      </c>
      <c r="E7" t="s">
        <v>2574</v>
      </c>
      <c r="F7" s="59">
        <v>1158.29</v>
      </c>
      <c r="G7">
        <v>877.49</v>
      </c>
      <c r="H7" t="s">
        <v>2538</v>
      </c>
      <c r="I7" t="s">
        <v>2539</v>
      </c>
      <c r="J7" t="s">
        <v>2575</v>
      </c>
      <c r="K7" t="s">
        <v>2321</v>
      </c>
      <c r="L7" t="s">
        <v>2344</v>
      </c>
      <c r="M7" t="s">
        <v>2576</v>
      </c>
      <c r="O7" t="s">
        <v>2542</v>
      </c>
      <c r="P7" t="s">
        <v>2543</v>
      </c>
      <c r="Q7" t="s">
        <v>2544</v>
      </c>
      <c r="R7" t="s">
        <v>2577</v>
      </c>
      <c r="S7" t="s">
        <v>2546</v>
      </c>
      <c r="T7">
        <v>0</v>
      </c>
      <c r="U7" t="s">
        <v>838</v>
      </c>
      <c r="V7" t="s">
        <v>2578</v>
      </c>
      <c r="W7" t="s">
        <v>838</v>
      </c>
      <c r="X7" t="s">
        <v>2578</v>
      </c>
      <c r="Y7" t="str">
        <f t="shared" si="0"/>
        <v>北京微财科技有限公司-数媒重庆市黑卡小额贷款有限公司信息流</v>
      </c>
      <c r="Z7" t="e">
        <f>VLOOKUP(Y:Y,[1]Sheet1!N:N,1,0)</f>
        <v>#N/A</v>
      </c>
    </row>
    <row r="8" spans="1:26" hidden="1" x14ac:dyDescent="0.25">
      <c r="A8">
        <v>20230630</v>
      </c>
      <c r="B8">
        <v>36470871</v>
      </c>
      <c r="C8" t="s">
        <v>2579</v>
      </c>
      <c r="D8">
        <v>2158492</v>
      </c>
      <c r="E8" t="s">
        <v>2580</v>
      </c>
      <c r="F8" s="59">
        <v>5125.08</v>
      </c>
      <c r="G8">
        <v>4306.67</v>
      </c>
      <c r="H8" t="s">
        <v>2559</v>
      </c>
      <c r="I8" t="s">
        <v>2560</v>
      </c>
      <c r="J8" t="s">
        <v>2330</v>
      </c>
      <c r="K8" t="s">
        <v>711</v>
      </c>
      <c r="L8" t="s">
        <v>2329</v>
      </c>
      <c r="M8" t="s">
        <v>2581</v>
      </c>
      <c r="N8" t="s">
        <v>2582</v>
      </c>
      <c r="O8" t="s">
        <v>2542</v>
      </c>
      <c r="P8" t="s">
        <v>2543</v>
      </c>
      <c r="Q8" t="s">
        <v>2544</v>
      </c>
      <c r="R8" t="s">
        <v>2583</v>
      </c>
      <c r="S8" t="s">
        <v>2546</v>
      </c>
      <c r="T8">
        <v>24735.954000000002</v>
      </c>
      <c r="U8" t="s">
        <v>2584</v>
      </c>
      <c r="V8" t="s">
        <v>2585</v>
      </c>
      <c r="W8" t="s">
        <v>2584</v>
      </c>
      <c r="X8" t="s">
        <v>2585</v>
      </c>
      <c r="Y8" t="str">
        <f t="shared" si="0"/>
        <v>成都哈拜网络科技有限公司-数字媒体事业部上海哈啰普惠科技有限公司CPC</v>
      </c>
      <c r="Z8" t="e">
        <f>VLOOKUP(Y:Y,[1]Sheet1!N:N,1,0)</f>
        <v>#N/A</v>
      </c>
    </row>
    <row r="9" spans="1:26" hidden="1" x14ac:dyDescent="0.25">
      <c r="A9">
        <v>20230630</v>
      </c>
      <c r="B9">
        <v>39122181</v>
      </c>
      <c r="C9" t="s">
        <v>2586</v>
      </c>
      <c r="D9">
        <v>2117410</v>
      </c>
      <c r="E9" t="s">
        <v>2587</v>
      </c>
      <c r="F9" s="59">
        <v>3056.81</v>
      </c>
      <c r="G9">
        <v>0</v>
      </c>
      <c r="H9" t="s">
        <v>2538</v>
      </c>
      <c r="I9" t="s">
        <v>2539</v>
      </c>
      <c r="J9" t="s">
        <v>2353</v>
      </c>
      <c r="K9" t="s">
        <v>2321</v>
      </c>
      <c r="L9" t="s">
        <v>326</v>
      </c>
      <c r="M9" t="s">
        <v>2588</v>
      </c>
      <c r="N9" t="s">
        <v>2589</v>
      </c>
      <c r="O9" t="s">
        <v>2542</v>
      </c>
      <c r="P9" t="s">
        <v>2543</v>
      </c>
      <c r="Q9" t="s">
        <v>2544</v>
      </c>
      <c r="R9" t="s">
        <v>2570</v>
      </c>
      <c r="S9" t="s">
        <v>2546</v>
      </c>
      <c r="T9">
        <v>0</v>
      </c>
      <c r="U9" t="s">
        <v>2571</v>
      </c>
      <c r="V9" t="s">
        <v>2572</v>
      </c>
      <c r="W9" t="s">
        <v>1891</v>
      </c>
      <c r="X9" t="s">
        <v>2564</v>
      </c>
      <c r="Y9" t="str">
        <f t="shared" si="0"/>
        <v>网易有道信息技术（北京）有限公司网易(杭州)网络有限公司信息流</v>
      </c>
      <c r="Z9" t="e">
        <f>VLOOKUP(Y:Y,[1]Sheet1!N:N,1,0)</f>
        <v>#N/A</v>
      </c>
    </row>
    <row r="10" spans="1:26" hidden="1" x14ac:dyDescent="0.25">
      <c r="A10">
        <v>20230630</v>
      </c>
      <c r="B10">
        <v>40168764</v>
      </c>
      <c r="C10" t="s">
        <v>2590</v>
      </c>
      <c r="D10">
        <v>2158492</v>
      </c>
      <c r="E10" t="s">
        <v>2580</v>
      </c>
      <c r="F10" s="59">
        <v>1041.01</v>
      </c>
      <c r="G10">
        <v>874.72</v>
      </c>
      <c r="H10" t="s">
        <v>2559</v>
      </c>
      <c r="I10" t="s">
        <v>2560</v>
      </c>
      <c r="J10" t="s">
        <v>2330</v>
      </c>
      <c r="K10" t="s">
        <v>711</v>
      </c>
      <c r="L10" t="s">
        <v>2329</v>
      </c>
      <c r="M10" t="s">
        <v>2581</v>
      </c>
      <c r="N10" t="s">
        <v>2582</v>
      </c>
      <c r="O10" t="s">
        <v>2542</v>
      </c>
      <c r="P10" t="s">
        <v>2543</v>
      </c>
      <c r="Q10" t="s">
        <v>2544</v>
      </c>
      <c r="R10" t="s">
        <v>2583</v>
      </c>
      <c r="S10" t="s">
        <v>2546</v>
      </c>
      <c r="T10">
        <v>5344.4210000000003</v>
      </c>
      <c r="U10" t="s">
        <v>2584</v>
      </c>
      <c r="V10" t="s">
        <v>2585</v>
      </c>
      <c r="W10" t="s">
        <v>2584</v>
      </c>
      <c r="X10" t="s">
        <v>2585</v>
      </c>
      <c r="Y10" t="str">
        <f t="shared" si="0"/>
        <v>成都哈拜网络科技有限公司-数字媒体事业部上海哈啰普惠科技有限公司CPC</v>
      </c>
      <c r="Z10" t="e">
        <f>VLOOKUP(Y:Y,[1]Sheet1!N:N,1,0)</f>
        <v>#N/A</v>
      </c>
    </row>
    <row r="11" spans="1:26" hidden="1" x14ac:dyDescent="0.25">
      <c r="A11">
        <v>20230630</v>
      </c>
      <c r="B11">
        <v>43097988</v>
      </c>
      <c r="C11" t="s">
        <v>2591</v>
      </c>
      <c r="D11">
        <v>2118167</v>
      </c>
      <c r="E11" t="s">
        <v>2592</v>
      </c>
      <c r="F11" s="59">
        <v>32.380000000000003</v>
      </c>
      <c r="G11">
        <v>0</v>
      </c>
      <c r="H11" t="s">
        <v>2538</v>
      </c>
      <c r="I11" t="s">
        <v>2551</v>
      </c>
      <c r="J11" t="s">
        <v>554</v>
      </c>
      <c r="K11" t="s">
        <v>2321</v>
      </c>
      <c r="L11" t="s">
        <v>2370</v>
      </c>
      <c r="M11" t="s">
        <v>2593</v>
      </c>
      <c r="N11" t="s">
        <v>2594</v>
      </c>
      <c r="O11" t="s">
        <v>2542</v>
      </c>
      <c r="P11" t="s">
        <v>2543</v>
      </c>
      <c r="Q11" t="s">
        <v>2544</v>
      </c>
      <c r="R11" t="s">
        <v>2595</v>
      </c>
      <c r="S11" t="s">
        <v>2546</v>
      </c>
      <c r="T11">
        <v>0</v>
      </c>
      <c r="U11" t="s">
        <v>2555</v>
      </c>
      <c r="V11" t="s">
        <v>2596</v>
      </c>
      <c r="W11" t="s">
        <v>2555</v>
      </c>
      <c r="X11" t="s">
        <v>2596</v>
      </c>
      <c r="Y11" t="str">
        <f t="shared" si="0"/>
        <v>薯一薯二文化传媒（上海）有限公司行吟信息科技(上海)有限公司信息流</v>
      </c>
      <c r="Z11" t="e">
        <f>VLOOKUP(Y:Y,[1]Sheet1!N:N,1,0)</f>
        <v>#N/A</v>
      </c>
    </row>
    <row r="12" spans="1:26" hidden="1" x14ac:dyDescent="0.25">
      <c r="A12">
        <v>20230630</v>
      </c>
      <c r="B12">
        <v>48386094</v>
      </c>
      <c r="C12" t="s">
        <v>2597</v>
      </c>
      <c r="D12">
        <v>2158492</v>
      </c>
      <c r="E12" t="s">
        <v>2580</v>
      </c>
      <c r="F12" s="59">
        <v>729.07</v>
      </c>
      <c r="G12">
        <v>612.65</v>
      </c>
      <c r="H12" t="s">
        <v>2559</v>
      </c>
      <c r="I12" t="s">
        <v>2560</v>
      </c>
      <c r="J12" t="s">
        <v>2330</v>
      </c>
      <c r="K12" t="s">
        <v>711</v>
      </c>
      <c r="L12" t="s">
        <v>2329</v>
      </c>
      <c r="M12" t="s">
        <v>2581</v>
      </c>
      <c r="N12" t="s">
        <v>2582</v>
      </c>
      <c r="O12" t="s">
        <v>2542</v>
      </c>
      <c r="P12" t="s">
        <v>2543</v>
      </c>
      <c r="Q12" t="s">
        <v>2544</v>
      </c>
      <c r="R12" t="s">
        <v>2583</v>
      </c>
      <c r="S12" t="s">
        <v>2546</v>
      </c>
      <c r="T12">
        <v>75730.559999999998</v>
      </c>
      <c r="U12" t="s">
        <v>2598</v>
      </c>
      <c r="V12" t="s">
        <v>2599</v>
      </c>
      <c r="W12" t="s">
        <v>2584</v>
      </c>
      <c r="X12" t="s">
        <v>2585</v>
      </c>
      <c r="Y12" t="str">
        <f t="shared" si="0"/>
        <v>成都哈拜网络科技有限公司-数字媒体事业部上海哈啰普惠科技有限公司CPC</v>
      </c>
      <c r="Z12" t="e">
        <f>VLOOKUP(Y:Y,[1]Sheet1!N:N,1,0)</f>
        <v>#N/A</v>
      </c>
    </row>
    <row r="13" spans="1:26" hidden="1" x14ac:dyDescent="0.25">
      <c r="A13">
        <v>20230630</v>
      </c>
      <c r="B13">
        <v>48413840</v>
      </c>
      <c r="C13" t="s">
        <v>2600</v>
      </c>
      <c r="D13">
        <v>2118167</v>
      </c>
      <c r="E13" t="s">
        <v>2592</v>
      </c>
      <c r="F13" s="59">
        <v>87.51</v>
      </c>
      <c r="G13">
        <v>0</v>
      </c>
      <c r="H13" t="s">
        <v>2538</v>
      </c>
      <c r="I13" t="s">
        <v>2539</v>
      </c>
      <c r="J13" t="s">
        <v>554</v>
      </c>
      <c r="K13" t="s">
        <v>2321</v>
      </c>
      <c r="L13" t="s">
        <v>2370</v>
      </c>
      <c r="M13" t="s">
        <v>2593</v>
      </c>
      <c r="N13" t="s">
        <v>2594</v>
      </c>
      <c r="O13" t="s">
        <v>2542</v>
      </c>
      <c r="P13" t="s">
        <v>2543</v>
      </c>
      <c r="Q13" t="s">
        <v>2544</v>
      </c>
      <c r="R13" t="s">
        <v>2595</v>
      </c>
      <c r="S13" t="s">
        <v>2546</v>
      </c>
      <c r="T13">
        <v>0</v>
      </c>
      <c r="U13" t="s">
        <v>2555</v>
      </c>
      <c r="V13" t="s">
        <v>2596</v>
      </c>
      <c r="W13" t="s">
        <v>2555</v>
      </c>
      <c r="X13" t="s">
        <v>2596</v>
      </c>
      <c r="Y13" t="str">
        <f t="shared" si="0"/>
        <v>薯一薯二文化传媒（上海）有限公司行吟信息科技(上海)有限公司信息流</v>
      </c>
      <c r="Z13" t="e">
        <f>VLOOKUP(Y:Y,[1]Sheet1!N:N,1,0)</f>
        <v>#N/A</v>
      </c>
    </row>
    <row r="14" spans="1:26" hidden="1" x14ac:dyDescent="0.25">
      <c r="A14">
        <v>20230630</v>
      </c>
      <c r="B14">
        <v>29522757</v>
      </c>
      <c r="C14" t="s">
        <v>2601</v>
      </c>
      <c r="D14">
        <v>2130054</v>
      </c>
      <c r="E14" t="s">
        <v>2558</v>
      </c>
      <c r="F14" s="59">
        <v>2876.79</v>
      </c>
      <c r="G14">
        <v>2329.31</v>
      </c>
      <c r="H14" t="s">
        <v>2559</v>
      </c>
      <c r="I14" t="s">
        <v>2560</v>
      </c>
      <c r="J14" t="s">
        <v>2350</v>
      </c>
      <c r="K14" t="s">
        <v>711</v>
      </c>
      <c r="L14" t="s">
        <v>2350</v>
      </c>
      <c r="M14" t="s">
        <v>2561</v>
      </c>
      <c r="N14" t="s">
        <v>2562</v>
      </c>
      <c r="O14" t="s">
        <v>2542</v>
      </c>
      <c r="P14" t="s">
        <v>2543</v>
      </c>
      <c r="Q14" t="s">
        <v>2544</v>
      </c>
      <c r="R14" t="s">
        <v>2563</v>
      </c>
      <c r="S14" t="s">
        <v>2546</v>
      </c>
      <c r="T14">
        <v>8391.3080000000009</v>
      </c>
      <c r="U14" t="s">
        <v>1891</v>
      </c>
      <c r="V14" t="s">
        <v>2602</v>
      </c>
      <c r="W14" t="s">
        <v>1891</v>
      </c>
      <c r="X14" t="s">
        <v>2564</v>
      </c>
      <c r="Y14" t="str">
        <f t="shared" si="0"/>
        <v>深圳尚米网络技术有限公司深圳尚米网络技术有限公司CPC</v>
      </c>
      <c r="Z14" t="e">
        <f>VLOOKUP(Y:Y,[1]Sheet1!N:N,1,0)</f>
        <v>#N/A</v>
      </c>
    </row>
    <row r="15" spans="1:26" hidden="1" x14ac:dyDescent="0.25">
      <c r="A15">
        <v>20230630</v>
      </c>
      <c r="B15">
        <v>29768622</v>
      </c>
      <c r="C15" t="s">
        <v>2603</v>
      </c>
      <c r="D15">
        <v>2130054</v>
      </c>
      <c r="E15" t="s">
        <v>2558</v>
      </c>
      <c r="F15" s="59">
        <v>2575.27</v>
      </c>
      <c r="G15">
        <v>2085.16</v>
      </c>
      <c r="H15" t="s">
        <v>2559</v>
      </c>
      <c r="I15" t="s">
        <v>2560</v>
      </c>
      <c r="J15" t="s">
        <v>2350</v>
      </c>
      <c r="K15" t="s">
        <v>711</v>
      </c>
      <c r="L15" t="s">
        <v>2350</v>
      </c>
      <c r="M15" t="s">
        <v>2561</v>
      </c>
      <c r="N15" t="s">
        <v>2562</v>
      </c>
      <c r="O15" t="s">
        <v>2542</v>
      </c>
      <c r="P15" t="s">
        <v>2543</v>
      </c>
      <c r="Q15" t="s">
        <v>2544</v>
      </c>
      <c r="R15" t="s">
        <v>2563</v>
      </c>
      <c r="S15" t="s">
        <v>2546</v>
      </c>
      <c r="T15">
        <v>14396.937</v>
      </c>
      <c r="U15" t="s">
        <v>1891</v>
      </c>
      <c r="V15" t="s">
        <v>2564</v>
      </c>
      <c r="W15" t="s">
        <v>1891</v>
      </c>
      <c r="X15" t="s">
        <v>2564</v>
      </c>
      <c r="Y15" t="str">
        <f t="shared" si="0"/>
        <v>深圳尚米网络技术有限公司深圳尚米网络技术有限公司CPC</v>
      </c>
      <c r="Z15" t="e">
        <f>VLOOKUP(Y:Y,[1]Sheet1!N:N,1,0)</f>
        <v>#N/A</v>
      </c>
    </row>
    <row r="16" spans="1:26" hidden="1" x14ac:dyDescent="0.25">
      <c r="A16">
        <v>20230630</v>
      </c>
      <c r="B16">
        <v>31849475</v>
      </c>
      <c r="C16" t="s">
        <v>2604</v>
      </c>
      <c r="D16">
        <v>2158492</v>
      </c>
      <c r="E16" t="s">
        <v>2580</v>
      </c>
      <c r="F16" s="59">
        <v>4142.01</v>
      </c>
      <c r="G16">
        <v>3480.43</v>
      </c>
      <c r="H16" t="s">
        <v>2559</v>
      </c>
      <c r="I16" t="s">
        <v>2560</v>
      </c>
      <c r="J16" t="s">
        <v>2330</v>
      </c>
      <c r="K16" t="s">
        <v>711</v>
      </c>
      <c r="L16" t="s">
        <v>2329</v>
      </c>
      <c r="M16" t="s">
        <v>2581</v>
      </c>
      <c r="N16" t="s">
        <v>2582</v>
      </c>
      <c r="O16" t="s">
        <v>2542</v>
      </c>
      <c r="P16" t="s">
        <v>2543</v>
      </c>
      <c r="Q16" t="s">
        <v>2544</v>
      </c>
      <c r="R16" t="s">
        <v>2583</v>
      </c>
      <c r="S16" t="s">
        <v>2546</v>
      </c>
      <c r="T16">
        <v>8786.1039999999994</v>
      </c>
      <c r="U16" t="s">
        <v>2584</v>
      </c>
      <c r="V16" t="s">
        <v>2585</v>
      </c>
      <c r="W16" t="s">
        <v>2584</v>
      </c>
      <c r="X16" t="s">
        <v>2585</v>
      </c>
      <c r="Y16" t="str">
        <f t="shared" si="0"/>
        <v>成都哈拜网络科技有限公司-数字媒体事业部上海哈啰普惠科技有限公司CPC</v>
      </c>
      <c r="Z16" t="e">
        <f>VLOOKUP(Y:Y,[1]Sheet1!N:N,1,0)</f>
        <v>#N/A</v>
      </c>
    </row>
    <row r="17" spans="1:26" hidden="1" x14ac:dyDescent="0.25">
      <c r="A17">
        <v>20230630</v>
      </c>
      <c r="B17">
        <v>39122211</v>
      </c>
      <c r="C17" t="s">
        <v>2605</v>
      </c>
      <c r="D17">
        <v>2117410</v>
      </c>
      <c r="E17" t="s">
        <v>2587</v>
      </c>
      <c r="F17" s="59">
        <v>7127.55</v>
      </c>
      <c r="G17">
        <v>0</v>
      </c>
      <c r="H17" t="s">
        <v>2538</v>
      </c>
      <c r="I17" t="s">
        <v>2551</v>
      </c>
      <c r="J17" t="s">
        <v>2353</v>
      </c>
      <c r="K17" t="s">
        <v>2321</v>
      </c>
      <c r="L17" t="s">
        <v>326</v>
      </c>
      <c r="M17" t="s">
        <v>2588</v>
      </c>
      <c r="N17" t="s">
        <v>2589</v>
      </c>
      <c r="O17" t="s">
        <v>2542</v>
      </c>
      <c r="P17" t="s">
        <v>2543</v>
      </c>
      <c r="Q17" t="s">
        <v>2544</v>
      </c>
      <c r="R17" t="s">
        <v>2570</v>
      </c>
      <c r="S17" t="s">
        <v>2546</v>
      </c>
      <c r="T17">
        <v>0</v>
      </c>
      <c r="U17" t="s">
        <v>2571</v>
      </c>
      <c r="V17" t="s">
        <v>2572</v>
      </c>
      <c r="W17" t="s">
        <v>1891</v>
      </c>
      <c r="X17" t="s">
        <v>2564</v>
      </c>
      <c r="Y17" t="str">
        <f t="shared" si="0"/>
        <v>网易有道信息技术（北京）有限公司网易(杭州)网络有限公司信息流</v>
      </c>
      <c r="Z17" t="e">
        <f>VLOOKUP(Y:Y,[1]Sheet1!N:N,1,0)</f>
        <v>#N/A</v>
      </c>
    </row>
    <row r="18" spans="1:26" hidden="1" x14ac:dyDescent="0.25">
      <c r="A18">
        <v>20230630</v>
      </c>
      <c r="B18">
        <v>41276538</v>
      </c>
      <c r="C18" t="s">
        <v>2606</v>
      </c>
      <c r="D18">
        <v>2158492</v>
      </c>
      <c r="E18" t="s">
        <v>2580</v>
      </c>
      <c r="F18" s="59">
        <v>637.35</v>
      </c>
      <c r="G18">
        <v>535.52</v>
      </c>
      <c r="H18" t="s">
        <v>2559</v>
      </c>
      <c r="I18" t="s">
        <v>2560</v>
      </c>
      <c r="J18" t="s">
        <v>2330</v>
      </c>
      <c r="K18" t="s">
        <v>711</v>
      </c>
      <c r="L18" t="s">
        <v>2329</v>
      </c>
      <c r="M18" t="s">
        <v>2581</v>
      </c>
      <c r="N18" t="s">
        <v>2582</v>
      </c>
      <c r="O18" t="s">
        <v>2542</v>
      </c>
      <c r="P18" t="s">
        <v>2543</v>
      </c>
      <c r="Q18" t="s">
        <v>2544</v>
      </c>
      <c r="R18" t="s">
        <v>2583</v>
      </c>
      <c r="S18" t="s">
        <v>2546</v>
      </c>
      <c r="T18">
        <v>19025.913</v>
      </c>
      <c r="U18" t="s">
        <v>2584</v>
      </c>
      <c r="V18" t="s">
        <v>2585</v>
      </c>
      <c r="W18" t="s">
        <v>2584</v>
      </c>
      <c r="X18" t="s">
        <v>2585</v>
      </c>
      <c r="Y18" t="str">
        <f t="shared" si="0"/>
        <v>成都哈拜网络科技有限公司-数字媒体事业部上海哈啰普惠科技有限公司CPC</v>
      </c>
      <c r="Z18" t="e">
        <f>VLOOKUP(Y:Y,[1]Sheet1!N:N,1,0)</f>
        <v>#N/A</v>
      </c>
    </row>
    <row r="19" spans="1:26" hidden="1" x14ac:dyDescent="0.25">
      <c r="A19">
        <v>20230630</v>
      </c>
      <c r="B19">
        <v>47953348</v>
      </c>
      <c r="C19" t="s">
        <v>2607</v>
      </c>
      <c r="D19">
        <v>2189969</v>
      </c>
      <c r="E19" t="s">
        <v>2608</v>
      </c>
      <c r="F19" s="59">
        <v>380.07</v>
      </c>
      <c r="G19">
        <v>271.48</v>
      </c>
      <c r="H19" t="s">
        <v>2538</v>
      </c>
      <c r="I19" t="s">
        <v>2551</v>
      </c>
      <c r="J19" t="s">
        <v>2332</v>
      </c>
      <c r="K19" t="s">
        <v>2321</v>
      </c>
      <c r="L19" t="s">
        <v>2333</v>
      </c>
      <c r="M19" t="s">
        <v>2552</v>
      </c>
      <c r="N19" t="s">
        <v>2553</v>
      </c>
      <c r="O19" t="s">
        <v>2542</v>
      </c>
      <c r="P19" t="s">
        <v>2543</v>
      </c>
      <c r="Q19" t="s">
        <v>2544</v>
      </c>
      <c r="R19" t="s">
        <v>2554</v>
      </c>
      <c r="S19" t="s">
        <v>2546</v>
      </c>
      <c r="T19">
        <v>0</v>
      </c>
      <c r="U19" t="s">
        <v>2555</v>
      </c>
      <c r="V19" t="s">
        <v>2556</v>
      </c>
      <c r="W19" t="s">
        <v>2555</v>
      </c>
      <c r="X19" t="s">
        <v>2556</v>
      </c>
      <c r="Y19" t="str">
        <f t="shared" si="0"/>
        <v>北京爱奇艺科技有限公司-百度北京爱奇艺科技有限公司信息流</v>
      </c>
      <c r="Z19" t="e">
        <f>VLOOKUP(Y:Y,[1]Sheet1!N:N,1,0)</f>
        <v>#N/A</v>
      </c>
    </row>
    <row r="20" spans="1:26" hidden="1" x14ac:dyDescent="0.25">
      <c r="A20">
        <v>20230630</v>
      </c>
      <c r="B20">
        <v>27382539</v>
      </c>
      <c r="C20" t="s">
        <v>2609</v>
      </c>
      <c r="D20">
        <v>2172257</v>
      </c>
      <c r="E20" t="s">
        <v>2610</v>
      </c>
      <c r="F20" s="59">
        <v>6048.96</v>
      </c>
      <c r="G20">
        <v>4800.6899999999996</v>
      </c>
      <c r="H20" t="s">
        <v>2559</v>
      </c>
      <c r="I20" t="s">
        <v>2560</v>
      </c>
      <c r="J20" t="s">
        <v>292</v>
      </c>
      <c r="K20" t="s">
        <v>711</v>
      </c>
      <c r="L20" t="s">
        <v>574</v>
      </c>
      <c r="M20" t="s">
        <v>2611</v>
      </c>
      <c r="N20" t="s">
        <v>2612</v>
      </c>
      <c r="O20" t="s">
        <v>2542</v>
      </c>
      <c r="P20" t="s">
        <v>2543</v>
      </c>
      <c r="Q20" t="s">
        <v>2544</v>
      </c>
      <c r="R20" t="s">
        <v>2613</v>
      </c>
      <c r="S20" t="s">
        <v>2546</v>
      </c>
      <c r="T20">
        <v>101783.986</v>
      </c>
      <c r="U20" t="s">
        <v>2614</v>
      </c>
      <c r="V20" t="s">
        <v>2615</v>
      </c>
      <c r="W20" t="s">
        <v>2614</v>
      </c>
      <c r="X20" t="s">
        <v>2615</v>
      </c>
      <c r="Y20" t="str">
        <f t="shared" si="0"/>
        <v>广州荔湾品唯信息服务有限公司广州唯品会电子商务有限公司CPC</v>
      </c>
      <c r="Z20" t="e">
        <f>VLOOKUP(Y:Y,[1]Sheet1!N:N,1,0)</f>
        <v>#N/A</v>
      </c>
    </row>
    <row r="21" spans="1:26" hidden="1" x14ac:dyDescent="0.25">
      <c r="A21">
        <v>20230630</v>
      </c>
      <c r="B21">
        <v>40548287</v>
      </c>
      <c r="C21" t="s">
        <v>2616</v>
      </c>
      <c r="D21">
        <v>2130054</v>
      </c>
      <c r="E21" t="s">
        <v>2558</v>
      </c>
      <c r="F21" s="59">
        <v>1073.55</v>
      </c>
      <c r="G21">
        <v>869.21</v>
      </c>
      <c r="H21" t="s">
        <v>2559</v>
      </c>
      <c r="I21" t="s">
        <v>2560</v>
      </c>
      <c r="J21" t="s">
        <v>2350</v>
      </c>
      <c r="K21" t="s">
        <v>711</v>
      </c>
      <c r="L21" t="s">
        <v>2350</v>
      </c>
      <c r="M21" t="s">
        <v>2561</v>
      </c>
      <c r="N21" t="s">
        <v>2562</v>
      </c>
      <c r="O21" t="s">
        <v>2542</v>
      </c>
      <c r="P21" t="s">
        <v>2543</v>
      </c>
      <c r="Q21" t="s">
        <v>2544</v>
      </c>
      <c r="R21" t="s">
        <v>2563</v>
      </c>
      <c r="S21" t="s">
        <v>2546</v>
      </c>
      <c r="T21">
        <v>4116.9179999999997</v>
      </c>
      <c r="U21" t="s">
        <v>1891</v>
      </c>
      <c r="V21" t="s">
        <v>2564</v>
      </c>
      <c r="W21" t="s">
        <v>1891</v>
      </c>
      <c r="X21" t="s">
        <v>2564</v>
      </c>
      <c r="Y21" t="str">
        <f t="shared" si="0"/>
        <v>深圳尚米网络技术有限公司深圳尚米网络技术有限公司CPC</v>
      </c>
      <c r="Z21" t="e">
        <f>VLOOKUP(Y:Y,[1]Sheet1!N:N,1,0)</f>
        <v>#N/A</v>
      </c>
    </row>
    <row r="22" spans="1:26" hidden="1" x14ac:dyDescent="0.25">
      <c r="A22">
        <v>20230630</v>
      </c>
      <c r="B22">
        <v>40728885</v>
      </c>
      <c r="C22" t="s">
        <v>2617</v>
      </c>
      <c r="D22">
        <v>2118167</v>
      </c>
      <c r="E22" t="s">
        <v>2592</v>
      </c>
      <c r="F22" s="59">
        <v>3143.33</v>
      </c>
      <c r="G22">
        <v>0</v>
      </c>
      <c r="H22" t="s">
        <v>2538</v>
      </c>
      <c r="I22" t="s">
        <v>2539</v>
      </c>
      <c r="J22" t="s">
        <v>554</v>
      </c>
      <c r="K22" t="s">
        <v>2321</v>
      </c>
      <c r="L22" t="s">
        <v>2370</v>
      </c>
      <c r="M22" t="s">
        <v>2593</v>
      </c>
      <c r="N22" t="s">
        <v>2594</v>
      </c>
      <c r="O22" t="s">
        <v>2542</v>
      </c>
      <c r="P22" t="s">
        <v>2543</v>
      </c>
      <c r="Q22" t="s">
        <v>2544</v>
      </c>
      <c r="R22" t="s">
        <v>2595</v>
      </c>
      <c r="S22" t="s">
        <v>2546</v>
      </c>
      <c r="T22">
        <v>0</v>
      </c>
      <c r="U22" t="s">
        <v>2555</v>
      </c>
      <c r="V22" t="s">
        <v>2596</v>
      </c>
      <c r="W22" t="s">
        <v>2555</v>
      </c>
      <c r="X22" t="s">
        <v>2596</v>
      </c>
      <c r="Y22" t="str">
        <f t="shared" si="0"/>
        <v>薯一薯二文化传媒（上海）有限公司行吟信息科技(上海)有限公司信息流</v>
      </c>
      <c r="Z22" t="e">
        <f>VLOOKUP(Y:Y,[1]Sheet1!N:N,1,0)</f>
        <v>#N/A</v>
      </c>
    </row>
    <row r="23" spans="1:26" hidden="1" x14ac:dyDescent="0.25">
      <c r="A23">
        <v>20230630</v>
      </c>
      <c r="B23">
        <v>42594504</v>
      </c>
      <c r="C23" t="s">
        <v>2618</v>
      </c>
      <c r="D23">
        <v>2130054</v>
      </c>
      <c r="E23" t="s">
        <v>2558</v>
      </c>
      <c r="F23" s="59">
        <v>2594.88</v>
      </c>
      <c r="G23">
        <v>2101.0500000000002</v>
      </c>
      <c r="H23" t="s">
        <v>2559</v>
      </c>
      <c r="I23" t="s">
        <v>2560</v>
      </c>
      <c r="J23" t="s">
        <v>2350</v>
      </c>
      <c r="K23" t="s">
        <v>711</v>
      </c>
      <c r="L23" t="s">
        <v>2350</v>
      </c>
      <c r="M23" t="s">
        <v>2561</v>
      </c>
      <c r="N23" t="s">
        <v>2562</v>
      </c>
      <c r="O23" t="s">
        <v>2542</v>
      </c>
      <c r="P23" t="s">
        <v>2543</v>
      </c>
      <c r="Q23" t="s">
        <v>2544</v>
      </c>
      <c r="R23" t="s">
        <v>2563</v>
      </c>
      <c r="S23" t="s">
        <v>2546</v>
      </c>
      <c r="T23">
        <v>7905.1880000000001</v>
      </c>
      <c r="U23" t="s">
        <v>1891</v>
      </c>
      <c r="V23" t="s">
        <v>2564</v>
      </c>
      <c r="W23" t="s">
        <v>1891</v>
      </c>
      <c r="X23" t="s">
        <v>2564</v>
      </c>
      <c r="Y23" t="str">
        <f t="shared" si="0"/>
        <v>深圳尚米网络技术有限公司深圳尚米网络技术有限公司CPC</v>
      </c>
      <c r="Z23" t="e">
        <f>VLOOKUP(Y:Y,[1]Sheet1!N:N,1,0)</f>
        <v>#N/A</v>
      </c>
    </row>
    <row r="24" spans="1:26" hidden="1" x14ac:dyDescent="0.25">
      <c r="A24">
        <v>20230630</v>
      </c>
      <c r="B24">
        <v>42965759</v>
      </c>
      <c r="C24" t="s">
        <v>2619</v>
      </c>
      <c r="D24">
        <v>2165227</v>
      </c>
      <c r="E24" t="s">
        <v>2566</v>
      </c>
      <c r="F24" s="59">
        <v>32.479999999999997</v>
      </c>
      <c r="G24">
        <v>24.06</v>
      </c>
      <c r="H24" t="s">
        <v>2538</v>
      </c>
      <c r="I24" t="s">
        <v>2551</v>
      </c>
      <c r="J24" t="s">
        <v>2320</v>
      </c>
      <c r="K24" t="s">
        <v>2321</v>
      </c>
      <c r="L24" t="s">
        <v>2318</v>
      </c>
      <c r="M24" t="s">
        <v>2540</v>
      </c>
      <c r="N24" t="s">
        <v>2541</v>
      </c>
      <c r="O24" t="s">
        <v>2542</v>
      </c>
      <c r="P24" t="s">
        <v>2543</v>
      </c>
      <c r="Q24" t="s">
        <v>2544</v>
      </c>
      <c r="R24" t="s">
        <v>2545</v>
      </c>
      <c r="S24" t="s">
        <v>2546</v>
      </c>
      <c r="T24">
        <v>0</v>
      </c>
      <c r="U24" t="s">
        <v>838</v>
      </c>
      <c r="V24" t="s">
        <v>2547</v>
      </c>
      <c r="W24" t="s">
        <v>838</v>
      </c>
      <c r="X24" t="s">
        <v>2548</v>
      </c>
      <c r="Y24" t="str">
        <f t="shared" si="0"/>
        <v>上海耳序信息技术有限公司-四部上海拍拍贷金融信息服务有限公司信息流</v>
      </c>
      <c r="Z24" t="e">
        <f>VLOOKUP(Y:Y,[1]Sheet1!N:N,1,0)</f>
        <v>#N/A</v>
      </c>
    </row>
    <row r="25" spans="1:26" hidden="1" x14ac:dyDescent="0.25">
      <c r="A25">
        <v>20230630</v>
      </c>
      <c r="B25">
        <v>44739316</v>
      </c>
      <c r="C25" t="s">
        <v>2620</v>
      </c>
      <c r="D25">
        <v>2118167</v>
      </c>
      <c r="E25" t="s">
        <v>2592</v>
      </c>
      <c r="F25" s="59">
        <v>232.58</v>
      </c>
      <c r="G25">
        <v>0</v>
      </c>
      <c r="H25" t="s">
        <v>2538</v>
      </c>
      <c r="I25" t="s">
        <v>2539</v>
      </c>
      <c r="J25" t="s">
        <v>554</v>
      </c>
      <c r="K25" t="s">
        <v>2321</v>
      </c>
      <c r="L25" t="s">
        <v>2370</v>
      </c>
      <c r="M25" t="s">
        <v>2593</v>
      </c>
      <c r="N25" t="s">
        <v>2594</v>
      </c>
      <c r="O25" t="s">
        <v>2542</v>
      </c>
      <c r="P25" t="s">
        <v>2543</v>
      </c>
      <c r="Q25" t="s">
        <v>2544</v>
      </c>
      <c r="R25" t="s">
        <v>2595</v>
      </c>
      <c r="S25" t="s">
        <v>2546</v>
      </c>
      <c r="T25">
        <v>0</v>
      </c>
      <c r="U25" t="s">
        <v>2555</v>
      </c>
      <c r="V25" t="s">
        <v>2596</v>
      </c>
      <c r="W25" t="s">
        <v>2555</v>
      </c>
      <c r="X25" t="s">
        <v>2596</v>
      </c>
      <c r="Y25" t="str">
        <f t="shared" si="0"/>
        <v>薯一薯二文化传媒（上海）有限公司行吟信息科技(上海)有限公司信息流</v>
      </c>
      <c r="Z25" t="e">
        <f>VLOOKUP(Y:Y,[1]Sheet1!N:N,1,0)</f>
        <v>#N/A</v>
      </c>
    </row>
    <row r="26" spans="1:26" x14ac:dyDescent="0.25">
      <c r="A26">
        <v>20230630</v>
      </c>
      <c r="B26">
        <v>45336908</v>
      </c>
      <c r="C26" t="s">
        <v>2621</v>
      </c>
      <c r="D26">
        <v>2054669</v>
      </c>
      <c r="E26" t="s">
        <v>2622</v>
      </c>
      <c r="F26" s="59">
        <v>21.44</v>
      </c>
      <c r="G26">
        <v>15.88</v>
      </c>
      <c r="H26" t="s">
        <v>2538</v>
      </c>
      <c r="I26" t="s">
        <v>2551</v>
      </c>
      <c r="J26" t="s">
        <v>2352</v>
      </c>
      <c r="K26" t="s">
        <v>2321</v>
      </c>
      <c r="L26" t="s">
        <v>2351</v>
      </c>
      <c r="M26" t="s">
        <v>2623</v>
      </c>
      <c r="N26" t="s">
        <v>2624</v>
      </c>
      <c r="O26" t="s">
        <v>2542</v>
      </c>
      <c r="P26" t="s">
        <v>2543</v>
      </c>
      <c r="Q26" t="s">
        <v>2544</v>
      </c>
      <c r="R26" t="s">
        <v>2625</v>
      </c>
      <c r="S26" t="s">
        <v>2546</v>
      </c>
      <c r="T26">
        <v>0</v>
      </c>
      <c r="U26" t="s">
        <v>838</v>
      </c>
      <c r="V26" t="s">
        <v>2548</v>
      </c>
      <c r="W26" t="s">
        <v>838</v>
      </c>
      <c r="X26" t="s">
        <v>2548</v>
      </c>
      <c r="Y26" t="str">
        <f t="shared" si="0"/>
        <v>深圳市小赢普惠科技有限责任公司深圳市赢众通金融信息服务有限责任公司信息流</v>
      </c>
      <c r="Z26" t="e">
        <f>VLOOKUP(Y:Y,[1]Sheet1!N:N,1,0)</f>
        <v>#N/A</v>
      </c>
    </row>
    <row r="27" spans="1:26" hidden="1" x14ac:dyDescent="0.25">
      <c r="A27">
        <v>20230630</v>
      </c>
      <c r="B27">
        <v>48413778</v>
      </c>
      <c r="C27" t="s">
        <v>2626</v>
      </c>
      <c r="D27">
        <v>2118167</v>
      </c>
      <c r="E27" t="s">
        <v>2592</v>
      </c>
      <c r="F27" s="59">
        <v>9.18</v>
      </c>
      <c r="G27">
        <v>0</v>
      </c>
      <c r="H27" t="s">
        <v>2538</v>
      </c>
      <c r="I27" t="s">
        <v>2551</v>
      </c>
      <c r="J27" t="s">
        <v>554</v>
      </c>
      <c r="K27" t="s">
        <v>2321</v>
      </c>
      <c r="L27" t="s">
        <v>2370</v>
      </c>
      <c r="M27" t="s">
        <v>2593</v>
      </c>
      <c r="N27" t="s">
        <v>2594</v>
      </c>
      <c r="O27" t="s">
        <v>2542</v>
      </c>
      <c r="P27" t="s">
        <v>2543</v>
      </c>
      <c r="Q27" t="s">
        <v>2544</v>
      </c>
      <c r="R27" t="s">
        <v>2595</v>
      </c>
      <c r="S27" t="s">
        <v>2546</v>
      </c>
      <c r="T27">
        <v>0</v>
      </c>
      <c r="U27" t="s">
        <v>2555</v>
      </c>
      <c r="V27" t="s">
        <v>2596</v>
      </c>
      <c r="W27" t="s">
        <v>2555</v>
      </c>
      <c r="X27" t="s">
        <v>2596</v>
      </c>
      <c r="Y27" t="str">
        <f t="shared" si="0"/>
        <v>薯一薯二文化传媒（上海）有限公司行吟信息科技(上海)有限公司信息流</v>
      </c>
      <c r="Z27" t="e">
        <f>VLOOKUP(Y:Y,[1]Sheet1!N:N,1,0)</f>
        <v>#N/A</v>
      </c>
    </row>
    <row r="28" spans="1:26" hidden="1" x14ac:dyDescent="0.25">
      <c r="A28">
        <v>20230630</v>
      </c>
      <c r="B28">
        <v>38794049</v>
      </c>
      <c r="C28" t="s">
        <v>2627</v>
      </c>
      <c r="D28">
        <v>2172261</v>
      </c>
      <c r="E28" t="s">
        <v>2628</v>
      </c>
      <c r="F28" s="59">
        <v>147.18</v>
      </c>
      <c r="G28">
        <v>112.35</v>
      </c>
      <c r="H28" t="s">
        <v>2538</v>
      </c>
      <c r="I28" t="s">
        <v>2551</v>
      </c>
      <c r="J28" t="s">
        <v>292</v>
      </c>
      <c r="K28" t="s">
        <v>2321</v>
      </c>
      <c r="L28" t="s">
        <v>574</v>
      </c>
      <c r="M28" t="s">
        <v>2611</v>
      </c>
      <c r="N28" t="s">
        <v>2612</v>
      </c>
      <c r="O28" t="s">
        <v>2542</v>
      </c>
      <c r="P28" t="s">
        <v>2543</v>
      </c>
      <c r="Q28" t="s">
        <v>2544</v>
      </c>
      <c r="R28" t="s">
        <v>2613</v>
      </c>
      <c r="S28" t="s">
        <v>2546</v>
      </c>
      <c r="T28">
        <v>0</v>
      </c>
      <c r="U28" t="s">
        <v>2614</v>
      </c>
      <c r="V28" t="s">
        <v>2615</v>
      </c>
      <c r="W28" t="s">
        <v>2614</v>
      </c>
      <c r="X28" t="s">
        <v>2615</v>
      </c>
      <c r="Y28" t="str">
        <f t="shared" si="0"/>
        <v>广州荔湾品唯信息服务有限公司广州唯品会电子商务有限公司信息流</v>
      </c>
      <c r="Z28" t="e">
        <f>VLOOKUP(Y:Y,[1]Sheet1!N:N,1,0)</f>
        <v>#N/A</v>
      </c>
    </row>
    <row r="29" spans="1:26" hidden="1" x14ac:dyDescent="0.25">
      <c r="A29">
        <v>20230630</v>
      </c>
      <c r="B29">
        <v>40548313</v>
      </c>
      <c r="C29" t="s">
        <v>2629</v>
      </c>
      <c r="D29">
        <v>2130054</v>
      </c>
      <c r="E29" t="s">
        <v>2558</v>
      </c>
      <c r="F29" s="59">
        <v>2207.0300000000002</v>
      </c>
      <c r="G29">
        <v>1787.03</v>
      </c>
      <c r="H29" t="s">
        <v>2559</v>
      </c>
      <c r="I29" t="s">
        <v>2560</v>
      </c>
      <c r="J29" t="s">
        <v>2350</v>
      </c>
      <c r="K29" t="s">
        <v>711</v>
      </c>
      <c r="L29" t="s">
        <v>2350</v>
      </c>
      <c r="M29" t="s">
        <v>2561</v>
      </c>
      <c r="N29" t="s">
        <v>2562</v>
      </c>
      <c r="O29" t="s">
        <v>2542</v>
      </c>
      <c r="P29" t="s">
        <v>2543</v>
      </c>
      <c r="Q29" t="s">
        <v>2544</v>
      </c>
      <c r="R29" t="s">
        <v>2563</v>
      </c>
      <c r="S29" t="s">
        <v>2546</v>
      </c>
      <c r="T29">
        <v>6298.1610000000001</v>
      </c>
      <c r="U29" t="s">
        <v>1891</v>
      </c>
      <c r="V29" t="s">
        <v>2564</v>
      </c>
      <c r="W29" t="s">
        <v>1891</v>
      </c>
      <c r="X29" t="s">
        <v>2564</v>
      </c>
      <c r="Y29" t="str">
        <f t="shared" si="0"/>
        <v>深圳尚米网络技术有限公司深圳尚米网络技术有限公司CPC</v>
      </c>
      <c r="Z29" t="e">
        <f>VLOOKUP(Y:Y,[1]Sheet1!N:N,1,0)</f>
        <v>#N/A</v>
      </c>
    </row>
    <row r="30" spans="1:26" x14ac:dyDescent="0.25">
      <c r="A30">
        <v>20230630</v>
      </c>
      <c r="B30">
        <v>43094782</v>
      </c>
      <c r="C30" t="s">
        <v>2630</v>
      </c>
      <c r="D30">
        <v>2054669</v>
      </c>
      <c r="E30" t="s">
        <v>2622</v>
      </c>
      <c r="F30" s="59">
        <v>270.89</v>
      </c>
      <c r="G30">
        <v>200.66</v>
      </c>
      <c r="H30" t="s">
        <v>2538</v>
      </c>
      <c r="I30" t="s">
        <v>2539</v>
      </c>
      <c r="J30" t="s">
        <v>2352</v>
      </c>
      <c r="K30" t="s">
        <v>2321</v>
      </c>
      <c r="L30" t="s">
        <v>2351</v>
      </c>
      <c r="M30" t="s">
        <v>2623</v>
      </c>
      <c r="N30" t="s">
        <v>2624</v>
      </c>
      <c r="O30" t="s">
        <v>2542</v>
      </c>
      <c r="P30" t="s">
        <v>2543</v>
      </c>
      <c r="Q30" t="s">
        <v>2544</v>
      </c>
      <c r="R30" t="s">
        <v>2625</v>
      </c>
      <c r="S30" t="s">
        <v>2546</v>
      </c>
      <c r="T30">
        <v>0</v>
      </c>
      <c r="U30" t="s">
        <v>838</v>
      </c>
      <c r="V30" t="s">
        <v>2548</v>
      </c>
      <c r="W30" t="s">
        <v>838</v>
      </c>
      <c r="X30" t="s">
        <v>2548</v>
      </c>
      <c r="Y30" t="str">
        <f t="shared" si="0"/>
        <v>深圳市小赢普惠科技有限责任公司深圳市赢众通金融信息服务有限责任公司信息流</v>
      </c>
      <c r="Z30" t="e">
        <f>VLOOKUP(Y:Y,[1]Sheet1!N:N,1,0)</f>
        <v>#N/A</v>
      </c>
    </row>
    <row r="31" spans="1:26" hidden="1" x14ac:dyDescent="0.25">
      <c r="A31">
        <v>20230630</v>
      </c>
      <c r="B31">
        <v>45322956</v>
      </c>
      <c r="C31" t="s">
        <v>2631</v>
      </c>
      <c r="D31">
        <v>2172261</v>
      </c>
      <c r="E31" t="s">
        <v>2628</v>
      </c>
      <c r="F31" s="59">
        <v>344.1</v>
      </c>
      <c r="G31">
        <v>262.67</v>
      </c>
      <c r="H31" t="s">
        <v>2538</v>
      </c>
      <c r="I31" t="s">
        <v>2539</v>
      </c>
      <c r="J31" t="s">
        <v>292</v>
      </c>
      <c r="K31" t="s">
        <v>2321</v>
      </c>
      <c r="L31" t="s">
        <v>574</v>
      </c>
      <c r="M31" t="s">
        <v>2611</v>
      </c>
      <c r="N31" t="s">
        <v>2612</v>
      </c>
      <c r="O31" t="s">
        <v>2542</v>
      </c>
      <c r="P31" t="s">
        <v>2543</v>
      </c>
      <c r="Q31" t="s">
        <v>2544</v>
      </c>
      <c r="R31" t="s">
        <v>2613</v>
      </c>
      <c r="S31" t="s">
        <v>2546</v>
      </c>
      <c r="T31">
        <v>0</v>
      </c>
      <c r="U31" t="s">
        <v>2614</v>
      </c>
      <c r="V31" t="s">
        <v>2615</v>
      </c>
      <c r="W31" t="s">
        <v>2614</v>
      </c>
      <c r="X31" t="s">
        <v>2615</v>
      </c>
      <c r="Y31" t="str">
        <f t="shared" si="0"/>
        <v>广州荔湾品唯信息服务有限公司广州唯品会电子商务有限公司信息流</v>
      </c>
      <c r="Z31" t="e">
        <f>VLOOKUP(Y:Y,[1]Sheet1!N:N,1,0)</f>
        <v>#N/A</v>
      </c>
    </row>
    <row r="32" spans="1:26" hidden="1" x14ac:dyDescent="0.25">
      <c r="A32">
        <v>20230630</v>
      </c>
      <c r="B32">
        <v>47798436</v>
      </c>
      <c r="C32" t="s">
        <v>2632</v>
      </c>
      <c r="D32">
        <v>2169384</v>
      </c>
      <c r="E32" t="s">
        <v>2633</v>
      </c>
      <c r="F32" s="59">
        <v>23600.09</v>
      </c>
      <c r="G32">
        <v>17481.55</v>
      </c>
      <c r="H32" t="s">
        <v>2538</v>
      </c>
      <c r="I32" t="s">
        <v>2551</v>
      </c>
      <c r="J32" t="s">
        <v>296</v>
      </c>
      <c r="K32" t="s">
        <v>2321</v>
      </c>
      <c r="L32" t="s">
        <v>2334</v>
      </c>
      <c r="M32" t="s">
        <v>2634</v>
      </c>
      <c r="N32" t="s">
        <v>2635</v>
      </c>
      <c r="O32" t="s">
        <v>2542</v>
      </c>
      <c r="P32" t="s">
        <v>2543</v>
      </c>
      <c r="Q32" t="s">
        <v>2544</v>
      </c>
      <c r="R32" t="s">
        <v>2636</v>
      </c>
      <c r="S32" t="s">
        <v>2546</v>
      </c>
      <c r="T32">
        <v>0</v>
      </c>
      <c r="U32" t="s">
        <v>2584</v>
      </c>
      <c r="V32" t="s">
        <v>2637</v>
      </c>
      <c r="W32" t="s">
        <v>2584</v>
      </c>
      <c r="X32" t="s">
        <v>2637</v>
      </c>
      <c r="Y32" t="str">
        <f t="shared" si="0"/>
        <v>湖北车智汇传媒有限公司北京车之家信息技术有限公司信息流</v>
      </c>
      <c r="Z32" t="e">
        <f>VLOOKUP(Y:Y,[1]Sheet1!N:N,1,0)</f>
        <v>#N/A</v>
      </c>
    </row>
    <row r="33" spans="1:26" hidden="1" x14ac:dyDescent="0.25">
      <c r="A33">
        <v>20230630</v>
      </c>
      <c r="B33">
        <v>48413556</v>
      </c>
      <c r="C33" t="s">
        <v>2638</v>
      </c>
      <c r="D33">
        <v>2118167</v>
      </c>
      <c r="E33" t="s">
        <v>2592</v>
      </c>
      <c r="F33" s="59">
        <v>0.28999999999999998</v>
      </c>
      <c r="G33">
        <v>0</v>
      </c>
      <c r="H33" t="s">
        <v>2538</v>
      </c>
      <c r="I33" t="s">
        <v>2539</v>
      </c>
      <c r="J33" t="s">
        <v>554</v>
      </c>
      <c r="K33" t="s">
        <v>2321</v>
      </c>
      <c r="L33" t="s">
        <v>2370</v>
      </c>
      <c r="M33" t="s">
        <v>2593</v>
      </c>
      <c r="N33" t="s">
        <v>2594</v>
      </c>
      <c r="O33" t="s">
        <v>2542</v>
      </c>
      <c r="P33" t="s">
        <v>2543</v>
      </c>
      <c r="Q33" t="s">
        <v>2544</v>
      </c>
      <c r="R33" t="s">
        <v>2595</v>
      </c>
      <c r="S33" t="s">
        <v>2546</v>
      </c>
      <c r="T33">
        <v>0</v>
      </c>
      <c r="U33" t="s">
        <v>2555</v>
      </c>
      <c r="V33" t="s">
        <v>2596</v>
      </c>
      <c r="W33" t="s">
        <v>2555</v>
      </c>
      <c r="X33" t="s">
        <v>2596</v>
      </c>
      <c r="Y33" t="str">
        <f t="shared" si="0"/>
        <v>薯一薯二文化传媒（上海）有限公司行吟信息科技(上海)有限公司信息流</v>
      </c>
      <c r="Z33" t="e">
        <f>VLOOKUP(Y:Y,[1]Sheet1!N:N,1,0)</f>
        <v>#N/A</v>
      </c>
    </row>
    <row r="34" spans="1:26" hidden="1" x14ac:dyDescent="0.25">
      <c r="A34">
        <v>20230630</v>
      </c>
      <c r="B34">
        <v>48447565</v>
      </c>
      <c r="C34" t="s">
        <v>2639</v>
      </c>
      <c r="D34">
        <v>2199431</v>
      </c>
      <c r="E34" t="s">
        <v>2640</v>
      </c>
      <c r="F34" s="59">
        <v>5335.3</v>
      </c>
      <c r="G34">
        <v>4041.59</v>
      </c>
      <c r="H34" t="s">
        <v>2559</v>
      </c>
      <c r="I34" t="s">
        <v>2560</v>
      </c>
      <c r="J34" t="s">
        <v>392</v>
      </c>
      <c r="K34" t="s">
        <v>711</v>
      </c>
      <c r="L34" t="s">
        <v>392</v>
      </c>
      <c r="M34" t="s">
        <v>2641</v>
      </c>
      <c r="N34" t="s">
        <v>2642</v>
      </c>
      <c r="O34" t="s">
        <v>2542</v>
      </c>
      <c r="P34" t="s">
        <v>2543</v>
      </c>
      <c r="Q34" t="s">
        <v>2544</v>
      </c>
      <c r="R34" t="s">
        <v>2643</v>
      </c>
      <c r="S34" t="s">
        <v>2546</v>
      </c>
      <c r="T34">
        <v>20936.183000000001</v>
      </c>
      <c r="U34" t="s">
        <v>838</v>
      </c>
      <c r="V34" t="s">
        <v>2644</v>
      </c>
      <c r="W34" t="s">
        <v>838</v>
      </c>
      <c r="X34" t="s">
        <v>2548</v>
      </c>
      <c r="Y34" t="str">
        <f t="shared" si="0"/>
        <v>福州三六零网络小额贷款有限公司福州三六零网络小额贷款有限公司CPC</v>
      </c>
      <c r="Z34" t="e">
        <f>VLOOKUP(Y:Y,[1]Sheet1!N:N,1,0)</f>
        <v>#N/A</v>
      </c>
    </row>
    <row r="35" spans="1:26" hidden="1" x14ac:dyDescent="0.25">
      <c r="A35">
        <v>20230630</v>
      </c>
      <c r="B35">
        <v>30387904</v>
      </c>
      <c r="C35" t="s">
        <v>2645</v>
      </c>
      <c r="D35">
        <v>2130054</v>
      </c>
      <c r="E35" t="s">
        <v>2558</v>
      </c>
      <c r="F35" s="59">
        <v>1115.5999999999999</v>
      </c>
      <c r="G35">
        <v>903.28</v>
      </c>
      <c r="H35" t="s">
        <v>2559</v>
      </c>
      <c r="I35" t="s">
        <v>2560</v>
      </c>
      <c r="J35" t="s">
        <v>2350</v>
      </c>
      <c r="K35" t="s">
        <v>711</v>
      </c>
      <c r="L35" t="s">
        <v>2350</v>
      </c>
      <c r="M35" t="s">
        <v>2561</v>
      </c>
      <c r="N35" t="s">
        <v>2562</v>
      </c>
      <c r="O35" t="s">
        <v>2542</v>
      </c>
      <c r="P35" t="s">
        <v>2543</v>
      </c>
      <c r="Q35" t="s">
        <v>2544</v>
      </c>
      <c r="R35" t="s">
        <v>2563</v>
      </c>
      <c r="S35" t="s">
        <v>2546</v>
      </c>
      <c r="T35">
        <v>4823.424</v>
      </c>
      <c r="U35" t="s">
        <v>1891</v>
      </c>
      <c r="V35" t="s">
        <v>2564</v>
      </c>
      <c r="W35" t="s">
        <v>1891</v>
      </c>
      <c r="X35" t="s">
        <v>2564</v>
      </c>
      <c r="Y35" t="str">
        <f t="shared" si="0"/>
        <v>深圳尚米网络技术有限公司深圳尚米网络技术有限公司CPC</v>
      </c>
      <c r="Z35" t="e">
        <f>VLOOKUP(Y:Y,[1]Sheet1!N:N,1,0)</f>
        <v>#N/A</v>
      </c>
    </row>
    <row r="36" spans="1:26" hidden="1" x14ac:dyDescent="0.25">
      <c r="A36">
        <v>20230630</v>
      </c>
      <c r="B36">
        <v>32070458</v>
      </c>
      <c r="C36" t="s">
        <v>2646</v>
      </c>
      <c r="D36">
        <v>2158492</v>
      </c>
      <c r="E36" t="s">
        <v>2580</v>
      </c>
      <c r="F36" s="59">
        <v>710.84</v>
      </c>
      <c r="G36">
        <v>597.29</v>
      </c>
      <c r="H36" t="s">
        <v>2559</v>
      </c>
      <c r="I36" t="s">
        <v>2560</v>
      </c>
      <c r="J36" t="s">
        <v>2330</v>
      </c>
      <c r="K36" t="s">
        <v>711</v>
      </c>
      <c r="L36" t="s">
        <v>2329</v>
      </c>
      <c r="M36" t="s">
        <v>2581</v>
      </c>
      <c r="N36" t="s">
        <v>2582</v>
      </c>
      <c r="O36" t="s">
        <v>2542</v>
      </c>
      <c r="P36" t="s">
        <v>2543</v>
      </c>
      <c r="Q36" t="s">
        <v>2544</v>
      </c>
      <c r="R36" t="s">
        <v>2583</v>
      </c>
      <c r="S36" t="s">
        <v>2546</v>
      </c>
      <c r="T36">
        <v>12261.888000000001</v>
      </c>
      <c r="U36" t="s">
        <v>2584</v>
      </c>
      <c r="V36" t="s">
        <v>2585</v>
      </c>
      <c r="W36" t="s">
        <v>2584</v>
      </c>
      <c r="X36" t="s">
        <v>2585</v>
      </c>
      <c r="Y36" t="str">
        <f t="shared" si="0"/>
        <v>成都哈拜网络科技有限公司-数字媒体事业部上海哈啰普惠科技有限公司CPC</v>
      </c>
      <c r="Z36" t="e">
        <f>VLOOKUP(Y:Y,[1]Sheet1!N:N,1,0)</f>
        <v>#N/A</v>
      </c>
    </row>
    <row r="37" spans="1:26" hidden="1" x14ac:dyDescent="0.25">
      <c r="A37">
        <v>20230630</v>
      </c>
      <c r="B37">
        <v>47328011</v>
      </c>
      <c r="C37" t="s">
        <v>2647</v>
      </c>
      <c r="D37">
        <v>2185183</v>
      </c>
      <c r="E37" t="s">
        <v>2574</v>
      </c>
      <c r="F37" s="59">
        <v>641.11</v>
      </c>
      <c r="G37">
        <v>485.69</v>
      </c>
      <c r="H37" t="s">
        <v>2538</v>
      </c>
      <c r="I37" t="s">
        <v>2539</v>
      </c>
      <c r="J37" t="s">
        <v>2575</v>
      </c>
      <c r="K37" t="s">
        <v>2321</v>
      </c>
      <c r="L37" t="s">
        <v>2344</v>
      </c>
      <c r="M37" t="s">
        <v>2576</v>
      </c>
      <c r="O37" t="s">
        <v>2542</v>
      </c>
      <c r="P37" t="s">
        <v>2543</v>
      </c>
      <c r="Q37" t="s">
        <v>2544</v>
      </c>
      <c r="R37" t="s">
        <v>2577</v>
      </c>
      <c r="S37" t="s">
        <v>2546</v>
      </c>
      <c r="T37">
        <v>0</v>
      </c>
      <c r="U37" t="s">
        <v>838</v>
      </c>
      <c r="V37" t="s">
        <v>2578</v>
      </c>
      <c r="W37" t="s">
        <v>838</v>
      </c>
      <c r="X37" t="s">
        <v>2578</v>
      </c>
      <c r="Y37" t="str">
        <f t="shared" si="0"/>
        <v>北京微财科技有限公司-数媒重庆市黑卡小额贷款有限公司信息流</v>
      </c>
      <c r="Z37" t="e">
        <f>VLOOKUP(Y:Y,[1]Sheet1!N:N,1,0)</f>
        <v>#N/A</v>
      </c>
    </row>
    <row r="38" spans="1:26" hidden="1" x14ac:dyDescent="0.25">
      <c r="A38">
        <v>20230630</v>
      </c>
      <c r="B38">
        <v>48413693</v>
      </c>
      <c r="C38" t="s">
        <v>2648</v>
      </c>
      <c r="D38">
        <v>2118167</v>
      </c>
      <c r="E38" t="s">
        <v>2592</v>
      </c>
      <c r="F38" s="59">
        <v>4.17</v>
      </c>
      <c r="G38">
        <v>0</v>
      </c>
      <c r="H38" t="s">
        <v>2538</v>
      </c>
      <c r="I38" t="s">
        <v>2539</v>
      </c>
      <c r="J38" t="s">
        <v>554</v>
      </c>
      <c r="K38" t="s">
        <v>2321</v>
      </c>
      <c r="L38" t="s">
        <v>2370</v>
      </c>
      <c r="M38" t="s">
        <v>2593</v>
      </c>
      <c r="N38" t="s">
        <v>2594</v>
      </c>
      <c r="O38" t="s">
        <v>2542</v>
      </c>
      <c r="P38" t="s">
        <v>2543</v>
      </c>
      <c r="Q38" t="s">
        <v>2544</v>
      </c>
      <c r="R38" t="s">
        <v>2595</v>
      </c>
      <c r="S38" t="s">
        <v>2546</v>
      </c>
      <c r="T38">
        <v>0</v>
      </c>
      <c r="U38" t="s">
        <v>2555</v>
      </c>
      <c r="V38" t="s">
        <v>2596</v>
      </c>
      <c r="W38" t="s">
        <v>2555</v>
      </c>
      <c r="X38" t="s">
        <v>2596</v>
      </c>
      <c r="Y38" t="str">
        <f t="shared" si="0"/>
        <v>薯一薯二文化传媒（上海）有限公司行吟信息科技(上海)有限公司信息流</v>
      </c>
      <c r="Z38" t="e">
        <f>VLOOKUP(Y:Y,[1]Sheet1!N:N,1,0)</f>
        <v>#N/A</v>
      </c>
    </row>
    <row r="39" spans="1:26" hidden="1" x14ac:dyDescent="0.25">
      <c r="A39">
        <v>20230630</v>
      </c>
      <c r="B39">
        <v>48413902</v>
      </c>
      <c r="C39" t="s">
        <v>2649</v>
      </c>
      <c r="D39">
        <v>2118167</v>
      </c>
      <c r="E39" t="s">
        <v>2592</v>
      </c>
      <c r="F39" s="59">
        <v>12.93</v>
      </c>
      <c r="G39">
        <v>0</v>
      </c>
      <c r="H39" t="s">
        <v>2538</v>
      </c>
      <c r="I39" t="s">
        <v>2551</v>
      </c>
      <c r="J39" t="s">
        <v>554</v>
      </c>
      <c r="K39" t="s">
        <v>2321</v>
      </c>
      <c r="L39" t="s">
        <v>2370</v>
      </c>
      <c r="M39" t="s">
        <v>2593</v>
      </c>
      <c r="N39" t="s">
        <v>2594</v>
      </c>
      <c r="O39" t="s">
        <v>2542</v>
      </c>
      <c r="P39" t="s">
        <v>2543</v>
      </c>
      <c r="Q39" t="s">
        <v>2544</v>
      </c>
      <c r="R39" t="s">
        <v>2595</v>
      </c>
      <c r="S39" t="s">
        <v>2546</v>
      </c>
      <c r="T39">
        <v>0</v>
      </c>
      <c r="U39" t="s">
        <v>2555</v>
      </c>
      <c r="V39" t="s">
        <v>2596</v>
      </c>
      <c r="W39" t="s">
        <v>2555</v>
      </c>
      <c r="X39" t="s">
        <v>2596</v>
      </c>
      <c r="Y39" t="str">
        <f t="shared" si="0"/>
        <v>薯一薯二文化传媒（上海）有限公司行吟信息科技(上海)有限公司信息流</v>
      </c>
      <c r="Z39" t="e">
        <f>VLOOKUP(Y:Y,[1]Sheet1!N:N,1,0)</f>
        <v>#N/A</v>
      </c>
    </row>
    <row r="40" spans="1:26" hidden="1" x14ac:dyDescent="0.25">
      <c r="A40">
        <v>20230630</v>
      </c>
      <c r="B40">
        <v>31849478</v>
      </c>
      <c r="C40" t="s">
        <v>2650</v>
      </c>
      <c r="D40">
        <v>2158492</v>
      </c>
      <c r="E40" t="s">
        <v>2580</v>
      </c>
      <c r="F40" s="59">
        <v>709.79</v>
      </c>
      <c r="G40">
        <v>596.37</v>
      </c>
      <c r="H40" t="s">
        <v>2559</v>
      </c>
      <c r="I40" t="s">
        <v>2560</v>
      </c>
      <c r="J40" t="s">
        <v>2330</v>
      </c>
      <c r="K40" t="s">
        <v>711</v>
      </c>
      <c r="L40" t="s">
        <v>2329</v>
      </c>
      <c r="M40" t="s">
        <v>2581</v>
      </c>
      <c r="N40" t="s">
        <v>2582</v>
      </c>
      <c r="O40" t="s">
        <v>2542</v>
      </c>
      <c r="P40" t="s">
        <v>2543</v>
      </c>
      <c r="Q40" t="s">
        <v>2544</v>
      </c>
      <c r="R40" t="s">
        <v>2583</v>
      </c>
      <c r="S40" t="s">
        <v>2546</v>
      </c>
      <c r="T40">
        <v>17816.401000000002</v>
      </c>
      <c r="U40" t="s">
        <v>2584</v>
      </c>
      <c r="V40" t="s">
        <v>2585</v>
      </c>
      <c r="W40" t="s">
        <v>2584</v>
      </c>
      <c r="X40" t="s">
        <v>2585</v>
      </c>
      <c r="Y40" t="str">
        <f t="shared" si="0"/>
        <v>成都哈拜网络科技有限公司-数字媒体事业部上海哈啰普惠科技有限公司CPC</v>
      </c>
      <c r="Z40" t="e">
        <f>VLOOKUP(Y:Y,[1]Sheet1!N:N,1,0)</f>
        <v>#N/A</v>
      </c>
    </row>
    <row r="41" spans="1:26" hidden="1" x14ac:dyDescent="0.25">
      <c r="A41">
        <v>20230630</v>
      </c>
      <c r="B41">
        <v>38794025</v>
      </c>
      <c r="C41" t="s">
        <v>2651</v>
      </c>
      <c r="D41">
        <v>2172261</v>
      </c>
      <c r="E41" t="s">
        <v>2628</v>
      </c>
      <c r="F41" s="59">
        <v>1291.68</v>
      </c>
      <c r="G41">
        <v>986.01</v>
      </c>
      <c r="H41" t="s">
        <v>2538</v>
      </c>
      <c r="I41" t="s">
        <v>2551</v>
      </c>
      <c r="J41" t="s">
        <v>292</v>
      </c>
      <c r="K41" t="s">
        <v>2321</v>
      </c>
      <c r="L41" t="s">
        <v>574</v>
      </c>
      <c r="M41" t="s">
        <v>2611</v>
      </c>
      <c r="N41" t="s">
        <v>2612</v>
      </c>
      <c r="O41" t="s">
        <v>2542</v>
      </c>
      <c r="P41" t="s">
        <v>2543</v>
      </c>
      <c r="Q41" t="s">
        <v>2544</v>
      </c>
      <c r="R41" t="s">
        <v>2613</v>
      </c>
      <c r="S41" t="s">
        <v>2546</v>
      </c>
      <c r="T41">
        <v>0</v>
      </c>
      <c r="U41" t="s">
        <v>2614</v>
      </c>
      <c r="V41" t="s">
        <v>2615</v>
      </c>
      <c r="W41" t="s">
        <v>2614</v>
      </c>
      <c r="X41" t="s">
        <v>2615</v>
      </c>
      <c r="Y41" t="str">
        <f t="shared" si="0"/>
        <v>广州荔湾品唯信息服务有限公司广州唯品会电子商务有限公司信息流</v>
      </c>
      <c r="Z41" t="e">
        <f>VLOOKUP(Y:Y,[1]Sheet1!N:N,1,0)</f>
        <v>#N/A</v>
      </c>
    </row>
    <row r="42" spans="1:26" hidden="1" x14ac:dyDescent="0.25">
      <c r="A42">
        <v>20230630</v>
      </c>
      <c r="B42">
        <v>40850187</v>
      </c>
      <c r="C42" t="s">
        <v>2652</v>
      </c>
      <c r="D42">
        <v>2165227</v>
      </c>
      <c r="E42" t="s">
        <v>2566</v>
      </c>
      <c r="F42" s="59">
        <v>22.18</v>
      </c>
      <c r="G42">
        <v>16.43</v>
      </c>
      <c r="H42" t="s">
        <v>2538</v>
      </c>
      <c r="I42" t="s">
        <v>2551</v>
      </c>
      <c r="J42" t="s">
        <v>2320</v>
      </c>
      <c r="K42" t="s">
        <v>2321</v>
      </c>
      <c r="L42" t="s">
        <v>2318</v>
      </c>
      <c r="M42" t="s">
        <v>2540</v>
      </c>
      <c r="N42" t="s">
        <v>2541</v>
      </c>
      <c r="O42" t="s">
        <v>2542</v>
      </c>
      <c r="P42" t="s">
        <v>2543</v>
      </c>
      <c r="Q42" t="s">
        <v>2544</v>
      </c>
      <c r="R42" t="s">
        <v>2545</v>
      </c>
      <c r="S42" t="s">
        <v>2546</v>
      </c>
      <c r="T42">
        <v>0</v>
      </c>
      <c r="U42" t="s">
        <v>838</v>
      </c>
      <c r="V42" t="s">
        <v>2547</v>
      </c>
      <c r="W42" t="s">
        <v>838</v>
      </c>
      <c r="X42" t="s">
        <v>2548</v>
      </c>
      <c r="Y42" t="str">
        <f t="shared" si="0"/>
        <v>上海耳序信息技术有限公司-四部上海拍拍贷金融信息服务有限公司信息流</v>
      </c>
      <c r="Z42" t="e">
        <f>VLOOKUP(Y:Y,[1]Sheet1!N:N,1,0)</f>
        <v>#N/A</v>
      </c>
    </row>
    <row r="43" spans="1:26" hidden="1" x14ac:dyDescent="0.25">
      <c r="A43">
        <v>20230630</v>
      </c>
      <c r="B43">
        <v>45258654</v>
      </c>
      <c r="C43" t="s">
        <v>2653</v>
      </c>
      <c r="D43">
        <v>2118167</v>
      </c>
      <c r="E43" t="s">
        <v>2592</v>
      </c>
      <c r="F43" s="59">
        <v>35.89</v>
      </c>
      <c r="G43">
        <v>0</v>
      </c>
      <c r="H43" t="s">
        <v>2538</v>
      </c>
      <c r="I43" t="s">
        <v>2551</v>
      </c>
      <c r="J43" t="s">
        <v>554</v>
      </c>
      <c r="K43" t="s">
        <v>2321</v>
      </c>
      <c r="L43" t="s">
        <v>2370</v>
      </c>
      <c r="M43" t="s">
        <v>2593</v>
      </c>
      <c r="N43" t="s">
        <v>2594</v>
      </c>
      <c r="O43" t="s">
        <v>2542</v>
      </c>
      <c r="P43" t="s">
        <v>2543</v>
      </c>
      <c r="Q43" t="s">
        <v>2544</v>
      </c>
      <c r="R43" t="s">
        <v>2595</v>
      </c>
      <c r="S43" t="s">
        <v>2546</v>
      </c>
      <c r="T43">
        <v>0</v>
      </c>
      <c r="U43" t="s">
        <v>2555</v>
      </c>
      <c r="V43" t="s">
        <v>2596</v>
      </c>
      <c r="W43" t="s">
        <v>2555</v>
      </c>
      <c r="X43" t="s">
        <v>2596</v>
      </c>
      <c r="Y43" t="str">
        <f t="shared" si="0"/>
        <v>薯一薯二文化传媒（上海）有限公司行吟信息科技(上海)有限公司信息流</v>
      </c>
      <c r="Z43" t="e">
        <f>VLOOKUP(Y:Y,[1]Sheet1!N:N,1,0)</f>
        <v>#N/A</v>
      </c>
    </row>
    <row r="44" spans="1:26" hidden="1" x14ac:dyDescent="0.25">
      <c r="A44">
        <v>20230630</v>
      </c>
      <c r="B44">
        <v>45323107</v>
      </c>
      <c r="C44" t="s">
        <v>2654</v>
      </c>
      <c r="D44">
        <v>2172261</v>
      </c>
      <c r="E44" t="s">
        <v>2628</v>
      </c>
      <c r="F44" s="59">
        <v>626.39</v>
      </c>
      <c r="G44">
        <v>478.16</v>
      </c>
      <c r="H44" t="s">
        <v>2538</v>
      </c>
      <c r="I44" t="s">
        <v>2539</v>
      </c>
      <c r="J44" t="s">
        <v>292</v>
      </c>
      <c r="K44" t="s">
        <v>2321</v>
      </c>
      <c r="L44" t="s">
        <v>574</v>
      </c>
      <c r="M44" t="s">
        <v>2611</v>
      </c>
      <c r="N44" t="s">
        <v>2612</v>
      </c>
      <c r="O44" t="s">
        <v>2542</v>
      </c>
      <c r="P44" t="s">
        <v>2543</v>
      </c>
      <c r="Q44" t="s">
        <v>2544</v>
      </c>
      <c r="R44" t="s">
        <v>2613</v>
      </c>
      <c r="S44" t="s">
        <v>2546</v>
      </c>
      <c r="T44">
        <v>0</v>
      </c>
      <c r="U44" t="s">
        <v>2614</v>
      </c>
      <c r="V44" t="s">
        <v>2615</v>
      </c>
      <c r="W44" t="s">
        <v>2614</v>
      </c>
      <c r="X44" t="s">
        <v>2615</v>
      </c>
      <c r="Y44" t="str">
        <f t="shared" si="0"/>
        <v>广州荔湾品唯信息服务有限公司广州唯品会电子商务有限公司信息流</v>
      </c>
      <c r="Z44" t="e">
        <f>VLOOKUP(Y:Y,[1]Sheet1!N:N,1,0)</f>
        <v>#N/A</v>
      </c>
    </row>
    <row r="45" spans="1:26" hidden="1" x14ac:dyDescent="0.25">
      <c r="A45">
        <v>20230630</v>
      </c>
      <c r="B45">
        <v>47953354</v>
      </c>
      <c r="C45" t="s">
        <v>2655</v>
      </c>
      <c r="D45">
        <v>2167551</v>
      </c>
      <c r="E45" t="s">
        <v>2550</v>
      </c>
      <c r="F45" s="59">
        <v>2.65</v>
      </c>
      <c r="G45">
        <v>2.65</v>
      </c>
      <c r="H45" t="s">
        <v>2538</v>
      </c>
      <c r="I45" t="s">
        <v>2539</v>
      </c>
      <c r="J45" t="s">
        <v>2332</v>
      </c>
      <c r="K45" t="s">
        <v>2321</v>
      </c>
      <c r="L45" t="s">
        <v>2333</v>
      </c>
      <c r="M45" t="s">
        <v>2552</v>
      </c>
      <c r="N45" t="s">
        <v>2553</v>
      </c>
      <c r="O45" t="s">
        <v>2542</v>
      </c>
      <c r="P45" t="s">
        <v>2543</v>
      </c>
      <c r="Q45" t="s">
        <v>2544</v>
      </c>
      <c r="R45" t="s">
        <v>2554</v>
      </c>
      <c r="S45" t="s">
        <v>2546</v>
      </c>
      <c r="T45">
        <v>0</v>
      </c>
      <c r="U45" t="s">
        <v>2555</v>
      </c>
      <c r="V45" t="s">
        <v>2556</v>
      </c>
      <c r="W45" t="s">
        <v>2555</v>
      </c>
      <c r="X45" t="s">
        <v>2556</v>
      </c>
      <c r="Y45" t="str">
        <f t="shared" si="0"/>
        <v>北京爱奇艺科技有限公司-百度北京爱奇艺科技有限公司信息流</v>
      </c>
      <c r="Z45" t="e">
        <f>VLOOKUP(Y:Y,[1]Sheet1!N:N,1,0)</f>
        <v>#N/A</v>
      </c>
    </row>
    <row r="46" spans="1:26" hidden="1" x14ac:dyDescent="0.25">
      <c r="A46">
        <v>20230630</v>
      </c>
      <c r="B46">
        <v>48248606</v>
      </c>
      <c r="C46" t="s">
        <v>2656</v>
      </c>
      <c r="D46">
        <v>2172261</v>
      </c>
      <c r="E46" t="s">
        <v>2628</v>
      </c>
      <c r="F46" s="59">
        <v>238.11</v>
      </c>
      <c r="G46">
        <v>181.76</v>
      </c>
      <c r="H46" t="s">
        <v>2538</v>
      </c>
      <c r="I46" t="s">
        <v>2551</v>
      </c>
      <c r="J46" t="s">
        <v>292</v>
      </c>
      <c r="K46" t="s">
        <v>2321</v>
      </c>
      <c r="L46" t="s">
        <v>574</v>
      </c>
      <c r="M46" t="s">
        <v>2611</v>
      </c>
      <c r="N46" t="s">
        <v>2612</v>
      </c>
      <c r="O46" t="s">
        <v>2542</v>
      </c>
      <c r="P46" t="s">
        <v>2543</v>
      </c>
      <c r="Q46" t="s">
        <v>2544</v>
      </c>
      <c r="R46" t="s">
        <v>2613</v>
      </c>
      <c r="S46" t="s">
        <v>2546</v>
      </c>
      <c r="T46">
        <v>0</v>
      </c>
      <c r="U46" t="s">
        <v>2614</v>
      </c>
      <c r="V46" t="s">
        <v>2615</v>
      </c>
      <c r="W46" t="s">
        <v>2614</v>
      </c>
      <c r="X46" t="s">
        <v>2615</v>
      </c>
      <c r="Y46" t="str">
        <f t="shared" si="0"/>
        <v>广州荔湾品唯信息服务有限公司广州唯品会电子商务有限公司信息流</v>
      </c>
      <c r="Z46" t="e">
        <f>VLOOKUP(Y:Y,[1]Sheet1!N:N,1,0)</f>
        <v>#N/A</v>
      </c>
    </row>
    <row r="47" spans="1:26" hidden="1" x14ac:dyDescent="0.25">
      <c r="A47">
        <v>20230630</v>
      </c>
      <c r="B47">
        <v>33076487</v>
      </c>
      <c r="C47" t="s">
        <v>2657</v>
      </c>
      <c r="D47">
        <v>1856876</v>
      </c>
      <c r="E47" t="s">
        <v>2658</v>
      </c>
      <c r="F47" s="59">
        <v>3370.86</v>
      </c>
      <c r="G47">
        <v>3370.86</v>
      </c>
      <c r="H47" t="s">
        <v>2559</v>
      </c>
      <c r="I47" t="s">
        <v>2560</v>
      </c>
      <c r="J47" t="s">
        <v>2383</v>
      </c>
      <c r="K47" t="s">
        <v>711</v>
      </c>
      <c r="L47" t="s">
        <v>2383</v>
      </c>
      <c r="M47" t="s">
        <v>2659</v>
      </c>
      <c r="N47" t="s">
        <v>2660</v>
      </c>
      <c r="O47" t="s">
        <v>2542</v>
      </c>
      <c r="P47" t="s">
        <v>2543</v>
      </c>
      <c r="Q47" t="s">
        <v>2544</v>
      </c>
      <c r="R47" t="s">
        <v>2661</v>
      </c>
      <c r="S47" t="s">
        <v>2546</v>
      </c>
      <c r="T47">
        <v>30887.51</v>
      </c>
      <c r="U47" t="s">
        <v>1891</v>
      </c>
      <c r="V47" t="s">
        <v>2662</v>
      </c>
      <c r="W47" t="s">
        <v>1891</v>
      </c>
      <c r="X47" t="s">
        <v>2602</v>
      </c>
      <c r="Y47" t="str">
        <f t="shared" si="0"/>
        <v>上海娱公竞宇网络有限公司上海娱公竞宇网络有限公司CPC</v>
      </c>
      <c r="Z47" t="e">
        <f>VLOOKUP(Y:Y,[1]Sheet1!N:N,1,0)</f>
        <v>#N/A</v>
      </c>
    </row>
    <row r="48" spans="1:26" hidden="1" x14ac:dyDescent="0.25">
      <c r="A48">
        <v>20230630</v>
      </c>
      <c r="B48">
        <v>47953331</v>
      </c>
      <c r="C48" t="s">
        <v>2663</v>
      </c>
      <c r="D48">
        <v>2167551</v>
      </c>
      <c r="E48" t="s">
        <v>2550</v>
      </c>
      <c r="F48" s="59">
        <v>0.02</v>
      </c>
      <c r="G48">
        <v>0.02</v>
      </c>
      <c r="H48" t="s">
        <v>2538</v>
      </c>
      <c r="I48" t="s">
        <v>2539</v>
      </c>
      <c r="J48" t="s">
        <v>2332</v>
      </c>
      <c r="K48" t="s">
        <v>2321</v>
      </c>
      <c r="L48" t="s">
        <v>2333</v>
      </c>
      <c r="M48" t="s">
        <v>2552</v>
      </c>
      <c r="N48" t="s">
        <v>2553</v>
      </c>
      <c r="O48" t="s">
        <v>2542</v>
      </c>
      <c r="P48" t="s">
        <v>2543</v>
      </c>
      <c r="Q48" t="s">
        <v>2544</v>
      </c>
      <c r="R48" t="s">
        <v>2554</v>
      </c>
      <c r="S48" t="s">
        <v>2546</v>
      </c>
      <c r="T48">
        <v>0</v>
      </c>
      <c r="U48" t="s">
        <v>2555</v>
      </c>
      <c r="V48" t="s">
        <v>2556</v>
      </c>
      <c r="W48" t="s">
        <v>2555</v>
      </c>
      <c r="X48" t="s">
        <v>2556</v>
      </c>
      <c r="Y48" t="str">
        <f t="shared" si="0"/>
        <v>北京爱奇艺科技有限公司-百度北京爱奇艺科技有限公司信息流</v>
      </c>
      <c r="Z48" t="e">
        <f>VLOOKUP(Y:Y,[1]Sheet1!N:N,1,0)</f>
        <v>#N/A</v>
      </c>
    </row>
    <row r="49" spans="1:26" hidden="1" x14ac:dyDescent="0.25">
      <c r="A49">
        <v>20230630</v>
      </c>
      <c r="B49">
        <v>41250532</v>
      </c>
      <c r="C49" t="s">
        <v>2664</v>
      </c>
      <c r="D49">
        <v>2130054</v>
      </c>
      <c r="E49" t="s">
        <v>2558</v>
      </c>
      <c r="F49" s="59">
        <v>1024.53</v>
      </c>
      <c r="G49">
        <v>829.53</v>
      </c>
      <c r="H49" t="s">
        <v>2559</v>
      </c>
      <c r="I49" t="s">
        <v>2560</v>
      </c>
      <c r="J49" t="s">
        <v>2350</v>
      </c>
      <c r="K49" t="s">
        <v>711</v>
      </c>
      <c r="L49" t="s">
        <v>2350</v>
      </c>
      <c r="M49" t="s">
        <v>2561</v>
      </c>
      <c r="N49" t="s">
        <v>2562</v>
      </c>
      <c r="O49" t="s">
        <v>2542</v>
      </c>
      <c r="P49" t="s">
        <v>2543</v>
      </c>
      <c r="Q49" t="s">
        <v>2544</v>
      </c>
      <c r="R49" t="s">
        <v>2563</v>
      </c>
      <c r="S49" t="s">
        <v>2546</v>
      </c>
      <c r="T49">
        <v>8002.5140000000001</v>
      </c>
      <c r="U49" t="s">
        <v>1891</v>
      </c>
      <c r="V49" t="s">
        <v>2564</v>
      </c>
      <c r="W49" t="s">
        <v>1891</v>
      </c>
      <c r="X49" t="s">
        <v>2564</v>
      </c>
      <c r="Y49" t="str">
        <f t="shared" si="0"/>
        <v>深圳尚米网络技术有限公司深圳尚米网络技术有限公司CPC</v>
      </c>
      <c r="Z49" t="e">
        <f>VLOOKUP(Y:Y,[1]Sheet1!N:N,1,0)</f>
        <v>#N/A</v>
      </c>
    </row>
    <row r="50" spans="1:26" hidden="1" x14ac:dyDescent="0.25">
      <c r="A50">
        <v>20230630</v>
      </c>
      <c r="B50">
        <v>28450438</v>
      </c>
      <c r="C50" t="s">
        <v>2665</v>
      </c>
      <c r="D50">
        <v>2113477</v>
      </c>
      <c r="E50" t="s">
        <v>2666</v>
      </c>
      <c r="F50" s="59">
        <v>1031.81</v>
      </c>
      <c r="G50">
        <v>0</v>
      </c>
      <c r="H50" t="s">
        <v>2559</v>
      </c>
      <c r="I50" t="s">
        <v>2560</v>
      </c>
      <c r="J50" t="s">
        <v>231</v>
      </c>
      <c r="K50" t="s">
        <v>711</v>
      </c>
      <c r="L50" t="s">
        <v>231</v>
      </c>
      <c r="M50" t="s">
        <v>2667</v>
      </c>
      <c r="N50" t="s">
        <v>2668</v>
      </c>
      <c r="O50" t="s">
        <v>2542</v>
      </c>
      <c r="P50" t="s">
        <v>2543</v>
      </c>
      <c r="Q50" t="s">
        <v>2544</v>
      </c>
      <c r="R50" t="s">
        <v>2669</v>
      </c>
      <c r="S50" t="s">
        <v>2546</v>
      </c>
      <c r="T50">
        <v>103145.121</v>
      </c>
      <c r="U50" t="s">
        <v>2555</v>
      </c>
      <c r="V50" t="s">
        <v>2670</v>
      </c>
      <c r="W50" t="s">
        <v>2555</v>
      </c>
      <c r="X50" t="s">
        <v>2671</v>
      </c>
      <c r="Y50" t="str">
        <f t="shared" si="0"/>
        <v>广州酷狗计算机科技有限公司广州酷狗计算机科技有限公司CPC</v>
      </c>
      <c r="Z50" t="e">
        <f>VLOOKUP(Y:Y,[1]Sheet1!N:N,1,0)</f>
        <v>#N/A</v>
      </c>
    </row>
    <row r="51" spans="1:26" hidden="1" x14ac:dyDescent="0.25">
      <c r="A51">
        <v>20230630</v>
      </c>
      <c r="B51">
        <v>44739239</v>
      </c>
      <c r="C51" t="s">
        <v>2672</v>
      </c>
      <c r="D51">
        <v>2118167</v>
      </c>
      <c r="E51" t="s">
        <v>2592</v>
      </c>
      <c r="F51" s="59">
        <v>4.33</v>
      </c>
      <c r="G51">
        <v>0</v>
      </c>
      <c r="H51" t="s">
        <v>2538</v>
      </c>
      <c r="I51" t="s">
        <v>2551</v>
      </c>
      <c r="J51" t="s">
        <v>554</v>
      </c>
      <c r="K51" t="s">
        <v>2321</v>
      </c>
      <c r="L51" t="s">
        <v>2370</v>
      </c>
      <c r="M51" t="s">
        <v>2593</v>
      </c>
      <c r="N51" t="s">
        <v>2594</v>
      </c>
      <c r="O51" t="s">
        <v>2542</v>
      </c>
      <c r="P51" t="s">
        <v>2543</v>
      </c>
      <c r="Q51" t="s">
        <v>2544</v>
      </c>
      <c r="R51" t="s">
        <v>2595</v>
      </c>
      <c r="S51" t="s">
        <v>2546</v>
      </c>
      <c r="T51">
        <v>0</v>
      </c>
      <c r="U51" t="s">
        <v>2555</v>
      </c>
      <c r="V51" t="s">
        <v>2596</v>
      </c>
      <c r="W51" t="s">
        <v>2555</v>
      </c>
      <c r="X51" t="s">
        <v>2596</v>
      </c>
      <c r="Y51" t="str">
        <f t="shared" si="0"/>
        <v>薯一薯二文化传媒（上海）有限公司行吟信息科技(上海)有限公司信息流</v>
      </c>
      <c r="Z51" t="e">
        <f>VLOOKUP(Y:Y,[1]Sheet1!N:N,1,0)</f>
        <v>#N/A</v>
      </c>
    </row>
    <row r="52" spans="1:26" hidden="1" x14ac:dyDescent="0.25">
      <c r="A52">
        <v>20230630</v>
      </c>
      <c r="B52">
        <v>48046547</v>
      </c>
      <c r="C52" t="s">
        <v>2673</v>
      </c>
      <c r="D52">
        <v>2118167</v>
      </c>
      <c r="E52" t="s">
        <v>2592</v>
      </c>
      <c r="F52" s="59">
        <v>137.63</v>
      </c>
      <c r="G52">
        <v>0</v>
      </c>
      <c r="H52" t="s">
        <v>2538</v>
      </c>
      <c r="I52" t="s">
        <v>2551</v>
      </c>
      <c r="J52" t="s">
        <v>554</v>
      </c>
      <c r="K52" t="s">
        <v>2321</v>
      </c>
      <c r="L52" t="s">
        <v>2370</v>
      </c>
      <c r="M52" t="s">
        <v>2593</v>
      </c>
      <c r="N52" t="s">
        <v>2594</v>
      </c>
      <c r="O52" t="s">
        <v>2542</v>
      </c>
      <c r="P52" t="s">
        <v>2543</v>
      </c>
      <c r="Q52" t="s">
        <v>2544</v>
      </c>
      <c r="R52" t="s">
        <v>2595</v>
      </c>
      <c r="S52" t="s">
        <v>2546</v>
      </c>
      <c r="T52">
        <v>0</v>
      </c>
      <c r="U52" t="s">
        <v>2555</v>
      </c>
      <c r="V52" t="s">
        <v>2596</v>
      </c>
      <c r="W52" t="s">
        <v>2555</v>
      </c>
      <c r="X52" t="s">
        <v>2596</v>
      </c>
      <c r="Y52" t="str">
        <f t="shared" si="0"/>
        <v>薯一薯二文化传媒（上海）有限公司行吟信息科技(上海)有限公司信息流</v>
      </c>
      <c r="Z52" t="e">
        <f>VLOOKUP(Y:Y,[1]Sheet1!N:N,1,0)</f>
        <v>#N/A</v>
      </c>
    </row>
    <row r="53" spans="1:26" hidden="1" x14ac:dyDescent="0.25">
      <c r="A53">
        <v>20230630</v>
      </c>
      <c r="B53">
        <v>27753547</v>
      </c>
      <c r="C53" t="s">
        <v>2674</v>
      </c>
      <c r="D53">
        <v>2172257</v>
      </c>
      <c r="E53" t="s">
        <v>2610</v>
      </c>
      <c r="F53" s="59">
        <v>1136.92</v>
      </c>
      <c r="G53">
        <v>902.27</v>
      </c>
      <c r="H53" t="s">
        <v>2559</v>
      </c>
      <c r="I53" t="s">
        <v>2560</v>
      </c>
      <c r="J53" t="s">
        <v>292</v>
      </c>
      <c r="K53" t="s">
        <v>711</v>
      </c>
      <c r="L53" t="s">
        <v>574</v>
      </c>
      <c r="M53" t="s">
        <v>2611</v>
      </c>
      <c r="N53" t="s">
        <v>2612</v>
      </c>
      <c r="O53" t="s">
        <v>2542</v>
      </c>
      <c r="P53" t="s">
        <v>2543</v>
      </c>
      <c r="Q53" t="s">
        <v>2544</v>
      </c>
      <c r="R53" t="s">
        <v>2613</v>
      </c>
      <c r="S53" t="s">
        <v>2546</v>
      </c>
      <c r="T53">
        <v>71610.45</v>
      </c>
      <c r="U53" t="s">
        <v>2614</v>
      </c>
      <c r="V53" t="s">
        <v>2615</v>
      </c>
      <c r="W53" t="s">
        <v>2614</v>
      </c>
      <c r="X53" t="s">
        <v>2615</v>
      </c>
      <c r="Y53" t="str">
        <f t="shared" si="0"/>
        <v>广州荔湾品唯信息服务有限公司广州唯品会电子商务有限公司CPC</v>
      </c>
      <c r="Z53" t="e">
        <f>VLOOKUP(Y:Y,[1]Sheet1!N:N,1,0)</f>
        <v>#N/A</v>
      </c>
    </row>
    <row r="54" spans="1:26" hidden="1" x14ac:dyDescent="0.25">
      <c r="A54">
        <v>20230630</v>
      </c>
      <c r="B54">
        <v>40728875</v>
      </c>
      <c r="C54" t="s">
        <v>2675</v>
      </c>
      <c r="D54">
        <v>2118167</v>
      </c>
      <c r="E54" t="s">
        <v>2592</v>
      </c>
      <c r="F54" s="59">
        <v>4522.43</v>
      </c>
      <c r="G54">
        <v>0</v>
      </c>
      <c r="H54" t="s">
        <v>2538</v>
      </c>
      <c r="I54" t="s">
        <v>2539</v>
      </c>
      <c r="J54" t="s">
        <v>554</v>
      </c>
      <c r="K54" t="s">
        <v>2321</v>
      </c>
      <c r="L54" t="s">
        <v>2370</v>
      </c>
      <c r="M54" t="s">
        <v>2593</v>
      </c>
      <c r="N54" t="s">
        <v>2594</v>
      </c>
      <c r="O54" t="s">
        <v>2542</v>
      </c>
      <c r="P54" t="s">
        <v>2543</v>
      </c>
      <c r="Q54" t="s">
        <v>2544</v>
      </c>
      <c r="R54" t="s">
        <v>2595</v>
      </c>
      <c r="S54" t="s">
        <v>2546</v>
      </c>
      <c r="T54">
        <v>0</v>
      </c>
      <c r="U54" t="s">
        <v>2555</v>
      </c>
      <c r="V54" t="s">
        <v>2596</v>
      </c>
      <c r="W54" t="s">
        <v>2555</v>
      </c>
      <c r="X54" t="s">
        <v>2596</v>
      </c>
      <c r="Y54" t="str">
        <f t="shared" si="0"/>
        <v>薯一薯二文化传媒（上海）有限公司行吟信息科技(上海)有限公司信息流</v>
      </c>
      <c r="Z54" t="e">
        <f>VLOOKUP(Y:Y,[1]Sheet1!N:N,1,0)</f>
        <v>#N/A</v>
      </c>
    </row>
    <row r="55" spans="1:26" hidden="1" x14ac:dyDescent="0.25">
      <c r="A55">
        <v>20230630</v>
      </c>
      <c r="B55">
        <v>41276547</v>
      </c>
      <c r="C55" t="s">
        <v>2676</v>
      </c>
      <c r="D55">
        <v>2158492</v>
      </c>
      <c r="E55" t="s">
        <v>2580</v>
      </c>
      <c r="F55" s="59">
        <v>1093.3399999999999</v>
      </c>
      <c r="G55">
        <v>918.68</v>
      </c>
      <c r="H55" t="s">
        <v>2559</v>
      </c>
      <c r="I55" t="s">
        <v>2560</v>
      </c>
      <c r="J55" t="s">
        <v>2330</v>
      </c>
      <c r="K55" t="s">
        <v>711</v>
      </c>
      <c r="L55" t="s">
        <v>2329</v>
      </c>
      <c r="M55" t="s">
        <v>2581</v>
      </c>
      <c r="N55" t="s">
        <v>2582</v>
      </c>
      <c r="O55" t="s">
        <v>2542</v>
      </c>
      <c r="P55" t="s">
        <v>2543</v>
      </c>
      <c r="Q55" t="s">
        <v>2544</v>
      </c>
      <c r="R55" t="s">
        <v>2583</v>
      </c>
      <c r="S55" t="s">
        <v>2546</v>
      </c>
      <c r="T55">
        <v>9594.7720000000008</v>
      </c>
      <c r="U55" t="s">
        <v>2584</v>
      </c>
      <c r="V55" t="s">
        <v>2585</v>
      </c>
      <c r="W55" t="s">
        <v>2584</v>
      </c>
      <c r="X55" t="s">
        <v>2585</v>
      </c>
      <c r="Y55" t="str">
        <f t="shared" si="0"/>
        <v>成都哈拜网络科技有限公司-数字媒体事业部上海哈啰普惠科技有限公司CPC</v>
      </c>
      <c r="Z55" t="e">
        <f>VLOOKUP(Y:Y,[1]Sheet1!N:N,1,0)</f>
        <v>#N/A</v>
      </c>
    </row>
    <row r="56" spans="1:26" x14ac:dyDescent="0.25">
      <c r="A56">
        <v>20230630</v>
      </c>
      <c r="B56">
        <v>43094813</v>
      </c>
      <c r="C56" t="s">
        <v>2677</v>
      </c>
      <c r="D56">
        <v>2054669</v>
      </c>
      <c r="E56" t="s">
        <v>2622</v>
      </c>
      <c r="F56" s="59">
        <v>7135.65</v>
      </c>
      <c r="G56">
        <v>5285.67</v>
      </c>
      <c r="H56" t="s">
        <v>2538</v>
      </c>
      <c r="I56" t="s">
        <v>2539</v>
      </c>
      <c r="J56" t="s">
        <v>2352</v>
      </c>
      <c r="K56" t="s">
        <v>2321</v>
      </c>
      <c r="L56" t="s">
        <v>2351</v>
      </c>
      <c r="M56" t="s">
        <v>2623</v>
      </c>
      <c r="N56" t="s">
        <v>2624</v>
      </c>
      <c r="O56" t="s">
        <v>2542</v>
      </c>
      <c r="P56" t="s">
        <v>2543</v>
      </c>
      <c r="Q56" t="s">
        <v>2544</v>
      </c>
      <c r="R56" t="s">
        <v>2625</v>
      </c>
      <c r="S56" t="s">
        <v>2546</v>
      </c>
      <c r="T56">
        <v>0</v>
      </c>
      <c r="U56" t="s">
        <v>838</v>
      </c>
      <c r="V56" t="s">
        <v>2548</v>
      </c>
      <c r="W56" t="s">
        <v>838</v>
      </c>
      <c r="X56" t="s">
        <v>2548</v>
      </c>
      <c r="Y56" t="str">
        <f t="shared" si="0"/>
        <v>深圳市小赢普惠科技有限责任公司深圳市赢众通金融信息服务有限责任公司信息流</v>
      </c>
      <c r="Z56" t="e">
        <f>VLOOKUP(Y:Y,[1]Sheet1!N:N,1,0)</f>
        <v>#N/A</v>
      </c>
    </row>
    <row r="57" spans="1:26" hidden="1" x14ac:dyDescent="0.25">
      <c r="A57">
        <v>20230630</v>
      </c>
      <c r="B57">
        <v>47327963</v>
      </c>
      <c r="C57" t="s">
        <v>2678</v>
      </c>
      <c r="D57">
        <v>2185183</v>
      </c>
      <c r="E57" t="s">
        <v>2574</v>
      </c>
      <c r="F57" s="59">
        <v>181.87</v>
      </c>
      <c r="G57">
        <v>137.78</v>
      </c>
      <c r="H57" t="s">
        <v>2538</v>
      </c>
      <c r="I57" t="s">
        <v>2539</v>
      </c>
      <c r="J57" t="s">
        <v>2575</v>
      </c>
      <c r="K57" t="s">
        <v>2321</v>
      </c>
      <c r="L57" t="s">
        <v>2344</v>
      </c>
      <c r="M57" t="s">
        <v>2576</v>
      </c>
      <c r="O57" t="s">
        <v>2542</v>
      </c>
      <c r="P57" t="s">
        <v>2543</v>
      </c>
      <c r="Q57" t="s">
        <v>2544</v>
      </c>
      <c r="R57" t="s">
        <v>2577</v>
      </c>
      <c r="S57" t="s">
        <v>2546</v>
      </c>
      <c r="T57">
        <v>0</v>
      </c>
      <c r="U57" t="s">
        <v>838</v>
      </c>
      <c r="V57" t="s">
        <v>2578</v>
      </c>
      <c r="W57" t="s">
        <v>838</v>
      </c>
      <c r="X57" t="s">
        <v>2578</v>
      </c>
      <c r="Y57" t="str">
        <f t="shared" si="0"/>
        <v>北京微财科技有限公司-数媒重庆市黑卡小额贷款有限公司信息流</v>
      </c>
      <c r="Z57" t="e">
        <f>VLOOKUP(Y:Y,[1]Sheet1!N:N,1,0)</f>
        <v>#N/A</v>
      </c>
    </row>
    <row r="58" spans="1:26" hidden="1" x14ac:dyDescent="0.25">
      <c r="A58">
        <v>20230630</v>
      </c>
      <c r="B58">
        <v>40182525</v>
      </c>
      <c r="C58" t="s">
        <v>2679</v>
      </c>
      <c r="D58">
        <v>2130054</v>
      </c>
      <c r="E58" t="s">
        <v>2558</v>
      </c>
      <c r="F58" s="59">
        <v>2007.77</v>
      </c>
      <c r="G58">
        <v>1625.67</v>
      </c>
      <c r="H58" t="s">
        <v>2559</v>
      </c>
      <c r="I58" t="s">
        <v>2560</v>
      </c>
      <c r="J58" t="s">
        <v>2350</v>
      </c>
      <c r="K58" t="s">
        <v>711</v>
      </c>
      <c r="L58" t="s">
        <v>2350</v>
      </c>
      <c r="M58" t="s">
        <v>2561</v>
      </c>
      <c r="N58" t="s">
        <v>2562</v>
      </c>
      <c r="O58" t="s">
        <v>2542</v>
      </c>
      <c r="P58" t="s">
        <v>2543</v>
      </c>
      <c r="Q58" t="s">
        <v>2544</v>
      </c>
      <c r="R58" t="s">
        <v>2563</v>
      </c>
      <c r="S58" t="s">
        <v>2546</v>
      </c>
      <c r="T58">
        <v>8294.0470000000005</v>
      </c>
      <c r="U58" t="s">
        <v>1891</v>
      </c>
      <c r="V58" t="s">
        <v>2564</v>
      </c>
      <c r="W58" t="s">
        <v>1891</v>
      </c>
      <c r="X58" t="s">
        <v>2564</v>
      </c>
      <c r="Y58" t="str">
        <f t="shared" si="0"/>
        <v>深圳尚米网络技术有限公司深圳尚米网络技术有限公司CPC</v>
      </c>
      <c r="Z58" t="e">
        <f>VLOOKUP(Y:Y,[1]Sheet1!N:N,1,0)</f>
        <v>#N/A</v>
      </c>
    </row>
    <row r="59" spans="1:26" hidden="1" x14ac:dyDescent="0.25">
      <c r="A59">
        <v>20230630</v>
      </c>
      <c r="B59">
        <v>45323011</v>
      </c>
      <c r="C59" t="s">
        <v>2680</v>
      </c>
      <c r="D59">
        <v>2172261</v>
      </c>
      <c r="E59" t="s">
        <v>2628</v>
      </c>
      <c r="F59" s="59">
        <v>504.75</v>
      </c>
      <c r="G59">
        <v>385.31</v>
      </c>
      <c r="H59" t="s">
        <v>2538</v>
      </c>
      <c r="I59" t="s">
        <v>2551</v>
      </c>
      <c r="J59" t="s">
        <v>292</v>
      </c>
      <c r="K59" t="s">
        <v>2321</v>
      </c>
      <c r="L59" t="s">
        <v>574</v>
      </c>
      <c r="M59" t="s">
        <v>2611</v>
      </c>
      <c r="N59" t="s">
        <v>2612</v>
      </c>
      <c r="O59" t="s">
        <v>2542</v>
      </c>
      <c r="P59" t="s">
        <v>2543</v>
      </c>
      <c r="Q59" t="s">
        <v>2544</v>
      </c>
      <c r="R59" t="s">
        <v>2613</v>
      </c>
      <c r="S59" t="s">
        <v>2546</v>
      </c>
      <c r="T59">
        <v>0</v>
      </c>
      <c r="U59" t="s">
        <v>2614</v>
      </c>
      <c r="V59" t="s">
        <v>2615</v>
      </c>
      <c r="W59" t="s">
        <v>2614</v>
      </c>
      <c r="X59" t="s">
        <v>2615</v>
      </c>
      <c r="Y59" t="str">
        <f t="shared" si="0"/>
        <v>广州荔湾品唯信息服务有限公司广州唯品会电子商务有限公司信息流</v>
      </c>
      <c r="Z59" t="e">
        <f>VLOOKUP(Y:Y,[1]Sheet1!N:N,1,0)</f>
        <v>#N/A</v>
      </c>
    </row>
    <row r="60" spans="1:26" hidden="1" x14ac:dyDescent="0.25">
      <c r="A60">
        <v>20230630</v>
      </c>
      <c r="B60">
        <v>40732451</v>
      </c>
      <c r="C60" t="s">
        <v>2681</v>
      </c>
      <c r="D60">
        <v>2158492</v>
      </c>
      <c r="E60" t="s">
        <v>2580</v>
      </c>
      <c r="F60" s="59">
        <v>23656.59</v>
      </c>
      <c r="G60">
        <v>19879.12</v>
      </c>
      <c r="H60" t="s">
        <v>2559</v>
      </c>
      <c r="I60" t="s">
        <v>2560</v>
      </c>
      <c r="J60" t="s">
        <v>2330</v>
      </c>
      <c r="K60" t="s">
        <v>711</v>
      </c>
      <c r="L60" t="s">
        <v>2329</v>
      </c>
      <c r="M60" t="s">
        <v>2581</v>
      </c>
      <c r="N60" t="s">
        <v>2582</v>
      </c>
      <c r="O60" t="s">
        <v>2542</v>
      </c>
      <c r="P60" t="s">
        <v>2543</v>
      </c>
      <c r="Q60" t="s">
        <v>2544</v>
      </c>
      <c r="R60" t="s">
        <v>2583</v>
      </c>
      <c r="S60" t="s">
        <v>2546</v>
      </c>
      <c r="T60">
        <v>28640.15</v>
      </c>
      <c r="U60" t="s">
        <v>2584</v>
      </c>
      <c r="V60" t="s">
        <v>2585</v>
      </c>
      <c r="W60" t="s">
        <v>2584</v>
      </c>
      <c r="X60" t="s">
        <v>2585</v>
      </c>
      <c r="Y60" t="str">
        <f t="shared" si="0"/>
        <v>成都哈拜网络科技有限公司-数字媒体事业部上海哈啰普惠科技有限公司CPC</v>
      </c>
      <c r="Z60" t="e">
        <f>VLOOKUP(Y:Y,[1]Sheet1!N:N,1,0)</f>
        <v>#N/A</v>
      </c>
    </row>
    <row r="61" spans="1:26" hidden="1" x14ac:dyDescent="0.25">
      <c r="A61">
        <v>20230630</v>
      </c>
      <c r="B61">
        <v>47327867</v>
      </c>
      <c r="C61" t="s">
        <v>2682</v>
      </c>
      <c r="D61">
        <v>2185183</v>
      </c>
      <c r="E61" t="s">
        <v>2574</v>
      </c>
      <c r="F61" s="59">
        <v>651.74</v>
      </c>
      <c r="G61">
        <v>493.74</v>
      </c>
      <c r="H61" t="s">
        <v>2538</v>
      </c>
      <c r="I61" t="s">
        <v>2539</v>
      </c>
      <c r="J61" t="s">
        <v>2575</v>
      </c>
      <c r="K61" t="s">
        <v>2321</v>
      </c>
      <c r="L61" t="s">
        <v>2344</v>
      </c>
      <c r="M61" t="s">
        <v>2576</v>
      </c>
      <c r="O61" t="s">
        <v>2542</v>
      </c>
      <c r="P61" t="s">
        <v>2543</v>
      </c>
      <c r="Q61" t="s">
        <v>2544</v>
      </c>
      <c r="R61" t="s">
        <v>2577</v>
      </c>
      <c r="S61" t="s">
        <v>2546</v>
      </c>
      <c r="T61">
        <v>0</v>
      </c>
      <c r="U61" t="s">
        <v>838</v>
      </c>
      <c r="V61" t="s">
        <v>2578</v>
      </c>
      <c r="W61" t="s">
        <v>838</v>
      </c>
      <c r="X61" t="s">
        <v>2578</v>
      </c>
      <c r="Y61" t="str">
        <f t="shared" si="0"/>
        <v>北京微财科技有限公司-数媒重庆市黑卡小额贷款有限公司信息流</v>
      </c>
      <c r="Z61" t="e">
        <f>VLOOKUP(Y:Y,[1]Sheet1!N:N,1,0)</f>
        <v>#N/A</v>
      </c>
    </row>
    <row r="62" spans="1:26" hidden="1" x14ac:dyDescent="0.25">
      <c r="A62">
        <v>20230630</v>
      </c>
      <c r="B62">
        <v>47580667</v>
      </c>
      <c r="C62" t="s">
        <v>2683</v>
      </c>
      <c r="D62">
        <v>2171230</v>
      </c>
      <c r="E62" t="s">
        <v>2684</v>
      </c>
      <c r="F62" s="59">
        <v>1481.72</v>
      </c>
      <c r="G62">
        <v>1157.5899999999999</v>
      </c>
      <c r="H62" t="s">
        <v>2538</v>
      </c>
      <c r="I62" t="s">
        <v>2539</v>
      </c>
      <c r="J62" t="s">
        <v>2322</v>
      </c>
      <c r="K62" t="s">
        <v>2321</v>
      </c>
      <c r="L62" t="s">
        <v>2323</v>
      </c>
      <c r="M62" t="s">
        <v>2685</v>
      </c>
      <c r="N62" t="s">
        <v>2686</v>
      </c>
      <c r="O62" t="s">
        <v>2542</v>
      </c>
      <c r="P62" t="s">
        <v>2543</v>
      </c>
      <c r="Q62" t="s">
        <v>2544</v>
      </c>
      <c r="R62" t="s">
        <v>2687</v>
      </c>
      <c r="S62" t="s">
        <v>2546</v>
      </c>
      <c r="T62">
        <v>0</v>
      </c>
      <c r="U62" t="s">
        <v>2555</v>
      </c>
      <c r="V62" t="s">
        <v>2556</v>
      </c>
      <c r="W62" t="s">
        <v>2555</v>
      </c>
      <c r="X62" t="s">
        <v>2671</v>
      </c>
      <c r="Y62" t="str">
        <f t="shared" si="0"/>
        <v>广州虎牙信息科技有限公司-百度广州虎牙信息科技有限公司信息流</v>
      </c>
      <c r="Z62" t="e">
        <f>VLOOKUP(Y:Y,[1]Sheet1!N:N,1,0)</f>
        <v>#N/A</v>
      </c>
    </row>
    <row r="63" spans="1:26" hidden="1" x14ac:dyDescent="0.25">
      <c r="A63">
        <v>20230630</v>
      </c>
      <c r="B63">
        <v>48413915</v>
      </c>
      <c r="C63" t="s">
        <v>2688</v>
      </c>
      <c r="D63">
        <v>2118167</v>
      </c>
      <c r="E63" t="s">
        <v>2592</v>
      </c>
      <c r="F63" s="59">
        <v>6.7</v>
      </c>
      <c r="G63">
        <v>0</v>
      </c>
      <c r="H63" t="s">
        <v>2538</v>
      </c>
      <c r="I63" t="s">
        <v>2539</v>
      </c>
      <c r="J63" t="s">
        <v>554</v>
      </c>
      <c r="K63" t="s">
        <v>2321</v>
      </c>
      <c r="L63" t="s">
        <v>2370</v>
      </c>
      <c r="M63" t="s">
        <v>2593</v>
      </c>
      <c r="N63" t="s">
        <v>2594</v>
      </c>
      <c r="O63" t="s">
        <v>2542</v>
      </c>
      <c r="P63" t="s">
        <v>2543</v>
      </c>
      <c r="Q63" t="s">
        <v>2544</v>
      </c>
      <c r="R63" t="s">
        <v>2595</v>
      </c>
      <c r="S63" t="s">
        <v>2546</v>
      </c>
      <c r="T63">
        <v>0</v>
      </c>
      <c r="U63" t="s">
        <v>2555</v>
      </c>
      <c r="V63" t="s">
        <v>2596</v>
      </c>
      <c r="W63" t="s">
        <v>2555</v>
      </c>
      <c r="X63" t="s">
        <v>2596</v>
      </c>
      <c r="Y63" t="str">
        <f t="shared" si="0"/>
        <v>薯一薯二文化传媒（上海）有限公司行吟信息科技(上海)有限公司信息流</v>
      </c>
      <c r="Z63" t="e">
        <f>VLOOKUP(Y:Y,[1]Sheet1!N:N,1,0)</f>
        <v>#N/A</v>
      </c>
    </row>
    <row r="64" spans="1:26" hidden="1" x14ac:dyDescent="0.25">
      <c r="A64">
        <v>20230630</v>
      </c>
      <c r="B64">
        <v>48770438</v>
      </c>
      <c r="C64" t="s">
        <v>2689</v>
      </c>
      <c r="D64">
        <v>2169384</v>
      </c>
      <c r="E64" t="s">
        <v>2633</v>
      </c>
      <c r="F64" s="59">
        <v>6862.35</v>
      </c>
      <c r="G64">
        <v>5083.22</v>
      </c>
      <c r="H64" t="s">
        <v>2538</v>
      </c>
      <c r="I64" t="s">
        <v>2551</v>
      </c>
      <c r="J64" t="s">
        <v>296</v>
      </c>
      <c r="K64" t="s">
        <v>2321</v>
      </c>
      <c r="L64" t="s">
        <v>2334</v>
      </c>
      <c r="M64" t="s">
        <v>2634</v>
      </c>
      <c r="N64" t="s">
        <v>2635</v>
      </c>
      <c r="O64" t="s">
        <v>2542</v>
      </c>
      <c r="P64" t="s">
        <v>2543</v>
      </c>
      <c r="Q64" t="s">
        <v>2544</v>
      </c>
      <c r="R64" t="s">
        <v>2636</v>
      </c>
      <c r="S64" t="s">
        <v>2546</v>
      </c>
      <c r="T64">
        <v>0</v>
      </c>
      <c r="U64" t="s">
        <v>2584</v>
      </c>
      <c r="V64" t="s">
        <v>2637</v>
      </c>
      <c r="W64" t="s">
        <v>2584</v>
      </c>
      <c r="X64" t="s">
        <v>2637</v>
      </c>
      <c r="Y64" t="str">
        <f t="shared" si="0"/>
        <v>湖北车智汇传媒有限公司北京车之家信息技术有限公司信息流</v>
      </c>
      <c r="Z64" t="e">
        <f>VLOOKUP(Y:Y,[1]Sheet1!N:N,1,0)</f>
        <v>#N/A</v>
      </c>
    </row>
    <row r="65" spans="1:26" hidden="1" x14ac:dyDescent="0.25">
      <c r="A65">
        <v>20230630</v>
      </c>
      <c r="B65">
        <v>47184442</v>
      </c>
      <c r="C65" t="s">
        <v>2690</v>
      </c>
      <c r="D65">
        <v>2176807</v>
      </c>
      <c r="E65" t="s">
        <v>2691</v>
      </c>
      <c r="F65" s="59">
        <v>10.54</v>
      </c>
      <c r="G65">
        <v>7.69</v>
      </c>
      <c r="H65" t="s">
        <v>2538</v>
      </c>
      <c r="I65" t="s">
        <v>2539</v>
      </c>
      <c r="J65" t="s">
        <v>2339</v>
      </c>
      <c r="K65" t="s">
        <v>2321</v>
      </c>
      <c r="L65" t="s">
        <v>2338</v>
      </c>
      <c r="M65" t="s">
        <v>2692</v>
      </c>
      <c r="N65" t="s">
        <v>2693</v>
      </c>
      <c r="O65" t="s">
        <v>2542</v>
      </c>
      <c r="P65" t="s">
        <v>2543</v>
      </c>
      <c r="Q65" t="s">
        <v>2544</v>
      </c>
      <c r="R65" t="s">
        <v>2694</v>
      </c>
      <c r="S65" t="s">
        <v>2546</v>
      </c>
      <c r="T65">
        <v>0</v>
      </c>
      <c r="U65" t="s">
        <v>2117</v>
      </c>
      <c r="V65" t="s">
        <v>2695</v>
      </c>
      <c r="W65" t="s">
        <v>2117</v>
      </c>
      <c r="X65" t="s">
        <v>2695</v>
      </c>
      <c r="Y65" t="str">
        <f t="shared" si="0"/>
        <v>北京三快在线科技有限公司及其关联公司北京三快科技有限公司信息流</v>
      </c>
      <c r="Z65" t="e">
        <f>VLOOKUP(Y:Y,[1]Sheet1!N:N,1,0)</f>
        <v>#N/A</v>
      </c>
    </row>
    <row r="66" spans="1:26" hidden="1" x14ac:dyDescent="0.25">
      <c r="A66">
        <v>20230630</v>
      </c>
      <c r="B66">
        <v>23293206</v>
      </c>
      <c r="C66" t="s">
        <v>2696</v>
      </c>
      <c r="D66">
        <v>2147805</v>
      </c>
      <c r="E66" t="s">
        <v>2697</v>
      </c>
      <c r="F66" s="59">
        <v>7504.49</v>
      </c>
      <c r="G66">
        <v>6700.21</v>
      </c>
      <c r="H66" t="s">
        <v>2559</v>
      </c>
      <c r="I66" t="s">
        <v>2560</v>
      </c>
      <c r="J66" t="s">
        <v>2347</v>
      </c>
      <c r="K66" t="s">
        <v>711</v>
      </c>
      <c r="L66" t="s">
        <v>2346</v>
      </c>
      <c r="M66" t="s">
        <v>2698</v>
      </c>
      <c r="N66" t="s">
        <v>2699</v>
      </c>
      <c r="O66" t="s">
        <v>2542</v>
      </c>
      <c r="P66" t="s">
        <v>2543</v>
      </c>
      <c r="Q66" t="s">
        <v>2544</v>
      </c>
      <c r="R66" t="s">
        <v>2700</v>
      </c>
      <c r="S66" t="s">
        <v>2546</v>
      </c>
      <c r="T66">
        <v>183479.397</v>
      </c>
      <c r="U66" t="s">
        <v>2555</v>
      </c>
      <c r="V66" t="s">
        <v>2596</v>
      </c>
      <c r="W66" t="s">
        <v>2555</v>
      </c>
      <c r="X66" t="s">
        <v>2556</v>
      </c>
      <c r="Y66" t="str">
        <f t="shared" si="0"/>
        <v>飞狐信息技术（天津）有限公司飞狐信息技术(天津)有限公司CPC</v>
      </c>
      <c r="Z66" t="e">
        <f>VLOOKUP(Y:Y,[1]Sheet1!N:N,1,0)</f>
        <v>#N/A</v>
      </c>
    </row>
    <row r="67" spans="1:26" hidden="1" x14ac:dyDescent="0.25">
      <c r="A67">
        <v>20230630</v>
      </c>
      <c r="B67">
        <v>29850997</v>
      </c>
      <c r="C67" t="s">
        <v>2701</v>
      </c>
      <c r="D67">
        <v>2130054</v>
      </c>
      <c r="E67" t="s">
        <v>2558</v>
      </c>
      <c r="F67" s="59">
        <v>8063.4</v>
      </c>
      <c r="G67">
        <v>6528.96</v>
      </c>
      <c r="H67" t="s">
        <v>2559</v>
      </c>
      <c r="I67" t="s">
        <v>2560</v>
      </c>
      <c r="J67" t="s">
        <v>2350</v>
      </c>
      <c r="K67" t="s">
        <v>711</v>
      </c>
      <c r="L67" t="s">
        <v>2350</v>
      </c>
      <c r="M67" t="s">
        <v>2561</v>
      </c>
      <c r="N67" t="s">
        <v>2562</v>
      </c>
      <c r="O67" t="s">
        <v>2542</v>
      </c>
      <c r="P67" t="s">
        <v>2543</v>
      </c>
      <c r="Q67" t="s">
        <v>2544</v>
      </c>
      <c r="R67" t="s">
        <v>2563</v>
      </c>
      <c r="S67" t="s">
        <v>2546</v>
      </c>
      <c r="T67">
        <v>27973.912</v>
      </c>
      <c r="U67" t="s">
        <v>1891</v>
      </c>
      <c r="V67" t="s">
        <v>2564</v>
      </c>
      <c r="W67" t="s">
        <v>1891</v>
      </c>
      <c r="X67" t="s">
        <v>2564</v>
      </c>
      <c r="Y67" t="str">
        <f t="shared" ref="Y67:Y130" si="1">L67&amp;J67&amp;K67</f>
        <v>深圳尚米网络技术有限公司深圳尚米网络技术有限公司CPC</v>
      </c>
      <c r="Z67" t="e">
        <f>VLOOKUP(Y:Y,[1]Sheet1!N:N,1,0)</f>
        <v>#N/A</v>
      </c>
    </row>
    <row r="68" spans="1:26" hidden="1" x14ac:dyDescent="0.25">
      <c r="A68">
        <v>20230630</v>
      </c>
      <c r="B68">
        <v>39122181</v>
      </c>
      <c r="C68" t="s">
        <v>2586</v>
      </c>
      <c r="D68">
        <v>2117410</v>
      </c>
      <c r="E68" t="s">
        <v>2587</v>
      </c>
      <c r="F68" s="59">
        <v>55707.98</v>
      </c>
      <c r="G68">
        <v>0</v>
      </c>
      <c r="H68" t="s">
        <v>2538</v>
      </c>
      <c r="I68" t="s">
        <v>2551</v>
      </c>
      <c r="J68" t="s">
        <v>2353</v>
      </c>
      <c r="K68" t="s">
        <v>2321</v>
      </c>
      <c r="L68" t="s">
        <v>326</v>
      </c>
      <c r="M68" t="s">
        <v>2588</v>
      </c>
      <c r="N68" t="s">
        <v>2589</v>
      </c>
      <c r="O68" t="s">
        <v>2542</v>
      </c>
      <c r="P68" t="s">
        <v>2543</v>
      </c>
      <c r="Q68" t="s">
        <v>2544</v>
      </c>
      <c r="R68" t="s">
        <v>2570</v>
      </c>
      <c r="S68" t="s">
        <v>2546</v>
      </c>
      <c r="T68">
        <v>0</v>
      </c>
      <c r="U68" t="s">
        <v>2571</v>
      </c>
      <c r="V68" t="s">
        <v>2572</v>
      </c>
      <c r="W68" t="s">
        <v>1891</v>
      </c>
      <c r="X68" t="s">
        <v>2564</v>
      </c>
      <c r="Y68" t="str">
        <f t="shared" si="1"/>
        <v>网易有道信息技术（北京）有限公司网易(杭州)网络有限公司信息流</v>
      </c>
      <c r="Z68" t="e">
        <f>VLOOKUP(Y:Y,[1]Sheet1!N:N,1,0)</f>
        <v>#N/A</v>
      </c>
    </row>
    <row r="69" spans="1:26" hidden="1" x14ac:dyDescent="0.25">
      <c r="A69">
        <v>20230630</v>
      </c>
      <c r="B69">
        <v>40732460</v>
      </c>
      <c r="C69" t="s">
        <v>2702</v>
      </c>
      <c r="D69">
        <v>2158492</v>
      </c>
      <c r="E69" t="s">
        <v>2580</v>
      </c>
      <c r="F69" s="59">
        <v>10829.77</v>
      </c>
      <c r="G69">
        <v>9100.2900000000009</v>
      </c>
      <c r="H69" t="s">
        <v>2559</v>
      </c>
      <c r="I69" t="s">
        <v>2560</v>
      </c>
      <c r="J69" t="s">
        <v>2330</v>
      </c>
      <c r="K69" t="s">
        <v>711</v>
      </c>
      <c r="L69" t="s">
        <v>2329</v>
      </c>
      <c r="M69" t="s">
        <v>2581</v>
      </c>
      <c r="N69" t="s">
        <v>2582</v>
      </c>
      <c r="O69" t="s">
        <v>2542</v>
      </c>
      <c r="P69" t="s">
        <v>2543</v>
      </c>
      <c r="Q69" t="s">
        <v>2544</v>
      </c>
      <c r="R69" t="s">
        <v>2583</v>
      </c>
      <c r="S69" t="s">
        <v>2546</v>
      </c>
      <c r="T69">
        <v>25898.175999999999</v>
      </c>
      <c r="U69" t="s">
        <v>2584</v>
      </c>
      <c r="V69" t="s">
        <v>2585</v>
      </c>
      <c r="W69" t="s">
        <v>2584</v>
      </c>
      <c r="X69" t="s">
        <v>2585</v>
      </c>
      <c r="Y69" t="str">
        <f t="shared" si="1"/>
        <v>成都哈拜网络科技有限公司-数字媒体事业部上海哈啰普惠科技有限公司CPC</v>
      </c>
      <c r="Z69" t="e">
        <f>VLOOKUP(Y:Y,[1]Sheet1!N:N,1,0)</f>
        <v>#N/A</v>
      </c>
    </row>
    <row r="70" spans="1:26" hidden="1" x14ac:dyDescent="0.25">
      <c r="A70">
        <v>20230630</v>
      </c>
      <c r="B70">
        <v>41250572</v>
      </c>
      <c r="C70" t="s">
        <v>2703</v>
      </c>
      <c r="D70">
        <v>2130054</v>
      </c>
      <c r="E70" t="s">
        <v>2558</v>
      </c>
      <c r="F70" s="59">
        <v>3005.17</v>
      </c>
      <c r="G70">
        <v>2433.3000000000002</v>
      </c>
      <c r="H70" t="s">
        <v>2559</v>
      </c>
      <c r="I70" t="s">
        <v>2560</v>
      </c>
      <c r="J70" t="s">
        <v>2350</v>
      </c>
      <c r="K70" t="s">
        <v>711</v>
      </c>
      <c r="L70" t="s">
        <v>2350</v>
      </c>
      <c r="M70" t="s">
        <v>2561</v>
      </c>
      <c r="N70" t="s">
        <v>2562</v>
      </c>
      <c r="O70" t="s">
        <v>2542</v>
      </c>
      <c r="P70" t="s">
        <v>2543</v>
      </c>
      <c r="Q70" t="s">
        <v>2544</v>
      </c>
      <c r="R70" t="s">
        <v>2563</v>
      </c>
      <c r="S70" t="s">
        <v>2546</v>
      </c>
      <c r="T70">
        <v>10373.379999999999</v>
      </c>
      <c r="U70" t="s">
        <v>1891</v>
      </c>
      <c r="V70" t="s">
        <v>2564</v>
      </c>
      <c r="W70" t="s">
        <v>1891</v>
      </c>
      <c r="X70" t="s">
        <v>2564</v>
      </c>
      <c r="Y70" t="str">
        <f t="shared" si="1"/>
        <v>深圳尚米网络技术有限公司深圳尚米网络技术有限公司CPC</v>
      </c>
      <c r="Z70" t="e">
        <f>VLOOKUP(Y:Y,[1]Sheet1!N:N,1,0)</f>
        <v>#N/A</v>
      </c>
    </row>
    <row r="71" spans="1:26" hidden="1" x14ac:dyDescent="0.25">
      <c r="A71">
        <v>20230630</v>
      </c>
      <c r="B71">
        <v>42327250</v>
      </c>
      <c r="C71" t="s">
        <v>2704</v>
      </c>
      <c r="D71">
        <v>2172261</v>
      </c>
      <c r="E71" t="s">
        <v>2628</v>
      </c>
      <c r="F71" s="59">
        <v>848.5</v>
      </c>
      <c r="G71">
        <v>647.71</v>
      </c>
      <c r="H71" t="s">
        <v>2538</v>
      </c>
      <c r="I71" t="s">
        <v>2551</v>
      </c>
      <c r="J71" t="s">
        <v>292</v>
      </c>
      <c r="K71" t="s">
        <v>2321</v>
      </c>
      <c r="L71" t="s">
        <v>574</v>
      </c>
      <c r="M71" t="s">
        <v>2611</v>
      </c>
      <c r="N71" t="s">
        <v>2612</v>
      </c>
      <c r="O71" t="s">
        <v>2542</v>
      </c>
      <c r="P71" t="s">
        <v>2543</v>
      </c>
      <c r="Q71" t="s">
        <v>2544</v>
      </c>
      <c r="R71" t="s">
        <v>2613</v>
      </c>
      <c r="S71" t="s">
        <v>2546</v>
      </c>
      <c r="T71">
        <v>0</v>
      </c>
      <c r="U71" t="s">
        <v>2614</v>
      </c>
      <c r="V71" t="s">
        <v>2615</v>
      </c>
      <c r="W71" t="s">
        <v>2614</v>
      </c>
      <c r="X71" t="s">
        <v>2615</v>
      </c>
      <c r="Y71" t="str">
        <f t="shared" si="1"/>
        <v>广州荔湾品唯信息服务有限公司广州唯品会电子商务有限公司信息流</v>
      </c>
      <c r="Z71" t="e">
        <f>VLOOKUP(Y:Y,[1]Sheet1!N:N,1,0)</f>
        <v>#N/A</v>
      </c>
    </row>
    <row r="72" spans="1:26" x14ac:dyDescent="0.25">
      <c r="A72">
        <v>20230630</v>
      </c>
      <c r="B72">
        <v>43094804</v>
      </c>
      <c r="C72" t="s">
        <v>2705</v>
      </c>
      <c r="D72">
        <v>2054669</v>
      </c>
      <c r="E72" t="s">
        <v>2622</v>
      </c>
      <c r="F72" s="59">
        <v>6189.77</v>
      </c>
      <c r="G72">
        <v>4585.01</v>
      </c>
      <c r="H72" t="s">
        <v>2538</v>
      </c>
      <c r="I72" t="s">
        <v>2539</v>
      </c>
      <c r="J72" t="s">
        <v>2352</v>
      </c>
      <c r="K72" t="s">
        <v>2321</v>
      </c>
      <c r="L72" t="s">
        <v>2351</v>
      </c>
      <c r="M72" t="s">
        <v>2623</v>
      </c>
      <c r="N72" t="s">
        <v>2624</v>
      </c>
      <c r="O72" t="s">
        <v>2542</v>
      </c>
      <c r="P72" t="s">
        <v>2543</v>
      </c>
      <c r="Q72" t="s">
        <v>2544</v>
      </c>
      <c r="R72" t="s">
        <v>2625</v>
      </c>
      <c r="S72" t="s">
        <v>2546</v>
      </c>
      <c r="T72">
        <v>0</v>
      </c>
      <c r="U72" t="s">
        <v>838</v>
      </c>
      <c r="V72" t="s">
        <v>2548</v>
      </c>
      <c r="W72" t="s">
        <v>838</v>
      </c>
      <c r="X72" t="s">
        <v>2548</v>
      </c>
      <c r="Y72" t="str">
        <f t="shared" si="1"/>
        <v>深圳市小赢普惠科技有限责任公司深圳市赢众通金融信息服务有限责任公司信息流</v>
      </c>
      <c r="Z72" t="e">
        <f>VLOOKUP(Y:Y,[1]Sheet1!N:N,1,0)</f>
        <v>#N/A</v>
      </c>
    </row>
    <row r="73" spans="1:26" hidden="1" x14ac:dyDescent="0.25">
      <c r="A73">
        <v>20230630</v>
      </c>
      <c r="B73">
        <v>44739380</v>
      </c>
      <c r="C73" t="s">
        <v>2706</v>
      </c>
      <c r="D73">
        <v>2118167</v>
      </c>
      <c r="E73" t="s">
        <v>2592</v>
      </c>
      <c r="F73" s="59">
        <v>265.49</v>
      </c>
      <c r="G73">
        <v>0</v>
      </c>
      <c r="H73" t="s">
        <v>2538</v>
      </c>
      <c r="I73" t="s">
        <v>2539</v>
      </c>
      <c r="J73" t="s">
        <v>554</v>
      </c>
      <c r="K73" t="s">
        <v>2321</v>
      </c>
      <c r="L73" t="s">
        <v>2370</v>
      </c>
      <c r="M73" t="s">
        <v>2593</v>
      </c>
      <c r="N73" t="s">
        <v>2594</v>
      </c>
      <c r="O73" t="s">
        <v>2542</v>
      </c>
      <c r="P73" t="s">
        <v>2543</v>
      </c>
      <c r="Q73" t="s">
        <v>2544</v>
      </c>
      <c r="R73" t="s">
        <v>2595</v>
      </c>
      <c r="S73" t="s">
        <v>2546</v>
      </c>
      <c r="T73">
        <v>0</v>
      </c>
      <c r="U73" t="s">
        <v>2555</v>
      </c>
      <c r="V73" t="s">
        <v>2596</v>
      </c>
      <c r="W73" t="s">
        <v>2555</v>
      </c>
      <c r="X73" t="s">
        <v>2596</v>
      </c>
      <c r="Y73" t="str">
        <f t="shared" si="1"/>
        <v>薯一薯二文化传媒（上海）有限公司行吟信息科技(上海)有限公司信息流</v>
      </c>
      <c r="Z73" t="e">
        <f>VLOOKUP(Y:Y,[1]Sheet1!N:N,1,0)</f>
        <v>#N/A</v>
      </c>
    </row>
    <row r="74" spans="1:26" hidden="1" x14ac:dyDescent="0.25">
      <c r="A74">
        <v>20230630</v>
      </c>
      <c r="B74">
        <v>46808242</v>
      </c>
      <c r="C74" t="s">
        <v>2707</v>
      </c>
      <c r="D74">
        <v>2159765</v>
      </c>
      <c r="E74" t="s">
        <v>2568</v>
      </c>
      <c r="F74" s="59">
        <v>13337.84</v>
      </c>
      <c r="G74">
        <v>10181.56</v>
      </c>
      <c r="H74" t="s">
        <v>2538</v>
      </c>
      <c r="I74" t="s">
        <v>2551</v>
      </c>
      <c r="J74" t="s">
        <v>2375</v>
      </c>
      <c r="K74" t="s">
        <v>2321</v>
      </c>
      <c r="L74" t="s">
        <v>2277</v>
      </c>
      <c r="M74" t="s">
        <v>2569</v>
      </c>
      <c r="O74" t="s">
        <v>2542</v>
      </c>
      <c r="P74" t="s">
        <v>2543</v>
      </c>
      <c r="Q74" t="s">
        <v>2544</v>
      </c>
      <c r="R74" t="s">
        <v>2570</v>
      </c>
      <c r="S74" t="s">
        <v>2546</v>
      </c>
      <c r="T74">
        <v>0</v>
      </c>
      <c r="U74" t="s">
        <v>2571</v>
      </c>
      <c r="V74" t="s">
        <v>2572</v>
      </c>
      <c r="W74" t="s">
        <v>2571</v>
      </c>
      <c r="X74" t="s">
        <v>2572</v>
      </c>
      <c r="Y74" t="str">
        <f t="shared" si="1"/>
        <v>酷得少年（天津）文化传播有限公司-1北京酷得少年科技有限公司信息流</v>
      </c>
      <c r="Z74" t="e">
        <f>VLOOKUP(Y:Y,[1]Sheet1!N:N,1,0)</f>
        <v>#N/A</v>
      </c>
    </row>
    <row r="75" spans="1:26" hidden="1" x14ac:dyDescent="0.25">
      <c r="A75">
        <v>20230630</v>
      </c>
      <c r="B75">
        <v>47184415</v>
      </c>
      <c r="C75" t="s">
        <v>2708</v>
      </c>
      <c r="D75">
        <v>2176807</v>
      </c>
      <c r="E75" t="s">
        <v>2691</v>
      </c>
      <c r="F75" s="59">
        <v>1.79</v>
      </c>
      <c r="G75">
        <v>1.31</v>
      </c>
      <c r="H75" t="s">
        <v>2538</v>
      </c>
      <c r="I75" t="s">
        <v>2539</v>
      </c>
      <c r="J75" t="s">
        <v>2339</v>
      </c>
      <c r="K75" t="s">
        <v>2321</v>
      </c>
      <c r="L75" t="s">
        <v>2338</v>
      </c>
      <c r="M75" t="s">
        <v>2692</v>
      </c>
      <c r="N75" t="s">
        <v>2693</v>
      </c>
      <c r="O75" t="s">
        <v>2542</v>
      </c>
      <c r="P75" t="s">
        <v>2543</v>
      </c>
      <c r="Q75" t="s">
        <v>2544</v>
      </c>
      <c r="R75" t="s">
        <v>2694</v>
      </c>
      <c r="S75" t="s">
        <v>2546</v>
      </c>
      <c r="T75">
        <v>0</v>
      </c>
      <c r="U75" t="s">
        <v>2117</v>
      </c>
      <c r="V75" t="s">
        <v>2695</v>
      </c>
      <c r="W75" t="s">
        <v>2117</v>
      </c>
      <c r="X75" t="s">
        <v>2695</v>
      </c>
      <c r="Y75" t="str">
        <f t="shared" si="1"/>
        <v>北京三快在线科技有限公司及其关联公司北京三快科技有限公司信息流</v>
      </c>
      <c r="Z75" t="e">
        <f>VLOOKUP(Y:Y,[1]Sheet1!N:N,1,0)</f>
        <v>#N/A</v>
      </c>
    </row>
    <row r="76" spans="1:26" hidden="1" x14ac:dyDescent="0.25">
      <c r="A76">
        <v>20230630</v>
      </c>
      <c r="B76">
        <v>47426672</v>
      </c>
      <c r="C76" t="s">
        <v>2709</v>
      </c>
      <c r="D76">
        <v>2189969</v>
      </c>
      <c r="E76" t="s">
        <v>2608</v>
      </c>
      <c r="F76" s="59">
        <v>2725.3</v>
      </c>
      <c r="G76">
        <v>1946.64</v>
      </c>
      <c r="H76" t="s">
        <v>2538</v>
      </c>
      <c r="I76" t="s">
        <v>2551</v>
      </c>
      <c r="J76" t="s">
        <v>2332</v>
      </c>
      <c r="K76" t="s">
        <v>2321</v>
      </c>
      <c r="L76" t="s">
        <v>2333</v>
      </c>
      <c r="M76" t="s">
        <v>2552</v>
      </c>
      <c r="N76" t="s">
        <v>2553</v>
      </c>
      <c r="O76" t="s">
        <v>2542</v>
      </c>
      <c r="P76" t="s">
        <v>2543</v>
      </c>
      <c r="Q76" t="s">
        <v>2544</v>
      </c>
      <c r="R76" t="s">
        <v>2554</v>
      </c>
      <c r="S76" t="s">
        <v>2546</v>
      </c>
      <c r="T76">
        <v>0</v>
      </c>
      <c r="U76" t="s">
        <v>2555</v>
      </c>
      <c r="V76" t="s">
        <v>2556</v>
      </c>
      <c r="W76" t="s">
        <v>2555</v>
      </c>
      <c r="X76" t="s">
        <v>2556</v>
      </c>
      <c r="Y76" t="str">
        <f t="shared" si="1"/>
        <v>北京爱奇艺科技有限公司-百度北京爱奇艺科技有限公司信息流</v>
      </c>
      <c r="Z76" t="e">
        <f>VLOOKUP(Y:Y,[1]Sheet1!N:N,1,0)</f>
        <v>#N/A</v>
      </c>
    </row>
    <row r="77" spans="1:26" hidden="1" x14ac:dyDescent="0.25">
      <c r="A77">
        <v>20230630</v>
      </c>
      <c r="B77">
        <v>48413693</v>
      </c>
      <c r="C77" t="s">
        <v>2648</v>
      </c>
      <c r="D77">
        <v>2118167</v>
      </c>
      <c r="E77" t="s">
        <v>2592</v>
      </c>
      <c r="F77" s="59">
        <v>1.35</v>
      </c>
      <c r="G77">
        <v>0</v>
      </c>
      <c r="H77" t="s">
        <v>2538</v>
      </c>
      <c r="I77" t="s">
        <v>2551</v>
      </c>
      <c r="J77" t="s">
        <v>554</v>
      </c>
      <c r="K77" t="s">
        <v>2321</v>
      </c>
      <c r="L77" t="s">
        <v>2370</v>
      </c>
      <c r="M77" t="s">
        <v>2593</v>
      </c>
      <c r="N77" t="s">
        <v>2594</v>
      </c>
      <c r="O77" t="s">
        <v>2542</v>
      </c>
      <c r="P77" t="s">
        <v>2543</v>
      </c>
      <c r="Q77" t="s">
        <v>2544</v>
      </c>
      <c r="R77" t="s">
        <v>2595</v>
      </c>
      <c r="S77" t="s">
        <v>2546</v>
      </c>
      <c r="T77">
        <v>0</v>
      </c>
      <c r="U77" t="s">
        <v>2555</v>
      </c>
      <c r="V77" t="s">
        <v>2596</v>
      </c>
      <c r="W77" t="s">
        <v>2555</v>
      </c>
      <c r="X77" t="s">
        <v>2596</v>
      </c>
      <c r="Y77" t="str">
        <f t="shared" si="1"/>
        <v>薯一薯二文化传媒（上海）有限公司行吟信息科技(上海)有限公司信息流</v>
      </c>
      <c r="Z77" t="e">
        <f>VLOOKUP(Y:Y,[1]Sheet1!N:N,1,0)</f>
        <v>#N/A</v>
      </c>
    </row>
    <row r="78" spans="1:26" hidden="1" x14ac:dyDescent="0.25">
      <c r="A78">
        <v>20230630</v>
      </c>
      <c r="B78">
        <v>48723832</v>
      </c>
      <c r="C78" t="s">
        <v>2710</v>
      </c>
      <c r="D78">
        <v>2189969</v>
      </c>
      <c r="E78" t="s">
        <v>2608</v>
      </c>
      <c r="F78" s="59">
        <v>6623.24</v>
      </c>
      <c r="G78">
        <v>4730.8900000000003</v>
      </c>
      <c r="H78" t="s">
        <v>2538</v>
      </c>
      <c r="I78" t="s">
        <v>2551</v>
      </c>
      <c r="J78" t="s">
        <v>2332</v>
      </c>
      <c r="K78" t="s">
        <v>2321</v>
      </c>
      <c r="L78" t="s">
        <v>2333</v>
      </c>
      <c r="M78" t="s">
        <v>2552</v>
      </c>
      <c r="N78" t="s">
        <v>2553</v>
      </c>
      <c r="O78" t="s">
        <v>2542</v>
      </c>
      <c r="P78" t="s">
        <v>2543</v>
      </c>
      <c r="Q78" t="s">
        <v>2544</v>
      </c>
      <c r="R78" t="s">
        <v>2554</v>
      </c>
      <c r="S78" t="s">
        <v>2546</v>
      </c>
      <c r="T78">
        <v>0</v>
      </c>
      <c r="U78" t="s">
        <v>2555</v>
      </c>
      <c r="V78" t="s">
        <v>2556</v>
      </c>
      <c r="W78" t="s">
        <v>2555</v>
      </c>
      <c r="X78" t="s">
        <v>2556</v>
      </c>
      <c r="Y78" t="str">
        <f t="shared" si="1"/>
        <v>北京爱奇艺科技有限公司-百度北京爱奇艺科技有限公司信息流</v>
      </c>
      <c r="Z78" t="e">
        <f>VLOOKUP(Y:Y,[1]Sheet1!N:N,1,0)</f>
        <v>#N/A</v>
      </c>
    </row>
    <row r="79" spans="1:26" hidden="1" x14ac:dyDescent="0.25">
      <c r="A79">
        <v>20230630</v>
      </c>
      <c r="B79">
        <v>19668996</v>
      </c>
      <c r="C79" t="s">
        <v>2711</v>
      </c>
      <c r="D79">
        <v>2172257</v>
      </c>
      <c r="E79" t="s">
        <v>2610</v>
      </c>
      <c r="F79" s="59">
        <v>12077.37</v>
      </c>
      <c r="G79">
        <v>9584.9599999999991</v>
      </c>
      <c r="H79" t="s">
        <v>2559</v>
      </c>
      <c r="I79" t="s">
        <v>2560</v>
      </c>
      <c r="J79" t="s">
        <v>292</v>
      </c>
      <c r="K79" t="s">
        <v>711</v>
      </c>
      <c r="L79" t="s">
        <v>574</v>
      </c>
      <c r="M79" t="s">
        <v>2611</v>
      </c>
      <c r="N79" t="s">
        <v>2612</v>
      </c>
      <c r="O79" t="s">
        <v>2542</v>
      </c>
      <c r="P79" t="s">
        <v>2543</v>
      </c>
      <c r="Q79" t="s">
        <v>2544</v>
      </c>
      <c r="R79" t="s">
        <v>2613</v>
      </c>
      <c r="S79" t="s">
        <v>2546</v>
      </c>
      <c r="T79">
        <v>284654.81599999999</v>
      </c>
      <c r="U79" t="s">
        <v>2614</v>
      </c>
      <c r="V79" t="s">
        <v>2615</v>
      </c>
      <c r="W79" t="s">
        <v>2614</v>
      </c>
      <c r="X79" t="s">
        <v>2615</v>
      </c>
      <c r="Y79" t="str">
        <f t="shared" si="1"/>
        <v>广州荔湾品唯信息服务有限公司广州唯品会电子商务有限公司CPC</v>
      </c>
      <c r="Z79" t="e">
        <f>VLOOKUP(Y:Y,[1]Sheet1!N:N,1,0)</f>
        <v>#N/A</v>
      </c>
    </row>
    <row r="80" spans="1:26" hidden="1" x14ac:dyDescent="0.25">
      <c r="A80">
        <v>20230630</v>
      </c>
      <c r="B80">
        <v>42965764</v>
      </c>
      <c r="C80" t="s">
        <v>2536</v>
      </c>
      <c r="D80">
        <v>2158784</v>
      </c>
      <c r="E80" t="s">
        <v>2537</v>
      </c>
      <c r="F80" s="59">
        <v>21.02</v>
      </c>
      <c r="G80">
        <v>21.02</v>
      </c>
      <c r="H80" t="s">
        <v>2538</v>
      </c>
      <c r="I80" t="s">
        <v>2551</v>
      </c>
      <c r="J80" t="s">
        <v>2320</v>
      </c>
      <c r="K80" t="s">
        <v>2321</v>
      </c>
      <c r="L80" t="s">
        <v>2318</v>
      </c>
      <c r="M80" t="s">
        <v>2540</v>
      </c>
      <c r="N80" t="s">
        <v>2541</v>
      </c>
      <c r="O80" t="s">
        <v>2542</v>
      </c>
      <c r="P80" t="s">
        <v>2543</v>
      </c>
      <c r="Q80" t="s">
        <v>2544</v>
      </c>
      <c r="R80" t="s">
        <v>2545</v>
      </c>
      <c r="S80" t="s">
        <v>2546</v>
      </c>
      <c r="T80">
        <v>0</v>
      </c>
      <c r="U80" t="s">
        <v>838</v>
      </c>
      <c r="V80" t="s">
        <v>2547</v>
      </c>
      <c r="W80" t="s">
        <v>838</v>
      </c>
      <c r="X80" t="s">
        <v>2548</v>
      </c>
      <c r="Y80" t="str">
        <f t="shared" si="1"/>
        <v>上海耳序信息技术有限公司-四部上海拍拍贷金融信息服务有限公司信息流</v>
      </c>
      <c r="Z80" t="e">
        <f>VLOOKUP(Y:Y,[1]Sheet1!N:N,1,0)</f>
        <v>#N/A</v>
      </c>
    </row>
    <row r="81" spans="1:26" hidden="1" x14ac:dyDescent="0.25">
      <c r="A81">
        <v>20230630</v>
      </c>
      <c r="B81">
        <v>43097616</v>
      </c>
      <c r="C81" t="s">
        <v>2712</v>
      </c>
      <c r="D81">
        <v>2118167</v>
      </c>
      <c r="E81" t="s">
        <v>2592</v>
      </c>
      <c r="F81" s="59">
        <v>879.79</v>
      </c>
      <c r="G81">
        <v>0</v>
      </c>
      <c r="H81" t="s">
        <v>2538</v>
      </c>
      <c r="I81" t="s">
        <v>2539</v>
      </c>
      <c r="J81" t="s">
        <v>554</v>
      </c>
      <c r="K81" t="s">
        <v>2321</v>
      </c>
      <c r="L81" t="s">
        <v>2370</v>
      </c>
      <c r="M81" t="s">
        <v>2593</v>
      </c>
      <c r="N81" t="s">
        <v>2594</v>
      </c>
      <c r="O81" t="s">
        <v>2542</v>
      </c>
      <c r="P81" t="s">
        <v>2543</v>
      </c>
      <c r="Q81" t="s">
        <v>2544</v>
      </c>
      <c r="R81" t="s">
        <v>2595</v>
      </c>
      <c r="S81" t="s">
        <v>2546</v>
      </c>
      <c r="T81">
        <v>0</v>
      </c>
      <c r="U81" t="s">
        <v>2555</v>
      </c>
      <c r="V81" t="s">
        <v>2596</v>
      </c>
      <c r="W81" t="s">
        <v>2555</v>
      </c>
      <c r="X81" t="s">
        <v>2596</v>
      </c>
      <c r="Y81" t="str">
        <f t="shared" si="1"/>
        <v>薯一薯二文化传媒（上海）有限公司行吟信息科技(上海)有限公司信息流</v>
      </c>
      <c r="Z81" t="e">
        <f>VLOOKUP(Y:Y,[1]Sheet1!N:N,1,0)</f>
        <v>#N/A</v>
      </c>
    </row>
    <row r="82" spans="1:26" hidden="1" x14ac:dyDescent="0.25">
      <c r="A82">
        <v>20230630</v>
      </c>
      <c r="B82">
        <v>46610852</v>
      </c>
      <c r="C82" t="s">
        <v>2713</v>
      </c>
      <c r="D82">
        <v>2117410</v>
      </c>
      <c r="E82" t="s">
        <v>2587</v>
      </c>
      <c r="F82" s="59">
        <v>1364.4</v>
      </c>
      <c r="G82">
        <v>0</v>
      </c>
      <c r="H82" t="s">
        <v>2538</v>
      </c>
      <c r="I82" t="s">
        <v>2551</v>
      </c>
      <c r="J82" t="s">
        <v>2353</v>
      </c>
      <c r="K82" t="s">
        <v>2321</v>
      </c>
      <c r="L82" t="s">
        <v>326</v>
      </c>
      <c r="M82" t="s">
        <v>2588</v>
      </c>
      <c r="N82" t="s">
        <v>2589</v>
      </c>
      <c r="O82" t="s">
        <v>2542</v>
      </c>
      <c r="P82" t="s">
        <v>2543</v>
      </c>
      <c r="Q82" t="s">
        <v>2544</v>
      </c>
      <c r="R82" t="s">
        <v>2570</v>
      </c>
      <c r="S82" t="s">
        <v>2546</v>
      </c>
      <c r="T82">
        <v>0</v>
      </c>
      <c r="U82" t="s">
        <v>2571</v>
      </c>
      <c r="V82" t="s">
        <v>2572</v>
      </c>
      <c r="W82" t="s">
        <v>1891</v>
      </c>
      <c r="X82" t="s">
        <v>2564</v>
      </c>
      <c r="Y82" t="str">
        <f t="shared" si="1"/>
        <v>网易有道信息技术（北京）有限公司网易(杭州)网络有限公司信息流</v>
      </c>
      <c r="Z82" t="e">
        <f>VLOOKUP(Y:Y,[1]Sheet1!N:N,1,0)</f>
        <v>#N/A</v>
      </c>
    </row>
    <row r="83" spans="1:26" hidden="1" x14ac:dyDescent="0.25">
      <c r="A83">
        <v>20230630</v>
      </c>
      <c r="B83">
        <v>47184442</v>
      </c>
      <c r="C83" t="s">
        <v>2690</v>
      </c>
      <c r="D83">
        <v>2176807</v>
      </c>
      <c r="E83" t="s">
        <v>2691</v>
      </c>
      <c r="F83" s="59">
        <v>173</v>
      </c>
      <c r="G83">
        <v>126.28</v>
      </c>
      <c r="H83" t="s">
        <v>2538</v>
      </c>
      <c r="I83" t="s">
        <v>2551</v>
      </c>
      <c r="J83" t="s">
        <v>2339</v>
      </c>
      <c r="K83" t="s">
        <v>2321</v>
      </c>
      <c r="L83" t="s">
        <v>2338</v>
      </c>
      <c r="M83" t="s">
        <v>2692</v>
      </c>
      <c r="N83" t="s">
        <v>2693</v>
      </c>
      <c r="O83" t="s">
        <v>2542</v>
      </c>
      <c r="P83" t="s">
        <v>2543</v>
      </c>
      <c r="Q83" t="s">
        <v>2544</v>
      </c>
      <c r="R83" t="s">
        <v>2694</v>
      </c>
      <c r="S83" t="s">
        <v>2546</v>
      </c>
      <c r="T83">
        <v>0</v>
      </c>
      <c r="U83" t="s">
        <v>2117</v>
      </c>
      <c r="V83" t="s">
        <v>2695</v>
      </c>
      <c r="W83" t="s">
        <v>2117</v>
      </c>
      <c r="X83" t="s">
        <v>2695</v>
      </c>
      <c r="Y83" t="str">
        <f t="shared" si="1"/>
        <v>北京三快在线科技有限公司及其关联公司北京三快科技有限公司信息流</v>
      </c>
      <c r="Z83" t="e">
        <f>VLOOKUP(Y:Y,[1]Sheet1!N:N,1,0)</f>
        <v>#N/A</v>
      </c>
    </row>
    <row r="84" spans="1:26" hidden="1" x14ac:dyDescent="0.25">
      <c r="A84">
        <v>20230630</v>
      </c>
      <c r="B84">
        <v>47327773</v>
      </c>
      <c r="C84" t="s">
        <v>2714</v>
      </c>
      <c r="D84">
        <v>2185183</v>
      </c>
      <c r="E84" t="s">
        <v>2574</v>
      </c>
      <c r="F84" s="59">
        <v>1200.79</v>
      </c>
      <c r="G84">
        <v>909.69</v>
      </c>
      <c r="H84" t="s">
        <v>2538</v>
      </c>
      <c r="I84" t="s">
        <v>2551</v>
      </c>
      <c r="J84" t="s">
        <v>2575</v>
      </c>
      <c r="K84" t="s">
        <v>2321</v>
      </c>
      <c r="L84" t="s">
        <v>2344</v>
      </c>
      <c r="M84" t="s">
        <v>2576</v>
      </c>
      <c r="O84" t="s">
        <v>2542</v>
      </c>
      <c r="P84" t="s">
        <v>2543</v>
      </c>
      <c r="Q84" t="s">
        <v>2544</v>
      </c>
      <c r="R84" t="s">
        <v>2577</v>
      </c>
      <c r="S84" t="s">
        <v>2546</v>
      </c>
      <c r="T84">
        <v>0</v>
      </c>
      <c r="U84" t="s">
        <v>838</v>
      </c>
      <c r="V84" t="s">
        <v>2578</v>
      </c>
      <c r="W84" t="s">
        <v>838</v>
      </c>
      <c r="X84" t="s">
        <v>2578</v>
      </c>
      <c r="Y84" t="str">
        <f t="shared" si="1"/>
        <v>北京微财科技有限公司-数媒重庆市黑卡小额贷款有限公司信息流</v>
      </c>
      <c r="Z84" t="e">
        <f>VLOOKUP(Y:Y,[1]Sheet1!N:N,1,0)</f>
        <v>#N/A</v>
      </c>
    </row>
    <row r="85" spans="1:26" hidden="1" x14ac:dyDescent="0.25">
      <c r="A85">
        <v>20230630</v>
      </c>
      <c r="B85">
        <v>47580667</v>
      </c>
      <c r="C85" t="s">
        <v>2683</v>
      </c>
      <c r="D85">
        <v>2171230</v>
      </c>
      <c r="E85" t="s">
        <v>2684</v>
      </c>
      <c r="F85" s="59">
        <v>10399.17</v>
      </c>
      <c r="G85">
        <v>8124.35</v>
      </c>
      <c r="H85" t="s">
        <v>2538</v>
      </c>
      <c r="I85" t="s">
        <v>2551</v>
      </c>
      <c r="J85" t="s">
        <v>2322</v>
      </c>
      <c r="K85" t="s">
        <v>2321</v>
      </c>
      <c r="L85" t="s">
        <v>2323</v>
      </c>
      <c r="M85" t="s">
        <v>2685</v>
      </c>
      <c r="N85" t="s">
        <v>2686</v>
      </c>
      <c r="O85" t="s">
        <v>2542</v>
      </c>
      <c r="P85" t="s">
        <v>2543</v>
      </c>
      <c r="Q85" t="s">
        <v>2544</v>
      </c>
      <c r="R85" t="s">
        <v>2687</v>
      </c>
      <c r="S85" t="s">
        <v>2546</v>
      </c>
      <c r="T85">
        <v>0</v>
      </c>
      <c r="U85" t="s">
        <v>2555</v>
      </c>
      <c r="V85" t="s">
        <v>2556</v>
      </c>
      <c r="W85" t="s">
        <v>2555</v>
      </c>
      <c r="X85" t="s">
        <v>2671</v>
      </c>
      <c r="Y85" t="str">
        <f t="shared" si="1"/>
        <v>广州虎牙信息科技有限公司-百度广州虎牙信息科技有限公司信息流</v>
      </c>
      <c r="Z85" t="e">
        <f>VLOOKUP(Y:Y,[1]Sheet1!N:N,1,0)</f>
        <v>#N/A</v>
      </c>
    </row>
    <row r="86" spans="1:26" hidden="1" x14ac:dyDescent="0.25">
      <c r="A86">
        <v>20230630</v>
      </c>
      <c r="B86">
        <v>47953361</v>
      </c>
      <c r="C86" t="s">
        <v>2549</v>
      </c>
      <c r="D86">
        <v>2167551</v>
      </c>
      <c r="E86" t="s">
        <v>2550</v>
      </c>
      <c r="F86" s="59">
        <v>0.19</v>
      </c>
      <c r="G86">
        <v>0.19</v>
      </c>
      <c r="H86" t="s">
        <v>2538</v>
      </c>
      <c r="I86" t="s">
        <v>2539</v>
      </c>
      <c r="J86" t="s">
        <v>2332</v>
      </c>
      <c r="K86" t="s">
        <v>2321</v>
      </c>
      <c r="L86" t="s">
        <v>2333</v>
      </c>
      <c r="M86" t="s">
        <v>2552</v>
      </c>
      <c r="N86" t="s">
        <v>2553</v>
      </c>
      <c r="O86" t="s">
        <v>2542</v>
      </c>
      <c r="P86" t="s">
        <v>2543</v>
      </c>
      <c r="Q86" t="s">
        <v>2544</v>
      </c>
      <c r="R86" t="s">
        <v>2554</v>
      </c>
      <c r="S86" t="s">
        <v>2546</v>
      </c>
      <c r="T86">
        <v>0</v>
      </c>
      <c r="U86" t="s">
        <v>2555</v>
      </c>
      <c r="V86" t="s">
        <v>2556</v>
      </c>
      <c r="W86" t="s">
        <v>2555</v>
      </c>
      <c r="X86" t="s">
        <v>2556</v>
      </c>
      <c r="Y86" t="str">
        <f t="shared" si="1"/>
        <v>北京爱奇艺科技有限公司-百度北京爱奇艺科技有限公司信息流</v>
      </c>
      <c r="Z86" t="e">
        <f>VLOOKUP(Y:Y,[1]Sheet1!N:N,1,0)</f>
        <v>#N/A</v>
      </c>
    </row>
    <row r="87" spans="1:26" hidden="1" x14ac:dyDescent="0.25">
      <c r="A87">
        <v>20230630</v>
      </c>
      <c r="B87">
        <v>40728885</v>
      </c>
      <c r="C87" t="s">
        <v>2617</v>
      </c>
      <c r="D87">
        <v>2118167</v>
      </c>
      <c r="E87" t="s">
        <v>2592</v>
      </c>
      <c r="F87" s="59">
        <v>1622.79</v>
      </c>
      <c r="G87">
        <v>0</v>
      </c>
      <c r="H87" t="s">
        <v>2538</v>
      </c>
      <c r="I87" t="s">
        <v>2551</v>
      </c>
      <c r="J87" t="s">
        <v>554</v>
      </c>
      <c r="K87" t="s">
        <v>2321</v>
      </c>
      <c r="L87" t="s">
        <v>2370</v>
      </c>
      <c r="M87" t="s">
        <v>2593</v>
      </c>
      <c r="N87" t="s">
        <v>2594</v>
      </c>
      <c r="O87" t="s">
        <v>2542</v>
      </c>
      <c r="P87" t="s">
        <v>2543</v>
      </c>
      <c r="Q87" t="s">
        <v>2544</v>
      </c>
      <c r="R87" t="s">
        <v>2595</v>
      </c>
      <c r="S87" t="s">
        <v>2546</v>
      </c>
      <c r="T87">
        <v>0</v>
      </c>
      <c r="U87" t="s">
        <v>2555</v>
      </c>
      <c r="V87" t="s">
        <v>2596</v>
      </c>
      <c r="W87" t="s">
        <v>2555</v>
      </c>
      <c r="X87" t="s">
        <v>2596</v>
      </c>
      <c r="Y87" t="str">
        <f t="shared" si="1"/>
        <v>薯一薯二文化传媒（上海）有限公司行吟信息科技(上海)有限公司信息流</v>
      </c>
      <c r="Z87" t="e">
        <f>VLOOKUP(Y:Y,[1]Sheet1!N:N,1,0)</f>
        <v>#N/A</v>
      </c>
    </row>
    <row r="88" spans="1:26" hidden="1" x14ac:dyDescent="0.25">
      <c r="A88">
        <v>20230630</v>
      </c>
      <c r="B88">
        <v>42012606</v>
      </c>
      <c r="C88" t="s">
        <v>2715</v>
      </c>
      <c r="D88">
        <v>2142924</v>
      </c>
      <c r="E88" t="s">
        <v>2716</v>
      </c>
      <c r="F88" s="59">
        <v>604.19000000000005</v>
      </c>
      <c r="G88">
        <v>604.19000000000005</v>
      </c>
      <c r="H88" t="s">
        <v>2559</v>
      </c>
      <c r="I88" t="s">
        <v>2560</v>
      </c>
      <c r="J88" t="s">
        <v>392</v>
      </c>
      <c r="K88" t="s">
        <v>711</v>
      </c>
      <c r="L88" t="s">
        <v>392</v>
      </c>
      <c r="M88" t="s">
        <v>2641</v>
      </c>
      <c r="N88" t="s">
        <v>2642</v>
      </c>
      <c r="O88" t="s">
        <v>2542</v>
      </c>
      <c r="P88" t="s">
        <v>2543</v>
      </c>
      <c r="Q88" t="s">
        <v>2544</v>
      </c>
      <c r="R88" t="s">
        <v>2643</v>
      </c>
      <c r="S88" t="s">
        <v>2546</v>
      </c>
      <c r="T88">
        <v>30464.87</v>
      </c>
      <c r="U88" t="s">
        <v>838</v>
      </c>
      <c r="V88" t="s">
        <v>2578</v>
      </c>
      <c r="W88" t="s">
        <v>838</v>
      </c>
      <c r="X88" t="s">
        <v>2548</v>
      </c>
      <c r="Y88" t="str">
        <f t="shared" si="1"/>
        <v>福州三六零网络小额贷款有限公司福州三六零网络小额贷款有限公司CPC</v>
      </c>
      <c r="Z88" t="e">
        <f>VLOOKUP(Y:Y,[1]Sheet1!N:N,1,0)</f>
        <v>#N/A</v>
      </c>
    </row>
    <row r="89" spans="1:26" hidden="1" x14ac:dyDescent="0.25">
      <c r="A89">
        <v>20230630</v>
      </c>
      <c r="B89">
        <v>45323107</v>
      </c>
      <c r="C89" t="s">
        <v>2654</v>
      </c>
      <c r="D89">
        <v>2172261</v>
      </c>
      <c r="E89" t="s">
        <v>2628</v>
      </c>
      <c r="F89" s="59">
        <v>388.52</v>
      </c>
      <c r="G89">
        <v>296.58</v>
      </c>
      <c r="H89" t="s">
        <v>2538</v>
      </c>
      <c r="I89" t="s">
        <v>2551</v>
      </c>
      <c r="J89" t="s">
        <v>292</v>
      </c>
      <c r="K89" t="s">
        <v>2321</v>
      </c>
      <c r="L89" t="s">
        <v>574</v>
      </c>
      <c r="M89" t="s">
        <v>2611</v>
      </c>
      <c r="N89" t="s">
        <v>2612</v>
      </c>
      <c r="O89" t="s">
        <v>2542</v>
      </c>
      <c r="P89" t="s">
        <v>2543</v>
      </c>
      <c r="Q89" t="s">
        <v>2544</v>
      </c>
      <c r="R89" t="s">
        <v>2613</v>
      </c>
      <c r="S89" t="s">
        <v>2546</v>
      </c>
      <c r="T89">
        <v>0</v>
      </c>
      <c r="U89" t="s">
        <v>2614</v>
      </c>
      <c r="V89" t="s">
        <v>2615</v>
      </c>
      <c r="W89" t="s">
        <v>2614</v>
      </c>
      <c r="X89" t="s">
        <v>2615</v>
      </c>
      <c r="Y89" t="str">
        <f t="shared" si="1"/>
        <v>广州荔湾品唯信息服务有限公司广州唯品会电子商务有限公司信息流</v>
      </c>
      <c r="Z89" t="e">
        <f>VLOOKUP(Y:Y,[1]Sheet1!N:N,1,0)</f>
        <v>#N/A</v>
      </c>
    </row>
    <row r="90" spans="1:26" x14ac:dyDescent="0.25">
      <c r="A90">
        <v>20230630</v>
      </c>
      <c r="B90">
        <v>45336925</v>
      </c>
      <c r="C90" t="s">
        <v>2717</v>
      </c>
      <c r="D90">
        <v>2054669</v>
      </c>
      <c r="E90" t="s">
        <v>2622</v>
      </c>
      <c r="F90" s="59">
        <v>47.65</v>
      </c>
      <c r="G90">
        <v>35.299999999999997</v>
      </c>
      <c r="H90" t="s">
        <v>2538</v>
      </c>
      <c r="I90" t="s">
        <v>2551</v>
      </c>
      <c r="J90" t="s">
        <v>2352</v>
      </c>
      <c r="K90" t="s">
        <v>2321</v>
      </c>
      <c r="L90" t="s">
        <v>2351</v>
      </c>
      <c r="M90" t="s">
        <v>2623</v>
      </c>
      <c r="N90" t="s">
        <v>2624</v>
      </c>
      <c r="O90" t="s">
        <v>2542</v>
      </c>
      <c r="P90" t="s">
        <v>2543</v>
      </c>
      <c r="Q90" t="s">
        <v>2544</v>
      </c>
      <c r="R90" t="s">
        <v>2625</v>
      </c>
      <c r="S90" t="s">
        <v>2546</v>
      </c>
      <c r="T90">
        <v>0</v>
      </c>
      <c r="U90" t="s">
        <v>838</v>
      </c>
      <c r="V90" t="s">
        <v>2548</v>
      </c>
      <c r="W90" t="s">
        <v>838</v>
      </c>
      <c r="X90" t="s">
        <v>2548</v>
      </c>
      <c r="Y90" t="str">
        <f t="shared" si="1"/>
        <v>深圳市小赢普惠科技有限责任公司深圳市赢众通金融信息服务有限责任公司信息流</v>
      </c>
      <c r="Z90" t="e">
        <f>VLOOKUP(Y:Y,[1]Sheet1!N:N,1,0)</f>
        <v>#N/A</v>
      </c>
    </row>
    <row r="91" spans="1:26" hidden="1" x14ac:dyDescent="0.25">
      <c r="A91">
        <v>20230630</v>
      </c>
      <c r="B91">
        <v>47327817</v>
      </c>
      <c r="C91" t="s">
        <v>2718</v>
      </c>
      <c r="D91">
        <v>2185183</v>
      </c>
      <c r="E91" t="s">
        <v>2574</v>
      </c>
      <c r="F91" s="59">
        <v>451.81</v>
      </c>
      <c r="G91">
        <v>342.28</v>
      </c>
      <c r="H91" t="s">
        <v>2538</v>
      </c>
      <c r="I91" t="s">
        <v>2539</v>
      </c>
      <c r="J91" t="s">
        <v>2575</v>
      </c>
      <c r="K91" t="s">
        <v>2321</v>
      </c>
      <c r="L91" t="s">
        <v>2344</v>
      </c>
      <c r="M91" t="s">
        <v>2576</v>
      </c>
      <c r="O91" t="s">
        <v>2542</v>
      </c>
      <c r="P91" t="s">
        <v>2543</v>
      </c>
      <c r="Q91" t="s">
        <v>2544</v>
      </c>
      <c r="R91" t="s">
        <v>2577</v>
      </c>
      <c r="S91" t="s">
        <v>2546</v>
      </c>
      <c r="T91">
        <v>0</v>
      </c>
      <c r="U91" t="s">
        <v>838</v>
      </c>
      <c r="V91" t="s">
        <v>2578</v>
      </c>
      <c r="W91" t="s">
        <v>838</v>
      </c>
      <c r="X91" t="s">
        <v>2578</v>
      </c>
      <c r="Y91" t="str">
        <f t="shared" si="1"/>
        <v>北京微财科技有限公司-数媒重庆市黑卡小额贷款有限公司信息流</v>
      </c>
      <c r="Z91" t="e">
        <f>VLOOKUP(Y:Y,[1]Sheet1!N:N,1,0)</f>
        <v>#N/A</v>
      </c>
    </row>
    <row r="92" spans="1:26" hidden="1" x14ac:dyDescent="0.25">
      <c r="A92">
        <v>20230630</v>
      </c>
      <c r="B92">
        <v>47328011</v>
      </c>
      <c r="C92" t="s">
        <v>2647</v>
      </c>
      <c r="D92">
        <v>2185183</v>
      </c>
      <c r="E92" t="s">
        <v>2574</v>
      </c>
      <c r="F92" s="59">
        <v>60.69</v>
      </c>
      <c r="G92">
        <v>45.98</v>
      </c>
      <c r="H92" t="s">
        <v>2538</v>
      </c>
      <c r="I92" t="s">
        <v>2551</v>
      </c>
      <c r="J92" t="s">
        <v>2575</v>
      </c>
      <c r="K92" t="s">
        <v>2321</v>
      </c>
      <c r="L92" t="s">
        <v>2344</v>
      </c>
      <c r="M92" t="s">
        <v>2576</v>
      </c>
      <c r="O92" t="s">
        <v>2542</v>
      </c>
      <c r="P92" t="s">
        <v>2543</v>
      </c>
      <c r="Q92" t="s">
        <v>2544</v>
      </c>
      <c r="R92" t="s">
        <v>2577</v>
      </c>
      <c r="S92" t="s">
        <v>2546</v>
      </c>
      <c r="T92">
        <v>0</v>
      </c>
      <c r="U92" t="s">
        <v>838</v>
      </c>
      <c r="V92" t="s">
        <v>2578</v>
      </c>
      <c r="W92" t="s">
        <v>838</v>
      </c>
      <c r="X92" t="s">
        <v>2578</v>
      </c>
      <c r="Y92" t="str">
        <f t="shared" si="1"/>
        <v>北京微财科技有限公司-数媒重庆市黑卡小额贷款有限公司信息流</v>
      </c>
      <c r="Z92" t="e">
        <f>VLOOKUP(Y:Y,[1]Sheet1!N:N,1,0)</f>
        <v>#N/A</v>
      </c>
    </row>
    <row r="93" spans="1:26" hidden="1" x14ac:dyDescent="0.25">
      <c r="A93">
        <v>20230630</v>
      </c>
      <c r="B93">
        <v>48248606</v>
      </c>
      <c r="C93" t="s">
        <v>2656</v>
      </c>
      <c r="D93">
        <v>2172261</v>
      </c>
      <c r="E93" t="s">
        <v>2628</v>
      </c>
      <c r="F93" s="59">
        <v>33.549999999999997</v>
      </c>
      <c r="G93">
        <v>25.61</v>
      </c>
      <c r="H93" t="s">
        <v>2538</v>
      </c>
      <c r="I93" t="s">
        <v>2539</v>
      </c>
      <c r="J93" t="s">
        <v>292</v>
      </c>
      <c r="K93" t="s">
        <v>2321</v>
      </c>
      <c r="L93" t="s">
        <v>574</v>
      </c>
      <c r="M93" t="s">
        <v>2611</v>
      </c>
      <c r="N93" t="s">
        <v>2612</v>
      </c>
      <c r="O93" t="s">
        <v>2542</v>
      </c>
      <c r="P93" t="s">
        <v>2543</v>
      </c>
      <c r="Q93" t="s">
        <v>2544</v>
      </c>
      <c r="R93" t="s">
        <v>2613</v>
      </c>
      <c r="S93" t="s">
        <v>2546</v>
      </c>
      <c r="T93">
        <v>0</v>
      </c>
      <c r="U93" t="s">
        <v>2614</v>
      </c>
      <c r="V93" t="s">
        <v>2615</v>
      </c>
      <c r="W93" t="s">
        <v>2614</v>
      </c>
      <c r="X93" t="s">
        <v>2615</v>
      </c>
      <c r="Y93" t="str">
        <f t="shared" si="1"/>
        <v>广州荔湾品唯信息服务有限公司广州唯品会电子商务有限公司信息流</v>
      </c>
      <c r="Z93" t="e">
        <f>VLOOKUP(Y:Y,[1]Sheet1!N:N,1,0)</f>
        <v>#N/A</v>
      </c>
    </row>
    <row r="94" spans="1:26" hidden="1" x14ac:dyDescent="0.25">
      <c r="A94">
        <v>20230630</v>
      </c>
      <c r="B94">
        <v>40850187</v>
      </c>
      <c r="C94" t="s">
        <v>2652</v>
      </c>
      <c r="D94">
        <v>2165227</v>
      </c>
      <c r="E94" t="s">
        <v>2566</v>
      </c>
      <c r="F94" s="59">
        <v>429.11</v>
      </c>
      <c r="G94">
        <v>317.86</v>
      </c>
      <c r="H94" t="s">
        <v>2538</v>
      </c>
      <c r="I94" t="s">
        <v>2539</v>
      </c>
      <c r="J94" t="s">
        <v>2320</v>
      </c>
      <c r="K94" t="s">
        <v>2321</v>
      </c>
      <c r="L94" t="s">
        <v>2318</v>
      </c>
      <c r="M94" t="s">
        <v>2540</v>
      </c>
      <c r="N94" t="s">
        <v>2541</v>
      </c>
      <c r="O94" t="s">
        <v>2542</v>
      </c>
      <c r="P94" t="s">
        <v>2543</v>
      </c>
      <c r="Q94" t="s">
        <v>2544</v>
      </c>
      <c r="R94" t="s">
        <v>2545</v>
      </c>
      <c r="S94" t="s">
        <v>2546</v>
      </c>
      <c r="T94">
        <v>0</v>
      </c>
      <c r="U94" t="s">
        <v>838</v>
      </c>
      <c r="V94" t="s">
        <v>2547</v>
      </c>
      <c r="W94" t="s">
        <v>838</v>
      </c>
      <c r="X94" t="s">
        <v>2548</v>
      </c>
      <c r="Y94" t="str">
        <f t="shared" si="1"/>
        <v>上海耳序信息技术有限公司-四部上海拍拍贷金融信息服务有限公司信息流</v>
      </c>
      <c r="Z94" t="e">
        <f>VLOOKUP(Y:Y,[1]Sheet1!N:N,1,0)</f>
        <v>#N/A</v>
      </c>
    </row>
    <row r="95" spans="1:26" hidden="1" x14ac:dyDescent="0.25">
      <c r="A95">
        <v>20230630</v>
      </c>
      <c r="B95">
        <v>41250541</v>
      </c>
      <c r="C95" t="s">
        <v>2719</v>
      </c>
      <c r="D95">
        <v>2130054</v>
      </c>
      <c r="E95" t="s">
        <v>2558</v>
      </c>
      <c r="F95" s="59">
        <v>4038.01</v>
      </c>
      <c r="G95">
        <v>3269.59</v>
      </c>
      <c r="H95" t="s">
        <v>2559</v>
      </c>
      <c r="I95" t="s">
        <v>2560</v>
      </c>
      <c r="J95" t="s">
        <v>2350</v>
      </c>
      <c r="K95" t="s">
        <v>711</v>
      </c>
      <c r="L95" t="s">
        <v>2350</v>
      </c>
      <c r="M95" t="s">
        <v>2561</v>
      </c>
      <c r="N95" t="s">
        <v>2562</v>
      </c>
      <c r="O95" t="s">
        <v>2542</v>
      </c>
      <c r="P95" t="s">
        <v>2543</v>
      </c>
      <c r="Q95" t="s">
        <v>2544</v>
      </c>
      <c r="R95" t="s">
        <v>2563</v>
      </c>
      <c r="S95" t="s">
        <v>2546</v>
      </c>
      <c r="T95">
        <v>17739.163</v>
      </c>
      <c r="U95" t="s">
        <v>1891</v>
      </c>
      <c r="V95" t="s">
        <v>2564</v>
      </c>
      <c r="W95" t="s">
        <v>1891</v>
      </c>
      <c r="X95" t="s">
        <v>2564</v>
      </c>
      <c r="Y95" t="str">
        <f t="shared" si="1"/>
        <v>深圳尚米网络技术有限公司深圳尚米网络技术有限公司CPC</v>
      </c>
      <c r="Z95" t="e">
        <f>VLOOKUP(Y:Y,[1]Sheet1!N:N,1,0)</f>
        <v>#N/A</v>
      </c>
    </row>
    <row r="96" spans="1:26" x14ac:dyDescent="0.25">
      <c r="A96">
        <v>20230630</v>
      </c>
      <c r="B96">
        <v>45336925</v>
      </c>
      <c r="C96" t="s">
        <v>2717</v>
      </c>
      <c r="D96">
        <v>2054669</v>
      </c>
      <c r="E96" t="s">
        <v>2622</v>
      </c>
      <c r="F96" s="59">
        <v>3216.39</v>
      </c>
      <c r="G96">
        <v>2382.5100000000002</v>
      </c>
      <c r="H96" t="s">
        <v>2538</v>
      </c>
      <c r="I96" t="s">
        <v>2539</v>
      </c>
      <c r="J96" t="s">
        <v>2352</v>
      </c>
      <c r="K96" t="s">
        <v>2321</v>
      </c>
      <c r="L96" t="s">
        <v>2351</v>
      </c>
      <c r="M96" t="s">
        <v>2623</v>
      </c>
      <c r="N96" t="s">
        <v>2624</v>
      </c>
      <c r="O96" t="s">
        <v>2542</v>
      </c>
      <c r="P96" t="s">
        <v>2543</v>
      </c>
      <c r="Q96" t="s">
        <v>2544</v>
      </c>
      <c r="R96" t="s">
        <v>2625</v>
      </c>
      <c r="S96" t="s">
        <v>2546</v>
      </c>
      <c r="T96">
        <v>0</v>
      </c>
      <c r="U96" t="s">
        <v>838</v>
      </c>
      <c r="V96" t="s">
        <v>2548</v>
      </c>
      <c r="W96" t="s">
        <v>838</v>
      </c>
      <c r="X96" t="s">
        <v>2548</v>
      </c>
      <c r="Y96" t="str">
        <f t="shared" si="1"/>
        <v>深圳市小赢普惠科技有限责任公司深圳市赢众通金融信息服务有限责任公司信息流</v>
      </c>
      <c r="Z96" t="e">
        <f>VLOOKUP(Y:Y,[1]Sheet1!N:N,1,0)</f>
        <v>#N/A</v>
      </c>
    </row>
    <row r="97" spans="1:26" hidden="1" x14ac:dyDescent="0.25">
      <c r="A97">
        <v>20230630</v>
      </c>
      <c r="B97">
        <v>47184415</v>
      </c>
      <c r="C97" t="s">
        <v>2708</v>
      </c>
      <c r="D97">
        <v>2176807</v>
      </c>
      <c r="E97" t="s">
        <v>2691</v>
      </c>
      <c r="F97" s="59">
        <v>28166.85</v>
      </c>
      <c r="G97">
        <v>20559.740000000002</v>
      </c>
      <c r="H97" t="s">
        <v>2538</v>
      </c>
      <c r="I97" t="s">
        <v>2551</v>
      </c>
      <c r="J97" t="s">
        <v>2339</v>
      </c>
      <c r="K97" t="s">
        <v>2321</v>
      </c>
      <c r="L97" t="s">
        <v>2338</v>
      </c>
      <c r="M97" t="s">
        <v>2692</v>
      </c>
      <c r="N97" t="s">
        <v>2693</v>
      </c>
      <c r="O97" t="s">
        <v>2542</v>
      </c>
      <c r="P97" t="s">
        <v>2543</v>
      </c>
      <c r="Q97" t="s">
        <v>2544</v>
      </c>
      <c r="R97" t="s">
        <v>2694</v>
      </c>
      <c r="S97" t="s">
        <v>2546</v>
      </c>
      <c r="T97">
        <v>0</v>
      </c>
      <c r="U97" t="s">
        <v>2117</v>
      </c>
      <c r="V97" t="s">
        <v>2695</v>
      </c>
      <c r="W97" t="s">
        <v>2117</v>
      </c>
      <c r="X97" t="s">
        <v>2695</v>
      </c>
      <c r="Y97" t="str">
        <f t="shared" si="1"/>
        <v>北京三快在线科技有限公司及其关联公司北京三快科技有限公司信息流</v>
      </c>
      <c r="Z97" t="e">
        <f>VLOOKUP(Y:Y,[1]Sheet1!N:N,1,0)</f>
        <v>#N/A</v>
      </c>
    </row>
    <row r="98" spans="1:26" hidden="1" x14ac:dyDescent="0.25">
      <c r="A98">
        <v>20230630</v>
      </c>
      <c r="B98">
        <v>47327914</v>
      </c>
      <c r="C98" t="s">
        <v>2720</v>
      </c>
      <c r="D98">
        <v>2185183</v>
      </c>
      <c r="E98" t="s">
        <v>2574</v>
      </c>
      <c r="F98" s="59">
        <v>421.14</v>
      </c>
      <c r="G98">
        <v>319.05</v>
      </c>
      <c r="H98" t="s">
        <v>2538</v>
      </c>
      <c r="I98" t="s">
        <v>2551</v>
      </c>
      <c r="J98" t="s">
        <v>2575</v>
      </c>
      <c r="K98" t="s">
        <v>2321</v>
      </c>
      <c r="L98" t="s">
        <v>2344</v>
      </c>
      <c r="M98" t="s">
        <v>2576</v>
      </c>
      <c r="O98" t="s">
        <v>2542</v>
      </c>
      <c r="P98" t="s">
        <v>2543</v>
      </c>
      <c r="Q98" t="s">
        <v>2544</v>
      </c>
      <c r="R98" t="s">
        <v>2577</v>
      </c>
      <c r="S98" t="s">
        <v>2546</v>
      </c>
      <c r="T98">
        <v>0</v>
      </c>
      <c r="U98" t="s">
        <v>838</v>
      </c>
      <c r="V98" t="s">
        <v>2578</v>
      </c>
      <c r="W98" t="s">
        <v>838</v>
      </c>
      <c r="X98" t="s">
        <v>2578</v>
      </c>
      <c r="Y98" t="str">
        <f t="shared" si="1"/>
        <v>北京微财科技有限公司-数媒重庆市黑卡小额贷款有限公司信息流</v>
      </c>
      <c r="Z98" t="e">
        <f>VLOOKUP(Y:Y,[1]Sheet1!N:N,1,0)</f>
        <v>#N/A</v>
      </c>
    </row>
    <row r="99" spans="1:26" hidden="1" x14ac:dyDescent="0.25">
      <c r="A99">
        <v>20230630</v>
      </c>
      <c r="B99">
        <v>48723819</v>
      </c>
      <c r="C99" t="s">
        <v>2721</v>
      </c>
      <c r="D99">
        <v>2189969</v>
      </c>
      <c r="E99" t="s">
        <v>2608</v>
      </c>
      <c r="F99" s="59">
        <v>37.75</v>
      </c>
      <c r="G99">
        <v>26.96</v>
      </c>
      <c r="H99" t="s">
        <v>2538</v>
      </c>
      <c r="I99" t="s">
        <v>2551</v>
      </c>
      <c r="J99" t="s">
        <v>2332</v>
      </c>
      <c r="K99" t="s">
        <v>2321</v>
      </c>
      <c r="L99" t="s">
        <v>2333</v>
      </c>
      <c r="M99" t="s">
        <v>2552</v>
      </c>
      <c r="N99" t="s">
        <v>2553</v>
      </c>
      <c r="O99" t="s">
        <v>2542</v>
      </c>
      <c r="P99" t="s">
        <v>2543</v>
      </c>
      <c r="Q99" t="s">
        <v>2544</v>
      </c>
      <c r="R99" t="s">
        <v>2554</v>
      </c>
      <c r="S99" t="s">
        <v>2546</v>
      </c>
      <c r="T99">
        <v>0</v>
      </c>
      <c r="U99" t="s">
        <v>2555</v>
      </c>
      <c r="V99" t="s">
        <v>2556</v>
      </c>
      <c r="W99" t="s">
        <v>2555</v>
      </c>
      <c r="X99" t="s">
        <v>2556</v>
      </c>
      <c r="Y99" t="str">
        <f t="shared" si="1"/>
        <v>北京爱奇艺科技有限公司-百度北京爱奇艺科技有限公司信息流</v>
      </c>
      <c r="Z99" t="e">
        <f>VLOOKUP(Y:Y,[1]Sheet1!N:N,1,0)</f>
        <v>#N/A</v>
      </c>
    </row>
    <row r="100" spans="1:26" hidden="1" x14ac:dyDescent="0.25">
      <c r="A100">
        <v>20230630</v>
      </c>
      <c r="B100">
        <v>29995324</v>
      </c>
      <c r="C100" t="s">
        <v>2722</v>
      </c>
      <c r="D100">
        <v>2142924</v>
      </c>
      <c r="E100" t="s">
        <v>2716</v>
      </c>
      <c r="F100" s="59">
        <v>19885.55</v>
      </c>
      <c r="G100">
        <v>19885.55</v>
      </c>
      <c r="H100" t="s">
        <v>2559</v>
      </c>
      <c r="I100" t="s">
        <v>2560</v>
      </c>
      <c r="J100" t="s">
        <v>392</v>
      </c>
      <c r="K100" t="s">
        <v>711</v>
      </c>
      <c r="L100" t="s">
        <v>392</v>
      </c>
      <c r="M100" t="s">
        <v>2641</v>
      </c>
      <c r="N100" t="s">
        <v>2642</v>
      </c>
      <c r="O100" t="s">
        <v>2542</v>
      </c>
      <c r="P100" t="s">
        <v>2543</v>
      </c>
      <c r="Q100" t="s">
        <v>2544</v>
      </c>
      <c r="R100" t="s">
        <v>2643</v>
      </c>
      <c r="S100" t="s">
        <v>2546</v>
      </c>
      <c r="T100">
        <v>16547.37</v>
      </c>
      <c r="U100" t="s">
        <v>838</v>
      </c>
      <c r="V100" t="s">
        <v>2548</v>
      </c>
      <c r="W100" t="s">
        <v>838</v>
      </c>
      <c r="X100" t="s">
        <v>2548</v>
      </c>
      <c r="Y100" t="str">
        <f t="shared" si="1"/>
        <v>福州三六零网络小额贷款有限公司福州三六零网络小额贷款有限公司CPC</v>
      </c>
      <c r="Z100" t="e">
        <f>VLOOKUP(Y:Y,[1]Sheet1!N:N,1,0)</f>
        <v>#N/A</v>
      </c>
    </row>
    <row r="101" spans="1:26" hidden="1" x14ac:dyDescent="0.25">
      <c r="A101">
        <v>20230630</v>
      </c>
      <c r="B101">
        <v>38794049</v>
      </c>
      <c r="C101" t="s">
        <v>2627</v>
      </c>
      <c r="D101">
        <v>2172261</v>
      </c>
      <c r="E101" t="s">
        <v>2628</v>
      </c>
      <c r="F101" s="59">
        <v>28.93</v>
      </c>
      <c r="G101">
        <v>22.09</v>
      </c>
      <c r="H101" t="s">
        <v>2538</v>
      </c>
      <c r="I101" t="s">
        <v>2539</v>
      </c>
      <c r="J101" t="s">
        <v>292</v>
      </c>
      <c r="K101" t="s">
        <v>2321</v>
      </c>
      <c r="L101" t="s">
        <v>574</v>
      </c>
      <c r="M101" t="s">
        <v>2611</v>
      </c>
      <c r="N101" t="s">
        <v>2612</v>
      </c>
      <c r="O101" t="s">
        <v>2542</v>
      </c>
      <c r="P101" t="s">
        <v>2543</v>
      </c>
      <c r="Q101" t="s">
        <v>2544</v>
      </c>
      <c r="R101" t="s">
        <v>2613</v>
      </c>
      <c r="S101" t="s">
        <v>2546</v>
      </c>
      <c r="T101">
        <v>0</v>
      </c>
      <c r="U101" t="s">
        <v>2614</v>
      </c>
      <c r="V101" t="s">
        <v>2615</v>
      </c>
      <c r="W101" t="s">
        <v>2614</v>
      </c>
      <c r="X101" t="s">
        <v>2615</v>
      </c>
      <c r="Y101" t="str">
        <f t="shared" si="1"/>
        <v>广州荔湾品唯信息服务有限公司广州唯品会电子商务有限公司信息流</v>
      </c>
      <c r="Z101" t="e">
        <f>VLOOKUP(Y:Y,[1]Sheet1!N:N,1,0)</f>
        <v>#N/A</v>
      </c>
    </row>
    <row r="102" spans="1:26" hidden="1" x14ac:dyDescent="0.25">
      <c r="A102">
        <v>20230630</v>
      </c>
      <c r="B102">
        <v>42965759</v>
      </c>
      <c r="C102" t="s">
        <v>2619</v>
      </c>
      <c r="D102">
        <v>2165227</v>
      </c>
      <c r="E102" t="s">
        <v>2566</v>
      </c>
      <c r="F102" s="59">
        <v>1935.79</v>
      </c>
      <c r="G102">
        <v>1433.92</v>
      </c>
      <c r="H102" t="s">
        <v>2538</v>
      </c>
      <c r="I102" t="s">
        <v>2539</v>
      </c>
      <c r="J102" t="s">
        <v>2320</v>
      </c>
      <c r="K102" t="s">
        <v>2321</v>
      </c>
      <c r="L102" t="s">
        <v>2318</v>
      </c>
      <c r="M102" t="s">
        <v>2540</v>
      </c>
      <c r="N102" t="s">
        <v>2541</v>
      </c>
      <c r="O102" t="s">
        <v>2542</v>
      </c>
      <c r="P102" t="s">
        <v>2543</v>
      </c>
      <c r="Q102" t="s">
        <v>2544</v>
      </c>
      <c r="R102" t="s">
        <v>2545</v>
      </c>
      <c r="S102" t="s">
        <v>2546</v>
      </c>
      <c r="T102">
        <v>0</v>
      </c>
      <c r="U102" t="s">
        <v>838</v>
      </c>
      <c r="V102" t="s">
        <v>2547</v>
      </c>
      <c r="W102" t="s">
        <v>838</v>
      </c>
      <c r="X102" t="s">
        <v>2548</v>
      </c>
      <c r="Y102" t="str">
        <f t="shared" si="1"/>
        <v>上海耳序信息技术有限公司-四部上海拍拍贷金融信息服务有限公司信息流</v>
      </c>
      <c r="Z102" t="e">
        <f>VLOOKUP(Y:Y,[1]Sheet1!N:N,1,0)</f>
        <v>#N/A</v>
      </c>
    </row>
    <row r="103" spans="1:26" x14ac:dyDescent="0.25">
      <c r="A103">
        <v>20230630</v>
      </c>
      <c r="B103">
        <v>43094782</v>
      </c>
      <c r="C103" t="s">
        <v>2630</v>
      </c>
      <c r="D103">
        <v>2054669</v>
      </c>
      <c r="E103" t="s">
        <v>2622</v>
      </c>
      <c r="F103" s="59">
        <v>11.16</v>
      </c>
      <c r="G103">
        <v>8.27</v>
      </c>
      <c r="H103" t="s">
        <v>2538</v>
      </c>
      <c r="I103" t="s">
        <v>2551</v>
      </c>
      <c r="J103" t="s">
        <v>2352</v>
      </c>
      <c r="K103" t="s">
        <v>2321</v>
      </c>
      <c r="L103" t="s">
        <v>2351</v>
      </c>
      <c r="M103" t="s">
        <v>2623</v>
      </c>
      <c r="N103" t="s">
        <v>2624</v>
      </c>
      <c r="O103" t="s">
        <v>2542</v>
      </c>
      <c r="P103" t="s">
        <v>2543</v>
      </c>
      <c r="Q103" t="s">
        <v>2544</v>
      </c>
      <c r="R103" t="s">
        <v>2625</v>
      </c>
      <c r="S103" t="s">
        <v>2546</v>
      </c>
      <c r="T103">
        <v>0</v>
      </c>
      <c r="U103" t="s">
        <v>838</v>
      </c>
      <c r="V103" t="s">
        <v>2548</v>
      </c>
      <c r="W103" t="s">
        <v>838</v>
      </c>
      <c r="X103" t="s">
        <v>2548</v>
      </c>
      <c r="Y103" t="str">
        <f t="shared" si="1"/>
        <v>深圳市小赢普惠科技有限责任公司深圳市赢众通金融信息服务有限责任公司信息流</v>
      </c>
      <c r="Z103" t="e">
        <f>VLOOKUP(Y:Y,[1]Sheet1!N:N,1,0)</f>
        <v>#N/A</v>
      </c>
    </row>
    <row r="104" spans="1:26" x14ac:dyDescent="0.25">
      <c r="A104">
        <v>20230630</v>
      </c>
      <c r="B104">
        <v>45336908</v>
      </c>
      <c r="C104" t="s">
        <v>2621</v>
      </c>
      <c r="D104">
        <v>2054669</v>
      </c>
      <c r="E104" t="s">
        <v>2622</v>
      </c>
      <c r="F104" s="59">
        <v>4932.13</v>
      </c>
      <c r="G104">
        <v>3653.43</v>
      </c>
      <c r="H104" t="s">
        <v>2538</v>
      </c>
      <c r="I104" t="s">
        <v>2539</v>
      </c>
      <c r="J104" t="s">
        <v>2352</v>
      </c>
      <c r="K104" t="s">
        <v>2321</v>
      </c>
      <c r="L104" t="s">
        <v>2351</v>
      </c>
      <c r="M104" t="s">
        <v>2623</v>
      </c>
      <c r="N104" t="s">
        <v>2624</v>
      </c>
      <c r="O104" t="s">
        <v>2542</v>
      </c>
      <c r="P104" t="s">
        <v>2543</v>
      </c>
      <c r="Q104" t="s">
        <v>2544</v>
      </c>
      <c r="R104" t="s">
        <v>2625</v>
      </c>
      <c r="S104" t="s">
        <v>2546</v>
      </c>
      <c r="T104">
        <v>0</v>
      </c>
      <c r="U104" t="s">
        <v>838</v>
      </c>
      <c r="V104" t="s">
        <v>2548</v>
      </c>
      <c r="W104" t="s">
        <v>838</v>
      </c>
      <c r="X104" t="s">
        <v>2548</v>
      </c>
      <c r="Y104" t="str">
        <f t="shared" si="1"/>
        <v>深圳市小赢普惠科技有限责任公司深圳市赢众通金融信息服务有限责任公司信息流</v>
      </c>
      <c r="Z104" t="e">
        <f>VLOOKUP(Y:Y,[1]Sheet1!N:N,1,0)</f>
        <v>#N/A</v>
      </c>
    </row>
    <row r="105" spans="1:26" hidden="1" x14ac:dyDescent="0.25">
      <c r="A105">
        <v>20230630</v>
      </c>
      <c r="B105">
        <v>48413812</v>
      </c>
      <c r="C105" t="s">
        <v>2723</v>
      </c>
      <c r="D105">
        <v>2118167</v>
      </c>
      <c r="E105" t="s">
        <v>2592</v>
      </c>
      <c r="F105" s="59">
        <v>4.58</v>
      </c>
      <c r="G105">
        <v>0</v>
      </c>
      <c r="H105" t="s">
        <v>2538</v>
      </c>
      <c r="I105" t="s">
        <v>2539</v>
      </c>
      <c r="J105" t="s">
        <v>554</v>
      </c>
      <c r="K105" t="s">
        <v>2321</v>
      </c>
      <c r="L105" t="s">
        <v>2370</v>
      </c>
      <c r="M105" t="s">
        <v>2593</v>
      </c>
      <c r="N105" t="s">
        <v>2594</v>
      </c>
      <c r="O105" t="s">
        <v>2542</v>
      </c>
      <c r="P105" t="s">
        <v>2543</v>
      </c>
      <c r="Q105" t="s">
        <v>2544</v>
      </c>
      <c r="R105" t="s">
        <v>2595</v>
      </c>
      <c r="S105" t="s">
        <v>2546</v>
      </c>
      <c r="T105">
        <v>0</v>
      </c>
      <c r="U105" t="s">
        <v>2555</v>
      </c>
      <c r="V105" t="s">
        <v>2596</v>
      </c>
      <c r="W105" t="s">
        <v>2555</v>
      </c>
      <c r="X105" t="s">
        <v>2596</v>
      </c>
      <c r="Y105" t="str">
        <f t="shared" si="1"/>
        <v>薯一薯二文化传媒（上海）有限公司行吟信息科技(上海)有限公司信息流</v>
      </c>
      <c r="Z105" t="e">
        <f>VLOOKUP(Y:Y,[1]Sheet1!N:N,1,0)</f>
        <v>#N/A</v>
      </c>
    </row>
    <row r="106" spans="1:26" hidden="1" x14ac:dyDescent="0.25">
      <c r="A106">
        <v>20230630</v>
      </c>
      <c r="B106">
        <v>29768589</v>
      </c>
      <c r="C106" t="s">
        <v>2724</v>
      </c>
      <c r="D106">
        <v>2130054</v>
      </c>
      <c r="E106" t="s">
        <v>2558</v>
      </c>
      <c r="F106" s="59">
        <v>2658.75</v>
      </c>
      <c r="G106">
        <v>2152.81</v>
      </c>
      <c r="H106" t="s">
        <v>2559</v>
      </c>
      <c r="I106" t="s">
        <v>2560</v>
      </c>
      <c r="J106" t="s">
        <v>2350</v>
      </c>
      <c r="K106" t="s">
        <v>711</v>
      </c>
      <c r="L106" t="s">
        <v>2350</v>
      </c>
      <c r="M106" t="s">
        <v>2561</v>
      </c>
      <c r="N106" t="s">
        <v>2562</v>
      </c>
      <c r="O106" t="s">
        <v>2542</v>
      </c>
      <c r="P106" t="s">
        <v>2543</v>
      </c>
      <c r="Q106" t="s">
        <v>2544</v>
      </c>
      <c r="R106" t="s">
        <v>2563</v>
      </c>
      <c r="S106" t="s">
        <v>2546</v>
      </c>
      <c r="T106">
        <v>6923.71</v>
      </c>
      <c r="U106" t="s">
        <v>1891</v>
      </c>
      <c r="V106" t="s">
        <v>2564</v>
      </c>
      <c r="W106" t="s">
        <v>1891</v>
      </c>
      <c r="X106" t="s">
        <v>2564</v>
      </c>
      <c r="Y106" t="str">
        <f t="shared" si="1"/>
        <v>深圳尚米网络技术有限公司深圳尚米网络技术有限公司CPC</v>
      </c>
      <c r="Z106" t="e">
        <f>VLOOKUP(Y:Y,[1]Sheet1!N:N,1,0)</f>
        <v>#N/A</v>
      </c>
    </row>
    <row r="107" spans="1:26" hidden="1" x14ac:dyDescent="0.25">
      <c r="A107">
        <v>20230630</v>
      </c>
      <c r="B107">
        <v>42965681</v>
      </c>
      <c r="C107" t="s">
        <v>2725</v>
      </c>
      <c r="D107">
        <v>2165227</v>
      </c>
      <c r="E107" t="s">
        <v>2566</v>
      </c>
      <c r="F107" s="59">
        <v>155.72</v>
      </c>
      <c r="G107">
        <v>115.35</v>
      </c>
      <c r="H107" t="s">
        <v>2538</v>
      </c>
      <c r="I107" t="s">
        <v>2551</v>
      </c>
      <c r="J107" t="s">
        <v>2320</v>
      </c>
      <c r="K107" t="s">
        <v>2321</v>
      </c>
      <c r="L107" t="s">
        <v>2318</v>
      </c>
      <c r="M107" t="s">
        <v>2540</v>
      </c>
      <c r="N107" t="s">
        <v>2541</v>
      </c>
      <c r="O107" t="s">
        <v>2542</v>
      </c>
      <c r="P107" t="s">
        <v>2543</v>
      </c>
      <c r="Q107" t="s">
        <v>2544</v>
      </c>
      <c r="R107" t="s">
        <v>2545</v>
      </c>
      <c r="S107" t="s">
        <v>2546</v>
      </c>
      <c r="T107">
        <v>0</v>
      </c>
      <c r="U107" t="s">
        <v>838</v>
      </c>
      <c r="V107" t="s">
        <v>2547</v>
      </c>
      <c r="W107" t="s">
        <v>838</v>
      </c>
      <c r="X107" t="s">
        <v>2548</v>
      </c>
      <c r="Y107" t="str">
        <f t="shared" si="1"/>
        <v>上海耳序信息技术有限公司-四部上海拍拍贷金融信息服务有限公司信息流</v>
      </c>
      <c r="Z107" t="e">
        <f>VLOOKUP(Y:Y,[1]Sheet1!N:N,1,0)</f>
        <v>#N/A</v>
      </c>
    </row>
    <row r="108" spans="1:26" x14ac:dyDescent="0.25">
      <c r="A108">
        <v>20230630</v>
      </c>
      <c r="B108">
        <v>43094804</v>
      </c>
      <c r="C108" t="s">
        <v>2705</v>
      </c>
      <c r="D108">
        <v>2054669</v>
      </c>
      <c r="E108" t="s">
        <v>2622</v>
      </c>
      <c r="F108" s="59">
        <v>55.12</v>
      </c>
      <c r="G108">
        <v>40.83</v>
      </c>
      <c r="H108" t="s">
        <v>2538</v>
      </c>
      <c r="I108" t="s">
        <v>2551</v>
      </c>
      <c r="J108" t="s">
        <v>2352</v>
      </c>
      <c r="K108" t="s">
        <v>2321</v>
      </c>
      <c r="L108" t="s">
        <v>2351</v>
      </c>
      <c r="M108" t="s">
        <v>2623</v>
      </c>
      <c r="N108" t="s">
        <v>2624</v>
      </c>
      <c r="O108" t="s">
        <v>2542</v>
      </c>
      <c r="P108" t="s">
        <v>2543</v>
      </c>
      <c r="Q108" t="s">
        <v>2544</v>
      </c>
      <c r="R108" t="s">
        <v>2625</v>
      </c>
      <c r="S108" t="s">
        <v>2546</v>
      </c>
      <c r="T108">
        <v>0</v>
      </c>
      <c r="U108" t="s">
        <v>838</v>
      </c>
      <c r="V108" t="s">
        <v>2548</v>
      </c>
      <c r="W108" t="s">
        <v>838</v>
      </c>
      <c r="X108" t="s">
        <v>2548</v>
      </c>
      <c r="Y108" t="str">
        <f t="shared" si="1"/>
        <v>深圳市小赢普惠科技有限责任公司深圳市赢众通金融信息服务有限责任公司信息流</v>
      </c>
      <c r="Z108" t="e">
        <f>VLOOKUP(Y:Y,[1]Sheet1!N:N,1,0)</f>
        <v>#N/A</v>
      </c>
    </row>
    <row r="109" spans="1:26" hidden="1" x14ac:dyDescent="0.25">
      <c r="A109">
        <v>20230630</v>
      </c>
      <c r="B109">
        <v>44739239</v>
      </c>
      <c r="C109" t="s">
        <v>2672</v>
      </c>
      <c r="D109">
        <v>2118167</v>
      </c>
      <c r="E109" t="s">
        <v>2592</v>
      </c>
      <c r="F109" s="59">
        <v>2568.34</v>
      </c>
      <c r="G109">
        <v>0</v>
      </c>
      <c r="H109" t="s">
        <v>2538</v>
      </c>
      <c r="I109" t="s">
        <v>2539</v>
      </c>
      <c r="J109" t="s">
        <v>554</v>
      </c>
      <c r="K109" t="s">
        <v>2321</v>
      </c>
      <c r="L109" t="s">
        <v>2370</v>
      </c>
      <c r="M109" t="s">
        <v>2593</v>
      </c>
      <c r="N109" t="s">
        <v>2594</v>
      </c>
      <c r="O109" t="s">
        <v>2542</v>
      </c>
      <c r="P109" t="s">
        <v>2543</v>
      </c>
      <c r="Q109" t="s">
        <v>2544</v>
      </c>
      <c r="R109" t="s">
        <v>2595</v>
      </c>
      <c r="S109" t="s">
        <v>2546</v>
      </c>
      <c r="T109">
        <v>0</v>
      </c>
      <c r="U109" t="s">
        <v>2555</v>
      </c>
      <c r="V109" t="s">
        <v>2596</v>
      </c>
      <c r="W109" t="s">
        <v>2555</v>
      </c>
      <c r="X109" t="s">
        <v>2596</v>
      </c>
      <c r="Y109" t="str">
        <f t="shared" si="1"/>
        <v>薯一薯二文化传媒（上海）有限公司行吟信息科技(上海)有限公司信息流</v>
      </c>
      <c r="Z109" t="e">
        <f>VLOOKUP(Y:Y,[1]Sheet1!N:N,1,0)</f>
        <v>#N/A</v>
      </c>
    </row>
    <row r="110" spans="1:26" hidden="1" x14ac:dyDescent="0.25">
      <c r="A110">
        <v>20230630</v>
      </c>
      <c r="B110">
        <v>47426703</v>
      </c>
      <c r="C110" t="s">
        <v>2726</v>
      </c>
      <c r="D110">
        <v>2189969</v>
      </c>
      <c r="E110" t="s">
        <v>2608</v>
      </c>
      <c r="F110" s="59">
        <v>2202.6799999999998</v>
      </c>
      <c r="G110">
        <v>1573.34</v>
      </c>
      <c r="H110" t="s">
        <v>2538</v>
      </c>
      <c r="I110" t="s">
        <v>2551</v>
      </c>
      <c r="J110" t="s">
        <v>2332</v>
      </c>
      <c r="K110" t="s">
        <v>2321</v>
      </c>
      <c r="L110" t="s">
        <v>2333</v>
      </c>
      <c r="M110" t="s">
        <v>2552</v>
      </c>
      <c r="N110" t="s">
        <v>2553</v>
      </c>
      <c r="O110" t="s">
        <v>2542</v>
      </c>
      <c r="P110" t="s">
        <v>2543</v>
      </c>
      <c r="Q110" t="s">
        <v>2544</v>
      </c>
      <c r="R110" t="s">
        <v>2554</v>
      </c>
      <c r="S110" t="s">
        <v>2546</v>
      </c>
      <c r="T110">
        <v>0</v>
      </c>
      <c r="U110" t="s">
        <v>2555</v>
      </c>
      <c r="V110" t="s">
        <v>2556</v>
      </c>
      <c r="W110" t="s">
        <v>2555</v>
      </c>
      <c r="X110" t="s">
        <v>2556</v>
      </c>
      <c r="Y110" t="str">
        <f t="shared" si="1"/>
        <v>北京爱奇艺科技有限公司-百度北京爱奇艺科技有限公司信息流</v>
      </c>
      <c r="Z110" t="e">
        <f>VLOOKUP(Y:Y,[1]Sheet1!N:N,1,0)</f>
        <v>#N/A</v>
      </c>
    </row>
    <row r="111" spans="1:26" hidden="1" x14ac:dyDescent="0.25">
      <c r="A111">
        <v>20230630</v>
      </c>
      <c r="B111">
        <v>47799599</v>
      </c>
      <c r="C111" t="s">
        <v>2727</v>
      </c>
      <c r="D111">
        <v>2159765</v>
      </c>
      <c r="E111" t="s">
        <v>2568</v>
      </c>
      <c r="F111" s="59">
        <v>35.56</v>
      </c>
      <c r="G111">
        <v>27.15</v>
      </c>
      <c r="H111" t="s">
        <v>2538</v>
      </c>
      <c r="I111" t="s">
        <v>2551</v>
      </c>
      <c r="J111" t="s">
        <v>2375</v>
      </c>
      <c r="K111" t="s">
        <v>2321</v>
      </c>
      <c r="L111" t="s">
        <v>2277</v>
      </c>
      <c r="M111" t="s">
        <v>2569</v>
      </c>
      <c r="O111" t="s">
        <v>2542</v>
      </c>
      <c r="P111" t="s">
        <v>2543</v>
      </c>
      <c r="Q111" t="s">
        <v>2544</v>
      </c>
      <c r="R111" t="s">
        <v>2570</v>
      </c>
      <c r="S111" t="s">
        <v>2546</v>
      </c>
      <c r="T111">
        <v>0</v>
      </c>
      <c r="U111" t="s">
        <v>2571</v>
      </c>
      <c r="V111" t="s">
        <v>2572</v>
      </c>
      <c r="W111" t="s">
        <v>2571</v>
      </c>
      <c r="X111" t="s">
        <v>2572</v>
      </c>
      <c r="Y111" t="str">
        <f t="shared" si="1"/>
        <v>酷得少年（天津）文化传播有限公司-1北京酷得少年科技有限公司信息流</v>
      </c>
      <c r="Z111" t="e">
        <f>VLOOKUP(Y:Y,[1]Sheet1!N:N,1,0)</f>
        <v>#N/A</v>
      </c>
    </row>
    <row r="112" spans="1:26" hidden="1" x14ac:dyDescent="0.25">
      <c r="A112">
        <v>20230630</v>
      </c>
      <c r="B112">
        <v>48413857</v>
      </c>
      <c r="C112" t="s">
        <v>2728</v>
      </c>
      <c r="D112">
        <v>2118167</v>
      </c>
      <c r="E112" t="s">
        <v>2592</v>
      </c>
      <c r="F112" s="59">
        <v>30.44</v>
      </c>
      <c r="G112">
        <v>0</v>
      </c>
      <c r="H112" t="s">
        <v>2538</v>
      </c>
      <c r="I112" t="s">
        <v>2551</v>
      </c>
      <c r="J112" t="s">
        <v>554</v>
      </c>
      <c r="K112" t="s">
        <v>2321</v>
      </c>
      <c r="L112" t="s">
        <v>2370</v>
      </c>
      <c r="M112" t="s">
        <v>2593</v>
      </c>
      <c r="N112" t="s">
        <v>2594</v>
      </c>
      <c r="O112" t="s">
        <v>2542</v>
      </c>
      <c r="P112" t="s">
        <v>2543</v>
      </c>
      <c r="Q112" t="s">
        <v>2544</v>
      </c>
      <c r="R112" t="s">
        <v>2595</v>
      </c>
      <c r="S112" t="s">
        <v>2546</v>
      </c>
      <c r="T112">
        <v>0</v>
      </c>
      <c r="U112" t="s">
        <v>2555</v>
      </c>
      <c r="V112" t="s">
        <v>2596</v>
      </c>
      <c r="W112" t="s">
        <v>2555</v>
      </c>
      <c r="X112" t="s">
        <v>2596</v>
      </c>
      <c r="Y112" t="str">
        <f t="shared" si="1"/>
        <v>薯一薯二文化传媒（上海）有限公司行吟信息科技(上海)有限公司信息流</v>
      </c>
      <c r="Z112" t="e">
        <f>VLOOKUP(Y:Y,[1]Sheet1!N:N,1,0)</f>
        <v>#N/A</v>
      </c>
    </row>
    <row r="113" spans="1:26" hidden="1" x14ac:dyDescent="0.25">
      <c r="A113">
        <v>20230630</v>
      </c>
      <c r="B113">
        <v>48413872</v>
      </c>
      <c r="C113" t="s">
        <v>2729</v>
      </c>
      <c r="D113">
        <v>2118167</v>
      </c>
      <c r="E113" t="s">
        <v>2592</v>
      </c>
      <c r="F113" s="59">
        <v>61.36</v>
      </c>
      <c r="G113">
        <v>0</v>
      </c>
      <c r="H113" t="s">
        <v>2538</v>
      </c>
      <c r="I113" t="s">
        <v>2551</v>
      </c>
      <c r="J113" t="s">
        <v>554</v>
      </c>
      <c r="K113" t="s">
        <v>2321</v>
      </c>
      <c r="L113" t="s">
        <v>2370</v>
      </c>
      <c r="M113" t="s">
        <v>2593</v>
      </c>
      <c r="N113" t="s">
        <v>2594</v>
      </c>
      <c r="O113" t="s">
        <v>2542</v>
      </c>
      <c r="P113" t="s">
        <v>2543</v>
      </c>
      <c r="Q113" t="s">
        <v>2544</v>
      </c>
      <c r="R113" t="s">
        <v>2595</v>
      </c>
      <c r="S113" t="s">
        <v>2546</v>
      </c>
      <c r="T113">
        <v>0</v>
      </c>
      <c r="U113" t="s">
        <v>2555</v>
      </c>
      <c r="V113" t="s">
        <v>2596</v>
      </c>
      <c r="W113" t="s">
        <v>2555</v>
      </c>
      <c r="X113" t="s">
        <v>2596</v>
      </c>
      <c r="Y113" t="str">
        <f t="shared" si="1"/>
        <v>薯一薯二文化传媒（上海）有限公司行吟信息科技(上海)有限公司信息流</v>
      </c>
      <c r="Z113" t="e">
        <f>VLOOKUP(Y:Y,[1]Sheet1!N:N,1,0)</f>
        <v>#N/A</v>
      </c>
    </row>
    <row r="114" spans="1:26" hidden="1" x14ac:dyDescent="0.25">
      <c r="A114">
        <v>20230630</v>
      </c>
      <c r="B114">
        <v>29880965</v>
      </c>
      <c r="C114" t="s">
        <v>2730</v>
      </c>
      <c r="D114">
        <v>2130054</v>
      </c>
      <c r="E114" t="s">
        <v>2558</v>
      </c>
      <c r="F114" s="59">
        <v>17205.490000000002</v>
      </c>
      <c r="G114">
        <v>13931.45</v>
      </c>
      <c r="H114" t="s">
        <v>2559</v>
      </c>
      <c r="I114" t="s">
        <v>2560</v>
      </c>
      <c r="J114" t="s">
        <v>2350</v>
      </c>
      <c r="K114" t="s">
        <v>711</v>
      </c>
      <c r="L114" t="s">
        <v>2350</v>
      </c>
      <c r="M114" t="s">
        <v>2561</v>
      </c>
      <c r="N114" t="s">
        <v>2562</v>
      </c>
      <c r="O114" t="s">
        <v>2542</v>
      </c>
      <c r="P114" t="s">
        <v>2543</v>
      </c>
      <c r="Q114" t="s">
        <v>2544</v>
      </c>
      <c r="R114" t="s">
        <v>2563</v>
      </c>
      <c r="S114" t="s">
        <v>2546</v>
      </c>
      <c r="T114">
        <v>84712.134999999995</v>
      </c>
      <c r="U114" t="s">
        <v>1891</v>
      </c>
      <c r="V114" t="s">
        <v>2564</v>
      </c>
      <c r="W114" t="s">
        <v>1891</v>
      </c>
      <c r="X114" t="s">
        <v>2564</v>
      </c>
      <c r="Y114" t="str">
        <f t="shared" si="1"/>
        <v>深圳尚米网络技术有限公司深圳尚米网络技术有限公司CPC</v>
      </c>
      <c r="Z114" t="e">
        <f>VLOOKUP(Y:Y,[1]Sheet1!N:N,1,0)</f>
        <v>#N/A</v>
      </c>
    </row>
    <row r="115" spans="1:26" hidden="1" x14ac:dyDescent="0.25">
      <c r="A115">
        <v>20230630</v>
      </c>
      <c r="B115">
        <v>44739351</v>
      </c>
      <c r="C115" t="s">
        <v>2731</v>
      </c>
      <c r="D115">
        <v>2118167</v>
      </c>
      <c r="E115" t="s">
        <v>2592</v>
      </c>
      <c r="F115" s="59">
        <v>5409.66</v>
      </c>
      <c r="G115">
        <v>0</v>
      </c>
      <c r="H115" t="s">
        <v>2538</v>
      </c>
      <c r="I115" t="s">
        <v>2539</v>
      </c>
      <c r="J115" t="s">
        <v>554</v>
      </c>
      <c r="K115" t="s">
        <v>2321</v>
      </c>
      <c r="L115" t="s">
        <v>2370</v>
      </c>
      <c r="M115" t="s">
        <v>2593</v>
      </c>
      <c r="N115" t="s">
        <v>2594</v>
      </c>
      <c r="O115" t="s">
        <v>2542</v>
      </c>
      <c r="P115" t="s">
        <v>2543</v>
      </c>
      <c r="Q115" t="s">
        <v>2544</v>
      </c>
      <c r="R115" t="s">
        <v>2595</v>
      </c>
      <c r="S115" t="s">
        <v>2546</v>
      </c>
      <c r="T115">
        <v>0</v>
      </c>
      <c r="U115" t="s">
        <v>2555</v>
      </c>
      <c r="V115" t="s">
        <v>2596</v>
      </c>
      <c r="W115" t="s">
        <v>2555</v>
      </c>
      <c r="X115" t="s">
        <v>2596</v>
      </c>
      <c r="Y115" t="str">
        <f t="shared" si="1"/>
        <v>薯一薯二文化传媒（上海）有限公司行吟信息科技(上海)有限公司信息流</v>
      </c>
      <c r="Z115" t="e">
        <f>VLOOKUP(Y:Y,[1]Sheet1!N:N,1,0)</f>
        <v>#N/A</v>
      </c>
    </row>
    <row r="116" spans="1:26" hidden="1" x14ac:dyDescent="0.25">
      <c r="A116">
        <v>20230630</v>
      </c>
      <c r="B116">
        <v>47327963</v>
      </c>
      <c r="C116" t="s">
        <v>2678</v>
      </c>
      <c r="D116">
        <v>2185183</v>
      </c>
      <c r="E116" t="s">
        <v>2574</v>
      </c>
      <c r="F116" s="59">
        <v>78.790000000000006</v>
      </c>
      <c r="G116">
        <v>59.69</v>
      </c>
      <c r="H116" t="s">
        <v>2538</v>
      </c>
      <c r="I116" t="s">
        <v>2551</v>
      </c>
      <c r="J116" t="s">
        <v>2575</v>
      </c>
      <c r="K116" t="s">
        <v>2321</v>
      </c>
      <c r="L116" t="s">
        <v>2344</v>
      </c>
      <c r="M116" t="s">
        <v>2576</v>
      </c>
      <c r="O116" t="s">
        <v>2542</v>
      </c>
      <c r="P116" t="s">
        <v>2543</v>
      </c>
      <c r="Q116" t="s">
        <v>2544</v>
      </c>
      <c r="R116" t="s">
        <v>2577</v>
      </c>
      <c r="S116" t="s">
        <v>2546</v>
      </c>
      <c r="T116">
        <v>0</v>
      </c>
      <c r="U116" t="s">
        <v>838</v>
      </c>
      <c r="V116" t="s">
        <v>2578</v>
      </c>
      <c r="W116" t="s">
        <v>838</v>
      </c>
      <c r="X116" t="s">
        <v>2578</v>
      </c>
      <c r="Y116" t="str">
        <f t="shared" si="1"/>
        <v>北京微财科技有限公司-数媒重庆市黑卡小额贷款有限公司信息流</v>
      </c>
      <c r="Z116" t="e">
        <f>VLOOKUP(Y:Y,[1]Sheet1!N:N,1,0)</f>
        <v>#N/A</v>
      </c>
    </row>
    <row r="117" spans="1:26" hidden="1" x14ac:dyDescent="0.25">
      <c r="A117">
        <v>20230630</v>
      </c>
      <c r="B117">
        <v>47953344</v>
      </c>
      <c r="C117" t="s">
        <v>2732</v>
      </c>
      <c r="D117">
        <v>2189969</v>
      </c>
      <c r="E117" t="s">
        <v>2608</v>
      </c>
      <c r="F117" s="59">
        <v>520.47</v>
      </c>
      <c r="G117">
        <v>371.76</v>
      </c>
      <c r="H117" t="s">
        <v>2538</v>
      </c>
      <c r="I117" t="s">
        <v>2551</v>
      </c>
      <c r="J117" t="s">
        <v>2332</v>
      </c>
      <c r="K117" t="s">
        <v>2321</v>
      </c>
      <c r="L117" t="s">
        <v>2333</v>
      </c>
      <c r="M117" t="s">
        <v>2552</v>
      </c>
      <c r="N117" t="s">
        <v>2553</v>
      </c>
      <c r="O117" t="s">
        <v>2542</v>
      </c>
      <c r="P117" t="s">
        <v>2543</v>
      </c>
      <c r="Q117" t="s">
        <v>2544</v>
      </c>
      <c r="R117" t="s">
        <v>2554</v>
      </c>
      <c r="S117" t="s">
        <v>2546</v>
      </c>
      <c r="T117">
        <v>0</v>
      </c>
      <c r="U117" t="s">
        <v>2555</v>
      </c>
      <c r="V117" t="s">
        <v>2556</v>
      </c>
      <c r="W117" t="s">
        <v>2555</v>
      </c>
      <c r="X117" t="s">
        <v>2556</v>
      </c>
      <c r="Y117" t="str">
        <f t="shared" si="1"/>
        <v>北京爱奇艺科技有限公司-百度北京爱奇艺科技有限公司信息流</v>
      </c>
      <c r="Z117" t="e">
        <f>VLOOKUP(Y:Y,[1]Sheet1!N:N,1,0)</f>
        <v>#N/A</v>
      </c>
    </row>
    <row r="118" spans="1:26" hidden="1" x14ac:dyDescent="0.25">
      <c r="A118">
        <v>20230630</v>
      </c>
      <c r="B118">
        <v>48447541</v>
      </c>
      <c r="C118" t="s">
        <v>2733</v>
      </c>
      <c r="D118">
        <v>2199431</v>
      </c>
      <c r="E118" t="s">
        <v>2640</v>
      </c>
      <c r="F118" s="59">
        <v>1701.48</v>
      </c>
      <c r="G118">
        <v>1288.9000000000001</v>
      </c>
      <c r="H118" t="s">
        <v>2559</v>
      </c>
      <c r="I118" t="s">
        <v>2560</v>
      </c>
      <c r="J118" t="s">
        <v>392</v>
      </c>
      <c r="K118" t="s">
        <v>711</v>
      </c>
      <c r="L118" t="s">
        <v>392</v>
      </c>
      <c r="M118" t="s">
        <v>2641</v>
      </c>
      <c r="N118" t="s">
        <v>2642</v>
      </c>
      <c r="O118" t="s">
        <v>2542</v>
      </c>
      <c r="P118" t="s">
        <v>2543</v>
      </c>
      <c r="Q118" t="s">
        <v>2544</v>
      </c>
      <c r="R118" t="s">
        <v>2643</v>
      </c>
      <c r="S118" t="s">
        <v>2546</v>
      </c>
      <c r="T118">
        <v>75337.656000000003</v>
      </c>
      <c r="U118" t="s">
        <v>838</v>
      </c>
      <c r="V118" t="s">
        <v>2644</v>
      </c>
      <c r="W118" t="s">
        <v>838</v>
      </c>
      <c r="X118" t="s">
        <v>2548</v>
      </c>
      <c r="Y118" t="str">
        <f t="shared" si="1"/>
        <v>福州三六零网络小额贷款有限公司福州三六零网络小额贷款有限公司CPC</v>
      </c>
      <c r="Z118" t="e">
        <f>VLOOKUP(Y:Y,[1]Sheet1!N:N,1,0)</f>
        <v>#N/A</v>
      </c>
    </row>
    <row r="119" spans="1:26" x14ac:dyDescent="0.25">
      <c r="A119">
        <v>20230630</v>
      </c>
      <c r="B119">
        <v>43094813</v>
      </c>
      <c r="C119" t="s">
        <v>2677</v>
      </c>
      <c r="D119">
        <v>2054669</v>
      </c>
      <c r="E119" t="s">
        <v>2622</v>
      </c>
      <c r="F119" s="59">
        <v>251.42</v>
      </c>
      <c r="G119">
        <v>186.24</v>
      </c>
      <c r="H119" t="s">
        <v>2538</v>
      </c>
      <c r="I119" t="s">
        <v>2551</v>
      </c>
      <c r="J119" t="s">
        <v>2352</v>
      </c>
      <c r="K119" t="s">
        <v>2321</v>
      </c>
      <c r="L119" t="s">
        <v>2351</v>
      </c>
      <c r="M119" t="s">
        <v>2623</v>
      </c>
      <c r="N119" t="s">
        <v>2624</v>
      </c>
      <c r="O119" t="s">
        <v>2542</v>
      </c>
      <c r="P119" t="s">
        <v>2543</v>
      </c>
      <c r="Q119" t="s">
        <v>2544</v>
      </c>
      <c r="R119" t="s">
        <v>2625</v>
      </c>
      <c r="S119" t="s">
        <v>2546</v>
      </c>
      <c r="T119">
        <v>0</v>
      </c>
      <c r="U119" t="s">
        <v>838</v>
      </c>
      <c r="V119" t="s">
        <v>2548</v>
      </c>
      <c r="W119" t="s">
        <v>838</v>
      </c>
      <c r="X119" t="s">
        <v>2548</v>
      </c>
      <c r="Y119" t="str">
        <f t="shared" si="1"/>
        <v>深圳市小赢普惠科技有限责任公司深圳市赢众通金融信息服务有限责任公司信息流</v>
      </c>
      <c r="Z119" t="e">
        <f>VLOOKUP(Y:Y,[1]Sheet1!N:N,1,0)</f>
        <v>#N/A</v>
      </c>
    </row>
    <row r="120" spans="1:26" hidden="1" x14ac:dyDescent="0.25">
      <c r="A120">
        <v>20230630</v>
      </c>
      <c r="B120">
        <v>47184438</v>
      </c>
      <c r="C120" t="s">
        <v>2734</v>
      </c>
      <c r="D120">
        <v>2176807</v>
      </c>
      <c r="E120" t="s">
        <v>2691</v>
      </c>
      <c r="F120" s="59">
        <v>0.5</v>
      </c>
      <c r="G120">
        <v>0.37</v>
      </c>
      <c r="H120" t="s">
        <v>2538</v>
      </c>
      <c r="I120" t="s">
        <v>2539</v>
      </c>
      <c r="J120" t="s">
        <v>2339</v>
      </c>
      <c r="K120" t="s">
        <v>2321</v>
      </c>
      <c r="L120" t="s">
        <v>2338</v>
      </c>
      <c r="M120" t="s">
        <v>2692</v>
      </c>
      <c r="N120" t="s">
        <v>2693</v>
      </c>
      <c r="O120" t="s">
        <v>2542</v>
      </c>
      <c r="P120" t="s">
        <v>2543</v>
      </c>
      <c r="Q120" t="s">
        <v>2544</v>
      </c>
      <c r="R120" t="s">
        <v>2694</v>
      </c>
      <c r="S120" t="s">
        <v>2546</v>
      </c>
      <c r="T120">
        <v>0</v>
      </c>
      <c r="U120" t="s">
        <v>2117</v>
      </c>
      <c r="V120" t="s">
        <v>2695</v>
      </c>
      <c r="W120" t="s">
        <v>2117</v>
      </c>
      <c r="X120" t="s">
        <v>2695</v>
      </c>
      <c r="Y120" t="str">
        <f t="shared" si="1"/>
        <v>北京三快在线科技有限公司及其关联公司北京三快科技有限公司信息流</v>
      </c>
      <c r="Z120" t="e">
        <f>VLOOKUP(Y:Y,[1]Sheet1!N:N,1,0)</f>
        <v>#N/A</v>
      </c>
    </row>
    <row r="121" spans="1:26" hidden="1" x14ac:dyDescent="0.25">
      <c r="A121">
        <v>20230630</v>
      </c>
      <c r="B121">
        <v>47327914</v>
      </c>
      <c r="C121" t="s">
        <v>2720</v>
      </c>
      <c r="D121">
        <v>2185183</v>
      </c>
      <c r="E121" t="s">
        <v>2574</v>
      </c>
      <c r="F121" s="59">
        <v>240.36</v>
      </c>
      <c r="G121">
        <v>182.09</v>
      </c>
      <c r="H121" t="s">
        <v>2538</v>
      </c>
      <c r="I121" t="s">
        <v>2539</v>
      </c>
      <c r="J121" t="s">
        <v>2575</v>
      </c>
      <c r="K121" t="s">
        <v>2321</v>
      </c>
      <c r="L121" t="s">
        <v>2344</v>
      </c>
      <c r="M121" t="s">
        <v>2576</v>
      </c>
      <c r="O121" t="s">
        <v>2542</v>
      </c>
      <c r="P121" t="s">
        <v>2543</v>
      </c>
      <c r="Q121" t="s">
        <v>2544</v>
      </c>
      <c r="R121" t="s">
        <v>2577</v>
      </c>
      <c r="S121" t="s">
        <v>2546</v>
      </c>
      <c r="T121">
        <v>0</v>
      </c>
      <c r="U121" t="s">
        <v>838</v>
      </c>
      <c r="V121" t="s">
        <v>2578</v>
      </c>
      <c r="W121" t="s">
        <v>838</v>
      </c>
      <c r="X121" t="s">
        <v>2578</v>
      </c>
      <c r="Y121" t="str">
        <f t="shared" si="1"/>
        <v>北京微财科技有限公司-数媒重庆市黑卡小额贷款有限公司信息流</v>
      </c>
      <c r="Z121" t="e">
        <f>VLOOKUP(Y:Y,[1]Sheet1!N:N,1,0)</f>
        <v>#N/A</v>
      </c>
    </row>
    <row r="122" spans="1:26" hidden="1" x14ac:dyDescent="0.25">
      <c r="A122">
        <v>20230630</v>
      </c>
      <c r="B122">
        <v>47953357</v>
      </c>
      <c r="C122" t="s">
        <v>2735</v>
      </c>
      <c r="D122">
        <v>2167551</v>
      </c>
      <c r="E122" t="s">
        <v>2550</v>
      </c>
      <c r="F122" s="59">
        <v>123.9</v>
      </c>
      <c r="G122">
        <v>123.9</v>
      </c>
      <c r="H122" t="s">
        <v>2538</v>
      </c>
      <c r="I122" t="s">
        <v>2539</v>
      </c>
      <c r="J122" t="s">
        <v>2332</v>
      </c>
      <c r="K122" t="s">
        <v>2321</v>
      </c>
      <c r="L122" t="s">
        <v>2333</v>
      </c>
      <c r="M122" t="s">
        <v>2552</v>
      </c>
      <c r="N122" t="s">
        <v>2553</v>
      </c>
      <c r="O122" t="s">
        <v>2542</v>
      </c>
      <c r="P122" t="s">
        <v>2543</v>
      </c>
      <c r="Q122" t="s">
        <v>2544</v>
      </c>
      <c r="R122" t="s">
        <v>2554</v>
      </c>
      <c r="S122" t="s">
        <v>2546</v>
      </c>
      <c r="T122">
        <v>0</v>
      </c>
      <c r="U122" t="s">
        <v>2555</v>
      </c>
      <c r="V122" t="s">
        <v>2556</v>
      </c>
      <c r="W122" t="s">
        <v>2555</v>
      </c>
      <c r="X122" t="s">
        <v>2556</v>
      </c>
      <c r="Y122" t="str">
        <f t="shared" si="1"/>
        <v>北京爱奇艺科技有限公司-百度北京爱奇艺科技有限公司信息流</v>
      </c>
      <c r="Z122" t="e">
        <f>VLOOKUP(Y:Y,[1]Sheet1!N:N,1,0)</f>
        <v>#N/A</v>
      </c>
    </row>
    <row r="123" spans="1:26" hidden="1" x14ac:dyDescent="0.25">
      <c r="A123">
        <v>20230630</v>
      </c>
      <c r="B123">
        <v>48413544</v>
      </c>
      <c r="C123" t="s">
        <v>2736</v>
      </c>
      <c r="D123">
        <v>2118167</v>
      </c>
      <c r="E123" t="s">
        <v>2592</v>
      </c>
      <c r="F123" s="59">
        <v>26.24</v>
      </c>
      <c r="G123">
        <v>0</v>
      </c>
      <c r="H123" t="s">
        <v>2538</v>
      </c>
      <c r="I123" t="s">
        <v>2539</v>
      </c>
      <c r="J123" t="s">
        <v>554</v>
      </c>
      <c r="K123" t="s">
        <v>2321</v>
      </c>
      <c r="L123" t="s">
        <v>2370</v>
      </c>
      <c r="M123" t="s">
        <v>2593</v>
      </c>
      <c r="N123" t="s">
        <v>2594</v>
      </c>
      <c r="O123" t="s">
        <v>2542</v>
      </c>
      <c r="P123" t="s">
        <v>2543</v>
      </c>
      <c r="Q123" t="s">
        <v>2544</v>
      </c>
      <c r="R123" t="s">
        <v>2595</v>
      </c>
      <c r="S123" t="s">
        <v>2546</v>
      </c>
      <c r="T123">
        <v>0</v>
      </c>
      <c r="U123" t="s">
        <v>2555</v>
      </c>
      <c r="V123" t="s">
        <v>2596</v>
      </c>
      <c r="W123" t="s">
        <v>2555</v>
      </c>
      <c r="X123" t="s">
        <v>2596</v>
      </c>
      <c r="Y123" t="str">
        <f t="shared" si="1"/>
        <v>薯一薯二文化传媒（上海）有限公司行吟信息科技(上海)有限公司信息流</v>
      </c>
      <c r="Z123" t="e">
        <f>VLOOKUP(Y:Y,[1]Sheet1!N:N,1,0)</f>
        <v>#N/A</v>
      </c>
    </row>
    <row r="124" spans="1:26" hidden="1" x14ac:dyDescent="0.25">
      <c r="A124">
        <v>20230630</v>
      </c>
      <c r="B124">
        <v>32834859</v>
      </c>
      <c r="C124" t="s">
        <v>2737</v>
      </c>
      <c r="D124">
        <v>2054667</v>
      </c>
      <c r="E124" t="s">
        <v>2738</v>
      </c>
      <c r="F124" s="59">
        <v>30006.54</v>
      </c>
      <c r="G124">
        <v>25215.23</v>
      </c>
      <c r="H124" t="s">
        <v>2559</v>
      </c>
      <c r="I124" t="s">
        <v>2560</v>
      </c>
      <c r="J124" t="s">
        <v>2352</v>
      </c>
      <c r="K124" t="s">
        <v>711</v>
      </c>
      <c r="L124" t="s">
        <v>2351</v>
      </c>
      <c r="M124" t="s">
        <v>2623</v>
      </c>
      <c r="N124" t="s">
        <v>2624</v>
      </c>
      <c r="O124" t="s">
        <v>2542</v>
      </c>
      <c r="P124" t="s">
        <v>2543</v>
      </c>
      <c r="Q124" t="s">
        <v>2544</v>
      </c>
      <c r="R124" t="s">
        <v>2625</v>
      </c>
      <c r="S124" t="s">
        <v>2546</v>
      </c>
      <c r="T124">
        <v>90689.842000000004</v>
      </c>
      <c r="U124" t="s">
        <v>838</v>
      </c>
      <c r="V124" t="s">
        <v>2548</v>
      </c>
      <c r="W124" t="s">
        <v>838</v>
      </c>
      <c r="X124" t="s">
        <v>2548</v>
      </c>
      <c r="Y124" t="str">
        <f t="shared" si="1"/>
        <v>深圳市小赢普惠科技有限责任公司深圳市赢众通金融信息服务有限责任公司CPC</v>
      </c>
      <c r="Z124" t="e">
        <f>VLOOKUP(Y:Y,[1]Sheet1!N:N,1,0)</f>
        <v>#N/A</v>
      </c>
    </row>
    <row r="125" spans="1:26" hidden="1" x14ac:dyDescent="0.25">
      <c r="A125">
        <v>20230630</v>
      </c>
      <c r="B125">
        <v>42327215</v>
      </c>
      <c r="C125" t="s">
        <v>2739</v>
      </c>
      <c r="D125">
        <v>2172261</v>
      </c>
      <c r="E125" t="s">
        <v>2628</v>
      </c>
      <c r="F125" s="59">
        <v>1224.17</v>
      </c>
      <c r="G125">
        <v>934.48</v>
      </c>
      <c r="H125" t="s">
        <v>2538</v>
      </c>
      <c r="I125" t="s">
        <v>2539</v>
      </c>
      <c r="J125" t="s">
        <v>292</v>
      </c>
      <c r="K125" t="s">
        <v>2321</v>
      </c>
      <c r="L125" t="s">
        <v>574</v>
      </c>
      <c r="M125" t="s">
        <v>2611</v>
      </c>
      <c r="N125" t="s">
        <v>2612</v>
      </c>
      <c r="O125" t="s">
        <v>2542</v>
      </c>
      <c r="P125" t="s">
        <v>2543</v>
      </c>
      <c r="Q125" t="s">
        <v>2544</v>
      </c>
      <c r="R125" t="s">
        <v>2613</v>
      </c>
      <c r="S125" t="s">
        <v>2546</v>
      </c>
      <c r="T125">
        <v>0</v>
      </c>
      <c r="U125" t="s">
        <v>2614</v>
      </c>
      <c r="V125" t="s">
        <v>2615</v>
      </c>
      <c r="W125" t="s">
        <v>2614</v>
      </c>
      <c r="X125" t="s">
        <v>2615</v>
      </c>
      <c r="Y125" t="str">
        <f t="shared" si="1"/>
        <v>广州荔湾品唯信息服务有限公司广州唯品会电子商务有限公司信息流</v>
      </c>
      <c r="Z125" t="e">
        <f>VLOOKUP(Y:Y,[1]Sheet1!N:N,1,0)</f>
        <v>#N/A</v>
      </c>
    </row>
    <row r="126" spans="1:26" hidden="1" x14ac:dyDescent="0.25">
      <c r="A126">
        <v>20230630</v>
      </c>
      <c r="B126">
        <v>47184419</v>
      </c>
      <c r="C126" t="s">
        <v>2740</v>
      </c>
      <c r="D126">
        <v>2176807</v>
      </c>
      <c r="E126" t="s">
        <v>2691</v>
      </c>
      <c r="F126" s="59">
        <v>7.35</v>
      </c>
      <c r="G126">
        <v>5.37</v>
      </c>
      <c r="H126" t="s">
        <v>2538</v>
      </c>
      <c r="I126" t="s">
        <v>2551</v>
      </c>
      <c r="J126" t="s">
        <v>2339</v>
      </c>
      <c r="K126" t="s">
        <v>2321</v>
      </c>
      <c r="L126" t="s">
        <v>2338</v>
      </c>
      <c r="M126" t="s">
        <v>2692</v>
      </c>
      <c r="N126" t="s">
        <v>2693</v>
      </c>
      <c r="O126" t="s">
        <v>2542</v>
      </c>
      <c r="P126" t="s">
        <v>2543</v>
      </c>
      <c r="Q126" t="s">
        <v>2544</v>
      </c>
      <c r="R126" t="s">
        <v>2694</v>
      </c>
      <c r="S126" t="s">
        <v>2546</v>
      </c>
      <c r="T126">
        <v>0</v>
      </c>
      <c r="U126" t="s">
        <v>2117</v>
      </c>
      <c r="V126" t="s">
        <v>2695</v>
      </c>
      <c r="W126" t="s">
        <v>2117</v>
      </c>
      <c r="X126" t="s">
        <v>2695</v>
      </c>
      <c r="Y126" t="str">
        <f t="shared" si="1"/>
        <v>北京三快在线科技有限公司及其关联公司北京三快科技有限公司信息流</v>
      </c>
      <c r="Z126" t="e">
        <f>VLOOKUP(Y:Y,[1]Sheet1!N:N,1,0)</f>
        <v>#N/A</v>
      </c>
    </row>
    <row r="127" spans="1:26" hidden="1" x14ac:dyDescent="0.25">
      <c r="A127">
        <v>20230630</v>
      </c>
      <c r="B127">
        <v>47953344</v>
      </c>
      <c r="C127" t="s">
        <v>2732</v>
      </c>
      <c r="D127">
        <v>2189969</v>
      </c>
      <c r="E127" t="s">
        <v>2608</v>
      </c>
      <c r="F127" s="59">
        <v>0.26</v>
      </c>
      <c r="G127">
        <v>0.19</v>
      </c>
      <c r="H127" t="s">
        <v>2538</v>
      </c>
      <c r="I127" t="s">
        <v>2539</v>
      </c>
      <c r="J127" t="s">
        <v>2332</v>
      </c>
      <c r="K127" t="s">
        <v>2321</v>
      </c>
      <c r="L127" t="s">
        <v>2333</v>
      </c>
      <c r="M127" t="s">
        <v>2552</v>
      </c>
      <c r="N127" t="s">
        <v>2553</v>
      </c>
      <c r="O127" t="s">
        <v>2542</v>
      </c>
      <c r="P127" t="s">
        <v>2543</v>
      </c>
      <c r="Q127" t="s">
        <v>2544</v>
      </c>
      <c r="R127" t="s">
        <v>2554</v>
      </c>
      <c r="S127" t="s">
        <v>2546</v>
      </c>
      <c r="T127">
        <v>0</v>
      </c>
      <c r="U127" t="s">
        <v>2555</v>
      </c>
      <c r="V127" t="s">
        <v>2556</v>
      </c>
      <c r="W127" t="s">
        <v>2555</v>
      </c>
      <c r="X127" t="s">
        <v>2556</v>
      </c>
      <c r="Y127" t="str">
        <f t="shared" si="1"/>
        <v>北京爱奇艺科技有限公司-百度北京爱奇艺科技有限公司信息流</v>
      </c>
      <c r="Z127" t="e">
        <f>VLOOKUP(Y:Y,[1]Sheet1!N:N,1,0)</f>
        <v>#N/A</v>
      </c>
    </row>
    <row r="128" spans="1:26" hidden="1" x14ac:dyDescent="0.25">
      <c r="A128">
        <v>20230630</v>
      </c>
      <c r="B128">
        <v>42012563</v>
      </c>
      <c r="C128" t="s">
        <v>2741</v>
      </c>
      <c r="D128">
        <v>2142924</v>
      </c>
      <c r="E128" t="s">
        <v>2716</v>
      </c>
      <c r="F128" s="59">
        <v>811.39</v>
      </c>
      <c r="G128">
        <v>811.39</v>
      </c>
      <c r="H128" t="s">
        <v>2559</v>
      </c>
      <c r="I128" t="s">
        <v>2560</v>
      </c>
      <c r="J128" t="s">
        <v>392</v>
      </c>
      <c r="K128" t="s">
        <v>711</v>
      </c>
      <c r="L128" t="s">
        <v>392</v>
      </c>
      <c r="M128" t="s">
        <v>2641</v>
      </c>
      <c r="N128" t="s">
        <v>2642</v>
      </c>
      <c r="O128" t="s">
        <v>2542</v>
      </c>
      <c r="P128" t="s">
        <v>2543</v>
      </c>
      <c r="Q128" t="s">
        <v>2544</v>
      </c>
      <c r="R128" t="s">
        <v>2643</v>
      </c>
      <c r="S128" t="s">
        <v>2546</v>
      </c>
      <c r="T128">
        <v>28228.43</v>
      </c>
      <c r="U128" t="s">
        <v>838</v>
      </c>
      <c r="V128" t="s">
        <v>2578</v>
      </c>
      <c r="W128" t="s">
        <v>838</v>
      </c>
      <c r="X128" t="s">
        <v>2548</v>
      </c>
      <c r="Y128" t="str">
        <f t="shared" si="1"/>
        <v>福州三六零网络小额贷款有限公司福州三六零网络小额贷款有限公司CPC</v>
      </c>
      <c r="Z128" t="e">
        <f>VLOOKUP(Y:Y,[1]Sheet1!N:N,1,0)</f>
        <v>#N/A</v>
      </c>
    </row>
    <row r="129" spans="1:26" hidden="1" x14ac:dyDescent="0.25">
      <c r="A129">
        <v>20230630</v>
      </c>
      <c r="B129">
        <v>41250523</v>
      </c>
      <c r="C129" t="s">
        <v>2742</v>
      </c>
      <c r="D129">
        <v>2130054</v>
      </c>
      <c r="E129" t="s">
        <v>2558</v>
      </c>
      <c r="F129" s="59">
        <v>4901.04</v>
      </c>
      <c r="G129">
        <v>3968.35</v>
      </c>
      <c r="H129" t="s">
        <v>2559</v>
      </c>
      <c r="I129" t="s">
        <v>2560</v>
      </c>
      <c r="J129" t="s">
        <v>2350</v>
      </c>
      <c r="K129" t="s">
        <v>711</v>
      </c>
      <c r="L129" t="s">
        <v>2350</v>
      </c>
      <c r="M129" t="s">
        <v>2561</v>
      </c>
      <c r="N129" t="s">
        <v>2562</v>
      </c>
      <c r="O129" t="s">
        <v>2542</v>
      </c>
      <c r="P129" t="s">
        <v>2543</v>
      </c>
      <c r="Q129" t="s">
        <v>2544</v>
      </c>
      <c r="R129" t="s">
        <v>2563</v>
      </c>
      <c r="S129" t="s">
        <v>2546</v>
      </c>
      <c r="T129">
        <v>24241.163</v>
      </c>
      <c r="U129" t="s">
        <v>1891</v>
      </c>
      <c r="V129" t="s">
        <v>2564</v>
      </c>
      <c r="W129" t="s">
        <v>1891</v>
      </c>
      <c r="X129" t="s">
        <v>2564</v>
      </c>
      <c r="Y129" t="str">
        <f t="shared" si="1"/>
        <v>深圳尚米网络技术有限公司深圳尚米网络技术有限公司CPC</v>
      </c>
      <c r="Z129" t="e">
        <f>VLOOKUP(Y:Y,[1]Sheet1!N:N,1,0)</f>
        <v>#N/A</v>
      </c>
    </row>
    <row r="130" spans="1:26" hidden="1" x14ac:dyDescent="0.25">
      <c r="A130">
        <v>20230630</v>
      </c>
      <c r="B130">
        <v>41512462</v>
      </c>
      <c r="C130" t="s">
        <v>2743</v>
      </c>
      <c r="D130">
        <v>2117409</v>
      </c>
      <c r="E130" t="s">
        <v>2744</v>
      </c>
      <c r="F130" s="59">
        <v>1606.12</v>
      </c>
      <c r="G130">
        <v>0</v>
      </c>
      <c r="H130" t="s">
        <v>2559</v>
      </c>
      <c r="I130" t="s">
        <v>2560</v>
      </c>
      <c r="J130" t="s">
        <v>2353</v>
      </c>
      <c r="K130" t="s">
        <v>711</v>
      </c>
      <c r="L130" t="s">
        <v>326</v>
      </c>
      <c r="M130" t="s">
        <v>2588</v>
      </c>
      <c r="N130" t="s">
        <v>2589</v>
      </c>
      <c r="O130" t="s">
        <v>2542</v>
      </c>
      <c r="P130" t="s">
        <v>2543</v>
      </c>
      <c r="Q130" t="s">
        <v>2544</v>
      </c>
      <c r="R130" t="s">
        <v>2570</v>
      </c>
      <c r="S130" t="s">
        <v>2546</v>
      </c>
      <c r="T130">
        <v>0</v>
      </c>
      <c r="U130" t="s">
        <v>2571</v>
      </c>
      <c r="V130" t="s">
        <v>2572</v>
      </c>
      <c r="W130" t="s">
        <v>1891</v>
      </c>
      <c r="X130" t="s">
        <v>2564</v>
      </c>
      <c r="Y130" t="str">
        <f t="shared" si="1"/>
        <v>网易有道信息技术（北京）有限公司网易(杭州)网络有限公司CPC</v>
      </c>
      <c r="Z130" t="e">
        <f>VLOOKUP(Y:Y,[1]Sheet1!N:N,1,0)</f>
        <v>#N/A</v>
      </c>
    </row>
    <row r="131" spans="1:26" hidden="1" x14ac:dyDescent="0.25">
      <c r="A131">
        <v>20230630</v>
      </c>
      <c r="B131">
        <v>42965681</v>
      </c>
      <c r="C131" t="s">
        <v>2725</v>
      </c>
      <c r="D131">
        <v>2165227</v>
      </c>
      <c r="E131" t="s">
        <v>2566</v>
      </c>
      <c r="F131" s="59">
        <v>3236.37</v>
      </c>
      <c r="G131">
        <v>2397.31</v>
      </c>
      <c r="H131" t="s">
        <v>2538</v>
      </c>
      <c r="I131" t="s">
        <v>2539</v>
      </c>
      <c r="J131" t="s">
        <v>2320</v>
      </c>
      <c r="K131" t="s">
        <v>2321</v>
      </c>
      <c r="L131" t="s">
        <v>2318</v>
      </c>
      <c r="M131" t="s">
        <v>2540</v>
      </c>
      <c r="N131" t="s">
        <v>2541</v>
      </c>
      <c r="O131" t="s">
        <v>2542</v>
      </c>
      <c r="P131" t="s">
        <v>2543</v>
      </c>
      <c r="Q131" t="s">
        <v>2544</v>
      </c>
      <c r="R131" t="s">
        <v>2545</v>
      </c>
      <c r="S131" t="s">
        <v>2546</v>
      </c>
      <c r="T131">
        <v>0</v>
      </c>
      <c r="U131" t="s">
        <v>838</v>
      </c>
      <c r="V131" t="s">
        <v>2547</v>
      </c>
      <c r="W131" t="s">
        <v>838</v>
      </c>
      <c r="X131" t="s">
        <v>2548</v>
      </c>
      <c r="Y131" t="str">
        <f t="shared" ref="Y131:Y194" si="2">L131&amp;J131&amp;K131</f>
        <v>上海耳序信息技术有限公司-四部上海拍拍贷金融信息服务有限公司信息流</v>
      </c>
      <c r="Z131" t="e">
        <f>VLOOKUP(Y:Y,[1]Sheet1!N:N,1,0)</f>
        <v>#N/A</v>
      </c>
    </row>
    <row r="132" spans="1:26" hidden="1" x14ac:dyDescent="0.25">
      <c r="A132">
        <v>20230630</v>
      </c>
      <c r="B132">
        <v>43097920</v>
      </c>
      <c r="C132" t="s">
        <v>2745</v>
      </c>
      <c r="D132">
        <v>2118167</v>
      </c>
      <c r="E132" t="s">
        <v>2592</v>
      </c>
      <c r="F132" s="59">
        <v>11084.55</v>
      </c>
      <c r="G132">
        <v>0</v>
      </c>
      <c r="H132" t="s">
        <v>2538</v>
      </c>
      <c r="I132" t="s">
        <v>2539</v>
      </c>
      <c r="J132" t="s">
        <v>554</v>
      </c>
      <c r="K132" t="s">
        <v>2321</v>
      </c>
      <c r="L132" t="s">
        <v>2370</v>
      </c>
      <c r="M132" t="s">
        <v>2593</v>
      </c>
      <c r="N132" t="s">
        <v>2594</v>
      </c>
      <c r="O132" t="s">
        <v>2542</v>
      </c>
      <c r="P132" t="s">
        <v>2543</v>
      </c>
      <c r="Q132" t="s">
        <v>2544</v>
      </c>
      <c r="R132" t="s">
        <v>2595</v>
      </c>
      <c r="S132" t="s">
        <v>2546</v>
      </c>
      <c r="T132">
        <v>0</v>
      </c>
      <c r="U132" t="s">
        <v>2555</v>
      </c>
      <c r="V132" t="s">
        <v>2596</v>
      </c>
      <c r="W132" t="s">
        <v>2555</v>
      </c>
      <c r="X132" t="s">
        <v>2596</v>
      </c>
      <c r="Y132" t="str">
        <f t="shared" si="2"/>
        <v>薯一薯二文化传媒（上海）有限公司行吟信息科技(上海)有限公司信息流</v>
      </c>
      <c r="Z132" t="e">
        <f>VLOOKUP(Y:Y,[1]Sheet1!N:N,1,0)</f>
        <v>#N/A</v>
      </c>
    </row>
    <row r="133" spans="1:26" hidden="1" x14ac:dyDescent="0.25">
      <c r="A133">
        <v>20230630</v>
      </c>
      <c r="B133">
        <v>43097988</v>
      </c>
      <c r="C133" t="s">
        <v>2591</v>
      </c>
      <c r="D133">
        <v>2118167</v>
      </c>
      <c r="E133" t="s">
        <v>2592</v>
      </c>
      <c r="F133" s="59">
        <v>688.48</v>
      </c>
      <c r="G133">
        <v>0</v>
      </c>
      <c r="H133" t="s">
        <v>2538</v>
      </c>
      <c r="I133" t="s">
        <v>2539</v>
      </c>
      <c r="J133" t="s">
        <v>554</v>
      </c>
      <c r="K133" t="s">
        <v>2321</v>
      </c>
      <c r="L133" t="s">
        <v>2370</v>
      </c>
      <c r="M133" t="s">
        <v>2593</v>
      </c>
      <c r="N133" t="s">
        <v>2594</v>
      </c>
      <c r="O133" t="s">
        <v>2542</v>
      </c>
      <c r="P133" t="s">
        <v>2543</v>
      </c>
      <c r="Q133" t="s">
        <v>2544</v>
      </c>
      <c r="R133" t="s">
        <v>2595</v>
      </c>
      <c r="S133" t="s">
        <v>2546</v>
      </c>
      <c r="T133">
        <v>0</v>
      </c>
      <c r="U133" t="s">
        <v>2555</v>
      </c>
      <c r="V133" t="s">
        <v>2596</v>
      </c>
      <c r="W133" t="s">
        <v>2555</v>
      </c>
      <c r="X133" t="s">
        <v>2596</v>
      </c>
      <c r="Y133" t="str">
        <f t="shared" si="2"/>
        <v>薯一薯二文化传媒（上海）有限公司行吟信息科技(上海)有限公司信息流</v>
      </c>
      <c r="Z133" t="e">
        <f>VLOOKUP(Y:Y,[1]Sheet1!N:N,1,0)</f>
        <v>#N/A</v>
      </c>
    </row>
    <row r="134" spans="1:26" hidden="1" x14ac:dyDescent="0.25">
      <c r="A134">
        <v>20230630</v>
      </c>
      <c r="B134">
        <v>44739349</v>
      </c>
      <c r="C134" t="s">
        <v>2746</v>
      </c>
      <c r="D134">
        <v>2118167</v>
      </c>
      <c r="E134" t="s">
        <v>2592</v>
      </c>
      <c r="F134" s="59">
        <v>2797.3</v>
      </c>
      <c r="G134">
        <v>0</v>
      </c>
      <c r="H134" t="s">
        <v>2538</v>
      </c>
      <c r="I134" t="s">
        <v>2539</v>
      </c>
      <c r="J134" t="s">
        <v>554</v>
      </c>
      <c r="K134" t="s">
        <v>2321</v>
      </c>
      <c r="L134" t="s">
        <v>2370</v>
      </c>
      <c r="M134" t="s">
        <v>2593</v>
      </c>
      <c r="N134" t="s">
        <v>2594</v>
      </c>
      <c r="O134" t="s">
        <v>2542</v>
      </c>
      <c r="P134" t="s">
        <v>2543</v>
      </c>
      <c r="Q134" t="s">
        <v>2544</v>
      </c>
      <c r="R134" t="s">
        <v>2595</v>
      </c>
      <c r="S134" t="s">
        <v>2546</v>
      </c>
      <c r="T134">
        <v>0</v>
      </c>
      <c r="U134" t="s">
        <v>2555</v>
      </c>
      <c r="V134" t="s">
        <v>2596</v>
      </c>
      <c r="W134" t="s">
        <v>2555</v>
      </c>
      <c r="X134" t="s">
        <v>2596</v>
      </c>
      <c r="Y134" t="str">
        <f t="shared" si="2"/>
        <v>薯一薯二文化传媒（上海）有限公司行吟信息科技(上海)有限公司信息流</v>
      </c>
      <c r="Z134" t="e">
        <f>VLOOKUP(Y:Y,[1]Sheet1!N:N,1,0)</f>
        <v>#N/A</v>
      </c>
    </row>
    <row r="135" spans="1:26" hidden="1" x14ac:dyDescent="0.25">
      <c r="A135">
        <v>20230630</v>
      </c>
      <c r="B135">
        <v>45323132</v>
      </c>
      <c r="C135" t="s">
        <v>2747</v>
      </c>
      <c r="D135">
        <v>2172261</v>
      </c>
      <c r="E135" t="s">
        <v>2628</v>
      </c>
      <c r="F135" s="59">
        <v>352.89</v>
      </c>
      <c r="G135">
        <v>269.38</v>
      </c>
      <c r="H135" t="s">
        <v>2538</v>
      </c>
      <c r="I135" t="s">
        <v>2551</v>
      </c>
      <c r="J135" t="s">
        <v>292</v>
      </c>
      <c r="K135" t="s">
        <v>2321</v>
      </c>
      <c r="L135" t="s">
        <v>574</v>
      </c>
      <c r="M135" t="s">
        <v>2611</v>
      </c>
      <c r="N135" t="s">
        <v>2612</v>
      </c>
      <c r="O135" t="s">
        <v>2542</v>
      </c>
      <c r="P135" t="s">
        <v>2543</v>
      </c>
      <c r="Q135" t="s">
        <v>2544</v>
      </c>
      <c r="R135" t="s">
        <v>2613</v>
      </c>
      <c r="S135" t="s">
        <v>2546</v>
      </c>
      <c r="T135">
        <v>0</v>
      </c>
      <c r="U135" t="s">
        <v>2614</v>
      </c>
      <c r="V135" t="s">
        <v>2615</v>
      </c>
      <c r="W135" t="s">
        <v>2614</v>
      </c>
      <c r="X135" t="s">
        <v>2615</v>
      </c>
      <c r="Y135" t="str">
        <f t="shared" si="2"/>
        <v>广州荔湾品唯信息服务有限公司广州唯品会电子商务有限公司信息流</v>
      </c>
      <c r="Z135" t="e">
        <f>VLOOKUP(Y:Y,[1]Sheet1!N:N,1,0)</f>
        <v>#N/A</v>
      </c>
    </row>
    <row r="136" spans="1:26" hidden="1" x14ac:dyDescent="0.25">
      <c r="A136">
        <v>20230630</v>
      </c>
      <c r="B136">
        <v>47184422</v>
      </c>
      <c r="C136" t="s">
        <v>2748</v>
      </c>
      <c r="D136">
        <v>2171552</v>
      </c>
      <c r="E136" t="s">
        <v>2749</v>
      </c>
      <c r="F136" s="59">
        <v>0.4</v>
      </c>
      <c r="G136">
        <v>0.4</v>
      </c>
      <c r="H136" t="s">
        <v>2538</v>
      </c>
      <c r="I136" t="s">
        <v>2539</v>
      </c>
      <c r="J136" t="s">
        <v>2339</v>
      </c>
      <c r="K136" t="s">
        <v>2321</v>
      </c>
      <c r="L136" t="s">
        <v>2338</v>
      </c>
      <c r="M136" t="s">
        <v>2692</v>
      </c>
      <c r="N136" t="s">
        <v>2693</v>
      </c>
      <c r="O136" t="s">
        <v>2542</v>
      </c>
      <c r="P136" t="s">
        <v>2543</v>
      </c>
      <c r="Q136" t="s">
        <v>2544</v>
      </c>
      <c r="R136" t="s">
        <v>2694</v>
      </c>
      <c r="S136" t="s">
        <v>2546</v>
      </c>
      <c r="T136">
        <v>0</v>
      </c>
      <c r="U136" t="s">
        <v>2117</v>
      </c>
      <c r="V136" t="s">
        <v>2695</v>
      </c>
      <c r="W136" t="s">
        <v>2117</v>
      </c>
      <c r="X136" t="s">
        <v>2695</v>
      </c>
      <c r="Y136" t="str">
        <f t="shared" si="2"/>
        <v>北京三快在线科技有限公司及其关联公司北京三快科技有限公司信息流</v>
      </c>
      <c r="Z136" t="e">
        <f>VLOOKUP(Y:Y,[1]Sheet1!N:N,1,0)</f>
        <v>#N/A</v>
      </c>
    </row>
    <row r="137" spans="1:26" hidden="1" x14ac:dyDescent="0.25">
      <c r="A137">
        <v>20230630</v>
      </c>
      <c r="B137">
        <v>48413794</v>
      </c>
      <c r="C137" t="s">
        <v>2750</v>
      </c>
      <c r="D137">
        <v>2118167</v>
      </c>
      <c r="E137" t="s">
        <v>2592</v>
      </c>
      <c r="F137" s="59">
        <v>9.82</v>
      </c>
      <c r="G137">
        <v>0</v>
      </c>
      <c r="H137" t="s">
        <v>2538</v>
      </c>
      <c r="I137" t="s">
        <v>2551</v>
      </c>
      <c r="J137" t="s">
        <v>554</v>
      </c>
      <c r="K137" t="s">
        <v>2321</v>
      </c>
      <c r="L137" t="s">
        <v>2370</v>
      </c>
      <c r="M137" t="s">
        <v>2593</v>
      </c>
      <c r="N137" t="s">
        <v>2594</v>
      </c>
      <c r="O137" t="s">
        <v>2542</v>
      </c>
      <c r="P137" t="s">
        <v>2543</v>
      </c>
      <c r="Q137" t="s">
        <v>2544</v>
      </c>
      <c r="R137" t="s">
        <v>2595</v>
      </c>
      <c r="S137" t="s">
        <v>2546</v>
      </c>
      <c r="T137">
        <v>0</v>
      </c>
      <c r="U137" t="s">
        <v>2555</v>
      </c>
      <c r="V137" t="s">
        <v>2596</v>
      </c>
      <c r="W137" t="s">
        <v>2555</v>
      </c>
      <c r="X137" t="s">
        <v>2596</v>
      </c>
      <c r="Y137" t="str">
        <f t="shared" si="2"/>
        <v>薯一薯二文化传媒（上海）有限公司行吟信息科技(上海)有限公司信息流</v>
      </c>
      <c r="Z137" t="e">
        <f>VLOOKUP(Y:Y,[1]Sheet1!N:N,1,0)</f>
        <v>#N/A</v>
      </c>
    </row>
    <row r="138" spans="1:26" hidden="1" x14ac:dyDescent="0.25">
      <c r="A138">
        <v>20230630</v>
      </c>
      <c r="B138">
        <v>48413840</v>
      </c>
      <c r="C138" t="s">
        <v>2600</v>
      </c>
      <c r="D138">
        <v>2118167</v>
      </c>
      <c r="E138" t="s">
        <v>2592</v>
      </c>
      <c r="F138" s="59">
        <v>3.96</v>
      </c>
      <c r="G138">
        <v>0</v>
      </c>
      <c r="H138" t="s">
        <v>2538</v>
      </c>
      <c r="I138" t="s">
        <v>2551</v>
      </c>
      <c r="J138" t="s">
        <v>554</v>
      </c>
      <c r="K138" t="s">
        <v>2321</v>
      </c>
      <c r="L138" t="s">
        <v>2370</v>
      </c>
      <c r="M138" t="s">
        <v>2593</v>
      </c>
      <c r="N138" t="s">
        <v>2594</v>
      </c>
      <c r="O138" t="s">
        <v>2542</v>
      </c>
      <c r="P138" t="s">
        <v>2543</v>
      </c>
      <c r="Q138" t="s">
        <v>2544</v>
      </c>
      <c r="R138" t="s">
        <v>2595</v>
      </c>
      <c r="S138" t="s">
        <v>2546</v>
      </c>
      <c r="T138">
        <v>0</v>
      </c>
      <c r="U138" t="s">
        <v>2555</v>
      </c>
      <c r="V138" t="s">
        <v>2596</v>
      </c>
      <c r="W138" t="s">
        <v>2555</v>
      </c>
      <c r="X138" t="s">
        <v>2596</v>
      </c>
      <c r="Y138" t="str">
        <f t="shared" si="2"/>
        <v>薯一薯二文化传媒（上海）有限公司行吟信息科技(上海)有限公司信息流</v>
      </c>
      <c r="Z138" t="e">
        <f>VLOOKUP(Y:Y,[1]Sheet1!N:N,1,0)</f>
        <v>#N/A</v>
      </c>
    </row>
    <row r="139" spans="1:26" hidden="1" x14ac:dyDescent="0.25">
      <c r="A139">
        <v>20230630</v>
      </c>
      <c r="B139">
        <v>29768624</v>
      </c>
      <c r="C139" t="s">
        <v>2751</v>
      </c>
      <c r="D139">
        <v>2130054</v>
      </c>
      <c r="E139" t="s">
        <v>2558</v>
      </c>
      <c r="F139" s="59">
        <v>1085.1400000000001</v>
      </c>
      <c r="G139">
        <v>878.59</v>
      </c>
      <c r="H139" t="s">
        <v>2559</v>
      </c>
      <c r="I139" t="s">
        <v>2560</v>
      </c>
      <c r="J139" t="s">
        <v>2350</v>
      </c>
      <c r="K139" t="s">
        <v>711</v>
      </c>
      <c r="L139" t="s">
        <v>2350</v>
      </c>
      <c r="M139" t="s">
        <v>2561</v>
      </c>
      <c r="N139" t="s">
        <v>2562</v>
      </c>
      <c r="O139" t="s">
        <v>2542</v>
      </c>
      <c r="P139" t="s">
        <v>2543</v>
      </c>
      <c r="Q139" t="s">
        <v>2544</v>
      </c>
      <c r="R139" t="s">
        <v>2563</v>
      </c>
      <c r="S139" t="s">
        <v>2546</v>
      </c>
      <c r="T139">
        <v>10892.380999999999</v>
      </c>
      <c r="U139" t="s">
        <v>1891</v>
      </c>
      <c r="V139" t="s">
        <v>2602</v>
      </c>
      <c r="W139" t="s">
        <v>1891</v>
      </c>
      <c r="X139" t="s">
        <v>2564</v>
      </c>
      <c r="Y139" t="str">
        <f t="shared" si="2"/>
        <v>深圳尚米网络技术有限公司深圳尚米网络技术有限公司CPC</v>
      </c>
      <c r="Z139" t="e">
        <f>VLOOKUP(Y:Y,[1]Sheet1!N:N,1,0)</f>
        <v>#N/A</v>
      </c>
    </row>
    <row r="140" spans="1:26" hidden="1" x14ac:dyDescent="0.25">
      <c r="A140">
        <v>20230630</v>
      </c>
      <c r="B140">
        <v>42594484</v>
      </c>
      <c r="C140" t="s">
        <v>2752</v>
      </c>
      <c r="D140">
        <v>2130054</v>
      </c>
      <c r="E140" t="s">
        <v>2558</v>
      </c>
      <c r="F140" s="59">
        <v>2828.46</v>
      </c>
      <c r="G140">
        <v>2290.1999999999998</v>
      </c>
      <c r="H140" t="s">
        <v>2559</v>
      </c>
      <c r="I140" t="s">
        <v>2560</v>
      </c>
      <c r="J140" t="s">
        <v>2350</v>
      </c>
      <c r="K140" t="s">
        <v>711</v>
      </c>
      <c r="L140" t="s">
        <v>2350</v>
      </c>
      <c r="M140" t="s">
        <v>2561</v>
      </c>
      <c r="N140" t="s">
        <v>2562</v>
      </c>
      <c r="O140" t="s">
        <v>2542</v>
      </c>
      <c r="P140" t="s">
        <v>2543</v>
      </c>
      <c r="Q140" t="s">
        <v>2544</v>
      </c>
      <c r="R140" t="s">
        <v>2563</v>
      </c>
      <c r="S140" t="s">
        <v>2546</v>
      </c>
      <c r="T140">
        <v>11018.563</v>
      </c>
      <c r="U140" t="s">
        <v>1891</v>
      </c>
      <c r="V140" t="s">
        <v>2564</v>
      </c>
      <c r="W140" t="s">
        <v>1891</v>
      </c>
      <c r="X140" t="s">
        <v>2564</v>
      </c>
      <c r="Y140" t="str">
        <f t="shared" si="2"/>
        <v>深圳尚米网络技术有限公司深圳尚米网络技术有限公司CPC</v>
      </c>
      <c r="Z140" t="e">
        <f>VLOOKUP(Y:Y,[1]Sheet1!N:N,1,0)</f>
        <v>#N/A</v>
      </c>
    </row>
    <row r="141" spans="1:26" hidden="1" x14ac:dyDescent="0.25">
      <c r="A141">
        <v>20230630</v>
      </c>
      <c r="B141">
        <v>42965750</v>
      </c>
      <c r="C141" t="s">
        <v>2565</v>
      </c>
      <c r="D141">
        <v>2165227</v>
      </c>
      <c r="E141" t="s">
        <v>2566</v>
      </c>
      <c r="F141" s="59">
        <v>868.27</v>
      </c>
      <c r="G141">
        <v>643.16</v>
      </c>
      <c r="H141" t="s">
        <v>2538</v>
      </c>
      <c r="I141" t="s">
        <v>2539</v>
      </c>
      <c r="J141" t="s">
        <v>2320</v>
      </c>
      <c r="K141" t="s">
        <v>2321</v>
      </c>
      <c r="L141" t="s">
        <v>2318</v>
      </c>
      <c r="M141" t="s">
        <v>2540</v>
      </c>
      <c r="N141" t="s">
        <v>2541</v>
      </c>
      <c r="O141" t="s">
        <v>2542</v>
      </c>
      <c r="P141" t="s">
        <v>2543</v>
      </c>
      <c r="Q141" t="s">
        <v>2544</v>
      </c>
      <c r="R141" t="s">
        <v>2545</v>
      </c>
      <c r="S141" t="s">
        <v>2546</v>
      </c>
      <c r="T141">
        <v>0</v>
      </c>
      <c r="U141" t="s">
        <v>838</v>
      </c>
      <c r="V141" t="s">
        <v>2547</v>
      </c>
      <c r="W141" t="s">
        <v>838</v>
      </c>
      <c r="X141" t="s">
        <v>2548</v>
      </c>
      <c r="Y141" t="str">
        <f t="shared" si="2"/>
        <v>上海耳序信息技术有限公司-四部上海拍拍贷金融信息服务有限公司信息流</v>
      </c>
      <c r="Z141" t="e">
        <f>VLOOKUP(Y:Y,[1]Sheet1!N:N,1,0)</f>
        <v>#N/A</v>
      </c>
    </row>
    <row r="142" spans="1:26" x14ac:dyDescent="0.25">
      <c r="A142">
        <v>20230630</v>
      </c>
      <c r="B142">
        <v>45336938</v>
      </c>
      <c r="C142" t="s">
        <v>2753</v>
      </c>
      <c r="D142">
        <v>2054669</v>
      </c>
      <c r="E142" t="s">
        <v>2622</v>
      </c>
      <c r="F142" s="59">
        <v>646.98</v>
      </c>
      <c r="G142">
        <v>479.24</v>
      </c>
      <c r="H142" t="s">
        <v>2538</v>
      </c>
      <c r="I142" t="s">
        <v>2539</v>
      </c>
      <c r="J142" t="s">
        <v>2352</v>
      </c>
      <c r="K142" t="s">
        <v>2321</v>
      </c>
      <c r="L142" t="s">
        <v>2351</v>
      </c>
      <c r="M142" t="s">
        <v>2623</v>
      </c>
      <c r="N142" t="s">
        <v>2624</v>
      </c>
      <c r="O142" t="s">
        <v>2542</v>
      </c>
      <c r="P142" t="s">
        <v>2543</v>
      </c>
      <c r="Q142" t="s">
        <v>2544</v>
      </c>
      <c r="R142" t="s">
        <v>2625</v>
      </c>
      <c r="S142" t="s">
        <v>2546</v>
      </c>
      <c r="T142">
        <v>0</v>
      </c>
      <c r="U142" t="s">
        <v>838</v>
      </c>
      <c r="V142" t="s">
        <v>2548</v>
      </c>
      <c r="W142" t="s">
        <v>838</v>
      </c>
      <c r="X142" t="s">
        <v>2548</v>
      </c>
      <c r="Y142" t="str">
        <f t="shared" si="2"/>
        <v>深圳市小赢普惠科技有限责任公司深圳市赢众通金融信息服务有限责任公司信息流</v>
      </c>
      <c r="Z142" t="e">
        <f>VLOOKUP(Y:Y,[1]Sheet1!N:N,1,0)</f>
        <v>#N/A</v>
      </c>
    </row>
    <row r="143" spans="1:26" hidden="1" x14ac:dyDescent="0.25">
      <c r="A143">
        <v>20230630</v>
      </c>
      <c r="B143">
        <v>47327773</v>
      </c>
      <c r="C143" t="s">
        <v>2714</v>
      </c>
      <c r="D143">
        <v>2185183</v>
      </c>
      <c r="E143" t="s">
        <v>2574</v>
      </c>
      <c r="F143" s="59">
        <v>12408.67</v>
      </c>
      <c r="G143">
        <v>9400.51</v>
      </c>
      <c r="H143" t="s">
        <v>2538</v>
      </c>
      <c r="I143" t="s">
        <v>2539</v>
      </c>
      <c r="J143" t="s">
        <v>2575</v>
      </c>
      <c r="K143" t="s">
        <v>2321</v>
      </c>
      <c r="L143" t="s">
        <v>2344</v>
      </c>
      <c r="M143" t="s">
        <v>2576</v>
      </c>
      <c r="O143" t="s">
        <v>2542</v>
      </c>
      <c r="P143" t="s">
        <v>2543</v>
      </c>
      <c r="Q143" t="s">
        <v>2544</v>
      </c>
      <c r="R143" t="s">
        <v>2577</v>
      </c>
      <c r="S143" t="s">
        <v>2546</v>
      </c>
      <c r="T143">
        <v>0</v>
      </c>
      <c r="U143" t="s">
        <v>838</v>
      </c>
      <c r="V143" t="s">
        <v>2578</v>
      </c>
      <c r="W143" t="s">
        <v>838</v>
      </c>
      <c r="X143" t="s">
        <v>2578</v>
      </c>
      <c r="Y143" t="str">
        <f t="shared" si="2"/>
        <v>北京微财科技有限公司-数媒重庆市黑卡小额贷款有限公司信息流</v>
      </c>
      <c r="Z143" t="e">
        <f>VLOOKUP(Y:Y,[1]Sheet1!N:N,1,0)</f>
        <v>#N/A</v>
      </c>
    </row>
    <row r="144" spans="1:26" hidden="1" x14ac:dyDescent="0.25">
      <c r="A144">
        <v>20230630</v>
      </c>
      <c r="B144">
        <v>47426571</v>
      </c>
      <c r="C144" t="s">
        <v>2754</v>
      </c>
      <c r="D144">
        <v>2189969</v>
      </c>
      <c r="E144" t="s">
        <v>2608</v>
      </c>
      <c r="F144" s="59">
        <v>7032.88</v>
      </c>
      <c r="G144">
        <v>5023.49</v>
      </c>
      <c r="H144" t="s">
        <v>2538</v>
      </c>
      <c r="I144" t="s">
        <v>2551</v>
      </c>
      <c r="J144" t="s">
        <v>2332</v>
      </c>
      <c r="K144" t="s">
        <v>2321</v>
      </c>
      <c r="L144" t="s">
        <v>2333</v>
      </c>
      <c r="M144" t="s">
        <v>2552</v>
      </c>
      <c r="N144" t="s">
        <v>2553</v>
      </c>
      <c r="O144" t="s">
        <v>2542</v>
      </c>
      <c r="P144" t="s">
        <v>2543</v>
      </c>
      <c r="Q144" t="s">
        <v>2544</v>
      </c>
      <c r="R144" t="s">
        <v>2554</v>
      </c>
      <c r="S144" t="s">
        <v>2546</v>
      </c>
      <c r="T144">
        <v>0</v>
      </c>
      <c r="U144" t="s">
        <v>2555</v>
      </c>
      <c r="V144" t="s">
        <v>2556</v>
      </c>
      <c r="W144" t="s">
        <v>2555</v>
      </c>
      <c r="X144" t="s">
        <v>2556</v>
      </c>
      <c r="Y144" t="str">
        <f t="shared" si="2"/>
        <v>北京爱奇艺科技有限公司-百度北京爱奇艺科技有限公司信息流</v>
      </c>
      <c r="Z144" t="e">
        <f>VLOOKUP(Y:Y,[1]Sheet1!N:N,1,0)</f>
        <v>#N/A</v>
      </c>
    </row>
    <row r="145" spans="1:26" hidden="1" x14ac:dyDescent="0.25">
      <c r="A145">
        <v>20230630</v>
      </c>
      <c r="B145">
        <v>47953331</v>
      </c>
      <c r="C145" t="s">
        <v>2663</v>
      </c>
      <c r="D145">
        <v>2167551</v>
      </c>
      <c r="E145" t="s">
        <v>2550</v>
      </c>
      <c r="F145" s="59">
        <v>54.55</v>
      </c>
      <c r="G145">
        <v>54.55</v>
      </c>
      <c r="H145" t="s">
        <v>2538</v>
      </c>
      <c r="I145" t="s">
        <v>2551</v>
      </c>
      <c r="J145" t="s">
        <v>2332</v>
      </c>
      <c r="K145" t="s">
        <v>2321</v>
      </c>
      <c r="L145" t="s">
        <v>2333</v>
      </c>
      <c r="M145" t="s">
        <v>2552</v>
      </c>
      <c r="N145" t="s">
        <v>2553</v>
      </c>
      <c r="O145" t="s">
        <v>2542</v>
      </c>
      <c r="P145" t="s">
        <v>2543</v>
      </c>
      <c r="Q145" t="s">
        <v>2544</v>
      </c>
      <c r="R145" t="s">
        <v>2554</v>
      </c>
      <c r="S145" t="s">
        <v>2546</v>
      </c>
      <c r="T145">
        <v>0</v>
      </c>
      <c r="U145" t="s">
        <v>2555</v>
      </c>
      <c r="V145" t="s">
        <v>2556</v>
      </c>
      <c r="W145" t="s">
        <v>2555</v>
      </c>
      <c r="X145" t="s">
        <v>2556</v>
      </c>
      <c r="Y145" t="str">
        <f t="shared" si="2"/>
        <v>北京爱奇艺科技有限公司-百度北京爱奇艺科技有限公司信息流</v>
      </c>
      <c r="Z145" t="e">
        <f>VLOOKUP(Y:Y,[1]Sheet1!N:N,1,0)</f>
        <v>#N/A</v>
      </c>
    </row>
    <row r="146" spans="1:26" hidden="1" x14ac:dyDescent="0.25">
      <c r="A146">
        <v>20230630</v>
      </c>
      <c r="B146">
        <v>47953339</v>
      </c>
      <c r="C146" t="s">
        <v>2755</v>
      </c>
      <c r="D146">
        <v>2189969</v>
      </c>
      <c r="E146" t="s">
        <v>2608</v>
      </c>
      <c r="F146" s="59">
        <v>0.25</v>
      </c>
      <c r="G146">
        <v>0.18</v>
      </c>
      <c r="H146" t="s">
        <v>2538</v>
      </c>
      <c r="I146" t="s">
        <v>2539</v>
      </c>
      <c r="J146" t="s">
        <v>2332</v>
      </c>
      <c r="K146" t="s">
        <v>2321</v>
      </c>
      <c r="L146" t="s">
        <v>2333</v>
      </c>
      <c r="M146" t="s">
        <v>2552</v>
      </c>
      <c r="N146" t="s">
        <v>2553</v>
      </c>
      <c r="O146" t="s">
        <v>2542</v>
      </c>
      <c r="P146" t="s">
        <v>2543</v>
      </c>
      <c r="Q146" t="s">
        <v>2544</v>
      </c>
      <c r="R146" t="s">
        <v>2554</v>
      </c>
      <c r="S146" t="s">
        <v>2546</v>
      </c>
      <c r="T146">
        <v>0</v>
      </c>
      <c r="U146" t="s">
        <v>2555</v>
      </c>
      <c r="V146" t="s">
        <v>2556</v>
      </c>
      <c r="W146" t="s">
        <v>2555</v>
      </c>
      <c r="X146" t="s">
        <v>2556</v>
      </c>
      <c r="Y146" t="str">
        <f t="shared" si="2"/>
        <v>北京爱奇艺科技有限公司-百度北京爱奇艺科技有限公司信息流</v>
      </c>
      <c r="Z146" t="e">
        <f>VLOOKUP(Y:Y,[1]Sheet1!N:N,1,0)</f>
        <v>#N/A</v>
      </c>
    </row>
    <row r="147" spans="1:26" hidden="1" x14ac:dyDescent="0.25">
      <c r="A147">
        <v>20230630</v>
      </c>
      <c r="B147">
        <v>38794042</v>
      </c>
      <c r="C147" t="s">
        <v>2756</v>
      </c>
      <c r="D147">
        <v>2172261</v>
      </c>
      <c r="E147" t="s">
        <v>2628</v>
      </c>
      <c r="F147" s="59">
        <v>527.70000000000005</v>
      </c>
      <c r="G147">
        <v>402.82</v>
      </c>
      <c r="H147" t="s">
        <v>2538</v>
      </c>
      <c r="I147" t="s">
        <v>2551</v>
      </c>
      <c r="J147" t="s">
        <v>292</v>
      </c>
      <c r="K147" t="s">
        <v>2321</v>
      </c>
      <c r="L147" t="s">
        <v>574</v>
      </c>
      <c r="M147" t="s">
        <v>2611</v>
      </c>
      <c r="N147" t="s">
        <v>2612</v>
      </c>
      <c r="O147" t="s">
        <v>2542</v>
      </c>
      <c r="P147" t="s">
        <v>2543</v>
      </c>
      <c r="Q147" t="s">
        <v>2544</v>
      </c>
      <c r="R147" t="s">
        <v>2613</v>
      </c>
      <c r="S147" t="s">
        <v>2546</v>
      </c>
      <c r="T147">
        <v>0</v>
      </c>
      <c r="U147" t="s">
        <v>2614</v>
      </c>
      <c r="V147" t="s">
        <v>2615</v>
      </c>
      <c r="W147" t="s">
        <v>2614</v>
      </c>
      <c r="X147" t="s">
        <v>2615</v>
      </c>
      <c r="Y147" t="str">
        <f t="shared" si="2"/>
        <v>广州荔湾品唯信息服务有限公司广州唯品会电子商务有限公司信息流</v>
      </c>
      <c r="Z147" t="e">
        <f>VLOOKUP(Y:Y,[1]Sheet1!N:N,1,0)</f>
        <v>#N/A</v>
      </c>
    </row>
    <row r="148" spans="1:26" hidden="1" x14ac:dyDescent="0.25">
      <c r="A148">
        <v>20230630</v>
      </c>
      <c r="B148">
        <v>38794097</v>
      </c>
      <c r="C148" t="s">
        <v>2757</v>
      </c>
      <c r="D148">
        <v>2172261</v>
      </c>
      <c r="E148" t="s">
        <v>2628</v>
      </c>
      <c r="F148" s="59">
        <v>1197.74</v>
      </c>
      <c r="G148">
        <v>914.31</v>
      </c>
      <c r="H148" t="s">
        <v>2538</v>
      </c>
      <c r="I148" t="s">
        <v>2551</v>
      </c>
      <c r="J148" t="s">
        <v>292</v>
      </c>
      <c r="K148" t="s">
        <v>2321</v>
      </c>
      <c r="L148" t="s">
        <v>574</v>
      </c>
      <c r="M148" t="s">
        <v>2611</v>
      </c>
      <c r="N148" t="s">
        <v>2612</v>
      </c>
      <c r="O148" t="s">
        <v>2542</v>
      </c>
      <c r="P148" t="s">
        <v>2543</v>
      </c>
      <c r="Q148" t="s">
        <v>2544</v>
      </c>
      <c r="R148" t="s">
        <v>2613</v>
      </c>
      <c r="S148" t="s">
        <v>2546</v>
      </c>
      <c r="T148">
        <v>0</v>
      </c>
      <c r="U148" t="s">
        <v>2614</v>
      </c>
      <c r="V148" t="s">
        <v>2615</v>
      </c>
      <c r="W148" t="s">
        <v>2614</v>
      </c>
      <c r="X148" t="s">
        <v>2615</v>
      </c>
      <c r="Y148" t="str">
        <f t="shared" si="2"/>
        <v>广州荔湾品唯信息服务有限公司广州唯品会电子商务有限公司信息流</v>
      </c>
      <c r="Z148" t="e">
        <f>VLOOKUP(Y:Y,[1]Sheet1!N:N,1,0)</f>
        <v>#N/A</v>
      </c>
    </row>
    <row r="149" spans="1:26" hidden="1" x14ac:dyDescent="0.25">
      <c r="A149">
        <v>20230630</v>
      </c>
      <c r="B149">
        <v>40896118</v>
      </c>
      <c r="C149" t="s">
        <v>2758</v>
      </c>
      <c r="D149">
        <v>2117409</v>
      </c>
      <c r="E149" t="s">
        <v>2744</v>
      </c>
      <c r="F149" s="59">
        <v>2706.96</v>
      </c>
      <c r="G149">
        <v>0</v>
      </c>
      <c r="H149" t="s">
        <v>2559</v>
      </c>
      <c r="I149" t="s">
        <v>2560</v>
      </c>
      <c r="J149" t="s">
        <v>2353</v>
      </c>
      <c r="K149" t="s">
        <v>711</v>
      </c>
      <c r="L149" t="s">
        <v>326</v>
      </c>
      <c r="M149" t="s">
        <v>2588</v>
      </c>
      <c r="N149" t="s">
        <v>2589</v>
      </c>
      <c r="O149" t="s">
        <v>2542</v>
      </c>
      <c r="P149" t="s">
        <v>2543</v>
      </c>
      <c r="Q149" t="s">
        <v>2544</v>
      </c>
      <c r="R149" t="s">
        <v>2570</v>
      </c>
      <c r="S149" t="s">
        <v>2546</v>
      </c>
      <c r="T149">
        <v>0</v>
      </c>
      <c r="U149" t="s">
        <v>2571</v>
      </c>
      <c r="V149" t="s">
        <v>2572</v>
      </c>
      <c r="W149" t="s">
        <v>1891</v>
      </c>
      <c r="X149" t="s">
        <v>2564</v>
      </c>
      <c r="Y149" t="str">
        <f t="shared" si="2"/>
        <v>网易有道信息技术（北京）有限公司网易(杭州)网络有限公司CPC</v>
      </c>
      <c r="Z149" t="e">
        <f>VLOOKUP(Y:Y,[1]Sheet1!N:N,1,0)</f>
        <v>#N/A</v>
      </c>
    </row>
    <row r="150" spans="1:26" hidden="1" x14ac:dyDescent="0.25">
      <c r="A150">
        <v>20230630</v>
      </c>
      <c r="B150">
        <v>44739380</v>
      </c>
      <c r="C150" t="s">
        <v>2706</v>
      </c>
      <c r="D150">
        <v>2118167</v>
      </c>
      <c r="E150" t="s">
        <v>2592</v>
      </c>
      <c r="F150" s="59">
        <v>4.26</v>
      </c>
      <c r="G150">
        <v>0</v>
      </c>
      <c r="H150" t="s">
        <v>2538</v>
      </c>
      <c r="I150" t="s">
        <v>2551</v>
      </c>
      <c r="J150" t="s">
        <v>554</v>
      </c>
      <c r="K150" t="s">
        <v>2321</v>
      </c>
      <c r="L150" t="s">
        <v>2370</v>
      </c>
      <c r="M150" t="s">
        <v>2593</v>
      </c>
      <c r="N150" t="s">
        <v>2594</v>
      </c>
      <c r="O150" t="s">
        <v>2542</v>
      </c>
      <c r="P150" t="s">
        <v>2543</v>
      </c>
      <c r="Q150" t="s">
        <v>2544</v>
      </c>
      <c r="R150" t="s">
        <v>2595</v>
      </c>
      <c r="S150" t="s">
        <v>2546</v>
      </c>
      <c r="T150">
        <v>0</v>
      </c>
      <c r="U150" t="s">
        <v>2555</v>
      </c>
      <c r="V150" t="s">
        <v>2596</v>
      </c>
      <c r="W150" t="s">
        <v>2555</v>
      </c>
      <c r="X150" t="s">
        <v>2596</v>
      </c>
      <c r="Y150" t="str">
        <f t="shared" si="2"/>
        <v>薯一薯二文化传媒（上海）有限公司行吟信息科技(上海)有限公司信息流</v>
      </c>
      <c r="Z150" t="e">
        <f>VLOOKUP(Y:Y,[1]Sheet1!N:N,1,0)</f>
        <v>#N/A</v>
      </c>
    </row>
    <row r="151" spans="1:26" hidden="1" x14ac:dyDescent="0.25">
      <c r="A151">
        <v>20230630</v>
      </c>
      <c r="B151">
        <v>45323155</v>
      </c>
      <c r="C151" t="s">
        <v>2759</v>
      </c>
      <c r="D151">
        <v>2172261</v>
      </c>
      <c r="E151" t="s">
        <v>2628</v>
      </c>
      <c r="F151" s="59">
        <v>346.74</v>
      </c>
      <c r="G151">
        <v>264.69</v>
      </c>
      <c r="H151" t="s">
        <v>2538</v>
      </c>
      <c r="I151" t="s">
        <v>2551</v>
      </c>
      <c r="J151" t="s">
        <v>292</v>
      </c>
      <c r="K151" t="s">
        <v>2321</v>
      </c>
      <c r="L151" t="s">
        <v>574</v>
      </c>
      <c r="M151" t="s">
        <v>2611</v>
      </c>
      <c r="N151" t="s">
        <v>2612</v>
      </c>
      <c r="O151" t="s">
        <v>2542</v>
      </c>
      <c r="P151" t="s">
        <v>2543</v>
      </c>
      <c r="Q151" t="s">
        <v>2544</v>
      </c>
      <c r="R151" t="s">
        <v>2613</v>
      </c>
      <c r="S151" t="s">
        <v>2546</v>
      </c>
      <c r="T151">
        <v>0</v>
      </c>
      <c r="U151" t="s">
        <v>2614</v>
      </c>
      <c r="V151" t="s">
        <v>2615</v>
      </c>
      <c r="W151" t="s">
        <v>2614</v>
      </c>
      <c r="X151" t="s">
        <v>2615</v>
      </c>
      <c r="Y151" t="str">
        <f t="shared" si="2"/>
        <v>广州荔湾品唯信息服务有限公司广州唯品会电子商务有限公司信息流</v>
      </c>
      <c r="Z151" t="e">
        <f>VLOOKUP(Y:Y,[1]Sheet1!N:N,1,0)</f>
        <v>#N/A</v>
      </c>
    </row>
    <row r="152" spans="1:26" hidden="1" x14ac:dyDescent="0.25">
      <c r="A152">
        <v>20230630</v>
      </c>
      <c r="B152">
        <v>47184422</v>
      </c>
      <c r="C152" t="s">
        <v>2748</v>
      </c>
      <c r="D152">
        <v>2171552</v>
      </c>
      <c r="E152" t="s">
        <v>2749</v>
      </c>
      <c r="F152" s="59">
        <v>1534.69</v>
      </c>
      <c r="G152">
        <v>1534.69</v>
      </c>
      <c r="H152" t="s">
        <v>2538</v>
      </c>
      <c r="I152" t="s">
        <v>2551</v>
      </c>
      <c r="J152" t="s">
        <v>2339</v>
      </c>
      <c r="K152" t="s">
        <v>2321</v>
      </c>
      <c r="L152" t="s">
        <v>2338</v>
      </c>
      <c r="M152" t="s">
        <v>2692</v>
      </c>
      <c r="N152" t="s">
        <v>2693</v>
      </c>
      <c r="O152" t="s">
        <v>2542</v>
      </c>
      <c r="P152" t="s">
        <v>2543</v>
      </c>
      <c r="Q152" t="s">
        <v>2544</v>
      </c>
      <c r="R152" t="s">
        <v>2694</v>
      </c>
      <c r="S152" t="s">
        <v>2546</v>
      </c>
      <c r="T152">
        <v>0</v>
      </c>
      <c r="U152" t="s">
        <v>2117</v>
      </c>
      <c r="V152" t="s">
        <v>2695</v>
      </c>
      <c r="W152" t="s">
        <v>2117</v>
      </c>
      <c r="X152" t="s">
        <v>2695</v>
      </c>
      <c r="Y152" t="str">
        <f t="shared" si="2"/>
        <v>北京三快在线科技有限公司及其关联公司北京三快科技有限公司信息流</v>
      </c>
      <c r="Z152" t="e">
        <f>VLOOKUP(Y:Y,[1]Sheet1!N:N,1,0)</f>
        <v>#N/A</v>
      </c>
    </row>
    <row r="153" spans="1:26" hidden="1" x14ac:dyDescent="0.25">
      <c r="A153">
        <v>20230630</v>
      </c>
      <c r="B153">
        <v>48413688</v>
      </c>
      <c r="C153" t="s">
        <v>2760</v>
      </c>
      <c r="D153">
        <v>2118167</v>
      </c>
      <c r="E153" t="s">
        <v>2592</v>
      </c>
      <c r="F153" s="59">
        <v>1.91</v>
      </c>
      <c r="G153">
        <v>0</v>
      </c>
      <c r="H153" t="s">
        <v>2538</v>
      </c>
      <c r="I153" t="s">
        <v>2551</v>
      </c>
      <c r="J153" t="s">
        <v>554</v>
      </c>
      <c r="K153" t="s">
        <v>2321</v>
      </c>
      <c r="L153" t="s">
        <v>2370</v>
      </c>
      <c r="M153" t="s">
        <v>2593</v>
      </c>
      <c r="N153" t="s">
        <v>2594</v>
      </c>
      <c r="O153" t="s">
        <v>2542</v>
      </c>
      <c r="P153" t="s">
        <v>2543</v>
      </c>
      <c r="Q153" t="s">
        <v>2544</v>
      </c>
      <c r="R153" t="s">
        <v>2595</v>
      </c>
      <c r="S153" t="s">
        <v>2546</v>
      </c>
      <c r="T153">
        <v>0</v>
      </c>
      <c r="U153" t="s">
        <v>2555</v>
      </c>
      <c r="V153" t="s">
        <v>2596</v>
      </c>
      <c r="W153" t="s">
        <v>2555</v>
      </c>
      <c r="X153" t="s">
        <v>2596</v>
      </c>
      <c r="Y153" t="str">
        <f t="shared" si="2"/>
        <v>薯一薯二文化传媒（上海）有限公司行吟信息科技(上海)有限公司信息流</v>
      </c>
      <c r="Z153" t="e">
        <f>VLOOKUP(Y:Y,[1]Sheet1!N:N,1,0)</f>
        <v>#N/A</v>
      </c>
    </row>
    <row r="154" spans="1:26" hidden="1" x14ac:dyDescent="0.25">
      <c r="A154">
        <v>20230630</v>
      </c>
      <c r="B154">
        <v>29995327</v>
      </c>
      <c r="C154" t="s">
        <v>2761</v>
      </c>
      <c r="D154">
        <v>2199431</v>
      </c>
      <c r="E154" t="s">
        <v>2640</v>
      </c>
      <c r="F154" s="59">
        <v>345.37</v>
      </c>
      <c r="G154">
        <v>261.62</v>
      </c>
      <c r="H154" t="s">
        <v>2559</v>
      </c>
      <c r="I154" t="s">
        <v>2560</v>
      </c>
      <c r="J154" t="s">
        <v>392</v>
      </c>
      <c r="K154" t="s">
        <v>711</v>
      </c>
      <c r="L154" t="s">
        <v>392</v>
      </c>
      <c r="M154" t="s">
        <v>2641</v>
      </c>
      <c r="N154" t="s">
        <v>2642</v>
      </c>
      <c r="O154" t="s">
        <v>2542</v>
      </c>
      <c r="P154" t="s">
        <v>2543</v>
      </c>
      <c r="Q154" t="s">
        <v>2544</v>
      </c>
      <c r="R154" t="s">
        <v>2643</v>
      </c>
      <c r="S154" t="s">
        <v>2546</v>
      </c>
      <c r="T154">
        <v>12393.245000000001</v>
      </c>
      <c r="U154" t="s">
        <v>838</v>
      </c>
      <c r="V154" t="s">
        <v>2548</v>
      </c>
      <c r="W154" t="s">
        <v>838</v>
      </c>
      <c r="X154" t="s">
        <v>2548</v>
      </c>
      <c r="Y154" t="str">
        <f t="shared" si="2"/>
        <v>福州三六零网络小额贷款有限公司福州三六零网络小额贷款有限公司CPC</v>
      </c>
      <c r="Z154" t="e">
        <f>VLOOKUP(Y:Y,[1]Sheet1!N:N,1,0)</f>
        <v>#N/A</v>
      </c>
    </row>
    <row r="155" spans="1:26" hidden="1" x14ac:dyDescent="0.25">
      <c r="A155">
        <v>20230630</v>
      </c>
      <c r="B155">
        <v>42327215</v>
      </c>
      <c r="C155" t="s">
        <v>2739</v>
      </c>
      <c r="D155">
        <v>2172261</v>
      </c>
      <c r="E155" t="s">
        <v>2628</v>
      </c>
      <c r="F155" s="59">
        <v>1310.27</v>
      </c>
      <c r="G155">
        <v>1000.21</v>
      </c>
      <c r="H155" t="s">
        <v>2538</v>
      </c>
      <c r="I155" t="s">
        <v>2551</v>
      </c>
      <c r="J155" t="s">
        <v>292</v>
      </c>
      <c r="K155" t="s">
        <v>2321</v>
      </c>
      <c r="L155" t="s">
        <v>574</v>
      </c>
      <c r="M155" t="s">
        <v>2611</v>
      </c>
      <c r="N155" t="s">
        <v>2612</v>
      </c>
      <c r="O155" t="s">
        <v>2542</v>
      </c>
      <c r="P155" t="s">
        <v>2543</v>
      </c>
      <c r="Q155" t="s">
        <v>2544</v>
      </c>
      <c r="R155" t="s">
        <v>2613</v>
      </c>
      <c r="S155" t="s">
        <v>2546</v>
      </c>
      <c r="T155">
        <v>0</v>
      </c>
      <c r="U155" t="s">
        <v>2614</v>
      </c>
      <c r="V155" t="s">
        <v>2615</v>
      </c>
      <c r="W155" t="s">
        <v>2614</v>
      </c>
      <c r="X155" t="s">
        <v>2615</v>
      </c>
      <c r="Y155" t="str">
        <f t="shared" si="2"/>
        <v>广州荔湾品唯信息服务有限公司广州唯品会电子商务有限公司信息流</v>
      </c>
      <c r="Z155" t="e">
        <f>VLOOKUP(Y:Y,[1]Sheet1!N:N,1,0)</f>
        <v>#N/A</v>
      </c>
    </row>
    <row r="156" spans="1:26" hidden="1" x14ac:dyDescent="0.25">
      <c r="A156">
        <v>20230630</v>
      </c>
      <c r="B156">
        <v>48236277</v>
      </c>
      <c r="C156" t="s">
        <v>2762</v>
      </c>
      <c r="D156">
        <v>2118167</v>
      </c>
      <c r="E156" t="s">
        <v>2592</v>
      </c>
      <c r="F156" s="59">
        <v>10.53</v>
      </c>
      <c r="G156">
        <v>0</v>
      </c>
      <c r="H156" t="s">
        <v>2538</v>
      </c>
      <c r="I156" t="s">
        <v>2551</v>
      </c>
      <c r="J156" t="s">
        <v>554</v>
      </c>
      <c r="K156" t="s">
        <v>2321</v>
      </c>
      <c r="L156" t="s">
        <v>2370</v>
      </c>
      <c r="M156" t="s">
        <v>2593</v>
      </c>
      <c r="N156" t="s">
        <v>2594</v>
      </c>
      <c r="O156" t="s">
        <v>2542</v>
      </c>
      <c r="P156" t="s">
        <v>2543</v>
      </c>
      <c r="Q156" t="s">
        <v>2544</v>
      </c>
      <c r="R156" t="s">
        <v>2595</v>
      </c>
      <c r="S156" t="s">
        <v>2546</v>
      </c>
      <c r="T156">
        <v>0</v>
      </c>
      <c r="U156" t="s">
        <v>2555</v>
      </c>
      <c r="V156" t="s">
        <v>2596</v>
      </c>
      <c r="W156" t="s">
        <v>2555</v>
      </c>
      <c r="X156" t="s">
        <v>2596</v>
      </c>
      <c r="Y156" t="str">
        <f t="shared" si="2"/>
        <v>薯一薯二文化传媒（上海）有限公司行吟信息科技(上海)有限公司信息流</v>
      </c>
      <c r="Z156" t="e">
        <f>VLOOKUP(Y:Y,[1]Sheet1!N:N,1,0)</f>
        <v>#N/A</v>
      </c>
    </row>
    <row r="157" spans="1:26" hidden="1" x14ac:dyDescent="0.25">
      <c r="A157">
        <v>20230630</v>
      </c>
      <c r="B157">
        <v>48413890</v>
      </c>
      <c r="C157" t="s">
        <v>2763</v>
      </c>
      <c r="D157">
        <v>2118167</v>
      </c>
      <c r="E157" t="s">
        <v>2592</v>
      </c>
      <c r="F157" s="59">
        <v>801.61</v>
      </c>
      <c r="G157">
        <v>0</v>
      </c>
      <c r="H157" t="s">
        <v>2538</v>
      </c>
      <c r="I157" t="s">
        <v>2551</v>
      </c>
      <c r="J157" t="s">
        <v>554</v>
      </c>
      <c r="K157" t="s">
        <v>2321</v>
      </c>
      <c r="L157" t="s">
        <v>2370</v>
      </c>
      <c r="M157" t="s">
        <v>2593</v>
      </c>
      <c r="N157" t="s">
        <v>2594</v>
      </c>
      <c r="O157" t="s">
        <v>2542</v>
      </c>
      <c r="P157" t="s">
        <v>2543</v>
      </c>
      <c r="Q157" t="s">
        <v>2544</v>
      </c>
      <c r="R157" t="s">
        <v>2595</v>
      </c>
      <c r="S157" t="s">
        <v>2546</v>
      </c>
      <c r="T157">
        <v>0</v>
      </c>
      <c r="U157" t="s">
        <v>2555</v>
      </c>
      <c r="V157" t="s">
        <v>2596</v>
      </c>
      <c r="W157" t="s">
        <v>2555</v>
      </c>
      <c r="X157" t="s">
        <v>2596</v>
      </c>
      <c r="Y157" t="str">
        <f t="shared" si="2"/>
        <v>薯一薯二文化传媒（上海）有限公司行吟信息科技(上海)有限公司信息流</v>
      </c>
      <c r="Z157" t="e">
        <f>VLOOKUP(Y:Y,[1]Sheet1!N:N,1,0)</f>
        <v>#N/A</v>
      </c>
    </row>
    <row r="158" spans="1:26" hidden="1" x14ac:dyDescent="0.25">
      <c r="A158">
        <v>20230630</v>
      </c>
      <c r="B158">
        <v>48413915</v>
      </c>
      <c r="C158" t="s">
        <v>2688</v>
      </c>
      <c r="D158">
        <v>2118167</v>
      </c>
      <c r="E158" t="s">
        <v>2592</v>
      </c>
      <c r="F158" s="59">
        <v>12.31</v>
      </c>
      <c r="G158">
        <v>0</v>
      </c>
      <c r="H158" t="s">
        <v>2538</v>
      </c>
      <c r="I158" t="s">
        <v>2551</v>
      </c>
      <c r="J158" t="s">
        <v>554</v>
      </c>
      <c r="K158" t="s">
        <v>2321</v>
      </c>
      <c r="L158" t="s">
        <v>2370</v>
      </c>
      <c r="M158" t="s">
        <v>2593</v>
      </c>
      <c r="N158" t="s">
        <v>2594</v>
      </c>
      <c r="O158" t="s">
        <v>2542</v>
      </c>
      <c r="P158" t="s">
        <v>2543</v>
      </c>
      <c r="Q158" t="s">
        <v>2544</v>
      </c>
      <c r="R158" t="s">
        <v>2595</v>
      </c>
      <c r="S158" t="s">
        <v>2546</v>
      </c>
      <c r="T158">
        <v>0</v>
      </c>
      <c r="U158" t="s">
        <v>2555</v>
      </c>
      <c r="V158" t="s">
        <v>2596</v>
      </c>
      <c r="W158" t="s">
        <v>2555</v>
      </c>
      <c r="X158" t="s">
        <v>2596</v>
      </c>
      <c r="Y158" t="str">
        <f t="shared" si="2"/>
        <v>薯一薯二文化传媒（上海）有限公司行吟信息科技(上海)有限公司信息流</v>
      </c>
      <c r="Z158" t="e">
        <f>VLOOKUP(Y:Y,[1]Sheet1!N:N,1,0)</f>
        <v>#N/A</v>
      </c>
    </row>
    <row r="159" spans="1:26" hidden="1" x14ac:dyDescent="0.25">
      <c r="A159">
        <v>20230630</v>
      </c>
      <c r="B159">
        <v>48447553</v>
      </c>
      <c r="C159" t="s">
        <v>2764</v>
      </c>
      <c r="D159">
        <v>2142924</v>
      </c>
      <c r="E159" t="s">
        <v>2716</v>
      </c>
      <c r="F159" s="59">
        <v>3022.78</v>
      </c>
      <c r="G159">
        <v>3022.78</v>
      </c>
      <c r="H159" t="s">
        <v>2559</v>
      </c>
      <c r="I159" t="s">
        <v>2560</v>
      </c>
      <c r="J159" t="s">
        <v>392</v>
      </c>
      <c r="K159" t="s">
        <v>711</v>
      </c>
      <c r="L159" t="s">
        <v>392</v>
      </c>
      <c r="M159" t="s">
        <v>2641</v>
      </c>
      <c r="N159" t="s">
        <v>2642</v>
      </c>
      <c r="O159" t="s">
        <v>2542</v>
      </c>
      <c r="P159" t="s">
        <v>2543</v>
      </c>
      <c r="Q159" t="s">
        <v>2544</v>
      </c>
      <c r="R159" t="s">
        <v>2643</v>
      </c>
      <c r="S159" t="s">
        <v>2546</v>
      </c>
      <c r="T159">
        <v>2862.13</v>
      </c>
      <c r="U159" t="s">
        <v>838</v>
      </c>
      <c r="V159" t="s">
        <v>2644</v>
      </c>
      <c r="W159" t="s">
        <v>838</v>
      </c>
      <c r="X159" t="s">
        <v>2548</v>
      </c>
      <c r="Y159" t="str">
        <f t="shared" si="2"/>
        <v>福州三六零网络小额贷款有限公司福州三六零网络小额贷款有限公司CPC</v>
      </c>
      <c r="Z159" t="e">
        <f>VLOOKUP(Y:Y,[1]Sheet1!N:N,1,0)</f>
        <v>#N/A</v>
      </c>
    </row>
    <row r="160" spans="1:26" hidden="1" x14ac:dyDescent="0.25">
      <c r="A160">
        <v>20230630</v>
      </c>
      <c r="B160">
        <v>29855630</v>
      </c>
      <c r="C160" t="s">
        <v>2765</v>
      </c>
      <c r="D160">
        <v>2130054</v>
      </c>
      <c r="E160" t="s">
        <v>2558</v>
      </c>
      <c r="F160" s="59">
        <v>4501.29</v>
      </c>
      <c r="G160">
        <v>3644.66</v>
      </c>
      <c r="H160" t="s">
        <v>2559</v>
      </c>
      <c r="I160" t="s">
        <v>2560</v>
      </c>
      <c r="J160" t="s">
        <v>2350</v>
      </c>
      <c r="K160" t="s">
        <v>711</v>
      </c>
      <c r="L160" t="s">
        <v>2350</v>
      </c>
      <c r="M160" t="s">
        <v>2561</v>
      </c>
      <c r="N160" t="s">
        <v>2562</v>
      </c>
      <c r="O160" t="s">
        <v>2542</v>
      </c>
      <c r="P160" t="s">
        <v>2543</v>
      </c>
      <c r="Q160" t="s">
        <v>2544</v>
      </c>
      <c r="R160" t="s">
        <v>2563</v>
      </c>
      <c r="S160" t="s">
        <v>2546</v>
      </c>
      <c r="T160">
        <v>16476.260999999999</v>
      </c>
      <c r="U160" t="s">
        <v>1891</v>
      </c>
      <c r="V160" t="s">
        <v>2564</v>
      </c>
      <c r="W160" t="s">
        <v>1891</v>
      </c>
      <c r="X160" t="s">
        <v>2564</v>
      </c>
      <c r="Y160" t="str">
        <f t="shared" si="2"/>
        <v>深圳尚米网络技术有限公司深圳尚米网络技术有限公司CPC</v>
      </c>
      <c r="Z160" t="e">
        <f>VLOOKUP(Y:Y,[1]Sheet1!N:N,1,0)</f>
        <v>#N/A</v>
      </c>
    </row>
    <row r="161" spans="1:26" hidden="1" x14ac:dyDescent="0.25">
      <c r="A161">
        <v>20230630</v>
      </c>
      <c r="B161">
        <v>45323011</v>
      </c>
      <c r="C161" t="s">
        <v>2680</v>
      </c>
      <c r="D161">
        <v>2172261</v>
      </c>
      <c r="E161" t="s">
        <v>2628</v>
      </c>
      <c r="F161" s="59">
        <v>0.34</v>
      </c>
      <c r="G161">
        <v>0.26</v>
      </c>
      <c r="H161" t="s">
        <v>2538</v>
      </c>
      <c r="I161" t="s">
        <v>2539</v>
      </c>
      <c r="J161" t="s">
        <v>292</v>
      </c>
      <c r="K161" t="s">
        <v>2321</v>
      </c>
      <c r="L161" t="s">
        <v>574</v>
      </c>
      <c r="M161" t="s">
        <v>2611</v>
      </c>
      <c r="N161" t="s">
        <v>2612</v>
      </c>
      <c r="O161" t="s">
        <v>2542</v>
      </c>
      <c r="P161" t="s">
        <v>2543</v>
      </c>
      <c r="Q161" t="s">
        <v>2544</v>
      </c>
      <c r="R161" t="s">
        <v>2613</v>
      </c>
      <c r="S161" t="s">
        <v>2546</v>
      </c>
      <c r="T161">
        <v>0</v>
      </c>
      <c r="U161" t="s">
        <v>2614</v>
      </c>
      <c r="V161" t="s">
        <v>2615</v>
      </c>
      <c r="W161" t="s">
        <v>2614</v>
      </c>
      <c r="X161" t="s">
        <v>2615</v>
      </c>
      <c r="Y161" t="str">
        <f t="shared" si="2"/>
        <v>广州荔湾品唯信息服务有限公司广州唯品会电子商务有限公司信息流</v>
      </c>
      <c r="Z161" t="e">
        <f>VLOOKUP(Y:Y,[1]Sheet1!N:N,1,0)</f>
        <v>#N/A</v>
      </c>
    </row>
    <row r="162" spans="1:26" hidden="1" x14ac:dyDescent="0.25">
      <c r="A162">
        <v>20230630</v>
      </c>
      <c r="B162">
        <v>47327991</v>
      </c>
      <c r="C162" t="s">
        <v>2766</v>
      </c>
      <c r="D162">
        <v>2185183</v>
      </c>
      <c r="E162" t="s">
        <v>2574</v>
      </c>
      <c r="F162" s="59">
        <v>926.04</v>
      </c>
      <c r="G162">
        <v>701.55</v>
      </c>
      <c r="H162" t="s">
        <v>2538</v>
      </c>
      <c r="I162" t="s">
        <v>2551</v>
      </c>
      <c r="J162" t="s">
        <v>2575</v>
      </c>
      <c r="K162" t="s">
        <v>2321</v>
      </c>
      <c r="L162" t="s">
        <v>2344</v>
      </c>
      <c r="M162" t="s">
        <v>2576</v>
      </c>
      <c r="O162" t="s">
        <v>2542</v>
      </c>
      <c r="P162" t="s">
        <v>2543</v>
      </c>
      <c r="Q162" t="s">
        <v>2544</v>
      </c>
      <c r="R162" t="s">
        <v>2577</v>
      </c>
      <c r="S162" t="s">
        <v>2546</v>
      </c>
      <c r="T162">
        <v>0</v>
      </c>
      <c r="U162" t="s">
        <v>838</v>
      </c>
      <c r="V162" t="s">
        <v>2578</v>
      </c>
      <c r="W162" t="s">
        <v>838</v>
      </c>
      <c r="X162" t="s">
        <v>2578</v>
      </c>
      <c r="Y162" t="str">
        <f t="shared" si="2"/>
        <v>北京微财科技有限公司-数媒重庆市黑卡小额贷款有限公司信息流</v>
      </c>
      <c r="Z162" t="e">
        <f>VLOOKUP(Y:Y,[1]Sheet1!N:N,1,0)</f>
        <v>#N/A</v>
      </c>
    </row>
    <row r="163" spans="1:26" hidden="1" x14ac:dyDescent="0.25">
      <c r="A163">
        <v>20230630</v>
      </c>
      <c r="B163">
        <v>47953357</v>
      </c>
      <c r="C163" t="s">
        <v>2735</v>
      </c>
      <c r="D163">
        <v>2167551</v>
      </c>
      <c r="E163" t="s">
        <v>2550</v>
      </c>
      <c r="F163" s="59">
        <v>120.07</v>
      </c>
      <c r="G163">
        <v>120.07</v>
      </c>
      <c r="H163" t="s">
        <v>2538</v>
      </c>
      <c r="I163" t="s">
        <v>2551</v>
      </c>
      <c r="J163" t="s">
        <v>2332</v>
      </c>
      <c r="K163" t="s">
        <v>2321</v>
      </c>
      <c r="L163" t="s">
        <v>2333</v>
      </c>
      <c r="M163" t="s">
        <v>2552</v>
      </c>
      <c r="N163" t="s">
        <v>2553</v>
      </c>
      <c r="O163" t="s">
        <v>2542</v>
      </c>
      <c r="P163" t="s">
        <v>2543</v>
      </c>
      <c r="Q163" t="s">
        <v>2544</v>
      </c>
      <c r="R163" t="s">
        <v>2554</v>
      </c>
      <c r="S163" t="s">
        <v>2546</v>
      </c>
      <c r="T163">
        <v>0</v>
      </c>
      <c r="U163" t="s">
        <v>2555</v>
      </c>
      <c r="V163" t="s">
        <v>2556</v>
      </c>
      <c r="W163" t="s">
        <v>2555</v>
      </c>
      <c r="X163" t="s">
        <v>2556</v>
      </c>
      <c r="Y163" t="str">
        <f t="shared" si="2"/>
        <v>北京爱奇艺科技有限公司-百度北京爱奇艺科技有限公司信息流</v>
      </c>
      <c r="Z163" t="e">
        <f>VLOOKUP(Y:Y,[1]Sheet1!N:N,1,0)</f>
        <v>#N/A</v>
      </c>
    </row>
    <row r="164" spans="1:26" hidden="1" x14ac:dyDescent="0.25">
      <c r="A164">
        <v>20230630</v>
      </c>
      <c r="B164">
        <v>48413544</v>
      </c>
      <c r="C164" t="s">
        <v>2736</v>
      </c>
      <c r="D164">
        <v>2118167</v>
      </c>
      <c r="E164" t="s">
        <v>2592</v>
      </c>
      <c r="F164" s="59">
        <v>7.0000000000000007E-2</v>
      </c>
      <c r="G164">
        <v>0</v>
      </c>
      <c r="H164" t="s">
        <v>2538</v>
      </c>
      <c r="I164" t="s">
        <v>2551</v>
      </c>
      <c r="J164" t="s">
        <v>554</v>
      </c>
      <c r="K164" t="s">
        <v>2321</v>
      </c>
      <c r="L164" t="s">
        <v>2370</v>
      </c>
      <c r="M164" t="s">
        <v>2593</v>
      </c>
      <c r="N164" t="s">
        <v>2594</v>
      </c>
      <c r="O164" t="s">
        <v>2542</v>
      </c>
      <c r="P164" t="s">
        <v>2543</v>
      </c>
      <c r="Q164" t="s">
        <v>2544</v>
      </c>
      <c r="R164" t="s">
        <v>2595</v>
      </c>
      <c r="S164" t="s">
        <v>2546</v>
      </c>
      <c r="T164">
        <v>0</v>
      </c>
      <c r="U164" t="s">
        <v>2555</v>
      </c>
      <c r="V164" t="s">
        <v>2596</v>
      </c>
      <c r="W164" t="s">
        <v>2555</v>
      </c>
      <c r="X164" t="s">
        <v>2596</v>
      </c>
      <c r="Y164" t="str">
        <f t="shared" si="2"/>
        <v>薯一薯二文化传媒（上海）有限公司行吟信息科技(上海)有限公司信息流</v>
      </c>
      <c r="Z164" t="e">
        <f>VLOOKUP(Y:Y,[1]Sheet1!N:N,1,0)</f>
        <v>#N/A</v>
      </c>
    </row>
    <row r="165" spans="1:26" hidden="1" x14ac:dyDescent="0.25">
      <c r="A165">
        <v>20230630</v>
      </c>
      <c r="B165">
        <v>48413679</v>
      </c>
      <c r="C165" t="s">
        <v>2767</v>
      </c>
      <c r="D165">
        <v>2118167</v>
      </c>
      <c r="E165" t="s">
        <v>2592</v>
      </c>
      <c r="F165" s="59">
        <v>63.97</v>
      </c>
      <c r="G165">
        <v>0</v>
      </c>
      <c r="H165" t="s">
        <v>2538</v>
      </c>
      <c r="I165" t="s">
        <v>2539</v>
      </c>
      <c r="J165" t="s">
        <v>554</v>
      </c>
      <c r="K165" t="s">
        <v>2321</v>
      </c>
      <c r="L165" t="s">
        <v>2370</v>
      </c>
      <c r="M165" t="s">
        <v>2593</v>
      </c>
      <c r="N165" t="s">
        <v>2594</v>
      </c>
      <c r="O165" t="s">
        <v>2542</v>
      </c>
      <c r="P165" t="s">
        <v>2543</v>
      </c>
      <c r="Q165" t="s">
        <v>2544</v>
      </c>
      <c r="R165" t="s">
        <v>2595</v>
      </c>
      <c r="S165" t="s">
        <v>2546</v>
      </c>
      <c r="T165">
        <v>0</v>
      </c>
      <c r="U165" t="s">
        <v>2555</v>
      </c>
      <c r="V165" t="s">
        <v>2596</v>
      </c>
      <c r="W165" t="s">
        <v>2555</v>
      </c>
      <c r="X165" t="s">
        <v>2596</v>
      </c>
      <c r="Y165" t="str">
        <f t="shared" si="2"/>
        <v>薯一薯二文化传媒（上海）有限公司行吟信息科技(上海)有限公司信息流</v>
      </c>
      <c r="Z165" t="e">
        <f>VLOOKUP(Y:Y,[1]Sheet1!N:N,1,0)</f>
        <v>#N/A</v>
      </c>
    </row>
    <row r="166" spans="1:26" hidden="1" x14ac:dyDescent="0.25">
      <c r="A166">
        <v>20230630</v>
      </c>
      <c r="B166">
        <v>48413794</v>
      </c>
      <c r="C166" t="s">
        <v>2750</v>
      </c>
      <c r="D166">
        <v>2118167</v>
      </c>
      <c r="E166" t="s">
        <v>2592</v>
      </c>
      <c r="F166" s="59">
        <v>145.41</v>
      </c>
      <c r="G166">
        <v>0</v>
      </c>
      <c r="H166" t="s">
        <v>2538</v>
      </c>
      <c r="I166" t="s">
        <v>2539</v>
      </c>
      <c r="J166" t="s">
        <v>554</v>
      </c>
      <c r="K166" t="s">
        <v>2321</v>
      </c>
      <c r="L166" t="s">
        <v>2370</v>
      </c>
      <c r="M166" t="s">
        <v>2593</v>
      </c>
      <c r="N166" t="s">
        <v>2594</v>
      </c>
      <c r="O166" t="s">
        <v>2542</v>
      </c>
      <c r="P166" t="s">
        <v>2543</v>
      </c>
      <c r="Q166" t="s">
        <v>2544</v>
      </c>
      <c r="R166" t="s">
        <v>2595</v>
      </c>
      <c r="S166" t="s">
        <v>2546</v>
      </c>
      <c r="T166">
        <v>0</v>
      </c>
      <c r="U166" t="s">
        <v>2555</v>
      </c>
      <c r="V166" t="s">
        <v>2596</v>
      </c>
      <c r="W166" t="s">
        <v>2555</v>
      </c>
      <c r="X166" t="s">
        <v>2596</v>
      </c>
      <c r="Y166" t="str">
        <f t="shared" si="2"/>
        <v>薯一薯二文化传媒（上海）有限公司行吟信息科技(上海)有限公司信息流</v>
      </c>
      <c r="Z166" t="e">
        <f>VLOOKUP(Y:Y,[1]Sheet1!N:N,1,0)</f>
        <v>#N/A</v>
      </c>
    </row>
    <row r="167" spans="1:26" hidden="1" x14ac:dyDescent="0.25">
      <c r="A167">
        <v>20230630</v>
      </c>
      <c r="B167">
        <v>44739349</v>
      </c>
      <c r="C167" t="s">
        <v>2746</v>
      </c>
      <c r="D167">
        <v>2118167</v>
      </c>
      <c r="E167" t="s">
        <v>2592</v>
      </c>
      <c r="F167" s="59">
        <v>33.72</v>
      </c>
      <c r="G167">
        <v>0</v>
      </c>
      <c r="H167" t="s">
        <v>2538</v>
      </c>
      <c r="I167" t="s">
        <v>2551</v>
      </c>
      <c r="J167" t="s">
        <v>554</v>
      </c>
      <c r="K167" t="s">
        <v>2321</v>
      </c>
      <c r="L167" t="s">
        <v>2370</v>
      </c>
      <c r="M167" t="s">
        <v>2593</v>
      </c>
      <c r="N167" t="s">
        <v>2594</v>
      </c>
      <c r="O167" t="s">
        <v>2542</v>
      </c>
      <c r="P167" t="s">
        <v>2543</v>
      </c>
      <c r="Q167" t="s">
        <v>2544</v>
      </c>
      <c r="R167" t="s">
        <v>2595</v>
      </c>
      <c r="S167" t="s">
        <v>2546</v>
      </c>
      <c r="T167">
        <v>0</v>
      </c>
      <c r="U167" t="s">
        <v>2555</v>
      </c>
      <c r="V167" t="s">
        <v>2596</v>
      </c>
      <c r="W167" t="s">
        <v>2555</v>
      </c>
      <c r="X167" t="s">
        <v>2596</v>
      </c>
      <c r="Y167" t="str">
        <f t="shared" si="2"/>
        <v>薯一薯二文化传媒（上海）有限公司行吟信息科技(上海)有限公司信息流</v>
      </c>
      <c r="Z167" t="e">
        <f>VLOOKUP(Y:Y,[1]Sheet1!N:N,1,0)</f>
        <v>#N/A</v>
      </c>
    </row>
    <row r="168" spans="1:26" hidden="1" x14ac:dyDescent="0.25">
      <c r="A168">
        <v>20230630</v>
      </c>
      <c r="B168">
        <v>42032158</v>
      </c>
      <c r="C168" t="s">
        <v>2768</v>
      </c>
      <c r="D168">
        <v>2118167</v>
      </c>
      <c r="E168" t="s">
        <v>2592</v>
      </c>
      <c r="F168" s="59">
        <v>38265.360000000001</v>
      </c>
      <c r="G168">
        <v>0</v>
      </c>
      <c r="H168" t="s">
        <v>2538</v>
      </c>
      <c r="I168" t="s">
        <v>2551</v>
      </c>
      <c r="J168" t="s">
        <v>554</v>
      </c>
      <c r="K168" t="s">
        <v>2321</v>
      </c>
      <c r="L168" t="s">
        <v>2370</v>
      </c>
      <c r="M168" t="s">
        <v>2593</v>
      </c>
      <c r="N168" t="s">
        <v>2594</v>
      </c>
      <c r="O168" t="s">
        <v>2542</v>
      </c>
      <c r="P168" t="s">
        <v>2543</v>
      </c>
      <c r="Q168" t="s">
        <v>2544</v>
      </c>
      <c r="R168" t="s">
        <v>2595</v>
      </c>
      <c r="S168" t="s">
        <v>2546</v>
      </c>
      <c r="T168">
        <v>0</v>
      </c>
      <c r="U168" t="s">
        <v>2555</v>
      </c>
      <c r="V168" t="s">
        <v>2596</v>
      </c>
      <c r="W168" t="s">
        <v>2555</v>
      </c>
      <c r="X168" t="s">
        <v>2596</v>
      </c>
      <c r="Y168" t="str">
        <f t="shared" si="2"/>
        <v>薯一薯二文化传媒（上海）有限公司行吟信息科技(上海)有限公司信息流</v>
      </c>
      <c r="Z168" t="e">
        <f>VLOOKUP(Y:Y,[1]Sheet1!N:N,1,0)</f>
        <v>#N/A</v>
      </c>
    </row>
    <row r="169" spans="1:26" hidden="1" x14ac:dyDescent="0.25">
      <c r="A169">
        <v>20230630</v>
      </c>
      <c r="B169">
        <v>45322956</v>
      </c>
      <c r="C169" t="s">
        <v>2631</v>
      </c>
      <c r="D169">
        <v>2172261</v>
      </c>
      <c r="E169" t="s">
        <v>2628</v>
      </c>
      <c r="F169" s="59">
        <v>162.07</v>
      </c>
      <c r="G169">
        <v>123.72</v>
      </c>
      <c r="H169" t="s">
        <v>2538</v>
      </c>
      <c r="I169" t="s">
        <v>2551</v>
      </c>
      <c r="J169" t="s">
        <v>292</v>
      </c>
      <c r="K169" t="s">
        <v>2321</v>
      </c>
      <c r="L169" t="s">
        <v>574</v>
      </c>
      <c r="M169" t="s">
        <v>2611</v>
      </c>
      <c r="N169" t="s">
        <v>2612</v>
      </c>
      <c r="O169" t="s">
        <v>2542</v>
      </c>
      <c r="P169" t="s">
        <v>2543</v>
      </c>
      <c r="Q169" t="s">
        <v>2544</v>
      </c>
      <c r="R169" t="s">
        <v>2613</v>
      </c>
      <c r="S169" t="s">
        <v>2546</v>
      </c>
      <c r="T169">
        <v>0</v>
      </c>
      <c r="U169" t="s">
        <v>2614</v>
      </c>
      <c r="V169" t="s">
        <v>2615</v>
      </c>
      <c r="W169" t="s">
        <v>2614</v>
      </c>
      <c r="X169" t="s">
        <v>2615</v>
      </c>
      <c r="Y169" t="str">
        <f t="shared" si="2"/>
        <v>广州荔湾品唯信息服务有限公司广州唯品会电子商务有限公司信息流</v>
      </c>
      <c r="Z169" t="e">
        <f>VLOOKUP(Y:Y,[1]Sheet1!N:N,1,0)</f>
        <v>#N/A</v>
      </c>
    </row>
    <row r="170" spans="1:26" hidden="1" x14ac:dyDescent="0.25">
      <c r="A170">
        <v>20230630</v>
      </c>
      <c r="B170">
        <v>41512404</v>
      </c>
      <c r="C170" t="s">
        <v>2769</v>
      </c>
      <c r="D170">
        <v>2117409</v>
      </c>
      <c r="E170" t="s">
        <v>2744</v>
      </c>
      <c r="F170" s="59">
        <v>4296.01</v>
      </c>
      <c r="G170">
        <v>0</v>
      </c>
      <c r="H170" t="s">
        <v>2559</v>
      </c>
      <c r="I170" t="s">
        <v>2560</v>
      </c>
      <c r="J170" t="s">
        <v>2353</v>
      </c>
      <c r="K170" t="s">
        <v>711</v>
      </c>
      <c r="L170" t="s">
        <v>326</v>
      </c>
      <c r="M170" t="s">
        <v>2588</v>
      </c>
      <c r="N170" t="s">
        <v>2589</v>
      </c>
      <c r="O170" t="s">
        <v>2542</v>
      </c>
      <c r="P170" t="s">
        <v>2543</v>
      </c>
      <c r="Q170" t="s">
        <v>2544</v>
      </c>
      <c r="R170" t="s">
        <v>2570</v>
      </c>
      <c r="S170" t="s">
        <v>2546</v>
      </c>
      <c r="T170">
        <v>0</v>
      </c>
      <c r="U170" t="s">
        <v>2571</v>
      </c>
      <c r="V170" t="s">
        <v>2572</v>
      </c>
      <c r="W170" t="s">
        <v>1891</v>
      </c>
      <c r="X170" t="s">
        <v>2564</v>
      </c>
      <c r="Y170" t="str">
        <f t="shared" si="2"/>
        <v>网易有道信息技术（北京）有限公司网易(杭州)网络有限公司CPC</v>
      </c>
      <c r="Z170" t="e">
        <f>VLOOKUP(Y:Y,[1]Sheet1!N:N,1,0)</f>
        <v>#N/A</v>
      </c>
    </row>
    <row r="171" spans="1:26" hidden="1" x14ac:dyDescent="0.25">
      <c r="A171">
        <v>20230630</v>
      </c>
      <c r="B171">
        <v>48770435</v>
      </c>
      <c r="C171" t="s">
        <v>2770</v>
      </c>
      <c r="D171">
        <v>2169384</v>
      </c>
      <c r="E171" t="s">
        <v>2633</v>
      </c>
      <c r="F171" s="59">
        <v>9296.11</v>
      </c>
      <c r="G171">
        <v>6886.01</v>
      </c>
      <c r="H171" t="s">
        <v>2538</v>
      </c>
      <c r="I171" t="s">
        <v>2551</v>
      </c>
      <c r="J171" t="s">
        <v>296</v>
      </c>
      <c r="K171" t="s">
        <v>2321</v>
      </c>
      <c r="L171" t="s">
        <v>2334</v>
      </c>
      <c r="M171" t="s">
        <v>2634</v>
      </c>
      <c r="N171" t="s">
        <v>2635</v>
      </c>
      <c r="O171" t="s">
        <v>2542</v>
      </c>
      <c r="P171" t="s">
        <v>2543</v>
      </c>
      <c r="Q171" t="s">
        <v>2544</v>
      </c>
      <c r="R171" t="s">
        <v>2636</v>
      </c>
      <c r="S171" t="s">
        <v>2546</v>
      </c>
      <c r="T171">
        <v>0</v>
      </c>
      <c r="U171" t="s">
        <v>2584</v>
      </c>
      <c r="V171" t="s">
        <v>2637</v>
      </c>
      <c r="W171" t="s">
        <v>2584</v>
      </c>
      <c r="X171" t="s">
        <v>2637</v>
      </c>
      <c r="Y171" t="str">
        <f t="shared" si="2"/>
        <v>湖北车智汇传媒有限公司北京车之家信息技术有限公司信息流</v>
      </c>
      <c r="Z171" t="e">
        <f>VLOOKUP(Y:Y,[1]Sheet1!N:N,1,0)</f>
        <v>#N/A</v>
      </c>
    </row>
    <row r="172" spans="1:26" hidden="1" x14ac:dyDescent="0.25">
      <c r="A172">
        <v>20230630</v>
      </c>
      <c r="B172">
        <v>43097616</v>
      </c>
      <c r="C172" t="s">
        <v>2712</v>
      </c>
      <c r="D172">
        <v>2118167</v>
      </c>
      <c r="E172" t="s">
        <v>2592</v>
      </c>
      <c r="F172" s="59">
        <v>204.69</v>
      </c>
      <c r="G172">
        <v>0</v>
      </c>
      <c r="H172" t="s">
        <v>2538</v>
      </c>
      <c r="I172" t="s">
        <v>2551</v>
      </c>
      <c r="J172" t="s">
        <v>554</v>
      </c>
      <c r="K172" t="s">
        <v>2321</v>
      </c>
      <c r="L172" t="s">
        <v>2370</v>
      </c>
      <c r="M172" t="s">
        <v>2593</v>
      </c>
      <c r="N172" t="s">
        <v>2594</v>
      </c>
      <c r="O172" t="s">
        <v>2542</v>
      </c>
      <c r="P172" t="s">
        <v>2543</v>
      </c>
      <c r="Q172" t="s">
        <v>2544</v>
      </c>
      <c r="R172" t="s">
        <v>2595</v>
      </c>
      <c r="S172" t="s">
        <v>2546</v>
      </c>
      <c r="T172">
        <v>0</v>
      </c>
      <c r="U172" t="s">
        <v>2555</v>
      </c>
      <c r="V172" t="s">
        <v>2596</v>
      </c>
      <c r="W172" t="s">
        <v>2555</v>
      </c>
      <c r="X172" t="s">
        <v>2596</v>
      </c>
      <c r="Y172" t="str">
        <f t="shared" si="2"/>
        <v>薯一薯二文化传媒（上海）有限公司行吟信息科技(上海)有限公司信息流</v>
      </c>
      <c r="Z172" t="e">
        <f>VLOOKUP(Y:Y,[1]Sheet1!N:N,1,0)</f>
        <v>#N/A</v>
      </c>
    </row>
    <row r="173" spans="1:26" hidden="1" x14ac:dyDescent="0.25">
      <c r="A173">
        <v>20230630</v>
      </c>
      <c r="B173">
        <v>41250557</v>
      </c>
      <c r="C173" t="s">
        <v>2771</v>
      </c>
      <c r="D173">
        <v>2130054</v>
      </c>
      <c r="E173" t="s">
        <v>2558</v>
      </c>
      <c r="F173" s="59">
        <v>4025.9</v>
      </c>
      <c r="G173">
        <v>3259.8</v>
      </c>
      <c r="H173" t="s">
        <v>2559</v>
      </c>
      <c r="I173" t="s">
        <v>2560</v>
      </c>
      <c r="J173" t="s">
        <v>2350</v>
      </c>
      <c r="K173" t="s">
        <v>711</v>
      </c>
      <c r="L173" t="s">
        <v>2350</v>
      </c>
      <c r="M173" t="s">
        <v>2561</v>
      </c>
      <c r="N173" t="s">
        <v>2562</v>
      </c>
      <c r="O173" t="s">
        <v>2542</v>
      </c>
      <c r="P173" t="s">
        <v>2543</v>
      </c>
      <c r="Q173" t="s">
        <v>2544</v>
      </c>
      <c r="R173" t="s">
        <v>2563</v>
      </c>
      <c r="S173" t="s">
        <v>2546</v>
      </c>
      <c r="T173">
        <v>17271.468000000001</v>
      </c>
      <c r="U173" t="s">
        <v>1891</v>
      </c>
      <c r="V173" t="s">
        <v>2564</v>
      </c>
      <c r="W173" t="s">
        <v>1891</v>
      </c>
      <c r="X173" t="s">
        <v>2564</v>
      </c>
      <c r="Y173" t="str">
        <f t="shared" si="2"/>
        <v>深圳尚米网络技术有限公司深圳尚米网络技术有限公司CPC</v>
      </c>
      <c r="Z173" t="e">
        <f>VLOOKUP(Y:Y,[1]Sheet1!N:N,1,0)</f>
        <v>#N/A</v>
      </c>
    </row>
    <row r="174" spans="1:26" hidden="1" x14ac:dyDescent="0.25">
      <c r="A174">
        <v>20230630</v>
      </c>
      <c r="B174">
        <v>45265219</v>
      </c>
      <c r="C174" t="s">
        <v>2772</v>
      </c>
      <c r="D174">
        <v>2118167</v>
      </c>
      <c r="E174" t="s">
        <v>2592</v>
      </c>
      <c r="F174" s="59">
        <v>1.39</v>
      </c>
      <c r="G174">
        <v>0</v>
      </c>
      <c r="H174" t="s">
        <v>2538</v>
      </c>
      <c r="I174" t="s">
        <v>2551</v>
      </c>
      <c r="J174" t="s">
        <v>554</v>
      </c>
      <c r="K174" t="s">
        <v>2321</v>
      </c>
      <c r="L174" t="s">
        <v>2370</v>
      </c>
      <c r="M174" t="s">
        <v>2593</v>
      </c>
      <c r="N174" t="s">
        <v>2594</v>
      </c>
      <c r="O174" t="s">
        <v>2542</v>
      </c>
      <c r="P174" t="s">
        <v>2543</v>
      </c>
      <c r="Q174" t="s">
        <v>2544</v>
      </c>
      <c r="R174" t="s">
        <v>2595</v>
      </c>
      <c r="S174" t="s">
        <v>2546</v>
      </c>
      <c r="T174">
        <v>0</v>
      </c>
      <c r="U174" t="s">
        <v>2555</v>
      </c>
      <c r="V174" t="s">
        <v>2596</v>
      </c>
      <c r="W174" t="s">
        <v>2555</v>
      </c>
      <c r="X174" t="s">
        <v>2596</v>
      </c>
      <c r="Y174" t="str">
        <f t="shared" si="2"/>
        <v>薯一薯二文化传媒（上海）有限公司行吟信息科技(上海)有限公司信息流</v>
      </c>
      <c r="Z174" t="e">
        <f>VLOOKUP(Y:Y,[1]Sheet1!N:N,1,0)</f>
        <v>#N/A</v>
      </c>
    </row>
    <row r="175" spans="1:26" hidden="1" x14ac:dyDescent="0.25">
      <c r="A175">
        <v>20230630</v>
      </c>
      <c r="B175">
        <v>47327991</v>
      </c>
      <c r="C175" t="s">
        <v>2766</v>
      </c>
      <c r="D175">
        <v>2185183</v>
      </c>
      <c r="E175" t="s">
        <v>2574</v>
      </c>
      <c r="F175" s="59">
        <v>6163.28</v>
      </c>
      <c r="G175">
        <v>4669.1499999999996</v>
      </c>
      <c r="H175" t="s">
        <v>2538</v>
      </c>
      <c r="I175" t="s">
        <v>2539</v>
      </c>
      <c r="J175" t="s">
        <v>2575</v>
      </c>
      <c r="K175" t="s">
        <v>2321</v>
      </c>
      <c r="L175" t="s">
        <v>2344</v>
      </c>
      <c r="M175" t="s">
        <v>2576</v>
      </c>
      <c r="O175" t="s">
        <v>2542</v>
      </c>
      <c r="P175" t="s">
        <v>2543</v>
      </c>
      <c r="Q175" t="s">
        <v>2544</v>
      </c>
      <c r="R175" t="s">
        <v>2577</v>
      </c>
      <c r="S175" t="s">
        <v>2546</v>
      </c>
      <c r="T175">
        <v>0</v>
      </c>
      <c r="U175" t="s">
        <v>838</v>
      </c>
      <c r="V175" t="s">
        <v>2578</v>
      </c>
      <c r="W175" t="s">
        <v>838</v>
      </c>
      <c r="X175" t="s">
        <v>2578</v>
      </c>
      <c r="Y175" t="str">
        <f t="shared" si="2"/>
        <v>北京微财科技有限公司-数媒重庆市黑卡小额贷款有限公司信息流</v>
      </c>
      <c r="Z175" t="e">
        <f>VLOOKUP(Y:Y,[1]Sheet1!N:N,1,0)</f>
        <v>#N/A</v>
      </c>
    </row>
    <row r="176" spans="1:26" hidden="1" x14ac:dyDescent="0.25">
      <c r="A176">
        <v>20230630</v>
      </c>
      <c r="B176">
        <v>48413679</v>
      </c>
      <c r="C176" t="s">
        <v>2767</v>
      </c>
      <c r="D176">
        <v>2118167</v>
      </c>
      <c r="E176" t="s">
        <v>2592</v>
      </c>
      <c r="F176" s="59">
        <v>8.1300000000000008</v>
      </c>
      <c r="G176">
        <v>0</v>
      </c>
      <c r="H176" t="s">
        <v>2538</v>
      </c>
      <c r="I176" t="s">
        <v>2551</v>
      </c>
      <c r="J176" t="s">
        <v>554</v>
      </c>
      <c r="K176" t="s">
        <v>2321</v>
      </c>
      <c r="L176" t="s">
        <v>2370</v>
      </c>
      <c r="M176" t="s">
        <v>2593</v>
      </c>
      <c r="N176" t="s">
        <v>2594</v>
      </c>
      <c r="O176" t="s">
        <v>2542</v>
      </c>
      <c r="P176" t="s">
        <v>2543</v>
      </c>
      <c r="Q176" t="s">
        <v>2544</v>
      </c>
      <c r="R176" t="s">
        <v>2595</v>
      </c>
      <c r="S176" t="s">
        <v>2546</v>
      </c>
      <c r="T176">
        <v>0</v>
      </c>
      <c r="U176" t="s">
        <v>2555</v>
      </c>
      <c r="V176" t="s">
        <v>2596</v>
      </c>
      <c r="W176" t="s">
        <v>2555</v>
      </c>
      <c r="X176" t="s">
        <v>2596</v>
      </c>
      <c r="Y176" t="str">
        <f t="shared" si="2"/>
        <v>薯一薯二文化传媒（上海）有限公司行吟信息科技(上海)有限公司信息流</v>
      </c>
      <c r="Z176" t="e">
        <f>VLOOKUP(Y:Y,[1]Sheet1!N:N,1,0)</f>
        <v>#N/A</v>
      </c>
    </row>
    <row r="177" spans="1:26" hidden="1" x14ac:dyDescent="0.25">
      <c r="A177">
        <v>20230630</v>
      </c>
      <c r="B177">
        <v>48413857</v>
      </c>
      <c r="C177" t="s">
        <v>2728</v>
      </c>
      <c r="D177">
        <v>2118167</v>
      </c>
      <c r="E177" t="s">
        <v>2592</v>
      </c>
      <c r="F177" s="59">
        <v>209.69</v>
      </c>
      <c r="G177">
        <v>0</v>
      </c>
      <c r="H177" t="s">
        <v>2538</v>
      </c>
      <c r="I177" t="s">
        <v>2539</v>
      </c>
      <c r="J177" t="s">
        <v>554</v>
      </c>
      <c r="K177" t="s">
        <v>2321</v>
      </c>
      <c r="L177" t="s">
        <v>2370</v>
      </c>
      <c r="M177" t="s">
        <v>2593</v>
      </c>
      <c r="N177" t="s">
        <v>2594</v>
      </c>
      <c r="O177" t="s">
        <v>2542</v>
      </c>
      <c r="P177" t="s">
        <v>2543</v>
      </c>
      <c r="Q177" t="s">
        <v>2544</v>
      </c>
      <c r="R177" t="s">
        <v>2595</v>
      </c>
      <c r="S177" t="s">
        <v>2546</v>
      </c>
      <c r="T177">
        <v>0</v>
      </c>
      <c r="U177" t="s">
        <v>2555</v>
      </c>
      <c r="V177" t="s">
        <v>2596</v>
      </c>
      <c r="W177" t="s">
        <v>2555</v>
      </c>
      <c r="X177" t="s">
        <v>2596</v>
      </c>
      <c r="Y177" t="str">
        <f t="shared" si="2"/>
        <v>薯一薯二文化传媒（上海）有限公司行吟信息科技(上海)有限公司信息流</v>
      </c>
      <c r="Z177" t="e">
        <f>VLOOKUP(Y:Y,[1]Sheet1!N:N,1,0)</f>
        <v>#N/A</v>
      </c>
    </row>
    <row r="178" spans="1:26" hidden="1" x14ac:dyDescent="0.25">
      <c r="A178">
        <v>20230630</v>
      </c>
      <c r="B178">
        <v>48413872</v>
      </c>
      <c r="C178" t="s">
        <v>2729</v>
      </c>
      <c r="D178">
        <v>2118167</v>
      </c>
      <c r="E178" t="s">
        <v>2592</v>
      </c>
      <c r="F178" s="59">
        <v>988.12</v>
      </c>
      <c r="G178">
        <v>0</v>
      </c>
      <c r="H178" t="s">
        <v>2538</v>
      </c>
      <c r="I178" t="s">
        <v>2539</v>
      </c>
      <c r="J178" t="s">
        <v>554</v>
      </c>
      <c r="K178" t="s">
        <v>2321</v>
      </c>
      <c r="L178" t="s">
        <v>2370</v>
      </c>
      <c r="M178" t="s">
        <v>2593</v>
      </c>
      <c r="N178" t="s">
        <v>2594</v>
      </c>
      <c r="O178" t="s">
        <v>2542</v>
      </c>
      <c r="P178" t="s">
        <v>2543</v>
      </c>
      <c r="Q178" t="s">
        <v>2544</v>
      </c>
      <c r="R178" t="s">
        <v>2595</v>
      </c>
      <c r="S178" t="s">
        <v>2546</v>
      </c>
      <c r="T178">
        <v>0</v>
      </c>
      <c r="U178" t="s">
        <v>2555</v>
      </c>
      <c r="V178" t="s">
        <v>2596</v>
      </c>
      <c r="W178" t="s">
        <v>2555</v>
      </c>
      <c r="X178" t="s">
        <v>2596</v>
      </c>
      <c r="Y178" t="str">
        <f t="shared" si="2"/>
        <v>薯一薯二文化传媒（上海）有限公司行吟信息科技(上海)有限公司信息流</v>
      </c>
      <c r="Z178" t="e">
        <f>VLOOKUP(Y:Y,[1]Sheet1!N:N,1,0)</f>
        <v>#N/A</v>
      </c>
    </row>
    <row r="179" spans="1:26" hidden="1" x14ac:dyDescent="0.25">
      <c r="A179">
        <v>20230630</v>
      </c>
      <c r="B179">
        <v>39122211</v>
      </c>
      <c r="C179" t="s">
        <v>2605</v>
      </c>
      <c r="D179">
        <v>2117410</v>
      </c>
      <c r="E179" t="s">
        <v>2587</v>
      </c>
      <c r="F179" s="59">
        <v>291.82</v>
      </c>
      <c r="G179">
        <v>0</v>
      </c>
      <c r="H179" t="s">
        <v>2538</v>
      </c>
      <c r="I179" t="s">
        <v>2539</v>
      </c>
      <c r="J179" t="s">
        <v>2353</v>
      </c>
      <c r="K179" t="s">
        <v>2321</v>
      </c>
      <c r="L179" t="s">
        <v>326</v>
      </c>
      <c r="M179" t="s">
        <v>2588</v>
      </c>
      <c r="N179" t="s">
        <v>2589</v>
      </c>
      <c r="O179" t="s">
        <v>2542</v>
      </c>
      <c r="P179" t="s">
        <v>2543</v>
      </c>
      <c r="Q179" t="s">
        <v>2544</v>
      </c>
      <c r="R179" t="s">
        <v>2570</v>
      </c>
      <c r="S179" t="s">
        <v>2546</v>
      </c>
      <c r="T179">
        <v>0</v>
      </c>
      <c r="U179" t="s">
        <v>2571</v>
      </c>
      <c r="V179" t="s">
        <v>2572</v>
      </c>
      <c r="W179" t="s">
        <v>1891</v>
      </c>
      <c r="X179" t="s">
        <v>2564</v>
      </c>
      <c r="Y179" t="str">
        <f t="shared" si="2"/>
        <v>网易有道信息技术（北京）有限公司网易(杭州)网络有限公司信息流</v>
      </c>
      <c r="Z179" t="e">
        <f>VLOOKUP(Y:Y,[1]Sheet1!N:N,1,0)</f>
        <v>#N/A</v>
      </c>
    </row>
    <row r="180" spans="1:26" hidden="1" x14ac:dyDescent="0.25">
      <c r="A180">
        <v>20230630</v>
      </c>
      <c r="B180">
        <v>47580629</v>
      </c>
      <c r="C180" t="s">
        <v>2773</v>
      </c>
      <c r="D180">
        <v>2171220</v>
      </c>
      <c r="E180" t="s">
        <v>2774</v>
      </c>
      <c r="F180" s="59">
        <v>6973.62</v>
      </c>
      <c r="G180">
        <v>6170.8</v>
      </c>
      <c r="H180" t="s">
        <v>2559</v>
      </c>
      <c r="I180" t="s">
        <v>2560</v>
      </c>
      <c r="J180" t="s">
        <v>2322</v>
      </c>
      <c r="K180" t="s">
        <v>711</v>
      </c>
      <c r="L180" t="s">
        <v>2323</v>
      </c>
      <c r="M180" t="s">
        <v>2685</v>
      </c>
      <c r="N180" t="s">
        <v>2686</v>
      </c>
      <c r="O180" t="s">
        <v>2542</v>
      </c>
      <c r="P180" t="s">
        <v>2543</v>
      </c>
      <c r="Q180" t="s">
        <v>2544</v>
      </c>
      <c r="R180" t="s">
        <v>2687</v>
      </c>
      <c r="S180" t="s">
        <v>2546</v>
      </c>
      <c r="T180">
        <v>84967.876000000004</v>
      </c>
      <c r="U180" t="s">
        <v>2555</v>
      </c>
      <c r="V180" t="s">
        <v>2556</v>
      </c>
      <c r="W180" t="s">
        <v>2555</v>
      </c>
      <c r="X180" t="s">
        <v>2671</v>
      </c>
      <c r="Y180" t="str">
        <f t="shared" si="2"/>
        <v>广州虎牙信息科技有限公司-百度广州虎牙信息科技有限公司CPC</v>
      </c>
      <c r="Z180" t="e">
        <f>VLOOKUP(Y:Y,[1]Sheet1!N:N,1,0)</f>
        <v>#N/A</v>
      </c>
    </row>
    <row r="181" spans="1:26" hidden="1" x14ac:dyDescent="0.25">
      <c r="A181">
        <v>20230630</v>
      </c>
      <c r="B181">
        <v>47953339</v>
      </c>
      <c r="C181" t="s">
        <v>2755</v>
      </c>
      <c r="D181">
        <v>2189969</v>
      </c>
      <c r="E181" t="s">
        <v>2608</v>
      </c>
      <c r="F181" s="59">
        <v>202.79</v>
      </c>
      <c r="G181">
        <v>144.85</v>
      </c>
      <c r="H181" t="s">
        <v>2538</v>
      </c>
      <c r="I181" t="s">
        <v>2551</v>
      </c>
      <c r="J181" t="s">
        <v>2332</v>
      </c>
      <c r="K181" t="s">
        <v>2321</v>
      </c>
      <c r="L181" t="s">
        <v>2333</v>
      </c>
      <c r="M181" t="s">
        <v>2552</v>
      </c>
      <c r="N181" t="s">
        <v>2553</v>
      </c>
      <c r="O181" t="s">
        <v>2542</v>
      </c>
      <c r="P181" t="s">
        <v>2543</v>
      </c>
      <c r="Q181" t="s">
        <v>2544</v>
      </c>
      <c r="R181" t="s">
        <v>2554</v>
      </c>
      <c r="S181" t="s">
        <v>2546</v>
      </c>
      <c r="T181">
        <v>0</v>
      </c>
      <c r="U181" t="s">
        <v>2555</v>
      </c>
      <c r="V181" t="s">
        <v>2556</v>
      </c>
      <c r="W181" t="s">
        <v>2555</v>
      </c>
      <c r="X181" t="s">
        <v>2556</v>
      </c>
      <c r="Y181" t="str">
        <f t="shared" si="2"/>
        <v>北京爱奇艺科技有限公司-百度北京爱奇艺科技有限公司信息流</v>
      </c>
      <c r="Z181" t="e">
        <f>VLOOKUP(Y:Y,[1]Sheet1!N:N,1,0)</f>
        <v>#N/A</v>
      </c>
    </row>
    <row r="182" spans="1:26" x14ac:dyDescent="0.25">
      <c r="A182">
        <v>20230630</v>
      </c>
      <c r="B182">
        <v>45336938</v>
      </c>
      <c r="C182" t="s">
        <v>2753</v>
      </c>
      <c r="D182">
        <v>2054669</v>
      </c>
      <c r="E182" t="s">
        <v>2622</v>
      </c>
      <c r="F182" s="59">
        <v>57.23</v>
      </c>
      <c r="G182">
        <v>42.39</v>
      </c>
      <c r="H182" t="s">
        <v>2538</v>
      </c>
      <c r="I182" t="s">
        <v>2551</v>
      </c>
      <c r="J182" t="s">
        <v>2352</v>
      </c>
      <c r="K182" t="s">
        <v>2321</v>
      </c>
      <c r="L182" t="s">
        <v>2351</v>
      </c>
      <c r="M182" t="s">
        <v>2623</v>
      </c>
      <c r="N182" t="s">
        <v>2624</v>
      </c>
      <c r="O182" t="s">
        <v>2542</v>
      </c>
      <c r="P182" t="s">
        <v>2543</v>
      </c>
      <c r="Q182" t="s">
        <v>2544</v>
      </c>
      <c r="R182" t="s">
        <v>2625</v>
      </c>
      <c r="S182" t="s">
        <v>2546</v>
      </c>
      <c r="T182">
        <v>0</v>
      </c>
      <c r="U182" t="s">
        <v>838</v>
      </c>
      <c r="V182" t="s">
        <v>2548</v>
      </c>
      <c r="W182" t="s">
        <v>838</v>
      </c>
      <c r="X182" t="s">
        <v>2548</v>
      </c>
      <c r="Y182" t="str">
        <f t="shared" si="2"/>
        <v>深圳市小赢普惠科技有限责任公司深圳市赢众通金融信息服务有限责任公司信息流</v>
      </c>
      <c r="Z182" t="e">
        <f>VLOOKUP(Y:Y,[1]Sheet1!N:N,1,0)</f>
        <v>#N/A</v>
      </c>
    </row>
    <row r="183" spans="1:26" hidden="1" x14ac:dyDescent="0.25">
      <c r="A183">
        <v>20230630</v>
      </c>
      <c r="B183">
        <v>38794025</v>
      </c>
      <c r="C183" t="s">
        <v>2651</v>
      </c>
      <c r="D183">
        <v>2172261</v>
      </c>
      <c r="E183" t="s">
        <v>2628</v>
      </c>
      <c r="F183" s="59">
        <v>24.13</v>
      </c>
      <c r="G183">
        <v>18.420000000000002</v>
      </c>
      <c r="H183" t="s">
        <v>2538</v>
      </c>
      <c r="I183" t="s">
        <v>2539</v>
      </c>
      <c r="J183" t="s">
        <v>292</v>
      </c>
      <c r="K183" t="s">
        <v>2321</v>
      </c>
      <c r="L183" t="s">
        <v>574</v>
      </c>
      <c r="M183" t="s">
        <v>2611</v>
      </c>
      <c r="N183" t="s">
        <v>2612</v>
      </c>
      <c r="O183" t="s">
        <v>2542</v>
      </c>
      <c r="P183" t="s">
        <v>2543</v>
      </c>
      <c r="Q183" t="s">
        <v>2544</v>
      </c>
      <c r="R183" t="s">
        <v>2613</v>
      </c>
      <c r="S183" t="s">
        <v>2546</v>
      </c>
      <c r="T183">
        <v>0</v>
      </c>
      <c r="U183" t="s">
        <v>2614</v>
      </c>
      <c r="V183" t="s">
        <v>2615</v>
      </c>
      <c r="W183" t="s">
        <v>2614</v>
      </c>
      <c r="X183" t="s">
        <v>2615</v>
      </c>
      <c r="Y183" t="str">
        <f t="shared" si="2"/>
        <v>广州荔湾品唯信息服务有限公司广州唯品会电子商务有限公司信息流</v>
      </c>
      <c r="Z183" t="e">
        <f>VLOOKUP(Y:Y,[1]Sheet1!N:N,1,0)</f>
        <v>#N/A</v>
      </c>
    </row>
    <row r="184" spans="1:26" hidden="1" x14ac:dyDescent="0.25">
      <c r="A184">
        <v>20230630</v>
      </c>
      <c r="B184">
        <v>38794097</v>
      </c>
      <c r="C184" t="s">
        <v>2757</v>
      </c>
      <c r="D184">
        <v>2172261</v>
      </c>
      <c r="E184" t="s">
        <v>2628</v>
      </c>
      <c r="F184" s="59">
        <v>106.54</v>
      </c>
      <c r="G184">
        <v>81.33</v>
      </c>
      <c r="H184" t="s">
        <v>2538</v>
      </c>
      <c r="I184" t="s">
        <v>2539</v>
      </c>
      <c r="J184" t="s">
        <v>292</v>
      </c>
      <c r="K184" t="s">
        <v>2321</v>
      </c>
      <c r="L184" t="s">
        <v>574</v>
      </c>
      <c r="M184" t="s">
        <v>2611</v>
      </c>
      <c r="N184" t="s">
        <v>2612</v>
      </c>
      <c r="O184" t="s">
        <v>2542</v>
      </c>
      <c r="P184" t="s">
        <v>2543</v>
      </c>
      <c r="Q184" t="s">
        <v>2544</v>
      </c>
      <c r="R184" t="s">
        <v>2613</v>
      </c>
      <c r="S184" t="s">
        <v>2546</v>
      </c>
      <c r="T184">
        <v>0</v>
      </c>
      <c r="U184" t="s">
        <v>2614</v>
      </c>
      <c r="V184" t="s">
        <v>2615</v>
      </c>
      <c r="W184" t="s">
        <v>2614</v>
      </c>
      <c r="X184" t="s">
        <v>2615</v>
      </c>
      <c r="Y184" t="str">
        <f t="shared" si="2"/>
        <v>广州荔湾品唯信息服务有限公司广州唯品会电子商务有限公司信息流</v>
      </c>
      <c r="Z184" t="e">
        <f>VLOOKUP(Y:Y,[1]Sheet1!N:N,1,0)</f>
        <v>#N/A</v>
      </c>
    </row>
    <row r="185" spans="1:26" hidden="1" x14ac:dyDescent="0.25">
      <c r="A185">
        <v>20230630</v>
      </c>
      <c r="B185">
        <v>45323041</v>
      </c>
      <c r="C185" t="s">
        <v>2775</v>
      </c>
      <c r="D185">
        <v>2172261</v>
      </c>
      <c r="E185" t="s">
        <v>2628</v>
      </c>
      <c r="F185" s="59">
        <v>14131.56</v>
      </c>
      <c r="G185">
        <v>10787.45</v>
      </c>
      <c r="H185" t="s">
        <v>2538</v>
      </c>
      <c r="I185" t="s">
        <v>2551</v>
      </c>
      <c r="J185" t="s">
        <v>292</v>
      </c>
      <c r="K185" t="s">
        <v>2321</v>
      </c>
      <c r="L185" t="s">
        <v>574</v>
      </c>
      <c r="M185" t="s">
        <v>2611</v>
      </c>
      <c r="N185" t="s">
        <v>2612</v>
      </c>
      <c r="O185" t="s">
        <v>2542</v>
      </c>
      <c r="P185" t="s">
        <v>2543</v>
      </c>
      <c r="Q185" t="s">
        <v>2544</v>
      </c>
      <c r="R185" t="s">
        <v>2613</v>
      </c>
      <c r="S185" t="s">
        <v>2546</v>
      </c>
      <c r="T185">
        <v>0</v>
      </c>
      <c r="U185" t="s">
        <v>2614</v>
      </c>
      <c r="V185" t="s">
        <v>2615</v>
      </c>
      <c r="W185" t="s">
        <v>2614</v>
      </c>
      <c r="X185" t="s">
        <v>2615</v>
      </c>
      <c r="Y185" t="str">
        <f t="shared" si="2"/>
        <v>广州荔湾品唯信息服务有限公司广州唯品会电子商务有限公司信息流</v>
      </c>
      <c r="Z185" t="e">
        <f>VLOOKUP(Y:Y,[1]Sheet1!N:N,1,0)</f>
        <v>#N/A</v>
      </c>
    </row>
    <row r="186" spans="1:26" hidden="1" x14ac:dyDescent="0.25">
      <c r="A186">
        <v>20230630</v>
      </c>
      <c r="B186">
        <v>48413902</v>
      </c>
      <c r="C186" t="s">
        <v>2649</v>
      </c>
      <c r="D186">
        <v>2118167</v>
      </c>
      <c r="E186" t="s">
        <v>2592</v>
      </c>
      <c r="F186" s="59">
        <v>14.65</v>
      </c>
      <c r="G186">
        <v>0</v>
      </c>
      <c r="H186" t="s">
        <v>2538</v>
      </c>
      <c r="I186" t="s">
        <v>2539</v>
      </c>
      <c r="J186" t="s">
        <v>554</v>
      </c>
      <c r="K186" t="s">
        <v>2321</v>
      </c>
      <c r="L186" t="s">
        <v>2370</v>
      </c>
      <c r="M186" t="s">
        <v>2593</v>
      </c>
      <c r="N186" t="s">
        <v>2594</v>
      </c>
      <c r="O186" t="s">
        <v>2542</v>
      </c>
      <c r="P186" t="s">
        <v>2543</v>
      </c>
      <c r="Q186" t="s">
        <v>2544</v>
      </c>
      <c r="R186" t="s">
        <v>2595</v>
      </c>
      <c r="S186" t="s">
        <v>2546</v>
      </c>
      <c r="T186">
        <v>0</v>
      </c>
      <c r="U186" t="s">
        <v>2555</v>
      </c>
      <c r="V186" t="s">
        <v>2596</v>
      </c>
      <c r="W186" t="s">
        <v>2555</v>
      </c>
      <c r="X186" t="s">
        <v>2596</v>
      </c>
      <c r="Y186" t="str">
        <f t="shared" si="2"/>
        <v>薯一薯二文化传媒（上海）有限公司行吟信息科技(上海)有限公司信息流</v>
      </c>
      <c r="Z186" t="e">
        <f>VLOOKUP(Y:Y,[1]Sheet1!N:N,1,0)</f>
        <v>#N/A</v>
      </c>
    </row>
    <row r="187" spans="1:26" hidden="1" x14ac:dyDescent="0.25">
      <c r="A187">
        <v>20230630</v>
      </c>
      <c r="B187">
        <v>28450438</v>
      </c>
      <c r="C187" t="s">
        <v>2665</v>
      </c>
      <c r="D187">
        <v>2178158</v>
      </c>
      <c r="E187" t="s">
        <v>2776</v>
      </c>
      <c r="F187" s="59">
        <v>2875.03</v>
      </c>
      <c r="G187">
        <v>2053.44</v>
      </c>
      <c r="H187" t="s">
        <v>2559</v>
      </c>
      <c r="I187" t="s">
        <v>2560</v>
      </c>
      <c r="J187" t="s">
        <v>231</v>
      </c>
      <c r="K187" t="s">
        <v>711</v>
      </c>
      <c r="L187" t="s">
        <v>231</v>
      </c>
      <c r="M187" t="s">
        <v>2667</v>
      </c>
      <c r="N187" t="s">
        <v>2668</v>
      </c>
      <c r="O187" t="s">
        <v>2542</v>
      </c>
      <c r="P187" t="s">
        <v>2543</v>
      </c>
      <c r="Q187" t="s">
        <v>2544</v>
      </c>
      <c r="R187" t="s">
        <v>2669</v>
      </c>
      <c r="S187" t="s">
        <v>2546</v>
      </c>
      <c r="T187">
        <v>103145.121</v>
      </c>
      <c r="U187" t="s">
        <v>2555</v>
      </c>
      <c r="V187" t="s">
        <v>2670</v>
      </c>
      <c r="W187" t="s">
        <v>2555</v>
      </c>
      <c r="X187" t="s">
        <v>2671</v>
      </c>
      <c r="Y187" t="str">
        <f t="shared" si="2"/>
        <v>广州酷狗计算机科技有限公司广州酷狗计算机科技有限公司CPC</v>
      </c>
      <c r="Z187" t="e">
        <f>VLOOKUP(Y:Y,[1]Sheet1!N:N,1,0)</f>
        <v>#N/A</v>
      </c>
    </row>
    <row r="188" spans="1:26" hidden="1" x14ac:dyDescent="0.25">
      <c r="A188">
        <v>20230630</v>
      </c>
      <c r="B188">
        <v>40548239</v>
      </c>
      <c r="C188" t="s">
        <v>2777</v>
      </c>
      <c r="D188">
        <v>2130054</v>
      </c>
      <c r="E188" t="s">
        <v>2558</v>
      </c>
      <c r="F188" s="59">
        <v>1996.63</v>
      </c>
      <c r="G188">
        <v>1616.66</v>
      </c>
      <c r="H188" t="s">
        <v>2559</v>
      </c>
      <c r="I188" t="s">
        <v>2560</v>
      </c>
      <c r="J188" t="s">
        <v>2350</v>
      </c>
      <c r="K188" t="s">
        <v>711</v>
      </c>
      <c r="L188" t="s">
        <v>2350</v>
      </c>
      <c r="M188" t="s">
        <v>2561</v>
      </c>
      <c r="N188" t="s">
        <v>2562</v>
      </c>
      <c r="O188" t="s">
        <v>2542</v>
      </c>
      <c r="P188" t="s">
        <v>2543</v>
      </c>
      <c r="Q188" t="s">
        <v>2544</v>
      </c>
      <c r="R188" t="s">
        <v>2563</v>
      </c>
      <c r="S188" t="s">
        <v>2546</v>
      </c>
      <c r="T188">
        <v>8394.8160000000007</v>
      </c>
      <c r="U188" t="s">
        <v>1891</v>
      </c>
      <c r="V188" t="s">
        <v>2564</v>
      </c>
      <c r="W188" t="s">
        <v>1891</v>
      </c>
      <c r="X188" t="s">
        <v>2564</v>
      </c>
      <c r="Y188" t="str">
        <f t="shared" si="2"/>
        <v>深圳尚米网络技术有限公司深圳尚米网络技术有限公司CPC</v>
      </c>
      <c r="Z188" t="e">
        <f>VLOOKUP(Y:Y,[1]Sheet1!N:N,1,0)</f>
        <v>#N/A</v>
      </c>
    </row>
    <row r="189" spans="1:26" hidden="1" x14ac:dyDescent="0.25">
      <c r="A189">
        <v>20230630</v>
      </c>
      <c r="B189">
        <v>43097920</v>
      </c>
      <c r="C189" t="s">
        <v>2745</v>
      </c>
      <c r="D189">
        <v>2118167</v>
      </c>
      <c r="E189" t="s">
        <v>2592</v>
      </c>
      <c r="F189" s="59">
        <v>195.16</v>
      </c>
      <c r="G189">
        <v>0</v>
      </c>
      <c r="H189" t="s">
        <v>2538</v>
      </c>
      <c r="I189" t="s">
        <v>2551</v>
      </c>
      <c r="J189" t="s">
        <v>554</v>
      </c>
      <c r="K189" t="s">
        <v>2321</v>
      </c>
      <c r="L189" t="s">
        <v>2370</v>
      </c>
      <c r="M189" t="s">
        <v>2593</v>
      </c>
      <c r="N189" t="s">
        <v>2594</v>
      </c>
      <c r="O189" t="s">
        <v>2542</v>
      </c>
      <c r="P189" t="s">
        <v>2543</v>
      </c>
      <c r="Q189" t="s">
        <v>2544</v>
      </c>
      <c r="R189" t="s">
        <v>2595</v>
      </c>
      <c r="S189" t="s">
        <v>2546</v>
      </c>
      <c r="T189">
        <v>0</v>
      </c>
      <c r="U189" t="s">
        <v>2555</v>
      </c>
      <c r="V189" t="s">
        <v>2596</v>
      </c>
      <c r="W189" t="s">
        <v>2555</v>
      </c>
      <c r="X189" t="s">
        <v>2596</v>
      </c>
      <c r="Y189" t="str">
        <f t="shared" si="2"/>
        <v>薯一薯二文化传媒（上海）有限公司行吟信息科技(上海)有限公司信息流</v>
      </c>
      <c r="Z189" t="e">
        <f>VLOOKUP(Y:Y,[1]Sheet1!N:N,1,0)</f>
        <v>#N/A</v>
      </c>
    </row>
    <row r="190" spans="1:26" hidden="1" x14ac:dyDescent="0.25">
      <c r="A190">
        <v>20230630</v>
      </c>
      <c r="B190">
        <v>45265219</v>
      </c>
      <c r="C190" t="s">
        <v>2772</v>
      </c>
      <c r="D190">
        <v>2118167</v>
      </c>
      <c r="E190" t="s">
        <v>2592</v>
      </c>
      <c r="F190" s="59">
        <v>40.49</v>
      </c>
      <c r="G190">
        <v>0</v>
      </c>
      <c r="H190" t="s">
        <v>2538</v>
      </c>
      <c r="I190" t="s">
        <v>2539</v>
      </c>
      <c r="J190" t="s">
        <v>554</v>
      </c>
      <c r="K190" t="s">
        <v>2321</v>
      </c>
      <c r="L190" t="s">
        <v>2370</v>
      </c>
      <c r="M190" t="s">
        <v>2593</v>
      </c>
      <c r="N190" t="s">
        <v>2594</v>
      </c>
      <c r="O190" t="s">
        <v>2542</v>
      </c>
      <c r="P190" t="s">
        <v>2543</v>
      </c>
      <c r="Q190" t="s">
        <v>2544</v>
      </c>
      <c r="R190" t="s">
        <v>2595</v>
      </c>
      <c r="S190" t="s">
        <v>2546</v>
      </c>
      <c r="T190">
        <v>0</v>
      </c>
      <c r="U190" t="s">
        <v>2555</v>
      </c>
      <c r="V190" t="s">
        <v>2596</v>
      </c>
      <c r="W190" t="s">
        <v>2555</v>
      </c>
      <c r="X190" t="s">
        <v>2596</v>
      </c>
      <c r="Y190" t="str">
        <f t="shared" si="2"/>
        <v>薯一薯二文化传媒（上海）有限公司行吟信息科技(上海)有限公司信息流</v>
      </c>
      <c r="Z190" t="e">
        <f>VLOOKUP(Y:Y,[1]Sheet1!N:N,1,0)</f>
        <v>#N/A</v>
      </c>
    </row>
    <row r="191" spans="1:26" hidden="1" x14ac:dyDescent="0.25">
      <c r="A191">
        <v>20230630</v>
      </c>
      <c r="B191">
        <v>45323132</v>
      </c>
      <c r="C191" t="s">
        <v>2747</v>
      </c>
      <c r="D191">
        <v>2172261</v>
      </c>
      <c r="E191" t="s">
        <v>2628</v>
      </c>
      <c r="F191" s="59">
        <v>7.0000000000000007E-2</v>
      </c>
      <c r="G191">
        <v>0.05</v>
      </c>
      <c r="H191" t="s">
        <v>2538</v>
      </c>
      <c r="I191" t="s">
        <v>2539</v>
      </c>
      <c r="J191" t="s">
        <v>292</v>
      </c>
      <c r="K191" t="s">
        <v>2321</v>
      </c>
      <c r="L191" t="s">
        <v>574</v>
      </c>
      <c r="M191" t="s">
        <v>2611</v>
      </c>
      <c r="N191" t="s">
        <v>2612</v>
      </c>
      <c r="O191" t="s">
        <v>2542</v>
      </c>
      <c r="P191" t="s">
        <v>2543</v>
      </c>
      <c r="Q191" t="s">
        <v>2544</v>
      </c>
      <c r="R191" t="s">
        <v>2613</v>
      </c>
      <c r="S191" t="s">
        <v>2546</v>
      </c>
      <c r="T191">
        <v>0</v>
      </c>
      <c r="U191" t="s">
        <v>2614</v>
      </c>
      <c r="V191" t="s">
        <v>2615</v>
      </c>
      <c r="W191" t="s">
        <v>2614</v>
      </c>
      <c r="X191" t="s">
        <v>2615</v>
      </c>
      <c r="Y191" t="str">
        <f t="shared" si="2"/>
        <v>广州荔湾品唯信息服务有限公司广州唯品会电子商务有限公司信息流</v>
      </c>
      <c r="Z191" t="e">
        <f>VLOOKUP(Y:Y,[1]Sheet1!N:N,1,0)</f>
        <v>#N/A</v>
      </c>
    </row>
    <row r="192" spans="1:26" hidden="1" x14ac:dyDescent="0.25">
      <c r="A192">
        <v>20230630</v>
      </c>
      <c r="B192">
        <v>48046547</v>
      </c>
      <c r="C192" t="s">
        <v>2673</v>
      </c>
      <c r="D192">
        <v>2118167</v>
      </c>
      <c r="E192" t="s">
        <v>2592</v>
      </c>
      <c r="F192" s="59">
        <v>6893.73</v>
      </c>
      <c r="G192">
        <v>0</v>
      </c>
      <c r="H192" t="s">
        <v>2538</v>
      </c>
      <c r="I192" t="s">
        <v>2539</v>
      </c>
      <c r="J192" t="s">
        <v>554</v>
      </c>
      <c r="K192" t="s">
        <v>2321</v>
      </c>
      <c r="L192" t="s">
        <v>2370</v>
      </c>
      <c r="M192" t="s">
        <v>2593</v>
      </c>
      <c r="N192" t="s">
        <v>2594</v>
      </c>
      <c r="O192" t="s">
        <v>2542</v>
      </c>
      <c r="P192" t="s">
        <v>2543</v>
      </c>
      <c r="Q192" t="s">
        <v>2544</v>
      </c>
      <c r="R192" t="s">
        <v>2595</v>
      </c>
      <c r="S192" t="s">
        <v>2546</v>
      </c>
      <c r="T192">
        <v>0</v>
      </c>
      <c r="U192" t="s">
        <v>2555</v>
      </c>
      <c r="V192" t="s">
        <v>2596</v>
      </c>
      <c r="W192" t="s">
        <v>2555</v>
      </c>
      <c r="X192" t="s">
        <v>2596</v>
      </c>
      <c r="Y192" t="str">
        <f t="shared" si="2"/>
        <v>薯一薯二文化传媒（上海）有限公司行吟信息科技(上海)有限公司信息流</v>
      </c>
      <c r="Z192" t="e">
        <f>VLOOKUP(Y:Y,[1]Sheet1!N:N,1,0)</f>
        <v>#N/A</v>
      </c>
    </row>
    <row r="193" spans="1:26" hidden="1" x14ac:dyDescent="0.25">
      <c r="A193">
        <v>20230630</v>
      </c>
      <c r="B193">
        <v>38794071</v>
      </c>
      <c r="C193" t="s">
        <v>2778</v>
      </c>
      <c r="D193">
        <v>2172261</v>
      </c>
      <c r="E193" t="s">
        <v>2628</v>
      </c>
      <c r="F193" s="59">
        <v>70092</v>
      </c>
      <c r="G193">
        <v>53505.35</v>
      </c>
      <c r="H193" t="s">
        <v>2538</v>
      </c>
      <c r="I193" t="s">
        <v>2551</v>
      </c>
      <c r="J193" t="s">
        <v>292</v>
      </c>
      <c r="K193" t="s">
        <v>2321</v>
      </c>
      <c r="L193" t="s">
        <v>574</v>
      </c>
      <c r="M193" t="s">
        <v>2611</v>
      </c>
      <c r="N193" t="s">
        <v>2612</v>
      </c>
      <c r="O193" t="s">
        <v>2542</v>
      </c>
      <c r="P193" t="s">
        <v>2543</v>
      </c>
      <c r="Q193" t="s">
        <v>2544</v>
      </c>
      <c r="R193" t="s">
        <v>2613</v>
      </c>
      <c r="S193" t="s">
        <v>2546</v>
      </c>
      <c r="T193">
        <v>0</v>
      </c>
      <c r="U193" t="s">
        <v>2614</v>
      </c>
      <c r="V193" t="s">
        <v>2615</v>
      </c>
      <c r="W193" t="s">
        <v>2614</v>
      </c>
      <c r="X193" t="s">
        <v>2615</v>
      </c>
      <c r="Y193" t="str">
        <f t="shared" si="2"/>
        <v>广州荔湾品唯信息服务有限公司广州唯品会电子商务有限公司信息流</v>
      </c>
      <c r="Z193" t="e">
        <f>VLOOKUP(Y:Y,[1]Sheet1!N:N,1,0)</f>
        <v>#N/A</v>
      </c>
    </row>
    <row r="194" spans="1:26" hidden="1" x14ac:dyDescent="0.25">
      <c r="A194">
        <v>20230630</v>
      </c>
      <c r="B194">
        <v>31781225</v>
      </c>
      <c r="C194" t="s">
        <v>2779</v>
      </c>
      <c r="D194">
        <v>2115174</v>
      </c>
      <c r="E194" t="s">
        <v>2780</v>
      </c>
      <c r="F194" s="59">
        <v>1859.72</v>
      </c>
      <c r="G194">
        <v>0</v>
      </c>
      <c r="H194" t="s">
        <v>2559</v>
      </c>
      <c r="I194" t="s">
        <v>2560</v>
      </c>
      <c r="J194" t="s">
        <v>2357</v>
      </c>
      <c r="K194" t="s">
        <v>711</v>
      </c>
      <c r="L194" t="s">
        <v>2356</v>
      </c>
      <c r="M194" t="s">
        <v>2781</v>
      </c>
      <c r="N194" t="s">
        <v>2782</v>
      </c>
      <c r="O194" t="s">
        <v>2542</v>
      </c>
      <c r="P194" t="s">
        <v>2543</v>
      </c>
      <c r="Q194" t="s">
        <v>2544</v>
      </c>
      <c r="R194" t="s">
        <v>2783</v>
      </c>
      <c r="S194" t="s">
        <v>2546</v>
      </c>
      <c r="T194">
        <v>0</v>
      </c>
      <c r="U194" t="s">
        <v>2784</v>
      </c>
      <c r="V194" t="s">
        <v>2785</v>
      </c>
      <c r="W194" t="s">
        <v>1891</v>
      </c>
      <c r="X194" t="s">
        <v>2602</v>
      </c>
      <c r="Y194" t="str">
        <f t="shared" si="2"/>
        <v>腾讯云计算(北京)有限责任公司深圳市腾讯计算机系统有限公司CPC</v>
      </c>
      <c r="Z194" t="e">
        <f>VLOOKUP(Y:Y,[1]Sheet1!N:N,1,0)</f>
        <v>#N/A</v>
      </c>
    </row>
    <row r="195" spans="1:26" hidden="1" x14ac:dyDescent="0.25">
      <c r="A195">
        <v>20230630</v>
      </c>
      <c r="B195">
        <v>47184419</v>
      </c>
      <c r="C195" t="s">
        <v>2740</v>
      </c>
      <c r="D195">
        <v>2176807</v>
      </c>
      <c r="E195" t="s">
        <v>2691</v>
      </c>
      <c r="F195" s="59">
        <v>3.8</v>
      </c>
      <c r="G195">
        <v>2.77</v>
      </c>
      <c r="H195" t="s">
        <v>2538</v>
      </c>
      <c r="I195" t="s">
        <v>2539</v>
      </c>
      <c r="J195" t="s">
        <v>2339</v>
      </c>
      <c r="K195" t="s">
        <v>2321</v>
      </c>
      <c r="L195" t="s">
        <v>2338</v>
      </c>
      <c r="M195" t="s">
        <v>2692</v>
      </c>
      <c r="N195" t="s">
        <v>2693</v>
      </c>
      <c r="O195" t="s">
        <v>2542</v>
      </c>
      <c r="P195" t="s">
        <v>2543</v>
      </c>
      <c r="Q195" t="s">
        <v>2544</v>
      </c>
      <c r="R195" t="s">
        <v>2694</v>
      </c>
      <c r="S195" t="s">
        <v>2546</v>
      </c>
      <c r="T195">
        <v>0</v>
      </c>
      <c r="U195" t="s">
        <v>2117</v>
      </c>
      <c r="V195" t="s">
        <v>2695</v>
      </c>
      <c r="W195" t="s">
        <v>2117</v>
      </c>
      <c r="X195" t="s">
        <v>2695</v>
      </c>
      <c r="Y195" t="str">
        <f t="shared" ref="Y195:Y258" si="3">L195&amp;J195&amp;K195</f>
        <v>北京三快在线科技有限公司及其关联公司北京三快科技有限公司信息流</v>
      </c>
      <c r="Z195" t="e">
        <f>VLOOKUP(Y:Y,[1]Sheet1!N:N,1,0)</f>
        <v>#N/A</v>
      </c>
    </row>
    <row r="196" spans="1:26" hidden="1" x14ac:dyDescent="0.25">
      <c r="A196">
        <v>20230630</v>
      </c>
      <c r="B196">
        <v>48413698</v>
      </c>
      <c r="C196" t="s">
        <v>2786</v>
      </c>
      <c r="D196">
        <v>2118167</v>
      </c>
      <c r="E196" t="s">
        <v>2592</v>
      </c>
      <c r="F196" s="59">
        <v>0.28000000000000003</v>
      </c>
      <c r="G196">
        <v>0</v>
      </c>
      <c r="H196" t="s">
        <v>2538</v>
      </c>
      <c r="I196" t="s">
        <v>2551</v>
      </c>
      <c r="J196" t="s">
        <v>554</v>
      </c>
      <c r="K196" t="s">
        <v>2321</v>
      </c>
      <c r="L196" t="s">
        <v>2370</v>
      </c>
      <c r="M196" t="s">
        <v>2593</v>
      </c>
      <c r="N196" t="s">
        <v>2594</v>
      </c>
      <c r="O196" t="s">
        <v>2542</v>
      </c>
      <c r="P196" t="s">
        <v>2543</v>
      </c>
      <c r="Q196" t="s">
        <v>2544</v>
      </c>
      <c r="R196" t="s">
        <v>2595</v>
      </c>
      <c r="S196" t="s">
        <v>2546</v>
      </c>
      <c r="T196">
        <v>0</v>
      </c>
      <c r="U196" t="s">
        <v>2555</v>
      </c>
      <c r="V196" t="s">
        <v>2596</v>
      </c>
      <c r="W196" t="s">
        <v>2555</v>
      </c>
      <c r="X196" t="s">
        <v>2596</v>
      </c>
      <c r="Y196" t="str">
        <f t="shared" si="3"/>
        <v>薯一薯二文化传媒（上海）有限公司行吟信息科技(上海)有限公司信息流</v>
      </c>
      <c r="Z196" t="e">
        <f>VLOOKUP(Y:Y,[1]Sheet1!N:N,1,0)</f>
        <v>#N/A</v>
      </c>
    </row>
    <row r="197" spans="1:26" hidden="1" x14ac:dyDescent="0.25">
      <c r="A197">
        <v>20230630</v>
      </c>
      <c r="B197">
        <v>31693175</v>
      </c>
      <c r="C197" t="s">
        <v>2787</v>
      </c>
      <c r="D197">
        <v>2158492</v>
      </c>
      <c r="E197" t="s">
        <v>2580</v>
      </c>
      <c r="F197" s="59">
        <v>4867.57</v>
      </c>
      <c r="G197">
        <v>4090.15</v>
      </c>
      <c r="H197" t="s">
        <v>2559</v>
      </c>
      <c r="I197" t="s">
        <v>2560</v>
      </c>
      <c r="J197" t="s">
        <v>2330</v>
      </c>
      <c r="K197" t="s">
        <v>711</v>
      </c>
      <c r="L197" t="s">
        <v>2329</v>
      </c>
      <c r="M197" t="s">
        <v>2581</v>
      </c>
      <c r="N197" t="s">
        <v>2582</v>
      </c>
      <c r="O197" t="s">
        <v>2542</v>
      </c>
      <c r="P197" t="s">
        <v>2543</v>
      </c>
      <c r="Q197" t="s">
        <v>2544</v>
      </c>
      <c r="R197" t="s">
        <v>2583</v>
      </c>
      <c r="S197" t="s">
        <v>2546</v>
      </c>
      <c r="T197">
        <v>3679.3870000000002</v>
      </c>
      <c r="U197" t="s">
        <v>2584</v>
      </c>
      <c r="V197" t="s">
        <v>2585</v>
      </c>
      <c r="W197" t="s">
        <v>2584</v>
      </c>
      <c r="X197" t="s">
        <v>2585</v>
      </c>
      <c r="Y197" t="str">
        <f t="shared" si="3"/>
        <v>成都哈拜网络科技有限公司-数字媒体事业部上海哈啰普惠科技有限公司CPC</v>
      </c>
      <c r="Z197" t="e">
        <f>VLOOKUP(Y:Y,[1]Sheet1!N:N,1,0)</f>
        <v>#N/A</v>
      </c>
    </row>
    <row r="198" spans="1:26" hidden="1" x14ac:dyDescent="0.25">
      <c r="A198">
        <v>20230630</v>
      </c>
      <c r="B198">
        <v>47344663</v>
      </c>
      <c r="C198" t="s">
        <v>2788</v>
      </c>
      <c r="D198">
        <v>2165628</v>
      </c>
      <c r="E198" t="s">
        <v>2789</v>
      </c>
      <c r="F198" s="59">
        <v>2002.33</v>
      </c>
      <c r="G198">
        <v>0</v>
      </c>
      <c r="H198" t="s">
        <v>2559</v>
      </c>
      <c r="I198" t="s">
        <v>2560</v>
      </c>
      <c r="J198" t="s">
        <v>2332</v>
      </c>
      <c r="K198" t="s">
        <v>711</v>
      </c>
      <c r="L198" t="s">
        <v>2333</v>
      </c>
      <c r="M198" t="s">
        <v>2552</v>
      </c>
      <c r="N198" t="s">
        <v>2553</v>
      </c>
      <c r="O198" t="s">
        <v>2542</v>
      </c>
      <c r="P198" t="s">
        <v>2543</v>
      </c>
      <c r="Q198" t="s">
        <v>2544</v>
      </c>
      <c r="R198" t="s">
        <v>2554</v>
      </c>
      <c r="S198" t="s">
        <v>2546</v>
      </c>
      <c r="T198">
        <v>0</v>
      </c>
      <c r="U198" t="s">
        <v>2555</v>
      </c>
      <c r="V198" t="s">
        <v>2556</v>
      </c>
      <c r="W198" t="s">
        <v>2555</v>
      </c>
      <c r="X198" t="s">
        <v>2556</v>
      </c>
      <c r="Y198" t="str">
        <f t="shared" si="3"/>
        <v>北京爱奇艺科技有限公司-百度北京爱奇艺科技有限公司CPC</v>
      </c>
      <c r="Z198" t="e">
        <f>VLOOKUP(Y:Y,[1]Sheet1!N:N,1,0)</f>
        <v>#N/A</v>
      </c>
    </row>
    <row r="199" spans="1:26" hidden="1" x14ac:dyDescent="0.25">
      <c r="A199">
        <v>20230630</v>
      </c>
      <c r="B199">
        <v>29851020</v>
      </c>
      <c r="C199" t="s">
        <v>2790</v>
      </c>
      <c r="D199">
        <v>2130054</v>
      </c>
      <c r="E199" t="s">
        <v>2558</v>
      </c>
      <c r="F199" s="59">
        <v>3882.25</v>
      </c>
      <c r="G199">
        <v>3143.37</v>
      </c>
      <c r="H199" t="s">
        <v>2559</v>
      </c>
      <c r="I199" t="s">
        <v>2560</v>
      </c>
      <c r="J199" t="s">
        <v>2350</v>
      </c>
      <c r="K199" t="s">
        <v>711</v>
      </c>
      <c r="L199" t="s">
        <v>2350</v>
      </c>
      <c r="M199" t="s">
        <v>2561</v>
      </c>
      <c r="N199" t="s">
        <v>2562</v>
      </c>
      <c r="O199" t="s">
        <v>2542</v>
      </c>
      <c r="P199" t="s">
        <v>2543</v>
      </c>
      <c r="Q199" t="s">
        <v>2544</v>
      </c>
      <c r="R199" t="s">
        <v>2563</v>
      </c>
      <c r="S199" t="s">
        <v>2546</v>
      </c>
      <c r="T199">
        <v>24948.151000000002</v>
      </c>
      <c r="U199" t="s">
        <v>1891</v>
      </c>
      <c r="V199" t="s">
        <v>2564</v>
      </c>
      <c r="W199" t="s">
        <v>1891</v>
      </c>
      <c r="X199" t="s">
        <v>2564</v>
      </c>
      <c r="Y199" t="str">
        <f t="shared" si="3"/>
        <v>深圳尚米网络技术有限公司深圳尚米网络技术有限公司CPC</v>
      </c>
      <c r="Z199" t="e">
        <f>VLOOKUP(Y:Y,[1]Sheet1!N:N,1,0)</f>
        <v>#N/A</v>
      </c>
    </row>
    <row r="200" spans="1:26" hidden="1" x14ac:dyDescent="0.25">
      <c r="A200">
        <v>20230630</v>
      </c>
      <c r="B200">
        <v>42327250</v>
      </c>
      <c r="C200" t="s">
        <v>2704</v>
      </c>
      <c r="D200">
        <v>2172261</v>
      </c>
      <c r="E200" t="s">
        <v>2628</v>
      </c>
      <c r="F200" s="59">
        <v>167.65</v>
      </c>
      <c r="G200">
        <v>127.98</v>
      </c>
      <c r="H200" t="s">
        <v>2538</v>
      </c>
      <c r="I200" t="s">
        <v>2539</v>
      </c>
      <c r="J200" t="s">
        <v>292</v>
      </c>
      <c r="K200" t="s">
        <v>2321</v>
      </c>
      <c r="L200" t="s">
        <v>574</v>
      </c>
      <c r="M200" t="s">
        <v>2611</v>
      </c>
      <c r="N200" t="s">
        <v>2612</v>
      </c>
      <c r="O200" t="s">
        <v>2542</v>
      </c>
      <c r="P200" t="s">
        <v>2543</v>
      </c>
      <c r="Q200" t="s">
        <v>2544</v>
      </c>
      <c r="R200" t="s">
        <v>2613</v>
      </c>
      <c r="S200" t="s">
        <v>2546</v>
      </c>
      <c r="T200">
        <v>0</v>
      </c>
      <c r="U200" t="s">
        <v>2614</v>
      </c>
      <c r="V200" t="s">
        <v>2615</v>
      </c>
      <c r="W200" t="s">
        <v>2614</v>
      </c>
      <c r="X200" t="s">
        <v>2615</v>
      </c>
      <c r="Y200" t="str">
        <f t="shared" si="3"/>
        <v>广州荔湾品唯信息服务有限公司广州唯品会电子商务有限公司信息流</v>
      </c>
      <c r="Z200" t="e">
        <f>VLOOKUP(Y:Y,[1]Sheet1!N:N,1,0)</f>
        <v>#N/A</v>
      </c>
    </row>
    <row r="201" spans="1:26" hidden="1" x14ac:dyDescent="0.25">
      <c r="A201">
        <v>20230630</v>
      </c>
      <c r="B201">
        <v>42327274</v>
      </c>
      <c r="C201" t="s">
        <v>2791</v>
      </c>
      <c r="D201">
        <v>2172261</v>
      </c>
      <c r="E201" t="s">
        <v>2628</v>
      </c>
      <c r="F201" s="59">
        <v>11.06</v>
      </c>
      <c r="G201">
        <v>8.44</v>
      </c>
      <c r="H201" t="s">
        <v>2538</v>
      </c>
      <c r="I201" t="s">
        <v>2539</v>
      </c>
      <c r="J201" t="s">
        <v>292</v>
      </c>
      <c r="K201" t="s">
        <v>2321</v>
      </c>
      <c r="L201" t="s">
        <v>574</v>
      </c>
      <c r="M201" t="s">
        <v>2611</v>
      </c>
      <c r="N201" t="s">
        <v>2612</v>
      </c>
      <c r="O201" t="s">
        <v>2542</v>
      </c>
      <c r="P201" t="s">
        <v>2543</v>
      </c>
      <c r="Q201" t="s">
        <v>2544</v>
      </c>
      <c r="R201" t="s">
        <v>2613</v>
      </c>
      <c r="S201" t="s">
        <v>2546</v>
      </c>
      <c r="T201">
        <v>0</v>
      </c>
      <c r="U201" t="s">
        <v>2614</v>
      </c>
      <c r="V201" t="s">
        <v>2615</v>
      </c>
      <c r="W201" t="s">
        <v>2614</v>
      </c>
      <c r="X201" t="s">
        <v>2615</v>
      </c>
      <c r="Y201" t="str">
        <f t="shared" si="3"/>
        <v>广州荔湾品唯信息服务有限公司广州唯品会电子商务有限公司信息流</v>
      </c>
      <c r="Z201" t="e">
        <f>VLOOKUP(Y:Y,[1]Sheet1!N:N,1,0)</f>
        <v>#N/A</v>
      </c>
    </row>
    <row r="202" spans="1:26" hidden="1" x14ac:dyDescent="0.25">
      <c r="A202">
        <v>20230630</v>
      </c>
      <c r="B202">
        <v>47327817</v>
      </c>
      <c r="C202" t="s">
        <v>2718</v>
      </c>
      <c r="D202">
        <v>2185183</v>
      </c>
      <c r="E202" t="s">
        <v>2574</v>
      </c>
      <c r="F202" s="59">
        <v>301.08999999999997</v>
      </c>
      <c r="G202">
        <v>228.1</v>
      </c>
      <c r="H202" t="s">
        <v>2538</v>
      </c>
      <c r="I202" t="s">
        <v>2551</v>
      </c>
      <c r="J202" t="s">
        <v>2575</v>
      </c>
      <c r="K202" t="s">
        <v>2321</v>
      </c>
      <c r="L202" t="s">
        <v>2344</v>
      </c>
      <c r="M202" t="s">
        <v>2576</v>
      </c>
      <c r="O202" t="s">
        <v>2542</v>
      </c>
      <c r="P202" t="s">
        <v>2543</v>
      </c>
      <c r="Q202" t="s">
        <v>2544</v>
      </c>
      <c r="R202" t="s">
        <v>2577</v>
      </c>
      <c r="S202" t="s">
        <v>2546</v>
      </c>
      <c r="T202">
        <v>0</v>
      </c>
      <c r="U202" t="s">
        <v>838</v>
      </c>
      <c r="V202" t="s">
        <v>2578</v>
      </c>
      <c r="W202" t="s">
        <v>838</v>
      </c>
      <c r="X202" t="s">
        <v>2578</v>
      </c>
      <c r="Y202" t="str">
        <f t="shared" si="3"/>
        <v>北京微财科技有限公司-数媒重庆市黑卡小额贷款有限公司信息流</v>
      </c>
      <c r="Z202" t="e">
        <f>VLOOKUP(Y:Y,[1]Sheet1!N:N,1,0)</f>
        <v>#N/A</v>
      </c>
    </row>
    <row r="203" spans="1:26" hidden="1" x14ac:dyDescent="0.25">
      <c r="A203">
        <v>20230630</v>
      </c>
      <c r="B203">
        <v>29768594</v>
      </c>
      <c r="C203" t="s">
        <v>2792</v>
      </c>
      <c r="D203">
        <v>2130054</v>
      </c>
      <c r="E203" t="s">
        <v>2558</v>
      </c>
      <c r="F203" s="59">
        <v>10118.36</v>
      </c>
      <c r="G203">
        <v>8192.77</v>
      </c>
      <c r="H203" t="s">
        <v>2559</v>
      </c>
      <c r="I203" t="s">
        <v>2560</v>
      </c>
      <c r="J203" t="s">
        <v>2350</v>
      </c>
      <c r="K203" t="s">
        <v>711</v>
      </c>
      <c r="L203" t="s">
        <v>2350</v>
      </c>
      <c r="M203" t="s">
        <v>2561</v>
      </c>
      <c r="N203" t="s">
        <v>2562</v>
      </c>
      <c r="O203" t="s">
        <v>2542</v>
      </c>
      <c r="P203" t="s">
        <v>2543</v>
      </c>
      <c r="Q203" t="s">
        <v>2544</v>
      </c>
      <c r="R203" t="s">
        <v>2563</v>
      </c>
      <c r="S203" t="s">
        <v>2546</v>
      </c>
      <c r="T203">
        <v>36885.186000000002</v>
      </c>
      <c r="U203" t="s">
        <v>1891</v>
      </c>
      <c r="V203" t="s">
        <v>2564</v>
      </c>
      <c r="W203" t="s">
        <v>1891</v>
      </c>
      <c r="X203" t="s">
        <v>2564</v>
      </c>
      <c r="Y203" t="str">
        <f t="shared" si="3"/>
        <v>深圳尚米网络技术有限公司深圳尚米网络技术有限公司CPC</v>
      </c>
      <c r="Z203" t="e">
        <f>VLOOKUP(Y:Y,[1]Sheet1!N:N,1,0)</f>
        <v>#N/A</v>
      </c>
    </row>
    <row r="204" spans="1:26" hidden="1" x14ac:dyDescent="0.25">
      <c r="A204">
        <v>20230630</v>
      </c>
      <c r="B204">
        <v>47799554</v>
      </c>
      <c r="C204" t="s">
        <v>2793</v>
      </c>
      <c r="D204">
        <v>2159765</v>
      </c>
      <c r="E204" t="s">
        <v>2568</v>
      </c>
      <c r="F204" s="59">
        <v>231.5</v>
      </c>
      <c r="G204">
        <v>176.72</v>
      </c>
      <c r="H204" t="s">
        <v>2538</v>
      </c>
      <c r="I204" t="s">
        <v>2551</v>
      </c>
      <c r="J204" t="s">
        <v>2375</v>
      </c>
      <c r="K204" t="s">
        <v>2321</v>
      </c>
      <c r="L204" t="s">
        <v>2277</v>
      </c>
      <c r="M204" t="s">
        <v>2569</v>
      </c>
      <c r="O204" t="s">
        <v>2542</v>
      </c>
      <c r="P204" t="s">
        <v>2543</v>
      </c>
      <c r="Q204" t="s">
        <v>2544</v>
      </c>
      <c r="R204" t="s">
        <v>2570</v>
      </c>
      <c r="S204" t="s">
        <v>2546</v>
      </c>
      <c r="T204">
        <v>0</v>
      </c>
      <c r="U204" t="s">
        <v>2571</v>
      </c>
      <c r="V204" t="s">
        <v>2572</v>
      </c>
      <c r="W204" t="s">
        <v>2571</v>
      </c>
      <c r="X204" t="s">
        <v>2572</v>
      </c>
      <c r="Y204" t="str">
        <f t="shared" si="3"/>
        <v>酷得少年（天津）文化传播有限公司-1北京酷得少年科技有限公司信息流</v>
      </c>
      <c r="Z204" t="e">
        <f>VLOOKUP(Y:Y,[1]Sheet1!N:N,1,0)</f>
        <v>#N/A</v>
      </c>
    </row>
    <row r="205" spans="1:26" hidden="1" x14ac:dyDescent="0.25">
      <c r="A205">
        <v>20230630</v>
      </c>
      <c r="B205">
        <v>47953348</v>
      </c>
      <c r="C205" t="s">
        <v>2607</v>
      </c>
      <c r="D205">
        <v>2189969</v>
      </c>
      <c r="E205" t="s">
        <v>2608</v>
      </c>
      <c r="F205" s="59">
        <v>123.09</v>
      </c>
      <c r="G205">
        <v>87.92</v>
      </c>
      <c r="H205" t="s">
        <v>2538</v>
      </c>
      <c r="I205" t="s">
        <v>2539</v>
      </c>
      <c r="J205" t="s">
        <v>2332</v>
      </c>
      <c r="K205" t="s">
        <v>2321</v>
      </c>
      <c r="L205" t="s">
        <v>2333</v>
      </c>
      <c r="M205" t="s">
        <v>2552</v>
      </c>
      <c r="N205" t="s">
        <v>2553</v>
      </c>
      <c r="O205" t="s">
        <v>2542</v>
      </c>
      <c r="P205" t="s">
        <v>2543</v>
      </c>
      <c r="Q205" t="s">
        <v>2544</v>
      </c>
      <c r="R205" t="s">
        <v>2554</v>
      </c>
      <c r="S205" t="s">
        <v>2546</v>
      </c>
      <c r="T205">
        <v>0</v>
      </c>
      <c r="U205" t="s">
        <v>2555</v>
      </c>
      <c r="V205" t="s">
        <v>2556</v>
      </c>
      <c r="W205" t="s">
        <v>2555</v>
      </c>
      <c r="X205" t="s">
        <v>2556</v>
      </c>
      <c r="Y205" t="str">
        <f t="shared" si="3"/>
        <v>北京爱奇艺科技有限公司-百度北京爱奇艺科技有限公司信息流</v>
      </c>
      <c r="Z205" t="e">
        <f>VLOOKUP(Y:Y,[1]Sheet1!N:N,1,0)</f>
        <v>#N/A</v>
      </c>
    </row>
    <row r="206" spans="1:26" hidden="1" x14ac:dyDescent="0.25">
      <c r="A206">
        <v>20230630</v>
      </c>
      <c r="B206">
        <v>47798422</v>
      </c>
      <c r="C206" t="s">
        <v>2794</v>
      </c>
      <c r="D206">
        <v>2169384</v>
      </c>
      <c r="E206" t="s">
        <v>2633</v>
      </c>
      <c r="F206" s="59">
        <v>2396.31</v>
      </c>
      <c r="G206">
        <v>1775.05</v>
      </c>
      <c r="H206" t="s">
        <v>2538</v>
      </c>
      <c r="I206" t="s">
        <v>2551</v>
      </c>
      <c r="J206" t="s">
        <v>296</v>
      </c>
      <c r="K206" t="s">
        <v>2321</v>
      </c>
      <c r="L206" t="s">
        <v>2334</v>
      </c>
      <c r="M206" t="s">
        <v>2634</v>
      </c>
      <c r="N206" t="s">
        <v>2635</v>
      </c>
      <c r="O206" t="s">
        <v>2542</v>
      </c>
      <c r="P206" t="s">
        <v>2543</v>
      </c>
      <c r="Q206" t="s">
        <v>2544</v>
      </c>
      <c r="R206" t="s">
        <v>2636</v>
      </c>
      <c r="S206" t="s">
        <v>2546</v>
      </c>
      <c r="T206">
        <v>0</v>
      </c>
      <c r="U206" t="s">
        <v>2584</v>
      </c>
      <c r="V206" t="s">
        <v>2637</v>
      </c>
      <c r="W206" t="s">
        <v>2584</v>
      </c>
      <c r="X206" t="s">
        <v>2637</v>
      </c>
      <c r="Y206" t="str">
        <f t="shared" si="3"/>
        <v>湖北车智汇传媒有限公司北京车之家信息技术有限公司信息流</v>
      </c>
      <c r="Z206" t="e">
        <f>VLOOKUP(Y:Y,[1]Sheet1!N:N,1,0)</f>
        <v>#N/A</v>
      </c>
    </row>
    <row r="207" spans="1:26" hidden="1" x14ac:dyDescent="0.25">
      <c r="A207">
        <v>20230630</v>
      </c>
      <c r="B207">
        <v>40182529</v>
      </c>
      <c r="C207" t="s">
        <v>2795</v>
      </c>
      <c r="D207">
        <v>2130054</v>
      </c>
      <c r="E207" t="s">
        <v>2558</v>
      </c>
      <c r="F207" s="59">
        <v>2276.4499999999998</v>
      </c>
      <c r="G207">
        <v>1843.18</v>
      </c>
      <c r="H207" t="s">
        <v>2559</v>
      </c>
      <c r="I207" t="s">
        <v>2560</v>
      </c>
      <c r="J207" t="s">
        <v>2350</v>
      </c>
      <c r="K207" t="s">
        <v>711</v>
      </c>
      <c r="L207" t="s">
        <v>2350</v>
      </c>
      <c r="M207" t="s">
        <v>2561</v>
      </c>
      <c r="N207" t="s">
        <v>2562</v>
      </c>
      <c r="O207" t="s">
        <v>2542</v>
      </c>
      <c r="P207" t="s">
        <v>2543</v>
      </c>
      <c r="Q207" t="s">
        <v>2544</v>
      </c>
      <c r="R207" t="s">
        <v>2563</v>
      </c>
      <c r="S207" t="s">
        <v>2546</v>
      </c>
      <c r="T207">
        <v>7552.1710000000003</v>
      </c>
      <c r="U207" t="s">
        <v>1891</v>
      </c>
      <c r="V207" t="s">
        <v>2564</v>
      </c>
      <c r="W207" t="s">
        <v>1891</v>
      </c>
      <c r="X207" t="s">
        <v>2564</v>
      </c>
      <c r="Y207" t="str">
        <f t="shared" si="3"/>
        <v>深圳尚米网络技术有限公司深圳尚米网络技术有限公司CPC</v>
      </c>
      <c r="Z207" t="e">
        <f>VLOOKUP(Y:Y,[1]Sheet1!N:N,1,0)</f>
        <v>#N/A</v>
      </c>
    </row>
    <row r="208" spans="1:26" hidden="1" x14ac:dyDescent="0.25">
      <c r="A208">
        <v>20230630</v>
      </c>
      <c r="B208">
        <v>44739351</v>
      </c>
      <c r="C208" t="s">
        <v>2731</v>
      </c>
      <c r="D208">
        <v>2118167</v>
      </c>
      <c r="E208" t="s">
        <v>2592</v>
      </c>
      <c r="F208" s="59">
        <v>148.68</v>
      </c>
      <c r="G208">
        <v>0</v>
      </c>
      <c r="H208" t="s">
        <v>2538</v>
      </c>
      <c r="I208" t="s">
        <v>2551</v>
      </c>
      <c r="J208" t="s">
        <v>554</v>
      </c>
      <c r="K208" t="s">
        <v>2321</v>
      </c>
      <c r="L208" t="s">
        <v>2370</v>
      </c>
      <c r="M208" t="s">
        <v>2593</v>
      </c>
      <c r="N208" t="s">
        <v>2594</v>
      </c>
      <c r="O208" t="s">
        <v>2542</v>
      </c>
      <c r="P208" t="s">
        <v>2543</v>
      </c>
      <c r="Q208" t="s">
        <v>2544</v>
      </c>
      <c r="R208" t="s">
        <v>2595</v>
      </c>
      <c r="S208" t="s">
        <v>2546</v>
      </c>
      <c r="T208">
        <v>0</v>
      </c>
      <c r="U208" t="s">
        <v>2555</v>
      </c>
      <c r="V208" t="s">
        <v>2596</v>
      </c>
      <c r="W208" t="s">
        <v>2555</v>
      </c>
      <c r="X208" t="s">
        <v>2596</v>
      </c>
      <c r="Y208" t="str">
        <f t="shared" si="3"/>
        <v>薯一薯二文化传媒（上海）有限公司行吟信息科技(上海)有限公司信息流</v>
      </c>
      <c r="Z208" t="e">
        <f>VLOOKUP(Y:Y,[1]Sheet1!N:N,1,0)</f>
        <v>#N/A</v>
      </c>
    </row>
    <row r="209" spans="1:26" hidden="1" x14ac:dyDescent="0.25">
      <c r="A209">
        <v>20230630</v>
      </c>
      <c r="B209">
        <v>47328039</v>
      </c>
      <c r="C209" t="s">
        <v>2573</v>
      </c>
      <c r="D209">
        <v>2185183</v>
      </c>
      <c r="E209" t="s">
        <v>2574</v>
      </c>
      <c r="F209" s="59">
        <v>475.92</v>
      </c>
      <c r="G209">
        <v>360.55</v>
      </c>
      <c r="H209" t="s">
        <v>2538</v>
      </c>
      <c r="I209" t="s">
        <v>2551</v>
      </c>
      <c r="J209" t="s">
        <v>2575</v>
      </c>
      <c r="K209" t="s">
        <v>2321</v>
      </c>
      <c r="L209" t="s">
        <v>2344</v>
      </c>
      <c r="M209" t="s">
        <v>2576</v>
      </c>
      <c r="O209" t="s">
        <v>2542</v>
      </c>
      <c r="P209" t="s">
        <v>2543</v>
      </c>
      <c r="Q209" t="s">
        <v>2544</v>
      </c>
      <c r="R209" t="s">
        <v>2577</v>
      </c>
      <c r="S209" t="s">
        <v>2546</v>
      </c>
      <c r="T209">
        <v>0</v>
      </c>
      <c r="U209" t="s">
        <v>838</v>
      </c>
      <c r="V209" t="s">
        <v>2578</v>
      </c>
      <c r="W209" t="s">
        <v>838</v>
      </c>
      <c r="X209" t="s">
        <v>2578</v>
      </c>
      <c r="Y209" t="str">
        <f t="shared" si="3"/>
        <v>北京微财科技有限公司-数媒重庆市黑卡小额贷款有限公司信息流</v>
      </c>
      <c r="Z209" t="e">
        <f>VLOOKUP(Y:Y,[1]Sheet1!N:N,1,0)</f>
        <v>#N/A</v>
      </c>
    </row>
    <row r="210" spans="1:26" hidden="1" x14ac:dyDescent="0.25">
      <c r="A210">
        <v>20230630</v>
      </c>
      <c r="B210">
        <v>48236277</v>
      </c>
      <c r="C210" t="s">
        <v>2762</v>
      </c>
      <c r="D210">
        <v>2118167</v>
      </c>
      <c r="E210" t="s">
        <v>2592</v>
      </c>
      <c r="F210" s="59">
        <v>391.81</v>
      </c>
      <c r="G210">
        <v>0</v>
      </c>
      <c r="H210" t="s">
        <v>2538</v>
      </c>
      <c r="I210" t="s">
        <v>2539</v>
      </c>
      <c r="J210" t="s">
        <v>554</v>
      </c>
      <c r="K210" t="s">
        <v>2321</v>
      </c>
      <c r="L210" t="s">
        <v>2370</v>
      </c>
      <c r="M210" t="s">
        <v>2593</v>
      </c>
      <c r="N210" t="s">
        <v>2594</v>
      </c>
      <c r="O210" t="s">
        <v>2542</v>
      </c>
      <c r="P210" t="s">
        <v>2543</v>
      </c>
      <c r="Q210" t="s">
        <v>2544</v>
      </c>
      <c r="R210" t="s">
        <v>2595</v>
      </c>
      <c r="S210" t="s">
        <v>2546</v>
      </c>
      <c r="T210">
        <v>0</v>
      </c>
      <c r="U210" t="s">
        <v>2555</v>
      </c>
      <c r="V210" t="s">
        <v>2596</v>
      </c>
      <c r="W210" t="s">
        <v>2555</v>
      </c>
      <c r="X210" t="s">
        <v>2596</v>
      </c>
      <c r="Y210" t="str">
        <f t="shared" si="3"/>
        <v>薯一薯二文化传媒（上海）有限公司行吟信息科技(上海)有限公司信息流</v>
      </c>
      <c r="Z210" t="e">
        <f>VLOOKUP(Y:Y,[1]Sheet1!N:N,1,0)</f>
        <v>#N/A</v>
      </c>
    </row>
    <row r="211" spans="1:26" hidden="1" x14ac:dyDescent="0.25">
      <c r="A211">
        <v>20230630</v>
      </c>
      <c r="B211">
        <v>48413698</v>
      </c>
      <c r="C211" t="s">
        <v>2786</v>
      </c>
      <c r="D211">
        <v>2118167</v>
      </c>
      <c r="E211" t="s">
        <v>2592</v>
      </c>
      <c r="F211" s="59">
        <v>1.8</v>
      </c>
      <c r="G211">
        <v>0</v>
      </c>
      <c r="H211" t="s">
        <v>2538</v>
      </c>
      <c r="I211" t="s">
        <v>2539</v>
      </c>
      <c r="J211" t="s">
        <v>554</v>
      </c>
      <c r="K211" t="s">
        <v>2321</v>
      </c>
      <c r="L211" t="s">
        <v>2370</v>
      </c>
      <c r="M211" t="s">
        <v>2593</v>
      </c>
      <c r="N211" t="s">
        <v>2594</v>
      </c>
      <c r="O211" t="s">
        <v>2542</v>
      </c>
      <c r="P211" t="s">
        <v>2543</v>
      </c>
      <c r="Q211" t="s">
        <v>2544</v>
      </c>
      <c r="R211" t="s">
        <v>2595</v>
      </c>
      <c r="S211" t="s">
        <v>2546</v>
      </c>
      <c r="T211">
        <v>0</v>
      </c>
      <c r="U211" t="s">
        <v>2555</v>
      </c>
      <c r="V211" t="s">
        <v>2596</v>
      </c>
      <c r="W211" t="s">
        <v>2555</v>
      </c>
      <c r="X211" t="s">
        <v>2596</v>
      </c>
      <c r="Y211" t="str">
        <f t="shared" si="3"/>
        <v>薯一薯二文化传媒（上海）有限公司行吟信息科技(上海)有限公司信息流</v>
      </c>
      <c r="Z211" t="e">
        <f>VLOOKUP(Y:Y,[1]Sheet1!N:N,1,0)</f>
        <v>#N/A</v>
      </c>
    </row>
    <row r="212" spans="1:26" hidden="1" x14ac:dyDescent="0.25">
      <c r="A212">
        <v>20230630</v>
      </c>
      <c r="B212">
        <v>48413812</v>
      </c>
      <c r="C212" t="s">
        <v>2723</v>
      </c>
      <c r="D212">
        <v>2118167</v>
      </c>
      <c r="E212" t="s">
        <v>2592</v>
      </c>
      <c r="F212" s="59">
        <v>4.4000000000000004</v>
      </c>
      <c r="G212">
        <v>0</v>
      </c>
      <c r="H212" t="s">
        <v>2538</v>
      </c>
      <c r="I212" t="s">
        <v>2551</v>
      </c>
      <c r="J212" t="s">
        <v>554</v>
      </c>
      <c r="K212" t="s">
        <v>2321</v>
      </c>
      <c r="L212" t="s">
        <v>2370</v>
      </c>
      <c r="M212" t="s">
        <v>2593</v>
      </c>
      <c r="N212" t="s">
        <v>2594</v>
      </c>
      <c r="O212" t="s">
        <v>2542</v>
      </c>
      <c r="P212" t="s">
        <v>2543</v>
      </c>
      <c r="Q212" t="s">
        <v>2544</v>
      </c>
      <c r="R212" t="s">
        <v>2595</v>
      </c>
      <c r="S212" t="s">
        <v>2546</v>
      </c>
      <c r="T212">
        <v>0</v>
      </c>
      <c r="U212" t="s">
        <v>2555</v>
      </c>
      <c r="V212" t="s">
        <v>2596</v>
      </c>
      <c r="W212" t="s">
        <v>2555</v>
      </c>
      <c r="X212" t="s">
        <v>2596</v>
      </c>
      <c r="Y212" t="str">
        <f t="shared" si="3"/>
        <v>薯一薯二文化传媒（上海）有限公司行吟信息科技(上海)有限公司信息流</v>
      </c>
      <c r="Z212" t="e">
        <f>VLOOKUP(Y:Y,[1]Sheet1!N:N,1,0)</f>
        <v>#N/A</v>
      </c>
    </row>
    <row r="213" spans="1:26" hidden="1" x14ac:dyDescent="0.25">
      <c r="A213">
        <v>20230630</v>
      </c>
      <c r="B213">
        <v>27382568</v>
      </c>
      <c r="C213" t="s">
        <v>2796</v>
      </c>
      <c r="D213">
        <v>2172257</v>
      </c>
      <c r="E213" t="s">
        <v>2610</v>
      </c>
      <c r="F213" s="59">
        <v>5019.18</v>
      </c>
      <c r="G213">
        <v>3983.38</v>
      </c>
      <c r="H213" t="s">
        <v>2559</v>
      </c>
      <c r="I213" t="s">
        <v>2560</v>
      </c>
      <c r="J213" t="s">
        <v>292</v>
      </c>
      <c r="K213" t="s">
        <v>711</v>
      </c>
      <c r="L213" t="s">
        <v>574</v>
      </c>
      <c r="M213" t="s">
        <v>2611</v>
      </c>
      <c r="N213" t="s">
        <v>2612</v>
      </c>
      <c r="O213" t="s">
        <v>2542</v>
      </c>
      <c r="P213" t="s">
        <v>2543</v>
      </c>
      <c r="Q213" t="s">
        <v>2544</v>
      </c>
      <c r="R213" t="s">
        <v>2613</v>
      </c>
      <c r="S213" t="s">
        <v>2546</v>
      </c>
      <c r="T213">
        <v>117023.69899999999</v>
      </c>
      <c r="U213" t="s">
        <v>2614</v>
      </c>
      <c r="V213" t="s">
        <v>2615</v>
      </c>
      <c r="W213" t="s">
        <v>2614</v>
      </c>
      <c r="X213" t="s">
        <v>2615</v>
      </c>
      <c r="Y213" t="str">
        <f t="shared" si="3"/>
        <v>广州荔湾品唯信息服务有限公司广州唯品会电子商务有限公司CPC</v>
      </c>
      <c r="Z213" t="e">
        <f>VLOOKUP(Y:Y,[1]Sheet1!N:N,1,0)</f>
        <v>#N/A</v>
      </c>
    </row>
    <row r="214" spans="1:26" hidden="1" x14ac:dyDescent="0.25">
      <c r="A214">
        <v>20230630</v>
      </c>
      <c r="B214">
        <v>44739316</v>
      </c>
      <c r="C214" t="s">
        <v>2620</v>
      </c>
      <c r="D214">
        <v>2118167</v>
      </c>
      <c r="E214" t="s">
        <v>2592</v>
      </c>
      <c r="F214" s="59">
        <v>107.22</v>
      </c>
      <c r="G214">
        <v>0</v>
      </c>
      <c r="H214" t="s">
        <v>2538</v>
      </c>
      <c r="I214" t="s">
        <v>2551</v>
      </c>
      <c r="J214" t="s">
        <v>554</v>
      </c>
      <c r="K214" t="s">
        <v>2321</v>
      </c>
      <c r="L214" t="s">
        <v>2370</v>
      </c>
      <c r="M214" t="s">
        <v>2593</v>
      </c>
      <c r="N214" t="s">
        <v>2594</v>
      </c>
      <c r="O214" t="s">
        <v>2542</v>
      </c>
      <c r="P214" t="s">
        <v>2543</v>
      </c>
      <c r="Q214" t="s">
        <v>2544</v>
      </c>
      <c r="R214" t="s">
        <v>2595</v>
      </c>
      <c r="S214" t="s">
        <v>2546</v>
      </c>
      <c r="T214">
        <v>0</v>
      </c>
      <c r="U214" t="s">
        <v>2555</v>
      </c>
      <c r="V214" t="s">
        <v>2596</v>
      </c>
      <c r="W214" t="s">
        <v>2555</v>
      </c>
      <c r="X214" t="s">
        <v>2596</v>
      </c>
      <c r="Y214" t="str">
        <f t="shared" si="3"/>
        <v>薯一薯二文化传媒（上海）有限公司行吟信息科技(上海)有限公司信息流</v>
      </c>
      <c r="Z214" t="e">
        <f>VLOOKUP(Y:Y,[1]Sheet1!N:N,1,0)</f>
        <v>#N/A</v>
      </c>
    </row>
    <row r="215" spans="1:26" hidden="1" x14ac:dyDescent="0.25">
      <c r="A215">
        <v>20230630</v>
      </c>
      <c r="B215">
        <v>47327867</v>
      </c>
      <c r="C215" t="s">
        <v>2682</v>
      </c>
      <c r="D215">
        <v>2185183</v>
      </c>
      <c r="E215" t="s">
        <v>2574</v>
      </c>
      <c r="F215" s="59">
        <v>214.61</v>
      </c>
      <c r="G215">
        <v>162.58000000000001</v>
      </c>
      <c r="H215" t="s">
        <v>2538</v>
      </c>
      <c r="I215" t="s">
        <v>2551</v>
      </c>
      <c r="J215" t="s">
        <v>2575</v>
      </c>
      <c r="K215" t="s">
        <v>2321</v>
      </c>
      <c r="L215" t="s">
        <v>2344</v>
      </c>
      <c r="M215" t="s">
        <v>2576</v>
      </c>
      <c r="O215" t="s">
        <v>2542</v>
      </c>
      <c r="P215" t="s">
        <v>2543</v>
      </c>
      <c r="Q215" t="s">
        <v>2544</v>
      </c>
      <c r="R215" t="s">
        <v>2577</v>
      </c>
      <c r="S215" t="s">
        <v>2546</v>
      </c>
      <c r="T215">
        <v>0</v>
      </c>
      <c r="U215" t="s">
        <v>838</v>
      </c>
      <c r="V215" t="s">
        <v>2578</v>
      </c>
      <c r="W215" t="s">
        <v>838</v>
      </c>
      <c r="X215" t="s">
        <v>2578</v>
      </c>
      <c r="Y215" t="str">
        <f t="shared" si="3"/>
        <v>北京微财科技有限公司-数媒重庆市黑卡小额贷款有限公司信息流</v>
      </c>
      <c r="Z215" t="e">
        <f>VLOOKUP(Y:Y,[1]Sheet1!N:N,1,0)</f>
        <v>#N/A</v>
      </c>
    </row>
    <row r="216" spans="1:26" hidden="1" x14ac:dyDescent="0.25">
      <c r="A216">
        <v>20230630</v>
      </c>
      <c r="B216">
        <v>47799575</v>
      </c>
      <c r="C216" t="s">
        <v>2797</v>
      </c>
      <c r="D216">
        <v>2159765</v>
      </c>
      <c r="E216" t="s">
        <v>2568</v>
      </c>
      <c r="F216" s="59">
        <v>8.74</v>
      </c>
      <c r="G216">
        <v>6.67</v>
      </c>
      <c r="H216" t="s">
        <v>2538</v>
      </c>
      <c r="I216" t="s">
        <v>2551</v>
      </c>
      <c r="J216" t="s">
        <v>2375</v>
      </c>
      <c r="K216" t="s">
        <v>2321</v>
      </c>
      <c r="L216" t="s">
        <v>2277</v>
      </c>
      <c r="M216" t="s">
        <v>2569</v>
      </c>
      <c r="O216" t="s">
        <v>2542</v>
      </c>
      <c r="P216" t="s">
        <v>2543</v>
      </c>
      <c r="Q216" t="s">
        <v>2544</v>
      </c>
      <c r="R216" t="s">
        <v>2570</v>
      </c>
      <c r="S216" t="s">
        <v>2546</v>
      </c>
      <c r="T216">
        <v>0</v>
      </c>
      <c r="U216" t="s">
        <v>2571</v>
      </c>
      <c r="V216" t="s">
        <v>2572</v>
      </c>
      <c r="W216" t="s">
        <v>2571</v>
      </c>
      <c r="X216" t="s">
        <v>2572</v>
      </c>
      <c r="Y216" t="str">
        <f t="shared" si="3"/>
        <v>酷得少年（天津）文化传播有限公司-1北京酷得少年科技有限公司信息流</v>
      </c>
      <c r="Z216" t="e">
        <f>VLOOKUP(Y:Y,[1]Sheet1!N:N,1,0)</f>
        <v>#N/A</v>
      </c>
    </row>
    <row r="217" spans="1:26" hidden="1" x14ac:dyDescent="0.25">
      <c r="A217">
        <v>20230630</v>
      </c>
      <c r="B217">
        <v>48413778</v>
      </c>
      <c r="C217" t="s">
        <v>2626</v>
      </c>
      <c r="D217">
        <v>2118167</v>
      </c>
      <c r="E217" t="s">
        <v>2592</v>
      </c>
      <c r="F217" s="59">
        <v>42.48</v>
      </c>
      <c r="G217">
        <v>0</v>
      </c>
      <c r="H217" t="s">
        <v>2538</v>
      </c>
      <c r="I217" t="s">
        <v>2539</v>
      </c>
      <c r="J217" t="s">
        <v>554</v>
      </c>
      <c r="K217" t="s">
        <v>2321</v>
      </c>
      <c r="L217" t="s">
        <v>2370</v>
      </c>
      <c r="M217" t="s">
        <v>2593</v>
      </c>
      <c r="N217" t="s">
        <v>2594</v>
      </c>
      <c r="O217" t="s">
        <v>2542</v>
      </c>
      <c r="P217" t="s">
        <v>2543</v>
      </c>
      <c r="Q217" t="s">
        <v>2544</v>
      </c>
      <c r="R217" t="s">
        <v>2595</v>
      </c>
      <c r="S217" t="s">
        <v>2546</v>
      </c>
      <c r="T217">
        <v>0</v>
      </c>
      <c r="U217" t="s">
        <v>2555</v>
      </c>
      <c r="V217" t="s">
        <v>2596</v>
      </c>
      <c r="W217" t="s">
        <v>2555</v>
      </c>
      <c r="X217" t="s">
        <v>2596</v>
      </c>
      <c r="Y217" t="str">
        <f t="shared" si="3"/>
        <v>薯一薯二文化传媒（上海）有限公司行吟信息科技(上海)有限公司信息流</v>
      </c>
      <c r="Z217" t="e">
        <f>VLOOKUP(Y:Y,[1]Sheet1!N:N,1,0)</f>
        <v>#N/A</v>
      </c>
    </row>
    <row r="218" spans="1:26" hidden="1" x14ac:dyDescent="0.25">
      <c r="A218">
        <v>20230630</v>
      </c>
      <c r="B218">
        <v>40728875</v>
      </c>
      <c r="C218" t="s">
        <v>2675</v>
      </c>
      <c r="D218">
        <v>2118167</v>
      </c>
      <c r="E218" t="s">
        <v>2592</v>
      </c>
      <c r="F218" s="59">
        <v>592.46</v>
      </c>
      <c r="G218">
        <v>0</v>
      </c>
      <c r="H218" t="s">
        <v>2538</v>
      </c>
      <c r="I218" t="s">
        <v>2551</v>
      </c>
      <c r="J218" t="s">
        <v>554</v>
      </c>
      <c r="K218" t="s">
        <v>2321</v>
      </c>
      <c r="L218" t="s">
        <v>2370</v>
      </c>
      <c r="M218" t="s">
        <v>2593</v>
      </c>
      <c r="N218" t="s">
        <v>2594</v>
      </c>
      <c r="O218" t="s">
        <v>2542</v>
      </c>
      <c r="P218" t="s">
        <v>2543</v>
      </c>
      <c r="Q218" t="s">
        <v>2544</v>
      </c>
      <c r="R218" t="s">
        <v>2595</v>
      </c>
      <c r="S218" t="s">
        <v>2546</v>
      </c>
      <c r="T218">
        <v>0</v>
      </c>
      <c r="U218" t="s">
        <v>2555</v>
      </c>
      <c r="V218" t="s">
        <v>2596</v>
      </c>
      <c r="W218" t="s">
        <v>2555</v>
      </c>
      <c r="X218" t="s">
        <v>2596</v>
      </c>
      <c r="Y218" t="str">
        <f t="shared" si="3"/>
        <v>薯一薯二文化传媒（上海）有限公司行吟信息科技(上海)有限公司信息流</v>
      </c>
      <c r="Z218" t="e">
        <f>VLOOKUP(Y:Y,[1]Sheet1!N:N,1,0)</f>
        <v>#N/A</v>
      </c>
    </row>
    <row r="219" spans="1:26" hidden="1" x14ac:dyDescent="0.25">
      <c r="A219">
        <v>20230630</v>
      </c>
      <c r="B219">
        <v>42014357</v>
      </c>
      <c r="C219" t="s">
        <v>2798</v>
      </c>
      <c r="D219">
        <v>2142924</v>
      </c>
      <c r="E219" t="s">
        <v>2716</v>
      </c>
      <c r="F219" s="59">
        <v>601.29999999999995</v>
      </c>
      <c r="G219">
        <v>601.29999999999995</v>
      </c>
      <c r="H219" t="s">
        <v>2559</v>
      </c>
      <c r="I219" t="s">
        <v>2560</v>
      </c>
      <c r="J219" t="s">
        <v>392</v>
      </c>
      <c r="K219" t="s">
        <v>711</v>
      </c>
      <c r="L219" t="s">
        <v>392</v>
      </c>
      <c r="M219" t="s">
        <v>2641</v>
      </c>
      <c r="N219" t="s">
        <v>2642</v>
      </c>
      <c r="O219" t="s">
        <v>2542</v>
      </c>
      <c r="P219" t="s">
        <v>2543</v>
      </c>
      <c r="Q219" t="s">
        <v>2544</v>
      </c>
      <c r="R219" t="s">
        <v>2643</v>
      </c>
      <c r="S219" t="s">
        <v>2546</v>
      </c>
      <c r="T219">
        <v>9739.06</v>
      </c>
      <c r="U219" t="s">
        <v>838</v>
      </c>
      <c r="V219" t="s">
        <v>2578</v>
      </c>
      <c r="W219" t="s">
        <v>838</v>
      </c>
      <c r="X219" t="s">
        <v>2548</v>
      </c>
      <c r="Y219" t="str">
        <f t="shared" si="3"/>
        <v>福州三六零网络小额贷款有限公司福州三六零网络小额贷款有限公司CPC</v>
      </c>
      <c r="Z219" t="e">
        <f>VLOOKUP(Y:Y,[1]Sheet1!N:N,1,0)</f>
        <v>#N/A</v>
      </c>
    </row>
    <row r="220" spans="1:26" hidden="1" x14ac:dyDescent="0.25">
      <c r="A220">
        <v>20230630</v>
      </c>
      <c r="B220">
        <v>42327274</v>
      </c>
      <c r="C220" t="s">
        <v>2791</v>
      </c>
      <c r="D220">
        <v>2172261</v>
      </c>
      <c r="E220" t="s">
        <v>2628</v>
      </c>
      <c r="F220" s="59">
        <v>99.41</v>
      </c>
      <c r="G220">
        <v>75.89</v>
      </c>
      <c r="H220" t="s">
        <v>2538</v>
      </c>
      <c r="I220" t="s">
        <v>2551</v>
      </c>
      <c r="J220" t="s">
        <v>292</v>
      </c>
      <c r="K220" t="s">
        <v>2321</v>
      </c>
      <c r="L220" t="s">
        <v>574</v>
      </c>
      <c r="M220" t="s">
        <v>2611</v>
      </c>
      <c r="N220" t="s">
        <v>2612</v>
      </c>
      <c r="O220" t="s">
        <v>2542</v>
      </c>
      <c r="P220" t="s">
        <v>2543</v>
      </c>
      <c r="Q220" t="s">
        <v>2544</v>
      </c>
      <c r="R220" t="s">
        <v>2613</v>
      </c>
      <c r="S220" t="s">
        <v>2546</v>
      </c>
      <c r="T220">
        <v>0</v>
      </c>
      <c r="U220" t="s">
        <v>2614</v>
      </c>
      <c r="V220" t="s">
        <v>2615</v>
      </c>
      <c r="W220" t="s">
        <v>2614</v>
      </c>
      <c r="X220" t="s">
        <v>2615</v>
      </c>
      <c r="Y220" t="str">
        <f t="shared" si="3"/>
        <v>广州荔湾品唯信息服务有限公司广州唯品会电子商务有限公司信息流</v>
      </c>
      <c r="Z220" t="e">
        <f>VLOOKUP(Y:Y,[1]Sheet1!N:N,1,0)</f>
        <v>#N/A</v>
      </c>
    </row>
    <row r="221" spans="1:26" hidden="1" x14ac:dyDescent="0.25">
      <c r="A221">
        <v>20230630</v>
      </c>
      <c r="B221">
        <v>45258654</v>
      </c>
      <c r="C221" t="s">
        <v>2653</v>
      </c>
      <c r="D221">
        <v>2118167</v>
      </c>
      <c r="E221" t="s">
        <v>2592</v>
      </c>
      <c r="F221" s="59">
        <v>772</v>
      </c>
      <c r="G221">
        <v>0</v>
      </c>
      <c r="H221" t="s">
        <v>2538</v>
      </c>
      <c r="I221" t="s">
        <v>2539</v>
      </c>
      <c r="J221" t="s">
        <v>554</v>
      </c>
      <c r="K221" t="s">
        <v>2321</v>
      </c>
      <c r="L221" t="s">
        <v>2370</v>
      </c>
      <c r="M221" t="s">
        <v>2593</v>
      </c>
      <c r="N221" t="s">
        <v>2594</v>
      </c>
      <c r="O221" t="s">
        <v>2542</v>
      </c>
      <c r="P221" t="s">
        <v>2543</v>
      </c>
      <c r="Q221" t="s">
        <v>2544</v>
      </c>
      <c r="R221" t="s">
        <v>2595</v>
      </c>
      <c r="S221" t="s">
        <v>2546</v>
      </c>
      <c r="T221">
        <v>0</v>
      </c>
      <c r="U221" t="s">
        <v>2555</v>
      </c>
      <c r="V221" t="s">
        <v>2596</v>
      </c>
      <c r="W221" t="s">
        <v>2555</v>
      </c>
      <c r="X221" t="s">
        <v>2596</v>
      </c>
      <c r="Y221" t="str">
        <f t="shared" si="3"/>
        <v>薯一薯二文化传媒（上海）有限公司行吟信息科技(上海)有限公司信息流</v>
      </c>
      <c r="Z221" t="e">
        <f>VLOOKUP(Y:Y,[1]Sheet1!N:N,1,0)</f>
        <v>#N/A</v>
      </c>
    </row>
    <row r="222" spans="1:26" hidden="1" x14ac:dyDescent="0.25">
      <c r="A222">
        <v>20230630</v>
      </c>
      <c r="B222">
        <v>45323155</v>
      </c>
      <c r="C222" t="s">
        <v>2759</v>
      </c>
      <c r="D222">
        <v>2172261</v>
      </c>
      <c r="E222" t="s">
        <v>2628</v>
      </c>
      <c r="F222" s="59">
        <v>5.26</v>
      </c>
      <c r="G222">
        <v>4.0199999999999996</v>
      </c>
      <c r="H222" t="s">
        <v>2538</v>
      </c>
      <c r="I222" t="s">
        <v>2539</v>
      </c>
      <c r="J222" t="s">
        <v>292</v>
      </c>
      <c r="K222" t="s">
        <v>2321</v>
      </c>
      <c r="L222" t="s">
        <v>574</v>
      </c>
      <c r="M222" t="s">
        <v>2611</v>
      </c>
      <c r="N222" t="s">
        <v>2612</v>
      </c>
      <c r="O222" t="s">
        <v>2542</v>
      </c>
      <c r="P222" t="s">
        <v>2543</v>
      </c>
      <c r="Q222" t="s">
        <v>2544</v>
      </c>
      <c r="R222" t="s">
        <v>2613</v>
      </c>
      <c r="S222" t="s">
        <v>2546</v>
      </c>
      <c r="T222">
        <v>0</v>
      </c>
      <c r="U222" t="s">
        <v>2614</v>
      </c>
      <c r="V222" t="s">
        <v>2615</v>
      </c>
      <c r="W222" t="s">
        <v>2614</v>
      </c>
      <c r="X222" t="s">
        <v>2615</v>
      </c>
      <c r="Y222" t="str">
        <f t="shared" si="3"/>
        <v>广州荔湾品唯信息服务有限公司广州唯品会电子商务有限公司信息流</v>
      </c>
      <c r="Z222" t="e">
        <f>VLOOKUP(Y:Y,[1]Sheet1!N:N,1,0)</f>
        <v>#N/A</v>
      </c>
    </row>
    <row r="223" spans="1:26" hidden="1" x14ac:dyDescent="0.25">
      <c r="A223">
        <v>20230630</v>
      </c>
      <c r="B223">
        <v>47426526</v>
      </c>
      <c r="C223" t="s">
        <v>2799</v>
      </c>
      <c r="D223">
        <v>2189969</v>
      </c>
      <c r="E223" t="s">
        <v>2608</v>
      </c>
      <c r="F223" s="59">
        <v>348.6</v>
      </c>
      <c r="G223">
        <v>249</v>
      </c>
      <c r="H223" t="s">
        <v>2538</v>
      </c>
      <c r="I223" t="s">
        <v>2551</v>
      </c>
      <c r="J223" t="s">
        <v>2332</v>
      </c>
      <c r="K223" t="s">
        <v>2321</v>
      </c>
      <c r="L223" t="s">
        <v>2333</v>
      </c>
      <c r="M223" t="s">
        <v>2552</v>
      </c>
      <c r="N223" t="s">
        <v>2553</v>
      </c>
      <c r="O223" t="s">
        <v>2542</v>
      </c>
      <c r="P223" t="s">
        <v>2543</v>
      </c>
      <c r="Q223" t="s">
        <v>2544</v>
      </c>
      <c r="R223" t="s">
        <v>2554</v>
      </c>
      <c r="S223" t="s">
        <v>2546</v>
      </c>
      <c r="T223">
        <v>0</v>
      </c>
      <c r="U223" t="s">
        <v>2555</v>
      </c>
      <c r="V223" t="s">
        <v>2556</v>
      </c>
      <c r="W223" t="s">
        <v>2555</v>
      </c>
      <c r="X223" t="s">
        <v>2556</v>
      </c>
      <c r="Y223" t="str">
        <f t="shared" si="3"/>
        <v>北京爱奇艺科技有限公司-百度北京爱奇艺科技有限公司信息流</v>
      </c>
      <c r="Z223" t="e">
        <f>VLOOKUP(Y:Y,[1]Sheet1!N:N,1,0)</f>
        <v>#N/A</v>
      </c>
    </row>
    <row r="224" spans="1:26" hidden="1" x14ac:dyDescent="0.25">
      <c r="A224">
        <v>20230630</v>
      </c>
      <c r="B224">
        <v>47866527</v>
      </c>
      <c r="C224" t="s">
        <v>2800</v>
      </c>
      <c r="D224">
        <v>2172257</v>
      </c>
      <c r="E224" t="s">
        <v>2610</v>
      </c>
      <c r="F224" s="59">
        <v>868.2</v>
      </c>
      <c r="G224">
        <v>688.97</v>
      </c>
      <c r="H224" t="s">
        <v>2559</v>
      </c>
      <c r="I224" t="s">
        <v>2560</v>
      </c>
      <c r="J224" t="s">
        <v>292</v>
      </c>
      <c r="K224" t="s">
        <v>711</v>
      </c>
      <c r="L224" t="s">
        <v>2325</v>
      </c>
      <c r="M224" t="s">
        <v>2611</v>
      </c>
      <c r="N224" t="s">
        <v>2612</v>
      </c>
      <c r="O224" t="s">
        <v>2542</v>
      </c>
      <c r="P224" t="s">
        <v>2543</v>
      </c>
      <c r="Q224" t="s">
        <v>2544</v>
      </c>
      <c r="R224" t="s">
        <v>2613</v>
      </c>
      <c r="S224" t="s">
        <v>2546</v>
      </c>
      <c r="T224">
        <v>67408.312000000005</v>
      </c>
      <c r="U224" t="s">
        <v>2614</v>
      </c>
      <c r="V224" t="s">
        <v>2615</v>
      </c>
      <c r="W224" t="s">
        <v>2614</v>
      </c>
      <c r="X224" t="s">
        <v>2615</v>
      </c>
      <c r="Y224" t="str">
        <f t="shared" si="3"/>
        <v>深圳龙鱼科技有限公司广州唯品会电子商务有限公司CPC</v>
      </c>
      <c r="Z224" t="e">
        <f>VLOOKUP(Y:Y,[1]Sheet1!N:N,1,0)</f>
        <v>#N/A</v>
      </c>
    </row>
    <row r="225" spans="1:26" hidden="1" x14ac:dyDescent="0.25">
      <c r="A225">
        <v>20230630</v>
      </c>
      <c r="B225">
        <v>47953354</v>
      </c>
      <c r="C225" t="s">
        <v>2655</v>
      </c>
      <c r="D225">
        <v>2167551</v>
      </c>
      <c r="E225" t="s">
        <v>2550</v>
      </c>
      <c r="F225" s="59">
        <v>56.92</v>
      </c>
      <c r="G225">
        <v>56.92</v>
      </c>
      <c r="H225" t="s">
        <v>2538</v>
      </c>
      <c r="I225" t="s">
        <v>2551</v>
      </c>
      <c r="J225" t="s">
        <v>2332</v>
      </c>
      <c r="K225" t="s">
        <v>2321</v>
      </c>
      <c r="L225" t="s">
        <v>2333</v>
      </c>
      <c r="M225" t="s">
        <v>2552</v>
      </c>
      <c r="N225" t="s">
        <v>2553</v>
      </c>
      <c r="O225" t="s">
        <v>2542</v>
      </c>
      <c r="P225" t="s">
        <v>2543</v>
      </c>
      <c r="Q225" t="s">
        <v>2544</v>
      </c>
      <c r="R225" t="s">
        <v>2554</v>
      </c>
      <c r="S225" t="s">
        <v>2546</v>
      </c>
      <c r="T225">
        <v>0</v>
      </c>
      <c r="U225" t="s">
        <v>2555</v>
      </c>
      <c r="V225" t="s">
        <v>2556</v>
      </c>
      <c r="W225" t="s">
        <v>2555</v>
      </c>
      <c r="X225" t="s">
        <v>2556</v>
      </c>
      <c r="Y225" t="str">
        <f t="shared" si="3"/>
        <v>北京爱奇艺科技有限公司-百度北京爱奇艺科技有限公司信息流</v>
      </c>
      <c r="Z225" t="e">
        <f>VLOOKUP(Y:Y,[1]Sheet1!N:N,1,0)</f>
        <v>#N/A</v>
      </c>
    </row>
    <row r="226" spans="1:26" hidden="1" x14ac:dyDescent="0.25">
      <c r="A226">
        <v>20230630</v>
      </c>
      <c r="B226">
        <v>48413688</v>
      </c>
      <c r="C226" t="s">
        <v>2760</v>
      </c>
      <c r="D226">
        <v>2118167</v>
      </c>
      <c r="E226" t="s">
        <v>2592</v>
      </c>
      <c r="F226" s="59">
        <v>25.71</v>
      </c>
      <c r="G226">
        <v>0</v>
      </c>
      <c r="H226" t="s">
        <v>2538</v>
      </c>
      <c r="I226" t="s">
        <v>2539</v>
      </c>
      <c r="J226" t="s">
        <v>554</v>
      </c>
      <c r="K226" t="s">
        <v>2321</v>
      </c>
      <c r="L226" t="s">
        <v>2370</v>
      </c>
      <c r="M226" t="s">
        <v>2593</v>
      </c>
      <c r="N226" t="s">
        <v>2594</v>
      </c>
      <c r="O226" t="s">
        <v>2542</v>
      </c>
      <c r="P226" t="s">
        <v>2543</v>
      </c>
      <c r="Q226" t="s">
        <v>2544</v>
      </c>
      <c r="R226" t="s">
        <v>2595</v>
      </c>
      <c r="S226" t="s">
        <v>2546</v>
      </c>
      <c r="T226">
        <v>0</v>
      </c>
      <c r="U226" t="s">
        <v>2555</v>
      </c>
      <c r="V226" t="s">
        <v>2596</v>
      </c>
      <c r="W226" t="s">
        <v>2555</v>
      </c>
      <c r="X226" t="s">
        <v>2596</v>
      </c>
      <c r="Y226" t="str">
        <f t="shared" si="3"/>
        <v>薯一薯二文化传媒（上海）有限公司行吟信息科技(上海)有限公司信息流</v>
      </c>
      <c r="Z226" t="e">
        <f>VLOOKUP(Y:Y,[1]Sheet1!N:N,1,0)</f>
        <v>#N/A</v>
      </c>
    </row>
    <row r="227" spans="1:26" hidden="1" x14ac:dyDescent="0.25">
      <c r="A227">
        <v>20230630</v>
      </c>
      <c r="B227">
        <v>29404181</v>
      </c>
      <c r="C227" t="s">
        <v>2801</v>
      </c>
      <c r="D227">
        <v>2130054</v>
      </c>
      <c r="E227" t="s">
        <v>2558</v>
      </c>
      <c r="F227" s="59">
        <v>7014.5</v>
      </c>
      <c r="G227">
        <v>5679.59</v>
      </c>
      <c r="H227" t="s">
        <v>2559</v>
      </c>
      <c r="I227" t="s">
        <v>2560</v>
      </c>
      <c r="J227" t="s">
        <v>2350</v>
      </c>
      <c r="K227" t="s">
        <v>711</v>
      </c>
      <c r="L227" t="s">
        <v>2350</v>
      </c>
      <c r="M227" t="s">
        <v>2561</v>
      </c>
      <c r="N227" t="s">
        <v>2562</v>
      </c>
      <c r="O227" t="s">
        <v>2542</v>
      </c>
      <c r="P227" t="s">
        <v>2543</v>
      </c>
      <c r="Q227" t="s">
        <v>2544</v>
      </c>
      <c r="R227" t="s">
        <v>2563</v>
      </c>
      <c r="S227" t="s">
        <v>2546</v>
      </c>
      <c r="T227">
        <v>24128.395</v>
      </c>
      <c r="U227" t="s">
        <v>1891</v>
      </c>
      <c r="V227" t="s">
        <v>2564</v>
      </c>
      <c r="W227" t="s">
        <v>1891</v>
      </c>
      <c r="X227" t="s">
        <v>2564</v>
      </c>
      <c r="Y227" t="str">
        <f t="shared" si="3"/>
        <v>深圳尚米网络技术有限公司深圳尚米网络技术有限公司CPC</v>
      </c>
      <c r="Z227" t="e">
        <f>VLOOKUP(Y:Y,[1]Sheet1!N:N,1,0)</f>
        <v>#N/A</v>
      </c>
    </row>
    <row r="228" spans="1:26" hidden="1" x14ac:dyDescent="0.25">
      <c r="A228">
        <v>20230629</v>
      </c>
      <c r="B228">
        <v>42965681</v>
      </c>
      <c r="C228" t="s">
        <v>2725</v>
      </c>
      <c r="D228">
        <v>2165227</v>
      </c>
      <c r="E228" t="s">
        <v>2566</v>
      </c>
      <c r="F228" s="59">
        <v>295.45</v>
      </c>
      <c r="G228">
        <v>218.85</v>
      </c>
      <c r="H228" t="s">
        <v>2538</v>
      </c>
      <c r="I228" t="s">
        <v>2551</v>
      </c>
      <c r="J228" t="s">
        <v>2320</v>
      </c>
      <c r="K228" t="s">
        <v>2321</v>
      </c>
      <c r="L228" t="s">
        <v>2318</v>
      </c>
      <c r="M228" t="s">
        <v>2540</v>
      </c>
      <c r="N228" t="s">
        <v>2541</v>
      </c>
      <c r="O228" t="s">
        <v>2542</v>
      </c>
      <c r="P228" t="s">
        <v>2543</v>
      </c>
      <c r="Q228" t="s">
        <v>2544</v>
      </c>
      <c r="R228" t="s">
        <v>2545</v>
      </c>
      <c r="S228" t="s">
        <v>2546</v>
      </c>
      <c r="T228">
        <v>0</v>
      </c>
      <c r="U228" t="s">
        <v>838</v>
      </c>
      <c r="V228" t="s">
        <v>2547</v>
      </c>
      <c r="W228" t="s">
        <v>838</v>
      </c>
      <c r="X228" t="s">
        <v>2548</v>
      </c>
      <c r="Y228" t="str">
        <f t="shared" si="3"/>
        <v>上海耳序信息技术有限公司-四部上海拍拍贷金融信息服务有限公司信息流</v>
      </c>
      <c r="Z228" t="e">
        <f>VLOOKUP(Y:Y,[1]Sheet1!N:N,1,0)</f>
        <v>#N/A</v>
      </c>
    </row>
    <row r="229" spans="1:26" hidden="1" x14ac:dyDescent="0.25">
      <c r="A229">
        <v>20230629</v>
      </c>
      <c r="B229">
        <v>45265219</v>
      </c>
      <c r="C229" t="s">
        <v>2772</v>
      </c>
      <c r="D229">
        <v>2118167</v>
      </c>
      <c r="E229" t="s">
        <v>2592</v>
      </c>
      <c r="F229" s="59">
        <v>37.5</v>
      </c>
      <c r="G229">
        <v>0</v>
      </c>
      <c r="H229" t="s">
        <v>2538</v>
      </c>
      <c r="I229" t="s">
        <v>2539</v>
      </c>
      <c r="J229" t="s">
        <v>554</v>
      </c>
      <c r="K229" t="s">
        <v>2321</v>
      </c>
      <c r="L229" t="s">
        <v>2370</v>
      </c>
      <c r="M229" t="s">
        <v>2593</v>
      </c>
      <c r="N229" t="s">
        <v>2594</v>
      </c>
      <c r="O229" t="s">
        <v>2542</v>
      </c>
      <c r="P229" t="s">
        <v>2543</v>
      </c>
      <c r="Q229" t="s">
        <v>2544</v>
      </c>
      <c r="R229" t="s">
        <v>2595</v>
      </c>
      <c r="S229" t="s">
        <v>2546</v>
      </c>
      <c r="T229">
        <v>0</v>
      </c>
      <c r="U229" t="s">
        <v>2555</v>
      </c>
      <c r="V229" t="s">
        <v>2596</v>
      </c>
      <c r="W229" t="s">
        <v>2555</v>
      </c>
      <c r="X229" t="s">
        <v>2596</v>
      </c>
      <c r="Y229" t="str">
        <f t="shared" si="3"/>
        <v>薯一薯二文化传媒（上海）有限公司行吟信息科技(上海)有限公司信息流</v>
      </c>
      <c r="Z229" t="e">
        <f>VLOOKUP(Y:Y,[1]Sheet1!N:N,1,0)</f>
        <v>#N/A</v>
      </c>
    </row>
    <row r="230" spans="1:26" hidden="1" x14ac:dyDescent="0.25">
      <c r="A230">
        <v>20230629</v>
      </c>
      <c r="B230">
        <v>45323107</v>
      </c>
      <c r="C230" t="s">
        <v>2654</v>
      </c>
      <c r="D230">
        <v>2172261</v>
      </c>
      <c r="E230" t="s">
        <v>2628</v>
      </c>
      <c r="F230" s="59">
        <v>688.79</v>
      </c>
      <c r="G230">
        <v>525.79</v>
      </c>
      <c r="H230" t="s">
        <v>2538</v>
      </c>
      <c r="I230" t="s">
        <v>2539</v>
      </c>
      <c r="J230" t="s">
        <v>292</v>
      </c>
      <c r="K230" t="s">
        <v>2321</v>
      </c>
      <c r="L230" t="s">
        <v>574</v>
      </c>
      <c r="M230" t="s">
        <v>2611</v>
      </c>
      <c r="N230" t="s">
        <v>2612</v>
      </c>
      <c r="O230" t="s">
        <v>2542</v>
      </c>
      <c r="P230" t="s">
        <v>2543</v>
      </c>
      <c r="Q230" t="s">
        <v>2544</v>
      </c>
      <c r="R230" t="s">
        <v>2613</v>
      </c>
      <c r="S230" t="s">
        <v>2546</v>
      </c>
      <c r="T230">
        <v>0</v>
      </c>
      <c r="U230" t="s">
        <v>2614</v>
      </c>
      <c r="V230" t="s">
        <v>2615</v>
      </c>
      <c r="W230" t="s">
        <v>2614</v>
      </c>
      <c r="X230" t="s">
        <v>2615</v>
      </c>
      <c r="Y230" t="str">
        <f t="shared" si="3"/>
        <v>广州荔湾品唯信息服务有限公司广州唯品会电子商务有限公司信息流</v>
      </c>
      <c r="Z230" t="e">
        <f>VLOOKUP(Y:Y,[1]Sheet1!N:N,1,0)</f>
        <v>#N/A</v>
      </c>
    </row>
    <row r="231" spans="1:26" hidden="1" x14ac:dyDescent="0.25">
      <c r="A231">
        <v>20230629</v>
      </c>
      <c r="B231">
        <v>48413544</v>
      </c>
      <c r="C231" t="s">
        <v>2736</v>
      </c>
      <c r="D231">
        <v>2118167</v>
      </c>
      <c r="E231" t="s">
        <v>2592</v>
      </c>
      <c r="F231" s="59">
        <v>0.13</v>
      </c>
      <c r="G231">
        <v>0</v>
      </c>
      <c r="H231" t="s">
        <v>2538</v>
      </c>
      <c r="I231" t="s">
        <v>2551</v>
      </c>
      <c r="J231" t="s">
        <v>554</v>
      </c>
      <c r="K231" t="s">
        <v>2321</v>
      </c>
      <c r="L231" t="s">
        <v>2370</v>
      </c>
      <c r="M231" t="s">
        <v>2593</v>
      </c>
      <c r="N231" t="s">
        <v>2594</v>
      </c>
      <c r="O231" t="s">
        <v>2542</v>
      </c>
      <c r="P231" t="s">
        <v>2543</v>
      </c>
      <c r="Q231" t="s">
        <v>2544</v>
      </c>
      <c r="R231" t="s">
        <v>2595</v>
      </c>
      <c r="S231" t="s">
        <v>2546</v>
      </c>
      <c r="T231">
        <v>0</v>
      </c>
      <c r="U231" t="s">
        <v>2555</v>
      </c>
      <c r="V231" t="s">
        <v>2596</v>
      </c>
      <c r="W231" t="s">
        <v>2555</v>
      </c>
      <c r="X231" t="s">
        <v>2596</v>
      </c>
      <c r="Y231" t="str">
        <f t="shared" si="3"/>
        <v>薯一薯二文化传媒（上海）有限公司行吟信息科技(上海)有限公司信息流</v>
      </c>
      <c r="Z231" t="e">
        <f>VLOOKUP(Y:Y,[1]Sheet1!N:N,1,0)</f>
        <v>#N/A</v>
      </c>
    </row>
    <row r="232" spans="1:26" hidden="1" x14ac:dyDescent="0.25">
      <c r="A232">
        <v>20230629</v>
      </c>
      <c r="B232">
        <v>48723819</v>
      </c>
      <c r="C232" t="s">
        <v>2721</v>
      </c>
      <c r="D232">
        <v>2189969</v>
      </c>
      <c r="E232" t="s">
        <v>2608</v>
      </c>
      <c r="F232" s="59">
        <v>25.52</v>
      </c>
      <c r="G232">
        <v>18.23</v>
      </c>
      <c r="H232" t="s">
        <v>2538</v>
      </c>
      <c r="I232" t="s">
        <v>2551</v>
      </c>
      <c r="J232" t="s">
        <v>2332</v>
      </c>
      <c r="K232" t="s">
        <v>2321</v>
      </c>
      <c r="L232" t="s">
        <v>2333</v>
      </c>
      <c r="M232" t="s">
        <v>2552</v>
      </c>
      <c r="N232" t="s">
        <v>2553</v>
      </c>
      <c r="O232" t="s">
        <v>2542</v>
      </c>
      <c r="P232" t="s">
        <v>2543</v>
      </c>
      <c r="Q232" t="s">
        <v>2544</v>
      </c>
      <c r="R232" t="s">
        <v>2554</v>
      </c>
      <c r="S232" t="s">
        <v>2546</v>
      </c>
      <c r="T232">
        <v>0</v>
      </c>
      <c r="U232" t="s">
        <v>2555</v>
      </c>
      <c r="V232" t="s">
        <v>2556</v>
      </c>
      <c r="W232" t="s">
        <v>2555</v>
      </c>
      <c r="X232" t="s">
        <v>2556</v>
      </c>
      <c r="Y232" t="str">
        <f t="shared" si="3"/>
        <v>北京爱奇艺科技有限公司-百度北京爱奇艺科技有限公司信息流</v>
      </c>
      <c r="Z232" t="e">
        <f>VLOOKUP(Y:Y,[1]Sheet1!N:N,1,0)</f>
        <v>#N/A</v>
      </c>
    </row>
    <row r="233" spans="1:26" hidden="1" x14ac:dyDescent="0.25">
      <c r="A233">
        <v>20230629</v>
      </c>
      <c r="B233">
        <v>42327250</v>
      </c>
      <c r="C233" t="s">
        <v>2704</v>
      </c>
      <c r="D233">
        <v>2172261</v>
      </c>
      <c r="E233" t="s">
        <v>2628</v>
      </c>
      <c r="F233" s="59">
        <v>166.9</v>
      </c>
      <c r="G233">
        <v>127.41</v>
      </c>
      <c r="H233" t="s">
        <v>2538</v>
      </c>
      <c r="I233" t="s">
        <v>2539</v>
      </c>
      <c r="J233" t="s">
        <v>292</v>
      </c>
      <c r="K233" t="s">
        <v>2321</v>
      </c>
      <c r="L233" t="s">
        <v>574</v>
      </c>
      <c r="M233" t="s">
        <v>2611</v>
      </c>
      <c r="N233" t="s">
        <v>2612</v>
      </c>
      <c r="O233" t="s">
        <v>2542</v>
      </c>
      <c r="P233" t="s">
        <v>2543</v>
      </c>
      <c r="Q233" t="s">
        <v>2544</v>
      </c>
      <c r="R233" t="s">
        <v>2613</v>
      </c>
      <c r="S233" t="s">
        <v>2546</v>
      </c>
      <c r="T233">
        <v>0</v>
      </c>
      <c r="U233" t="s">
        <v>2614</v>
      </c>
      <c r="V233" t="s">
        <v>2615</v>
      </c>
      <c r="W233" t="s">
        <v>2614</v>
      </c>
      <c r="X233" t="s">
        <v>2615</v>
      </c>
      <c r="Y233" t="str">
        <f t="shared" si="3"/>
        <v>广州荔湾品唯信息服务有限公司广州唯品会电子商务有限公司信息流</v>
      </c>
      <c r="Z233" t="e">
        <f>VLOOKUP(Y:Y,[1]Sheet1!N:N,1,0)</f>
        <v>#N/A</v>
      </c>
    </row>
    <row r="234" spans="1:26" hidden="1" x14ac:dyDescent="0.25">
      <c r="A234">
        <v>20230629</v>
      </c>
      <c r="B234">
        <v>29995324</v>
      </c>
      <c r="C234" t="s">
        <v>2722</v>
      </c>
      <c r="D234">
        <v>2142924</v>
      </c>
      <c r="E234" t="s">
        <v>2716</v>
      </c>
      <c r="F234" s="59">
        <v>20401.61</v>
      </c>
      <c r="G234">
        <v>20401.61</v>
      </c>
      <c r="H234" t="s">
        <v>2559</v>
      </c>
      <c r="I234" t="s">
        <v>2560</v>
      </c>
      <c r="J234" t="s">
        <v>392</v>
      </c>
      <c r="K234" t="s">
        <v>711</v>
      </c>
      <c r="L234" t="s">
        <v>392</v>
      </c>
      <c r="M234" t="s">
        <v>2641</v>
      </c>
      <c r="N234" t="s">
        <v>2642</v>
      </c>
      <c r="O234" t="s">
        <v>2542</v>
      </c>
      <c r="P234" t="s">
        <v>2543</v>
      </c>
      <c r="Q234" t="s">
        <v>2544</v>
      </c>
      <c r="R234" t="s">
        <v>2643</v>
      </c>
      <c r="S234" t="s">
        <v>2546</v>
      </c>
      <c r="T234">
        <v>35200.68</v>
      </c>
      <c r="U234" t="s">
        <v>838</v>
      </c>
      <c r="V234" t="s">
        <v>2548</v>
      </c>
      <c r="W234" t="s">
        <v>838</v>
      </c>
      <c r="X234" t="s">
        <v>2548</v>
      </c>
      <c r="Y234" t="str">
        <f t="shared" si="3"/>
        <v>福州三六零网络小额贷款有限公司福州三六零网络小额贷款有限公司CPC</v>
      </c>
      <c r="Z234" t="e">
        <f>VLOOKUP(Y:Y,[1]Sheet1!N:N,1,0)</f>
        <v>#N/A</v>
      </c>
    </row>
    <row r="235" spans="1:26" hidden="1" x14ac:dyDescent="0.25">
      <c r="A235">
        <v>20230629</v>
      </c>
      <c r="B235">
        <v>42014357</v>
      </c>
      <c r="C235" t="s">
        <v>2798</v>
      </c>
      <c r="D235">
        <v>2142924</v>
      </c>
      <c r="E235" t="s">
        <v>2716</v>
      </c>
      <c r="F235" s="59">
        <v>603.33000000000004</v>
      </c>
      <c r="G235">
        <v>603.33000000000004</v>
      </c>
      <c r="H235" t="s">
        <v>2559</v>
      </c>
      <c r="I235" t="s">
        <v>2560</v>
      </c>
      <c r="J235" t="s">
        <v>392</v>
      </c>
      <c r="K235" t="s">
        <v>711</v>
      </c>
      <c r="L235" t="s">
        <v>392</v>
      </c>
      <c r="M235" t="s">
        <v>2641</v>
      </c>
      <c r="N235" t="s">
        <v>2642</v>
      </c>
      <c r="O235" t="s">
        <v>2542</v>
      </c>
      <c r="P235" t="s">
        <v>2543</v>
      </c>
      <c r="Q235" t="s">
        <v>2544</v>
      </c>
      <c r="R235" t="s">
        <v>2643</v>
      </c>
      <c r="S235" t="s">
        <v>2546</v>
      </c>
      <c r="T235">
        <v>10340.36</v>
      </c>
      <c r="U235" t="s">
        <v>838</v>
      </c>
      <c r="V235" t="s">
        <v>2578</v>
      </c>
      <c r="W235" t="s">
        <v>838</v>
      </c>
      <c r="X235" t="s">
        <v>2548</v>
      </c>
      <c r="Y235" t="str">
        <f t="shared" si="3"/>
        <v>福州三六零网络小额贷款有限公司福州三六零网络小额贷款有限公司CPC</v>
      </c>
      <c r="Z235" t="e">
        <f>VLOOKUP(Y:Y,[1]Sheet1!N:N,1,0)</f>
        <v>#N/A</v>
      </c>
    </row>
    <row r="236" spans="1:26" x14ac:dyDescent="0.25">
      <c r="A236">
        <v>20230629</v>
      </c>
      <c r="B236">
        <v>45336938</v>
      </c>
      <c r="C236" t="s">
        <v>2753</v>
      </c>
      <c r="D236">
        <v>2054669</v>
      </c>
      <c r="E236" t="s">
        <v>2622</v>
      </c>
      <c r="F236" s="59">
        <v>494.25</v>
      </c>
      <c r="G236">
        <v>366.11</v>
      </c>
      <c r="H236" t="s">
        <v>2538</v>
      </c>
      <c r="I236" t="s">
        <v>2539</v>
      </c>
      <c r="J236" t="s">
        <v>2352</v>
      </c>
      <c r="K236" t="s">
        <v>2321</v>
      </c>
      <c r="L236" t="s">
        <v>2351</v>
      </c>
      <c r="M236" t="s">
        <v>2623</v>
      </c>
      <c r="N236" t="s">
        <v>2624</v>
      </c>
      <c r="O236" t="s">
        <v>2542</v>
      </c>
      <c r="P236" t="s">
        <v>2543</v>
      </c>
      <c r="Q236" t="s">
        <v>2544</v>
      </c>
      <c r="R236" t="s">
        <v>2625</v>
      </c>
      <c r="S236" t="s">
        <v>2546</v>
      </c>
      <c r="T236">
        <v>0</v>
      </c>
      <c r="U236" t="s">
        <v>838</v>
      </c>
      <c r="V236" t="s">
        <v>2548</v>
      </c>
      <c r="W236" t="s">
        <v>838</v>
      </c>
      <c r="X236" t="s">
        <v>2548</v>
      </c>
      <c r="Y236" t="str">
        <f t="shared" si="3"/>
        <v>深圳市小赢普惠科技有限责任公司深圳市赢众通金融信息服务有限责任公司信息流</v>
      </c>
      <c r="Z236" t="e">
        <f>VLOOKUP(Y:Y,[1]Sheet1!N:N,1,0)</f>
        <v>#N/A</v>
      </c>
    </row>
    <row r="237" spans="1:26" hidden="1" x14ac:dyDescent="0.25">
      <c r="A237">
        <v>20230629</v>
      </c>
      <c r="B237">
        <v>27382568</v>
      </c>
      <c r="C237" t="s">
        <v>2796</v>
      </c>
      <c r="D237">
        <v>2172257</v>
      </c>
      <c r="E237" t="s">
        <v>2610</v>
      </c>
      <c r="F237" s="59">
        <v>5026.3500000000004</v>
      </c>
      <c r="G237">
        <v>3989.01</v>
      </c>
      <c r="H237" t="s">
        <v>2559</v>
      </c>
      <c r="I237" t="s">
        <v>2560</v>
      </c>
      <c r="J237" t="s">
        <v>292</v>
      </c>
      <c r="K237" t="s">
        <v>711</v>
      </c>
      <c r="L237" t="s">
        <v>574</v>
      </c>
      <c r="M237" t="s">
        <v>2611</v>
      </c>
      <c r="N237" t="s">
        <v>2612</v>
      </c>
      <c r="O237" t="s">
        <v>2542</v>
      </c>
      <c r="P237" t="s">
        <v>2543</v>
      </c>
      <c r="Q237" t="s">
        <v>2544</v>
      </c>
      <c r="R237" t="s">
        <v>2613</v>
      </c>
      <c r="S237" t="s">
        <v>2546</v>
      </c>
      <c r="T237">
        <v>121015.572</v>
      </c>
      <c r="U237" t="s">
        <v>2614</v>
      </c>
      <c r="V237" t="s">
        <v>2615</v>
      </c>
      <c r="W237" t="s">
        <v>2614</v>
      </c>
      <c r="X237" t="s">
        <v>2615</v>
      </c>
      <c r="Y237" t="str">
        <f t="shared" si="3"/>
        <v>广州荔湾品唯信息服务有限公司广州唯品会电子商务有限公司CPC</v>
      </c>
      <c r="Z237" t="e">
        <f>VLOOKUP(Y:Y,[1]Sheet1!N:N,1,0)</f>
        <v>#N/A</v>
      </c>
    </row>
    <row r="238" spans="1:26" hidden="1" x14ac:dyDescent="0.25">
      <c r="A238">
        <v>20230629</v>
      </c>
      <c r="B238">
        <v>44739239</v>
      </c>
      <c r="C238" t="s">
        <v>2672</v>
      </c>
      <c r="D238">
        <v>2118167</v>
      </c>
      <c r="E238" t="s">
        <v>2592</v>
      </c>
      <c r="F238" s="59">
        <v>1927.1</v>
      </c>
      <c r="G238">
        <v>0</v>
      </c>
      <c r="H238" t="s">
        <v>2538</v>
      </c>
      <c r="I238" t="s">
        <v>2539</v>
      </c>
      <c r="J238" t="s">
        <v>554</v>
      </c>
      <c r="K238" t="s">
        <v>2321</v>
      </c>
      <c r="L238" t="s">
        <v>2370</v>
      </c>
      <c r="M238" t="s">
        <v>2593</v>
      </c>
      <c r="N238" t="s">
        <v>2594</v>
      </c>
      <c r="O238" t="s">
        <v>2542</v>
      </c>
      <c r="P238" t="s">
        <v>2543</v>
      </c>
      <c r="Q238" t="s">
        <v>2544</v>
      </c>
      <c r="R238" t="s">
        <v>2595</v>
      </c>
      <c r="S238" t="s">
        <v>2546</v>
      </c>
      <c r="T238">
        <v>0</v>
      </c>
      <c r="U238" t="s">
        <v>2555</v>
      </c>
      <c r="V238" t="s">
        <v>2596</v>
      </c>
      <c r="W238" t="s">
        <v>2555</v>
      </c>
      <c r="X238" t="s">
        <v>2596</v>
      </c>
      <c r="Y238" t="str">
        <f t="shared" si="3"/>
        <v>薯一薯二文化传媒（上海）有限公司行吟信息科技(上海)有限公司信息流</v>
      </c>
      <c r="Z238" t="e">
        <f>VLOOKUP(Y:Y,[1]Sheet1!N:N,1,0)</f>
        <v>#N/A</v>
      </c>
    </row>
    <row r="239" spans="1:26" hidden="1" x14ac:dyDescent="0.25">
      <c r="A239">
        <v>20230629</v>
      </c>
      <c r="B239">
        <v>47328011</v>
      </c>
      <c r="C239" t="s">
        <v>2647</v>
      </c>
      <c r="D239">
        <v>2185183</v>
      </c>
      <c r="E239" t="s">
        <v>2574</v>
      </c>
      <c r="F239" s="59">
        <v>773.79</v>
      </c>
      <c r="G239">
        <v>586.20000000000005</v>
      </c>
      <c r="H239" t="s">
        <v>2538</v>
      </c>
      <c r="I239" t="s">
        <v>2539</v>
      </c>
      <c r="J239" t="s">
        <v>2575</v>
      </c>
      <c r="K239" t="s">
        <v>2321</v>
      </c>
      <c r="L239" t="s">
        <v>2344</v>
      </c>
      <c r="M239" t="s">
        <v>2576</v>
      </c>
      <c r="O239" t="s">
        <v>2542</v>
      </c>
      <c r="P239" t="s">
        <v>2543</v>
      </c>
      <c r="Q239" t="s">
        <v>2544</v>
      </c>
      <c r="R239" t="s">
        <v>2577</v>
      </c>
      <c r="S239" t="s">
        <v>2546</v>
      </c>
      <c r="T239">
        <v>0</v>
      </c>
      <c r="U239" t="s">
        <v>838</v>
      </c>
      <c r="V239" t="s">
        <v>2578</v>
      </c>
      <c r="W239" t="s">
        <v>838</v>
      </c>
      <c r="X239" t="s">
        <v>2578</v>
      </c>
      <c r="Y239" t="str">
        <f t="shared" si="3"/>
        <v>北京微财科技有限公司-数媒重庆市黑卡小额贷款有限公司信息流</v>
      </c>
      <c r="Z239" t="e">
        <f>VLOOKUP(Y:Y,[1]Sheet1!N:N,1,0)</f>
        <v>#N/A</v>
      </c>
    </row>
    <row r="240" spans="1:26" hidden="1" x14ac:dyDescent="0.25">
      <c r="A240">
        <v>20230629</v>
      </c>
      <c r="B240">
        <v>48413693</v>
      </c>
      <c r="C240" t="s">
        <v>2648</v>
      </c>
      <c r="D240">
        <v>2118167</v>
      </c>
      <c r="E240" t="s">
        <v>2592</v>
      </c>
      <c r="F240" s="59">
        <v>2.64</v>
      </c>
      <c r="G240">
        <v>0</v>
      </c>
      <c r="H240" t="s">
        <v>2538</v>
      </c>
      <c r="I240" t="s">
        <v>2539</v>
      </c>
      <c r="J240" t="s">
        <v>554</v>
      </c>
      <c r="K240" t="s">
        <v>2321</v>
      </c>
      <c r="L240" t="s">
        <v>2370</v>
      </c>
      <c r="M240" t="s">
        <v>2593</v>
      </c>
      <c r="N240" t="s">
        <v>2594</v>
      </c>
      <c r="O240" t="s">
        <v>2542</v>
      </c>
      <c r="P240" t="s">
        <v>2543</v>
      </c>
      <c r="Q240" t="s">
        <v>2544</v>
      </c>
      <c r="R240" t="s">
        <v>2595</v>
      </c>
      <c r="S240" t="s">
        <v>2546</v>
      </c>
      <c r="T240">
        <v>0</v>
      </c>
      <c r="U240" t="s">
        <v>2555</v>
      </c>
      <c r="V240" t="s">
        <v>2596</v>
      </c>
      <c r="W240" t="s">
        <v>2555</v>
      </c>
      <c r="X240" t="s">
        <v>2596</v>
      </c>
      <c r="Y240" t="str">
        <f t="shared" si="3"/>
        <v>薯一薯二文化传媒（上海）有限公司行吟信息科技(上海)有限公司信息流</v>
      </c>
      <c r="Z240" t="e">
        <f>VLOOKUP(Y:Y,[1]Sheet1!N:N,1,0)</f>
        <v>#N/A</v>
      </c>
    </row>
    <row r="241" spans="1:26" hidden="1" x14ac:dyDescent="0.25">
      <c r="A241">
        <v>20230629</v>
      </c>
      <c r="B241">
        <v>39122181</v>
      </c>
      <c r="C241" t="s">
        <v>2586</v>
      </c>
      <c r="D241">
        <v>2117410</v>
      </c>
      <c r="E241" t="s">
        <v>2587</v>
      </c>
      <c r="F241" s="59">
        <v>1565.04</v>
      </c>
      <c r="G241">
        <v>0</v>
      </c>
      <c r="H241" t="s">
        <v>2538</v>
      </c>
      <c r="I241" t="s">
        <v>2539</v>
      </c>
      <c r="J241" t="s">
        <v>2353</v>
      </c>
      <c r="K241" t="s">
        <v>2321</v>
      </c>
      <c r="L241" t="s">
        <v>326</v>
      </c>
      <c r="M241" t="s">
        <v>2588</v>
      </c>
      <c r="N241" t="s">
        <v>2589</v>
      </c>
      <c r="O241" t="s">
        <v>2542</v>
      </c>
      <c r="P241" t="s">
        <v>2543</v>
      </c>
      <c r="Q241" t="s">
        <v>2544</v>
      </c>
      <c r="R241" t="s">
        <v>2570</v>
      </c>
      <c r="S241" t="s">
        <v>2546</v>
      </c>
      <c r="T241">
        <v>0</v>
      </c>
      <c r="U241" t="s">
        <v>2571</v>
      </c>
      <c r="V241" t="s">
        <v>2572</v>
      </c>
      <c r="W241" t="s">
        <v>1891</v>
      </c>
      <c r="X241" t="s">
        <v>2564</v>
      </c>
      <c r="Y241" t="str">
        <f t="shared" si="3"/>
        <v>网易有道信息技术（北京）有限公司网易(杭州)网络有限公司信息流</v>
      </c>
      <c r="Z241" t="e">
        <f>VLOOKUP(Y:Y,[1]Sheet1!N:N,1,0)</f>
        <v>#N/A</v>
      </c>
    </row>
    <row r="242" spans="1:26" hidden="1" x14ac:dyDescent="0.25">
      <c r="A242">
        <v>20230629</v>
      </c>
      <c r="B242">
        <v>41512462</v>
      </c>
      <c r="C242" t="s">
        <v>2743</v>
      </c>
      <c r="D242">
        <v>2117409</v>
      </c>
      <c r="E242" t="s">
        <v>2744</v>
      </c>
      <c r="F242" s="59">
        <v>1928.21</v>
      </c>
      <c r="G242">
        <v>0</v>
      </c>
      <c r="H242" t="s">
        <v>2559</v>
      </c>
      <c r="I242" t="s">
        <v>2560</v>
      </c>
      <c r="J242" t="s">
        <v>2353</v>
      </c>
      <c r="K242" t="s">
        <v>711</v>
      </c>
      <c r="L242" t="s">
        <v>326</v>
      </c>
      <c r="M242" t="s">
        <v>2588</v>
      </c>
      <c r="N242" t="s">
        <v>2589</v>
      </c>
      <c r="O242" t="s">
        <v>2542</v>
      </c>
      <c r="P242" t="s">
        <v>2543</v>
      </c>
      <c r="Q242" t="s">
        <v>2544</v>
      </c>
      <c r="R242" t="s">
        <v>2570</v>
      </c>
      <c r="S242" t="s">
        <v>2546</v>
      </c>
      <c r="T242">
        <v>0</v>
      </c>
      <c r="U242" t="s">
        <v>2571</v>
      </c>
      <c r="V242" t="s">
        <v>2572</v>
      </c>
      <c r="W242" t="s">
        <v>1891</v>
      </c>
      <c r="X242" t="s">
        <v>2564</v>
      </c>
      <c r="Y242" t="str">
        <f t="shared" si="3"/>
        <v>网易有道信息技术（北京）有限公司网易(杭州)网络有限公司CPC</v>
      </c>
      <c r="Z242" t="e">
        <f>VLOOKUP(Y:Y,[1]Sheet1!N:N,1,0)</f>
        <v>#N/A</v>
      </c>
    </row>
    <row r="243" spans="1:26" hidden="1" x14ac:dyDescent="0.25">
      <c r="A243">
        <v>20230629</v>
      </c>
      <c r="B243">
        <v>43097920</v>
      </c>
      <c r="C243" t="s">
        <v>2745</v>
      </c>
      <c r="D243">
        <v>2118167</v>
      </c>
      <c r="E243" t="s">
        <v>2592</v>
      </c>
      <c r="F243" s="59">
        <v>11253.07</v>
      </c>
      <c r="G243">
        <v>0</v>
      </c>
      <c r="H243" t="s">
        <v>2538</v>
      </c>
      <c r="I243" t="s">
        <v>2539</v>
      </c>
      <c r="J243" t="s">
        <v>554</v>
      </c>
      <c r="K243" t="s">
        <v>2321</v>
      </c>
      <c r="L243" t="s">
        <v>2370</v>
      </c>
      <c r="M243" t="s">
        <v>2593</v>
      </c>
      <c r="N243" t="s">
        <v>2594</v>
      </c>
      <c r="O243" t="s">
        <v>2542</v>
      </c>
      <c r="P243" t="s">
        <v>2543</v>
      </c>
      <c r="Q243" t="s">
        <v>2544</v>
      </c>
      <c r="R243" t="s">
        <v>2595</v>
      </c>
      <c r="S243" t="s">
        <v>2546</v>
      </c>
      <c r="T243">
        <v>0</v>
      </c>
      <c r="U243" t="s">
        <v>2555</v>
      </c>
      <c r="V243" t="s">
        <v>2596</v>
      </c>
      <c r="W243" t="s">
        <v>2555</v>
      </c>
      <c r="X243" t="s">
        <v>2596</v>
      </c>
      <c r="Y243" t="str">
        <f t="shared" si="3"/>
        <v>薯一薯二文化传媒（上海）有限公司行吟信息科技(上海)有限公司信息流</v>
      </c>
      <c r="Z243" t="e">
        <f>VLOOKUP(Y:Y,[1]Sheet1!N:N,1,0)</f>
        <v>#N/A</v>
      </c>
    </row>
    <row r="244" spans="1:26" hidden="1" x14ac:dyDescent="0.25">
      <c r="A244">
        <v>20230629</v>
      </c>
      <c r="B244">
        <v>44739349</v>
      </c>
      <c r="C244" t="s">
        <v>2746</v>
      </c>
      <c r="D244">
        <v>2118167</v>
      </c>
      <c r="E244" t="s">
        <v>2592</v>
      </c>
      <c r="F244" s="59">
        <v>3328.04</v>
      </c>
      <c r="G244">
        <v>0</v>
      </c>
      <c r="H244" t="s">
        <v>2538</v>
      </c>
      <c r="I244" t="s">
        <v>2539</v>
      </c>
      <c r="J244" t="s">
        <v>554</v>
      </c>
      <c r="K244" t="s">
        <v>2321</v>
      </c>
      <c r="L244" t="s">
        <v>2370</v>
      </c>
      <c r="M244" t="s">
        <v>2593</v>
      </c>
      <c r="N244" t="s">
        <v>2594</v>
      </c>
      <c r="O244" t="s">
        <v>2542</v>
      </c>
      <c r="P244" t="s">
        <v>2543</v>
      </c>
      <c r="Q244" t="s">
        <v>2544</v>
      </c>
      <c r="R244" t="s">
        <v>2595</v>
      </c>
      <c r="S244" t="s">
        <v>2546</v>
      </c>
      <c r="T244">
        <v>0</v>
      </c>
      <c r="U244" t="s">
        <v>2555</v>
      </c>
      <c r="V244" t="s">
        <v>2596</v>
      </c>
      <c r="W244" t="s">
        <v>2555</v>
      </c>
      <c r="X244" t="s">
        <v>2596</v>
      </c>
      <c r="Y244" t="str">
        <f t="shared" si="3"/>
        <v>薯一薯二文化传媒（上海）有限公司行吟信息科技(上海)有限公司信息流</v>
      </c>
      <c r="Z244" t="e">
        <f>VLOOKUP(Y:Y,[1]Sheet1!N:N,1,0)</f>
        <v>#N/A</v>
      </c>
    </row>
    <row r="245" spans="1:26" hidden="1" x14ac:dyDescent="0.25">
      <c r="A245">
        <v>20230629</v>
      </c>
      <c r="B245">
        <v>47953348</v>
      </c>
      <c r="C245" t="s">
        <v>2607</v>
      </c>
      <c r="D245">
        <v>2189969</v>
      </c>
      <c r="E245" t="s">
        <v>2608</v>
      </c>
      <c r="F245" s="59">
        <v>17.12</v>
      </c>
      <c r="G245">
        <v>12.23</v>
      </c>
      <c r="H245" t="s">
        <v>2538</v>
      </c>
      <c r="I245" t="s">
        <v>2539</v>
      </c>
      <c r="J245" t="s">
        <v>2332</v>
      </c>
      <c r="K245" t="s">
        <v>2321</v>
      </c>
      <c r="L245" t="s">
        <v>2333</v>
      </c>
      <c r="M245" t="s">
        <v>2552</v>
      </c>
      <c r="N245" t="s">
        <v>2553</v>
      </c>
      <c r="O245" t="s">
        <v>2542</v>
      </c>
      <c r="P245" t="s">
        <v>2543</v>
      </c>
      <c r="Q245" t="s">
        <v>2544</v>
      </c>
      <c r="R245" t="s">
        <v>2554</v>
      </c>
      <c r="S245" t="s">
        <v>2546</v>
      </c>
      <c r="T245">
        <v>0</v>
      </c>
      <c r="U245" t="s">
        <v>2555</v>
      </c>
      <c r="V245" t="s">
        <v>2556</v>
      </c>
      <c r="W245" t="s">
        <v>2555</v>
      </c>
      <c r="X245" t="s">
        <v>2556</v>
      </c>
      <c r="Y245" t="str">
        <f t="shared" si="3"/>
        <v>北京爱奇艺科技有限公司-百度北京爱奇艺科技有限公司信息流</v>
      </c>
      <c r="Z245" t="e">
        <f>VLOOKUP(Y:Y,[1]Sheet1!N:N,1,0)</f>
        <v>#N/A</v>
      </c>
    </row>
    <row r="246" spans="1:26" hidden="1" x14ac:dyDescent="0.25">
      <c r="A246">
        <v>20230629</v>
      </c>
      <c r="B246">
        <v>47953357</v>
      </c>
      <c r="C246" t="s">
        <v>2735</v>
      </c>
      <c r="D246">
        <v>2167551</v>
      </c>
      <c r="E246" t="s">
        <v>2550</v>
      </c>
      <c r="F246" s="59">
        <v>0.2</v>
      </c>
      <c r="G246">
        <v>0.2</v>
      </c>
      <c r="H246" t="s">
        <v>2538</v>
      </c>
      <c r="I246" t="s">
        <v>2539</v>
      </c>
      <c r="J246" t="s">
        <v>2332</v>
      </c>
      <c r="K246" t="s">
        <v>2321</v>
      </c>
      <c r="L246" t="s">
        <v>2333</v>
      </c>
      <c r="M246" t="s">
        <v>2552</v>
      </c>
      <c r="N246" t="s">
        <v>2553</v>
      </c>
      <c r="O246" t="s">
        <v>2542</v>
      </c>
      <c r="P246" t="s">
        <v>2543</v>
      </c>
      <c r="Q246" t="s">
        <v>2544</v>
      </c>
      <c r="R246" t="s">
        <v>2554</v>
      </c>
      <c r="S246" t="s">
        <v>2546</v>
      </c>
      <c r="T246">
        <v>0</v>
      </c>
      <c r="U246" t="s">
        <v>2555</v>
      </c>
      <c r="V246" t="s">
        <v>2556</v>
      </c>
      <c r="W246" t="s">
        <v>2555</v>
      </c>
      <c r="X246" t="s">
        <v>2556</v>
      </c>
      <c r="Y246" t="str">
        <f t="shared" si="3"/>
        <v>北京爱奇艺科技有限公司-百度北京爱奇艺科技有限公司信息流</v>
      </c>
      <c r="Z246" t="e">
        <f>VLOOKUP(Y:Y,[1]Sheet1!N:N,1,0)</f>
        <v>#N/A</v>
      </c>
    </row>
    <row r="247" spans="1:26" hidden="1" x14ac:dyDescent="0.25">
      <c r="A247">
        <v>20230629</v>
      </c>
      <c r="B247">
        <v>48413794</v>
      </c>
      <c r="C247" t="s">
        <v>2750</v>
      </c>
      <c r="D247">
        <v>2118167</v>
      </c>
      <c r="E247" t="s">
        <v>2592</v>
      </c>
      <c r="F247" s="59">
        <v>4.51</v>
      </c>
      <c r="G247">
        <v>0</v>
      </c>
      <c r="H247" t="s">
        <v>2538</v>
      </c>
      <c r="I247" t="s">
        <v>2551</v>
      </c>
      <c r="J247" t="s">
        <v>554</v>
      </c>
      <c r="K247" t="s">
        <v>2321</v>
      </c>
      <c r="L247" t="s">
        <v>2370</v>
      </c>
      <c r="M247" t="s">
        <v>2593</v>
      </c>
      <c r="N247" t="s">
        <v>2594</v>
      </c>
      <c r="O247" t="s">
        <v>2542</v>
      </c>
      <c r="P247" t="s">
        <v>2543</v>
      </c>
      <c r="Q247" t="s">
        <v>2544</v>
      </c>
      <c r="R247" t="s">
        <v>2595</v>
      </c>
      <c r="S247" t="s">
        <v>2546</v>
      </c>
      <c r="T247">
        <v>0</v>
      </c>
      <c r="U247" t="s">
        <v>2555</v>
      </c>
      <c r="V247" t="s">
        <v>2596</v>
      </c>
      <c r="W247" t="s">
        <v>2555</v>
      </c>
      <c r="X247" t="s">
        <v>2596</v>
      </c>
      <c r="Y247" t="str">
        <f t="shared" si="3"/>
        <v>薯一薯二文化传媒（上海）有限公司行吟信息科技(上海)有限公司信息流</v>
      </c>
      <c r="Z247" t="e">
        <f>VLOOKUP(Y:Y,[1]Sheet1!N:N,1,0)</f>
        <v>#N/A</v>
      </c>
    </row>
    <row r="248" spans="1:26" hidden="1" x14ac:dyDescent="0.25">
      <c r="A248">
        <v>20230629</v>
      </c>
      <c r="B248">
        <v>29995327</v>
      </c>
      <c r="C248" t="s">
        <v>2761</v>
      </c>
      <c r="D248">
        <v>2199431</v>
      </c>
      <c r="E248" t="s">
        <v>2640</v>
      </c>
      <c r="F248" s="59">
        <v>389.66</v>
      </c>
      <c r="G248">
        <v>295.17</v>
      </c>
      <c r="H248" t="s">
        <v>2559</v>
      </c>
      <c r="I248" t="s">
        <v>2560</v>
      </c>
      <c r="J248" t="s">
        <v>392</v>
      </c>
      <c r="K248" t="s">
        <v>711</v>
      </c>
      <c r="L248" t="s">
        <v>392</v>
      </c>
      <c r="M248" t="s">
        <v>2641</v>
      </c>
      <c r="N248" t="s">
        <v>2642</v>
      </c>
      <c r="O248" t="s">
        <v>2542</v>
      </c>
      <c r="P248" t="s">
        <v>2543</v>
      </c>
      <c r="Q248" t="s">
        <v>2544</v>
      </c>
      <c r="R248" t="s">
        <v>2643</v>
      </c>
      <c r="S248" t="s">
        <v>2546</v>
      </c>
      <c r="T248">
        <v>149006.25599999999</v>
      </c>
      <c r="U248" t="s">
        <v>838</v>
      </c>
      <c r="V248" t="s">
        <v>2548</v>
      </c>
      <c r="W248" t="s">
        <v>838</v>
      </c>
      <c r="X248" t="s">
        <v>2548</v>
      </c>
      <c r="Y248" t="str">
        <f t="shared" si="3"/>
        <v>福州三六零网络小额贷款有限公司福州三六零网络小额贷款有限公司CPC</v>
      </c>
      <c r="Z248" t="e">
        <f>VLOOKUP(Y:Y,[1]Sheet1!N:N,1,0)</f>
        <v>#N/A</v>
      </c>
    </row>
    <row r="249" spans="1:26" hidden="1" x14ac:dyDescent="0.25">
      <c r="A249">
        <v>20230629</v>
      </c>
      <c r="B249">
        <v>38794097</v>
      </c>
      <c r="C249" t="s">
        <v>2757</v>
      </c>
      <c r="D249">
        <v>2172261</v>
      </c>
      <c r="E249" t="s">
        <v>2628</v>
      </c>
      <c r="F249" s="59">
        <v>1107.32</v>
      </c>
      <c r="G249">
        <v>845.28</v>
      </c>
      <c r="H249" t="s">
        <v>2538</v>
      </c>
      <c r="I249" t="s">
        <v>2551</v>
      </c>
      <c r="J249" t="s">
        <v>292</v>
      </c>
      <c r="K249" t="s">
        <v>2321</v>
      </c>
      <c r="L249" t="s">
        <v>574</v>
      </c>
      <c r="M249" t="s">
        <v>2611</v>
      </c>
      <c r="N249" t="s">
        <v>2612</v>
      </c>
      <c r="O249" t="s">
        <v>2542</v>
      </c>
      <c r="P249" t="s">
        <v>2543</v>
      </c>
      <c r="Q249" t="s">
        <v>2544</v>
      </c>
      <c r="R249" t="s">
        <v>2613</v>
      </c>
      <c r="S249" t="s">
        <v>2546</v>
      </c>
      <c r="T249">
        <v>0</v>
      </c>
      <c r="U249" t="s">
        <v>2614</v>
      </c>
      <c r="V249" t="s">
        <v>2615</v>
      </c>
      <c r="W249" t="s">
        <v>2614</v>
      </c>
      <c r="X249" t="s">
        <v>2615</v>
      </c>
      <c r="Y249" t="str">
        <f t="shared" si="3"/>
        <v>广州荔湾品唯信息服务有限公司广州唯品会电子商务有限公司信息流</v>
      </c>
      <c r="Z249" t="e">
        <f>VLOOKUP(Y:Y,[1]Sheet1!N:N,1,0)</f>
        <v>#N/A</v>
      </c>
    </row>
    <row r="250" spans="1:26" hidden="1" x14ac:dyDescent="0.25">
      <c r="A250">
        <v>20230629</v>
      </c>
      <c r="B250">
        <v>42594484</v>
      </c>
      <c r="C250" t="s">
        <v>2752</v>
      </c>
      <c r="D250">
        <v>2130054</v>
      </c>
      <c r="E250" t="s">
        <v>2558</v>
      </c>
      <c r="F250" s="59">
        <v>2049.36</v>
      </c>
      <c r="G250">
        <v>1385.09</v>
      </c>
      <c r="H250" t="s">
        <v>2559</v>
      </c>
      <c r="I250" t="s">
        <v>2560</v>
      </c>
      <c r="J250" t="s">
        <v>2350</v>
      </c>
      <c r="K250" t="s">
        <v>711</v>
      </c>
      <c r="L250" t="s">
        <v>2350</v>
      </c>
      <c r="M250" t="s">
        <v>2561</v>
      </c>
      <c r="N250" t="s">
        <v>2562</v>
      </c>
      <c r="O250" t="s">
        <v>2542</v>
      </c>
      <c r="P250" t="s">
        <v>2543</v>
      </c>
      <c r="Q250" t="s">
        <v>2544</v>
      </c>
      <c r="R250" t="s">
        <v>2563</v>
      </c>
      <c r="S250" t="s">
        <v>2546</v>
      </c>
      <c r="T250">
        <v>3605.3829999999998</v>
      </c>
      <c r="U250" t="s">
        <v>1891</v>
      </c>
      <c r="V250" t="s">
        <v>2564</v>
      </c>
      <c r="W250" t="s">
        <v>1891</v>
      </c>
      <c r="X250" t="s">
        <v>2564</v>
      </c>
      <c r="Y250" t="str">
        <f t="shared" si="3"/>
        <v>深圳尚米网络技术有限公司深圳尚米网络技术有限公司CPC</v>
      </c>
      <c r="Z250" t="e">
        <f>VLOOKUP(Y:Y,[1]Sheet1!N:N,1,0)</f>
        <v>#N/A</v>
      </c>
    </row>
    <row r="251" spans="1:26" hidden="1" x14ac:dyDescent="0.25">
      <c r="A251">
        <v>20230629</v>
      </c>
      <c r="B251">
        <v>47426703</v>
      </c>
      <c r="C251" t="s">
        <v>2726</v>
      </c>
      <c r="D251">
        <v>2189969</v>
      </c>
      <c r="E251" t="s">
        <v>2608</v>
      </c>
      <c r="F251" s="59">
        <v>3233.76</v>
      </c>
      <c r="G251">
        <v>2309.83</v>
      </c>
      <c r="H251" t="s">
        <v>2538</v>
      </c>
      <c r="I251" t="s">
        <v>2551</v>
      </c>
      <c r="J251" t="s">
        <v>2332</v>
      </c>
      <c r="K251" t="s">
        <v>2321</v>
      </c>
      <c r="L251" t="s">
        <v>2333</v>
      </c>
      <c r="M251" t="s">
        <v>2552</v>
      </c>
      <c r="N251" t="s">
        <v>2553</v>
      </c>
      <c r="O251" t="s">
        <v>2542</v>
      </c>
      <c r="P251" t="s">
        <v>2543</v>
      </c>
      <c r="Q251" t="s">
        <v>2544</v>
      </c>
      <c r="R251" t="s">
        <v>2554</v>
      </c>
      <c r="S251" t="s">
        <v>2546</v>
      </c>
      <c r="T251">
        <v>0</v>
      </c>
      <c r="U251" t="s">
        <v>2555</v>
      </c>
      <c r="V251" t="s">
        <v>2556</v>
      </c>
      <c r="W251" t="s">
        <v>2555</v>
      </c>
      <c r="X251" t="s">
        <v>2556</v>
      </c>
      <c r="Y251" t="str">
        <f t="shared" si="3"/>
        <v>北京爱奇艺科技有限公司-百度北京爱奇艺科技有限公司信息流</v>
      </c>
      <c r="Z251" t="e">
        <f>VLOOKUP(Y:Y,[1]Sheet1!N:N,1,0)</f>
        <v>#N/A</v>
      </c>
    </row>
    <row r="252" spans="1:26" hidden="1" x14ac:dyDescent="0.25">
      <c r="A252">
        <v>20230629</v>
      </c>
      <c r="B252">
        <v>47953357</v>
      </c>
      <c r="C252" t="s">
        <v>2735</v>
      </c>
      <c r="D252">
        <v>2167551</v>
      </c>
      <c r="E252" t="s">
        <v>2550</v>
      </c>
      <c r="F252" s="59">
        <v>243.83</v>
      </c>
      <c r="G252">
        <v>243.83</v>
      </c>
      <c r="H252" t="s">
        <v>2538</v>
      </c>
      <c r="I252" t="s">
        <v>2551</v>
      </c>
      <c r="J252" t="s">
        <v>2332</v>
      </c>
      <c r="K252" t="s">
        <v>2321</v>
      </c>
      <c r="L252" t="s">
        <v>2333</v>
      </c>
      <c r="M252" t="s">
        <v>2552</v>
      </c>
      <c r="N252" t="s">
        <v>2553</v>
      </c>
      <c r="O252" t="s">
        <v>2542</v>
      </c>
      <c r="P252" t="s">
        <v>2543</v>
      </c>
      <c r="Q252" t="s">
        <v>2544</v>
      </c>
      <c r="R252" t="s">
        <v>2554</v>
      </c>
      <c r="S252" t="s">
        <v>2546</v>
      </c>
      <c r="T252">
        <v>0</v>
      </c>
      <c r="U252" t="s">
        <v>2555</v>
      </c>
      <c r="V252" t="s">
        <v>2556</v>
      </c>
      <c r="W252" t="s">
        <v>2555</v>
      </c>
      <c r="X252" t="s">
        <v>2556</v>
      </c>
      <c r="Y252" t="str">
        <f t="shared" si="3"/>
        <v>北京爱奇艺科技有限公司-百度北京爱奇艺科技有限公司信息流</v>
      </c>
      <c r="Z252" t="e">
        <f>VLOOKUP(Y:Y,[1]Sheet1!N:N,1,0)</f>
        <v>#N/A</v>
      </c>
    </row>
    <row r="253" spans="1:26" hidden="1" x14ac:dyDescent="0.25">
      <c r="A253">
        <v>20230629</v>
      </c>
      <c r="B253">
        <v>48046547</v>
      </c>
      <c r="C253" t="s">
        <v>2673</v>
      </c>
      <c r="D253">
        <v>2118167</v>
      </c>
      <c r="E253" t="s">
        <v>2592</v>
      </c>
      <c r="F253" s="59">
        <v>15271.38</v>
      </c>
      <c r="G253">
        <v>0</v>
      </c>
      <c r="H253" t="s">
        <v>2538</v>
      </c>
      <c r="I253" t="s">
        <v>2539</v>
      </c>
      <c r="J253" t="s">
        <v>554</v>
      </c>
      <c r="K253" t="s">
        <v>2321</v>
      </c>
      <c r="L253" t="s">
        <v>2370</v>
      </c>
      <c r="M253" t="s">
        <v>2593</v>
      </c>
      <c r="N253" t="s">
        <v>2594</v>
      </c>
      <c r="O253" t="s">
        <v>2542</v>
      </c>
      <c r="P253" t="s">
        <v>2543</v>
      </c>
      <c r="Q253" t="s">
        <v>2544</v>
      </c>
      <c r="R253" t="s">
        <v>2595</v>
      </c>
      <c r="S253" t="s">
        <v>2546</v>
      </c>
      <c r="T253">
        <v>0</v>
      </c>
      <c r="U253" t="s">
        <v>2555</v>
      </c>
      <c r="V253" t="s">
        <v>2596</v>
      </c>
      <c r="W253" t="s">
        <v>2555</v>
      </c>
      <c r="X253" t="s">
        <v>2596</v>
      </c>
      <c r="Y253" t="str">
        <f t="shared" si="3"/>
        <v>薯一薯二文化传媒（上海）有限公司行吟信息科技(上海)有限公司信息流</v>
      </c>
      <c r="Z253" t="e">
        <f>VLOOKUP(Y:Y,[1]Sheet1!N:N,1,0)</f>
        <v>#N/A</v>
      </c>
    </row>
    <row r="254" spans="1:26" hidden="1" x14ac:dyDescent="0.25">
      <c r="A254">
        <v>20230629</v>
      </c>
      <c r="B254">
        <v>48413679</v>
      </c>
      <c r="C254" t="s">
        <v>2767</v>
      </c>
      <c r="D254">
        <v>2118167</v>
      </c>
      <c r="E254" t="s">
        <v>2592</v>
      </c>
      <c r="F254" s="59">
        <v>50.53</v>
      </c>
      <c r="G254">
        <v>0</v>
      </c>
      <c r="H254" t="s">
        <v>2538</v>
      </c>
      <c r="I254" t="s">
        <v>2539</v>
      </c>
      <c r="J254" t="s">
        <v>554</v>
      </c>
      <c r="K254" t="s">
        <v>2321</v>
      </c>
      <c r="L254" t="s">
        <v>2370</v>
      </c>
      <c r="M254" t="s">
        <v>2593</v>
      </c>
      <c r="N254" t="s">
        <v>2594</v>
      </c>
      <c r="O254" t="s">
        <v>2542</v>
      </c>
      <c r="P254" t="s">
        <v>2543</v>
      </c>
      <c r="Q254" t="s">
        <v>2544</v>
      </c>
      <c r="R254" t="s">
        <v>2595</v>
      </c>
      <c r="S254" t="s">
        <v>2546</v>
      </c>
      <c r="T254">
        <v>0</v>
      </c>
      <c r="U254" t="s">
        <v>2555</v>
      </c>
      <c r="V254" t="s">
        <v>2596</v>
      </c>
      <c r="W254" t="s">
        <v>2555</v>
      </c>
      <c r="X254" t="s">
        <v>2596</v>
      </c>
      <c r="Y254" t="str">
        <f t="shared" si="3"/>
        <v>薯一薯二文化传媒（上海）有限公司行吟信息科技(上海)有限公司信息流</v>
      </c>
      <c r="Z254" t="e">
        <f>VLOOKUP(Y:Y,[1]Sheet1!N:N,1,0)</f>
        <v>#N/A</v>
      </c>
    </row>
    <row r="255" spans="1:26" hidden="1" x14ac:dyDescent="0.25">
      <c r="A255">
        <v>20230629</v>
      </c>
      <c r="B255">
        <v>48413840</v>
      </c>
      <c r="C255" t="s">
        <v>2600</v>
      </c>
      <c r="D255">
        <v>2118167</v>
      </c>
      <c r="E255" t="s">
        <v>2592</v>
      </c>
      <c r="F255" s="59">
        <v>128.21</v>
      </c>
      <c r="G255">
        <v>0</v>
      </c>
      <c r="H255" t="s">
        <v>2538</v>
      </c>
      <c r="I255" t="s">
        <v>2539</v>
      </c>
      <c r="J255" t="s">
        <v>554</v>
      </c>
      <c r="K255" t="s">
        <v>2321</v>
      </c>
      <c r="L255" t="s">
        <v>2370</v>
      </c>
      <c r="M255" t="s">
        <v>2593</v>
      </c>
      <c r="N255" t="s">
        <v>2594</v>
      </c>
      <c r="O255" t="s">
        <v>2542</v>
      </c>
      <c r="P255" t="s">
        <v>2543</v>
      </c>
      <c r="Q255" t="s">
        <v>2544</v>
      </c>
      <c r="R255" t="s">
        <v>2595</v>
      </c>
      <c r="S255" t="s">
        <v>2546</v>
      </c>
      <c r="T255">
        <v>0</v>
      </c>
      <c r="U255" t="s">
        <v>2555</v>
      </c>
      <c r="V255" t="s">
        <v>2596</v>
      </c>
      <c r="W255" t="s">
        <v>2555</v>
      </c>
      <c r="X255" t="s">
        <v>2596</v>
      </c>
      <c r="Y255" t="str">
        <f t="shared" si="3"/>
        <v>薯一薯二文化传媒（上海）有限公司行吟信息科技(上海)有限公司信息流</v>
      </c>
      <c r="Z255" t="e">
        <f>VLOOKUP(Y:Y,[1]Sheet1!N:N,1,0)</f>
        <v>#N/A</v>
      </c>
    </row>
    <row r="256" spans="1:26" hidden="1" x14ac:dyDescent="0.25">
      <c r="A256">
        <v>20230629</v>
      </c>
      <c r="B256">
        <v>36470871</v>
      </c>
      <c r="C256" t="s">
        <v>2579</v>
      </c>
      <c r="D256">
        <v>2158492</v>
      </c>
      <c r="E256" t="s">
        <v>2580</v>
      </c>
      <c r="F256" s="59">
        <v>3970.91</v>
      </c>
      <c r="G256">
        <v>3336.79</v>
      </c>
      <c r="H256" t="s">
        <v>2559</v>
      </c>
      <c r="I256" t="s">
        <v>2560</v>
      </c>
      <c r="J256" t="s">
        <v>2330</v>
      </c>
      <c r="K256" t="s">
        <v>711</v>
      </c>
      <c r="L256" t="s">
        <v>2329</v>
      </c>
      <c r="M256" t="s">
        <v>2581</v>
      </c>
      <c r="N256" t="s">
        <v>2582</v>
      </c>
      <c r="O256" t="s">
        <v>2542</v>
      </c>
      <c r="P256" t="s">
        <v>2543</v>
      </c>
      <c r="Q256" t="s">
        <v>2544</v>
      </c>
      <c r="R256" t="s">
        <v>2583</v>
      </c>
      <c r="S256" t="s">
        <v>2546</v>
      </c>
      <c r="T256">
        <v>3787.5549999999998</v>
      </c>
      <c r="U256" t="s">
        <v>2584</v>
      </c>
      <c r="V256" t="s">
        <v>2585</v>
      </c>
      <c r="W256" t="s">
        <v>2584</v>
      </c>
      <c r="X256" t="s">
        <v>2585</v>
      </c>
      <c r="Y256" t="str">
        <f t="shared" si="3"/>
        <v>成都哈拜网络科技有限公司-数字媒体事业部上海哈啰普惠科技有限公司CPC</v>
      </c>
      <c r="Z256" t="e">
        <f>VLOOKUP(Y:Y,[1]Sheet1!N:N,1,0)</f>
        <v>#N/A</v>
      </c>
    </row>
    <row r="257" spans="1:26" hidden="1" x14ac:dyDescent="0.25">
      <c r="A257">
        <v>20230629</v>
      </c>
      <c r="B257">
        <v>38794071</v>
      </c>
      <c r="C257" t="s">
        <v>2778</v>
      </c>
      <c r="D257">
        <v>2172261</v>
      </c>
      <c r="E257" t="s">
        <v>2628</v>
      </c>
      <c r="F257" s="59">
        <v>57473.78</v>
      </c>
      <c r="G257">
        <v>43873.120000000003</v>
      </c>
      <c r="H257" t="s">
        <v>2538</v>
      </c>
      <c r="I257" t="s">
        <v>2551</v>
      </c>
      <c r="J257" t="s">
        <v>292</v>
      </c>
      <c r="K257" t="s">
        <v>2321</v>
      </c>
      <c r="L257" t="s">
        <v>574</v>
      </c>
      <c r="M257" t="s">
        <v>2611</v>
      </c>
      <c r="N257" t="s">
        <v>2612</v>
      </c>
      <c r="O257" t="s">
        <v>2542</v>
      </c>
      <c r="P257" t="s">
        <v>2543</v>
      </c>
      <c r="Q257" t="s">
        <v>2544</v>
      </c>
      <c r="R257" t="s">
        <v>2613</v>
      </c>
      <c r="S257" t="s">
        <v>2546</v>
      </c>
      <c r="T257">
        <v>0</v>
      </c>
      <c r="U257" t="s">
        <v>2614</v>
      </c>
      <c r="V257" t="s">
        <v>2615</v>
      </c>
      <c r="W257" t="s">
        <v>2614</v>
      </c>
      <c r="X257" t="s">
        <v>2615</v>
      </c>
      <c r="Y257" t="str">
        <f t="shared" si="3"/>
        <v>广州荔湾品唯信息服务有限公司广州唯品会电子商务有限公司信息流</v>
      </c>
      <c r="Z257" t="e">
        <f>VLOOKUP(Y:Y,[1]Sheet1!N:N,1,0)</f>
        <v>#N/A</v>
      </c>
    </row>
    <row r="258" spans="1:26" hidden="1" x14ac:dyDescent="0.25">
      <c r="A258">
        <v>20230629</v>
      </c>
      <c r="B258">
        <v>40548313</v>
      </c>
      <c r="C258" t="s">
        <v>2629</v>
      </c>
      <c r="D258">
        <v>2130054</v>
      </c>
      <c r="E258" t="s">
        <v>2558</v>
      </c>
      <c r="F258" s="59">
        <v>2281.7800000000002</v>
      </c>
      <c r="G258">
        <v>1847.55</v>
      </c>
      <c r="H258" t="s">
        <v>2559</v>
      </c>
      <c r="I258" t="s">
        <v>2560</v>
      </c>
      <c r="J258" t="s">
        <v>2350</v>
      </c>
      <c r="K258" t="s">
        <v>711</v>
      </c>
      <c r="L258" t="s">
        <v>2350</v>
      </c>
      <c r="M258" t="s">
        <v>2561</v>
      </c>
      <c r="N258" t="s">
        <v>2562</v>
      </c>
      <c r="O258" t="s">
        <v>2542</v>
      </c>
      <c r="P258" t="s">
        <v>2543</v>
      </c>
      <c r="Q258" t="s">
        <v>2544</v>
      </c>
      <c r="R258" t="s">
        <v>2563</v>
      </c>
      <c r="S258" t="s">
        <v>2546</v>
      </c>
      <c r="T258">
        <v>7601.424</v>
      </c>
      <c r="U258" t="s">
        <v>1891</v>
      </c>
      <c r="V258" t="s">
        <v>2564</v>
      </c>
      <c r="W258" t="s">
        <v>1891</v>
      </c>
      <c r="X258" t="s">
        <v>2564</v>
      </c>
      <c r="Y258" t="str">
        <f t="shared" si="3"/>
        <v>深圳尚米网络技术有限公司深圳尚米网络技术有限公司CPC</v>
      </c>
      <c r="Z258" t="e">
        <f>VLOOKUP(Y:Y,[1]Sheet1!N:N,1,0)</f>
        <v>#N/A</v>
      </c>
    </row>
    <row r="259" spans="1:26" hidden="1" x14ac:dyDescent="0.25">
      <c r="A259">
        <v>20230629</v>
      </c>
      <c r="B259">
        <v>40896118</v>
      </c>
      <c r="C259" t="s">
        <v>2758</v>
      </c>
      <c r="D259">
        <v>2117409</v>
      </c>
      <c r="E259" t="s">
        <v>2744</v>
      </c>
      <c r="F259" s="59">
        <v>4237.24</v>
      </c>
      <c r="G259">
        <v>0</v>
      </c>
      <c r="H259" t="s">
        <v>2559</v>
      </c>
      <c r="I259" t="s">
        <v>2560</v>
      </c>
      <c r="J259" t="s">
        <v>2353</v>
      </c>
      <c r="K259" t="s">
        <v>711</v>
      </c>
      <c r="L259" t="s">
        <v>326</v>
      </c>
      <c r="M259" t="s">
        <v>2588</v>
      </c>
      <c r="N259" t="s">
        <v>2589</v>
      </c>
      <c r="O259" t="s">
        <v>2542</v>
      </c>
      <c r="P259" t="s">
        <v>2543</v>
      </c>
      <c r="Q259" t="s">
        <v>2544</v>
      </c>
      <c r="R259" t="s">
        <v>2570</v>
      </c>
      <c r="S259" t="s">
        <v>2546</v>
      </c>
      <c r="T259">
        <v>0</v>
      </c>
      <c r="U259" t="s">
        <v>2571</v>
      </c>
      <c r="V259" t="s">
        <v>2572</v>
      </c>
      <c r="W259" t="s">
        <v>1891</v>
      </c>
      <c r="X259" t="s">
        <v>2564</v>
      </c>
      <c r="Y259" t="str">
        <f t="shared" ref="Y259:Y322" si="4">L259&amp;J259&amp;K259</f>
        <v>网易有道信息技术（北京）有限公司网易(杭州)网络有限公司CPC</v>
      </c>
      <c r="Z259" t="e">
        <f>VLOOKUP(Y:Y,[1]Sheet1!N:N,1,0)</f>
        <v>#N/A</v>
      </c>
    </row>
    <row r="260" spans="1:26" x14ac:dyDescent="0.25">
      <c r="A260">
        <v>20230629</v>
      </c>
      <c r="B260">
        <v>43094804</v>
      </c>
      <c r="C260" t="s">
        <v>2705</v>
      </c>
      <c r="D260">
        <v>2054669</v>
      </c>
      <c r="E260" t="s">
        <v>2622</v>
      </c>
      <c r="F260" s="59">
        <v>103.91</v>
      </c>
      <c r="G260">
        <v>76.97</v>
      </c>
      <c r="H260" t="s">
        <v>2538</v>
      </c>
      <c r="I260" t="s">
        <v>2551</v>
      </c>
      <c r="J260" t="s">
        <v>2352</v>
      </c>
      <c r="K260" t="s">
        <v>2321</v>
      </c>
      <c r="L260" t="s">
        <v>2351</v>
      </c>
      <c r="M260" t="s">
        <v>2623</v>
      </c>
      <c r="N260" t="s">
        <v>2624</v>
      </c>
      <c r="O260" t="s">
        <v>2542</v>
      </c>
      <c r="P260" t="s">
        <v>2543</v>
      </c>
      <c r="Q260" t="s">
        <v>2544</v>
      </c>
      <c r="R260" t="s">
        <v>2625</v>
      </c>
      <c r="S260" t="s">
        <v>2546</v>
      </c>
      <c r="T260">
        <v>0</v>
      </c>
      <c r="U260" t="s">
        <v>838</v>
      </c>
      <c r="V260" t="s">
        <v>2548</v>
      </c>
      <c r="W260" t="s">
        <v>838</v>
      </c>
      <c r="X260" t="s">
        <v>2548</v>
      </c>
      <c r="Y260" t="str">
        <f t="shared" si="4"/>
        <v>深圳市小赢普惠科技有限责任公司深圳市赢众通金融信息服务有限责任公司信息流</v>
      </c>
      <c r="Z260" t="e">
        <f>VLOOKUP(Y:Y,[1]Sheet1!N:N,1,0)</f>
        <v>#N/A</v>
      </c>
    </row>
    <row r="261" spans="1:26" hidden="1" x14ac:dyDescent="0.25">
      <c r="A261">
        <v>20230629</v>
      </c>
      <c r="B261">
        <v>47799599</v>
      </c>
      <c r="C261" t="s">
        <v>2727</v>
      </c>
      <c r="D261">
        <v>2159765</v>
      </c>
      <c r="E261" t="s">
        <v>2568</v>
      </c>
      <c r="F261" s="59">
        <v>23.13</v>
      </c>
      <c r="G261">
        <v>17.66</v>
      </c>
      <c r="H261" t="s">
        <v>2538</v>
      </c>
      <c r="I261" t="s">
        <v>2551</v>
      </c>
      <c r="J261" t="s">
        <v>2375</v>
      </c>
      <c r="K261" t="s">
        <v>2321</v>
      </c>
      <c r="L261" t="s">
        <v>2277</v>
      </c>
      <c r="M261" t="s">
        <v>2569</v>
      </c>
      <c r="O261" t="s">
        <v>2542</v>
      </c>
      <c r="P261" t="s">
        <v>2543</v>
      </c>
      <c r="Q261" t="s">
        <v>2544</v>
      </c>
      <c r="R261" t="s">
        <v>2570</v>
      </c>
      <c r="S261" t="s">
        <v>2546</v>
      </c>
      <c r="T261">
        <v>0</v>
      </c>
      <c r="U261" t="s">
        <v>2571</v>
      </c>
      <c r="V261" t="s">
        <v>2572</v>
      </c>
      <c r="W261" t="s">
        <v>2571</v>
      </c>
      <c r="X261" t="s">
        <v>2572</v>
      </c>
      <c r="Y261" t="str">
        <f t="shared" si="4"/>
        <v>酷得少年（天津）文化传播有限公司-1北京酷得少年科技有限公司信息流</v>
      </c>
      <c r="Z261" t="e">
        <f>VLOOKUP(Y:Y,[1]Sheet1!N:N,1,0)</f>
        <v>#N/A</v>
      </c>
    </row>
    <row r="262" spans="1:26" hidden="1" x14ac:dyDescent="0.25">
      <c r="A262">
        <v>20230629</v>
      </c>
      <c r="B262">
        <v>47953354</v>
      </c>
      <c r="C262" t="s">
        <v>2655</v>
      </c>
      <c r="D262">
        <v>2167551</v>
      </c>
      <c r="E262" t="s">
        <v>2550</v>
      </c>
      <c r="F262" s="59">
        <v>2.54</v>
      </c>
      <c r="G262">
        <v>2.54</v>
      </c>
      <c r="H262" t="s">
        <v>2538</v>
      </c>
      <c r="I262" t="s">
        <v>2539</v>
      </c>
      <c r="J262" t="s">
        <v>2332</v>
      </c>
      <c r="K262" t="s">
        <v>2321</v>
      </c>
      <c r="L262" t="s">
        <v>2333</v>
      </c>
      <c r="M262" t="s">
        <v>2552</v>
      </c>
      <c r="N262" t="s">
        <v>2553</v>
      </c>
      <c r="O262" t="s">
        <v>2542</v>
      </c>
      <c r="P262" t="s">
        <v>2543</v>
      </c>
      <c r="Q262" t="s">
        <v>2544</v>
      </c>
      <c r="R262" t="s">
        <v>2554</v>
      </c>
      <c r="S262" t="s">
        <v>2546</v>
      </c>
      <c r="T262">
        <v>0</v>
      </c>
      <c r="U262" t="s">
        <v>2555</v>
      </c>
      <c r="V262" t="s">
        <v>2556</v>
      </c>
      <c r="W262" t="s">
        <v>2555</v>
      </c>
      <c r="X262" t="s">
        <v>2556</v>
      </c>
      <c r="Y262" t="str">
        <f t="shared" si="4"/>
        <v>北京爱奇艺科技有限公司-百度北京爱奇艺科技有限公司信息流</v>
      </c>
      <c r="Z262" t="e">
        <f>VLOOKUP(Y:Y,[1]Sheet1!N:N,1,0)</f>
        <v>#N/A</v>
      </c>
    </row>
    <row r="263" spans="1:26" hidden="1" x14ac:dyDescent="0.25">
      <c r="A263">
        <v>20230629</v>
      </c>
      <c r="B263">
        <v>48447553</v>
      </c>
      <c r="C263" t="s">
        <v>2764</v>
      </c>
      <c r="D263">
        <v>2142924</v>
      </c>
      <c r="E263" t="s">
        <v>2716</v>
      </c>
      <c r="F263" s="59">
        <v>3001.73</v>
      </c>
      <c r="G263">
        <v>3001.73</v>
      </c>
      <c r="H263" t="s">
        <v>2559</v>
      </c>
      <c r="I263" t="s">
        <v>2560</v>
      </c>
      <c r="J263" t="s">
        <v>392</v>
      </c>
      <c r="K263" t="s">
        <v>711</v>
      </c>
      <c r="L263" t="s">
        <v>392</v>
      </c>
      <c r="M263" t="s">
        <v>2641</v>
      </c>
      <c r="N263" t="s">
        <v>2642</v>
      </c>
      <c r="O263" t="s">
        <v>2542</v>
      </c>
      <c r="P263" t="s">
        <v>2543</v>
      </c>
      <c r="Q263" t="s">
        <v>2544</v>
      </c>
      <c r="R263" t="s">
        <v>2643</v>
      </c>
      <c r="S263" t="s">
        <v>2546</v>
      </c>
      <c r="T263">
        <v>5884.91</v>
      </c>
      <c r="U263" t="s">
        <v>838</v>
      </c>
      <c r="V263" t="s">
        <v>2644</v>
      </c>
      <c r="W263" t="s">
        <v>838</v>
      </c>
      <c r="X263" t="s">
        <v>2548</v>
      </c>
      <c r="Y263" t="str">
        <f t="shared" si="4"/>
        <v>福州三六零网络小额贷款有限公司福州三六零网络小额贷款有限公司CPC</v>
      </c>
      <c r="Z263" t="e">
        <f>VLOOKUP(Y:Y,[1]Sheet1!N:N,1,0)</f>
        <v>#N/A</v>
      </c>
    </row>
    <row r="264" spans="1:26" hidden="1" x14ac:dyDescent="0.25">
      <c r="A264">
        <v>20230629</v>
      </c>
      <c r="B264">
        <v>27382539</v>
      </c>
      <c r="C264" t="s">
        <v>2609</v>
      </c>
      <c r="D264">
        <v>2172257</v>
      </c>
      <c r="E264" t="s">
        <v>2610</v>
      </c>
      <c r="F264" s="59">
        <v>6007.18</v>
      </c>
      <c r="G264">
        <v>4767.53</v>
      </c>
      <c r="H264" t="s">
        <v>2559</v>
      </c>
      <c r="I264" t="s">
        <v>2560</v>
      </c>
      <c r="J264" t="s">
        <v>292</v>
      </c>
      <c r="K264" t="s">
        <v>711</v>
      </c>
      <c r="L264" t="s">
        <v>574</v>
      </c>
      <c r="M264" t="s">
        <v>2611</v>
      </c>
      <c r="N264" t="s">
        <v>2612</v>
      </c>
      <c r="O264" t="s">
        <v>2542</v>
      </c>
      <c r="P264" t="s">
        <v>2543</v>
      </c>
      <c r="Q264" t="s">
        <v>2544</v>
      </c>
      <c r="R264" t="s">
        <v>2613</v>
      </c>
      <c r="S264" t="s">
        <v>2546</v>
      </c>
      <c r="T264">
        <v>106584.74800000001</v>
      </c>
      <c r="U264" t="s">
        <v>2614</v>
      </c>
      <c r="V264" t="s">
        <v>2615</v>
      </c>
      <c r="W264" t="s">
        <v>2614</v>
      </c>
      <c r="X264" t="s">
        <v>2615</v>
      </c>
      <c r="Y264" t="str">
        <f t="shared" si="4"/>
        <v>广州荔湾品唯信息服务有限公司广州唯品会电子商务有限公司CPC</v>
      </c>
      <c r="Z264" t="e">
        <f>VLOOKUP(Y:Y,[1]Sheet1!N:N,1,0)</f>
        <v>#N/A</v>
      </c>
    </row>
    <row r="265" spans="1:26" hidden="1" x14ac:dyDescent="0.25">
      <c r="A265">
        <v>20230629</v>
      </c>
      <c r="B265">
        <v>46610852</v>
      </c>
      <c r="C265" t="s">
        <v>2713</v>
      </c>
      <c r="D265">
        <v>2117410</v>
      </c>
      <c r="E265" t="s">
        <v>2587</v>
      </c>
      <c r="F265" s="59">
        <v>498.06</v>
      </c>
      <c r="G265">
        <v>0</v>
      </c>
      <c r="H265" t="s">
        <v>2538</v>
      </c>
      <c r="I265" t="s">
        <v>2551</v>
      </c>
      <c r="J265" t="s">
        <v>2353</v>
      </c>
      <c r="K265" t="s">
        <v>2321</v>
      </c>
      <c r="L265" t="s">
        <v>326</v>
      </c>
      <c r="M265" t="s">
        <v>2588</v>
      </c>
      <c r="N265" t="s">
        <v>2589</v>
      </c>
      <c r="O265" t="s">
        <v>2542</v>
      </c>
      <c r="P265" t="s">
        <v>2543</v>
      </c>
      <c r="Q265" t="s">
        <v>2544</v>
      </c>
      <c r="R265" t="s">
        <v>2570</v>
      </c>
      <c r="S265" t="s">
        <v>2546</v>
      </c>
      <c r="T265">
        <v>0</v>
      </c>
      <c r="U265" t="s">
        <v>2571</v>
      </c>
      <c r="V265" t="s">
        <v>2572</v>
      </c>
      <c r="W265" t="s">
        <v>1891</v>
      </c>
      <c r="X265" t="s">
        <v>2564</v>
      </c>
      <c r="Y265" t="str">
        <f t="shared" si="4"/>
        <v>网易有道信息技术（北京）有限公司网易(杭州)网络有限公司信息流</v>
      </c>
      <c r="Z265" t="e">
        <f>VLOOKUP(Y:Y,[1]Sheet1!N:N,1,0)</f>
        <v>#N/A</v>
      </c>
    </row>
    <row r="266" spans="1:26" hidden="1" x14ac:dyDescent="0.25">
      <c r="A266">
        <v>20230629</v>
      </c>
      <c r="B266">
        <v>47580667</v>
      </c>
      <c r="C266" t="s">
        <v>2683</v>
      </c>
      <c r="D266">
        <v>2171230</v>
      </c>
      <c r="E266" t="s">
        <v>2684</v>
      </c>
      <c r="F266" s="59">
        <v>10714.36</v>
      </c>
      <c r="G266">
        <v>8370.6</v>
      </c>
      <c r="H266" t="s">
        <v>2538</v>
      </c>
      <c r="I266" t="s">
        <v>2551</v>
      </c>
      <c r="J266" t="s">
        <v>2322</v>
      </c>
      <c r="K266" t="s">
        <v>2321</v>
      </c>
      <c r="L266" t="s">
        <v>2323</v>
      </c>
      <c r="M266" t="s">
        <v>2685</v>
      </c>
      <c r="N266" t="s">
        <v>2686</v>
      </c>
      <c r="O266" t="s">
        <v>2542</v>
      </c>
      <c r="P266" t="s">
        <v>2543</v>
      </c>
      <c r="Q266" t="s">
        <v>2544</v>
      </c>
      <c r="R266" t="s">
        <v>2687</v>
      </c>
      <c r="S266" t="s">
        <v>2546</v>
      </c>
      <c r="T266">
        <v>0</v>
      </c>
      <c r="U266" t="s">
        <v>2555</v>
      </c>
      <c r="V266" t="s">
        <v>2556</v>
      </c>
      <c r="W266" t="s">
        <v>2555</v>
      </c>
      <c r="X266" t="s">
        <v>2671</v>
      </c>
      <c r="Y266" t="str">
        <f t="shared" si="4"/>
        <v>广州虎牙信息科技有限公司-百度广州虎牙信息科技有限公司信息流</v>
      </c>
      <c r="Z266" t="e">
        <f>VLOOKUP(Y:Y,[1]Sheet1!N:N,1,0)</f>
        <v>#N/A</v>
      </c>
    </row>
    <row r="267" spans="1:26" hidden="1" x14ac:dyDescent="0.25">
      <c r="A267">
        <v>20230629</v>
      </c>
      <c r="B267">
        <v>47953339</v>
      </c>
      <c r="C267" t="s">
        <v>2755</v>
      </c>
      <c r="D267">
        <v>2189969</v>
      </c>
      <c r="E267" t="s">
        <v>2608</v>
      </c>
      <c r="F267" s="59">
        <v>201.79</v>
      </c>
      <c r="G267">
        <v>144.13999999999999</v>
      </c>
      <c r="H267" t="s">
        <v>2538</v>
      </c>
      <c r="I267" t="s">
        <v>2551</v>
      </c>
      <c r="J267" t="s">
        <v>2332</v>
      </c>
      <c r="K267" t="s">
        <v>2321</v>
      </c>
      <c r="L267" t="s">
        <v>2333</v>
      </c>
      <c r="M267" t="s">
        <v>2552</v>
      </c>
      <c r="N267" t="s">
        <v>2553</v>
      </c>
      <c r="O267" t="s">
        <v>2542</v>
      </c>
      <c r="P267" t="s">
        <v>2543</v>
      </c>
      <c r="Q267" t="s">
        <v>2544</v>
      </c>
      <c r="R267" t="s">
        <v>2554</v>
      </c>
      <c r="S267" t="s">
        <v>2546</v>
      </c>
      <c r="T267">
        <v>0</v>
      </c>
      <c r="U267" t="s">
        <v>2555</v>
      </c>
      <c r="V267" t="s">
        <v>2556</v>
      </c>
      <c r="W267" t="s">
        <v>2555</v>
      </c>
      <c r="X267" t="s">
        <v>2556</v>
      </c>
      <c r="Y267" t="str">
        <f t="shared" si="4"/>
        <v>北京爱奇艺科技有限公司-百度北京爱奇艺科技有限公司信息流</v>
      </c>
      <c r="Z267" t="e">
        <f>VLOOKUP(Y:Y,[1]Sheet1!N:N,1,0)</f>
        <v>#N/A</v>
      </c>
    </row>
    <row r="268" spans="1:26" hidden="1" x14ac:dyDescent="0.25">
      <c r="A268">
        <v>20230629</v>
      </c>
      <c r="B268">
        <v>47953361</v>
      </c>
      <c r="C268" t="s">
        <v>2549</v>
      </c>
      <c r="D268">
        <v>2167551</v>
      </c>
      <c r="E268" t="s">
        <v>2550</v>
      </c>
      <c r="F268" s="59">
        <v>0.2</v>
      </c>
      <c r="G268">
        <v>0.2</v>
      </c>
      <c r="H268" t="s">
        <v>2538</v>
      </c>
      <c r="I268" t="s">
        <v>2539</v>
      </c>
      <c r="J268" t="s">
        <v>2332</v>
      </c>
      <c r="K268" t="s">
        <v>2321</v>
      </c>
      <c r="L268" t="s">
        <v>2333</v>
      </c>
      <c r="M268" t="s">
        <v>2552</v>
      </c>
      <c r="N268" t="s">
        <v>2553</v>
      </c>
      <c r="O268" t="s">
        <v>2542</v>
      </c>
      <c r="P268" t="s">
        <v>2543</v>
      </c>
      <c r="Q268" t="s">
        <v>2544</v>
      </c>
      <c r="R268" t="s">
        <v>2554</v>
      </c>
      <c r="S268" t="s">
        <v>2546</v>
      </c>
      <c r="T268">
        <v>0</v>
      </c>
      <c r="U268" t="s">
        <v>2555</v>
      </c>
      <c r="V268" t="s">
        <v>2556</v>
      </c>
      <c r="W268" t="s">
        <v>2555</v>
      </c>
      <c r="X268" t="s">
        <v>2556</v>
      </c>
      <c r="Y268" t="str">
        <f t="shared" si="4"/>
        <v>北京爱奇艺科技有限公司-百度北京爱奇艺科技有限公司信息流</v>
      </c>
      <c r="Z268" t="e">
        <f>VLOOKUP(Y:Y,[1]Sheet1!N:N,1,0)</f>
        <v>#N/A</v>
      </c>
    </row>
    <row r="269" spans="1:26" hidden="1" x14ac:dyDescent="0.25">
      <c r="A269">
        <v>20230629</v>
      </c>
      <c r="B269">
        <v>42965764</v>
      </c>
      <c r="C269" t="s">
        <v>2536</v>
      </c>
      <c r="D269">
        <v>2158784</v>
      </c>
      <c r="E269" t="s">
        <v>2537</v>
      </c>
      <c r="F269" s="59">
        <v>160.29</v>
      </c>
      <c r="G269">
        <v>160.29</v>
      </c>
      <c r="H269" t="s">
        <v>2538</v>
      </c>
      <c r="I269" t="s">
        <v>2551</v>
      </c>
      <c r="J269" t="s">
        <v>2320</v>
      </c>
      <c r="K269" t="s">
        <v>2321</v>
      </c>
      <c r="L269" t="s">
        <v>2318</v>
      </c>
      <c r="M269" t="s">
        <v>2540</v>
      </c>
      <c r="N269" t="s">
        <v>2541</v>
      </c>
      <c r="O269" t="s">
        <v>2542</v>
      </c>
      <c r="P269" t="s">
        <v>2543</v>
      </c>
      <c r="Q269" t="s">
        <v>2544</v>
      </c>
      <c r="R269" t="s">
        <v>2545</v>
      </c>
      <c r="S269" t="s">
        <v>2546</v>
      </c>
      <c r="T269">
        <v>0</v>
      </c>
      <c r="U269" t="s">
        <v>838</v>
      </c>
      <c r="V269" t="s">
        <v>2547</v>
      </c>
      <c r="W269" t="s">
        <v>838</v>
      </c>
      <c r="X269" t="s">
        <v>2548</v>
      </c>
      <c r="Y269" t="str">
        <f t="shared" si="4"/>
        <v>上海耳序信息技术有限公司-四部上海拍拍贷金融信息服务有限公司信息流</v>
      </c>
      <c r="Z269" t="e">
        <f>VLOOKUP(Y:Y,[1]Sheet1!N:N,1,0)</f>
        <v>#N/A</v>
      </c>
    </row>
    <row r="270" spans="1:26" x14ac:dyDescent="0.25">
      <c r="A270">
        <v>20230629</v>
      </c>
      <c r="B270">
        <v>45336938</v>
      </c>
      <c r="C270" t="s">
        <v>2753</v>
      </c>
      <c r="D270">
        <v>2054669</v>
      </c>
      <c r="E270" t="s">
        <v>2622</v>
      </c>
      <c r="F270" s="59">
        <v>69.319999999999993</v>
      </c>
      <c r="G270">
        <v>51.35</v>
      </c>
      <c r="H270" t="s">
        <v>2538</v>
      </c>
      <c r="I270" t="s">
        <v>2551</v>
      </c>
      <c r="J270" t="s">
        <v>2352</v>
      </c>
      <c r="K270" t="s">
        <v>2321</v>
      </c>
      <c r="L270" t="s">
        <v>2351</v>
      </c>
      <c r="M270" t="s">
        <v>2623</v>
      </c>
      <c r="N270" t="s">
        <v>2624</v>
      </c>
      <c r="O270" t="s">
        <v>2542</v>
      </c>
      <c r="P270" t="s">
        <v>2543</v>
      </c>
      <c r="Q270" t="s">
        <v>2544</v>
      </c>
      <c r="R270" t="s">
        <v>2625</v>
      </c>
      <c r="S270" t="s">
        <v>2546</v>
      </c>
      <c r="T270">
        <v>0</v>
      </c>
      <c r="U270" t="s">
        <v>838</v>
      </c>
      <c r="V270" t="s">
        <v>2548</v>
      </c>
      <c r="W270" t="s">
        <v>838</v>
      </c>
      <c r="X270" t="s">
        <v>2548</v>
      </c>
      <c r="Y270" t="str">
        <f t="shared" si="4"/>
        <v>深圳市小赢普惠科技有限责任公司深圳市赢众通金融信息服务有限责任公司信息流</v>
      </c>
      <c r="Z270" t="e">
        <f>VLOOKUP(Y:Y,[1]Sheet1!N:N,1,0)</f>
        <v>#N/A</v>
      </c>
    </row>
    <row r="271" spans="1:26" hidden="1" x14ac:dyDescent="0.25">
      <c r="A271">
        <v>20230629</v>
      </c>
      <c r="B271">
        <v>47184442</v>
      </c>
      <c r="C271" t="s">
        <v>2690</v>
      </c>
      <c r="D271">
        <v>2176807</v>
      </c>
      <c r="E271" t="s">
        <v>2691</v>
      </c>
      <c r="F271" s="59">
        <v>127.79</v>
      </c>
      <c r="G271">
        <v>93.28</v>
      </c>
      <c r="H271" t="s">
        <v>2538</v>
      </c>
      <c r="I271" t="s">
        <v>2551</v>
      </c>
      <c r="J271" t="s">
        <v>2339</v>
      </c>
      <c r="K271" t="s">
        <v>2321</v>
      </c>
      <c r="L271" t="s">
        <v>2338</v>
      </c>
      <c r="M271" t="s">
        <v>2692</v>
      </c>
      <c r="N271" t="s">
        <v>2693</v>
      </c>
      <c r="O271" t="s">
        <v>2542</v>
      </c>
      <c r="P271" t="s">
        <v>2543</v>
      </c>
      <c r="Q271" t="s">
        <v>2544</v>
      </c>
      <c r="R271" t="s">
        <v>2694</v>
      </c>
      <c r="S271" t="s">
        <v>2546</v>
      </c>
      <c r="T271">
        <v>0</v>
      </c>
      <c r="U271" t="s">
        <v>2117</v>
      </c>
      <c r="V271" t="s">
        <v>2695</v>
      </c>
      <c r="W271" t="s">
        <v>2117</v>
      </c>
      <c r="X271" t="s">
        <v>2695</v>
      </c>
      <c r="Y271" t="str">
        <f t="shared" si="4"/>
        <v>北京三快在线科技有限公司及其关联公司北京三快科技有限公司信息流</v>
      </c>
      <c r="Z271" t="e">
        <f>VLOOKUP(Y:Y,[1]Sheet1!N:N,1,0)</f>
        <v>#N/A</v>
      </c>
    </row>
    <row r="272" spans="1:26" hidden="1" x14ac:dyDescent="0.25">
      <c r="A272">
        <v>20230629</v>
      </c>
      <c r="B272">
        <v>48413778</v>
      </c>
      <c r="C272" t="s">
        <v>2626</v>
      </c>
      <c r="D272">
        <v>2118167</v>
      </c>
      <c r="E272" t="s">
        <v>2592</v>
      </c>
      <c r="F272" s="59">
        <v>9.02</v>
      </c>
      <c r="G272">
        <v>0</v>
      </c>
      <c r="H272" t="s">
        <v>2538</v>
      </c>
      <c r="I272" t="s">
        <v>2539</v>
      </c>
      <c r="J272" t="s">
        <v>554</v>
      </c>
      <c r="K272" t="s">
        <v>2321</v>
      </c>
      <c r="L272" t="s">
        <v>2370</v>
      </c>
      <c r="M272" t="s">
        <v>2593</v>
      </c>
      <c r="N272" t="s">
        <v>2594</v>
      </c>
      <c r="O272" t="s">
        <v>2542</v>
      </c>
      <c r="P272" t="s">
        <v>2543</v>
      </c>
      <c r="Q272" t="s">
        <v>2544</v>
      </c>
      <c r="R272" t="s">
        <v>2595</v>
      </c>
      <c r="S272" t="s">
        <v>2546</v>
      </c>
      <c r="T272">
        <v>0</v>
      </c>
      <c r="U272" t="s">
        <v>2555</v>
      </c>
      <c r="V272" t="s">
        <v>2596</v>
      </c>
      <c r="W272" t="s">
        <v>2555</v>
      </c>
      <c r="X272" t="s">
        <v>2596</v>
      </c>
      <c r="Y272" t="str">
        <f t="shared" si="4"/>
        <v>薯一薯二文化传媒（上海）有限公司行吟信息科技(上海)有限公司信息流</v>
      </c>
      <c r="Z272" t="e">
        <f>VLOOKUP(Y:Y,[1]Sheet1!N:N,1,0)</f>
        <v>#N/A</v>
      </c>
    </row>
    <row r="273" spans="1:26" hidden="1" x14ac:dyDescent="0.25">
      <c r="A273">
        <v>20230629</v>
      </c>
      <c r="B273">
        <v>40168764</v>
      </c>
      <c r="C273" t="s">
        <v>2590</v>
      </c>
      <c r="D273">
        <v>2158492</v>
      </c>
      <c r="E273" t="s">
        <v>2580</v>
      </c>
      <c r="F273" s="59">
        <v>927.2</v>
      </c>
      <c r="G273">
        <v>779.09</v>
      </c>
      <c r="H273" t="s">
        <v>2559</v>
      </c>
      <c r="I273" t="s">
        <v>2560</v>
      </c>
      <c r="J273" t="s">
        <v>2330</v>
      </c>
      <c r="K273" t="s">
        <v>711</v>
      </c>
      <c r="L273" t="s">
        <v>2329</v>
      </c>
      <c r="M273" t="s">
        <v>2581</v>
      </c>
      <c r="N273" t="s">
        <v>2582</v>
      </c>
      <c r="O273" t="s">
        <v>2542</v>
      </c>
      <c r="P273" t="s">
        <v>2543</v>
      </c>
      <c r="Q273" t="s">
        <v>2544</v>
      </c>
      <c r="R273" t="s">
        <v>2583</v>
      </c>
      <c r="S273" t="s">
        <v>2546</v>
      </c>
      <c r="T273">
        <v>6235.5050000000001</v>
      </c>
      <c r="U273" t="s">
        <v>2584</v>
      </c>
      <c r="V273" t="s">
        <v>2585</v>
      </c>
      <c r="W273" t="s">
        <v>2584</v>
      </c>
      <c r="X273" t="s">
        <v>2585</v>
      </c>
      <c r="Y273" t="str">
        <f t="shared" si="4"/>
        <v>成都哈拜网络科技有限公司-数字媒体事业部上海哈啰普惠科技有限公司CPC</v>
      </c>
      <c r="Z273" t="e">
        <f>VLOOKUP(Y:Y,[1]Sheet1!N:N,1,0)</f>
        <v>#N/A</v>
      </c>
    </row>
    <row r="274" spans="1:26" hidden="1" x14ac:dyDescent="0.25">
      <c r="A274">
        <v>20230629</v>
      </c>
      <c r="B274">
        <v>41250523</v>
      </c>
      <c r="C274" t="s">
        <v>2742</v>
      </c>
      <c r="D274">
        <v>2130054</v>
      </c>
      <c r="E274" t="s">
        <v>2558</v>
      </c>
      <c r="F274" s="59">
        <v>5073.16</v>
      </c>
      <c r="G274">
        <v>4107.7</v>
      </c>
      <c r="H274" t="s">
        <v>2559</v>
      </c>
      <c r="I274" t="s">
        <v>2560</v>
      </c>
      <c r="J274" t="s">
        <v>2350</v>
      </c>
      <c r="K274" t="s">
        <v>711</v>
      </c>
      <c r="L274" t="s">
        <v>2350</v>
      </c>
      <c r="M274" t="s">
        <v>2561</v>
      </c>
      <c r="N274" t="s">
        <v>2562</v>
      </c>
      <c r="O274" t="s">
        <v>2542</v>
      </c>
      <c r="P274" t="s">
        <v>2543</v>
      </c>
      <c r="Q274" t="s">
        <v>2544</v>
      </c>
      <c r="R274" t="s">
        <v>2563</v>
      </c>
      <c r="S274" t="s">
        <v>2546</v>
      </c>
      <c r="T274">
        <v>1584.47</v>
      </c>
      <c r="U274" t="s">
        <v>1891</v>
      </c>
      <c r="V274" t="s">
        <v>2564</v>
      </c>
      <c r="W274" t="s">
        <v>1891</v>
      </c>
      <c r="X274" t="s">
        <v>2564</v>
      </c>
      <c r="Y274" t="str">
        <f t="shared" si="4"/>
        <v>深圳尚米网络技术有限公司深圳尚米网络技术有限公司CPC</v>
      </c>
      <c r="Z274" t="e">
        <f>VLOOKUP(Y:Y,[1]Sheet1!N:N,1,0)</f>
        <v>#N/A</v>
      </c>
    </row>
    <row r="275" spans="1:26" hidden="1" x14ac:dyDescent="0.25">
      <c r="A275">
        <v>20230629</v>
      </c>
      <c r="B275">
        <v>48413872</v>
      </c>
      <c r="C275" t="s">
        <v>2729</v>
      </c>
      <c r="D275">
        <v>2118167</v>
      </c>
      <c r="E275" t="s">
        <v>2592</v>
      </c>
      <c r="F275" s="59">
        <v>694.16</v>
      </c>
      <c r="G275">
        <v>0</v>
      </c>
      <c r="H275" t="s">
        <v>2538</v>
      </c>
      <c r="I275" t="s">
        <v>2539</v>
      </c>
      <c r="J275" t="s">
        <v>554</v>
      </c>
      <c r="K275" t="s">
        <v>2321</v>
      </c>
      <c r="L275" t="s">
        <v>2370</v>
      </c>
      <c r="M275" t="s">
        <v>2593</v>
      </c>
      <c r="N275" t="s">
        <v>2594</v>
      </c>
      <c r="O275" t="s">
        <v>2542</v>
      </c>
      <c r="P275" t="s">
        <v>2543</v>
      </c>
      <c r="Q275" t="s">
        <v>2544</v>
      </c>
      <c r="R275" t="s">
        <v>2595</v>
      </c>
      <c r="S275" t="s">
        <v>2546</v>
      </c>
      <c r="T275">
        <v>0</v>
      </c>
      <c r="U275" t="s">
        <v>2555</v>
      </c>
      <c r="V275" t="s">
        <v>2596</v>
      </c>
      <c r="W275" t="s">
        <v>2555</v>
      </c>
      <c r="X275" t="s">
        <v>2596</v>
      </c>
      <c r="Y275" t="str">
        <f t="shared" si="4"/>
        <v>薯一薯二文化传媒（上海）有限公司行吟信息科技(上海)有限公司信息流</v>
      </c>
      <c r="Z275" t="e">
        <f>VLOOKUP(Y:Y,[1]Sheet1!N:N,1,0)</f>
        <v>#N/A</v>
      </c>
    </row>
    <row r="276" spans="1:26" hidden="1" x14ac:dyDescent="0.25">
      <c r="A276">
        <v>20230629</v>
      </c>
      <c r="B276">
        <v>38794097</v>
      </c>
      <c r="C276" t="s">
        <v>2757</v>
      </c>
      <c r="D276">
        <v>2172261</v>
      </c>
      <c r="E276" t="s">
        <v>2628</v>
      </c>
      <c r="F276" s="59">
        <v>75.42</v>
      </c>
      <c r="G276">
        <v>57.57</v>
      </c>
      <c r="H276" t="s">
        <v>2538</v>
      </c>
      <c r="I276" t="s">
        <v>2539</v>
      </c>
      <c r="J276" t="s">
        <v>292</v>
      </c>
      <c r="K276" t="s">
        <v>2321</v>
      </c>
      <c r="L276" t="s">
        <v>574</v>
      </c>
      <c r="M276" t="s">
        <v>2611</v>
      </c>
      <c r="N276" t="s">
        <v>2612</v>
      </c>
      <c r="O276" t="s">
        <v>2542</v>
      </c>
      <c r="P276" t="s">
        <v>2543</v>
      </c>
      <c r="Q276" t="s">
        <v>2544</v>
      </c>
      <c r="R276" t="s">
        <v>2613</v>
      </c>
      <c r="S276" t="s">
        <v>2546</v>
      </c>
      <c r="T276">
        <v>0</v>
      </c>
      <c r="U276" t="s">
        <v>2614</v>
      </c>
      <c r="V276" t="s">
        <v>2615</v>
      </c>
      <c r="W276" t="s">
        <v>2614</v>
      </c>
      <c r="X276" t="s">
        <v>2615</v>
      </c>
      <c r="Y276" t="str">
        <f t="shared" si="4"/>
        <v>广州荔湾品唯信息服务有限公司广州唯品会电子商务有限公司信息流</v>
      </c>
      <c r="Z276" t="e">
        <f>VLOOKUP(Y:Y,[1]Sheet1!N:N,1,0)</f>
        <v>#N/A</v>
      </c>
    </row>
    <row r="277" spans="1:26" hidden="1" x14ac:dyDescent="0.25">
      <c r="A277">
        <v>20230629</v>
      </c>
      <c r="B277">
        <v>45258654</v>
      </c>
      <c r="C277" t="s">
        <v>2653</v>
      </c>
      <c r="D277">
        <v>2118167</v>
      </c>
      <c r="E277" t="s">
        <v>2592</v>
      </c>
      <c r="F277" s="59">
        <v>2772.49</v>
      </c>
      <c r="G277">
        <v>0</v>
      </c>
      <c r="H277" t="s">
        <v>2538</v>
      </c>
      <c r="I277" t="s">
        <v>2539</v>
      </c>
      <c r="J277" t="s">
        <v>554</v>
      </c>
      <c r="K277" t="s">
        <v>2321</v>
      </c>
      <c r="L277" t="s">
        <v>2370</v>
      </c>
      <c r="M277" t="s">
        <v>2593</v>
      </c>
      <c r="N277" t="s">
        <v>2594</v>
      </c>
      <c r="O277" t="s">
        <v>2542</v>
      </c>
      <c r="P277" t="s">
        <v>2543</v>
      </c>
      <c r="Q277" t="s">
        <v>2544</v>
      </c>
      <c r="R277" t="s">
        <v>2595</v>
      </c>
      <c r="S277" t="s">
        <v>2546</v>
      </c>
      <c r="T277">
        <v>0</v>
      </c>
      <c r="U277" t="s">
        <v>2555</v>
      </c>
      <c r="V277" t="s">
        <v>2596</v>
      </c>
      <c r="W277" t="s">
        <v>2555</v>
      </c>
      <c r="X277" t="s">
        <v>2596</v>
      </c>
      <c r="Y277" t="str">
        <f t="shared" si="4"/>
        <v>薯一薯二文化传媒（上海）有限公司行吟信息科技(上海)有限公司信息流</v>
      </c>
      <c r="Z277" t="e">
        <f>VLOOKUP(Y:Y,[1]Sheet1!N:N,1,0)</f>
        <v>#N/A</v>
      </c>
    </row>
    <row r="278" spans="1:26" hidden="1" x14ac:dyDescent="0.25">
      <c r="A278">
        <v>20230629</v>
      </c>
      <c r="B278">
        <v>45323041</v>
      </c>
      <c r="C278" t="s">
        <v>2775</v>
      </c>
      <c r="D278">
        <v>2172261</v>
      </c>
      <c r="E278" t="s">
        <v>2628</v>
      </c>
      <c r="F278" s="59">
        <v>14073.98</v>
      </c>
      <c r="G278">
        <v>10743.5</v>
      </c>
      <c r="H278" t="s">
        <v>2538</v>
      </c>
      <c r="I278" t="s">
        <v>2551</v>
      </c>
      <c r="J278" t="s">
        <v>292</v>
      </c>
      <c r="K278" t="s">
        <v>2321</v>
      </c>
      <c r="L278" t="s">
        <v>574</v>
      </c>
      <c r="M278" t="s">
        <v>2611</v>
      </c>
      <c r="N278" t="s">
        <v>2612</v>
      </c>
      <c r="O278" t="s">
        <v>2542</v>
      </c>
      <c r="P278" t="s">
        <v>2543</v>
      </c>
      <c r="Q278" t="s">
        <v>2544</v>
      </c>
      <c r="R278" t="s">
        <v>2613</v>
      </c>
      <c r="S278" t="s">
        <v>2546</v>
      </c>
      <c r="T278">
        <v>0</v>
      </c>
      <c r="U278" t="s">
        <v>2614</v>
      </c>
      <c r="V278" t="s">
        <v>2615</v>
      </c>
      <c r="W278" t="s">
        <v>2614</v>
      </c>
      <c r="X278" t="s">
        <v>2615</v>
      </c>
      <c r="Y278" t="str">
        <f t="shared" si="4"/>
        <v>广州荔湾品唯信息服务有限公司广州唯品会电子商务有限公司信息流</v>
      </c>
      <c r="Z278" t="e">
        <f>VLOOKUP(Y:Y,[1]Sheet1!N:N,1,0)</f>
        <v>#N/A</v>
      </c>
    </row>
    <row r="279" spans="1:26" hidden="1" x14ac:dyDescent="0.25">
      <c r="A279">
        <v>20230629</v>
      </c>
      <c r="B279">
        <v>45323132</v>
      </c>
      <c r="C279" t="s">
        <v>2747</v>
      </c>
      <c r="D279">
        <v>2172261</v>
      </c>
      <c r="E279" t="s">
        <v>2628</v>
      </c>
      <c r="F279" s="59">
        <v>504.71</v>
      </c>
      <c r="G279">
        <v>385.28</v>
      </c>
      <c r="H279" t="s">
        <v>2538</v>
      </c>
      <c r="I279" t="s">
        <v>2551</v>
      </c>
      <c r="J279" t="s">
        <v>292</v>
      </c>
      <c r="K279" t="s">
        <v>2321</v>
      </c>
      <c r="L279" t="s">
        <v>574</v>
      </c>
      <c r="M279" t="s">
        <v>2611</v>
      </c>
      <c r="N279" t="s">
        <v>2612</v>
      </c>
      <c r="O279" t="s">
        <v>2542</v>
      </c>
      <c r="P279" t="s">
        <v>2543</v>
      </c>
      <c r="Q279" t="s">
        <v>2544</v>
      </c>
      <c r="R279" t="s">
        <v>2613</v>
      </c>
      <c r="S279" t="s">
        <v>2546</v>
      </c>
      <c r="T279">
        <v>0</v>
      </c>
      <c r="U279" t="s">
        <v>2614</v>
      </c>
      <c r="V279" t="s">
        <v>2615</v>
      </c>
      <c r="W279" t="s">
        <v>2614</v>
      </c>
      <c r="X279" t="s">
        <v>2615</v>
      </c>
      <c r="Y279" t="str">
        <f t="shared" si="4"/>
        <v>广州荔湾品唯信息服务有限公司广州唯品会电子商务有限公司信息流</v>
      </c>
      <c r="Z279" t="e">
        <f>VLOOKUP(Y:Y,[1]Sheet1!N:N,1,0)</f>
        <v>#N/A</v>
      </c>
    </row>
    <row r="280" spans="1:26" hidden="1" x14ac:dyDescent="0.25">
      <c r="A280">
        <v>20230629</v>
      </c>
      <c r="B280">
        <v>47328011</v>
      </c>
      <c r="C280" t="s">
        <v>2647</v>
      </c>
      <c r="D280">
        <v>2185183</v>
      </c>
      <c r="E280" t="s">
        <v>2574</v>
      </c>
      <c r="F280" s="59">
        <v>47.61</v>
      </c>
      <c r="G280">
        <v>36.07</v>
      </c>
      <c r="H280" t="s">
        <v>2538</v>
      </c>
      <c r="I280" t="s">
        <v>2551</v>
      </c>
      <c r="J280" t="s">
        <v>2575</v>
      </c>
      <c r="K280" t="s">
        <v>2321</v>
      </c>
      <c r="L280" t="s">
        <v>2344</v>
      </c>
      <c r="M280" t="s">
        <v>2576</v>
      </c>
      <c r="O280" t="s">
        <v>2542</v>
      </c>
      <c r="P280" t="s">
        <v>2543</v>
      </c>
      <c r="Q280" t="s">
        <v>2544</v>
      </c>
      <c r="R280" t="s">
        <v>2577</v>
      </c>
      <c r="S280" t="s">
        <v>2546</v>
      </c>
      <c r="T280">
        <v>0</v>
      </c>
      <c r="U280" t="s">
        <v>838</v>
      </c>
      <c r="V280" t="s">
        <v>2578</v>
      </c>
      <c r="W280" t="s">
        <v>838</v>
      </c>
      <c r="X280" t="s">
        <v>2578</v>
      </c>
      <c r="Y280" t="str">
        <f t="shared" si="4"/>
        <v>北京微财科技有限公司-数媒重庆市黑卡小额贷款有限公司信息流</v>
      </c>
      <c r="Z280" t="e">
        <f>VLOOKUP(Y:Y,[1]Sheet1!N:N,1,0)</f>
        <v>#N/A</v>
      </c>
    </row>
    <row r="281" spans="1:26" hidden="1" x14ac:dyDescent="0.25">
      <c r="A281">
        <v>20230629</v>
      </c>
      <c r="B281">
        <v>47426526</v>
      </c>
      <c r="C281" t="s">
        <v>2799</v>
      </c>
      <c r="D281">
        <v>2189969</v>
      </c>
      <c r="E281" t="s">
        <v>2608</v>
      </c>
      <c r="F281" s="59">
        <v>357.07</v>
      </c>
      <c r="G281">
        <v>255.05</v>
      </c>
      <c r="H281" t="s">
        <v>2538</v>
      </c>
      <c r="I281" t="s">
        <v>2551</v>
      </c>
      <c r="J281" t="s">
        <v>2332</v>
      </c>
      <c r="K281" t="s">
        <v>2321</v>
      </c>
      <c r="L281" t="s">
        <v>2333</v>
      </c>
      <c r="M281" t="s">
        <v>2552</v>
      </c>
      <c r="N281" t="s">
        <v>2553</v>
      </c>
      <c r="O281" t="s">
        <v>2542</v>
      </c>
      <c r="P281" t="s">
        <v>2543</v>
      </c>
      <c r="Q281" t="s">
        <v>2544</v>
      </c>
      <c r="R281" t="s">
        <v>2554</v>
      </c>
      <c r="S281" t="s">
        <v>2546</v>
      </c>
      <c r="T281">
        <v>0</v>
      </c>
      <c r="U281" t="s">
        <v>2555</v>
      </c>
      <c r="V281" t="s">
        <v>2556</v>
      </c>
      <c r="W281" t="s">
        <v>2555</v>
      </c>
      <c r="X281" t="s">
        <v>2556</v>
      </c>
      <c r="Y281" t="str">
        <f t="shared" si="4"/>
        <v>北京爱奇艺科技有限公司-百度北京爱奇艺科技有限公司信息流</v>
      </c>
      <c r="Z281" t="e">
        <f>VLOOKUP(Y:Y,[1]Sheet1!N:N,1,0)</f>
        <v>#N/A</v>
      </c>
    </row>
    <row r="282" spans="1:26" hidden="1" x14ac:dyDescent="0.25">
      <c r="A282">
        <v>20230629</v>
      </c>
      <c r="B282">
        <v>27753547</v>
      </c>
      <c r="C282" t="s">
        <v>2674</v>
      </c>
      <c r="D282">
        <v>2172257</v>
      </c>
      <c r="E282" t="s">
        <v>2610</v>
      </c>
      <c r="F282" s="59">
        <v>1011.35</v>
      </c>
      <c r="G282">
        <v>802.61</v>
      </c>
      <c r="H282" t="s">
        <v>2559</v>
      </c>
      <c r="I282" t="s">
        <v>2560</v>
      </c>
      <c r="J282" t="s">
        <v>292</v>
      </c>
      <c r="K282" t="s">
        <v>711</v>
      </c>
      <c r="L282" t="s">
        <v>574</v>
      </c>
      <c r="M282" t="s">
        <v>2611</v>
      </c>
      <c r="N282" t="s">
        <v>2612</v>
      </c>
      <c r="O282" t="s">
        <v>2542</v>
      </c>
      <c r="P282" t="s">
        <v>2543</v>
      </c>
      <c r="Q282" t="s">
        <v>2544</v>
      </c>
      <c r="R282" t="s">
        <v>2613</v>
      </c>
      <c r="S282" t="s">
        <v>2546</v>
      </c>
      <c r="T282">
        <v>72512.767999999996</v>
      </c>
      <c r="U282" t="s">
        <v>2614</v>
      </c>
      <c r="V282" t="s">
        <v>2615</v>
      </c>
      <c r="W282" t="s">
        <v>2614</v>
      </c>
      <c r="X282" t="s">
        <v>2615</v>
      </c>
      <c r="Y282" t="str">
        <f t="shared" si="4"/>
        <v>广州荔湾品唯信息服务有限公司广州唯品会电子商务有限公司CPC</v>
      </c>
      <c r="Z282" t="e">
        <f>VLOOKUP(Y:Y,[1]Sheet1!N:N,1,0)</f>
        <v>#N/A</v>
      </c>
    </row>
    <row r="283" spans="1:26" hidden="1" x14ac:dyDescent="0.25">
      <c r="A283">
        <v>20230629</v>
      </c>
      <c r="B283">
        <v>29880965</v>
      </c>
      <c r="C283" t="s">
        <v>2730</v>
      </c>
      <c r="D283">
        <v>2130054</v>
      </c>
      <c r="E283" t="s">
        <v>2558</v>
      </c>
      <c r="F283" s="59">
        <v>15104.03</v>
      </c>
      <c r="G283">
        <v>12229.87</v>
      </c>
      <c r="H283" t="s">
        <v>2559</v>
      </c>
      <c r="I283" t="s">
        <v>2560</v>
      </c>
      <c r="J283" t="s">
        <v>2350</v>
      </c>
      <c r="K283" t="s">
        <v>711</v>
      </c>
      <c r="L283" t="s">
        <v>2350</v>
      </c>
      <c r="M283" t="s">
        <v>2561</v>
      </c>
      <c r="N283" t="s">
        <v>2562</v>
      </c>
      <c r="O283" t="s">
        <v>2542</v>
      </c>
      <c r="P283" t="s">
        <v>2543</v>
      </c>
      <c r="Q283" t="s">
        <v>2544</v>
      </c>
      <c r="R283" t="s">
        <v>2563</v>
      </c>
      <c r="S283" t="s">
        <v>2546</v>
      </c>
      <c r="T283">
        <v>11129.709000000001</v>
      </c>
      <c r="U283" t="s">
        <v>1891</v>
      </c>
      <c r="V283" t="s">
        <v>2564</v>
      </c>
      <c r="W283" t="s">
        <v>1891</v>
      </c>
      <c r="X283" t="s">
        <v>2564</v>
      </c>
      <c r="Y283" t="str">
        <f t="shared" si="4"/>
        <v>深圳尚米网络技术有限公司深圳尚米网络技术有限公司CPC</v>
      </c>
      <c r="Z283" t="e">
        <f>VLOOKUP(Y:Y,[1]Sheet1!N:N,1,0)</f>
        <v>#N/A</v>
      </c>
    </row>
    <row r="284" spans="1:26" hidden="1" x14ac:dyDescent="0.25">
      <c r="A284">
        <v>20230629</v>
      </c>
      <c r="B284">
        <v>31849478</v>
      </c>
      <c r="C284" t="s">
        <v>2650</v>
      </c>
      <c r="D284">
        <v>2158492</v>
      </c>
      <c r="E284" t="s">
        <v>2580</v>
      </c>
      <c r="F284" s="59">
        <v>601.72</v>
      </c>
      <c r="G284">
        <v>505.56</v>
      </c>
      <c r="H284" t="s">
        <v>2559</v>
      </c>
      <c r="I284" t="s">
        <v>2560</v>
      </c>
      <c r="J284" t="s">
        <v>2330</v>
      </c>
      <c r="K284" t="s">
        <v>711</v>
      </c>
      <c r="L284" t="s">
        <v>2329</v>
      </c>
      <c r="M284" t="s">
        <v>2581</v>
      </c>
      <c r="N284" t="s">
        <v>2582</v>
      </c>
      <c r="O284" t="s">
        <v>2542</v>
      </c>
      <c r="P284" t="s">
        <v>2543</v>
      </c>
      <c r="Q284" t="s">
        <v>2544</v>
      </c>
      <c r="R284" t="s">
        <v>2583</v>
      </c>
      <c r="S284" t="s">
        <v>2546</v>
      </c>
      <c r="T284">
        <v>18387.526999999998</v>
      </c>
      <c r="U284" t="s">
        <v>2584</v>
      </c>
      <c r="V284" t="s">
        <v>2585</v>
      </c>
      <c r="W284" t="s">
        <v>2584</v>
      </c>
      <c r="X284" t="s">
        <v>2585</v>
      </c>
      <c r="Y284" t="str">
        <f t="shared" si="4"/>
        <v>成都哈拜网络科技有限公司-数字媒体事业部上海哈啰普惠科技有限公司CPC</v>
      </c>
      <c r="Z284" t="e">
        <f>VLOOKUP(Y:Y,[1]Sheet1!N:N,1,0)</f>
        <v>#N/A</v>
      </c>
    </row>
    <row r="285" spans="1:26" hidden="1" x14ac:dyDescent="0.25">
      <c r="A285">
        <v>20230629</v>
      </c>
      <c r="B285">
        <v>38794049</v>
      </c>
      <c r="C285" t="s">
        <v>2627</v>
      </c>
      <c r="D285">
        <v>2172261</v>
      </c>
      <c r="E285" t="s">
        <v>2628</v>
      </c>
      <c r="F285" s="59">
        <v>657.79</v>
      </c>
      <c r="G285">
        <v>502.13</v>
      </c>
      <c r="H285" t="s">
        <v>2538</v>
      </c>
      <c r="I285" t="s">
        <v>2551</v>
      </c>
      <c r="J285" t="s">
        <v>292</v>
      </c>
      <c r="K285" t="s">
        <v>2321</v>
      </c>
      <c r="L285" t="s">
        <v>574</v>
      </c>
      <c r="M285" t="s">
        <v>2611</v>
      </c>
      <c r="N285" t="s">
        <v>2612</v>
      </c>
      <c r="O285" t="s">
        <v>2542</v>
      </c>
      <c r="P285" t="s">
        <v>2543</v>
      </c>
      <c r="Q285" t="s">
        <v>2544</v>
      </c>
      <c r="R285" t="s">
        <v>2613</v>
      </c>
      <c r="S285" t="s">
        <v>2546</v>
      </c>
      <c r="T285">
        <v>0</v>
      </c>
      <c r="U285" t="s">
        <v>2614</v>
      </c>
      <c r="V285" t="s">
        <v>2615</v>
      </c>
      <c r="W285" t="s">
        <v>2614</v>
      </c>
      <c r="X285" t="s">
        <v>2615</v>
      </c>
      <c r="Y285" t="str">
        <f t="shared" si="4"/>
        <v>广州荔湾品唯信息服务有限公司广州唯品会电子商务有限公司信息流</v>
      </c>
      <c r="Z285" t="e">
        <f>VLOOKUP(Y:Y,[1]Sheet1!N:N,1,0)</f>
        <v>#N/A</v>
      </c>
    </row>
    <row r="286" spans="1:26" hidden="1" x14ac:dyDescent="0.25">
      <c r="A286">
        <v>20230629</v>
      </c>
      <c r="B286">
        <v>44739316</v>
      </c>
      <c r="C286" t="s">
        <v>2620</v>
      </c>
      <c r="D286">
        <v>2118167</v>
      </c>
      <c r="E286" t="s">
        <v>2592</v>
      </c>
      <c r="F286" s="59">
        <v>101.03</v>
      </c>
      <c r="G286">
        <v>0</v>
      </c>
      <c r="H286" t="s">
        <v>2538</v>
      </c>
      <c r="I286" t="s">
        <v>2539</v>
      </c>
      <c r="J286" t="s">
        <v>554</v>
      </c>
      <c r="K286" t="s">
        <v>2321</v>
      </c>
      <c r="L286" t="s">
        <v>2370</v>
      </c>
      <c r="M286" t="s">
        <v>2593</v>
      </c>
      <c r="N286" t="s">
        <v>2594</v>
      </c>
      <c r="O286" t="s">
        <v>2542</v>
      </c>
      <c r="P286" t="s">
        <v>2543</v>
      </c>
      <c r="Q286" t="s">
        <v>2544</v>
      </c>
      <c r="R286" t="s">
        <v>2595</v>
      </c>
      <c r="S286" t="s">
        <v>2546</v>
      </c>
      <c r="T286">
        <v>0</v>
      </c>
      <c r="U286" t="s">
        <v>2555</v>
      </c>
      <c r="V286" t="s">
        <v>2596</v>
      </c>
      <c r="W286" t="s">
        <v>2555</v>
      </c>
      <c r="X286" t="s">
        <v>2596</v>
      </c>
      <c r="Y286" t="str">
        <f t="shared" si="4"/>
        <v>薯一薯二文化传媒（上海）有限公司行吟信息科技(上海)有限公司信息流</v>
      </c>
      <c r="Z286" t="e">
        <f>VLOOKUP(Y:Y,[1]Sheet1!N:N,1,0)</f>
        <v>#N/A</v>
      </c>
    </row>
    <row r="287" spans="1:26" hidden="1" x14ac:dyDescent="0.25">
      <c r="A287">
        <v>20230629</v>
      </c>
      <c r="B287">
        <v>45322956</v>
      </c>
      <c r="C287" t="s">
        <v>2631</v>
      </c>
      <c r="D287">
        <v>2172261</v>
      </c>
      <c r="E287" t="s">
        <v>2628</v>
      </c>
      <c r="F287" s="59">
        <v>376.97</v>
      </c>
      <c r="G287">
        <v>287.76</v>
      </c>
      <c r="H287" t="s">
        <v>2538</v>
      </c>
      <c r="I287" t="s">
        <v>2539</v>
      </c>
      <c r="J287" t="s">
        <v>292</v>
      </c>
      <c r="K287" t="s">
        <v>2321</v>
      </c>
      <c r="L287" t="s">
        <v>574</v>
      </c>
      <c r="M287" t="s">
        <v>2611</v>
      </c>
      <c r="N287" t="s">
        <v>2612</v>
      </c>
      <c r="O287" t="s">
        <v>2542</v>
      </c>
      <c r="P287" t="s">
        <v>2543</v>
      </c>
      <c r="Q287" t="s">
        <v>2544</v>
      </c>
      <c r="R287" t="s">
        <v>2613</v>
      </c>
      <c r="S287" t="s">
        <v>2546</v>
      </c>
      <c r="T287">
        <v>0</v>
      </c>
      <c r="U287" t="s">
        <v>2614</v>
      </c>
      <c r="V287" t="s">
        <v>2615</v>
      </c>
      <c r="W287" t="s">
        <v>2614</v>
      </c>
      <c r="X287" t="s">
        <v>2615</v>
      </c>
      <c r="Y287" t="str">
        <f t="shared" si="4"/>
        <v>广州荔湾品唯信息服务有限公司广州唯品会电子商务有限公司信息流</v>
      </c>
      <c r="Z287" t="e">
        <f>VLOOKUP(Y:Y,[1]Sheet1!N:N,1,0)</f>
        <v>#N/A</v>
      </c>
    </row>
    <row r="288" spans="1:26" hidden="1" x14ac:dyDescent="0.25">
      <c r="A288">
        <v>20230629</v>
      </c>
      <c r="B288">
        <v>47184419</v>
      </c>
      <c r="C288" t="s">
        <v>2740</v>
      </c>
      <c r="D288">
        <v>2176807</v>
      </c>
      <c r="E288" t="s">
        <v>2691</v>
      </c>
      <c r="F288" s="59">
        <v>6.92</v>
      </c>
      <c r="G288">
        <v>5.05</v>
      </c>
      <c r="H288" t="s">
        <v>2538</v>
      </c>
      <c r="I288" t="s">
        <v>2551</v>
      </c>
      <c r="J288" t="s">
        <v>2339</v>
      </c>
      <c r="K288" t="s">
        <v>2321</v>
      </c>
      <c r="L288" t="s">
        <v>2338</v>
      </c>
      <c r="M288" t="s">
        <v>2692</v>
      </c>
      <c r="N288" t="s">
        <v>2693</v>
      </c>
      <c r="O288" t="s">
        <v>2542</v>
      </c>
      <c r="P288" t="s">
        <v>2543</v>
      </c>
      <c r="Q288" t="s">
        <v>2544</v>
      </c>
      <c r="R288" t="s">
        <v>2694</v>
      </c>
      <c r="S288" t="s">
        <v>2546</v>
      </c>
      <c r="T288">
        <v>0</v>
      </c>
      <c r="U288" t="s">
        <v>2117</v>
      </c>
      <c r="V288" t="s">
        <v>2695</v>
      </c>
      <c r="W288" t="s">
        <v>2117</v>
      </c>
      <c r="X288" t="s">
        <v>2695</v>
      </c>
      <c r="Y288" t="str">
        <f t="shared" si="4"/>
        <v>北京三快在线科技有限公司及其关联公司北京三快科技有限公司信息流</v>
      </c>
      <c r="Z288" t="e">
        <f>VLOOKUP(Y:Y,[1]Sheet1!N:N,1,0)</f>
        <v>#N/A</v>
      </c>
    </row>
    <row r="289" spans="1:26" hidden="1" x14ac:dyDescent="0.25">
      <c r="A289">
        <v>20230629</v>
      </c>
      <c r="B289">
        <v>47426571</v>
      </c>
      <c r="C289" t="s">
        <v>2754</v>
      </c>
      <c r="D289">
        <v>2189969</v>
      </c>
      <c r="E289" t="s">
        <v>2608</v>
      </c>
      <c r="F289" s="59">
        <v>4986.1400000000003</v>
      </c>
      <c r="G289">
        <v>3561.53</v>
      </c>
      <c r="H289" t="s">
        <v>2538</v>
      </c>
      <c r="I289" t="s">
        <v>2551</v>
      </c>
      <c r="J289" t="s">
        <v>2332</v>
      </c>
      <c r="K289" t="s">
        <v>2321</v>
      </c>
      <c r="L289" t="s">
        <v>2333</v>
      </c>
      <c r="M289" t="s">
        <v>2552</v>
      </c>
      <c r="N289" t="s">
        <v>2553</v>
      </c>
      <c r="O289" t="s">
        <v>2542</v>
      </c>
      <c r="P289" t="s">
        <v>2543</v>
      </c>
      <c r="Q289" t="s">
        <v>2544</v>
      </c>
      <c r="R289" t="s">
        <v>2554</v>
      </c>
      <c r="S289" t="s">
        <v>2546</v>
      </c>
      <c r="T289">
        <v>0</v>
      </c>
      <c r="U289" t="s">
        <v>2555</v>
      </c>
      <c r="V289" t="s">
        <v>2556</v>
      </c>
      <c r="W289" t="s">
        <v>2555</v>
      </c>
      <c r="X289" t="s">
        <v>2556</v>
      </c>
      <c r="Y289" t="str">
        <f t="shared" si="4"/>
        <v>北京爱奇艺科技有限公司-百度北京爱奇艺科技有限公司信息流</v>
      </c>
      <c r="Z289" t="e">
        <f>VLOOKUP(Y:Y,[1]Sheet1!N:N,1,0)</f>
        <v>#N/A</v>
      </c>
    </row>
    <row r="290" spans="1:26" hidden="1" x14ac:dyDescent="0.25">
      <c r="A290">
        <v>20230629</v>
      </c>
      <c r="B290">
        <v>29855630</v>
      </c>
      <c r="C290" t="s">
        <v>2765</v>
      </c>
      <c r="D290">
        <v>2130054</v>
      </c>
      <c r="E290" t="s">
        <v>2558</v>
      </c>
      <c r="F290" s="59">
        <v>4360.72</v>
      </c>
      <c r="G290">
        <v>3530.84</v>
      </c>
      <c r="H290" t="s">
        <v>2559</v>
      </c>
      <c r="I290" t="s">
        <v>2560</v>
      </c>
      <c r="J290" t="s">
        <v>2350</v>
      </c>
      <c r="K290" t="s">
        <v>711</v>
      </c>
      <c r="L290" t="s">
        <v>2350</v>
      </c>
      <c r="M290" t="s">
        <v>2561</v>
      </c>
      <c r="N290" t="s">
        <v>2562</v>
      </c>
      <c r="O290" t="s">
        <v>2542</v>
      </c>
      <c r="P290" t="s">
        <v>2543</v>
      </c>
      <c r="Q290" t="s">
        <v>2544</v>
      </c>
      <c r="R290" t="s">
        <v>2563</v>
      </c>
      <c r="S290" t="s">
        <v>2546</v>
      </c>
      <c r="T290">
        <v>3439.8710000000001</v>
      </c>
      <c r="U290" t="s">
        <v>1891</v>
      </c>
      <c r="V290" t="s">
        <v>2564</v>
      </c>
      <c r="W290" t="s">
        <v>1891</v>
      </c>
      <c r="X290" t="s">
        <v>2564</v>
      </c>
      <c r="Y290" t="str">
        <f t="shared" si="4"/>
        <v>深圳尚米网络技术有限公司深圳尚米网络技术有限公司CPC</v>
      </c>
      <c r="Z290" t="e">
        <f>VLOOKUP(Y:Y,[1]Sheet1!N:N,1,0)</f>
        <v>#N/A</v>
      </c>
    </row>
    <row r="291" spans="1:26" hidden="1" x14ac:dyDescent="0.25">
      <c r="A291">
        <v>20230629</v>
      </c>
      <c r="B291">
        <v>48413556</v>
      </c>
      <c r="C291" t="s">
        <v>2638</v>
      </c>
      <c r="D291">
        <v>2118167</v>
      </c>
      <c r="E291" t="s">
        <v>2592</v>
      </c>
      <c r="F291" s="59">
        <v>1.03</v>
      </c>
      <c r="G291">
        <v>0</v>
      </c>
      <c r="H291" t="s">
        <v>2538</v>
      </c>
      <c r="I291" t="s">
        <v>2539</v>
      </c>
      <c r="J291" t="s">
        <v>554</v>
      </c>
      <c r="K291" t="s">
        <v>2321</v>
      </c>
      <c r="L291" t="s">
        <v>2370</v>
      </c>
      <c r="M291" t="s">
        <v>2593</v>
      </c>
      <c r="N291" t="s">
        <v>2594</v>
      </c>
      <c r="O291" t="s">
        <v>2542</v>
      </c>
      <c r="P291" t="s">
        <v>2543</v>
      </c>
      <c r="Q291" t="s">
        <v>2544</v>
      </c>
      <c r="R291" t="s">
        <v>2595</v>
      </c>
      <c r="S291" t="s">
        <v>2546</v>
      </c>
      <c r="T291">
        <v>0</v>
      </c>
      <c r="U291" t="s">
        <v>2555</v>
      </c>
      <c r="V291" t="s">
        <v>2596</v>
      </c>
      <c r="W291" t="s">
        <v>2555</v>
      </c>
      <c r="X291" t="s">
        <v>2596</v>
      </c>
      <c r="Y291" t="str">
        <f t="shared" si="4"/>
        <v>薯一薯二文化传媒（上海）有限公司行吟信息科技(上海)有限公司信息流</v>
      </c>
      <c r="Z291" t="e">
        <f>VLOOKUP(Y:Y,[1]Sheet1!N:N,1,0)</f>
        <v>#N/A</v>
      </c>
    </row>
    <row r="292" spans="1:26" hidden="1" x14ac:dyDescent="0.25">
      <c r="A292">
        <v>20230629</v>
      </c>
      <c r="B292">
        <v>48413812</v>
      </c>
      <c r="C292" t="s">
        <v>2723</v>
      </c>
      <c r="D292">
        <v>2118167</v>
      </c>
      <c r="E292" t="s">
        <v>2592</v>
      </c>
      <c r="F292" s="59">
        <v>4.04</v>
      </c>
      <c r="G292">
        <v>0</v>
      </c>
      <c r="H292" t="s">
        <v>2538</v>
      </c>
      <c r="I292" t="s">
        <v>2551</v>
      </c>
      <c r="J292" t="s">
        <v>554</v>
      </c>
      <c r="K292" t="s">
        <v>2321</v>
      </c>
      <c r="L292" t="s">
        <v>2370</v>
      </c>
      <c r="M292" t="s">
        <v>2593</v>
      </c>
      <c r="N292" t="s">
        <v>2594</v>
      </c>
      <c r="O292" t="s">
        <v>2542</v>
      </c>
      <c r="P292" t="s">
        <v>2543</v>
      </c>
      <c r="Q292" t="s">
        <v>2544</v>
      </c>
      <c r="R292" t="s">
        <v>2595</v>
      </c>
      <c r="S292" t="s">
        <v>2546</v>
      </c>
      <c r="T292">
        <v>0</v>
      </c>
      <c r="U292" t="s">
        <v>2555</v>
      </c>
      <c r="V292" t="s">
        <v>2596</v>
      </c>
      <c r="W292" t="s">
        <v>2555</v>
      </c>
      <c r="X292" t="s">
        <v>2596</v>
      </c>
      <c r="Y292" t="str">
        <f t="shared" si="4"/>
        <v>薯一薯二文化传媒（上海）有限公司行吟信息科技(上海)有限公司信息流</v>
      </c>
      <c r="Z292" t="e">
        <f>VLOOKUP(Y:Y,[1]Sheet1!N:N,1,0)</f>
        <v>#N/A</v>
      </c>
    </row>
    <row r="293" spans="1:26" hidden="1" x14ac:dyDescent="0.25">
      <c r="A293">
        <v>20230629</v>
      </c>
      <c r="B293">
        <v>43097616</v>
      </c>
      <c r="C293" t="s">
        <v>2712</v>
      </c>
      <c r="D293">
        <v>2118167</v>
      </c>
      <c r="E293" t="s">
        <v>2592</v>
      </c>
      <c r="F293" s="59">
        <v>187.65</v>
      </c>
      <c r="G293">
        <v>0</v>
      </c>
      <c r="H293" t="s">
        <v>2538</v>
      </c>
      <c r="I293" t="s">
        <v>2551</v>
      </c>
      <c r="J293" t="s">
        <v>554</v>
      </c>
      <c r="K293" t="s">
        <v>2321</v>
      </c>
      <c r="L293" t="s">
        <v>2370</v>
      </c>
      <c r="M293" t="s">
        <v>2593</v>
      </c>
      <c r="N293" t="s">
        <v>2594</v>
      </c>
      <c r="O293" t="s">
        <v>2542</v>
      </c>
      <c r="P293" t="s">
        <v>2543</v>
      </c>
      <c r="Q293" t="s">
        <v>2544</v>
      </c>
      <c r="R293" t="s">
        <v>2595</v>
      </c>
      <c r="S293" t="s">
        <v>2546</v>
      </c>
      <c r="T293">
        <v>0</v>
      </c>
      <c r="U293" t="s">
        <v>2555</v>
      </c>
      <c r="V293" t="s">
        <v>2596</v>
      </c>
      <c r="W293" t="s">
        <v>2555</v>
      </c>
      <c r="X293" t="s">
        <v>2596</v>
      </c>
      <c r="Y293" t="str">
        <f t="shared" si="4"/>
        <v>薯一薯二文化传媒（上海）有限公司行吟信息科技(上海)有限公司信息流</v>
      </c>
      <c r="Z293" t="e">
        <f>VLOOKUP(Y:Y,[1]Sheet1!N:N,1,0)</f>
        <v>#N/A</v>
      </c>
    </row>
    <row r="294" spans="1:26" hidden="1" x14ac:dyDescent="0.25">
      <c r="A294">
        <v>20230629</v>
      </c>
      <c r="B294">
        <v>41276547</v>
      </c>
      <c r="C294" t="s">
        <v>2676</v>
      </c>
      <c r="D294">
        <v>2158492</v>
      </c>
      <c r="E294" t="s">
        <v>2580</v>
      </c>
      <c r="F294" s="59">
        <v>1036.6099999999999</v>
      </c>
      <c r="G294">
        <v>871.01</v>
      </c>
      <c r="H294" t="s">
        <v>2559</v>
      </c>
      <c r="I294" t="s">
        <v>2560</v>
      </c>
      <c r="J294" t="s">
        <v>2330</v>
      </c>
      <c r="K294" t="s">
        <v>711</v>
      </c>
      <c r="L294" t="s">
        <v>2329</v>
      </c>
      <c r="M294" t="s">
        <v>2581</v>
      </c>
      <c r="N294" t="s">
        <v>2582</v>
      </c>
      <c r="O294" t="s">
        <v>2542</v>
      </c>
      <c r="P294" t="s">
        <v>2543</v>
      </c>
      <c r="Q294" t="s">
        <v>2544</v>
      </c>
      <c r="R294" t="s">
        <v>2583</v>
      </c>
      <c r="S294" t="s">
        <v>2546</v>
      </c>
      <c r="T294">
        <v>27320.266</v>
      </c>
      <c r="U294" t="s">
        <v>2584</v>
      </c>
      <c r="V294" t="s">
        <v>2585</v>
      </c>
      <c r="W294" t="s">
        <v>2584</v>
      </c>
      <c r="X294" t="s">
        <v>2585</v>
      </c>
      <c r="Y294" t="str">
        <f t="shared" si="4"/>
        <v>成都哈拜网络科技有限公司-数字媒体事业部上海哈啰普惠科技有限公司CPC</v>
      </c>
      <c r="Z294" t="e">
        <f>VLOOKUP(Y:Y,[1]Sheet1!N:N,1,0)</f>
        <v>#N/A</v>
      </c>
    </row>
    <row r="295" spans="1:26" hidden="1" x14ac:dyDescent="0.25">
      <c r="A295">
        <v>20230629</v>
      </c>
      <c r="B295">
        <v>43097988</v>
      </c>
      <c r="C295" t="s">
        <v>2591</v>
      </c>
      <c r="D295">
        <v>2118167</v>
      </c>
      <c r="E295" t="s">
        <v>2592</v>
      </c>
      <c r="F295" s="59">
        <v>1205.8900000000001</v>
      </c>
      <c r="G295">
        <v>0</v>
      </c>
      <c r="H295" t="s">
        <v>2538</v>
      </c>
      <c r="I295" t="s">
        <v>2539</v>
      </c>
      <c r="J295" t="s">
        <v>554</v>
      </c>
      <c r="K295" t="s">
        <v>2321</v>
      </c>
      <c r="L295" t="s">
        <v>2370</v>
      </c>
      <c r="M295" t="s">
        <v>2593</v>
      </c>
      <c r="N295" t="s">
        <v>2594</v>
      </c>
      <c r="O295" t="s">
        <v>2542</v>
      </c>
      <c r="P295" t="s">
        <v>2543</v>
      </c>
      <c r="Q295" t="s">
        <v>2544</v>
      </c>
      <c r="R295" t="s">
        <v>2595</v>
      </c>
      <c r="S295" t="s">
        <v>2546</v>
      </c>
      <c r="T295">
        <v>0</v>
      </c>
      <c r="U295" t="s">
        <v>2555</v>
      </c>
      <c r="V295" t="s">
        <v>2596</v>
      </c>
      <c r="W295" t="s">
        <v>2555</v>
      </c>
      <c r="X295" t="s">
        <v>2596</v>
      </c>
      <c r="Y295" t="str">
        <f t="shared" si="4"/>
        <v>薯一薯二文化传媒（上海）有限公司行吟信息科技(上海)有限公司信息流</v>
      </c>
      <c r="Z295" t="e">
        <f>VLOOKUP(Y:Y,[1]Sheet1!N:N,1,0)</f>
        <v>#N/A</v>
      </c>
    </row>
    <row r="296" spans="1:26" hidden="1" x14ac:dyDescent="0.25">
      <c r="A296">
        <v>20230629</v>
      </c>
      <c r="B296">
        <v>44739239</v>
      </c>
      <c r="C296" t="s">
        <v>2672</v>
      </c>
      <c r="D296">
        <v>2118167</v>
      </c>
      <c r="E296" t="s">
        <v>2592</v>
      </c>
      <c r="F296" s="59">
        <v>2.48</v>
      </c>
      <c r="G296">
        <v>0</v>
      </c>
      <c r="H296" t="s">
        <v>2538</v>
      </c>
      <c r="I296" t="s">
        <v>2551</v>
      </c>
      <c r="J296" t="s">
        <v>554</v>
      </c>
      <c r="K296" t="s">
        <v>2321</v>
      </c>
      <c r="L296" t="s">
        <v>2370</v>
      </c>
      <c r="M296" t="s">
        <v>2593</v>
      </c>
      <c r="N296" t="s">
        <v>2594</v>
      </c>
      <c r="O296" t="s">
        <v>2542</v>
      </c>
      <c r="P296" t="s">
        <v>2543</v>
      </c>
      <c r="Q296" t="s">
        <v>2544</v>
      </c>
      <c r="R296" t="s">
        <v>2595</v>
      </c>
      <c r="S296" t="s">
        <v>2546</v>
      </c>
      <c r="T296">
        <v>0</v>
      </c>
      <c r="U296" t="s">
        <v>2555</v>
      </c>
      <c r="V296" t="s">
        <v>2596</v>
      </c>
      <c r="W296" t="s">
        <v>2555</v>
      </c>
      <c r="X296" t="s">
        <v>2596</v>
      </c>
      <c r="Y296" t="str">
        <f t="shared" si="4"/>
        <v>薯一薯二文化传媒（上海）有限公司行吟信息科技(上海)有限公司信息流</v>
      </c>
      <c r="Z296" t="e">
        <f>VLOOKUP(Y:Y,[1]Sheet1!N:N,1,0)</f>
        <v>#N/A</v>
      </c>
    </row>
    <row r="297" spans="1:26" hidden="1" x14ac:dyDescent="0.25">
      <c r="A297">
        <v>20230629</v>
      </c>
      <c r="B297">
        <v>48413688</v>
      </c>
      <c r="C297" t="s">
        <v>2760</v>
      </c>
      <c r="D297">
        <v>2118167</v>
      </c>
      <c r="E297" t="s">
        <v>2592</v>
      </c>
      <c r="F297" s="59">
        <v>4.9400000000000004</v>
      </c>
      <c r="G297">
        <v>0</v>
      </c>
      <c r="H297" t="s">
        <v>2538</v>
      </c>
      <c r="I297" t="s">
        <v>2539</v>
      </c>
      <c r="J297" t="s">
        <v>554</v>
      </c>
      <c r="K297" t="s">
        <v>2321</v>
      </c>
      <c r="L297" t="s">
        <v>2370</v>
      </c>
      <c r="M297" t="s">
        <v>2593</v>
      </c>
      <c r="N297" t="s">
        <v>2594</v>
      </c>
      <c r="O297" t="s">
        <v>2542</v>
      </c>
      <c r="P297" t="s">
        <v>2543</v>
      </c>
      <c r="Q297" t="s">
        <v>2544</v>
      </c>
      <c r="R297" t="s">
        <v>2595</v>
      </c>
      <c r="S297" t="s">
        <v>2546</v>
      </c>
      <c r="T297">
        <v>0</v>
      </c>
      <c r="U297" t="s">
        <v>2555</v>
      </c>
      <c r="V297" t="s">
        <v>2596</v>
      </c>
      <c r="W297" t="s">
        <v>2555</v>
      </c>
      <c r="X297" t="s">
        <v>2596</v>
      </c>
      <c r="Y297" t="str">
        <f t="shared" si="4"/>
        <v>薯一薯二文化传媒（上海）有限公司行吟信息科技(上海)有限公司信息流</v>
      </c>
      <c r="Z297" t="e">
        <f>VLOOKUP(Y:Y,[1]Sheet1!N:N,1,0)</f>
        <v>#N/A</v>
      </c>
    </row>
    <row r="298" spans="1:26" hidden="1" x14ac:dyDescent="0.25">
      <c r="A298">
        <v>20230629</v>
      </c>
      <c r="B298">
        <v>48413693</v>
      </c>
      <c r="C298" t="s">
        <v>2648</v>
      </c>
      <c r="D298">
        <v>2118167</v>
      </c>
      <c r="E298" t="s">
        <v>2592</v>
      </c>
      <c r="F298" s="59">
        <v>1.76</v>
      </c>
      <c r="G298">
        <v>0</v>
      </c>
      <c r="H298" t="s">
        <v>2538</v>
      </c>
      <c r="I298" t="s">
        <v>2551</v>
      </c>
      <c r="J298" t="s">
        <v>554</v>
      </c>
      <c r="K298" t="s">
        <v>2321</v>
      </c>
      <c r="L298" t="s">
        <v>2370</v>
      </c>
      <c r="M298" t="s">
        <v>2593</v>
      </c>
      <c r="N298" t="s">
        <v>2594</v>
      </c>
      <c r="O298" t="s">
        <v>2542</v>
      </c>
      <c r="P298" t="s">
        <v>2543</v>
      </c>
      <c r="Q298" t="s">
        <v>2544</v>
      </c>
      <c r="R298" t="s">
        <v>2595</v>
      </c>
      <c r="S298" t="s">
        <v>2546</v>
      </c>
      <c r="T298">
        <v>0</v>
      </c>
      <c r="U298" t="s">
        <v>2555</v>
      </c>
      <c r="V298" t="s">
        <v>2596</v>
      </c>
      <c r="W298" t="s">
        <v>2555</v>
      </c>
      <c r="X298" t="s">
        <v>2596</v>
      </c>
      <c r="Y298" t="str">
        <f t="shared" si="4"/>
        <v>薯一薯二文化传媒（上海）有限公司行吟信息科技(上海)有限公司信息流</v>
      </c>
      <c r="Z298" t="e">
        <f>VLOOKUP(Y:Y,[1]Sheet1!N:N,1,0)</f>
        <v>#N/A</v>
      </c>
    </row>
    <row r="299" spans="1:26" hidden="1" x14ac:dyDescent="0.25">
      <c r="A299">
        <v>20230629</v>
      </c>
      <c r="B299">
        <v>33076487</v>
      </c>
      <c r="C299" t="s">
        <v>2657</v>
      </c>
      <c r="D299">
        <v>1856876</v>
      </c>
      <c r="E299" t="s">
        <v>2658</v>
      </c>
      <c r="F299" s="59">
        <v>3111.85</v>
      </c>
      <c r="G299">
        <v>3111.85</v>
      </c>
      <c r="H299" t="s">
        <v>2559</v>
      </c>
      <c r="I299" t="s">
        <v>2560</v>
      </c>
      <c r="J299" t="s">
        <v>2383</v>
      </c>
      <c r="K299" t="s">
        <v>711</v>
      </c>
      <c r="L299" t="s">
        <v>2383</v>
      </c>
      <c r="M299" t="s">
        <v>2659</v>
      </c>
      <c r="N299" t="s">
        <v>2660</v>
      </c>
      <c r="O299" t="s">
        <v>2542</v>
      </c>
      <c r="P299" t="s">
        <v>2543</v>
      </c>
      <c r="Q299" t="s">
        <v>2544</v>
      </c>
      <c r="R299" t="s">
        <v>2661</v>
      </c>
      <c r="S299" t="s">
        <v>2546</v>
      </c>
      <c r="T299">
        <v>34205.53</v>
      </c>
      <c r="U299" t="s">
        <v>1891</v>
      </c>
      <c r="V299" t="s">
        <v>2662</v>
      </c>
      <c r="W299" t="s">
        <v>1891</v>
      </c>
      <c r="X299" t="s">
        <v>2602</v>
      </c>
      <c r="Y299" t="str">
        <f t="shared" si="4"/>
        <v>上海娱公竞宇网络有限公司上海娱公竞宇网络有限公司CPC</v>
      </c>
      <c r="Z299" t="e">
        <f>VLOOKUP(Y:Y,[1]Sheet1!N:N,1,0)</f>
        <v>#N/A</v>
      </c>
    </row>
    <row r="300" spans="1:26" hidden="1" x14ac:dyDescent="0.25">
      <c r="A300">
        <v>20230629</v>
      </c>
      <c r="B300">
        <v>45258654</v>
      </c>
      <c r="C300" t="s">
        <v>2653</v>
      </c>
      <c r="D300">
        <v>2118167</v>
      </c>
      <c r="E300" t="s">
        <v>2592</v>
      </c>
      <c r="F300" s="59">
        <v>21.72</v>
      </c>
      <c r="G300">
        <v>0</v>
      </c>
      <c r="H300" t="s">
        <v>2538</v>
      </c>
      <c r="I300" t="s">
        <v>2551</v>
      </c>
      <c r="J300" t="s">
        <v>554</v>
      </c>
      <c r="K300" t="s">
        <v>2321</v>
      </c>
      <c r="L300" t="s">
        <v>2370</v>
      </c>
      <c r="M300" t="s">
        <v>2593</v>
      </c>
      <c r="N300" t="s">
        <v>2594</v>
      </c>
      <c r="O300" t="s">
        <v>2542</v>
      </c>
      <c r="P300" t="s">
        <v>2543</v>
      </c>
      <c r="Q300" t="s">
        <v>2544</v>
      </c>
      <c r="R300" t="s">
        <v>2595</v>
      </c>
      <c r="S300" t="s">
        <v>2546</v>
      </c>
      <c r="T300">
        <v>0</v>
      </c>
      <c r="U300" t="s">
        <v>2555</v>
      </c>
      <c r="V300" t="s">
        <v>2596</v>
      </c>
      <c r="W300" t="s">
        <v>2555</v>
      </c>
      <c r="X300" t="s">
        <v>2596</v>
      </c>
      <c r="Y300" t="str">
        <f t="shared" si="4"/>
        <v>薯一薯二文化传媒（上海）有限公司行吟信息科技(上海)有限公司信息流</v>
      </c>
      <c r="Z300" t="e">
        <f>VLOOKUP(Y:Y,[1]Sheet1!N:N,1,0)</f>
        <v>#N/A</v>
      </c>
    </row>
    <row r="301" spans="1:26" hidden="1" x14ac:dyDescent="0.25">
      <c r="A301">
        <v>20230629</v>
      </c>
      <c r="B301">
        <v>45323132</v>
      </c>
      <c r="C301" t="s">
        <v>2747</v>
      </c>
      <c r="D301">
        <v>2172261</v>
      </c>
      <c r="E301" t="s">
        <v>2628</v>
      </c>
      <c r="F301" s="59">
        <v>0.05</v>
      </c>
      <c r="G301">
        <v>0.04</v>
      </c>
      <c r="H301" t="s">
        <v>2538</v>
      </c>
      <c r="I301" t="s">
        <v>2539</v>
      </c>
      <c r="J301" t="s">
        <v>292</v>
      </c>
      <c r="K301" t="s">
        <v>2321</v>
      </c>
      <c r="L301" t="s">
        <v>574</v>
      </c>
      <c r="M301" t="s">
        <v>2611</v>
      </c>
      <c r="N301" t="s">
        <v>2612</v>
      </c>
      <c r="O301" t="s">
        <v>2542</v>
      </c>
      <c r="P301" t="s">
        <v>2543</v>
      </c>
      <c r="Q301" t="s">
        <v>2544</v>
      </c>
      <c r="R301" t="s">
        <v>2613</v>
      </c>
      <c r="S301" t="s">
        <v>2546</v>
      </c>
      <c r="T301">
        <v>0</v>
      </c>
      <c r="U301" t="s">
        <v>2614</v>
      </c>
      <c r="V301" t="s">
        <v>2615</v>
      </c>
      <c r="W301" t="s">
        <v>2614</v>
      </c>
      <c r="X301" t="s">
        <v>2615</v>
      </c>
      <c r="Y301" t="str">
        <f t="shared" si="4"/>
        <v>广州荔湾品唯信息服务有限公司广州唯品会电子商务有限公司信息流</v>
      </c>
      <c r="Z301" t="e">
        <f>VLOOKUP(Y:Y,[1]Sheet1!N:N,1,0)</f>
        <v>#N/A</v>
      </c>
    </row>
    <row r="302" spans="1:26" hidden="1" x14ac:dyDescent="0.25">
      <c r="A302">
        <v>20230629</v>
      </c>
      <c r="B302">
        <v>45323155</v>
      </c>
      <c r="C302" t="s">
        <v>2759</v>
      </c>
      <c r="D302">
        <v>2172261</v>
      </c>
      <c r="E302" t="s">
        <v>2628</v>
      </c>
      <c r="F302" s="59">
        <v>129.86000000000001</v>
      </c>
      <c r="G302">
        <v>99.13</v>
      </c>
      <c r="H302" t="s">
        <v>2538</v>
      </c>
      <c r="I302" t="s">
        <v>2551</v>
      </c>
      <c r="J302" t="s">
        <v>292</v>
      </c>
      <c r="K302" t="s">
        <v>2321</v>
      </c>
      <c r="L302" t="s">
        <v>574</v>
      </c>
      <c r="M302" t="s">
        <v>2611</v>
      </c>
      <c r="N302" t="s">
        <v>2612</v>
      </c>
      <c r="O302" t="s">
        <v>2542</v>
      </c>
      <c r="P302" t="s">
        <v>2543</v>
      </c>
      <c r="Q302" t="s">
        <v>2544</v>
      </c>
      <c r="R302" t="s">
        <v>2613</v>
      </c>
      <c r="S302" t="s">
        <v>2546</v>
      </c>
      <c r="T302">
        <v>0</v>
      </c>
      <c r="U302" t="s">
        <v>2614</v>
      </c>
      <c r="V302" t="s">
        <v>2615</v>
      </c>
      <c r="W302" t="s">
        <v>2614</v>
      </c>
      <c r="X302" t="s">
        <v>2615</v>
      </c>
      <c r="Y302" t="str">
        <f t="shared" si="4"/>
        <v>广州荔湾品唯信息服务有限公司广州唯品会电子商务有限公司信息流</v>
      </c>
      <c r="Z302" t="e">
        <f>VLOOKUP(Y:Y,[1]Sheet1!N:N,1,0)</f>
        <v>#N/A</v>
      </c>
    </row>
    <row r="303" spans="1:26" hidden="1" x14ac:dyDescent="0.25">
      <c r="A303">
        <v>20230629</v>
      </c>
      <c r="B303">
        <v>47184415</v>
      </c>
      <c r="C303" t="s">
        <v>2708</v>
      </c>
      <c r="D303">
        <v>2176807</v>
      </c>
      <c r="E303" t="s">
        <v>2691</v>
      </c>
      <c r="F303" s="59">
        <v>43529.2</v>
      </c>
      <c r="G303">
        <v>31773.14</v>
      </c>
      <c r="H303" t="s">
        <v>2538</v>
      </c>
      <c r="I303" t="s">
        <v>2551</v>
      </c>
      <c r="J303" t="s">
        <v>2339</v>
      </c>
      <c r="K303" t="s">
        <v>2321</v>
      </c>
      <c r="L303" t="s">
        <v>2338</v>
      </c>
      <c r="M303" t="s">
        <v>2692</v>
      </c>
      <c r="N303" t="s">
        <v>2693</v>
      </c>
      <c r="O303" t="s">
        <v>2542</v>
      </c>
      <c r="P303" t="s">
        <v>2543</v>
      </c>
      <c r="Q303" t="s">
        <v>2544</v>
      </c>
      <c r="R303" t="s">
        <v>2694</v>
      </c>
      <c r="S303" t="s">
        <v>2546</v>
      </c>
      <c r="T303">
        <v>0</v>
      </c>
      <c r="U303" t="s">
        <v>2117</v>
      </c>
      <c r="V303" t="s">
        <v>2695</v>
      </c>
      <c r="W303" t="s">
        <v>2117</v>
      </c>
      <c r="X303" t="s">
        <v>2695</v>
      </c>
      <c r="Y303" t="str">
        <f t="shared" si="4"/>
        <v>北京三快在线科技有限公司及其关联公司北京三快科技有限公司信息流</v>
      </c>
      <c r="Z303" t="e">
        <f>VLOOKUP(Y:Y,[1]Sheet1!N:N,1,0)</f>
        <v>#N/A</v>
      </c>
    </row>
    <row r="304" spans="1:26" hidden="1" x14ac:dyDescent="0.25">
      <c r="A304">
        <v>20230629</v>
      </c>
      <c r="B304">
        <v>47327817</v>
      </c>
      <c r="C304" t="s">
        <v>2718</v>
      </c>
      <c r="D304">
        <v>2185183</v>
      </c>
      <c r="E304" t="s">
        <v>2574</v>
      </c>
      <c r="F304" s="59">
        <v>345.97</v>
      </c>
      <c r="G304">
        <v>262.10000000000002</v>
      </c>
      <c r="H304" t="s">
        <v>2538</v>
      </c>
      <c r="I304" t="s">
        <v>2551</v>
      </c>
      <c r="J304" t="s">
        <v>2575</v>
      </c>
      <c r="K304" t="s">
        <v>2321</v>
      </c>
      <c r="L304" t="s">
        <v>2344</v>
      </c>
      <c r="M304" t="s">
        <v>2576</v>
      </c>
      <c r="O304" t="s">
        <v>2542</v>
      </c>
      <c r="P304" t="s">
        <v>2543</v>
      </c>
      <c r="Q304" t="s">
        <v>2544</v>
      </c>
      <c r="R304" t="s">
        <v>2577</v>
      </c>
      <c r="S304" t="s">
        <v>2546</v>
      </c>
      <c r="T304">
        <v>0</v>
      </c>
      <c r="U304" t="s">
        <v>838</v>
      </c>
      <c r="V304" t="s">
        <v>2578</v>
      </c>
      <c r="W304" t="s">
        <v>838</v>
      </c>
      <c r="X304" t="s">
        <v>2578</v>
      </c>
      <c r="Y304" t="str">
        <f t="shared" si="4"/>
        <v>北京微财科技有限公司-数媒重庆市黑卡小额贷款有限公司信息流</v>
      </c>
      <c r="Z304" t="e">
        <f>VLOOKUP(Y:Y,[1]Sheet1!N:N,1,0)</f>
        <v>#N/A</v>
      </c>
    </row>
    <row r="305" spans="1:26" hidden="1" x14ac:dyDescent="0.25">
      <c r="A305">
        <v>20230629</v>
      </c>
      <c r="B305">
        <v>40850187</v>
      </c>
      <c r="C305" t="s">
        <v>2652</v>
      </c>
      <c r="D305">
        <v>2165227</v>
      </c>
      <c r="E305" t="s">
        <v>2566</v>
      </c>
      <c r="F305" s="59">
        <v>87.52</v>
      </c>
      <c r="G305">
        <v>64.83</v>
      </c>
      <c r="H305" t="s">
        <v>2538</v>
      </c>
      <c r="I305" t="s">
        <v>2551</v>
      </c>
      <c r="J305" t="s">
        <v>2320</v>
      </c>
      <c r="K305" t="s">
        <v>2321</v>
      </c>
      <c r="L305" t="s">
        <v>2318</v>
      </c>
      <c r="M305" t="s">
        <v>2540</v>
      </c>
      <c r="N305" t="s">
        <v>2541</v>
      </c>
      <c r="O305" t="s">
        <v>2542</v>
      </c>
      <c r="P305" t="s">
        <v>2543</v>
      </c>
      <c r="Q305" t="s">
        <v>2544</v>
      </c>
      <c r="R305" t="s">
        <v>2545</v>
      </c>
      <c r="S305" t="s">
        <v>2546</v>
      </c>
      <c r="T305">
        <v>0</v>
      </c>
      <c r="U305" t="s">
        <v>838</v>
      </c>
      <c r="V305" t="s">
        <v>2547</v>
      </c>
      <c r="W305" t="s">
        <v>838</v>
      </c>
      <c r="X305" t="s">
        <v>2548</v>
      </c>
      <c r="Y305" t="str">
        <f t="shared" si="4"/>
        <v>上海耳序信息技术有限公司-四部上海拍拍贷金融信息服务有限公司信息流</v>
      </c>
      <c r="Z305" t="e">
        <f>VLOOKUP(Y:Y,[1]Sheet1!N:N,1,0)</f>
        <v>#N/A</v>
      </c>
    </row>
    <row r="306" spans="1:26" hidden="1" x14ac:dyDescent="0.25">
      <c r="A306">
        <v>20230629</v>
      </c>
      <c r="B306">
        <v>42032158</v>
      </c>
      <c r="C306" t="s">
        <v>2768</v>
      </c>
      <c r="D306">
        <v>2118167</v>
      </c>
      <c r="E306" t="s">
        <v>2592</v>
      </c>
      <c r="F306" s="59">
        <v>39793.949999999997</v>
      </c>
      <c r="G306">
        <v>0</v>
      </c>
      <c r="H306" t="s">
        <v>2538</v>
      </c>
      <c r="I306" t="s">
        <v>2551</v>
      </c>
      <c r="J306" t="s">
        <v>554</v>
      </c>
      <c r="K306" t="s">
        <v>2321</v>
      </c>
      <c r="L306" t="s">
        <v>2370</v>
      </c>
      <c r="M306" t="s">
        <v>2593</v>
      </c>
      <c r="N306" t="s">
        <v>2594</v>
      </c>
      <c r="O306" t="s">
        <v>2542</v>
      </c>
      <c r="P306" t="s">
        <v>2543</v>
      </c>
      <c r="Q306" t="s">
        <v>2544</v>
      </c>
      <c r="R306" t="s">
        <v>2595</v>
      </c>
      <c r="S306" t="s">
        <v>2546</v>
      </c>
      <c r="T306">
        <v>0</v>
      </c>
      <c r="U306" t="s">
        <v>2555</v>
      </c>
      <c r="V306" t="s">
        <v>2596</v>
      </c>
      <c r="W306" t="s">
        <v>2555</v>
      </c>
      <c r="X306" t="s">
        <v>2596</v>
      </c>
      <c r="Y306" t="str">
        <f t="shared" si="4"/>
        <v>薯一薯二文化传媒（上海）有限公司行吟信息科技(上海)有限公司信息流</v>
      </c>
      <c r="Z306" t="e">
        <f>VLOOKUP(Y:Y,[1]Sheet1!N:N,1,0)</f>
        <v>#N/A</v>
      </c>
    </row>
    <row r="307" spans="1:26" hidden="1" x14ac:dyDescent="0.25">
      <c r="A307">
        <v>20230629</v>
      </c>
      <c r="B307">
        <v>42327215</v>
      </c>
      <c r="C307" t="s">
        <v>2739</v>
      </c>
      <c r="D307">
        <v>2172261</v>
      </c>
      <c r="E307" t="s">
        <v>2628</v>
      </c>
      <c r="F307" s="59">
        <v>1870.45</v>
      </c>
      <c r="G307">
        <v>1427.82</v>
      </c>
      <c r="H307" t="s">
        <v>2538</v>
      </c>
      <c r="I307" t="s">
        <v>2551</v>
      </c>
      <c r="J307" t="s">
        <v>292</v>
      </c>
      <c r="K307" t="s">
        <v>2321</v>
      </c>
      <c r="L307" t="s">
        <v>574</v>
      </c>
      <c r="M307" t="s">
        <v>2611</v>
      </c>
      <c r="N307" t="s">
        <v>2612</v>
      </c>
      <c r="O307" t="s">
        <v>2542</v>
      </c>
      <c r="P307" t="s">
        <v>2543</v>
      </c>
      <c r="Q307" t="s">
        <v>2544</v>
      </c>
      <c r="R307" t="s">
        <v>2613</v>
      </c>
      <c r="S307" t="s">
        <v>2546</v>
      </c>
      <c r="T307">
        <v>0</v>
      </c>
      <c r="U307" t="s">
        <v>2614</v>
      </c>
      <c r="V307" t="s">
        <v>2615</v>
      </c>
      <c r="W307" t="s">
        <v>2614</v>
      </c>
      <c r="X307" t="s">
        <v>2615</v>
      </c>
      <c r="Y307" t="str">
        <f t="shared" si="4"/>
        <v>广州荔湾品唯信息服务有限公司广州唯品会电子商务有限公司信息流</v>
      </c>
      <c r="Z307" t="e">
        <f>VLOOKUP(Y:Y,[1]Sheet1!N:N,1,0)</f>
        <v>#N/A</v>
      </c>
    </row>
    <row r="308" spans="1:26" hidden="1" x14ac:dyDescent="0.25">
      <c r="A308">
        <v>20230629</v>
      </c>
      <c r="B308">
        <v>48413812</v>
      </c>
      <c r="C308" t="s">
        <v>2723</v>
      </c>
      <c r="D308">
        <v>2118167</v>
      </c>
      <c r="E308" t="s">
        <v>2592</v>
      </c>
      <c r="F308" s="59">
        <v>27.12</v>
      </c>
      <c r="G308">
        <v>0</v>
      </c>
      <c r="H308" t="s">
        <v>2538</v>
      </c>
      <c r="I308" t="s">
        <v>2539</v>
      </c>
      <c r="J308" t="s">
        <v>554</v>
      </c>
      <c r="K308" t="s">
        <v>2321</v>
      </c>
      <c r="L308" t="s">
        <v>2370</v>
      </c>
      <c r="M308" t="s">
        <v>2593</v>
      </c>
      <c r="N308" t="s">
        <v>2594</v>
      </c>
      <c r="O308" t="s">
        <v>2542</v>
      </c>
      <c r="P308" t="s">
        <v>2543</v>
      </c>
      <c r="Q308" t="s">
        <v>2544</v>
      </c>
      <c r="R308" t="s">
        <v>2595</v>
      </c>
      <c r="S308" t="s">
        <v>2546</v>
      </c>
      <c r="T308">
        <v>0</v>
      </c>
      <c r="U308" t="s">
        <v>2555</v>
      </c>
      <c r="V308" t="s">
        <v>2596</v>
      </c>
      <c r="W308" t="s">
        <v>2555</v>
      </c>
      <c r="X308" t="s">
        <v>2596</v>
      </c>
      <c r="Y308" t="str">
        <f t="shared" si="4"/>
        <v>薯一薯二文化传媒（上海）有限公司行吟信息科技(上海)有限公司信息流</v>
      </c>
      <c r="Z308" t="e">
        <f>VLOOKUP(Y:Y,[1]Sheet1!N:N,1,0)</f>
        <v>#N/A</v>
      </c>
    </row>
    <row r="309" spans="1:26" hidden="1" x14ac:dyDescent="0.25">
      <c r="A309">
        <v>20230629</v>
      </c>
      <c r="B309">
        <v>40732451</v>
      </c>
      <c r="C309" t="s">
        <v>2681</v>
      </c>
      <c r="D309">
        <v>2158492</v>
      </c>
      <c r="E309" t="s">
        <v>2580</v>
      </c>
      <c r="F309" s="59">
        <v>21608.15</v>
      </c>
      <c r="G309">
        <v>18157.77</v>
      </c>
      <c r="H309" t="s">
        <v>2559</v>
      </c>
      <c r="I309" t="s">
        <v>2560</v>
      </c>
      <c r="J309" t="s">
        <v>2330</v>
      </c>
      <c r="K309" t="s">
        <v>711</v>
      </c>
      <c r="L309" t="s">
        <v>2329</v>
      </c>
      <c r="M309" t="s">
        <v>2581</v>
      </c>
      <c r="N309" t="s">
        <v>2582</v>
      </c>
      <c r="O309" t="s">
        <v>2542</v>
      </c>
      <c r="P309" t="s">
        <v>2543</v>
      </c>
      <c r="Q309" t="s">
        <v>2544</v>
      </c>
      <c r="R309" t="s">
        <v>2583</v>
      </c>
      <c r="S309" t="s">
        <v>2546</v>
      </c>
      <c r="T309">
        <v>31694.321</v>
      </c>
      <c r="U309" t="s">
        <v>2584</v>
      </c>
      <c r="V309" t="s">
        <v>2585</v>
      </c>
      <c r="W309" t="s">
        <v>2584</v>
      </c>
      <c r="X309" t="s">
        <v>2585</v>
      </c>
      <c r="Y309" t="str">
        <f t="shared" si="4"/>
        <v>成都哈拜网络科技有限公司-数字媒体事业部上海哈啰普惠科技有限公司CPC</v>
      </c>
      <c r="Z309" t="e">
        <f>VLOOKUP(Y:Y,[1]Sheet1!N:N,1,0)</f>
        <v>#N/A</v>
      </c>
    </row>
    <row r="310" spans="1:26" hidden="1" x14ac:dyDescent="0.25">
      <c r="A310">
        <v>20230629</v>
      </c>
      <c r="B310">
        <v>41250532</v>
      </c>
      <c r="C310" t="s">
        <v>2664</v>
      </c>
      <c r="D310">
        <v>2130054</v>
      </c>
      <c r="E310" t="s">
        <v>2558</v>
      </c>
      <c r="F310" s="59">
        <v>993.51</v>
      </c>
      <c r="G310">
        <v>804.41</v>
      </c>
      <c r="H310" t="s">
        <v>2559</v>
      </c>
      <c r="I310" t="s">
        <v>2560</v>
      </c>
      <c r="J310" t="s">
        <v>2350</v>
      </c>
      <c r="K310" t="s">
        <v>711</v>
      </c>
      <c r="L310" t="s">
        <v>2350</v>
      </c>
      <c r="M310" t="s">
        <v>2561</v>
      </c>
      <c r="N310" t="s">
        <v>2562</v>
      </c>
      <c r="O310" t="s">
        <v>2542</v>
      </c>
      <c r="P310" t="s">
        <v>2543</v>
      </c>
      <c r="Q310" t="s">
        <v>2544</v>
      </c>
      <c r="R310" t="s">
        <v>2563</v>
      </c>
      <c r="S310" t="s">
        <v>2546</v>
      </c>
      <c r="T310">
        <v>4784.4030000000002</v>
      </c>
      <c r="U310" t="s">
        <v>1891</v>
      </c>
      <c r="V310" t="s">
        <v>2564</v>
      </c>
      <c r="W310" t="s">
        <v>1891</v>
      </c>
      <c r="X310" t="s">
        <v>2564</v>
      </c>
      <c r="Y310" t="str">
        <f t="shared" si="4"/>
        <v>深圳尚米网络技术有限公司深圳尚米网络技术有限公司CPC</v>
      </c>
      <c r="Z310" t="e">
        <f>VLOOKUP(Y:Y,[1]Sheet1!N:N,1,0)</f>
        <v>#N/A</v>
      </c>
    </row>
    <row r="311" spans="1:26" hidden="1" x14ac:dyDescent="0.25">
      <c r="A311">
        <v>20230629</v>
      </c>
      <c r="B311">
        <v>42965759</v>
      </c>
      <c r="C311" t="s">
        <v>2619</v>
      </c>
      <c r="D311">
        <v>2165227</v>
      </c>
      <c r="E311" t="s">
        <v>2566</v>
      </c>
      <c r="F311" s="59">
        <v>2683.59</v>
      </c>
      <c r="G311">
        <v>1987.84</v>
      </c>
      <c r="H311" t="s">
        <v>2538</v>
      </c>
      <c r="I311" t="s">
        <v>2539</v>
      </c>
      <c r="J311" t="s">
        <v>2320</v>
      </c>
      <c r="K311" t="s">
        <v>2321</v>
      </c>
      <c r="L311" t="s">
        <v>2318</v>
      </c>
      <c r="M311" t="s">
        <v>2540</v>
      </c>
      <c r="N311" t="s">
        <v>2541</v>
      </c>
      <c r="O311" t="s">
        <v>2542</v>
      </c>
      <c r="P311" t="s">
        <v>2543</v>
      </c>
      <c r="Q311" t="s">
        <v>2544</v>
      </c>
      <c r="R311" t="s">
        <v>2545</v>
      </c>
      <c r="S311" t="s">
        <v>2546</v>
      </c>
      <c r="T311">
        <v>0</v>
      </c>
      <c r="U311" t="s">
        <v>838</v>
      </c>
      <c r="V311" t="s">
        <v>2547</v>
      </c>
      <c r="W311" t="s">
        <v>838</v>
      </c>
      <c r="X311" t="s">
        <v>2548</v>
      </c>
      <c r="Y311" t="str">
        <f t="shared" si="4"/>
        <v>上海耳序信息技术有限公司-四部上海拍拍贷金融信息服务有限公司信息流</v>
      </c>
      <c r="Z311" t="e">
        <f>VLOOKUP(Y:Y,[1]Sheet1!N:N,1,0)</f>
        <v>#N/A</v>
      </c>
    </row>
    <row r="312" spans="1:26" hidden="1" x14ac:dyDescent="0.25">
      <c r="A312">
        <v>20230629</v>
      </c>
      <c r="B312">
        <v>43097616</v>
      </c>
      <c r="C312" t="s">
        <v>2712</v>
      </c>
      <c r="D312">
        <v>2118167</v>
      </c>
      <c r="E312" t="s">
        <v>2592</v>
      </c>
      <c r="F312" s="59">
        <v>925.94</v>
      </c>
      <c r="G312">
        <v>0</v>
      </c>
      <c r="H312" t="s">
        <v>2538</v>
      </c>
      <c r="I312" t="s">
        <v>2539</v>
      </c>
      <c r="J312" t="s">
        <v>554</v>
      </c>
      <c r="K312" t="s">
        <v>2321</v>
      </c>
      <c r="L312" t="s">
        <v>2370</v>
      </c>
      <c r="M312" t="s">
        <v>2593</v>
      </c>
      <c r="N312" t="s">
        <v>2594</v>
      </c>
      <c r="O312" t="s">
        <v>2542</v>
      </c>
      <c r="P312" t="s">
        <v>2543</v>
      </c>
      <c r="Q312" t="s">
        <v>2544</v>
      </c>
      <c r="R312" t="s">
        <v>2595</v>
      </c>
      <c r="S312" t="s">
        <v>2546</v>
      </c>
      <c r="T312">
        <v>0</v>
      </c>
      <c r="U312" t="s">
        <v>2555</v>
      </c>
      <c r="V312" t="s">
        <v>2596</v>
      </c>
      <c r="W312" t="s">
        <v>2555</v>
      </c>
      <c r="X312" t="s">
        <v>2596</v>
      </c>
      <c r="Y312" t="str">
        <f t="shared" si="4"/>
        <v>薯一薯二文化传媒（上海）有限公司行吟信息科技(上海)有限公司信息流</v>
      </c>
      <c r="Z312" t="e">
        <f>VLOOKUP(Y:Y,[1]Sheet1!N:N,1,0)</f>
        <v>#N/A</v>
      </c>
    </row>
    <row r="313" spans="1:26" hidden="1" x14ac:dyDescent="0.25">
      <c r="A313">
        <v>20230629</v>
      </c>
      <c r="B313">
        <v>46808299</v>
      </c>
      <c r="C313" t="s">
        <v>2567</v>
      </c>
      <c r="D313">
        <v>2159765</v>
      </c>
      <c r="E313" t="s">
        <v>2568</v>
      </c>
      <c r="F313" s="59">
        <v>100.21</v>
      </c>
      <c r="G313">
        <v>76.5</v>
      </c>
      <c r="H313" t="s">
        <v>2538</v>
      </c>
      <c r="I313" t="s">
        <v>2551</v>
      </c>
      <c r="J313" t="s">
        <v>2375</v>
      </c>
      <c r="K313" t="s">
        <v>2321</v>
      </c>
      <c r="L313" t="s">
        <v>2277</v>
      </c>
      <c r="M313" t="s">
        <v>2569</v>
      </c>
      <c r="O313" t="s">
        <v>2542</v>
      </c>
      <c r="P313" t="s">
        <v>2543</v>
      </c>
      <c r="Q313" t="s">
        <v>2544</v>
      </c>
      <c r="R313" t="s">
        <v>2570</v>
      </c>
      <c r="S313" t="s">
        <v>2546</v>
      </c>
      <c r="T313">
        <v>0</v>
      </c>
      <c r="U313" t="s">
        <v>2571</v>
      </c>
      <c r="V313" t="s">
        <v>2572</v>
      </c>
      <c r="W313" t="s">
        <v>2571</v>
      </c>
      <c r="X313" t="s">
        <v>2572</v>
      </c>
      <c r="Y313" t="str">
        <f t="shared" si="4"/>
        <v>酷得少年（天津）文化传播有限公司-1北京酷得少年科技有限公司信息流</v>
      </c>
      <c r="Z313" t="e">
        <f>VLOOKUP(Y:Y,[1]Sheet1!N:N,1,0)</f>
        <v>#N/A</v>
      </c>
    </row>
    <row r="314" spans="1:26" hidden="1" x14ac:dyDescent="0.25">
      <c r="A314">
        <v>20230629</v>
      </c>
      <c r="B314">
        <v>47327963</v>
      </c>
      <c r="C314" t="s">
        <v>2678</v>
      </c>
      <c r="D314">
        <v>2185183</v>
      </c>
      <c r="E314" t="s">
        <v>2574</v>
      </c>
      <c r="F314" s="59">
        <v>61.62</v>
      </c>
      <c r="G314">
        <v>46.68</v>
      </c>
      <c r="H314" t="s">
        <v>2538</v>
      </c>
      <c r="I314" t="s">
        <v>2551</v>
      </c>
      <c r="J314" t="s">
        <v>2575</v>
      </c>
      <c r="K314" t="s">
        <v>2321</v>
      </c>
      <c r="L314" t="s">
        <v>2344</v>
      </c>
      <c r="M314" t="s">
        <v>2576</v>
      </c>
      <c r="O314" t="s">
        <v>2542</v>
      </c>
      <c r="P314" t="s">
        <v>2543</v>
      </c>
      <c r="Q314" t="s">
        <v>2544</v>
      </c>
      <c r="R314" t="s">
        <v>2577</v>
      </c>
      <c r="S314" t="s">
        <v>2546</v>
      </c>
      <c r="T314">
        <v>0</v>
      </c>
      <c r="U314" t="s">
        <v>838</v>
      </c>
      <c r="V314" t="s">
        <v>2578</v>
      </c>
      <c r="W314" t="s">
        <v>838</v>
      </c>
      <c r="X314" t="s">
        <v>2578</v>
      </c>
      <c r="Y314" t="str">
        <f t="shared" si="4"/>
        <v>北京微财科技有限公司-数媒重庆市黑卡小额贷款有限公司信息流</v>
      </c>
      <c r="Z314" t="e">
        <f>VLOOKUP(Y:Y,[1]Sheet1!N:N,1,0)</f>
        <v>#N/A</v>
      </c>
    </row>
    <row r="315" spans="1:26" hidden="1" x14ac:dyDescent="0.25">
      <c r="A315">
        <v>20230629</v>
      </c>
      <c r="B315">
        <v>47328039</v>
      </c>
      <c r="C315" t="s">
        <v>2573</v>
      </c>
      <c r="D315">
        <v>2185183</v>
      </c>
      <c r="E315" t="s">
        <v>2574</v>
      </c>
      <c r="F315" s="59">
        <v>399.34</v>
      </c>
      <c r="G315">
        <v>302.52999999999997</v>
      </c>
      <c r="H315" t="s">
        <v>2538</v>
      </c>
      <c r="I315" t="s">
        <v>2539</v>
      </c>
      <c r="J315" t="s">
        <v>2575</v>
      </c>
      <c r="K315" t="s">
        <v>2321</v>
      </c>
      <c r="L315" t="s">
        <v>2344</v>
      </c>
      <c r="M315" t="s">
        <v>2576</v>
      </c>
      <c r="O315" t="s">
        <v>2542</v>
      </c>
      <c r="P315" t="s">
        <v>2543</v>
      </c>
      <c r="Q315" t="s">
        <v>2544</v>
      </c>
      <c r="R315" t="s">
        <v>2577</v>
      </c>
      <c r="S315" t="s">
        <v>2546</v>
      </c>
      <c r="T315">
        <v>0</v>
      </c>
      <c r="U315" t="s">
        <v>838</v>
      </c>
      <c r="V315" t="s">
        <v>2578</v>
      </c>
      <c r="W315" t="s">
        <v>838</v>
      </c>
      <c r="X315" t="s">
        <v>2578</v>
      </c>
      <c r="Y315" t="str">
        <f t="shared" si="4"/>
        <v>北京微财科技有限公司-数媒重庆市黑卡小额贷款有限公司信息流</v>
      </c>
      <c r="Z315" t="e">
        <f>VLOOKUP(Y:Y,[1]Sheet1!N:N,1,0)</f>
        <v>#N/A</v>
      </c>
    </row>
    <row r="316" spans="1:26" hidden="1" x14ac:dyDescent="0.25">
      <c r="A316">
        <v>20230629</v>
      </c>
      <c r="B316">
        <v>47953331</v>
      </c>
      <c r="C316" t="s">
        <v>2663</v>
      </c>
      <c r="D316">
        <v>2167551</v>
      </c>
      <c r="E316" t="s">
        <v>2550</v>
      </c>
      <c r="F316" s="59">
        <v>0.27</v>
      </c>
      <c r="G316">
        <v>0.27</v>
      </c>
      <c r="H316" t="s">
        <v>2538</v>
      </c>
      <c r="I316" t="s">
        <v>2539</v>
      </c>
      <c r="J316" t="s">
        <v>2332</v>
      </c>
      <c r="K316" t="s">
        <v>2321</v>
      </c>
      <c r="L316" t="s">
        <v>2333</v>
      </c>
      <c r="M316" t="s">
        <v>2552</v>
      </c>
      <c r="N316" t="s">
        <v>2553</v>
      </c>
      <c r="O316" t="s">
        <v>2542</v>
      </c>
      <c r="P316" t="s">
        <v>2543</v>
      </c>
      <c r="Q316" t="s">
        <v>2544</v>
      </c>
      <c r="R316" t="s">
        <v>2554</v>
      </c>
      <c r="S316" t="s">
        <v>2546</v>
      </c>
      <c r="T316">
        <v>0</v>
      </c>
      <c r="U316" t="s">
        <v>2555</v>
      </c>
      <c r="V316" t="s">
        <v>2556</v>
      </c>
      <c r="W316" t="s">
        <v>2555</v>
      </c>
      <c r="X316" t="s">
        <v>2556</v>
      </c>
      <c r="Y316" t="str">
        <f t="shared" si="4"/>
        <v>北京爱奇艺科技有限公司-百度北京爱奇艺科技有限公司信息流</v>
      </c>
      <c r="Z316" t="e">
        <f>VLOOKUP(Y:Y,[1]Sheet1!N:N,1,0)</f>
        <v>#N/A</v>
      </c>
    </row>
    <row r="317" spans="1:26" hidden="1" x14ac:dyDescent="0.25">
      <c r="A317">
        <v>20230629</v>
      </c>
      <c r="B317">
        <v>40732460</v>
      </c>
      <c r="C317" t="s">
        <v>2702</v>
      </c>
      <c r="D317">
        <v>2158492</v>
      </c>
      <c r="E317" t="s">
        <v>2580</v>
      </c>
      <c r="F317" s="59">
        <v>6796.06</v>
      </c>
      <c r="G317">
        <v>5710.69</v>
      </c>
      <c r="H317" t="s">
        <v>2559</v>
      </c>
      <c r="I317" t="s">
        <v>2560</v>
      </c>
      <c r="J317" t="s">
        <v>2330</v>
      </c>
      <c r="K317" t="s">
        <v>711</v>
      </c>
      <c r="L317" t="s">
        <v>2329</v>
      </c>
      <c r="M317" t="s">
        <v>2581</v>
      </c>
      <c r="N317" t="s">
        <v>2582</v>
      </c>
      <c r="O317" t="s">
        <v>2542</v>
      </c>
      <c r="P317" t="s">
        <v>2543</v>
      </c>
      <c r="Q317" t="s">
        <v>2544</v>
      </c>
      <c r="R317" t="s">
        <v>2583</v>
      </c>
      <c r="S317" t="s">
        <v>2546</v>
      </c>
      <c r="T317">
        <v>6292.9579999999996</v>
      </c>
      <c r="U317" t="s">
        <v>2584</v>
      </c>
      <c r="V317" t="s">
        <v>2585</v>
      </c>
      <c r="W317" t="s">
        <v>2584</v>
      </c>
      <c r="X317" t="s">
        <v>2585</v>
      </c>
      <c r="Y317" t="str">
        <f t="shared" si="4"/>
        <v>成都哈拜网络科技有限公司-数字媒体事业部上海哈啰普惠科技有限公司CPC</v>
      </c>
      <c r="Z317" t="e">
        <f>VLOOKUP(Y:Y,[1]Sheet1!N:N,1,0)</f>
        <v>#N/A</v>
      </c>
    </row>
    <row r="318" spans="1:26" hidden="1" x14ac:dyDescent="0.25">
      <c r="A318">
        <v>20230629</v>
      </c>
      <c r="B318">
        <v>45265219</v>
      </c>
      <c r="C318" t="s">
        <v>2772</v>
      </c>
      <c r="D318">
        <v>2118167</v>
      </c>
      <c r="E318" t="s">
        <v>2592</v>
      </c>
      <c r="F318" s="59">
        <v>2.5499999999999998</v>
      </c>
      <c r="G318">
        <v>0</v>
      </c>
      <c r="H318" t="s">
        <v>2538</v>
      </c>
      <c r="I318" t="s">
        <v>2551</v>
      </c>
      <c r="J318" t="s">
        <v>554</v>
      </c>
      <c r="K318" t="s">
        <v>2321</v>
      </c>
      <c r="L318" t="s">
        <v>2370</v>
      </c>
      <c r="M318" t="s">
        <v>2593</v>
      </c>
      <c r="N318" t="s">
        <v>2594</v>
      </c>
      <c r="O318" t="s">
        <v>2542</v>
      </c>
      <c r="P318" t="s">
        <v>2543</v>
      </c>
      <c r="Q318" t="s">
        <v>2544</v>
      </c>
      <c r="R318" t="s">
        <v>2595</v>
      </c>
      <c r="S318" t="s">
        <v>2546</v>
      </c>
      <c r="T318">
        <v>0</v>
      </c>
      <c r="U318" t="s">
        <v>2555</v>
      </c>
      <c r="V318" t="s">
        <v>2596</v>
      </c>
      <c r="W318" t="s">
        <v>2555</v>
      </c>
      <c r="X318" t="s">
        <v>2596</v>
      </c>
      <c r="Y318" t="str">
        <f t="shared" si="4"/>
        <v>薯一薯二文化传媒（上海）有限公司行吟信息科技(上海)有限公司信息流</v>
      </c>
      <c r="Z318" t="e">
        <f>VLOOKUP(Y:Y,[1]Sheet1!N:N,1,0)</f>
        <v>#N/A</v>
      </c>
    </row>
    <row r="319" spans="1:26" hidden="1" x14ac:dyDescent="0.25">
      <c r="A319">
        <v>20230629</v>
      </c>
      <c r="B319">
        <v>45323155</v>
      </c>
      <c r="C319" t="s">
        <v>2759</v>
      </c>
      <c r="D319">
        <v>2172261</v>
      </c>
      <c r="E319" t="s">
        <v>2628</v>
      </c>
      <c r="F319" s="59">
        <v>2.77</v>
      </c>
      <c r="G319">
        <v>2.11</v>
      </c>
      <c r="H319" t="s">
        <v>2538</v>
      </c>
      <c r="I319" t="s">
        <v>2539</v>
      </c>
      <c r="J319" t="s">
        <v>292</v>
      </c>
      <c r="K319" t="s">
        <v>2321</v>
      </c>
      <c r="L319" t="s">
        <v>574</v>
      </c>
      <c r="M319" t="s">
        <v>2611</v>
      </c>
      <c r="N319" t="s">
        <v>2612</v>
      </c>
      <c r="O319" t="s">
        <v>2542</v>
      </c>
      <c r="P319" t="s">
        <v>2543</v>
      </c>
      <c r="Q319" t="s">
        <v>2544</v>
      </c>
      <c r="R319" t="s">
        <v>2613</v>
      </c>
      <c r="S319" t="s">
        <v>2546</v>
      </c>
      <c r="T319">
        <v>0</v>
      </c>
      <c r="U319" t="s">
        <v>2614</v>
      </c>
      <c r="V319" t="s">
        <v>2615</v>
      </c>
      <c r="W319" t="s">
        <v>2614</v>
      </c>
      <c r="X319" t="s">
        <v>2615</v>
      </c>
      <c r="Y319" t="str">
        <f t="shared" si="4"/>
        <v>广州荔湾品唯信息服务有限公司广州唯品会电子商务有限公司信息流</v>
      </c>
      <c r="Z319" t="e">
        <f>VLOOKUP(Y:Y,[1]Sheet1!N:N,1,0)</f>
        <v>#N/A</v>
      </c>
    </row>
    <row r="320" spans="1:26" x14ac:dyDescent="0.25">
      <c r="A320">
        <v>20230629</v>
      </c>
      <c r="B320">
        <v>45336925</v>
      </c>
      <c r="C320" t="s">
        <v>2717</v>
      </c>
      <c r="D320">
        <v>2054669</v>
      </c>
      <c r="E320" t="s">
        <v>2622</v>
      </c>
      <c r="F320" s="59">
        <v>35.42</v>
      </c>
      <c r="G320">
        <v>26.24</v>
      </c>
      <c r="H320" t="s">
        <v>2538</v>
      </c>
      <c r="I320" t="s">
        <v>2551</v>
      </c>
      <c r="J320" t="s">
        <v>2352</v>
      </c>
      <c r="K320" t="s">
        <v>2321</v>
      </c>
      <c r="L320" t="s">
        <v>2351</v>
      </c>
      <c r="M320" t="s">
        <v>2623</v>
      </c>
      <c r="N320" t="s">
        <v>2624</v>
      </c>
      <c r="O320" t="s">
        <v>2542</v>
      </c>
      <c r="P320" t="s">
        <v>2543</v>
      </c>
      <c r="Q320" t="s">
        <v>2544</v>
      </c>
      <c r="R320" t="s">
        <v>2625</v>
      </c>
      <c r="S320" t="s">
        <v>2546</v>
      </c>
      <c r="T320">
        <v>0</v>
      </c>
      <c r="U320" t="s">
        <v>838</v>
      </c>
      <c r="V320" t="s">
        <v>2548</v>
      </c>
      <c r="W320" t="s">
        <v>838</v>
      </c>
      <c r="X320" t="s">
        <v>2548</v>
      </c>
      <c r="Y320" t="str">
        <f t="shared" si="4"/>
        <v>深圳市小赢普惠科技有限责任公司深圳市赢众通金融信息服务有限责任公司信息流</v>
      </c>
      <c r="Z320" t="e">
        <f>VLOOKUP(Y:Y,[1]Sheet1!N:N,1,0)</f>
        <v>#N/A</v>
      </c>
    </row>
    <row r="321" spans="1:26" hidden="1" x14ac:dyDescent="0.25">
      <c r="A321">
        <v>20230629</v>
      </c>
      <c r="B321">
        <v>48413544</v>
      </c>
      <c r="C321" t="s">
        <v>2736</v>
      </c>
      <c r="D321">
        <v>2118167</v>
      </c>
      <c r="E321" t="s">
        <v>2592</v>
      </c>
      <c r="F321" s="59">
        <v>31.47</v>
      </c>
      <c r="G321">
        <v>0</v>
      </c>
      <c r="H321" t="s">
        <v>2538</v>
      </c>
      <c r="I321" t="s">
        <v>2539</v>
      </c>
      <c r="J321" t="s">
        <v>554</v>
      </c>
      <c r="K321" t="s">
        <v>2321</v>
      </c>
      <c r="L321" t="s">
        <v>2370</v>
      </c>
      <c r="M321" t="s">
        <v>2593</v>
      </c>
      <c r="N321" t="s">
        <v>2594</v>
      </c>
      <c r="O321" t="s">
        <v>2542</v>
      </c>
      <c r="P321" t="s">
        <v>2543</v>
      </c>
      <c r="Q321" t="s">
        <v>2544</v>
      </c>
      <c r="R321" t="s">
        <v>2595</v>
      </c>
      <c r="S321" t="s">
        <v>2546</v>
      </c>
      <c r="T321">
        <v>0</v>
      </c>
      <c r="U321" t="s">
        <v>2555</v>
      </c>
      <c r="V321" t="s">
        <v>2596</v>
      </c>
      <c r="W321" t="s">
        <v>2555</v>
      </c>
      <c r="X321" t="s">
        <v>2596</v>
      </c>
      <c r="Y321" t="str">
        <f t="shared" si="4"/>
        <v>薯一薯二文化传媒（上海）有限公司行吟信息科技(上海)有限公司信息流</v>
      </c>
      <c r="Z321" t="e">
        <f>VLOOKUP(Y:Y,[1]Sheet1!N:N,1,0)</f>
        <v>#N/A</v>
      </c>
    </row>
    <row r="322" spans="1:26" hidden="1" x14ac:dyDescent="0.25">
      <c r="A322">
        <v>20230629</v>
      </c>
      <c r="B322">
        <v>48723832</v>
      </c>
      <c r="C322" t="s">
        <v>2710</v>
      </c>
      <c r="D322">
        <v>2189969</v>
      </c>
      <c r="E322" t="s">
        <v>2608</v>
      </c>
      <c r="F322" s="59">
        <v>5434.1</v>
      </c>
      <c r="G322">
        <v>3881.5</v>
      </c>
      <c r="H322" t="s">
        <v>2538</v>
      </c>
      <c r="I322" t="s">
        <v>2551</v>
      </c>
      <c r="J322" t="s">
        <v>2332</v>
      </c>
      <c r="K322" t="s">
        <v>2321</v>
      </c>
      <c r="L322" t="s">
        <v>2333</v>
      </c>
      <c r="M322" t="s">
        <v>2552</v>
      </c>
      <c r="N322" t="s">
        <v>2553</v>
      </c>
      <c r="O322" t="s">
        <v>2542</v>
      </c>
      <c r="P322" t="s">
        <v>2543</v>
      </c>
      <c r="Q322" t="s">
        <v>2544</v>
      </c>
      <c r="R322" t="s">
        <v>2554</v>
      </c>
      <c r="S322" t="s">
        <v>2546</v>
      </c>
      <c r="T322">
        <v>0</v>
      </c>
      <c r="U322" t="s">
        <v>2555</v>
      </c>
      <c r="V322" t="s">
        <v>2556</v>
      </c>
      <c r="W322" t="s">
        <v>2555</v>
      </c>
      <c r="X322" t="s">
        <v>2556</v>
      </c>
      <c r="Y322" t="str">
        <f t="shared" si="4"/>
        <v>北京爱奇艺科技有限公司-百度北京爱奇艺科技有限公司信息流</v>
      </c>
      <c r="Z322" t="e">
        <f>VLOOKUP(Y:Y,[1]Sheet1!N:N,1,0)</f>
        <v>#N/A</v>
      </c>
    </row>
    <row r="323" spans="1:26" hidden="1" x14ac:dyDescent="0.25">
      <c r="A323">
        <v>20230629</v>
      </c>
      <c r="B323">
        <v>42965681</v>
      </c>
      <c r="C323" t="s">
        <v>2725</v>
      </c>
      <c r="D323">
        <v>2165227</v>
      </c>
      <c r="E323" t="s">
        <v>2566</v>
      </c>
      <c r="F323" s="59">
        <v>1686.88</v>
      </c>
      <c r="G323">
        <v>1249.54</v>
      </c>
      <c r="H323" t="s">
        <v>2538</v>
      </c>
      <c r="I323" t="s">
        <v>2539</v>
      </c>
      <c r="J323" t="s">
        <v>2320</v>
      </c>
      <c r="K323" t="s">
        <v>2321</v>
      </c>
      <c r="L323" t="s">
        <v>2318</v>
      </c>
      <c r="M323" t="s">
        <v>2540</v>
      </c>
      <c r="N323" t="s">
        <v>2541</v>
      </c>
      <c r="O323" t="s">
        <v>2542</v>
      </c>
      <c r="P323" t="s">
        <v>2543</v>
      </c>
      <c r="Q323" t="s">
        <v>2544</v>
      </c>
      <c r="R323" t="s">
        <v>2545</v>
      </c>
      <c r="S323" t="s">
        <v>2546</v>
      </c>
      <c r="T323">
        <v>0</v>
      </c>
      <c r="U323" t="s">
        <v>838</v>
      </c>
      <c r="V323" t="s">
        <v>2547</v>
      </c>
      <c r="W323" t="s">
        <v>838</v>
      </c>
      <c r="X323" t="s">
        <v>2548</v>
      </c>
      <c r="Y323" t="str">
        <f t="shared" ref="Y323:Y386" si="5">L323&amp;J323&amp;K323</f>
        <v>上海耳序信息技术有限公司-四部上海拍拍贷金融信息服务有限公司信息流</v>
      </c>
      <c r="Z323" t="e">
        <f>VLOOKUP(Y:Y,[1]Sheet1!N:N,1,0)</f>
        <v>#N/A</v>
      </c>
    </row>
    <row r="324" spans="1:26" hidden="1" x14ac:dyDescent="0.25">
      <c r="A324">
        <v>20230629</v>
      </c>
      <c r="B324">
        <v>40728875</v>
      </c>
      <c r="C324" t="s">
        <v>2675</v>
      </c>
      <c r="D324">
        <v>2118167</v>
      </c>
      <c r="E324" t="s">
        <v>2592</v>
      </c>
      <c r="F324" s="59">
        <v>594.79</v>
      </c>
      <c r="G324">
        <v>0</v>
      </c>
      <c r="H324" t="s">
        <v>2538</v>
      </c>
      <c r="I324" t="s">
        <v>2551</v>
      </c>
      <c r="J324" t="s">
        <v>554</v>
      </c>
      <c r="K324" t="s">
        <v>2321</v>
      </c>
      <c r="L324" t="s">
        <v>2370</v>
      </c>
      <c r="M324" t="s">
        <v>2593</v>
      </c>
      <c r="N324" t="s">
        <v>2594</v>
      </c>
      <c r="O324" t="s">
        <v>2542</v>
      </c>
      <c r="P324" t="s">
        <v>2543</v>
      </c>
      <c r="Q324" t="s">
        <v>2544</v>
      </c>
      <c r="R324" t="s">
        <v>2595</v>
      </c>
      <c r="S324" t="s">
        <v>2546</v>
      </c>
      <c r="T324">
        <v>0</v>
      </c>
      <c r="U324" t="s">
        <v>2555</v>
      </c>
      <c r="V324" t="s">
        <v>2596</v>
      </c>
      <c r="W324" t="s">
        <v>2555</v>
      </c>
      <c r="X324" t="s">
        <v>2596</v>
      </c>
      <c r="Y324" t="str">
        <f t="shared" si="5"/>
        <v>薯一薯二文化传媒（上海）有限公司行吟信息科技(上海)有限公司信息流</v>
      </c>
      <c r="Z324" t="e">
        <f>VLOOKUP(Y:Y,[1]Sheet1!N:N,1,0)</f>
        <v>#N/A</v>
      </c>
    </row>
    <row r="325" spans="1:26" hidden="1" x14ac:dyDescent="0.25">
      <c r="A325">
        <v>20230629</v>
      </c>
      <c r="B325">
        <v>45322956</v>
      </c>
      <c r="C325" t="s">
        <v>2631</v>
      </c>
      <c r="D325">
        <v>2172261</v>
      </c>
      <c r="E325" t="s">
        <v>2628</v>
      </c>
      <c r="F325" s="59">
        <v>130.86000000000001</v>
      </c>
      <c r="G325">
        <v>99.89</v>
      </c>
      <c r="H325" t="s">
        <v>2538</v>
      </c>
      <c r="I325" t="s">
        <v>2551</v>
      </c>
      <c r="J325" t="s">
        <v>292</v>
      </c>
      <c r="K325" t="s">
        <v>2321</v>
      </c>
      <c r="L325" t="s">
        <v>574</v>
      </c>
      <c r="M325" t="s">
        <v>2611</v>
      </c>
      <c r="N325" t="s">
        <v>2612</v>
      </c>
      <c r="O325" t="s">
        <v>2542</v>
      </c>
      <c r="P325" t="s">
        <v>2543</v>
      </c>
      <c r="Q325" t="s">
        <v>2544</v>
      </c>
      <c r="R325" t="s">
        <v>2613</v>
      </c>
      <c r="S325" t="s">
        <v>2546</v>
      </c>
      <c r="T325">
        <v>0</v>
      </c>
      <c r="U325" t="s">
        <v>2614</v>
      </c>
      <c r="V325" t="s">
        <v>2615</v>
      </c>
      <c r="W325" t="s">
        <v>2614</v>
      </c>
      <c r="X325" t="s">
        <v>2615</v>
      </c>
      <c r="Y325" t="str">
        <f t="shared" si="5"/>
        <v>广州荔湾品唯信息服务有限公司广州唯品会电子商务有限公司信息流</v>
      </c>
      <c r="Z325" t="e">
        <f>VLOOKUP(Y:Y,[1]Sheet1!N:N,1,0)</f>
        <v>#N/A</v>
      </c>
    </row>
    <row r="326" spans="1:26" hidden="1" x14ac:dyDescent="0.25">
      <c r="A326">
        <v>20230629</v>
      </c>
      <c r="B326">
        <v>47184419</v>
      </c>
      <c r="C326" t="s">
        <v>2740</v>
      </c>
      <c r="D326">
        <v>2176807</v>
      </c>
      <c r="E326" t="s">
        <v>2691</v>
      </c>
      <c r="F326" s="59">
        <v>4.18</v>
      </c>
      <c r="G326">
        <v>3.05</v>
      </c>
      <c r="H326" t="s">
        <v>2538</v>
      </c>
      <c r="I326" t="s">
        <v>2539</v>
      </c>
      <c r="J326" t="s">
        <v>2339</v>
      </c>
      <c r="K326" t="s">
        <v>2321</v>
      </c>
      <c r="L326" t="s">
        <v>2338</v>
      </c>
      <c r="M326" t="s">
        <v>2692</v>
      </c>
      <c r="N326" t="s">
        <v>2693</v>
      </c>
      <c r="O326" t="s">
        <v>2542</v>
      </c>
      <c r="P326" t="s">
        <v>2543</v>
      </c>
      <c r="Q326" t="s">
        <v>2544</v>
      </c>
      <c r="R326" t="s">
        <v>2694</v>
      </c>
      <c r="S326" t="s">
        <v>2546</v>
      </c>
      <c r="T326">
        <v>0</v>
      </c>
      <c r="U326" t="s">
        <v>2117</v>
      </c>
      <c r="V326" t="s">
        <v>2695</v>
      </c>
      <c r="W326" t="s">
        <v>2117</v>
      </c>
      <c r="X326" t="s">
        <v>2695</v>
      </c>
      <c r="Y326" t="str">
        <f t="shared" si="5"/>
        <v>北京三快在线科技有限公司及其关联公司北京三快科技有限公司信息流</v>
      </c>
      <c r="Z326" t="e">
        <f>VLOOKUP(Y:Y,[1]Sheet1!N:N,1,0)</f>
        <v>#N/A</v>
      </c>
    </row>
    <row r="327" spans="1:26" hidden="1" x14ac:dyDescent="0.25">
      <c r="A327">
        <v>20230629</v>
      </c>
      <c r="B327">
        <v>47327867</v>
      </c>
      <c r="C327" t="s">
        <v>2682</v>
      </c>
      <c r="D327">
        <v>2185183</v>
      </c>
      <c r="E327" t="s">
        <v>2574</v>
      </c>
      <c r="F327" s="59">
        <v>226.84</v>
      </c>
      <c r="G327">
        <v>171.85</v>
      </c>
      <c r="H327" t="s">
        <v>2538</v>
      </c>
      <c r="I327" t="s">
        <v>2551</v>
      </c>
      <c r="J327" t="s">
        <v>2575</v>
      </c>
      <c r="K327" t="s">
        <v>2321</v>
      </c>
      <c r="L327" t="s">
        <v>2344</v>
      </c>
      <c r="M327" t="s">
        <v>2576</v>
      </c>
      <c r="O327" t="s">
        <v>2542</v>
      </c>
      <c r="P327" t="s">
        <v>2543</v>
      </c>
      <c r="Q327" t="s">
        <v>2544</v>
      </c>
      <c r="R327" t="s">
        <v>2577</v>
      </c>
      <c r="S327" t="s">
        <v>2546</v>
      </c>
      <c r="T327">
        <v>0</v>
      </c>
      <c r="U327" t="s">
        <v>838</v>
      </c>
      <c r="V327" t="s">
        <v>2578</v>
      </c>
      <c r="W327" t="s">
        <v>838</v>
      </c>
      <c r="X327" t="s">
        <v>2578</v>
      </c>
      <c r="Y327" t="str">
        <f t="shared" si="5"/>
        <v>北京微财科技有限公司-数媒重庆市黑卡小额贷款有限公司信息流</v>
      </c>
      <c r="Z327" t="e">
        <f>VLOOKUP(Y:Y,[1]Sheet1!N:N,1,0)</f>
        <v>#N/A</v>
      </c>
    </row>
    <row r="328" spans="1:26" hidden="1" x14ac:dyDescent="0.25">
      <c r="A328">
        <v>20230629</v>
      </c>
      <c r="B328">
        <v>47426625</v>
      </c>
      <c r="C328" t="s">
        <v>2802</v>
      </c>
      <c r="D328">
        <v>2189969</v>
      </c>
      <c r="E328" t="s">
        <v>2608</v>
      </c>
      <c r="F328" s="59">
        <v>0.04</v>
      </c>
      <c r="G328">
        <v>0.03</v>
      </c>
      <c r="H328" t="s">
        <v>2538</v>
      </c>
      <c r="I328" t="s">
        <v>2551</v>
      </c>
      <c r="J328" t="s">
        <v>2332</v>
      </c>
      <c r="K328" t="s">
        <v>2321</v>
      </c>
      <c r="L328" t="s">
        <v>2333</v>
      </c>
      <c r="M328" t="s">
        <v>2552</v>
      </c>
      <c r="N328" t="s">
        <v>2553</v>
      </c>
      <c r="O328" t="s">
        <v>2542</v>
      </c>
      <c r="P328" t="s">
        <v>2543</v>
      </c>
      <c r="Q328" t="s">
        <v>2544</v>
      </c>
      <c r="R328" t="s">
        <v>2554</v>
      </c>
      <c r="S328" t="s">
        <v>2546</v>
      </c>
      <c r="T328">
        <v>0</v>
      </c>
      <c r="U328" t="s">
        <v>2555</v>
      </c>
      <c r="V328" t="s">
        <v>2556</v>
      </c>
      <c r="W328" t="s">
        <v>2555</v>
      </c>
      <c r="X328" t="s">
        <v>2556</v>
      </c>
      <c r="Y328" t="str">
        <f t="shared" si="5"/>
        <v>北京爱奇艺科技有限公司-百度北京爱奇艺科技有限公司信息流</v>
      </c>
      <c r="Z328" t="e">
        <f>VLOOKUP(Y:Y,[1]Sheet1!N:N,1,0)</f>
        <v>#N/A</v>
      </c>
    </row>
    <row r="329" spans="1:26" hidden="1" x14ac:dyDescent="0.25">
      <c r="A329">
        <v>20230629</v>
      </c>
      <c r="B329">
        <v>38794049</v>
      </c>
      <c r="C329" t="s">
        <v>2627</v>
      </c>
      <c r="D329">
        <v>2172261</v>
      </c>
      <c r="E329" t="s">
        <v>2628</v>
      </c>
      <c r="F329" s="59">
        <v>70.81</v>
      </c>
      <c r="G329">
        <v>54.05</v>
      </c>
      <c r="H329" t="s">
        <v>2538</v>
      </c>
      <c r="I329" t="s">
        <v>2539</v>
      </c>
      <c r="J329" t="s">
        <v>292</v>
      </c>
      <c r="K329" t="s">
        <v>2321</v>
      </c>
      <c r="L329" t="s">
        <v>574</v>
      </c>
      <c r="M329" t="s">
        <v>2611</v>
      </c>
      <c r="N329" t="s">
        <v>2612</v>
      </c>
      <c r="O329" t="s">
        <v>2542</v>
      </c>
      <c r="P329" t="s">
        <v>2543</v>
      </c>
      <c r="Q329" t="s">
        <v>2544</v>
      </c>
      <c r="R329" t="s">
        <v>2613</v>
      </c>
      <c r="S329" t="s">
        <v>2546</v>
      </c>
      <c r="T329">
        <v>0</v>
      </c>
      <c r="U329" t="s">
        <v>2614</v>
      </c>
      <c r="V329" t="s">
        <v>2615</v>
      </c>
      <c r="W329" t="s">
        <v>2614</v>
      </c>
      <c r="X329" t="s">
        <v>2615</v>
      </c>
      <c r="Y329" t="str">
        <f t="shared" si="5"/>
        <v>广州荔湾品唯信息服务有限公司广州唯品会电子商务有限公司信息流</v>
      </c>
      <c r="Z329" t="e">
        <f>VLOOKUP(Y:Y,[1]Sheet1!N:N,1,0)</f>
        <v>#N/A</v>
      </c>
    </row>
    <row r="330" spans="1:26" hidden="1" x14ac:dyDescent="0.25">
      <c r="A330">
        <v>20230629</v>
      </c>
      <c r="B330">
        <v>44739351</v>
      </c>
      <c r="C330" t="s">
        <v>2731</v>
      </c>
      <c r="D330">
        <v>2118167</v>
      </c>
      <c r="E330" t="s">
        <v>2592</v>
      </c>
      <c r="F330" s="59">
        <v>5945.68</v>
      </c>
      <c r="G330">
        <v>0</v>
      </c>
      <c r="H330" t="s">
        <v>2538</v>
      </c>
      <c r="I330" t="s">
        <v>2539</v>
      </c>
      <c r="J330" t="s">
        <v>554</v>
      </c>
      <c r="K330" t="s">
        <v>2321</v>
      </c>
      <c r="L330" t="s">
        <v>2370</v>
      </c>
      <c r="M330" t="s">
        <v>2593</v>
      </c>
      <c r="N330" t="s">
        <v>2594</v>
      </c>
      <c r="O330" t="s">
        <v>2542</v>
      </c>
      <c r="P330" t="s">
        <v>2543</v>
      </c>
      <c r="Q330" t="s">
        <v>2544</v>
      </c>
      <c r="R330" t="s">
        <v>2595</v>
      </c>
      <c r="S330" t="s">
        <v>2546</v>
      </c>
      <c r="T330">
        <v>0</v>
      </c>
      <c r="U330" t="s">
        <v>2555</v>
      </c>
      <c r="V330" t="s">
        <v>2596</v>
      </c>
      <c r="W330" t="s">
        <v>2555</v>
      </c>
      <c r="X330" t="s">
        <v>2596</v>
      </c>
      <c r="Y330" t="str">
        <f t="shared" si="5"/>
        <v>薯一薯二文化传媒（上海）有限公司行吟信息科技(上海)有限公司信息流</v>
      </c>
      <c r="Z330" t="e">
        <f>VLOOKUP(Y:Y,[1]Sheet1!N:N,1,0)</f>
        <v>#N/A</v>
      </c>
    </row>
    <row r="331" spans="1:26" hidden="1" x14ac:dyDescent="0.25">
      <c r="A331">
        <v>20230629</v>
      </c>
      <c r="B331">
        <v>47799575</v>
      </c>
      <c r="C331" t="s">
        <v>2797</v>
      </c>
      <c r="D331">
        <v>2159765</v>
      </c>
      <c r="E331" t="s">
        <v>2568</v>
      </c>
      <c r="F331" s="59">
        <v>7.14</v>
      </c>
      <c r="G331">
        <v>5.45</v>
      </c>
      <c r="H331" t="s">
        <v>2538</v>
      </c>
      <c r="I331" t="s">
        <v>2551</v>
      </c>
      <c r="J331" t="s">
        <v>2375</v>
      </c>
      <c r="K331" t="s">
        <v>2321</v>
      </c>
      <c r="L331" t="s">
        <v>2277</v>
      </c>
      <c r="M331" t="s">
        <v>2569</v>
      </c>
      <c r="O331" t="s">
        <v>2542</v>
      </c>
      <c r="P331" t="s">
        <v>2543</v>
      </c>
      <c r="Q331" t="s">
        <v>2544</v>
      </c>
      <c r="R331" t="s">
        <v>2570</v>
      </c>
      <c r="S331" t="s">
        <v>2546</v>
      </c>
      <c r="T331">
        <v>0</v>
      </c>
      <c r="U331" t="s">
        <v>2571</v>
      </c>
      <c r="V331" t="s">
        <v>2572</v>
      </c>
      <c r="W331" t="s">
        <v>2571</v>
      </c>
      <c r="X331" t="s">
        <v>2572</v>
      </c>
      <c r="Y331" t="str">
        <f t="shared" si="5"/>
        <v>酷得少年（天津）文化传播有限公司-1北京酷得少年科技有限公司信息流</v>
      </c>
      <c r="Z331" t="e">
        <f>VLOOKUP(Y:Y,[1]Sheet1!N:N,1,0)</f>
        <v>#N/A</v>
      </c>
    </row>
    <row r="332" spans="1:26" hidden="1" x14ac:dyDescent="0.25">
      <c r="A332">
        <v>20230629</v>
      </c>
      <c r="B332">
        <v>41276538</v>
      </c>
      <c r="C332" t="s">
        <v>2606</v>
      </c>
      <c r="D332">
        <v>2158492</v>
      </c>
      <c r="E332" t="s">
        <v>2580</v>
      </c>
      <c r="F332" s="59">
        <v>621.29</v>
      </c>
      <c r="G332">
        <v>522.02</v>
      </c>
      <c r="H332" t="s">
        <v>2559</v>
      </c>
      <c r="I332" t="s">
        <v>2560</v>
      </c>
      <c r="J332" t="s">
        <v>2330</v>
      </c>
      <c r="K332" t="s">
        <v>711</v>
      </c>
      <c r="L332" t="s">
        <v>2329</v>
      </c>
      <c r="M332" t="s">
        <v>2581</v>
      </c>
      <c r="N332" t="s">
        <v>2582</v>
      </c>
      <c r="O332" t="s">
        <v>2542</v>
      </c>
      <c r="P332" t="s">
        <v>2543</v>
      </c>
      <c r="Q332" t="s">
        <v>2544</v>
      </c>
      <c r="R332" t="s">
        <v>2583</v>
      </c>
      <c r="S332" t="s">
        <v>2546</v>
      </c>
      <c r="T332">
        <v>44771.580999999998</v>
      </c>
      <c r="U332" t="s">
        <v>2584</v>
      </c>
      <c r="V332" t="s">
        <v>2585</v>
      </c>
      <c r="W332" t="s">
        <v>2584</v>
      </c>
      <c r="X332" t="s">
        <v>2585</v>
      </c>
      <c r="Y332" t="str">
        <f t="shared" si="5"/>
        <v>成都哈拜网络科技有限公司-数字媒体事业部上海哈啰普惠科技有限公司CPC</v>
      </c>
      <c r="Z332" t="e">
        <f>VLOOKUP(Y:Y,[1]Sheet1!N:N,1,0)</f>
        <v>#N/A</v>
      </c>
    </row>
    <row r="333" spans="1:26" hidden="1" x14ac:dyDescent="0.25">
      <c r="A333">
        <v>20230629</v>
      </c>
      <c r="B333">
        <v>29851020</v>
      </c>
      <c r="C333" t="s">
        <v>2790</v>
      </c>
      <c r="D333">
        <v>2130054</v>
      </c>
      <c r="E333" t="s">
        <v>2558</v>
      </c>
      <c r="F333" s="59">
        <v>3548.1</v>
      </c>
      <c r="G333">
        <v>2872.82</v>
      </c>
      <c r="H333" t="s">
        <v>2559</v>
      </c>
      <c r="I333" t="s">
        <v>2560</v>
      </c>
      <c r="J333" t="s">
        <v>2350</v>
      </c>
      <c r="K333" t="s">
        <v>711</v>
      </c>
      <c r="L333" t="s">
        <v>2350</v>
      </c>
      <c r="M333" t="s">
        <v>2561</v>
      </c>
      <c r="N333" t="s">
        <v>2562</v>
      </c>
      <c r="O333" t="s">
        <v>2542</v>
      </c>
      <c r="P333" t="s">
        <v>2543</v>
      </c>
      <c r="Q333" t="s">
        <v>2544</v>
      </c>
      <c r="R333" t="s">
        <v>2563</v>
      </c>
      <c r="S333" t="s">
        <v>2546</v>
      </c>
      <c r="T333">
        <v>16700.727999999999</v>
      </c>
      <c r="U333" t="s">
        <v>1891</v>
      </c>
      <c r="V333" t="s">
        <v>2564</v>
      </c>
      <c r="W333" t="s">
        <v>1891</v>
      </c>
      <c r="X333" t="s">
        <v>2564</v>
      </c>
      <c r="Y333" t="str">
        <f t="shared" si="5"/>
        <v>深圳尚米网络技术有限公司深圳尚米网络技术有限公司CPC</v>
      </c>
      <c r="Z333" t="e">
        <f>VLOOKUP(Y:Y,[1]Sheet1!N:N,1,0)</f>
        <v>#N/A</v>
      </c>
    </row>
    <row r="334" spans="1:26" hidden="1" x14ac:dyDescent="0.25">
      <c r="A334">
        <v>20230629</v>
      </c>
      <c r="B334">
        <v>32070458</v>
      </c>
      <c r="C334" t="s">
        <v>2646</v>
      </c>
      <c r="D334">
        <v>2158492</v>
      </c>
      <c r="E334" t="s">
        <v>2580</v>
      </c>
      <c r="F334" s="59">
        <v>1209.53</v>
      </c>
      <c r="G334">
        <v>1016.35</v>
      </c>
      <c r="H334" t="s">
        <v>2559</v>
      </c>
      <c r="I334" t="s">
        <v>2560</v>
      </c>
      <c r="J334" t="s">
        <v>2330</v>
      </c>
      <c r="K334" t="s">
        <v>711</v>
      </c>
      <c r="L334" t="s">
        <v>2329</v>
      </c>
      <c r="M334" t="s">
        <v>2581</v>
      </c>
      <c r="N334" t="s">
        <v>2582</v>
      </c>
      <c r="O334" t="s">
        <v>2542</v>
      </c>
      <c r="P334" t="s">
        <v>2543</v>
      </c>
      <c r="Q334" t="s">
        <v>2544</v>
      </c>
      <c r="R334" t="s">
        <v>2583</v>
      </c>
      <c r="S334" t="s">
        <v>2546</v>
      </c>
      <c r="T334">
        <v>12835.048000000001</v>
      </c>
      <c r="U334" t="s">
        <v>2584</v>
      </c>
      <c r="V334" t="s">
        <v>2585</v>
      </c>
      <c r="W334" t="s">
        <v>2584</v>
      </c>
      <c r="X334" t="s">
        <v>2585</v>
      </c>
      <c r="Y334" t="str">
        <f t="shared" si="5"/>
        <v>成都哈拜网络科技有限公司-数字媒体事业部上海哈啰普惠科技有限公司CPC</v>
      </c>
      <c r="Z334" t="e">
        <f>VLOOKUP(Y:Y,[1]Sheet1!N:N,1,0)</f>
        <v>#N/A</v>
      </c>
    </row>
    <row r="335" spans="1:26" hidden="1" x14ac:dyDescent="0.25">
      <c r="A335">
        <v>20230629</v>
      </c>
      <c r="B335">
        <v>32834859</v>
      </c>
      <c r="C335" t="s">
        <v>2737</v>
      </c>
      <c r="D335">
        <v>2054667</v>
      </c>
      <c r="E335" t="s">
        <v>2738</v>
      </c>
      <c r="F335" s="59">
        <v>48482.76</v>
      </c>
      <c r="G335">
        <v>40741.370000000003</v>
      </c>
      <c r="H335" t="s">
        <v>2559</v>
      </c>
      <c r="I335" t="s">
        <v>2560</v>
      </c>
      <c r="J335" t="s">
        <v>2352</v>
      </c>
      <c r="K335" t="s">
        <v>711</v>
      </c>
      <c r="L335" t="s">
        <v>2351</v>
      </c>
      <c r="M335" t="s">
        <v>2623</v>
      </c>
      <c r="N335" t="s">
        <v>2624</v>
      </c>
      <c r="O335" t="s">
        <v>2542</v>
      </c>
      <c r="P335" t="s">
        <v>2543</v>
      </c>
      <c r="Q335" t="s">
        <v>2544</v>
      </c>
      <c r="R335" t="s">
        <v>2625</v>
      </c>
      <c r="S335" t="s">
        <v>2546</v>
      </c>
      <c r="T335">
        <v>115905.42200000001</v>
      </c>
      <c r="U335" t="s">
        <v>838</v>
      </c>
      <c r="V335" t="s">
        <v>2548</v>
      </c>
      <c r="W335" t="s">
        <v>838</v>
      </c>
      <c r="X335" t="s">
        <v>2548</v>
      </c>
      <c r="Y335" t="str">
        <f t="shared" si="5"/>
        <v>深圳市小赢普惠科技有限责任公司深圳市赢众通金融信息服务有限责任公司CPC</v>
      </c>
      <c r="Z335" t="e">
        <f>VLOOKUP(Y:Y,[1]Sheet1!N:N,1,0)</f>
        <v>#N/A</v>
      </c>
    </row>
    <row r="336" spans="1:26" hidden="1" x14ac:dyDescent="0.25">
      <c r="A336">
        <v>20230629</v>
      </c>
      <c r="B336">
        <v>40182529</v>
      </c>
      <c r="C336" t="s">
        <v>2795</v>
      </c>
      <c r="D336">
        <v>2130054</v>
      </c>
      <c r="E336" t="s">
        <v>2558</v>
      </c>
      <c r="F336" s="59">
        <v>1335.18</v>
      </c>
      <c r="G336">
        <v>1081.08</v>
      </c>
      <c r="H336" t="s">
        <v>2559</v>
      </c>
      <c r="I336" t="s">
        <v>2560</v>
      </c>
      <c r="J336" t="s">
        <v>2350</v>
      </c>
      <c r="K336" t="s">
        <v>711</v>
      </c>
      <c r="L336" t="s">
        <v>2350</v>
      </c>
      <c r="M336" t="s">
        <v>2561</v>
      </c>
      <c r="N336" t="s">
        <v>2562</v>
      </c>
      <c r="O336" t="s">
        <v>2542</v>
      </c>
      <c r="P336" t="s">
        <v>2543</v>
      </c>
      <c r="Q336" t="s">
        <v>2544</v>
      </c>
      <c r="R336" t="s">
        <v>2563</v>
      </c>
      <c r="S336" t="s">
        <v>2546</v>
      </c>
      <c r="T336">
        <v>4446.1540000000005</v>
      </c>
      <c r="U336" t="s">
        <v>1891</v>
      </c>
      <c r="V336" t="s">
        <v>2564</v>
      </c>
      <c r="W336" t="s">
        <v>1891</v>
      </c>
      <c r="X336" t="s">
        <v>2564</v>
      </c>
      <c r="Y336" t="str">
        <f t="shared" si="5"/>
        <v>深圳尚米网络技术有限公司深圳尚米网络技术有限公司CPC</v>
      </c>
      <c r="Z336" t="e">
        <f>VLOOKUP(Y:Y,[1]Sheet1!N:N,1,0)</f>
        <v>#N/A</v>
      </c>
    </row>
    <row r="337" spans="1:26" hidden="1" x14ac:dyDescent="0.25">
      <c r="A337">
        <v>20230629</v>
      </c>
      <c r="B337">
        <v>42012563</v>
      </c>
      <c r="C337" t="s">
        <v>2741</v>
      </c>
      <c r="D337">
        <v>2142924</v>
      </c>
      <c r="E337" t="s">
        <v>2716</v>
      </c>
      <c r="F337" s="59">
        <v>973.96</v>
      </c>
      <c r="G337">
        <v>973.96</v>
      </c>
      <c r="H337" t="s">
        <v>2559</v>
      </c>
      <c r="I337" t="s">
        <v>2560</v>
      </c>
      <c r="J337" t="s">
        <v>392</v>
      </c>
      <c r="K337" t="s">
        <v>711</v>
      </c>
      <c r="L337" t="s">
        <v>392</v>
      </c>
      <c r="M337" t="s">
        <v>2641</v>
      </c>
      <c r="N337" t="s">
        <v>2642</v>
      </c>
      <c r="O337" t="s">
        <v>2542</v>
      </c>
      <c r="P337" t="s">
        <v>2543</v>
      </c>
      <c r="Q337" t="s">
        <v>2544</v>
      </c>
      <c r="R337" t="s">
        <v>2643</v>
      </c>
      <c r="S337" t="s">
        <v>2546</v>
      </c>
      <c r="T337">
        <v>29039.82</v>
      </c>
      <c r="U337" t="s">
        <v>838</v>
      </c>
      <c r="V337" t="s">
        <v>2578</v>
      </c>
      <c r="W337" t="s">
        <v>838</v>
      </c>
      <c r="X337" t="s">
        <v>2548</v>
      </c>
      <c r="Y337" t="str">
        <f t="shared" si="5"/>
        <v>福州三六零网络小额贷款有限公司福州三六零网络小额贷款有限公司CPC</v>
      </c>
      <c r="Z337" t="e">
        <f>VLOOKUP(Y:Y,[1]Sheet1!N:N,1,0)</f>
        <v>#N/A</v>
      </c>
    </row>
    <row r="338" spans="1:26" hidden="1" x14ac:dyDescent="0.25">
      <c r="A338">
        <v>20230629</v>
      </c>
      <c r="B338">
        <v>42012606</v>
      </c>
      <c r="C338" t="s">
        <v>2715</v>
      </c>
      <c r="D338">
        <v>2142924</v>
      </c>
      <c r="E338" t="s">
        <v>2716</v>
      </c>
      <c r="F338" s="59">
        <v>604.83000000000004</v>
      </c>
      <c r="G338">
        <v>604.83000000000004</v>
      </c>
      <c r="H338" t="s">
        <v>2559</v>
      </c>
      <c r="I338" t="s">
        <v>2560</v>
      </c>
      <c r="J338" t="s">
        <v>392</v>
      </c>
      <c r="K338" t="s">
        <v>711</v>
      </c>
      <c r="L338" t="s">
        <v>392</v>
      </c>
      <c r="M338" t="s">
        <v>2641</v>
      </c>
      <c r="N338" t="s">
        <v>2642</v>
      </c>
      <c r="O338" t="s">
        <v>2542</v>
      </c>
      <c r="P338" t="s">
        <v>2543</v>
      </c>
      <c r="Q338" t="s">
        <v>2544</v>
      </c>
      <c r="R338" t="s">
        <v>2643</v>
      </c>
      <c r="S338" t="s">
        <v>2546</v>
      </c>
      <c r="T338">
        <v>31069.06</v>
      </c>
      <c r="U338" t="s">
        <v>838</v>
      </c>
      <c r="V338" t="s">
        <v>2578</v>
      </c>
      <c r="W338" t="s">
        <v>838</v>
      </c>
      <c r="X338" t="s">
        <v>2548</v>
      </c>
      <c r="Y338" t="str">
        <f t="shared" si="5"/>
        <v>福州三六零网络小额贷款有限公司福州三六零网络小额贷款有限公司CPC</v>
      </c>
      <c r="Z338" t="e">
        <f>VLOOKUP(Y:Y,[1]Sheet1!N:N,1,0)</f>
        <v>#N/A</v>
      </c>
    </row>
    <row r="339" spans="1:26" hidden="1" x14ac:dyDescent="0.25">
      <c r="A339">
        <v>20230629</v>
      </c>
      <c r="B339">
        <v>42965764</v>
      </c>
      <c r="C339" t="s">
        <v>2536</v>
      </c>
      <c r="D339">
        <v>2158784</v>
      </c>
      <c r="E339" t="s">
        <v>2537</v>
      </c>
      <c r="F339" s="59">
        <v>188.3</v>
      </c>
      <c r="G339">
        <v>188.3</v>
      </c>
      <c r="H339" t="s">
        <v>2538</v>
      </c>
      <c r="I339" t="s">
        <v>2539</v>
      </c>
      <c r="J339" t="s">
        <v>2320</v>
      </c>
      <c r="K339" t="s">
        <v>2321</v>
      </c>
      <c r="L339" t="s">
        <v>2318</v>
      </c>
      <c r="M339" t="s">
        <v>2540</v>
      </c>
      <c r="N339" t="s">
        <v>2541</v>
      </c>
      <c r="O339" t="s">
        <v>2542</v>
      </c>
      <c r="P339" t="s">
        <v>2543</v>
      </c>
      <c r="Q339" t="s">
        <v>2544</v>
      </c>
      <c r="R339" t="s">
        <v>2545</v>
      </c>
      <c r="S339" t="s">
        <v>2546</v>
      </c>
      <c r="T339">
        <v>0</v>
      </c>
      <c r="U339" t="s">
        <v>838</v>
      </c>
      <c r="V339" t="s">
        <v>2547</v>
      </c>
      <c r="W339" t="s">
        <v>838</v>
      </c>
      <c r="X339" t="s">
        <v>2548</v>
      </c>
      <c r="Y339" t="str">
        <f t="shared" si="5"/>
        <v>上海耳序信息技术有限公司-四部上海拍拍贷金融信息服务有限公司信息流</v>
      </c>
      <c r="Z339" t="e">
        <f>VLOOKUP(Y:Y,[1]Sheet1!N:N,1,0)</f>
        <v>#N/A</v>
      </c>
    </row>
    <row r="340" spans="1:26" hidden="1" x14ac:dyDescent="0.25">
      <c r="A340">
        <v>20230629</v>
      </c>
      <c r="B340">
        <v>45166632</v>
      </c>
      <c r="C340" t="s">
        <v>2803</v>
      </c>
      <c r="D340">
        <v>2118167</v>
      </c>
      <c r="E340" t="s">
        <v>2592</v>
      </c>
      <c r="F340" s="59">
        <v>1073.99</v>
      </c>
      <c r="G340">
        <v>0</v>
      </c>
      <c r="H340" t="s">
        <v>2538</v>
      </c>
      <c r="I340" t="s">
        <v>2551</v>
      </c>
      <c r="J340" t="s">
        <v>554</v>
      </c>
      <c r="K340" t="s">
        <v>2321</v>
      </c>
      <c r="L340" t="s">
        <v>2370</v>
      </c>
      <c r="M340" t="s">
        <v>2593</v>
      </c>
      <c r="N340" t="s">
        <v>2594</v>
      </c>
      <c r="O340" t="s">
        <v>2542</v>
      </c>
      <c r="P340" t="s">
        <v>2543</v>
      </c>
      <c r="Q340" t="s">
        <v>2544</v>
      </c>
      <c r="R340" t="s">
        <v>2595</v>
      </c>
      <c r="S340" t="s">
        <v>2546</v>
      </c>
      <c r="T340">
        <v>0</v>
      </c>
      <c r="U340" t="s">
        <v>2555</v>
      </c>
      <c r="V340" t="s">
        <v>2596</v>
      </c>
      <c r="W340" t="s">
        <v>2555</v>
      </c>
      <c r="X340" t="s">
        <v>2596</v>
      </c>
      <c r="Y340" t="str">
        <f t="shared" si="5"/>
        <v>薯一薯二文化传媒（上海）有限公司行吟信息科技(上海)有限公司信息流</v>
      </c>
      <c r="Z340" t="e">
        <f>VLOOKUP(Y:Y,[1]Sheet1!N:N,1,0)</f>
        <v>#N/A</v>
      </c>
    </row>
    <row r="341" spans="1:26" hidden="1" x14ac:dyDescent="0.25">
      <c r="A341">
        <v>20230629</v>
      </c>
      <c r="B341">
        <v>47328039</v>
      </c>
      <c r="C341" t="s">
        <v>2573</v>
      </c>
      <c r="D341">
        <v>2185183</v>
      </c>
      <c r="E341" t="s">
        <v>2574</v>
      </c>
      <c r="F341" s="59">
        <v>260.33999999999997</v>
      </c>
      <c r="G341">
        <v>197.23</v>
      </c>
      <c r="H341" t="s">
        <v>2538</v>
      </c>
      <c r="I341" t="s">
        <v>2551</v>
      </c>
      <c r="J341" t="s">
        <v>2575</v>
      </c>
      <c r="K341" t="s">
        <v>2321</v>
      </c>
      <c r="L341" t="s">
        <v>2344</v>
      </c>
      <c r="M341" t="s">
        <v>2576</v>
      </c>
      <c r="O341" t="s">
        <v>2542</v>
      </c>
      <c r="P341" t="s">
        <v>2543</v>
      </c>
      <c r="Q341" t="s">
        <v>2544</v>
      </c>
      <c r="R341" t="s">
        <v>2577</v>
      </c>
      <c r="S341" t="s">
        <v>2546</v>
      </c>
      <c r="T341">
        <v>0</v>
      </c>
      <c r="U341" t="s">
        <v>838</v>
      </c>
      <c r="V341" t="s">
        <v>2578</v>
      </c>
      <c r="W341" t="s">
        <v>838</v>
      </c>
      <c r="X341" t="s">
        <v>2578</v>
      </c>
      <c r="Y341" t="str">
        <f t="shared" si="5"/>
        <v>北京微财科技有限公司-数媒重庆市黑卡小额贷款有限公司信息流</v>
      </c>
      <c r="Z341" t="e">
        <f>VLOOKUP(Y:Y,[1]Sheet1!N:N,1,0)</f>
        <v>#N/A</v>
      </c>
    </row>
    <row r="342" spans="1:26" hidden="1" x14ac:dyDescent="0.25">
      <c r="A342">
        <v>20230629</v>
      </c>
      <c r="B342">
        <v>47953331</v>
      </c>
      <c r="C342" t="s">
        <v>2663</v>
      </c>
      <c r="D342">
        <v>2167551</v>
      </c>
      <c r="E342" t="s">
        <v>2550</v>
      </c>
      <c r="F342" s="59">
        <v>51.15</v>
      </c>
      <c r="G342">
        <v>51.15</v>
      </c>
      <c r="H342" t="s">
        <v>2538</v>
      </c>
      <c r="I342" t="s">
        <v>2551</v>
      </c>
      <c r="J342" t="s">
        <v>2332</v>
      </c>
      <c r="K342" t="s">
        <v>2321</v>
      </c>
      <c r="L342" t="s">
        <v>2333</v>
      </c>
      <c r="M342" t="s">
        <v>2552</v>
      </c>
      <c r="N342" t="s">
        <v>2553</v>
      </c>
      <c r="O342" t="s">
        <v>2542</v>
      </c>
      <c r="P342" t="s">
        <v>2543</v>
      </c>
      <c r="Q342" t="s">
        <v>2544</v>
      </c>
      <c r="R342" t="s">
        <v>2554</v>
      </c>
      <c r="S342" t="s">
        <v>2546</v>
      </c>
      <c r="T342">
        <v>0</v>
      </c>
      <c r="U342" t="s">
        <v>2555</v>
      </c>
      <c r="V342" t="s">
        <v>2556</v>
      </c>
      <c r="W342" t="s">
        <v>2555</v>
      </c>
      <c r="X342" t="s">
        <v>2556</v>
      </c>
      <c r="Y342" t="str">
        <f t="shared" si="5"/>
        <v>北京爱奇艺科技有限公司-百度北京爱奇艺科技有限公司信息流</v>
      </c>
      <c r="Z342" t="e">
        <f>VLOOKUP(Y:Y,[1]Sheet1!N:N,1,0)</f>
        <v>#N/A</v>
      </c>
    </row>
    <row r="343" spans="1:26" hidden="1" x14ac:dyDescent="0.25">
      <c r="A343">
        <v>20230629</v>
      </c>
      <c r="B343">
        <v>47953344</v>
      </c>
      <c r="C343" t="s">
        <v>2732</v>
      </c>
      <c r="D343">
        <v>2189969</v>
      </c>
      <c r="E343" t="s">
        <v>2608</v>
      </c>
      <c r="F343" s="59">
        <v>0.25</v>
      </c>
      <c r="G343">
        <v>0.18</v>
      </c>
      <c r="H343" t="s">
        <v>2538</v>
      </c>
      <c r="I343" t="s">
        <v>2539</v>
      </c>
      <c r="J343" t="s">
        <v>2332</v>
      </c>
      <c r="K343" t="s">
        <v>2321</v>
      </c>
      <c r="L343" t="s">
        <v>2333</v>
      </c>
      <c r="M343" t="s">
        <v>2552</v>
      </c>
      <c r="N343" t="s">
        <v>2553</v>
      </c>
      <c r="O343" t="s">
        <v>2542</v>
      </c>
      <c r="P343" t="s">
        <v>2543</v>
      </c>
      <c r="Q343" t="s">
        <v>2544</v>
      </c>
      <c r="R343" t="s">
        <v>2554</v>
      </c>
      <c r="S343" t="s">
        <v>2546</v>
      </c>
      <c r="T343">
        <v>0</v>
      </c>
      <c r="U343" t="s">
        <v>2555</v>
      </c>
      <c r="V343" t="s">
        <v>2556</v>
      </c>
      <c r="W343" t="s">
        <v>2555</v>
      </c>
      <c r="X343" t="s">
        <v>2556</v>
      </c>
      <c r="Y343" t="str">
        <f t="shared" si="5"/>
        <v>北京爱奇艺科技有限公司-百度北京爱奇艺科技有限公司信息流</v>
      </c>
      <c r="Z343" t="e">
        <f>VLOOKUP(Y:Y,[1]Sheet1!N:N,1,0)</f>
        <v>#N/A</v>
      </c>
    </row>
    <row r="344" spans="1:26" hidden="1" x14ac:dyDescent="0.25">
      <c r="A344">
        <v>20230629</v>
      </c>
      <c r="B344">
        <v>48413915</v>
      </c>
      <c r="C344" t="s">
        <v>2688</v>
      </c>
      <c r="D344">
        <v>2118167</v>
      </c>
      <c r="E344" t="s">
        <v>2592</v>
      </c>
      <c r="F344" s="59">
        <v>0.25</v>
      </c>
      <c r="G344">
        <v>0</v>
      </c>
      <c r="H344" t="s">
        <v>2538</v>
      </c>
      <c r="I344" t="s">
        <v>2539</v>
      </c>
      <c r="J344" t="s">
        <v>554</v>
      </c>
      <c r="K344" t="s">
        <v>2321</v>
      </c>
      <c r="L344" t="s">
        <v>2370</v>
      </c>
      <c r="M344" t="s">
        <v>2593</v>
      </c>
      <c r="N344" t="s">
        <v>2594</v>
      </c>
      <c r="O344" t="s">
        <v>2542</v>
      </c>
      <c r="P344" t="s">
        <v>2543</v>
      </c>
      <c r="Q344" t="s">
        <v>2544</v>
      </c>
      <c r="R344" t="s">
        <v>2595</v>
      </c>
      <c r="S344" t="s">
        <v>2546</v>
      </c>
      <c r="T344">
        <v>0</v>
      </c>
      <c r="U344" t="s">
        <v>2555</v>
      </c>
      <c r="V344" t="s">
        <v>2596</v>
      </c>
      <c r="W344" t="s">
        <v>2555</v>
      </c>
      <c r="X344" t="s">
        <v>2596</v>
      </c>
      <c r="Y344" t="str">
        <f t="shared" si="5"/>
        <v>薯一薯二文化传媒（上海）有限公司行吟信息科技(上海)有限公司信息流</v>
      </c>
      <c r="Z344" t="e">
        <f>VLOOKUP(Y:Y,[1]Sheet1!N:N,1,0)</f>
        <v>#N/A</v>
      </c>
    </row>
    <row r="345" spans="1:26" hidden="1" x14ac:dyDescent="0.25">
      <c r="A345">
        <v>20230629</v>
      </c>
      <c r="B345">
        <v>48447565</v>
      </c>
      <c r="C345" t="s">
        <v>2639</v>
      </c>
      <c r="D345">
        <v>2199431</v>
      </c>
      <c r="E345" t="s">
        <v>2640</v>
      </c>
      <c r="F345" s="59">
        <v>4423.21</v>
      </c>
      <c r="G345">
        <v>3350.66</v>
      </c>
      <c r="H345" t="s">
        <v>2559</v>
      </c>
      <c r="I345" t="s">
        <v>2560</v>
      </c>
      <c r="J345" t="s">
        <v>392</v>
      </c>
      <c r="K345" t="s">
        <v>711</v>
      </c>
      <c r="L345" t="s">
        <v>392</v>
      </c>
      <c r="M345" t="s">
        <v>2641</v>
      </c>
      <c r="N345" t="s">
        <v>2642</v>
      </c>
      <c r="O345" t="s">
        <v>2542</v>
      </c>
      <c r="P345" t="s">
        <v>2543</v>
      </c>
      <c r="Q345" t="s">
        <v>2544</v>
      </c>
      <c r="R345" t="s">
        <v>2643</v>
      </c>
      <c r="S345" t="s">
        <v>2546</v>
      </c>
      <c r="T345">
        <v>25291.524000000001</v>
      </c>
      <c r="U345" t="s">
        <v>838</v>
      </c>
      <c r="V345" t="s">
        <v>2644</v>
      </c>
      <c r="W345" t="s">
        <v>838</v>
      </c>
      <c r="X345" t="s">
        <v>2548</v>
      </c>
      <c r="Y345" t="str">
        <f t="shared" si="5"/>
        <v>福州三六零网络小额贷款有限公司福州三六零网络小额贷款有限公司CPC</v>
      </c>
      <c r="Z345" t="e">
        <f>VLOOKUP(Y:Y,[1]Sheet1!N:N,1,0)</f>
        <v>#N/A</v>
      </c>
    </row>
    <row r="346" spans="1:26" hidden="1" x14ac:dyDescent="0.25">
      <c r="A346">
        <v>20230629</v>
      </c>
      <c r="B346">
        <v>29768622</v>
      </c>
      <c r="C346" t="s">
        <v>2603</v>
      </c>
      <c r="D346">
        <v>2130054</v>
      </c>
      <c r="E346" t="s">
        <v>2558</v>
      </c>
      <c r="F346" s="59">
        <v>2057.89</v>
      </c>
      <c r="G346">
        <v>1666.23</v>
      </c>
      <c r="H346" t="s">
        <v>2559</v>
      </c>
      <c r="I346" t="s">
        <v>2560</v>
      </c>
      <c r="J346" t="s">
        <v>2350</v>
      </c>
      <c r="K346" t="s">
        <v>711</v>
      </c>
      <c r="L346" t="s">
        <v>2350</v>
      </c>
      <c r="M346" t="s">
        <v>2561</v>
      </c>
      <c r="N346" t="s">
        <v>2562</v>
      </c>
      <c r="O346" t="s">
        <v>2542</v>
      </c>
      <c r="P346" t="s">
        <v>2543</v>
      </c>
      <c r="Q346" t="s">
        <v>2544</v>
      </c>
      <c r="R346" t="s">
        <v>2563</v>
      </c>
      <c r="S346" t="s">
        <v>2546</v>
      </c>
      <c r="T346">
        <v>9960.4539999999997</v>
      </c>
      <c r="U346" t="s">
        <v>1891</v>
      </c>
      <c r="V346" t="s">
        <v>2564</v>
      </c>
      <c r="W346" t="s">
        <v>1891</v>
      </c>
      <c r="X346" t="s">
        <v>2564</v>
      </c>
      <c r="Y346" t="str">
        <f t="shared" si="5"/>
        <v>深圳尚米网络技术有限公司深圳尚米网络技术有限公司CPC</v>
      </c>
      <c r="Z346" t="e">
        <f>VLOOKUP(Y:Y,[1]Sheet1!N:N,1,0)</f>
        <v>#N/A</v>
      </c>
    </row>
    <row r="347" spans="1:26" hidden="1" x14ac:dyDescent="0.25">
      <c r="A347">
        <v>20230629</v>
      </c>
      <c r="B347">
        <v>40548298</v>
      </c>
      <c r="C347" t="s">
        <v>2557</v>
      </c>
      <c r="D347">
        <v>2130054</v>
      </c>
      <c r="E347" t="s">
        <v>2558</v>
      </c>
      <c r="F347" s="59">
        <v>2159.42</v>
      </c>
      <c r="G347">
        <v>1748.46</v>
      </c>
      <c r="H347" t="s">
        <v>2559</v>
      </c>
      <c r="I347" t="s">
        <v>2560</v>
      </c>
      <c r="J347" t="s">
        <v>2350</v>
      </c>
      <c r="K347" t="s">
        <v>711</v>
      </c>
      <c r="L347" t="s">
        <v>2350</v>
      </c>
      <c r="M347" t="s">
        <v>2561</v>
      </c>
      <c r="N347" t="s">
        <v>2562</v>
      </c>
      <c r="O347" t="s">
        <v>2542</v>
      </c>
      <c r="P347" t="s">
        <v>2543</v>
      </c>
      <c r="Q347" t="s">
        <v>2544</v>
      </c>
      <c r="R347" t="s">
        <v>2563</v>
      </c>
      <c r="S347" t="s">
        <v>2546</v>
      </c>
      <c r="T347">
        <v>8904.9809999999998</v>
      </c>
      <c r="U347" t="s">
        <v>1891</v>
      </c>
      <c r="V347" t="s">
        <v>2564</v>
      </c>
      <c r="W347" t="s">
        <v>1891</v>
      </c>
      <c r="X347" t="s">
        <v>2564</v>
      </c>
      <c r="Y347" t="str">
        <f t="shared" si="5"/>
        <v>深圳尚米网络技术有限公司深圳尚米网络技术有限公司CPC</v>
      </c>
      <c r="Z347" t="e">
        <f>VLOOKUP(Y:Y,[1]Sheet1!N:N,1,0)</f>
        <v>#N/A</v>
      </c>
    </row>
    <row r="348" spans="1:26" hidden="1" x14ac:dyDescent="0.25">
      <c r="A348">
        <v>20230629</v>
      </c>
      <c r="B348">
        <v>40728885</v>
      </c>
      <c r="C348" t="s">
        <v>2617</v>
      </c>
      <c r="D348">
        <v>2118167</v>
      </c>
      <c r="E348" t="s">
        <v>2592</v>
      </c>
      <c r="F348" s="59">
        <v>3401.28</v>
      </c>
      <c r="G348">
        <v>0</v>
      </c>
      <c r="H348" t="s">
        <v>2538</v>
      </c>
      <c r="I348" t="s">
        <v>2539</v>
      </c>
      <c r="J348" t="s">
        <v>554</v>
      </c>
      <c r="K348" t="s">
        <v>2321</v>
      </c>
      <c r="L348" t="s">
        <v>2370</v>
      </c>
      <c r="M348" t="s">
        <v>2593</v>
      </c>
      <c r="N348" t="s">
        <v>2594</v>
      </c>
      <c r="O348" t="s">
        <v>2542</v>
      </c>
      <c r="P348" t="s">
        <v>2543</v>
      </c>
      <c r="Q348" t="s">
        <v>2544</v>
      </c>
      <c r="R348" t="s">
        <v>2595</v>
      </c>
      <c r="S348" t="s">
        <v>2546</v>
      </c>
      <c r="T348">
        <v>0</v>
      </c>
      <c r="U348" t="s">
        <v>2555</v>
      </c>
      <c r="V348" t="s">
        <v>2596</v>
      </c>
      <c r="W348" t="s">
        <v>2555</v>
      </c>
      <c r="X348" t="s">
        <v>2596</v>
      </c>
      <c r="Y348" t="str">
        <f t="shared" si="5"/>
        <v>薯一薯二文化传媒（上海）有限公司行吟信息科技(上海)有限公司信息流</v>
      </c>
      <c r="Z348" t="e">
        <f>VLOOKUP(Y:Y,[1]Sheet1!N:N,1,0)</f>
        <v>#N/A</v>
      </c>
    </row>
    <row r="349" spans="1:26" hidden="1" x14ac:dyDescent="0.25">
      <c r="A349">
        <v>20230629</v>
      </c>
      <c r="B349">
        <v>42965750</v>
      </c>
      <c r="C349" t="s">
        <v>2565</v>
      </c>
      <c r="D349">
        <v>2165227</v>
      </c>
      <c r="E349" t="s">
        <v>2566</v>
      </c>
      <c r="F349" s="59">
        <v>1550.44</v>
      </c>
      <c r="G349">
        <v>1148.47</v>
      </c>
      <c r="H349" t="s">
        <v>2538</v>
      </c>
      <c r="I349" t="s">
        <v>2539</v>
      </c>
      <c r="J349" t="s">
        <v>2320</v>
      </c>
      <c r="K349" t="s">
        <v>2321</v>
      </c>
      <c r="L349" t="s">
        <v>2318</v>
      </c>
      <c r="M349" t="s">
        <v>2540</v>
      </c>
      <c r="N349" t="s">
        <v>2541</v>
      </c>
      <c r="O349" t="s">
        <v>2542</v>
      </c>
      <c r="P349" t="s">
        <v>2543</v>
      </c>
      <c r="Q349" t="s">
        <v>2544</v>
      </c>
      <c r="R349" t="s">
        <v>2545</v>
      </c>
      <c r="S349" t="s">
        <v>2546</v>
      </c>
      <c r="T349">
        <v>0</v>
      </c>
      <c r="U349" t="s">
        <v>838</v>
      </c>
      <c r="V349" t="s">
        <v>2547</v>
      </c>
      <c r="W349" t="s">
        <v>838</v>
      </c>
      <c r="X349" t="s">
        <v>2548</v>
      </c>
      <c r="Y349" t="str">
        <f t="shared" si="5"/>
        <v>上海耳序信息技术有限公司-四部上海拍拍贷金融信息服务有限公司信息流</v>
      </c>
      <c r="Z349" t="e">
        <f>VLOOKUP(Y:Y,[1]Sheet1!N:N,1,0)</f>
        <v>#N/A</v>
      </c>
    </row>
    <row r="350" spans="1:26" x14ac:dyDescent="0.25">
      <c r="A350">
        <v>20230629</v>
      </c>
      <c r="B350">
        <v>43094813</v>
      </c>
      <c r="C350" t="s">
        <v>2677</v>
      </c>
      <c r="D350">
        <v>2054669</v>
      </c>
      <c r="E350" t="s">
        <v>2622</v>
      </c>
      <c r="F350" s="59">
        <v>1109.23</v>
      </c>
      <c r="G350">
        <v>821.65</v>
      </c>
      <c r="H350" t="s">
        <v>2538</v>
      </c>
      <c r="I350" t="s">
        <v>2539</v>
      </c>
      <c r="J350" t="s">
        <v>2352</v>
      </c>
      <c r="K350" t="s">
        <v>2321</v>
      </c>
      <c r="L350" t="s">
        <v>2351</v>
      </c>
      <c r="M350" t="s">
        <v>2623</v>
      </c>
      <c r="N350" t="s">
        <v>2624</v>
      </c>
      <c r="O350" t="s">
        <v>2542</v>
      </c>
      <c r="P350" t="s">
        <v>2543</v>
      </c>
      <c r="Q350" t="s">
        <v>2544</v>
      </c>
      <c r="R350" t="s">
        <v>2625</v>
      </c>
      <c r="S350" t="s">
        <v>2546</v>
      </c>
      <c r="T350">
        <v>0</v>
      </c>
      <c r="U350" t="s">
        <v>838</v>
      </c>
      <c r="V350" t="s">
        <v>2548</v>
      </c>
      <c r="W350" t="s">
        <v>838</v>
      </c>
      <c r="X350" t="s">
        <v>2548</v>
      </c>
      <c r="Y350" t="str">
        <f t="shared" si="5"/>
        <v>深圳市小赢普惠科技有限责任公司深圳市赢众通金融信息服务有限责任公司信息流</v>
      </c>
      <c r="Z350" t="e">
        <f>VLOOKUP(Y:Y,[1]Sheet1!N:N,1,0)</f>
        <v>#N/A</v>
      </c>
    </row>
    <row r="351" spans="1:26" hidden="1" x14ac:dyDescent="0.25">
      <c r="A351">
        <v>20230629</v>
      </c>
      <c r="B351">
        <v>44739351</v>
      </c>
      <c r="C351" t="s">
        <v>2731</v>
      </c>
      <c r="D351">
        <v>2118167</v>
      </c>
      <c r="E351" t="s">
        <v>2592</v>
      </c>
      <c r="F351" s="59">
        <v>124.49</v>
      </c>
      <c r="G351">
        <v>0</v>
      </c>
      <c r="H351" t="s">
        <v>2538</v>
      </c>
      <c r="I351" t="s">
        <v>2551</v>
      </c>
      <c r="J351" t="s">
        <v>554</v>
      </c>
      <c r="K351" t="s">
        <v>2321</v>
      </c>
      <c r="L351" t="s">
        <v>2370</v>
      </c>
      <c r="M351" t="s">
        <v>2593</v>
      </c>
      <c r="N351" t="s">
        <v>2594</v>
      </c>
      <c r="O351" t="s">
        <v>2542</v>
      </c>
      <c r="P351" t="s">
        <v>2543</v>
      </c>
      <c r="Q351" t="s">
        <v>2544</v>
      </c>
      <c r="R351" t="s">
        <v>2595</v>
      </c>
      <c r="S351" t="s">
        <v>2546</v>
      </c>
      <c r="T351">
        <v>0</v>
      </c>
      <c r="U351" t="s">
        <v>2555</v>
      </c>
      <c r="V351" t="s">
        <v>2596</v>
      </c>
      <c r="W351" t="s">
        <v>2555</v>
      </c>
      <c r="X351" t="s">
        <v>2596</v>
      </c>
      <c r="Y351" t="str">
        <f t="shared" si="5"/>
        <v>薯一薯二文化传媒（上海）有限公司行吟信息科技(上海)有限公司信息流</v>
      </c>
      <c r="Z351" t="e">
        <f>VLOOKUP(Y:Y,[1]Sheet1!N:N,1,0)</f>
        <v>#N/A</v>
      </c>
    </row>
    <row r="352" spans="1:26" hidden="1" x14ac:dyDescent="0.25">
      <c r="A352">
        <v>20230629</v>
      </c>
      <c r="B352">
        <v>47344663</v>
      </c>
      <c r="C352" t="s">
        <v>2788</v>
      </c>
      <c r="D352">
        <v>2165628</v>
      </c>
      <c r="E352" t="s">
        <v>2789</v>
      </c>
      <c r="F352" s="59">
        <v>2012.31</v>
      </c>
      <c r="G352">
        <v>0</v>
      </c>
      <c r="H352" t="s">
        <v>2559</v>
      </c>
      <c r="I352" t="s">
        <v>2560</v>
      </c>
      <c r="J352" t="s">
        <v>2332</v>
      </c>
      <c r="K352" t="s">
        <v>711</v>
      </c>
      <c r="L352" t="s">
        <v>2333</v>
      </c>
      <c r="M352" t="s">
        <v>2552</v>
      </c>
      <c r="N352" t="s">
        <v>2553</v>
      </c>
      <c r="O352" t="s">
        <v>2542</v>
      </c>
      <c r="P352" t="s">
        <v>2543</v>
      </c>
      <c r="Q352" t="s">
        <v>2544</v>
      </c>
      <c r="R352" t="s">
        <v>2554</v>
      </c>
      <c r="S352" t="s">
        <v>2546</v>
      </c>
      <c r="T352">
        <v>0</v>
      </c>
      <c r="U352" t="s">
        <v>2555</v>
      </c>
      <c r="V352" t="s">
        <v>2556</v>
      </c>
      <c r="W352" t="s">
        <v>2555</v>
      </c>
      <c r="X352" t="s">
        <v>2556</v>
      </c>
      <c r="Y352" t="str">
        <f t="shared" si="5"/>
        <v>北京爱奇艺科技有限公司-百度北京爱奇艺科技有限公司CPC</v>
      </c>
      <c r="Z352" t="e">
        <f>VLOOKUP(Y:Y,[1]Sheet1!N:N,1,0)</f>
        <v>#N/A</v>
      </c>
    </row>
    <row r="353" spans="1:26" hidden="1" x14ac:dyDescent="0.25">
      <c r="A353">
        <v>20230629</v>
      </c>
      <c r="B353">
        <v>47953339</v>
      </c>
      <c r="C353" t="s">
        <v>2755</v>
      </c>
      <c r="D353">
        <v>2189969</v>
      </c>
      <c r="E353" t="s">
        <v>2608</v>
      </c>
      <c r="F353" s="59">
        <v>0.25</v>
      </c>
      <c r="G353">
        <v>0.18</v>
      </c>
      <c r="H353" t="s">
        <v>2538</v>
      </c>
      <c r="I353" t="s">
        <v>2539</v>
      </c>
      <c r="J353" t="s">
        <v>2332</v>
      </c>
      <c r="K353" t="s">
        <v>2321</v>
      </c>
      <c r="L353" t="s">
        <v>2333</v>
      </c>
      <c r="M353" t="s">
        <v>2552</v>
      </c>
      <c r="N353" t="s">
        <v>2553</v>
      </c>
      <c r="O353" t="s">
        <v>2542</v>
      </c>
      <c r="P353" t="s">
        <v>2543</v>
      </c>
      <c r="Q353" t="s">
        <v>2544</v>
      </c>
      <c r="R353" t="s">
        <v>2554</v>
      </c>
      <c r="S353" t="s">
        <v>2546</v>
      </c>
      <c r="T353">
        <v>0</v>
      </c>
      <c r="U353" t="s">
        <v>2555</v>
      </c>
      <c r="V353" t="s">
        <v>2556</v>
      </c>
      <c r="W353" t="s">
        <v>2555</v>
      </c>
      <c r="X353" t="s">
        <v>2556</v>
      </c>
      <c r="Y353" t="str">
        <f t="shared" si="5"/>
        <v>北京爱奇艺科技有限公司-百度北京爱奇艺科技有限公司信息流</v>
      </c>
      <c r="Z353" t="e">
        <f>VLOOKUP(Y:Y,[1]Sheet1!N:N,1,0)</f>
        <v>#N/A</v>
      </c>
    </row>
    <row r="354" spans="1:26" hidden="1" x14ac:dyDescent="0.25">
      <c r="A354">
        <v>20230629</v>
      </c>
      <c r="B354">
        <v>40548287</v>
      </c>
      <c r="C354" t="s">
        <v>2616</v>
      </c>
      <c r="D354">
        <v>2130054</v>
      </c>
      <c r="E354" t="s">
        <v>2558</v>
      </c>
      <c r="F354" s="59">
        <v>1028.42</v>
      </c>
      <c r="G354">
        <v>832.66</v>
      </c>
      <c r="H354" t="s">
        <v>2559</v>
      </c>
      <c r="I354" t="s">
        <v>2560</v>
      </c>
      <c r="J354" t="s">
        <v>2350</v>
      </c>
      <c r="K354" t="s">
        <v>711</v>
      </c>
      <c r="L354" t="s">
        <v>2350</v>
      </c>
      <c r="M354" t="s">
        <v>2561</v>
      </c>
      <c r="N354" t="s">
        <v>2562</v>
      </c>
      <c r="O354" t="s">
        <v>2542</v>
      </c>
      <c r="P354" t="s">
        <v>2543</v>
      </c>
      <c r="Q354" t="s">
        <v>2544</v>
      </c>
      <c r="R354" t="s">
        <v>2563</v>
      </c>
      <c r="S354" t="s">
        <v>2546</v>
      </c>
      <c r="T354">
        <v>1747.319</v>
      </c>
      <c r="U354" t="s">
        <v>1891</v>
      </c>
      <c r="V354" t="s">
        <v>2564</v>
      </c>
      <c r="W354" t="s">
        <v>1891</v>
      </c>
      <c r="X354" t="s">
        <v>2564</v>
      </c>
      <c r="Y354" t="str">
        <f t="shared" si="5"/>
        <v>深圳尚米网络技术有限公司深圳尚米网络技术有限公司CPC</v>
      </c>
      <c r="Z354" t="e">
        <f>VLOOKUP(Y:Y,[1]Sheet1!N:N,1,0)</f>
        <v>#N/A</v>
      </c>
    </row>
    <row r="355" spans="1:26" hidden="1" x14ac:dyDescent="0.25">
      <c r="A355">
        <v>20230629</v>
      </c>
      <c r="B355">
        <v>47327867</v>
      </c>
      <c r="C355" t="s">
        <v>2682</v>
      </c>
      <c r="D355">
        <v>2185183</v>
      </c>
      <c r="E355" t="s">
        <v>2574</v>
      </c>
      <c r="F355" s="59">
        <v>651.79999999999995</v>
      </c>
      <c r="G355">
        <v>493.79</v>
      </c>
      <c r="H355" t="s">
        <v>2538</v>
      </c>
      <c r="I355" t="s">
        <v>2539</v>
      </c>
      <c r="J355" t="s">
        <v>2575</v>
      </c>
      <c r="K355" t="s">
        <v>2321</v>
      </c>
      <c r="L355" t="s">
        <v>2344</v>
      </c>
      <c r="M355" t="s">
        <v>2576</v>
      </c>
      <c r="O355" t="s">
        <v>2542</v>
      </c>
      <c r="P355" t="s">
        <v>2543</v>
      </c>
      <c r="Q355" t="s">
        <v>2544</v>
      </c>
      <c r="R355" t="s">
        <v>2577</v>
      </c>
      <c r="S355" t="s">
        <v>2546</v>
      </c>
      <c r="T355">
        <v>0</v>
      </c>
      <c r="U355" t="s">
        <v>838</v>
      </c>
      <c r="V355" t="s">
        <v>2578</v>
      </c>
      <c r="W355" t="s">
        <v>838</v>
      </c>
      <c r="X355" t="s">
        <v>2578</v>
      </c>
      <c r="Y355" t="str">
        <f t="shared" si="5"/>
        <v>北京微财科技有限公司-数媒重庆市黑卡小额贷款有限公司信息流</v>
      </c>
      <c r="Z355" t="e">
        <f>VLOOKUP(Y:Y,[1]Sheet1!N:N,1,0)</f>
        <v>#N/A</v>
      </c>
    </row>
    <row r="356" spans="1:26" hidden="1" x14ac:dyDescent="0.25">
      <c r="A356">
        <v>20230629</v>
      </c>
      <c r="B356">
        <v>42327274</v>
      </c>
      <c r="C356" t="s">
        <v>2791</v>
      </c>
      <c r="D356">
        <v>2172261</v>
      </c>
      <c r="E356" t="s">
        <v>2628</v>
      </c>
      <c r="F356" s="59">
        <v>4.53</v>
      </c>
      <c r="G356">
        <v>3.46</v>
      </c>
      <c r="H356" t="s">
        <v>2538</v>
      </c>
      <c r="I356" t="s">
        <v>2539</v>
      </c>
      <c r="J356" t="s">
        <v>292</v>
      </c>
      <c r="K356" t="s">
        <v>2321</v>
      </c>
      <c r="L356" t="s">
        <v>574</v>
      </c>
      <c r="M356" t="s">
        <v>2611</v>
      </c>
      <c r="N356" t="s">
        <v>2612</v>
      </c>
      <c r="O356" t="s">
        <v>2542</v>
      </c>
      <c r="P356" t="s">
        <v>2543</v>
      </c>
      <c r="Q356" t="s">
        <v>2544</v>
      </c>
      <c r="R356" t="s">
        <v>2613</v>
      </c>
      <c r="S356" t="s">
        <v>2546</v>
      </c>
      <c r="T356">
        <v>0</v>
      </c>
      <c r="U356" t="s">
        <v>2614</v>
      </c>
      <c r="V356" t="s">
        <v>2615</v>
      </c>
      <c r="W356" t="s">
        <v>2614</v>
      </c>
      <c r="X356" t="s">
        <v>2615</v>
      </c>
      <c r="Y356" t="str">
        <f t="shared" si="5"/>
        <v>广州荔湾品唯信息服务有限公司广州唯品会电子商务有限公司信息流</v>
      </c>
      <c r="Z356" t="e">
        <f>VLOOKUP(Y:Y,[1]Sheet1!N:N,1,0)</f>
        <v>#N/A</v>
      </c>
    </row>
    <row r="357" spans="1:26" hidden="1" x14ac:dyDescent="0.25">
      <c r="A357">
        <v>20230629</v>
      </c>
      <c r="B357">
        <v>43097920</v>
      </c>
      <c r="C357" t="s">
        <v>2745</v>
      </c>
      <c r="D357">
        <v>2118167</v>
      </c>
      <c r="E357" t="s">
        <v>2592</v>
      </c>
      <c r="F357" s="59">
        <v>91.37</v>
      </c>
      <c r="G357">
        <v>0</v>
      </c>
      <c r="H357" t="s">
        <v>2538</v>
      </c>
      <c r="I357" t="s">
        <v>2551</v>
      </c>
      <c r="J357" t="s">
        <v>554</v>
      </c>
      <c r="K357" t="s">
        <v>2321</v>
      </c>
      <c r="L357" t="s">
        <v>2370</v>
      </c>
      <c r="M357" t="s">
        <v>2593</v>
      </c>
      <c r="N357" t="s">
        <v>2594</v>
      </c>
      <c r="O357" t="s">
        <v>2542</v>
      </c>
      <c r="P357" t="s">
        <v>2543</v>
      </c>
      <c r="Q357" t="s">
        <v>2544</v>
      </c>
      <c r="R357" t="s">
        <v>2595</v>
      </c>
      <c r="S357" t="s">
        <v>2546</v>
      </c>
      <c r="T357">
        <v>0</v>
      </c>
      <c r="U357" t="s">
        <v>2555</v>
      </c>
      <c r="V357" t="s">
        <v>2596</v>
      </c>
      <c r="W357" t="s">
        <v>2555</v>
      </c>
      <c r="X357" t="s">
        <v>2596</v>
      </c>
      <c r="Y357" t="str">
        <f t="shared" si="5"/>
        <v>薯一薯二文化传媒（上海）有限公司行吟信息科技(上海)有限公司信息流</v>
      </c>
      <c r="Z357" t="e">
        <f>VLOOKUP(Y:Y,[1]Sheet1!N:N,1,0)</f>
        <v>#N/A</v>
      </c>
    </row>
    <row r="358" spans="1:26" hidden="1" x14ac:dyDescent="0.25">
      <c r="A358">
        <v>20230629</v>
      </c>
      <c r="B358">
        <v>44739380</v>
      </c>
      <c r="C358" t="s">
        <v>2706</v>
      </c>
      <c r="D358">
        <v>2118167</v>
      </c>
      <c r="E358" t="s">
        <v>2592</v>
      </c>
      <c r="F358" s="59">
        <v>2.54</v>
      </c>
      <c r="G358">
        <v>0</v>
      </c>
      <c r="H358" t="s">
        <v>2538</v>
      </c>
      <c r="I358" t="s">
        <v>2551</v>
      </c>
      <c r="J358" t="s">
        <v>554</v>
      </c>
      <c r="K358" t="s">
        <v>2321</v>
      </c>
      <c r="L358" t="s">
        <v>2370</v>
      </c>
      <c r="M358" t="s">
        <v>2593</v>
      </c>
      <c r="N358" t="s">
        <v>2594</v>
      </c>
      <c r="O358" t="s">
        <v>2542</v>
      </c>
      <c r="P358" t="s">
        <v>2543</v>
      </c>
      <c r="Q358" t="s">
        <v>2544</v>
      </c>
      <c r="R358" t="s">
        <v>2595</v>
      </c>
      <c r="S358" t="s">
        <v>2546</v>
      </c>
      <c r="T358">
        <v>0</v>
      </c>
      <c r="U358" t="s">
        <v>2555</v>
      </c>
      <c r="V358" t="s">
        <v>2596</v>
      </c>
      <c r="W358" t="s">
        <v>2555</v>
      </c>
      <c r="X358" t="s">
        <v>2596</v>
      </c>
      <c r="Y358" t="str">
        <f t="shared" si="5"/>
        <v>薯一薯二文化传媒（上海）有限公司行吟信息科技(上海)有限公司信息流</v>
      </c>
      <c r="Z358" t="e">
        <f>VLOOKUP(Y:Y,[1]Sheet1!N:N,1,0)</f>
        <v>#N/A</v>
      </c>
    </row>
    <row r="359" spans="1:26" hidden="1" x14ac:dyDescent="0.25">
      <c r="A359">
        <v>20230629</v>
      </c>
      <c r="B359">
        <v>45323011</v>
      </c>
      <c r="C359" t="s">
        <v>2680</v>
      </c>
      <c r="D359">
        <v>2172261</v>
      </c>
      <c r="E359" t="s">
        <v>2628</v>
      </c>
      <c r="F359" s="59">
        <v>1.36</v>
      </c>
      <c r="G359">
        <v>1.04</v>
      </c>
      <c r="H359" t="s">
        <v>2538</v>
      </c>
      <c r="I359" t="s">
        <v>2539</v>
      </c>
      <c r="J359" t="s">
        <v>292</v>
      </c>
      <c r="K359" t="s">
        <v>2321</v>
      </c>
      <c r="L359" t="s">
        <v>574</v>
      </c>
      <c r="M359" t="s">
        <v>2611</v>
      </c>
      <c r="N359" t="s">
        <v>2612</v>
      </c>
      <c r="O359" t="s">
        <v>2542</v>
      </c>
      <c r="P359" t="s">
        <v>2543</v>
      </c>
      <c r="Q359" t="s">
        <v>2544</v>
      </c>
      <c r="R359" t="s">
        <v>2613</v>
      </c>
      <c r="S359" t="s">
        <v>2546</v>
      </c>
      <c r="T359">
        <v>0</v>
      </c>
      <c r="U359" t="s">
        <v>2614</v>
      </c>
      <c r="V359" t="s">
        <v>2615</v>
      </c>
      <c r="W359" t="s">
        <v>2614</v>
      </c>
      <c r="X359" t="s">
        <v>2615</v>
      </c>
      <c r="Y359" t="str">
        <f t="shared" si="5"/>
        <v>广州荔湾品唯信息服务有限公司广州唯品会电子商务有限公司信息流</v>
      </c>
      <c r="Z359" t="e">
        <f>VLOOKUP(Y:Y,[1]Sheet1!N:N,1,0)</f>
        <v>#N/A</v>
      </c>
    </row>
    <row r="360" spans="1:26" x14ac:dyDescent="0.25">
      <c r="A360">
        <v>20230629</v>
      </c>
      <c r="B360">
        <v>45336925</v>
      </c>
      <c r="C360" t="s">
        <v>2717</v>
      </c>
      <c r="D360">
        <v>2054669</v>
      </c>
      <c r="E360" t="s">
        <v>2622</v>
      </c>
      <c r="F360" s="59">
        <v>891.84</v>
      </c>
      <c r="G360">
        <v>660.62</v>
      </c>
      <c r="H360" t="s">
        <v>2538</v>
      </c>
      <c r="I360" t="s">
        <v>2539</v>
      </c>
      <c r="J360" t="s">
        <v>2352</v>
      </c>
      <c r="K360" t="s">
        <v>2321</v>
      </c>
      <c r="L360" t="s">
        <v>2351</v>
      </c>
      <c r="M360" t="s">
        <v>2623</v>
      </c>
      <c r="N360" t="s">
        <v>2624</v>
      </c>
      <c r="O360" t="s">
        <v>2542</v>
      </c>
      <c r="P360" t="s">
        <v>2543</v>
      </c>
      <c r="Q360" t="s">
        <v>2544</v>
      </c>
      <c r="R360" t="s">
        <v>2625</v>
      </c>
      <c r="S360" t="s">
        <v>2546</v>
      </c>
      <c r="T360">
        <v>0</v>
      </c>
      <c r="U360" t="s">
        <v>838</v>
      </c>
      <c r="V360" t="s">
        <v>2548</v>
      </c>
      <c r="W360" t="s">
        <v>838</v>
      </c>
      <c r="X360" t="s">
        <v>2548</v>
      </c>
      <c r="Y360" t="str">
        <f t="shared" si="5"/>
        <v>深圳市小赢普惠科技有限责任公司深圳市赢众通金融信息服务有限责任公司信息流</v>
      </c>
      <c r="Z360" t="e">
        <f>VLOOKUP(Y:Y,[1]Sheet1!N:N,1,0)</f>
        <v>#N/A</v>
      </c>
    </row>
    <row r="361" spans="1:26" hidden="1" x14ac:dyDescent="0.25">
      <c r="A361">
        <v>20230629</v>
      </c>
      <c r="B361">
        <v>48248606</v>
      </c>
      <c r="C361" t="s">
        <v>2656</v>
      </c>
      <c r="D361">
        <v>2172261</v>
      </c>
      <c r="E361" t="s">
        <v>2628</v>
      </c>
      <c r="F361" s="59">
        <v>295.94</v>
      </c>
      <c r="G361">
        <v>225.91</v>
      </c>
      <c r="H361" t="s">
        <v>2538</v>
      </c>
      <c r="I361" t="s">
        <v>2551</v>
      </c>
      <c r="J361" t="s">
        <v>292</v>
      </c>
      <c r="K361" t="s">
        <v>2321</v>
      </c>
      <c r="L361" t="s">
        <v>574</v>
      </c>
      <c r="M361" t="s">
        <v>2611</v>
      </c>
      <c r="N361" t="s">
        <v>2612</v>
      </c>
      <c r="O361" t="s">
        <v>2542</v>
      </c>
      <c r="P361" t="s">
        <v>2543</v>
      </c>
      <c r="Q361" t="s">
        <v>2544</v>
      </c>
      <c r="R361" t="s">
        <v>2613</v>
      </c>
      <c r="S361" t="s">
        <v>2546</v>
      </c>
      <c r="T361">
        <v>0</v>
      </c>
      <c r="U361" t="s">
        <v>2614</v>
      </c>
      <c r="V361" t="s">
        <v>2615</v>
      </c>
      <c r="W361" t="s">
        <v>2614</v>
      </c>
      <c r="X361" t="s">
        <v>2615</v>
      </c>
      <c r="Y361" t="str">
        <f t="shared" si="5"/>
        <v>广州荔湾品唯信息服务有限公司广州唯品会电子商务有限公司信息流</v>
      </c>
      <c r="Z361" t="e">
        <f>VLOOKUP(Y:Y,[1]Sheet1!N:N,1,0)</f>
        <v>#N/A</v>
      </c>
    </row>
    <row r="362" spans="1:26" hidden="1" x14ac:dyDescent="0.25">
      <c r="A362">
        <v>20230629</v>
      </c>
      <c r="B362">
        <v>48386094</v>
      </c>
      <c r="C362" t="s">
        <v>2597</v>
      </c>
      <c r="D362">
        <v>2158492</v>
      </c>
      <c r="E362" t="s">
        <v>2580</v>
      </c>
      <c r="F362" s="59">
        <v>673.06</v>
      </c>
      <c r="G362">
        <v>565.59</v>
      </c>
      <c r="H362" t="s">
        <v>2559</v>
      </c>
      <c r="I362" t="s">
        <v>2560</v>
      </c>
      <c r="J362" t="s">
        <v>2330</v>
      </c>
      <c r="K362" t="s">
        <v>711</v>
      </c>
      <c r="L362" t="s">
        <v>2329</v>
      </c>
      <c r="M362" t="s">
        <v>2581</v>
      </c>
      <c r="N362" t="s">
        <v>2582</v>
      </c>
      <c r="O362" t="s">
        <v>2542</v>
      </c>
      <c r="P362" t="s">
        <v>2543</v>
      </c>
      <c r="Q362" t="s">
        <v>2544</v>
      </c>
      <c r="R362" t="s">
        <v>2583</v>
      </c>
      <c r="S362" t="s">
        <v>2546</v>
      </c>
      <c r="T362">
        <v>76342.720000000001</v>
      </c>
      <c r="U362" t="s">
        <v>2598</v>
      </c>
      <c r="V362" t="s">
        <v>2599</v>
      </c>
      <c r="W362" t="s">
        <v>2584</v>
      </c>
      <c r="X362" t="s">
        <v>2585</v>
      </c>
      <c r="Y362" t="str">
        <f t="shared" si="5"/>
        <v>成都哈拜网络科技有限公司-数字媒体事业部上海哈啰普惠科技有限公司CPC</v>
      </c>
      <c r="Z362" t="e">
        <f>VLOOKUP(Y:Y,[1]Sheet1!N:N,1,0)</f>
        <v>#N/A</v>
      </c>
    </row>
    <row r="363" spans="1:26" hidden="1" x14ac:dyDescent="0.25">
      <c r="A363">
        <v>20230629</v>
      </c>
      <c r="B363">
        <v>29768624</v>
      </c>
      <c r="C363" t="s">
        <v>2751</v>
      </c>
      <c r="D363">
        <v>2130054</v>
      </c>
      <c r="E363" t="s">
        <v>2558</v>
      </c>
      <c r="F363" s="59">
        <v>1313.6</v>
      </c>
      <c r="G363">
        <v>1063.55</v>
      </c>
      <c r="H363" t="s">
        <v>2559</v>
      </c>
      <c r="I363" t="s">
        <v>2560</v>
      </c>
      <c r="J363" t="s">
        <v>2350</v>
      </c>
      <c r="K363" t="s">
        <v>711</v>
      </c>
      <c r="L363" t="s">
        <v>2350</v>
      </c>
      <c r="M363" t="s">
        <v>2561</v>
      </c>
      <c r="N363" t="s">
        <v>2562</v>
      </c>
      <c r="O363" t="s">
        <v>2542</v>
      </c>
      <c r="P363" t="s">
        <v>2543</v>
      </c>
      <c r="Q363" t="s">
        <v>2544</v>
      </c>
      <c r="R363" t="s">
        <v>2563</v>
      </c>
      <c r="S363" t="s">
        <v>2546</v>
      </c>
      <c r="T363">
        <v>6919.5789999999997</v>
      </c>
      <c r="U363" t="s">
        <v>1891</v>
      </c>
      <c r="V363" t="s">
        <v>2602</v>
      </c>
      <c r="W363" t="s">
        <v>1891</v>
      </c>
      <c r="X363" t="s">
        <v>2564</v>
      </c>
      <c r="Y363" t="str">
        <f t="shared" si="5"/>
        <v>深圳尚米网络技术有限公司深圳尚米网络技术有限公司CPC</v>
      </c>
      <c r="Z363" t="e">
        <f>VLOOKUP(Y:Y,[1]Sheet1!N:N,1,0)</f>
        <v>#N/A</v>
      </c>
    </row>
    <row r="364" spans="1:26" hidden="1" x14ac:dyDescent="0.25">
      <c r="A364">
        <v>20230629</v>
      </c>
      <c r="B364">
        <v>40548239</v>
      </c>
      <c r="C364" t="s">
        <v>2777</v>
      </c>
      <c r="D364">
        <v>2130054</v>
      </c>
      <c r="E364" t="s">
        <v>2558</v>
      </c>
      <c r="F364" s="59">
        <v>1732.11</v>
      </c>
      <c r="G364">
        <v>1402.48</v>
      </c>
      <c r="H364" t="s">
        <v>2559</v>
      </c>
      <c r="I364" t="s">
        <v>2560</v>
      </c>
      <c r="J364" t="s">
        <v>2350</v>
      </c>
      <c r="K364" t="s">
        <v>711</v>
      </c>
      <c r="L364" t="s">
        <v>2350</v>
      </c>
      <c r="M364" t="s">
        <v>2561</v>
      </c>
      <c r="N364" t="s">
        <v>2562</v>
      </c>
      <c r="O364" t="s">
        <v>2542</v>
      </c>
      <c r="P364" t="s">
        <v>2543</v>
      </c>
      <c r="Q364" t="s">
        <v>2544</v>
      </c>
      <c r="R364" t="s">
        <v>2563</v>
      </c>
      <c r="S364" t="s">
        <v>2546</v>
      </c>
      <c r="T364">
        <v>6052.357</v>
      </c>
      <c r="U364" t="s">
        <v>1891</v>
      </c>
      <c r="V364" t="s">
        <v>2564</v>
      </c>
      <c r="W364" t="s">
        <v>1891</v>
      </c>
      <c r="X364" t="s">
        <v>2564</v>
      </c>
      <c r="Y364" t="str">
        <f t="shared" si="5"/>
        <v>深圳尚米网络技术有限公司深圳尚米网络技术有限公司CPC</v>
      </c>
      <c r="Z364" t="e">
        <f>VLOOKUP(Y:Y,[1]Sheet1!N:N,1,0)</f>
        <v>#N/A</v>
      </c>
    </row>
    <row r="365" spans="1:26" x14ac:dyDescent="0.25">
      <c r="A365">
        <v>20230629</v>
      </c>
      <c r="B365">
        <v>45336908</v>
      </c>
      <c r="C365" t="s">
        <v>2621</v>
      </c>
      <c r="D365">
        <v>2054669</v>
      </c>
      <c r="E365" t="s">
        <v>2622</v>
      </c>
      <c r="F365" s="59">
        <v>30.58</v>
      </c>
      <c r="G365">
        <v>22.65</v>
      </c>
      <c r="H365" t="s">
        <v>2538</v>
      </c>
      <c r="I365" t="s">
        <v>2551</v>
      </c>
      <c r="J365" t="s">
        <v>2352</v>
      </c>
      <c r="K365" t="s">
        <v>2321</v>
      </c>
      <c r="L365" t="s">
        <v>2351</v>
      </c>
      <c r="M365" t="s">
        <v>2623</v>
      </c>
      <c r="N365" t="s">
        <v>2624</v>
      </c>
      <c r="O365" t="s">
        <v>2542</v>
      </c>
      <c r="P365" t="s">
        <v>2543</v>
      </c>
      <c r="Q365" t="s">
        <v>2544</v>
      </c>
      <c r="R365" t="s">
        <v>2625</v>
      </c>
      <c r="S365" t="s">
        <v>2546</v>
      </c>
      <c r="T365">
        <v>0</v>
      </c>
      <c r="U365" t="s">
        <v>838</v>
      </c>
      <c r="V365" t="s">
        <v>2548</v>
      </c>
      <c r="W365" t="s">
        <v>838</v>
      </c>
      <c r="X365" t="s">
        <v>2548</v>
      </c>
      <c r="Y365" t="str">
        <f t="shared" si="5"/>
        <v>深圳市小赢普惠科技有限责任公司深圳市赢众通金融信息服务有限责任公司信息流</v>
      </c>
      <c r="Z365" t="e">
        <f>VLOOKUP(Y:Y,[1]Sheet1!N:N,1,0)</f>
        <v>#N/A</v>
      </c>
    </row>
    <row r="366" spans="1:26" hidden="1" x14ac:dyDescent="0.25">
      <c r="A366">
        <v>20230629</v>
      </c>
      <c r="B366">
        <v>47184442</v>
      </c>
      <c r="C366" t="s">
        <v>2690</v>
      </c>
      <c r="D366">
        <v>2176807</v>
      </c>
      <c r="E366" t="s">
        <v>2691</v>
      </c>
      <c r="F366" s="59">
        <v>3.81</v>
      </c>
      <c r="G366">
        <v>2.78</v>
      </c>
      <c r="H366" t="s">
        <v>2538</v>
      </c>
      <c r="I366" t="s">
        <v>2539</v>
      </c>
      <c r="J366" t="s">
        <v>2339</v>
      </c>
      <c r="K366" t="s">
        <v>2321</v>
      </c>
      <c r="L366" t="s">
        <v>2338</v>
      </c>
      <c r="M366" t="s">
        <v>2692</v>
      </c>
      <c r="N366" t="s">
        <v>2693</v>
      </c>
      <c r="O366" t="s">
        <v>2542</v>
      </c>
      <c r="P366" t="s">
        <v>2543</v>
      </c>
      <c r="Q366" t="s">
        <v>2544</v>
      </c>
      <c r="R366" t="s">
        <v>2694</v>
      </c>
      <c r="S366" t="s">
        <v>2546</v>
      </c>
      <c r="T366">
        <v>0</v>
      </c>
      <c r="U366" t="s">
        <v>2117</v>
      </c>
      <c r="V366" t="s">
        <v>2695</v>
      </c>
      <c r="W366" t="s">
        <v>2117</v>
      </c>
      <c r="X366" t="s">
        <v>2695</v>
      </c>
      <c r="Y366" t="str">
        <f t="shared" si="5"/>
        <v>北京三快在线科技有限公司及其关联公司北京三快科技有限公司信息流</v>
      </c>
      <c r="Z366" t="e">
        <f>VLOOKUP(Y:Y,[1]Sheet1!N:N,1,0)</f>
        <v>#N/A</v>
      </c>
    </row>
    <row r="367" spans="1:26" hidden="1" x14ac:dyDescent="0.25">
      <c r="A367">
        <v>20230629</v>
      </c>
      <c r="B367">
        <v>29404181</v>
      </c>
      <c r="C367" t="s">
        <v>2801</v>
      </c>
      <c r="D367">
        <v>2130054</v>
      </c>
      <c r="E367" t="s">
        <v>2558</v>
      </c>
      <c r="F367" s="59">
        <v>6977.96</v>
      </c>
      <c r="G367">
        <v>5650</v>
      </c>
      <c r="H367" t="s">
        <v>2559</v>
      </c>
      <c r="I367" t="s">
        <v>2560</v>
      </c>
      <c r="J367" t="s">
        <v>2350</v>
      </c>
      <c r="K367" t="s">
        <v>711</v>
      </c>
      <c r="L367" t="s">
        <v>2350</v>
      </c>
      <c r="M367" t="s">
        <v>2561</v>
      </c>
      <c r="N367" t="s">
        <v>2562</v>
      </c>
      <c r="O367" t="s">
        <v>2542</v>
      </c>
      <c r="P367" t="s">
        <v>2543</v>
      </c>
      <c r="Q367" t="s">
        <v>2544</v>
      </c>
      <c r="R367" t="s">
        <v>2563</v>
      </c>
      <c r="S367" t="s">
        <v>2546</v>
      </c>
      <c r="T367">
        <v>8845.57</v>
      </c>
      <c r="U367" t="s">
        <v>1891</v>
      </c>
      <c r="V367" t="s">
        <v>2564</v>
      </c>
      <c r="W367" t="s">
        <v>1891</v>
      </c>
      <c r="X367" t="s">
        <v>2564</v>
      </c>
      <c r="Y367" t="str">
        <f t="shared" si="5"/>
        <v>深圳尚米网络技术有限公司深圳尚米网络技术有限公司CPC</v>
      </c>
      <c r="Z367" t="e">
        <f>VLOOKUP(Y:Y,[1]Sheet1!N:N,1,0)</f>
        <v>#N/A</v>
      </c>
    </row>
    <row r="368" spans="1:26" hidden="1" x14ac:dyDescent="0.25">
      <c r="A368">
        <v>20230629</v>
      </c>
      <c r="B368">
        <v>42594504</v>
      </c>
      <c r="C368" t="s">
        <v>2618</v>
      </c>
      <c r="D368">
        <v>2130054</v>
      </c>
      <c r="E368" t="s">
        <v>2558</v>
      </c>
      <c r="F368" s="59">
        <v>2145.7399999999998</v>
      </c>
      <c r="G368">
        <v>1737.38</v>
      </c>
      <c r="H368" t="s">
        <v>2559</v>
      </c>
      <c r="I368" t="s">
        <v>2560</v>
      </c>
      <c r="J368" t="s">
        <v>2350</v>
      </c>
      <c r="K368" t="s">
        <v>711</v>
      </c>
      <c r="L368" t="s">
        <v>2350</v>
      </c>
      <c r="M368" t="s">
        <v>2561</v>
      </c>
      <c r="N368" t="s">
        <v>2562</v>
      </c>
      <c r="O368" t="s">
        <v>2542</v>
      </c>
      <c r="P368" t="s">
        <v>2543</v>
      </c>
      <c r="Q368" t="s">
        <v>2544</v>
      </c>
      <c r="R368" t="s">
        <v>2563</v>
      </c>
      <c r="S368" t="s">
        <v>2546</v>
      </c>
      <c r="T368">
        <v>3528.5749999999998</v>
      </c>
      <c r="U368" t="s">
        <v>1891</v>
      </c>
      <c r="V368" t="s">
        <v>2564</v>
      </c>
      <c r="W368" t="s">
        <v>1891</v>
      </c>
      <c r="X368" t="s">
        <v>2564</v>
      </c>
      <c r="Y368" t="str">
        <f t="shared" si="5"/>
        <v>深圳尚米网络技术有限公司深圳尚米网络技术有限公司CPC</v>
      </c>
      <c r="Z368" t="e">
        <f>VLOOKUP(Y:Y,[1]Sheet1!N:N,1,0)</f>
        <v>#N/A</v>
      </c>
    </row>
    <row r="369" spans="1:26" hidden="1" x14ac:dyDescent="0.25">
      <c r="A369">
        <v>20230629</v>
      </c>
      <c r="B369">
        <v>44739380</v>
      </c>
      <c r="C369" t="s">
        <v>2706</v>
      </c>
      <c r="D369">
        <v>2118167</v>
      </c>
      <c r="E369" t="s">
        <v>2592</v>
      </c>
      <c r="F369" s="59">
        <v>316.14999999999998</v>
      </c>
      <c r="G369">
        <v>0</v>
      </c>
      <c r="H369" t="s">
        <v>2538</v>
      </c>
      <c r="I369" t="s">
        <v>2539</v>
      </c>
      <c r="J369" t="s">
        <v>554</v>
      </c>
      <c r="K369" t="s">
        <v>2321</v>
      </c>
      <c r="L369" t="s">
        <v>2370</v>
      </c>
      <c r="M369" t="s">
        <v>2593</v>
      </c>
      <c r="N369" t="s">
        <v>2594</v>
      </c>
      <c r="O369" t="s">
        <v>2542</v>
      </c>
      <c r="P369" t="s">
        <v>2543</v>
      </c>
      <c r="Q369" t="s">
        <v>2544</v>
      </c>
      <c r="R369" t="s">
        <v>2595</v>
      </c>
      <c r="S369" t="s">
        <v>2546</v>
      </c>
      <c r="T369">
        <v>0</v>
      </c>
      <c r="U369" t="s">
        <v>2555</v>
      </c>
      <c r="V369" t="s">
        <v>2596</v>
      </c>
      <c r="W369" t="s">
        <v>2555</v>
      </c>
      <c r="X369" t="s">
        <v>2596</v>
      </c>
      <c r="Y369" t="str">
        <f t="shared" si="5"/>
        <v>薯一薯二文化传媒（上海）有限公司行吟信息科技(上海)有限公司信息流</v>
      </c>
      <c r="Z369" t="e">
        <f>VLOOKUP(Y:Y,[1]Sheet1!N:N,1,0)</f>
        <v>#N/A</v>
      </c>
    </row>
    <row r="370" spans="1:26" hidden="1" x14ac:dyDescent="0.25">
      <c r="A370">
        <v>20230629</v>
      </c>
      <c r="B370">
        <v>45323011</v>
      </c>
      <c r="C370" t="s">
        <v>2680</v>
      </c>
      <c r="D370">
        <v>2172261</v>
      </c>
      <c r="E370" t="s">
        <v>2628</v>
      </c>
      <c r="F370" s="59">
        <v>501.13</v>
      </c>
      <c r="G370">
        <v>382.54</v>
      </c>
      <c r="H370" t="s">
        <v>2538</v>
      </c>
      <c r="I370" t="s">
        <v>2551</v>
      </c>
      <c r="J370" t="s">
        <v>292</v>
      </c>
      <c r="K370" t="s">
        <v>2321</v>
      </c>
      <c r="L370" t="s">
        <v>574</v>
      </c>
      <c r="M370" t="s">
        <v>2611</v>
      </c>
      <c r="N370" t="s">
        <v>2612</v>
      </c>
      <c r="O370" t="s">
        <v>2542</v>
      </c>
      <c r="P370" t="s">
        <v>2543</v>
      </c>
      <c r="Q370" t="s">
        <v>2544</v>
      </c>
      <c r="R370" t="s">
        <v>2613</v>
      </c>
      <c r="S370" t="s">
        <v>2546</v>
      </c>
      <c r="T370">
        <v>0</v>
      </c>
      <c r="U370" t="s">
        <v>2614</v>
      </c>
      <c r="V370" t="s">
        <v>2615</v>
      </c>
      <c r="W370" t="s">
        <v>2614</v>
      </c>
      <c r="X370" t="s">
        <v>2615</v>
      </c>
      <c r="Y370" t="str">
        <f t="shared" si="5"/>
        <v>广州荔湾品唯信息服务有限公司广州唯品会电子商务有限公司信息流</v>
      </c>
      <c r="Z370" t="e">
        <f>VLOOKUP(Y:Y,[1]Sheet1!N:N,1,0)</f>
        <v>#N/A</v>
      </c>
    </row>
    <row r="371" spans="1:26" hidden="1" x14ac:dyDescent="0.25">
      <c r="A371">
        <v>20230629</v>
      </c>
      <c r="B371">
        <v>48248606</v>
      </c>
      <c r="C371" t="s">
        <v>2656</v>
      </c>
      <c r="D371">
        <v>2172261</v>
      </c>
      <c r="E371" t="s">
        <v>2628</v>
      </c>
      <c r="F371" s="59">
        <v>45.77</v>
      </c>
      <c r="G371">
        <v>34.94</v>
      </c>
      <c r="H371" t="s">
        <v>2538</v>
      </c>
      <c r="I371" t="s">
        <v>2539</v>
      </c>
      <c r="J371" t="s">
        <v>292</v>
      </c>
      <c r="K371" t="s">
        <v>2321</v>
      </c>
      <c r="L371" t="s">
        <v>574</v>
      </c>
      <c r="M371" t="s">
        <v>2611</v>
      </c>
      <c r="N371" t="s">
        <v>2612</v>
      </c>
      <c r="O371" t="s">
        <v>2542</v>
      </c>
      <c r="P371" t="s">
        <v>2543</v>
      </c>
      <c r="Q371" t="s">
        <v>2544</v>
      </c>
      <c r="R371" t="s">
        <v>2613</v>
      </c>
      <c r="S371" t="s">
        <v>2546</v>
      </c>
      <c r="T371">
        <v>0</v>
      </c>
      <c r="U371" t="s">
        <v>2614</v>
      </c>
      <c r="V371" t="s">
        <v>2615</v>
      </c>
      <c r="W371" t="s">
        <v>2614</v>
      </c>
      <c r="X371" t="s">
        <v>2615</v>
      </c>
      <c r="Y371" t="str">
        <f t="shared" si="5"/>
        <v>广州荔湾品唯信息服务有限公司广州唯品会电子商务有限公司信息流</v>
      </c>
      <c r="Z371" t="e">
        <f>VLOOKUP(Y:Y,[1]Sheet1!N:N,1,0)</f>
        <v>#N/A</v>
      </c>
    </row>
    <row r="372" spans="1:26" hidden="1" x14ac:dyDescent="0.25">
      <c r="A372">
        <v>20230629</v>
      </c>
      <c r="B372">
        <v>48413857</v>
      </c>
      <c r="C372" t="s">
        <v>2728</v>
      </c>
      <c r="D372">
        <v>2118167</v>
      </c>
      <c r="E372" t="s">
        <v>2592</v>
      </c>
      <c r="F372" s="59">
        <v>71.489999999999995</v>
      </c>
      <c r="G372">
        <v>0</v>
      </c>
      <c r="H372" t="s">
        <v>2538</v>
      </c>
      <c r="I372" t="s">
        <v>2539</v>
      </c>
      <c r="J372" t="s">
        <v>554</v>
      </c>
      <c r="K372" t="s">
        <v>2321</v>
      </c>
      <c r="L372" t="s">
        <v>2370</v>
      </c>
      <c r="M372" t="s">
        <v>2593</v>
      </c>
      <c r="N372" t="s">
        <v>2594</v>
      </c>
      <c r="O372" t="s">
        <v>2542</v>
      </c>
      <c r="P372" t="s">
        <v>2543</v>
      </c>
      <c r="Q372" t="s">
        <v>2544</v>
      </c>
      <c r="R372" t="s">
        <v>2595</v>
      </c>
      <c r="S372" t="s">
        <v>2546</v>
      </c>
      <c r="T372">
        <v>0</v>
      </c>
      <c r="U372" t="s">
        <v>2555</v>
      </c>
      <c r="V372" t="s">
        <v>2596</v>
      </c>
      <c r="W372" t="s">
        <v>2555</v>
      </c>
      <c r="X372" t="s">
        <v>2596</v>
      </c>
      <c r="Y372" t="str">
        <f t="shared" si="5"/>
        <v>薯一薯二文化传媒（上海）有限公司行吟信息科技(上海)有限公司信息流</v>
      </c>
      <c r="Z372" t="e">
        <f>VLOOKUP(Y:Y,[1]Sheet1!N:N,1,0)</f>
        <v>#N/A</v>
      </c>
    </row>
    <row r="373" spans="1:26" hidden="1" x14ac:dyDescent="0.25">
      <c r="A373">
        <v>20230629</v>
      </c>
      <c r="B373">
        <v>30387904</v>
      </c>
      <c r="C373" t="s">
        <v>2645</v>
      </c>
      <c r="D373">
        <v>2130054</v>
      </c>
      <c r="E373" t="s">
        <v>2558</v>
      </c>
      <c r="F373" s="59">
        <v>915.95</v>
      </c>
      <c r="G373">
        <v>741.62</v>
      </c>
      <c r="H373" t="s">
        <v>2559</v>
      </c>
      <c r="I373" t="s">
        <v>2560</v>
      </c>
      <c r="J373" t="s">
        <v>2350</v>
      </c>
      <c r="K373" t="s">
        <v>711</v>
      </c>
      <c r="L373" t="s">
        <v>2350</v>
      </c>
      <c r="M373" t="s">
        <v>2561</v>
      </c>
      <c r="N373" t="s">
        <v>2562</v>
      </c>
      <c r="O373" t="s">
        <v>2542</v>
      </c>
      <c r="P373" t="s">
        <v>2543</v>
      </c>
      <c r="Q373" t="s">
        <v>2544</v>
      </c>
      <c r="R373" t="s">
        <v>2563</v>
      </c>
      <c r="S373" t="s">
        <v>2546</v>
      </c>
      <c r="T373">
        <v>3072.6390000000001</v>
      </c>
      <c r="U373" t="s">
        <v>1891</v>
      </c>
      <c r="V373" t="s">
        <v>2564</v>
      </c>
      <c r="W373" t="s">
        <v>1891</v>
      </c>
      <c r="X373" t="s">
        <v>2564</v>
      </c>
      <c r="Y373" t="str">
        <f t="shared" si="5"/>
        <v>深圳尚米网络技术有限公司深圳尚米网络技术有限公司CPC</v>
      </c>
      <c r="Z373" t="e">
        <f>VLOOKUP(Y:Y,[1]Sheet1!N:N,1,0)</f>
        <v>#N/A</v>
      </c>
    </row>
    <row r="374" spans="1:26" hidden="1" x14ac:dyDescent="0.25">
      <c r="A374">
        <v>20230629</v>
      </c>
      <c r="B374">
        <v>39122181</v>
      </c>
      <c r="C374" t="s">
        <v>2586</v>
      </c>
      <c r="D374">
        <v>2117410</v>
      </c>
      <c r="E374" t="s">
        <v>2587</v>
      </c>
      <c r="F374" s="59">
        <v>37867.449999999997</v>
      </c>
      <c r="G374">
        <v>0</v>
      </c>
      <c r="H374" t="s">
        <v>2538</v>
      </c>
      <c r="I374" t="s">
        <v>2551</v>
      </c>
      <c r="J374" t="s">
        <v>2353</v>
      </c>
      <c r="K374" t="s">
        <v>2321</v>
      </c>
      <c r="L374" t="s">
        <v>326</v>
      </c>
      <c r="M374" t="s">
        <v>2588</v>
      </c>
      <c r="N374" t="s">
        <v>2589</v>
      </c>
      <c r="O374" t="s">
        <v>2542</v>
      </c>
      <c r="P374" t="s">
        <v>2543</v>
      </c>
      <c r="Q374" t="s">
        <v>2544</v>
      </c>
      <c r="R374" t="s">
        <v>2570</v>
      </c>
      <c r="S374" t="s">
        <v>2546</v>
      </c>
      <c r="T374">
        <v>0</v>
      </c>
      <c r="U374" t="s">
        <v>2571</v>
      </c>
      <c r="V374" t="s">
        <v>2572</v>
      </c>
      <c r="W374" t="s">
        <v>1891</v>
      </c>
      <c r="X374" t="s">
        <v>2564</v>
      </c>
      <c r="Y374" t="str">
        <f t="shared" si="5"/>
        <v>网易有道信息技术（北京）有限公司网易(杭州)网络有限公司信息流</v>
      </c>
      <c r="Z374" t="e">
        <f>VLOOKUP(Y:Y,[1]Sheet1!N:N,1,0)</f>
        <v>#N/A</v>
      </c>
    </row>
    <row r="375" spans="1:26" hidden="1" x14ac:dyDescent="0.25">
      <c r="A375">
        <v>20230629</v>
      </c>
      <c r="B375">
        <v>39122211</v>
      </c>
      <c r="C375" t="s">
        <v>2605</v>
      </c>
      <c r="D375">
        <v>2117410</v>
      </c>
      <c r="E375" t="s">
        <v>2587</v>
      </c>
      <c r="F375" s="59">
        <v>420.05</v>
      </c>
      <c r="G375">
        <v>0</v>
      </c>
      <c r="H375" t="s">
        <v>2538</v>
      </c>
      <c r="I375" t="s">
        <v>2539</v>
      </c>
      <c r="J375" t="s">
        <v>2353</v>
      </c>
      <c r="K375" t="s">
        <v>2321</v>
      </c>
      <c r="L375" t="s">
        <v>326</v>
      </c>
      <c r="M375" t="s">
        <v>2588</v>
      </c>
      <c r="N375" t="s">
        <v>2589</v>
      </c>
      <c r="O375" t="s">
        <v>2542</v>
      </c>
      <c r="P375" t="s">
        <v>2543</v>
      </c>
      <c r="Q375" t="s">
        <v>2544</v>
      </c>
      <c r="R375" t="s">
        <v>2570</v>
      </c>
      <c r="S375" t="s">
        <v>2546</v>
      </c>
      <c r="T375">
        <v>0</v>
      </c>
      <c r="U375" t="s">
        <v>2571</v>
      </c>
      <c r="V375" t="s">
        <v>2572</v>
      </c>
      <c r="W375" t="s">
        <v>1891</v>
      </c>
      <c r="X375" t="s">
        <v>2564</v>
      </c>
      <c r="Y375" t="str">
        <f t="shared" si="5"/>
        <v>网易有道信息技术（北京）有限公司网易(杭州)网络有限公司信息流</v>
      </c>
      <c r="Z375" t="e">
        <f>VLOOKUP(Y:Y,[1]Sheet1!N:N,1,0)</f>
        <v>#N/A</v>
      </c>
    </row>
    <row r="376" spans="1:26" hidden="1" x14ac:dyDescent="0.25">
      <c r="A376">
        <v>20230629</v>
      </c>
      <c r="B376">
        <v>42327274</v>
      </c>
      <c r="C376" t="s">
        <v>2791</v>
      </c>
      <c r="D376">
        <v>2172261</v>
      </c>
      <c r="E376" t="s">
        <v>2628</v>
      </c>
      <c r="F376" s="59">
        <v>96.73</v>
      </c>
      <c r="G376">
        <v>73.84</v>
      </c>
      <c r="H376" t="s">
        <v>2538</v>
      </c>
      <c r="I376" t="s">
        <v>2551</v>
      </c>
      <c r="J376" t="s">
        <v>292</v>
      </c>
      <c r="K376" t="s">
        <v>2321</v>
      </c>
      <c r="L376" t="s">
        <v>574</v>
      </c>
      <c r="M376" t="s">
        <v>2611</v>
      </c>
      <c r="N376" t="s">
        <v>2612</v>
      </c>
      <c r="O376" t="s">
        <v>2542</v>
      </c>
      <c r="P376" t="s">
        <v>2543</v>
      </c>
      <c r="Q376" t="s">
        <v>2544</v>
      </c>
      <c r="R376" t="s">
        <v>2613</v>
      </c>
      <c r="S376" t="s">
        <v>2546</v>
      </c>
      <c r="T376">
        <v>0</v>
      </c>
      <c r="U376" t="s">
        <v>2614</v>
      </c>
      <c r="V376" t="s">
        <v>2615</v>
      </c>
      <c r="W376" t="s">
        <v>2614</v>
      </c>
      <c r="X376" t="s">
        <v>2615</v>
      </c>
      <c r="Y376" t="str">
        <f t="shared" si="5"/>
        <v>广州荔湾品唯信息服务有限公司广州唯品会电子商务有限公司信息流</v>
      </c>
      <c r="Z376" t="e">
        <f>VLOOKUP(Y:Y,[1]Sheet1!N:N,1,0)</f>
        <v>#N/A</v>
      </c>
    </row>
    <row r="377" spans="1:26" hidden="1" x14ac:dyDescent="0.25">
      <c r="A377">
        <v>20230629</v>
      </c>
      <c r="B377">
        <v>47184415</v>
      </c>
      <c r="C377" t="s">
        <v>2708</v>
      </c>
      <c r="D377">
        <v>2176807</v>
      </c>
      <c r="E377" t="s">
        <v>2691</v>
      </c>
      <c r="F377" s="59">
        <v>4.82</v>
      </c>
      <c r="G377">
        <v>3.52</v>
      </c>
      <c r="H377" t="s">
        <v>2538</v>
      </c>
      <c r="I377" t="s">
        <v>2539</v>
      </c>
      <c r="J377" t="s">
        <v>2339</v>
      </c>
      <c r="K377" t="s">
        <v>2321</v>
      </c>
      <c r="L377" t="s">
        <v>2338</v>
      </c>
      <c r="M377" t="s">
        <v>2692</v>
      </c>
      <c r="N377" t="s">
        <v>2693</v>
      </c>
      <c r="O377" t="s">
        <v>2542</v>
      </c>
      <c r="P377" t="s">
        <v>2543</v>
      </c>
      <c r="Q377" t="s">
        <v>2544</v>
      </c>
      <c r="R377" t="s">
        <v>2694</v>
      </c>
      <c r="S377" t="s">
        <v>2546</v>
      </c>
      <c r="T377">
        <v>0</v>
      </c>
      <c r="U377" t="s">
        <v>2117</v>
      </c>
      <c r="V377" t="s">
        <v>2695</v>
      </c>
      <c r="W377" t="s">
        <v>2117</v>
      </c>
      <c r="X377" t="s">
        <v>2695</v>
      </c>
      <c r="Y377" t="str">
        <f t="shared" si="5"/>
        <v>北京三快在线科技有限公司及其关联公司北京三快科技有限公司信息流</v>
      </c>
      <c r="Z377" t="e">
        <f>VLOOKUP(Y:Y,[1]Sheet1!N:N,1,0)</f>
        <v>#N/A</v>
      </c>
    </row>
    <row r="378" spans="1:26" hidden="1" x14ac:dyDescent="0.25">
      <c r="A378">
        <v>20230629</v>
      </c>
      <c r="B378">
        <v>48413840</v>
      </c>
      <c r="C378" t="s">
        <v>2600</v>
      </c>
      <c r="D378">
        <v>2118167</v>
      </c>
      <c r="E378" t="s">
        <v>2592</v>
      </c>
      <c r="F378" s="59">
        <v>2.23</v>
      </c>
      <c r="G378">
        <v>0</v>
      </c>
      <c r="H378" t="s">
        <v>2538</v>
      </c>
      <c r="I378" t="s">
        <v>2551</v>
      </c>
      <c r="J378" t="s">
        <v>554</v>
      </c>
      <c r="K378" t="s">
        <v>2321</v>
      </c>
      <c r="L378" t="s">
        <v>2370</v>
      </c>
      <c r="M378" t="s">
        <v>2593</v>
      </c>
      <c r="N378" t="s">
        <v>2594</v>
      </c>
      <c r="O378" t="s">
        <v>2542</v>
      </c>
      <c r="P378" t="s">
        <v>2543</v>
      </c>
      <c r="Q378" t="s">
        <v>2544</v>
      </c>
      <c r="R378" t="s">
        <v>2595</v>
      </c>
      <c r="S378" t="s">
        <v>2546</v>
      </c>
      <c r="T378">
        <v>0</v>
      </c>
      <c r="U378" t="s">
        <v>2555</v>
      </c>
      <c r="V378" t="s">
        <v>2596</v>
      </c>
      <c r="W378" t="s">
        <v>2555</v>
      </c>
      <c r="X378" t="s">
        <v>2596</v>
      </c>
      <c r="Y378" t="str">
        <f t="shared" si="5"/>
        <v>薯一薯二文化传媒（上海）有限公司行吟信息科技(上海)有限公司信息流</v>
      </c>
      <c r="Z378" t="e">
        <f>VLOOKUP(Y:Y,[1]Sheet1!N:N,1,0)</f>
        <v>#N/A</v>
      </c>
    </row>
    <row r="379" spans="1:26" hidden="1" x14ac:dyDescent="0.25">
      <c r="A379">
        <v>20230629</v>
      </c>
      <c r="B379">
        <v>29522757</v>
      </c>
      <c r="C379" t="s">
        <v>2601</v>
      </c>
      <c r="D379">
        <v>2130054</v>
      </c>
      <c r="E379" t="s">
        <v>2558</v>
      </c>
      <c r="F379" s="59">
        <v>2556.86</v>
      </c>
      <c r="G379">
        <v>2070.2600000000002</v>
      </c>
      <c r="H379" t="s">
        <v>2559</v>
      </c>
      <c r="I379" t="s">
        <v>2560</v>
      </c>
      <c r="J379" t="s">
        <v>2350</v>
      </c>
      <c r="K379" t="s">
        <v>711</v>
      </c>
      <c r="L379" t="s">
        <v>2350</v>
      </c>
      <c r="M379" t="s">
        <v>2561</v>
      </c>
      <c r="N379" t="s">
        <v>2562</v>
      </c>
      <c r="O379" t="s">
        <v>2542</v>
      </c>
      <c r="P379" t="s">
        <v>2543</v>
      </c>
      <c r="Q379" t="s">
        <v>2544</v>
      </c>
      <c r="R379" t="s">
        <v>2563</v>
      </c>
      <c r="S379" t="s">
        <v>2546</v>
      </c>
      <c r="T379">
        <v>7617.5640000000003</v>
      </c>
      <c r="U379" t="s">
        <v>1891</v>
      </c>
      <c r="V379" t="s">
        <v>2602</v>
      </c>
      <c r="W379" t="s">
        <v>1891</v>
      </c>
      <c r="X379" t="s">
        <v>2564</v>
      </c>
      <c r="Y379" t="str">
        <f t="shared" si="5"/>
        <v>深圳尚米网络技术有限公司深圳尚米网络技术有限公司CPC</v>
      </c>
      <c r="Z379" t="e">
        <f>VLOOKUP(Y:Y,[1]Sheet1!N:N,1,0)</f>
        <v>#N/A</v>
      </c>
    </row>
    <row r="380" spans="1:26" hidden="1" x14ac:dyDescent="0.25">
      <c r="A380">
        <v>20230629</v>
      </c>
      <c r="B380">
        <v>31693175</v>
      </c>
      <c r="C380" t="s">
        <v>2787</v>
      </c>
      <c r="D380">
        <v>2158492</v>
      </c>
      <c r="E380" t="s">
        <v>2580</v>
      </c>
      <c r="F380" s="59">
        <v>4612.99</v>
      </c>
      <c r="G380">
        <v>3876.23</v>
      </c>
      <c r="H380" t="s">
        <v>2559</v>
      </c>
      <c r="I380" t="s">
        <v>2560</v>
      </c>
      <c r="J380" t="s">
        <v>2330</v>
      </c>
      <c r="K380" t="s">
        <v>711</v>
      </c>
      <c r="L380" t="s">
        <v>2329</v>
      </c>
      <c r="M380" t="s">
        <v>2581</v>
      </c>
      <c r="N380" t="s">
        <v>2582</v>
      </c>
      <c r="O380" t="s">
        <v>2542</v>
      </c>
      <c r="P380" t="s">
        <v>2543</v>
      </c>
      <c r="Q380" t="s">
        <v>2544</v>
      </c>
      <c r="R380" t="s">
        <v>2583</v>
      </c>
      <c r="S380" t="s">
        <v>2546</v>
      </c>
      <c r="T380">
        <v>7760.5129999999999</v>
      </c>
      <c r="U380" t="s">
        <v>2584</v>
      </c>
      <c r="V380" t="s">
        <v>2585</v>
      </c>
      <c r="W380" t="s">
        <v>2584</v>
      </c>
      <c r="X380" t="s">
        <v>2585</v>
      </c>
      <c r="Y380" t="str">
        <f t="shared" si="5"/>
        <v>成都哈拜网络科技有限公司-数字媒体事业部上海哈啰普惠科技有限公司CPC</v>
      </c>
      <c r="Z380" t="e">
        <f>VLOOKUP(Y:Y,[1]Sheet1!N:N,1,0)</f>
        <v>#N/A</v>
      </c>
    </row>
    <row r="381" spans="1:26" hidden="1" x14ac:dyDescent="0.25">
      <c r="A381">
        <v>20230629</v>
      </c>
      <c r="B381">
        <v>38794042</v>
      </c>
      <c r="C381" t="s">
        <v>2756</v>
      </c>
      <c r="D381">
        <v>2172261</v>
      </c>
      <c r="E381" t="s">
        <v>2628</v>
      </c>
      <c r="F381" s="59">
        <v>518.1</v>
      </c>
      <c r="G381">
        <v>395.5</v>
      </c>
      <c r="H381" t="s">
        <v>2538</v>
      </c>
      <c r="I381" t="s">
        <v>2551</v>
      </c>
      <c r="J381" t="s">
        <v>292</v>
      </c>
      <c r="K381" t="s">
        <v>2321</v>
      </c>
      <c r="L381" t="s">
        <v>574</v>
      </c>
      <c r="M381" t="s">
        <v>2611</v>
      </c>
      <c r="N381" t="s">
        <v>2612</v>
      </c>
      <c r="O381" t="s">
        <v>2542</v>
      </c>
      <c r="P381" t="s">
        <v>2543</v>
      </c>
      <c r="Q381" t="s">
        <v>2544</v>
      </c>
      <c r="R381" t="s">
        <v>2613</v>
      </c>
      <c r="S381" t="s">
        <v>2546</v>
      </c>
      <c r="T381">
        <v>0</v>
      </c>
      <c r="U381" t="s">
        <v>2614</v>
      </c>
      <c r="V381" t="s">
        <v>2615</v>
      </c>
      <c r="W381" t="s">
        <v>2614</v>
      </c>
      <c r="X381" t="s">
        <v>2615</v>
      </c>
      <c r="Y381" t="str">
        <f t="shared" si="5"/>
        <v>广州荔湾品唯信息服务有限公司广州唯品会电子商务有限公司信息流</v>
      </c>
      <c r="Z381" t="e">
        <f>VLOOKUP(Y:Y,[1]Sheet1!N:N,1,0)</f>
        <v>#N/A</v>
      </c>
    </row>
    <row r="382" spans="1:26" hidden="1" x14ac:dyDescent="0.25">
      <c r="A382">
        <v>20230629</v>
      </c>
      <c r="B382">
        <v>42965759</v>
      </c>
      <c r="C382" t="s">
        <v>2619</v>
      </c>
      <c r="D382">
        <v>2165227</v>
      </c>
      <c r="E382" t="s">
        <v>2566</v>
      </c>
      <c r="F382" s="59">
        <v>376</v>
      </c>
      <c r="G382">
        <v>278.52</v>
      </c>
      <c r="H382" t="s">
        <v>2538</v>
      </c>
      <c r="I382" t="s">
        <v>2551</v>
      </c>
      <c r="J382" t="s">
        <v>2320</v>
      </c>
      <c r="K382" t="s">
        <v>2321</v>
      </c>
      <c r="L382" t="s">
        <v>2318</v>
      </c>
      <c r="M382" t="s">
        <v>2540</v>
      </c>
      <c r="N382" t="s">
        <v>2541</v>
      </c>
      <c r="O382" t="s">
        <v>2542</v>
      </c>
      <c r="P382" t="s">
        <v>2543</v>
      </c>
      <c r="Q382" t="s">
        <v>2544</v>
      </c>
      <c r="R382" t="s">
        <v>2545</v>
      </c>
      <c r="S382" t="s">
        <v>2546</v>
      </c>
      <c r="T382">
        <v>0</v>
      </c>
      <c r="U382" t="s">
        <v>838</v>
      </c>
      <c r="V382" t="s">
        <v>2547</v>
      </c>
      <c r="W382" t="s">
        <v>838</v>
      </c>
      <c r="X382" t="s">
        <v>2548</v>
      </c>
      <c r="Y382" t="str">
        <f t="shared" si="5"/>
        <v>上海耳序信息技术有限公司-四部上海拍拍贷金融信息服务有限公司信息流</v>
      </c>
      <c r="Z382" t="e">
        <f>VLOOKUP(Y:Y,[1]Sheet1!N:N,1,0)</f>
        <v>#N/A</v>
      </c>
    </row>
    <row r="383" spans="1:26" hidden="1" x14ac:dyDescent="0.25">
      <c r="A383">
        <v>20230629</v>
      </c>
      <c r="B383">
        <v>47953361</v>
      </c>
      <c r="C383" t="s">
        <v>2549</v>
      </c>
      <c r="D383">
        <v>2167551</v>
      </c>
      <c r="E383" t="s">
        <v>2550</v>
      </c>
      <c r="F383" s="59">
        <v>303.57</v>
      </c>
      <c r="G383">
        <v>303.57</v>
      </c>
      <c r="H383" t="s">
        <v>2538</v>
      </c>
      <c r="I383" t="s">
        <v>2551</v>
      </c>
      <c r="J383" t="s">
        <v>2332</v>
      </c>
      <c r="K383" t="s">
        <v>2321</v>
      </c>
      <c r="L383" t="s">
        <v>2333</v>
      </c>
      <c r="M383" t="s">
        <v>2552</v>
      </c>
      <c r="N383" t="s">
        <v>2553</v>
      </c>
      <c r="O383" t="s">
        <v>2542</v>
      </c>
      <c r="P383" t="s">
        <v>2543</v>
      </c>
      <c r="Q383" t="s">
        <v>2544</v>
      </c>
      <c r="R383" t="s">
        <v>2554</v>
      </c>
      <c r="S383" t="s">
        <v>2546</v>
      </c>
      <c r="T383">
        <v>0</v>
      </c>
      <c r="U383" t="s">
        <v>2555</v>
      </c>
      <c r="V383" t="s">
        <v>2556</v>
      </c>
      <c r="W383" t="s">
        <v>2555</v>
      </c>
      <c r="X383" t="s">
        <v>2556</v>
      </c>
      <c r="Y383" t="str">
        <f t="shared" si="5"/>
        <v>北京爱奇艺科技有限公司-百度北京爱奇艺科技有限公司信息流</v>
      </c>
      <c r="Z383" t="e">
        <f>VLOOKUP(Y:Y,[1]Sheet1!N:N,1,0)</f>
        <v>#N/A</v>
      </c>
    </row>
    <row r="384" spans="1:26" hidden="1" x14ac:dyDescent="0.25">
      <c r="A384">
        <v>20230629</v>
      </c>
      <c r="B384">
        <v>48413778</v>
      </c>
      <c r="C384" t="s">
        <v>2626</v>
      </c>
      <c r="D384">
        <v>2118167</v>
      </c>
      <c r="E384" t="s">
        <v>2592</v>
      </c>
      <c r="F384" s="59">
        <v>20.309999999999999</v>
      </c>
      <c r="G384">
        <v>0</v>
      </c>
      <c r="H384" t="s">
        <v>2538</v>
      </c>
      <c r="I384" t="s">
        <v>2551</v>
      </c>
      <c r="J384" t="s">
        <v>554</v>
      </c>
      <c r="K384" t="s">
        <v>2321</v>
      </c>
      <c r="L384" t="s">
        <v>2370</v>
      </c>
      <c r="M384" t="s">
        <v>2593</v>
      </c>
      <c r="N384" t="s">
        <v>2594</v>
      </c>
      <c r="O384" t="s">
        <v>2542</v>
      </c>
      <c r="P384" t="s">
        <v>2543</v>
      </c>
      <c r="Q384" t="s">
        <v>2544</v>
      </c>
      <c r="R384" t="s">
        <v>2595</v>
      </c>
      <c r="S384" t="s">
        <v>2546</v>
      </c>
      <c r="T384">
        <v>0</v>
      </c>
      <c r="U384" t="s">
        <v>2555</v>
      </c>
      <c r="V384" t="s">
        <v>2596</v>
      </c>
      <c r="W384" t="s">
        <v>2555</v>
      </c>
      <c r="X384" t="s">
        <v>2596</v>
      </c>
      <c r="Y384" t="str">
        <f t="shared" si="5"/>
        <v>薯一薯二文化传媒（上海）有限公司行吟信息科技(上海)有限公司信息流</v>
      </c>
      <c r="Z384" t="e">
        <f>VLOOKUP(Y:Y,[1]Sheet1!N:N,1,0)</f>
        <v>#N/A</v>
      </c>
    </row>
    <row r="385" spans="1:26" hidden="1" x14ac:dyDescent="0.25">
      <c r="A385">
        <v>20230629</v>
      </c>
      <c r="B385">
        <v>48447541</v>
      </c>
      <c r="C385" t="s">
        <v>2733</v>
      </c>
      <c r="D385">
        <v>2199431</v>
      </c>
      <c r="E385" t="s">
        <v>2640</v>
      </c>
      <c r="F385" s="59">
        <v>2976.44</v>
      </c>
      <c r="G385">
        <v>2254.79</v>
      </c>
      <c r="H385" t="s">
        <v>2559</v>
      </c>
      <c r="I385" t="s">
        <v>2560</v>
      </c>
      <c r="J385" t="s">
        <v>392</v>
      </c>
      <c r="K385" t="s">
        <v>711</v>
      </c>
      <c r="L385" t="s">
        <v>392</v>
      </c>
      <c r="M385" t="s">
        <v>2641</v>
      </c>
      <c r="N385" t="s">
        <v>2642</v>
      </c>
      <c r="O385" t="s">
        <v>2542</v>
      </c>
      <c r="P385" t="s">
        <v>2543</v>
      </c>
      <c r="Q385" t="s">
        <v>2544</v>
      </c>
      <c r="R385" t="s">
        <v>2643</v>
      </c>
      <c r="S385" t="s">
        <v>2546</v>
      </c>
      <c r="T385">
        <v>76621.505000000005</v>
      </c>
      <c r="U385" t="s">
        <v>838</v>
      </c>
      <c r="V385" t="s">
        <v>2644</v>
      </c>
      <c r="W385" t="s">
        <v>838</v>
      </c>
      <c r="X385" t="s">
        <v>2548</v>
      </c>
      <c r="Y385" t="str">
        <f t="shared" si="5"/>
        <v>福州三六零网络小额贷款有限公司福州三六零网络小额贷款有限公司CPC</v>
      </c>
      <c r="Z385" t="e">
        <f>VLOOKUP(Y:Y,[1]Sheet1!N:N,1,0)</f>
        <v>#N/A</v>
      </c>
    </row>
    <row r="386" spans="1:26" hidden="1" x14ac:dyDescent="0.25">
      <c r="A386">
        <v>20230629</v>
      </c>
      <c r="B386">
        <v>48770438</v>
      </c>
      <c r="C386" t="s">
        <v>2689</v>
      </c>
      <c r="D386">
        <v>2169384</v>
      </c>
      <c r="E386" t="s">
        <v>2633</v>
      </c>
      <c r="F386" s="59">
        <v>1588.14</v>
      </c>
      <c r="G386">
        <v>1176.4000000000001</v>
      </c>
      <c r="H386" t="s">
        <v>2538</v>
      </c>
      <c r="I386" t="s">
        <v>2551</v>
      </c>
      <c r="J386" t="s">
        <v>296</v>
      </c>
      <c r="K386" t="s">
        <v>2321</v>
      </c>
      <c r="L386" t="s">
        <v>2334</v>
      </c>
      <c r="M386" t="s">
        <v>2634</v>
      </c>
      <c r="N386" t="s">
        <v>2635</v>
      </c>
      <c r="O386" t="s">
        <v>2542</v>
      </c>
      <c r="P386" t="s">
        <v>2543</v>
      </c>
      <c r="Q386" t="s">
        <v>2544</v>
      </c>
      <c r="R386" t="s">
        <v>2636</v>
      </c>
      <c r="S386" t="s">
        <v>2546</v>
      </c>
      <c r="T386">
        <v>0</v>
      </c>
      <c r="U386" t="s">
        <v>2584</v>
      </c>
      <c r="V386" t="s">
        <v>2637</v>
      </c>
      <c r="W386" t="s">
        <v>2584</v>
      </c>
      <c r="X386" t="s">
        <v>2637</v>
      </c>
      <c r="Y386" t="str">
        <f t="shared" si="5"/>
        <v>湖北车智汇传媒有限公司北京车之家信息技术有限公司信息流</v>
      </c>
      <c r="Z386" t="e">
        <f>VLOOKUP(Y:Y,[1]Sheet1!N:N,1,0)</f>
        <v>#N/A</v>
      </c>
    </row>
    <row r="387" spans="1:26" hidden="1" x14ac:dyDescent="0.25">
      <c r="A387">
        <v>20230629</v>
      </c>
      <c r="B387">
        <v>29768594</v>
      </c>
      <c r="C387" t="s">
        <v>2792</v>
      </c>
      <c r="D387">
        <v>2130054</v>
      </c>
      <c r="E387" t="s">
        <v>2558</v>
      </c>
      <c r="F387" s="59">
        <v>9006.44</v>
      </c>
      <c r="G387">
        <v>7292.46</v>
      </c>
      <c r="H387" t="s">
        <v>2559</v>
      </c>
      <c r="I387" t="s">
        <v>2560</v>
      </c>
      <c r="J387" t="s">
        <v>2350</v>
      </c>
      <c r="K387" t="s">
        <v>711</v>
      </c>
      <c r="L387" t="s">
        <v>2350</v>
      </c>
      <c r="M387" t="s">
        <v>2561</v>
      </c>
      <c r="N387" t="s">
        <v>2562</v>
      </c>
      <c r="O387" t="s">
        <v>2542</v>
      </c>
      <c r="P387" t="s">
        <v>2543</v>
      </c>
      <c r="Q387" t="s">
        <v>2544</v>
      </c>
      <c r="R387" t="s">
        <v>2563</v>
      </c>
      <c r="S387" t="s">
        <v>2546</v>
      </c>
      <c r="T387">
        <v>10837.294</v>
      </c>
      <c r="U387" t="s">
        <v>1891</v>
      </c>
      <c r="V387" t="s">
        <v>2564</v>
      </c>
      <c r="W387" t="s">
        <v>1891</v>
      </c>
      <c r="X387" t="s">
        <v>2564</v>
      </c>
      <c r="Y387" t="str">
        <f t="shared" ref="Y387:Y450" si="6">L387&amp;J387&amp;K387</f>
        <v>深圳尚米网络技术有限公司深圳尚米网络技术有限公司CPC</v>
      </c>
      <c r="Z387" t="e">
        <f>VLOOKUP(Y:Y,[1]Sheet1!N:N,1,0)</f>
        <v>#N/A</v>
      </c>
    </row>
    <row r="388" spans="1:26" hidden="1" x14ac:dyDescent="0.25">
      <c r="A388">
        <v>20230629</v>
      </c>
      <c r="B388">
        <v>42327250</v>
      </c>
      <c r="C388" t="s">
        <v>2704</v>
      </c>
      <c r="D388">
        <v>2172261</v>
      </c>
      <c r="E388" t="s">
        <v>2628</v>
      </c>
      <c r="F388" s="59">
        <v>846.68</v>
      </c>
      <c r="G388">
        <v>646.32000000000005</v>
      </c>
      <c r="H388" t="s">
        <v>2538</v>
      </c>
      <c r="I388" t="s">
        <v>2551</v>
      </c>
      <c r="J388" t="s">
        <v>292</v>
      </c>
      <c r="K388" t="s">
        <v>2321</v>
      </c>
      <c r="L388" t="s">
        <v>574</v>
      </c>
      <c r="M388" t="s">
        <v>2611</v>
      </c>
      <c r="N388" t="s">
        <v>2612</v>
      </c>
      <c r="O388" t="s">
        <v>2542</v>
      </c>
      <c r="P388" t="s">
        <v>2543</v>
      </c>
      <c r="Q388" t="s">
        <v>2544</v>
      </c>
      <c r="R388" t="s">
        <v>2613</v>
      </c>
      <c r="S388" t="s">
        <v>2546</v>
      </c>
      <c r="T388">
        <v>0</v>
      </c>
      <c r="U388" t="s">
        <v>2614</v>
      </c>
      <c r="V388" t="s">
        <v>2615</v>
      </c>
      <c r="W388" t="s">
        <v>2614</v>
      </c>
      <c r="X388" t="s">
        <v>2615</v>
      </c>
      <c r="Y388" t="str">
        <f t="shared" si="6"/>
        <v>广州荔湾品唯信息服务有限公司广州唯品会电子商务有限公司信息流</v>
      </c>
      <c r="Z388" t="e">
        <f>VLOOKUP(Y:Y,[1]Sheet1!N:N,1,0)</f>
        <v>#N/A</v>
      </c>
    </row>
    <row r="389" spans="1:26" x14ac:dyDescent="0.25">
      <c r="A389">
        <v>20230629</v>
      </c>
      <c r="B389">
        <v>43094804</v>
      </c>
      <c r="C389" t="s">
        <v>2705</v>
      </c>
      <c r="D389">
        <v>2054669</v>
      </c>
      <c r="E389" t="s">
        <v>2622</v>
      </c>
      <c r="F389" s="59">
        <v>1793.46</v>
      </c>
      <c r="G389">
        <v>1328.49</v>
      </c>
      <c r="H389" t="s">
        <v>2538</v>
      </c>
      <c r="I389" t="s">
        <v>2539</v>
      </c>
      <c r="J389" t="s">
        <v>2352</v>
      </c>
      <c r="K389" t="s">
        <v>2321</v>
      </c>
      <c r="L389" t="s">
        <v>2351</v>
      </c>
      <c r="M389" t="s">
        <v>2623</v>
      </c>
      <c r="N389" t="s">
        <v>2624</v>
      </c>
      <c r="O389" t="s">
        <v>2542</v>
      </c>
      <c r="P389" t="s">
        <v>2543</v>
      </c>
      <c r="Q389" t="s">
        <v>2544</v>
      </c>
      <c r="R389" t="s">
        <v>2625</v>
      </c>
      <c r="S389" t="s">
        <v>2546</v>
      </c>
      <c r="T389">
        <v>0</v>
      </c>
      <c r="U389" t="s">
        <v>838</v>
      </c>
      <c r="V389" t="s">
        <v>2548</v>
      </c>
      <c r="W389" t="s">
        <v>838</v>
      </c>
      <c r="X389" t="s">
        <v>2548</v>
      </c>
      <c r="Y389" t="str">
        <f t="shared" si="6"/>
        <v>深圳市小赢普惠科技有限责任公司深圳市赢众通金融信息服务有限责任公司信息流</v>
      </c>
      <c r="Z389" t="e">
        <f>VLOOKUP(Y:Y,[1]Sheet1!N:N,1,0)</f>
        <v>#N/A</v>
      </c>
    </row>
    <row r="390" spans="1:26" hidden="1" x14ac:dyDescent="0.25">
      <c r="A390">
        <v>20230629</v>
      </c>
      <c r="B390">
        <v>47327991</v>
      </c>
      <c r="C390" t="s">
        <v>2766</v>
      </c>
      <c r="D390">
        <v>2185183</v>
      </c>
      <c r="E390" t="s">
        <v>2574</v>
      </c>
      <c r="F390" s="59">
        <v>5472.04</v>
      </c>
      <c r="G390">
        <v>4145.49</v>
      </c>
      <c r="H390" t="s">
        <v>2538</v>
      </c>
      <c r="I390" t="s">
        <v>2539</v>
      </c>
      <c r="J390" t="s">
        <v>2575</v>
      </c>
      <c r="K390" t="s">
        <v>2321</v>
      </c>
      <c r="L390" t="s">
        <v>2344</v>
      </c>
      <c r="M390" t="s">
        <v>2576</v>
      </c>
      <c r="O390" t="s">
        <v>2542</v>
      </c>
      <c r="P390" t="s">
        <v>2543</v>
      </c>
      <c r="Q390" t="s">
        <v>2544</v>
      </c>
      <c r="R390" t="s">
        <v>2577</v>
      </c>
      <c r="S390" t="s">
        <v>2546</v>
      </c>
      <c r="T390">
        <v>0</v>
      </c>
      <c r="U390" t="s">
        <v>838</v>
      </c>
      <c r="V390" t="s">
        <v>2578</v>
      </c>
      <c r="W390" t="s">
        <v>838</v>
      </c>
      <c r="X390" t="s">
        <v>2578</v>
      </c>
      <c r="Y390" t="str">
        <f t="shared" si="6"/>
        <v>北京微财科技有限公司-数媒重庆市黑卡小额贷款有限公司信息流</v>
      </c>
      <c r="Z390" t="e">
        <f>VLOOKUP(Y:Y,[1]Sheet1!N:N,1,0)</f>
        <v>#N/A</v>
      </c>
    </row>
    <row r="391" spans="1:26" hidden="1" x14ac:dyDescent="0.25">
      <c r="A391">
        <v>20230629</v>
      </c>
      <c r="B391">
        <v>47798422</v>
      </c>
      <c r="C391" t="s">
        <v>2794</v>
      </c>
      <c r="D391">
        <v>2169384</v>
      </c>
      <c r="E391" t="s">
        <v>2633</v>
      </c>
      <c r="F391" s="59">
        <v>2396.2399999999998</v>
      </c>
      <c r="G391">
        <v>1774.99</v>
      </c>
      <c r="H391" t="s">
        <v>2538</v>
      </c>
      <c r="I391" t="s">
        <v>2551</v>
      </c>
      <c r="J391" t="s">
        <v>296</v>
      </c>
      <c r="K391" t="s">
        <v>2321</v>
      </c>
      <c r="L391" t="s">
        <v>2334</v>
      </c>
      <c r="M391" t="s">
        <v>2634</v>
      </c>
      <c r="N391" t="s">
        <v>2635</v>
      </c>
      <c r="O391" t="s">
        <v>2542</v>
      </c>
      <c r="P391" t="s">
        <v>2543</v>
      </c>
      <c r="Q391" t="s">
        <v>2544</v>
      </c>
      <c r="R391" t="s">
        <v>2636</v>
      </c>
      <c r="S391" t="s">
        <v>2546</v>
      </c>
      <c r="T391">
        <v>0</v>
      </c>
      <c r="U391" t="s">
        <v>2584</v>
      </c>
      <c r="V391" t="s">
        <v>2637</v>
      </c>
      <c r="W391" t="s">
        <v>2584</v>
      </c>
      <c r="X391" t="s">
        <v>2637</v>
      </c>
      <c r="Y391" t="str">
        <f t="shared" si="6"/>
        <v>湖北车智汇传媒有限公司北京车之家信息技术有限公司信息流</v>
      </c>
      <c r="Z391" t="e">
        <f>VLOOKUP(Y:Y,[1]Sheet1!N:N,1,0)</f>
        <v>#N/A</v>
      </c>
    </row>
    <row r="392" spans="1:26" hidden="1" x14ac:dyDescent="0.25">
      <c r="A392">
        <v>20230629</v>
      </c>
      <c r="B392">
        <v>48413902</v>
      </c>
      <c r="C392" t="s">
        <v>2649</v>
      </c>
      <c r="D392">
        <v>2118167</v>
      </c>
      <c r="E392" t="s">
        <v>2592</v>
      </c>
      <c r="F392" s="59">
        <v>0.34</v>
      </c>
      <c r="G392">
        <v>0</v>
      </c>
      <c r="H392" t="s">
        <v>2538</v>
      </c>
      <c r="I392" t="s">
        <v>2539</v>
      </c>
      <c r="J392" t="s">
        <v>554</v>
      </c>
      <c r="K392" t="s">
        <v>2321</v>
      </c>
      <c r="L392" t="s">
        <v>2370</v>
      </c>
      <c r="M392" t="s">
        <v>2593</v>
      </c>
      <c r="N392" t="s">
        <v>2594</v>
      </c>
      <c r="O392" t="s">
        <v>2542</v>
      </c>
      <c r="P392" t="s">
        <v>2543</v>
      </c>
      <c r="Q392" t="s">
        <v>2544</v>
      </c>
      <c r="R392" t="s">
        <v>2595</v>
      </c>
      <c r="S392" t="s">
        <v>2546</v>
      </c>
      <c r="T392">
        <v>0</v>
      </c>
      <c r="U392" t="s">
        <v>2555</v>
      </c>
      <c r="V392" t="s">
        <v>2596</v>
      </c>
      <c r="W392" t="s">
        <v>2555</v>
      </c>
      <c r="X392" t="s">
        <v>2596</v>
      </c>
      <c r="Y392" t="str">
        <f t="shared" si="6"/>
        <v>薯一薯二文化传媒（上海）有限公司行吟信息科技(上海)有限公司信息流</v>
      </c>
      <c r="Z392" t="e">
        <f>VLOOKUP(Y:Y,[1]Sheet1!N:N,1,0)</f>
        <v>#N/A</v>
      </c>
    </row>
    <row r="393" spans="1:26" hidden="1" x14ac:dyDescent="0.25">
      <c r="A393">
        <v>20230629</v>
      </c>
      <c r="B393">
        <v>40850187</v>
      </c>
      <c r="C393" t="s">
        <v>2652</v>
      </c>
      <c r="D393">
        <v>2165227</v>
      </c>
      <c r="E393" t="s">
        <v>2566</v>
      </c>
      <c r="F393" s="59">
        <v>944.66</v>
      </c>
      <c r="G393">
        <v>699.75</v>
      </c>
      <c r="H393" t="s">
        <v>2538</v>
      </c>
      <c r="I393" t="s">
        <v>2539</v>
      </c>
      <c r="J393" t="s">
        <v>2320</v>
      </c>
      <c r="K393" t="s">
        <v>2321</v>
      </c>
      <c r="L393" t="s">
        <v>2318</v>
      </c>
      <c r="M393" t="s">
        <v>2540</v>
      </c>
      <c r="N393" t="s">
        <v>2541</v>
      </c>
      <c r="O393" t="s">
        <v>2542</v>
      </c>
      <c r="P393" t="s">
        <v>2543</v>
      </c>
      <c r="Q393" t="s">
        <v>2544</v>
      </c>
      <c r="R393" t="s">
        <v>2545</v>
      </c>
      <c r="S393" t="s">
        <v>2546</v>
      </c>
      <c r="T393">
        <v>0</v>
      </c>
      <c r="U393" t="s">
        <v>838</v>
      </c>
      <c r="V393" t="s">
        <v>2547</v>
      </c>
      <c r="W393" t="s">
        <v>838</v>
      </c>
      <c r="X393" t="s">
        <v>2548</v>
      </c>
      <c r="Y393" t="str">
        <f t="shared" si="6"/>
        <v>上海耳序信息技术有限公司-四部上海拍拍贷金融信息服务有限公司信息流</v>
      </c>
      <c r="Z393" t="e">
        <f>VLOOKUP(Y:Y,[1]Sheet1!N:N,1,0)</f>
        <v>#N/A</v>
      </c>
    </row>
    <row r="394" spans="1:26" hidden="1" x14ac:dyDescent="0.25">
      <c r="A394">
        <v>20230629</v>
      </c>
      <c r="B394">
        <v>48413794</v>
      </c>
      <c r="C394" t="s">
        <v>2750</v>
      </c>
      <c r="D394">
        <v>2118167</v>
      </c>
      <c r="E394" t="s">
        <v>2592</v>
      </c>
      <c r="F394" s="59">
        <v>49.52</v>
      </c>
      <c r="G394">
        <v>0</v>
      </c>
      <c r="H394" t="s">
        <v>2538</v>
      </c>
      <c r="I394" t="s">
        <v>2539</v>
      </c>
      <c r="J394" t="s">
        <v>554</v>
      </c>
      <c r="K394" t="s">
        <v>2321</v>
      </c>
      <c r="L394" t="s">
        <v>2370</v>
      </c>
      <c r="M394" t="s">
        <v>2593</v>
      </c>
      <c r="N394" t="s">
        <v>2594</v>
      </c>
      <c r="O394" t="s">
        <v>2542</v>
      </c>
      <c r="P394" t="s">
        <v>2543</v>
      </c>
      <c r="Q394" t="s">
        <v>2544</v>
      </c>
      <c r="R394" t="s">
        <v>2595</v>
      </c>
      <c r="S394" t="s">
        <v>2546</v>
      </c>
      <c r="T394">
        <v>0</v>
      </c>
      <c r="U394" t="s">
        <v>2555</v>
      </c>
      <c r="V394" t="s">
        <v>2596</v>
      </c>
      <c r="W394" t="s">
        <v>2555</v>
      </c>
      <c r="X394" t="s">
        <v>2596</v>
      </c>
      <c r="Y394" t="str">
        <f t="shared" si="6"/>
        <v>薯一薯二文化传媒（上海）有限公司行吟信息科技(上海)有限公司信息流</v>
      </c>
      <c r="Z394" t="e">
        <f>VLOOKUP(Y:Y,[1]Sheet1!N:N,1,0)</f>
        <v>#N/A</v>
      </c>
    </row>
    <row r="395" spans="1:26" hidden="1" x14ac:dyDescent="0.25">
      <c r="A395">
        <v>20230629</v>
      </c>
      <c r="B395">
        <v>48413872</v>
      </c>
      <c r="C395" t="s">
        <v>2729</v>
      </c>
      <c r="D395">
        <v>2118167</v>
      </c>
      <c r="E395" t="s">
        <v>2592</v>
      </c>
      <c r="F395" s="59">
        <v>381.7</v>
      </c>
      <c r="G395">
        <v>0</v>
      </c>
      <c r="H395" t="s">
        <v>2538</v>
      </c>
      <c r="I395" t="s">
        <v>2551</v>
      </c>
      <c r="J395" t="s">
        <v>554</v>
      </c>
      <c r="K395" t="s">
        <v>2321</v>
      </c>
      <c r="L395" t="s">
        <v>2370</v>
      </c>
      <c r="M395" t="s">
        <v>2593</v>
      </c>
      <c r="N395" t="s">
        <v>2594</v>
      </c>
      <c r="O395" t="s">
        <v>2542</v>
      </c>
      <c r="P395" t="s">
        <v>2543</v>
      </c>
      <c r="Q395" t="s">
        <v>2544</v>
      </c>
      <c r="R395" t="s">
        <v>2595</v>
      </c>
      <c r="S395" t="s">
        <v>2546</v>
      </c>
      <c r="T395">
        <v>0</v>
      </c>
      <c r="U395" t="s">
        <v>2555</v>
      </c>
      <c r="V395" t="s">
        <v>2596</v>
      </c>
      <c r="W395" t="s">
        <v>2555</v>
      </c>
      <c r="X395" t="s">
        <v>2596</v>
      </c>
      <c r="Y395" t="str">
        <f t="shared" si="6"/>
        <v>薯一薯二文化传媒（上海）有限公司行吟信息科技(上海)有限公司信息流</v>
      </c>
      <c r="Z395" t="e">
        <f>VLOOKUP(Y:Y,[1]Sheet1!N:N,1,0)</f>
        <v>#N/A</v>
      </c>
    </row>
    <row r="396" spans="1:26" hidden="1" x14ac:dyDescent="0.25">
      <c r="A396">
        <v>20230629</v>
      </c>
      <c r="B396">
        <v>44739349</v>
      </c>
      <c r="C396" t="s">
        <v>2746</v>
      </c>
      <c r="D396">
        <v>2118167</v>
      </c>
      <c r="E396" t="s">
        <v>2592</v>
      </c>
      <c r="F396" s="59">
        <v>28.89</v>
      </c>
      <c r="G396">
        <v>0</v>
      </c>
      <c r="H396" t="s">
        <v>2538</v>
      </c>
      <c r="I396" t="s">
        <v>2551</v>
      </c>
      <c r="J396" t="s">
        <v>554</v>
      </c>
      <c r="K396" t="s">
        <v>2321</v>
      </c>
      <c r="L396" t="s">
        <v>2370</v>
      </c>
      <c r="M396" t="s">
        <v>2593</v>
      </c>
      <c r="N396" t="s">
        <v>2594</v>
      </c>
      <c r="O396" t="s">
        <v>2542</v>
      </c>
      <c r="P396" t="s">
        <v>2543</v>
      </c>
      <c r="Q396" t="s">
        <v>2544</v>
      </c>
      <c r="R396" t="s">
        <v>2595</v>
      </c>
      <c r="S396" t="s">
        <v>2546</v>
      </c>
      <c r="T396">
        <v>0</v>
      </c>
      <c r="U396" t="s">
        <v>2555</v>
      </c>
      <c r="V396" t="s">
        <v>2596</v>
      </c>
      <c r="W396" t="s">
        <v>2555</v>
      </c>
      <c r="X396" t="s">
        <v>2596</v>
      </c>
      <c r="Y396" t="str">
        <f t="shared" si="6"/>
        <v>薯一薯二文化传媒（上海）有限公司行吟信息科技(上海)有限公司信息流</v>
      </c>
      <c r="Z396" t="e">
        <f>VLOOKUP(Y:Y,[1]Sheet1!N:N,1,0)</f>
        <v>#N/A</v>
      </c>
    </row>
    <row r="397" spans="1:26" hidden="1" x14ac:dyDescent="0.25">
      <c r="A397">
        <v>20230629</v>
      </c>
      <c r="B397">
        <v>29768589</v>
      </c>
      <c r="C397" t="s">
        <v>2724</v>
      </c>
      <c r="D397">
        <v>2130054</v>
      </c>
      <c r="E397" t="s">
        <v>2558</v>
      </c>
      <c r="F397" s="59">
        <v>2325.4899999999998</v>
      </c>
      <c r="G397">
        <v>1882.95</v>
      </c>
      <c r="H397" t="s">
        <v>2559</v>
      </c>
      <c r="I397" t="s">
        <v>2560</v>
      </c>
      <c r="J397" t="s">
        <v>2350</v>
      </c>
      <c r="K397" t="s">
        <v>711</v>
      </c>
      <c r="L397" t="s">
        <v>2350</v>
      </c>
      <c r="M397" t="s">
        <v>2561</v>
      </c>
      <c r="N397" t="s">
        <v>2562</v>
      </c>
      <c r="O397" t="s">
        <v>2542</v>
      </c>
      <c r="P397" t="s">
        <v>2543</v>
      </c>
      <c r="Q397" t="s">
        <v>2544</v>
      </c>
      <c r="R397" t="s">
        <v>2563</v>
      </c>
      <c r="S397" t="s">
        <v>2546</v>
      </c>
      <c r="T397">
        <v>6590.2039999999997</v>
      </c>
      <c r="U397" t="s">
        <v>1891</v>
      </c>
      <c r="V397" t="s">
        <v>2564</v>
      </c>
      <c r="W397" t="s">
        <v>1891</v>
      </c>
      <c r="X397" t="s">
        <v>2564</v>
      </c>
      <c r="Y397" t="str">
        <f t="shared" si="6"/>
        <v>深圳尚米网络技术有限公司深圳尚米网络技术有限公司CPC</v>
      </c>
      <c r="Z397" t="e">
        <f>VLOOKUP(Y:Y,[1]Sheet1!N:N,1,0)</f>
        <v>#N/A</v>
      </c>
    </row>
    <row r="398" spans="1:26" hidden="1" x14ac:dyDescent="0.25">
      <c r="A398">
        <v>20230629</v>
      </c>
      <c r="B398">
        <v>41512404</v>
      </c>
      <c r="C398" t="s">
        <v>2769</v>
      </c>
      <c r="D398">
        <v>2117409</v>
      </c>
      <c r="E398" t="s">
        <v>2744</v>
      </c>
      <c r="F398" s="59">
        <v>6522.67</v>
      </c>
      <c r="G398">
        <v>0</v>
      </c>
      <c r="H398" t="s">
        <v>2559</v>
      </c>
      <c r="I398" t="s">
        <v>2560</v>
      </c>
      <c r="J398" t="s">
        <v>2353</v>
      </c>
      <c r="K398" t="s">
        <v>711</v>
      </c>
      <c r="L398" t="s">
        <v>326</v>
      </c>
      <c r="M398" t="s">
        <v>2588</v>
      </c>
      <c r="N398" t="s">
        <v>2589</v>
      </c>
      <c r="O398" t="s">
        <v>2542</v>
      </c>
      <c r="P398" t="s">
        <v>2543</v>
      </c>
      <c r="Q398" t="s">
        <v>2544</v>
      </c>
      <c r="R398" t="s">
        <v>2570</v>
      </c>
      <c r="S398" t="s">
        <v>2546</v>
      </c>
      <c r="T398">
        <v>0</v>
      </c>
      <c r="U398" t="s">
        <v>2571</v>
      </c>
      <c r="V398" t="s">
        <v>2572</v>
      </c>
      <c r="W398" t="s">
        <v>1891</v>
      </c>
      <c r="X398" t="s">
        <v>2564</v>
      </c>
      <c r="Y398" t="str">
        <f t="shared" si="6"/>
        <v>网易有道信息技术（北京）有限公司网易(杭州)网络有限公司CPC</v>
      </c>
      <c r="Z398" t="e">
        <f>VLOOKUP(Y:Y,[1]Sheet1!N:N,1,0)</f>
        <v>#N/A</v>
      </c>
    </row>
    <row r="399" spans="1:26" x14ac:dyDescent="0.25">
      <c r="A399">
        <v>20230629</v>
      </c>
      <c r="B399">
        <v>43094782</v>
      </c>
      <c r="C399" t="s">
        <v>2630</v>
      </c>
      <c r="D399">
        <v>2054669</v>
      </c>
      <c r="E399" t="s">
        <v>2622</v>
      </c>
      <c r="F399" s="59">
        <v>0.67</v>
      </c>
      <c r="G399">
        <v>0.5</v>
      </c>
      <c r="H399" t="s">
        <v>2538</v>
      </c>
      <c r="I399" t="s">
        <v>2551</v>
      </c>
      <c r="J399" t="s">
        <v>2352</v>
      </c>
      <c r="K399" t="s">
        <v>2321</v>
      </c>
      <c r="L399" t="s">
        <v>2351</v>
      </c>
      <c r="M399" t="s">
        <v>2623</v>
      </c>
      <c r="N399" t="s">
        <v>2624</v>
      </c>
      <c r="O399" t="s">
        <v>2542</v>
      </c>
      <c r="P399" t="s">
        <v>2543</v>
      </c>
      <c r="Q399" t="s">
        <v>2544</v>
      </c>
      <c r="R399" t="s">
        <v>2625</v>
      </c>
      <c r="S399" t="s">
        <v>2546</v>
      </c>
      <c r="T399">
        <v>0</v>
      </c>
      <c r="U399" t="s">
        <v>838</v>
      </c>
      <c r="V399" t="s">
        <v>2548</v>
      </c>
      <c r="W399" t="s">
        <v>838</v>
      </c>
      <c r="X399" t="s">
        <v>2548</v>
      </c>
      <c r="Y399" t="str">
        <f t="shared" si="6"/>
        <v>深圳市小赢普惠科技有限责任公司深圳市赢众通金融信息服务有限责任公司信息流</v>
      </c>
      <c r="Z399" t="e">
        <f>VLOOKUP(Y:Y,[1]Sheet1!N:N,1,0)</f>
        <v>#N/A</v>
      </c>
    </row>
    <row r="400" spans="1:26" hidden="1" x14ac:dyDescent="0.25">
      <c r="A400">
        <v>20230629</v>
      </c>
      <c r="B400">
        <v>44739316</v>
      </c>
      <c r="C400" t="s">
        <v>2620</v>
      </c>
      <c r="D400">
        <v>2118167</v>
      </c>
      <c r="E400" t="s">
        <v>2592</v>
      </c>
      <c r="F400" s="59">
        <v>97.87</v>
      </c>
      <c r="G400">
        <v>0</v>
      </c>
      <c r="H400" t="s">
        <v>2538</v>
      </c>
      <c r="I400" t="s">
        <v>2551</v>
      </c>
      <c r="J400" t="s">
        <v>554</v>
      </c>
      <c r="K400" t="s">
        <v>2321</v>
      </c>
      <c r="L400" t="s">
        <v>2370</v>
      </c>
      <c r="M400" t="s">
        <v>2593</v>
      </c>
      <c r="N400" t="s">
        <v>2594</v>
      </c>
      <c r="O400" t="s">
        <v>2542</v>
      </c>
      <c r="P400" t="s">
        <v>2543</v>
      </c>
      <c r="Q400" t="s">
        <v>2544</v>
      </c>
      <c r="R400" t="s">
        <v>2595</v>
      </c>
      <c r="S400" t="s">
        <v>2546</v>
      </c>
      <c r="T400">
        <v>0</v>
      </c>
      <c r="U400" t="s">
        <v>2555</v>
      </c>
      <c r="V400" t="s">
        <v>2596</v>
      </c>
      <c r="W400" t="s">
        <v>2555</v>
      </c>
      <c r="X400" t="s">
        <v>2596</v>
      </c>
      <c r="Y400" t="str">
        <f t="shared" si="6"/>
        <v>薯一薯二文化传媒（上海）有限公司行吟信息科技(上海)有限公司信息流</v>
      </c>
      <c r="Z400" t="e">
        <f>VLOOKUP(Y:Y,[1]Sheet1!N:N,1,0)</f>
        <v>#N/A</v>
      </c>
    </row>
    <row r="401" spans="1:26" hidden="1" x14ac:dyDescent="0.25">
      <c r="A401">
        <v>20230629</v>
      </c>
      <c r="B401">
        <v>47953348</v>
      </c>
      <c r="C401" t="s">
        <v>2607</v>
      </c>
      <c r="D401">
        <v>2167551</v>
      </c>
      <c r="E401" t="s">
        <v>2550</v>
      </c>
      <c r="F401" s="59">
        <v>38.26</v>
      </c>
      <c r="G401">
        <v>34.83</v>
      </c>
      <c r="H401" t="s">
        <v>2538</v>
      </c>
      <c r="I401" t="s">
        <v>2539</v>
      </c>
      <c r="J401" t="s">
        <v>2332</v>
      </c>
      <c r="K401" t="s">
        <v>2321</v>
      </c>
      <c r="L401" t="s">
        <v>2333</v>
      </c>
      <c r="M401" t="s">
        <v>2552</v>
      </c>
      <c r="N401" t="s">
        <v>2553</v>
      </c>
      <c r="O401" t="s">
        <v>2542</v>
      </c>
      <c r="P401" t="s">
        <v>2543</v>
      </c>
      <c r="Q401" t="s">
        <v>2544</v>
      </c>
      <c r="R401" t="s">
        <v>2554</v>
      </c>
      <c r="S401" t="s">
        <v>2546</v>
      </c>
      <c r="T401">
        <v>0</v>
      </c>
      <c r="U401" t="s">
        <v>2555</v>
      </c>
      <c r="V401" t="s">
        <v>2556</v>
      </c>
      <c r="W401" t="s">
        <v>2555</v>
      </c>
      <c r="X401" t="s">
        <v>2556</v>
      </c>
      <c r="Y401" t="str">
        <f t="shared" si="6"/>
        <v>北京爱奇艺科技有限公司-百度北京爱奇艺科技有限公司信息流</v>
      </c>
      <c r="Z401" t="e">
        <f>VLOOKUP(Y:Y,[1]Sheet1!N:N,1,0)</f>
        <v>#N/A</v>
      </c>
    </row>
    <row r="402" spans="1:26" hidden="1" x14ac:dyDescent="0.25">
      <c r="A402">
        <v>20230629</v>
      </c>
      <c r="B402">
        <v>48413556</v>
      </c>
      <c r="C402" t="s">
        <v>2638</v>
      </c>
      <c r="D402">
        <v>2118167</v>
      </c>
      <c r="E402" t="s">
        <v>2592</v>
      </c>
      <c r="F402" s="59">
        <v>0.02</v>
      </c>
      <c r="G402">
        <v>0</v>
      </c>
      <c r="H402" t="s">
        <v>2538</v>
      </c>
      <c r="I402" t="s">
        <v>2551</v>
      </c>
      <c r="J402" t="s">
        <v>554</v>
      </c>
      <c r="K402" t="s">
        <v>2321</v>
      </c>
      <c r="L402" t="s">
        <v>2370</v>
      </c>
      <c r="M402" t="s">
        <v>2593</v>
      </c>
      <c r="N402" t="s">
        <v>2594</v>
      </c>
      <c r="O402" t="s">
        <v>2542</v>
      </c>
      <c r="P402" t="s">
        <v>2543</v>
      </c>
      <c r="Q402" t="s">
        <v>2544</v>
      </c>
      <c r="R402" t="s">
        <v>2595</v>
      </c>
      <c r="S402" t="s">
        <v>2546</v>
      </c>
      <c r="T402">
        <v>0</v>
      </c>
      <c r="U402" t="s">
        <v>2555</v>
      </c>
      <c r="V402" t="s">
        <v>2596</v>
      </c>
      <c r="W402" t="s">
        <v>2555</v>
      </c>
      <c r="X402" t="s">
        <v>2596</v>
      </c>
      <c r="Y402" t="str">
        <f t="shared" si="6"/>
        <v>薯一薯二文化传媒（上海）有限公司行吟信息科技(上海)有限公司信息流</v>
      </c>
      <c r="Z402" t="e">
        <f>VLOOKUP(Y:Y,[1]Sheet1!N:N,1,0)</f>
        <v>#N/A</v>
      </c>
    </row>
    <row r="403" spans="1:26" hidden="1" x14ac:dyDescent="0.25">
      <c r="A403">
        <v>20230629</v>
      </c>
      <c r="B403">
        <v>48413890</v>
      </c>
      <c r="C403" t="s">
        <v>2763</v>
      </c>
      <c r="D403">
        <v>2118167</v>
      </c>
      <c r="E403" t="s">
        <v>2592</v>
      </c>
      <c r="F403" s="59">
        <v>45.08</v>
      </c>
      <c r="G403">
        <v>0</v>
      </c>
      <c r="H403" t="s">
        <v>2538</v>
      </c>
      <c r="I403" t="s">
        <v>2551</v>
      </c>
      <c r="J403" t="s">
        <v>554</v>
      </c>
      <c r="K403" t="s">
        <v>2321</v>
      </c>
      <c r="L403" t="s">
        <v>2370</v>
      </c>
      <c r="M403" t="s">
        <v>2593</v>
      </c>
      <c r="N403" t="s">
        <v>2594</v>
      </c>
      <c r="O403" t="s">
        <v>2542</v>
      </c>
      <c r="P403" t="s">
        <v>2543</v>
      </c>
      <c r="Q403" t="s">
        <v>2544</v>
      </c>
      <c r="R403" t="s">
        <v>2595</v>
      </c>
      <c r="S403" t="s">
        <v>2546</v>
      </c>
      <c r="T403">
        <v>0</v>
      </c>
      <c r="U403" t="s">
        <v>2555</v>
      </c>
      <c r="V403" t="s">
        <v>2596</v>
      </c>
      <c r="W403" t="s">
        <v>2555</v>
      </c>
      <c r="X403" t="s">
        <v>2596</v>
      </c>
      <c r="Y403" t="str">
        <f t="shared" si="6"/>
        <v>薯一薯二文化传媒（上海）有限公司行吟信息科技(上海)有限公司信息流</v>
      </c>
      <c r="Z403" t="e">
        <f>VLOOKUP(Y:Y,[1]Sheet1!N:N,1,0)</f>
        <v>#N/A</v>
      </c>
    </row>
    <row r="404" spans="1:26" hidden="1" x14ac:dyDescent="0.25">
      <c r="A404">
        <v>20230629</v>
      </c>
      <c r="B404">
        <v>23293206</v>
      </c>
      <c r="C404" t="s">
        <v>2696</v>
      </c>
      <c r="D404">
        <v>2147805</v>
      </c>
      <c r="E404" t="s">
        <v>2697</v>
      </c>
      <c r="F404" s="59">
        <v>7503.49</v>
      </c>
      <c r="G404">
        <v>6699.32</v>
      </c>
      <c r="H404" t="s">
        <v>2559</v>
      </c>
      <c r="I404" t="s">
        <v>2560</v>
      </c>
      <c r="J404" t="s">
        <v>2347</v>
      </c>
      <c r="K404" t="s">
        <v>711</v>
      </c>
      <c r="L404" t="s">
        <v>2346</v>
      </c>
      <c r="M404" t="s">
        <v>2698</v>
      </c>
      <c r="N404" t="s">
        <v>2699</v>
      </c>
      <c r="O404" t="s">
        <v>2542</v>
      </c>
      <c r="P404" t="s">
        <v>2543</v>
      </c>
      <c r="Q404" t="s">
        <v>2544</v>
      </c>
      <c r="R404" t="s">
        <v>2700</v>
      </c>
      <c r="S404" t="s">
        <v>2546</v>
      </c>
      <c r="T404">
        <v>190471.76300000001</v>
      </c>
      <c r="U404" t="s">
        <v>2555</v>
      </c>
      <c r="V404" t="s">
        <v>2596</v>
      </c>
      <c r="W404" t="s">
        <v>2555</v>
      </c>
      <c r="X404" t="s">
        <v>2556</v>
      </c>
      <c r="Y404" t="str">
        <f t="shared" si="6"/>
        <v>飞狐信息技术（天津）有限公司飞狐信息技术(天津)有限公司CPC</v>
      </c>
      <c r="Z404" t="e">
        <f>VLOOKUP(Y:Y,[1]Sheet1!N:N,1,0)</f>
        <v>#N/A</v>
      </c>
    </row>
    <row r="405" spans="1:26" hidden="1" x14ac:dyDescent="0.25">
      <c r="A405">
        <v>20230629</v>
      </c>
      <c r="B405">
        <v>41250557</v>
      </c>
      <c r="C405" t="s">
        <v>2771</v>
      </c>
      <c r="D405">
        <v>2130054</v>
      </c>
      <c r="E405" t="s">
        <v>2558</v>
      </c>
      <c r="F405" s="59">
        <v>3900.14</v>
      </c>
      <c r="G405">
        <v>3157.95</v>
      </c>
      <c r="H405" t="s">
        <v>2559</v>
      </c>
      <c r="I405" t="s">
        <v>2560</v>
      </c>
      <c r="J405" t="s">
        <v>2350</v>
      </c>
      <c r="K405" t="s">
        <v>711</v>
      </c>
      <c r="L405" t="s">
        <v>2350</v>
      </c>
      <c r="M405" t="s">
        <v>2561</v>
      </c>
      <c r="N405" t="s">
        <v>2562</v>
      </c>
      <c r="O405" t="s">
        <v>2542</v>
      </c>
      <c r="P405" t="s">
        <v>2543</v>
      </c>
      <c r="Q405" t="s">
        <v>2544</v>
      </c>
      <c r="R405" t="s">
        <v>2563</v>
      </c>
      <c r="S405" t="s">
        <v>2546</v>
      </c>
      <c r="T405">
        <v>7487.2619999999997</v>
      </c>
      <c r="U405" t="s">
        <v>1891</v>
      </c>
      <c r="V405" t="s">
        <v>2564</v>
      </c>
      <c r="W405" t="s">
        <v>1891</v>
      </c>
      <c r="X405" t="s">
        <v>2564</v>
      </c>
      <c r="Y405" t="str">
        <f t="shared" si="6"/>
        <v>深圳尚米网络技术有限公司深圳尚米网络技术有限公司CPC</v>
      </c>
      <c r="Z405" t="e">
        <f>VLOOKUP(Y:Y,[1]Sheet1!N:N,1,0)</f>
        <v>#N/A</v>
      </c>
    </row>
    <row r="406" spans="1:26" hidden="1" x14ac:dyDescent="0.25">
      <c r="A406">
        <v>20230629</v>
      </c>
      <c r="B406">
        <v>47184422</v>
      </c>
      <c r="C406" t="s">
        <v>2748</v>
      </c>
      <c r="D406">
        <v>2171552</v>
      </c>
      <c r="E406" t="s">
        <v>2749</v>
      </c>
      <c r="F406" s="59">
        <v>2112.34</v>
      </c>
      <c r="G406">
        <v>2112.34</v>
      </c>
      <c r="H406" t="s">
        <v>2538</v>
      </c>
      <c r="I406" t="s">
        <v>2551</v>
      </c>
      <c r="J406" t="s">
        <v>2339</v>
      </c>
      <c r="K406" t="s">
        <v>2321</v>
      </c>
      <c r="L406" t="s">
        <v>2338</v>
      </c>
      <c r="M406" t="s">
        <v>2692</v>
      </c>
      <c r="N406" t="s">
        <v>2693</v>
      </c>
      <c r="O406" t="s">
        <v>2542</v>
      </c>
      <c r="P406" t="s">
        <v>2543</v>
      </c>
      <c r="Q406" t="s">
        <v>2544</v>
      </c>
      <c r="R406" t="s">
        <v>2694</v>
      </c>
      <c r="S406" t="s">
        <v>2546</v>
      </c>
      <c r="T406">
        <v>0</v>
      </c>
      <c r="U406" t="s">
        <v>2117</v>
      </c>
      <c r="V406" t="s">
        <v>2695</v>
      </c>
      <c r="W406" t="s">
        <v>2117</v>
      </c>
      <c r="X406" t="s">
        <v>2695</v>
      </c>
      <c r="Y406" t="str">
        <f t="shared" si="6"/>
        <v>北京三快在线科技有限公司及其关联公司北京三快科技有限公司信息流</v>
      </c>
      <c r="Z406" t="e">
        <f>VLOOKUP(Y:Y,[1]Sheet1!N:N,1,0)</f>
        <v>#N/A</v>
      </c>
    </row>
    <row r="407" spans="1:26" hidden="1" x14ac:dyDescent="0.25">
      <c r="A407">
        <v>20230629</v>
      </c>
      <c r="B407">
        <v>47953348</v>
      </c>
      <c r="C407" t="s">
        <v>2607</v>
      </c>
      <c r="D407">
        <v>2189969</v>
      </c>
      <c r="E407" t="s">
        <v>2608</v>
      </c>
      <c r="F407" s="59">
        <v>236.36</v>
      </c>
      <c r="G407">
        <v>168.83</v>
      </c>
      <c r="H407" t="s">
        <v>2538</v>
      </c>
      <c r="I407" t="s">
        <v>2551</v>
      </c>
      <c r="J407" t="s">
        <v>2332</v>
      </c>
      <c r="K407" t="s">
        <v>2321</v>
      </c>
      <c r="L407" t="s">
        <v>2333</v>
      </c>
      <c r="M407" t="s">
        <v>2552</v>
      </c>
      <c r="N407" t="s">
        <v>2553</v>
      </c>
      <c r="O407" t="s">
        <v>2542</v>
      </c>
      <c r="P407" t="s">
        <v>2543</v>
      </c>
      <c r="Q407" t="s">
        <v>2544</v>
      </c>
      <c r="R407" t="s">
        <v>2554</v>
      </c>
      <c r="S407" t="s">
        <v>2546</v>
      </c>
      <c r="T407">
        <v>0</v>
      </c>
      <c r="U407" t="s">
        <v>2555</v>
      </c>
      <c r="V407" t="s">
        <v>2556</v>
      </c>
      <c r="W407" t="s">
        <v>2555</v>
      </c>
      <c r="X407" t="s">
        <v>2556</v>
      </c>
      <c r="Y407" t="str">
        <f t="shared" si="6"/>
        <v>北京爱奇艺科技有限公司-百度北京爱奇艺科技有限公司信息流</v>
      </c>
      <c r="Z407" t="e">
        <f>VLOOKUP(Y:Y,[1]Sheet1!N:N,1,0)</f>
        <v>#N/A</v>
      </c>
    </row>
    <row r="408" spans="1:26" hidden="1" x14ac:dyDescent="0.25">
      <c r="A408">
        <v>20230629</v>
      </c>
      <c r="B408">
        <v>48413857</v>
      </c>
      <c r="C408" t="s">
        <v>2728</v>
      </c>
      <c r="D408">
        <v>2118167</v>
      </c>
      <c r="E408" t="s">
        <v>2592</v>
      </c>
      <c r="F408" s="59">
        <v>6.89</v>
      </c>
      <c r="G408">
        <v>0</v>
      </c>
      <c r="H408" t="s">
        <v>2538</v>
      </c>
      <c r="I408" t="s">
        <v>2551</v>
      </c>
      <c r="J408" t="s">
        <v>554</v>
      </c>
      <c r="K408" t="s">
        <v>2321</v>
      </c>
      <c r="L408" t="s">
        <v>2370</v>
      </c>
      <c r="M408" t="s">
        <v>2593</v>
      </c>
      <c r="N408" t="s">
        <v>2594</v>
      </c>
      <c r="O408" t="s">
        <v>2542</v>
      </c>
      <c r="P408" t="s">
        <v>2543</v>
      </c>
      <c r="Q408" t="s">
        <v>2544</v>
      </c>
      <c r="R408" t="s">
        <v>2595</v>
      </c>
      <c r="S408" t="s">
        <v>2546</v>
      </c>
      <c r="T408">
        <v>0</v>
      </c>
      <c r="U408" t="s">
        <v>2555</v>
      </c>
      <c r="V408" t="s">
        <v>2596</v>
      </c>
      <c r="W408" t="s">
        <v>2555</v>
      </c>
      <c r="X408" t="s">
        <v>2596</v>
      </c>
      <c r="Y408" t="str">
        <f t="shared" si="6"/>
        <v>薯一薯二文化传媒（上海）有限公司行吟信息科技(上海)有限公司信息流</v>
      </c>
      <c r="Z408" t="e">
        <f>VLOOKUP(Y:Y,[1]Sheet1!N:N,1,0)</f>
        <v>#N/A</v>
      </c>
    </row>
    <row r="409" spans="1:26" hidden="1" x14ac:dyDescent="0.25">
      <c r="A409">
        <v>20230629</v>
      </c>
      <c r="B409">
        <v>28450438</v>
      </c>
      <c r="C409" t="s">
        <v>2665</v>
      </c>
      <c r="D409">
        <v>2113477</v>
      </c>
      <c r="E409" t="s">
        <v>2666</v>
      </c>
      <c r="F409" s="59">
        <v>3653.49</v>
      </c>
      <c r="G409">
        <v>0</v>
      </c>
      <c r="H409" t="s">
        <v>2559</v>
      </c>
      <c r="I409" t="s">
        <v>2560</v>
      </c>
      <c r="J409" t="s">
        <v>231</v>
      </c>
      <c r="K409" t="s">
        <v>711</v>
      </c>
      <c r="L409" t="s">
        <v>231</v>
      </c>
      <c r="M409" t="s">
        <v>2667</v>
      </c>
      <c r="N409" t="s">
        <v>2668</v>
      </c>
      <c r="O409" t="s">
        <v>2542</v>
      </c>
      <c r="P409" t="s">
        <v>2543</v>
      </c>
      <c r="Q409" t="s">
        <v>2544</v>
      </c>
      <c r="R409" t="s">
        <v>2669</v>
      </c>
      <c r="S409" t="s">
        <v>2546</v>
      </c>
      <c r="T409">
        <v>0</v>
      </c>
      <c r="U409" t="s">
        <v>2555</v>
      </c>
      <c r="V409" t="s">
        <v>2670</v>
      </c>
      <c r="W409" t="s">
        <v>2555</v>
      </c>
      <c r="X409" t="s">
        <v>2671</v>
      </c>
      <c r="Y409" t="str">
        <f t="shared" si="6"/>
        <v>广州酷狗计算机科技有限公司广州酷狗计算机科技有限公司CPC</v>
      </c>
      <c r="Z409" t="e">
        <f>VLOOKUP(Y:Y,[1]Sheet1!N:N,1,0)</f>
        <v>#N/A</v>
      </c>
    </row>
    <row r="410" spans="1:26" hidden="1" x14ac:dyDescent="0.25">
      <c r="A410">
        <v>20230629</v>
      </c>
      <c r="B410">
        <v>40728885</v>
      </c>
      <c r="C410" t="s">
        <v>2617</v>
      </c>
      <c r="D410">
        <v>2118167</v>
      </c>
      <c r="E410" t="s">
        <v>2592</v>
      </c>
      <c r="F410" s="59">
        <v>1205.77</v>
      </c>
      <c r="G410">
        <v>0</v>
      </c>
      <c r="H410" t="s">
        <v>2538</v>
      </c>
      <c r="I410" t="s">
        <v>2551</v>
      </c>
      <c r="J410" t="s">
        <v>554</v>
      </c>
      <c r="K410" t="s">
        <v>2321</v>
      </c>
      <c r="L410" t="s">
        <v>2370</v>
      </c>
      <c r="M410" t="s">
        <v>2593</v>
      </c>
      <c r="N410" t="s">
        <v>2594</v>
      </c>
      <c r="O410" t="s">
        <v>2542</v>
      </c>
      <c r="P410" t="s">
        <v>2543</v>
      </c>
      <c r="Q410" t="s">
        <v>2544</v>
      </c>
      <c r="R410" t="s">
        <v>2595</v>
      </c>
      <c r="S410" t="s">
        <v>2546</v>
      </c>
      <c r="T410">
        <v>0</v>
      </c>
      <c r="U410" t="s">
        <v>2555</v>
      </c>
      <c r="V410" t="s">
        <v>2596</v>
      </c>
      <c r="W410" t="s">
        <v>2555</v>
      </c>
      <c r="X410" t="s">
        <v>2596</v>
      </c>
      <c r="Y410" t="str">
        <f t="shared" si="6"/>
        <v>薯一薯二文化传媒（上海）有限公司行吟信息科技(上海)有限公司信息流</v>
      </c>
      <c r="Z410" t="e">
        <f>VLOOKUP(Y:Y,[1]Sheet1!N:N,1,0)</f>
        <v>#N/A</v>
      </c>
    </row>
    <row r="411" spans="1:26" hidden="1" x14ac:dyDescent="0.25">
      <c r="A411">
        <v>20230629</v>
      </c>
      <c r="B411">
        <v>31781225</v>
      </c>
      <c r="C411" t="s">
        <v>2779</v>
      </c>
      <c r="D411">
        <v>2115174</v>
      </c>
      <c r="E411" t="s">
        <v>2780</v>
      </c>
      <c r="F411" s="59">
        <v>1430.87</v>
      </c>
      <c r="G411">
        <v>0</v>
      </c>
      <c r="H411" t="s">
        <v>2559</v>
      </c>
      <c r="I411" t="s">
        <v>2560</v>
      </c>
      <c r="J411" t="s">
        <v>2357</v>
      </c>
      <c r="K411" t="s">
        <v>711</v>
      </c>
      <c r="L411" t="s">
        <v>2356</v>
      </c>
      <c r="M411" t="s">
        <v>2781</v>
      </c>
      <c r="N411" t="s">
        <v>2782</v>
      </c>
      <c r="O411" t="s">
        <v>2542</v>
      </c>
      <c r="P411" t="s">
        <v>2543</v>
      </c>
      <c r="Q411" t="s">
        <v>2544</v>
      </c>
      <c r="R411" t="s">
        <v>2783</v>
      </c>
      <c r="S411" t="s">
        <v>2546</v>
      </c>
      <c r="T411">
        <v>0</v>
      </c>
      <c r="U411" t="s">
        <v>2784</v>
      </c>
      <c r="V411" t="s">
        <v>2785</v>
      </c>
      <c r="W411" t="s">
        <v>1891</v>
      </c>
      <c r="X411" t="s">
        <v>2602</v>
      </c>
      <c r="Y411" t="str">
        <f t="shared" si="6"/>
        <v>腾讯云计算(北京)有限责任公司深圳市腾讯计算机系统有限公司CPC</v>
      </c>
      <c r="Z411" t="e">
        <f>VLOOKUP(Y:Y,[1]Sheet1!N:N,1,0)</f>
        <v>#N/A</v>
      </c>
    </row>
    <row r="412" spans="1:26" x14ac:dyDescent="0.25">
      <c r="A412">
        <v>20230629</v>
      </c>
      <c r="B412">
        <v>43094782</v>
      </c>
      <c r="C412" t="s">
        <v>2630</v>
      </c>
      <c r="D412">
        <v>2054669</v>
      </c>
      <c r="E412" t="s">
        <v>2622</v>
      </c>
      <c r="F412" s="59">
        <v>244.72</v>
      </c>
      <c r="G412">
        <v>181.28</v>
      </c>
      <c r="H412" t="s">
        <v>2538</v>
      </c>
      <c r="I412" t="s">
        <v>2539</v>
      </c>
      <c r="J412" t="s">
        <v>2352</v>
      </c>
      <c r="K412" t="s">
        <v>2321</v>
      </c>
      <c r="L412" t="s">
        <v>2351</v>
      </c>
      <c r="M412" t="s">
        <v>2623</v>
      </c>
      <c r="N412" t="s">
        <v>2624</v>
      </c>
      <c r="O412" t="s">
        <v>2542</v>
      </c>
      <c r="P412" t="s">
        <v>2543</v>
      </c>
      <c r="Q412" t="s">
        <v>2544</v>
      </c>
      <c r="R412" t="s">
        <v>2625</v>
      </c>
      <c r="S412" t="s">
        <v>2546</v>
      </c>
      <c r="T412">
        <v>0</v>
      </c>
      <c r="U412" t="s">
        <v>838</v>
      </c>
      <c r="V412" t="s">
        <v>2548</v>
      </c>
      <c r="W412" t="s">
        <v>838</v>
      </c>
      <c r="X412" t="s">
        <v>2548</v>
      </c>
      <c r="Y412" t="str">
        <f t="shared" si="6"/>
        <v>深圳市小赢普惠科技有限责任公司深圳市赢众通金融信息服务有限责任公司信息流</v>
      </c>
      <c r="Z412" t="e">
        <f>VLOOKUP(Y:Y,[1]Sheet1!N:N,1,0)</f>
        <v>#N/A</v>
      </c>
    </row>
    <row r="413" spans="1:26" hidden="1" x14ac:dyDescent="0.25">
      <c r="A413">
        <v>20230629</v>
      </c>
      <c r="B413">
        <v>47327963</v>
      </c>
      <c r="C413" t="s">
        <v>2678</v>
      </c>
      <c r="D413">
        <v>2185183</v>
      </c>
      <c r="E413" t="s">
        <v>2574</v>
      </c>
      <c r="F413" s="59">
        <v>142.58000000000001</v>
      </c>
      <c r="G413">
        <v>108.02</v>
      </c>
      <c r="H413" t="s">
        <v>2538</v>
      </c>
      <c r="I413" t="s">
        <v>2539</v>
      </c>
      <c r="J413" t="s">
        <v>2575</v>
      </c>
      <c r="K413" t="s">
        <v>2321</v>
      </c>
      <c r="L413" t="s">
        <v>2344</v>
      </c>
      <c r="M413" t="s">
        <v>2576</v>
      </c>
      <c r="O413" t="s">
        <v>2542</v>
      </c>
      <c r="P413" t="s">
        <v>2543</v>
      </c>
      <c r="Q413" t="s">
        <v>2544</v>
      </c>
      <c r="R413" t="s">
        <v>2577</v>
      </c>
      <c r="S413" t="s">
        <v>2546</v>
      </c>
      <c r="T413">
        <v>0</v>
      </c>
      <c r="U413" t="s">
        <v>838</v>
      </c>
      <c r="V413" t="s">
        <v>2578</v>
      </c>
      <c r="W413" t="s">
        <v>838</v>
      </c>
      <c r="X413" t="s">
        <v>2578</v>
      </c>
      <c r="Y413" t="str">
        <f t="shared" si="6"/>
        <v>北京微财科技有限公司-数媒重庆市黑卡小额贷款有限公司信息流</v>
      </c>
      <c r="Z413" t="e">
        <f>VLOOKUP(Y:Y,[1]Sheet1!N:N,1,0)</f>
        <v>#N/A</v>
      </c>
    </row>
    <row r="414" spans="1:26" hidden="1" x14ac:dyDescent="0.25">
      <c r="A414">
        <v>20230629</v>
      </c>
      <c r="B414">
        <v>47798436</v>
      </c>
      <c r="C414" t="s">
        <v>2632</v>
      </c>
      <c r="D414">
        <v>2169384</v>
      </c>
      <c r="E414" t="s">
        <v>2633</v>
      </c>
      <c r="F414" s="59">
        <v>26759.15</v>
      </c>
      <c r="G414">
        <v>19821.599999999999</v>
      </c>
      <c r="H414" t="s">
        <v>2538</v>
      </c>
      <c r="I414" t="s">
        <v>2551</v>
      </c>
      <c r="J414" t="s">
        <v>296</v>
      </c>
      <c r="K414" t="s">
        <v>2321</v>
      </c>
      <c r="L414" t="s">
        <v>2334</v>
      </c>
      <c r="M414" t="s">
        <v>2634</v>
      </c>
      <c r="N414" t="s">
        <v>2635</v>
      </c>
      <c r="O414" t="s">
        <v>2542</v>
      </c>
      <c r="P414" t="s">
        <v>2543</v>
      </c>
      <c r="Q414" t="s">
        <v>2544</v>
      </c>
      <c r="R414" t="s">
        <v>2636</v>
      </c>
      <c r="S414" t="s">
        <v>2546</v>
      </c>
      <c r="T414">
        <v>0</v>
      </c>
      <c r="U414" t="s">
        <v>2584</v>
      </c>
      <c r="V414" t="s">
        <v>2637</v>
      </c>
      <c r="W414" t="s">
        <v>2584</v>
      </c>
      <c r="X414" t="s">
        <v>2637</v>
      </c>
      <c r="Y414" t="str">
        <f t="shared" si="6"/>
        <v>湖北车智汇传媒有限公司北京车之家信息技术有限公司信息流</v>
      </c>
      <c r="Z414" t="e">
        <f>VLOOKUP(Y:Y,[1]Sheet1!N:N,1,0)</f>
        <v>#N/A</v>
      </c>
    </row>
    <row r="415" spans="1:26" hidden="1" x14ac:dyDescent="0.25">
      <c r="A415">
        <v>20230629</v>
      </c>
      <c r="B415">
        <v>47953348</v>
      </c>
      <c r="C415" t="s">
        <v>2607</v>
      </c>
      <c r="D415">
        <v>2167551</v>
      </c>
      <c r="E415" t="s">
        <v>2550</v>
      </c>
      <c r="F415" s="59">
        <v>226.43</v>
      </c>
      <c r="G415">
        <v>169.83</v>
      </c>
      <c r="H415" t="s">
        <v>2538</v>
      </c>
      <c r="I415" t="s">
        <v>2551</v>
      </c>
      <c r="J415" t="s">
        <v>2332</v>
      </c>
      <c r="K415" t="s">
        <v>2321</v>
      </c>
      <c r="L415" t="s">
        <v>2333</v>
      </c>
      <c r="M415" t="s">
        <v>2552</v>
      </c>
      <c r="N415" t="s">
        <v>2553</v>
      </c>
      <c r="O415" t="s">
        <v>2542</v>
      </c>
      <c r="P415" t="s">
        <v>2543</v>
      </c>
      <c r="Q415" t="s">
        <v>2544</v>
      </c>
      <c r="R415" t="s">
        <v>2554</v>
      </c>
      <c r="S415" t="s">
        <v>2546</v>
      </c>
      <c r="T415">
        <v>0</v>
      </c>
      <c r="U415" t="s">
        <v>2555</v>
      </c>
      <c r="V415" t="s">
        <v>2556</v>
      </c>
      <c r="W415" t="s">
        <v>2555</v>
      </c>
      <c r="X415" t="s">
        <v>2556</v>
      </c>
      <c r="Y415" t="str">
        <f t="shared" si="6"/>
        <v>北京爱奇艺科技有限公司-百度北京爱奇艺科技有限公司信息流</v>
      </c>
      <c r="Z415" t="e">
        <f>VLOOKUP(Y:Y,[1]Sheet1!N:N,1,0)</f>
        <v>#N/A</v>
      </c>
    </row>
    <row r="416" spans="1:26" hidden="1" x14ac:dyDescent="0.25">
      <c r="A416">
        <v>20230629</v>
      </c>
      <c r="B416">
        <v>48413698</v>
      </c>
      <c r="C416" t="s">
        <v>2786</v>
      </c>
      <c r="D416">
        <v>2118167</v>
      </c>
      <c r="E416" t="s">
        <v>2592</v>
      </c>
      <c r="F416" s="59">
        <v>0.55000000000000004</v>
      </c>
      <c r="G416">
        <v>0</v>
      </c>
      <c r="H416" t="s">
        <v>2538</v>
      </c>
      <c r="I416" t="s">
        <v>2539</v>
      </c>
      <c r="J416" t="s">
        <v>554</v>
      </c>
      <c r="K416" t="s">
        <v>2321</v>
      </c>
      <c r="L416" t="s">
        <v>2370</v>
      </c>
      <c r="M416" t="s">
        <v>2593</v>
      </c>
      <c r="N416" t="s">
        <v>2594</v>
      </c>
      <c r="O416" t="s">
        <v>2542</v>
      </c>
      <c r="P416" t="s">
        <v>2543</v>
      </c>
      <c r="Q416" t="s">
        <v>2544</v>
      </c>
      <c r="R416" t="s">
        <v>2595</v>
      </c>
      <c r="S416" t="s">
        <v>2546</v>
      </c>
      <c r="T416">
        <v>0</v>
      </c>
      <c r="U416" t="s">
        <v>2555</v>
      </c>
      <c r="V416" t="s">
        <v>2596</v>
      </c>
      <c r="W416" t="s">
        <v>2555</v>
      </c>
      <c r="X416" t="s">
        <v>2596</v>
      </c>
      <c r="Y416" t="str">
        <f t="shared" si="6"/>
        <v>薯一薯二文化传媒（上海）有限公司行吟信息科技(上海)有限公司信息流</v>
      </c>
      <c r="Z416" t="e">
        <f>VLOOKUP(Y:Y,[1]Sheet1!N:N,1,0)</f>
        <v>#N/A</v>
      </c>
    </row>
    <row r="417" spans="1:26" hidden="1" x14ac:dyDescent="0.25">
      <c r="A417">
        <v>20230629</v>
      </c>
      <c r="B417">
        <v>48770435</v>
      </c>
      <c r="C417" t="s">
        <v>2770</v>
      </c>
      <c r="D417">
        <v>2169384</v>
      </c>
      <c r="E417" t="s">
        <v>2633</v>
      </c>
      <c r="F417" s="59">
        <v>10593.16</v>
      </c>
      <c r="G417">
        <v>7846.78</v>
      </c>
      <c r="H417" t="s">
        <v>2538</v>
      </c>
      <c r="I417" t="s">
        <v>2551</v>
      </c>
      <c r="J417" t="s">
        <v>296</v>
      </c>
      <c r="K417" t="s">
        <v>2321</v>
      </c>
      <c r="L417" t="s">
        <v>2334</v>
      </c>
      <c r="M417" t="s">
        <v>2634</v>
      </c>
      <c r="N417" t="s">
        <v>2635</v>
      </c>
      <c r="O417" t="s">
        <v>2542</v>
      </c>
      <c r="P417" t="s">
        <v>2543</v>
      </c>
      <c r="Q417" t="s">
        <v>2544</v>
      </c>
      <c r="R417" t="s">
        <v>2636</v>
      </c>
      <c r="S417" t="s">
        <v>2546</v>
      </c>
      <c r="T417">
        <v>0</v>
      </c>
      <c r="U417" t="s">
        <v>2584</v>
      </c>
      <c r="V417" t="s">
        <v>2637</v>
      </c>
      <c r="W417" t="s">
        <v>2584</v>
      </c>
      <c r="X417" t="s">
        <v>2637</v>
      </c>
      <c r="Y417" t="str">
        <f t="shared" si="6"/>
        <v>湖北车智汇传媒有限公司北京车之家信息技术有限公司信息流</v>
      </c>
      <c r="Z417" t="e">
        <f>VLOOKUP(Y:Y,[1]Sheet1!N:N,1,0)</f>
        <v>#N/A</v>
      </c>
    </row>
    <row r="418" spans="1:26" hidden="1" x14ac:dyDescent="0.25">
      <c r="A418">
        <v>20230629</v>
      </c>
      <c r="B418">
        <v>41250541</v>
      </c>
      <c r="C418" t="s">
        <v>2719</v>
      </c>
      <c r="D418">
        <v>2130054</v>
      </c>
      <c r="E418" t="s">
        <v>2558</v>
      </c>
      <c r="F418" s="59">
        <v>4500.57</v>
      </c>
      <c r="G418">
        <v>3644.1</v>
      </c>
      <c r="H418" t="s">
        <v>2559</v>
      </c>
      <c r="I418" t="s">
        <v>2560</v>
      </c>
      <c r="J418" t="s">
        <v>2350</v>
      </c>
      <c r="K418" t="s">
        <v>711</v>
      </c>
      <c r="L418" t="s">
        <v>2350</v>
      </c>
      <c r="M418" t="s">
        <v>2561</v>
      </c>
      <c r="N418" t="s">
        <v>2562</v>
      </c>
      <c r="O418" t="s">
        <v>2542</v>
      </c>
      <c r="P418" t="s">
        <v>2543</v>
      </c>
      <c r="Q418" t="s">
        <v>2544</v>
      </c>
      <c r="R418" t="s">
        <v>2563</v>
      </c>
      <c r="S418" t="s">
        <v>2546</v>
      </c>
      <c r="T418">
        <v>1170.6320000000001</v>
      </c>
      <c r="U418" t="s">
        <v>1891</v>
      </c>
      <c r="V418" t="s">
        <v>2564</v>
      </c>
      <c r="W418" t="s">
        <v>1891</v>
      </c>
      <c r="X418" t="s">
        <v>2564</v>
      </c>
      <c r="Y418" t="str">
        <f t="shared" si="6"/>
        <v>深圳尚米网络技术有限公司深圳尚米网络技术有限公司CPC</v>
      </c>
      <c r="Z418" t="e">
        <f>VLOOKUP(Y:Y,[1]Sheet1!N:N,1,0)</f>
        <v>#N/A</v>
      </c>
    </row>
    <row r="419" spans="1:26" hidden="1" x14ac:dyDescent="0.25">
      <c r="A419">
        <v>20230629</v>
      </c>
      <c r="B419">
        <v>47327991</v>
      </c>
      <c r="C419" t="s">
        <v>2766</v>
      </c>
      <c r="D419">
        <v>2185183</v>
      </c>
      <c r="E419" t="s">
        <v>2574</v>
      </c>
      <c r="F419" s="59">
        <v>887.97</v>
      </c>
      <c r="G419">
        <v>672.71</v>
      </c>
      <c r="H419" t="s">
        <v>2538</v>
      </c>
      <c r="I419" t="s">
        <v>2551</v>
      </c>
      <c r="J419" t="s">
        <v>2575</v>
      </c>
      <c r="K419" t="s">
        <v>2321</v>
      </c>
      <c r="L419" t="s">
        <v>2344</v>
      </c>
      <c r="M419" t="s">
        <v>2576</v>
      </c>
      <c r="O419" t="s">
        <v>2542</v>
      </c>
      <c r="P419" t="s">
        <v>2543</v>
      </c>
      <c r="Q419" t="s">
        <v>2544</v>
      </c>
      <c r="R419" t="s">
        <v>2577</v>
      </c>
      <c r="S419" t="s">
        <v>2546</v>
      </c>
      <c r="T419">
        <v>0</v>
      </c>
      <c r="U419" t="s">
        <v>838</v>
      </c>
      <c r="V419" t="s">
        <v>2578</v>
      </c>
      <c r="W419" t="s">
        <v>838</v>
      </c>
      <c r="X419" t="s">
        <v>2578</v>
      </c>
      <c r="Y419" t="str">
        <f t="shared" si="6"/>
        <v>北京微财科技有限公司-数媒重庆市黑卡小额贷款有限公司信息流</v>
      </c>
      <c r="Z419" t="e">
        <f>VLOOKUP(Y:Y,[1]Sheet1!N:N,1,0)</f>
        <v>#N/A</v>
      </c>
    </row>
    <row r="420" spans="1:26" hidden="1" x14ac:dyDescent="0.25">
      <c r="A420">
        <v>20230629</v>
      </c>
      <c r="B420">
        <v>48413688</v>
      </c>
      <c r="C420" t="s">
        <v>2760</v>
      </c>
      <c r="D420">
        <v>2118167</v>
      </c>
      <c r="E420" t="s">
        <v>2592</v>
      </c>
      <c r="F420" s="59">
        <v>2.75</v>
      </c>
      <c r="G420">
        <v>0</v>
      </c>
      <c r="H420" t="s">
        <v>2538</v>
      </c>
      <c r="I420" t="s">
        <v>2551</v>
      </c>
      <c r="J420" t="s">
        <v>554</v>
      </c>
      <c r="K420" t="s">
        <v>2321</v>
      </c>
      <c r="L420" t="s">
        <v>2370</v>
      </c>
      <c r="M420" t="s">
        <v>2593</v>
      </c>
      <c r="N420" t="s">
        <v>2594</v>
      </c>
      <c r="O420" t="s">
        <v>2542</v>
      </c>
      <c r="P420" t="s">
        <v>2543</v>
      </c>
      <c r="Q420" t="s">
        <v>2544</v>
      </c>
      <c r="R420" t="s">
        <v>2595</v>
      </c>
      <c r="S420" t="s">
        <v>2546</v>
      </c>
      <c r="T420">
        <v>0</v>
      </c>
      <c r="U420" t="s">
        <v>2555</v>
      </c>
      <c r="V420" t="s">
        <v>2596</v>
      </c>
      <c r="W420" t="s">
        <v>2555</v>
      </c>
      <c r="X420" t="s">
        <v>2596</v>
      </c>
      <c r="Y420" t="str">
        <f t="shared" si="6"/>
        <v>薯一薯二文化传媒（上海）有限公司行吟信息科技(上海)有限公司信息流</v>
      </c>
      <c r="Z420" t="e">
        <f>VLOOKUP(Y:Y,[1]Sheet1!N:N,1,0)</f>
        <v>#N/A</v>
      </c>
    </row>
    <row r="421" spans="1:26" hidden="1" x14ac:dyDescent="0.25">
      <c r="A421">
        <v>20230629</v>
      </c>
      <c r="B421">
        <v>47327914</v>
      </c>
      <c r="C421" t="s">
        <v>2720</v>
      </c>
      <c r="D421">
        <v>2185183</v>
      </c>
      <c r="E421" t="s">
        <v>2574</v>
      </c>
      <c r="F421" s="59">
        <v>615.69000000000005</v>
      </c>
      <c r="G421">
        <v>466.43</v>
      </c>
      <c r="H421" t="s">
        <v>2538</v>
      </c>
      <c r="I421" t="s">
        <v>2551</v>
      </c>
      <c r="J421" t="s">
        <v>2575</v>
      </c>
      <c r="K421" t="s">
        <v>2321</v>
      </c>
      <c r="L421" t="s">
        <v>2344</v>
      </c>
      <c r="M421" t="s">
        <v>2576</v>
      </c>
      <c r="O421" t="s">
        <v>2542</v>
      </c>
      <c r="P421" t="s">
        <v>2543</v>
      </c>
      <c r="Q421" t="s">
        <v>2544</v>
      </c>
      <c r="R421" t="s">
        <v>2577</v>
      </c>
      <c r="S421" t="s">
        <v>2546</v>
      </c>
      <c r="T421">
        <v>0</v>
      </c>
      <c r="U421" t="s">
        <v>838</v>
      </c>
      <c r="V421" t="s">
        <v>2578</v>
      </c>
      <c r="W421" t="s">
        <v>838</v>
      </c>
      <c r="X421" t="s">
        <v>2578</v>
      </c>
      <c r="Y421" t="str">
        <f t="shared" si="6"/>
        <v>北京微财科技有限公司-数媒重庆市黑卡小额贷款有限公司信息流</v>
      </c>
      <c r="Z421" t="e">
        <f>VLOOKUP(Y:Y,[1]Sheet1!N:N,1,0)</f>
        <v>#N/A</v>
      </c>
    </row>
    <row r="422" spans="1:26" hidden="1" x14ac:dyDescent="0.25">
      <c r="A422">
        <v>20230629</v>
      </c>
      <c r="B422">
        <v>45166632</v>
      </c>
      <c r="C422" t="s">
        <v>2803</v>
      </c>
      <c r="D422">
        <v>2118167</v>
      </c>
      <c r="E422" t="s">
        <v>2592</v>
      </c>
      <c r="F422" s="59">
        <v>3852.57</v>
      </c>
      <c r="G422">
        <v>0</v>
      </c>
      <c r="H422" t="s">
        <v>2538</v>
      </c>
      <c r="I422" t="s">
        <v>2539</v>
      </c>
      <c r="J422" t="s">
        <v>554</v>
      </c>
      <c r="K422" t="s">
        <v>2321</v>
      </c>
      <c r="L422" t="s">
        <v>2370</v>
      </c>
      <c r="M422" t="s">
        <v>2593</v>
      </c>
      <c r="N422" t="s">
        <v>2594</v>
      </c>
      <c r="O422" t="s">
        <v>2542</v>
      </c>
      <c r="P422" t="s">
        <v>2543</v>
      </c>
      <c r="Q422" t="s">
        <v>2544</v>
      </c>
      <c r="R422" t="s">
        <v>2595</v>
      </c>
      <c r="S422" t="s">
        <v>2546</v>
      </c>
      <c r="T422">
        <v>0</v>
      </c>
      <c r="U422" t="s">
        <v>2555</v>
      </c>
      <c r="V422" t="s">
        <v>2596</v>
      </c>
      <c r="W422" t="s">
        <v>2555</v>
      </c>
      <c r="X422" t="s">
        <v>2596</v>
      </c>
      <c r="Y422" t="str">
        <f t="shared" si="6"/>
        <v>薯一薯二文化传媒（上海）有限公司行吟信息科技(上海)有限公司信息流</v>
      </c>
      <c r="Z422" t="e">
        <f>VLOOKUP(Y:Y,[1]Sheet1!N:N,1,0)</f>
        <v>#N/A</v>
      </c>
    </row>
    <row r="423" spans="1:26" x14ac:dyDescent="0.25">
      <c r="A423">
        <v>20230629</v>
      </c>
      <c r="B423">
        <v>45336908</v>
      </c>
      <c r="C423" t="s">
        <v>2621</v>
      </c>
      <c r="D423">
        <v>2054669</v>
      </c>
      <c r="E423" t="s">
        <v>2622</v>
      </c>
      <c r="F423" s="59">
        <v>571.01</v>
      </c>
      <c r="G423">
        <v>422.97</v>
      </c>
      <c r="H423" t="s">
        <v>2538</v>
      </c>
      <c r="I423" t="s">
        <v>2539</v>
      </c>
      <c r="J423" t="s">
        <v>2352</v>
      </c>
      <c r="K423" t="s">
        <v>2321</v>
      </c>
      <c r="L423" t="s">
        <v>2351</v>
      </c>
      <c r="M423" t="s">
        <v>2623</v>
      </c>
      <c r="N423" t="s">
        <v>2624</v>
      </c>
      <c r="O423" t="s">
        <v>2542</v>
      </c>
      <c r="P423" t="s">
        <v>2543</v>
      </c>
      <c r="Q423" t="s">
        <v>2544</v>
      </c>
      <c r="R423" t="s">
        <v>2625</v>
      </c>
      <c r="S423" t="s">
        <v>2546</v>
      </c>
      <c r="T423">
        <v>0</v>
      </c>
      <c r="U423" t="s">
        <v>838</v>
      </c>
      <c r="V423" t="s">
        <v>2548</v>
      </c>
      <c r="W423" t="s">
        <v>838</v>
      </c>
      <c r="X423" t="s">
        <v>2548</v>
      </c>
      <c r="Y423" t="str">
        <f t="shared" si="6"/>
        <v>深圳市小赢普惠科技有限责任公司深圳市赢众通金融信息服务有限责任公司信息流</v>
      </c>
      <c r="Z423" t="e">
        <f>VLOOKUP(Y:Y,[1]Sheet1!N:N,1,0)</f>
        <v>#N/A</v>
      </c>
    </row>
    <row r="424" spans="1:26" hidden="1" x14ac:dyDescent="0.25">
      <c r="A424">
        <v>20230629</v>
      </c>
      <c r="B424">
        <v>47580629</v>
      </c>
      <c r="C424" t="s">
        <v>2773</v>
      </c>
      <c r="D424">
        <v>2171220</v>
      </c>
      <c r="E424" t="s">
        <v>2774</v>
      </c>
      <c r="F424" s="59">
        <v>6257.21</v>
      </c>
      <c r="G424">
        <v>5536.82</v>
      </c>
      <c r="H424" t="s">
        <v>2559</v>
      </c>
      <c r="I424" t="s">
        <v>2560</v>
      </c>
      <c r="J424" t="s">
        <v>2322</v>
      </c>
      <c r="K424" t="s">
        <v>711</v>
      </c>
      <c r="L424" t="s">
        <v>2323</v>
      </c>
      <c r="M424" t="s">
        <v>2685</v>
      </c>
      <c r="N424" t="s">
        <v>2686</v>
      </c>
      <c r="O424" t="s">
        <v>2542</v>
      </c>
      <c r="P424" t="s">
        <v>2543</v>
      </c>
      <c r="Q424" t="s">
        <v>2544</v>
      </c>
      <c r="R424" t="s">
        <v>2687</v>
      </c>
      <c r="S424" t="s">
        <v>2546</v>
      </c>
      <c r="T424">
        <v>91060.972999999998</v>
      </c>
      <c r="U424" t="s">
        <v>2555</v>
      </c>
      <c r="V424" t="s">
        <v>2556</v>
      </c>
      <c r="W424" t="s">
        <v>2555</v>
      </c>
      <c r="X424" t="s">
        <v>2671</v>
      </c>
      <c r="Y424" t="str">
        <f t="shared" si="6"/>
        <v>广州虎牙信息科技有限公司-百度广州虎牙信息科技有限公司CPC</v>
      </c>
      <c r="Z424" t="e">
        <f>VLOOKUP(Y:Y,[1]Sheet1!N:N,1,0)</f>
        <v>#N/A</v>
      </c>
    </row>
    <row r="425" spans="1:26" hidden="1" x14ac:dyDescent="0.25">
      <c r="A425">
        <v>20230629</v>
      </c>
      <c r="B425">
        <v>31849475</v>
      </c>
      <c r="C425" t="s">
        <v>2604</v>
      </c>
      <c r="D425">
        <v>2158492</v>
      </c>
      <c r="E425" t="s">
        <v>2580</v>
      </c>
      <c r="F425" s="59">
        <v>3700.47</v>
      </c>
      <c r="G425">
        <v>3109.42</v>
      </c>
      <c r="H425" t="s">
        <v>2559</v>
      </c>
      <c r="I425" t="s">
        <v>2560</v>
      </c>
      <c r="J425" t="s">
        <v>2330</v>
      </c>
      <c r="K425" t="s">
        <v>711</v>
      </c>
      <c r="L425" t="s">
        <v>2329</v>
      </c>
      <c r="M425" t="s">
        <v>2581</v>
      </c>
      <c r="N425" t="s">
        <v>2582</v>
      </c>
      <c r="O425" t="s">
        <v>2542</v>
      </c>
      <c r="P425" t="s">
        <v>2543</v>
      </c>
      <c r="Q425" t="s">
        <v>2544</v>
      </c>
      <c r="R425" t="s">
        <v>2583</v>
      </c>
      <c r="S425" t="s">
        <v>2546</v>
      </c>
      <c r="T425">
        <v>37367.47</v>
      </c>
      <c r="U425" t="s">
        <v>2584</v>
      </c>
      <c r="V425" t="s">
        <v>2585</v>
      </c>
      <c r="W425" t="s">
        <v>2584</v>
      </c>
      <c r="X425" t="s">
        <v>2585</v>
      </c>
      <c r="Y425" t="str">
        <f t="shared" si="6"/>
        <v>成都哈拜网络科技有限公司-数字媒体事业部上海哈啰普惠科技有限公司CPC</v>
      </c>
      <c r="Z425" t="e">
        <f>VLOOKUP(Y:Y,[1]Sheet1!N:N,1,0)</f>
        <v>#N/A</v>
      </c>
    </row>
    <row r="426" spans="1:26" x14ac:dyDescent="0.25">
      <c r="A426">
        <v>20230629</v>
      </c>
      <c r="B426">
        <v>43094813</v>
      </c>
      <c r="C426" t="s">
        <v>2677</v>
      </c>
      <c r="D426">
        <v>2054669</v>
      </c>
      <c r="E426" t="s">
        <v>2622</v>
      </c>
      <c r="F426" s="59">
        <v>87.58</v>
      </c>
      <c r="G426">
        <v>64.87</v>
      </c>
      <c r="H426" t="s">
        <v>2538</v>
      </c>
      <c r="I426" t="s">
        <v>2551</v>
      </c>
      <c r="J426" t="s">
        <v>2352</v>
      </c>
      <c r="K426" t="s">
        <v>2321</v>
      </c>
      <c r="L426" t="s">
        <v>2351</v>
      </c>
      <c r="M426" t="s">
        <v>2623</v>
      </c>
      <c r="N426" t="s">
        <v>2624</v>
      </c>
      <c r="O426" t="s">
        <v>2542</v>
      </c>
      <c r="P426" t="s">
        <v>2543</v>
      </c>
      <c r="Q426" t="s">
        <v>2544</v>
      </c>
      <c r="R426" t="s">
        <v>2625</v>
      </c>
      <c r="S426" t="s">
        <v>2546</v>
      </c>
      <c r="T426">
        <v>0</v>
      </c>
      <c r="U426" t="s">
        <v>838</v>
      </c>
      <c r="V426" t="s">
        <v>2548</v>
      </c>
      <c r="W426" t="s">
        <v>838</v>
      </c>
      <c r="X426" t="s">
        <v>2548</v>
      </c>
      <c r="Y426" t="str">
        <f t="shared" si="6"/>
        <v>深圳市小赢普惠科技有限责任公司深圳市赢众通金融信息服务有限责任公司信息流</v>
      </c>
      <c r="Z426" t="e">
        <f>VLOOKUP(Y:Y,[1]Sheet1!N:N,1,0)</f>
        <v>#N/A</v>
      </c>
    </row>
    <row r="427" spans="1:26" hidden="1" x14ac:dyDescent="0.25">
      <c r="A427">
        <v>20230629</v>
      </c>
      <c r="B427">
        <v>47327773</v>
      </c>
      <c r="C427" t="s">
        <v>2714</v>
      </c>
      <c r="D427">
        <v>2185183</v>
      </c>
      <c r="E427" t="s">
        <v>2574</v>
      </c>
      <c r="F427" s="59">
        <v>846.91</v>
      </c>
      <c r="G427">
        <v>641.6</v>
      </c>
      <c r="H427" t="s">
        <v>2538</v>
      </c>
      <c r="I427" t="s">
        <v>2551</v>
      </c>
      <c r="J427" t="s">
        <v>2575</v>
      </c>
      <c r="K427" t="s">
        <v>2321</v>
      </c>
      <c r="L427" t="s">
        <v>2344</v>
      </c>
      <c r="M427" t="s">
        <v>2576</v>
      </c>
      <c r="O427" t="s">
        <v>2542</v>
      </c>
      <c r="P427" t="s">
        <v>2543</v>
      </c>
      <c r="Q427" t="s">
        <v>2544</v>
      </c>
      <c r="R427" t="s">
        <v>2577</v>
      </c>
      <c r="S427" t="s">
        <v>2546</v>
      </c>
      <c r="T427">
        <v>0</v>
      </c>
      <c r="U427" t="s">
        <v>838</v>
      </c>
      <c r="V427" t="s">
        <v>2578</v>
      </c>
      <c r="W427" t="s">
        <v>838</v>
      </c>
      <c r="X427" t="s">
        <v>2578</v>
      </c>
      <c r="Y427" t="str">
        <f t="shared" si="6"/>
        <v>北京微财科技有限公司-数媒重庆市黑卡小额贷款有限公司信息流</v>
      </c>
      <c r="Z427" t="e">
        <f>VLOOKUP(Y:Y,[1]Sheet1!N:N,1,0)</f>
        <v>#N/A</v>
      </c>
    </row>
    <row r="428" spans="1:26" hidden="1" x14ac:dyDescent="0.25">
      <c r="A428">
        <v>20230629</v>
      </c>
      <c r="B428">
        <v>47953344</v>
      </c>
      <c r="C428" t="s">
        <v>2732</v>
      </c>
      <c r="D428">
        <v>2189969</v>
      </c>
      <c r="E428" t="s">
        <v>2608</v>
      </c>
      <c r="F428" s="59">
        <v>511.8</v>
      </c>
      <c r="G428">
        <v>365.57</v>
      </c>
      <c r="H428" t="s">
        <v>2538</v>
      </c>
      <c r="I428" t="s">
        <v>2551</v>
      </c>
      <c r="J428" t="s">
        <v>2332</v>
      </c>
      <c r="K428" t="s">
        <v>2321</v>
      </c>
      <c r="L428" t="s">
        <v>2333</v>
      </c>
      <c r="M428" t="s">
        <v>2552</v>
      </c>
      <c r="N428" t="s">
        <v>2553</v>
      </c>
      <c r="O428" t="s">
        <v>2542</v>
      </c>
      <c r="P428" t="s">
        <v>2543</v>
      </c>
      <c r="Q428" t="s">
        <v>2544</v>
      </c>
      <c r="R428" t="s">
        <v>2554</v>
      </c>
      <c r="S428" t="s">
        <v>2546</v>
      </c>
      <c r="T428">
        <v>0</v>
      </c>
      <c r="U428" t="s">
        <v>2555</v>
      </c>
      <c r="V428" t="s">
        <v>2556</v>
      </c>
      <c r="W428" t="s">
        <v>2555</v>
      </c>
      <c r="X428" t="s">
        <v>2556</v>
      </c>
      <c r="Y428" t="str">
        <f t="shared" si="6"/>
        <v>北京爱奇艺科技有限公司-百度北京爱奇艺科技有限公司信息流</v>
      </c>
      <c r="Z428" t="e">
        <f>VLOOKUP(Y:Y,[1]Sheet1!N:N,1,0)</f>
        <v>#N/A</v>
      </c>
    </row>
    <row r="429" spans="1:26" hidden="1" x14ac:dyDescent="0.25">
      <c r="A429">
        <v>20230629</v>
      </c>
      <c r="B429">
        <v>42965750</v>
      </c>
      <c r="C429" t="s">
        <v>2565</v>
      </c>
      <c r="D429">
        <v>2165227</v>
      </c>
      <c r="E429" t="s">
        <v>2566</v>
      </c>
      <c r="F429" s="59">
        <v>120.32</v>
      </c>
      <c r="G429">
        <v>89.13</v>
      </c>
      <c r="H429" t="s">
        <v>2538</v>
      </c>
      <c r="I429" t="s">
        <v>2551</v>
      </c>
      <c r="J429" t="s">
        <v>2320</v>
      </c>
      <c r="K429" t="s">
        <v>2321</v>
      </c>
      <c r="L429" t="s">
        <v>2318</v>
      </c>
      <c r="M429" t="s">
        <v>2540</v>
      </c>
      <c r="N429" t="s">
        <v>2541</v>
      </c>
      <c r="O429" t="s">
        <v>2542</v>
      </c>
      <c r="P429" t="s">
        <v>2543</v>
      </c>
      <c r="Q429" t="s">
        <v>2544</v>
      </c>
      <c r="R429" t="s">
        <v>2545</v>
      </c>
      <c r="S429" t="s">
        <v>2546</v>
      </c>
      <c r="T429">
        <v>0</v>
      </c>
      <c r="U429" t="s">
        <v>838</v>
      </c>
      <c r="V429" t="s">
        <v>2547</v>
      </c>
      <c r="W429" t="s">
        <v>838</v>
      </c>
      <c r="X429" t="s">
        <v>2548</v>
      </c>
      <c r="Y429" t="str">
        <f t="shared" si="6"/>
        <v>上海耳序信息技术有限公司-四部上海拍拍贷金融信息服务有限公司信息流</v>
      </c>
      <c r="Z429" t="e">
        <f>VLOOKUP(Y:Y,[1]Sheet1!N:N,1,0)</f>
        <v>#N/A</v>
      </c>
    </row>
    <row r="430" spans="1:26" hidden="1" x14ac:dyDescent="0.25">
      <c r="A430">
        <v>20230629</v>
      </c>
      <c r="B430">
        <v>29850997</v>
      </c>
      <c r="C430" t="s">
        <v>2701</v>
      </c>
      <c r="D430">
        <v>2130054</v>
      </c>
      <c r="E430" t="s">
        <v>2558</v>
      </c>
      <c r="F430" s="59">
        <v>7011</v>
      </c>
      <c r="G430">
        <v>5676.81</v>
      </c>
      <c r="H430" t="s">
        <v>2559</v>
      </c>
      <c r="I430" t="s">
        <v>2560</v>
      </c>
      <c r="J430" t="s">
        <v>2350</v>
      </c>
      <c r="K430" t="s">
        <v>711</v>
      </c>
      <c r="L430" t="s">
        <v>2350</v>
      </c>
      <c r="M430" t="s">
        <v>2561</v>
      </c>
      <c r="N430" t="s">
        <v>2562</v>
      </c>
      <c r="O430" t="s">
        <v>2542</v>
      </c>
      <c r="P430" t="s">
        <v>2543</v>
      </c>
      <c r="Q430" t="s">
        <v>2544</v>
      </c>
      <c r="R430" t="s">
        <v>2563</v>
      </c>
      <c r="S430" t="s">
        <v>2546</v>
      </c>
      <c r="T430">
        <v>10211.481</v>
      </c>
      <c r="U430" t="s">
        <v>1891</v>
      </c>
      <c r="V430" t="s">
        <v>2564</v>
      </c>
      <c r="W430" t="s">
        <v>1891</v>
      </c>
      <c r="X430" t="s">
        <v>2564</v>
      </c>
      <c r="Y430" t="str">
        <f t="shared" si="6"/>
        <v>深圳尚米网络技术有限公司深圳尚米网络技术有限公司CPC</v>
      </c>
      <c r="Z430" t="e">
        <f>VLOOKUP(Y:Y,[1]Sheet1!N:N,1,0)</f>
        <v>#N/A</v>
      </c>
    </row>
    <row r="431" spans="1:26" hidden="1" x14ac:dyDescent="0.25">
      <c r="A431">
        <v>20230629</v>
      </c>
      <c r="B431">
        <v>38794025</v>
      </c>
      <c r="C431" t="s">
        <v>2651</v>
      </c>
      <c r="D431">
        <v>2172261</v>
      </c>
      <c r="E431" t="s">
        <v>2628</v>
      </c>
      <c r="F431" s="59">
        <v>30.74</v>
      </c>
      <c r="G431">
        <v>23.47</v>
      </c>
      <c r="H431" t="s">
        <v>2538</v>
      </c>
      <c r="I431" t="s">
        <v>2539</v>
      </c>
      <c r="J431" t="s">
        <v>292</v>
      </c>
      <c r="K431" t="s">
        <v>2321</v>
      </c>
      <c r="L431" t="s">
        <v>574</v>
      </c>
      <c r="M431" t="s">
        <v>2611</v>
      </c>
      <c r="N431" t="s">
        <v>2612</v>
      </c>
      <c r="O431" t="s">
        <v>2542</v>
      </c>
      <c r="P431" t="s">
        <v>2543</v>
      </c>
      <c r="Q431" t="s">
        <v>2544</v>
      </c>
      <c r="R431" t="s">
        <v>2613</v>
      </c>
      <c r="S431" t="s">
        <v>2546</v>
      </c>
      <c r="T431">
        <v>0</v>
      </c>
      <c r="U431" t="s">
        <v>2614</v>
      </c>
      <c r="V431" t="s">
        <v>2615</v>
      </c>
      <c r="W431" t="s">
        <v>2614</v>
      </c>
      <c r="X431" t="s">
        <v>2615</v>
      </c>
      <c r="Y431" t="str">
        <f t="shared" si="6"/>
        <v>广州荔湾品唯信息服务有限公司广州唯品会电子商务有限公司信息流</v>
      </c>
      <c r="Z431" t="e">
        <f>VLOOKUP(Y:Y,[1]Sheet1!N:N,1,0)</f>
        <v>#N/A</v>
      </c>
    </row>
    <row r="432" spans="1:26" hidden="1" x14ac:dyDescent="0.25">
      <c r="A432">
        <v>20230629</v>
      </c>
      <c r="B432">
        <v>45323107</v>
      </c>
      <c r="C432" t="s">
        <v>2654</v>
      </c>
      <c r="D432">
        <v>2172261</v>
      </c>
      <c r="E432" t="s">
        <v>2628</v>
      </c>
      <c r="F432" s="59">
        <v>322.38</v>
      </c>
      <c r="G432">
        <v>246.09</v>
      </c>
      <c r="H432" t="s">
        <v>2538</v>
      </c>
      <c r="I432" t="s">
        <v>2551</v>
      </c>
      <c r="J432" t="s">
        <v>292</v>
      </c>
      <c r="K432" t="s">
        <v>2321</v>
      </c>
      <c r="L432" t="s">
        <v>574</v>
      </c>
      <c r="M432" t="s">
        <v>2611</v>
      </c>
      <c r="N432" t="s">
        <v>2612</v>
      </c>
      <c r="O432" t="s">
        <v>2542</v>
      </c>
      <c r="P432" t="s">
        <v>2543</v>
      </c>
      <c r="Q432" t="s">
        <v>2544</v>
      </c>
      <c r="R432" t="s">
        <v>2613</v>
      </c>
      <c r="S432" t="s">
        <v>2546</v>
      </c>
      <c r="T432">
        <v>0</v>
      </c>
      <c r="U432" t="s">
        <v>2614</v>
      </c>
      <c r="V432" t="s">
        <v>2615</v>
      </c>
      <c r="W432" t="s">
        <v>2614</v>
      </c>
      <c r="X432" t="s">
        <v>2615</v>
      </c>
      <c r="Y432" t="str">
        <f t="shared" si="6"/>
        <v>广州荔湾品唯信息服务有限公司广州唯品会电子商务有限公司信息流</v>
      </c>
      <c r="Z432" t="e">
        <f>VLOOKUP(Y:Y,[1]Sheet1!N:N,1,0)</f>
        <v>#N/A</v>
      </c>
    </row>
    <row r="433" spans="1:26" hidden="1" x14ac:dyDescent="0.25">
      <c r="A433">
        <v>20230629</v>
      </c>
      <c r="B433">
        <v>47184422</v>
      </c>
      <c r="C433" t="s">
        <v>2748</v>
      </c>
      <c r="D433">
        <v>2171552</v>
      </c>
      <c r="E433" t="s">
        <v>2749</v>
      </c>
      <c r="F433" s="59">
        <v>0.18</v>
      </c>
      <c r="G433">
        <v>0.18</v>
      </c>
      <c r="H433" t="s">
        <v>2538</v>
      </c>
      <c r="I433" t="s">
        <v>2539</v>
      </c>
      <c r="J433" t="s">
        <v>2339</v>
      </c>
      <c r="K433" t="s">
        <v>2321</v>
      </c>
      <c r="L433" t="s">
        <v>2338</v>
      </c>
      <c r="M433" t="s">
        <v>2692</v>
      </c>
      <c r="N433" t="s">
        <v>2693</v>
      </c>
      <c r="O433" t="s">
        <v>2542</v>
      </c>
      <c r="P433" t="s">
        <v>2543</v>
      </c>
      <c r="Q433" t="s">
        <v>2544</v>
      </c>
      <c r="R433" t="s">
        <v>2694</v>
      </c>
      <c r="S433" t="s">
        <v>2546</v>
      </c>
      <c r="T433">
        <v>0</v>
      </c>
      <c r="U433" t="s">
        <v>2117</v>
      </c>
      <c r="V433" t="s">
        <v>2695</v>
      </c>
      <c r="W433" t="s">
        <v>2117</v>
      </c>
      <c r="X433" t="s">
        <v>2695</v>
      </c>
      <c r="Y433" t="str">
        <f t="shared" si="6"/>
        <v>北京三快在线科技有限公司及其关联公司北京三快科技有限公司信息流</v>
      </c>
      <c r="Z433" t="e">
        <f>VLOOKUP(Y:Y,[1]Sheet1!N:N,1,0)</f>
        <v>#N/A</v>
      </c>
    </row>
    <row r="434" spans="1:26" hidden="1" x14ac:dyDescent="0.25">
      <c r="A434">
        <v>20230629</v>
      </c>
      <c r="B434">
        <v>47327817</v>
      </c>
      <c r="C434" t="s">
        <v>2718</v>
      </c>
      <c r="D434">
        <v>2185183</v>
      </c>
      <c r="E434" t="s">
        <v>2574</v>
      </c>
      <c r="F434" s="59">
        <v>438.52</v>
      </c>
      <c r="G434">
        <v>332.21</v>
      </c>
      <c r="H434" t="s">
        <v>2538</v>
      </c>
      <c r="I434" t="s">
        <v>2539</v>
      </c>
      <c r="J434" t="s">
        <v>2575</v>
      </c>
      <c r="K434" t="s">
        <v>2321</v>
      </c>
      <c r="L434" t="s">
        <v>2344</v>
      </c>
      <c r="M434" t="s">
        <v>2576</v>
      </c>
      <c r="O434" t="s">
        <v>2542</v>
      </c>
      <c r="P434" t="s">
        <v>2543</v>
      </c>
      <c r="Q434" t="s">
        <v>2544</v>
      </c>
      <c r="R434" t="s">
        <v>2577</v>
      </c>
      <c r="S434" t="s">
        <v>2546</v>
      </c>
      <c r="T434">
        <v>0</v>
      </c>
      <c r="U434" t="s">
        <v>838</v>
      </c>
      <c r="V434" t="s">
        <v>2578</v>
      </c>
      <c r="W434" t="s">
        <v>838</v>
      </c>
      <c r="X434" t="s">
        <v>2578</v>
      </c>
      <c r="Y434" t="str">
        <f t="shared" si="6"/>
        <v>北京微财科技有限公司-数媒重庆市黑卡小额贷款有限公司信息流</v>
      </c>
      <c r="Z434" t="e">
        <f>VLOOKUP(Y:Y,[1]Sheet1!N:N,1,0)</f>
        <v>#N/A</v>
      </c>
    </row>
    <row r="435" spans="1:26" hidden="1" x14ac:dyDescent="0.25">
      <c r="A435">
        <v>20230629</v>
      </c>
      <c r="B435">
        <v>47327914</v>
      </c>
      <c r="C435" t="s">
        <v>2720</v>
      </c>
      <c r="D435">
        <v>2185183</v>
      </c>
      <c r="E435" t="s">
        <v>2574</v>
      </c>
      <c r="F435" s="59">
        <v>422.9</v>
      </c>
      <c r="G435">
        <v>320.38</v>
      </c>
      <c r="H435" t="s">
        <v>2538</v>
      </c>
      <c r="I435" t="s">
        <v>2539</v>
      </c>
      <c r="J435" t="s">
        <v>2575</v>
      </c>
      <c r="K435" t="s">
        <v>2321</v>
      </c>
      <c r="L435" t="s">
        <v>2344</v>
      </c>
      <c r="M435" t="s">
        <v>2576</v>
      </c>
      <c r="O435" t="s">
        <v>2542</v>
      </c>
      <c r="P435" t="s">
        <v>2543</v>
      </c>
      <c r="Q435" t="s">
        <v>2544</v>
      </c>
      <c r="R435" t="s">
        <v>2577</v>
      </c>
      <c r="S435" t="s">
        <v>2546</v>
      </c>
      <c r="T435">
        <v>0</v>
      </c>
      <c r="U435" t="s">
        <v>838</v>
      </c>
      <c r="V435" t="s">
        <v>2578</v>
      </c>
      <c r="W435" t="s">
        <v>838</v>
      </c>
      <c r="X435" t="s">
        <v>2578</v>
      </c>
      <c r="Y435" t="str">
        <f t="shared" si="6"/>
        <v>北京微财科技有限公司-数媒重庆市黑卡小额贷款有限公司信息流</v>
      </c>
      <c r="Z435" t="e">
        <f>VLOOKUP(Y:Y,[1]Sheet1!N:N,1,0)</f>
        <v>#N/A</v>
      </c>
    </row>
    <row r="436" spans="1:26" hidden="1" x14ac:dyDescent="0.25">
      <c r="A436">
        <v>20230629</v>
      </c>
      <c r="B436">
        <v>47426672</v>
      </c>
      <c r="C436" t="s">
        <v>2709</v>
      </c>
      <c r="D436">
        <v>2189969</v>
      </c>
      <c r="E436" t="s">
        <v>2608</v>
      </c>
      <c r="F436" s="59">
        <v>1624.45</v>
      </c>
      <c r="G436">
        <v>1160.32</v>
      </c>
      <c r="H436" t="s">
        <v>2538</v>
      </c>
      <c r="I436" t="s">
        <v>2551</v>
      </c>
      <c r="J436" t="s">
        <v>2332</v>
      </c>
      <c r="K436" t="s">
        <v>2321</v>
      </c>
      <c r="L436" t="s">
        <v>2333</v>
      </c>
      <c r="M436" t="s">
        <v>2552</v>
      </c>
      <c r="N436" t="s">
        <v>2553</v>
      </c>
      <c r="O436" t="s">
        <v>2542</v>
      </c>
      <c r="P436" t="s">
        <v>2543</v>
      </c>
      <c r="Q436" t="s">
        <v>2544</v>
      </c>
      <c r="R436" t="s">
        <v>2554</v>
      </c>
      <c r="S436" t="s">
        <v>2546</v>
      </c>
      <c r="T436">
        <v>0</v>
      </c>
      <c r="U436" t="s">
        <v>2555</v>
      </c>
      <c r="V436" t="s">
        <v>2556</v>
      </c>
      <c r="W436" t="s">
        <v>2555</v>
      </c>
      <c r="X436" t="s">
        <v>2556</v>
      </c>
      <c r="Y436" t="str">
        <f t="shared" si="6"/>
        <v>北京爱奇艺科技有限公司-百度北京爱奇艺科技有限公司信息流</v>
      </c>
      <c r="Z436" t="e">
        <f>VLOOKUP(Y:Y,[1]Sheet1!N:N,1,0)</f>
        <v>#N/A</v>
      </c>
    </row>
    <row r="437" spans="1:26" hidden="1" x14ac:dyDescent="0.25">
      <c r="A437">
        <v>20230629</v>
      </c>
      <c r="B437">
        <v>47799554</v>
      </c>
      <c r="C437" t="s">
        <v>2793</v>
      </c>
      <c r="D437">
        <v>2159765</v>
      </c>
      <c r="E437" t="s">
        <v>2568</v>
      </c>
      <c r="F437" s="59">
        <v>102.81</v>
      </c>
      <c r="G437">
        <v>78.48</v>
      </c>
      <c r="H437" t="s">
        <v>2538</v>
      </c>
      <c r="I437" t="s">
        <v>2551</v>
      </c>
      <c r="J437" t="s">
        <v>2375</v>
      </c>
      <c r="K437" t="s">
        <v>2321</v>
      </c>
      <c r="L437" t="s">
        <v>2277</v>
      </c>
      <c r="M437" t="s">
        <v>2569</v>
      </c>
      <c r="O437" t="s">
        <v>2542</v>
      </c>
      <c r="P437" t="s">
        <v>2543</v>
      </c>
      <c r="Q437" t="s">
        <v>2544</v>
      </c>
      <c r="R437" t="s">
        <v>2570</v>
      </c>
      <c r="S437" t="s">
        <v>2546</v>
      </c>
      <c r="T437">
        <v>0</v>
      </c>
      <c r="U437" t="s">
        <v>2571</v>
      </c>
      <c r="V437" t="s">
        <v>2572</v>
      </c>
      <c r="W437" t="s">
        <v>2571</v>
      </c>
      <c r="X437" t="s">
        <v>2572</v>
      </c>
      <c r="Y437" t="str">
        <f t="shared" si="6"/>
        <v>酷得少年（天津）文化传播有限公司-1北京酷得少年科技有限公司信息流</v>
      </c>
      <c r="Z437" t="e">
        <f>VLOOKUP(Y:Y,[1]Sheet1!N:N,1,0)</f>
        <v>#N/A</v>
      </c>
    </row>
    <row r="438" spans="1:26" hidden="1" x14ac:dyDescent="0.25">
      <c r="A438">
        <v>20230629</v>
      </c>
      <c r="B438">
        <v>19668996</v>
      </c>
      <c r="C438" t="s">
        <v>2711</v>
      </c>
      <c r="D438">
        <v>2172257</v>
      </c>
      <c r="E438" t="s">
        <v>2610</v>
      </c>
      <c r="F438" s="59">
        <v>12189.79</v>
      </c>
      <c r="G438">
        <v>9674.15</v>
      </c>
      <c r="H438" t="s">
        <v>2559</v>
      </c>
      <c r="I438" t="s">
        <v>2560</v>
      </c>
      <c r="J438" t="s">
        <v>292</v>
      </c>
      <c r="K438" t="s">
        <v>711</v>
      </c>
      <c r="L438" t="s">
        <v>574</v>
      </c>
      <c r="M438" t="s">
        <v>2611</v>
      </c>
      <c r="N438" t="s">
        <v>2612</v>
      </c>
      <c r="O438" t="s">
        <v>2542</v>
      </c>
      <c r="P438" t="s">
        <v>2543</v>
      </c>
      <c r="Q438" t="s">
        <v>2544</v>
      </c>
      <c r="R438" t="s">
        <v>2613</v>
      </c>
      <c r="S438" t="s">
        <v>2546</v>
      </c>
      <c r="T438">
        <v>294240.03000000003</v>
      </c>
      <c r="U438" t="s">
        <v>2614</v>
      </c>
      <c r="V438" t="s">
        <v>2615</v>
      </c>
      <c r="W438" t="s">
        <v>2614</v>
      </c>
      <c r="X438" t="s">
        <v>2615</v>
      </c>
      <c r="Y438" t="str">
        <f t="shared" si="6"/>
        <v>广州荔湾品唯信息服务有限公司广州唯品会电子商务有限公司CPC</v>
      </c>
      <c r="Z438" t="e">
        <f>VLOOKUP(Y:Y,[1]Sheet1!N:N,1,0)</f>
        <v>#N/A</v>
      </c>
    </row>
    <row r="439" spans="1:26" hidden="1" x14ac:dyDescent="0.25">
      <c r="A439">
        <v>20230629</v>
      </c>
      <c r="B439">
        <v>41250572</v>
      </c>
      <c r="C439" t="s">
        <v>2703</v>
      </c>
      <c r="D439">
        <v>2130054</v>
      </c>
      <c r="E439" t="s">
        <v>2558</v>
      </c>
      <c r="F439" s="59">
        <v>3059.57</v>
      </c>
      <c r="G439">
        <v>2477.34</v>
      </c>
      <c r="H439" t="s">
        <v>2559</v>
      </c>
      <c r="I439" t="s">
        <v>2560</v>
      </c>
      <c r="J439" t="s">
        <v>2350</v>
      </c>
      <c r="K439" t="s">
        <v>711</v>
      </c>
      <c r="L439" t="s">
        <v>2350</v>
      </c>
      <c r="M439" t="s">
        <v>2561</v>
      </c>
      <c r="N439" t="s">
        <v>2562</v>
      </c>
      <c r="O439" t="s">
        <v>2542</v>
      </c>
      <c r="P439" t="s">
        <v>2543</v>
      </c>
      <c r="Q439" t="s">
        <v>2544</v>
      </c>
      <c r="R439" t="s">
        <v>2563</v>
      </c>
      <c r="S439" t="s">
        <v>2546</v>
      </c>
      <c r="T439">
        <v>4709.5460000000003</v>
      </c>
      <c r="U439" t="s">
        <v>1891</v>
      </c>
      <c r="V439" t="s">
        <v>2564</v>
      </c>
      <c r="W439" t="s">
        <v>1891</v>
      </c>
      <c r="X439" t="s">
        <v>2564</v>
      </c>
      <c r="Y439" t="str">
        <f t="shared" si="6"/>
        <v>深圳尚米网络技术有限公司深圳尚米网络技术有限公司CPC</v>
      </c>
      <c r="Z439" t="e">
        <f>VLOOKUP(Y:Y,[1]Sheet1!N:N,1,0)</f>
        <v>#N/A</v>
      </c>
    </row>
    <row r="440" spans="1:26" hidden="1" x14ac:dyDescent="0.25">
      <c r="A440">
        <v>20230629</v>
      </c>
      <c r="B440">
        <v>46808242</v>
      </c>
      <c r="C440" t="s">
        <v>2707</v>
      </c>
      <c r="D440">
        <v>2159765</v>
      </c>
      <c r="E440" t="s">
        <v>2568</v>
      </c>
      <c r="F440" s="59">
        <v>8419.14</v>
      </c>
      <c r="G440">
        <v>6426.82</v>
      </c>
      <c r="H440" t="s">
        <v>2538</v>
      </c>
      <c r="I440" t="s">
        <v>2551</v>
      </c>
      <c r="J440" t="s">
        <v>2375</v>
      </c>
      <c r="K440" t="s">
        <v>2321</v>
      </c>
      <c r="L440" t="s">
        <v>2277</v>
      </c>
      <c r="M440" t="s">
        <v>2569</v>
      </c>
      <c r="O440" t="s">
        <v>2542</v>
      </c>
      <c r="P440" t="s">
        <v>2543</v>
      </c>
      <c r="Q440" t="s">
        <v>2544</v>
      </c>
      <c r="R440" t="s">
        <v>2570</v>
      </c>
      <c r="S440" t="s">
        <v>2546</v>
      </c>
      <c r="T440">
        <v>0</v>
      </c>
      <c r="U440" t="s">
        <v>2571</v>
      </c>
      <c r="V440" t="s">
        <v>2572</v>
      </c>
      <c r="W440" t="s">
        <v>2571</v>
      </c>
      <c r="X440" t="s">
        <v>2572</v>
      </c>
      <c r="Y440" t="str">
        <f t="shared" si="6"/>
        <v>酷得少年（天津）文化传播有限公司-1北京酷得少年科技有限公司信息流</v>
      </c>
      <c r="Z440" t="e">
        <f>VLOOKUP(Y:Y,[1]Sheet1!N:N,1,0)</f>
        <v>#N/A</v>
      </c>
    </row>
    <row r="441" spans="1:26" hidden="1" x14ac:dyDescent="0.25">
      <c r="A441">
        <v>20230629</v>
      </c>
      <c r="B441">
        <v>47184438</v>
      </c>
      <c r="C441" t="s">
        <v>2734</v>
      </c>
      <c r="D441">
        <v>2176807</v>
      </c>
      <c r="E441" t="s">
        <v>2691</v>
      </c>
      <c r="F441" s="59">
        <v>0.2</v>
      </c>
      <c r="G441">
        <v>0.15</v>
      </c>
      <c r="H441" t="s">
        <v>2538</v>
      </c>
      <c r="I441" t="s">
        <v>2539</v>
      </c>
      <c r="J441" t="s">
        <v>2339</v>
      </c>
      <c r="K441" t="s">
        <v>2321</v>
      </c>
      <c r="L441" t="s">
        <v>2338</v>
      </c>
      <c r="M441" t="s">
        <v>2692</v>
      </c>
      <c r="N441" t="s">
        <v>2693</v>
      </c>
      <c r="O441" t="s">
        <v>2542</v>
      </c>
      <c r="P441" t="s">
        <v>2543</v>
      </c>
      <c r="Q441" t="s">
        <v>2544</v>
      </c>
      <c r="R441" t="s">
        <v>2694</v>
      </c>
      <c r="S441" t="s">
        <v>2546</v>
      </c>
      <c r="T441">
        <v>0</v>
      </c>
      <c r="U441" t="s">
        <v>2117</v>
      </c>
      <c r="V441" t="s">
        <v>2695</v>
      </c>
      <c r="W441" t="s">
        <v>2117</v>
      </c>
      <c r="X441" t="s">
        <v>2695</v>
      </c>
      <c r="Y441" t="str">
        <f t="shared" si="6"/>
        <v>北京三快在线科技有限公司及其关联公司北京三快科技有限公司信息流</v>
      </c>
      <c r="Z441" t="e">
        <f>VLOOKUP(Y:Y,[1]Sheet1!N:N,1,0)</f>
        <v>#N/A</v>
      </c>
    </row>
    <row r="442" spans="1:26" hidden="1" x14ac:dyDescent="0.25">
      <c r="A442">
        <v>20230629</v>
      </c>
      <c r="B442">
        <v>47953354</v>
      </c>
      <c r="C442" t="s">
        <v>2655</v>
      </c>
      <c r="D442">
        <v>2167551</v>
      </c>
      <c r="E442" t="s">
        <v>2550</v>
      </c>
      <c r="F442" s="59">
        <v>116.68</v>
      </c>
      <c r="G442">
        <v>116.68</v>
      </c>
      <c r="H442" t="s">
        <v>2538</v>
      </c>
      <c r="I442" t="s">
        <v>2551</v>
      </c>
      <c r="J442" t="s">
        <v>2332</v>
      </c>
      <c r="K442" t="s">
        <v>2321</v>
      </c>
      <c r="L442" t="s">
        <v>2333</v>
      </c>
      <c r="M442" t="s">
        <v>2552</v>
      </c>
      <c r="N442" t="s">
        <v>2553</v>
      </c>
      <c r="O442" t="s">
        <v>2542</v>
      </c>
      <c r="P442" t="s">
        <v>2543</v>
      </c>
      <c r="Q442" t="s">
        <v>2544</v>
      </c>
      <c r="R442" t="s">
        <v>2554</v>
      </c>
      <c r="S442" t="s">
        <v>2546</v>
      </c>
      <c r="T442">
        <v>0</v>
      </c>
      <c r="U442" t="s">
        <v>2555</v>
      </c>
      <c r="V442" t="s">
        <v>2556</v>
      </c>
      <c r="W442" t="s">
        <v>2555</v>
      </c>
      <c r="X442" t="s">
        <v>2556</v>
      </c>
      <c r="Y442" t="str">
        <f t="shared" si="6"/>
        <v>北京爱奇艺科技有限公司-百度北京爱奇艺科技有限公司信息流</v>
      </c>
      <c r="Z442" t="e">
        <f>VLOOKUP(Y:Y,[1]Sheet1!N:N,1,0)</f>
        <v>#N/A</v>
      </c>
    </row>
    <row r="443" spans="1:26" hidden="1" x14ac:dyDescent="0.25">
      <c r="A443">
        <v>20230629</v>
      </c>
      <c r="B443">
        <v>48046547</v>
      </c>
      <c r="C443" t="s">
        <v>2673</v>
      </c>
      <c r="D443">
        <v>2118167</v>
      </c>
      <c r="E443" t="s">
        <v>2592</v>
      </c>
      <c r="F443" s="59">
        <v>132.65</v>
      </c>
      <c r="G443">
        <v>0</v>
      </c>
      <c r="H443" t="s">
        <v>2538</v>
      </c>
      <c r="I443" t="s">
        <v>2551</v>
      </c>
      <c r="J443" t="s">
        <v>554</v>
      </c>
      <c r="K443" t="s">
        <v>2321</v>
      </c>
      <c r="L443" t="s">
        <v>2370</v>
      </c>
      <c r="M443" t="s">
        <v>2593</v>
      </c>
      <c r="N443" t="s">
        <v>2594</v>
      </c>
      <c r="O443" t="s">
        <v>2542</v>
      </c>
      <c r="P443" t="s">
        <v>2543</v>
      </c>
      <c r="Q443" t="s">
        <v>2544</v>
      </c>
      <c r="R443" t="s">
        <v>2595</v>
      </c>
      <c r="S443" t="s">
        <v>2546</v>
      </c>
      <c r="T443">
        <v>0</v>
      </c>
      <c r="U443" t="s">
        <v>2555</v>
      </c>
      <c r="V443" t="s">
        <v>2596</v>
      </c>
      <c r="W443" t="s">
        <v>2555</v>
      </c>
      <c r="X443" t="s">
        <v>2596</v>
      </c>
      <c r="Y443" t="str">
        <f t="shared" si="6"/>
        <v>薯一薯二文化传媒（上海）有限公司行吟信息科技(上海)有限公司信息流</v>
      </c>
      <c r="Z443" t="e">
        <f>VLOOKUP(Y:Y,[1]Sheet1!N:N,1,0)</f>
        <v>#N/A</v>
      </c>
    </row>
    <row r="444" spans="1:26" hidden="1" x14ac:dyDescent="0.25">
      <c r="A444">
        <v>20230629</v>
      </c>
      <c r="B444">
        <v>48413679</v>
      </c>
      <c r="C444" t="s">
        <v>2767</v>
      </c>
      <c r="D444">
        <v>2118167</v>
      </c>
      <c r="E444" t="s">
        <v>2592</v>
      </c>
      <c r="F444" s="59">
        <v>16.399999999999999</v>
      </c>
      <c r="G444">
        <v>0</v>
      </c>
      <c r="H444" t="s">
        <v>2538</v>
      </c>
      <c r="I444" t="s">
        <v>2551</v>
      </c>
      <c r="J444" t="s">
        <v>554</v>
      </c>
      <c r="K444" t="s">
        <v>2321</v>
      </c>
      <c r="L444" t="s">
        <v>2370</v>
      </c>
      <c r="M444" t="s">
        <v>2593</v>
      </c>
      <c r="N444" t="s">
        <v>2594</v>
      </c>
      <c r="O444" t="s">
        <v>2542</v>
      </c>
      <c r="P444" t="s">
        <v>2543</v>
      </c>
      <c r="Q444" t="s">
        <v>2544</v>
      </c>
      <c r="R444" t="s">
        <v>2595</v>
      </c>
      <c r="S444" t="s">
        <v>2546</v>
      </c>
      <c r="T444">
        <v>0</v>
      </c>
      <c r="U444" t="s">
        <v>2555</v>
      </c>
      <c r="V444" t="s">
        <v>2596</v>
      </c>
      <c r="W444" t="s">
        <v>2555</v>
      </c>
      <c r="X444" t="s">
        <v>2596</v>
      </c>
      <c r="Y444" t="str">
        <f t="shared" si="6"/>
        <v>薯一薯二文化传媒（上海）有限公司行吟信息科技(上海)有限公司信息流</v>
      </c>
      <c r="Z444" t="e">
        <f>VLOOKUP(Y:Y,[1]Sheet1!N:N,1,0)</f>
        <v>#N/A</v>
      </c>
    </row>
    <row r="445" spans="1:26" hidden="1" x14ac:dyDescent="0.25">
      <c r="A445">
        <v>20230629</v>
      </c>
      <c r="B445">
        <v>40182525</v>
      </c>
      <c r="C445" t="s">
        <v>2679</v>
      </c>
      <c r="D445">
        <v>2130054</v>
      </c>
      <c r="E445" t="s">
        <v>2558</v>
      </c>
      <c r="F445" s="59">
        <v>954.39</v>
      </c>
      <c r="G445">
        <v>772.74</v>
      </c>
      <c r="H445" t="s">
        <v>2559</v>
      </c>
      <c r="I445" t="s">
        <v>2560</v>
      </c>
      <c r="J445" t="s">
        <v>2350</v>
      </c>
      <c r="K445" t="s">
        <v>711</v>
      </c>
      <c r="L445" t="s">
        <v>2350</v>
      </c>
      <c r="M445" t="s">
        <v>2561</v>
      </c>
      <c r="N445" t="s">
        <v>2562</v>
      </c>
      <c r="O445" t="s">
        <v>2542</v>
      </c>
      <c r="P445" t="s">
        <v>2543</v>
      </c>
      <c r="Q445" t="s">
        <v>2544</v>
      </c>
      <c r="R445" t="s">
        <v>2563</v>
      </c>
      <c r="S445" t="s">
        <v>2546</v>
      </c>
      <c r="T445">
        <v>4852.1270000000004</v>
      </c>
      <c r="U445" t="s">
        <v>1891</v>
      </c>
      <c r="V445" t="s">
        <v>2564</v>
      </c>
      <c r="W445" t="s">
        <v>1891</v>
      </c>
      <c r="X445" t="s">
        <v>2564</v>
      </c>
      <c r="Y445" t="str">
        <f t="shared" si="6"/>
        <v>深圳尚米网络技术有限公司深圳尚米网络技术有限公司CPC</v>
      </c>
      <c r="Z445" t="e">
        <f>VLOOKUP(Y:Y,[1]Sheet1!N:N,1,0)</f>
        <v>#N/A</v>
      </c>
    </row>
    <row r="446" spans="1:26" hidden="1" x14ac:dyDescent="0.25">
      <c r="A446">
        <v>20230629</v>
      </c>
      <c r="B446">
        <v>39122211</v>
      </c>
      <c r="C446" t="s">
        <v>2605</v>
      </c>
      <c r="D446">
        <v>2117410</v>
      </c>
      <c r="E446" t="s">
        <v>2587</v>
      </c>
      <c r="F446" s="59">
        <v>4946.28</v>
      </c>
      <c r="G446">
        <v>0</v>
      </c>
      <c r="H446" t="s">
        <v>2538</v>
      </c>
      <c r="I446" t="s">
        <v>2551</v>
      </c>
      <c r="J446" t="s">
        <v>2353</v>
      </c>
      <c r="K446" t="s">
        <v>2321</v>
      </c>
      <c r="L446" t="s">
        <v>326</v>
      </c>
      <c r="M446" t="s">
        <v>2588</v>
      </c>
      <c r="N446" t="s">
        <v>2589</v>
      </c>
      <c r="O446" t="s">
        <v>2542</v>
      </c>
      <c r="P446" t="s">
        <v>2543</v>
      </c>
      <c r="Q446" t="s">
        <v>2544</v>
      </c>
      <c r="R446" t="s">
        <v>2570</v>
      </c>
      <c r="S446" t="s">
        <v>2546</v>
      </c>
      <c r="T446">
        <v>0</v>
      </c>
      <c r="U446" t="s">
        <v>2571</v>
      </c>
      <c r="V446" t="s">
        <v>2572</v>
      </c>
      <c r="W446" t="s">
        <v>1891</v>
      </c>
      <c r="X446" t="s">
        <v>2564</v>
      </c>
      <c r="Y446" t="str">
        <f t="shared" si="6"/>
        <v>网易有道信息技术（北京）有限公司网易(杭州)网络有限公司信息流</v>
      </c>
      <c r="Z446" t="e">
        <f>VLOOKUP(Y:Y,[1]Sheet1!N:N,1,0)</f>
        <v>#N/A</v>
      </c>
    </row>
    <row r="447" spans="1:26" hidden="1" x14ac:dyDescent="0.25">
      <c r="A447">
        <v>20230629</v>
      </c>
      <c r="B447">
        <v>43097988</v>
      </c>
      <c r="C447" t="s">
        <v>2591</v>
      </c>
      <c r="D447">
        <v>2118167</v>
      </c>
      <c r="E447" t="s">
        <v>2592</v>
      </c>
      <c r="F447" s="59">
        <v>82.96</v>
      </c>
      <c r="G447">
        <v>0</v>
      </c>
      <c r="H447" t="s">
        <v>2538</v>
      </c>
      <c r="I447" t="s">
        <v>2551</v>
      </c>
      <c r="J447" t="s">
        <v>554</v>
      </c>
      <c r="K447" t="s">
        <v>2321</v>
      </c>
      <c r="L447" t="s">
        <v>2370</v>
      </c>
      <c r="M447" t="s">
        <v>2593</v>
      </c>
      <c r="N447" t="s">
        <v>2594</v>
      </c>
      <c r="O447" t="s">
        <v>2542</v>
      </c>
      <c r="P447" t="s">
        <v>2543</v>
      </c>
      <c r="Q447" t="s">
        <v>2544</v>
      </c>
      <c r="R447" t="s">
        <v>2595</v>
      </c>
      <c r="S447" t="s">
        <v>2546</v>
      </c>
      <c r="T447">
        <v>0</v>
      </c>
      <c r="U447" t="s">
        <v>2555</v>
      </c>
      <c r="V447" t="s">
        <v>2596</v>
      </c>
      <c r="W447" t="s">
        <v>2555</v>
      </c>
      <c r="X447" t="s">
        <v>2596</v>
      </c>
      <c r="Y447" t="str">
        <f t="shared" si="6"/>
        <v>薯一薯二文化传媒（上海）有限公司行吟信息科技(上海)有限公司信息流</v>
      </c>
      <c r="Z447" t="e">
        <f>VLOOKUP(Y:Y,[1]Sheet1!N:N,1,0)</f>
        <v>#N/A</v>
      </c>
    </row>
    <row r="448" spans="1:26" hidden="1" x14ac:dyDescent="0.25">
      <c r="A448">
        <v>20230629</v>
      </c>
      <c r="B448">
        <v>47866527</v>
      </c>
      <c r="C448" t="s">
        <v>2800</v>
      </c>
      <c r="D448">
        <v>2172257</v>
      </c>
      <c r="E448" t="s">
        <v>2610</v>
      </c>
      <c r="F448" s="59">
        <v>2269.0500000000002</v>
      </c>
      <c r="G448">
        <v>1800.74</v>
      </c>
      <c r="H448" t="s">
        <v>2559</v>
      </c>
      <c r="I448" t="s">
        <v>2560</v>
      </c>
      <c r="J448" t="s">
        <v>292</v>
      </c>
      <c r="K448" t="s">
        <v>711</v>
      </c>
      <c r="L448" t="s">
        <v>2325</v>
      </c>
      <c r="M448" t="s">
        <v>2611</v>
      </c>
      <c r="N448" t="s">
        <v>2612</v>
      </c>
      <c r="O448" t="s">
        <v>2542</v>
      </c>
      <c r="P448" t="s">
        <v>2543</v>
      </c>
      <c r="Q448" t="s">
        <v>2544</v>
      </c>
      <c r="R448" t="s">
        <v>2613</v>
      </c>
      <c r="S448" t="s">
        <v>2546</v>
      </c>
      <c r="T448">
        <v>68234.248000000007</v>
      </c>
      <c r="U448" t="s">
        <v>2614</v>
      </c>
      <c r="V448" t="s">
        <v>2615</v>
      </c>
      <c r="W448" t="s">
        <v>2614</v>
      </c>
      <c r="X448" t="s">
        <v>2615</v>
      </c>
      <c r="Y448" t="str">
        <f t="shared" si="6"/>
        <v>深圳龙鱼科技有限公司广州唯品会电子商务有限公司CPC</v>
      </c>
      <c r="Z448" t="e">
        <f>VLOOKUP(Y:Y,[1]Sheet1!N:N,1,0)</f>
        <v>#N/A</v>
      </c>
    </row>
    <row r="449" spans="1:26" hidden="1" x14ac:dyDescent="0.25">
      <c r="A449">
        <v>20230629</v>
      </c>
      <c r="B449">
        <v>38794025</v>
      </c>
      <c r="C449" t="s">
        <v>2651</v>
      </c>
      <c r="D449">
        <v>2172261</v>
      </c>
      <c r="E449" t="s">
        <v>2628</v>
      </c>
      <c r="F449" s="59">
        <v>977.68</v>
      </c>
      <c r="G449">
        <v>746.32</v>
      </c>
      <c r="H449" t="s">
        <v>2538</v>
      </c>
      <c r="I449" t="s">
        <v>2551</v>
      </c>
      <c r="J449" t="s">
        <v>292</v>
      </c>
      <c r="K449" t="s">
        <v>2321</v>
      </c>
      <c r="L449" t="s">
        <v>574</v>
      </c>
      <c r="M449" t="s">
        <v>2611</v>
      </c>
      <c r="N449" t="s">
        <v>2612</v>
      </c>
      <c r="O449" t="s">
        <v>2542</v>
      </c>
      <c r="P449" t="s">
        <v>2543</v>
      </c>
      <c r="Q449" t="s">
        <v>2544</v>
      </c>
      <c r="R449" t="s">
        <v>2613</v>
      </c>
      <c r="S449" t="s">
        <v>2546</v>
      </c>
      <c r="T449">
        <v>0</v>
      </c>
      <c r="U449" t="s">
        <v>2614</v>
      </c>
      <c r="V449" t="s">
        <v>2615</v>
      </c>
      <c r="W449" t="s">
        <v>2614</v>
      </c>
      <c r="X449" t="s">
        <v>2615</v>
      </c>
      <c r="Y449" t="str">
        <f t="shared" si="6"/>
        <v>广州荔湾品唯信息服务有限公司广州唯品会电子商务有限公司信息流</v>
      </c>
      <c r="Z449" t="e">
        <f>VLOOKUP(Y:Y,[1]Sheet1!N:N,1,0)</f>
        <v>#N/A</v>
      </c>
    </row>
    <row r="450" spans="1:26" hidden="1" x14ac:dyDescent="0.25">
      <c r="A450">
        <v>20230629</v>
      </c>
      <c r="B450">
        <v>42327215</v>
      </c>
      <c r="C450" t="s">
        <v>2739</v>
      </c>
      <c r="D450">
        <v>2172261</v>
      </c>
      <c r="E450" t="s">
        <v>2628</v>
      </c>
      <c r="F450" s="59">
        <v>1664.96</v>
      </c>
      <c r="G450">
        <v>1270.96</v>
      </c>
      <c r="H450" t="s">
        <v>2538</v>
      </c>
      <c r="I450" t="s">
        <v>2539</v>
      </c>
      <c r="J450" t="s">
        <v>292</v>
      </c>
      <c r="K450" t="s">
        <v>2321</v>
      </c>
      <c r="L450" t="s">
        <v>574</v>
      </c>
      <c r="M450" t="s">
        <v>2611</v>
      </c>
      <c r="N450" t="s">
        <v>2612</v>
      </c>
      <c r="O450" t="s">
        <v>2542</v>
      </c>
      <c r="P450" t="s">
        <v>2543</v>
      </c>
      <c r="Q450" t="s">
        <v>2544</v>
      </c>
      <c r="R450" t="s">
        <v>2613</v>
      </c>
      <c r="S450" t="s">
        <v>2546</v>
      </c>
      <c r="T450">
        <v>0</v>
      </c>
      <c r="U450" t="s">
        <v>2614</v>
      </c>
      <c r="V450" t="s">
        <v>2615</v>
      </c>
      <c r="W450" t="s">
        <v>2614</v>
      </c>
      <c r="X450" t="s">
        <v>2615</v>
      </c>
      <c r="Y450" t="str">
        <f t="shared" si="6"/>
        <v>广州荔湾品唯信息服务有限公司广州唯品会电子商务有限公司信息流</v>
      </c>
      <c r="Z450" t="e">
        <f>VLOOKUP(Y:Y,[1]Sheet1!N:N,1,0)</f>
        <v>#N/A</v>
      </c>
    </row>
    <row r="451" spans="1:26" hidden="1" x14ac:dyDescent="0.25">
      <c r="A451">
        <v>20230629</v>
      </c>
      <c r="B451">
        <v>47327773</v>
      </c>
      <c r="C451" t="s">
        <v>2714</v>
      </c>
      <c r="D451">
        <v>2185183</v>
      </c>
      <c r="E451" t="s">
        <v>2574</v>
      </c>
      <c r="F451" s="59">
        <v>9998.15</v>
      </c>
      <c r="G451">
        <v>7574.36</v>
      </c>
      <c r="H451" t="s">
        <v>2538</v>
      </c>
      <c r="I451" t="s">
        <v>2539</v>
      </c>
      <c r="J451" t="s">
        <v>2575</v>
      </c>
      <c r="K451" t="s">
        <v>2321</v>
      </c>
      <c r="L451" t="s">
        <v>2344</v>
      </c>
      <c r="M451" t="s">
        <v>2576</v>
      </c>
      <c r="O451" t="s">
        <v>2542</v>
      </c>
      <c r="P451" t="s">
        <v>2543</v>
      </c>
      <c r="Q451" t="s">
        <v>2544</v>
      </c>
      <c r="R451" t="s">
        <v>2577</v>
      </c>
      <c r="S451" t="s">
        <v>2546</v>
      </c>
      <c r="T451">
        <v>0</v>
      </c>
      <c r="U451" t="s">
        <v>838</v>
      </c>
      <c r="V451" t="s">
        <v>2578</v>
      </c>
      <c r="W451" t="s">
        <v>838</v>
      </c>
      <c r="X451" t="s">
        <v>2578</v>
      </c>
      <c r="Y451" t="str">
        <f t="shared" ref="Y451:Y514" si="7">L451&amp;J451&amp;K451</f>
        <v>北京微财科技有限公司-数媒重庆市黑卡小额贷款有限公司信息流</v>
      </c>
      <c r="Z451" t="e">
        <f>VLOOKUP(Y:Y,[1]Sheet1!N:N,1,0)</f>
        <v>#N/A</v>
      </c>
    </row>
    <row r="452" spans="1:26" hidden="1" x14ac:dyDescent="0.25">
      <c r="A452">
        <v>20230629</v>
      </c>
      <c r="B452">
        <v>47580667</v>
      </c>
      <c r="C452" t="s">
        <v>2683</v>
      </c>
      <c r="D452">
        <v>2171230</v>
      </c>
      <c r="E452" t="s">
        <v>2684</v>
      </c>
      <c r="F452" s="59">
        <v>1303.44</v>
      </c>
      <c r="G452">
        <v>1018.31</v>
      </c>
      <c r="H452" t="s">
        <v>2538</v>
      </c>
      <c r="I452" t="s">
        <v>2539</v>
      </c>
      <c r="J452" t="s">
        <v>2322</v>
      </c>
      <c r="K452" t="s">
        <v>2321</v>
      </c>
      <c r="L452" t="s">
        <v>2323</v>
      </c>
      <c r="M452" t="s">
        <v>2685</v>
      </c>
      <c r="N452" t="s">
        <v>2686</v>
      </c>
      <c r="O452" t="s">
        <v>2542</v>
      </c>
      <c r="P452" t="s">
        <v>2543</v>
      </c>
      <c r="Q452" t="s">
        <v>2544</v>
      </c>
      <c r="R452" t="s">
        <v>2687</v>
      </c>
      <c r="S452" t="s">
        <v>2546</v>
      </c>
      <c r="T452">
        <v>0</v>
      </c>
      <c r="U452" t="s">
        <v>2555</v>
      </c>
      <c r="V452" t="s">
        <v>2556</v>
      </c>
      <c r="W452" t="s">
        <v>2555</v>
      </c>
      <c r="X452" t="s">
        <v>2671</v>
      </c>
      <c r="Y452" t="str">
        <f t="shared" si="7"/>
        <v>广州虎牙信息科技有限公司-百度广州虎牙信息科技有限公司信息流</v>
      </c>
      <c r="Z452" t="e">
        <f>VLOOKUP(Y:Y,[1]Sheet1!N:N,1,0)</f>
        <v>#N/A</v>
      </c>
    </row>
    <row r="453" spans="1:26" hidden="1" x14ac:dyDescent="0.25">
      <c r="A453">
        <v>20230629</v>
      </c>
      <c r="B453">
        <v>40728875</v>
      </c>
      <c r="C453" t="s">
        <v>2675</v>
      </c>
      <c r="D453">
        <v>2118167</v>
      </c>
      <c r="E453" t="s">
        <v>2592</v>
      </c>
      <c r="F453" s="59">
        <v>4765.83</v>
      </c>
      <c r="G453">
        <v>0</v>
      </c>
      <c r="H453" t="s">
        <v>2538</v>
      </c>
      <c r="I453" t="s">
        <v>2539</v>
      </c>
      <c r="J453" t="s">
        <v>554</v>
      </c>
      <c r="K453" t="s">
        <v>2321</v>
      </c>
      <c r="L453" t="s">
        <v>2370</v>
      </c>
      <c r="M453" t="s">
        <v>2593</v>
      </c>
      <c r="N453" t="s">
        <v>2594</v>
      </c>
      <c r="O453" t="s">
        <v>2542</v>
      </c>
      <c r="P453" t="s">
        <v>2543</v>
      </c>
      <c r="Q453" t="s">
        <v>2544</v>
      </c>
      <c r="R453" t="s">
        <v>2595</v>
      </c>
      <c r="S453" t="s">
        <v>2546</v>
      </c>
      <c r="T453">
        <v>0</v>
      </c>
      <c r="U453" t="s">
        <v>2555</v>
      </c>
      <c r="V453" t="s">
        <v>2596</v>
      </c>
      <c r="W453" t="s">
        <v>2555</v>
      </c>
      <c r="X453" t="s">
        <v>2596</v>
      </c>
      <c r="Y453" t="str">
        <f t="shared" si="7"/>
        <v>薯一薯二文化传媒（上海）有限公司行吟信息科技(上海)有限公司信息流</v>
      </c>
      <c r="Z453" t="e">
        <f>VLOOKUP(Y:Y,[1]Sheet1!N:N,1,0)</f>
        <v>#N/A</v>
      </c>
    </row>
    <row r="454" spans="1:26" hidden="1" x14ac:dyDescent="0.25">
      <c r="A454">
        <v>20230628</v>
      </c>
      <c r="B454">
        <v>40182529</v>
      </c>
      <c r="C454" t="s">
        <v>2795</v>
      </c>
      <c r="D454">
        <v>2130054</v>
      </c>
      <c r="E454" t="s">
        <v>2558</v>
      </c>
      <c r="F454" s="59">
        <v>1323.02</v>
      </c>
      <c r="G454">
        <v>1071.24</v>
      </c>
      <c r="H454" t="s">
        <v>2559</v>
      </c>
      <c r="I454" t="s">
        <v>2560</v>
      </c>
      <c r="J454" t="s">
        <v>2350</v>
      </c>
      <c r="K454" t="s">
        <v>711</v>
      </c>
      <c r="L454" t="s">
        <v>2350</v>
      </c>
      <c r="M454" t="s">
        <v>2561</v>
      </c>
      <c r="N454" t="s">
        <v>2562</v>
      </c>
      <c r="O454" t="s">
        <v>2542</v>
      </c>
      <c r="P454" t="s">
        <v>2543</v>
      </c>
      <c r="Q454" t="s">
        <v>2544</v>
      </c>
      <c r="R454" t="s">
        <v>2563</v>
      </c>
      <c r="S454" t="s">
        <v>2546</v>
      </c>
      <c r="T454">
        <v>5492.009</v>
      </c>
      <c r="U454" t="s">
        <v>1891</v>
      </c>
      <c r="V454" t="s">
        <v>2564</v>
      </c>
      <c r="W454" t="s">
        <v>1891</v>
      </c>
      <c r="X454" t="s">
        <v>2564</v>
      </c>
      <c r="Y454" t="str">
        <f t="shared" si="7"/>
        <v>深圳尚米网络技术有限公司深圳尚米网络技术有限公司CPC</v>
      </c>
      <c r="Z454" t="e">
        <f>VLOOKUP(Y:Y,[1]Sheet1!N:N,1,0)</f>
        <v>#N/A</v>
      </c>
    </row>
    <row r="455" spans="1:26" hidden="1" x14ac:dyDescent="0.25">
      <c r="A455">
        <v>20230628</v>
      </c>
      <c r="B455">
        <v>40896118</v>
      </c>
      <c r="C455" t="s">
        <v>2758</v>
      </c>
      <c r="D455">
        <v>2117409</v>
      </c>
      <c r="E455" t="s">
        <v>2744</v>
      </c>
      <c r="F455" s="59">
        <v>3977.14</v>
      </c>
      <c r="G455">
        <v>0</v>
      </c>
      <c r="H455" t="s">
        <v>2559</v>
      </c>
      <c r="I455" t="s">
        <v>2560</v>
      </c>
      <c r="J455" t="s">
        <v>2353</v>
      </c>
      <c r="K455" t="s">
        <v>711</v>
      </c>
      <c r="L455" t="s">
        <v>326</v>
      </c>
      <c r="M455" t="s">
        <v>2588</v>
      </c>
      <c r="N455" t="s">
        <v>2589</v>
      </c>
      <c r="O455" t="s">
        <v>2542</v>
      </c>
      <c r="P455" t="s">
        <v>2543</v>
      </c>
      <c r="Q455" t="s">
        <v>2544</v>
      </c>
      <c r="R455" t="s">
        <v>2570</v>
      </c>
      <c r="S455" t="s">
        <v>2546</v>
      </c>
      <c r="T455">
        <v>0</v>
      </c>
      <c r="U455" t="s">
        <v>2571</v>
      </c>
      <c r="V455" t="s">
        <v>2572</v>
      </c>
      <c r="W455" t="s">
        <v>1891</v>
      </c>
      <c r="X455" t="s">
        <v>2564</v>
      </c>
      <c r="Y455" t="str">
        <f t="shared" si="7"/>
        <v>网易有道信息技术（北京）有限公司网易(杭州)网络有限公司CPC</v>
      </c>
      <c r="Z455" t="e">
        <f>VLOOKUP(Y:Y,[1]Sheet1!N:N,1,0)</f>
        <v>#N/A</v>
      </c>
    </row>
    <row r="456" spans="1:26" hidden="1" x14ac:dyDescent="0.25">
      <c r="A456">
        <v>20230628</v>
      </c>
      <c r="B456">
        <v>47327817</v>
      </c>
      <c r="C456" t="s">
        <v>2718</v>
      </c>
      <c r="D456">
        <v>2185183</v>
      </c>
      <c r="E456" t="s">
        <v>2574</v>
      </c>
      <c r="F456" s="59">
        <v>381.16</v>
      </c>
      <c r="G456">
        <v>288.76</v>
      </c>
      <c r="H456" t="s">
        <v>2538</v>
      </c>
      <c r="I456" t="s">
        <v>2551</v>
      </c>
      <c r="J456" t="s">
        <v>2575</v>
      </c>
      <c r="K456" t="s">
        <v>2321</v>
      </c>
      <c r="L456" t="s">
        <v>2344</v>
      </c>
      <c r="M456" t="s">
        <v>2576</v>
      </c>
      <c r="O456" t="s">
        <v>2542</v>
      </c>
      <c r="P456" t="s">
        <v>2543</v>
      </c>
      <c r="Q456" t="s">
        <v>2544</v>
      </c>
      <c r="R456" t="s">
        <v>2577</v>
      </c>
      <c r="S456" t="s">
        <v>2546</v>
      </c>
      <c r="T456">
        <v>0</v>
      </c>
      <c r="U456" t="s">
        <v>838</v>
      </c>
      <c r="V456" t="s">
        <v>2578</v>
      </c>
      <c r="W456" t="s">
        <v>838</v>
      </c>
      <c r="X456" t="s">
        <v>2578</v>
      </c>
      <c r="Y456" t="str">
        <f t="shared" si="7"/>
        <v>北京微财科技有限公司-数媒重庆市黑卡小额贷款有限公司信息流</v>
      </c>
      <c r="Z456" t="e">
        <f>VLOOKUP(Y:Y,[1]Sheet1!N:N,1,0)</f>
        <v>#N/A</v>
      </c>
    </row>
    <row r="457" spans="1:26" hidden="1" x14ac:dyDescent="0.25">
      <c r="A457">
        <v>20230628</v>
      </c>
      <c r="B457">
        <v>47426703</v>
      </c>
      <c r="C457" t="s">
        <v>2726</v>
      </c>
      <c r="D457">
        <v>2189969</v>
      </c>
      <c r="E457" t="s">
        <v>2608</v>
      </c>
      <c r="F457" s="59">
        <v>4181.84</v>
      </c>
      <c r="G457">
        <v>2987.03</v>
      </c>
      <c r="H457" t="s">
        <v>2538</v>
      </c>
      <c r="I457" t="s">
        <v>2551</v>
      </c>
      <c r="J457" t="s">
        <v>2332</v>
      </c>
      <c r="K457" t="s">
        <v>2321</v>
      </c>
      <c r="L457" t="s">
        <v>2333</v>
      </c>
      <c r="M457" t="s">
        <v>2552</v>
      </c>
      <c r="N457" t="s">
        <v>2553</v>
      </c>
      <c r="O457" t="s">
        <v>2542</v>
      </c>
      <c r="P457" t="s">
        <v>2543</v>
      </c>
      <c r="Q457" t="s">
        <v>2544</v>
      </c>
      <c r="R457" t="s">
        <v>2554</v>
      </c>
      <c r="S457" t="s">
        <v>2546</v>
      </c>
      <c r="T457">
        <v>0</v>
      </c>
      <c r="U457" t="s">
        <v>2555</v>
      </c>
      <c r="V457" t="s">
        <v>2556</v>
      </c>
      <c r="W457" t="s">
        <v>2555</v>
      </c>
      <c r="X457" t="s">
        <v>2556</v>
      </c>
      <c r="Y457" t="str">
        <f t="shared" si="7"/>
        <v>北京爱奇艺科技有限公司-百度北京爱奇艺科技有限公司信息流</v>
      </c>
      <c r="Z457" t="e">
        <f>VLOOKUP(Y:Y,[1]Sheet1!N:N,1,0)</f>
        <v>#N/A</v>
      </c>
    </row>
    <row r="458" spans="1:26" hidden="1" x14ac:dyDescent="0.25">
      <c r="A458">
        <v>20230628</v>
      </c>
      <c r="B458">
        <v>47953354</v>
      </c>
      <c r="C458" t="s">
        <v>2655</v>
      </c>
      <c r="D458">
        <v>2167551</v>
      </c>
      <c r="E458" t="s">
        <v>2550</v>
      </c>
      <c r="F458" s="59">
        <v>3.44</v>
      </c>
      <c r="G458">
        <v>3.44</v>
      </c>
      <c r="H458" t="s">
        <v>2538</v>
      </c>
      <c r="I458" t="s">
        <v>2539</v>
      </c>
      <c r="J458" t="s">
        <v>2332</v>
      </c>
      <c r="K458" t="s">
        <v>2321</v>
      </c>
      <c r="L458" t="s">
        <v>2333</v>
      </c>
      <c r="M458" t="s">
        <v>2552</v>
      </c>
      <c r="N458" t="s">
        <v>2553</v>
      </c>
      <c r="O458" t="s">
        <v>2542</v>
      </c>
      <c r="P458" t="s">
        <v>2543</v>
      </c>
      <c r="Q458" t="s">
        <v>2544</v>
      </c>
      <c r="R458" t="s">
        <v>2554</v>
      </c>
      <c r="S458" t="s">
        <v>2546</v>
      </c>
      <c r="T458">
        <v>0</v>
      </c>
      <c r="U458" t="s">
        <v>2555</v>
      </c>
      <c r="V458" t="s">
        <v>2556</v>
      </c>
      <c r="W458" t="s">
        <v>2555</v>
      </c>
      <c r="X458" t="s">
        <v>2556</v>
      </c>
      <c r="Y458" t="str">
        <f t="shared" si="7"/>
        <v>北京爱奇艺科技有限公司-百度北京爱奇艺科技有限公司信息流</v>
      </c>
      <c r="Z458" t="e">
        <f>VLOOKUP(Y:Y,[1]Sheet1!N:N,1,0)</f>
        <v>#N/A</v>
      </c>
    </row>
    <row r="459" spans="1:26" hidden="1" x14ac:dyDescent="0.25">
      <c r="A459">
        <v>20230628</v>
      </c>
      <c r="B459">
        <v>48413679</v>
      </c>
      <c r="C459" t="s">
        <v>2767</v>
      </c>
      <c r="D459">
        <v>2118167</v>
      </c>
      <c r="E459" t="s">
        <v>2592</v>
      </c>
      <c r="F459" s="59">
        <v>28.58</v>
      </c>
      <c r="G459">
        <v>0</v>
      </c>
      <c r="H459" t="s">
        <v>2538</v>
      </c>
      <c r="I459" t="s">
        <v>2539</v>
      </c>
      <c r="J459" t="s">
        <v>554</v>
      </c>
      <c r="K459" t="s">
        <v>2321</v>
      </c>
      <c r="L459" t="s">
        <v>2370</v>
      </c>
      <c r="M459" t="s">
        <v>2593</v>
      </c>
      <c r="N459" t="s">
        <v>2594</v>
      </c>
      <c r="O459" t="s">
        <v>2542</v>
      </c>
      <c r="P459" t="s">
        <v>2543</v>
      </c>
      <c r="Q459" t="s">
        <v>2544</v>
      </c>
      <c r="R459" t="s">
        <v>2595</v>
      </c>
      <c r="S459" t="s">
        <v>2546</v>
      </c>
      <c r="T459">
        <v>0</v>
      </c>
      <c r="U459" t="s">
        <v>2555</v>
      </c>
      <c r="V459" t="s">
        <v>2596</v>
      </c>
      <c r="W459" t="s">
        <v>2555</v>
      </c>
      <c r="X459" t="s">
        <v>2596</v>
      </c>
      <c r="Y459" t="str">
        <f t="shared" si="7"/>
        <v>薯一薯二文化传媒（上海）有限公司行吟信息科技(上海)有限公司信息流</v>
      </c>
      <c r="Z459" t="e">
        <f>VLOOKUP(Y:Y,[1]Sheet1!N:N,1,0)</f>
        <v>#N/A</v>
      </c>
    </row>
    <row r="460" spans="1:26" hidden="1" x14ac:dyDescent="0.25">
      <c r="A460">
        <v>20230628</v>
      </c>
      <c r="B460">
        <v>48413857</v>
      </c>
      <c r="C460" t="s">
        <v>2728</v>
      </c>
      <c r="D460">
        <v>2118167</v>
      </c>
      <c r="E460" t="s">
        <v>2592</v>
      </c>
      <c r="F460" s="59">
        <v>51.86</v>
      </c>
      <c r="G460">
        <v>0</v>
      </c>
      <c r="H460" t="s">
        <v>2538</v>
      </c>
      <c r="I460" t="s">
        <v>2551</v>
      </c>
      <c r="J460" t="s">
        <v>554</v>
      </c>
      <c r="K460" t="s">
        <v>2321</v>
      </c>
      <c r="L460" t="s">
        <v>2370</v>
      </c>
      <c r="M460" t="s">
        <v>2593</v>
      </c>
      <c r="N460" t="s">
        <v>2594</v>
      </c>
      <c r="O460" t="s">
        <v>2542</v>
      </c>
      <c r="P460" t="s">
        <v>2543</v>
      </c>
      <c r="Q460" t="s">
        <v>2544</v>
      </c>
      <c r="R460" t="s">
        <v>2595</v>
      </c>
      <c r="S460" t="s">
        <v>2546</v>
      </c>
      <c r="T460">
        <v>0</v>
      </c>
      <c r="U460" t="s">
        <v>2555</v>
      </c>
      <c r="V460" t="s">
        <v>2596</v>
      </c>
      <c r="W460" t="s">
        <v>2555</v>
      </c>
      <c r="X460" t="s">
        <v>2596</v>
      </c>
      <c r="Y460" t="str">
        <f t="shared" si="7"/>
        <v>薯一薯二文化传媒（上海）有限公司行吟信息科技(上海)有限公司信息流</v>
      </c>
      <c r="Z460" t="e">
        <f>VLOOKUP(Y:Y,[1]Sheet1!N:N,1,0)</f>
        <v>#N/A</v>
      </c>
    </row>
    <row r="461" spans="1:26" hidden="1" x14ac:dyDescent="0.25">
      <c r="A461">
        <v>20230628</v>
      </c>
      <c r="B461">
        <v>29768622</v>
      </c>
      <c r="C461" t="s">
        <v>2603</v>
      </c>
      <c r="D461">
        <v>2130054</v>
      </c>
      <c r="E461" t="s">
        <v>2558</v>
      </c>
      <c r="F461" s="59">
        <v>1893.05</v>
      </c>
      <c r="G461">
        <v>1532.77</v>
      </c>
      <c r="H461" t="s">
        <v>2559</v>
      </c>
      <c r="I461" t="s">
        <v>2560</v>
      </c>
      <c r="J461" t="s">
        <v>2350</v>
      </c>
      <c r="K461" t="s">
        <v>711</v>
      </c>
      <c r="L461" t="s">
        <v>2350</v>
      </c>
      <c r="M461" t="s">
        <v>2561</v>
      </c>
      <c r="N461" t="s">
        <v>2562</v>
      </c>
      <c r="O461" t="s">
        <v>2542</v>
      </c>
      <c r="P461" t="s">
        <v>2543</v>
      </c>
      <c r="Q461" t="s">
        <v>2544</v>
      </c>
      <c r="R461" t="s">
        <v>2563</v>
      </c>
      <c r="S461" t="s">
        <v>2546</v>
      </c>
      <c r="T461">
        <v>11547.335999999999</v>
      </c>
      <c r="U461" t="s">
        <v>1891</v>
      </c>
      <c r="V461" t="s">
        <v>2564</v>
      </c>
      <c r="W461" t="s">
        <v>1891</v>
      </c>
      <c r="X461" t="s">
        <v>2564</v>
      </c>
      <c r="Y461" t="str">
        <f t="shared" si="7"/>
        <v>深圳尚米网络技术有限公司深圳尚米网络技术有限公司CPC</v>
      </c>
      <c r="Z461" t="e">
        <f>VLOOKUP(Y:Y,[1]Sheet1!N:N,1,0)</f>
        <v>#N/A</v>
      </c>
    </row>
    <row r="462" spans="1:26" hidden="1" x14ac:dyDescent="0.25">
      <c r="A462">
        <v>20230628</v>
      </c>
      <c r="B462">
        <v>40728875</v>
      </c>
      <c r="C462" t="s">
        <v>2675</v>
      </c>
      <c r="D462">
        <v>2118167</v>
      </c>
      <c r="E462" t="s">
        <v>2592</v>
      </c>
      <c r="F462" s="59">
        <v>4051.66</v>
      </c>
      <c r="G462">
        <v>0</v>
      </c>
      <c r="H462" t="s">
        <v>2538</v>
      </c>
      <c r="I462" t="s">
        <v>2539</v>
      </c>
      <c r="J462" t="s">
        <v>554</v>
      </c>
      <c r="K462" t="s">
        <v>2321</v>
      </c>
      <c r="L462" t="s">
        <v>2370</v>
      </c>
      <c r="M462" t="s">
        <v>2593</v>
      </c>
      <c r="N462" t="s">
        <v>2594</v>
      </c>
      <c r="O462" t="s">
        <v>2542</v>
      </c>
      <c r="P462" t="s">
        <v>2543</v>
      </c>
      <c r="Q462" t="s">
        <v>2544</v>
      </c>
      <c r="R462" t="s">
        <v>2595</v>
      </c>
      <c r="S462" t="s">
        <v>2546</v>
      </c>
      <c r="T462">
        <v>0</v>
      </c>
      <c r="U462" t="s">
        <v>2555</v>
      </c>
      <c r="V462" t="s">
        <v>2596</v>
      </c>
      <c r="W462" t="s">
        <v>2555</v>
      </c>
      <c r="X462" t="s">
        <v>2596</v>
      </c>
      <c r="Y462" t="str">
        <f t="shared" si="7"/>
        <v>薯一薯二文化传媒（上海）有限公司行吟信息科技(上海)有限公司信息流</v>
      </c>
      <c r="Z462" t="e">
        <f>VLOOKUP(Y:Y,[1]Sheet1!N:N,1,0)</f>
        <v>#N/A</v>
      </c>
    </row>
    <row r="463" spans="1:26" hidden="1" x14ac:dyDescent="0.25">
      <c r="A463">
        <v>20230628</v>
      </c>
      <c r="B463">
        <v>42965764</v>
      </c>
      <c r="C463" t="s">
        <v>2536</v>
      </c>
      <c r="D463">
        <v>2158784</v>
      </c>
      <c r="E463" t="s">
        <v>2537</v>
      </c>
      <c r="F463" s="59">
        <v>364.48</v>
      </c>
      <c r="G463">
        <v>364.48</v>
      </c>
      <c r="H463" t="s">
        <v>2538</v>
      </c>
      <c r="I463" t="s">
        <v>2539</v>
      </c>
      <c r="J463" t="s">
        <v>2320</v>
      </c>
      <c r="K463" t="s">
        <v>2321</v>
      </c>
      <c r="L463" t="s">
        <v>2318</v>
      </c>
      <c r="M463" t="s">
        <v>2540</v>
      </c>
      <c r="N463" t="s">
        <v>2541</v>
      </c>
      <c r="O463" t="s">
        <v>2542</v>
      </c>
      <c r="P463" t="s">
        <v>2543</v>
      </c>
      <c r="Q463" t="s">
        <v>2544</v>
      </c>
      <c r="R463" t="s">
        <v>2545</v>
      </c>
      <c r="S463" t="s">
        <v>2546</v>
      </c>
      <c r="T463">
        <v>0</v>
      </c>
      <c r="U463" t="s">
        <v>838</v>
      </c>
      <c r="V463" t="s">
        <v>2547</v>
      </c>
      <c r="W463" t="s">
        <v>838</v>
      </c>
      <c r="X463" t="s">
        <v>2548</v>
      </c>
      <c r="Y463" t="str">
        <f t="shared" si="7"/>
        <v>上海耳序信息技术有限公司-四部上海拍拍贷金融信息服务有限公司信息流</v>
      </c>
      <c r="Z463" t="e">
        <f>VLOOKUP(Y:Y,[1]Sheet1!N:N,1,0)</f>
        <v>#N/A</v>
      </c>
    </row>
    <row r="464" spans="1:26" x14ac:dyDescent="0.25">
      <c r="A464">
        <v>20230628</v>
      </c>
      <c r="B464">
        <v>43094813</v>
      </c>
      <c r="C464" t="s">
        <v>2677</v>
      </c>
      <c r="D464">
        <v>2054669</v>
      </c>
      <c r="E464" t="s">
        <v>2622</v>
      </c>
      <c r="F464" s="59">
        <v>204.36</v>
      </c>
      <c r="G464">
        <v>151.38</v>
      </c>
      <c r="H464" t="s">
        <v>2538</v>
      </c>
      <c r="I464" t="s">
        <v>2551</v>
      </c>
      <c r="J464" t="s">
        <v>2352</v>
      </c>
      <c r="K464" t="s">
        <v>2321</v>
      </c>
      <c r="L464" t="s">
        <v>2351</v>
      </c>
      <c r="M464" t="s">
        <v>2623</v>
      </c>
      <c r="N464" t="s">
        <v>2624</v>
      </c>
      <c r="O464" t="s">
        <v>2542</v>
      </c>
      <c r="P464" t="s">
        <v>2543</v>
      </c>
      <c r="Q464" t="s">
        <v>2544</v>
      </c>
      <c r="R464" t="s">
        <v>2625</v>
      </c>
      <c r="S464" t="s">
        <v>2546</v>
      </c>
      <c r="T464">
        <v>0</v>
      </c>
      <c r="U464" t="s">
        <v>838</v>
      </c>
      <c r="V464" t="s">
        <v>2548</v>
      </c>
      <c r="W464" t="s">
        <v>838</v>
      </c>
      <c r="X464" t="s">
        <v>2548</v>
      </c>
      <c r="Y464" t="str">
        <f t="shared" si="7"/>
        <v>深圳市小赢普惠科技有限责任公司深圳市赢众通金融信息服务有限责任公司信息流</v>
      </c>
      <c r="Z464" t="e">
        <f>VLOOKUP(Y:Y,[1]Sheet1!N:N,1,0)</f>
        <v>#N/A</v>
      </c>
    </row>
    <row r="465" spans="1:26" hidden="1" x14ac:dyDescent="0.25">
      <c r="A465">
        <v>20230628</v>
      </c>
      <c r="B465">
        <v>45322956</v>
      </c>
      <c r="C465" t="s">
        <v>2631</v>
      </c>
      <c r="D465">
        <v>2172261</v>
      </c>
      <c r="E465" t="s">
        <v>2628</v>
      </c>
      <c r="F465" s="59">
        <v>127.22</v>
      </c>
      <c r="G465">
        <v>97.11</v>
      </c>
      <c r="H465" t="s">
        <v>2538</v>
      </c>
      <c r="I465" t="s">
        <v>2551</v>
      </c>
      <c r="J465" t="s">
        <v>292</v>
      </c>
      <c r="K465" t="s">
        <v>2321</v>
      </c>
      <c r="L465" t="s">
        <v>574</v>
      </c>
      <c r="M465" t="s">
        <v>2611</v>
      </c>
      <c r="N465" t="s">
        <v>2612</v>
      </c>
      <c r="O465" t="s">
        <v>2542</v>
      </c>
      <c r="P465" t="s">
        <v>2543</v>
      </c>
      <c r="Q465" t="s">
        <v>2544</v>
      </c>
      <c r="R465" t="s">
        <v>2613</v>
      </c>
      <c r="S465" t="s">
        <v>2546</v>
      </c>
      <c r="T465">
        <v>0</v>
      </c>
      <c r="U465" t="s">
        <v>2614</v>
      </c>
      <c r="V465" t="s">
        <v>2615</v>
      </c>
      <c r="W465" t="s">
        <v>2614</v>
      </c>
      <c r="X465" t="s">
        <v>2615</v>
      </c>
      <c r="Y465" t="str">
        <f t="shared" si="7"/>
        <v>广州荔湾品唯信息服务有限公司广州唯品会电子商务有限公司信息流</v>
      </c>
      <c r="Z465" t="e">
        <f>VLOOKUP(Y:Y,[1]Sheet1!N:N,1,0)</f>
        <v>#N/A</v>
      </c>
    </row>
    <row r="466" spans="1:26" hidden="1" x14ac:dyDescent="0.25">
      <c r="A466">
        <v>20230628</v>
      </c>
      <c r="B466">
        <v>47328039</v>
      </c>
      <c r="C466" t="s">
        <v>2573</v>
      </c>
      <c r="D466">
        <v>2185183</v>
      </c>
      <c r="E466" t="s">
        <v>2574</v>
      </c>
      <c r="F466" s="59">
        <v>723.1</v>
      </c>
      <c r="G466">
        <v>547.79999999999995</v>
      </c>
      <c r="H466" t="s">
        <v>2538</v>
      </c>
      <c r="I466" t="s">
        <v>2539</v>
      </c>
      <c r="J466" t="s">
        <v>2575</v>
      </c>
      <c r="K466" t="s">
        <v>2321</v>
      </c>
      <c r="L466" t="s">
        <v>2344</v>
      </c>
      <c r="M466" t="s">
        <v>2576</v>
      </c>
      <c r="O466" t="s">
        <v>2542</v>
      </c>
      <c r="P466" t="s">
        <v>2543</v>
      </c>
      <c r="Q466" t="s">
        <v>2544</v>
      </c>
      <c r="R466" t="s">
        <v>2577</v>
      </c>
      <c r="S466" t="s">
        <v>2546</v>
      </c>
      <c r="T466">
        <v>0</v>
      </c>
      <c r="U466" t="s">
        <v>838</v>
      </c>
      <c r="V466" t="s">
        <v>2578</v>
      </c>
      <c r="W466" t="s">
        <v>838</v>
      </c>
      <c r="X466" t="s">
        <v>2578</v>
      </c>
      <c r="Y466" t="str">
        <f t="shared" si="7"/>
        <v>北京微财科技有限公司-数媒重庆市黑卡小额贷款有限公司信息流</v>
      </c>
      <c r="Z466" t="e">
        <f>VLOOKUP(Y:Y,[1]Sheet1!N:N,1,0)</f>
        <v>#N/A</v>
      </c>
    </row>
    <row r="467" spans="1:26" hidden="1" x14ac:dyDescent="0.25">
      <c r="A467">
        <v>20230628</v>
      </c>
      <c r="B467">
        <v>47953361</v>
      </c>
      <c r="C467" t="s">
        <v>2549</v>
      </c>
      <c r="D467">
        <v>2167551</v>
      </c>
      <c r="E467" t="s">
        <v>2550</v>
      </c>
      <c r="F467" s="59">
        <v>302.60000000000002</v>
      </c>
      <c r="G467">
        <v>302.60000000000002</v>
      </c>
      <c r="H467" t="s">
        <v>2538</v>
      </c>
      <c r="I467" t="s">
        <v>2551</v>
      </c>
      <c r="J467" t="s">
        <v>2332</v>
      </c>
      <c r="K467" t="s">
        <v>2321</v>
      </c>
      <c r="L467" t="s">
        <v>2333</v>
      </c>
      <c r="M467" t="s">
        <v>2552</v>
      </c>
      <c r="N467" t="s">
        <v>2553</v>
      </c>
      <c r="O467" t="s">
        <v>2542</v>
      </c>
      <c r="P467" t="s">
        <v>2543</v>
      </c>
      <c r="Q467" t="s">
        <v>2544</v>
      </c>
      <c r="R467" t="s">
        <v>2554</v>
      </c>
      <c r="S467" t="s">
        <v>2546</v>
      </c>
      <c r="T467">
        <v>0</v>
      </c>
      <c r="U467" t="s">
        <v>2555</v>
      </c>
      <c r="V467" t="s">
        <v>2556</v>
      </c>
      <c r="W467" t="s">
        <v>2555</v>
      </c>
      <c r="X467" t="s">
        <v>2556</v>
      </c>
      <c r="Y467" t="str">
        <f t="shared" si="7"/>
        <v>北京爱奇艺科技有限公司-百度北京爱奇艺科技有限公司信息流</v>
      </c>
      <c r="Z467" t="e">
        <f>VLOOKUP(Y:Y,[1]Sheet1!N:N,1,0)</f>
        <v>#N/A</v>
      </c>
    </row>
    <row r="468" spans="1:26" hidden="1" x14ac:dyDescent="0.25">
      <c r="A468">
        <v>20230628</v>
      </c>
      <c r="B468">
        <v>48413698</v>
      </c>
      <c r="C468" t="s">
        <v>2786</v>
      </c>
      <c r="D468">
        <v>2118167</v>
      </c>
      <c r="E468" t="s">
        <v>2592</v>
      </c>
      <c r="F468" s="59">
        <v>0.08</v>
      </c>
      <c r="G468">
        <v>0</v>
      </c>
      <c r="H468" t="s">
        <v>2538</v>
      </c>
      <c r="I468" t="s">
        <v>2539</v>
      </c>
      <c r="J468" t="s">
        <v>554</v>
      </c>
      <c r="K468" t="s">
        <v>2321</v>
      </c>
      <c r="L468" t="s">
        <v>2370</v>
      </c>
      <c r="M468" t="s">
        <v>2593</v>
      </c>
      <c r="N468" t="s">
        <v>2594</v>
      </c>
      <c r="O468" t="s">
        <v>2542</v>
      </c>
      <c r="P468" t="s">
        <v>2543</v>
      </c>
      <c r="Q468" t="s">
        <v>2544</v>
      </c>
      <c r="R468" t="s">
        <v>2595</v>
      </c>
      <c r="S468" t="s">
        <v>2546</v>
      </c>
      <c r="T468">
        <v>0</v>
      </c>
      <c r="U468" t="s">
        <v>2555</v>
      </c>
      <c r="V468" t="s">
        <v>2596</v>
      </c>
      <c r="W468" t="s">
        <v>2555</v>
      </c>
      <c r="X468" t="s">
        <v>2596</v>
      </c>
      <c r="Y468" t="str">
        <f t="shared" si="7"/>
        <v>薯一薯二文化传媒（上海）有限公司行吟信息科技(上海)有限公司信息流</v>
      </c>
      <c r="Z468" t="e">
        <f>VLOOKUP(Y:Y,[1]Sheet1!N:N,1,0)</f>
        <v>#N/A</v>
      </c>
    </row>
    <row r="469" spans="1:26" hidden="1" x14ac:dyDescent="0.25">
      <c r="A469">
        <v>20230628</v>
      </c>
      <c r="B469">
        <v>32070458</v>
      </c>
      <c r="C469" t="s">
        <v>2646</v>
      </c>
      <c r="D469">
        <v>2158492</v>
      </c>
      <c r="E469" t="s">
        <v>2580</v>
      </c>
      <c r="F469" s="59">
        <v>596.80999999999995</v>
      </c>
      <c r="G469">
        <v>501.48</v>
      </c>
      <c r="H469" t="s">
        <v>2559</v>
      </c>
      <c r="I469" t="s">
        <v>2560</v>
      </c>
      <c r="J469" t="s">
        <v>2330</v>
      </c>
      <c r="K469" t="s">
        <v>711</v>
      </c>
      <c r="L469" t="s">
        <v>2329</v>
      </c>
      <c r="M469" t="s">
        <v>2581</v>
      </c>
      <c r="N469" t="s">
        <v>2582</v>
      </c>
      <c r="O469" t="s">
        <v>2542</v>
      </c>
      <c r="P469" t="s">
        <v>2543</v>
      </c>
      <c r="Q469" t="s">
        <v>2544</v>
      </c>
      <c r="R469" t="s">
        <v>2583</v>
      </c>
      <c r="S469" t="s">
        <v>2546</v>
      </c>
      <c r="T469">
        <v>13824.384</v>
      </c>
      <c r="U469" t="s">
        <v>2584</v>
      </c>
      <c r="V469" t="s">
        <v>2585</v>
      </c>
      <c r="W469" t="s">
        <v>2584</v>
      </c>
      <c r="X469" t="s">
        <v>2585</v>
      </c>
      <c r="Y469" t="str">
        <f t="shared" si="7"/>
        <v>成都哈拜网络科技有限公司-数字媒体事业部上海哈啰普惠科技有限公司CPC</v>
      </c>
      <c r="Z469" t="e">
        <f>VLOOKUP(Y:Y,[1]Sheet1!N:N,1,0)</f>
        <v>#N/A</v>
      </c>
    </row>
    <row r="470" spans="1:26" hidden="1" x14ac:dyDescent="0.25">
      <c r="A470">
        <v>20230628</v>
      </c>
      <c r="B470">
        <v>45265219</v>
      </c>
      <c r="C470" t="s">
        <v>2772</v>
      </c>
      <c r="D470">
        <v>2118167</v>
      </c>
      <c r="E470" t="s">
        <v>2592</v>
      </c>
      <c r="F470" s="59">
        <v>42.03</v>
      </c>
      <c r="G470">
        <v>0</v>
      </c>
      <c r="H470" t="s">
        <v>2538</v>
      </c>
      <c r="I470" t="s">
        <v>2539</v>
      </c>
      <c r="J470" t="s">
        <v>554</v>
      </c>
      <c r="K470" t="s">
        <v>2321</v>
      </c>
      <c r="L470" t="s">
        <v>2370</v>
      </c>
      <c r="M470" t="s">
        <v>2593</v>
      </c>
      <c r="N470" t="s">
        <v>2594</v>
      </c>
      <c r="O470" t="s">
        <v>2542</v>
      </c>
      <c r="P470" t="s">
        <v>2543</v>
      </c>
      <c r="Q470" t="s">
        <v>2544</v>
      </c>
      <c r="R470" t="s">
        <v>2595</v>
      </c>
      <c r="S470" t="s">
        <v>2546</v>
      </c>
      <c r="T470">
        <v>0</v>
      </c>
      <c r="U470" t="s">
        <v>2555</v>
      </c>
      <c r="V470" t="s">
        <v>2596</v>
      </c>
      <c r="W470" t="s">
        <v>2555</v>
      </c>
      <c r="X470" t="s">
        <v>2596</v>
      </c>
      <c r="Y470" t="str">
        <f t="shared" si="7"/>
        <v>薯一薯二文化传媒（上海）有限公司行吟信息科技(上海)有限公司信息流</v>
      </c>
      <c r="Z470" t="e">
        <f>VLOOKUP(Y:Y,[1]Sheet1!N:N,1,0)</f>
        <v>#N/A</v>
      </c>
    </row>
    <row r="471" spans="1:26" hidden="1" x14ac:dyDescent="0.25">
      <c r="A471">
        <v>20230628</v>
      </c>
      <c r="B471">
        <v>45323011</v>
      </c>
      <c r="C471" t="s">
        <v>2680</v>
      </c>
      <c r="D471">
        <v>2172261</v>
      </c>
      <c r="E471" t="s">
        <v>2628</v>
      </c>
      <c r="F471" s="59">
        <v>120.4</v>
      </c>
      <c r="G471">
        <v>91.91</v>
      </c>
      <c r="H471" t="s">
        <v>2538</v>
      </c>
      <c r="I471" t="s">
        <v>2539</v>
      </c>
      <c r="J471" t="s">
        <v>292</v>
      </c>
      <c r="K471" t="s">
        <v>2321</v>
      </c>
      <c r="L471" t="s">
        <v>574</v>
      </c>
      <c r="M471" t="s">
        <v>2611</v>
      </c>
      <c r="N471" t="s">
        <v>2612</v>
      </c>
      <c r="O471" t="s">
        <v>2542</v>
      </c>
      <c r="P471" t="s">
        <v>2543</v>
      </c>
      <c r="Q471" t="s">
        <v>2544</v>
      </c>
      <c r="R471" t="s">
        <v>2613</v>
      </c>
      <c r="S471" t="s">
        <v>2546</v>
      </c>
      <c r="T471">
        <v>0</v>
      </c>
      <c r="U471" t="s">
        <v>2614</v>
      </c>
      <c r="V471" t="s">
        <v>2615</v>
      </c>
      <c r="W471" t="s">
        <v>2614</v>
      </c>
      <c r="X471" t="s">
        <v>2615</v>
      </c>
      <c r="Y471" t="str">
        <f t="shared" si="7"/>
        <v>广州荔湾品唯信息服务有限公司广州唯品会电子商务有限公司信息流</v>
      </c>
      <c r="Z471" t="e">
        <f>VLOOKUP(Y:Y,[1]Sheet1!N:N,1,0)</f>
        <v>#N/A</v>
      </c>
    </row>
    <row r="472" spans="1:26" hidden="1" x14ac:dyDescent="0.25">
      <c r="A472">
        <v>20230628</v>
      </c>
      <c r="B472">
        <v>47426526</v>
      </c>
      <c r="C472" t="s">
        <v>2799</v>
      </c>
      <c r="D472">
        <v>2189969</v>
      </c>
      <c r="E472" t="s">
        <v>2608</v>
      </c>
      <c r="F472" s="59">
        <v>3269.82</v>
      </c>
      <c r="G472">
        <v>2335.59</v>
      </c>
      <c r="H472" t="s">
        <v>2538</v>
      </c>
      <c r="I472" t="s">
        <v>2551</v>
      </c>
      <c r="J472" t="s">
        <v>2332</v>
      </c>
      <c r="K472" t="s">
        <v>2321</v>
      </c>
      <c r="L472" t="s">
        <v>2333</v>
      </c>
      <c r="M472" t="s">
        <v>2552</v>
      </c>
      <c r="N472" t="s">
        <v>2553</v>
      </c>
      <c r="O472" t="s">
        <v>2542</v>
      </c>
      <c r="P472" t="s">
        <v>2543</v>
      </c>
      <c r="Q472" t="s">
        <v>2544</v>
      </c>
      <c r="R472" t="s">
        <v>2554</v>
      </c>
      <c r="S472" t="s">
        <v>2546</v>
      </c>
      <c r="T472">
        <v>0</v>
      </c>
      <c r="U472" t="s">
        <v>2555</v>
      </c>
      <c r="V472" t="s">
        <v>2556</v>
      </c>
      <c r="W472" t="s">
        <v>2555</v>
      </c>
      <c r="X472" t="s">
        <v>2556</v>
      </c>
      <c r="Y472" t="str">
        <f t="shared" si="7"/>
        <v>北京爱奇艺科技有限公司-百度北京爱奇艺科技有限公司信息流</v>
      </c>
      <c r="Z472" t="e">
        <f>VLOOKUP(Y:Y,[1]Sheet1!N:N,1,0)</f>
        <v>#N/A</v>
      </c>
    </row>
    <row r="473" spans="1:26" hidden="1" x14ac:dyDescent="0.25">
      <c r="A473">
        <v>20230628</v>
      </c>
      <c r="B473">
        <v>48248606</v>
      </c>
      <c r="C473" t="s">
        <v>2656</v>
      </c>
      <c r="D473">
        <v>2172261</v>
      </c>
      <c r="E473" t="s">
        <v>2628</v>
      </c>
      <c r="F473" s="59">
        <v>60.97</v>
      </c>
      <c r="G473">
        <v>46.54</v>
      </c>
      <c r="H473" t="s">
        <v>2538</v>
      </c>
      <c r="I473" t="s">
        <v>2539</v>
      </c>
      <c r="J473" t="s">
        <v>292</v>
      </c>
      <c r="K473" t="s">
        <v>2321</v>
      </c>
      <c r="L473" t="s">
        <v>574</v>
      </c>
      <c r="M473" t="s">
        <v>2611</v>
      </c>
      <c r="N473" t="s">
        <v>2612</v>
      </c>
      <c r="O473" t="s">
        <v>2542</v>
      </c>
      <c r="P473" t="s">
        <v>2543</v>
      </c>
      <c r="Q473" t="s">
        <v>2544</v>
      </c>
      <c r="R473" t="s">
        <v>2613</v>
      </c>
      <c r="S473" t="s">
        <v>2546</v>
      </c>
      <c r="T473">
        <v>0</v>
      </c>
      <c r="U473" t="s">
        <v>2614</v>
      </c>
      <c r="V473" t="s">
        <v>2615</v>
      </c>
      <c r="W473" t="s">
        <v>2614</v>
      </c>
      <c r="X473" t="s">
        <v>2615</v>
      </c>
      <c r="Y473" t="str">
        <f t="shared" si="7"/>
        <v>广州荔湾品唯信息服务有限公司广州唯品会电子商务有限公司信息流</v>
      </c>
      <c r="Z473" t="e">
        <f>VLOOKUP(Y:Y,[1]Sheet1!N:N,1,0)</f>
        <v>#N/A</v>
      </c>
    </row>
    <row r="474" spans="1:26" hidden="1" x14ac:dyDescent="0.25">
      <c r="A474">
        <v>20230628</v>
      </c>
      <c r="B474">
        <v>48413794</v>
      </c>
      <c r="C474" t="s">
        <v>2750</v>
      </c>
      <c r="D474">
        <v>2118167</v>
      </c>
      <c r="E474" t="s">
        <v>2592</v>
      </c>
      <c r="F474" s="59">
        <v>12.02</v>
      </c>
      <c r="G474">
        <v>0</v>
      </c>
      <c r="H474" t="s">
        <v>2538</v>
      </c>
      <c r="I474" t="s">
        <v>2551</v>
      </c>
      <c r="J474" t="s">
        <v>554</v>
      </c>
      <c r="K474" t="s">
        <v>2321</v>
      </c>
      <c r="L474" t="s">
        <v>2370</v>
      </c>
      <c r="M474" t="s">
        <v>2593</v>
      </c>
      <c r="N474" t="s">
        <v>2594</v>
      </c>
      <c r="O474" t="s">
        <v>2542</v>
      </c>
      <c r="P474" t="s">
        <v>2543</v>
      </c>
      <c r="Q474" t="s">
        <v>2544</v>
      </c>
      <c r="R474" t="s">
        <v>2595</v>
      </c>
      <c r="S474" t="s">
        <v>2546</v>
      </c>
      <c r="T474">
        <v>0</v>
      </c>
      <c r="U474" t="s">
        <v>2555</v>
      </c>
      <c r="V474" t="s">
        <v>2596</v>
      </c>
      <c r="W474" t="s">
        <v>2555</v>
      </c>
      <c r="X474" t="s">
        <v>2596</v>
      </c>
      <c r="Y474" t="str">
        <f t="shared" si="7"/>
        <v>薯一薯二文化传媒（上海）有限公司行吟信息科技(上海)有限公司信息流</v>
      </c>
      <c r="Z474" t="e">
        <f>VLOOKUP(Y:Y,[1]Sheet1!N:N,1,0)</f>
        <v>#N/A</v>
      </c>
    </row>
    <row r="475" spans="1:26" hidden="1" x14ac:dyDescent="0.25">
      <c r="A475">
        <v>20230628</v>
      </c>
      <c r="B475">
        <v>48413840</v>
      </c>
      <c r="C475" t="s">
        <v>2600</v>
      </c>
      <c r="D475">
        <v>2118167</v>
      </c>
      <c r="E475" t="s">
        <v>2592</v>
      </c>
      <c r="F475" s="59">
        <v>15.59</v>
      </c>
      <c r="G475">
        <v>0</v>
      </c>
      <c r="H475" t="s">
        <v>2538</v>
      </c>
      <c r="I475" t="s">
        <v>2551</v>
      </c>
      <c r="J475" t="s">
        <v>554</v>
      </c>
      <c r="K475" t="s">
        <v>2321</v>
      </c>
      <c r="L475" t="s">
        <v>2370</v>
      </c>
      <c r="M475" t="s">
        <v>2593</v>
      </c>
      <c r="N475" t="s">
        <v>2594</v>
      </c>
      <c r="O475" t="s">
        <v>2542</v>
      </c>
      <c r="P475" t="s">
        <v>2543</v>
      </c>
      <c r="Q475" t="s">
        <v>2544</v>
      </c>
      <c r="R475" t="s">
        <v>2595</v>
      </c>
      <c r="S475" t="s">
        <v>2546</v>
      </c>
      <c r="T475">
        <v>0</v>
      </c>
      <c r="U475" t="s">
        <v>2555</v>
      </c>
      <c r="V475" t="s">
        <v>2596</v>
      </c>
      <c r="W475" t="s">
        <v>2555</v>
      </c>
      <c r="X475" t="s">
        <v>2596</v>
      </c>
      <c r="Y475" t="str">
        <f t="shared" si="7"/>
        <v>薯一薯二文化传媒（上海）有限公司行吟信息科技(上海)有限公司信息流</v>
      </c>
      <c r="Z475" t="e">
        <f>VLOOKUP(Y:Y,[1]Sheet1!N:N,1,0)</f>
        <v>#N/A</v>
      </c>
    </row>
    <row r="476" spans="1:26" hidden="1" x14ac:dyDescent="0.25">
      <c r="A476">
        <v>20230628</v>
      </c>
      <c r="B476">
        <v>28450438</v>
      </c>
      <c r="C476" t="s">
        <v>2665</v>
      </c>
      <c r="D476">
        <v>2113477</v>
      </c>
      <c r="E476" t="s">
        <v>2666</v>
      </c>
      <c r="F476" s="59">
        <v>3700.33</v>
      </c>
      <c r="G476">
        <v>0</v>
      </c>
      <c r="H476" t="s">
        <v>2559</v>
      </c>
      <c r="I476" t="s">
        <v>2560</v>
      </c>
      <c r="J476" t="s">
        <v>231</v>
      </c>
      <c r="K476" t="s">
        <v>711</v>
      </c>
      <c r="L476" t="s">
        <v>231</v>
      </c>
      <c r="M476" t="s">
        <v>2667</v>
      </c>
      <c r="N476" t="s">
        <v>2668</v>
      </c>
      <c r="O476" t="s">
        <v>2542</v>
      </c>
      <c r="P476" t="s">
        <v>2543</v>
      </c>
      <c r="Q476" t="s">
        <v>2544</v>
      </c>
      <c r="R476" t="s">
        <v>2669</v>
      </c>
      <c r="S476" t="s">
        <v>2546</v>
      </c>
      <c r="T476">
        <v>0</v>
      </c>
      <c r="U476" t="s">
        <v>2555</v>
      </c>
      <c r="V476" t="s">
        <v>2670</v>
      </c>
      <c r="W476" t="s">
        <v>2555</v>
      </c>
      <c r="X476" t="s">
        <v>2671</v>
      </c>
      <c r="Y476" t="str">
        <f t="shared" si="7"/>
        <v>广州酷狗计算机科技有限公司广州酷狗计算机科技有限公司CPC</v>
      </c>
      <c r="Z476" t="e">
        <f>VLOOKUP(Y:Y,[1]Sheet1!N:N,1,0)</f>
        <v>#N/A</v>
      </c>
    </row>
    <row r="477" spans="1:26" hidden="1" x14ac:dyDescent="0.25">
      <c r="A477">
        <v>20230628</v>
      </c>
      <c r="B477">
        <v>29850997</v>
      </c>
      <c r="C477" t="s">
        <v>2701</v>
      </c>
      <c r="D477">
        <v>2130054</v>
      </c>
      <c r="E477" t="s">
        <v>2558</v>
      </c>
      <c r="F477" s="59">
        <v>7277.7</v>
      </c>
      <c r="G477">
        <v>5892.75</v>
      </c>
      <c r="H477" t="s">
        <v>2559</v>
      </c>
      <c r="I477" t="s">
        <v>2560</v>
      </c>
      <c r="J477" t="s">
        <v>2350</v>
      </c>
      <c r="K477" t="s">
        <v>711</v>
      </c>
      <c r="L477" t="s">
        <v>2350</v>
      </c>
      <c r="M477" t="s">
        <v>2561</v>
      </c>
      <c r="N477" t="s">
        <v>2562</v>
      </c>
      <c r="O477" t="s">
        <v>2542</v>
      </c>
      <c r="P477" t="s">
        <v>2543</v>
      </c>
      <c r="Q477" t="s">
        <v>2544</v>
      </c>
      <c r="R477" t="s">
        <v>2563</v>
      </c>
      <c r="S477" t="s">
        <v>2546</v>
      </c>
      <c r="T477">
        <v>15888.403</v>
      </c>
      <c r="U477" t="s">
        <v>1891</v>
      </c>
      <c r="V477" t="s">
        <v>2564</v>
      </c>
      <c r="W477" t="s">
        <v>1891</v>
      </c>
      <c r="X477" t="s">
        <v>2564</v>
      </c>
      <c r="Y477" t="str">
        <f t="shared" si="7"/>
        <v>深圳尚米网络技术有限公司深圳尚米网络技术有限公司CPC</v>
      </c>
      <c r="Z477" t="e">
        <f>VLOOKUP(Y:Y,[1]Sheet1!N:N,1,0)</f>
        <v>#N/A</v>
      </c>
    </row>
    <row r="478" spans="1:26" hidden="1" x14ac:dyDescent="0.25">
      <c r="A478">
        <v>20230628</v>
      </c>
      <c r="B478">
        <v>31849475</v>
      </c>
      <c r="C478" t="s">
        <v>2604</v>
      </c>
      <c r="D478">
        <v>2158492</v>
      </c>
      <c r="E478" t="s">
        <v>2580</v>
      </c>
      <c r="F478" s="59">
        <v>3636.1</v>
      </c>
      <c r="G478">
        <v>3055.33</v>
      </c>
      <c r="H478" t="s">
        <v>2559</v>
      </c>
      <c r="I478" t="s">
        <v>2560</v>
      </c>
      <c r="J478" t="s">
        <v>2330</v>
      </c>
      <c r="K478" t="s">
        <v>711</v>
      </c>
      <c r="L478" t="s">
        <v>2329</v>
      </c>
      <c r="M478" t="s">
        <v>2581</v>
      </c>
      <c r="N478" t="s">
        <v>2582</v>
      </c>
      <c r="O478" t="s">
        <v>2542</v>
      </c>
      <c r="P478" t="s">
        <v>2543</v>
      </c>
      <c r="Q478" t="s">
        <v>2544</v>
      </c>
      <c r="R478" t="s">
        <v>2583</v>
      </c>
      <c r="S478" t="s">
        <v>2546</v>
      </c>
      <c r="T478">
        <v>40489.730000000003</v>
      </c>
      <c r="U478" t="s">
        <v>2584</v>
      </c>
      <c r="V478" t="s">
        <v>2585</v>
      </c>
      <c r="W478" t="s">
        <v>2584</v>
      </c>
      <c r="X478" t="s">
        <v>2585</v>
      </c>
      <c r="Y478" t="str">
        <f t="shared" si="7"/>
        <v>成都哈拜网络科技有限公司-数字媒体事业部上海哈啰普惠科技有限公司CPC</v>
      </c>
      <c r="Z478" t="e">
        <f>VLOOKUP(Y:Y,[1]Sheet1!N:N,1,0)</f>
        <v>#N/A</v>
      </c>
    </row>
    <row r="479" spans="1:26" hidden="1" x14ac:dyDescent="0.25">
      <c r="A479">
        <v>20230628</v>
      </c>
      <c r="B479">
        <v>41512404</v>
      </c>
      <c r="C479" t="s">
        <v>2769</v>
      </c>
      <c r="D479">
        <v>2117409</v>
      </c>
      <c r="E479" t="s">
        <v>2744</v>
      </c>
      <c r="F479" s="59">
        <v>3732.25</v>
      </c>
      <c r="G479">
        <v>0</v>
      </c>
      <c r="H479" t="s">
        <v>2559</v>
      </c>
      <c r="I479" t="s">
        <v>2560</v>
      </c>
      <c r="J479" t="s">
        <v>2353</v>
      </c>
      <c r="K479" t="s">
        <v>711</v>
      </c>
      <c r="L479" t="s">
        <v>326</v>
      </c>
      <c r="M479" t="s">
        <v>2588</v>
      </c>
      <c r="N479" t="s">
        <v>2589</v>
      </c>
      <c r="O479" t="s">
        <v>2542</v>
      </c>
      <c r="P479" t="s">
        <v>2543</v>
      </c>
      <c r="Q479" t="s">
        <v>2544</v>
      </c>
      <c r="R479" t="s">
        <v>2570</v>
      </c>
      <c r="S479" t="s">
        <v>2546</v>
      </c>
      <c r="T479">
        <v>0</v>
      </c>
      <c r="U479" t="s">
        <v>2571</v>
      </c>
      <c r="V479" t="s">
        <v>2572</v>
      </c>
      <c r="W479" t="s">
        <v>1891</v>
      </c>
      <c r="X479" t="s">
        <v>2564</v>
      </c>
      <c r="Y479" t="str">
        <f t="shared" si="7"/>
        <v>网易有道信息技术（北京）有限公司网易(杭州)网络有限公司CPC</v>
      </c>
      <c r="Z479" t="e">
        <f>VLOOKUP(Y:Y,[1]Sheet1!N:N,1,0)</f>
        <v>#N/A</v>
      </c>
    </row>
    <row r="480" spans="1:26" hidden="1" x14ac:dyDescent="0.25">
      <c r="A480">
        <v>20230628</v>
      </c>
      <c r="B480">
        <v>47426571</v>
      </c>
      <c r="C480" t="s">
        <v>2754</v>
      </c>
      <c r="D480">
        <v>2189969</v>
      </c>
      <c r="E480" t="s">
        <v>2608</v>
      </c>
      <c r="F480" s="59">
        <v>7019.18</v>
      </c>
      <c r="G480">
        <v>5013.7</v>
      </c>
      <c r="H480" t="s">
        <v>2538</v>
      </c>
      <c r="I480" t="s">
        <v>2551</v>
      </c>
      <c r="J480" t="s">
        <v>2332</v>
      </c>
      <c r="K480" t="s">
        <v>2321</v>
      </c>
      <c r="L480" t="s">
        <v>2333</v>
      </c>
      <c r="M480" t="s">
        <v>2552</v>
      </c>
      <c r="N480" t="s">
        <v>2553</v>
      </c>
      <c r="O480" t="s">
        <v>2542</v>
      </c>
      <c r="P480" t="s">
        <v>2543</v>
      </c>
      <c r="Q480" t="s">
        <v>2544</v>
      </c>
      <c r="R480" t="s">
        <v>2554</v>
      </c>
      <c r="S480" t="s">
        <v>2546</v>
      </c>
      <c r="T480">
        <v>0</v>
      </c>
      <c r="U480" t="s">
        <v>2555</v>
      </c>
      <c r="V480" t="s">
        <v>2556</v>
      </c>
      <c r="W480" t="s">
        <v>2555</v>
      </c>
      <c r="X480" t="s">
        <v>2556</v>
      </c>
      <c r="Y480" t="str">
        <f t="shared" si="7"/>
        <v>北京爱奇艺科技有限公司-百度北京爱奇艺科技有限公司信息流</v>
      </c>
      <c r="Z480" t="e">
        <f>VLOOKUP(Y:Y,[1]Sheet1!N:N,1,0)</f>
        <v>#N/A</v>
      </c>
    </row>
    <row r="481" spans="1:26" hidden="1" x14ac:dyDescent="0.25">
      <c r="A481">
        <v>20230628</v>
      </c>
      <c r="B481">
        <v>47953331</v>
      </c>
      <c r="C481" t="s">
        <v>2663</v>
      </c>
      <c r="D481">
        <v>2167551</v>
      </c>
      <c r="E481" t="s">
        <v>2550</v>
      </c>
      <c r="F481" s="59">
        <v>57.89</v>
      </c>
      <c r="G481">
        <v>57.89</v>
      </c>
      <c r="H481" t="s">
        <v>2538</v>
      </c>
      <c r="I481" t="s">
        <v>2551</v>
      </c>
      <c r="J481" t="s">
        <v>2332</v>
      </c>
      <c r="K481" t="s">
        <v>2321</v>
      </c>
      <c r="L481" t="s">
        <v>2333</v>
      </c>
      <c r="M481" t="s">
        <v>2552</v>
      </c>
      <c r="N481" t="s">
        <v>2553</v>
      </c>
      <c r="O481" t="s">
        <v>2542</v>
      </c>
      <c r="P481" t="s">
        <v>2543</v>
      </c>
      <c r="Q481" t="s">
        <v>2544</v>
      </c>
      <c r="R481" t="s">
        <v>2554</v>
      </c>
      <c r="S481" t="s">
        <v>2546</v>
      </c>
      <c r="T481">
        <v>0</v>
      </c>
      <c r="U481" t="s">
        <v>2555</v>
      </c>
      <c r="V481" t="s">
        <v>2556</v>
      </c>
      <c r="W481" t="s">
        <v>2555</v>
      </c>
      <c r="X481" t="s">
        <v>2556</v>
      </c>
      <c r="Y481" t="str">
        <f t="shared" si="7"/>
        <v>北京爱奇艺科技有限公司-百度北京爱奇艺科技有限公司信息流</v>
      </c>
      <c r="Z481" t="e">
        <f>VLOOKUP(Y:Y,[1]Sheet1!N:N,1,0)</f>
        <v>#N/A</v>
      </c>
    </row>
    <row r="482" spans="1:26" hidden="1" x14ac:dyDescent="0.25">
      <c r="A482">
        <v>20230628</v>
      </c>
      <c r="B482">
        <v>29768589</v>
      </c>
      <c r="C482" t="s">
        <v>2724</v>
      </c>
      <c r="D482">
        <v>2130054</v>
      </c>
      <c r="E482" t="s">
        <v>2558</v>
      </c>
      <c r="F482" s="59">
        <v>1411.79</v>
      </c>
      <c r="G482">
        <v>1143.1199999999999</v>
      </c>
      <c r="H482" t="s">
        <v>2559</v>
      </c>
      <c r="I482" t="s">
        <v>2560</v>
      </c>
      <c r="J482" t="s">
        <v>2350</v>
      </c>
      <c r="K482" t="s">
        <v>711</v>
      </c>
      <c r="L482" t="s">
        <v>2350</v>
      </c>
      <c r="M482" t="s">
        <v>2561</v>
      </c>
      <c r="N482" t="s">
        <v>2562</v>
      </c>
      <c r="O482" t="s">
        <v>2542</v>
      </c>
      <c r="P482" t="s">
        <v>2543</v>
      </c>
      <c r="Q482" t="s">
        <v>2544</v>
      </c>
      <c r="R482" t="s">
        <v>2563</v>
      </c>
      <c r="S482" t="s">
        <v>2546</v>
      </c>
      <c r="T482">
        <v>8425.759</v>
      </c>
      <c r="U482" t="s">
        <v>1891</v>
      </c>
      <c r="V482" t="s">
        <v>2564</v>
      </c>
      <c r="W482" t="s">
        <v>1891</v>
      </c>
      <c r="X482" t="s">
        <v>2564</v>
      </c>
      <c r="Y482" t="str">
        <f t="shared" si="7"/>
        <v>深圳尚米网络技术有限公司深圳尚米网络技术有限公司CPC</v>
      </c>
      <c r="Z482" t="e">
        <f>VLOOKUP(Y:Y,[1]Sheet1!N:N,1,0)</f>
        <v>#N/A</v>
      </c>
    </row>
    <row r="483" spans="1:26" hidden="1" x14ac:dyDescent="0.25">
      <c r="A483">
        <v>20230628</v>
      </c>
      <c r="B483">
        <v>42012606</v>
      </c>
      <c r="C483" t="s">
        <v>2715</v>
      </c>
      <c r="D483">
        <v>2142924</v>
      </c>
      <c r="E483" t="s">
        <v>2716</v>
      </c>
      <c r="F483" s="59">
        <v>612.74</v>
      </c>
      <c r="G483">
        <v>612.74</v>
      </c>
      <c r="H483" t="s">
        <v>2559</v>
      </c>
      <c r="I483" t="s">
        <v>2560</v>
      </c>
      <c r="J483" t="s">
        <v>392</v>
      </c>
      <c r="K483" t="s">
        <v>711</v>
      </c>
      <c r="L483" t="s">
        <v>392</v>
      </c>
      <c r="M483" t="s">
        <v>2641</v>
      </c>
      <c r="N483" t="s">
        <v>2642</v>
      </c>
      <c r="O483" t="s">
        <v>2542</v>
      </c>
      <c r="P483" t="s">
        <v>2543</v>
      </c>
      <c r="Q483" t="s">
        <v>2544</v>
      </c>
      <c r="R483" t="s">
        <v>2643</v>
      </c>
      <c r="S483" t="s">
        <v>2546</v>
      </c>
      <c r="T483">
        <v>31673.89</v>
      </c>
      <c r="U483" t="s">
        <v>838</v>
      </c>
      <c r="V483" t="s">
        <v>2578</v>
      </c>
      <c r="W483" t="s">
        <v>838</v>
      </c>
      <c r="X483" t="s">
        <v>2548</v>
      </c>
      <c r="Y483" t="str">
        <f t="shared" si="7"/>
        <v>福州三六零网络小额贷款有限公司福州三六零网络小额贷款有限公司CPC</v>
      </c>
      <c r="Z483" t="e">
        <f>VLOOKUP(Y:Y,[1]Sheet1!N:N,1,0)</f>
        <v>#N/A</v>
      </c>
    </row>
    <row r="484" spans="1:26" hidden="1" x14ac:dyDescent="0.25">
      <c r="A484">
        <v>20230628</v>
      </c>
      <c r="B484">
        <v>47327867</v>
      </c>
      <c r="C484" t="s">
        <v>2682</v>
      </c>
      <c r="D484">
        <v>2185183</v>
      </c>
      <c r="E484" t="s">
        <v>2574</v>
      </c>
      <c r="F484" s="59">
        <v>215.76</v>
      </c>
      <c r="G484">
        <v>163.46</v>
      </c>
      <c r="H484" t="s">
        <v>2538</v>
      </c>
      <c r="I484" t="s">
        <v>2551</v>
      </c>
      <c r="J484" t="s">
        <v>2575</v>
      </c>
      <c r="K484" t="s">
        <v>2321</v>
      </c>
      <c r="L484" t="s">
        <v>2344</v>
      </c>
      <c r="M484" t="s">
        <v>2576</v>
      </c>
      <c r="O484" t="s">
        <v>2542</v>
      </c>
      <c r="P484" t="s">
        <v>2543</v>
      </c>
      <c r="Q484" t="s">
        <v>2544</v>
      </c>
      <c r="R484" t="s">
        <v>2577</v>
      </c>
      <c r="S484" t="s">
        <v>2546</v>
      </c>
      <c r="T484">
        <v>0</v>
      </c>
      <c r="U484" t="s">
        <v>838</v>
      </c>
      <c r="V484" t="s">
        <v>2578</v>
      </c>
      <c r="W484" t="s">
        <v>838</v>
      </c>
      <c r="X484" t="s">
        <v>2578</v>
      </c>
      <c r="Y484" t="str">
        <f t="shared" si="7"/>
        <v>北京微财科技有限公司-数媒重庆市黑卡小额贷款有限公司信息流</v>
      </c>
      <c r="Z484" t="e">
        <f>VLOOKUP(Y:Y,[1]Sheet1!N:N,1,0)</f>
        <v>#N/A</v>
      </c>
    </row>
    <row r="485" spans="1:26" hidden="1" x14ac:dyDescent="0.25">
      <c r="A485">
        <v>20230628</v>
      </c>
      <c r="B485">
        <v>48866809</v>
      </c>
      <c r="C485" t="s">
        <v>2804</v>
      </c>
      <c r="D485">
        <v>2200843</v>
      </c>
      <c r="E485" t="s">
        <v>2805</v>
      </c>
      <c r="F485" s="59">
        <v>285.07</v>
      </c>
      <c r="G485">
        <v>285.07</v>
      </c>
      <c r="H485" t="s">
        <v>2559</v>
      </c>
      <c r="I485" t="s">
        <v>2560</v>
      </c>
      <c r="J485" t="s">
        <v>2327</v>
      </c>
      <c r="K485" t="s">
        <v>711</v>
      </c>
      <c r="L485" t="s">
        <v>2326</v>
      </c>
      <c r="M485" t="s">
        <v>2806</v>
      </c>
      <c r="N485" t="s">
        <v>2807</v>
      </c>
      <c r="O485" t="s">
        <v>2542</v>
      </c>
      <c r="P485" t="s">
        <v>2543</v>
      </c>
      <c r="Q485" t="s">
        <v>2544</v>
      </c>
      <c r="R485" t="s">
        <v>2808</v>
      </c>
      <c r="S485" t="s">
        <v>2546</v>
      </c>
      <c r="T485">
        <v>5589.96</v>
      </c>
      <c r="U485" t="s">
        <v>2809</v>
      </c>
      <c r="V485" t="s">
        <v>2810</v>
      </c>
      <c r="W485" t="s">
        <v>2809</v>
      </c>
      <c r="X485" t="s">
        <v>2810</v>
      </c>
      <c r="Y485" t="str">
        <f t="shared" si="7"/>
        <v>北京博大超群教育科技有限公司东易日盛家居装饰集团股份有限公司上海分公司CPC</v>
      </c>
      <c r="Z485" t="e">
        <f>VLOOKUP(Y:Y,[1]Sheet1!N:N,1,0)</f>
        <v>#N/A</v>
      </c>
    </row>
    <row r="486" spans="1:26" hidden="1" x14ac:dyDescent="0.25">
      <c r="A486">
        <v>20230628</v>
      </c>
      <c r="B486">
        <v>31781225</v>
      </c>
      <c r="C486" t="s">
        <v>2779</v>
      </c>
      <c r="D486">
        <v>2115174</v>
      </c>
      <c r="E486" t="s">
        <v>2780</v>
      </c>
      <c r="F486" s="59">
        <v>1737.74</v>
      </c>
      <c r="G486">
        <v>0</v>
      </c>
      <c r="H486" t="s">
        <v>2559</v>
      </c>
      <c r="I486" t="s">
        <v>2560</v>
      </c>
      <c r="J486" t="s">
        <v>2357</v>
      </c>
      <c r="K486" t="s">
        <v>711</v>
      </c>
      <c r="L486" t="s">
        <v>2356</v>
      </c>
      <c r="M486" t="s">
        <v>2781</v>
      </c>
      <c r="N486" t="s">
        <v>2782</v>
      </c>
      <c r="O486" t="s">
        <v>2542</v>
      </c>
      <c r="P486" t="s">
        <v>2543</v>
      </c>
      <c r="Q486" t="s">
        <v>2544</v>
      </c>
      <c r="R486" t="s">
        <v>2783</v>
      </c>
      <c r="S486" t="s">
        <v>2546</v>
      </c>
      <c r="T486">
        <v>0</v>
      </c>
      <c r="U486" t="s">
        <v>2784</v>
      </c>
      <c r="V486" t="s">
        <v>2785</v>
      </c>
      <c r="W486" t="s">
        <v>1891</v>
      </c>
      <c r="X486" t="s">
        <v>2602</v>
      </c>
      <c r="Y486" t="str">
        <f t="shared" si="7"/>
        <v>腾讯云计算(北京)有限责任公司深圳市腾讯计算机系统有限公司CPC</v>
      </c>
      <c r="Z486" t="e">
        <f>VLOOKUP(Y:Y,[1]Sheet1!N:N,1,0)</f>
        <v>#N/A</v>
      </c>
    </row>
    <row r="487" spans="1:26" hidden="1" x14ac:dyDescent="0.25">
      <c r="A487">
        <v>20230628</v>
      </c>
      <c r="B487">
        <v>39122211</v>
      </c>
      <c r="C487" t="s">
        <v>2605</v>
      </c>
      <c r="D487">
        <v>2117410</v>
      </c>
      <c r="E487" t="s">
        <v>2587</v>
      </c>
      <c r="F487" s="59">
        <v>179.49</v>
      </c>
      <c r="G487">
        <v>0</v>
      </c>
      <c r="H487" t="s">
        <v>2538</v>
      </c>
      <c r="I487" t="s">
        <v>2539</v>
      </c>
      <c r="J487" t="s">
        <v>2353</v>
      </c>
      <c r="K487" t="s">
        <v>2321</v>
      </c>
      <c r="L487" t="s">
        <v>326</v>
      </c>
      <c r="M487" t="s">
        <v>2588</v>
      </c>
      <c r="N487" t="s">
        <v>2589</v>
      </c>
      <c r="O487" t="s">
        <v>2542</v>
      </c>
      <c r="P487" t="s">
        <v>2543</v>
      </c>
      <c r="Q487" t="s">
        <v>2544</v>
      </c>
      <c r="R487" t="s">
        <v>2570</v>
      </c>
      <c r="S487" t="s">
        <v>2546</v>
      </c>
      <c r="T487">
        <v>0</v>
      </c>
      <c r="U487" t="s">
        <v>2571</v>
      </c>
      <c r="V487" t="s">
        <v>2572</v>
      </c>
      <c r="W487" t="s">
        <v>1891</v>
      </c>
      <c r="X487" t="s">
        <v>2564</v>
      </c>
      <c r="Y487" t="str">
        <f t="shared" si="7"/>
        <v>网易有道信息技术（北京）有限公司网易(杭州)网络有限公司信息流</v>
      </c>
      <c r="Z487" t="e">
        <f>VLOOKUP(Y:Y,[1]Sheet1!N:N,1,0)</f>
        <v>#N/A</v>
      </c>
    </row>
    <row r="488" spans="1:26" hidden="1" x14ac:dyDescent="0.25">
      <c r="A488">
        <v>20230628</v>
      </c>
      <c r="B488">
        <v>40732451</v>
      </c>
      <c r="C488" t="s">
        <v>2681</v>
      </c>
      <c r="D488">
        <v>2158492</v>
      </c>
      <c r="E488" t="s">
        <v>2580</v>
      </c>
      <c r="F488" s="59">
        <v>17513.93</v>
      </c>
      <c r="G488">
        <v>14717.27</v>
      </c>
      <c r="H488" t="s">
        <v>2559</v>
      </c>
      <c r="I488" t="s">
        <v>2560</v>
      </c>
      <c r="J488" t="s">
        <v>2330</v>
      </c>
      <c r="K488" t="s">
        <v>711</v>
      </c>
      <c r="L488" t="s">
        <v>2329</v>
      </c>
      <c r="M488" t="s">
        <v>2581</v>
      </c>
      <c r="N488" t="s">
        <v>2582</v>
      </c>
      <c r="O488" t="s">
        <v>2542</v>
      </c>
      <c r="P488" t="s">
        <v>2543</v>
      </c>
      <c r="Q488" t="s">
        <v>2544</v>
      </c>
      <c r="R488" t="s">
        <v>2583</v>
      </c>
      <c r="S488" t="s">
        <v>2546</v>
      </c>
      <c r="T488">
        <v>49705.481</v>
      </c>
      <c r="U488" t="s">
        <v>2584</v>
      </c>
      <c r="V488" t="s">
        <v>2585</v>
      </c>
      <c r="W488" t="s">
        <v>2584</v>
      </c>
      <c r="X488" t="s">
        <v>2585</v>
      </c>
      <c r="Y488" t="str">
        <f t="shared" si="7"/>
        <v>成都哈拜网络科技有限公司-数字媒体事业部上海哈啰普惠科技有限公司CPC</v>
      </c>
      <c r="Z488" t="e">
        <f>VLOOKUP(Y:Y,[1]Sheet1!N:N,1,0)</f>
        <v>#N/A</v>
      </c>
    </row>
    <row r="489" spans="1:26" hidden="1" x14ac:dyDescent="0.25">
      <c r="A489">
        <v>20230628</v>
      </c>
      <c r="B489">
        <v>42012563</v>
      </c>
      <c r="C489" t="s">
        <v>2741</v>
      </c>
      <c r="D489">
        <v>2142924</v>
      </c>
      <c r="E489" t="s">
        <v>2716</v>
      </c>
      <c r="F489" s="59">
        <v>700.51</v>
      </c>
      <c r="G489">
        <v>700.51</v>
      </c>
      <c r="H489" t="s">
        <v>2559</v>
      </c>
      <c r="I489" t="s">
        <v>2560</v>
      </c>
      <c r="J489" t="s">
        <v>392</v>
      </c>
      <c r="K489" t="s">
        <v>711</v>
      </c>
      <c r="L489" t="s">
        <v>392</v>
      </c>
      <c r="M489" t="s">
        <v>2641</v>
      </c>
      <c r="N489" t="s">
        <v>2642</v>
      </c>
      <c r="O489" t="s">
        <v>2542</v>
      </c>
      <c r="P489" t="s">
        <v>2543</v>
      </c>
      <c r="Q489" t="s">
        <v>2544</v>
      </c>
      <c r="R489" t="s">
        <v>2643</v>
      </c>
      <c r="S489" t="s">
        <v>2546</v>
      </c>
      <c r="T489">
        <v>30013.78</v>
      </c>
      <c r="U489" t="s">
        <v>838</v>
      </c>
      <c r="V489" t="s">
        <v>2578</v>
      </c>
      <c r="W489" t="s">
        <v>838</v>
      </c>
      <c r="X489" t="s">
        <v>2548</v>
      </c>
      <c r="Y489" t="str">
        <f t="shared" si="7"/>
        <v>福州三六零网络小额贷款有限公司福州三六零网络小额贷款有限公司CPC</v>
      </c>
      <c r="Z489" t="e">
        <f>VLOOKUP(Y:Y,[1]Sheet1!N:N,1,0)</f>
        <v>#N/A</v>
      </c>
    </row>
    <row r="490" spans="1:26" hidden="1" x14ac:dyDescent="0.25">
      <c r="A490">
        <v>20230628</v>
      </c>
      <c r="B490">
        <v>47327914</v>
      </c>
      <c r="C490" t="s">
        <v>2720</v>
      </c>
      <c r="D490">
        <v>2185183</v>
      </c>
      <c r="E490" t="s">
        <v>2574</v>
      </c>
      <c r="F490" s="59">
        <v>657.7</v>
      </c>
      <c r="G490">
        <v>498.26</v>
      </c>
      <c r="H490" t="s">
        <v>2538</v>
      </c>
      <c r="I490" t="s">
        <v>2551</v>
      </c>
      <c r="J490" t="s">
        <v>2575</v>
      </c>
      <c r="K490" t="s">
        <v>2321</v>
      </c>
      <c r="L490" t="s">
        <v>2344</v>
      </c>
      <c r="M490" t="s">
        <v>2576</v>
      </c>
      <c r="O490" t="s">
        <v>2542</v>
      </c>
      <c r="P490" t="s">
        <v>2543</v>
      </c>
      <c r="Q490" t="s">
        <v>2544</v>
      </c>
      <c r="R490" t="s">
        <v>2577</v>
      </c>
      <c r="S490" t="s">
        <v>2546</v>
      </c>
      <c r="T490">
        <v>0</v>
      </c>
      <c r="U490" t="s">
        <v>838</v>
      </c>
      <c r="V490" t="s">
        <v>2578</v>
      </c>
      <c r="W490" t="s">
        <v>838</v>
      </c>
      <c r="X490" t="s">
        <v>2578</v>
      </c>
      <c r="Y490" t="str">
        <f t="shared" si="7"/>
        <v>北京微财科技有限公司-数媒重庆市黑卡小额贷款有限公司信息流</v>
      </c>
      <c r="Z490" t="e">
        <f>VLOOKUP(Y:Y,[1]Sheet1!N:N,1,0)</f>
        <v>#N/A</v>
      </c>
    </row>
    <row r="491" spans="1:26" hidden="1" x14ac:dyDescent="0.25">
      <c r="A491">
        <v>20230628</v>
      </c>
      <c r="B491">
        <v>47327991</v>
      </c>
      <c r="C491" t="s">
        <v>2766</v>
      </c>
      <c r="D491">
        <v>2185183</v>
      </c>
      <c r="E491" t="s">
        <v>2574</v>
      </c>
      <c r="F491" s="59">
        <v>886.96</v>
      </c>
      <c r="G491">
        <v>671.94</v>
      </c>
      <c r="H491" t="s">
        <v>2538</v>
      </c>
      <c r="I491" t="s">
        <v>2551</v>
      </c>
      <c r="J491" t="s">
        <v>2575</v>
      </c>
      <c r="K491" t="s">
        <v>2321</v>
      </c>
      <c r="L491" t="s">
        <v>2344</v>
      </c>
      <c r="M491" t="s">
        <v>2576</v>
      </c>
      <c r="O491" t="s">
        <v>2542</v>
      </c>
      <c r="P491" t="s">
        <v>2543</v>
      </c>
      <c r="Q491" t="s">
        <v>2544</v>
      </c>
      <c r="R491" t="s">
        <v>2577</v>
      </c>
      <c r="S491" t="s">
        <v>2546</v>
      </c>
      <c r="T491">
        <v>0</v>
      </c>
      <c r="U491" t="s">
        <v>838</v>
      </c>
      <c r="V491" t="s">
        <v>2578</v>
      </c>
      <c r="W491" t="s">
        <v>838</v>
      </c>
      <c r="X491" t="s">
        <v>2578</v>
      </c>
      <c r="Y491" t="str">
        <f t="shared" si="7"/>
        <v>北京微财科技有限公司-数媒重庆市黑卡小额贷款有限公司信息流</v>
      </c>
      <c r="Z491" t="e">
        <f>VLOOKUP(Y:Y,[1]Sheet1!N:N,1,0)</f>
        <v>#N/A</v>
      </c>
    </row>
    <row r="492" spans="1:26" hidden="1" x14ac:dyDescent="0.25">
      <c r="A492">
        <v>20230628</v>
      </c>
      <c r="B492">
        <v>47426672</v>
      </c>
      <c r="C492" t="s">
        <v>2709</v>
      </c>
      <c r="D492">
        <v>2189969</v>
      </c>
      <c r="E492" t="s">
        <v>2608</v>
      </c>
      <c r="F492" s="59">
        <v>1490.88</v>
      </c>
      <c r="G492">
        <v>1064.9100000000001</v>
      </c>
      <c r="H492" t="s">
        <v>2538</v>
      </c>
      <c r="I492" t="s">
        <v>2551</v>
      </c>
      <c r="J492" t="s">
        <v>2332</v>
      </c>
      <c r="K492" t="s">
        <v>2321</v>
      </c>
      <c r="L492" t="s">
        <v>2333</v>
      </c>
      <c r="M492" t="s">
        <v>2552</v>
      </c>
      <c r="N492" t="s">
        <v>2553</v>
      </c>
      <c r="O492" t="s">
        <v>2542</v>
      </c>
      <c r="P492" t="s">
        <v>2543</v>
      </c>
      <c r="Q492" t="s">
        <v>2544</v>
      </c>
      <c r="R492" t="s">
        <v>2554</v>
      </c>
      <c r="S492" t="s">
        <v>2546</v>
      </c>
      <c r="T492">
        <v>0</v>
      </c>
      <c r="U492" t="s">
        <v>2555</v>
      </c>
      <c r="V492" t="s">
        <v>2556</v>
      </c>
      <c r="W492" t="s">
        <v>2555</v>
      </c>
      <c r="X492" t="s">
        <v>2556</v>
      </c>
      <c r="Y492" t="str">
        <f t="shared" si="7"/>
        <v>北京爱奇艺科技有限公司-百度北京爱奇艺科技有限公司信息流</v>
      </c>
      <c r="Z492" t="e">
        <f>VLOOKUP(Y:Y,[1]Sheet1!N:N,1,0)</f>
        <v>#N/A</v>
      </c>
    </row>
    <row r="493" spans="1:26" hidden="1" x14ac:dyDescent="0.25">
      <c r="A493">
        <v>20230628</v>
      </c>
      <c r="B493">
        <v>48413857</v>
      </c>
      <c r="C493" t="s">
        <v>2728</v>
      </c>
      <c r="D493">
        <v>2118167</v>
      </c>
      <c r="E493" t="s">
        <v>2592</v>
      </c>
      <c r="F493" s="59">
        <v>100.61</v>
      </c>
      <c r="G493">
        <v>0</v>
      </c>
      <c r="H493" t="s">
        <v>2538</v>
      </c>
      <c r="I493" t="s">
        <v>2539</v>
      </c>
      <c r="J493" t="s">
        <v>554</v>
      </c>
      <c r="K493" t="s">
        <v>2321</v>
      </c>
      <c r="L493" t="s">
        <v>2370</v>
      </c>
      <c r="M493" t="s">
        <v>2593</v>
      </c>
      <c r="N493" t="s">
        <v>2594</v>
      </c>
      <c r="O493" t="s">
        <v>2542</v>
      </c>
      <c r="P493" t="s">
        <v>2543</v>
      </c>
      <c r="Q493" t="s">
        <v>2544</v>
      </c>
      <c r="R493" t="s">
        <v>2595</v>
      </c>
      <c r="S493" t="s">
        <v>2546</v>
      </c>
      <c r="T493">
        <v>0</v>
      </c>
      <c r="U493" t="s">
        <v>2555</v>
      </c>
      <c r="V493" t="s">
        <v>2596</v>
      </c>
      <c r="W493" t="s">
        <v>2555</v>
      </c>
      <c r="X493" t="s">
        <v>2596</v>
      </c>
      <c r="Y493" t="str">
        <f t="shared" si="7"/>
        <v>薯一薯二文化传媒（上海）有限公司行吟信息科技(上海)有限公司信息流</v>
      </c>
      <c r="Z493" t="e">
        <f>VLOOKUP(Y:Y,[1]Sheet1!N:N,1,0)</f>
        <v>#N/A</v>
      </c>
    </row>
    <row r="494" spans="1:26" hidden="1" x14ac:dyDescent="0.25">
      <c r="A494">
        <v>20230628</v>
      </c>
      <c r="B494">
        <v>48413872</v>
      </c>
      <c r="C494" t="s">
        <v>2729</v>
      </c>
      <c r="D494">
        <v>2118167</v>
      </c>
      <c r="E494" t="s">
        <v>2592</v>
      </c>
      <c r="F494" s="59">
        <v>638.16</v>
      </c>
      <c r="G494">
        <v>0</v>
      </c>
      <c r="H494" t="s">
        <v>2538</v>
      </c>
      <c r="I494" t="s">
        <v>2539</v>
      </c>
      <c r="J494" t="s">
        <v>554</v>
      </c>
      <c r="K494" t="s">
        <v>2321</v>
      </c>
      <c r="L494" t="s">
        <v>2370</v>
      </c>
      <c r="M494" t="s">
        <v>2593</v>
      </c>
      <c r="N494" t="s">
        <v>2594</v>
      </c>
      <c r="O494" t="s">
        <v>2542</v>
      </c>
      <c r="P494" t="s">
        <v>2543</v>
      </c>
      <c r="Q494" t="s">
        <v>2544</v>
      </c>
      <c r="R494" t="s">
        <v>2595</v>
      </c>
      <c r="S494" t="s">
        <v>2546</v>
      </c>
      <c r="T494">
        <v>0</v>
      </c>
      <c r="U494" t="s">
        <v>2555</v>
      </c>
      <c r="V494" t="s">
        <v>2596</v>
      </c>
      <c r="W494" t="s">
        <v>2555</v>
      </c>
      <c r="X494" t="s">
        <v>2596</v>
      </c>
      <c r="Y494" t="str">
        <f t="shared" si="7"/>
        <v>薯一薯二文化传媒（上海）有限公司行吟信息科技(上海)有限公司信息流</v>
      </c>
      <c r="Z494" t="e">
        <f>VLOOKUP(Y:Y,[1]Sheet1!N:N,1,0)</f>
        <v>#N/A</v>
      </c>
    </row>
    <row r="495" spans="1:26" hidden="1" x14ac:dyDescent="0.25">
      <c r="A495">
        <v>20230628</v>
      </c>
      <c r="B495">
        <v>29855630</v>
      </c>
      <c r="C495" t="s">
        <v>2765</v>
      </c>
      <c r="D495">
        <v>2130054</v>
      </c>
      <c r="E495" t="s">
        <v>2558</v>
      </c>
      <c r="F495" s="59">
        <v>4267.68</v>
      </c>
      <c r="G495">
        <v>3455.51</v>
      </c>
      <c r="H495" t="s">
        <v>2559</v>
      </c>
      <c r="I495" t="s">
        <v>2560</v>
      </c>
      <c r="J495" t="s">
        <v>2350</v>
      </c>
      <c r="K495" t="s">
        <v>711</v>
      </c>
      <c r="L495" t="s">
        <v>2350</v>
      </c>
      <c r="M495" t="s">
        <v>2561</v>
      </c>
      <c r="N495" t="s">
        <v>2562</v>
      </c>
      <c r="O495" t="s">
        <v>2542</v>
      </c>
      <c r="P495" t="s">
        <v>2543</v>
      </c>
      <c r="Q495" t="s">
        <v>2544</v>
      </c>
      <c r="R495" t="s">
        <v>2563</v>
      </c>
      <c r="S495" t="s">
        <v>2546</v>
      </c>
      <c r="T495">
        <v>6745.143</v>
      </c>
      <c r="U495" t="s">
        <v>1891</v>
      </c>
      <c r="V495" t="s">
        <v>2564</v>
      </c>
      <c r="W495" t="s">
        <v>1891</v>
      </c>
      <c r="X495" t="s">
        <v>2564</v>
      </c>
      <c r="Y495" t="str">
        <f t="shared" si="7"/>
        <v>深圳尚米网络技术有限公司深圳尚米网络技术有限公司CPC</v>
      </c>
      <c r="Z495" t="e">
        <f>VLOOKUP(Y:Y,[1]Sheet1!N:N,1,0)</f>
        <v>#N/A</v>
      </c>
    </row>
    <row r="496" spans="1:26" hidden="1" x14ac:dyDescent="0.25">
      <c r="A496">
        <v>20230628</v>
      </c>
      <c r="B496">
        <v>43097616</v>
      </c>
      <c r="C496" t="s">
        <v>2712</v>
      </c>
      <c r="D496">
        <v>2118167</v>
      </c>
      <c r="E496" t="s">
        <v>2592</v>
      </c>
      <c r="F496" s="59">
        <v>858.12</v>
      </c>
      <c r="G496">
        <v>0</v>
      </c>
      <c r="H496" t="s">
        <v>2538</v>
      </c>
      <c r="I496" t="s">
        <v>2539</v>
      </c>
      <c r="J496" t="s">
        <v>554</v>
      </c>
      <c r="K496" t="s">
        <v>2321</v>
      </c>
      <c r="L496" t="s">
        <v>2370</v>
      </c>
      <c r="M496" t="s">
        <v>2593</v>
      </c>
      <c r="N496" t="s">
        <v>2594</v>
      </c>
      <c r="O496" t="s">
        <v>2542</v>
      </c>
      <c r="P496" t="s">
        <v>2543</v>
      </c>
      <c r="Q496" t="s">
        <v>2544</v>
      </c>
      <c r="R496" t="s">
        <v>2595</v>
      </c>
      <c r="S496" t="s">
        <v>2546</v>
      </c>
      <c r="T496">
        <v>0</v>
      </c>
      <c r="U496" t="s">
        <v>2555</v>
      </c>
      <c r="V496" t="s">
        <v>2596</v>
      </c>
      <c r="W496" t="s">
        <v>2555</v>
      </c>
      <c r="X496" t="s">
        <v>2596</v>
      </c>
      <c r="Y496" t="str">
        <f t="shared" si="7"/>
        <v>薯一薯二文化传媒（上海）有限公司行吟信息科技(上海)有限公司信息流</v>
      </c>
      <c r="Z496" t="e">
        <f>VLOOKUP(Y:Y,[1]Sheet1!N:N,1,0)</f>
        <v>#N/A</v>
      </c>
    </row>
    <row r="497" spans="1:26" hidden="1" x14ac:dyDescent="0.25">
      <c r="A497">
        <v>20230628</v>
      </c>
      <c r="B497">
        <v>45166632</v>
      </c>
      <c r="C497" t="s">
        <v>2803</v>
      </c>
      <c r="D497">
        <v>2118167</v>
      </c>
      <c r="E497" t="s">
        <v>2592</v>
      </c>
      <c r="F497" s="59">
        <v>2735.56</v>
      </c>
      <c r="G497">
        <v>0</v>
      </c>
      <c r="H497" t="s">
        <v>2538</v>
      </c>
      <c r="I497" t="s">
        <v>2551</v>
      </c>
      <c r="J497" t="s">
        <v>554</v>
      </c>
      <c r="K497" t="s">
        <v>2321</v>
      </c>
      <c r="L497" t="s">
        <v>2370</v>
      </c>
      <c r="M497" t="s">
        <v>2593</v>
      </c>
      <c r="N497" t="s">
        <v>2594</v>
      </c>
      <c r="O497" t="s">
        <v>2542</v>
      </c>
      <c r="P497" t="s">
        <v>2543</v>
      </c>
      <c r="Q497" t="s">
        <v>2544</v>
      </c>
      <c r="R497" t="s">
        <v>2595</v>
      </c>
      <c r="S497" t="s">
        <v>2546</v>
      </c>
      <c r="T497">
        <v>0</v>
      </c>
      <c r="U497" t="s">
        <v>2555</v>
      </c>
      <c r="V497" t="s">
        <v>2596</v>
      </c>
      <c r="W497" t="s">
        <v>2555</v>
      </c>
      <c r="X497" t="s">
        <v>2596</v>
      </c>
      <c r="Y497" t="str">
        <f t="shared" si="7"/>
        <v>薯一薯二文化传媒（上海）有限公司行吟信息科技(上海)有限公司信息流</v>
      </c>
      <c r="Z497" t="e">
        <f>VLOOKUP(Y:Y,[1]Sheet1!N:N,1,0)</f>
        <v>#N/A</v>
      </c>
    </row>
    <row r="498" spans="1:26" hidden="1" x14ac:dyDescent="0.25">
      <c r="A498">
        <v>20230628</v>
      </c>
      <c r="B498">
        <v>47327963</v>
      </c>
      <c r="C498" t="s">
        <v>2678</v>
      </c>
      <c r="D498">
        <v>2185183</v>
      </c>
      <c r="E498" t="s">
        <v>2574</v>
      </c>
      <c r="F498" s="59">
        <v>105.2</v>
      </c>
      <c r="G498">
        <v>79.7</v>
      </c>
      <c r="H498" t="s">
        <v>2538</v>
      </c>
      <c r="I498" t="s">
        <v>2551</v>
      </c>
      <c r="J498" t="s">
        <v>2575</v>
      </c>
      <c r="K498" t="s">
        <v>2321</v>
      </c>
      <c r="L498" t="s">
        <v>2344</v>
      </c>
      <c r="M498" t="s">
        <v>2576</v>
      </c>
      <c r="O498" t="s">
        <v>2542</v>
      </c>
      <c r="P498" t="s">
        <v>2543</v>
      </c>
      <c r="Q498" t="s">
        <v>2544</v>
      </c>
      <c r="R498" t="s">
        <v>2577</v>
      </c>
      <c r="S498" t="s">
        <v>2546</v>
      </c>
      <c r="T498">
        <v>0</v>
      </c>
      <c r="U498" t="s">
        <v>838</v>
      </c>
      <c r="V498" t="s">
        <v>2578</v>
      </c>
      <c r="W498" t="s">
        <v>838</v>
      </c>
      <c r="X498" t="s">
        <v>2578</v>
      </c>
      <c r="Y498" t="str">
        <f t="shared" si="7"/>
        <v>北京微财科技有限公司-数媒重庆市黑卡小额贷款有限公司信息流</v>
      </c>
      <c r="Z498" t="e">
        <f>VLOOKUP(Y:Y,[1]Sheet1!N:N,1,0)</f>
        <v>#N/A</v>
      </c>
    </row>
    <row r="499" spans="1:26" hidden="1" x14ac:dyDescent="0.25">
      <c r="A499">
        <v>20230628</v>
      </c>
      <c r="B499">
        <v>48413778</v>
      </c>
      <c r="C499" t="s">
        <v>2626</v>
      </c>
      <c r="D499">
        <v>2118167</v>
      </c>
      <c r="E499" t="s">
        <v>2592</v>
      </c>
      <c r="F499" s="59">
        <v>2.44</v>
      </c>
      <c r="G499">
        <v>0</v>
      </c>
      <c r="H499" t="s">
        <v>2538</v>
      </c>
      <c r="I499" t="s">
        <v>2551</v>
      </c>
      <c r="J499" t="s">
        <v>554</v>
      </c>
      <c r="K499" t="s">
        <v>2321</v>
      </c>
      <c r="L499" t="s">
        <v>2370</v>
      </c>
      <c r="M499" t="s">
        <v>2593</v>
      </c>
      <c r="N499" t="s">
        <v>2594</v>
      </c>
      <c r="O499" t="s">
        <v>2542</v>
      </c>
      <c r="P499" t="s">
        <v>2543</v>
      </c>
      <c r="Q499" t="s">
        <v>2544</v>
      </c>
      <c r="R499" t="s">
        <v>2595</v>
      </c>
      <c r="S499" t="s">
        <v>2546</v>
      </c>
      <c r="T499">
        <v>0</v>
      </c>
      <c r="U499" t="s">
        <v>2555</v>
      </c>
      <c r="V499" t="s">
        <v>2596</v>
      </c>
      <c r="W499" t="s">
        <v>2555</v>
      </c>
      <c r="X499" t="s">
        <v>2596</v>
      </c>
      <c r="Y499" t="str">
        <f t="shared" si="7"/>
        <v>薯一薯二文化传媒（上海）有限公司行吟信息科技(上海)有限公司信息流</v>
      </c>
      <c r="Z499" t="e">
        <f>VLOOKUP(Y:Y,[1]Sheet1!N:N,1,0)</f>
        <v>#N/A</v>
      </c>
    </row>
    <row r="500" spans="1:26" hidden="1" x14ac:dyDescent="0.25">
      <c r="A500">
        <v>20230628</v>
      </c>
      <c r="B500">
        <v>36470871</v>
      </c>
      <c r="C500" t="s">
        <v>2579</v>
      </c>
      <c r="D500">
        <v>2158492</v>
      </c>
      <c r="E500" t="s">
        <v>2580</v>
      </c>
      <c r="F500" s="59">
        <v>4050.8</v>
      </c>
      <c r="G500">
        <v>3403.94</v>
      </c>
      <c r="H500" t="s">
        <v>2559</v>
      </c>
      <c r="I500" t="s">
        <v>2560</v>
      </c>
      <c r="J500" t="s">
        <v>2330</v>
      </c>
      <c r="K500" t="s">
        <v>711</v>
      </c>
      <c r="L500" t="s">
        <v>2329</v>
      </c>
      <c r="M500" t="s">
        <v>2581</v>
      </c>
      <c r="N500" t="s">
        <v>2582</v>
      </c>
      <c r="O500" t="s">
        <v>2542</v>
      </c>
      <c r="P500" t="s">
        <v>2543</v>
      </c>
      <c r="Q500" t="s">
        <v>2544</v>
      </c>
      <c r="R500" t="s">
        <v>2583</v>
      </c>
      <c r="S500" t="s">
        <v>2546</v>
      </c>
      <c r="T500">
        <v>7161.11</v>
      </c>
      <c r="U500" t="s">
        <v>2584</v>
      </c>
      <c r="V500" t="s">
        <v>2585</v>
      </c>
      <c r="W500" t="s">
        <v>2584</v>
      </c>
      <c r="X500" t="s">
        <v>2585</v>
      </c>
      <c r="Y500" t="str">
        <f t="shared" si="7"/>
        <v>成都哈拜网络科技有限公司-数字媒体事业部上海哈啰普惠科技有限公司CPC</v>
      </c>
      <c r="Z500" t="e">
        <f>VLOOKUP(Y:Y,[1]Sheet1!N:N,1,0)</f>
        <v>#N/A</v>
      </c>
    </row>
    <row r="501" spans="1:26" hidden="1" x14ac:dyDescent="0.25">
      <c r="A501">
        <v>20230628</v>
      </c>
      <c r="B501">
        <v>41250557</v>
      </c>
      <c r="C501" t="s">
        <v>2771</v>
      </c>
      <c r="D501">
        <v>2130054</v>
      </c>
      <c r="E501" t="s">
        <v>2558</v>
      </c>
      <c r="F501" s="59">
        <v>3888.07</v>
      </c>
      <c r="G501">
        <v>3148.18</v>
      </c>
      <c r="H501" t="s">
        <v>2559</v>
      </c>
      <c r="I501" t="s">
        <v>2560</v>
      </c>
      <c r="J501" t="s">
        <v>2350</v>
      </c>
      <c r="K501" t="s">
        <v>711</v>
      </c>
      <c r="L501" t="s">
        <v>2350</v>
      </c>
      <c r="M501" t="s">
        <v>2561</v>
      </c>
      <c r="N501" t="s">
        <v>2562</v>
      </c>
      <c r="O501" t="s">
        <v>2542</v>
      </c>
      <c r="P501" t="s">
        <v>2543</v>
      </c>
      <c r="Q501" t="s">
        <v>2544</v>
      </c>
      <c r="R501" t="s">
        <v>2563</v>
      </c>
      <c r="S501" t="s">
        <v>2546</v>
      </c>
      <c r="T501">
        <v>10665.748</v>
      </c>
      <c r="U501" t="s">
        <v>1891</v>
      </c>
      <c r="V501" t="s">
        <v>2564</v>
      </c>
      <c r="W501" t="s">
        <v>1891</v>
      </c>
      <c r="X501" t="s">
        <v>2564</v>
      </c>
      <c r="Y501" t="str">
        <f t="shared" si="7"/>
        <v>深圳尚米网络技术有限公司深圳尚米网络技术有限公司CPC</v>
      </c>
      <c r="Z501" t="e">
        <f>VLOOKUP(Y:Y,[1]Sheet1!N:N,1,0)</f>
        <v>#N/A</v>
      </c>
    </row>
    <row r="502" spans="1:26" hidden="1" x14ac:dyDescent="0.25">
      <c r="A502">
        <v>20230628</v>
      </c>
      <c r="B502">
        <v>44739316</v>
      </c>
      <c r="C502" t="s">
        <v>2620</v>
      </c>
      <c r="D502">
        <v>2118167</v>
      </c>
      <c r="E502" t="s">
        <v>2592</v>
      </c>
      <c r="F502" s="59">
        <v>133.93</v>
      </c>
      <c r="G502">
        <v>0</v>
      </c>
      <c r="H502" t="s">
        <v>2538</v>
      </c>
      <c r="I502" t="s">
        <v>2551</v>
      </c>
      <c r="J502" t="s">
        <v>554</v>
      </c>
      <c r="K502" t="s">
        <v>2321</v>
      </c>
      <c r="L502" t="s">
        <v>2370</v>
      </c>
      <c r="M502" t="s">
        <v>2593</v>
      </c>
      <c r="N502" t="s">
        <v>2594</v>
      </c>
      <c r="O502" t="s">
        <v>2542</v>
      </c>
      <c r="P502" t="s">
        <v>2543</v>
      </c>
      <c r="Q502" t="s">
        <v>2544</v>
      </c>
      <c r="R502" t="s">
        <v>2595</v>
      </c>
      <c r="S502" t="s">
        <v>2546</v>
      </c>
      <c r="T502">
        <v>0</v>
      </c>
      <c r="U502" t="s">
        <v>2555</v>
      </c>
      <c r="V502" t="s">
        <v>2596</v>
      </c>
      <c r="W502" t="s">
        <v>2555</v>
      </c>
      <c r="X502" t="s">
        <v>2596</v>
      </c>
      <c r="Y502" t="str">
        <f t="shared" si="7"/>
        <v>薯一薯二文化传媒（上海）有限公司行吟信息科技(上海)有限公司信息流</v>
      </c>
      <c r="Z502" t="e">
        <f>VLOOKUP(Y:Y,[1]Sheet1!N:N,1,0)</f>
        <v>#N/A</v>
      </c>
    </row>
    <row r="503" spans="1:26" hidden="1" x14ac:dyDescent="0.25">
      <c r="A503">
        <v>20230628</v>
      </c>
      <c r="B503">
        <v>47580667</v>
      </c>
      <c r="C503" t="s">
        <v>2683</v>
      </c>
      <c r="D503">
        <v>2171230</v>
      </c>
      <c r="E503" t="s">
        <v>2684</v>
      </c>
      <c r="F503" s="59">
        <v>10489.19</v>
      </c>
      <c r="G503">
        <v>8194.68</v>
      </c>
      <c r="H503" t="s">
        <v>2538</v>
      </c>
      <c r="I503" t="s">
        <v>2551</v>
      </c>
      <c r="J503" t="s">
        <v>2322</v>
      </c>
      <c r="K503" t="s">
        <v>2321</v>
      </c>
      <c r="L503" t="s">
        <v>2323</v>
      </c>
      <c r="M503" t="s">
        <v>2685</v>
      </c>
      <c r="N503" t="s">
        <v>2686</v>
      </c>
      <c r="O503" t="s">
        <v>2542</v>
      </c>
      <c r="P503" t="s">
        <v>2543</v>
      </c>
      <c r="Q503" t="s">
        <v>2544</v>
      </c>
      <c r="R503" t="s">
        <v>2687</v>
      </c>
      <c r="S503" t="s">
        <v>2546</v>
      </c>
      <c r="T503">
        <v>0</v>
      </c>
      <c r="U503" t="s">
        <v>2555</v>
      </c>
      <c r="V503" t="s">
        <v>2556</v>
      </c>
      <c r="W503" t="s">
        <v>2555</v>
      </c>
      <c r="X503" t="s">
        <v>2671</v>
      </c>
      <c r="Y503" t="str">
        <f t="shared" si="7"/>
        <v>广州虎牙信息科技有限公司-百度广州虎牙信息科技有限公司信息流</v>
      </c>
      <c r="Z503" t="e">
        <f>VLOOKUP(Y:Y,[1]Sheet1!N:N,1,0)</f>
        <v>#N/A</v>
      </c>
    </row>
    <row r="504" spans="1:26" hidden="1" x14ac:dyDescent="0.25">
      <c r="A504">
        <v>20230628</v>
      </c>
      <c r="B504">
        <v>47953344</v>
      </c>
      <c r="C504" t="s">
        <v>2732</v>
      </c>
      <c r="D504">
        <v>2189969</v>
      </c>
      <c r="E504" t="s">
        <v>2608</v>
      </c>
      <c r="F504" s="59">
        <v>0.73</v>
      </c>
      <c r="G504">
        <v>0.52</v>
      </c>
      <c r="H504" t="s">
        <v>2538</v>
      </c>
      <c r="I504" t="s">
        <v>2539</v>
      </c>
      <c r="J504" t="s">
        <v>2332</v>
      </c>
      <c r="K504" t="s">
        <v>2321</v>
      </c>
      <c r="L504" t="s">
        <v>2333</v>
      </c>
      <c r="M504" t="s">
        <v>2552</v>
      </c>
      <c r="N504" t="s">
        <v>2553</v>
      </c>
      <c r="O504" t="s">
        <v>2542</v>
      </c>
      <c r="P504" t="s">
        <v>2543</v>
      </c>
      <c r="Q504" t="s">
        <v>2544</v>
      </c>
      <c r="R504" t="s">
        <v>2554</v>
      </c>
      <c r="S504" t="s">
        <v>2546</v>
      </c>
      <c r="T504">
        <v>0</v>
      </c>
      <c r="U504" t="s">
        <v>2555</v>
      </c>
      <c r="V504" t="s">
        <v>2556</v>
      </c>
      <c r="W504" t="s">
        <v>2555</v>
      </c>
      <c r="X504" t="s">
        <v>2556</v>
      </c>
      <c r="Y504" t="str">
        <f t="shared" si="7"/>
        <v>北京爱奇艺科技有限公司-百度北京爱奇艺科技有限公司信息流</v>
      </c>
      <c r="Z504" t="e">
        <f>VLOOKUP(Y:Y,[1]Sheet1!N:N,1,0)</f>
        <v>#N/A</v>
      </c>
    </row>
    <row r="505" spans="1:26" hidden="1" x14ac:dyDescent="0.25">
      <c r="A505">
        <v>20230628</v>
      </c>
      <c r="B505">
        <v>40548298</v>
      </c>
      <c r="C505" t="s">
        <v>2557</v>
      </c>
      <c r="D505">
        <v>2130054</v>
      </c>
      <c r="E505" t="s">
        <v>2558</v>
      </c>
      <c r="F505" s="59">
        <v>2315.31</v>
      </c>
      <c r="G505">
        <v>1874.69</v>
      </c>
      <c r="H505" t="s">
        <v>2559</v>
      </c>
      <c r="I505" t="s">
        <v>2560</v>
      </c>
      <c r="J505" t="s">
        <v>2350</v>
      </c>
      <c r="K505" t="s">
        <v>711</v>
      </c>
      <c r="L505" t="s">
        <v>2350</v>
      </c>
      <c r="M505" t="s">
        <v>2561</v>
      </c>
      <c r="N505" t="s">
        <v>2562</v>
      </c>
      <c r="O505" t="s">
        <v>2542</v>
      </c>
      <c r="P505" t="s">
        <v>2543</v>
      </c>
      <c r="Q505" t="s">
        <v>2544</v>
      </c>
      <c r="R505" t="s">
        <v>2563</v>
      </c>
      <c r="S505" t="s">
        <v>2546</v>
      </c>
      <c r="T505">
        <v>10604.123</v>
      </c>
      <c r="U505" t="s">
        <v>1891</v>
      </c>
      <c r="V505" t="s">
        <v>2564</v>
      </c>
      <c r="W505" t="s">
        <v>1891</v>
      </c>
      <c r="X505" t="s">
        <v>2564</v>
      </c>
      <c r="Y505" t="str">
        <f t="shared" si="7"/>
        <v>深圳尚米网络技术有限公司深圳尚米网络技术有限公司CPC</v>
      </c>
      <c r="Z505" t="e">
        <f>VLOOKUP(Y:Y,[1]Sheet1!N:N,1,0)</f>
        <v>#N/A</v>
      </c>
    </row>
    <row r="506" spans="1:26" hidden="1" x14ac:dyDescent="0.25">
      <c r="A506">
        <v>20230628</v>
      </c>
      <c r="B506">
        <v>29880965</v>
      </c>
      <c r="C506" t="s">
        <v>2730</v>
      </c>
      <c r="D506">
        <v>2130054</v>
      </c>
      <c r="E506" t="s">
        <v>2558</v>
      </c>
      <c r="F506" s="59">
        <v>19461.43</v>
      </c>
      <c r="G506">
        <v>15758.12</v>
      </c>
      <c r="H506" t="s">
        <v>2559</v>
      </c>
      <c r="I506" t="s">
        <v>2560</v>
      </c>
      <c r="J506" t="s">
        <v>2350</v>
      </c>
      <c r="K506" t="s">
        <v>711</v>
      </c>
      <c r="L506" t="s">
        <v>2350</v>
      </c>
      <c r="M506" t="s">
        <v>2561</v>
      </c>
      <c r="N506" t="s">
        <v>2562</v>
      </c>
      <c r="O506" t="s">
        <v>2542</v>
      </c>
      <c r="P506" t="s">
        <v>2543</v>
      </c>
      <c r="Q506" t="s">
        <v>2544</v>
      </c>
      <c r="R506" t="s">
        <v>2563</v>
      </c>
      <c r="S506" t="s">
        <v>2546</v>
      </c>
      <c r="T506">
        <v>22638.559000000001</v>
      </c>
      <c r="U506" t="s">
        <v>1891</v>
      </c>
      <c r="V506" t="s">
        <v>2564</v>
      </c>
      <c r="W506" t="s">
        <v>1891</v>
      </c>
      <c r="X506" t="s">
        <v>2564</v>
      </c>
      <c r="Y506" t="str">
        <f t="shared" si="7"/>
        <v>深圳尚米网络技术有限公司深圳尚米网络技术有限公司CPC</v>
      </c>
      <c r="Z506" t="e">
        <f>VLOOKUP(Y:Y,[1]Sheet1!N:N,1,0)</f>
        <v>#N/A</v>
      </c>
    </row>
    <row r="507" spans="1:26" hidden="1" x14ac:dyDescent="0.25">
      <c r="A507">
        <v>20230628</v>
      </c>
      <c r="B507">
        <v>29995324</v>
      </c>
      <c r="C507" t="s">
        <v>2722</v>
      </c>
      <c r="D507">
        <v>2142924</v>
      </c>
      <c r="E507" t="s">
        <v>2716</v>
      </c>
      <c r="F507" s="59">
        <v>21931.23</v>
      </c>
      <c r="G507">
        <v>21931.23</v>
      </c>
      <c r="H507" t="s">
        <v>2559</v>
      </c>
      <c r="I507" t="s">
        <v>2560</v>
      </c>
      <c r="J507" t="s">
        <v>392</v>
      </c>
      <c r="K507" t="s">
        <v>711</v>
      </c>
      <c r="L507" t="s">
        <v>392</v>
      </c>
      <c r="M507" t="s">
        <v>2641</v>
      </c>
      <c r="N507" t="s">
        <v>2642</v>
      </c>
      <c r="O507" t="s">
        <v>2542</v>
      </c>
      <c r="P507" t="s">
        <v>2543</v>
      </c>
      <c r="Q507" t="s">
        <v>2544</v>
      </c>
      <c r="R507" t="s">
        <v>2643</v>
      </c>
      <c r="S507" t="s">
        <v>2546</v>
      </c>
      <c r="T507">
        <v>56330.78</v>
      </c>
      <c r="U507" t="s">
        <v>838</v>
      </c>
      <c r="V507" t="s">
        <v>2548</v>
      </c>
      <c r="W507" t="s">
        <v>838</v>
      </c>
      <c r="X507" t="s">
        <v>2548</v>
      </c>
      <c r="Y507" t="str">
        <f t="shared" si="7"/>
        <v>福州三六零网络小额贷款有限公司福州三六零网络小额贷款有限公司CPC</v>
      </c>
      <c r="Z507" t="e">
        <f>VLOOKUP(Y:Y,[1]Sheet1!N:N,1,0)</f>
        <v>#N/A</v>
      </c>
    </row>
    <row r="508" spans="1:26" hidden="1" x14ac:dyDescent="0.25">
      <c r="A508">
        <v>20230628</v>
      </c>
      <c r="B508">
        <v>40728885</v>
      </c>
      <c r="C508" t="s">
        <v>2617</v>
      </c>
      <c r="D508">
        <v>2118167</v>
      </c>
      <c r="E508" t="s">
        <v>2592</v>
      </c>
      <c r="F508" s="59">
        <v>628.07000000000005</v>
      </c>
      <c r="G508">
        <v>0</v>
      </c>
      <c r="H508" t="s">
        <v>2538</v>
      </c>
      <c r="I508" t="s">
        <v>2539</v>
      </c>
      <c r="J508" t="s">
        <v>554</v>
      </c>
      <c r="K508" t="s">
        <v>2321</v>
      </c>
      <c r="L508" t="s">
        <v>2370</v>
      </c>
      <c r="M508" t="s">
        <v>2593</v>
      </c>
      <c r="N508" t="s">
        <v>2594</v>
      </c>
      <c r="O508" t="s">
        <v>2542</v>
      </c>
      <c r="P508" t="s">
        <v>2543</v>
      </c>
      <c r="Q508" t="s">
        <v>2544</v>
      </c>
      <c r="R508" t="s">
        <v>2595</v>
      </c>
      <c r="S508" t="s">
        <v>2546</v>
      </c>
      <c r="T508">
        <v>0</v>
      </c>
      <c r="U508" t="s">
        <v>2555</v>
      </c>
      <c r="V508" t="s">
        <v>2596</v>
      </c>
      <c r="W508" t="s">
        <v>2555</v>
      </c>
      <c r="X508" t="s">
        <v>2596</v>
      </c>
      <c r="Y508" t="str">
        <f t="shared" si="7"/>
        <v>薯一薯二文化传媒（上海）有限公司行吟信息科技(上海)有限公司信息流</v>
      </c>
      <c r="Z508" t="e">
        <f>VLOOKUP(Y:Y,[1]Sheet1!N:N,1,0)</f>
        <v>#N/A</v>
      </c>
    </row>
    <row r="509" spans="1:26" x14ac:dyDescent="0.25">
      <c r="A509">
        <v>20230628</v>
      </c>
      <c r="B509">
        <v>45336938</v>
      </c>
      <c r="C509" t="s">
        <v>2753</v>
      </c>
      <c r="D509">
        <v>2054669</v>
      </c>
      <c r="E509" t="s">
        <v>2622</v>
      </c>
      <c r="F509" s="59">
        <v>22.57</v>
      </c>
      <c r="G509">
        <v>16.72</v>
      </c>
      <c r="H509" t="s">
        <v>2538</v>
      </c>
      <c r="I509" t="s">
        <v>2551</v>
      </c>
      <c r="J509" t="s">
        <v>2352</v>
      </c>
      <c r="K509" t="s">
        <v>2321</v>
      </c>
      <c r="L509" t="s">
        <v>2351</v>
      </c>
      <c r="M509" t="s">
        <v>2623</v>
      </c>
      <c r="N509" t="s">
        <v>2624</v>
      </c>
      <c r="O509" t="s">
        <v>2542</v>
      </c>
      <c r="P509" t="s">
        <v>2543</v>
      </c>
      <c r="Q509" t="s">
        <v>2544</v>
      </c>
      <c r="R509" t="s">
        <v>2625</v>
      </c>
      <c r="S509" t="s">
        <v>2546</v>
      </c>
      <c r="T509">
        <v>0</v>
      </c>
      <c r="U509" t="s">
        <v>838</v>
      </c>
      <c r="V509" t="s">
        <v>2548</v>
      </c>
      <c r="W509" t="s">
        <v>838</v>
      </c>
      <c r="X509" t="s">
        <v>2548</v>
      </c>
      <c r="Y509" t="str">
        <f t="shared" si="7"/>
        <v>深圳市小赢普惠科技有限责任公司深圳市赢众通金融信息服务有限责任公司信息流</v>
      </c>
      <c r="Z509" t="e">
        <f>VLOOKUP(Y:Y,[1]Sheet1!N:N,1,0)</f>
        <v>#N/A</v>
      </c>
    </row>
    <row r="510" spans="1:26" hidden="1" x14ac:dyDescent="0.25">
      <c r="A510">
        <v>20230628</v>
      </c>
      <c r="B510">
        <v>47953339</v>
      </c>
      <c r="C510" t="s">
        <v>2755</v>
      </c>
      <c r="D510">
        <v>2189969</v>
      </c>
      <c r="E510" t="s">
        <v>2608</v>
      </c>
      <c r="F510" s="59">
        <v>0.27</v>
      </c>
      <c r="G510">
        <v>0.19</v>
      </c>
      <c r="H510" t="s">
        <v>2538</v>
      </c>
      <c r="I510" t="s">
        <v>2539</v>
      </c>
      <c r="J510" t="s">
        <v>2332</v>
      </c>
      <c r="K510" t="s">
        <v>2321</v>
      </c>
      <c r="L510" t="s">
        <v>2333</v>
      </c>
      <c r="M510" t="s">
        <v>2552</v>
      </c>
      <c r="N510" t="s">
        <v>2553</v>
      </c>
      <c r="O510" t="s">
        <v>2542</v>
      </c>
      <c r="P510" t="s">
        <v>2543</v>
      </c>
      <c r="Q510" t="s">
        <v>2544</v>
      </c>
      <c r="R510" t="s">
        <v>2554</v>
      </c>
      <c r="S510" t="s">
        <v>2546</v>
      </c>
      <c r="T510">
        <v>0</v>
      </c>
      <c r="U510" t="s">
        <v>2555</v>
      </c>
      <c r="V510" t="s">
        <v>2556</v>
      </c>
      <c r="W510" t="s">
        <v>2555</v>
      </c>
      <c r="X510" t="s">
        <v>2556</v>
      </c>
      <c r="Y510" t="str">
        <f t="shared" si="7"/>
        <v>北京爱奇艺科技有限公司-百度北京爱奇艺科技有限公司信息流</v>
      </c>
      <c r="Z510" t="e">
        <f>VLOOKUP(Y:Y,[1]Sheet1!N:N,1,0)</f>
        <v>#N/A</v>
      </c>
    </row>
    <row r="511" spans="1:26" hidden="1" x14ac:dyDescent="0.25">
      <c r="A511">
        <v>20230628</v>
      </c>
      <c r="B511">
        <v>29768594</v>
      </c>
      <c r="C511" t="s">
        <v>2792</v>
      </c>
      <c r="D511">
        <v>2130054</v>
      </c>
      <c r="E511" t="s">
        <v>2558</v>
      </c>
      <c r="F511" s="59">
        <v>7480.27</v>
      </c>
      <c r="G511">
        <v>6056.7</v>
      </c>
      <c r="H511" t="s">
        <v>2559</v>
      </c>
      <c r="I511" t="s">
        <v>2560</v>
      </c>
      <c r="J511" t="s">
        <v>2350</v>
      </c>
      <c r="K511" t="s">
        <v>711</v>
      </c>
      <c r="L511" t="s">
        <v>2350</v>
      </c>
      <c r="M511" t="s">
        <v>2561</v>
      </c>
      <c r="N511" t="s">
        <v>2562</v>
      </c>
      <c r="O511" t="s">
        <v>2542</v>
      </c>
      <c r="P511" t="s">
        <v>2543</v>
      </c>
      <c r="Q511" t="s">
        <v>2544</v>
      </c>
      <c r="R511" t="s">
        <v>2563</v>
      </c>
      <c r="S511" t="s">
        <v>2546</v>
      </c>
      <c r="T511">
        <v>18038.613000000001</v>
      </c>
      <c r="U511" t="s">
        <v>1891</v>
      </c>
      <c r="V511" t="s">
        <v>2564</v>
      </c>
      <c r="W511" t="s">
        <v>1891</v>
      </c>
      <c r="X511" t="s">
        <v>2564</v>
      </c>
      <c r="Y511" t="str">
        <f t="shared" si="7"/>
        <v>深圳尚米网络技术有限公司深圳尚米网络技术有限公司CPC</v>
      </c>
      <c r="Z511" t="e">
        <f>VLOOKUP(Y:Y,[1]Sheet1!N:N,1,0)</f>
        <v>#N/A</v>
      </c>
    </row>
    <row r="512" spans="1:26" hidden="1" x14ac:dyDescent="0.25">
      <c r="A512">
        <v>20230628</v>
      </c>
      <c r="B512">
        <v>29995327</v>
      </c>
      <c r="C512" t="s">
        <v>2761</v>
      </c>
      <c r="D512">
        <v>2199431</v>
      </c>
      <c r="E512" t="s">
        <v>2640</v>
      </c>
      <c r="F512" s="59">
        <v>344.29</v>
      </c>
      <c r="G512">
        <v>260.8</v>
      </c>
      <c r="H512" t="s">
        <v>2559</v>
      </c>
      <c r="I512" t="s">
        <v>2560</v>
      </c>
      <c r="J512" t="s">
        <v>392</v>
      </c>
      <c r="K512" t="s">
        <v>711</v>
      </c>
      <c r="L512" t="s">
        <v>392</v>
      </c>
      <c r="M512" t="s">
        <v>2641</v>
      </c>
      <c r="N512" t="s">
        <v>2642</v>
      </c>
      <c r="O512" t="s">
        <v>2542</v>
      </c>
      <c r="P512" t="s">
        <v>2543</v>
      </c>
      <c r="Q512" t="s">
        <v>2544</v>
      </c>
      <c r="R512" t="s">
        <v>2643</v>
      </c>
      <c r="S512" t="s">
        <v>2546</v>
      </c>
      <c r="T512">
        <v>149306.20300000001</v>
      </c>
      <c r="U512" t="s">
        <v>838</v>
      </c>
      <c r="V512" t="s">
        <v>2548</v>
      </c>
      <c r="W512" t="s">
        <v>838</v>
      </c>
      <c r="X512" t="s">
        <v>2548</v>
      </c>
      <c r="Y512" t="str">
        <f t="shared" si="7"/>
        <v>福州三六零网络小额贷款有限公司福州三六零网络小额贷款有限公司CPC</v>
      </c>
      <c r="Z512" t="e">
        <f>VLOOKUP(Y:Y,[1]Sheet1!N:N,1,0)</f>
        <v>#N/A</v>
      </c>
    </row>
    <row r="513" spans="1:26" x14ac:dyDescent="0.25">
      <c r="A513">
        <v>20230628</v>
      </c>
      <c r="B513">
        <v>43094782</v>
      </c>
      <c r="C513" t="s">
        <v>2630</v>
      </c>
      <c r="D513">
        <v>2054669</v>
      </c>
      <c r="E513" t="s">
        <v>2622</v>
      </c>
      <c r="F513" s="59">
        <v>38.03</v>
      </c>
      <c r="G513">
        <v>28.17</v>
      </c>
      <c r="H513" t="s">
        <v>2538</v>
      </c>
      <c r="I513" t="s">
        <v>2551</v>
      </c>
      <c r="J513" t="s">
        <v>2352</v>
      </c>
      <c r="K513" t="s">
        <v>2321</v>
      </c>
      <c r="L513" t="s">
        <v>2351</v>
      </c>
      <c r="M513" t="s">
        <v>2623</v>
      </c>
      <c r="N513" t="s">
        <v>2624</v>
      </c>
      <c r="O513" t="s">
        <v>2542</v>
      </c>
      <c r="P513" t="s">
        <v>2543</v>
      </c>
      <c r="Q513" t="s">
        <v>2544</v>
      </c>
      <c r="R513" t="s">
        <v>2625</v>
      </c>
      <c r="S513" t="s">
        <v>2546</v>
      </c>
      <c r="T513">
        <v>0</v>
      </c>
      <c r="U513" t="s">
        <v>838</v>
      </c>
      <c r="V513" t="s">
        <v>2548</v>
      </c>
      <c r="W513" t="s">
        <v>838</v>
      </c>
      <c r="X513" t="s">
        <v>2548</v>
      </c>
      <c r="Y513" t="str">
        <f t="shared" si="7"/>
        <v>深圳市小赢普惠科技有限责任公司深圳市赢众通金融信息服务有限责任公司信息流</v>
      </c>
      <c r="Z513" t="e">
        <f>VLOOKUP(Y:Y,[1]Sheet1!N:N,1,0)</f>
        <v>#N/A</v>
      </c>
    </row>
    <row r="514" spans="1:26" hidden="1" x14ac:dyDescent="0.25">
      <c r="A514">
        <v>20230628</v>
      </c>
      <c r="B514">
        <v>44739351</v>
      </c>
      <c r="C514" t="s">
        <v>2731</v>
      </c>
      <c r="D514">
        <v>2118167</v>
      </c>
      <c r="E514" t="s">
        <v>2592</v>
      </c>
      <c r="F514" s="59">
        <v>6443.13</v>
      </c>
      <c r="G514">
        <v>0</v>
      </c>
      <c r="H514" t="s">
        <v>2538</v>
      </c>
      <c r="I514" t="s">
        <v>2539</v>
      </c>
      <c r="J514" t="s">
        <v>554</v>
      </c>
      <c r="K514" t="s">
        <v>2321</v>
      </c>
      <c r="L514" t="s">
        <v>2370</v>
      </c>
      <c r="M514" t="s">
        <v>2593</v>
      </c>
      <c r="N514" t="s">
        <v>2594</v>
      </c>
      <c r="O514" t="s">
        <v>2542</v>
      </c>
      <c r="P514" t="s">
        <v>2543</v>
      </c>
      <c r="Q514" t="s">
        <v>2544</v>
      </c>
      <c r="R514" t="s">
        <v>2595</v>
      </c>
      <c r="S514" t="s">
        <v>2546</v>
      </c>
      <c r="T514">
        <v>0</v>
      </c>
      <c r="U514" t="s">
        <v>2555</v>
      </c>
      <c r="V514" t="s">
        <v>2596</v>
      </c>
      <c r="W514" t="s">
        <v>2555</v>
      </c>
      <c r="X514" t="s">
        <v>2596</v>
      </c>
      <c r="Y514" t="str">
        <f t="shared" si="7"/>
        <v>薯一薯二文化传媒（上海）有限公司行吟信息科技(上海)有限公司信息流</v>
      </c>
      <c r="Z514" t="e">
        <f>VLOOKUP(Y:Y,[1]Sheet1!N:N,1,0)</f>
        <v>#N/A</v>
      </c>
    </row>
    <row r="515" spans="1:26" hidden="1" x14ac:dyDescent="0.25">
      <c r="A515">
        <v>20230628</v>
      </c>
      <c r="B515">
        <v>47184419</v>
      </c>
      <c r="C515" t="s">
        <v>2740</v>
      </c>
      <c r="D515">
        <v>2176807</v>
      </c>
      <c r="E515" t="s">
        <v>2691</v>
      </c>
      <c r="F515" s="59">
        <v>3.92</v>
      </c>
      <c r="G515">
        <v>2.86</v>
      </c>
      <c r="H515" t="s">
        <v>2538</v>
      </c>
      <c r="I515" t="s">
        <v>2539</v>
      </c>
      <c r="J515" t="s">
        <v>2339</v>
      </c>
      <c r="K515" t="s">
        <v>2321</v>
      </c>
      <c r="L515" t="s">
        <v>2338</v>
      </c>
      <c r="M515" t="s">
        <v>2692</v>
      </c>
      <c r="N515" t="s">
        <v>2693</v>
      </c>
      <c r="O515" t="s">
        <v>2542</v>
      </c>
      <c r="P515" t="s">
        <v>2543</v>
      </c>
      <c r="Q515" t="s">
        <v>2544</v>
      </c>
      <c r="R515" t="s">
        <v>2694</v>
      </c>
      <c r="S515" t="s">
        <v>2546</v>
      </c>
      <c r="T515">
        <v>0</v>
      </c>
      <c r="U515" t="s">
        <v>2117</v>
      </c>
      <c r="V515" t="s">
        <v>2695</v>
      </c>
      <c r="W515" t="s">
        <v>2117</v>
      </c>
      <c r="X515" t="s">
        <v>2695</v>
      </c>
      <c r="Y515" t="str">
        <f t="shared" ref="Y515:Y578" si="8">L515&amp;J515&amp;K515</f>
        <v>北京三快在线科技有限公司及其关联公司北京三快科技有限公司信息流</v>
      </c>
      <c r="Z515" t="e">
        <f>VLOOKUP(Y:Y,[1]Sheet1!N:N,1,0)</f>
        <v>#N/A</v>
      </c>
    </row>
    <row r="516" spans="1:26" hidden="1" x14ac:dyDescent="0.25">
      <c r="A516">
        <v>20230628</v>
      </c>
      <c r="B516">
        <v>19668996</v>
      </c>
      <c r="C516" t="s">
        <v>2711</v>
      </c>
      <c r="D516">
        <v>2172257</v>
      </c>
      <c r="E516" t="s">
        <v>2610</v>
      </c>
      <c r="F516" s="59">
        <v>12105.77</v>
      </c>
      <c r="G516">
        <v>9607.49</v>
      </c>
      <c r="H516" t="s">
        <v>2559</v>
      </c>
      <c r="I516" t="s">
        <v>2560</v>
      </c>
      <c r="J516" t="s">
        <v>292</v>
      </c>
      <c r="K516" t="s">
        <v>711</v>
      </c>
      <c r="L516" t="s">
        <v>574</v>
      </c>
      <c r="M516" t="s">
        <v>2611</v>
      </c>
      <c r="N516" t="s">
        <v>2612</v>
      </c>
      <c r="O516" t="s">
        <v>2542</v>
      </c>
      <c r="P516" t="s">
        <v>2543</v>
      </c>
      <c r="Q516" t="s">
        <v>2544</v>
      </c>
      <c r="R516" t="s">
        <v>2613</v>
      </c>
      <c r="S516" t="s">
        <v>2546</v>
      </c>
      <c r="T516">
        <v>303914.467</v>
      </c>
      <c r="U516" t="s">
        <v>2614</v>
      </c>
      <c r="V516" t="s">
        <v>2615</v>
      </c>
      <c r="W516" t="s">
        <v>2614</v>
      </c>
      <c r="X516" t="s">
        <v>2615</v>
      </c>
      <c r="Y516" t="str">
        <f t="shared" si="8"/>
        <v>广州荔湾品唯信息服务有限公司广州唯品会电子商务有限公司CPC</v>
      </c>
      <c r="Z516" t="e">
        <f>VLOOKUP(Y:Y,[1]Sheet1!N:N,1,0)</f>
        <v>#N/A</v>
      </c>
    </row>
    <row r="517" spans="1:26" x14ac:dyDescent="0.25">
      <c r="A517">
        <v>20230628</v>
      </c>
      <c r="B517">
        <v>45336908</v>
      </c>
      <c r="C517" t="s">
        <v>2621</v>
      </c>
      <c r="D517">
        <v>2054669</v>
      </c>
      <c r="E517" t="s">
        <v>2622</v>
      </c>
      <c r="F517" s="59">
        <v>42.25</v>
      </c>
      <c r="G517">
        <v>31.3</v>
      </c>
      <c r="H517" t="s">
        <v>2538</v>
      </c>
      <c r="I517" t="s">
        <v>2551</v>
      </c>
      <c r="J517" t="s">
        <v>2352</v>
      </c>
      <c r="K517" t="s">
        <v>2321</v>
      </c>
      <c r="L517" t="s">
        <v>2351</v>
      </c>
      <c r="M517" t="s">
        <v>2623</v>
      </c>
      <c r="N517" t="s">
        <v>2624</v>
      </c>
      <c r="O517" t="s">
        <v>2542</v>
      </c>
      <c r="P517" t="s">
        <v>2543</v>
      </c>
      <c r="Q517" t="s">
        <v>2544</v>
      </c>
      <c r="R517" t="s">
        <v>2625</v>
      </c>
      <c r="S517" t="s">
        <v>2546</v>
      </c>
      <c r="T517">
        <v>0</v>
      </c>
      <c r="U517" t="s">
        <v>838</v>
      </c>
      <c r="V517" t="s">
        <v>2548</v>
      </c>
      <c r="W517" t="s">
        <v>838</v>
      </c>
      <c r="X517" t="s">
        <v>2548</v>
      </c>
      <c r="Y517" t="str">
        <f t="shared" si="8"/>
        <v>深圳市小赢普惠科技有限责任公司深圳市赢众通金融信息服务有限责任公司信息流</v>
      </c>
      <c r="Z517" t="e">
        <f>VLOOKUP(Y:Y,[1]Sheet1!N:N,1,0)</f>
        <v>#N/A</v>
      </c>
    </row>
    <row r="518" spans="1:26" x14ac:dyDescent="0.25">
      <c r="A518">
        <v>20230628</v>
      </c>
      <c r="B518">
        <v>45336938</v>
      </c>
      <c r="C518" t="s">
        <v>2753</v>
      </c>
      <c r="D518">
        <v>2054669</v>
      </c>
      <c r="E518" t="s">
        <v>2622</v>
      </c>
      <c r="F518" s="59">
        <v>272.98</v>
      </c>
      <c r="G518">
        <v>202.21</v>
      </c>
      <c r="H518" t="s">
        <v>2538</v>
      </c>
      <c r="I518" t="s">
        <v>2539</v>
      </c>
      <c r="J518" t="s">
        <v>2352</v>
      </c>
      <c r="K518" t="s">
        <v>2321</v>
      </c>
      <c r="L518" t="s">
        <v>2351</v>
      </c>
      <c r="M518" t="s">
        <v>2623</v>
      </c>
      <c r="N518" t="s">
        <v>2624</v>
      </c>
      <c r="O518" t="s">
        <v>2542</v>
      </c>
      <c r="P518" t="s">
        <v>2543</v>
      </c>
      <c r="Q518" t="s">
        <v>2544</v>
      </c>
      <c r="R518" t="s">
        <v>2625</v>
      </c>
      <c r="S518" t="s">
        <v>2546</v>
      </c>
      <c r="T518">
        <v>0</v>
      </c>
      <c r="U518" t="s">
        <v>838</v>
      </c>
      <c r="V518" t="s">
        <v>2548</v>
      </c>
      <c r="W518" t="s">
        <v>838</v>
      </c>
      <c r="X518" t="s">
        <v>2548</v>
      </c>
      <c r="Y518" t="str">
        <f t="shared" si="8"/>
        <v>深圳市小赢普惠科技有限责任公司深圳市赢众通金融信息服务有限责任公司信息流</v>
      </c>
      <c r="Z518" t="e">
        <f>VLOOKUP(Y:Y,[1]Sheet1!N:N,1,0)</f>
        <v>#N/A</v>
      </c>
    </row>
    <row r="519" spans="1:26" hidden="1" x14ac:dyDescent="0.25">
      <c r="A519">
        <v>20230628</v>
      </c>
      <c r="B519">
        <v>48413556</v>
      </c>
      <c r="C519" t="s">
        <v>2638</v>
      </c>
      <c r="D519">
        <v>2118167</v>
      </c>
      <c r="E519" t="s">
        <v>2592</v>
      </c>
      <c r="F519" s="59">
        <v>0.21</v>
      </c>
      <c r="G519">
        <v>0</v>
      </c>
      <c r="H519" t="s">
        <v>2538</v>
      </c>
      <c r="I519" t="s">
        <v>2551</v>
      </c>
      <c r="J519" t="s">
        <v>554</v>
      </c>
      <c r="K519" t="s">
        <v>2321</v>
      </c>
      <c r="L519" t="s">
        <v>2370</v>
      </c>
      <c r="M519" t="s">
        <v>2593</v>
      </c>
      <c r="N519" t="s">
        <v>2594</v>
      </c>
      <c r="O519" t="s">
        <v>2542</v>
      </c>
      <c r="P519" t="s">
        <v>2543</v>
      </c>
      <c r="Q519" t="s">
        <v>2544</v>
      </c>
      <c r="R519" t="s">
        <v>2595</v>
      </c>
      <c r="S519" t="s">
        <v>2546</v>
      </c>
      <c r="T519">
        <v>0</v>
      </c>
      <c r="U519" t="s">
        <v>2555</v>
      </c>
      <c r="V519" t="s">
        <v>2596</v>
      </c>
      <c r="W519" t="s">
        <v>2555</v>
      </c>
      <c r="X519" t="s">
        <v>2596</v>
      </c>
      <c r="Y519" t="str">
        <f t="shared" si="8"/>
        <v>薯一薯二文化传媒（上海）有限公司行吟信息科技(上海)有限公司信息流</v>
      </c>
      <c r="Z519" t="e">
        <f>VLOOKUP(Y:Y,[1]Sheet1!N:N,1,0)</f>
        <v>#N/A</v>
      </c>
    </row>
    <row r="520" spans="1:26" hidden="1" x14ac:dyDescent="0.25">
      <c r="A520">
        <v>20230628</v>
      </c>
      <c r="B520">
        <v>44739351</v>
      </c>
      <c r="C520" t="s">
        <v>2731</v>
      </c>
      <c r="D520">
        <v>2118167</v>
      </c>
      <c r="E520" t="s">
        <v>2592</v>
      </c>
      <c r="F520" s="59">
        <v>105.85</v>
      </c>
      <c r="G520">
        <v>0</v>
      </c>
      <c r="H520" t="s">
        <v>2538</v>
      </c>
      <c r="I520" t="s">
        <v>2551</v>
      </c>
      <c r="J520" t="s">
        <v>554</v>
      </c>
      <c r="K520" t="s">
        <v>2321</v>
      </c>
      <c r="L520" t="s">
        <v>2370</v>
      </c>
      <c r="M520" t="s">
        <v>2593</v>
      </c>
      <c r="N520" t="s">
        <v>2594</v>
      </c>
      <c r="O520" t="s">
        <v>2542</v>
      </c>
      <c r="P520" t="s">
        <v>2543</v>
      </c>
      <c r="Q520" t="s">
        <v>2544</v>
      </c>
      <c r="R520" t="s">
        <v>2595</v>
      </c>
      <c r="S520" t="s">
        <v>2546</v>
      </c>
      <c r="T520">
        <v>0</v>
      </c>
      <c r="U520" t="s">
        <v>2555</v>
      </c>
      <c r="V520" t="s">
        <v>2596</v>
      </c>
      <c r="W520" t="s">
        <v>2555</v>
      </c>
      <c r="X520" t="s">
        <v>2596</v>
      </c>
      <c r="Y520" t="str">
        <f t="shared" si="8"/>
        <v>薯一薯二文化传媒（上海）有限公司行吟信息科技(上海)有限公司信息流</v>
      </c>
      <c r="Z520" t="e">
        <f>VLOOKUP(Y:Y,[1]Sheet1!N:N,1,0)</f>
        <v>#N/A</v>
      </c>
    </row>
    <row r="521" spans="1:26" hidden="1" x14ac:dyDescent="0.25">
      <c r="A521">
        <v>20230628</v>
      </c>
      <c r="B521">
        <v>43097920</v>
      </c>
      <c r="C521" t="s">
        <v>2745</v>
      </c>
      <c r="D521">
        <v>2118167</v>
      </c>
      <c r="E521" t="s">
        <v>2592</v>
      </c>
      <c r="F521" s="59">
        <v>17433.650000000001</v>
      </c>
      <c r="G521">
        <v>0</v>
      </c>
      <c r="H521" t="s">
        <v>2538</v>
      </c>
      <c r="I521" t="s">
        <v>2539</v>
      </c>
      <c r="J521" t="s">
        <v>554</v>
      </c>
      <c r="K521" t="s">
        <v>2321</v>
      </c>
      <c r="L521" t="s">
        <v>2370</v>
      </c>
      <c r="M521" t="s">
        <v>2593</v>
      </c>
      <c r="N521" t="s">
        <v>2594</v>
      </c>
      <c r="O521" t="s">
        <v>2542</v>
      </c>
      <c r="P521" t="s">
        <v>2543</v>
      </c>
      <c r="Q521" t="s">
        <v>2544</v>
      </c>
      <c r="R521" t="s">
        <v>2595</v>
      </c>
      <c r="S521" t="s">
        <v>2546</v>
      </c>
      <c r="T521">
        <v>0</v>
      </c>
      <c r="U521" t="s">
        <v>2555</v>
      </c>
      <c r="V521" t="s">
        <v>2596</v>
      </c>
      <c r="W521" t="s">
        <v>2555</v>
      </c>
      <c r="X521" t="s">
        <v>2596</v>
      </c>
      <c r="Y521" t="str">
        <f t="shared" si="8"/>
        <v>薯一薯二文化传媒（上海）有限公司行吟信息科技(上海)有限公司信息流</v>
      </c>
      <c r="Z521" t="e">
        <f>VLOOKUP(Y:Y,[1]Sheet1!N:N,1,0)</f>
        <v>#N/A</v>
      </c>
    </row>
    <row r="522" spans="1:26" x14ac:dyDescent="0.25">
      <c r="A522">
        <v>20230628</v>
      </c>
      <c r="B522">
        <v>45336925</v>
      </c>
      <c r="C522" t="s">
        <v>2717</v>
      </c>
      <c r="D522">
        <v>2054669</v>
      </c>
      <c r="E522" t="s">
        <v>2622</v>
      </c>
      <c r="F522" s="59">
        <v>125.56</v>
      </c>
      <c r="G522">
        <v>93.01</v>
      </c>
      <c r="H522" t="s">
        <v>2538</v>
      </c>
      <c r="I522" t="s">
        <v>2551</v>
      </c>
      <c r="J522" t="s">
        <v>2352</v>
      </c>
      <c r="K522" t="s">
        <v>2321</v>
      </c>
      <c r="L522" t="s">
        <v>2351</v>
      </c>
      <c r="M522" t="s">
        <v>2623</v>
      </c>
      <c r="N522" t="s">
        <v>2624</v>
      </c>
      <c r="O522" t="s">
        <v>2542</v>
      </c>
      <c r="P522" t="s">
        <v>2543</v>
      </c>
      <c r="Q522" t="s">
        <v>2544</v>
      </c>
      <c r="R522" t="s">
        <v>2625</v>
      </c>
      <c r="S522" t="s">
        <v>2546</v>
      </c>
      <c r="T522">
        <v>0</v>
      </c>
      <c r="U522" t="s">
        <v>838</v>
      </c>
      <c r="V522" t="s">
        <v>2548</v>
      </c>
      <c r="W522" t="s">
        <v>838</v>
      </c>
      <c r="X522" t="s">
        <v>2548</v>
      </c>
      <c r="Y522" t="str">
        <f t="shared" si="8"/>
        <v>深圳市小赢普惠科技有限责任公司深圳市赢众通金融信息服务有限责任公司信息流</v>
      </c>
      <c r="Z522" t="e">
        <f>VLOOKUP(Y:Y,[1]Sheet1!N:N,1,0)</f>
        <v>#N/A</v>
      </c>
    </row>
    <row r="523" spans="1:26" hidden="1" x14ac:dyDescent="0.25">
      <c r="A523">
        <v>20230628</v>
      </c>
      <c r="B523">
        <v>47953357</v>
      </c>
      <c r="C523" t="s">
        <v>2735</v>
      </c>
      <c r="D523">
        <v>2167551</v>
      </c>
      <c r="E523" t="s">
        <v>2550</v>
      </c>
      <c r="F523" s="59">
        <v>230.02</v>
      </c>
      <c r="G523">
        <v>230.02</v>
      </c>
      <c r="H523" t="s">
        <v>2538</v>
      </c>
      <c r="I523" t="s">
        <v>2551</v>
      </c>
      <c r="J523" t="s">
        <v>2332</v>
      </c>
      <c r="K523" t="s">
        <v>2321</v>
      </c>
      <c r="L523" t="s">
        <v>2333</v>
      </c>
      <c r="M523" t="s">
        <v>2552</v>
      </c>
      <c r="N523" t="s">
        <v>2553</v>
      </c>
      <c r="O523" t="s">
        <v>2542</v>
      </c>
      <c r="P523" t="s">
        <v>2543</v>
      </c>
      <c r="Q523" t="s">
        <v>2544</v>
      </c>
      <c r="R523" t="s">
        <v>2554</v>
      </c>
      <c r="S523" t="s">
        <v>2546</v>
      </c>
      <c r="T523">
        <v>0</v>
      </c>
      <c r="U523" t="s">
        <v>2555</v>
      </c>
      <c r="V523" t="s">
        <v>2556</v>
      </c>
      <c r="W523" t="s">
        <v>2555</v>
      </c>
      <c r="X523" t="s">
        <v>2556</v>
      </c>
      <c r="Y523" t="str">
        <f t="shared" si="8"/>
        <v>北京爱奇艺科技有限公司-百度北京爱奇艺科技有限公司信息流</v>
      </c>
      <c r="Z523" t="e">
        <f>VLOOKUP(Y:Y,[1]Sheet1!N:N,1,0)</f>
        <v>#N/A</v>
      </c>
    </row>
    <row r="524" spans="1:26" hidden="1" x14ac:dyDescent="0.25">
      <c r="A524">
        <v>20230628</v>
      </c>
      <c r="B524">
        <v>48413840</v>
      </c>
      <c r="C524" t="s">
        <v>2600</v>
      </c>
      <c r="D524">
        <v>2118167</v>
      </c>
      <c r="E524" t="s">
        <v>2592</v>
      </c>
      <c r="F524" s="59">
        <v>190.86</v>
      </c>
      <c r="G524">
        <v>0</v>
      </c>
      <c r="H524" t="s">
        <v>2538</v>
      </c>
      <c r="I524" t="s">
        <v>2539</v>
      </c>
      <c r="J524" t="s">
        <v>554</v>
      </c>
      <c r="K524" t="s">
        <v>2321</v>
      </c>
      <c r="L524" t="s">
        <v>2370</v>
      </c>
      <c r="M524" t="s">
        <v>2593</v>
      </c>
      <c r="N524" t="s">
        <v>2594</v>
      </c>
      <c r="O524" t="s">
        <v>2542</v>
      </c>
      <c r="P524" t="s">
        <v>2543</v>
      </c>
      <c r="Q524" t="s">
        <v>2544</v>
      </c>
      <c r="R524" t="s">
        <v>2595</v>
      </c>
      <c r="S524" t="s">
        <v>2546</v>
      </c>
      <c r="T524">
        <v>0</v>
      </c>
      <c r="U524" t="s">
        <v>2555</v>
      </c>
      <c r="V524" t="s">
        <v>2596</v>
      </c>
      <c r="W524" t="s">
        <v>2555</v>
      </c>
      <c r="X524" t="s">
        <v>2596</v>
      </c>
      <c r="Y524" t="str">
        <f t="shared" si="8"/>
        <v>薯一薯二文化传媒（上海）有限公司行吟信息科技(上海)有限公司信息流</v>
      </c>
      <c r="Z524" t="e">
        <f>VLOOKUP(Y:Y,[1]Sheet1!N:N,1,0)</f>
        <v>#N/A</v>
      </c>
    </row>
    <row r="525" spans="1:26" hidden="1" x14ac:dyDescent="0.25">
      <c r="A525">
        <v>20230628</v>
      </c>
      <c r="B525">
        <v>40168764</v>
      </c>
      <c r="C525" t="s">
        <v>2590</v>
      </c>
      <c r="D525">
        <v>2158492</v>
      </c>
      <c r="E525" t="s">
        <v>2580</v>
      </c>
      <c r="F525" s="59">
        <v>368.39</v>
      </c>
      <c r="G525">
        <v>309.52999999999997</v>
      </c>
      <c r="H525" t="s">
        <v>2559</v>
      </c>
      <c r="I525" t="s">
        <v>2560</v>
      </c>
      <c r="J525" t="s">
        <v>2330</v>
      </c>
      <c r="K525" t="s">
        <v>711</v>
      </c>
      <c r="L525" t="s">
        <v>2329</v>
      </c>
      <c r="M525" t="s">
        <v>2581</v>
      </c>
      <c r="N525" t="s">
        <v>2582</v>
      </c>
      <c r="O525" t="s">
        <v>2542</v>
      </c>
      <c r="P525" t="s">
        <v>2543</v>
      </c>
      <c r="Q525" t="s">
        <v>2544</v>
      </c>
      <c r="R525" t="s">
        <v>2583</v>
      </c>
      <c r="S525" t="s">
        <v>2546</v>
      </c>
      <c r="T525">
        <v>7012.3620000000001</v>
      </c>
      <c r="U525" t="s">
        <v>2584</v>
      </c>
      <c r="V525" t="s">
        <v>2585</v>
      </c>
      <c r="W525" t="s">
        <v>2584</v>
      </c>
      <c r="X525" t="s">
        <v>2585</v>
      </c>
      <c r="Y525" t="str">
        <f t="shared" si="8"/>
        <v>成都哈拜网络科技有限公司-数字媒体事业部上海哈啰普惠科技有限公司CPC</v>
      </c>
      <c r="Z525" t="e">
        <f>VLOOKUP(Y:Y,[1]Sheet1!N:N,1,0)</f>
        <v>#N/A</v>
      </c>
    </row>
    <row r="526" spans="1:26" hidden="1" x14ac:dyDescent="0.25">
      <c r="A526">
        <v>20230628</v>
      </c>
      <c r="B526">
        <v>40850187</v>
      </c>
      <c r="C526" t="s">
        <v>2652</v>
      </c>
      <c r="D526">
        <v>2165227</v>
      </c>
      <c r="E526" t="s">
        <v>2566</v>
      </c>
      <c r="F526" s="59">
        <v>83.96</v>
      </c>
      <c r="G526">
        <v>62.19</v>
      </c>
      <c r="H526" t="s">
        <v>2538</v>
      </c>
      <c r="I526" t="s">
        <v>2551</v>
      </c>
      <c r="J526" t="s">
        <v>2320</v>
      </c>
      <c r="K526" t="s">
        <v>2321</v>
      </c>
      <c r="L526" t="s">
        <v>2318</v>
      </c>
      <c r="M526" t="s">
        <v>2540</v>
      </c>
      <c r="N526" t="s">
        <v>2541</v>
      </c>
      <c r="O526" t="s">
        <v>2542</v>
      </c>
      <c r="P526" t="s">
        <v>2543</v>
      </c>
      <c r="Q526" t="s">
        <v>2544</v>
      </c>
      <c r="R526" t="s">
        <v>2545</v>
      </c>
      <c r="S526" t="s">
        <v>2546</v>
      </c>
      <c r="T526">
        <v>0</v>
      </c>
      <c r="U526" t="s">
        <v>838</v>
      </c>
      <c r="V526" t="s">
        <v>2547</v>
      </c>
      <c r="W526" t="s">
        <v>838</v>
      </c>
      <c r="X526" t="s">
        <v>2548</v>
      </c>
      <c r="Y526" t="str">
        <f t="shared" si="8"/>
        <v>上海耳序信息技术有限公司-四部上海拍拍贷金融信息服务有限公司信息流</v>
      </c>
      <c r="Z526" t="e">
        <f>VLOOKUP(Y:Y,[1]Sheet1!N:N,1,0)</f>
        <v>#N/A</v>
      </c>
    </row>
    <row r="527" spans="1:26" hidden="1" x14ac:dyDescent="0.25">
      <c r="A527">
        <v>20230628</v>
      </c>
      <c r="B527">
        <v>41276547</v>
      </c>
      <c r="C527" t="s">
        <v>2676</v>
      </c>
      <c r="D527">
        <v>2158492</v>
      </c>
      <c r="E527" t="s">
        <v>2580</v>
      </c>
      <c r="F527" s="59">
        <v>1205.21</v>
      </c>
      <c r="G527">
        <v>1012.69</v>
      </c>
      <c r="H527" t="s">
        <v>2559</v>
      </c>
      <c r="I527" t="s">
        <v>2560</v>
      </c>
      <c r="J527" t="s">
        <v>2330</v>
      </c>
      <c r="K527" t="s">
        <v>711</v>
      </c>
      <c r="L527" t="s">
        <v>2329</v>
      </c>
      <c r="M527" t="s">
        <v>2581</v>
      </c>
      <c r="N527" t="s">
        <v>2582</v>
      </c>
      <c r="O527" t="s">
        <v>2542</v>
      </c>
      <c r="P527" t="s">
        <v>2543</v>
      </c>
      <c r="Q527" t="s">
        <v>2544</v>
      </c>
      <c r="R527" t="s">
        <v>2583</v>
      </c>
      <c r="S527" t="s">
        <v>2546</v>
      </c>
      <c r="T527">
        <v>28191.366000000002</v>
      </c>
      <c r="U527" t="s">
        <v>2584</v>
      </c>
      <c r="V527" t="s">
        <v>2585</v>
      </c>
      <c r="W527" t="s">
        <v>2584</v>
      </c>
      <c r="X527" t="s">
        <v>2585</v>
      </c>
      <c r="Y527" t="str">
        <f t="shared" si="8"/>
        <v>成都哈拜网络科技有限公司-数字媒体事业部上海哈啰普惠科技有限公司CPC</v>
      </c>
      <c r="Z527" t="e">
        <f>VLOOKUP(Y:Y,[1]Sheet1!N:N,1,0)</f>
        <v>#N/A</v>
      </c>
    </row>
    <row r="528" spans="1:26" hidden="1" x14ac:dyDescent="0.25">
      <c r="A528">
        <v>20230628</v>
      </c>
      <c r="B528">
        <v>41512462</v>
      </c>
      <c r="C528" t="s">
        <v>2743</v>
      </c>
      <c r="D528">
        <v>2117409</v>
      </c>
      <c r="E528" t="s">
        <v>2744</v>
      </c>
      <c r="F528" s="59">
        <v>1933.18</v>
      </c>
      <c r="G528">
        <v>0</v>
      </c>
      <c r="H528" t="s">
        <v>2559</v>
      </c>
      <c r="I528" t="s">
        <v>2560</v>
      </c>
      <c r="J528" t="s">
        <v>2353</v>
      </c>
      <c r="K528" t="s">
        <v>711</v>
      </c>
      <c r="L528" t="s">
        <v>326</v>
      </c>
      <c r="M528" t="s">
        <v>2588</v>
      </c>
      <c r="N528" t="s">
        <v>2589</v>
      </c>
      <c r="O528" t="s">
        <v>2542</v>
      </c>
      <c r="P528" t="s">
        <v>2543</v>
      </c>
      <c r="Q528" t="s">
        <v>2544</v>
      </c>
      <c r="R528" t="s">
        <v>2570</v>
      </c>
      <c r="S528" t="s">
        <v>2546</v>
      </c>
      <c r="T528">
        <v>0</v>
      </c>
      <c r="U528" t="s">
        <v>2571</v>
      </c>
      <c r="V528" t="s">
        <v>2572</v>
      </c>
      <c r="W528" t="s">
        <v>1891</v>
      </c>
      <c r="X528" t="s">
        <v>2564</v>
      </c>
      <c r="Y528" t="str">
        <f t="shared" si="8"/>
        <v>网易有道信息技术（北京）有限公司网易(杭州)网络有限公司CPC</v>
      </c>
      <c r="Z528" t="e">
        <f>VLOOKUP(Y:Y,[1]Sheet1!N:N,1,0)</f>
        <v>#N/A</v>
      </c>
    </row>
    <row r="529" spans="1:26" x14ac:dyDescent="0.25">
      <c r="A529">
        <v>20230628</v>
      </c>
      <c r="B529">
        <v>43094804</v>
      </c>
      <c r="C529" t="s">
        <v>2705</v>
      </c>
      <c r="D529">
        <v>2054669</v>
      </c>
      <c r="E529" t="s">
        <v>2622</v>
      </c>
      <c r="F529" s="59">
        <v>11291.73</v>
      </c>
      <c r="G529">
        <v>8364.25</v>
      </c>
      <c r="H529" t="s">
        <v>2538</v>
      </c>
      <c r="I529" t="s">
        <v>2539</v>
      </c>
      <c r="J529" t="s">
        <v>2352</v>
      </c>
      <c r="K529" t="s">
        <v>2321</v>
      </c>
      <c r="L529" t="s">
        <v>2351</v>
      </c>
      <c r="M529" t="s">
        <v>2623</v>
      </c>
      <c r="N529" t="s">
        <v>2624</v>
      </c>
      <c r="O529" t="s">
        <v>2542</v>
      </c>
      <c r="P529" t="s">
        <v>2543</v>
      </c>
      <c r="Q529" t="s">
        <v>2544</v>
      </c>
      <c r="R529" t="s">
        <v>2625</v>
      </c>
      <c r="S529" t="s">
        <v>2546</v>
      </c>
      <c r="T529">
        <v>0</v>
      </c>
      <c r="U529" t="s">
        <v>838</v>
      </c>
      <c r="V529" t="s">
        <v>2548</v>
      </c>
      <c r="W529" t="s">
        <v>838</v>
      </c>
      <c r="X529" t="s">
        <v>2548</v>
      </c>
      <c r="Y529" t="str">
        <f t="shared" si="8"/>
        <v>深圳市小赢普惠科技有限责任公司深圳市赢众通金融信息服务有限责任公司信息流</v>
      </c>
      <c r="Z529" t="e">
        <f>VLOOKUP(Y:Y,[1]Sheet1!N:N,1,0)</f>
        <v>#N/A</v>
      </c>
    </row>
    <row r="530" spans="1:26" hidden="1" x14ac:dyDescent="0.25">
      <c r="A530">
        <v>20230628</v>
      </c>
      <c r="B530">
        <v>44739239</v>
      </c>
      <c r="C530" t="s">
        <v>2672</v>
      </c>
      <c r="D530">
        <v>2118167</v>
      </c>
      <c r="E530" t="s">
        <v>2592</v>
      </c>
      <c r="F530" s="59">
        <v>3.2</v>
      </c>
      <c r="G530">
        <v>0</v>
      </c>
      <c r="H530" t="s">
        <v>2538</v>
      </c>
      <c r="I530" t="s">
        <v>2551</v>
      </c>
      <c r="J530" t="s">
        <v>554</v>
      </c>
      <c r="K530" t="s">
        <v>2321</v>
      </c>
      <c r="L530" t="s">
        <v>2370</v>
      </c>
      <c r="M530" t="s">
        <v>2593</v>
      </c>
      <c r="N530" t="s">
        <v>2594</v>
      </c>
      <c r="O530" t="s">
        <v>2542</v>
      </c>
      <c r="P530" t="s">
        <v>2543</v>
      </c>
      <c r="Q530" t="s">
        <v>2544</v>
      </c>
      <c r="R530" t="s">
        <v>2595</v>
      </c>
      <c r="S530" t="s">
        <v>2546</v>
      </c>
      <c r="T530">
        <v>0</v>
      </c>
      <c r="U530" t="s">
        <v>2555</v>
      </c>
      <c r="V530" t="s">
        <v>2596</v>
      </c>
      <c r="W530" t="s">
        <v>2555</v>
      </c>
      <c r="X530" t="s">
        <v>2596</v>
      </c>
      <c r="Y530" t="str">
        <f t="shared" si="8"/>
        <v>薯一薯二文化传媒（上海）有限公司行吟信息科技(上海)有限公司信息流</v>
      </c>
      <c r="Z530" t="e">
        <f>VLOOKUP(Y:Y,[1]Sheet1!N:N,1,0)</f>
        <v>#N/A</v>
      </c>
    </row>
    <row r="531" spans="1:26" hidden="1" x14ac:dyDescent="0.25">
      <c r="A531">
        <v>20230628</v>
      </c>
      <c r="B531">
        <v>45323132</v>
      </c>
      <c r="C531" t="s">
        <v>2747</v>
      </c>
      <c r="D531">
        <v>2172261</v>
      </c>
      <c r="E531" t="s">
        <v>2628</v>
      </c>
      <c r="F531" s="59">
        <v>9.0399999999999991</v>
      </c>
      <c r="G531">
        <v>6.9</v>
      </c>
      <c r="H531" t="s">
        <v>2538</v>
      </c>
      <c r="I531" t="s">
        <v>2551</v>
      </c>
      <c r="J531" t="s">
        <v>292</v>
      </c>
      <c r="K531" t="s">
        <v>2321</v>
      </c>
      <c r="L531" t="s">
        <v>574</v>
      </c>
      <c r="M531" t="s">
        <v>2611</v>
      </c>
      <c r="N531" t="s">
        <v>2612</v>
      </c>
      <c r="O531" t="s">
        <v>2542</v>
      </c>
      <c r="P531" t="s">
        <v>2543</v>
      </c>
      <c r="Q531" t="s">
        <v>2544</v>
      </c>
      <c r="R531" t="s">
        <v>2613</v>
      </c>
      <c r="S531" t="s">
        <v>2546</v>
      </c>
      <c r="T531">
        <v>0</v>
      </c>
      <c r="U531" t="s">
        <v>2614</v>
      </c>
      <c r="V531" t="s">
        <v>2615</v>
      </c>
      <c r="W531" t="s">
        <v>2614</v>
      </c>
      <c r="X531" t="s">
        <v>2615</v>
      </c>
      <c r="Y531" t="str">
        <f t="shared" si="8"/>
        <v>广州荔湾品唯信息服务有限公司广州唯品会电子商务有限公司信息流</v>
      </c>
      <c r="Z531" t="e">
        <f>VLOOKUP(Y:Y,[1]Sheet1!N:N,1,0)</f>
        <v>#N/A</v>
      </c>
    </row>
    <row r="532" spans="1:26" hidden="1" x14ac:dyDescent="0.25">
      <c r="A532">
        <v>20230628</v>
      </c>
      <c r="B532">
        <v>47798422</v>
      </c>
      <c r="C532" t="s">
        <v>2794</v>
      </c>
      <c r="D532">
        <v>2169384</v>
      </c>
      <c r="E532" t="s">
        <v>2633</v>
      </c>
      <c r="F532" s="59">
        <v>1753.74</v>
      </c>
      <c r="G532">
        <v>1299.07</v>
      </c>
      <c r="H532" t="s">
        <v>2538</v>
      </c>
      <c r="I532" t="s">
        <v>2551</v>
      </c>
      <c r="J532" t="s">
        <v>296</v>
      </c>
      <c r="K532" t="s">
        <v>2321</v>
      </c>
      <c r="L532" t="s">
        <v>2334</v>
      </c>
      <c r="M532" t="s">
        <v>2634</v>
      </c>
      <c r="N532" t="s">
        <v>2635</v>
      </c>
      <c r="O532" t="s">
        <v>2542</v>
      </c>
      <c r="P532" t="s">
        <v>2543</v>
      </c>
      <c r="Q532" t="s">
        <v>2544</v>
      </c>
      <c r="R532" t="s">
        <v>2636</v>
      </c>
      <c r="S532" t="s">
        <v>2546</v>
      </c>
      <c r="T532">
        <v>0</v>
      </c>
      <c r="U532" t="s">
        <v>2584</v>
      </c>
      <c r="V532" t="s">
        <v>2637</v>
      </c>
      <c r="W532" t="s">
        <v>2584</v>
      </c>
      <c r="X532" t="s">
        <v>2637</v>
      </c>
      <c r="Y532" t="str">
        <f t="shared" si="8"/>
        <v>湖北车智汇传媒有限公司北京车之家信息技术有限公司信息流</v>
      </c>
      <c r="Z532" t="e">
        <f>VLOOKUP(Y:Y,[1]Sheet1!N:N,1,0)</f>
        <v>#N/A</v>
      </c>
    </row>
    <row r="533" spans="1:26" hidden="1" x14ac:dyDescent="0.25">
      <c r="A533">
        <v>20230628</v>
      </c>
      <c r="B533">
        <v>29522757</v>
      </c>
      <c r="C533" t="s">
        <v>2601</v>
      </c>
      <c r="D533">
        <v>2130054</v>
      </c>
      <c r="E533" t="s">
        <v>2558</v>
      </c>
      <c r="F533" s="59">
        <v>2282.7399999999998</v>
      </c>
      <c r="G533">
        <v>1848.31</v>
      </c>
      <c r="H533" t="s">
        <v>2559</v>
      </c>
      <c r="I533" t="s">
        <v>2560</v>
      </c>
      <c r="J533" t="s">
        <v>2350</v>
      </c>
      <c r="K533" t="s">
        <v>711</v>
      </c>
      <c r="L533" t="s">
        <v>2350</v>
      </c>
      <c r="M533" t="s">
        <v>2561</v>
      </c>
      <c r="N533" t="s">
        <v>2562</v>
      </c>
      <c r="O533" t="s">
        <v>2542</v>
      </c>
      <c r="P533" t="s">
        <v>2543</v>
      </c>
      <c r="Q533" t="s">
        <v>2544</v>
      </c>
      <c r="R533" t="s">
        <v>2563</v>
      </c>
      <c r="S533" t="s">
        <v>2546</v>
      </c>
      <c r="T533">
        <v>9536.2690000000002</v>
      </c>
      <c r="U533" t="s">
        <v>1891</v>
      </c>
      <c r="V533" t="s">
        <v>2602</v>
      </c>
      <c r="W533" t="s">
        <v>1891</v>
      </c>
      <c r="X533" t="s">
        <v>2564</v>
      </c>
      <c r="Y533" t="str">
        <f t="shared" si="8"/>
        <v>深圳尚米网络技术有限公司深圳尚米网络技术有限公司CPC</v>
      </c>
      <c r="Z533" t="e">
        <f>VLOOKUP(Y:Y,[1]Sheet1!N:N,1,0)</f>
        <v>#N/A</v>
      </c>
    </row>
    <row r="534" spans="1:26" x14ac:dyDescent="0.25">
      <c r="A534">
        <v>20230628</v>
      </c>
      <c r="B534">
        <v>43094782</v>
      </c>
      <c r="C534" t="s">
        <v>2630</v>
      </c>
      <c r="D534">
        <v>2054669</v>
      </c>
      <c r="E534" t="s">
        <v>2622</v>
      </c>
      <c r="F534" s="59">
        <v>362.76</v>
      </c>
      <c r="G534">
        <v>268.70999999999998</v>
      </c>
      <c r="H534" t="s">
        <v>2538</v>
      </c>
      <c r="I534" t="s">
        <v>2539</v>
      </c>
      <c r="J534" t="s">
        <v>2352</v>
      </c>
      <c r="K534" t="s">
        <v>2321</v>
      </c>
      <c r="L534" t="s">
        <v>2351</v>
      </c>
      <c r="M534" t="s">
        <v>2623</v>
      </c>
      <c r="N534" t="s">
        <v>2624</v>
      </c>
      <c r="O534" t="s">
        <v>2542</v>
      </c>
      <c r="P534" t="s">
        <v>2543</v>
      </c>
      <c r="Q534" t="s">
        <v>2544</v>
      </c>
      <c r="R534" t="s">
        <v>2625</v>
      </c>
      <c r="S534" t="s">
        <v>2546</v>
      </c>
      <c r="T534">
        <v>0</v>
      </c>
      <c r="U534" t="s">
        <v>838</v>
      </c>
      <c r="V534" t="s">
        <v>2548</v>
      </c>
      <c r="W534" t="s">
        <v>838</v>
      </c>
      <c r="X534" t="s">
        <v>2548</v>
      </c>
      <c r="Y534" t="str">
        <f t="shared" si="8"/>
        <v>深圳市小赢普惠科技有限责任公司深圳市赢众通金融信息服务有限责任公司信息流</v>
      </c>
      <c r="Z534" t="e">
        <f>VLOOKUP(Y:Y,[1]Sheet1!N:N,1,0)</f>
        <v>#N/A</v>
      </c>
    </row>
    <row r="535" spans="1:26" hidden="1" x14ac:dyDescent="0.25">
      <c r="A535">
        <v>20230628</v>
      </c>
      <c r="B535">
        <v>44739316</v>
      </c>
      <c r="C535" t="s">
        <v>2620</v>
      </c>
      <c r="D535">
        <v>2118167</v>
      </c>
      <c r="E535" t="s">
        <v>2592</v>
      </c>
      <c r="F535" s="59">
        <v>209.89</v>
      </c>
      <c r="G535">
        <v>0</v>
      </c>
      <c r="H535" t="s">
        <v>2538</v>
      </c>
      <c r="I535" t="s">
        <v>2539</v>
      </c>
      <c r="J535" t="s">
        <v>554</v>
      </c>
      <c r="K535" t="s">
        <v>2321</v>
      </c>
      <c r="L535" t="s">
        <v>2370</v>
      </c>
      <c r="M535" t="s">
        <v>2593</v>
      </c>
      <c r="N535" t="s">
        <v>2594</v>
      </c>
      <c r="O535" t="s">
        <v>2542</v>
      </c>
      <c r="P535" t="s">
        <v>2543</v>
      </c>
      <c r="Q535" t="s">
        <v>2544</v>
      </c>
      <c r="R535" t="s">
        <v>2595</v>
      </c>
      <c r="S535" t="s">
        <v>2546</v>
      </c>
      <c r="T535">
        <v>0</v>
      </c>
      <c r="U535" t="s">
        <v>2555</v>
      </c>
      <c r="V535" t="s">
        <v>2596</v>
      </c>
      <c r="W535" t="s">
        <v>2555</v>
      </c>
      <c r="X535" t="s">
        <v>2596</v>
      </c>
      <c r="Y535" t="str">
        <f t="shared" si="8"/>
        <v>薯一薯二文化传媒（上海）有限公司行吟信息科技(上海)有限公司信息流</v>
      </c>
      <c r="Z535" t="e">
        <f>VLOOKUP(Y:Y,[1]Sheet1!N:N,1,0)</f>
        <v>#N/A</v>
      </c>
    </row>
    <row r="536" spans="1:26" hidden="1" x14ac:dyDescent="0.25">
      <c r="A536">
        <v>20230628</v>
      </c>
      <c r="B536">
        <v>47866527</v>
      </c>
      <c r="C536" t="s">
        <v>2800</v>
      </c>
      <c r="D536">
        <v>2172257</v>
      </c>
      <c r="E536" t="s">
        <v>2610</v>
      </c>
      <c r="F536" s="59">
        <v>1870.49</v>
      </c>
      <c r="G536">
        <v>1484.42</v>
      </c>
      <c r="H536" t="s">
        <v>2559</v>
      </c>
      <c r="I536" t="s">
        <v>2560</v>
      </c>
      <c r="J536" t="s">
        <v>292</v>
      </c>
      <c r="K536" t="s">
        <v>711</v>
      </c>
      <c r="L536" t="s">
        <v>2325</v>
      </c>
      <c r="M536" t="s">
        <v>2611</v>
      </c>
      <c r="N536" t="s">
        <v>2612</v>
      </c>
      <c r="O536" t="s">
        <v>2542</v>
      </c>
      <c r="P536" t="s">
        <v>2543</v>
      </c>
      <c r="Q536" t="s">
        <v>2544</v>
      </c>
      <c r="R536" t="s">
        <v>2613</v>
      </c>
      <c r="S536" t="s">
        <v>2546</v>
      </c>
      <c r="T536">
        <v>70017.320000000007</v>
      </c>
      <c r="U536" t="s">
        <v>2614</v>
      </c>
      <c r="V536" t="s">
        <v>2615</v>
      </c>
      <c r="W536" t="s">
        <v>2614</v>
      </c>
      <c r="X536" t="s">
        <v>2615</v>
      </c>
      <c r="Y536" t="str">
        <f t="shared" si="8"/>
        <v>深圳龙鱼科技有限公司广州唯品会电子商务有限公司CPC</v>
      </c>
      <c r="Z536" t="e">
        <f>VLOOKUP(Y:Y,[1]Sheet1!N:N,1,0)</f>
        <v>#N/A</v>
      </c>
    </row>
    <row r="537" spans="1:26" hidden="1" x14ac:dyDescent="0.25">
      <c r="A537">
        <v>20230628</v>
      </c>
      <c r="B537">
        <v>48413812</v>
      </c>
      <c r="C537" t="s">
        <v>2723</v>
      </c>
      <c r="D537">
        <v>2118167</v>
      </c>
      <c r="E537" t="s">
        <v>2592</v>
      </c>
      <c r="F537" s="59">
        <v>202.37</v>
      </c>
      <c r="G537">
        <v>0</v>
      </c>
      <c r="H537" t="s">
        <v>2538</v>
      </c>
      <c r="I537" t="s">
        <v>2539</v>
      </c>
      <c r="J537" t="s">
        <v>554</v>
      </c>
      <c r="K537" t="s">
        <v>2321</v>
      </c>
      <c r="L537" t="s">
        <v>2370</v>
      </c>
      <c r="M537" t="s">
        <v>2593</v>
      </c>
      <c r="N537" t="s">
        <v>2594</v>
      </c>
      <c r="O537" t="s">
        <v>2542</v>
      </c>
      <c r="P537" t="s">
        <v>2543</v>
      </c>
      <c r="Q537" t="s">
        <v>2544</v>
      </c>
      <c r="R537" t="s">
        <v>2595</v>
      </c>
      <c r="S537" t="s">
        <v>2546</v>
      </c>
      <c r="T537">
        <v>0</v>
      </c>
      <c r="U537" t="s">
        <v>2555</v>
      </c>
      <c r="V537" t="s">
        <v>2596</v>
      </c>
      <c r="W537" t="s">
        <v>2555</v>
      </c>
      <c r="X537" t="s">
        <v>2596</v>
      </c>
      <c r="Y537" t="str">
        <f t="shared" si="8"/>
        <v>薯一薯二文化传媒（上海）有限公司行吟信息科技(上海)有限公司信息流</v>
      </c>
      <c r="Z537" t="e">
        <f>VLOOKUP(Y:Y,[1]Sheet1!N:N,1,0)</f>
        <v>#N/A</v>
      </c>
    </row>
    <row r="538" spans="1:26" hidden="1" x14ac:dyDescent="0.25">
      <c r="A538">
        <v>20230628</v>
      </c>
      <c r="B538">
        <v>40728875</v>
      </c>
      <c r="C538" t="s">
        <v>2675</v>
      </c>
      <c r="D538">
        <v>2118167</v>
      </c>
      <c r="E538" t="s">
        <v>2592</v>
      </c>
      <c r="F538" s="59">
        <v>660.65</v>
      </c>
      <c r="G538">
        <v>0</v>
      </c>
      <c r="H538" t="s">
        <v>2538</v>
      </c>
      <c r="I538" t="s">
        <v>2551</v>
      </c>
      <c r="J538" t="s">
        <v>554</v>
      </c>
      <c r="K538" t="s">
        <v>2321</v>
      </c>
      <c r="L538" t="s">
        <v>2370</v>
      </c>
      <c r="M538" t="s">
        <v>2593</v>
      </c>
      <c r="N538" t="s">
        <v>2594</v>
      </c>
      <c r="O538" t="s">
        <v>2542</v>
      </c>
      <c r="P538" t="s">
        <v>2543</v>
      </c>
      <c r="Q538" t="s">
        <v>2544</v>
      </c>
      <c r="R538" t="s">
        <v>2595</v>
      </c>
      <c r="S538" t="s">
        <v>2546</v>
      </c>
      <c r="T538">
        <v>0</v>
      </c>
      <c r="U538" t="s">
        <v>2555</v>
      </c>
      <c r="V538" t="s">
        <v>2596</v>
      </c>
      <c r="W538" t="s">
        <v>2555</v>
      </c>
      <c r="X538" t="s">
        <v>2596</v>
      </c>
      <c r="Y538" t="str">
        <f t="shared" si="8"/>
        <v>薯一薯二文化传媒（上海）有限公司行吟信息科技(上海)有限公司信息流</v>
      </c>
      <c r="Z538" t="e">
        <f>VLOOKUP(Y:Y,[1]Sheet1!N:N,1,0)</f>
        <v>#N/A</v>
      </c>
    </row>
    <row r="539" spans="1:26" hidden="1" x14ac:dyDescent="0.25">
      <c r="A539">
        <v>20230628</v>
      </c>
      <c r="B539">
        <v>41276538</v>
      </c>
      <c r="C539" t="s">
        <v>2606</v>
      </c>
      <c r="D539">
        <v>2158492</v>
      </c>
      <c r="E539" t="s">
        <v>2580</v>
      </c>
      <c r="F539" s="59">
        <v>598.6</v>
      </c>
      <c r="G539">
        <v>502.96</v>
      </c>
      <c r="H539" t="s">
        <v>2559</v>
      </c>
      <c r="I539" t="s">
        <v>2560</v>
      </c>
      <c r="J539" t="s">
        <v>2330</v>
      </c>
      <c r="K539" t="s">
        <v>711</v>
      </c>
      <c r="L539" t="s">
        <v>2329</v>
      </c>
      <c r="M539" t="s">
        <v>2581</v>
      </c>
      <c r="N539" t="s">
        <v>2582</v>
      </c>
      <c r="O539" t="s">
        <v>2542</v>
      </c>
      <c r="P539" t="s">
        <v>2543</v>
      </c>
      <c r="Q539" t="s">
        <v>2544</v>
      </c>
      <c r="R539" t="s">
        <v>2583</v>
      </c>
      <c r="S539" t="s">
        <v>2546</v>
      </c>
      <c r="T539">
        <v>45293.673999999999</v>
      </c>
      <c r="U539" t="s">
        <v>2584</v>
      </c>
      <c r="V539" t="s">
        <v>2585</v>
      </c>
      <c r="W539" t="s">
        <v>2584</v>
      </c>
      <c r="X539" t="s">
        <v>2585</v>
      </c>
      <c r="Y539" t="str">
        <f t="shared" si="8"/>
        <v>成都哈拜网络科技有限公司-数字媒体事业部上海哈啰普惠科技有限公司CPC</v>
      </c>
      <c r="Z539" t="e">
        <f>VLOOKUP(Y:Y,[1]Sheet1!N:N,1,0)</f>
        <v>#N/A</v>
      </c>
    </row>
    <row r="540" spans="1:26" hidden="1" x14ac:dyDescent="0.25">
      <c r="A540">
        <v>20230628</v>
      </c>
      <c r="B540">
        <v>43097988</v>
      </c>
      <c r="C540" t="s">
        <v>2591</v>
      </c>
      <c r="D540">
        <v>2118167</v>
      </c>
      <c r="E540" t="s">
        <v>2592</v>
      </c>
      <c r="F540" s="59">
        <v>175.38</v>
      </c>
      <c r="G540">
        <v>0</v>
      </c>
      <c r="H540" t="s">
        <v>2538</v>
      </c>
      <c r="I540" t="s">
        <v>2551</v>
      </c>
      <c r="J540" t="s">
        <v>554</v>
      </c>
      <c r="K540" t="s">
        <v>2321</v>
      </c>
      <c r="L540" t="s">
        <v>2370</v>
      </c>
      <c r="M540" t="s">
        <v>2593</v>
      </c>
      <c r="N540" t="s">
        <v>2594</v>
      </c>
      <c r="O540" t="s">
        <v>2542</v>
      </c>
      <c r="P540" t="s">
        <v>2543</v>
      </c>
      <c r="Q540" t="s">
        <v>2544</v>
      </c>
      <c r="R540" t="s">
        <v>2595</v>
      </c>
      <c r="S540" t="s">
        <v>2546</v>
      </c>
      <c r="T540">
        <v>0</v>
      </c>
      <c r="U540" t="s">
        <v>2555</v>
      </c>
      <c r="V540" t="s">
        <v>2596</v>
      </c>
      <c r="W540" t="s">
        <v>2555</v>
      </c>
      <c r="X540" t="s">
        <v>2596</v>
      </c>
      <c r="Y540" t="str">
        <f t="shared" si="8"/>
        <v>薯一薯二文化传媒（上海）有限公司行吟信息科技(上海)有限公司信息流</v>
      </c>
      <c r="Z540" t="e">
        <f>VLOOKUP(Y:Y,[1]Sheet1!N:N,1,0)</f>
        <v>#N/A</v>
      </c>
    </row>
    <row r="541" spans="1:26" hidden="1" x14ac:dyDescent="0.25">
      <c r="A541">
        <v>20230628</v>
      </c>
      <c r="B541">
        <v>45258654</v>
      </c>
      <c r="C541" t="s">
        <v>2653</v>
      </c>
      <c r="D541">
        <v>2118167</v>
      </c>
      <c r="E541" t="s">
        <v>2592</v>
      </c>
      <c r="F541" s="59">
        <v>2733.01</v>
      </c>
      <c r="G541">
        <v>0</v>
      </c>
      <c r="H541" t="s">
        <v>2538</v>
      </c>
      <c r="I541" t="s">
        <v>2539</v>
      </c>
      <c r="J541" t="s">
        <v>554</v>
      </c>
      <c r="K541" t="s">
        <v>2321</v>
      </c>
      <c r="L541" t="s">
        <v>2370</v>
      </c>
      <c r="M541" t="s">
        <v>2593</v>
      </c>
      <c r="N541" t="s">
        <v>2594</v>
      </c>
      <c r="O541" t="s">
        <v>2542</v>
      </c>
      <c r="P541" t="s">
        <v>2543</v>
      </c>
      <c r="Q541" t="s">
        <v>2544</v>
      </c>
      <c r="R541" t="s">
        <v>2595</v>
      </c>
      <c r="S541" t="s">
        <v>2546</v>
      </c>
      <c r="T541">
        <v>0</v>
      </c>
      <c r="U541" t="s">
        <v>2555</v>
      </c>
      <c r="V541" t="s">
        <v>2596</v>
      </c>
      <c r="W541" t="s">
        <v>2555</v>
      </c>
      <c r="X541" t="s">
        <v>2596</v>
      </c>
      <c r="Y541" t="str">
        <f t="shared" si="8"/>
        <v>薯一薯二文化传媒（上海）有限公司行吟信息科技(上海)有限公司信息流</v>
      </c>
      <c r="Z541" t="e">
        <f>VLOOKUP(Y:Y,[1]Sheet1!N:N,1,0)</f>
        <v>#N/A</v>
      </c>
    </row>
    <row r="542" spans="1:26" hidden="1" x14ac:dyDescent="0.25">
      <c r="A542">
        <v>20230628</v>
      </c>
      <c r="B542">
        <v>47799554</v>
      </c>
      <c r="C542" t="s">
        <v>2793</v>
      </c>
      <c r="D542">
        <v>2159765</v>
      </c>
      <c r="E542" t="s">
        <v>2568</v>
      </c>
      <c r="F542" s="59">
        <v>126.76</v>
      </c>
      <c r="G542">
        <v>96.77</v>
      </c>
      <c r="H542" t="s">
        <v>2538</v>
      </c>
      <c r="I542" t="s">
        <v>2551</v>
      </c>
      <c r="J542" t="s">
        <v>2375</v>
      </c>
      <c r="K542" t="s">
        <v>2321</v>
      </c>
      <c r="L542" t="s">
        <v>2277</v>
      </c>
      <c r="M542" t="s">
        <v>2569</v>
      </c>
      <c r="O542" t="s">
        <v>2542</v>
      </c>
      <c r="P542" t="s">
        <v>2543</v>
      </c>
      <c r="Q542" t="s">
        <v>2544</v>
      </c>
      <c r="R542" t="s">
        <v>2570</v>
      </c>
      <c r="S542" t="s">
        <v>2546</v>
      </c>
      <c r="T542">
        <v>0</v>
      </c>
      <c r="U542" t="s">
        <v>2571</v>
      </c>
      <c r="V542" t="s">
        <v>2572</v>
      </c>
      <c r="W542" t="s">
        <v>2571</v>
      </c>
      <c r="X542" t="s">
        <v>2572</v>
      </c>
      <c r="Y542" t="str">
        <f t="shared" si="8"/>
        <v>酷得少年（天津）文化传播有限公司-1北京酷得少年科技有限公司信息流</v>
      </c>
      <c r="Z542" t="e">
        <f>VLOOKUP(Y:Y,[1]Sheet1!N:N,1,0)</f>
        <v>#N/A</v>
      </c>
    </row>
    <row r="543" spans="1:26" hidden="1" x14ac:dyDescent="0.25">
      <c r="A543">
        <v>20230628</v>
      </c>
      <c r="B543">
        <v>39122181</v>
      </c>
      <c r="C543" t="s">
        <v>2586</v>
      </c>
      <c r="D543">
        <v>2117410</v>
      </c>
      <c r="E543" t="s">
        <v>2587</v>
      </c>
      <c r="F543" s="59">
        <v>24471.74</v>
      </c>
      <c r="G543">
        <v>0</v>
      </c>
      <c r="H543" t="s">
        <v>2538</v>
      </c>
      <c r="I543" t="s">
        <v>2551</v>
      </c>
      <c r="J543" t="s">
        <v>2353</v>
      </c>
      <c r="K543" t="s">
        <v>2321</v>
      </c>
      <c r="L543" t="s">
        <v>326</v>
      </c>
      <c r="M543" t="s">
        <v>2588</v>
      </c>
      <c r="N543" t="s">
        <v>2589</v>
      </c>
      <c r="O543" t="s">
        <v>2542</v>
      </c>
      <c r="P543" t="s">
        <v>2543</v>
      </c>
      <c r="Q543" t="s">
        <v>2544</v>
      </c>
      <c r="R543" t="s">
        <v>2570</v>
      </c>
      <c r="S543" t="s">
        <v>2546</v>
      </c>
      <c r="T543">
        <v>0</v>
      </c>
      <c r="U543" t="s">
        <v>2571</v>
      </c>
      <c r="V543" t="s">
        <v>2572</v>
      </c>
      <c r="W543" t="s">
        <v>1891</v>
      </c>
      <c r="X543" t="s">
        <v>2564</v>
      </c>
      <c r="Y543" t="str">
        <f t="shared" si="8"/>
        <v>网易有道信息技术（北京）有限公司网易(杭州)网络有限公司信息流</v>
      </c>
      <c r="Z543" t="e">
        <f>VLOOKUP(Y:Y,[1]Sheet1!N:N,1,0)</f>
        <v>#N/A</v>
      </c>
    </row>
    <row r="544" spans="1:26" hidden="1" x14ac:dyDescent="0.25">
      <c r="A544">
        <v>20230628</v>
      </c>
      <c r="B544">
        <v>45166632</v>
      </c>
      <c r="C544" t="s">
        <v>2803</v>
      </c>
      <c r="D544">
        <v>2118167</v>
      </c>
      <c r="E544" t="s">
        <v>2592</v>
      </c>
      <c r="F544" s="59">
        <v>5345.02</v>
      </c>
      <c r="G544">
        <v>0</v>
      </c>
      <c r="H544" t="s">
        <v>2538</v>
      </c>
      <c r="I544" t="s">
        <v>2539</v>
      </c>
      <c r="J544" t="s">
        <v>554</v>
      </c>
      <c r="K544" t="s">
        <v>2321</v>
      </c>
      <c r="L544" t="s">
        <v>2370</v>
      </c>
      <c r="M544" t="s">
        <v>2593</v>
      </c>
      <c r="N544" t="s">
        <v>2594</v>
      </c>
      <c r="O544" t="s">
        <v>2542</v>
      </c>
      <c r="P544" t="s">
        <v>2543</v>
      </c>
      <c r="Q544" t="s">
        <v>2544</v>
      </c>
      <c r="R544" t="s">
        <v>2595</v>
      </c>
      <c r="S544" t="s">
        <v>2546</v>
      </c>
      <c r="T544">
        <v>0</v>
      </c>
      <c r="U544" t="s">
        <v>2555</v>
      </c>
      <c r="V544" t="s">
        <v>2596</v>
      </c>
      <c r="W544" t="s">
        <v>2555</v>
      </c>
      <c r="X544" t="s">
        <v>2596</v>
      </c>
      <c r="Y544" t="str">
        <f t="shared" si="8"/>
        <v>薯一薯二文化传媒（上海）有限公司行吟信息科技(上海)有限公司信息流</v>
      </c>
      <c r="Z544" t="e">
        <f>VLOOKUP(Y:Y,[1]Sheet1!N:N,1,0)</f>
        <v>#N/A</v>
      </c>
    </row>
    <row r="545" spans="1:26" hidden="1" x14ac:dyDescent="0.25">
      <c r="A545">
        <v>20230628</v>
      </c>
      <c r="B545">
        <v>47327773</v>
      </c>
      <c r="C545" t="s">
        <v>2714</v>
      </c>
      <c r="D545">
        <v>2185183</v>
      </c>
      <c r="E545" t="s">
        <v>2574</v>
      </c>
      <c r="F545" s="59">
        <v>543.26</v>
      </c>
      <c r="G545">
        <v>411.56</v>
      </c>
      <c r="H545" t="s">
        <v>2538</v>
      </c>
      <c r="I545" t="s">
        <v>2551</v>
      </c>
      <c r="J545" t="s">
        <v>2575</v>
      </c>
      <c r="K545" t="s">
        <v>2321</v>
      </c>
      <c r="L545" t="s">
        <v>2344</v>
      </c>
      <c r="M545" t="s">
        <v>2576</v>
      </c>
      <c r="O545" t="s">
        <v>2542</v>
      </c>
      <c r="P545" t="s">
        <v>2543</v>
      </c>
      <c r="Q545" t="s">
        <v>2544</v>
      </c>
      <c r="R545" t="s">
        <v>2577</v>
      </c>
      <c r="S545" t="s">
        <v>2546</v>
      </c>
      <c r="T545">
        <v>0</v>
      </c>
      <c r="U545" t="s">
        <v>838</v>
      </c>
      <c r="V545" t="s">
        <v>2578</v>
      </c>
      <c r="W545" t="s">
        <v>838</v>
      </c>
      <c r="X545" t="s">
        <v>2578</v>
      </c>
      <c r="Y545" t="str">
        <f t="shared" si="8"/>
        <v>北京微财科技有限公司-数媒重庆市黑卡小额贷款有限公司信息流</v>
      </c>
      <c r="Z545" t="e">
        <f>VLOOKUP(Y:Y,[1]Sheet1!N:N,1,0)</f>
        <v>#N/A</v>
      </c>
    </row>
    <row r="546" spans="1:26" hidden="1" x14ac:dyDescent="0.25">
      <c r="A546">
        <v>20230628</v>
      </c>
      <c r="B546">
        <v>47799575</v>
      </c>
      <c r="C546" t="s">
        <v>2797</v>
      </c>
      <c r="D546">
        <v>2159765</v>
      </c>
      <c r="E546" t="s">
        <v>2568</v>
      </c>
      <c r="F546" s="59">
        <v>2.0299999999999998</v>
      </c>
      <c r="G546">
        <v>1.55</v>
      </c>
      <c r="H546" t="s">
        <v>2538</v>
      </c>
      <c r="I546" t="s">
        <v>2551</v>
      </c>
      <c r="J546" t="s">
        <v>2375</v>
      </c>
      <c r="K546" t="s">
        <v>2321</v>
      </c>
      <c r="L546" t="s">
        <v>2277</v>
      </c>
      <c r="M546" t="s">
        <v>2569</v>
      </c>
      <c r="O546" t="s">
        <v>2542</v>
      </c>
      <c r="P546" t="s">
        <v>2543</v>
      </c>
      <c r="Q546" t="s">
        <v>2544</v>
      </c>
      <c r="R546" t="s">
        <v>2570</v>
      </c>
      <c r="S546" t="s">
        <v>2546</v>
      </c>
      <c r="T546">
        <v>0</v>
      </c>
      <c r="U546" t="s">
        <v>2571</v>
      </c>
      <c r="V546" t="s">
        <v>2572</v>
      </c>
      <c r="W546" t="s">
        <v>2571</v>
      </c>
      <c r="X546" t="s">
        <v>2572</v>
      </c>
      <c r="Y546" t="str">
        <f t="shared" si="8"/>
        <v>酷得少年（天津）文化传播有限公司-1北京酷得少年科技有限公司信息流</v>
      </c>
      <c r="Z546" t="e">
        <f>VLOOKUP(Y:Y,[1]Sheet1!N:N,1,0)</f>
        <v>#N/A</v>
      </c>
    </row>
    <row r="547" spans="1:26" hidden="1" x14ac:dyDescent="0.25">
      <c r="A547">
        <v>20230628</v>
      </c>
      <c r="B547">
        <v>48770435</v>
      </c>
      <c r="C547" t="s">
        <v>2770</v>
      </c>
      <c r="D547">
        <v>2169384</v>
      </c>
      <c r="E547" t="s">
        <v>2633</v>
      </c>
      <c r="F547" s="59">
        <v>9827.68</v>
      </c>
      <c r="G547">
        <v>7279.77</v>
      </c>
      <c r="H547" t="s">
        <v>2538</v>
      </c>
      <c r="I547" t="s">
        <v>2551</v>
      </c>
      <c r="J547" t="s">
        <v>296</v>
      </c>
      <c r="K547" t="s">
        <v>2321</v>
      </c>
      <c r="L547" t="s">
        <v>2334</v>
      </c>
      <c r="M547" t="s">
        <v>2634</v>
      </c>
      <c r="N547" t="s">
        <v>2635</v>
      </c>
      <c r="O547" t="s">
        <v>2542</v>
      </c>
      <c r="P547" t="s">
        <v>2543</v>
      </c>
      <c r="Q547" t="s">
        <v>2544</v>
      </c>
      <c r="R547" t="s">
        <v>2636</v>
      </c>
      <c r="S547" t="s">
        <v>2546</v>
      </c>
      <c r="T547">
        <v>0</v>
      </c>
      <c r="U547" t="s">
        <v>2584</v>
      </c>
      <c r="V547" t="s">
        <v>2637</v>
      </c>
      <c r="W547" t="s">
        <v>2584</v>
      </c>
      <c r="X547" t="s">
        <v>2637</v>
      </c>
      <c r="Y547" t="str">
        <f t="shared" si="8"/>
        <v>湖北车智汇传媒有限公司北京车之家信息技术有限公司信息流</v>
      </c>
      <c r="Z547" t="e">
        <f>VLOOKUP(Y:Y,[1]Sheet1!N:N,1,0)</f>
        <v>#N/A</v>
      </c>
    </row>
    <row r="548" spans="1:26" hidden="1" x14ac:dyDescent="0.25">
      <c r="A548">
        <v>20230628</v>
      </c>
      <c r="B548">
        <v>38794042</v>
      </c>
      <c r="C548" t="s">
        <v>2756</v>
      </c>
      <c r="D548">
        <v>2172261</v>
      </c>
      <c r="E548" t="s">
        <v>2628</v>
      </c>
      <c r="F548" s="59">
        <v>626.21</v>
      </c>
      <c r="G548">
        <v>478.02</v>
      </c>
      <c r="H548" t="s">
        <v>2538</v>
      </c>
      <c r="I548" t="s">
        <v>2551</v>
      </c>
      <c r="J548" t="s">
        <v>292</v>
      </c>
      <c r="K548" t="s">
        <v>2321</v>
      </c>
      <c r="L548" t="s">
        <v>574</v>
      </c>
      <c r="M548" t="s">
        <v>2611</v>
      </c>
      <c r="N548" t="s">
        <v>2612</v>
      </c>
      <c r="O548" t="s">
        <v>2542</v>
      </c>
      <c r="P548" t="s">
        <v>2543</v>
      </c>
      <c r="Q548" t="s">
        <v>2544</v>
      </c>
      <c r="R548" t="s">
        <v>2613</v>
      </c>
      <c r="S548" t="s">
        <v>2546</v>
      </c>
      <c r="T548">
        <v>0</v>
      </c>
      <c r="U548" t="s">
        <v>2614</v>
      </c>
      <c r="V548" t="s">
        <v>2615</v>
      </c>
      <c r="W548" t="s">
        <v>2614</v>
      </c>
      <c r="X548" t="s">
        <v>2615</v>
      </c>
      <c r="Y548" t="str">
        <f t="shared" si="8"/>
        <v>广州荔湾品唯信息服务有限公司广州唯品会电子商务有限公司信息流</v>
      </c>
      <c r="Z548" t="e">
        <f>VLOOKUP(Y:Y,[1]Sheet1!N:N,1,0)</f>
        <v>#N/A</v>
      </c>
    </row>
    <row r="549" spans="1:26" hidden="1" x14ac:dyDescent="0.25">
      <c r="A549">
        <v>20230628</v>
      </c>
      <c r="B549">
        <v>38794049</v>
      </c>
      <c r="C549" t="s">
        <v>2627</v>
      </c>
      <c r="D549">
        <v>2172261</v>
      </c>
      <c r="E549" t="s">
        <v>2628</v>
      </c>
      <c r="F549" s="59">
        <v>803.27</v>
      </c>
      <c r="G549">
        <v>613.17999999999995</v>
      </c>
      <c r="H549" t="s">
        <v>2538</v>
      </c>
      <c r="I549" t="s">
        <v>2551</v>
      </c>
      <c r="J549" t="s">
        <v>292</v>
      </c>
      <c r="K549" t="s">
        <v>2321</v>
      </c>
      <c r="L549" t="s">
        <v>574</v>
      </c>
      <c r="M549" t="s">
        <v>2611</v>
      </c>
      <c r="N549" t="s">
        <v>2612</v>
      </c>
      <c r="O549" t="s">
        <v>2542</v>
      </c>
      <c r="P549" t="s">
        <v>2543</v>
      </c>
      <c r="Q549" t="s">
        <v>2544</v>
      </c>
      <c r="R549" t="s">
        <v>2613</v>
      </c>
      <c r="S549" t="s">
        <v>2546</v>
      </c>
      <c r="T549">
        <v>0</v>
      </c>
      <c r="U549" t="s">
        <v>2614</v>
      </c>
      <c r="V549" t="s">
        <v>2615</v>
      </c>
      <c r="W549" t="s">
        <v>2614</v>
      </c>
      <c r="X549" t="s">
        <v>2615</v>
      </c>
      <c r="Y549" t="str">
        <f t="shared" si="8"/>
        <v>广州荔湾品唯信息服务有限公司广州唯品会电子商务有限公司信息流</v>
      </c>
      <c r="Z549" t="e">
        <f>VLOOKUP(Y:Y,[1]Sheet1!N:N,1,0)</f>
        <v>#N/A</v>
      </c>
    </row>
    <row r="550" spans="1:26" hidden="1" x14ac:dyDescent="0.25">
      <c r="A550">
        <v>20230628</v>
      </c>
      <c r="B550">
        <v>42594484</v>
      </c>
      <c r="C550" t="s">
        <v>2752</v>
      </c>
      <c r="D550">
        <v>2130054</v>
      </c>
      <c r="E550" t="s">
        <v>2558</v>
      </c>
      <c r="F550" s="59">
        <v>1872.15</v>
      </c>
      <c r="G550">
        <v>1515.83</v>
      </c>
      <c r="H550" t="s">
        <v>2559</v>
      </c>
      <c r="I550" t="s">
        <v>2560</v>
      </c>
      <c r="J550" t="s">
        <v>2350</v>
      </c>
      <c r="K550" t="s">
        <v>711</v>
      </c>
      <c r="L550" t="s">
        <v>2350</v>
      </c>
      <c r="M550" t="s">
        <v>2561</v>
      </c>
      <c r="N550" t="s">
        <v>2562</v>
      </c>
      <c r="O550" t="s">
        <v>2542</v>
      </c>
      <c r="P550" t="s">
        <v>2543</v>
      </c>
      <c r="Q550" t="s">
        <v>2544</v>
      </c>
      <c r="R550" t="s">
        <v>2563</v>
      </c>
      <c r="S550" t="s">
        <v>2546</v>
      </c>
      <c r="T550">
        <v>928.77</v>
      </c>
      <c r="U550" t="s">
        <v>1891</v>
      </c>
      <c r="V550" t="s">
        <v>2564</v>
      </c>
      <c r="W550" t="s">
        <v>1891</v>
      </c>
      <c r="X550" t="s">
        <v>2564</v>
      </c>
      <c r="Y550" t="str">
        <f t="shared" si="8"/>
        <v>深圳尚米网络技术有限公司深圳尚米网络技术有限公司CPC</v>
      </c>
      <c r="Z550" t="e">
        <f>VLOOKUP(Y:Y,[1]Sheet1!N:N,1,0)</f>
        <v>#N/A</v>
      </c>
    </row>
    <row r="551" spans="1:26" hidden="1" x14ac:dyDescent="0.25">
      <c r="A551">
        <v>20230628</v>
      </c>
      <c r="B551">
        <v>42965750</v>
      </c>
      <c r="C551" t="s">
        <v>2565</v>
      </c>
      <c r="D551">
        <v>2165227</v>
      </c>
      <c r="E551" t="s">
        <v>2566</v>
      </c>
      <c r="F551" s="59">
        <v>180.86</v>
      </c>
      <c r="G551">
        <v>133.97</v>
      </c>
      <c r="H551" t="s">
        <v>2538</v>
      </c>
      <c r="I551" t="s">
        <v>2551</v>
      </c>
      <c r="J551" t="s">
        <v>2320</v>
      </c>
      <c r="K551" t="s">
        <v>2321</v>
      </c>
      <c r="L551" t="s">
        <v>2318</v>
      </c>
      <c r="M551" t="s">
        <v>2540</v>
      </c>
      <c r="N551" t="s">
        <v>2541</v>
      </c>
      <c r="O551" t="s">
        <v>2542</v>
      </c>
      <c r="P551" t="s">
        <v>2543</v>
      </c>
      <c r="Q551" t="s">
        <v>2544</v>
      </c>
      <c r="R551" t="s">
        <v>2545</v>
      </c>
      <c r="S551" t="s">
        <v>2546</v>
      </c>
      <c r="T551">
        <v>0</v>
      </c>
      <c r="U551" t="s">
        <v>838</v>
      </c>
      <c r="V551" t="s">
        <v>2547</v>
      </c>
      <c r="W551" t="s">
        <v>838</v>
      </c>
      <c r="X551" t="s">
        <v>2548</v>
      </c>
      <c r="Y551" t="str">
        <f t="shared" si="8"/>
        <v>上海耳序信息技术有限公司-四部上海拍拍贷金融信息服务有限公司信息流</v>
      </c>
      <c r="Z551" t="e">
        <f>VLOOKUP(Y:Y,[1]Sheet1!N:N,1,0)</f>
        <v>#N/A</v>
      </c>
    </row>
    <row r="552" spans="1:26" hidden="1" x14ac:dyDescent="0.25">
      <c r="A552">
        <v>20230628</v>
      </c>
      <c r="B552">
        <v>42965764</v>
      </c>
      <c r="C552" t="s">
        <v>2536</v>
      </c>
      <c r="D552">
        <v>2158784</v>
      </c>
      <c r="E552" t="s">
        <v>2537</v>
      </c>
      <c r="F552" s="59">
        <v>334.82</v>
      </c>
      <c r="G552">
        <v>334.82</v>
      </c>
      <c r="H552" t="s">
        <v>2538</v>
      </c>
      <c r="I552" t="s">
        <v>2551</v>
      </c>
      <c r="J552" t="s">
        <v>2320</v>
      </c>
      <c r="K552" t="s">
        <v>2321</v>
      </c>
      <c r="L552" t="s">
        <v>2318</v>
      </c>
      <c r="M552" t="s">
        <v>2540</v>
      </c>
      <c r="N552" t="s">
        <v>2541</v>
      </c>
      <c r="O552" t="s">
        <v>2542</v>
      </c>
      <c r="P552" t="s">
        <v>2543</v>
      </c>
      <c r="Q552" t="s">
        <v>2544</v>
      </c>
      <c r="R552" t="s">
        <v>2545</v>
      </c>
      <c r="S552" t="s">
        <v>2546</v>
      </c>
      <c r="T552">
        <v>0</v>
      </c>
      <c r="U552" t="s">
        <v>838</v>
      </c>
      <c r="V552" t="s">
        <v>2547</v>
      </c>
      <c r="W552" t="s">
        <v>838</v>
      </c>
      <c r="X552" t="s">
        <v>2548</v>
      </c>
      <c r="Y552" t="str">
        <f t="shared" si="8"/>
        <v>上海耳序信息技术有限公司-四部上海拍拍贷金融信息服务有限公司信息流</v>
      </c>
      <c r="Z552" t="e">
        <f>VLOOKUP(Y:Y,[1]Sheet1!N:N,1,0)</f>
        <v>#N/A</v>
      </c>
    </row>
    <row r="553" spans="1:26" hidden="1" x14ac:dyDescent="0.25">
      <c r="A553">
        <v>20230628</v>
      </c>
      <c r="B553">
        <v>47184442</v>
      </c>
      <c r="C553" t="s">
        <v>2690</v>
      </c>
      <c r="D553">
        <v>2176807</v>
      </c>
      <c r="E553" t="s">
        <v>2691</v>
      </c>
      <c r="F553" s="59">
        <v>1.44</v>
      </c>
      <c r="G553">
        <v>1.05</v>
      </c>
      <c r="H553" t="s">
        <v>2538</v>
      </c>
      <c r="I553" t="s">
        <v>2539</v>
      </c>
      <c r="J553" t="s">
        <v>2339</v>
      </c>
      <c r="K553" t="s">
        <v>2321</v>
      </c>
      <c r="L553" t="s">
        <v>2338</v>
      </c>
      <c r="M553" t="s">
        <v>2692</v>
      </c>
      <c r="N553" t="s">
        <v>2693</v>
      </c>
      <c r="O553" t="s">
        <v>2542</v>
      </c>
      <c r="P553" t="s">
        <v>2543</v>
      </c>
      <c r="Q553" t="s">
        <v>2544</v>
      </c>
      <c r="R553" t="s">
        <v>2694</v>
      </c>
      <c r="S553" t="s">
        <v>2546</v>
      </c>
      <c r="T553">
        <v>0</v>
      </c>
      <c r="U553" t="s">
        <v>2117</v>
      </c>
      <c r="V553" t="s">
        <v>2695</v>
      </c>
      <c r="W553" t="s">
        <v>2117</v>
      </c>
      <c r="X553" t="s">
        <v>2695</v>
      </c>
      <c r="Y553" t="str">
        <f t="shared" si="8"/>
        <v>北京三快在线科技有限公司及其关联公司北京三快科技有限公司信息流</v>
      </c>
      <c r="Z553" t="e">
        <f>VLOOKUP(Y:Y,[1]Sheet1!N:N,1,0)</f>
        <v>#N/A</v>
      </c>
    </row>
    <row r="554" spans="1:26" hidden="1" x14ac:dyDescent="0.25">
      <c r="A554">
        <v>20230628</v>
      </c>
      <c r="B554">
        <v>48413698</v>
      </c>
      <c r="C554" t="s">
        <v>2786</v>
      </c>
      <c r="D554">
        <v>2118167</v>
      </c>
      <c r="E554" t="s">
        <v>2592</v>
      </c>
      <c r="F554" s="59">
        <v>0.01</v>
      </c>
      <c r="G554">
        <v>0</v>
      </c>
      <c r="H554" t="s">
        <v>2538</v>
      </c>
      <c r="I554" t="s">
        <v>2551</v>
      </c>
      <c r="J554" t="s">
        <v>554</v>
      </c>
      <c r="K554" t="s">
        <v>2321</v>
      </c>
      <c r="L554" t="s">
        <v>2370</v>
      </c>
      <c r="M554" t="s">
        <v>2593</v>
      </c>
      <c r="N554" t="s">
        <v>2594</v>
      </c>
      <c r="O554" t="s">
        <v>2542</v>
      </c>
      <c r="P554" t="s">
        <v>2543</v>
      </c>
      <c r="Q554" t="s">
        <v>2544</v>
      </c>
      <c r="R554" t="s">
        <v>2595</v>
      </c>
      <c r="S554" t="s">
        <v>2546</v>
      </c>
      <c r="T554">
        <v>0</v>
      </c>
      <c r="U554" t="s">
        <v>2555</v>
      </c>
      <c r="V554" t="s">
        <v>2596</v>
      </c>
      <c r="W554" t="s">
        <v>2555</v>
      </c>
      <c r="X554" t="s">
        <v>2596</v>
      </c>
      <c r="Y554" t="str">
        <f t="shared" si="8"/>
        <v>薯一薯二文化传媒（上海）有限公司行吟信息科技(上海)有限公司信息流</v>
      </c>
      <c r="Z554" t="e">
        <f>VLOOKUP(Y:Y,[1]Sheet1!N:N,1,0)</f>
        <v>#N/A</v>
      </c>
    </row>
    <row r="555" spans="1:26" hidden="1" x14ac:dyDescent="0.25">
      <c r="A555">
        <v>20230628</v>
      </c>
      <c r="B555">
        <v>29768624</v>
      </c>
      <c r="C555" t="s">
        <v>2751</v>
      </c>
      <c r="D555">
        <v>2130054</v>
      </c>
      <c r="E555" t="s">
        <v>2558</v>
      </c>
      <c r="F555" s="59">
        <v>998.62</v>
      </c>
      <c r="G555">
        <v>808.53</v>
      </c>
      <c r="H555" t="s">
        <v>2559</v>
      </c>
      <c r="I555" t="s">
        <v>2560</v>
      </c>
      <c r="J555" t="s">
        <v>2350</v>
      </c>
      <c r="K555" t="s">
        <v>711</v>
      </c>
      <c r="L555" t="s">
        <v>2350</v>
      </c>
      <c r="M555" t="s">
        <v>2561</v>
      </c>
      <c r="N555" t="s">
        <v>2562</v>
      </c>
      <c r="O555" t="s">
        <v>2542</v>
      </c>
      <c r="P555" t="s">
        <v>2543</v>
      </c>
      <c r="Q555" t="s">
        <v>2544</v>
      </c>
      <c r="R555" t="s">
        <v>2563</v>
      </c>
      <c r="S555" t="s">
        <v>2546</v>
      </c>
      <c r="T555">
        <v>7960.4939999999997</v>
      </c>
      <c r="U555" t="s">
        <v>1891</v>
      </c>
      <c r="V555" t="s">
        <v>2602</v>
      </c>
      <c r="W555" t="s">
        <v>1891</v>
      </c>
      <c r="X555" t="s">
        <v>2564</v>
      </c>
      <c r="Y555" t="str">
        <f t="shared" si="8"/>
        <v>深圳尚米网络技术有限公司深圳尚米网络技术有限公司CPC</v>
      </c>
      <c r="Z555" t="e">
        <f>VLOOKUP(Y:Y,[1]Sheet1!N:N,1,0)</f>
        <v>#N/A</v>
      </c>
    </row>
    <row r="556" spans="1:26" hidden="1" x14ac:dyDescent="0.25">
      <c r="A556">
        <v>20230628</v>
      </c>
      <c r="B556">
        <v>42327250</v>
      </c>
      <c r="C556" t="s">
        <v>2704</v>
      </c>
      <c r="D556">
        <v>2172261</v>
      </c>
      <c r="E556" t="s">
        <v>2628</v>
      </c>
      <c r="F556" s="59">
        <v>163.76</v>
      </c>
      <c r="G556">
        <v>125.01</v>
      </c>
      <c r="H556" t="s">
        <v>2538</v>
      </c>
      <c r="I556" t="s">
        <v>2539</v>
      </c>
      <c r="J556" t="s">
        <v>292</v>
      </c>
      <c r="K556" t="s">
        <v>2321</v>
      </c>
      <c r="L556" t="s">
        <v>574</v>
      </c>
      <c r="M556" t="s">
        <v>2611</v>
      </c>
      <c r="N556" t="s">
        <v>2612</v>
      </c>
      <c r="O556" t="s">
        <v>2542</v>
      </c>
      <c r="P556" t="s">
        <v>2543</v>
      </c>
      <c r="Q556" t="s">
        <v>2544</v>
      </c>
      <c r="R556" t="s">
        <v>2613</v>
      </c>
      <c r="S556" t="s">
        <v>2546</v>
      </c>
      <c r="T556">
        <v>0</v>
      </c>
      <c r="U556" t="s">
        <v>2614</v>
      </c>
      <c r="V556" t="s">
        <v>2615</v>
      </c>
      <c r="W556" t="s">
        <v>2614</v>
      </c>
      <c r="X556" t="s">
        <v>2615</v>
      </c>
      <c r="Y556" t="str">
        <f t="shared" si="8"/>
        <v>广州荔湾品唯信息服务有限公司广州唯品会电子商务有限公司信息流</v>
      </c>
      <c r="Z556" t="e">
        <f>VLOOKUP(Y:Y,[1]Sheet1!N:N,1,0)</f>
        <v>#N/A</v>
      </c>
    </row>
    <row r="557" spans="1:26" hidden="1" x14ac:dyDescent="0.25">
      <c r="A557">
        <v>20230628</v>
      </c>
      <c r="B557">
        <v>43097988</v>
      </c>
      <c r="C557" t="s">
        <v>2591</v>
      </c>
      <c r="D557">
        <v>2118167</v>
      </c>
      <c r="E557" t="s">
        <v>2592</v>
      </c>
      <c r="F557" s="59">
        <v>930.02</v>
      </c>
      <c r="G557">
        <v>0</v>
      </c>
      <c r="H557" t="s">
        <v>2538</v>
      </c>
      <c r="I557" t="s">
        <v>2539</v>
      </c>
      <c r="J557" t="s">
        <v>554</v>
      </c>
      <c r="K557" t="s">
        <v>2321</v>
      </c>
      <c r="L557" t="s">
        <v>2370</v>
      </c>
      <c r="M557" t="s">
        <v>2593</v>
      </c>
      <c r="N557" t="s">
        <v>2594</v>
      </c>
      <c r="O557" t="s">
        <v>2542</v>
      </c>
      <c r="P557" t="s">
        <v>2543</v>
      </c>
      <c r="Q557" t="s">
        <v>2544</v>
      </c>
      <c r="R557" t="s">
        <v>2595</v>
      </c>
      <c r="S557" t="s">
        <v>2546</v>
      </c>
      <c r="T557">
        <v>0</v>
      </c>
      <c r="U557" t="s">
        <v>2555</v>
      </c>
      <c r="V557" t="s">
        <v>2596</v>
      </c>
      <c r="W557" t="s">
        <v>2555</v>
      </c>
      <c r="X557" t="s">
        <v>2596</v>
      </c>
      <c r="Y557" t="str">
        <f t="shared" si="8"/>
        <v>薯一薯二文化传媒（上海）有限公司行吟信息科技(上海)有限公司信息流</v>
      </c>
      <c r="Z557" t="e">
        <f>VLOOKUP(Y:Y,[1]Sheet1!N:N,1,0)</f>
        <v>#N/A</v>
      </c>
    </row>
    <row r="558" spans="1:26" hidden="1" x14ac:dyDescent="0.25">
      <c r="A558">
        <v>20230628</v>
      </c>
      <c r="B558">
        <v>44739380</v>
      </c>
      <c r="C558" t="s">
        <v>2706</v>
      </c>
      <c r="D558">
        <v>2118167</v>
      </c>
      <c r="E558" t="s">
        <v>2592</v>
      </c>
      <c r="F558" s="59">
        <v>357.1</v>
      </c>
      <c r="G558">
        <v>0</v>
      </c>
      <c r="H558" t="s">
        <v>2538</v>
      </c>
      <c r="I558" t="s">
        <v>2539</v>
      </c>
      <c r="J558" t="s">
        <v>554</v>
      </c>
      <c r="K558" t="s">
        <v>2321</v>
      </c>
      <c r="L558" t="s">
        <v>2370</v>
      </c>
      <c r="M558" t="s">
        <v>2593</v>
      </c>
      <c r="N558" t="s">
        <v>2594</v>
      </c>
      <c r="O558" t="s">
        <v>2542</v>
      </c>
      <c r="P558" t="s">
        <v>2543</v>
      </c>
      <c r="Q558" t="s">
        <v>2544</v>
      </c>
      <c r="R558" t="s">
        <v>2595</v>
      </c>
      <c r="S558" t="s">
        <v>2546</v>
      </c>
      <c r="T558">
        <v>0</v>
      </c>
      <c r="U558" t="s">
        <v>2555</v>
      </c>
      <c r="V558" t="s">
        <v>2596</v>
      </c>
      <c r="W558" t="s">
        <v>2555</v>
      </c>
      <c r="X558" t="s">
        <v>2596</v>
      </c>
      <c r="Y558" t="str">
        <f t="shared" si="8"/>
        <v>薯一薯二文化传媒（上海）有限公司行吟信息科技(上海)有限公司信息流</v>
      </c>
      <c r="Z558" t="e">
        <f>VLOOKUP(Y:Y,[1]Sheet1!N:N,1,0)</f>
        <v>#N/A</v>
      </c>
    </row>
    <row r="559" spans="1:26" hidden="1" x14ac:dyDescent="0.25">
      <c r="A559">
        <v>20230628</v>
      </c>
      <c r="B559">
        <v>45265219</v>
      </c>
      <c r="C559" t="s">
        <v>2772</v>
      </c>
      <c r="D559">
        <v>2118167</v>
      </c>
      <c r="E559" t="s">
        <v>2592</v>
      </c>
      <c r="F559" s="59">
        <v>3.2</v>
      </c>
      <c r="G559">
        <v>0</v>
      </c>
      <c r="H559" t="s">
        <v>2538</v>
      </c>
      <c r="I559" t="s">
        <v>2551</v>
      </c>
      <c r="J559" t="s">
        <v>554</v>
      </c>
      <c r="K559" t="s">
        <v>2321</v>
      </c>
      <c r="L559" t="s">
        <v>2370</v>
      </c>
      <c r="M559" t="s">
        <v>2593</v>
      </c>
      <c r="N559" t="s">
        <v>2594</v>
      </c>
      <c r="O559" t="s">
        <v>2542</v>
      </c>
      <c r="P559" t="s">
        <v>2543</v>
      </c>
      <c r="Q559" t="s">
        <v>2544</v>
      </c>
      <c r="R559" t="s">
        <v>2595</v>
      </c>
      <c r="S559" t="s">
        <v>2546</v>
      </c>
      <c r="T559">
        <v>0</v>
      </c>
      <c r="U559" t="s">
        <v>2555</v>
      </c>
      <c r="V559" t="s">
        <v>2596</v>
      </c>
      <c r="W559" t="s">
        <v>2555</v>
      </c>
      <c r="X559" t="s">
        <v>2596</v>
      </c>
      <c r="Y559" t="str">
        <f t="shared" si="8"/>
        <v>薯一薯二文化传媒（上海）有限公司行吟信息科技(上海)有限公司信息流</v>
      </c>
      <c r="Z559" t="e">
        <f>VLOOKUP(Y:Y,[1]Sheet1!N:N,1,0)</f>
        <v>#N/A</v>
      </c>
    </row>
    <row r="560" spans="1:26" hidden="1" x14ac:dyDescent="0.25">
      <c r="A560">
        <v>20230628</v>
      </c>
      <c r="B560">
        <v>45323155</v>
      </c>
      <c r="C560" t="s">
        <v>2759</v>
      </c>
      <c r="D560">
        <v>2172261</v>
      </c>
      <c r="E560" t="s">
        <v>2628</v>
      </c>
      <c r="F560" s="59">
        <v>0.68</v>
      </c>
      <c r="G560">
        <v>0.52</v>
      </c>
      <c r="H560" t="s">
        <v>2538</v>
      </c>
      <c r="I560" t="s">
        <v>2539</v>
      </c>
      <c r="J560" t="s">
        <v>292</v>
      </c>
      <c r="K560" t="s">
        <v>2321</v>
      </c>
      <c r="L560" t="s">
        <v>574</v>
      </c>
      <c r="M560" t="s">
        <v>2611</v>
      </c>
      <c r="N560" t="s">
        <v>2612</v>
      </c>
      <c r="O560" t="s">
        <v>2542</v>
      </c>
      <c r="P560" t="s">
        <v>2543</v>
      </c>
      <c r="Q560" t="s">
        <v>2544</v>
      </c>
      <c r="R560" t="s">
        <v>2613</v>
      </c>
      <c r="S560" t="s">
        <v>2546</v>
      </c>
      <c r="T560">
        <v>0</v>
      </c>
      <c r="U560" t="s">
        <v>2614</v>
      </c>
      <c r="V560" t="s">
        <v>2615</v>
      </c>
      <c r="W560" t="s">
        <v>2614</v>
      </c>
      <c r="X560" t="s">
        <v>2615</v>
      </c>
      <c r="Y560" t="str">
        <f t="shared" si="8"/>
        <v>广州荔湾品唯信息服务有限公司广州唯品会电子商务有限公司信息流</v>
      </c>
      <c r="Z560" t="e">
        <f>VLOOKUP(Y:Y,[1]Sheet1!N:N,1,0)</f>
        <v>#N/A</v>
      </c>
    </row>
    <row r="561" spans="1:26" hidden="1" x14ac:dyDescent="0.25">
      <c r="A561">
        <v>20230628</v>
      </c>
      <c r="B561">
        <v>47184415</v>
      </c>
      <c r="C561" t="s">
        <v>2708</v>
      </c>
      <c r="D561">
        <v>2176807</v>
      </c>
      <c r="E561" t="s">
        <v>2691</v>
      </c>
      <c r="F561" s="59">
        <v>6.56</v>
      </c>
      <c r="G561">
        <v>4.79</v>
      </c>
      <c r="H561" t="s">
        <v>2538</v>
      </c>
      <c r="I561" t="s">
        <v>2539</v>
      </c>
      <c r="J561" t="s">
        <v>2339</v>
      </c>
      <c r="K561" t="s">
        <v>2321</v>
      </c>
      <c r="L561" t="s">
        <v>2338</v>
      </c>
      <c r="M561" t="s">
        <v>2692</v>
      </c>
      <c r="N561" t="s">
        <v>2693</v>
      </c>
      <c r="O561" t="s">
        <v>2542</v>
      </c>
      <c r="P561" t="s">
        <v>2543</v>
      </c>
      <c r="Q561" t="s">
        <v>2544</v>
      </c>
      <c r="R561" t="s">
        <v>2694</v>
      </c>
      <c r="S561" t="s">
        <v>2546</v>
      </c>
      <c r="T561">
        <v>0</v>
      </c>
      <c r="U561" t="s">
        <v>2117</v>
      </c>
      <c r="V561" t="s">
        <v>2695</v>
      </c>
      <c r="W561" t="s">
        <v>2117</v>
      </c>
      <c r="X561" t="s">
        <v>2695</v>
      </c>
      <c r="Y561" t="str">
        <f t="shared" si="8"/>
        <v>北京三快在线科技有限公司及其关联公司北京三快科技有限公司信息流</v>
      </c>
      <c r="Z561" t="e">
        <f>VLOOKUP(Y:Y,[1]Sheet1!N:N,1,0)</f>
        <v>#N/A</v>
      </c>
    </row>
    <row r="562" spans="1:26" hidden="1" x14ac:dyDescent="0.25">
      <c r="A562">
        <v>20230628</v>
      </c>
      <c r="B562">
        <v>48413794</v>
      </c>
      <c r="C562" t="s">
        <v>2750</v>
      </c>
      <c r="D562">
        <v>2118167</v>
      </c>
      <c r="E562" t="s">
        <v>2592</v>
      </c>
      <c r="F562" s="59">
        <v>19.04</v>
      </c>
      <c r="G562">
        <v>0</v>
      </c>
      <c r="H562" t="s">
        <v>2538</v>
      </c>
      <c r="I562" t="s">
        <v>2539</v>
      </c>
      <c r="J562" t="s">
        <v>554</v>
      </c>
      <c r="K562" t="s">
        <v>2321</v>
      </c>
      <c r="L562" t="s">
        <v>2370</v>
      </c>
      <c r="M562" t="s">
        <v>2593</v>
      </c>
      <c r="N562" t="s">
        <v>2594</v>
      </c>
      <c r="O562" t="s">
        <v>2542</v>
      </c>
      <c r="P562" t="s">
        <v>2543</v>
      </c>
      <c r="Q562" t="s">
        <v>2544</v>
      </c>
      <c r="R562" t="s">
        <v>2595</v>
      </c>
      <c r="S562" t="s">
        <v>2546</v>
      </c>
      <c r="T562">
        <v>0</v>
      </c>
      <c r="U562" t="s">
        <v>2555</v>
      </c>
      <c r="V562" t="s">
        <v>2596</v>
      </c>
      <c r="W562" t="s">
        <v>2555</v>
      </c>
      <c r="X562" t="s">
        <v>2596</v>
      </c>
      <c r="Y562" t="str">
        <f t="shared" si="8"/>
        <v>薯一薯二文化传媒（上海）有限公司行吟信息科技(上海)有限公司信息流</v>
      </c>
      <c r="Z562" t="e">
        <f>VLOOKUP(Y:Y,[1]Sheet1!N:N,1,0)</f>
        <v>#N/A</v>
      </c>
    </row>
    <row r="563" spans="1:26" hidden="1" x14ac:dyDescent="0.25">
      <c r="A563">
        <v>20230628</v>
      </c>
      <c r="B563">
        <v>23293206</v>
      </c>
      <c r="C563" t="s">
        <v>2696</v>
      </c>
      <c r="D563">
        <v>2147805</v>
      </c>
      <c r="E563" t="s">
        <v>2697</v>
      </c>
      <c r="F563" s="59">
        <v>7513.72</v>
      </c>
      <c r="G563">
        <v>6708.42</v>
      </c>
      <c r="H563" t="s">
        <v>2559</v>
      </c>
      <c r="I563" t="s">
        <v>2560</v>
      </c>
      <c r="J563" t="s">
        <v>2347</v>
      </c>
      <c r="K563" t="s">
        <v>711</v>
      </c>
      <c r="L563" t="s">
        <v>2346</v>
      </c>
      <c r="M563" t="s">
        <v>2698</v>
      </c>
      <c r="N563" t="s">
        <v>2699</v>
      </c>
      <c r="O563" t="s">
        <v>2542</v>
      </c>
      <c r="P563" t="s">
        <v>2543</v>
      </c>
      <c r="Q563" t="s">
        <v>2544</v>
      </c>
      <c r="R563" t="s">
        <v>2700</v>
      </c>
      <c r="S563" t="s">
        <v>2546</v>
      </c>
      <c r="T563">
        <v>197143.62</v>
      </c>
      <c r="U563" t="s">
        <v>2555</v>
      </c>
      <c r="V563" t="s">
        <v>2596</v>
      </c>
      <c r="W563" t="s">
        <v>2555</v>
      </c>
      <c r="X563" t="s">
        <v>2556</v>
      </c>
      <c r="Y563" t="str">
        <f t="shared" si="8"/>
        <v>飞狐信息技术（天津）有限公司飞狐信息技术(天津)有限公司CPC</v>
      </c>
      <c r="Z563" t="e">
        <f>VLOOKUP(Y:Y,[1]Sheet1!N:N,1,0)</f>
        <v>#N/A</v>
      </c>
    </row>
    <row r="564" spans="1:26" hidden="1" x14ac:dyDescent="0.25">
      <c r="A564">
        <v>20230628</v>
      </c>
      <c r="B564">
        <v>47327963</v>
      </c>
      <c r="C564" t="s">
        <v>2678</v>
      </c>
      <c r="D564">
        <v>2185183</v>
      </c>
      <c r="E564" t="s">
        <v>2574</v>
      </c>
      <c r="F564" s="59">
        <v>91.68</v>
      </c>
      <c r="G564">
        <v>69.45</v>
      </c>
      <c r="H564" t="s">
        <v>2538</v>
      </c>
      <c r="I564" t="s">
        <v>2539</v>
      </c>
      <c r="J564" t="s">
        <v>2575</v>
      </c>
      <c r="K564" t="s">
        <v>2321</v>
      </c>
      <c r="L564" t="s">
        <v>2344</v>
      </c>
      <c r="M564" t="s">
        <v>2576</v>
      </c>
      <c r="O564" t="s">
        <v>2542</v>
      </c>
      <c r="P564" t="s">
        <v>2543</v>
      </c>
      <c r="Q564" t="s">
        <v>2544</v>
      </c>
      <c r="R564" t="s">
        <v>2577</v>
      </c>
      <c r="S564" t="s">
        <v>2546</v>
      </c>
      <c r="T564">
        <v>0</v>
      </c>
      <c r="U564" t="s">
        <v>838</v>
      </c>
      <c r="V564" t="s">
        <v>2578</v>
      </c>
      <c r="W564" t="s">
        <v>838</v>
      </c>
      <c r="X564" t="s">
        <v>2578</v>
      </c>
      <c r="Y564" t="str">
        <f t="shared" si="8"/>
        <v>北京微财科技有限公司-数媒重庆市黑卡小额贷款有限公司信息流</v>
      </c>
      <c r="Z564" t="e">
        <f>VLOOKUP(Y:Y,[1]Sheet1!N:N,1,0)</f>
        <v>#N/A</v>
      </c>
    </row>
    <row r="565" spans="1:26" hidden="1" x14ac:dyDescent="0.25">
      <c r="A565">
        <v>20230628</v>
      </c>
      <c r="B565">
        <v>48413778</v>
      </c>
      <c r="C565" t="s">
        <v>2626</v>
      </c>
      <c r="D565">
        <v>2118167</v>
      </c>
      <c r="E565" t="s">
        <v>2592</v>
      </c>
      <c r="F565" s="59">
        <v>10.69</v>
      </c>
      <c r="G565">
        <v>0</v>
      </c>
      <c r="H565" t="s">
        <v>2538</v>
      </c>
      <c r="I565" t="s">
        <v>2539</v>
      </c>
      <c r="J565" t="s">
        <v>554</v>
      </c>
      <c r="K565" t="s">
        <v>2321</v>
      </c>
      <c r="L565" t="s">
        <v>2370</v>
      </c>
      <c r="M565" t="s">
        <v>2593</v>
      </c>
      <c r="N565" t="s">
        <v>2594</v>
      </c>
      <c r="O565" t="s">
        <v>2542</v>
      </c>
      <c r="P565" t="s">
        <v>2543</v>
      </c>
      <c r="Q565" t="s">
        <v>2544</v>
      </c>
      <c r="R565" t="s">
        <v>2595</v>
      </c>
      <c r="S565" t="s">
        <v>2546</v>
      </c>
      <c r="T565">
        <v>0</v>
      </c>
      <c r="U565" t="s">
        <v>2555</v>
      </c>
      <c r="V565" t="s">
        <v>2596</v>
      </c>
      <c r="W565" t="s">
        <v>2555</v>
      </c>
      <c r="X565" t="s">
        <v>2596</v>
      </c>
      <c r="Y565" t="str">
        <f t="shared" si="8"/>
        <v>薯一薯二文化传媒（上海）有限公司行吟信息科技(上海)有限公司信息流</v>
      </c>
      <c r="Z565" t="e">
        <f>VLOOKUP(Y:Y,[1]Sheet1!N:N,1,0)</f>
        <v>#N/A</v>
      </c>
    </row>
    <row r="566" spans="1:26" x14ac:dyDescent="0.25">
      <c r="A566">
        <v>20230628</v>
      </c>
      <c r="B566">
        <v>43094813</v>
      </c>
      <c r="C566" t="s">
        <v>2677</v>
      </c>
      <c r="D566">
        <v>2054669</v>
      </c>
      <c r="E566" t="s">
        <v>2622</v>
      </c>
      <c r="F566" s="59">
        <v>4428.8599999999997</v>
      </c>
      <c r="G566">
        <v>3280.64</v>
      </c>
      <c r="H566" t="s">
        <v>2538</v>
      </c>
      <c r="I566" t="s">
        <v>2539</v>
      </c>
      <c r="J566" t="s">
        <v>2352</v>
      </c>
      <c r="K566" t="s">
        <v>2321</v>
      </c>
      <c r="L566" t="s">
        <v>2351</v>
      </c>
      <c r="M566" t="s">
        <v>2623</v>
      </c>
      <c r="N566" t="s">
        <v>2624</v>
      </c>
      <c r="O566" t="s">
        <v>2542</v>
      </c>
      <c r="P566" t="s">
        <v>2543</v>
      </c>
      <c r="Q566" t="s">
        <v>2544</v>
      </c>
      <c r="R566" t="s">
        <v>2625</v>
      </c>
      <c r="S566" t="s">
        <v>2546</v>
      </c>
      <c r="T566">
        <v>0</v>
      </c>
      <c r="U566" t="s">
        <v>838</v>
      </c>
      <c r="V566" t="s">
        <v>2548</v>
      </c>
      <c r="W566" t="s">
        <v>838</v>
      </c>
      <c r="X566" t="s">
        <v>2548</v>
      </c>
      <c r="Y566" t="str">
        <f t="shared" si="8"/>
        <v>深圳市小赢普惠科技有限责任公司深圳市赢众通金融信息服务有限责任公司信息流</v>
      </c>
      <c r="Z566" t="e">
        <f>VLOOKUP(Y:Y,[1]Sheet1!N:N,1,0)</f>
        <v>#N/A</v>
      </c>
    </row>
    <row r="567" spans="1:26" hidden="1" x14ac:dyDescent="0.25">
      <c r="A567">
        <v>20230628</v>
      </c>
      <c r="B567">
        <v>40728885</v>
      </c>
      <c r="C567" t="s">
        <v>2617</v>
      </c>
      <c r="D567">
        <v>2118167</v>
      </c>
      <c r="E567" t="s">
        <v>2592</v>
      </c>
      <c r="F567" s="59">
        <v>908.63</v>
      </c>
      <c r="G567">
        <v>0</v>
      </c>
      <c r="H567" t="s">
        <v>2538</v>
      </c>
      <c r="I567" t="s">
        <v>2551</v>
      </c>
      <c r="J567" t="s">
        <v>554</v>
      </c>
      <c r="K567" t="s">
        <v>2321</v>
      </c>
      <c r="L567" t="s">
        <v>2370</v>
      </c>
      <c r="M567" t="s">
        <v>2593</v>
      </c>
      <c r="N567" t="s">
        <v>2594</v>
      </c>
      <c r="O567" t="s">
        <v>2542</v>
      </c>
      <c r="P567" t="s">
        <v>2543</v>
      </c>
      <c r="Q567" t="s">
        <v>2544</v>
      </c>
      <c r="R567" t="s">
        <v>2595</v>
      </c>
      <c r="S567" t="s">
        <v>2546</v>
      </c>
      <c r="T567">
        <v>0</v>
      </c>
      <c r="U567" t="s">
        <v>2555</v>
      </c>
      <c r="V567" t="s">
        <v>2596</v>
      </c>
      <c r="W567" t="s">
        <v>2555</v>
      </c>
      <c r="X567" t="s">
        <v>2596</v>
      </c>
      <c r="Y567" t="str">
        <f t="shared" si="8"/>
        <v>薯一薯二文化传媒（上海）有限公司行吟信息科技(上海)有限公司信息流</v>
      </c>
      <c r="Z567" t="e">
        <f>VLOOKUP(Y:Y,[1]Sheet1!N:N,1,0)</f>
        <v>#N/A</v>
      </c>
    </row>
    <row r="568" spans="1:26" hidden="1" x14ac:dyDescent="0.25">
      <c r="A568">
        <v>20230628</v>
      </c>
      <c r="B568">
        <v>45322956</v>
      </c>
      <c r="C568" t="s">
        <v>2631</v>
      </c>
      <c r="D568">
        <v>2172261</v>
      </c>
      <c r="E568" t="s">
        <v>2628</v>
      </c>
      <c r="F568" s="59">
        <v>381.4</v>
      </c>
      <c r="G568">
        <v>291.14999999999998</v>
      </c>
      <c r="H568" t="s">
        <v>2538</v>
      </c>
      <c r="I568" t="s">
        <v>2539</v>
      </c>
      <c r="J568" t="s">
        <v>292</v>
      </c>
      <c r="K568" t="s">
        <v>2321</v>
      </c>
      <c r="L568" t="s">
        <v>574</v>
      </c>
      <c r="M568" t="s">
        <v>2611</v>
      </c>
      <c r="N568" t="s">
        <v>2612</v>
      </c>
      <c r="O568" t="s">
        <v>2542</v>
      </c>
      <c r="P568" t="s">
        <v>2543</v>
      </c>
      <c r="Q568" t="s">
        <v>2544</v>
      </c>
      <c r="R568" t="s">
        <v>2613</v>
      </c>
      <c r="S568" t="s">
        <v>2546</v>
      </c>
      <c r="T568">
        <v>0</v>
      </c>
      <c r="U568" t="s">
        <v>2614</v>
      </c>
      <c r="V568" t="s">
        <v>2615</v>
      </c>
      <c r="W568" t="s">
        <v>2614</v>
      </c>
      <c r="X568" t="s">
        <v>2615</v>
      </c>
      <c r="Y568" t="str">
        <f t="shared" si="8"/>
        <v>广州荔湾品唯信息服务有限公司广州唯品会电子商务有限公司信息流</v>
      </c>
      <c r="Z568" t="e">
        <f>VLOOKUP(Y:Y,[1]Sheet1!N:N,1,0)</f>
        <v>#N/A</v>
      </c>
    </row>
    <row r="569" spans="1:26" hidden="1" x14ac:dyDescent="0.25">
      <c r="A569">
        <v>20230628</v>
      </c>
      <c r="B569">
        <v>47580667</v>
      </c>
      <c r="C569" t="s">
        <v>2683</v>
      </c>
      <c r="D569">
        <v>2171230</v>
      </c>
      <c r="E569" t="s">
        <v>2684</v>
      </c>
      <c r="F569" s="59">
        <v>1512.55</v>
      </c>
      <c r="G569">
        <v>1181.68</v>
      </c>
      <c r="H569" t="s">
        <v>2538</v>
      </c>
      <c r="I569" t="s">
        <v>2539</v>
      </c>
      <c r="J569" t="s">
        <v>2322</v>
      </c>
      <c r="K569" t="s">
        <v>2321</v>
      </c>
      <c r="L569" t="s">
        <v>2323</v>
      </c>
      <c r="M569" t="s">
        <v>2685</v>
      </c>
      <c r="N569" t="s">
        <v>2686</v>
      </c>
      <c r="O569" t="s">
        <v>2542</v>
      </c>
      <c r="P569" t="s">
        <v>2543</v>
      </c>
      <c r="Q569" t="s">
        <v>2544</v>
      </c>
      <c r="R569" t="s">
        <v>2687</v>
      </c>
      <c r="S569" t="s">
        <v>2546</v>
      </c>
      <c r="T569">
        <v>0</v>
      </c>
      <c r="U569" t="s">
        <v>2555</v>
      </c>
      <c r="V569" t="s">
        <v>2556</v>
      </c>
      <c r="W569" t="s">
        <v>2555</v>
      </c>
      <c r="X569" t="s">
        <v>2671</v>
      </c>
      <c r="Y569" t="str">
        <f t="shared" si="8"/>
        <v>广州虎牙信息科技有限公司-百度广州虎牙信息科技有限公司信息流</v>
      </c>
      <c r="Z569" t="e">
        <f>VLOOKUP(Y:Y,[1]Sheet1!N:N,1,0)</f>
        <v>#N/A</v>
      </c>
    </row>
    <row r="570" spans="1:26" hidden="1" x14ac:dyDescent="0.25">
      <c r="A570">
        <v>20230628</v>
      </c>
      <c r="B570">
        <v>47953339</v>
      </c>
      <c r="C570" t="s">
        <v>2755</v>
      </c>
      <c r="D570">
        <v>2189969</v>
      </c>
      <c r="E570" t="s">
        <v>2608</v>
      </c>
      <c r="F570" s="59">
        <v>202.39</v>
      </c>
      <c r="G570">
        <v>144.57</v>
      </c>
      <c r="H570" t="s">
        <v>2538</v>
      </c>
      <c r="I570" t="s">
        <v>2551</v>
      </c>
      <c r="J570" t="s">
        <v>2332</v>
      </c>
      <c r="K570" t="s">
        <v>2321</v>
      </c>
      <c r="L570" t="s">
        <v>2333</v>
      </c>
      <c r="M570" t="s">
        <v>2552</v>
      </c>
      <c r="N570" t="s">
        <v>2553</v>
      </c>
      <c r="O570" t="s">
        <v>2542</v>
      </c>
      <c r="P570" t="s">
        <v>2543</v>
      </c>
      <c r="Q570" t="s">
        <v>2544</v>
      </c>
      <c r="R570" t="s">
        <v>2554</v>
      </c>
      <c r="S570" t="s">
        <v>2546</v>
      </c>
      <c r="T570">
        <v>0</v>
      </c>
      <c r="U570" t="s">
        <v>2555</v>
      </c>
      <c r="V570" t="s">
        <v>2556</v>
      </c>
      <c r="W570" t="s">
        <v>2555</v>
      </c>
      <c r="X570" t="s">
        <v>2556</v>
      </c>
      <c r="Y570" t="str">
        <f t="shared" si="8"/>
        <v>北京爱奇艺科技有限公司-百度北京爱奇艺科技有限公司信息流</v>
      </c>
      <c r="Z570" t="e">
        <f>VLOOKUP(Y:Y,[1]Sheet1!N:N,1,0)</f>
        <v>#N/A</v>
      </c>
    </row>
    <row r="571" spans="1:26" hidden="1" x14ac:dyDescent="0.25">
      <c r="A571">
        <v>20230628</v>
      </c>
      <c r="B571">
        <v>29404181</v>
      </c>
      <c r="C571" t="s">
        <v>2801</v>
      </c>
      <c r="D571">
        <v>2130054</v>
      </c>
      <c r="E571" t="s">
        <v>2558</v>
      </c>
      <c r="F571" s="59">
        <v>6329.87</v>
      </c>
      <c r="G571">
        <v>5125.22</v>
      </c>
      <c r="H571" t="s">
        <v>2559</v>
      </c>
      <c r="I571" t="s">
        <v>2560</v>
      </c>
      <c r="J571" t="s">
        <v>2350</v>
      </c>
      <c r="K571" t="s">
        <v>711</v>
      </c>
      <c r="L571" t="s">
        <v>2350</v>
      </c>
      <c r="M571" t="s">
        <v>2561</v>
      </c>
      <c r="N571" t="s">
        <v>2562</v>
      </c>
      <c r="O571" t="s">
        <v>2542</v>
      </c>
      <c r="P571" t="s">
        <v>2543</v>
      </c>
      <c r="Q571" t="s">
        <v>2544</v>
      </c>
      <c r="R571" t="s">
        <v>2563</v>
      </c>
      <c r="S571" t="s">
        <v>2546</v>
      </c>
      <c r="T571">
        <v>14782.978999999999</v>
      </c>
      <c r="U571" t="s">
        <v>1891</v>
      </c>
      <c r="V571" t="s">
        <v>2564</v>
      </c>
      <c r="W571" t="s">
        <v>1891</v>
      </c>
      <c r="X571" t="s">
        <v>2564</v>
      </c>
      <c r="Y571" t="str">
        <f t="shared" si="8"/>
        <v>深圳尚米网络技术有限公司深圳尚米网络技术有限公司CPC</v>
      </c>
      <c r="Z571" t="e">
        <f>VLOOKUP(Y:Y,[1]Sheet1!N:N,1,0)</f>
        <v>#N/A</v>
      </c>
    </row>
    <row r="572" spans="1:26" hidden="1" x14ac:dyDescent="0.25">
      <c r="A572">
        <v>20230628</v>
      </c>
      <c r="B572">
        <v>38794097</v>
      </c>
      <c r="C572" t="s">
        <v>2757</v>
      </c>
      <c r="D572">
        <v>2172261</v>
      </c>
      <c r="E572" t="s">
        <v>2628</v>
      </c>
      <c r="F572" s="59">
        <v>84.25</v>
      </c>
      <c r="G572">
        <v>64.31</v>
      </c>
      <c r="H572" t="s">
        <v>2538</v>
      </c>
      <c r="I572" t="s">
        <v>2539</v>
      </c>
      <c r="J572" t="s">
        <v>292</v>
      </c>
      <c r="K572" t="s">
        <v>2321</v>
      </c>
      <c r="L572" t="s">
        <v>574</v>
      </c>
      <c r="M572" t="s">
        <v>2611</v>
      </c>
      <c r="N572" t="s">
        <v>2612</v>
      </c>
      <c r="O572" t="s">
        <v>2542</v>
      </c>
      <c r="P572" t="s">
        <v>2543</v>
      </c>
      <c r="Q572" t="s">
        <v>2544</v>
      </c>
      <c r="R572" t="s">
        <v>2613</v>
      </c>
      <c r="S572" t="s">
        <v>2546</v>
      </c>
      <c r="T572">
        <v>0</v>
      </c>
      <c r="U572" t="s">
        <v>2614</v>
      </c>
      <c r="V572" t="s">
        <v>2615</v>
      </c>
      <c r="W572" t="s">
        <v>2614</v>
      </c>
      <c r="X572" t="s">
        <v>2615</v>
      </c>
      <c r="Y572" t="str">
        <f t="shared" si="8"/>
        <v>广州荔湾品唯信息服务有限公司广州唯品会电子商务有限公司信息流</v>
      </c>
      <c r="Z572" t="e">
        <f>VLOOKUP(Y:Y,[1]Sheet1!N:N,1,0)</f>
        <v>#N/A</v>
      </c>
    </row>
    <row r="573" spans="1:26" hidden="1" x14ac:dyDescent="0.25">
      <c r="A573">
        <v>20230628</v>
      </c>
      <c r="B573">
        <v>39122211</v>
      </c>
      <c r="C573" t="s">
        <v>2605</v>
      </c>
      <c r="D573">
        <v>2117410</v>
      </c>
      <c r="E573" t="s">
        <v>2587</v>
      </c>
      <c r="F573" s="59">
        <v>2369.13</v>
      </c>
      <c r="G573">
        <v>0</v>
      </c>
      <c r="H573" t="s">
        <v>2538</v>
      </c>
      <c r="I573" t="s">
        <v>2551</v>
      </c>
      <c r="J573" t="s">
        <v>2353</v>
      </c>
      <c r="K573" t="s">
        <v>2321</v>
      </c>
      <c r="L573" t="s">
        <v>326</v>
      </c>
      <c r="M573" t="s">
        <v>2588</v>
      </c>
      <c r="N573" t="s">
        <v>2589</v>
      </c>
      <c r="O573" t="s">
        <v>2542</v>
      </c>
      <c r="P573" t="s">
        <v>2543</v>
      </c>
      <c r="Q573" t="s">
        <v>2544</v>
      </c>
      <c r="R573" t="s">
        <v>2570</v>
      </c>
      <c r="S573" t="s">
        <v>2546</v>
      </c>
      <c r="T573">
        <v>0</v>
      </c>
      <c r="U573" t="s">
        <v>2571</v>
      </c>
      <c r="V573" t="s">
        <v>2572</v>
      </c>
      <c r="W573" t="s">
        <v>1891</v>
      </c>
      <c r="X573" t="s">
        <v>2564</v>
      </c>
      <c r="Y573" t="str">
        <f t="shared" si="8"/>
        <v>网易有道信息技术（北京）有限公司网易(杭州)网络有限公司信息流</v>
      </c>
      <c r="Z573" t="e">
        <f>VLOOKUP(Y:Y,[1]Sheet1!N:N,1,0)</f>
        <v>#N/A</v>
      </c>
    </row>
    <row r="574" spans="1:26" hidden="1" x14ac:dyDescent="0.25">
      <c r="A574">
        <v>20230628</v>
      </c>
      <c r="B574">
        <v>42327274</v>
      </c>
      <c r="C574" t="s">
        <v>2791</v>
      </c>
      <c r="D574">
        <v>2172261</v>
      </c>
      <c r="E574" t="s">
        <v>2628</v>
      </c>
      <c r="F574" s="59">
        <v>2.94</v>
      </c>
      <c r="G574">
        <v>2.2400000000000002</v>
      </c>
      <c r="H574" t="s">
        <v>2538</v>
      </c>
      <c r="I574" t="s">
        <v>2539</v>
      </c>
      <c r="J574" t="s">
        <v>292</v>
      </c>
      <c r="K574" t="s">
        <v>2321</v>
      </c>
      <c r="L574" t="s">
        <v>574</v>
      </c>
      <c r="M574" t="s">
        <v>2611</v>
      </c>
      <c r="N574" t="s">
        <v>2612</v>
      </c>
      <c r="O574" t="s">
        <v>2542</v>
      </c>
      <c r="P574" t="s">
        <v>2543</v>
      </c>
      <c r="Q574" t="s">
        <v>2544</v>
      </c>
      <c r="R574" t="s">
        <v>2613</v>
      </c>
      <c r="S574" t="s">
        <v>2546</v>
      </c>
      <c r="T574">
        <v>0</v>
      </c>
      <c r="U574" t="s">
        <v>2614</v>
      </c>
      <c r="V574" t="s">
        <v>2615</v>
      </c>
      <c r="W574" t="s">
        <v>2614</v>
      </c>
      <c r="X574" t="s">
        <v>2615</v>
      </c>
      <c r="Y574" t="str">
        <f t="shared" si="8"/>
        <v>广州荔湾品唯信息服务有限公司广州唯品会电子商务有限公司信息流</v>
      </c>
      <c r="Z574" t="e">
        <f>VLOOKUP(Y:Y,[1]Sheet1!N:N,1,0)</f>
        <v>#N/A</v>
      </c>
    </row>
    <row r="575" spans="1:26" hidden="1" x14ac:dyDescent="0.25">
      <c r="A575">
        <v>20230628</v>
      </c>
      <c r="B575">
        <v>45323011</v>
      </c>
      <c r="C575" t="s">
        <v>2680</v>
      </c>
      <c r="D575">
        <v>2172261</v>
      </c>
      <c r="E575" t="s">
        <v>2628</v>
      </c>
      <c r="F575" s="59">
        <v>381.15</v>
      </c>
      <c r="G575">
        <v>290.95999999999998</v>
      </c>
      <c r="H575" t="s">
        <v>2538</v>
      </c>
      <c r="I575" t="s">
        <v>2551</v>
      </c>
      <c r="J575" t="s">
        <v>292</v>
      </c>
      <c r="K575" t="s">
        <v>2321</v>
      </c>
      <c r="L575" t="s">
        <v>574</v>
      </c>
      <c r="M575" t="s">
        <v>2611</v>
      </c>
      <c r="N575" t="s">
        <v>2612</v>
      </c>
      <c r="O575" t="s">
        <v>2542</v>
      </c>
      <c r="P575" t="s">
        <v>2543</v>
      </c>
      <c r="Q575" t="s">
        <v>2544</v>
      </c>
      <c r="R575" t="s">
        <v>2613</v>
      </c>
      <c r="S575" t="s">
        <v>2546</v>
      </c>
      <c r="T575">
        <v>0</v>
      </c>
      <c r="U575" t="s">
        <v>2614</v>
      </c>
      <c r="V575" t="s">
        <v>2615</v>
      </c>
      <c r="W575" t="s">
        <v>2614</v>
      </c>
      <c r="X575" t="s">
        <v>2615</v>
      </c>
      <c r="Y575" t="str">
        <f t="shared" si="8"/>
        <v>广州荔湾品唯信息服务有限公司广州唯品会电子商务有限公司信息流</v>
      </c>
      <c r="Z575" t="e">
        <f>VLOOKUP(Y:Y,[1]Sheet1!N:N,1,0)</f>
        <v>#N/A</v>
      </c>
    </row>
    <row r="576" spans="1:26" hidden="1" x14ac:dyDescent="0.25">
      <c r="A576">
        <v>20230628</v>
      </c>
      <c r="B576">
        <v>45323041</v>
      </c>
      <c r="C576" t="s">
        <v>2775</v>
      </c>
      <c r="D576">
        <v>2172261</v>
      </c>
      <c r="E576" t="s">
        <v>2628</v>
      </c>
      <c r="F576" s="59">
        <v>14052.64</v>
      </c>
      <c r="G576">
        <v>10727.21</v>
      </c>
      <c r="H576" t="s">
        <v>2538</v>
      </c>
      <c r="I576" t="s">
        <v>2551</v>
      </c>
      <c r="J576" t="s">
        <v>292</v>
      </c>
      <c r="K576" t="s">
        <v>2321</v>
      </c>
      <c r="L576" t="s">
        <v>574</v>
      </c>
      <c r="M576" t="s">
        <v>2611</v>
      </c>
      <c r="N576" t="s">
        <v>2612</v>
      </c>
      <c r="O576" t="s">
        <v>2542</v>
      </c>
      <c r="P576" t="s">
        <v>2543</v>
      </c>
      <c r="Q576" t="s">
        <v>2544</v>
      </c>
      <c r="R576" t="s">
        <v>2613</v>
      </c>
      <c r="S576" t="s">
        <v>2546</v>
      </c>
      <c r="T576">
        <v>0</v>
      </c>
      <c r="U576" t="s">
        <v>2614</v>
      </c>
      <c r="V576" t="s">
        <v>2615</v>
      </c>
      <c r="W576" t="s">
        <v>2614</v>
      </c>
      <c r="X576" t="s">
        <v>2615</v>
      </c>
      <c r="Y576" t="str">
        <f t="shared" si="8"/>
        <v>广州荔湾品唯信息服务有限公司广州唯品会电子商务有限公司信息流</v>
      </c>
      <c r="Z576" t="e">
        <f>VLOOKUP(Y:Y,[1]Sheet1!N:N,1,0)</f>
        <v>#N/A</v>
      </c>
    </row>
    <row r="577" spans="1:26" hidden="1" x14ac:dyDescent="0.25">
      <c r="A577">
        <v>20230628</v>
      </c>
      <c r="B577">
        <v>47184438</v>
      </c>
      <c r="C577" t="s">
        <v>2734</v>
      </c>
      <c r="D577">
        <v>2176807</v>
      </c>
      <c r="E577" t="s">
        <v>2691</v>
      </c>
      <c r="F577" s="59">
        <v>0.11</v>
      </c>
      <c r="G577">
        <v>0.08</v>
      </c>
      <c r="H577" t="s">
        <v>2538</v>
      </c>
      <c r="I577" t="s">
        <v>2539</v>
      </c>
      <c r="J577" t="s">
        <v>2339</v>
      </c>
      <c r="K577" t="s">
        <v>2321</v>
      </c>
      <c r="L577" t="s">
        <v>2338</v>
      </c>
      <c r="M577" t="s">
        <v>2692</v>
      </c>
      <c r="N577" t="s">
        <v>2693</v>
      </c>
      <c r="O577" t="s">
        <v>2542</v>
      </c>
      <c r="P577" t="s">
        <v>2543</v>
      </c>
      <c r="Q577" t="s">
        <v>2544</v>
      </c>
      <c r="R577" t="s">
        <v>2694</v>
      </c>
      <c r="S577" t="s">
        <v>2546</v>
      </c>
      <c r="T577">
        <v>0</v>
      </c>
      <c r="U577" t="s">
        <v>2117</v>
      </c>
      <c r="V577" t="s">
        <v>2695</v>
      </c>
      <c r="W577" t="s">
        <v>2117</v>
      </c>
      <c r="X577" t="s">
        <v>2695</v>
      </c>
      <c r="Y577" t="str">
        <f t="shared" si="8"/>
        <v>北京三快在线科技有限公司及其关联公司北京三快科技有限公司信息流</v>
      </c>
      <c r="Z577" t="e">
        <f>VLOOKUP(Y:Y,[1]Sheet1!N:N,1,0)</f>
        <v>#N/A</v>
      </c>
    </row>
    <row r="578" spans="1:26" hidden="1" x14ac:dyDescent="0.25">
      <c r="A578">
        <v>20230628</v>
      </c>
      <c r="B578">
        <v>47328011</v>
      </c>
      <c r="C578" t="s">
        <v>2647</v>
      </c>
      <c r="D578">
        <v>2185183</v>
      </c>
      <c r="E578" t="s">
        <v>2574</v>
      </c>
      <c r="F578" s="59">
        <v>15.59</v>
      </c>
      <c r="G578">
        <v>11.81</v>
      </c>
      <c r="H578" t="s">
        <v>2538</v>
      </c>
      <c r="I578" t="s">
        <v>2551</v>
      </c>
      <c r="J578" t="s">
        <v>2575</v>
      </c>
      <c r="K578" t="s">
        <v>2321</v>
      </c>
      <c r="L578" t="s">
        <v>2344</v>
      </c>
      <c r="M578" t="s">
        <v>2576</v>
      </c>
      <c r="O578" t="s">
        <v>2542</v>
      </c>
      <c r="P578" t="s">
        <v>2543</v>
      </c>
      <c r="Q578" t="s">
        <v>2544</v>
      </c>
      <c r="R578" t="s">
        <v>2577</v>
      </c>
      <c r="S578" t="s">
        <v>2546</v>
      </c>
      <c r="T578">
        <v>0</v>
      </c>
      <c r="U578" t="s">
        <v>838</v>
      </c>
      <c r="V578" t="s">
        <v>2578</v>
      </c>
      <c r="W578" t="s">
        <v>838</v>
      </c>
      <c r="X578" t="s">
        <v>2578</v>
      </c>
      <c r="Y578" t="str">
        <f t="shared" si="8"/>
        <v>北京微财科技有限公司-数媒重庆市黑卡小额贷款有限公司信息流</v>
      </c>
      <c r="Z578" t="e">
        <f>VLOOKUP(Y:Y,[1]Sheet1!N:N,1,0)</f>
        <v>#N/A</v>
      </c>
    </row>
    <row r="579" spans="1:26" hidden="1" x14ac:dyDescent="0.25">
      <c r="A579">
        <v>20230628</v>
      </c>
      <c r="B579">
        <v>38794025</v>
      </c>
      <c r="C579" t="s">
        <v>2651</v>
      </c>
      <c r="D579">
        <v>2172261</v>
      </c>
      <c r="E579" t="s">
        <v>2628</v>
      </c>
      <c r="F579" s="59">
        <v>50.45</v>
      </c>
      <c r="G579">
        <v>38.51</v>
      </c>
      <c r="H579" t="s">
        <v>2538</v>
      </c>
      <c r="I579" t="s">
        <v>2539</v>
      </c>
      <c r="J579" t="s">
        <v>292</v>
      </c>
      <c r="K579" t="s">
        <v>2321</v>
      </c>
      <c r="L579" t="s">
        <v>574</v>
      </c>
      <c r="M579" t="s">
        <v>2611</v>
      </c>
      <c r="N579" t="s">
        <v>2612</v>
      </c>
      <c r="O579" t="s">
        <v>2542</v>
      </c>
      <c r="P579" t="s">
        <v>2543</v>
      </c>
      <c r="Q579" t="s">
        <v>2544</v>
      </c>
      <c r="R579" t="s">
        <v>2613</v>
      </c>
      <c r="S579" t="s">
        <v>2546</v>
      </c>
      <c r="T579">
        <v>0</v>
      </c>
      <c r="U579" t="s">
        <v>2614</v>
      </c>
      <c r="V579" t="s">
        <v>2615</v>
      </c>
      <c r="W579" t="s">
        <v>2614</v>
      </c>
      <c r="X579" t="s">
        <v>2615</v>
      </c>
      <c r="Y579" t="str">
        <f t="shared" ref="Y579:Y642" si="9">L579&amp;J579&amp;K579</f>
        <v>广州荔湾品唯信息服务有限公司广州唯品会电子商务有限公司信息流</v>
      </c>
      <c r="Z579" t="e">
        <f>VLOOKUP(Y:Y,[1]Sheet1!N:N,1,0)</f>
        <v>#N/A</v>
      </c>
    </row>
    <row r="580" spans="1:26" hidden="1" x14ac:dyDescent="0.25">
      <c r="A580">
        <v>20230628</v>
      </c>
      <c r="B580">
        <v>47327817</v>
      </c>
      <c r="C580" t="s">
        <v>2718</v>
      </c>
      <c r="D580">
        <v>2185183</v>
      </c>
      <c r="E580" t="s">
        <v>2574</v>
      </c>
      <c r="F580" s="59">
        <v>442.94</v>
      </c>
      <c r="G580">
        <v>335.56</v>
      </c>
      <c r="H580" t="s">
        <v>2538</v>
      </c>
      <c r="I580" t="s">
        <v>2539</v>
      </c>
      <c r="J580" t="s">
        <v>2575</v>
      </c>
      <c r="K580" t="s">
        <v>2321</v>
      </c>
      <c r="L580" t="s">
        <v>2344</v>
      </c>
      <c r="M580" t="s">
        <v>2576</v>
      </c>
      <c r="O580" t="s">
        <v>2542</v>
      </c>
      <c r="P580" t="s">
        <v>2543</v>
      </c>
      <c r="Q580" t="s">
        <v>2544</v>
      </c>
      <c r="R580" t="s">
        <v>2577</v>
      </c>
      <c r="S580" t="s">
        <v>2546</v>
      </c>
      <c r="T580">
        <v>0</v>
      </c>
      <c r="U580" t="s">
        <v>838</v>
      </c>
      <c r="V580" t="s">
        <v>2578</v>
      </c>
      <c r="W580" t="s">
        <v>838</v>
      </c>
      <c r="X580" t="s">
        <v>2578</v>
      </c>
      <c r="Y580" t="str">
        <f t="shared" si="9"/>
        <v>北京微财科技有限公司-数媒重庆市黑卡小额贷款有限公司信息流</v>
      </c>
      <c r="Z580" t="e">
        <f>VLOOKUP(Y:Y,[1]Sheet1!N:N,1,0)</f>
        <v>#N/A</v>
      </c>
    </row>
    <row r="581" spans="1:26" hidden="1" x14ac:dyDescent="0.25">
      <c r="A581">
        <v>20230628</v>
      </c>
      <c r="B581">
        <v>47580629</v>
      </c>
      <c r="C581" t="s">
        <v>2773</v>
      </c>
      <c r="D581">
        <v>2171220</v>
      </c>
      <c r="E581" t="s">
        <v>2774</v>
      </c>
      <c r="F581" s="59">
        <v>8138.46</v>
      </c>
      <c r="G581">
        <v>7201.5</v>
      </c>
      <c r="H581" t="s">
        <v>2559</v>
      </c>
      <c r="I581" t="s">
        <v>2560</v>
      </c>
      <c r="J581" t="s">
        <v>2322</v>
      </c>
      <c r="K581" t="s">
        <v>711</v>
      </c>
      <c r="L581" t="s">
        <v>2323</v>
      </c>
      <c r="M581" t="s">
        <v>2685</v>
      </c>
      <c r="N581" t="s">
        <v>2686</v>
      </c>
      <c r="O581" t="s">
        <v>2542</v>
      </c>
      <c r="P581" t="s">
        <v>2543</v>
      </c>
      <c r="Q581" t="s">
        <v>2544</v>
      </c>
      <c r="R581" t="s">
        <v>2687</v>
      </c>
      <c r="S581" t="s">
        <v>2546</v>
      </c>
      <c r="T581">
        <v>96707.717000000004</v>
      </c>
      <c r="U581" t="s">
        <v>2555</v>
      </c>
      <c r="V581" t="s">
        <v>2556</v>
      </c>
      <c r="W581" t="s">
        <v>2555</v>
      </c>
      <c r="X581" t="s">
        <v>2671</v>
      </c>
      <c r="Y581" t="str">
        <f t="shared" si="9"/>
        <v>广州虎牙信息科技有限公司-百度广州虎牙信息科技有限公司CPC</v>
      </c>
      <c r="Z581" t="e">
        <f>VLOOKUP(Y:Y,[1]Sheet1!N:N,1,0)</f>
        <v>#N/A</v>
      </c>
    </row>
    <row r="582" spans="1:26" hidden="1" x14ac:dyDescent="0.25">
      <c r="A582">
        <v>20230628</v>
      </c>
      <c r="B582">
        <v>48447565</v>
      </c>
      <c r="C582" t="s">
        <v>2639</v>
      </c>
      <c r="D582">
        <v>2199431</v>
      </c>
      <c r="E582" t="s">
        <v>2640</v>
      </c>
      <c r="F582" s="59">
        <v>3827.91</v>
      </c>
      <c r="G582">
        <v>2899.71</v>
      </c>
      <c r="H582" t="s">
        <v>2559</v>
      </c>
      <c r="I582" t="s">
        <v>2560</v>
      </c>
      <c r="J582" t="s">
        <v>392</v>
      </c>
      <c r="K582" t="s">
        <v>711</v>
      </c>
      <c r="L582" t="s">
        <v>392</v>
      </c>
      <c r="M582" t="s">
        <v>2641</v>
      </c>
      <c r="N582" t="s">
        <v>2642</v>
      </c>
      <c r="O582" t="s">
        <v>2542</v>
      </c>
      <c r="P582" t="s">
        <v>2543</v>
      </c>
      <c r="Q582" t="s">
        <v>2544</v>
      </c>
      <c r="R582" t="s">
        <v>2643</v>
      </c>
      <c r="S582" t="s">
        <v>2546</v>
      </c>
      <c r="T582">
        <v>28598.289000000001</v>
      </c>
      <c r="U582" t="s">
        <v>838</v>
      </c>
      <c r="V582" t="s">
        <v>2644</v>
      </c>
      <c r="W582" t="s">
        <v>838</v>
      </c>
      <c r="X582" t="s">
        <v>2548</v>
      </c>
      <c r="Y582" t="str">
        <f t="shared" si="9"/>
        <v>福州三六零网络小额贷款有限公司福州三六零网络小额贷款有限公司CPC</v>
      </c>
      <c r="Z582" t="e">
        <f>VLOOKUP(Y:Y,[1]Sheet1!N:N,1,0)</f>
        <v>#N/A</v>
      </c>
    </row>
    <row r="583" spans="1:26" hidden="1" x14ac:dyDescent="0.25">
      <c r="A583">
        <v>20230628</v>
      </c>
      <c r="B583">
        <v>47184422</v>
      </c>
      <c r="C583" t="s">
        <v>2748</v>
      </c>
      <c r="D583">
        <v>2171552</v>
      </c>
      <c r="E583" t="s">
        <v>2749</v>
      </c>
      <c r="F583" s="59">
        <v>1435.21</v>
      </c>
      <c r="G583">
        <v>1435.21</v>
      </c>
      <c r="H583" t="s">
        <v>2538</v>
      </c>
      <c r="I583" t="s">
        <v>2551</v>
      </c>
      <c r="J583" t="s">
        <v>2339</v>
      </c>
      <c r="K583" t="s">
        <v>2321</v>
      </c>
      <c r="L583" t="s">
        <v>2338</v>
      </c>
      <c r="M583" t="s">
        <v>2692</v>
      </c>
      <c r="N583" t="s">
        <v>2693</v>
      </c>
      <c r="O583" t="s">
        <v>2542</v>
      </c>
      <c r="P583" t="s">
        <v>2543</v>
      </c>
      <c r="Q583" t="s">
        <v>2544</v>
      </c>
      <c r="R583" t="s">
        <v>2694</v>
      </c>
      <c r="S583" t="s">
        <v>2546</v>
      </c>
      <c r="T583">
        <v>0</v>
      </c>
      <c r="U583" t="s">
        <v>2117</v>
      </c>
      <c r="V583" t="s">
        <v>2695</v>
      </c>
      <c r="W583" t="s">
        <v>2117</v>
      </c>
      <c r="X583" t="s">
        <v>2695</v>
      </c>
      <c r="Y583" t="str">
        <f t="shared" si="9"/>
        <v>北京三快在线科技有限公司及其关联公司北京三快科技有限公司信息流</v>
      </c>
      <c r="Z583" t="e">
        <f>VLOOKUP(Y:Y,[1]Sheet1!N:N,1,0)</f>
        <v>#N/A</v>
      </c>
    </row>
    <row r="584" spans="1:26" hidden="1" x14ac:dyDescent="0.25">
      <c r="A584">
        <v>20230628</v>
      </c>
      <c r="B584">
        <v>44739349</v>
      </c>
      <c r="C584" t="s">
        <v>2746</v>
      </c>
      <c r="D584">
        <v>2118167</v>
      </c>
      <c r="E584" t="s">
        <v>2592</v>
      </c>
      <c r="F584" s="59">
        <v>3811.48</v>
      </c>
      <c r="G584">
        <v>0</v>
      </c>
      <c r="H584" t="s">
        <v>2538</v>
      </c>
      <c r="I584" t="s">
        <v>2539</v>
      </c>
      <c r="J584" t="s">
        <v>554</v>
      </c>
      <c r="K584" t="s">
        <v>2321</v>
      </c>
      <c r="L584" t="s">
        <v>2370</v>
      </c>
      <c r="M584" t="s">
        <v>2593</v>
      </c>
      <c r="N584" t="s">
        <v>2594</v>
      </c>
      <c r="O584" t="s">
        <v>2542</v>
      </c>
      <c r="P584" t="s">
        <v>2543</v>
      </c>
      <c r="Q584" t="s">
        <v>2544</v>
      </c>
      <c r="R584" t="s">
        <v>2595</v>
      </c>
      <c r="S584" t="s">
        <v>2546</v>
      </c>
      <c r="T584">
        <v>0</v>
      </c>
      <c r="U584" t="s">
        <v>2555</v>
      </c>
      <c r="V584" t="s">
        <v>2596</v>
      </c>
      <c r="W584" t="s">
        <v>2555</v>
      </c>
      <c r="X584" t="s">
        <v>2596</v>
      </c>
      <c r="Y584" t="str">
        <f t="shared" si="9"/>
        <v>薯一薯二文化传媒（上海）有限公司行吟信息科技(上海)有限公司信息流</v>
      </c>
      <c r="Z584" t="e">
        <f>VLOOKUP(Y:Y,[1]Sheet1!N:N,1,0)</f>
        <v>#N/A</v>
      </c>
    </row>
    <row r="585" spans="1:26" hidden="1" x14ac:dyDescent="0.25">
      <c r="A585">
        <v>20230628</v>
      </c>
      <c r="B585">
        <v>40548313</v>
      </c>
      <c r="C585" t="s">
        <v>2629</v>
      </c>
      <c r="D585">
        <v>2130054</v>
      </c>
      <c r="E585" t="s">
        <v>2558</v>
      </c>
      <c r="F585" s="59">
        <v>1815.69</v>
      </c>
      <c r="G585">
        <v>1470.16</v>
      </c>
      <c r="H585" t="s">
        <v>2559</v>
      </c>
      <c r="I585" t="s">
        <v>2560</v>
      </c>
      <c r="J585" t="s">
        <v>2350</v>
      </c>
      <c r="K585" t="s">
        <v>711</v>
      </c>
      <c r="L585" t="s">
        <v>2350</v>
      </c>
      <c r="M585" t="s">
        <v>2561</v>
      </c>
      <c r="N585" t="s">
        <v>2562</v>
      </c>
      <c r="O585" t="s">
        <v>2542</v>
      </c>
      <c r="P585" t="s">
        <v>2543</v>
      </c>
      <c r="Q585" t="s">
        <v>2544</v>
      </c>
      <c r="R585" t="s">
        <v>2563</v>
      </c>
      <c r="S585" t="s">
        <v>2546</v>
      </c>
      <c r="T585">
        <v>11032.638000000001</v>
      </c>
      <c r="U585" t="s">
        <v>1891</v>
      </c>
      <c r="V585" t="s">
        <v>2564</v>
      </c>
      <c r="W585" t="s">
        <v>1891</v>
      </c>
      <c r="X585" t="s">
        <v>2564</v>
      </c>
      <c r="Y585" t="str">
        <f t="shared" si="9"/>
        <v>深圳尚米网络技术有限公司深圳尚米网络技术有限公司CPC</v>
      </c>
      <c r="Z585" t="e">
        <f>VLOOKUP(Y:Y,[1]Sheet1!N:N,1,0)</f>
        <v>#N/A</v>
      </c>
    </row>
    <row r="586" spans="1:26" hidden="1" x14ac:dyDescent="0.25">
      <c r="A586">
        <v>20230628</v>
      </c>
      <c r="B586">
        <v>38794025</v>
      </c>
      <c r="C586" t="s">
        <v>2651</v>
      </c>
      <c r="D586">
        <v>2172261</v>
      </c>
      <c r="E586" t="s">
        <v>2628</v>
      </c>
      <c r="F586" s="59">
        <v>1473.68</v>
      </c>
      <c r="G586">
        <v>1124.95</v>
      </c>
      <c r="H586" t="s">
        <v>2538</v>
      </c>
      <c r="I586" t="s">
        <v>2551</v>
      </c>
      <c r="J586" t="s">
        <v>292</v>
      </c>
      <c r="K586" t="s">
        <v>2321</v>
      </c>
      <c r="L586" t="s">
        <v>574</v>
      </c>
      <c r="M586" t="s">
        <v>2611</v>
      </c>
      <c r="N586" t="s">
        <v>2612</v>
      </c>
      <c r="O586" t="s">
        <v>2542</v>
      </c>
      <c r="P586" t="s">
        <v>2543</v>
      </c>
      <c r="Q586" t="s">
        <v>2544</v>
      </c>
      <c r="R586" t="s">
        <v>2613</v>
      </c>
      <c r="S586" t="s">
        <v>2546</v>
      </c>
      <c r="T586">
        <v>0</v>
      </c>
      <c r="U586" t="s">
        <v>2614</v>
      </c>
      <c r="V586" t="s">
        <v>2615</v>
      </c>
      <c r="W586" t="s">
        <v>2614</v>
      </c>
      <c r="X586" t="s">
        <v>2615</v>
      </c>
      <c r="Y586" t="str">
        <f t="shared" si="9"/>
        <v>广州荔湾品唯信息服务有限公司广州唯品会电子商务有限公司信息流</v>
      </c>
      <c r="Z586" t="e">
        <f>VLOOKUP(Y:Y,[1]Sheet1!N:N,1,0)</f>
        <v>#N/A</v>
      </c>
    </row>
    <row r="587" spans="1:26" hidden="1" x14ac:dyDescent="0.25">
      <c r="A587">
        <v>20230628</v>
      </c>
      <c r="B587">
        <v>38794097</v>
      </c>
      <c r="C587" t="s">
        <v>2757</v>
      </c>
      <c r="D587">
        <v>2172261</v>
      </c>
      <c r="E587" t="s">
        <v>2628</v>
      </c>
      <c r="F587" s="59">
        <v>1400.38</v>
      </c>
      <c r="G587">
        <v>1068.99</v>
      </c>
      <c r="H587" t="s">
        <v>2538</v>
      </c>
      <c r="I587" t="s">
        <v>2551</v>
      </c>
      <c r="J587" t="s">
        <v>292</v>
      </c>
      <c r="K587" t="s">
        <v>2321</v>
      </c>
      <c r="L587" t="s">
        <v>574</v>
      </c>
      <c r="M587" t="s">
        <v>2611</v>
      </c>
      <c r="N587" t="s">
        <v>2612</v>
      </c>
      <c r="O587" t="s">
        <v>2542</v>
      </c>
      <c r="P587" t="s">
        <v>2543</v>
      </c>
      <c r="Q587" t="s">
        <v>2544</v>
      </c>
      <c r="R587" t="s">
        <v>2613</v>
      </c>
      <c r="S587" t="s">
        <v>2546</v>
      </c>
      <c r="T587">
        <v>0</v>
      </c>
      <c r="U587" t="s">
        <v>2614</v>
      </c>
      <c r="V587" t="s">
        <v>2615</v>
      </c>
      <c r="W587" t="s">
        <v>2614</v>
      </c>
      <c r="X587" t="s">
        <v>2615</v>
      </c>
      <c r="Y587" t="str">
        <f t="shared" si="9"/>
        <v>广州荔湾品唯信息服务有限公司广州唯品会电子商务有限公司信息流</v>
      </c>
      <c r="Z587" t="e">
        <f>VLOOKUP(Y:Y,[1]Sheet1!N:N,1,0)</f>
        <v>#N/A</v>
      </c>
    </row>
    <row r="588" spans="1:26" hidden="1" x14ac:dyDescent="0.25">
      <c r="A588">
        <v>20230628</v>
      </c>
      <c r="B588">
        <v>40548287</v>
      </c>
      <c r="C588" t="s">
        <v>2616</v>
      </c>
      <c r="D588">
        <v>2130054</v>
      </c>
      <c r="E588" t="s">
        <v>2558</v>
      </c>
      <c r="F588" s="59">
        <v>978.34</v>
      </c>
      <c r="G588">
        <v>792.13</v>
      </c>
      <c r="H588" t="s">
        <v>2559</v>
      </c>
      <c r="I588" t="s">
        <v>2560</v>
      </c>
      <c r="J588" t="s">
        <v>2350</v>
      </c>
      <c r="K588" t="s">
        <v>711</v>
      </c>
      <c r="L588" t="s">
        <v>2350</v>
      </c>
      <c r="M588" t="s">
        <v>2561</v>
      </c>
      <c r="N588" t="s">
        <v>2562</v>
      </c>
      <c r="O588" t="s">
        <v>2542</v>
      </c>
      <c r="P588" t="s">
        <v>2543</v>
      </c>
      <c r="Q588" t="s">
        <v>2544</v>
      </c>
      <c r="R588" t="s">
        <v>2563</v>
      </c>
      <c r="S588" t="s">
        <v>2546</v>
      </c>
      <c r="T588">
        <v>2649.3919999999998</v>
      </c>
      <c r="U588" t="s">
        <v>1891</v>
      </c>
      <c r="V588" t="s">
        <v>2564</v>
      </c>
      <c r="W588" t="s">
        <v>1891</v>
      </c>
      <c r="X588" t="s">
        <v>2564</v>
      </c>
      <c r="Y588" t="str">
        <f t="shared" si="9"/>
        <v>深圳尚米网络技术有限公司深圳尚米网络技术有限公司CPC</v>
      </c>
      <c r="Z588" t="e">
        <f>VLOOKUP(Y:Y,[1]Sheet1!N:N,1,0)</f>
        <v>#N/A</v>
      </c>
    </row>
    <row r="589" spans="1:26" hidden="1" x14ac:dyDescent="0.25">
      <c r="A589">
        <v>20230628</v>
      </c>
      <c r="B589">
        <v>42327274</v>
      </c>
      <c r="C589" t="s">
        <v>2791</v>
      </c>
      <c r="D589">
        <v>2172261</v>
      </c>
      <c r="E589" t="s">
        <v>2628</v>
      </c>
      <c r="F589" s="59">
        <v>70.84</v>
      </c>
      <c r="G589">
        <v>54.08</v>
      </c>
      <c r="H589" t="s">
        <v>2538</v>
      </c>
      <c r="I589" t="s">
        <v>2551</v>
      </c>
      <c r="J589" t="s">
        <v>292</v>
      </c>
      <c r="K589" t="s">
        <v>2321</v>
      </c>
      <c r="L589" t="s">
        <v>574</v>
      </c>
      <c r="M589" t="s">
        <v>2611</v>
      </c>
      <c r="N589" t="s">
        <v>2612</v>
      </c>
      <c r="O589" t="s">
        <v>2542</v>
      </c>
      <c r="P589" t="s">
        <v>2543</v>
      </c>
      <c r="Q589" t="s">
        <v>2544</v>
      </c>
      <c r="R589" t="s">
        <v>2613</v>
      </c>
      <c r="S589" t="s">
        <v>2546</v>
      </c>
      <c r="T589">
        <v>0</v>
      </c>
      <c r="U589" t="s">
        <v>2614</v>
      </c>
      <c r="V589" t="s">
        <v>2615</v>
      </c>
      <c r="W589" t="s">
        <v>2614</v>
      </c>
      <c r="X589" t="s">
        <v>2615</v>
      </c>
      <c r="Y589" t="str">
        <f t="shared" si="9"/>
        <v>广州荔湾品唯信息服务有限公司广州唯品会电子商务有限公司信息流</v>
      </c>
      <c r="Z589" t="e">
        <f>VLOOKUP(Y:Y,[1]Sheet1!N:N,1,0)</f>
        <v>#N/A</v>
      </c>
    </row>
    <row r="590" spans="1:26" hidden="1" x14ac:dyDescent="0.25">
      <c r="A590">
        <v>20230628</v>
      </c>
      <c r="B590">
        <v>48413544</v>
      </c>
      <c r="C590" t="s">
        <v>2736</v>
      </c>
      <c r="D590">
        <v>2118167</v>
      </c>
      <c r="E590" t="s">
        <v>2592</v>
      </c>
      <c r="F590" s="59">
        <v>103.76</v>
      </c>
      <c r="G590">
        <v>0</v>
      </c>
      <c r="H590" t="s">
        <v>2538</v>
      </c>
      <c r="I590" t="s">
        <v>2539</v>
      </c>
      <c r="J590" t="s">
        <v>554</v>
      </c>
      <c r="K590" t="s">
        <v>2321</v>
      </c>
      <c r="L590" t="s">
        <v>2370</v>
      </c>
      <c r="M590" t="s">
        <v>2593</v>
      </c>
      <c r="N590" t="s">
        <v>2594</v>
      </c>
      <c r="O590" t="s">
        <v>2542</v>
      </c>
      <c r="P590" t="s">
        <v>2543</v>
      </c>
      <c r="Q590" t="s">
        <v>2544</v>
      </c>
      <c r="R590" t="s">
        <v>2595</v>
      </c>
      <c r="S590" t="s">
        <v>2546</v>
      </c>
      <c r="T590">
        <v>0</v>
      </c>
      <c r="U590" t="s">
        <v>2555</v>
      </c>
      <c r="V590" t="s">
        <v>2596</v>
      </c>
      <c r="W590" t="s">
        <v>2555</v>
      </c>
      <c r="X590" t="s">
        <v>2596</v>
      </c>
      <c r="Y590" t="str">
        <f t="shared" si="9"/>
        <v>薯一薯二文化传媒（上海）有限公司行吟信息科技(上海)有限公司信息流</v>
      </c>
      <c r="Z590" t="e">
        <f>VLOOKUP(Y:Y,[1]Sheet1!N:N,1,0)</f>
        <v>#N/A</v>
      </c>
    </row>
    <row r="591" spans="1:26" hidden="1" x14ac:dyDescent="0.25">
      <c r="A591">
        <v>20230628</v>
      </c>
      <c r="B591">
        <v>33076487</v>
      </c>
      <c r="C591" t="s">
        <v>2657</v>
      </c>
      <c r="D591">
        <v>1856876</v>
      </c>
      <c r="E591" t="s">
        <v>2658</v>
      </c>
      <c r="F591" s="59">
        <v>3175.69</v>
      </c>
      <c r="G591">
        <v>3175.69</v>
      </c>
      <c r="H591" t="s">
        <v>2559</v>
      </c>
      <c r="I591" t="s">
        <v>2560</v>
      </c>
      <c r="J591" t="s">
        <v>2383</v>
      </c>
      <c r="K591" t="s">
        <v>711</v>
      </c>
      <c r="L591" t="s">
        <v>2383</v>
      </c>
      <c r="M591" t="s">
        <v>2659</v>
      </c>
      <c r="N591" t="s">
        <v>2660</v>
      </c>
      <c r="O591" t="s">
        <v>2542</v>
      </c>
      <c r="P591" t="s">
        <v>2543</v>
      </c>
      <c r="Q591" t="s">
        <v>2544</v>
      </c>
      <c r="R591" t="s">
        <v>2661</v>
      </c>
      <c r="S591" t="s">
        <v>2546</v>
      </c>
      <c r="T591">
        <v>37323.660000000003</v>
      </c>
      <c r="U591" t="s">
        <v>1891</v>
      </c>
      <c r="V591" t="s">
        <v>2662</v>
      </c>
      <c r="W591" t="s">
        <v>1891</v>
      </c>
      <c r="X591" t="s">
        <v>2602</v>
      </c>
      <c r="Y591" t="str">
        <f t="shared" si="9"/>
        <v>上海娱公竞宇网络有限公司上海娱公竞宇网络有限公司CPC</v>
      </c>
      <c r="Z591" t="e">
        <f>VLOOKUP(Y:Y,[1]Sheet1!N:N,1,0)</f>
        <v>#N/A</v>
      </c>
    </row>
    <row r="592" spans="1:26" hidden="1" x14ac:dyDescent="0.25">
      <c r="A592">
        <v>20230628</v>
      </c>
      <c r="B592">
        <v>40548239</v>
      </c>
      <c r="C592" t="s">
        <v>2777</v>
      </c>
      <c r="D592">
        <v>2130054</v>
      </c>
      <c r="E592" t="s">
        <v>2558</v>
      </c>
      <c r="F592" s="59">
        <v>2181.66</v>
      </c>
      <c r="G592">
        <v>1766.49</v>
      </c>
      <c r="H592" t="s">
        <v>2559</v>
      </c>
      <c r="I592" t="s">
        <v>2560</v>
      </c>
      <c r="J592" t="s">
        <v>2350</v>
      </c>
      <c r="K592" t="s">
        <v>711</v>
      </c>
      <c r="L592" t="s">
        <v>2350</v>
      </c>
      <c r="M592" t="s">
        <v>2561</v>
      </c>
      <c r="N592" t="s">
        <v>2562</v>
      </c>
      <c r="O592" t="s">
        <v>2542</v>
      </c>
      <c r="P592" t="s">
        <v>2543</v>
      </c>
      <c r="Q592" t="s">
        <v>2544</v>
      </c>
      <c r="R592" t="s">
        <v>2563</v>
      </c>
      <c r="S592" t="s">
        <v>2546</v>
      </c>
      <c r="T592">
        <v>8984.8880000000008</v>
      </c>
      <c r="U592" t="s">
        <v>1891</v>
      </c>
      <c r="V592" t="s">
        <v>2564</v>
      </c>
      <c r="W592" t="s">
        <v>1891</v>
      </c>
      <c r="X592" t="s">
        <v>2564</v>
      </c>
      <c r="Y592" t="str">
        <f t="shared" si="9"/>
        <v>深圳尚米网络技术有限公司深圳尚米网络技术有限公司CPC</v>
      </c>
      <c r="Z592" t="e">
        <f>VLOOKUP(Y:Y,[1]Sheet1!N:N,1,0)</f>
        <v>#N/A</v>
      </c>
    </row>
    <row r="593" spans="1:26" hidden="1" x14ac:dyDescent="0.25">
      <c r="A593">
        <v>20230628</v>
      </c>
      <c r="B593">
        <v>45323155</v>
      </c>
      <c r="C593" t="s">
        <v>2759</v>
      </c>
      <c r="D593">
        <v>2172261</v>
      </c>
      <c r="E593" t="s">
        <v>2628</v>
      </c>
      <c r="F593" s="59">
        <v>59.25</v>
      </c>
      <c r="G593">
        <v>45.23</v>
      </c>
      <c r="H593" t="s">
        <v>2538</v>
      </c>
      <c r="I593" t="s">
        <v>2551</v>
      </c>
      <c r="J593" t="s">
        <v>292</v>
      </c>
      <c r="K593" t="s">
        <v>2321</v>
      </c>
      <c r="L593" t="s">
        <v>574</v>
      </c>
      <c r="M593" t="s">
        <v>2611</v>
      </c>
      <c r="N593" t="s">
        <v>2612</v>
      </c>
      <c r="O593" t="s">
        <v>2542</v>
      </c>
      <c r="P593" t="s">
        <v>2543</v>
      </c>
      <c r="Q593" t="s">
        <v>2544</v>
      </c>
      <c r="R593" t="s">
        <v>2613</v>
      </c>
      <c r="S593" t="s">
        <v>2546</v>
      </c>
      <c r="T593">
        <v>0</v>
      </c>
      <c r="U593" t="s">
        <v>2614</v>
      </c>
      <c r="V593" t="s">
        <v>2615</v>
      </c>
      <c r="W593" t="s">
        <v>2614</v>
      </c>
      <c r="X593" t="s">
        <v>2615</v>
      </c>
      <c r="Y593" t="str">
        <f t="shared" si="9"/>
        <v>广州荔湾品唯信息服务有限公司广州唯品会电子商务有限公司信息流</v>
      </c>
      <c r="Z593" t="e">
        <f>VLOOKUP(Y:Y,[1]Sheet1!N:N,1,0)</f>
        <v>#N/A</v>
      </c>
    </row>
    <row r="594" spans="1:26" hidden="1" x14ac:dyDescent="0.25">
      <c r="A594">
        <v>20230628</v>
      </c>
      <c r="B594">
        <v>38794071</v>
      </c>
      <c r="C594" t="s">
        <v>2778</v>
      </c>
      <c r="D594">
        <v>2172261</v>
      </c>
      <c r="E594" t="s">
        <v>2628</v>
      </c>
      <c r="F594" s="59">
        <v>57520.28</v>
      </c>
      <c r="G594">
        <v>43908.61</v>
      </c>
      <c r="H594" t="s">
        <v>2538</v>
      </c>
      <c r="I594" t="s">
        <v>2551</v>
      </c>
      <c r="J594" t="s">
        <v>292</v>
      </c>
      <c r="K594" t="s">
        <v>2321</v>
      </c>
      <c r="L594" t="s">
        <v>574</v>
      </c>
      <c r="M594" t="s">
        <v>2611</v>
      </c>
      <c r="N594" t="s">
        <v>2612</v>
      </c>
      <c r="O594" t="s">
        <v>2542</v>
      </c>
      <c r="P594" t="s">
        <v>2543</v>
      </c>
      <c r="Q594" t="s">
        <v>2544</v>
      </c>
      <c r="R594" t="s">
        <v>2613</v>
      </c>
      <c r="S594" t="s">
        <v>2546</v>
      </c>
      <c r="T594">
        <v>0</v>
      </c>
      <c r="U594" t="s">
        <v>2614</v>
      </c>
      <c r="V594" t="s">
        <v>2615</v>
      </c>
      <c r="W594" t="s">
        <v>2614</v>
      </c>
      <c r="X594" t="s">
        <v>2615</v>
      </c>
      <c r="Y594" t="str">
        <f t="shared" si="9"/>
        <v>广州荔湾品唯信息服务有限公司广州唯品会电子商务有限公司信息流</v>
      </c>
      <c r="Z594" t="e">
        <f>VLOOKUP(Y:Y,[1]Sheet1!N:N,1,0)</f>
        <v>#N/A</v>
      </c>
    </row>
    <row r="595" spans="1:26" hidden="1" x14ac:dyDescent="0.25">
      <c r="A595">
        <v>20230628</v>
      </c>
      <c r="B595">
        <v>46610852</v>
      </c>
      <c r="C595" t="s">
        <v>2713</v>
      </c>
      <c r="D595">
        <v>2117410</v>
      </c>
      <c r="E595" t="s">
        <v>2587</v>
      </c>
      <c r="F595" s="59">
        <v>230.98</v>
      </c>
      <c r="G595">
        <v>0</v>
      </c>
      <c r="H595" t="s">
        <v>2538</v>
      </c>
      <c r="I595" t="s">
        <v>2551</v>
      </c>
      <c r="J595" t="s">
        <v>2353</v>
      </c>
      <c r="K595" t="s">
        <v>2321</v>
      </c>
      <c r="L595" t="s">
        <v>326</v>
      </c>
      <c r="M595" t="s">
        <v>2588</v>
      </c>
      <c r="N595" t="s">
        <v>2589</v>
      </c>
      <c r="O595" t="s">
        <v>2542</v>
      </c>
      <c r="P595" t="s">
        <v>2543</v>
      </c>
      <c r="Q595" t="s">
        <v>2544</v>
      </c>
      <c r="R595" t="s">
        <v>2570</v>
      </c>
      <c r="S595" t="s">
        <v>2546</v>
      </c>
      <c r="T595">
        <v>0</v>
      </c>
      <c r="U595" t="s">
        <v>2571</v>
      </c>
      <c r="V595" t="s">
        <v>2572</v>
      </c>
      <c r="W595" t="s">
        <v>1891</v>
      </c>
      <c r="X595" t="s">
        <v>2564</v>
      </c>
      <c r="Y595" t="str">
        <f t="shared" si="9"/>
        <v>网易有道信息技术（北京）有限公司网易(杭州)网络有限公司信息流</v>
      </c>
      <c r="Z595" t="e">
        <f>VLOOKUP(Y:Y,[1]Sheet1!N:N,1,0)</f>
        <v>#N/A</v>
      </c>
    </row>
    <row r="596" spans="1:26" hidden="1" x14ac:dyDescent="0.25">
      <c r="A596">
        <v>20230628</v>
      </c>
      <c r="B596">
        <v>46808299</v>
      </c>
      <c r="C596" t="s">
        <v>2567</v>
      </c>
      <c r="D596">
        <v>2159765</v>
      </c>
      <c r="E596" t="s">
        <v>2568</v>
      </c>
      <c r="F596" s="59">
        <v>159.35</v>
      </c>
      <c r="G596">
        <v>121.64</v>
      </c>
      <c r="H596" t="s">
        <v>2538</v>
      </c>
      <c r="I596" t="s">
        <v>2551</v>
      </c>
      <c r="J596" t="s">
        <v>2375</v>
      </c>
      <c r="K596" t="s">
        <v>2321</v>
      </c>
      <c r="L596" t="s">
        <v>2277</v>
      </c>
      <c r="M596" t="s">
        <v>2569</v>
      </c>
      <c r="O596" t="s">
        <v>2542</v>
      </c>
      <c r="P596" t="s">
        <v>2543</v>
      </c>
      <c r="Q596" t="s">
        <v>2544</v>
      </c>
      <c r="R596" t="s">
        <v>2570</v>
      </c>
      <c r="S596" t="s">
        <v>2546</v>
      </c>
      <c r="T596">
        <v>0</v>
      </c>
      <c r="U596" t="s">
        <v>2571</v>
      </c>
      <c r="V596" t="s">
        <v>2572</v>
      </c>
      <c r="W596" t="s">
        <v>2571</v>
      </c>
      <c r="X596" t="s">
        <v>2572</v>
      </c>
      <c r="Y596" t="str">
        <f t="shared" si="9"/>
        <v>酷得少年（天津）文化传播有限公司-1北京酷得少年科技有限公司信息流</v>
      </c>
      <c r="Z596" t="e">
        <f>VLOOKUP(Y:Y,[1]Sheet1!N:N,1,0)</f>
        <v>#N/A</v>
      </c>
    </row>
    <row r="597" spans="1:26" hidden="1" x14ac:dyDescent="0.25">
      <c r="A597">
        <v>20230628</v>
      </c>
      <c r="B597">
        <v>47184419</v>
      </c>
      <c r="C597" t="s">
        <v>2740</v>
      </c>
      <c r="D597">
        <v>2176807</v>
      </c>
      <c r="E597" t="s">
        <v>2691</v>
      </c>
      <c r="F597" s="59">
        <v>0.12</v>
      </c>
      <c r="G597">
        <v>0.09</v>
      </c>
      <c r="H597" t="s">
        <v>2538</v>
      </c>
      <c r="I597" t="s">
        <v>2551</v>
      </c>
      <c r="J597" t="s">
        <v>2339</v>
      </c>
      <c r="K597" t="s">
        <v>2321</v>
      </c>
      <c r="L597" t="s">
        <v>2338</v>
      </c>
      <c r="M597" t="s">
        <v>2692</v>
      </c>
      <c r="N597" t="s">
        <v>2693</v>
      </c>
      <c r="O597" t="s">
        <v>2542</v>
      </c>
      <c r="P597" t="s">
        <v>2543</v>
      </c>
      <c r="Q597" t="s">
        <v>2544</v>
      </c>
      <c r="R597" t="s">
        <v>2694</v>
      </c>
      <c r="S597" t="s">
        <v>2546</v>
      </c>
      <c r="T597">
        <v>0</v>
      </c>
      <c r="U597" t="s">
        <v>2117</v>
      </c>
      <c r="V597" t="s">
        <v>2695</v>
      </c>
      <c r="W597" t="s">
        <v>2117</v>
      </c>
      <c r="X597" t="s">
        <v>2695</v>
      </c>
      <c r="Y597" t="str">
        <f t="shared" si="9"/>
        <v>北京三快在线科技有限公司及其关联公司北京三快科技有限公司信息流</v>
      </c>
      <c r="Z597" t="e">
        <f>VLOOKUP(Y:Y,[1]Sheet1!N:N,1,0)</f>
        <v>#N/A</v>
      </c>
    </row>
    <row r="598" spans="1:26" hidden="1" x14ac:dyDescent="0.25">
      <c r="A598">
        <v>20230628</v>
      </c>
      <c r="B598">
        <v>47327867</v>
      </c>
      <c r="C598" t="s">
        <v>2682</v>
      </c>
      <c r="D598">
        <v>2185183</v>
      </c>
      <c r="E598" t="s">
        <v>2574</v>
      </c>
      <c r="F598" s="59">
        <v>450.59</v>
      </c>
      <c r="G598">
        <v>341.36</v>
      </c>
      <c r="H598" t="s">
        <v>2538</v>
      </c>
      <c r="I598" t="s">
        <v>2539</v>
      </c>
      <c r="J598" t="s">
        <v>2575</v>
      </c>
      <c r="K598" t="s">
        <v>2321</v>
      </c>
      <c r="L598" t="s">
        <v>2344</v>
      </c>
      <c r="M598" t="s">
        <v>2576</v>
      </c>
      <c r="O598" t="s">
        <v>2542</v>
      </c>
      <c r="P598" t="s">
        <v>2543</v>
      </c>
      <c r="Q598" t="s">
        <v>2544</v>
      </c>
      <c r="R598" t="s">
        <v>2577</v>
      </c>
      <c r="S598" t="s">
        <v>2546</v>
      </c>
      <c r="T598">
        <v>0</v>
      </c>
      <c r="U598" t="s">
        <v>838</v>
      </c>
      <c r="V598" t="s">
        <v>2578</v>
      </c>
      <c r="W598" t="s">
        <v>838</v>
      </c>
      <c r="X598" t="s">
        <v>2578</v>
      </c>
      <c r="Y598" t="str">
        <f t="shared" si="9"/>
        <v>北京微财科技有限公司-数媒重庆市黑卡小额贷款有限公司信息流</v>
      </c>
      <c r="Z598" t="e">
        <f>VLOOKUP(Y:Y,[1]Sheet1!N:N,1,0)</f>
        <v>#N/A</v>
      </c>
    </row>
    <row r="599" spans="1:26" hidden="1" x14ac:dyDescent="0.25">
      <c r="A599">
        <v>20230628</v>
      </c>
      <c r="B599">
        <v>47328039</v>
      </c>
      <c r="C599" t="s">
        <v>2573</v>
      </c>
      <c r="D599">
        <v>2185183</v>
      </c>
      <c r="E599" t="s">
        <v>2574</v>
      </c>
      <c r="F599" s="59">
        <v>160.02000000000001</v>
      </c>
      <c r="G599">
        <v>121.23</v>
      </c>
      <c r="H599" t="s">
        <v>2538</v>
      </c>
      <c r="I599" t="s">
        <v>2551</v>
      </c>
      <c r="J599" t="s">
        <v>2575</v>
      </c>
      <c r="K599" t="s">
        <v>2321</v>
      </c>
      <c r="L599" t="s">
        <v>2344</v>
      </c>
      <c r="M599" t="s">
        <v>2576</v>
      </c>
      <c r="O599" t="s">
        <v>2542</v>
      </c>
      <c r="P599" t="s">
        <v>2543</v>
      </c>
      <c r="Q599" t="s">
        <v>2544</v>
      </c>
      <c r="R599" t="s">
        <v>2577</v>
      </c>
      <c r="S599" t="s">
        <v>2546</v>
      </c>
      <c r="T599">
        <v>0</v>
      </c>
      <c r="U599" t="s">
        <v>838</v>
      </c>
      <c r="V599" t="s">
        <v>2578</v>
      </c>
      <c r="W599" t="s">
        <v>838</v>
      </c>
      <c r="X599" t="s">
        <v>2578</v>
      </c>
      <c r="Y599" t="str">
        <f t="shared" si="9"/>
        <v>北京微财科技有限公司-数媒重庆市黑卡小额贷款有限公司信息流</v>
      </c>
      <c r="Z599" t="e">
        <f>VLOOKUP(Y:Y,[1]Sheet1!N:N,1,0)</f>
        <v>#N/A</v>
      </c>
    </row>
    <row r="600" spans="1:26" hidden="1" x14ac:dyDescent="0.25">
      <c r="A600">
        <v>20230628</v>
      </c>
      <c r="B600">
        <v>27753547</v>
      </c>
      <c r="C600" t="s">
        <v>2674</v>
      </c>
      <c r="D600">
        <v>2172257</v>
      </c>
      <c r="E600" t="s">
        <v>2610</v>
      </c>
      <c r="F600" s="59">
        <v>1089.6099999999999</v>
      </c>
      <c r="G600">
        <v>864.71</v>
      </c>
      <c r="H600" t="s">
        <v>2559</v>
      </c>
      <c r="I600" t="s">
        <v>2560</v>
      </c>
      <c r="J600" t="s">
        <v>292</v>
      </c>
      <c r="K600" t="s">
        <v>711</v>
      </c>
      <c r="L600" t="s">
        <v>574</v>
      </c>
      <c r="M600" t="s">
        <v>2611</v>
      </c>
      <c r="N600" t="s">
        <v>2612</v>
      </c>
      <c r="O600" t="s">
        <v>2542</v>
      </c>
      <c r="P600" t="s">
        <v>2543</v>
      </c>
      <c r="Q600" t="s">
        <v>2544</v>
      </c>
      <c r="R600" t="s">
        <v>2613</v>
      </c>
      <c r="S600" t="s">
        <v>2546</v>
      </c>
      <c r="T600">
        <v>73315.426000000007</v>
      </c>
      <c r="U600" t="s">
        <v>2614</v>
      </c>
      <c r="V600" t="s">
        <v>2615</v>
      </c>
      <c r="W600" t="s">
        <v>2614</v>
      </c>
      <c r="X600" t="s">
        <v>2615</v>
      </c>
      <c r="Y600" t="str">
        <f t="shared" si="9"/>
        <v>广州荔湾品唯信息服务有限公司广州唯品会电子商务有限公司CPC</v>
      </c>
      <c r="Z600" t="e">
        <f>VLOOKUP(Y:Y,[1]Sheet1!N:N,1,0)</f>
        <v>#N/A</v>
      </c>
    </row>
    <row r="601" spans="1:26" hidden="1" x14ac:dyDescent="0.25">
      <c r="A601">
        <v>20230628</v>
      </c>
      <c r="B601">
        <v>44739349</v>
      </c>
      <c r="C601" t="s">
        <v>2746</v>
      </c>
      <c r="D601">
        <v>2118167</v>
      </c>
      <c r="E601" t="s">
        <v>2592</v>
      </c>
      <c r="F601" s="59">
        <v>21.74</v>
      </c>
      <c r="G601">
        <v>0</v>
      </c>
      <c r="H601" t="s">
        <v>2538</v>
      </c>
      <c r="I601" t="s">
        <v>2551</v>
      </c>
      <c r="J601" t="s">
        <v>554</v>
      </c>
      <c r="K601" t="s">
        <v>2321</v>
      </c>
      <c r="L601" t="s">
        <v>2370</v>
      </c>
      <c r="M601" t="s">
        <v>2593</v>
      </c>
      <c r="N601" t="s">
        <v>2594</v>
      </c>
      <c r="O601" t="s">
        <v>2542</v>
      </c>
      <c r="P601" t="s">
        <v>2543</v>
      </c>
      <c r="Q601" t="s">
        <v>2544</v>
      </c>
      <c r="R601" t="s">
        <v>2595</v>
      </c>
      <c r="S601" t="s">
        <v>2546</v>
      </c>
      <c r="T601">
        <v>0</v>
      </c>
      <c r="U601" t="s">
        <v>2555</v>
      </c>
      <c r="V601" t="s">
        <v>2596</v>
      </c>
      <c r="W601" t="s">
        <v>2555</v>
      </c>
      <c r="X601" t="s">
        <v>2596</v>
      </c>
      <c r="Y601" t="str">
        <f t="shared" si="9"/>
        <v>薯一薯二文化传媒（上海）有限公司行吟信息科技(上海)有限公司信息流</v>
      </c>
      <c r="Z601" t="e">
        <f>VLOOKUP(Y:Y,[1]Sheet1!N:N,1,0)</f>
        <v>#N/A</v>
      </c>
    </row>
    <row r="602" spans="1:26" x14ac:dyDescent="0.25">
      <c r="A602">
        <v>20230628</v>
      </c>
      <c r="B602">
        <v>45336925</v>
      </c>
      <c r="C602" t="s">
        <v>2717</v>
      </c>
      <c r="D602">
        <v>2054669</v>
      </c>
      <c r="E602" t="s">
        <v>2622</v>
      </c>
      <c r="F602" s="59">
        <v>2209.86</v>
      </c>
      <c r="G602">
        <v>1636.93</v>
      </c>
      <c r="H602" t="s">
        <v>2538</v>
      </c>
      <c r="I602" t="s">
        <v>2539</v>
      </c>
      <c r="J602" t="s">
        <v>2352</v>
      </c>
      <c r="K602" t="s">
        <v>2321</v>
      </c>
      <c r="L602" t="s">
        <v>2351</v>
      </c>
      <c r="M602" t="s">
        <v>2623</v>
      </c>
      <c r="N602" t="s">
        <v>2624</v>
      </c>
      <c r="O602" t="s">
        <v>2542</v>
      </c>
      <c r="P602" t="s">
        <v>2543</v>
      </c>
      <c r="Q602" t="s">
        <v>2544</v>
      </c>
      <c r="R602" t="s">
        <v>2625</v>
      </c>
      <c r="S602" t="s">
        <v>2546</v>
      </c>
      <c r="T602">
        <v>0</v>
      </c>
      <c r="U602" t="s">
        <v>838</v>
      </c>
      <c r="V602" t="s">
        <v>2548</v>
      </c>
      <c r="W602" t="s">
        <v>838</v>
      </c>
      <c r="X602" t="s">
        <v>2548</v>
      </c>
      <c r="Y602" t="str">
        <f t="shared" si="9"/>
        <v>深圳市小赢普惠科技有限责任公司深圳市赢众通金融信息服务有限责任公司信息流</v>
      </c>
      <c r="Z602" t="e">
        <f>VLOOKUP(Y:Y,[1]Sheet1!N:N,1,0)</f>
        <v>#N/A</v>
      </c>
    </row>
    <row r="603" spans="1:26" hidden="1" x14ac:dyDescent="0.25">
      <c r="A603">
        <v>20230628</v>
      </c>
      <c r="B603">
        <v>48413688</v>
      </c>
      <c r="C603" t="s">
        <v>2760</v>
      </c>
      <c r="D603">
        <v>2118167</v>
      </c>
      <c r="E603" t="s">
        <v>2592</v>
      </c>
      <c r="F603" s="59">
        <v>24.91</v>
      </c>
      <c r="G603">
        <v>0</v>
      </c>
      <c r="H603" t="s">
        <v>2538</v>
      </c>
      <c r="I603" t="s">
        <v>2539</v>
      </c>
      <c r="J603" t="s">
        <v>554</v>
      </c>
      <c r="K603" t="s">
        <v>2321</v>
      </c>
      <c r="L603" t="s">
        <v>2370</v>
      </c>
      <c r="M603" t="s">
        <v>2593</v>
      </c>
      <c r="N603" t="s">
        <v>2594</v>
      </c>
      <c r="O603" t="s">
        <v>2542</v>
      </c>
      <c r="P603" t="s">
        <v>2543</v>
      </c>
      <c r="Q603" t="s">
        <v>2544</v>
      </c>
      <c r="R603" t="s">
        <v>2595</v>
      </c>
      <c r="S603" t="s">
        <v>2546</v>
      </c>
      <c r="T603">
        <v>0</v>
      </c>
      <c r="U603" t="s">
        <v>2555</v>
      </c>
      <c r="V603" t="s">
        <v>2596</v>
      </c>
      <c r="W603" t="s">
        <v>2555</v>
      </c>
      <c r="X603" t="s">
        <v>2596</v>
      </c>
      <c r="Y603" t="str">
        <f t="shared" si="9"/>
        <v>薯一薯二文化传媒（上海）有限公司行吟信息科技(上海)有限公司信息流</v>
      </c>
      <c r="Z603" t="e">
        <f>VLOOKUP(Y:Y,[1]Sheet1!N:N,1,0)</f>
        <v>#N/A</v>
      </c>
    </row>
    <row r="604" spans="1:26" hidden="1" x14ac:dyDescent="0.25">
      <c r="A604">
        <v>20230628</v>
      </c>
      <c r="B604">
        <v>48447541</v>
      </c>
      <c r="C604" t="s">
        <v>2733</v>
      </c>
      <c r="D604">
        <v>2199431</v>
      </c>
      <c r="E604" t="s">
        <v>2640</v>
      </c>
      <c r="F604" s="59">
        <v>2130.52</v>
      </c>
      <c r="G604">
        <v>1613.94</v>
      </c>
      <c r="H604" t="s">
        <v>2559</v>
      </c>
      <c r="I604" t="s">
        <v>2560</v>
      </c>
      <c r="J604" t="s">
        <v>392</v>
      </c>
      <c r="K604" t="s">
        <v>711</v>
      </c>
      <c r="L604" t="s">
        <v>392</v>
      </c>
      <c r="M604" t="s">
        <v>2641</v>
      </c>
      <c r="N604" t="s">
        <v>2642</v>
      </c>
      <c r="O604" t="s">
        <v>2542</v>
      </c>
      <c r="P604" t="s">
        <v>2543</v>
      </c>
      <c r="Q604" t="s">
        <v>2544</v>
      </c>
      <c r="R604" t="s">
        <v>2643</v>
      </c>
      <c r="S604" t="s">
        <v>2546</v>
      </c>
      <c r="T604">
        <v>78957.308000000005</v>
      </c>
      <c r="U604" t="s">
        <v>838</v>
      </c>
      <c r="V604" t="s">
        <v>2644</v>
      </c>
      <c r="W604" t="s">
        <v>838</v>
      </c>
      <c r="X604" t="s">
        <v>2548</v>
      </c>
      <c r="Y604" t="str">
        <f t="shared" si="9"/>
        <v>福州三六零网络小额贷款有限公司福州三六零网络小额贷款有限公司CPC</v>
      </c>
      <c r="Z604" t="e">
        <f>VLOOKUP(Y:Y,[1]Sheet1!N:N,1,0)</f>
        <v>#N/A</v>
      </c>
    </row>
    <row r="605" spans="1:26" hidden="1" x14ac:dyDescent="0.25">
      <c r="A605">
        <v>20230628</v>
      </c>
      <c r="B605">
        <v>41250572</v>
      </c>
      <c r="C605" t="s">
        <v>2703</v>
      </c>
      <c r="D605">
        <v>2130054</v>
      </c>
      <c r="E605" t="s">
        <v>2558</v>
      </c>
      <c r="F605" s="59">
        <v>2476.75</v>
      </c>
      <c r="G605">
        <v>2005.43</v>
      </c>
      <c r="H605" t="s">
        <v>2559</v>
      </c>
      <c r="I605" t="s">
        <v>2560</v>
      </c>
      <c r="J605" t="s">
        <v>2350</v>
      </c>
      <c r="K605" t="s">
        <v>711</v>
      </c>
      <c r="L605" t="s">
        <v>2350</v>
      </c>
      <c r="M605" t="s">
        <v>2561</v>
      </c>
      <c r="N605" t="s">
        <v>2562</v>
      </c>
      <c r="O605" t="s">
        <v>2542</v>
      </c>
      <c r="P605" t="s">
        <v>2543</v>
      </c>
      <c r="Q605" t="s">
        <v>2544</v>
      </c>
      <c r="R605" t="s">
        <v>2563</v>
      </c>
      <c r="S605" t="s">
        <v>2546</v>
      </c>
      <c r="T605">
        <v>7279.3029999999999</v>
      </c>
      <c r="U605" t="s">
        <v>1891</v>
      </c>
      <c r="V605" t="s">
        <v>2564</v>
      </c>
      <c r="W605" t="s">
        <v>1891</v>
      </c>
      <c r="X605" t="s">
        <v>2564</v>
      </c>
      <c r="Y605" t="str">
        <f t="shared" si="9"/>
        <v>深圳尚米网络技术有限公司深圳尚米网络技术有限公司CPC</v>
      </c>
      <c r="Z605" t="e">
        <f>VLOOKUP(Y:Y,[1]Sheet1!N:N,1,0)</f>
        <v>#N/A</v>
      </c>
    </row>
    <row r="606" spans="1:26" hidden="1" x14ac:dyDescent="0.25">
      <c r="A606">
        <v>20230628</v>
      </c>
      <c r="B606">
        <v>31849478</v>
      </c>
      <c r="C606" t="s">
        <v>2650</v>
      </c>
      <c r="D606">
        <v>2158492</v>
      </c>
      <c r="E606" t="s">
        <v>2580</v>
      </c>
      <c r="F606" s="59">
        <v>199.56</v>
      </c>
      <c r="G606">
        <v>167.68</v>
      </c>
      <c r="H606" t="s">
        <v>2559</v>
      </c>
      <c r="I606" t="s">
        <v>2560</v>
      </c>
      <c r="J606" t="s">
        <v>2330</v>
      </c>
      <c r="K606" t="s">
        <v>711</v>
      </c>
      <c r="L606" t="s">
        <v>2329</v>
      </c>
      <c r="M606" t="s">
        <v>2581</v>
      </c>
      <c r="N606" t="s">
        <v>2582</v>
      </c>
      <c r="O606" t="s">
        <v>2542</v>
      </c>
      <c r="P606" t="s">
        <v>2543</v>
      </c>
      <c r="Q606" t="s">
        <v>2544</v>
      </c>
      <c r="R606" t="s">
        <v>2583</v>
      </c>
      <c r="S606" t="s">
        <v>2546</v>
      </c>
      <c r="T606">
        <v>18871.829000000002</v>
      </c>
      <c r="U606" t="s">
        <v>2584</v>
      </c>
      <c r="V606" t="s">
        <v>2585</v>
      </c>
      <c r="W606" t="s">
        <v>2584</v>
      </c>
      <c r="X606" t="s">
        <v>2585</v>
      </c>
      <c r="Y606" t="str">
        <f t="shared" si="9"/>
        <v>成都哈拜网络科技有限公司-数字媒体事业部上海哈啰普惠科技有限公司CPC</v>
      </c>
      <c r="Z606" t="e">
        <f>VLOOKUP(Y:Y,[1]Sheet1!N:N,1,0)</f>
        <v>#N/A</v>
      </c>
    </row>
    <row r="607" spans="1:26" hidden="1" x14ac:dyDescent="0.25">
      <c r="A607">
        <v>20230628</v>
      </c>
      <c r="B607">
        <v>48046547</v>
      </c>
      <c r="C607" t="s">
        <v>2673</v>
      </c>
      <c r="D607">
        <v>2118167</v>
      </c>
      <c r="E607" t="s">
        <v>2592</v>
      </c>
      <c r="F607" s="59">
        <v>9256.6299999999992</v>
      </c>
      <c r="G607">
        <v>0</v>
      </c>
      <c r="H607" t="s">
        <v>2538</v>
      </c>
      <c r="I607" t="s">
        <v>2539</v>
      </c>
      <c r="J607" t="s">
        <v>554</v>
      </c>
      <c r="K607" t="s">
        <v>2321</v>
      </c>
      <c r="L607" t="s">
        <v>2370</v>
      </c>
      <c r="M607" t="s">
        <v>2593</v>
      </c>
      <c r="N607" t="s">
        <v>2594</v>
      </c>
      <c r="O607" t="s">
        <v>2542</v>
      </c>
      <c r="P607" t="s">
        <v>2543</v>
      </c>
      <c r="Q607" t="s">
        <v>2544</v>
      </c>
      <c r="R607" t="s">
        <v>2595</v>
      </c>
      <c r="S607" t="s">
        <v>2546</v>
      </c>
      <c r="T607">
        <v>0</v>
      </c>
      <c r="U607" t="s">
        <v>2555</v>
      </c>
      <c r="V607" t="s">
        <v>2596</v>
      </c>
      <c r="W607" t="s">
        <v>2555</v>
      </c>
      <c r="X607" t="s">
        <v>2596</v>
      </c>
      <c r="Y607" t="str">
        <f t="shared" si="9"/>
        <v>薯一薯二文化传媒（上海）有限公司行吟信息科技(上海)有限公司信息流</v>
      </c>
      <c r="Z607" t="e">
        <f>VLOOKUP(Y:Y,[1]Sheet1!N:N,1,0)</f>
        <v>#N/A</v>
      </c>
    </row>
    <row r="608" spans="1:26" hidden="1" x14ac:dyDescent="0.25">
      <c r="A608">
        <v>20230628</v>
      </c>
      <c r="B608">
        <v>29851020</v>
      </c>
      <c r="C608" t="s">
        <v>2790</v>
      </c>
      <c r="D608">
        <v>2130054</v>
      </c>
      <c r="E608" t="s">
        <v>2558</v>
      </c>
      <c r="F608" s="59">
        <v>3241.53</v>
      </c>
      <c r="G608">
        <v>2624.59</v>
      </c>
      <c r="H608" t="s">
        <v>2559</v>
      </c>
      <c r="I608" t="s">
        <v>2560</v>
      </c>
      <c r="J608" t="s">
        <v>2350</v>
      </c>
      <c r="K608" t="s">
        <v>711</v>
      </c>
      <c r="L608" t="s">
        <v>2350</v>
      </c>
      <c r="M608" t="s">
        <v>2561</v>
      </c>
      <c r="N608" t="s">
        <v>2562</v>
      </c>
      <c r="O608" t="s">
        <v>2542</v>
      </c>
      <c r="P608" t="s">
        <v>2543</v>
      </c>
      <c r="Q608" t="s">
        <v>2544</v>
      </c>
      <c r="R608" t="s">
        <v>2563</v>
      </c>
      <c r="S608" t="s">
        <v>2546</v>
      </c>
      <c r="T608">
        <v>19551.076000000001</v>
      </c>
      <c r="U608" t="s">
        <v>1891</v>
      </c>
      <c r="V608" t="s">
        <v>2564</v>
      </c>
      <c r="W608" t="s">
        <v>1891</v>
      </c>
      <c r="X608" t="s">
        <v>2564</v>
      </c>
      <c r="Y608" t="str">
        <f t="shared" si="9"/>
        <v>深圳尚米网络技术有限公司深圳尚米网络技术有限公司CPC</v>
      </c>
      <c r="Z608" t="e">
        <f>VLOOKUP(Y:Y,[1]Sheet1!N:N,1,0)</f>
        <v>#N/A</v>
      </c>
    </row>
    <row r="609" spans="1:26" hidden="1" x14ac:dyDescent="0.25">
      <c r="A609">
        <v>20230628</v>
      </c>
      <c r="B609">
        <v>32834859</v>
      </c>
      <c r="C609" t="s">
        <v>2737</v>
      </c>
      <c r="D609">
        <v>2054667</v>
      </c>
      <c r="E609" t="s">
        <v>2738</v>
      </c>
      <c r="F609" s="59">
        <v>27727.42</v>
      </c>
      <c r="G609">
        <v>23299.99</v>
      </c>
      <c r="H609" t="s">
        <v>2559</v>
      </c>
      <c r="I609" t="s">
        <v>2560</v>
      </c>
      <c r="J609" t="s">
        <v>2352</v>
      </c>
      <c r="K609" t="s">
        <v>711</v>
      </c>
      <c r="L609" t="s">
        <v>2351</v>
      </c>
      <c r="M609" t="s">
        <v>2623</v>
      </c>
      <c r="N609" t="s">
        <v>2624</v>
      </c>
      <c r="O609" t="s">
        <v>2542</v>
      </c>
      <c r="P609" t="s">
        <v>2543</v>
      </c>
      <c r="Q609" t="s">
        <v>2544</v>
      </c>
      <c r="R609" t="s">
        <v>2625</v>
      </c>
      <c r="S609" t="s">
        <v>2546</v>
      </c>
      <c r="T609">
        <v>157954.095</v>
      </c>
      <c r="U609" t="s">
        <v>838</v>
      </c>
      <c r="V609" t="s">
        <v>2548</v>
      </c>
      <c r="W609" t="s">
        <v>838</v>
      </c>
      <c r="X609" t="s">
        <v>2548</v>
      </c>
      <c r="Y609" t="str">
        <f t="shared" si="9"/>
        <v>深圳市小赢普惠科技有限责任公司深圳市赢众通金融信息服务有限责任公司CPC</v>
      </c>
      <c r="Z609" t="e">
        <f>VLOOKUP(Y:Y,[1]Sheet1!N:N,1,0)</f>
        <v>#N/A</v>
      </c>
    </row>
    <row r="610" spans="1:26" hidden="1" x14ac:dyDescent="0.25">
      <c r="A610">
        <v>20230628</v>
      </c>
      <c r="B610">
        <v>40182525</v>
      </c>
      <c r="C610" t="s">
        <v>2679</v>
      </c>
      <c r="D610">
        <v>2130054</v>
      </c>
      <c r="E610" t="s">
        <v>2558</v>
      </c>
      <c r="F610" s="59">
        <v>1281.99</v>
      </c>
      <c r="G610">
        <v>1037.99</v>
      </c>
      <c r="H610" t="s">
        <v>2559</v>
      </c>
      <c r="I610" t="s">
        <v>2560</v>
      </c>
      <c r="J610" t="s">
        <v>2350</v>
      </c>
      <c r="K610" t="s">
        <v>711</v>
      </c>
      <c r="L610" t="s">
        <v>2350</v>
      </c>
      <c r="M610" t="s">
        <v>2561</v>
      </c>
      <c r="N610" t="s">
        <v>2562</v>
      </c>
      <c r="O610" t="s">
        <v>2542</v>
      </c>
      <c r="P610" t="s">
        <v>2543</v>
      </c>
      <c r="Q610" t="s">
        <v>2544</v>
      </c>
      <c r="R610" t="s">
        <v>2563</v>
      </c>
      <c r="S610" t="s">
        <v>2546</v>
      </c>
      <c r="T610">
        <v>5623.73</v>
      </c>
      <c r="U610" t="s">
        <v>1891</v>
      </c>
      <c r="V610" t="s">
        <v>2564</v>
      </c>
      <c r="W610" t="s">
        <v>1891</v>
      </c>
      <c r="X610" t="s">
        <v>2564</v>
      </c>
      <c r="Y610" t="str">
        <f t="shared" si="9"/>
        <v>深圳尚米网络技术有限公司深圳尚米网络技术有限公司CPC</v>
      </c>
      <c r="Z610" t="e">
        <f>VLOOKUP(Y:Y,[1]Sheet1!N:N,1,0)</f>
        <v>#N/A</v>
      </c>
    </row>
    <row r="611" spans="1:26" hidden="1" x14ac:dyDescent="0.25">
      <c r="A611">
        <v>20230628</v>
      </c>
      <c r="B611">
        <v>42327215</v>
      </c>
      <c r="C611" t="s">
        <v>2739</v>
      </c>
      <c r="D611">
        <v>2172261</v>
      </c>
      <c r="E611" t="s">
        <v>2628</v>
      </c>
      <c r="F611" s="59">
        <v>1235.28</v>
      </c>
      <c r="G611">
        <v>942.96</v>
      </c>
      <c r="H611" t="s">
        <v>2538</v>
      </c>
      <c r="I611" t="s">
        <v>2539</v>
      </c>
      <c r="J611" t="s">
        <v>292</v>
      </c>
      <c r="K611" t="s">
        <v>2321</v>
      </c>
      <c r="L611" t="s">
        <v>574</v>
      </c>
      <c r="M611" t="s">
        <v>2611</v>
      </c>
      <c r="N611" t="s">
        <v>2612</v>
      </c>
      <c r="O611" t="s">
        <v>2542</v>
      </c>
      <c r="P611" t="s">
        <v>2543</v>
      </c>
      <c r="Q611" t="s">
        <v>2544</v>
      </c>
      <c r="R611" t="s">
        <v>2613</v>
      </c>
      <c r="S611" t="s">
        <v>2546</v>
      </c>
      <c r="T611">
        <v>0</v>
      </c>
      <c r="U611" t="s">
        <v>2614</v>
      </c>
      <c r="V611" t="s">
        <v>2615</v>
      </c>
      <c r="W611" t="s">
        <v>2614</v>
      </c>
      <c r="X611" t="s">
        <v>2615</v>
      </c>
      <c r="Y611" t="str">
        <f t="shared" si="9"/>
        <v>广州荔湾品唯信息服务有限公司广州唯品会电子商务有限公司信息流</v>
      </c>
      <c r="Z611" t="e">
        <f>VLOOKUP(Y:Y,[1]Sheet1!N:N,1,0)</f>
        <v>#N/A</v>
      </c>
    </row>
    <row r="612" spans="1:26" hidden="1" x14ac:dyDescent="0.25">
      <c r="A612">
        <v>20230628</v>
      </c>
      <c r="B612">
        <v>47327773</v>
      </c>
      <c r="C612" t="s">
        <v>2714</v>
      </c>
      <c r="D612">
        <v>2185183</v>
      </c>
      <c r="E612" t="s">
        <v>2574</v>
      </c>
      <c r="F612" s="59">
        <v>6782.59</v>
      </c>
      <c r="G612">
        <v>5138.33</v>
      </c>
      <c r="H612" t="s">
        <v>2538</v>
      </c>
      <c r="I612" t="s">
        <v>2539</v>
      </c>
      <c r="J612" t="s">
        <v>2575</v>
      </c>
      <c r="K612" t="s">
        <v>2321</v>
      </c>
      <c r="L612" t="s">
        <v>2344</v>
      </c>
      <c r="M612" t="s">
        <v>2576</v>
      </c>
      <c r="O612" t="s">
        <v>2542</v>
      </c>
      <c r="P612" t="s">
        <v>2543</v>
      </c>
      <c r="Q612" t="s">
        <v>2544</v>
      </c>
      <c r="R612" t="s">
        <v>2577</v>
      </c>
      <c r="S612" t="s">
        <v>2546</v>
      </c>
      <c r="T612">
        <v>0</v>
      </c>
      <c r="U612" t="s">
        <v>838</v>
      </c>
      <c r="V612" t="s">
        <v>2578</v>
      </c>
      <c r="W612" t="s">
        <v>838</v>
      </c>
      <c r="X612" t="s">
        <v>2578</v>
      </c>
      <c r="Y612" t="str">
        <f t="shared" si="9"/>
        <v>北京微财科技有限公司-数媒重庆市黑卡小额贷款有限公司信息流</v>
      </c>
      <c r="Z612" t="e">
        <f>VLOOKUP(Y:Y,[1]Sheet1!N:N,1,0)</f>
        <v>#N/A</v>
      </c>
    </row>
    <row r="613" spans="1:26" hidden="1" x14ac:dyDescent="0.25">
      <c r="A613">
        <v>20230628</v>
      </c>
      <c r="B613">
        <v>47953348</v>
      </c>
      <c r="C613" t="s">
        <v>2607</v>
      </c>
      <c r="D613">
        <v>2167551</v>
      </c>
      <c r="E613" t="s">
        <v>2550</v>
      </c>
      <c r="F613" s="59">
        <v>419.82</v>
      </c>
      <c r="G613">
        <v>419.82</v>
      </c>
      <c r="H613" t="s">
        <v>2538</v>
      </c>
      <c r="I613" t="s">
        <v>2551</v>
      </c>
      <c r="J613" t="s">
        <v>2332</v>
      </c>
      <c r="K613" t="s">
        <v>2321</v>
      </c>
      <c r="L613" t="s">
        <v>2333</v>
      </c>
      <c r="M613" t="s">
        <v>2552</v>
      </c>
      <c r="N613" t="s">
        <v>2553</v>
      </c>
      <c r="O613" t="s">
        <v>2542</v>
      </c>
      <c r="P613" t="s">
        <v>2543</v>
      </c>
      <c r="Q613" t="s">
        <v>2544</v>
      </c>
      <c r="R613" t="s">
        <v>2554</v>
      </c>
      <c r="S613" t="s">
        <v>2546</v>
      </c>
      <c r="T613">
        <v>0</v>
      </c>
      <c r="U613" t="s">
        <v>2555</v>
      </c>
      <c r="V613" t="s">
        <v>2556</v>
      </c>
      <c r="W613" t="s">
        <v>2555</v>
      </c>
      <c r="X613" t="s">
        <v>2556</v>
      </c>
      <c r="Y613" t="str">
        <f t="shared" si="9"/>
        <v>北京爱奇艺科技有限公司-百度北京爱奇艺科技有限公司信息流</v>
      </c>
      <c r="Z613" t="e">
        <f>VLOOKUP(Y:Y,[1]Sheet1!N:N,1,0)</f>
        <v>#N/A</v>
      </c>
    </row>
    <row r="614" spans="1:26" hidden="1" x14ac:dyDescent="0.25">
      <c r="A614">
        <v>20230628</v>
      </c>
      <c r="B614">
        <v>48413556</v>
      </c>
      <c r="C614" t="s">
        <v>2638</v>
      </c>
      <c r="D614">
        <v>2118167</v>
      </c>
      <c r="E614" t="s">
        <v>2592</v>
      </c>
      <c r="F614" s="59">
        <v>1.22</v>
      </c>
      <c r="G614">
        <v>0</v>
      </c>
      <c r="H614" t="s">
        <v>2538</v>
      </c>
      <c r="I614" t="s">
        <v>2539</v>
      </c>
      <c r="J614" t="s">
        <v>554</v>
      </c>
      <c r="K614" t="s">
        <v>2321</v>
      </c>
      <c r="L614" t="s">
        <v>2370</v>
      </c>
      <c r="M614" t="s">
        <v>2593</v>
      </c>
      <c r="N614" t="s">
        <v>2594</v>
      </c>
      <c r="O614" t="s">
        <v>2542</v>
      </c>
      <c r="P614" t="s">
        <v>2543</v>
      </c>
      <c r="Q614" t="s">
        <v>2544</v>
      </c>
      <c r="R614" t="s">
        <v>2595</v>
      </c>
      <c r="S614" t="s">
        <v>2546</v>
      </c>
      <c r="T614">
        <v>0</v>
      </c>
      <c r="U614" t="s">
        <v>2555</v>
      </c>
      <c r="V614" t="s">
        <v>2596</v>
      </c>
      <c r="W614" t="s">
        <v>2555</v>
      </c>
      <c r="X614" t="s">
        <v>2596</v>
      </c>
      <c r="Y614" t="str">
        <f t="shared" si="9"/>
        <v>薯一薯二文化传媒（上海）有限公司行吟信息科技(上海)有限公司信息流</v>
      </c>
      <c r="Z614" t="e">
        <f>VLOOKUP(Y:Y,[1]Sheet1!N:N,1,0)</f>
        <v>#N/A</v>
      </c>
    </row>
    <row r="615" spans="1:26" hidden="1" x14ac:dyDescent="0.25">
      <c r="A615">
        <v>20230628</v>
      </c>
      <c r="B615">
        <v>31693175</v>
      </c>
      <c r="C615" t="s">
        <v>2787</v>
      </c>
      <c r="D615">
        <v>2158492</v>
      </c>
      <c r="E615" t="s">
        <v>2580</v>
      </c>
      <c r="F615" s="59">
        <v>4629.96</v>
      </c>
      <c r="G615">
        <v>3890.51</v>
      </c>
      <c r="H615" t="s">
        <v>2559</v>
      </c>
      <c r="I615" t="s">
        <v>2560</v>
      </c>
      <c r="J615" t="s">
        <v>2330</v>
      </c>
      <c r="K615" t="s">
        <v>711</v>
      </c>
      <c r="L615" t="s">
        <v>2329</v>
      </c>
      <c r="M615" t="s">
        <v>2581</v>
      </c>
      <c r="N615" t="s">
        <v>2582</v>
      </c>
      <c r="O615" t="s">
        <v>2542</v>
      </c>
      <c r="P615" t="s">
        <v>2543</v>
      </c>
      <c r="Q615" t="s">
        <v>2544</v>
      </c>
      <c r="R615" t="s">
        <v>2583</v>
      </c>
      <c r="S615" t="s">
        <v>2546</v>
      </c>
      <c r="T615">
        <v>11606.555</v>
      </c>
      <c r="U615" t="s">
        <v>2584</v>
      </c>
      <c r="V615" t="s">
        <v>2585</v>
      </c>
      <c r="W615" t="s">
        <v>2584</v>
      </c>
      <c r="X615" t="s">
        <v>2585</v>
      </c>
      <c r="Y615" t="str">
        <f t="shared" si="9"/>
        <v>成都哈拜网络科技有限公司-数字媒体事业部上海哈啰普惠科技有限公司CPC</v>
      </c>
      <c r="Z615" t="e">
        <f>VLOOKUP(Y:Y,[1]Sheet1!N:N,1,0)</f>
        <v>#N/A</v>
      </c>
    </row>
    <row r="616" spans="1:26" hidden="1" x14ac:dyDescent="0.25">
      <c r="A616">
        <v>20230628</v>
      </c>
      <c r="B616">
        <v>45258654</v>
      </c>
      <c r="C616" t="s">
        <v>2653</v>
      </c>
      <c r="D616">
        <v>2118167</v>
      </c>
      <c r="E616" t="s">
        <v>2592</v>
      </c>
      <c r="F616" s="59">
        <v>15.11</v>
      </c>
      <c r="G616">
        <v>0</v>
      </c>
      <c r="H616" t="s">
        <v>2538</v>
      </c>
      <c r="I616" t="s">
        <v>2551</v>
      </c>
      <c r="J616" t="s">
        <v>554</v>
      </c>
      <c r="K616" t="s">
        <v>2321</v>
      </c>
      <c r="L616" t="s">
        <v>2370</v>
      </c>
      <c r="M616" t="s">
        <v>2593</v>
      </c>
      <c r="N616" t="s">
        <v>2594</v>
      </c>
      <c r="O616" t="s">
        <v>2542</v>
      </c>
      <c r="P616" t="s">
        <v>2543</v>
      </c>
      <c r="Q616" t="s">
        <v>2544</v>
      </c>
      <c r="R616" t="s">
        <v>2595</v>
      </c>
      <c r="S616" t="s">
        <v>2546</v>
      </c>
      <c r="T616">
        <v>0</v>
      </c>
      <c r="U616" t="s">
        <v>2555</v>
      </c>
      <c r="V616" t="s">
        <v>2596</v>
      </c>
      <c r="W616" t="s">
        <v>2555</v>
      </c>
      <c r="X616" t="s">
        <v>2596</v>
      </c>
      <c r="Y616" t="str">
        <f t="shared" si="9"/>
        <v>薯一薯二文化传媒（上海）有限公司行吟信息科技(上海)有限公司信息流</v>
      </c>
      <c r="Z616" t="e">
        <f>VLOOKUP(Y:Y,[1]Sheet1!N:N,1,0)</f>
        <v>#N/A</v>
      </c>
    </row>
    <row r="617" spans="1:26" hidden="1" x14ac:dyDescent="0.25">
      <c r="A617">
        <v>20230628</v>
      </c>
      <c r="B617">
        <v>47799599</v>
      </c>
      <c r="C617" t="s">
        <v>2727</v>
      </c>
      <c r="D617">
        <v>2159765</v>
      </c>
      <c r="E617" t="s">
        <v>2568</v>
      </c>
      <c r="F617" s="59">
        <v>2.75</v>
      </c>
      <c r="G617">
        <v>2.1</v>
      </c>
      <c r="H617" t="s">
        <v>2538</v>
      </c>
      <c r="I617" t="s">
        <v>2551</v>
      </c>
      <c r="J617" t="s">
        <v>2375</v>
      </c>
      <c r="K617" t="s">
        <v>2321</v>
      </c>
      <c r="L617" t="s">
        <v>2277</v>
      </c>
      <c r="M617" t="s">
        <v>2569</v>
      </c>
      <c r="O617" t="s">
        <v>2542</v>
      </c>
      <c r="P617" t="s">
        <v>2543</v>
      </c>
      <c r="Q617" t="s">
        <v>2544</v>
      </c>
      <c r="R617" t="s">
        <v>2570</v>
      </c>
      <c r="S617" t="s">
        <v>2546</v>
      </c>
      <c r="T617">
        <v>0</v>
      </c>
      <c r="U617" t="s">
        <v>2571</v>
      </c>
      <c r="V617" t="s">
        <v>2572</v>
      </c>
      <c r="W617" t="s">
        <v>2571</v>
      </c>
      <c r="X617" t="s">
        <v>2572</v>
      </c>
      <c r="Y617" t="str">
        <f t="shared" si="9"/>
        <v>酷得少年（天津）文化传播有限公司-1北京酷得少年科技有限公司信息流</v>
      </c>
      <c r="Z617" t="e">
        <f>VLOOKUP(Y:Y,[1]Sheet1!N:N,1,0)</f>
        <v>#N/A</v>
      </c>
    </row>
    <row r="618" spans="1:26" hidden="1" x14ac:dyDescent="0.25">
      <c r="A618">
        <v>20230628</v>
      </c>
      <c r="B618">
        <v>48413693</v>
      </c>
      <c r="C618" t="s">
        <v>2648</v>
      </c>
      <c r="D618">
        <v>2118167</v>
      </c>
      <c r="E618" t="s">
        <v>2592</v>
      </c>
      <c r="F618" s="59">
        <v>1.41</v>
      </c>
      <c r="G618">
        <v>0</v>
      </c>
      <c r="H618" t="s">
        <v>2538</v>
      </c>
      <c r="I618" t="s">
        <v>2539</v>
      </c>
      <c r="J618" t="s">
        <v>554</v>
      </c>
      <c r="K618" t="s">
        <v>2321</v>
      </c>
      <c r="L618" t="s">
        <v>2370</v>
      </c>
      <c r="M618" t="s">
        <v>2593</v>
      </c>
      <c r="N618" t="s">
        <v>2594</v>
      </c>
      <c r="O618" t="s">
        <v>2542</v>
      </c>
      <c r="P618" t="s">
        <v>2543</v>
      </c>
      <c r="Q618" t="s">
        <v>2544</v>
      </c>
      <c r="R618" t="s">
        <v>2595</v>
      </c>
      <c r="S618" t="s">
        <v>2546</v>
      </c>
      <c r="T618">
        <v>0</v>
      </c>
      <c r="U618" t="s">
        <v>2555</v>
      </c>
      <c r="V618" t="s">
        <v>2596</v>
      </c>
      <c r="W618" t="s">
        <v>2555</v>
      </c>
      <c r="X618" t="s">
        <v>2596</v>
      </c>
      <c r="Y618" t="str">
        <f t="shared" si="9"/>
        <v>薯一薯二文化传媒（上海）有限公司行吟信息科技(上海)有限公司信息流</v>
      </c>
      <c r="Z618" t="e">
        <f>VLOOKUP(Y:Y,[1]Sheet1!N:N,1,0)</f>
        <v>#N/A</v>
      </c>
    </row>
    <row r="619" spans="1:26" hidden="1" x14ac:dyDescent="0.25">
      <c r="A619">
        <v>20230628</v>
      </c>
      <c r="B619">
        <v>42965681</v>
      </c>
      <c r="C619" t="s">
        <v>2725</v>
      </c>
      <c r="D619">
        <v>2165227</v>
      </c>
      <c r="E619" t="s">
        <v>2566</v>
      </c>
      <c r="F619" s="59">
        <v>22.83</v>
      </c>
      <c r="G619">
        <v>16.91</v>
      </c>
      <c r="H619" t="s">
        <v>2538</v>
      </c>
      <c r="I619" t="s">
        <v>2551</v>
      </c>
      <c r="J619" t="s">
        <v>2320</v>
      </c>
      <c r="K619" t="s">
        <v>2321</v>
      </c>
      <c r="L619" t="s">
        <v>2318</v>
      </c>
      <c r="M619" t="s">
        <v>2540</v>
      </c>
      <c r="N619" t="s">
        <v>2541</v>
      </c>
      <c r="O619" t="s">
        <v>2542</v>
      </c>
      <c r="P619" t="s">
        <v>2543</v>
      </c>
      <c r="Q619" t="s">
        <v>2544</v>
      </c>
      <c r="R619" t="s">
        <v>2545</v>
      </c>
      <c r="S619" t="s">
        <v>2546</v>
      </c>
      <c r="T619">
        <v>0</v>
      </c>
      <c r="U619" t="s">
        <v>838</v>
      </c>
      <c r="V619" t="s">
        <v>2547</v>
      </c>
      <c r="W619" t="s">
        <v>838</v>
      </c>
      <c r="X619" t="s">
        <v>2548</v>
      </c>
      <c r="Y619" t="str">
        <f t="shared" si="9"/>
        <v>上海耳序信息技术有限公司-四部上海拍拍贷金融信息服务有限公司信息流</v>
      </c>
      <c r="Z619" t="e">
        <f>VLOOKUP(Y:Y,[1]Sheet1!N:N,1,0)</f>
        <v>#N/A</v>
      </c>
    </row>
    <row r="620" spans="1:26" hidden="1" x14ac:dyDescent="0.25">
      <c r="A620">
        <v>20230628</v>
      </c>
      <c r="B620">
        <v>42327215</v>
      </c>
      <c r="C620" t="s">
        <v>2739</v>
      </c>
      <c r="D620">
        <v>2172261</v>
      </c>
      <c r="E620" t="s">
        <v>2628</v>
      </c>
      <c r="F620" s="59">
        <v>1302.1199999999999</v>
      </c>
      <c r="G620">
        <v>993.98</v>
      </c>
      <c r="H620" t="s">
        <v>2538</v>
      </c>
      <c r="I620" t="s">
        <v>2551</v>
      </c>
      <c r="J620" t="s">
        <v>292</v>
      </c>
      <c r="K620" t="s">
        <v>2321</v>
      </c>
      <c r="L620" t="s">
        <v>574</v>
      </c>
      <c r="M620" t="s">
        <v>2611</v>
      </c>
      <c r="N620" t="s">
        <v>2612</v>
      </c>
      <c r="O620" t="s">
        <v>2542</v>
      </c>
      <c r="P620" t="s">
        <v>2543</v>
      </c>
      <c r="Q620" t="s">
        <v>2544</v>
      </c>
      <c r="R620" t="s">
        <v>2613</v>
      </c>
      <c r="S620" t="s">
        <v>2546</v>
      </c>
      <c r="T620">
        <v>0</v>
      </c>
      <c r="U620" t="s">
        <v>2614</v>
      </c>
      <c r="V620" t="s">
        <v>2615</v>
      </c>
      <c r="W620" t="s">
        <v>2614</v>
      </c>
      <c r="X620" t="s">
        <v>2615</v>
      </c>
      <c r="Y620" t="str">
        <f t="shared" si="9"/>
        <v>广州荔湾品唯信息服务有限公司广州唯品会电子商务有限公司信息流</v>
      </c>
      <c r="Z620" t="e">
        <f>VLOOKUP(Y:Y,[1]Sheet1!N:N,1,0)</f>
        <v>#N/A</v>
      </c>
    </row>
    <row r="621" spans="1:26" hidden="1" x14ac:dyDescent="0.25">
      <c r="A621">
        <v>20230628</v>
      </c>
      <c r="B621">
        <v>42594504</v>
      </c>
      <c r="C621" t="s">
        <v>2618</v>
      </c>
      <c r="D621">
        <v>2130054</v>
      </c>
      <c r="E621" t="s">
        <v>2558</v>
      </c>
      <c r="F621" s="59">
        <v>2089.46</v>
      </c>
      <c r="G621">
        <v>1691.82</v>
      </c>
      <c r="H621" t="s">
        <v>2559</v>
      </c>
      <c r="I621" t="s">
        <v>2560</v>
      </c>
      <c r="J621" t="s">
        <v>2350</v>
      </c>
      <c r="K621" t="s">
        <v>711</v>
      </c>
      <c r="L621" t="s">
        <v>2350</v>
      </c>
      <c r="M621" t="s">
        <v>2561</v>
      </c>
      <c r="N621" t="s">
        <v>2562</v>
      </c>
      <c r="O621" t="s">
        <v>2542</v>
      </c>
      <c r="P621" t="s">
        <v>2543</v>
      </c>
      <c r="Q621" t="s">
        <v>2544</v>
      </c>
      <c r="R621" t="s">
        <v>2563</v>
      </c>
      <c r="S621" t="s">
        <v>2546</v>
      </c>
      <c r="T621">
        <v>5266.0159999999996</v>
      </c>
      <c r="U621" t="s">
        <v>1891</v>
      </c>
      <c r="V621" t="s">
        <v>2564</v>
      </c>
      <c r="W621" t="s">
        <v>1891</v>
      </c>
      <c r="X621" t="s">
        <v>2564</v>
      </c>
      <c r="Y621" t="str">
        <f t="shared" si="9"/>
        <v>深圳尚米网络技术有限公司深圳尚米网络技术有限公司CPC</v>
      </c>
      <c r="Z621" t="e">
        <f>VLOOKUP(Y:Y,[1]Sheet1!N:N,1,0)</f>
        <v>#N/A</v>
      </c>
    </row>
    <row r="622" spans="1:26" hidden="1" x14ac:dyDescent="0.25">
      <c r="A622">
        <v>20230628</v>
      </c>
      <c r="B622">
        <v>47953331</v>
      </c>
      <c r="C622" t="s">
        <v>2663</v>
      </c>
      <c r="D622">
        <v>2167551</v>
      </c>
      <c r="E622" t="s">
        <v>2550</v>
      </c>
      <c r="F622" s="59">
        <v>0.14000000000000001</v>
      </c>
      <c r="G622">
        <v>0.14000000000000001</v>
      </c>
      <c r="H622" t="s">
        <v>2538</v>
      </c>
      <c r="I622" t="s">
        <v>2539</v>
      </c>
      <c r="J622" t="s">
        <v>2332</v>
      </c>
      <c r="K622" t="s">
        <v>2321</v>
      </c>
      <c r="L622" t="s">
        <v>2333</v>
      </c>
      <c r="M622" t="s">
        <v>2552</v>
      </c>
      <c r="N622" t="s">
        <v>2553</v>
      </c>
      <c r="O622" t="s">
        <v>2542</v>
      </c>
      <c r="P622" t="s">
        <v>2543</v>
      </c>
      <c r="Q622" t="s">
        <v>2544</v>
      </c>
      <c r="R622" t="s">
        <v>2554</v>
      </c>
      <c r="S622" t="s">
        <v>2546</v>
      </c>
      <c r="T622">
        <v>0</v>
      </c>
      <c r="U622" t="s">
        <v>2555</v>
      </c>
      <c r="V622" t="s">
        <v>2556</v>
      </c>
      <c r="W622" t="s">
        <v>2555</v>
      </c>
      <c r="X622" t="s">
        <v>2556</v>
      </c>
      <c r="Y622" t="str">
        <f t="shared" si="9"/>
        <v>北京爱奇艺科技有限公司-百度北京爱奇艺科技有限公司信息流</v>
      </c>
      <c r="Z622" t="e">
        <f>VLOOKUP(Y:Y,[1]Sheet1!N:N,1,0)</f>
        <v>#N/A</v>
      </c>
    </row>
    <row r="623" spans="1:26" hidden="1" x14ac:dyDescent="0.25">
      <c r="A623">
        <v>20230628</v>
      </c>
      <c r="B623">
        <v>47953348</v>
      </c>
      <c r="C623" t="s">
        <v>2607</v>
      </c>
      <c r="D623">
        <v>2167551</v>
      </c>
      <c r="E623" t="s">
        <v>2550</v>
      </c>
      <c r="F623" s="59">
        <v>85.12</v>
      </c>
      <c r="G623">
        <v>85.12</v>
      </c>
      <c r="H623" t="s">
        <v>2538</v>
      </c>
      <c r="I623" t="s">
        <v>2539</v>
      </c>
      <c r="J623" t="s">
        <v>2332</v>
      </c>
      <c r="K623" t="s">
        <v>2321</v>
      </c>
      <c r="L623" t="s">
        <v>2333</v>
      </c>
      <c r="M623" t="s">
        <v>2552</v>
      </c>
      <c r="N623" t="s">
        <v>2553</v>
      </c>
      <c r="O623" t="s">
        <v>2542</v>
      </c>
      <c r="P623" t="s">
        <v>2543</v>
      </c>
      <c r="Q623" t="s">
        <v>2544</v>
      </c>
      <c r="R623" t="s">
        <v>2554</v>
      </c>
      <c r="S623" t="s">
        <v>2546</v>
      </c>
      <c r="T623">
        <v>0</v>
      </c>
      <c r="U623" t="s">
        <v>2555</v>
      </c>
      <c r="V623" t="s">
        <v>2556</v>
      </c>
      <c r="W623" t="s">
        <v>2555</v>
      </c>
      <c r="X623" t="s">
        <v>2556</v>
      </c>
      <c r="Y623" t="str">
        <f t="shared" si="9"/>
        <v>北京爱奇艺科技有限公司-百度北京爱奇艺科技有限公司信息流</v>
      </c>
      <c r="Z623" t="e">
        <f>VLOOKUP(Y:Y,[1]Sheet1!N:N,1,0)</f>
        <v>#N/A</v>
      </c>
    </row>
    <row r="624" spans="1:26" hidden="1" x14ac:dyDescent="0.25">
      <c r="A624">
        <v>20230628</v>
      </c>
      <c r="B624">
        <v>27382568</v>
      </c>
      <c r="C624" t="s">
        <v>2796</v>
      </c>
      <c r="D624">
        <v>2172257</v>
      </c>
      <c r="E624" t="s">
        <v>2610</v>
      </c>
      <c r="F624" s="59">
        <v>5048.1000000000004</v>
      </c>
      <c r="G624">
        <v>4006.28</v>
      </c>
      <c r="H624" t="s">
        <v>2559</v>
      </c>
      <c r="I624" t="s">
        <v>2560</v>
      </c>
      <c r="J624" t="s">
        <v>292</v>
      </c>
      <c r="K624" t="s">
        <v>711</v>
      </c>
      <c r="L624" t="s">
        <v>574</v>
      </c>
      <c r="M624" t="s">
        <v>2611</v>
      </c>
      <c r="N624" t="s">
        <v>2612</v>
      </c>
      <c r="O624" t="s">
        <v>2542</v>
      </c>
      <c r="P624" t="s">
        <v>2543</v>
      </c>
      <c r="Q624" t="s">
        <v>2544</v>
      </c>
      <c r="R624" t="s">
        <v>2613</v>
      </c>
      <c r="S624" t="s">
        <v>2546</v>
      </c>
      <c r="T624">
        <v>124996.342</v>
      </c>
      <c r="U624" t="s">
        <v>2614</v>
      </c>
      <c r="V624" t="s">
        <v>2615</v>
      </c>
      <c r="W624" t="s">
        <v>2614</v>
      </c>
      <c r="X624" t="s">
        <v>2615</v>
      </c>
      <c r="Y624" t="str">
        <f t="shared" si="9"/>
        <v>广州荔湾品唯信息服务有限公司广州唯品会电子商务有限公司CPC</v>
      </c>
      <c r="Z624" t="e">
        <f>VLOOKUP(Y:Y,[1]Sheet1!N:N,1,0)</f>
        <v>#N/A</v>
      </c>
    </row>
    <row r="625" spans="1:26" hidden="1" x14ac:dyDescent="0.25">
      <c r="A625">
        <v>20230628</v>
      </c>
      <c r="B625">
        <v>41250532</v>
      </c>
      <c r="C625" t="s">
        <v>2664</v>
      </c>
      <c r="D625">
        <v>2130054</v>
      </c>
      <c r="E625" t="s">
        <v>2558</v>
      </c>
      <c r="F625" s="59">
        <v>1083.8800000000001</v>
      </c>
      <c r="G625">
        <v>877.58</v>
      </c>
      <c r="H625" t="s">
        <v>2559</v>
      </c>
      <c r="I625" t="s">
        <v>2560</v>
      </c>
      <c r="J625" t="s">
        <v>2350</v>
      </c>
      <c r="K625" t="s">
        <v>711</v>
      </c>
      <c r="L625" t="s">
        <v>2350</v>
      </c>
      <c r="M625" t="s">
        <v>2561</v>
      </c>
      <c r="N625" t="s">
        <v>2562</v>
      </c>
      <c r="O625" t="s">
        <v>2542</v>
      </c>
      <c r="P625" t="s">
        <v>2543</v>
      </c>
      <c r="Q625" t="s">
        <v>2544</v>
      </c>
      <c r="R625" t="s">
        <v>2563</v>
      </c>
      <c r="S625" t="s">
        <v>2546</v>
      </c>
      <c r="T625">
        <v>5573.2690000000002</v>
      </c>
      <c r="U625" t="s">
        <v>1891</v>
      </c>
      <c r="V625" t="s">
        <v>2564</v>
      </c>
      <c r="W625" t="s">
        <v>1891</v>
      </c>
      <c r="X625" t="s">
        <v>2564</v>
      </c>
      <c r="Y625" t="str">
        <f t="shared" si="9"/>
        <v>深圳尚米网络技术有限公司深圳尚米网络技术有限公司CPC</v>
      </c>
      <c r="Z625" t="e">
        <f>VLOOKUP(Y:Y,[1]Sheet1!N:N,1,0)</f>
        <v>#N/A</v>
      </c>
    </row>
    <row r="626" spans="1:26" hidden="1" x14ac:dyDescent="0.25">
      <c r="A626">
        <v>20230628</v>
      </c>
      <c r="B626">
        <v>45323107</v>
      </c>
      <c r="C626" t="s">
        <v>2654</v>
      </c>
      <c r="D626">
        <v>2172261</v>
      </c>
      <c r="E626" t="s">
        <v>2628</v>
      </c>
      <c r="F626" s="59">
        <v>324.52</v>
      </c>
      <c r="G626">
        <v>247.73</v>
      </c>
      <c r="H626" t="s">
        <v>2538</v>
      </c>
      <c r="I626" t="s">
        <v>2551</v>
      </c>
      <c r="J626" t="s">
        <v>292</v>
      </c>
      <c r="K626" t="s">
        <v>2321</v>
      </c>
      <c r="L626" t="s">
        <v>574</v>
      </c>
      <c r="M626" t="s">
        <v>2611</v>
      </c>
      <c r="N626" t="s">
        <v>2612</v>
      </c>
      <c r="O626" t="s">
        <v>2542</v>
      </c>
      <c r="P626" t="s">
        <v>2543</v>
      </c>
      <c r="Q626" t="s">
        <v>2544</v>
      </c>
      <c r="R626" t="s">
        <v>2613</v>
      </c>
      <c r="S626" t="s">
        <v>2546</v>
      </c>
      <c r="T626">
        <v>0</v>
      </c>
      <c r="U626" t="s">
        <v>2614</v>
      </c>
      <c r="V626" t="s">
        <v>2615</v>
      </c>
      <c r="W626" t="s">
        <v>2614</v>
      </c>
      <c r="X626" t="s">
        <v>2615</v>
      </c>
      <c r="Y626" t="str">
        <f t="shared" si="9"/>
        <v>广州荔湾品唯信息服务有限公司广州唯品会电子商务有限公司信息流</v>
      </c>
      <c r="Z626" t="e">
        <f>VLOOKUP(Y:Y,[1]Sheet1!N:N,1,0)</f>
        <v>#N/A</v>
      </c>
    </row>
    <row r="627" spans="1:26" hidden="1" x14ac:dyDescent="0.25">
      <c r="A627">
        <v>20230628</v>
      </c>
      <c r="B627">
        <v>47327914</v>
      </c>
      <c r="C627" t="s">
        <v>2720</v>
      </c>
      <c r="D627">
        <v>2185183</v>
      </c>
      <c r="E627" t="s">
        <v>2574</v>
      </c>
      <c r="F627" s="59">
        <v>512.37</v>
      </c>
      <c r="G627">
        <v>388.16</v>
      </c>
      <c r="H627" t="s">
        <v>2538</v>
      </c>
      <c r="I627" t="s">
        <v>2539</v>
      </c>
      <c r="J627" t="s">
        <v>2575</v>
      </c>
      <c r="K627" t="s">
        <v>2321</v>
      </c>
      <c r="L627" t="s">
        <v>2344</v>
      </c>
      <c r="M627" t="s">
        <v>2576</v>
      </c>
      <c r="O627" t="s">
        <v>2542</v>
      </c>
      <c r="P627" t="s">
        <v>2543</v>
      </c>
      <c r="Q627" t="s">
        <v>2544</v>
      </c>
      <c r="R627" t="s">
        <v>2577</v>
      </c>
      <c r="S627" t="s">
        <v>2546</v>
      </c>
      <c r="T627">
        <v>0</v>
      </c>
      <c r="U627" t="s">
        <v>838</v>
      </c>
      <c r="V627" t="s">
        <v>2578</v>
      </c>
      <c r="W627" t="s">
        <v>838</v>
      </c>
      <c r="X627" t="s">
        <v>2578</v>
      </c>
      <c r="Y627" t="str">
        <f t="shared" si="9"/>
        <v>北京微财科技有限公司-数媒重庆市黑卡小额贷款有限公司信息流</v>
      </c>
      <c r="Z627" t="e">
        <f>VLOOKUP(Y:Y,[1]Sheet1!N:N,1,0)</f>
        <v>#N/A</v>
      </c>
    </row>
    <row r="628" spans="1:26" hidden="1" x14ac:dyDescent="0.25">
      <c r="A628">
        <v>20230628</v>
      </c>
      <c r="B628">
        <v>47327991</v>
      </c>
      <c r="C628" t="s">
        <v>2766</v>
      </c>
      <c r="D628">
        <v>2185183</v>
      </c>
      <c r="E628" t="s">
        <v>2574</v>
      </c>
      <c r="F628" s="59">
        <v>3691.25</v>
      </c>
      <c r="G628">
        <v>2796.4</v>
      </c>
      <c r="H628" t="s">
        <v>2538</v>
      </c>
      <c r="I628" t="s">
        <v>2539</v>
      </c>
      <c r="J628" t="s">
        <v>2575</v>
      </c>
      <c r="K628" t="s">
        <v>2321</v>
      </c>
      <c r="L628" t="s">
        <v>2344</v>
      </c>
      <c r="M628" t="s">
        <v>2576</v>
      </c>
      <c r="O628" t="s">
        <v>2542</v>
      </c>
      <c r="P628" t="s">
        <v>2543</v>
      </c>
      <c r="Q628" t="s">
        <v>2544</v>
      </c>
      <c r="R628" t="s">
        <v>2577</v>
      </c>
      <c r="S628" t="s">
        <v>2546</v>
      </c>
      <c r="T628">
        <v>0</v>
      </c>
      <c r="U628" t="s">
        <v>838</v>
      </c>
      <c r="V628" t="s">
        <v>2578</v>
      </c>
      <c r="W628" t="s">
        <v>838</v>
      </c>
      <c r="X628" t="s">
        <v>2578</v>
      </c>
      <c r="Y628" t="str">
        <f t="shared" si="9"/>
        <v>北京微财科技有限公司-数媒重庆市黑卡小额贷款有限公司信息流</v>
      </c>
      <c r="Z628" t="e">
        <f>VLOOKUP(Y:Y,[1]Sheet1!N:N,1,0)</f>
        <v>#N/A</v>
      </c>
    </row>
    <row r="629" spans="1:26" hidden="1" x14ac:dyDescent="0.25">
      <c r="A629">
        <v>20230628</v>
      </c>
      <c r="B629">
        <v>48386094</v>
      </c>
      <c r="C629" t="s">
        <v>2597</v>
      </c>
      <c r="D629">
        <v>2158492</v>
      </c>
      <c r="E629" t="s">
        <v>2580</v>
      </c>
      <c r="F629" s="59">
        <v>767.39</v>
      </c>
      <c r="G629">
        <v>644.85</v>
      </c>
      <c r="H629" t="s">
        <v>2559</v>
      </c>
      <c r="I629" t="s">
        <v>2560</v>
      </c>
      <c r="J629" t="s">
        <v>2330</v>
      </c>
      <c r="K629" t="s">
        <v>711</v>
      </c>
      <c r="L629" t="s">
        <v>2329</v>
      </c>
      <c r="M629" t="s">
        <v>2581</v>
      </c>
      <c r="N629" t="s">
        <v>2582</v>
      </c>
      <c r="O629" t="s">
        <v>2542</v>
      </c>
      <c r="P629" t="s">
        <v>2543</v>
      </c>
      <c r="Q629" t="s">
        <v>2544</v>
      </c>
      <c r="R629" t="s">
        <v>2583</v>
      </c>
      <c r="S629" t="s">
        <v>2546</v>
      </c>
      <c r="T629">
        <v>76993.433999999994</v>
      </c>
      <c r="U629" t="s">
        <v>2598</v>
      </c>
      <c r="V629" t="s">
        <v>2599</v>
      </c>
      <c r="W629" t="s">
        <v>2584</v>
      </c>
      <c r="X629" t="s">
        <v>2585</v>
      </c>
      <c r="Y629" t="str">
        <f t="shared" si="9"/>
        <v>成都哈拜网络科技有限公司-数字媒体事业部上海哈啰普惠科技有限公司CPC</v>
      </c>
      <c r="Z629" t="e">
        <f>VLOOKUP(Y:Y,[1]Sheet1!N:N,1,0)</f>
        <v>#N/A</v>
      </c>
    </row>
    <row r="630" spans="1:26" hidden="1" x14ac:dyDescent="0.25">
      <c r="A630">
        <v>20230628</v>
      </c>
      <c r="B630">
        <v>48413544</v>
      </c>
      <c r="C630" t="s">
        <v>2736</v>
      </c>
      <c r="D630">
        <v>2118167</v>
      </c>
      <c r="E630" t="s">
        <v>2592</v>
      </c>
      <c r="F630" s="59">
        <v>0.42</v>
      </c>
      <c r="G630">
        <v>0</v>
      </c>
      <c r="H630" t="s">
        <v>2538</v>
      </c>
      <c r="I630" t="s">
        <v>2551</v>
      </c>
      <c r="J630" t="s">
        <v>554</v>
      </c>
      <c r="K630" t="s">
        <v>2321</v>
      </c>
      <c r="L630" t="s">
        <v>2370</v>
      </c>
      <c r="M630" t="s">
        <v>2593</v>
      </c>
      <c r="N630" t="s">
        <v>2594</v>
      </c>
      <c r="O630" t="s">
        <v>2542</v>
      </c>
      <c r="P630" t="s">
        <v>2543</v>
      </c>
      <c r="Q630" t="s">
        <v>2544</v>
      </c>
      <c r="R630" t="s">
        <v>2595</v>
      </c>
      <c r="S630" t="s">
        <v>2546</v>
      </c>
      <c r="T630">
        <v>0</v>
      </c>
      <c r="U630" t="s">
        <v>2555</v>
      </c>
      <c r="V630" t="s">
        <v>2596</v>
      </c>
      <c r="W630" t="s">
        <v>2555</v>
      </c>
      <c r="X630" t="s">
        <v>2596</v>
      </c>
      <c r="Y630" t="str">
        <f t="shared" si="9"/>
        <v>薯一薯二文化传媒（上海）有限公司行吟信息科技(上海)有限公司信息流</v>
      </c>
      <c r="Z630" t="e">
        <f>VLOOKUP(Y:Y,[1]Sheet1!N:N,1,0)</f>
        <v>#N/A</v>
      </c>
    </row>
    <row r="631" spans="1:26" hidden="1" x14ac:dyDescent="0.25">
      <c r="A631">
        <v>20230628</v>
      </c>
      <c r="B631">
        <v>48447553</v>
      </c>
      <c r="C631" t="s">
        <v>2764</v>
      </c>
      <c r="D631">
        <v>2142924</v>
      </c>
      <c r="E631" t="s">
        <v>2716</v>
      </c>
      <c r="F631" s="59">
        <v>2156.41</v>
      </c>
      <c r="G631">
        <v>2156.41</v>
      </c>
      <c r="H631" t="s">
        <v>2559</v>
      </c>
      <c r="I631" t="s">
        <v>2560</v>
      </c>
      <c r="J631" t="s">
        <v>392</v>
      </c>
      <c r="K631" t="s">
        <v>711</v>
      </c>
      <c r="L631" t="s">
        <v>392</v>
      </c>
      <c r="M631" t="s">
        <v>2641</v>
      </c>
      <c r="N631" t="s">
        <v>2642</v>
      </c>
      <c r="O631" t="s">
        <v>2542</v>
      </c>
      <c r="P631" t="s">
        <v>2543</v>
      </c>
      <c r="Q631" t="s">
        <v>2544</v>
      </c>
      <c r="R631" t="s">
        <v>2643</v>
      </c>
      <c r="S631" t="s">
        <v>2546</v>
      </c>
      <c r="T631">
        <v>8983.52</v>
      </c>
      <c r="U631" t="s">
        <v>838</v>
      </c>
      <c r="V631" t="s">
        <v>2644</v>
      </c>
      <c r="W631" t="s">
        <v>838</v>
      </c>
      <c r="X631" t="s">
        <v>2548</v>
      </c>
      <c r="Y631" t="str">
        <f t="shared" si="9"/>
        <v>福州三六零网络小额贷款有限公司福州三六零网络小额贷款有限公司CPC</v>
      </c>
      <c r="Z631" t="e">
        <f>VLOOKUP(Y:Y,[1]Sheet1!N:N,1,0)</f>
        <v>#N/A</v>
      </c>
    </row>
    <row r="632" spans="1:26" hidden="1" x14ac:dyDescent="0.25">
      <c r="A632">
        <v>20230628</v>
      </c>
      <c r="B632">
        <v>39122181</v>
      </c>
      <c r="C632" t="s">
        <v>2586</v>
      </c>
      <c r="D632">
        <v>2117410</v>
      </c>
      <c r="E632" t="s">
        <v>2587</v>
      </c>
      <c r="F632" s="59">
        <v>1838.96</v>
      </c>
      <c r="G632">
        <v>0</v>
      </c>
      <c r="H632" t="s">
        <v>2538</v>
      </c>
      <c r="I632" t="s">
        <v>2539</v>
      </c>
      <c r="J632" t="s">
        <v>2353</v>
      </c>
      <c r="K632" t="s">
        <v>2321</v>
      </c>
      <c r="L632" t="s">
        <v>326</v>
      </c>
      <c r="M632" t="s">
        <v>2588</v>
      </c>
      <c r="N632" t="s">
        <v>2589</v>
      </c>
      <c r="O632" t="s">
        <v>2542</v>
      </c>
      <c r="P632" t="s">
        <v>2543</v>
      </c>
      <c r="Q632" t="s">
        <v>2544</v>
      </c>
      <c r="R632" t="s">
        <v>2570</v>
      </c>
      <c r="S632" t="s">
        <v>2546</v>
      </c>
      <c r="T632">
        <v>0</v>
      </c>
      <c r="U632" t="s">
        <v>2571</v>
      </c>
      <c r="V632" t="s">
        <v>2572</v>
      </c>
      <c r="W632" t="s">
        <v>1891</v>
      </c>
      <c r="X632" t="s">
        <v>2564</v>
      </c>
      <c r="Y632" t="str">
        <f t="shared" si="9"/>
        <v>网易有道信息技术（北京）有限公司网易(杭州)网络有限公司信息流</v>
      </c>
      <c r="Z632" t="e">
        <f>VLOOKUP(Y:Y,[1]Sheet1!N:N,1,0)</f>
        <v>#N/A</v>
      </c>
    </row>
    <row r="633" spans="1:26" hidden="1" x14ac:dyDescent="0.25">
      <c r="A633">
        <v>20230628</v>
      </c>
      <c r="B633">
        <v>43097616</v>
      </c>
      <c r="C633" t="s">
        <v>2712</v>
      </c>
      <c r="D633">
        <v>2118167</v>
      </c>
      <c r="E633" t="s">
        <v>2592</v>
      </c>
      <c r="F633" s="59">
        <v>157.6</v>
      </c>
      <c r="G633">
        <v>0</v>
      </c>
      <c r="H633" t="s">
        <v>2538</v>
      </c>
      <c r="I633" t="s">
        <v>2551</v>
      </c>
      <c r="J633" t="s">
        <v>554</v>
      </c>
      <c r="K633" t="s">
        <v>2321</v>
      </c>
      <c r="L633" t="s">
        <v>2370</v>
      </c>
      <c r="M633" t="s">
        <v>2593</v>
      </c>
      <c r="N633" t="s">
        <v>2594</v>
      </c>
      <c r="O633" t="s">
        <v>2542</v>
      </c>
      <c r="P633" t="s">
        <v>2543</v>
      </c>
      <c r="Q633" t="s">
        <v>2544</v>
      </c>
      <c r="R633" t="s">
        <v>2595</v>
      </c>
      <c r="S633" t="s">
        <v>2546</v>
      </c>
      <c r="T633">
        <v>0</v>
      </c>
      <c r="U633" t="s">
        <v>2555</v>
      </c>
      <c r="V633" t="s">
        <v>2596</v>
      </c>
      <c r="W633" t="s">
        <v>2555</v>
      </c>
      <c r="X633" t="s">
        <v>2596</v>
      </c>
      <c r="Y633" t="str">
        <f t="shared" si="9"/>
        <v>薯一薯二文化传媒（上海）有限公司行吟信息科技(上海)有限公司信息流</v>
      </c>
      <c r="Z633" t="e">
        <f>VLOOKUP(Y:Y,[1]Sheet1!N:N,1,0)</f>
        <v>#N/A</v>
      </c>
    </row>
    <row r="634" spans="1:26" hidden="1" x14ac:dyDescent="0.25">
      <c r="A634">
        <v>20230628</v>
      </c>
      <c r="B634">
        <v>41250541</v>
      </c>
      <c r="C634" t="s">
        <v>2719</v>
      </c>
      <c r="D634">
        <v>2130054</v>
      </c>
      <c r="E634" t="s">
        <v>2558</v>
      </c>
      <c r="F634" s="59">
        <v>3507.7</v>
      </c>
      <c r="G634">
        <v>2840.19</v>
      </c>
      <c r="H634" t="s">
        <v>2559</v>
      </c>
      <c r="I634" t="s">
        <v>2560</v>
      </c>
      <c r="J634" t="s">
        <v>2350</v>
      </c>
      <c r="K634" t="s">
        <v>711</v>
      </c>
      <c r="L634" t="s">
        <v>2350</v>
      </c>
      <c r="M634" t="s">
        <v>2561</v>
      </c>
      <c r="N634" t="s">
        <v>2562</v>
      </c>
      <c r="O634" t="s">
        <v>2542</v>
      </c>
      <c r="P634" t="s">
        <v>2543</v>
      </c>
      <c r="Q634" t="s">
        <v>2544</v>
      </c>
      <c r="R634" t="s">
        <v>2563</v>
      </c>
      <c r="S634" t="s">
        <v>2546</v>
      </c>
      <c r="T634">
        <v>2385.7890000000002</v>
      </c>
      <c r="U634" t="s">
        <v>1891</v>
      </c>
      <c r="V634" t="s">
        <v>2564</v>
      </c>
      <c r="W634" t="s">
        <v>1891</v>
      </c>
      <c r="X634" t="s">
        <v>2564</v>
      </c>
      <c r="Y634" t="str">
        <f t="shared" si="9"/>
        <v>深圳尚米网络技术有限公司深圳尚米网络技术有限公司CPC</v>
      </c>
      <c r="Z634" t="e">
        <f>VLOOKUP(Y:Y,[1]Sheet1!N:N,1,0)</f>
        <v>#N/A</v>
      </c>
    </row>
    <row r="635" spans="1:26" hidden="1" x14ac:dyDescent="0.25">
      <c r="A635">
        <v>20230628</v>
      </c>
      <c r="B635">
        <v>42965759</v>
      </c>
      <c r="C635" t="s">
        <v>2619</v>
      </c>
      <c r="D635">
        <v>2165227</v>
      </c>
      <c r="E635" t="s">
        <v>2566</v>
      </c>
      <c r="F635" s="59">
        <v>1917.55</v>
      </c>
      <c r="G635">
        <v>1420.41</v>
      </c>
      <c r="H635" t="s">
        <v>2538</v>
      </c>
      <c r="I635" t="s">
        <v>2539</v>
      </c>
      <c r="J635" t="s">
        <v>2320</v>
      </c>
      <c r="K635" t="s">
        <v>2321</v>
      </c>
      <c r="L635" t="s">
        <v>2318</v>
      </c>
      <c r="M635" t="s">
        <v>2540</v>
      </c>
      <c r="N635" t="s">
        <v>2541</v>
      </c>
      <c r="O635" t="s">
        <v>2542</v>
      </c>
      <c r="P635" t="s">
        <v>2543</v>
      </c>
      <c r="Q635" t="s">
        <v>2544</v>
      </c>
      <c r="R635" t="s">
        <v>2545</v>
      </c>
      <c r="S635" t="s">
        <v>2546</v>
      </c>
      <c r="T635">
        <v>0</v>
      </c>
      <c r="U635" t="s">
        <v>838</v>
      </c>
      <c r="V635" t="s">
        <v>2547</v>
      </c>
      <c r="W635" t="s">
        <v>838</v>
      </c>
      <c r="X635" t="s">
        <v>2548</v>
      </c>
      <c r="Y635" t="str">
        <f t="shared" si="9"/>
        <v>上海耳序信息技术有限公司-四部上海拍拍贷金融信息服务有限公司信息流</v>
      </c>
      <c r="Z635" t="e">
        <f>VLOOKUP(Y:Y,[1]Sheet1!N:N,1,0)</f>
        <v>#N/A</v>
      </c>
    </row>
    <row r="636" spans="1:26" hidden="1" x14ac:dyDescent="0.25">
      <c r="A636">
        <v>20230628</v>
      </c>
      <c r="B636">
        <v>47798436</v>
      </c>
      <c r="C636" t="s">
        <v>2632</v>
      </c>
      <c r="D636">
        <v>2169384</v>
      </c>
      <c r="E636" t="s">
        <v>2633</v>
      </c>
      <c r="F636" s="59">
        <v>26752.22</v>
      </c>
      <c r="G636">
        <v>19816.46</v>
      </c>
      <c r="H636" t="s">
        <v>2538</v>
      </c>
      <c r="I636" t="s">
        <v>2551</v>
      </c>
      <c r="J636" t="s">
        <v>296</v>
      </c>
      <c r="K636" t="s">
        <v>2321</v>
      </c>
      <c r="L636" t="s">
        <v>2334</v>
      </c>
      <c r="M636" t="s">
        <v>2634</v>
      </c>
      <c r="N636" t="s">
        <v>2635</v>
      </c>
      <c r="O636" t="s">
        <v>2542</v>
      </c>
      <c r="P636" t="s">
        <v>2543</v>
      </c>
      <c r="Q636" t="s">
        <v>2544</v>
      </c>
      <c r="R636" t="s">
        <v>2636</v>
      </c>
      <c r="S636" t="s">
        <v>2546</v>
      </c>
      <c r="T636">
        <v>0</v>
      </c>
      <c r="U636" t="s">
        <v>2584</v>
      </c>
      <c r="V636" t="s">
        <v>2637</v>
      </c>
      <c r="W636" t="s">
        <v>2584</v>
      </c>
      <c r="X636" t="s">
        <v>2637</v>
      </c>
      <c r="Y636" t="str">
        <f t="shared" si="9"/>
        <v>湖北车智汇传媒有限公司北京车之家信息技术有限公司信息流</v>
      </c>
      <c r="Z636" t="e">
        <f>VLOOKUP(Y:Y,[1]Sheet1!N:N,1,0)</f>
        <v>#N/A</v>
      </c>
    </row>
    <row r="637" spans="1:26" hidden="1" x14ac:dyDescent="0.25">
      <c r="A637">
        <v>20230628</v>
      </c>
      <c r="B637">
        <v>47953344</v>
      </c>
      <c r="C637" t="s">
        <v>2732</v>
      </c>
      <c r="D637">
        <v>2189969</v>
      </c>
      <c r="E637" t="s">
        <v>2608</v>
      </c>
      <c r="F637" s="59">
        <v>521.32000000000005</v>
      </c>
      <c r="G637">
        <v>372.37</v>
      </c>
      <c r="H637" t="s">
        <v>2538</v>
      </c>
      <c r="I637" t="s">
        <v>2551</v>
      </c>
      <c r="J637" t="s">
        <v>2332</v>
      </c>
      <c r="K637" t="s">
        <v>2321</v>
      </c>
      <c r="L637" t="s">
        <v>2333</v>
      </c>
      <c r="M637" t="s">
        <v>2552</v>
      </c>
      <c r="N637" t="s">
        <v>2553</v>
      </c>
      <c r="O637" t="s">
        <v>2542</v>
      </c>
      <c r="P637" t="s">
        <v>2543</v>
      </c>
      <c r="Q637" t="s">
        <v>2544</v>
      </c>
      <c r="R637" t="s">
        <v>2554</v>
      </c>
      <c r="S637" t="s">
        <v>2546</v>
      </c>
      <c r="T637">
        <v>0</v>
      </c>
      <c r="U637" t="s">
        <v>2555</v>
      </c>
      <c r="V637" t="s">
        <v>2556</v>
      </c>
      <c r="W637" t="s">
        <v>2555</v>
      </c>
      <c r="X637" t="s">
        <v>2556</v>
      </c>
      <c r="Y637" t="str">
        <f t="shared" si="9"/>
        <v>北京爱奇艺科技有限公司-百度北京爱奇艺科技有限公司信息流</v>
      </c>
      <c r="Z637" t="e">
        <f>VLOOKUP(Y:Y,[1]Sheet1!N:N,1,0)</f>
        <v>#N/A</v>
      </c>
    </row>
    <row r="638" spans="1:26" hidden="1" x14ac:dyDescent="0.25">
      <c r="A638">
        <v>20230628</v>
      </c>
      <c r="B638">
        <v>47953361</v>
      </c>
      <c r="C638" t="s">
        <v>2549</v>
      </c>
      <c r="D638">
        <v>2167551</v>
      </c>
      <c r="E638" t="s">
        <v>2550</v>
      </c>
      <c r="F638" s="59">
        <v>0.23</v>
      </c>
      <c r="G638">
        <v>0.23</v>
      </c>
      <c r="H638" t="s">
        <v>2538</v>
      </c>
      <c r="I638" t="s">
        <v>2539</v>
      </c>
      <c r="J638" t="s">
        <v>2332</v>
      </c>
      <c r="K638" t="s">
        <v>2321</v>
      </c>
      <c r="L638" t="s">
        <v>2333</v>
      </c>
      <c r="M638" t="s">
        <v>2552</v>
      </c>
      <c r="N638" t="s">
        <v>2553</v>
      </c>
      <c r="O638" t="s">
        <v>2542</v>
      </c>
      <c r="P638" t="s">
        <v>2543</v>
      </c>
      <c r="Q638" t="s">
        <v>2544</v>
      </c>
      <c r="R638" t="s">
        <v>2554</v>
      </c>
      <c r="S638" t="s">
        <v>2546</v>
      </c>
      <c r="T638">
        <v>0</v>
      </c>
      <c r="U638" t="s">
        <v>2555</v>
      </c>
      <c r="V638" t="s">
        <v>2556</v>
      </c>
      <c r="W638" t="s">
        <v>2555</v>
      </c>
      <c r="X638" t="s">
        <v>2556</v>
      </c>
      <c r="Y638" t="str">
        <f t="shared" si="9"/>
        <v>北京爱奇艺科技有限公司-百度北京爱奇艺科技有限公司信息流</v>
      </c>
      <c r="Z638" t="e">
        <f>VLOOKUP(Y:Y,[1]Sheet1!N:N,1,0)</f>
        <v>#N/A</v>
      </c>
    </row>
    <row r="639" spans="1:26" hidden="1" x14ac:dyDescent="0.25">
      <c r="A639">
        <v>20230628</v>
      </c>
      <c r="B639">
        <v>27382539</v>
      </c>
      <c r="C639" t="s">
        <v>2609</v>
      </c>
      <c r="D639">
        <v>2172257</v>
      </c>
      <c r="E639" t="s">
        <v>2610</v>
      </c>
      <c r="F639" s="59">
        <v>6081.2</v>
      </c>
      <c r="G639">
        <v>4826.2700000000004</v>
      </c>
      <c r="H639" t="s">
        <v>2559</v>
      </c>
      <c r="I639" t="s">
        <v>2560</v>
      </c>
      <c r="J639" t="s">
        <v>292</v>
      </c>
      <c r="K639" t="s">
        <v>711</v>
      </c>
      <c r="L639" t="s">
        <v>574</v>
      </c>
      <c r="M639" t="s">
        <v>2611</v>
      </c>
      <c r="N639" t="s">
        <v>2612</v>
      </c>
      <c r="O639" t="s">
        <v>2542</v>
      </c>
      <c r="P639" t="s">
        <v>2543</v>
      </c>
      <c r="Q639" t="s">
        <v>2544</v>
      </c>
      <c r="R639" t="s">
        <v>2613</v>
      </c>
      <c r="S639" t="s">
        <v>2546</v>
      </c>
      <c r="T639">
        <v>111354.724</v>
      </c>
      <c r="U639" t="s">
        <v>2614</v>
      </c>
      <c r="V639" t="s">
        <v>2615</v>
      </c>
      <c r="W639" t="s">
        <v>2614</v>
      </c>
      <c r="X639" t="s">
        <v>2615</v>
      </c>
      <c r="Y639" t="str">
        <f t="shared" si="9"/>
        <v>广州荔湾品唯信息服务有限公司广州唯品会电子商务有限公司CPC</v>
      </c>
      <c r="Z639" t="e">
        <f>VLOOKUP(Y:Y,[1]Sheet1!N:N,1,0)</f>
        <v>#N/A</v>
      </c>
    </row>
    <row r="640" spans="1:26" x14ac:dyDescent="0.25">
      <c r="A640">
        <v>20230628</v>
      </c>
      <c r="B640">
        <v>43094804</v>
      </c>
      <c r="C640" t="s">
        <v>2705</v>
      </c>
      <c r="D640">
        <v>2054669</v>
      </c>
      <c r="E640" t="s">
        <v>2622</v>
      </c>
      <c r="F640" s="59">
        <v>123.64</v>
      </c>
      <c r="G640">
        <v>91.59</v>
      </c>
      <c r="H640" t="s">
        <v>2538</v>
      </c>
      <c r="I640" t="s">
        <v>2551</v>
      </c>
      <c r="J640" t="s">
        <v>2352</v>
      </c>
      <c r="K640" t="s">
        <v>2321</v>
      </c>
      <c r="L640" t="s">
        <v>2351</v>
      </c>
      <c r="M640" t="s">
        <v>2623</v>
      </c>
      <c r="N640" t="s">
        <v>2624</v>
      </c>
      <c r="O640" t="s">
        <v>2542</v>
      </c>
      <c r="P640" t="s">
        <v>2543</v>
      </c>
      <c r="Q640" t="s">
        <v>2544</v>
      </c>
      <c r="R640" t="s">
        <v>2625</v>
      </c>
      <c r="S640" t="s">
        <v>2546</v>
      </c>
      <c r="T640">
        <v>0</v>
      </c>
      <c r="U640" t="s">
        <v>838</v>
      </c>
      <c r="V640" t="s">
        <v>2548</v>
      </c>
      <c r="W640" t="s">
        <v>838</v>
      </c>
      <c r="X640" t="s">
        <v>2548</v>
      </c>
      <c r="Y640" t="str">
        <f t="shared" si="9"/>
        <v>深圳市小赢普惠科技有限责任公司深圳市赢众通金融信息服务有限责任公司信息流</v>
      </c>
      <c r="Z640" t="e">
        <f>VLOOKUP(Y:Y,[1]Sheet1!N:N,1,0)</f>
        <v>#N/A</v>
      </c>
    </row>
    <row r="641" spans="1:26" hidden="1" x14ac:dyDescent="0.25">
      <c r="A641">
        <v>20230628</v>
      </c>
      <c r="B641">
        <v>45323107</v>
      </c>
      <c r="C641" t="s">
        <v>2654</v>
      </c>
      <c r="D641">
        <v>2172261</v>
      </c>
      <c r="E641" t="s">
        <v>2628</v>
      </c>
      <c r="F641" s="59">
        <v>699.07</v>
      </c>
      <c r="G641">
        <v>533.64</v>
      </c>
      <c r="H641" t="s">
        <v>2538</v>
      </c>
      <c r="I641" t="s">
        <v>2539</v>
      </c>
      <c r="J641" t="s">
        <v>292</v>
      </c>
      <c r="K641" t="s">
        <v>2321</v>
      </c>
      <c r="L641" t="s">
        <v>574</v>
      </c>
      <c r="M641" t="s">
        <v>2611</v>
      </c>
      <c r="N641" t="s">
        <v>2612</v>
      </c>
      <c r="O641" t="s">
        <v>2542</v>
      </c>
      <c r="P641" t="s">
        <v>2543</v>
      </c>
      <c r="Q641" t="s">
        <v>2544</v>
      </c>
      <c r="R641" t="s">
        <v>2613</v>
      </c>
      <c r="S641" t="s">
        <v>2546</v>
      </c>
      <c r="T641">
        <v>0</v>
      </c>
      <c r="U641" t="s">
        <v>2614</v>
      </c>
      <c r="V641" t="s">
        <v>2615</v>
      </c>
      <c r="W641" t="s">
        <v>2614</v>
      </c>
      <c r="X641" t="s">
        <v>2615</v>
      </c>
      <c r="Y641" t="str">
        <f t="shared" si="9"/>
        <v>广州荔湾品唯信息服务有限公司广州唯品会电子商务有限公司信息流</v>
      </c>
      <c r="Z641" t="e">
        <f>VLOOKUP(Y:Y,[1]Sheet1!N:N,1,0)</f>
        <v>#N/A</v>
      </c>
    </row>
    <row r="642" spans="1:26" hidden="1" x14ac:dyDescent="0.25">
      <c r="A642">
        <v>20230628</v>
      </c>
      <c r="B642">
        <v>47184415</v>
      </c>
      <c r="C642" t="s">
        <v>2708</v>
      </c>
      <c r="D642">
        <v>2176807</v>
      </c>
      <c r="E642" t="s">
        <v>2691</v>
      </c>
      <c r="F642" s="59">
        <v>48783.18</v>
      </c>
      <c r="G642">
        <v>35608.160000000003</v>
      </c>
      <c r="H642" t="s">
        <v>2538</v>
      </c>
      <c r="I642" t="s">
        <v>2551</v>
      </c>
      <c r="J642" t="s">
        <v>2339</v>
      </c>
      <c r="K642" t="s">
        <v>2321</v>
      </c>
      <c r="L642" t="s">
        <v>2338</v>
      </c>
      <c r="M642" t="s">
        <v>2692</v>
      </c>
      <c r="N642" t="s">
        <v>2693</v>
      </c>
      <c r="O642" t="s">
        <v>2542</v>
      </c>
      <c r="P642" t="s">
        <v>2543</v>
      </c>
      <c r="Q642" t="s">
        <v>2544</v>
      </c>
      <c r="R642" t="s">
        <v>2694</v>
      </c>
      <c r="S642" t="s">
        <v>2546</v>
      </c>
      <c r="T642">
        <v>0</v>
      </c>
      <c r="U642" t="s">
        <v>2117</v>
      </c>
      <c r="V642" t="s">
        <v>2695</v>
      </c>
      <c r="W642" t="s">
        <v>2117</v>
      </c>
      <c r="X642" t="s">
        <v>2695</v>
      </c>
      <c r="Y642" t="str">
        <f t="shared" si="9"/>
        <v>北京三快在线科技有限公司及其关联公司北京三快科技有限公司信息流</v>
      </c>
      <c r="Z642" t="e">
        <f>VLOOKUP(Y:Y,[1]Sheet1!N:N,1,0)</f>
        <v>#N/A</v>
      </c>
    </row>
    <row r="643" spans="1:26" hidden="1" x14ac:dyDescent="0.25">
      <c r="A643">
        <v>20230628</v>
      </c>
      <c r="B643">
        <v>48046547</v>
      </c>
      <c r="C643" t="s">
        <v>2673</v>
      </c>
      <c r="D643">
        <v>2118167</v>
      </c>
      <c r="E643" t="s">
        <v>2592</v>
      </c>
      <c r="F643" s="59">
        <v>49.56</v>
      </c>
      <c r="G643">
        <v>0</v>
      </c>
      <c r="H643" t="s">
        <v>2538</v>
      </c>
      <c r="I643" t="s">
        <v>2551</v>
      </c>
      <c r="J643" t="s">
        <v>554</v>
      </c>
      <c r="K643" t="s">
        <v>2321</v>
      </c>
      <c r="L643" t="s">
        <v>2370</v>
      </c>
      <c r="M643" t="s">
        <v>2593</v>
      </c>
      <c r="N643" t="s">
        <v>2594</v>
      </c>
      <c r="O643" t="s">
        <v>2542</v>
      </c>
      <c r="P643" t="s">
        <v>2543</v>
      </c>
      <c r="Q643" t="s">
        <v>2544</v>
      </c>
      <c r="R643" t="s">
        <v>2595</v>
      </c>
      <c r="S643" t="s">
        <v>2546</v>
      </c>
      <c r="T643">
        <v>0</v>
      </c>
      <c r="U643" t="s">
        <v>2555</v>
      </c>
      <c r="V643" t="s">
        <v>2596</v>
      </c>
      <c r="W643" t="s">
        <v>2555</v>
      </c>
      <c r="X643" t="s">
        <v>2596</v>
      </c>
      <c r="Y643" t="str">
        <f t="shared" ref="Y643:Y706" si="10">L643&amp;J643&amp;K643</f>
        <v>薯一薯二文化传媒（上海）有限公司行吟信息科技(上海)有限公司信息流</v>
      </c>
      <c r="Z643" t="e">
        <f>VLOOKUP(Y:Y,[1]Sheet1!N:N,1,0)</f>
        <v>#N/A</v>
      </c>
    </row>
    <row r="644" spans="1:26" hidden="1" x14ac:dyDescent="0.25">
      <c r="A644">
        <v>20230628</v>
      </c>
      <c r="B644">
        <v>48413679</v>
      </c>
      <c r="C644" t="s">
        <v>2767</v>
      </c>
      <c r="D644">
        <v>2118167</v>
      </c>
      <c r="E644" t="s">
        <v>2592</v>
      </c>
      <c r="F644" s="59">
        <v>17.28</v>
      </c>
      <c r="G644">
        <v>0</v>
      </c>
      <c r="H644" t="s">
        <v>2538</v>
      </c>
      <c r="I644" t="s">
        <v>2551</v>
      </c>
      <c r="J644" t="s">
        <v>554</v>
      </c>
      <c r="K644" t="s">
        <v>2321</v>
      </c>
      <c r="L644" t="s">
        <v>2370</v>
      </c>
      <c r="M644" t="s">
        <v>2593</v>
      </c>
      <c r="N644" t="s">
        <v>2594</v>
      </c>
      <c r="O644" t="s">
        <v>2542</v>
      </c>
      <c r="P644" t="s">
        <v>2543</v>
      </c>
      <c r="Q644" t="s">
        <v>2544</v>
      </c>
      <c r="R644" t="s">
        <v>2595</v>
      </c>
      <c r="S644" t="s">
        <v>2546</v>
      </c>
      <c r="T644">
        <v>0</v>
      </c>
      <c r="U644" t="s">
        <v>2555</v>
      </c>
      <c r="V644" t="s">
        <v>2596</v>
      </c>
      <c r="W644" t="s">
        <v>2555</v>
      </c>
      <c r="X644" t="s">
        <v>2596</v>
      </c>
      <c r="Y644" t="str">
        <f t="shared" si="10"/>
        <v>薯一薯二文化传媒（上海）有限公司行吟信息科技(上海)有限公司信息流</v>
      </c>
      <c r="Z644" t="e">
        <f>VLOOKUP(Y:Y,[1]Sheet1!N:N,1,0)</f>
        <v>#N/A</v>
      </c>
    </row>
    <row r="645" spans="1:26" hidden="1" x14ac:dyDescent="0.25">
      <c r="A645">
        <v>20230628</v>
      </c>
      <c r="B645">
        <v>40732460</v>
      </c>
      <c r="C645" t="s">
        <v>2702</v>
      </c>
      <c r="D645">
        <v>2158492</v>
      </c>
      <c r="E645" t="s">
        <v>2580</v>
      </c>
      <c r="F645" s="59">
        <v>6448.53</v>
      </c>
      <c r="G645">
        <v>5418.65</v>
      </c>
      <c r="H645" t="s">
        <v>2559</v>
      </c>
      <c r="I645" t="s">
        <v>2560</v>
      </c>
      <c r="J645" t="s">
        <v>2330</v>
      </c>
      <c r="K645" t="s">
        <v>711</v>
      </c>
      <c r="L645" t="s">
        <v>2329</v>
      </c>
      <c r="M645" t="s">
        <v>2581</v>
      </c>
      <c r="N645" t="s">
        <v>2582</v>
      </c>
      <c r="O645" t="s">
        <v>2542</v>
      </c>
      <c r="P645" t="s">
        <v>2543</v>
      </c>
      <c r="Q645" t="s">
        <v>2544</v>
      </c>
      <c r="R645" t="s">
        <v>2583</v>
      </c>
      <c r="S645" t="s">
        <v>2546</v>
      </c>
      <c r="T645">
        <v>11957.486999999999</v>
      </c>
      <c r="U645" t="s">
        <v>2584</v>
      </c>
      <c r="V645" t="s">
        <v>2585</v>
      </c>
      <c r="W645" t="s">
        <v>2584</v>
      </c>
      <c r="X645" t="s">
        <v>2585</v>
      </c>
      <c r="Y645" t="str">
        <f t="shared" si="10"/>
        <v>成都哈拜网络科技有限公司-数字媒体事业部上海哈啰普惠科技有限公司CPC</v>
      </c>
      <c r="Z645" t="e">
        <f>VLOOKUP(Y:Y,[1]Sheet1!N:N,1,0)</f>
        <v>#N/A</v>
      </c>
    </row>
    <row r="646" spans="1:26" hidden="1" x14ac:dyDescent="0.25">
      <c r="A646">
        <v>20230628</v>
      </c>
      <c r="B646">
        <v>47184442</v>
      </c>
      <c r="C646" t="s">
        <v>2690</v>
      </c>
      <c r="D646">
        <v>2176807</v>
      </c>
      <c r="E646" t="s">
        <v>2691</v>
      </c>
      <c r="F646" s="59">
        <v>258.86</v>
      </c>
      <c r="G646">
        <v>188.95</v>
      </c>
      <c r="H646" t="s">
        <v>2538</v>
      </c>
      <c r="I646" t="s">
        <v>2551</v>
      </c>
      <c r="J646" t="s">
        <v>2339</v>
      </c>
      <c r="K646" t="s">
        <v>2321</v>
      </c>
      <c r="L646" t="s">
        <v>2338</v>
      </c>
      <c r="M646" t="s">
        <v>2692</v>
      </c>
      <c r="N646" t="s">
        <v>2693</v>
      </c>
      <c r="O646" t="s">
        <v>2542</v>
      </c>
      <c r="P646" t="s">
        <v>2543</v>
      </c>
      <c r="Q646" t="s">
        <v>2544</v>
      </c>
      <c r="R646" t="s">
        <v>2694</v>
      </c>
      <c r="S646" t="s">
        <v>2546</v>
      </c>
      <c r="T646">
        <v>0</v>
      </c>
      <c r="U646" t="s">
        <v>2117</v>
      </c>
      <c r="V646" t="s">
        <v>2695</v>
      </c>
      <c r="W646" t="s">
        <v>2117</v>
      </c>
      <c r="X646" t="s">
        <v>2695</v>
      </c>
      <c r="Y646" t="str">
        <f t="shared" si="10"/>
        <v>北京三快在线科技有限公司及其关联公司北京三快科技有限公司信息流</v>
      </c>
      <c r="Z646" t="e">
        <f>VLOOKUP(Y:Y,[1]Sheet1!N:N,1,0)</f>
        <v>#N/A</v>
      </c>
    </row>
    <row r="647" spans="1:26" hidden="1" x14ac:dyDescent="0.25">
      <c r="A647">
        <v>20230628</v>
      </c>
      <c r="B647">
        <v>43097920</v>
      </c>
      <c r="C647" t="s">
        <v>2745</v>
      </c>
      <c r="D647">
        <v>2118167</v>
      </c>
      <c r="E647" t="s">
        <v>2592</v>
      </c>
      <c r="F647" s="59">
        <v>301.67</v>
      </c>
      <c r="G647">
        <v>0</v>
      </c>
      <c r="H647" t="s">
        <v>2538</v>
      </c>
      <c r="I647" t="s">
        <v>2551</v>
      </c>
      <c r="J647" t="s">
        <v>554</v>
      </c>
      <c r="K647" t="s">
        <v>2321</v>
      </c>
      <c r="L647" t="s">
        <v>2370</v>
      </c>
      <c r="M647" t="s">
        <v>2593</v>
      </c>
      <c r="N647" t="s">
        <v>2594</v>
      </c>
      <c r="O647" t="s">
        <v>2542</v>
      </c>
      <c r="P647" t="s">
        <v>2543</v>
      </c>
      <c r="Q647" t="s">
        <v>2544</v>
      </c>
      <c r="R647" t="s">
        <v>2595</v>
      </c>
      <c r="S647" t="s">
        <v>2546</v>
      </c>
      <c r="T647">
        <v>0</v>
      </c>
      <c r="U647" t="s">
        <v>2555</v>
      </c>
      <c r="V647" t="s">
        <v>2596</v>
      </c>
      <c r="W647" t="s">
        <v>2555</v>
      </c>
      <c r="X647" t="s">
        <v>2596</v>
      </c>
      <c r="Y647" t="str">
        <f t="shared" si="10"/>
        <v>薯一薯二文化传媒（上海）有限公司行吟信息科技(上海)有限公司信息流</v>
      </c>
      <c r="Z647" t="e">
        <f>VLOOKUP(Y:Y,[1]Sheet1!N:N,1,0)</f>
        <v>#N/A</v>
      </c>
    </row>
    <row r="648" spans="1:26" hidden="1" x14ac:dyDescent="0.25">
      <c r="A648">
        <v>20230628</v>
      </c>
      <c r="B648">
        <v>44739239</v>
      </c>
      <c r="C648" t="s">
        <v>2672</v>
      </c>
      <c r="D648">
        <v>2118167</v>
      </c>
      <c r="E648" t="s">
        <v>2592</v>
      </c>
      <c r="F648" s="59">
        <v>2189.33</v>
      </c>
      <c r="G648">
        <v>0</v>
      </c>
      <c r="H648" t="s">
        <v>2538</v>
      </c>
      <c r="I648" t="s">
        <v>2539</v>
      </c>
      <c r="J648" t="s">
        <v>554</v>
      </c>
      <c r="K648" t="s">
        <v>2321</v>
      </c>
      <c r="L648" t="s">
        <v>2370</v>
      </c>
      <c r="M648" t="s">
        <v>2593</v>
      </c>
      <c r="N648" t="s">
        <v>2594</v>
      </c>
      <c r="O648" t="s">
        <v>2542</v>
      </c>
      <c r="P648" t="s">
        <v>2543</v>
      </c>
      <c r="Q648" t="s">
        <v>2544</v>
      </c>
      <c r="R648" t="s">
        <v>2595</v>
      </c>
      <c r="S648" t="s">
        <v>2546</v>
      </c>
      <c r="T648">
        <v>0</v>
      </c>
      <c r="U648" t="s">
        <v>2555</v>
      </c>
      <c r="V648" t="s">
        <v>2596</v>
      </c>
      <c r="W648" t="s">
        <v>2555</v>
      </c>
      <c r="X648" t="s">
        <v>2596</v>
      </c>
      <c r="Y648" t="str">
        <f t="shared" si="10"/>
        <v>薯一薯二文化传媒（上海）有限公司行吟信息科技(上海)有限公司信息流</v>
      </c>
      <c r="Z648" t="e">
        <f>VLOOKUP(Y:Y,[1]Sheet1!N:N,1,0)</f>
        <v>#N/A</v>
      </c>
    </row>
    <row r="649" spans="1:26" hidden="1" x14ac:dyDescent="0.25">
      <c r="A649">
        <v>20230628</v>
      </c>
      <c r="B649">
        <v>44739380</v>
      </c>
      <c r="C649" t="s">
        <v>2706</v>
      </c>
      <c r="D649">
        <v>2118167</v>
      </c>
      <c r="E649" t="s">
        <v>2592</v>
      </c>
      <c r="F649" s="59">
        <v>2.2999999999999998</v>
      </c>
      <c r="G649">
        <v>0</v>
      </c>
      <c r="H649" t="s">
        <v>2538</v>
      </c>
      <c r="I649" t="s">
        <v>2551</v>
      </c>
      <c r="J649" t="s">
        <v>554</v>
      </c>
      <c r="K649" t="s">
        <v>2321</v>
      </c>
      <c r="L649" t="s">
        <v>2370</v>
      </c>
      <c r="M649" t="s">
        <v>2593</v>
      </c>
      <c r="N649" t="s">
        <v>2594</v>
      </c>
      <c r="O649" t="s">
        <v>2542</v>
      </c>
      <c r="P649" t="s">
        <v>2543</v>
      </c>
      <c r="Q649" t="s">
        <v>2544</v>
      </c>
      <c r="R649" t="s">
        <v>2595</v>
      </c>
      <c r="S649" t="s">
        <v>2546</v>
      </c>
      <c r="T649">
        <v>0</v>
      </c>
      <c r="U649" t="s">
        <v>2555</v>
      </c>
      <c r="V649" t="s">
        <v>2596</v>
      </c>
      <c r="W649" t="s">
        <v>2555</v>
      </c>
      <c r="X649" t="s">
        <v>2596</v>
      </c>
      <c r="Y649" t="str">
        <f t="shared" si="10"/>
        <v>薯一薯二文化传媒（上海）有限公司行吟信息科技(上海)有限公司信息流</v>
      </c>
      <c r="Z649" t="e">
        <f>VLOOKUP(Y:Y,[1]Sheet1!N:N,1,0)</f>
        <v>#N/A</v>
      </c>
    </row>
    <row r="650" spans="1:26" hidden="1" x14ac:dyDescent="0.25">
      <c r="A650">
        <v>20230628</v>
      </c>
      <c r="B650">
        <v>47328011</v>
      </c>
      <c r="C650" t="s">
        <v>2647</v>
      </c>
      <c r="D650">
        <v>2185183</v>
      </c>
      <c r="E650" t="s">
        <v>2574</v>
      </c>
      <c r="F650" s="59">
        <v>396.17</v>
      </c>
      <c r="G650">
        <v>300.13</v>
      </c>
      <c r="H650" t="s">
        <v>2538</v>
      </c>
      <c r="I650" t="s">
        <v>2539</v>
      </c>
      <c r="J650" t="s">
        <v>2575</v>
      </c>
      <c r="K650" t="s">
        <v>2321</v>
      </c>
      <c r="L650" t="s">
        <v>2344</v>
      </c>
      <c r="M650" t="s">
        <v>2576</v>
      </c>
      <c r="O650" t="s">
        <v>2542</v>
      </c>
      <c r="P650" t="s">
        <v>2543</v>
      </c>
      <c r="Q650" t="s">
        <v>2544</v>
      </c>
      <c r="R650" t="s">
        <v>2577</v>
      </c>
      <c r="S650" t="s">
        <v>2546</v>
      </c>
      <c r="T650">
        <v>0</v>
      </c>
      <c r="U650" t="s">
        <v>838</v>
      </c>
      <c r="V650" t="s">
        <v>2578</v>
      </c>
      <c r="W650" t="s">
        <v>838</v>
      </c>
      <c r="X650" t="s">
        <v>2578</v>
      </c>
      <c r="Y650" t="str">
        <f t="shared" si="10"/>
        <v>北京微财科技有限公司-数媒重庆市黑卡小额贷款有限公司信息流</v>
      </c>
      <c r="Z650" t="e">
        <f>VLOOKUP(Y:Y,[1]Sheet1!N:N,1,0)</f>
        <v>#N/A</v>
      </c>
    </row>
    <row r="651" spans="1:26" hidden="1" x14ac:dyDescent="0.25">
      <c r="A651">
        <v>20230628</v>
      </c>
      <c r="B651">
        <v>47953354</v>
      </c>
      <c r="C651" t="s">
        <v>2655</v>
      </c>
      <c r="D651">
        <v>2167551</v>
      </c>
      <c r="E651" t="s">
        <v>2550</v>
      </c>
      <c r="F651" s="59">
        <v>301.83</v>
      </c>
      <c r="G651">
        <v>301.83</v>
      </c>
      <c r="H651" t="s">
        <v>2538</v>
      </c>
      <c r="I651" t="s">
        <v>2551</v>
      </c>
      <c r="J651" t="s">
        <v>2332</v>
      </c>
      <c r="K651" t="s">
        <v>2321</v>
      </c>
      <c r="L651" t="s">
        <v>2333</v>
      </c>
      <c r="M651" t="s">
        <v>2552</v>
      </c>
      <c r="N651" t="s">
        <v>2553</v>
      </c>
      <c r="O651" t="s">
        <v>2542</v>
      </c>
      <c r="P651" t="s">
        <v>2543</v>
      </c>
      <c r="Q651" t="s">
        <v>2544</v>
      </c>
      <c r="R651" t="s">
        <v>2554</v>
      </c>
      <c r="S651" t="s">
        <v>2546</v>
      </c>
      <c r="T651">
        <v>0</v>
      </c>
      <c r="U651" t="s">
        <v>2555</v>
      </c>
      <c r="V651" t="s">
        <v>2556</v>
      </c>
      <c r="W651" t="s">
        <v>2555</v>
      </c>
      <c r="X651" t="s">
        <v>2556</v>
      </c>
      <c r="Y651" t="str">
        <f t="shared" si="10"/>
        <v>北京爱奇艺科技有限公司-百度北京爱奇艺科技有限公司信息流</v>
      </c>
      <c r="Z651" t="e">
        <f>VLOOKUP(Y:Y,[1]Sheet1!N:N,1,0)</f>
        <v>#N/A</v>
      </c>
    </row>
    <row r="652" spans="1:26" hidden="1" x14ac:dyDescent="0.25">
      <c r="A652">
        <v>20230628</v>
      </c>
      <c r="B652">
        <v>48413693</v>
      </c>
      <c r="C652" t="s">
        <v>2648</v>
      </c>
      <c r="D652">
        <v>2118167</v>
      </c>
      <c r="E652" t="s">
        <v>2592</v>
      </c>
      <c r="F652" s="59">
        <v>1.73</v>
      </c>
      <c r="G652">
        <v>0</v>
      </c>
      <c r="H652" t="s">
        <v>2538</v>
      </c>
      <c r="I652" t="s">
        <v>2551</v>
      </c>
      <c r="J652" t="s">
        <v>554</v>
      </c>
      <c r="K652" t="s">
        <v>2321</v>
      </c>
      <c r="L652" t="s">
        <v>2370</v>
      </c>
      <c r="M652" t="s">
        <v>2593</v>
      </c>
      <c r="N652" t="s">
        <v>2594</v>
      </c>
      <c r="O652" t="s">
        <v>2542</v>
      </c>
      <c r="P652" t="s">
        <v>2543</v>
      </c>
      <c r="Q652" t="s">
        <v>2544</v>
      </c>
      <c r="R652" t="s">
        <v>2595</v>
      </c>
      <c r="S652" t="s">
        <v>2546</v>
      </c>
      <c r="T652">
        <v>0</v>
      </c>
      <c r="U652" t="s">
        <v>2555</v>
      </c>
      <c r="V652" t="s">
        <v>2596</v>
      </c>
      <c r="W652" t="s">
        <v>2555</v>
      </c>
      <c r="X652" t="s">
        <v>2596</v>
      </c>
      <c r="Y652" t="str">
        <f t="shared" si="10"/>
        <v>薯一薯二文化传媒（上海）有限公司行吟信息科技(上海)有限公司信息流</v>
      </c>
      <c r="Z652" t="e">
        <f>VLOOKUP(Y:Y,[1]Sheet1!N:N,1,0)</f>
        <v>#N/A</v>
      </c>
    </row>
    <row r="653" spans="1:26" hidden="1" x14ac:dyDescent="0.25">
      <c r="A653">
        <v>20230628</v>
      </c>
      <c r="B653">
        <v>41250523</v>
      </c>
      <c r="C653" t="s">
        <v>2742</v>
      </c>
      <c r="D653">
        <v>2130054</v>
      </c>
      <c r="E653" t="s">
        <v>2558</v>
      </c>
      <c r="F653" s="59">
        <v>8403.01</v>
      </c>
      <c r="G653">
        <v>6803.92</v>
      </c>
      <c r="H653" t="s">
        <v>2559</v>
      </c>
      <c r="I653" t="s">
        <v>2560</v>
      </c>
      <c r="J653" t="s">
        <v>2350</v>
      </c>
      <c r="K653" t="s">
        <v>711</v>
      </c>
      <c r="L653" t="s">
        <v>2350</v>
      </c>
      <c r="M653" t="s">
        <v>2561</v>
      </c>
      <c r="N653" t="s">
        <v>2562</v>
      </c>
      <c r="O653" t="s">
        <v>2542</v>
      </c>
      <c r="P653" t="s">
        <v>2543</v>
      </c>
      <c r="Q653" t="s">
        <v>2544</v>
      </c>
      <c r="R653" t="s">
        <v>2563</v>
      </c>
      <c r="S653" t="s">
        <v>2546</v>
      </c>
      <c r="T653">
        <v>5789.0460000000003</v>
      </c>
      <c r="U653" t="s">
        <v>1891</v>
      </c>
      <c r="V653" t="s">
        <v>2564</v>
      </c>
      <c r="W653" t="s">
        <v>1891</v>
      </c>
      <c r="X653" t="s">
        <v>2564</v>
      </c>
      <c r="Y653" t="str">
        <f t="shared" si="10"/>
        <v>深圳尚米网络技术有限公司深圳尚米网络技术有限公司CPC</v>
      </c>
      <c r="Z653" t="e">
        <f>VLOOKUP(Y:Y,[1]Sheet1!N:N,1,0)</f>
        <v>#N/A</v>
      </c>
    </row>
    <row r="654" spans="1:26" hidden="1" x14ac:dyDescent="0.25">
      <c r="A654">
        <v>20230628</v>
      </c>
      <c r="B654">
        <v>42014357</v>
      </c>
      <c r="C654" t="s">
        <v>2798</v>
      </c>
      <c r="D654">
        <v>2142924</v>
      </c>
      <c r="E654" t="s">
        <v>2716</v>
      </c>
      <c r="F654" s="59">
        <v>619.53</v>
      </c>
      <c r="G654">
        <v>619.53</v>
      </c>
      <c r="H654" t="s">
        <v>2559</v>
      </c>
      <c r="I654" t="s">
        <v>2560</v>
      </c>
      <c r="J654" t="s">
        <v>392</v>
      </c>
      <c r="K654" t="s">
        <v>711</v>
      </c>
      <c r="L654" t="s">
        <v>392</v>
      </c>
      <c r="M654" t="s">
        <v>2641</v>
      </c>
      <c r="N654" t="s">
        <v>2642</v>
      </c>
      <c r="O654" t="s">
        <v>2542</v>
      </c>
      <c r="P654" t="s">
        <v>2543</v>
      </c>
      <c r="Q654" t="s">
        <v>2544</v>
      </c>
      <c r="R654" t="s">
        <v>2643</v>
      </c>
      <c r="S654" t="s">
        <v>2546</v>
      </c>
      <c r="T654">
        <v>10943.69</v>
      </c>
      <c r="U654" t="s">
        <v>838</v>
      </c>
      <c r="V654" t="s">
        <v>2578</v>
      </c>
      <c r="W654" t="s">
        <v>838</v>
      </c>
      <c r="X654" t="s">
        <v>2548</v>
      </c>
      <c r="Y654" t="str">
        <f t="shared" si="10"/>
        <v>福州三六零网络小额贷款有限公司福州三六零网络小额贷款有限公司CPC</v>
      </c>
      <c r="Z654" t="e">
        <f>VLOOKUP(Y:Y,[1]Sheet1!N:N,1,0)</f>
        <v>#N/A</v>
      </c>
    </row>
    <row r="655" spans="1:26" hidden="1" x14ac:dyDescent="0.25">
      <c r="A655">
        <v>20230628</v>
      </c>
      <c r="B655">
        <v>47184422</v>
      </c>
      <c r="C655" t="s">
        <v>2748</v>
      </c>
      <c r="D655">
        <v>2171552</v>
      </c>
      <c r="E655" t="s">
        <v>2749</v>
      </c>
      <c r="F655" s="59">
        <v>0.16</v>
      </c>
      <c r="G655">
        <v>0.16</v>
      </c>
      <c r="H655" t="s">
        <v>2538</v>
      </c>
      <c r="I655" t="s">
        <v>2539</v>
      </c>
      <c r="J655" t="s">
        <v>2339</v>
      </c>
      <c r="K655" t="s">
        <v>2321</v>
      </c>
      <c r="L655" t="s">
        <v>2338</v>
      </c>
      <c r="M655" t="s">
        <v>2692</v>
      </c>
      <c r="N655" t="s">
        <v>2693</v>
      </c>
      <c r="O655" t="s">
        <v>2542</v>
      </c>
      <c r="P655" t="s">
        <v>2543</v>
      </c>
      <c r="Q655" t="s">
        <v>2544</v>
      </c>
      <c r="R655" t="s">
        <v>2694</v>
      </c>
      <c r="S655" t="s">
        <v>2546</v>
      </c>
      <c r="T655">
        <v>0</v>
      </c>
      <c r="U655" t="s">
        <v>2117</v>
      </c>
      <c r="V655" t="s">
        <v>2695</v>
      </c>
      <c r="W655" t="s">
        <v>2117</v>
      </c>
      <c r="X655" t="s">
        <v>2695</v>
      </c>
      <c r="Y655" t="str">
        <f t="shared" si="10"/>
        <v>北京三快在线科技有限公司及其关联公司北京三快科技有限公司信息流</v>
      </c>
      <c r="Z655" t="e">
        <f>VLOOKUP(Y:Y,[1]Sheet1!N:N,1,0)</f>
        <v>#N/A</v>
      </c>
    </row>
    <row r="656" spans="1:26" hidden="1" x14ac:dyDescent="0.25">
      <c r="A656">
        <v>20230628</v>
      </c>
      <c r="B656">
        <v>48248606</v>
      </c>
      <c r="C656" t="s">
        <v>2656</v>
      </c>
      <c r="D656">
        <v>2172261</v>
      </c>
      <c r="E656" t="s">
        <v>2628</v>
      </c>
      <c r="F656" s="59">
        <v>269.85000000000002</v>
      </c>
      <c r="G656">
        <v>205.99</v>
      </c>
      <c r="H656" t="s">
        <v>2538</v>
      </c>
      <c r="I656" t="s">
        <v>2551</v>
      </c>
      <c r="J656" t="s">
        <v>292</v>
      </c>
      <c r="K656" t="s">
        <v>2321</v>
      </c>
      <c r="L656" t="s">
        <v>574</v>
      </c>
      <c r="M656" t="s">
        <v>2611</v>
      </c>
      <c r="N656" t="s">
        <v>2612</v>
      </c>
      <c r="O656" t="s">
        <v>2542</v>
      </c>
      <c r="P656" t="s">
        <v>2543</v>
      </c>
      <c r="Q656" t="s">
        <v>2544</v>
      </c>
      <c r="R656" t="s">
        <v>2613</v>
      </c>
      <c r="S656" t="s">
        <v>2546</v>
      </c>
      <c r="T656">
        <v>0</v>
      </c>
      <c r="U656" t="s">
        <v>2614</v>
      </c>
      <c r="V656" t="s">
        <v>2615</v>
      </c>
      <c r="W656" t="s">
        <v>2614</v>
      </c>
      <c r="X656" t="s">
        <v>2615</v>
      </c>
      <c r="Y656" t="str">
        <f t="shared" si="10"/>
        <v>广州荔湾品唯信息服务有限公司广州唯品会电子商务有限公司信息流</v>
      </c>
      <c r="Z656" t="e">
        <f>VLOOKUP(Y:Y,[1]Sheet1!N:N,1,0)</f>
        <v>#N/A</v>
      </c>
    </row>
    <row r="657" spans="1:26" hidden="1" x14ac:dyDescent="0.25">
      <c r="A657">
        <v>20230628</v>
      </c>
      <c r="B657">
        <v>48413688</v>
      </c>
      <c r="C657" t="s">
        <v>2760</v>
      </c>
      <c r="D657">
        <v>2118167</v>
      </c>
      <c r="E657" t="s">
        <v>2592</v>
      </c>
      <c r="F657" s="59">
        <v>37.700000000000003</v>
      </c>
      <c r="G657">
        <v>0</v>
      </c>
      <c r="H657" t="s">
        <v>2538</v>
      </c>
      <c r="I657" t="s">
        <v>2551</v>
      </c>
      <c r="J657" t="s">
        <v>554</v>
      </c>
      <c r="K657" t="s">
        <v>2321</v>
      </c>
      <c r="L657" t="s">
        <v>2370</v>
      </c>
      <c r="M657" t="s">
        <v>2593</v>
      </c>
      <c r="N657" t="s">
        <v>2594</v>
      </c>
      <c r="O657" t="s">
        <v>2542</v>
      </c>
      <c r="P657" t="s">
        <v>2543</v>
      </c>
      <c r="Q657" t="s">
        <v>2544</v>
      </c>
      <c r="R657" t="s">
        <v>2595</v>
      </c>
      <c r="S657" t="s">
        <v>2546</v>
      </c>
      <c r="T657">
        <v>0</v>
      </c>
      <c r="U657" t="s">
        <v>2555</v>
      </c>
      <c r="V657" t="s">
        <v>2596</v>
      </c>
      <c r="W657" t="s">
        <v>2555</v>
      </c>
      <c r="X657" t="s">
        <v>2596</v>
      </c>
      <c r="Y657" t="str">
        <f t="shared" si="10"/>
        <v>薯一薯二文化传媒（上海）有限公司行吟信息科技(上海)有限公司信息流</v>
      </c>
      <c r="Z657" t="e">
        <f>VLOOKUP(Y:Y,[1]Sheet1!N:N,1,0)</f>
        <v>#N/A</v>
      </c>
    </row>
    <row r="658" spans="1:26" hidden="1" x14ac:dyDescent="0.25">
      <c r="A658">
        <v>20230628</v>
      </c>
      <c r="B658">
        <v>48413872</v>
      </c>
      <c r="C658" t="s">
        <v>2729</v>
      </c>
      <c r="D658">
        <v>2118167</v>
      </c>
      <c r="E658" t="s">
        <v>2592</v>
      </c>
      <c r="F658" s="59">
        <v>179.46</v>
      </c>
      <c r="G658">
        <v>0</v>
      </c>
      <c r="H658" t="s">
        <v>2538</v>
      </c>
      <c r="I658" t="s">
        <v>2551</v>
      </c>
      <c r="J658" t="s">
        <v>554</v>
      </c>
      <c r="K658" t="s">
        <v>2321</v>
      </c>
      <c r="L658" t="s">
        <v>2370</v>
      </c>
      <c r="M658" t="s">
        <v>2593</v>
      </c>
      <c r="N658" t="s">
        <v>2594</v>
      </c>
      <c r="O658" t="s">
        <v>2542</v>
      </c>
      <c r="P658" t="s">
        <v>2543</v>
      </c>
      <c r="Q658" t="s">
        <v>2544</v>
      </c>
      <c r="R658" t="s">
        <v>2595</v>
      </c>
      <c r="S658" t="s">
        <v>2546</v>
      </c>
      <c r="T658">
        <v>0</v>
      </c>
      <c r="U658" t="s">
        <v>2555</v>
      </c>
      <c r="V658" t="s">
        <v>2596</v>
      </c>
      <c r="W658" t="s">
        <v>2555</v>
      </c>
      <c r="X658" t="s">
        <v>2596</v>
      </c>
      <c r="Y658" t="str">
        <f t="shared" si="10"/>
        <v>薯一薯二文化传媒（上海）有限公司行吟信息科技(上海)有限公司信息流</v>
      </c>
      <c r="Z658" t="e">
        <f>VLOOKUP(Y:Y,[1]Sheet1!N:N,1,0)</f>
        <v>#N/A</v>
      </c>
    </row>
    <row r="659" spans="1:26" hidden="1" x14ac:dyDescent="0.25">
      <c r="A659">
        <v>20230628</v>
      </c>
      <c r="B659">
        <v>48723819</v>
      </c>
      <c r="C659" t="s">
        <v>2721</v>
      </c>
      <c r="D659">
        <v>2189969</v>
      </c>
      <c r="E659" t="s">
        <v>2608</v>
      </c>
      <c r="F659" s="59">
        <v>13.94</v>
      </c>
      <c r="G659">
        <v>9.9600000000000009</v>
      </c>
      <c r="H659" t="s">
        <v>2538</v>
      </c>
      <c r="I659" t="s">
        <v>2551</v>
      </c>
      <c r="J659" t="s">
        <v>2332</v>
      </c>
      <c r="K659" t="s">
        <v>2321</v>
      </c>
      <c r="L659" t="s">
        <v>2333</v>
      </c>
      <c r="M659" t="s">
        <v>2552</v>
      </c>
      <c r="N659" t="s">
        <v>2553</v>
      </c>
      <c r="O659" t="s">
        <v>2542</v>
      </c>
      <c r="P659" t="s">
        <v>2543</v>
      </c>
      <c r="Q659" t="s">
        <v>2544</v>
      </c>
      <c r="R659" t="s">
        <v>2554</v>
      </c>
      <c r="S659" t="s">
        <v>2546</v>
      </c>
      <c r="T659">
        <v>0</v>
      </c>
      <c r="U659" t="s">
        <v>2555</v>
      </c>
      <c r="V659" t="s">
        <v>2556</v>
      </c>
      <c r="W659" t="s">
        <v>2555</v>
      </c>
      <c r="X659" t="s">
        <v>2556</v>
      </c>
      <c r="Y659" t="str">
        <f t="shared" si="10"/>
        <v>北京爱奇艺科技有限公司-百度北京爱奇艺科技有限公司信息流</v>
      </c>
      <c r="Z659" t="e">
        <f>VLOOKUP(Y:Y,[1]Sheet1!N:N,1,0)</f>
        <v>#N/A</v>
      </c>
    </row>
    <row r="660" spans="1:26" hidden="1" x14ac:dyDescent="0.25">
      <c r="A660">
        <v>20230628</v>
      </c>
      <c r="B660">
        <v>30387904</v>
      </c>
      <c r="C660" t="s">
        <v>2645</v>
      </c>
      <c r="D660">
        <v>2130054</v>
      </c>
      <c r="E660" t="s">
        <v>2558</v>
      </c>
      <c r="F660" s="59">
        <v>557.86</v>
      </c>
      <c r="G660">
        <v>451.7</v>
      </c>
      <c r="H660" t="s">
        <v>2559</v>
      </c>
      <c r="I660" t="s">
        <v>2560</v>
      </c>
      <c r="J660" t="s">
        <v>2350</v>
      </c>
      <c r="K660" t="s">
        <v>711</v>
      </c>
      <c r="L660" t="s">
        <v>2350</v>
      </c>
      <c r="M660" t="s">
        <v>2561</v>
      </c>
      <c r="N660" t="s">
        <v>2562</v>
      </c>
      <c r="O660" t="s">
        <v>2542</v>
      </c>
      <c r="P660" t="s">
        <v>2543</v>
      </c>
      <c r="Q660" t="s">
        <v>2544</v>
      </c>
      <c r="R660" t="s">
        <v>2563</v>
      </c>
      <c r="S660" t="s">
        <v>2546</v>
      </c>
      <c r="T660">
        <v>3813.8690000000001</v>
      </c>
      <c r="U660" t="s">
        <v>1891</v>
      </c>
      <c r="V660" t="s">
        <v>2564</v>
      </c>
      <c r="W660" t="s">
        <v>1891</v>
      </c>
      <c r="X660" t="s">
        <v>2564</v>
      </c>
      <c r="Y660" t="str">
        <f t="shared" si="10"/>
        <v>深圳尚米网络技术有限公司深圳尚米网络技术有限公司CPC</v>
      </c>
      <c r="Z660" t="e">
        <f>VLOOKUP(Y:Y,[1]Sheet1!N:N,1,0)</f>
        <v>#N/A</v>
      </c>
    </row>
    <row r="661" spans="1:26" hidden="1" x14ac:dyDescent="0.25">
      <c r="A661">
        <v>20230628</v>
      </c>
      <c r="B661">
        <v>42327250</v>
      </c>
      <c r="C661" t="s">
        <v>2704</v>
      </c>
      <c r="D661">
        <v>2172261</v>
      </c>
      <c r="E661" t="s">
        <v>2628</v>
      </c>
      <c r="F661" s="59">
        <v>866.63</v>
      </c>
      <c r="G661">
        <v>661.55</v>
      </c>
      <c r="H661" t="s">
        <v>2538</v>
      </c>
      <c r="I661" t="s">
        <v>2551</v>
      </c>
      <c r="J661" t="s">
        <v>292</v>
      </c>
      <c r="K661" t="s">
        <v>2321</v>
      </c>
      <c r="L661" t="s">
        <v>574</v>
      </c>
      <c r="M661" t="s">
        <v>2611</v>
      </c>
      <c r="N661" t="s">
        <v>2612</v>
      </c>
      <c r="O661" t="s">
        <v>2542</v>
      </c>
      <c r="P661" t="s">
        <v>2543</v>
      </c>
      <c r="Q661" t="s">
        <v>2544</v>
      </c>
      <c r="R661" t="s">
        <v>2613</v>
      </c>
      <c r="S661" t="s">
        <v>2546</v>
      </c>
      <c r="T661">
        <v>0</v>
      </c>
      <c r="U661" t="s">
        <v>2614</v>
      </c>
      <c r="V661" t="s">
        <v>2615</v>
      </c>
      <c r="W661" t="s">
        <v>2614</v>
      </c>
      <c r="X661" t="s">
        <v>2615</v>
      </c>
      <c r="Y661" t="str">
        <f t="shared" si="10"/>
        <v>广州荔湾品唯信息服务有限公司广州唯品会电子商务有限公司信息流</v>
      </c>
      <c r="Z661" t="e">
        <f>VLOOKUP(Y:Y,[1]Sheet1!N:N,1,0)</f>
        <v>#N/A</v>
      </c>
    </row>
    <row r="662" spans="1:26" hidden="1" x14ac:dyDescent="0.25">
      <c r="A662">
        <v>20230628</v>
      </c>
      <c r="B662">
        <v>42965681</v>
      </c>
      <c r="C662" t="s">
        <v>2725</v>
      </c>
      <c r="D662">
        <v>2165227</v>
      </c>
      <c r="E662" t="s">
        <v>2566</v>
      </c>
      <c r="F662" s="59">
        <v>1768.93</v>
      </c>
      <c r="G662">
        <v>1310.32</v>
      </c>
      <c r="H662" t="s">
        <v>2538</v>
      </c>
      <c r="I662" t="s">
        <v>2539</v>
      </c>
      <c r="J662" t="s">
        <v>2320</v>
      </c>
      <c r="K662" t="s">
        <v>2321</v>
      </c>
      <c r="L662" t="s">
        <v>2318</v>
      </c>
      <c r="M662" t="s">
        <v>2540</v>
      </c>
      <c r="N662" t="s">
        <v>2541</v>
      </c>
      <c r="O662" t="s">
        <v>2542</v>
      </c>
      <c r="P662" t="s">
        <v>2543</v>
      </c>
      <c r="Q662" t="s">
        <v>2544</v>
      </c>
      <c r="R662" t="s">
        <v>2545</v>
      </c>
      <c r="S662" t="s">
        <v>2546</v>
      </c>
      <c r="T662">
        <v>0</v>
      </c>
      <c r="U662" t="s">
        <v>838</v>
      </c>
      <c r="V662" t="s">
        <v>2547</v>
      </c>
      <c r="W662" t="s">
        <v>838</v>
      </c>
      <c r="X662" t="s">
        <v>2548</v>
      </c>
      <c r="Y662" t="str">
        <f t="shared" si="10"/>
        <v>上海耳序信息技术有限公司-四部上海拍拍贷金融信息服务有限公司信息流</v>
      </c>
      <c r="Z662" t="e">
        <f>VLOOKUP(Y:Y,[1]Sheet1!N:N,1,0)</f>
        <v>#N/A</v>
      </c>
    </row>
    <row r="663" spans="1:26" hidden="1" x14ac:dyDescent="0.25">
      <c r="A663">
        <v>20230628</v>
      </c>
      <c r="B663">
        <v>45323132</v>
      </c>
      <c r="C663" t="s">
        <v>2747</v>
      </c>
      <c r="D663">
        <v>2172261</v>
      </c>
      <c r="E663" t="s">
        <v>2628</v>
      </c>
      <c r="F663" s="59">
        <v>0.82</v>
      </c>
      <c r="G663">
        <v>0.63</v>
      </c>
      <c r="H663" t="s">
        <v>2538</v>
      </c>
      <c r="I663" t="s">
        <v>2539</v>
      </c>
      <c r="J663" t="s">
        <v>292</v>
      </c>
      <c r="K663" t="s">
        <v>2321</v>
      </c>
      <c r="L663" t="s">
        <v>574</v>
      </c>
      <c r="M663" t="s">
        <v>2611</v>
      </c>
      <c r="N663" t="s">
        <v>2612</v>
      </c>
      <c r="O663" t="s">
        <v>2542</v>
      </c>
      <c r="P663" t="s">
        <v>2543</v>
      </c>
      <c r="Q663" t="s">
        <v>2544</v>
      </c>
      <c r="R663" t="s">
        <v>2613</v>
      </c>
      <c r="S663" t="s">
        <v>2546</v>
      </c>
      <c r="T663">
        <v>0</v>
      </c>
      <c r="U663" t="s">
        <v>2614</v>
      </c>
      <c r="V663" t="s">
        <v>2615</v>
      </c>
      <c r="W663" t="s">
        <v>2614</v>
      </c>
      <c r="X663" t="s">
        <v>2615</v>
      </c>
      <c r="Y663" t="str">
        <f t="shared" si="10"/>
        <v>广州荔湾品唯信息服务有限公司广州唯品会电子商务有限公司信息流</v>
      </c>
      <c r="Z663" t="e">
        <f>VLOOKUP(Y:Y,[1]Sheet1!N:N,1,0)</f>
        <v>#N/A</v>
      </c>
    </row>
    <row r="664" spans="1:26" hidden="1" x14ac:dyDescent="0.25">
      <c r="A664">
        <v>20230628</v>
      </c>
      <c r="B664">
        <v>46808242</v>
      </c>
      <c r="C664" t="s">
        <v>2707</v>
      </c>
      <c r="D664">
        <v>2159765</v>
      </c>
      <c r="E664" t="s">
        <v>2568</v>
      </c>
      <c r="F664" s="59">
        <v>5018.3100000000004</v>
      </c>
      <c r="G664">
        <v>3830.77</v>
      </c>
      <c r="H664" t="s">
        <v>2538</v>
      </c>
      <c r="I664" t="s">
        <v>2551</v>
      </c>
      <c r="J664" t="s">
        <v>2375</v>
      </c>
      <c r="K664" t="s">
        <v>2321</v>
      </c>
      <c r="L664" t="s">
        <v>2277</v>
      </c>
      <c r="M664" t="s">
        <v>2569</v>
      </c>
      <c r="O664" t="s">
        <v>2542</v>
      </c>
      <c r="P664" t="s">
        <v>2543</v>
      </c>
      <c r="Q664" t="s">
        <v>2544</v>
      </c>
      <c r="R664" t="s">
        <v>2570</v>
      </c>
      <c r="S664" t="s">
        <v>2546</v>
      </c>
      <c r="T664">
        <v>0</v>
      </c>
      <c r="U664" t="s">
        <v>2571</v>
      </c>
      <c r="V664" t="s">
        <v>2572</v>
      </c>
      <c r="W664" t="s">
        <v>2571</v>
      </c>
      <c r="X664" t="s">
        <v>2572</v>
      </c>
      <c r="Y664" t="str">
        <f t="shared" si="10"/>
        <v>酷得少年（天津）文化传播有限公司-1北京酷得少年科技有限公司信息流</v>
      </c>
      <c r="Z664" t="e">
        <f>VLOOKUP(Y:Y,[1]Sheet1!N:N,1,0)</f>
        <v>#N/A</v>
      </c>
    </row>
    <row r="665" spans="1:26" hidden="1" x14ac:dyDescent="0.25">
      <c r="A665">
        <v>20230628</v>
      </c>
      <c r="B665">
        <v>48723832</v>
      </c>
      <c r="C665" t="s">
        <v>2710</v>
      </c>
      <c r="D665">
        <v>2189969</v>
      </c>
      <c r="E665" t="s">
        <v>2608</v>
      </c>
      <c r="F665" s="59">
        <v>4116.21</v>
      </c>
      <c r="G665">
        <v>2940.15</v>
      </c>
      <c r="H665" t="s">
        <v>2538</v>
      </c>
      <c r="I665" t="s">
        <v>2551</v>
      </c>
      <c r="J665" t="s">
        <v>2332</v>
      </c>
      <c r="K665" t="s">
        <v>2321</v>
      </c>
      <c r="L665" t="s">
        <v>2333</v>
      </c>
      <c r="M665" t="s">
        <v>2552</v>
      </c>
      <c r="N665" t="s">
        <v>2553</v>
      </c>
      <c r="O665" t="s">
        <v>2542</v>
      </c>
      <c r="P665" t="s">
        <v>2543</v>
      </c>
      <c r="Q665" t="s">
        <v>2544</v>
      </c>
      <c r="R665" t="s">
        <v>2554</v>
      </c>
      <c r="S665" t="s">
        <v>2546</v>
      </c>
      <c r="T665">
        <v>0</v>
      </c>
      <c r="U665" t="s">
        <v>2555</v>
      </c>
      <c r="V665" t="s">
        <v>2556</v>
      </c>
      <c r="W665" t="s">
        <v>2555</v>
      </c>
      <c r="X665" t="s">
        <v>2556</v>
      </c>
      <c r="Y665" t="str">
        <f t="shared" si="10"/>
        <v>北京爱奇艺科技有限公司-百度北京爱奇艺科技有限公司信息流</v>
      </c>
      <c r="Z665" t="e">
        <f>VLOOKUP(Y:Y,[1]Sheet1!N:N,1,0)</f>
        <v>#N/A</v>
      </c>
    </row>
    <row r="666" spans="1:26" hidden="1" x14ac:dyDescent="0.25">
      <c r="A666">
        <v>20230628</v>
      </c>
      <c r="B666">
        <v>40850187</v>
      </c>
      <c r="C666" t="s">
        <v>2652</v>
      </c>
      <c r="D666">
        <v>2165227</v>
      </c>
      <c r="E666" t="s">
        <v>2566</v>
      </c>
      <c r="F666" s="59">
        <v>285.41000000000003</v>
      </c>
      <c r="G666">
        <v>211.42</v>
      </c>
      <c r="H666" t="s">
        <v>2538</v>
      </c>
      <c r="I666" t="s">
        <v>2539</v>
      </c>
      <c r="J666" t="s">
        <v>2320</v>
      </c>
      <c r="K666" t="s">
        <v>2321</v>
      </c>
      <c r="L666" t="s">
        <v>2318</v>
      </c>
      <c r="M666" t="s">
        <v>2540</v>
      </c>
      <c r="N666" t="s">
        <v>2541</v>
      </c>
      <c r="O666" t="s">
        <v>2542</v>
      </c>
      <c r="P666" t="s">
        <v>2543</v>
      </c>
      <c r="Q666" t="s">
        <v>2544</v>
      </c>
      <c r="R666" t="s">
        <v>2545</v>
      </c>
      <c r="S666" t="s">
        <v>2546</v>
      </c>
      <c r="T666">
        <v>0</v>
      </c>
      <c r="U666" t="s">
        <v>838</v>
      </c>
      <c r="V666" t="s">
        <v>2547</v>
      </c>
      <c r="W666" t="s">
        <v>838</v>
      </c>
      <c r="X666" t="s">
        <v>2548</v>
      </c>
      <c r="Y666" t="str">
        <f t="shared" si="10"/>
        <v>上海耳序信息技术有限公司-四部上海拍拍贷金融信息服务有限公司信息流</v>
      </c>
      <c r="Z666" t="e">
        <f>VLOOKUP(Y:Y,[1]Sheet1!N:N,1,0)</f>
        <v>#N/A</v>
      </c>
    </row>
    <row r="667" spans="1:26" hidden="1" x14ac:dyDescent="0.25">
      <c r="A667">
        <v>20230628</v>
      </c>
      <c r="B667">
        <v>42032158</v>
      </c>
      <c r="C667" t="s">
        <v>2768</v>
      </c>
      <c r="D667">
        <v>2118167</v>
      </c>
      <c r="E667" t="s">
        <v>2592</v>
      </c>
      <c r="F667" s="59">
        <v>43814.26</v>
      </c>
      <c r="G667">
        <v>0</v>
      </c>
      <c r="H667" t="s">
        <v>2538</v>
      </c>
      <c r="I667" t="s">
        <v>2551</v>
      </c>
      <c r="J667" t="s">
        <v>554</v>
      </c>
      <c r="K667" t="s">
        <v>2321</v>
      </c>
      <c r="L667" t="s">
        <v>2370</v>
      </c>
      <c r="M667" t="s">
        <v>2593</v>
      </c>
      <c r="N667" t="s">
        <v>2594</v>
      </c>
      <c r="O667" t="s">
        <v>2542</v>
      </c>
      <c r="P667" t="s">
        <v>2543</v>
      </c>
      <c r="Q667" t="s">
        <v>2544</v>
      </c>
      <c r="R667" t="s">
        <v>2595</v>
      </c>
      <c r="S667" t="s">
        <v>2546</v>
      </c>
      <c r="T667">
        <v>0</v>
      </c>
      <c r="U667" t="s">
        <v>2555</v>
      </c>
      <c r="V667" t="s">
        <v>2596</v>
      </c>
      <c r="W667" t="s">
        <v>2555</v>
      </c>
      <c r="X667" t="s">
        <v>2596</v>
      </c>
      <c r="Y667" t="str">
        <f t="shared" si="10"/>
        <v>薯一薯二文化传媒（上海）有限公司行吟信息科技(上海)有限公司信息流</v>
      </c>
      <c r="Z667" t="e">
        <f>VLOOKUP(Y:Y,[1]Sheet1!N:N,1,0)</f>
        <v>#N/A</v>
      </c>
    </row>
    <row r="668" spans="1:26" hidden="1" x14ac:dyDescent="0.25">
      <c r="A668">
        <v>20230628</v>
      </c>
      <c r="B668">
        <v>42965750</v>
      </c>
      <c r="C668" t="s">
        <v>2565</v>
      </c>
      <c r="D668">
        <v>2165227</v>
      </c>
      <c r="E668" t="s">
        <v>2566</v>
      </c>
      <c r="F668" s="59">
        <v>523.64</v>
      </c>
      <c r="G668">
        <v>387.88</v>
      </c>
      <c r="H668" t="s">
        <v>2538</v>
      </c>
      <c r="I668" t="s">
        <v>2539</v>
      </c>
      <c r="J668" t="s">
        <v>2320</v>
      </c>
      <c r="K668" t="s">
        <v>2321</v>
      </c>
      <c r="L668" t="s">
        <v>2318</v>
      </c>
      <c r="M668" t="s">
        <v>2540</v>
      </c>
      <c r="N668" t="s">
        <v>2541</v>
      </c>
      <c r="O668" t="s">
        <v>2542</v>
      </c>
      <c r="P668" t="s">
        <v>2543</v>
      </c>
      <c r="Q668" t="s">
        <v>2544</v>
      </c>
      <c r="R668" t="s">
        <v>2545</v>
      </c>
      <c r="S668" t="s">
        <v>2546</v>
      </c>
      <c r="T668">
        <v>0</v>
      </c>
      <c r="U668" t="s">
        <v>838</v>
      </c>
      <c r="V668" t="s">
        <v>2547</v>
      </c>
      <c r="W668" t="s">
        <v>838</v>
      </c>
      <c r="X668" t="s">
        <v>2548</v>
      </c>
      <c r="Y668" t="str">
        <f t="shared" si="10"/>
        <v>上海耳序信息技术有限公司-四部上海拍拍贷金融信息服务有限公司信息流</v>
      </c>
      <c r="Z668" t="e">
        <f>VLOOKUP(Y:Y,[1]Sheet1!N:N,1,0)</f>
        <v>#N/A</v>
      </c>
    </row>
    <row r="669" spans="1:26" hidden="1" x14ac:dyDescent="0.25">
      <c r="A669">
        <v>20230628</v>
      </c>
      <c r="B669">
        <v>42965759</v>
      </c>
      <c r="C669" t="s">
        <v>2619</v>
      </c>
      <c r="D669">
        <v>2165227</v>
      </c>
      <c r="E669" t="s">
        <v>2566</v>
      </c>
      <c r="F669" s="59">
        <v>510.55</v>
      </c>
      <c r="G669">
        <v>378.19</v>
      </c>
      <c r="H669" t="s">
        <v>2538</v>
      </c>
      <c r="I669" t="s">
        <v>2551</v>
      </c>
      <c r="J669" t="s">
        <v>2320</v>
      </c>
      <c r="K669" t="s">
        <v>2321</v>
      </c>
      <c r="L669" t="s">
        <v>2318</v>
      </c>
      <c r="M669" t="s">
        <v>2540</v>
      </c>
      <c r="N669" t="s">
        <v>2541</v>
      </c>
      <c r="O669" t="s">
        <v>2542</v>
      </c>
      <c r="P669" t="s">
        <v>2543</v>
      </c>
      <c r="Q669" t="s">
        <v>2544</v>
      </c>
      <c r="R669" t="s">
        <v>2545</v>
      </c>
      <c r="S669" t="s">
        <v>2546</v>
      </c>
      <c r="T669">
        <v>0</v>
      </c>
      <c r="U669" t="s">
        <v>838</v>
      </c>
      <c r="V669" t="s">
        <v>2547</v>
      </c>
      <c r="W669" t="s">
        <v>838</v>
      </c>
      <c r="X669" t="s">
        <v>2548</v>
      </c>
      <c r="Y669" t="str">
        <f t="shared" si="10"/>
        <v>上海耳序信息技术有限公司-四部上海拍拍贷金融信息服务有限公司信息流</v>
      </c>
      <c r="Z669" t="e">
        <f>VLOOKUP(Y:Y,[1]Sheet1!N:N,1,0)</f>
        <v>#N/A</v>
      </c>
    </row>
    <row r="670" spans="1:26" x14ac:dyDescent="0.25">
      <c r="A670">
        <v>20230628</v>
      </c>
      <c r="B670">
        <v>45336908</v>
      </c>
      <c r="C670" t="s">
        <v>2621</v>
      </c>
      <c r="D670">
        <v>2054669</v>
      </c>
      <c r="E670" t="s">
        <v>2622</v>
      </c>
      <c r="F670" s="59">
        <v>1449.18</v>
      </c>
      <c r="G670">
        <v>1073.47</v>
      </c>
      <c r="H670" t="s">
        <v>2538</v>
      </c>
      <c r="I670" t="s">
        <v>2539</v>
      </c>
      <c r="J670" t="s">
        <v>2352</v>
      </c>
      <c r="K670" t="s">
        <v>2321</v>
      </c>
      <c r="L670" t="s">
        <v>2351</v>
      </c>
      <c r="M670" t="s">
        <v>2623</v>
      </c>
      <c r="N670" t="s">
        <v>2624</v>
      </c>
      <c r="O670" t="s">
        <v>2542</v>
      </c>
      <c r="P670" t="s">
        <v>2543</v>
      </c>
      <c r="Q670" t="s">
        <v>2544</v>
      </c>
      <c r="R670" t="s">
        <v>2625</v>
      </c>
      <c r="S670" t="s">
        <v>2546</v>
      </c>
      <c r="T670">
        <v>0</v>
      </c>
      <c r="U670" t="s">
        <v>838</v>
      </c>
      <c r="V670" t="s">
        <v>2548</v>
      </c>
      <c r="W670" t="s">
        <v>838</v>
      </c>
      <c r="X670" t="s">
        <v>2548</v>
      </c>
      <c r="Y670" t="str">
        <f t="shared" si="10"/>
        <v>深圳市小赢普惠科技有限责任公司深圳市赢众通金融信息服务有限责任公司信息流</v>
      </c>
      <c r="Z670" t="e">
        <f>VLOOKUP(Y:Y,[1]Sheet1!N:N,1,0)</f>
        <v>#N/A</v>
      </c>
    </row>
    <row r="671" spans="1:26" hidden="1" x14ac:dyDescent="0.25">
      <c r="A671">
        <v>20230628</v>
      </c>
      <c r="B671">
        <v>47344663</v>
      </c>
      <c r="C671" t="s">
        <v>2788</v>
      </c>
      <c r="D671">
        <v>2165628</v>
      </c>
      <c r="E671" t="s">
        <v>2789</v>
      </c>
      <c r="F671" s="59">
        <v>2077.64</v>
      </c>
      <c r="G671">
        <v>0</v>
      </c>
      <c r="H671" t="s">
        <v>2559</v>
      </c>
      <c r="I671" t="s">
        <v>2560</v>
      </c>
      <c r="J671" t="s">
        <v>2332</v>
      </c>
      <c r="K671" t="s">
        <v>711</v>
      </c>
      <c r="L671" t="s">
        <v>2333</v>
      </c>
      <c r="M671" t="s">
        <v>2552</v>
      </c>
      <c r="N671" t="s">
        <v>2553</v>
      </c>
      <c r="O671" t="s">
        <v>2542</v>
      </c>
      <c r="P671" t="s">
        <v>2543</v>
      </c>
      <c r="Q671" t="s">
        <v>2544</v>
      </c>
      <c r="R671" t="s">
        <v>2554</v>
      </c>
      <c r="S671" t="s">
        <v>2546</v>
      </c>
      <c r="T671">
        <v>0</v>
      </c>
      <c r="U671" t="s">
        <v>2555</v>
      </c>
      <c r="V671" t="s">
        <v>2556</v>
      </c>
      <c r="W671" t="s">
        <v>2555</v>
      </c>
      <c r="X671" t="s">
        <v>2556</v>
      </c>
      <c r="Y671" t="str">
        <f t="shared" si="10"/>
        <v>北京爱奇艺科技有限公司-百度北京爱奇艺科技有限公司CPC</v>
      </c>
      <c r="Z671" t="e">
        <f>VLOOKUP(Y:Y,[1]Sheet1!N:N,1,0)</f>
        <v>#N/A</v>
      </c>
    </row>
    <row r="672" spans="1:26" hidden="1" x14ac:dyDescent="0.25">
      <c r="A672">
        <v>20230628</v>
      </c>
      <c r="B672">
        <v>48413812</v>
      </c>
      <c r="C672" t="s">
        <v>2723</v>
      </c>
      <c r="D672">
        <v>2118167</v>
      </c>
      <c r="E672" t="s">
        <v>2592</v>
      </c>
      <c r="F672" s="59">
        <v>4.13</v>
      </c>
      <c r="G672">
        <v>0</v>
      </c>
      <c r="H672" t="s">
        <v>2538</v>
      </c>
      <c r="I672" t="s">
        <v>2551</v>
      </c>
      <c r="J672" t="s">
        <v>554</v>
      </c>
      <c r="K672" t="s">
        <v>2321</v>
      </c>
      <c r="L672" t="s">
        <v>2370</v>
      </c>
      <c r="M672" t="s">
        <v>2593</v>
      </c>
      <c r="N672" t="s">
        <v>2594</v>
      </c>
      <c r="O672" t="s">
        <v>2542</v>
      </c>
      <c r="P672" t="s">
        <v>2543</v>
      </c>
      <c r="Q672" t="s">
        <v>2544</v>
      </c>
      <c r="R672" t="s">
        <v>2595</v>
      </c>
      <c r="S672" t="s">
        <v>2546</v>
      </c>
      <c r="T672">
        <v>0</v>
      </c>
      <c r="U672" t="s">
        <v>2555</v>
      </c>
      <c r="V672" t="s">
        <v>2596</v>
      </c>
      <c r="W672" t="s">
        <v>2555</v>
      </c>
      <c r="X672" t="s">
        <v>2596</v>
      </c>
      <c r="Y672" t="str">
        <f t="shared" si="10"/>
        <v>薯一薯二文化传媒（上海）有限公司行吟信息科技(上海)有限公司信息流</v>
      </c>
      <c r="Z672" t="e">
        <f>VLOOKUP(Y:Y,[1]Sheet1!N:N,1,0)</f>
        <v>#N/A</v>
      </c>
    </row>
    <row r="673" spans="1:26" hidden="1" x14ac:dyDescent="0.25">
      <c r="A673">
        <v>20230628</v>
      </c>
      <c r="B673">
        <v>38794049</v>
      </c>
      <c r="C673" t="s">
        <v>2627</v>
      </c>
      <c r="D673">
        <v>2172261</v>
      </c>
      <c r="E673" t="s">
        <v>2628</v>
      </c>
      <c r="F673" s="59">
        <v>57.37</v>
      </c>
      <c r="G673">
        <v>43.79</v>
      </c>
      <c r="H673" t="s">
        <v>2538</v>
      </c>
      <c r="I673" t="s">
        <v>2539</v>
      </c>
      <c r="J673" t="s">
        <v>292</v>
      </c>
      <c r="K673" t="s">
        <v>2321</v>
      </c>
      <c r="L673" t="s">
        <v>574</v>
      </c>
      <c r="M673" t="s">
        <v>2611</v>
      </c>
      <c r="N673" t="s">
        <v>2612</v>
      </c>
      <c r="O673" t="s">
        <v>2542</v>
      </c>
      <c r="P673" t="s">
        <v>2543</v>
      </c>
      <c r="Q673" t="s">
        <v>2544</v>
      </c>
      <c r="R673" t="s">
        <v>2613</v>
      </c>
      <c r="S673" t="s">
        <v>2546</v>
      </c>
      <c r="T673">
        <v>0</v>
      </c>
      <c r="U673" t="s">
        <v>2614</v>
      </c>
      <c r="V673" t="s">
        <v>2615</v>
      </c>
      <c r="W673" t="s">
        <v>2614</v>
      </c>
      <c r="X673" t="s">
        <v>2615</v>
      </c>
      <c r="Y673" t="str">
        <f t="shared" si="10"/>
        <v>广州荔湾品唯信息服务有限公司广州唯品会电子商务有限公司信息流</v>
      </c>
      <c r="Z673" t="e">
        <f>VLOOKUP(Y:Y,[1]Sheet1!N:N,1,0)</f>
        <v>#N/A</v>
      </c>
    </row>
    <row r="674" spans="1:26" hidden="1" x14ac:dyDescent="0.25">
      <c r="A674">
        <v>20230627</v>
      </c>
      <c r="B674">
        <v>40850187</v>
      </c>
      <c r="C674" t="s">
        <v>2652</v>
      </c>
      <c r="D674">
        <v>2165227</v>
      </c>
      <c r="E674" t="s">
        <v>2566</v>
      </c>
      <c r="F674" s="59">
        <v>376.22</v>
      </c>
      <c r="G674">
        <v>278.68</v>
      </c>
      <c r="H674" t="s">
        <v>2538</v>
      </c>
      <c r="I674" t="s">
        <v>2539</v>
      </c>
      <c r="J674" t="s">
        <v>2320</v>
      </c>
      <c r="K674" t="s">
        <v>2321</v>
      </c>
      <c r="L674" t="s">
        <v>2318</v>
      </c>
      <c r="M674" t="s">
        <v>2540</v>
      </c>
      <c r="N674" t="s">
        <v>2541</v>
      </c>
      <c r="O674" t="s">
        <v>2542</v>
      </c>
      <c r="P674" t="s">
        <v>2543</v>
      </c>
      <c r="Q674" t="s">
        <v>2544</v>
      </c>
      <c r="R674" t="s">
        <v>2545</v>
      </c>
      <c r="S674" t="s">
        <v>2546</v>
      </c>
      <c r="T674">
        <v>0</v>
      </c>
      <c r="U674" t="s">
        <v>838</v>
      </c>
      <c r="V674" t="s">
        <v>2547</v>
      </c>
      <c r="W674" t="s">
        <v>838</v>
      </c>
      <c r="X674" t="s">
        <v>2548</v>
      </c>
      <c r="Y674" t="str">
        <f t="shared" si="10"/>
        <v>上海耳序信息技术有限公司-四部上海拍拍贷金融信息服务有限公司信息流</v>
      </c>
      <c r="Z674" t="e">
        <f>VLOOKUP(Y:Y,[1]Sheet1!N:N,1,0)</f>
        <v>#N/A</v>
      </c>
    </row>
    <row r="675" spans="1:26" hidden="1" x14ac:dyDescent="0.25">
      <c r="A675">
        <v>20230627</v>
      </c>
      <c r="B675">
        <v>42327250</v>
      </c>
      <c r="C675" t="s">
        <v>2704</v>
      </c>
      <c r="D675">
        <v>2172261</v>
      </c>
      <c r="E675" t="s">
        <v>2628</v>
      </c>
      <c r="F675" s="59">
        <v>771.14</v>
      </c>
      <c r="G675">
        <v>588.66</v>
      </c>
      <c r="H675" t="s">
        <v>2538</v>
      </c>
      <c r="I675" t="s">
        <v>2551</v>
      </c>
      <c r="J675" t="s">
        <v>292</v>
      </c>
      <c r="K675" t="s">
        <v>2321</v>
      </c>
      <c r="L675" t="s">
        <v>574</v>
      </c>
      <c r="M675" t="s">
        <v>2611</v>
      </c>
      <c r="N675" t="s">
        <v>2612</v>
      </c>
      <c r="O675" t="s">
        <v>2542</v>
      </c>
      <c r="P675" t="s">
        <v>2543</v>
      </c>
      <c r="Q675" t="s">
        <v>2544</v>
      </c>
      <c r="R675" t="s">
        <v>2613</v>
      </c>
      <c r="S675" t="s">
        <v>2546</v>
      </c>
      <c r="T675">
        <v>0</v>
      </c>
      <c r="U675" t="s">
        <v>2614</v>
      </c>
      <c r="V675" t="s">
        <v>2615</v>
      </c>
      <c r="W675" t="s">
        <v>2614</v>
      </c>
      <c r="X675" t="s">
        <v>2615</v>
      </c>
      <c r="Y675" t="str">
        <f t="shared" si="10"/>
        <v>广州荔湾品唯信息服务有限公司广州唯品会电子商务有限公司信息流</v>
      </c>
      <c r="Z675" t="e">
        <f>VLOOKUP(Y:Y,[1]Sheet1!N:N,1,0)</f>
        <v>#N/A</v>
      </c>
    </row>
    <row r="676" spans="1:26" hidden="1" x14ac:dyDescent="0.25">
      <c r="A676">
        <v>20230627</v>
      </c>
      <c r="B676">
        <v>48413693</v>
      </c>
      <c r="C676" t="s">
        <v>2648</v>
      </c>
      <c r="D676">
        <v>2118167</v>
      </c>
      <c r="E676" t="s">
        <v>2592</v>
      </c>
      <c r="F676" s="59">
        <v>0.06</v>
      </c>
      <c r="G676">
        <v>0</v>
      </c>
      <c r="H676" t="s">
        <v>2538</v>
      </c>
      <c r="I676" t="s">
        <v>2551</v>
      </c>
      <c r="J676" t="s">
        <v>554</v>
      </c>
      <c r="K676" t="s">
        <v>2321</v>
      </c>
      <c r="L676" t="s">
        <v>2370</v>
      </c>
      <c r="M676" t="s">
        <v>2593</v>
      </c>
      <c r="N676" t="s">
        <v>2594</v>
      </c>
      <c r="O676" t="s">
        <v>2542</v>
      </c>
      <c r="P676" t="s">
        <v>2543</v>
      </c>
      <c r="Q676" t="s">
        <v>2544</v>
      </c>
      <c r="R676" t="s">
        <v>2595</v>
      </c>
      <c r="S676" t="s">
        <v>2546</v>
      </c>
      <c r="T676">
        <v>0</v>
      </c>
      <c r="U676" t="s">
        <v>2555</v>
      </c>
      <c r="V676" t="s">
        <v>2596</v>
      </c>
      <c r="W676" t="s">
        <v>2555</v>
      </c>
      <c r="X676" t="s">
        <v>2596</v>
      </c>
      <c r="Y676" t="str">
        <f t="shared" si="10"/>
        <v>薯一薯二文化传媒（上海）有限公司行吟信息科技(上海)有限公司信息流</v>
      </c>
      <c r="Z676" t="e">
        <f>VLOOKUP(Y:Y,[1]Sheet1!N:N,1,0)</f>
        <v>#N/A</v>
      </c>
    </row>
    <row r="677" spans="1:26" hidden="1" x14ac:dyDescent="0.25">
      <c r="A677">
        <v>20230627</v>
      </c>
      <c r="B677">
        <v>29855630</v>
      </c>
      <c r="C677" t="s">
        <v>2765</v>
      </c>
      <c r="D677">
        <v>2130054</v>
      </c>
      <c r="E677" t="s">
        <v>2558</v>
      </c>
      <c r="F677" s="59">
        <v>4239.45</v>
      </c>
      <c r="G677">
        <v>3432.63</v>
      </c>
      <c r="H677" t="s">
        <v>2559</v>
      </c>
      <c r="I677" t="s">
        <v>2560</v>
      </c>
      <c r="J677" t="s">
        <v>2350</v>
      </c>
      <c r="K677" t="s">
        <v>711</v>
      </c>
      <c r="L677" t="s">
        <v>2350</v>
      </c>
      <c r="M677" t="s">
        <v>2561</v>
      </c>
      <c r="N677" t="s">
        <v>2562</v>
      </c>
      <c r="O677" t="s">
        <v>2542</v>
      </c>
      <c r="P677" t="s">
        <v>2543</v>
      </c>
      <c r="Q677" t="s">
        <v>2544</v>
      </c>
      <c r="R677" t="s">
        <v>2563</v>
      </c>
      <c r="S677" t="s">
        <v>2546</v>
      </c>
      <c r="T677">
        <v>10264.147999999999</v>
      </c>
      <c r="U677" t="s">
        <v>1891</v>
      </c>
      <c r="V677" t="s">
        <v>2564</v>
      </c>
      <c r="W677" t="s">
        <v>1891</v>
      </c>
      <c r="X677" t="s">
        <v>2564</v>
      </c>
      <c r="Y677" t="str">
        <f t="shared" si="10"/>
        <v>深圳尚米网络技术有限公司深圳尚米网络技术有限公司CPC</v>
      </c>
      <c r="Z677" t="e">
        <f>VLOOKUP(Y:Y,[1]Sheet1!N:N,1,0)</f>
        <v>#N/A</v>
      </c>
    </row>
    <row r="678" spans="1:26" hidden="1" x14ac:dyDescent="0.25">
      <c r="A678">
        <v>20230627</v>
      </c>
      <c r="B678">
        <v>44739351</v>
      </c>
      <c r="C678" t="s">
        <v>2731</v>
      </c>
      <c r="D678">
        <v>2118167</v>
      </c>
      <c r="E678" t="s">
        <v>2592</v>
      </c>
      <c r="F678" s="59">
        <v>52.54</v>
      </c>
      <c r="G678">
        <v>0</v>
      </c>
      <c r="H678" t="s">
        <v>2538</v>
      </c>
      <c r="I678" t="s">
        <v>2551</v>
      </c>
      <c r="J678" t="s">
        <v>554</v>
      </c>
      <c r="K678" t="s">
        <v>2321</v>
      </c>
      <c r="L678" t="s">
        <v>2370</v>
      </c>
      <c r="M678" t="s">
        <v>2593</v>
      </c>
      <c r="N678" t="s">
        <v>2594</v>
      </c>
      <c r="O678" t="s">
        <v>2542</v>
      </c>
      <c r="P678" t="s">
        <v>2543</v>
      </c>
      <c r="Q678" t="s">
        <v>2544</v>
      </c>
      <c r="R678" t="s">
        <v>2595</v>
      </c>
      <c r="S678" t="s">
        <v>2546</v>
      </c>
      <c r="T678">
        <v>0</v>
      </c>
      <c r="U678" t="s">
        <v>2555</v>
      </c>
      <c r="V678" t="s">
        <v>2596</v>
      </c>
      <c r="W678" t="s">
        <v>2555</v>
      </c>
      <c r="X678" t="s">
        <v>2596</v>
      </c>
      <c r="Y678" t="str">
        <f t="shared" si="10"/>
        <v>薯一薯二文化传媒（上海）有限公司行吟信息科技(上海)有限公司信息流</v>
      </c>
      <c r="Z678" t="e">
        <f>VLOOKUP(Y:Y,[1]Sheet1!N:N,1,0)</f>
        <v>#N/A</v>
      </c>
    </row>
    <row r="679" spans="1:26" x14ac:dyDescent="0.25">
      <c r="A679">
        <v>20230627</v>
      </c>
      <c r="B679">
        <v>45336938</v>
      </c>
      <c r="C679" t="s">
        <v>2753</v>
      </c>
      <c r="D679">
        <v>2054669</v>
      </c>
      <c r="E679" t="s">
        <v>2622</v>
      </c>
      <c r="F679" s="59">
        <v>95.58</v>
      </c>
      <c r="G679">
        <v>70.8</v>
      </c>
      <c r="H679" t="s">
        <v>2538</v>
      </c>
      <c r="I679" t="s">
        <v>2539</v>
      </c>
      <c r="J679" t="s">
        <v>2352</v>
      </c>
      <c r="K679" t="s">
        <v>2321</v>
      </c>
      <c r="L679" t="s">
        <v>2351</v>
      </c>
      <c r="M679" t="s">
        <v>2623</v>
      </c>
      <c r="N679" t="s">
        <v>2624</v>
      </c>
      <c r="O679" t="s">
        <v>2542</v>
      </c>
      <c r="P679" t="s">
        <v>2543</v>
      </c>
      <c r="Q679" t="s">
        <v>2544</v>
      </c>
      <c r="R679" t="s">
        <v>2625</v>
      </c>
      <c r="S679" t="s">
        <v>2546</v>
      </c>
      <c r="T679">
        <v>0</v>
      </c>
      <c r="U679" t="s">
        <v>838</v>
      </c>
      <c r="V679" t="s">
        <v>2548</v>
      </c>
      <c r="W679" t="s">
        <v>838</v>
      </c>
      <c r="X679" t="s">
        <v>2548</v>
      </c>
      <c r="Y679" t="str">
        <f t="shared" si="10"/>
        <v>深圳市小赢普惠科技有限责任公司深圳市赢众通金融信息服务有限责任公司信息流</v>
      </c>
      <c r="Z679" t="e">
        <f>VLOOKUP(Y:Y,[1]Sheet1!N:N,1,0)</f>
        <v>#N/A</v>
      </c>
    </row>
    <row r="680" spans="1:26" hidden="1" x14ac:dyDescent="0.25">
      <c r="A680">
        <v>20230627</v>
      </c>
      <c r="B680">
        <v>47184442</v>
      </c>
      <c r="C680" t="s">
        <v>2690</v>
      </c>
      <c r="D680">
        <v>2176807</v>
      </c>
      <c r="E680" t="s">
        <v>2691</v>
      </c>
      <c r="F680" s="59">
        <v>0.89</v>
      </c>
      <c r="G680">
        <v>0.65</v>
      </c>
      <c r="H680" t="s">
        <v>2538</v>
      </c>
      <c r="I680" t="s">
        <v>2539</v>
      </c>
      <c r="J680" t="s">
        <v>2339</v>
      </c>
      <c r="K680" t="s">
        <v>2321</v>
      </c>
      <c r="L680" t="s">
        <v>2338</v>
      </c>
      <c r="M680" t="s">
        <v>2692</v>
      </c>
      <c r="N680" t="s">
        <v>2693</v>
      </c>
      <c r="O680" t="s">
        <v>2542</v>
      </c>
      <c r="P680" t="s">
        <v>2543</v>
      </c>
      <c r="Q680" t="s">
        <v>2544</v>
      </c>
      <c r="R680" t="s">
        <v>2694</v>
      </c>
      <c r="S680" t="s">
        <v>2546</v>
      </c>
      <c r="T680">
        <v>0</v>
      </c>
      <c r="U680" t="s">
        <v>2117</v>
      </c>
      <c r="V680" t="s">
        <v>2695</v>
      </c>
      <c r="W680" t="s">
        <v>2117</v>
      </c>
      <c r="X680" t="s">
        <v>2695</v>
      </c>
      <c r="Y680" t="str">
        <f t="shared" si="10"/>
        <v>北京三快在线科技有限公司及其关联公司北京三快科技有限公司信息流</v>
      </c>
      <c r="Z680" t="e">
        <f>VLOOKUP(Y:Y,[1]Sheet1!N:N,1,0)</f>
        <v>#N/A</v>
      </c>
    </row>
    <row r="681" spans="1:26" hidden="1" x14ac:dyDescent="0.25">
      <c r="A681">
        <v>20230627</v>
      </c>
      <c r="B681">
        <v>47344663</v>
      </c>
      <c r="C681" t="s">
        <v>2788</v>
      </c>
      <c r="D681">
        <v>2165628</v>
      </c>
      <c r="E681" t="s">
        <v>2789</v>
      </c>
      <c r="F681" s="59">
        <v>580.91999999999996</v>
      </c>
      <c r="G681">
        <v>0</v>
      </c>
      <c r="H681" t="s">
        <v>2559</v>
      </c>
      <c r="I681" t="s">
        <v>2560</v>
      </c>
      <c r="J681" t="s">
        <v>2332</v>
      </c>
      <c r="K681" t="s">
        <v>711</v>
      </c>
      <c r="L681" t="s">
        <v>2333</v>
      </c>
      <c r="M681" t="s">
        <v>2552</v>
      </c>
      <c r="N681" t="s">
        <v>2553</v>
      </c>
      <c r="O681" t="s">
        <v>2542</v>
      </c>
      <c r="P681" t="s">
        <v>2543</v>
      </c>
      <c r="Q681" t="s">
        <v>2544</v>
      </c>
      <c r="R681" t="s">
        <v>2554</v>
      </c>
      <c r="S681" t="s">
        <v>2546</v>
      </c>
      <c r="T681">
        <v>0</v>
      </c>
      <c r="U681" t="s">
        <v>2555</v>
      </c>
      <c r="V681" t="s">
        <v>2556</v>
      </c>
      <c r="W681" t="s">
        <v>2555</v>
      </c>
      <c r="X681" t="s">
        <v>2556</v>
      </c>
      <c r="Y681" t="str">
        <f t="shared" si="10"/>
        <v>北京爱奇艺科技有限公司-百度北京爱奇艺科技有限公司CPC</v>
      </c>
      <c r="Z681" t="e">
        <f>VLOOKUP(Y:Y,[1]Sheet1!N:N,1,0)</f>
        <v>#N/A</v>
      </c>
    </row>
    <row r="682" spans="1:26" hidden="1" x14ac:dyDescent="0.25">
      <c r="A682">
        <v>20230627</v>
      </c>
      <c r="B682">
        <v>47953361</v>
      </c>
      <c r="C682" t="s">
        <v>2549</v>
      </c>
      <c r="D682">
        <v>2167551</v>
      </c>
      <c r="E682" t="s">
        <v>2550</v>
      </c>
      <c r="F682" s="59">
        <v>303.95</v>
      </c>
      <c r="G682">
        <v>303.95</v>
      </c>
      <c r="H682" t="s">
        <v>2538</v>
      </c>
      <c r="I682" t="s">
        <v>2551</v>
      </c>
      <c r="J682" t="s">
        <v>2332</v>
      </c>
      <c r="K682" t="s">
        <v>2321</v>
      </c>
      <c r="L682" t="s">
        <v>2333</v>
      </c>
      <c r="M682" t="s">
        <v>2552</v>
      </c>
      <c r="N682" t="s">
        <v>2553</v>
      </c>
      <c r="O682" t="s">
        <v>2542</v>
      </c>
      <c r="P682" t="s">
        <v>2543</v>
      </c>
      <c r="Q682" t="s">
        <v>2544</v>
      </c>
      <c r="R682" t="s">
        <v>2554</v>
      </c>
      <c r="S682" t="s">
        <v>2546</v>
      </c>
      <c r="T682">
        <v>0</v>
      </c>
      <c r="U682" t="s">
        <v>2555</v>
      </c>
      <c r="V682" t="s">
        <v>2556</v>
      </c>
      <c r="W682" t="s">
        <v>2555</v>
      </c>
      <c r="X682" t="s">
        <v>2556</v>
      </c>
      <c r="Y682" t="str">
        <f t="shared" si="10"/>
        <v>北京爱奇艺科技有限公司-百度北京爱奇艺科技有限公司信息流</v>
      </c>
      <c r="Z682" t="e">
        <f>VLOOKUP(Y:Y,[1]Sheet1!N:N,1,0)</f>
        <v>#N/A</v>
      </c>
    </row>
    <row r="683" spans="1:26" x14ac:dyDescent="0.25">
      <c r="A683">
        <v>20230627</v>
      </c>
      <c r="B683">
        <v>39873589</v>
      </c>
      <c r="C683" t="s">
        <v>2811</v>
      </c>
      <c r="D683">
        <v>2054669</v>
      </c>
      <c r="E683" t="s">
        <v>2622</v>
      </c>
      <c r="F683" s="59">
        <v>11422.63</v>
      </c>
      <c r="G683">
        <v>8461.2099999999991</v>
      </c>
      <c r="H683" t="s">
        <v>2538</v>
      </c>
      <c r="I683" t="s">
        <v>2539</v>
      </c>
      <c r="J683" t="s">
        <v>2352</v>
      </c>
      <c r="K683" t="s">
        <v>2321</v>
      </c>
      <c r="L683" t="s">
        <v>2351</v>
      </c>
      <c r="M683" t="s">
        <v>2623</v>
      </c>
      <c r="N683" t="s">
        <v>2624</v>
      </c>
      <c r="O683" t="s">
        <v>2542</v>
      </c>
      <c r="P683" t="s">
        <v>2543</v>
      </c>
      <c r="Q683" t="s">
        <v>2544</v>
      </c>
      <c r="R683" t="s">
        <v>2625</v>
      </c>
      <c r="S683" t="s">
        <v>2546</v>
      </c>
      <c r="T683">
        <v>0</v>
      </c>
      <c r="U683" t="s">
        <v>838</v>
      </c>
      <c r="V683" t="s">
        <v>2548</v>
      </c>
      <c r="W683" t="s">
        <v>838</v>
      </c>
      <c r="X683" t="s">
        <v>2548</v>
      </c>
      <c r="Y683" t="str">
        <f t="shared" si="10"/>
        <v>深圳市小赢普惠科技有限责任公司深圳市赢众通金融信息服务有限责任公司信息流</v>
      </c>
      <c r="Z683" t="e">
        <f>VLOOKUP(Y:Y,[1]Sheet1!N:N,1,0)</f>
        <v>#N/A</v>
      </c>
    </row>
    <row r="684" spans="1:26" hidden="1" x14ac:dyDescent="0.25">
      <c r="A684">
        <v>20230627</v>
      </c>
      <c r="B684">
        <v>44739316</v>
      </c>
      <c r="C684" t="s">
        <v>2620</v>
      </c>
      <c r="D684">
        <v>2118167</v>
      </c>
      <c r="E684" t="s">
        <v>2592</v>
      </c>
      <c r="F684" s="59">
        <v>254.68</v>
      </c>
      <c r="G684">
        <v>0</v>
      </c>
      <c r="H684" t="s">
        <v>2538</v>
      </c>
      <c r="I684" t="s">
        <v>2539</v>
      </c>
      <c r="J684" t="s">
        <v>554</v>
      </c>
      <c r="K684" t="s">
        <v>2321</v>
      </c>
      <c r="L684" t="s">
        <v>2370</v>
      </c>
      <c r="M684" t="s">
        <v>2593</v>
      </c>
      <c r="N684" t="s">
        <v>2594</v>
      </c>
      <c r="O684" t="s">
        <v>2542</v>
      </c>
      <c r="P684" t="s">
        <v>2543</v>
      </c>
      <c r="Q684" t="s">
        <v>2544</v>
      </c>
      <c r="R684" t="s">
        <v>2595</v>
      </c>
      <c r="S684" t="s">
        <v>2546</v>
      </c>
      <c r="T684">
        <v>0</v>
      </c>
      <c r="U684" t="s">
        <v>2555</v>
      </c>
      <c r="V684" t="s">
        <v>2596</v>
      </c>
      <c r="W684" t="s">
        <v>2555</v>
      </c>
      <c r="X684" t="s">
        <v>2596</v>
      </c>
      <c r="Y684" t="str">
        <f t="shared" si="10"/>
        <v>薯一薯二文化传媒（上海）有限公司行吟信息科技(上海)有限公司信息流</v>
      </c>
      <c r="Z684" t="e">
        <f>VLOOKUP(Y:Y,[1]Sheet1!N:N,1,0)</f>
        <v>#N/A</v>
      </c>
    </row>
    <row r="685" spans="1:26" x14ac:dyDescent="0.25">
      <c r="A685">
        <v>20230627</v>
      </c>
      <c r="B685">
        <v>45336908</v>
      </c>
      <c r="C685" t="s">
        <v>2621</v>
      </c>
      <c r="D685">
        <v>2054669</v>
      </c>
      <c r="E685" t="s">
        <v>2622</v>
      </c>
      <c r="F685" s="59">
        <v>28.15</v>
      </c>
      <c r="G685">
        <v>20.85</v>
      </c>
      <c r="H685" t="s">
        <v>2538</v>
      </c>
      <c r="I685" t="s">
        <v>2551</v>
      </c>
      <c r="J685" t="s">
        <v>2352</v>
      </c>
      <c r="K685" t="s">
        <v>2321</v>
      </c>
      <c r="L685" t="s">
        <v>2351</v>
      </c>
      <c r="M685" t="s">
        <v>2623</v>
      </c>
      <c r="N685" t="s">
        <v>2624</v>
      </c>
      <c r="O685" t="s">
        <v>2542</v>
      </c>
      <c r="P685" t="s">
        <v>2543</v>
      </c>
      <c r="Q685" t="s">
        <v>2544</v>
      </c>
      <c r="R685" t="s">
        <v>2625</v>
      </c>
      <c r="S685" t="s">
        <v>2546</v>
      </c>
      <c r="T685">
        <v>0</v>
      </c>
      <c r="U685" t="s">
        <v>838</v>
      </c>
      <c r="V685" t="s">
        <v>2548</v>
      </c>
      <c r="W685" t="s">
        <v>838</v>
      </c>
      <c r="X685" t="s">
        <v>2548</v>
      </c>
      <c r="Y685" t="str">
        <f t="shared" si="10"/>
        <v>深圳市小赢普惠科技有限责任公司深圳市赢众通金融信息服务有限责任公司信息流</v>
      </c>
      <c r="Z685" t="e">
        <f>VLOOKUP(Y:Y,[1]Sheet1!N:N,1,0)</f>
        <v>#N/A</v>
      </c>
    </row>
    <row r="686" spans="1:26" hidden="1" x14ac:dyDescent="0.25">
      <c r="A686">
        <v>20230627</v>
      </c>
      <c r="B686">
        <v>47953344</v>
      </c>
      <c r="C686" t="s">
        <v>2732</v>
      </c>
      <c r="D686">
        <v>2189969</v>
      </c>
      <c r="E686" t="s">
        <v>2608</v>
      </c>
      <c r="F686" s="59">
        <v>0.17</v>
      </c>
      <c r="G686">
        <v>0.12</v>
      </c>
      <c r="H686" t="s">
        <v>2538</v>
      </c>
      <c r="I686" t="s">
        <v>2539</v>
      </c>
      <c r="J686" t="s">
        <v>2332</v>
      </c>
      <c r="K686" t="s">
        <v>2321</v>
      </c>
      <c r="L686" t="s">
        <v>2333</v>
      </c>
      <c r="M686" t="s">
        <v>2552</v>
      </c>
      <c r="N686" t="s">
        <v>2553</v>
      </c>
      <c r="O686" t="s">
        <v>2542</v>
      </c>
      <c r="P686" t="s">
        <v>2543</v>
      </c>
      <c r="Q686" t="s">
        <v>2544</v>
      </c>
      <c r="R686" t="s">
        <v>2554</v>
      </c>
      <c r="S686" t="s">
        <v>2546</v>
      </c>
      <c r="T686">
        <v>0</v>
      </c>
      <c r="U686" t="s">
        <v>2555</v>
      </c>
      <c r="V686" t="s">
        <v>2556</v>
      </c>
      <c r="W686" t="s">
        <v>2555</v>
      </c>
      <c r="X686" t="s">
        <v>2556</v>
      </c>
      <c r="Y686" t="str">
        <f t="shared" si="10"/>
        <v>北京爱奇艺科技有限公司-百度北京爱奇艺科技有限公司信息流</v>
      </c>
      <c r="Z686" t="e">
        <f>VLOOKUP(Y:Y,[1]Sheet1!N:N,1,0)</f>
        <v>#N/A</v>
      </c>
    </row>
    <row r="687" spans="1:26" hidden="1" x14ac:dyDescent="0.25">
      <c r="A687">
        <v>20230627</v>
      </c>
      <c r="B687">
        <v>48386094</v>
      </c>
      <c r="C687" t="s">
        <v>2597</v>
      </c>
      <c r="D687">
        <v>2158492</v>
      </c>
      <c r="E687" t="s">
        <v>2580</v>
      </c>
      <c r="F687" s="59">
        <v>602.4</v>
      </c>
      <c r="G687">
        <v>506.21</v>
      </c>
      <c r="H687" t="s">
        <v>2559</v>
      </c>
      <c r="I687" t="s">
        <v>2560</v>
      </c>
      <c r="J687" t="s">
        <v>2330</v>
      </c>
      <c r="K687" t="s">
        <v>711</v>
      </c>
      <c r="L687" t="s">
        <v>2329</v>
      </c>
      <c r="M687" t="s">
        <v>2581</v>
      </c>
      <c r="N687" t="s">
        <v>2582</v>
      </c>
      <c r="O687" t="s">
        <v>2542</v>
      </c>
      <c r="P687" t="s">
        <v>2543</v>
      </c>
      <c r="Q687" t="s">
        <v>2544</v>
      </c>
      <c r="R687" t="s">
        <v>2583</v>
      </c>
      <c r="S687" t="s">
        <v>2546</v>
      </c>
      <c r="T687">
        <v>77548.895999999993</v>
      </c>
      <c r="U687" t="s">
        <v>2598</v>
      </c>
      <c r="V687" t="s">
        <v>2599</v>
      </c>
      <c r="W687" t="s">
        <v>2584</v>
      </c>
      <c r="X687" t="s">
        <v>2585</v>
      </c>
      <c r="Y687" t="str">
        <f t="shared" si="10"/>
        <v>成都哈拜网络科技有限公司-数字媒体事业部上海哈啰普惠科技有限公司CPC</v>
      </c>
      <c r="Z687" t="e">
        <f>VLOOKUP(Y:Y,[1]Sheet1!N:N,1,0)</f>
        <v>#N/A</v>
      </c>
    </row>
    <row r="688" spans="1:26" hidden="1" x14ac:dyDescent="0.25">
      <c r="A688">
        <v>20230627</v>
      </c>
      <c r="B688">
        <v>41250523</v>
      </c>
      <c r="C688" t="s">
        <v>2742</v>
      </c>
      <c r="D688">
        <v>2130054</v>
      </c>
      <c r="E688" t="s">
        <v>2558</v>
      </c>
      <c r="F688" s="59">
        <v>7363.65</v>
      </c>
      <c r="G688">
        <v>5962.33</v>
      </c>
      <c r="H688" t="s">
        <v>2559</v>
      </c>
      <c r="I688" t="s">
        <v>2560</v>
      </c>
      <c r="J688" t="s">
        <v>2350</v>
      </c>
      <c r="K688" t="s">
        <v>711</v>
      </c>
      <c r="L688" t="s">
        <v>2350</v>
      </c>
      <c r="M688" t="s">
        <v>2561</v>
      </c>
      <c r="N688" t="s">
        <v>2562</v>
      </c>
      <c r="O688" t="s">
        <v>2542</v>
      </c>
      <c r="P688" t="s">
        <v>2543</v>
      </c>
      <c r="Q688" t="s">
        <v>2544</v>
      </c>
      <c r="R688" t="s">
        <v>2563</v>
      </c>
      <c r="S688" t="s">
        <v>2546</v>
      </c>
      <c r="T688">
        <v>12718.643</v>
      </c>
      <c r="U688" t="s">
        <v>1891</v>
      </c>
      <c r="V688" t="s">
        <v>2564</v>
      </c>
      <c r="W688" t="s">
        <v>1891</v>
      </c>
      <c r="X688" t="s">
        <v>2564</v>
      </c>
      <c r="Y688" t="str">
        <f t="shared" si="10"/>
        <v>深圳尚米网络技术有限公司深圳尚米网络技术有限公司CPC</v>
      </c>
      <c r="Z688" t="e">
        <f>VLOOKUP(Y:Y,[1]Sheet1!N:N,1,0)</f>
        <v>#N/A</v>
      </c>
    </row>
    <row r="689" spans="1:26" hidden="1" x14ac:dyDescent="0.25">
      <c r="A689">
        <v>20230627</v>
      </c>
      <c r="B689">
        <v>41250572</v>
      </c>
      <c r="C689" t="s">
        <v>2703</v>
      </c>
      <c r="D689">
        <v>2130054</v>
      </c>
      <c r="E689" t="s">
        <v>2558</v>
      </c>
      <c r="F689" s="59">
        <v>2184.38</v>
      </c>
      <c r="G689">
        <v>1768.68</v>
      </c>
      <c r="H689" t="s">
        <v>2559</v>
      </c>
      <c r="I689" t="s">
        <v>2560</v>
      </c>
      <c r="J689" t="s">
        <v>2350</v>
      </c>
      <c r="K689" t="s">
        <v>711</v>
      </c>
      <c r="L689" t="s">
        <v>2350</v>
      </c>
      <c r="M689" t="s">
        <v>2561</v>
      </c>
      <c r="N689" t="s">
        <v>2562</v>
      </c>
      <c r="O689" t="s">
        <v>2542</v>
      </c>
      <c r="P689" t="s">
        <v>2543</v>
      </c>
      <c r="Q689" t="s">
        <v>2544</v>
      </c>
      <c r="R689" t="s">
        <v>2563</v>
      </c>
      <c r="S689" t="s">
        <v>2546</v>
      </c>
      <c r="T689">
        <v>9319.7000000000007</v>
      </c>
      <c r="U689" t="s">
        <v>1891</v>
      </c>
      <c r="V689" t="s">
        <v>2564</v>
      </c>
      <c r="W689" t="s">
        <v>1891</v>
      </c>
      <c r="X689" t="s">
        <v>2564</v>
      </c>
      <c r="Y689" t="str">
        <f t="shared" si="10"/>
        <v>深圳尚米网络技术有限公司深圳尚米网络技术有限公司CPC</v>
      </c>
      <c r="Z689" t="e">
        <f>VLOOKUP(Y:Y,[1]Sheet1!N:N,1,0)</f>
        <v>#N/A</v>
      </c>
    </row>
    <row r="690" spans="1:26" hidden="1" x14ac:dyDescent="0.25">
      <c r="A690">
        <v>20230627</v>
      </c>
      <c r="B690">
        <v>44739239</v>
      </c>
      <c r="C690" t="s">
        <v>2672</v>
      </c>
      <c r="D690">
        <v>2118167</v>
      </c>
      <c r="E690" t="s">
        <v>2592</v>
      </c>
      <c r="F690" s="59">
        <v>15.2</v>
      </c>
      <c r="G690">
        <v>0</v>
      </c>
      <c r="H690" t="s">
        <v>2538</v>
      </c>
      <c r="I690" t="s">
        <v>2551</v>
      </c>
      <c r="J690" t="s">
        <v>554</v>
      </c>
      <c r="K690" t="s">
        <v>2321</v>
      </c>
      <c r="L690" t="s">
        <v>2370</v>
      </c>
      <c r="M690" t="s">
        <v>2593</v>
      </c>
      <c r="N690" t="s">
        <v>2594</v>
      </c>
      <c r="O690" t="s">
        <v>2542</v>
      </c>
      <c r="P690" t="s">
        <v>2543</v>
      </c>
      <c r="Q690" t="s">
        <v>2544</v>
      </c>
      <c r="R690" t="s">
        <v>2595</v>
      </c>
      <c r="S690" t="s">
        <v>2546</v>
      </c>
      <c r="T690">
        <v>0</v>
      </c>
      <c r="U690" t="s">
        <v>2555</v>
      </c>
      <c r="V690" t="s">
        <v>2596</v>
      </c>
      <c r="W690" t="s">
        <v>2555</v>
      </c>
      <c r="X690" t="s">
        <v>2596</v>
      </c>
      <c r="Y690" t="str">
        <f t="shared" si="10"/>
        <v>薯一薯二文化传媒（上海）有限公司行吟信息科技(上海)有限公司信息流</v>
      </c>
      <c r="Z690" t="e">
        <f>VLOOKUP(Y:Y,[1]Sheet1!N:N,1,0)</f>
        <v>#N/A</v>
      </c>
    </row>
    <row r="691" spans="1:26" hidden="1" x14ac:dyDescent="0.25">
      <c r="A691">
        <v>20230627</v>
      </c>
      <c r="B691">
        <v>44739349</v>
      </c>
      <c r="C691" t="s">
        <v>2746</v>
      </c>
      <c r="D691">
        <v>2118167</v>
      </c>
      <c r="E691" t="s">
        <v>2592</v>
      </c>
      <c r="F691" s="59">
        <v>3430.1</v>
      </c>
      <c r="G691">
        <v>0</v>
      </c>
      <c r="H691" t="s">
        <v>2538</v>
      </c>
      <c r="I691" t="s">
        <v>2539</v>
      </c>
      <c r="J691" t="s">
        <v>554</v>
      </c>
      <c r="K691" t="s">
        <v>2321</v>
      </c>
      <c r="L691" t="s">
        <v>2370</v>
      </c>
      <c r="M691" t="s">
        <v>2593</v>
      </c>
      <c r="N691" t="s">
        <v>2594</v>
      </c>
      <c r="O691" t="s">
        <v>2542</v>
      </c>
      <c r="P691" t="s">
        <v>2543</v>
      </c>
      <c r="Q691" t="s">
        <v>2544</v>
      </c>
      <c r="R691" t="s">
        <v>2595</v>
      </c>
      <c r="S691" t="s">
        <v>2546</v>
      </c>
      <c r="T691">
        <v>0</v>
      </c>
      <c r="U691" t="s">
        <v>2555</v>
      </c>
      <c r="V691" t="s">
        <v>2596</v>
      </c>
      <c r="W691" t="s">
        <v>2555</v>
      </c>
      <c r="X691" t="s">
        <v>2596</v>
      </c>
      <c r="Y691" t="str">
        <f t="shared" si="10"/>
        <v>薯一薯二文化传媒（上海）有限公司行吟信息科技(上海)有限公司信息流</v>
      </c>
      <c r="Z691" t="e">
        <f>VLOOKUP(Y:Y,[1]Sheet1!N:N,1,0)</f>
        <v>#N/A</v>
      </c>
    </row>
    <row r="692" spans="1:26" hidden="1" x14ac:dyDescent="0.25">
      <c r="A692">
        <v>20230627</v>
      </c>
      <c r="B692">
        <v>47327991</v>
      </c>
      <c r="C692" t="s">
        <v>2766</v>
      </c>
      <c r="D692">
        <v>2185183</v>
      </c>
      <c r="E692" t="s">
        <v>2574</v>
      </c>
      <c r="F692" s="59">
        <v>4197.71</v>
      </c>
      <c r="G692">
        <v>3180.08</v>
      </c>
      <c r="H692" t="s">
        <v>2538</v>
      </c>
      <c r="I692" t="s">
        <v>2539</v>
      </c>
      <c r="J692" t="s">
        <v>2575</v>
      </c>
      <c r="K692" t="s">
        <v>2321</v>
      </c>
      <c r="L692" t="s">
        <v>2344</v>
      </c>
      <c r="M692" t="s">
        <v>2576</v>
      </c>
      <c r="O692" t="s">
        <v>2542</v>
      </c>
      <c r="P692" t="s">
        <v>2543</v>
      </c>
      <c r="Q692" t="s">
        <v>2544</v>
      </c>
      <c r="R692" t="s">
        <v>2577</v>
      </c>
      <c r="S692" t="s">
        <v>2546</v>
      </c>
      <c r="T692">
        <v>0</v>
      </c>
      <c r="U692" t="s">
        <v>838</v>
      </c>
      <c r="V692" t="s">
        <v>2578</v>
      </c>
      <c r="W692" t="s">
        <v>838</v>
      </c>
      <c r="X692" t="s">
        <v>2578</v>
      </c>
      <c r="Y692" t="str">
        <f t="shared" si="10"/>
        <v>北京微财科技有限公司-数媒重庆市黑卡小额贷款有限公司信息流</v>
      </c>
      <c r="Z692" t="e">
        <f>VLOOKUP(Y:Y,[1]Sheet1!N:N,1,0)</f>
        <v>#N/A</v>
      </c>
    </row>
    <row r="693" spans="1:26" hidden="1" x14ac:dyDescent="0.25">
      <c r="A693">
        <v>20230627</v>
      </c>
      <c r="B693">
        <v>48413679</v>
      </c>
      <c r="C693" t="s">
        <v>2767</v>
      </c>
      <c r="D693">
        <v>2118167</v>
      </c>
      <c r="E693" t="s">
        <v>2592</v>
      </c>
      <c r="F693" s="59">
        <v>0.09</v>
      </c>
      <c r="G693">
        <v>0</v>
      </c>
      <c r="H693" t="s">
        <v>2538</v>
      </c>
      <c r="I693" t="s">
        <v>2551</v>
      </c>
      <c r="J693" t="s">
        <v>554</v>
      </c>
      <c r="K693" t="s">
        <v>2321</v>
      </c>
      <c r="L693" t="s">
        <v>2370</v>
      </c>
      <c r="M693" t="s">
        <v>2593</v>
      </c>
      <c r="N693" t="s">
        <v>2594</v>
      </c>
      <c r="O693" t="s">
        <v>2542</v>
      </c>
      <c r="P693" t="s">
        <v>2543</v>
      </c>
      <c r="Q693" t="s">
        <v>2544</v>
      </c>
      <c r="R693" t="s">
        <v>2595</v>
      </c>
      <c r="S693" t="s">
        <v>2546</v>
      </c>
      <c r="T693">
        <v>0</v>
      </c>
      <c r="U693" t="s">
        <v>2555</v>
      </c>
      <c r="V693" t="s">
        <v>2596</v>
      </c>
      <c r="W693" t="s">
        <v>2555</v>
      </c>
      <c r="X693" t="s">
        <v>2596</v>
      </c>
      <c r="Y693" t="str">
        <f t="shared" si="10"/>
        <v>薯一薯二文化传媒（上海）有限公司行吟信息科技(上海)有限公司信息流</v>
      </c>
      <c r="Z693" t="e">
        <f>VLOOKUP(Y:Y,[1]Sheet1!N:N,1,0)</f>
        <v>#N/A</v>
      </c>
    </row>
    <row r="694" spans="1:26" hidden="1" x14ac:dyDescent="0.25">
      <c r="A694">
        <v>20230627</v>
      </c>
      <c r="B694">
        <v>40548313</v>
      </c>
      <c r="C694" t="s">
        <v>2629</v>
      </c>
      <c r="D694">
        <v>2130054</v>
      </c>
      <c r="E694" t="s">
        <v>2558</v>
      </c>
      <c r="F694" s="59">
        <v>2023.56</v>
      </c>
      <c r="G694">
        <v>1638.46</v>
      </c>
      <c r="H694" t="s">
        <v>2559</v>
      </c>
      <c r="I694" t="s">
        <v>2560</v>
      </c>
      <c r="J694" t="s">
        <v>2350</v>
      </c>
      <c r="K694" t="s">
        <v>711</v>
      </c>
      <c r="L694" t="s">
        <v>2350</v>
      </c>
      <c r="M694" t="s">
        <v>2561</v>
      </c>
      <c r="N694" t="s">
        <v>2562</v>
      </c>
      <c r="O694" t="s">
        <v>2542</v>
      </c>
      <c r="P694" t="s">
        <v>2543</v>
      </c>
      <c r="Q694" t="s">
        <v>2544</v>
      </c>
      <c r="R694" t="s">
        <v>2563</v>
      </c>
      <c r="S694" t="s">
        <v>2546</v>
      </c>
      <c r="T694">
        <v>12515.852999999999</v>
      </c>
      <c r="U694" t="s">
        <v>1891</v>
      </c>
      <c r="V694" t="s">
        <v>2564</v>
      </c>
      <c r="W694" t="s">
        <v>1891</v>
      </c>
      <c r="X694" t="s">
        <v>2564</v>
      </c>
      <c r="Y694" t="str">
        <f t="shared" si="10"/>
        <v>深圳尚米网络技术有限公司深圳尚米网络技术有限公司CPC</v>
      </c>
      <c r="Z694" t="e">
        <f>VLOOKUP(Y:Y,[1]Sheet1!N:N,1,0)</f>
        <v>#N/A</v>
      </c>
    </row>
    <row r="695" spans="1:26" hidden="1" x14ac:dyDescent="0.25">
      <c r="A695">
        <v>20230627</v>
      </c>
      <c r="B695">
        <v>39122211</v>
      </c>
      <c r="C695" t="s">
        <v>2605</v>
      </c>
      <c r="D695">
        <v>2117410</v>
      </c>
      <c r="E695" t="s">
        <v>2587</v>
      </c>
      <c r="F695" s="59">
        <v>2434.23</v>
      </c>
      <c r="G695">
        <v>0</v>
      </c>
      <c r="H695" t="s">
        <v>2538</v>
      </c>
      <c r="I695" t="s">
        <v>2551</v>
      </c>
      <c r="J695" t="s">
        <v>2353</v>
      </c>
      <c r="K695" t="s">
        <v>2321</v>
      </c>
      <c r="L695" t="s">
        <v>326</v>
      </c>
      <c r="M695" t="s">
        <v>2588</v>
      </c>
      <c r="N695" t="s">
        <v>2589</v>
      </c>
      <c r="O695" t="s">
        <v>2542</v>
      </c>
      <c r="P695" t="s">
        <v>2543</v>
      </c>
      <c r="Q695" t="s">
        <v>2544</v>
      </c>
      <c r="R695" t="s">
        <v>2570</v>
      </c>
      <c r="S695" t="s">
        <v>2546</v>
      </c>
      <c r="T695">
        <v>0</v>
      </c>
      <c r="U695" t="s">
        <v>2571</v>
      </c>
      <c r="V695" t="s">
        <v>2572</v>
      </c>
      <c r="W695" t="s">
        <v>1891</v>
      </c>
      <c r="X695" t="s">
        <v>2564</v>
      </c>
      <c r="Y695" t="str">
        <f t="shared" si="10"/>
        <v>网易有道信息技术（北京）有限公司网易(杭州)网络有限公司信息流</v>
      </c>
      <c r="Z695" t="e">
        <f>VLOOKUP(Y:Y,[1]Sheet1!N:N,1,0)</f>
        <v>#N/A</v>
      </c>
    </row>
    <row r="696" spans="1:26" hidden="1" x14ac:dyDescent="0.25">
      <c r="A696">
        <v>20230627</v>
      </c>
      <c r="B696">
        <v>40548287</v>
      </c>
      <c r="C696" t="s">
        <v>2616</v>
      </c>
      <c r="D696">
        <v>2130054</v>
      </c>
      <c r="E696" t="s">
        <v>2558</v>
      </c>
      <c r="F696" s="59">
        <v>1005.58</v>
      </c>
      <c r="G696">
        <v>814.19</v>
      </c>
      <c r="H696" t="s">
        <v>2559</v>
      </c>
      <c r="I696" t="s">
        <v>2560</v>
      </c>
      <c r="J696" t="s">
        <v>2350</v>
      </c>
      <c r="K696" t="s">
        <v>711</v>
      </c>
      <c r="L696" t="s">
        <v>2350</v>
      </c>
      <c r="M696" t="s">
        <v>2561</v>
      </c>
      <c r="N696" t="s">
        <v>2562</v>
      </c>
      <c r="O696" t="s">
        <v>2542</v>
      </c>
      <c r="P696" t="s">
        <v>2543</v>
      </c>
      <c r="Q696" t="s">
        <v>2544</v>
      </c>
      <c r="R696" t="s">
        <v>2563</v>
      </c>
      <c r="S696" t="s">
        <v>2546</v>
      </c>
      <c r="T696">
        <v>3405.9989999999998</v>
      </c>
      <c r="U696" t="s">
        <v>1891</v>
      </c>
      <c r="V696" t="s">
        <v>2564</v>
      </c>
      <c r="W696" t="s">
        <v>1891</v>
      </c>
      <c r="X696" t="s">
        <v>2564</v>
      </c>
      <c r="Y696" t="str">
        <f t="shared" si="10"/>
        <v>深圳尚米网络技术有限公司深圳尚米网络技术有限公司CPC</v>
      </c>
      <c r="Z696" t="e">
        <f>VLOOKUP(Y:Y,[1]Sheet1!N:N,1,0)</f>
        <v>#N/A</v>
      </c>
    </row>
    <row r="697" spans="1:26" hidden="1" x14ac:dyDescent="0.25">
      <c r="A697">
        <v>20230627</v>
      </c>
      <c r="B697">
        <v>40850187</v>
      </c>
      <c r="C697" t="s">
        <v>2652</v>
      </c>
      <c r="D697">
        <v>2165227</v>
      </c>
      <c r="E697" t="s">
        <v>2566</v>
      </c>
      <c r="F697" s="59">
        <v>81.13</v>
      </c>
      <c r="G697">
        <v>60.1</v>
      </c>
      <c r="H697" t="s">
        <v>2538</v>
      </c>
      <c r="I697" t="s">
        <v>2551</v>
      </c>
      <c r="J697" t="s">
        <v>2320</v>
      </c>
      <c r="K697" t="s">
        <v>2321</v>
      </c>
      <c r="L697" t="s">
        <v>2318</v>
      </c>
      <c r="M697" t="s">
        <v>2540</v>
      </c>
      <c r="N697" t="s">
        <v>2541</v>
      </c>
      <c r="O697" t="s">
        <v>2542</v>
      </c>
      <c r="P697" t="s">
        <v>2543</v>
      </c>
      <c r="Q697" t="s">
        <v>2544</v>
      </c>
      <c r="R697" t="s">
        <v>2545</v>
      </c>
      <c r="S697" t="s">
        <v>2546</v>
      </c>
      <c r="T697">
        <v>0</v>
      </c>
      <c r="U697" t="s">
        <v>838</v>
      </c>
      <c r="V697" t="s">
        <v>2547</v>
      </c>
      <c r="W697" t="s">
        <v>838</v>
      </c>
      <c r="X697" t="s">
        <v>2548</v>
      </c>
      <c r="Y697" t="str">
        <f t="shared" si="10"/>
        <v>上海耳序信息技术有限公司-四部上海拍拍贷金融信息服务有限公司信息流</v>
      </c>
      <c r="Z697" t="e">
        <f>VLOOKUP(Y:Y,[1]Sheet1!N:N,1,0)</f>
        <v>#N/A</v>
      </c>
    </row>
    <row r="698" spans="1:26" hidden="1" x14ac:dyDescent="0.25">
      <c r="A698">
        <v>20230627</v>
      </c>
      <c r="B698">
        <v>47184422</v>
      </c>
      <c r="C698" t="s">
        <v>2748</v>
      </c>
      <c r="D698">
        <v>2171552</v>
      </c>
      <c r="E698" t="s">
        <v>2749</v>
      </c>
      <c r="F698" s="59">
        <v>2023.52</v>
      </c>
      <c r="G698">
        <v>2023.52</v>
      </c>
      <c r="H698" t="s">
        <v>2538</v>
      </c>
      <c r="I698" t="s">
        <v>2551</v>
      </c>
      <c r="J698" t="s">
        <v>2339</v>
      </c>
      <c r="K698" t="s">
        <v>2321</v>
      </c>
      <c r="L698" t="s">
        <v>2338</v>
      </c>
      <c r="M698" t="s">
        <v>2692</v>
      </c>
      <c r="N698" t="s">
        <v>2693</v>
      </c>
      <c r="O698" t="s">
        <v>2542</v>
      </c>
      <c r="P698" t="s">
        <v>2543</v>
      </c>
      <c r="Q698" t="s">
        <v>2544</v>
      </c>
      <c r="R698" t="s">
        <v>2694</v>
      </c>
      <c r="S698" t="s">
        <v>2546</v>
      </c>
      <c r="T698">
        <v>0</v>
      </c>
      <c r="U698" t="s">
        <v>2117</v>
      </c>
      <c r="V698" t="s">
        <v>2695</v>
      </c>
      <c r="W698" t="s">
        <v>2117</v>
      </c>
      <c r="X698" t="s">
        <v>2695</v>
      </c>
      <c r="Y698" t="str">
        <f t="shared" si="10"/>
        <v>北京三快在线科技有限公司及其关联公司北京三快科技有限公司信息流</v>
      </c>
      <c r="Z698" t="e">
        <f>VLOOKUP(Y:Y,[1]Sheet1!N:N,1,0)</f>
        <v>#N/A</v>
      </c>
    </row>
    <row r="699" spans="1:26" hidden="1" x14ac:dyDescent="0.25">
      <c r="A699">
        <v>20230627</v>
      </c>
      <c r="B699">
        <v>47328011</v>
      </c>
      <c r="C699" t="s">
        <v>2647</v>
      </c>
      <c r="D699">
        <v>2185183</v>
      </c>
      <c r="E699" t="s">
        <v>2574</v>
      </c>
      <c r="F699" s="59">
        <v>553.13</v>
      </c>
      <c r="G699">
        <v>419.04</v>
      </c>
      <c r="H699" t="s">
        <v>2538</v>
      </c>
      <c r="I699" t="s">
        <v>2539</v>
      </c>
      <c r="J699" t="s">
        <v>2575</v>
      </c>
      <c r="K699" t="s">
        <v>2321</v>
      </c>
      <c r="L699" t="s">
        <v>2344</v>
      </c>
      <c r="M699" t="s">
        <v>2576</v>
      </c>
      <c r="O699" t="s">
        <v>2542</v>
      </c>
      <c r="P699" t="s">
        <v>2543</v>
      </c>
      <c r="Q699" t="s">
        <v>2544</v>
      </c>
      <c r="R699" t="s">
        <v>2577</v>
      </c>
      <c r="S699" t="s">
        <v>2546</v>
      </c>
      <c r="T699">
        <v>0</v>
      </c>
      <c r="U699" t="s">
        <v>838</v>
      </c>
      <c r="V699" t="s">
        <v>2578</v>
      </c>
      <c r="W699" t="s">
        <v>838</v>
      </c>
      <c r="X699" t="s">
        <v>2578</v>
      </c>
      <c r="Y699" t="str">
        <f t="shared" si="10"/>
        <v>北京微财科技有限公司-数媒重庆市黑卡小额贷款有限公司信息流</v>
      </c>
      <c r="Z699" t="e">
        <f>VLOOKUP(Y:Y,[1]Sheet1!N:N,1,0)</f>
        <v>#N/A</v>
      </c>
    </row>
    <row r="700" spans="1:26" hidden="1" x14ac:dyDescent="0.25">
      <c r="A700">
        <v>20230627</v>
      </c>
      <c r="B700">
        <v>47953354</v>
      </c>
      <c r="C700" t="s">
        <v>2655</v>
      </c>
      <c r="D700">
        <v>2167551</v>
      </c>
      <c r="E700" t="s">
        <v>2550</v>
      </c>
      <c r="F700" s="59">
        <v>2.5</v>
      </c>
      <c r="G700">
        <v>2.5</v>
      </c>
      <c r="H700" t="s">
        <v>2538</v>
      </c>
      <c r="I700" t="s">
        <v>2539</v>
      </c>
      <c r="J700" t="s">
        <v>2332</v>
      </c>
      <c r="K700" t="s">
        <v>2321</v>
      </c>
      <c r="L700" t="s">
        <v>2333</v>
      </c>
      <c r="M700" t="s">
        <v>2552</v>
      </c>
      <c r="N700" t="s">
        <v>2553</v>
      </c>
      <c r="O700" t="s">
        <v>2542</v>
      </c>
      <c r="P700" t="s">
        <v>2543</v>
      </c>
      <c r="Q700" t="s">
        <v>2544</v>
      </c>
      <c r="R700" t="s">
        <v>2554</v>
      </c>
      <c r="S700" t="s">
        <v>2546</v>
      </c>
      <c r="T700">
        <v>0</v>
      </c>
      <c r="U700" t="s">
        <v>2555</v>
      </c>
      <c r="V700" t="s">
        <v>2556</v>
      </c>
      <c r="W700" t="s">
        <v>2555</v>
      </c>
      <c r="X700" t="s">
        <v>2556</v>
      </c>
      <c r="Y700" t="str">
        <f t="shared" si="10"/>
        <v>北京爱奇艺科技有限公司-百度北京爱奇艺科技有限公司信息流</v>
      </c>
      <c r="Z700" t="e">
        <f>VLOOKUP(Y:Y,[1]Sheet1!N:N,1,0)</f>
        <v>#N/A</v>
      </c>
    </row>
    <row r="701" spans="1:26" hidden="1" x14ac:dyDescent="0.25">
      <c r="A701">
        <v>20230627</v>
      </c>
      <c r="B701">
        <v>48413688</v>
      </c>
      <c r="C701" t="s">
        <v>2760</v>
      </c>
      <c r="D701">
        <v>2118167</v>
      </c>
      <c r="E701" t="s">
        <v>2592</v>
      </c>
      <c r="F701" s="59">
        <v>26.62</v>
      </c>
      <c r="G701">
        <v>0</v>
      </c>
      <c r="H701" t="s">
        <v>2538</v>
      </c>
      <c r="I701" t="s">
        <v>2551</v>
      </c>
      <c r="J701" t="s">
        <v>554</v>
      </c>
      <c r="K701" t="s">
        <v>2321</v>
      </c>
      <c r="L701" t="s">
        <v>2370</v>
      </c>
      <c r="M701" t="s">
        <v>2593</v>
      </c>
      <c r="N701" t="s">
        <v>2594</v>
      </c>
      <c r="O701" t="s">
        <v>2542</v>
      </c>
      <c r="P701" t="s">
        <v>2543</v>
      </c>
      <c r="Q701" t="s">
        <v>2544</v>
      </c>
      <c r="R701" t="s">
        <v>2595</v>
      </c>
      <c r="S701" t="s">
        <v>2546</v>
      </c>
      <c r="T701">
        <v>0</v>
      </c>
      <c r="U701" t="s">
        <v>2555</v>
      </c>
      <c r="V701" t="s">
        <v>2596</v>
      </c>
      <c r="W701" t="s">
        <v>2555</v>
      </c>
      <c r="X701" t="s">
        <v>2596</v>
      </c>
      <c r="Y701" t="str">
        <f t="shared" si="10"/>
        <v>薯一薯二文化传媒（上海）有限公司行吟信息科技(上海)有限公司信息流</v>
      </c>
      <c r="Z701" t="e">
        <f>VLOOKUP(Y:Y,[1]Sheet1!N:N,1,0)</f>
        <v>#N/A</v>
      </c>
    </row>
    <row r="702" spans="1:26" hidden="1" x14ac:dyDescent="0.25">
      <c r="A702">
        <v>20230627</v>
      </c>
      <c r="B702">
        <v>38794025</v>
      </c>
      <c r="C702" t="s">
        <v>2651</v>
      </c>
      <c r="D702">
        <v>2172261</v>
      </c>
      <c r="E702" t="s">
        <v>2628</v>
      </c>
      <c r="F702" s="59">
        <v>1415.33</v>
      </c>
      <c r="G702">
        <v>1080.4100000000001</v>
      </c>
      <c r="H702" t="s">
        <v>2538</v>
      </c>
      <c r="I702" t="s">
        <v>2551</v>
      </c>
      <c r="J702" t="s">
        <v>292</v>
      </c>
      <c r="K702" t="s">
        <v>2321</v>
      </c>
      <c r="L702" t="s">
        <v>574</v>
      </c>
      <c r="M702" t="s">
        <v>2611</v>
      </c>
      <c r="N702" t="s">
        <v>2612</v>
      </c>
      <c r="O702" t="s">
        <v>2542</v>
      </c>
      <c r="P702" t="s">
        <v>2543</v>
      </c>
      <c r="Q702" t="s">
        <v>2544</v>
      </c>
      <c r="R702" t="s">
        <v>2613</v>
      </c>
      <c r="S702" t="s">
        <v>2546</v>
      </c>
      <c r="T702">
        <v>0</v>
      </c>
      <c r="U702" t="s">
        <v>2614</v>
      </c>
      <c r="V702" t="s">
        <v>2615</v>
      </c>
      <c r="W702" t="s">
        <v>2614</v>
      </c>
      <c r="X702" t="s">
        <v>2615</v>
      </c>
      <c r="Y702" t="str">
        <f t="shared" si="10"/>
        <v>广州荔湾品唯信息服务有限公司广州唯品会电子商务有限公司信息流</v>
      </c>
      <c r="Z702" t="e">
        <f>VLOOKUP(Y:Y,[1]Sheet1!N:N,1,0)</f>
        <v>#N/A</v>
      </c>
    </row>
    <row r="703" spans="1:26" hidden="1" x14ac:dyDescent="0.25">
      <c r="A703">
        <v>20230627</v>
      </c>
      <c r="B703">
        <v>39122181</v>
      </c>
      <c r="C703" t="s">
        <v>2586</v>
      </c>
      <c r="D703">
        <v>2117410</v>
      </c>
      <c r="E703" t="s">
        <v>2587</v>
      </c>
      <c r="F703" s="59">
        <v>12860.19</v>
      </c>
      <c r="G703">
        <v>0</v>
      </c>
      <c r="H703" t="s">
        <v>2538</v>
      </c>
      <c r="I703" t="s">
        <v>2551</v>
      </c>
      <c r="J703" t="s">
        <v>2353</v>
      </c>
      <c r="K703" t="s">
        <v>2321</v>
      </c>
      <c r="L703" t="s">
        <v>326</v>
      </c>
      <c r="M703" t="s">
        <v>2588</v>
      </c>
      <c r="N703" t="s">
        <v>2589</v>
      </c>
      <c r="O703" t="s">
        <v>2542</v>
      </c>
      <c r="P703" t="s">
        <v>2543</v>
      </c>
      <c r="Q703" t="s">
        <v>2544</v>
      </c>
      <c r="R703" t="s">
        <v>2570</v>
      </c>
      <c r="S703" t="s">
        <v>2546</v>
      </c>
      <c r="T703">
        <v>0</v>
      </c>
      <c r="U703" t="s">
        <v>2571</v>
      </c>
      <c r="V703" t="s">
        <v>2572</v>
      </c>
      <c r="W703" t="s">
        <v>1891</v>
      </c>
      <c r="X703" t="s">
        <v>2564</v>
      </c>
      <c r="Y703" t="str">
        <f t="shared" si="10"/>
        <v>网易有道信息技术（北京）有限公司网易(杭州)网络有限公司信息流</v>
      </c>
      <c r="Z703" t="e">
        <f>VLOOKUP(Y:Y,[1]Sheet1!N:N,1,0)</f>
        <v>#N/A</v>
      </c>
    </row>
    <row r="704" spans="1:26" x14ac:dyDescent="0.25">
      <c r="A704">
        <v>20230627</v>
      </c>
      <c r="B704">
        <v>45336925</v>
      </c>
      <c r="C704" t="s">
        <v>2717</v>
      </c>
      <c r="D704">
        <v>2054669</v>
      </c>
      <c r="E704" t="s">
        <v>2622</v>
      </c>
      <c r="F704" s="59">
        <v>121.76</v>
      </c>
      <c r="G704">
        <v>90.19</v>
      </c>
      <c r="H704" t="s">
        <v>2538</v>
      </c>
      <c r="I704" t="s">
        <v>2551</v>
      </c>
      <c r="J704" t="s">
        <v>2352</v>
      </c>
      <c r="K704" t="s">
        <v>2321</v>
      </c>
      <c r="L704" t="s">
        <v>2351</v>
      </c>
      <c r="M704" t="s">
        <v>2623</v>
      </c>
      <c r="N704" t="s">
        <v>2624</v>
      </c>
      <c r="O704" t="s">
        <v>2542</v>
      </c>
      <c r="P704" t="s">
        <v>2543</v>
      </c>
      <c r="Q704" t="s">
        <v>2544</v>
      </c>
      <c r="R704" t="s">
        <v>2625</v>
      </c>
      <c r="S704" t="s">
        <v>2546</v>
      </c>
      <c r="T704">
        <v>0</v>
      </c>
      <c r="U704" t="s">
        <v>838</v>
      </c>
      <c r="V704" t="s">
        <v>2548</v>
      </c>
      <c r="W704" t="s">
        <v>838</v>
      </c>
      <c r="X704" t="s">
        <v>2548</v>
      </c>
      <c r="Y704" t="str">
        <f t="shared" si="10"/>
        <v>深圳市小赢普惠科技有限责任公司深圳市赢众通金融信息服务有限责任公司信息流</v>
      </c>
      <c r="Z704" t="e">
        <f>VLOOKUP(Y:Y,[1]Sheet1!N:N,1,0)</f>
        <v>#N/A</v>
      </c>
    </row>
    <row r="705" spans="1:26" hidden="1" x14ac:dyDescent="0.25">
      <c r="A705">
        <v>20230627</v>
      </c>
      <c r="B705">
        <v>46808242</v>
      </c>
      <c r="C705" t="s">
        <v>2707</v>
      </c>
      <c r="D705">
        <v>2159765</v>
      </c>
      <c r="E705" t="s">
        <v>2568</v>
      </c>
      <c r="F705" s="59">
        <v>4596.1400000000003</v>
      </c>
      <c r="G705">
        <v>3508.5</v>
      </c>
      <c r="H705" t="s">
        <v>2538</v>
      </c>
      <c r="I705" t="s">
        <v>2551</v>
      </c>
      <c r="J705" t="s">
        <v>2375</v>
      </c>
      <c r="K705" t="s">
        <v>2321</v>
      </c>
      <c r="L705" t="s">
        <v>2277</v>
      </c>
      <c r="M705" t="s">
        <v>2569</v>
      </c>
      <c r="O705" t="s">
        <v>2542</v>
      </c>
      <c r="P705" t="s">
        <v>2543</v>
      </c>
      <c r="Q705" t="s">
        <v>2544</v>
      </c>
      <c r="R705" t="s">
        <v>2570</v>
      </c>
      <c r="S705" t="s">
        <v>2546</v>
      </c>
      <c r="T705">
        <v>0</v>
      </c>
      <c r="U705" t="s">
        <v>2571</v>
      </c>
      <c r="V705" t="s">
        <v>2572</v>
      </c>
      <c r="W705" t="s">
        <v>2571</v>
      </c>
      <c r="X705" t="s">
        <v>2572</v>
      </c>
      <c r="Y705" t="str">
        <f t="shared" si="10"/>
        <v>酷得少年（天津）文化传播有限公司-1北京酷得少年科技有限公司信息流</v>
      </c>
      <c r="Z705" t="e">
        <f>VLOOKUP(Y:Y,[1]Sheet1!N:N,1,0)</f>
        <v>#N/A</v>
      </c>
    </row>
    <row r="706" spans="1:26" hidden="1" x14ac:dyDescent="0.25">
      <c r="A706">
        <v>20230627</v>
      </c>
      <c r="B706">
        <v>47327817</v>
      </c>
      <c r="C706" t="s">
        <v>2718</v>
      </c>
      <c r="D706">
        <v>2185183</v>
      </c>
      <c r="E706" t="s">
        <v>2574</v>
      </c>
      <c r="F706" s="59">
        <v>287.72000000000003</v>
      </c>
      <c r="G706">
        <v>217.97</v>
      </c>
      <c r="H706" t="s">
        <v>2538</v>
      </c>
      <c r="I706" t="s">
        <v>2539</v>
      </c>
      <c r="J706" t="s">
        <v>2575</v>
      </c>
      <c r="K706" t="s">
        <v>2321</v>
      </c>
      <c r="L706" t="s">
        <v>2344</v>
      </c>
      <c r="M706" t="s">
        <v>2576</v>
      </c>
      <c r="O706" t="s">
        <v>2542</v>
      </c>
      <c r="P706" t="s">
        <v>2543</v>
      </c>
      <c r="Q706" t="s">
        <v>2544</v>
      </c>
      <c r="R706" t="s">
        <v>2577</v>
      </c>
      <c r="S706" t="s">
        <v>2546</v>
      </c>
      <c r="T706">
        <v>0</v>
      </c>
      <c r="U706" t="s">
        <v>838</v>
      </c>
      <c r="V706" t="s">
        <v>2578</v>
      </c>
      <c r="W706" t="s">
        <v>838</v>
      </c>
      <c r="X706" t="s">
        <v>2578</v>
      </c>
      <c r="Y706" t="str">
        <f t="shared" si="10"/>
        <v>北京微财科技有限公司-数媒重庆市黑卡小额贷款有限公司信息流</v>
      </c>
      <c r="Z706" t="e">
        <f>VLOOKUP(Y:Y,[1]Sheet1!N:N,1,0)</f>
        <v>#N/A</v>
      </c>
    </row>
    <row r="707" spans="1:26" hidden="1" x14ac:dyDescent="0.25">
      <c r="A707">
        <v>20230627</v>
      </c>
      <c r="B707">
        <v>47953354</v>
      </c>
      <c r="C707" t="s">
        <v>2655</v>
      </c>
      <c r="D707">
        <v>2167551</v>
      </c>
      <c r="E707" t="s">
        <v>2550</v>
      </c>
      <c r="F707" s="59">
        <v>248.2</v>
      </c>
      <c r="G707">
        <v>248.2</v>
      </c>
      <c r="H707" t="s">
        <v>2538</v>
      </c>
      <c r="I707" t="s">
        <v>2551</v>
      </c>
      <c r="J707" t="s">
        <v>2332</v>
      </c>
      <c r="K707" t="s">
        <v>2321</v>
      </c>
      <c r="L707" t="s">
        <v>2333</v>
      </c>
      <c r="M707" t="s">
        <v>2552</v>
      </c>
      <c r="N707" t="s">
        <v>2553</v>
      </c>
      <c r="O707" t="s">
        <v>2542</v>
      </c>
      <c r="P707" t="s">
        <v>2543</v>
      </c>
      <c r="Q707" t="s">
        <v>2544</v>
      </c>
      <c r="R707" t="s">
        <v>2554</v>
      </c>
      <c r="S707" t="s">
        <v>2546</v>
      </c>
      <c r="T707">
        <v>0</v>
      </c>
      <c r="U707" t="s">
        <v>2555</v>
      </c>
      <c r="V707" t="s">
        <v>2556</v>
      </c>
      <c r="W707" t="s">
        <v>2555</v>
      </c>
      <c r="X707" t="s">
        <v>2556</v>
      </c>
      <c r="Y707" t="str">
        <f t="shared" ref="Y707:Y770" si="11">L707&amp;J707&amp;K707</f>
        <v>北京爱奇艺科技有限公司-百度北京爱奇艺科技有限公司信息流</v>
      </c>
      <c r="Z707" t="e">
        <f>VLOOKUP(Y:Y,[1]Sheet1!N:N,1,0)</f>
        <v>#N/A</v>
      </c>
    </row>
    <row r="708" spans="1:26" hidden="1" x14ac:dyDescent="0.25">
      <c r="A708">
        <v>20230627</v>
      </c>
      <c r="B708">
        <v>48723832</v>
      </c>
      <c r="C708" t="s">
        <v>2710</v>
      </c>
      <c r="D708">
        <v>2189969</v>
      </c>
      <c r="E708" t="s">
        <v>2608</v>
      </c>
      <c r="F708" s="59">
        <v>8029.92</v>
      </c>
      <c r="G708">
        <v>5735.66</v>
      </c>
      <c r="H708" t="s">
        <v>2538</v>
      </c>
      <c r="I708" t="s">
        <v>2551</v>
      </c>
      <c r="J708" t="s">
        <v>2332</v>
      </c>
      <c r="K708" t="s">
        <v>2321</v>
      </c>
      <c r="L708" t="s">
        <v>2333</v>
      </c>
      <c r="M708" t="s">
        <v>2552</v>
      </c>
      <c r="N708" t="s">
        <v>2553</v>
      </c>
      <c r="O708" t="s">
        <v>2542</v>
      </c>
      <c r="P708" t="s">
        <v>2543</v>
      </c>
      <c r="Q708" t="s">
        <v>2544</v>
      </c>
      <c r="R708" t="s">
        <v>2554</v>
      </c>
      <c r="S708" t="s">
        <v>2546</v>
      </c>
      <c r="T708">
        <v>0</v>
      </c>
      <c r="U708" t="s">
        <v>2555</v>
      </c>
      <c r="V708" t="s">
        <v>2556</v>
      </c>
      <c r="W708" t="s">
        <v>2555</v>
      </c>
      <c r="X708" t="s">
        <v>2556</v>
      </c>
      <c r="Y708" t="str">
        <f t="shared" si="11"/>
        <v>北京爱奇艺科技有限公司-百度北京爱奇艺科技有限公司信息流</v>
      </c>
      <c r="Z708" t="e">
        <f>VLOOKUP(Y:Y,[1]Sheet1!N:N,1,0)</f>
        <v>#N/A</v>
      </c>
    </row>
    <row r="709" spans="1:26" hidden="1" x14ac:dyDescent="0.25">
      <c r="A709">
        <v>20230627</v>
      </c>
      <c r="B709">
        <v>29768594</v>
      </c>
      <c r="C709" t="s">
        <v>2792</v>
      </c>
      <c r="D709">
        <v>2130054</v>
      </c>
      <c r="E709" t="s">
        <v>2558</v>
      </c>
      <c r="F709" s="59">
        <v>7797</v>
      </c>
      <c r="G709">
        <v>6313.17</v>
      </c>
      <c r="H709" t="s">
        <v>2559</v>
      </c>
      <c r="I709" t="s">
        <v>2560</v>
      </c>
      <c r="J709" t="s">
        <v>2350</v>
      </c>
      <c r="K709" t="s">
        <v>711</v>
      </c>
      <c r="L709" t="s">
        <v>2350</v>
      </c>
      <c r="M709" t="s">
        <v>2561</v>
      </c>
      <c r="N709" t="s">
        <v>2562</v>
      </c>
      <c r="O709" t="s">
        <v>2542</v>
      </c>
      <c r="P709" t="s">
        <v>2543</v>
      </c>
      <c r="Q709" t="s">
        <v>2544</v>
      </c>
      <c r="R709" t="s">
        <v>2563</v>
      </c>
      <c r="S709" t="s">
        <v>2546</v>
      </c>
      <c r="T709">
        <v>23825.665000000001</v>
      </c>
      <c r="U709" t="s">
        <v>1891</v>
      </c>
      <c r="V709" t="s">
        <v>2564</v>
      </c>
      <c r="W709" t="s">
        <v>1891</v>
      </c>
      <c r="X709" t="s">
        <v>2564</v>
      </c>
      <c r="Y709" t="str">
        <f t="shared" si="11"/>
        <v>深圳尚米网络技术有限公司深圳尚米网络技术有限公司CPC</v>
      </c>
      <c r="Z709" t="e">
        <f>VLOOKUP(Y:Y,[1]Sheet1!N:N,1,0)</f>
        <v>#N/A</v>
      </c>
    </row>
    <row r="710" spans="1:26" hidden="1" x14ac:dyDescent="0.25">
      <c r="A710">
        <v>20230627</v>
      </c>
      <c r="B710">
        <v>47327867</v>
      </c>
      <c r="C710" t="s">
        <v>2682</v>
      </c>
      <c r="D710">
        <v>2185183</v>
      </c>
      <c r="E710" t="s">
        <v>2574</v>
      </c>
      <c r="F710" s="59">
        <v>456.09</v>
      </c>
      <c r="G710">
        <v>345.52</v>
      </c>
      <c r="H710" t="s">
        <v>2538</v>
      </c>
      <c r="I710" t="s">
        <v>2539</v>
      </c>
      <c r="J710" t="s">
        <v>2575</v>
      </c>
      <c r="K710" t="s">
        <v>2321</v>
      </c>
      <c r="L710" t="s">
        <v>2344</v>
      </c>
      <c r="M710" t="s">
        <v>2576</v>
      </c>
      <c r="O710" t="s">
        <v>2542</v>
      </c>
      <c r="P710" t="s">
        <v>2543</v>
      </c>
      <c r="Q710" t="s">
        <v>2544</v>
      </c>
      <c r="R710" t="s">
        <v>2577</v>
      </c>
      <c r="S710" t="s">
        <v>2546</v>
      </c>
      <c r="T710">
        <v>0</v>
      </c>
      <c r="U710" t="s">
        <v>838</v>
      </c>
      <c r="V710" t="s">
        <v>2578</v>
      </c>
      <c r="W710" t="s">
        <v>838</v>
      </c>
      <c r="X710" t="s">
        <v>2578</v>
      </c>
      <c r="Y710" t="str">
        <f t="shared" si="11"/>
        <v>北京微财科技有限公司-数媒重庆市黑卡小额贷款有限公司信息流</v>
      </c>
      <c r="Z710" t="e">
        <f>VLOOKUP(Y:Y,[1]Sheet1!N:N,1,0)</f>
        <v>#N/A</v>
      </c>
    </row>
    <row r="711" spans="1:26" hidden="1" x14ac:dyDescent="0.25">
      <c r="A711">
        <v>20230627</v>
      </c>
      <c r="B711">
        <v>47580667</v>
      </c>
      <c r="C711" t="s">
        <v>2683</v>
      </c>
      <c r="D711">
        <v>2171230</v>
      </c>
      <c r="E711" t="s">
        <v>2684</v>
      </c>
      <c r="F711" s="59">
        <v>2740.87</v>
      </c>
      <c r="G711">
        <v>2141.3000000000002</v>
      </c>
      <c r="H711" t="s">
        <v>2538</v>
      </c>
      <c r="I711" t="s">
        <v>2539</v>
      </c>
      <c r="J711" t="s">
        <v>2322</v>
      </c>
      <c r="K711" t="s">
        <v>2321</v>
      </c>
      <c r="L711" t="s">
        <v>2323</v>
      </c>
      <c r="M711" t="s">
        <v>2685</v>
      </c>
      <c r="N711" t="s">
        <v>2686</v>
      </c>
      <c r="O711" t="s">
        <v>2542</v>
      </c>
      <c r="P711" t="s">
        <v>2543</v>
      </c>
      <c r="Q711" t="s">
        <v>2544</v>
      </c>
      <c r="R711" t="s">
        <v>2687</v>
      </c>
      <c r="S711" t="s">
        <v>2546</v>
      </c>
      <c r="T711">
        <v>0</v>
      </c>
      <c r="U711" t="s">
        <v>2555</v>
      </c>
      <c r="V711" t="s">
        <v>2556</v>
      </c>
      <c r="W711" t="s">
        <v>2555</v>
      </c>
      <c r="X711" t="s">
        <v>2671</v>
      </c>
      <c r="Y711" t="str">
        <f t="shared" si="11"/>
        <v>广州虎牙信息科技有限公司-百度广州虎牙信息科技有限公司信息流</v>
      </c>
      <c r="Z711" t="e">
        <f>VLOOKUP(Y:Y,[1]Sheet1!N:N,1,0)</f>
        <v>#N/A</v>
      </c>
    </row>
    <row r="712" spans="1:26" hidden="1" x14ac:dyDescent="0.25">
      <c r="A712">
        <v>20230627</v>
      </c>
      <c r="B712">
        <v>42965750</v>
      </c>
      <c r="C712" t="s">
        <v>2565</v>
      </c>
      <c r="D712">
        <v>2165227</v>
      </c>
      <c r="E712" t="s">
        <v>2566</v>
      </c>
      <c r="F712" s="59">
        <v>367.22</v>
      </c>
      <c r="G712">
        <v>272.01</v>
      </c>
      <c r="H712" t="s">
        <v>2538</v>
      </c>
      <c r="I712" t="s">
        <v>2539</v>
      </c>
      <c r="J712" t="s">
        <v>2320</v>
      </c>
      <c r="K712" t="s">
        <v>2321</v>
      </c>
      <c r="L712" t="s">
        <v>2318</v>
      </c>
      <c r="M712" t="s">
        <v>2540</v>
      </c>
      <c r="N712" t="s">
        <v>2541</v>
      </c>
      <c r="O712" t="s">
        <v>2542</v>
      </c>
      <c r="P712" t="s">
        <v>2543</v>
      </c>
      <c r="Q712" t="s">
        <v>2544</v>
      </c>
      <c r="R712" t="s">
        <v>2545</v>
      </c>
      <c r="S712" t="s">
        <v>2546</v>
      </c>
      <c r="T712">
        <v>0</v>
      </c>
      <c r="U712" t="s">
        <v>838</v>
      </c>
      <c r="V712" t="s">
        <v>2547</v>
      </c>
      <c r="W712" t="s">
        <v>838</v>
      </c>
      <c r="X712" t="s">
        <v>2548</v>
      </c>
      <c r="Y712" t="str">
        <f t="shared" si="11"/>
        <v>上海耳序信息技术有限公司-四部上海拍拍贷金融信息服务有限公司信息流</v>
      </c>
      <c r="Z712" t="e">
        <f>VLOOKUP(Y:Y,[1]Sheet1!N:N,1,0)</f>
        <v>#N/A</v>
      </c>
    </row>
    <row r="713" spans="1:26" hidden="1" x14ac:dyDescent="0.25">
      <c r="A713">
        <v>20230627</v>
      </c>
      <c r="B713">
        <v>29995327</v>
      </c>
      <c r="C713" t="s">
        <v>2761</v>
      </c>
      <c r="D713">
        <v>2199431</v>
      </c>
      <c r="E713" t="s">
        <v>2640</v>
      </c>
      <c r="F713" s="59">
        <v>570.95000000000005</v>
      </c>
      <c r="G713">
        <v>432.51</v>
      </c>
      <c r="H713" t="s">
        <v>2559</v>
      </c>
      <c r="I713" t="s">
        <v>2560</v>
      </c>
      <c r="J713" t="s">
        <v>392</v>
      </c>
      <c r="K713" t="s">
        <v>711</v>
      </c>
      <c r="L713" t="s">
        <v>392</v>
      </c>
      <c r="M713" t="s">
        <v>2641</v>
      </c>
      <c r="N713" t="s">
        <v>2642</v>
      </c>
      <c r="O713" t="s">
        <v>2542</v>
      </c>
      <c r="P713" t="s">
        <v>2543</v>
      </c>
      <c r="Q713" t="s">
        <v>2544</v>
      </c>
      <c r="R713" t="s">
        <v>2643</v>
      </c>
      <c r="S713" t="s">
        <v>2546</v>
      </c>
      <c r="T713">
        <v>149564.908</v>
      </c>
      <c r="U713" t="s">
        <v>838</v>
      </c>
      <c r="V713" t="s">
        <v>2548</v>
      </c>
      <c r="W713" t="s">
        <v>838</v>
      </c>
      <c r="X713" t="s">
        <v>2548</v>
      </c>
      <c r="Y713" t="str">
        <f t="shared" si="11"/>
        <v>福州三六零网络小额贷款有限公司福州三六零网络小额贷款有限公司CPC</v>
      </c>
      <c r="Z713" t="e">
        <f>VLOOKUP(Y:Y,[1]Sheet1!N:N,1,0)</f>
        <v>#N/A</v>
      </c>
    </row>
    <row r="714" spans="1:26" hidden="1" x14ac:dyDescent="0.25">
      <c r="A714">
        <v>20230627</v>
      </c>
      <c r="B714">
        <v>38794049</v>
      </c>
      <c r="C714" t="s">
        <v>2627</v>
      </c>
      <c r="D714">
        <v>2172261</v>
      </c>
      <c r="E714" t="s">
        <v>2628</v>
      </c>
      <c r="F714" s="59">
        <v>1114.79</v>
      </c>
      <c r="G714">
        <v>850.99</v>
      </c>
      <c r="H714" t="s">
        <v>2538</v>
      </c>
      <c r="I714" t="s">
        <v>2551</v>
      </c>
      <c r="J714" t="s">
        <v>292</v>
      </c>
      <c r="K714" t="s">
        <v>2321</v>
      </c>
      <c r="L714" t="s">
        <v>574</v>
      </c>
      <c r="M714" t="s">
        <v>2611</v>
      </c>
      <c r="N714" t="s">
        <v>2612</v>
      </c>
      <c r="O714" t="s">
        <v>2542</v>
      </c>
      <c r="P714" t="s">
        <v>2543</v>
      </c>
      <c r="Q714" t="s">
        <v>2544</v>
      </c>
      <c r="R714" t="s">
        <v>2613</v>
      </c>
      <c r="S714" t="s">
        <v>2546</v>
      </c>
      <c r="T714">
        <v>0</v>
      </c>
      <c r="U714" t="s">
        <v>2614</v>
      </c>
      <c r="V714" t="s">
        <v>2615</v>
      </c>
      <c r="W714" t="s">
        <v>2614</v>
      </c>
      <c r="X714" t="s">
        <v>2615</v>
      </c>
      <c r="Y714" t="str">
        <f t="shared" si="11"/>
        <v>广州荔湾品唯信息服务有限公司广州唯品会电子商务有限公司信息流</v>
      </c>
      <c r="Z714" t="e">
        <f>VLOOKUP(Y:Y,[1]Sheet1!N:N,1,0)</f>
        <v>#N/A</v>
      </c>
    </row>
    <row r="715" spans="1:26" hidden="1" x14ac:dyDescent="0.25">
      <c r="A715">
        <v>20230627</v>
      </c>
      <c r="B715">
        <v>41276538</v>
      </c>
      <c r="C715" t="s">
        <v>2606</v>
      </c>
      <c r="D715">
        <v>2158492</v>
      </c>
      <c r="E715" t="s">
        <v>2580</v>
      </c>
      <c r="F715" s="59">
        <v>511.52</v>
      </c>
      <c r="G715">
        <v>429.82</v>
      </c>
      <c r="H715" t="s">
        <v>2559</v>
      </c>
      <c r="I715" t="s">
        <v>2560</v>
      </c>
      <c r="J715" t="s">
        <v>2330</v>
      </c>
      <c r="K715" t="s">
        <v>711</v>
      </c>
      <c r="L715" t="s">
        <v>2329</v>
      </c>
      <c r="M715" t="s">
        <v>2581</v>
      </c>
      <c r="N715" t="s">
        <v>2582</v>
      </c>
      <c r="O715" t="s">
        <v>2542</v>
      </c>
      <c r="P715" t="s">
        <v>2543</v>
      </c>
      <c r="Q715" t="s">
        <v>2544</v>
      </c>
      <c r="R715" t="s">
        <v>2583</v>
      </c>
      <c r="S715" t="s">
        <v>2546</v>
      </c>
      <c r="T715">
        <v>45796.699000000001</v>
      </c>
      <c r="U715" t="s">
        <v>2584</v>
      </c>
      <c r="V715" t="s">
        <v>2585</v>
      </c>
      <c r="W715" t="s">
        <v>2584</v>
      </c>
      <c r="X715" t="s">
        <v>2585</v>
      </c>
      <c r="Y715" t="str">
        <f t="shared" si="11"/>
        <v>成都哈拜网络科技有限公司-数字媒体事业部上海哈啰普惠科技有限公司CPC</v>
      </c>
      <c r="Z715" t="e">
        <f>VLOOKUP(Y:Y,[1]Sheet1!N:N,1,0)</f>
        <v>#N/A</v>
      </c>
    </row>
    <row r="716" spans="1:26" x14ac:dyDescent="0.25">
      <c r="A716">
        <v>20230627</v>
      </c>
      <c r="B716">
        <v>43094813</v>
      </c>
      <c r="C716" t="s">
        <v>2677</v>
      </c>
      <c r="D716">
        <v>2054669</v>
      </c>
      <c r="E716" t="s">
        <v>2622</v>
      </c>
      <c r="F716" s="59">
        <v>1256.78</v>
      </c>
      <c r="G716">
        <v>930.95</v>
      </c>
      <c r="H716" t="s">
        <v>2538</v>
      </c>
      <c r="I716" t="s">
        <v>2539</v>
      </c>
      <c r="J716" t="s">
        <v>2352</v>
      </c>
      <c r="K716" t="s">
        <v>2321</v>
      </c>
      <c r="L716" t="s">
        <v>2351</v>
      </c>
      <c r="M716" t="s">
        <v>2623</v>
      </c>
      <c r="N716" t="s">
        <v>2624</v>
      </c>
      <c r="O716" t="s">
        <v>2542</v>
      </c>
      <c r="P716" t="s">
        <v>2543</v>
      </c>
      <c r="Q716" t="s">
        <v>2544</v>
      </c>
      <c r="R716" t="s">
        <v>2625</v>
      </c>
      <c r="S716" t="s">
        <v>2546</v>
      </c>
      <c r="T716">
        <v>0</v>
      </c>
      <c r="U716" t="s">
        <v>838</v>
      </c>
      <c r="V716" t="s">
        <v>2548</v>
      </c>
      <c r="W716" t="s">
        <v>838</v>
      </c>
      <c r="X716" t="s">
        <v>2548</v>
      </c>
      <c r="Y716" t="str">
        <f t="shared" si="11"/>
        <v>深圳市小赢普惠科技有限责任公司深圳市赢众通金融信息服务有限责任公司信息流</v>
      </c>
      <c r="Z716" t="e">
        <f>VLOOKUP(Y:Y,[1]Sheet1!N:N,1,0)</f>
        <v>#N/A</v>
      </c>
    </row>
    <row r="717" spans="1:26" hidden="1" x14ac:dyDescent="0.25">
      <c r="A717">
        <v>20230627</v>
      </c>
      <c r="B717">
        <v>45322956</v>
      </c>
      <c r="C717" t="s">
        <v>2631</v>
      </c>
      <c r="D717">
        <v>2172261</v>
      </c>
      <c r="E717" t="s">
        <v>2628</v>
      </c>
      <c r="F717" s="59">
        <v>413.63</v>
      </c>
      <c r="G717">
        <v>315.75</v>
      </c>
      <c r="H717" t="s">
        <v>2538</v>
      </c>
      <c r="I717" t="s">
        <v>2539</v>
      </c>
      <c r="J717" t="s">
        <v>292</v>
      </c>
      <c r="K717" t="s">
        <v>2321</v>
      </c>
      <c r="L717" t="s">
        <v>574</v>
      </c>
      <c r="M717" t="s">
        <v>2611</v>
      </c>
      <c r="N717" t="s">
        <v>2612</v>
      </c>
      <c r="O717" t="s">
        <v>2542</v>
      </c>
      <c r="P717" t="s">
        <v>2543</v>
      </c>
      <c r="Q717" t="s">
        <v>2544</v>
      </c>
      <c r="R717" t="s">
        <v>2613</v>
      </c>
      <c r="S717" t="s">
        <v>2546</v>
      </c>
      <c r="T717">
        <v>0</v>
      </c>
      <c r="U717" t="s">
        <v>2614</v>
      </c>
      <c r="V717" t="s">
        <v>2615</v>
      </c>
      <c r="W717" t="s">
        <v>2614</v>
      </c>
      <c r="X717" t="s">
        <v>2615</v>
      </c>
      <c r="Y717" t="str">
        <f t="shared" si="11"/>
        <v>广州荔湾品唯信息服务有限公司广州唯品会电子商务有限公司信息流</v>
      </c>
      <c r="Z717" t="e">
        <f>VLOOKUP(Y:Y,[1]Sheet1!N:N,1,0)</f>
        <v>#N/A</v>
      </c>
    </row>
    <row r="718" spans="1:26" hidden="1" x14ac:dyDescent="0.25">
      <c r="A718">
        <v>20230627</v>
      </c>
      <c r="B718">
        <v>47866527</v>
      </c>
      <c r="C718" t="s">
        <v>2800</v>
      </c>
      <c r="D718">
        <v>2172257</v>
      </c>
      <c r="E718" t="s">
        <v>2610</v>
      </c>
      <c r="F718" s="59">
        <v>1880.96</v>
      </c>
      <c r="G718">
        <v>1492.74</v>
      </c>
      <c r="H718" t="s">
        <v>2559</v>
      </c>
      <c r="I718" t="s">
        <v>2560</v>
      </c>
      <c r="J718" t="s">
        <v>292</v>
      </c>
      <c r="K718" t="s">
        <v>711</v>
      </c>
      <c r="L718" t="s">
        <v>2325</v>
      </c>
      <c r="M718" t="s">
        <v>2611</v>
      </c>
      <c r="N718" t="s">
        <v>2612</v>
      </c>
      <c r="O718" t="s">
        <v>2542</v>
      </c>
      <c r="P718" t="s">
        <v>2543</v>
      </c>
      <c r="Q718" t="s">
        <v>2544</v>
      </c>
      <c r="R718" t="s">
        <v>2613</v>
      </c>
      <c r="S718" t="s">
        <v>2546</v>
      </c>
      <c r="T718">
        <v>71558.843999999997</v>
      </c>
      <c r="U718" t="s">
        <v>2614</v>
      </c>
      <c r="V718" t="s">
        <v>2615</v>
      </c>
      <c r="W718" t="s">
        <v>2614</v>
      </c>
      <c r="X718" t="s">
        <v>2615</v>
      </c>
      <c r="Y718" t="str">
        <f t="shared" si="11"/>
        <v>深圳龙鱼科技有限公司广州唯品会电子商务有限公司CPC</v>
      </c>
      <c r="Z718" t="e">
        <f>VLOOKUP(Y:Y,[1]Sheet1!N:N,1,0)</f>
        <v>#N/A</v>
      </c>
    </row>
    <row r="719" spans="1:26" hidden="1" x14ac:dyDescent="0.25">
      <c r="A719">
        <v>20230627</v>
      </c>
      <c r="B719">
        <v>48447553</v>
      </c>
      <c r="C719" t="s">
        <v>2764</v>
      </c>
      <c r="D719">
        <v>2142924</v>
      </c>
      <c r="E719" t="s">
        <v>2716</v>
      </c>
      <c r="F719" s="59">
        <v>3118.83</v>
      </c>
      <c r="G719">
        <v>3118.83</v>
      </c>
      <c r="H719" t="s">
        <v>2559</v>
      </c>
      <c r="I719" t="s">
        <v>2560</v>
      </c>
      <c r="J719" t="s">
        <v>392</v>
      </c>
      <c r="K719" t="s">
        <v>711</v>
      </c>
      <c r="L719" t="s">
        <v>392</v>
      </c>
      <c r="M719" t="s">
        <v>2641</v>
      </c>
      <c r="N719" t="s">
        <v>2642</v>
      </c>
      <c r="O719" t="s">
        <v>2542</v>
      </c>
      <c r="P719" t="s">
        <v>2543</v>
      </c>
      <c r="Q719" t="s">
        <v>2544</v>
      </c>
      <c r="R719" t="s">
        <v>2643</v>
      </c>
      <c r="S719" t="s">
        <v>2546</v>
      </c>
      <c r="T719">
        <v>11043.05</v>
      </c>
      <c r="U719" t="s">
        <v>838</v>
      </c>
      <c r="V719" t="s">
        <v>2644</v>
      </c>
      <c r="W719" t="s">
        <v>838</v>
      </c>
      <c r="X719" t="s">
        <v>2548</v>
      </c>
      <c r="Y719" t="str">
        <f t="shared" si="11"/>
        <v>福州三六零网络小额贷款有限公司福州三六零网络小额贷款有限公司CPC</v>
      </c>
      <c r="Z719" t="e">
        <f>VLOOKUP(Y:Y,[1]Sheet1!N:N,1,0)</f>
        <v>#N/A</v>
      </c>
    </row>
    <row r="720" spans="1:26" hidden="1" x14ac:dyDescent="0.25">
      <c r="A720">
        <v>20230627</v>
      </c>
      <c r="B720">
        <v>29768589</v>
      </c>
      <c r="C720" t="s">
        <v>2724</v>
      </c>
      <c r="D720">
        <v>2130054</v>
      </c>
      <c r="E720" t="s">
        <v>2558</v>
      </c>
      <c r="F720" s="59">
        <v>1611.82</v>
      </c>
      <c r="G720">
        <v>1305.08</v>
      </c>
      <c r="H720" t="s">
        <v>2559</v>
      </c>
      <c r="I720" t="s">
        <v>2560</v>
      </c>
      <c r="J720" t="s">
        <v>2350</v>
      </c>
      <c r="K720" t="s">
        <v>711</v>
      </c>
      <c r="L720" t="s">
        <v>2350</v>
      </c>
      <c r="M720" t="s">
        <v>2561</v>
      </c>
      <c r="N720" t="s">
        <v>2562</v>
      </c>
      <c r="O720" t="s">
        <v>2542</v>
      </c>
      <c r="P720" t="s">
        <v>2543</v>
      </c>
      <c r="Q720" t="s">
        <v>2544</v>
      </c>
      <c r="R720" t="s">
        <v>2563</v>
      </c>
      <c r="S720" t="s">
        <v>2546</v>
      </c>
      <c r="T720">
        <v>9632.5609999999997</v>
      </c>
      <c r="U720" t="s">
        <v>1891</v>
      </c>
      <c r="V720" t="s">
        <v>2564</v>
      </c>
      <c r="W720" t="s">
        <v>1891</v>
      </c>
      <c r="X720" t="s">
        <v>2564</v>
      </c>
      <c r="Y720" t="str">
        <f t="shared" si="11"/>
        <v>深圳尚米网络技术有限公司深圳尚米网络技术有限公司CPC</v>
      </c>
      <c r="Z720" t="e">
        <f>VLOOKUP(Y:Y,[1]Sheet1!N:N,1,0)</f>
        <v>#N/A</v>
      </c>
    </row>
    <row r="721" spans="1:26" hidden="1" x14ac:dyDescent="0.25">
      <c r="A721">
        <v>20230627</v>
      </c>
      <c r="B721">
        <v>42327215</v>
      </c>
      <c r="C721" t="s">
        <v>2739</v>
      </c>
      <c r="D721">
        <v>2172261</v>
      </c>
      <c r="E721" t="s">
        <v>2628</v>
      </c>
      <c r="F721" s="59">
        <v>820.88</v>
      </c>
      <c r="G721">
        <v>626.63</v>
      </c>
      <c r="H721" t="s">
        <v>2538</v>
      </c>
      <c r="I721" t="s">
        <v>2551</v>
      </c>
      <c r="J721" t="s">
        <v>292</v>
      </c>
      <c r="K721" t="s">
        <v>2321</v>
      </c>
      <c r="L721" t="s">
        <v>574</v>
      </c>
      <c r="M721" t="s">
        <v>2611</v>
      </c>
      <c r="N721" t="s">
        <v>2612</v>
      </c>
      <c r="O721" t="s">
        <v>2542</v>
      </c>
      <c r="P721" t="s">
        <v>2543</v>
      </c>
      <c r="Q721" t="s">
        <v>2544</v>
      </c>
      <c r="R721" t="s">
        <v>2613</v>
      </c>
      <c r="S721" t="s">
        <v>2546</v>
      </c>
      <c r="T721">
        <v>0</v>
      </c>
      <c r="U721" t="s">
        <v>2614</v>
      </c>
      <c r="V721" t="s">
        <v>2615</v>
      </c>
      <c r="W721" t="s">
        <v>2614</v>
      </c>
      <c r="X721" t="s">
        <v>2615</v>
      </c>
      <c r="Y721" t="str">
        <f t="shared" si="11"/>
        <v>广州荔湾品唯信息服务有限公司广州唯品会电子商务有限公司信息流</v>
      </c>
      <c r="Z721" t="e">
        <f>VLOOKUP(Y:Y,[1]Sheet1!N:N,1,0)</f>
        <v>#N/A</v>
      </c>
    </row>
    <row r="722" spans="1:26" x14ac:dyDescent="0.25">
      <c r="A722">
        <v>20230627</v>
      </c>
      <c r="B722">
        <v>43094813</v>
      </c>
      <c r="C722" t="s">
        <v>2677</v>
      </c>
      <c r="D722">
        <v>2054669</v>
      </c>
      <c r="E722" t="s">
        <v>2622</v>
      </c>
      <c r="F722" s="59">
        <v>139.69</v>
      </c>
      <c r="G722">
        <v>103.47</v>
      </c>
      <c r="H722" t="s">
        <v>2538</v>
      </c>
      <c r="I722" t="s">
        <v>2551</v>
      </c>
      <c r="J722" t="s">
        <v>2352</v>
      </c>
      <c r="K722" t="s">
        <v>2321</v>
      </c>
      <c r="L722" t="s">
        <v>2351</v>
      </c>
      <c r="M722" t="s">
        <v>2623</v>
      </c>
      <c r="N722" t="s">
        <v>2624</v>
      </c>
      <c r="O722" t="s">
        <v>2542</v>
      </c>
      <c r="P722" t="s">
        <v>2543</v>
      </c>
      <c r="Q722" t="s">
        <v>2544</v>
      </c>
      <c r="R722" t="s">
        <v>2625</v>
      </c>
      <c r="S722" t="s">
        <v>2546</v>
      </c>
      <c r="T722">
        <v>0</v>
      </c>
      <c r="U722" t="s">
        <v>838</v>
      </c>
      <c r="V722" t="s">
        <v>2548</v>
      </c>
      <c r="W722" t="s">
        <v>838</v>
      </c>
      <c r="X722" t="s">
        <v>2548</v>
      </c>
      <c r="Y722" t="str">
        <f t="shared" si="11"/>
        <v>深圳市小赢普惠科技有限责任公司深圳市赢众通金融信息服务有限责任公司信息流</v>
      </c>
      <c r="Z722" t="e">
        <f>VLOOKUP(Y:Y,[1]Sheet1!N:N,1,0)</f>
        <v>#N/A</v>
      </c>
    </row>
    <row r="723" spans="1:26" x14ac:dyDescent="0.25">
      <c r="A723">
        <v>20230627</v>
      </c>
      <c r="B723">
        <v>45336908</v>
      </c>
      <c r="C723" t="s">
        <v>2621</v>
      </c>
      <c r="D723">
        <v>2054669</v>
      </c>
      <c r="E723" t="s">
        <v>2622</v>
      </c>
      <c r="F723" s="59">
        <v>623.5</v>
      </c>
      <c r="G723">
        <v>461.85</v>
      </c>
      <c r="H723" t="s">
        <v>2538</v>
      </c>
      <c r="I723" t="s">
        <v>2539</v>
      </c>
      <c r="J723" t="s">
        <v>2352</v>
      </c>
      <c r="K723" t="s">
        <v>2321</v>
      </c>
      <c r="L723" t="s">
        <v>2351</v>
      </c>
      <c r="M723" t="s">
        <v>2623</v>
      </c>
      <c r="N723" t="s">
        <v>2624</v>
      </c>
      <c r="O723" t="s">
        <v>2542</v>
      </c>
      <c r="P723" t="s">
        <v>2543</v>
      </c>
      <c r="Q723" t="s">
        <v>2544</v>
      </c>
      <c r="R723" t="s">
        <v>2625</v>
      </c>
      <c r="S723" t="s">
        <v>2546</v>
      </c>
      <c r="T723">
        <v>0</v>
      </c>
      <c r="U723" t="s">
        <v>838</v>
      </c>
      <c r="V723" t="s">
        <v>2548</v>
      </c>
      <c r="W723" t="s">
        <v>838</v>
      </c>
      <c r="X723" t="s">
        <v>2548</v>
      </c>
      <c r="Y723" t="str">
        <f t="shared" si="11"/>
        <v>深圳市小赢普惠科技有限责任公司深圳市赢众通金融信息服务有限责任公司信息流</v>
      </c>
      <c r="Z723" t="e">
        <f>VLOOKUP(Y:Y,[1]Sheet1!N:N,1,0)</f>
        <v>#N/A</v>
      </c>
    </row>
    <row r="724" spans="1:26" hidden="1" x14ac:dyDescent="0.25">
      <c r="A724">
        <v>20230627</v>
      </c>
      <c r="B724">
        <v>47184419</v>
      </c>
      <c r="C724" t="s">
        <v>2740</v>
      </c>
      <c r="D724">
        <v>2176807</v>
      </c>
      <c r="E724" t="s">
        <v>2691</v>
      </c>
      <c r="F724" s="59">
        <v>7.19</v>
      </c>
      <c r="G724">
        <v>5.25</v>
      </c>
      <c r="H724" t="s">
        <v>2538</v>
      </c>
      <c r="I724" t="s">
        <v>2539</v>
      </c>
      <c r="J724" t="s">
        <v>2339</v>
      </c>
      <c r="K724" t="s">
        <v>2321</v>
      </c>
      <c r="L724" t="s">
        <v>2338</v>
      </c>
      <c r="M724" t="s">
        <v>2692</v>
      </c>
      <c r="N724" t="s">
        <v>2693</v>
      </c>
      <c r="O724" t="s">
        <v>2542</v>
      </c>
      <c r="P724" t="s">
        <v>2543</v>
      </c>
      <c r="Q724" t="s">
        <v>2544</v>
      </c>
      <c r="R724" t="s">
        <v>2694</v>
      </c>
      <c r="S724" t="s">
        <v>2546</v>
      </c>
      <c r="T724">
        <v>0</v>
      </c>
      <c r="U724" t="s">
        <v>2117</v>
      </c>
      <c r="V724" t="s">
        <v>2695</v>
      </c>
      <c r="W724" t="s">
        <v>2117</v>
      </c>
      <c r="X724" t="s">
        <v>2695</v>
      </c>
      <c r="Y724" t="str">
        <f t="shared" si="11"/>
        <v>北京三快在线科技有限公司及其关联公司北京三快科技有限公司信息流</v>
      </c>
      <c r="Z724" t="e">
        <f>VLOOKUP(Y:Y,[1]Sheet1!N:N,1,0)</f>
        <v>#N/A</v>
      </c>
    </row>
    <row r="725" spans="1:26" hidden="1" x14ac:dyDescent="0.25">
      <c r="A725">
        <v>20230627</v>
      </c>
      <c r="B725">
        <v>47327963</v>
      </c>
      <c r="C725" t="s">
        <v>2678</v>
      </c>
      <c r="D725">
        <v>2185183</v>
      </c>
      <c r="E725" t="s">
        <v>2574</v>
      </c>
      <c r="F725" s="59">
        <v>108.31</v>
      </c>
      <c r="G725">
        <v>82.05</v>
      </c>
      <c r="H725" t="s">
        <v>2538</v>
      </c>
      <c r="I725" t="s">
        <v>2551</v>
      </c>
      <c r="J725" t="s">
        <v>2575</v>
      </c>
      <c r="K725" t="s">
        <v>2321</v>
      </c>
      <c r="L725" t="s">
        <v>2344</v>
      </c>
      <c r="M725" t="s">
        <v>2576</v>
      </c>
      <c r="O725" t="s">
        <v>2542</v>
      </c>
      <c r="P725" t="s">
        <v>2543</v>
      </c>
      <c r="Q725" t="s">
        <v>2544</v>
      </c>
      <c r="R725" t="s">
        <v>2577</v>
      </c>
      <c r="S725" t="s">
        <v>2546</v>
      </c>
      <c r="T725">
        <v>0</v>
      </c>
      <c r="U725" t="s">
        <v>838</v>
      </c>
      <c r="V725" t="s">
        <v>2578</v>
      </c>
      <c r="W725" t="s">
        <v>838</v>
      </c>
      <c r="X725" t="s">
        <v>2578</v>
      </c>
      <c r="Y725" t="str">
        <f t="shared" si="11"/>
        <v>北京微财科技有限公司-数媒重庆市黑卡小额贷款有限公司信息流</v>
      </c>
      <c r="Z725" t="e">
        <f>VLOOKUP(Y:Y,[1]Sheet1!N:N,1,0)</f>
        <v>#N/A</v>
      </c>
    </row>
    <row r="726" spans="1:26" hidden="1" x14ac:dyDescent="0.25">
      <c r="A726">
        <v>20230627</v>
      </c>
      <c r="B726">
        <v>27382539</v>
      </c>
      <c r="C726" t="s">
        <v>2609</v>
      </c>
      <c r="D726">
        <v>2172257</v>
      </c>
      <c r="E726" t="s">
        <v>2610</v>
      </c>
      <c r="F726" s="59">
        <v>6242.17</v>
      </c>
      <c r="G726">
        <v>4954.04</v>
      </c>
      <c r="H726" t="s">
        <v>2559</v>
      </c>
      <c r="I726" t="s">
        <v>2560</v>
      </c>
      <c r="J726" t="s">
        <v>292</v>
      </c>
      <c r="K726" t="s">
        <v>711</v>
      </c>
      <c r="L726" t="s">
        <v>574</v>
      </c>
      <c r="M726" t="s">
        <v>2611</v>
      </c>
      <c r="N726" t="s">
        <v>2612</v>
      </c>
      <c r="O726" t="s">
        <v>2542</v>
      </c>
      <c r="P726" t="s">
        <v>2543</v>
      </c>
      <c r="Q726" t="s">
        <v>2544</v>
      </c>
      <c r="R726" t="s">
        <v>2613</v>
      </c>
      <c r="S726" t="s">
        <v>2546</v>
      </c>
      <c r="T726">
        <v>116276.795</v>
      </c>
      <c r="U726" t="s">
        <v>2614</v>
      </c>
      <c r="V726" t="s">
        <v>2615</v>
      </c>
      <c r="W726" t="s">
        <v>2614</v>
      </c>
      <c r="X726" t="s">
        <v>2615</v>
      </c>
      <c r="Y726" t="str">
        <f t="shared" si="11"/>
        <v>广州荔湾品唯信息服务有限公司广州唯品会电子商务有限公司CPC</v>
      </c>
      <c r="Z726" t="e">
        <f>VLOOKUP(Y:Y,[1]Sheet1!N:N,1,0)</f>
        <v>#N/A</v>
      </c>
    </row>
    <row r="727" spans="1:26" hidden="1" x14ac:dyDescent="0.25">
      <c r="A727">
        <v>20230627</v>
      </c>
      <c r="B727">
        <v>32070458</v>
      </c>
      <c r="C727" t="s">
        <v>2646</v>
      </c>
      <c r="D727">
        <v>2158492</v>
      </c>
      <c r="E727" t="s">
        <v>2580</v>
      </c>
      <c r="F727" s="59">
        <v>510.18</v>
      </c>
      <c r="G727">
        <v>428.69</v>
      </c>
      <c r="H727" t="s">
        <v>2559</v>
      </c>
      <c r="I727" t="s">
        <v>2560</v>
      </c>
      <c r="J727" t="s">
        <v>2330</v>
      </c>
      <c r="K727" t="s">
        <v>711</v>
      </c>
      <c r="L727" t="s">
        <v>2329</v>
      </c>
      <c r="M727" t="s">
        <v>2581</v>
      </c>
      <c r="N727" t="s">
        <v>2582</v>
      </c>
      <c r="O727" t="s">
        <v>2542</v>
      </c>
      <c r="P727" t="s">
        <v>2543</v>
      </c>
      <c r="Q727" t="s">
        <v>2544</v>
      </c>
      <c r="R727" t="s">
        <v>2583</v>
      </c>
      <c r="S727" t="s">
        <v>2546</v>
      </c>
      <c r="T727">
        <v>14316.72</v>
      </c>
      <c r="U727" t="s">
        <v>2584</v>
      </c>
      <c r="V727" t="s">
        <v>2585</v>
      </c>
      <c r="W727" t="s">
        <v>2584</v>
      </c>
      <c r="X727" t="s">
        <v>2585</v>
      </c>
      <c r="Y727" t="str">
        <f t="shared" si="11"/>
        <v>成都哈拜网络科技有限公司-数字媒体事业部上海哈啰普惠科技有限公司CPC</v>
      </c>
      <c r="Z727" t="e">
        <f>VLOOKUP(Y:Y,[1]Sheet1!N:N,1,0)</f>
        <v>#N/A</v>
      </c>
    </row>
    <row r="728" spans="1:26" hidden="1" x14ac:dyDescent="0.25">
      <c r="A728">
        <v>20230627</v>
      </c>
      <c r="B728">
        <v>42594484</v>
      </c>
      <c r="C728" t="s">
        <v>2752</v>
      </c>
      <c r="D728">
        <v>2130054</v>
      </c>
      <c r="E728" t="s">
        <v>2558</v>
      </c>
      <c r="F728" s="59">
        <v>1598.4</v>
      </c>
      <c r="G728">
        <v>1294.19</v>
      </c>
      <c r="H728" t="s">
        <v>2559</v>
      </c>
      <c r="I728" t="s">
        <v>2560</v>
      </c>
      <c r="J728" t="s">
        <v>2350</v>
      </c>
      <c r="K728" t="s">
        <v>711</v>
      </c>
      <c r="L728" t="s">
        <v>2350</v>
      </c>
      <c r="M728" t="s">
        <v>2561</v>
      </c>
      <c r="N728" t="s">
        <v>2562</v>
      </c>
      <c r="O728" t="s">
        <v>2542</v>
      </c>
      <c r="P728" t="s">
        <v>2543</v>
      </c>
      <c r="Q728" t="s">
        <v>2544</v>
      </c>
      <c r="R728" t="s">
        <v>2563</v>
      </c>
      <c r="S728" t="s">
        <v>2546</v>
      </c>
      <c r="T728">
        <v>2481.5729999999999</v>
      </c>
      <c r="U728" t="s">
        <v>1891</v>
      </c>
      <c r="V728" t="s">
        <v>2564</v>
      </c>
      <c r="W728" t="s">
        <v>1891</v>
      </c>
      <c r="X728" t="s">
        <v>2564</v>
      </c>
      <c r="Y728" t="str">
        <f t="shared" si="11"/>
        <v>深圳尚米网络技术有限公司深圳尚米网络技术有限公司CPC</v>
      </c>
      <c r="Z728" t="e">
        <f>VLOOKUP(Y:Y,[1]Sheet1!N:N,1,0)</f>
        <v>#N/A</v>
      </c>
    </row>
    <row r="729" spans="1:26" hidden="1" x14ac:dyDescent="0.25">
      <c r="A729">
        <v>20230627</v>
      </c>
      <c r="B729">
        <v>44739380</v>
      </c>
      <c r="C729" t="s">
        <v>2706</v>
      </c>
      <c r="D729">
        <v>2118167</v>
      </c>
      <c r="E729" t="s">
        <v>2592</v>
      </c>
      <c r="F729" s="59">
        <v>482.11</v>
      </c>
      <c r="G729">
        <v>0</v>
      </c>
      <c r="H729" t="s">
        <v>2538</v>
      </c>
      <c r="I729" t="s">
        <v>2539</v>
      </c>
      <c r="J729" t="s">
        <v>554</v>
      </c>
      <c r="K729" t="s">
        <v>2321</v>
      </c>
      <c r="L729" t="s">
        <v>2370</v>
      </c>
      <c r="M729" t="s">
        <v>2593</v>
      </c>
      <c r="N729" t="s">
        <v>2594</v>
      </c>
      <c r="O729" t="s">
        <v>2542</v>
      </c>
      <c r="P729" t="s">
        <v>2543</v>
      </c>
      <c r="Q729" t="s">
        <v>2544</v>
      </c>
      <c r="R729" t="s">
        <v>2595</v>
      </c>
      <c r="S729" t="s">
        <v>2546</v>
      </c>
      <c r="T729">
        <v>0</v>
      </c>
      <c r="U729" t="s">
        <v>2555</v>
      </c>
      <c r="V729" t="s">
        <v>2596</v>
      </c>
      <c r="W729" t="s">
        <v>2555</v>
      </c>
      <c r="X729" t="s">
        <v>2596</v>
      </c>
      <c r="Y729" t="str">
        <f t="shared" si="11"/>
        <v>薯一薯二文化传媒（上海）有限公司行吟信息科技(上海)有限公司信息流</v>
      </c>
      <c r="Z729" t="e">
        <f>VLOOKUP(Y:Y,[1]Sheet1!N:N,1,0)</f>
        <v>#N/A</v>
      </c>
    </row>
    <row r="730" spans="1:26" hidden="1" x14ac:dyDescent="0.25">
      <c r="A730">
        <v>20230627</v>
      </c>
      <c r="B730">
        <v>45323041</v>
      </c>
      <c r="C730" t="s">
        <v>2775</v>
      </c>
      <c r="D730">
        <v>2172261</v>
      </c>
      <c r="E730" t="s">
        <v>2628</v>
      </c>
      <c r="F730" s="59">
        <v>14032.01</v>
      </c>
      <c r="G730">
        <v>10711.46</v>
      </c>
      <c r="H730" t="s">
        <v>2538</v>
      </c>
      <c r="I730" t="s">
        <v>2551</v>
      </c>
      <c r="J730" t="s">
        <v>292</v>
      </c>
      <c r="K730" t="s">
        <v>2321</v>
      </c>
      <c r="L730" t="s">
        <v>574</v>
      </c>
      <c r="M730" t="s">
        <v>2611</v>
      </c>
      <c r="N730" t="s">
        <v>2612</v>
      </c>
      <c r="O730" t="s">
        <v>2542</v>
      </c>
      <c r="P730" t="s">
        <v>2543</v>
      </c>
      <c r="Q730" t="s">
        <v>2544</v>
      </c>
      <c r="R730" t="s">
        <v>2613</v>
      </c>
      <c r="S730" t="s">
        <v>2546</v>
      </c>
      <c r="T730">
        <v>0</v>
      </c>
      <c r="U730" t="s">
        <v>2614</v>
      </c>
      <c r="V730" t="s">
        <v>2615</v>
      </c>
      <c r="W730" t="s">
        <v>2614</v>
      </c>
      <c r="X730" t="s">
        <v>2615</v>
      </c>
      <c r="Y730" t="str">
        <f t="shared" si="11"/>
        <v>广州荔湾品唯信息服务有限公司广州唯品会电子商务有限公司信息流</v>
      </c>
      <c r="Z730" t="e">
        <f>VLOOKUP(Y:Y,[1]Sheet1!N:N,1,0)</f>
        <v>#N/A</v>
      </c>
    </row>
    <row r="731" spans="1:26" hidden="1" x14ac:dyDescent="0.25">
      <c r="A731">
        <v>20230627</v>
      </c>
      <c r="B731">
        <v>45323107</v>
      </c>
      <c r="C731" t="s">
        <v>2654</v>
      </c>
      <c r="D731">
        <v>2172261</v>
      </c>
      <c r="E731" t="s">
        <v>2628</v>
      </c>
      <c r="F731" s="59">
        <v>307.81</v>
      </c>
      <c r="G731">
        <v>234.97</v>
      </c>
      <c r="H731" t="s">
        <v>2538</v>
      </c>
      <c r="I731" t="s">
        <v>2551</v>
      </c>
      <c r="J731" t="s">
        <v>292</v>
      </c>
      <c r="K731" t="s">
        <v>2321</v>
      </c>
      <c r="L731" t="s">
        <v>574</v>
      </c>
      <c r="M731" t="s">
        <v>2611</v>
      </c>
      <c r="N731" t="s">
        <v>2612</v>
      </c>
      <c r="O731" t="s">
        <v>2542</v>
      </c>
      <c r="P731" t="s">
        <v>2543</v>
      </c>
      <c r="Q731" t="s">
        <v>2544</v>
      </c>
      <c r="R731" t="s">
        <v>2613</v>
      </c>
      <c r="S731" t="s">
        <v>2546</v>
      </c>
      <c r="T731">
        <v>0</v>
      </c>
      <c r="U731" t="s">
        <v>2614</v>
      </c>
      <c r="V731" t="s">
        <v>2615</v>
      </c>
      <c r="W731" t="s">
        <v>2614</v>
      </c>
      <c r="X731" t="s">
        <v>2615</v>
      </c>
      <c r="Y731" t="str">
        <f t="shared" si="11"/>
        <v>广州荔湾品唯信息服务有限公司广州唯品会电子商务有限公司信息流</v>
      </c>
      <c r="Z731" t="e">
        <f>VLOOKUP(Y:Y,[1]Sheet1!N:N,1,0)</f>
        <v>#N/A</v>
      </c>
    </row>
    <row r="732" spans="1:26" hidden="1" x14ac:dyDescent="0.25">
      <c r="A732">
        <v>20230627</v>
      </c>
      <c r="B732">
        <v>47328011</v>
      </c>
      <c r="C732" t="s">
        <v>2647</v>
      </c>
      <c r="D732">
        <v>2185183</v>
      </c>
      <c r="E732" t="s">
        <v>2574</v>
      </c>
      <c r="F732" s="59">
        <v>71.56</v>
      </c>
      <c r="G732">
        <v>54.21</v>
      </c>
      <c r="H732" t="s">
        <v>2538</v>
      </c>
      <c r="I732" t="s">
        <v>2551</v>
      </c>
      <c r="J732" t="s">
        <v>2575</v>
      </c>
      <c r="K732" t="s">
        <v>2321</v>
      </c>
      <c r="L732" t="s">
        <v>2344</v>
      </c>
      <c r="M732" t="s">
        <v>2576</v>
      </c>
      <c r="O732" t="s">
        <v>2542</v>
      </c>
      <c r="P732" t="s">
        <v>2543</v>
      </c>
      <c r="Q732" t="s">
        <v>2544</v>
      </c>
      <c r="R732" t="s">
        <v>2577</v>
      </c>
      <c r="S732" t="s">
        <v>2546</v>
      </c>
      <c r="T732">
        <v>0</v>
      </c>
      <c r="U732" t="s">
        <v>838</v>
      </c>
      <c r="V732" t="s">
        <v>2578</v>
      </c>
      <c r="W732" t="s">
        <v>838</v>
      </c>
      <c r="X732" t="s">
        <v>2578</v>
      </c>
      <c r="Y732" t="str">
        <f t="shared" si="11"/>
        <v>北京微财科技有限公司-数媒重庆市黑卡小额贷款有限公司信息流</v>
      </c>
      <c r="Z732" t="e">
        <f>VLOOKUP(Y:Y,[1]Sheet1!N:N,1,0)</f>
        <v>#N/A</v>
      </c>
    </row>
    <row r="733" spans="1:26" hidden="1" x14ac:dyDescent="0.25">
      <c r="A733">
        <v>20230627</v>
      </c>
      <c r="B733">
        <v>47426672</v>
      </c>
      <c r="C733" t="s">
        <v>2709</v>
      </c>
      <c r="D733">
        <v>2189969</v>
      </c>
      <c r="E733" t="s">
        <v>2608</v>
      </c>
      <c r="F733" s="59">
        <v>2000.38</v>
      </c>
      <c r="G733">
        <v>1428.84</v>
      </c>
      <c r="H733" t="s">
        <v>2538</v>
      </c>
      <c r="I733" t="s">
        <v>2551</v>
      </c>
      <c r="J733" t="s">
        <v>2332</v>
      </c>
      <c r="K733" t="s">
        <v>2321</v>
      </c>
      <c r="L733" t="s">
        <v>2333</v>
      </c>
      <c r="M733" t="s">
        <v>2552</v>
      </c>
      <c r="N733" t="s">
        <v>2553</v>
      </c>
      <c r="O733" t="s">
        <v>2542</v>
      </c>
      <c r="P733" t="s">
        <v>2543</v>
      </c>
      <c r="Q733" t="s">
        <v>2544</v>
      </c>
      <c r="R733" t="s">
        <v>2554</v>
      </c>
      <c r="S733" t="s">
        <v>2546</v>
      </c>
      <c r="T733">
        <v>0</v>
      </c>
      <c r="U733" t="s">
        <v>2555</v>
      </c>
      <c r="V733" t="s">
        <v>2556</v>
      </c>
      <c r="W733" t="s">
        <v>2555</v>
      </c>
      <c r="X733" t="s">
        <v>2556</v>
      </c>
      <c r="Y733" t="str">
        <f t="shared" si="11"/>
        <v>北京爱奇艺科技有限公司-百度北京爱奇艺科技有限公司信息流</v>
      </c>
      <c r="Z733" t="e">
        <f>VLOOKUP(Y:Y,[1]Sheet1!N:N,1,0)</f>
        <v>#N/A</v>
      </c>
    </row>
    <row r="734" spans="1:26" hidden="1" x14ac:dyDescent="0.25">
      <c r="A734">
        <v>20230627</v>
      </c>
      <c r="B734">
        <v>48413688</v>
      </c>
      <c r="C734" t="s">
        <v>2760</v>
      </c>
      <c r="D734">
        <v>2118167</v>
      </c>
      <c r="E734" t="s">
        <v>2592</v>
      </c>
      <c r="F734" s="59">
        <v>33.53</v>
      </c>
      <c r="G734">
        <v>0</v>
      </c>
      <c r="H734" t="s">
        <v>2538</v>
      </c>
      <c r="I734" t="s">
        <v>2539</v>
      </c>
      <c r="J734" t="s">
        <v>554</v>
      </c>
      <c r="K734" t="s">
        <v>2321</v>
      </c>
      <c r="L734" t="s">
        <v>2370</v>
      </c>
      <c r="M734" t="s">
        <v>2593</v>
      </c>
      <c r="N734" t="s">
        <v>2594</v>
      </c>
      <c r="O734" t="s">
        <v>2542</v>
      </c>
      <c r="P734" t="s">
        <v>2543</v>
      </c>
      <c r="Q734" t="s">
        <v>2544</v>
      </c>
      <c r="R734" t="s">
        <v>2595</v>
      </c>
      <c r="S734" t="s">
        <v>2546</v>
      </c>
      <c r="T734">
        <v>0</v>
      </c>
      <c r="U734" t="s">
        <v>2555</v>
      </c>
      <c r="V734" t="s">
        <v>2596</v>
      </c>
      <c r="W734" t="s">
        <v>2555</v>
      </c>
      <c r="X734" t="s">
        <v>2596</v>
      </c>
      <c r="Y734" t="str">
        <f t="shared" si="11"/>
        <v>薯一薯二文化传媒（上海）有限公司行吟信息科技(上海)有限公司信息流</v>
      </c>
      <c r="Z734" t="e">
        <f>VLOOKUP(Y:Y,[1]Sheet1!N:N,1,0)</f>
        <v>#N/A</v>
      </c>
    </row>
    <row r="735" spans="1:26" hidden="1" x14ac:dyDescent="0.25">
      <c r="A735">
        <v>20230627</v>
      </c>
      <c r="B735">
        <v>30387904</v>
      </c>
      <c r="C735" t="s">
        <v>2645</v>
      </c>
      <c r="D735">
        <v>2130054</v>
      </c>
      <c r="E735" t="s">
        <v>2558</v>
      </c>
      <c r="F735" s="59">
        <v>1003.99</v>
      </c>
      <c r="G735">
        <v>812.94</v>
      </c>
      <c r="H735" t="s">
        <v>2559</v>
      </c>
      <c r="I735" t="s">
        <v>2560</v>
      </c>
      <c r="J735" t="s">
        <v>2350</v>
      </c>
      <c r="K735" t="s">
        <v>711</v>
      </c>
      <c r="L735" t="s">
        <v>2350</v>
      </c>
      <c r="M735" t="s">
        <v>2561</v>
      </c>
      <c r="N735" t="s">
        <v>2562</v>
      </c>
      <c r="O735" t="s">
        <v>2542</v>
      </c>
      <c r="P735" t="s">
        <v>2543</v>
      </c>
      <c r="Q735" t="s">
        <v>2544</v>
      </c>
      <c r="R735" t="s">
        <v>2563</v>
      </c>
      <c r="S735" t="s">
        <v>2546</v>
      </c>
      <c r="T735">
        <v>4252.0469999999996</v>
      </c>
      <c r="U735" t="s">
        <v>1891</v>
      </c>
      <c r="V735" t="s">
        <v>2564</v>
      </c>
      <c r="W735" t="s">
        <v>1891</v>
      </c>
      <c r="X735" t="s">
        <v>2564</v>
      </c>
      <c r="Y735" t="str">
        <f t="shared" si="11"/>
        <v>深圳尚米网络技术有限公司深圳尚米网络技术有限公司CPC</v>
      </c>
      <c r="Z735" t="e">
        <f>VLOOKUP(Y:Y,[1]Sheet1!N:N,1,0)</f>
        <v>#N/A</v>
      </c>
    </row>
    <row r="736" spans="1:26" hidden="1" x14ac:dyDescent="0.25">
      <c r="A736">
        <v>20230627</v>
      </c>
      <c r="B736">
        <v>41512462</v>
      </c>
      <c r="C736" t="s">
        <v>2743</v>
      </c>
      <c r="D736">
        <v>2117409</v>
      </c>
      <c r="E736" t="s">
        <v>2744</v>
      </c>
      <c r="F736" s="59">
        <v>1107.3</v>
      </c>
      <c r="G736">
        <v>0</v>
      </c>
      <c r="H736" t="s">
        <v>2559</v>
      </c>
      <c r="I736" t="s">
        <v>2560</v>
      </c>
      <c r="J736" t="s">
        <v>2353</v>
      </c>
      <c r="K736" t="s">
        <v>711</v>
      </c>
      <c r="L736" t="s">
        <v>326</v>
      </c>
      <c r="M736" t="s">
        <v>2588</v>
      </c>
      <c r="N736" t="s">
        <v>2589</v>
      </c>
      <c r="O736" t="s">
        <v>2542</v>
      </c>
      <c r="P736" t="s">
        <v>2543</v>
      </c>
      <c r="Q736" t="s">
        <v>2544</v>
      </c>
      <c r="R736" t="s">
        <v>2570</v>
      </c>
      <c r="S736" t="s">
        <v>2546</v>
      </c>
      <c r="T736">
        <v>0</v>
      </c>
      <c r="U736" t="s">
        <v>2571</v>
      </c>
      <c r="V736" t="s">
        <v>2572</v>
      </c>
      <c r="W736" t="s">
        <v>1891</v>
      </c>
      <c r="X736" t="s">
        <v>2564</v>
      </c>
      <c r="Y736" t="str">
        <f t="shared" si="11"/>
        <v>网易有道信息技术（北京）有限公司网易(杭州)网络有限公司CPC</v>
      </c>
      <c r="Z736" t="e">
        <f>VLOOKUP(Y:Y,[1]Sheet1!N:N,1,0)</f>
        <v>#N/A</v>
      </c>
    </row>
    <row r="737" spans="1:26" hidden="1" x14ac:dyDescent="0.25">
      <c r="A737">
        <v>20230627</v>
      </c>
      <c r="B737">
        <v>43097920</v>
      </c>
      <c r="C737" t="s">
        <v>2745</v>
      </c>
      <c r="D737">
        <v>2118167</v>
      </c>
      <c r="E737" t="s">
        <v>2592</v>
      </c>
      <c r="F737" s="59">
        <v>6482.16</v>
      </c>
      <c r="G737">
        <v>0</v>
      </c>
      <c r="H737" t="s">
        <v>2538</v>
      </c>
      <c r="I737" t="s">
        <v>2539</v>
      </c>
      <c r="J737" t="s">
        <v>554</v>
      </c>
      <c r="K737" t="s">
        <v>2321</v>
      </c>
      <c r="L737" t="s">
        <v>2370</v>
      </c>
      <c r="M737" t="s">
        <v>2593</v>
      </c>
      <c r="N737" t="s">
        <v>2594</v>
      </c>
      <c r="O737" t="s">
        <v>2542</v>
      </c>
      <c r="P737" t="s">
        <v>2543</v>
      </c>
      <c r="Q737" t="s">
        <v>2544</v>
      </c>
      <c r="R737" t="s">
        <v>2595</v>
      </c>
      <c r="S737" t="s">
        <v>2546</v>
      </c>
      <c r="T737">
        <v>0</v>
      </c>
      <c r="U737" t="s">
        <v>2555</v>
      </c>
      <c r="V737" t="s">
        <v>2596</v>
      </c>
      <c r="W737" t="s">
        <v>2555</v>
      </c>
      <c r="X737" t="s">
        <v>2596</v>
      </c>
      <c r="Y737" t="str">
        <f t="shared" si="11"/>
        <v>薯一薯二文化传媒（上海）有限公司行吟信息科技(上海)有限公司信息流</v>
      </c>
      <c r="Z737" t="e">
        <f>VLOOKUP(Y:Y,[1]Sheet1!N:N,1,0)</f>
        <v>#N/A</v>
      </c>
    </row>
    <row r="738" spans="1:26" hidden="1" x14ac:dyDescent="0.25">
      <c r="A738">
        <v>20230627</v>
      </c>
      <c r="B738">
        <v>43097988</v>
      </c>
      <c r="C738" t="s">
        <v>2591</v>
      </c>
      <c r="D738">
        <v>2118167</v>
      </c>
      <c r="E738" t="s">
        <v>2592</v>
      </c>
      <c r="F738" s="59">
        <v>164.55</v>
      </c>
      <c r="G738">
        <v>0</v>
      </c>
      <c r="H738" t="s">
        <v>2538</v>
      </c>
      <c r="I738" t="s">
        <v>2539</v>
      </c>
      <c r="J738" t="s">
        <v>554</v>
      </c>
      <c r="K738" t="s">
        <v>2321</v>
      </c>
      <c r="L738" t="s">
        <v>2370</v>
      </c>
      <c r="M738" t="s">
        <v>2593</v>
      </c>
      <c r="N738" t="s">
        <v>2594</v>
      </c>
      <c r="O738" t="s">
        <v>2542</v>
      </c>
      <c r="P738" t="s">
        <v>2543</v>
      </c>
      <c r="Q738" t="s">
        <v>2544</v>
      </c>
      <c r="R738" t="s">
        <v>2595</v>
      </c>
      <c r="S738" t="s">
        <v>2546</v>
      </c>
      <c r="T738">
        <v>0</v>
      </c>
      <c r="U738" t="s">
        <v>2555</v>
      </c>
      <c r="V738" t="s">
        <v>2596</v>
      </c>
      <c r="W738" t="s">
        <v>2555</v>
      </c>
      <c r="X738" t="s">
        <v>2596</v>
      </c>
      <c r="Y738" t="str">
        <f t="shared" si="11"/>
        <v>薯一薯二文化传媒（上海）有限公司行吟信息科技(上海)有限公司信息流</v>
      </c>
      <c r="Z738" t="e">
        <f>VLOOKUP(Y:Y,[1]Sheet1!N:N,1,0)</f>
        <v>#N/A</v>
      </c>
    </row>
    <row r="739" spans="1:26" hidden="1" x14ac:dyDescent="0.25">
      <c r="A739">
        <v>20230627</v>
      </c>
      <c r="B739">
        <v>45265219</v>
      </c>
      <c r="C739" t="s">
        <v>2772</v>
      </c>
      <c r="D739">
        <v>2118167</v>
      </c>
      <c r="E739" t="s">
        <v>2592</v>
      </c>
      <c r="F739" s="59">
        <v>2.94</v>
      </c>
      <c r="G739">
        <v>0</v>
      </c>
      <c r="H739" t="s">
        <v>2538</v>
      </c>
      <c r="I739" t="s">
        <v>2551</v>
      </c>
      <c r="J739" t="s">
        <v>554</v>
      </c>
      <c r="K739" t="s">
        <v>2321</v>
      </c>
      <c r="L739" t="s">
        <v>2370</v>
      </c>
      <c r="M739" t="s">
        <v>2593</v>
      </c>
      <c r="N739" t="s">
        <v>2594</v>
      </c>
      <c r="O739" t="s">
        <v>2542</v>
      </c>
      <c r="P739" t="s">
        <v>2543</v>
      </c>
      <c r="Q739" t="s">
        <v>2544</v>
      </c>
      <c r="R739" t="s">
        <v>2595</v>
      </c>
      <c r="S739" t="s">
        <v>2546</v>
      </c>
      <c r="T739">
        <v>0</v>
      </c>
      <c r="U739" t="s">
        <v>2555</v>
      </c>
      <c r="V739" t="s">
        <v>2596</v>
      </c>
      <c r="W739" t="s">
        <v>2555</v>
      </c>
      <c r="X739" t="s">
        <v>2596</v>
      </c>
      <c r="Y739" t="str">
        <f t="shared" si="11"/>
        <v>薯一薯二文化传媒（上海）有限公司行吟信息科技(上海)有限公司信息流</v>
      </c>
      <c r="Z739" t="e">
        <f>VLOOKUP(Y:Y,[1]Sheet1!N:N,1,0)</f>
        <v>#N/A</v>
      </c>
    </row>
    <row r="740" spans="1:26" hidden="1" x14ac:dyDescent="0.25">
      <c r="A740">
        <v>20230627</v>
      </c>
      <c r="B740">
        <v>45323011</v>
      </c>
      <c r="C740" t="s">
        <v>2680</v>
      </c>
      <c r="D740">
        <v>2172261</v>
      </c>
      <c r="E740" t="s">
        <v>2628</v>
      </c>
      <c r="F740" s="59">
        <v>387.75</v>
      </c>
      <c r="G740">
        <v>295.99</v>
      </c>
      <c r="H740" t="s">
        <v>2538</v>
      </c>
      <c r="I740" t="s">
        <v>2551</v>
      </c>
      <c r="J740" t="s">
        <v>292</v>
      </c>
      <c r="K740" t="s">
        <v>2321</v>
      </c>
      <c r="L740" t="s">
        <v>574</v>
      </c>
      <c r="M740" t="s">
        <v>2611</v>
      </c>
      <c r="N740" t="s">
        <v>2612</v>
      </c>
      <c r="O740" t="s">
        <v>2542</v>
      </c>
      <c r="P740" t="s">
        <v>2543</v>
      </c>
      <c r="Q740" t="s">
        <v>2544</v>
      </c>
      <c r="R740" t="s">
        <v>2613</v>
      </c>
      <c r="S740" t="s">
        <v>2546</v>
      </c>
      <c r="T740">
        <v>0</v>
      </c>
      <c r="U740" t="s">
        <v>2614</v>
      </c>
      <c r="V740" t="s">
        <v>2615</v>
      </c>
      <c r="W740" t="s">
        <v>2614</v>
      </c>
      <c r="X740" t="s">
        <v>2615</v>
      </c>
      <c r="Y740" t="str">
        <f t="shared" si="11"/>
        <v>广州荔湾品唯信息服务有限公司广州唯品会电子商务有限公司信息流</v>
      </c>
      <c r="Z740" t="e">
        <f>VLOOKUP(Y:Y,[1]Sheet1!N:N,1,0)</f>
        <v>#N/A</v>
      </c>
    </row>
    <row r="741" spans="1:26" hidden="1" x14ac:dyDescent="0.25">
      <c r="A741">
        <v>20230627</v>
      </c>
      <c r="B741">
        <v>45323132</v>
      </c>
      <c r="C741" t="s">
        <v>2747</v>
      </c>
      <c r="D741">
        <v>2172261</v>
      </c>
      <c r="E741" t="s">
        <v>2628</v>
      </c>
      <c r="F741" s="59">
        <v>43.44</v>
      </c>
      <c r="G741">
        <v>33.159999999999997</v>
      </c>
      <c r="H741" t="s">
        <v>2538</v>
      </c>
      <c r="I741" t="s">
        <v>2551</v>
      </c>
      <c r="J741" t="s">
        <v>292</v>
      </c>
      <c r="K741" t="s">
        <v>2321</v>
      </c>
      <c r="L741" t="s">
        <v>574</v>
      </c>
      <c r="M741" t="s">
        <v>2611</v>
      </c>
      <c r="N741" t="s">
        <v>2612</v>
      </c>
      <c r="O741" t="s">
        <v>2542</v>
      </c>
      <c r="P741" t="s">
        <v>2543</v>
      </c>
      <c r="Q741" t="s">
        <v>2544</v>
      </c>
      <c r="R741" t="s">
        <v>2613</v>
      </c>
      <c r="S741" t="s">
        <v>2546</v>
      </c>
      <c r="T741">
        <v>0</v>
      </c>
      <c r="U741" t="s">
        <v>2614</v>
      </c>
      <c r="V741" t="s">
        <v>2615</v>
      </c>
      <c r="W741" t="s">
        <v>2614</v>
      </c>
      <c r="X741" t="s">
        <v>2615</v>
      </c>
      <c r="Y741" t="str">
        <f t="shared" si="11"/>
        <v>广州荔湾品唯信息服务有限公司广州唯品会电子商务有限公司信息流</v>
      </c>
      <c r="Z741" t="e">
        <f>VLOOKUP(Y:Y,[1]Sheet1!N:N,1,0)</f>
        <v>#N/A</v>
      </c>
    </row>
    <row r="742" spans="1:26" hidden="1" x14ac:dyDescent="0.25">
      <c r="A742">
        <v>20230627</v>
      </c>
      <c r="B742">
        <v>47580629</v>
      </c>
      <c r="C742" t="s">
        <v>2773</v>
      </c>
      <c r="D742">
        <v>2171220</v>
      </c>
      <c r="E742" t="s">
        <v>2774</v>
      </c>
      <c r="F742" s="59">
        <v>6384.55</v>
      </c>
      <c r="G742">
        <v>5649.5</v>
      </c>
      <c r="H742" t="s">
        <v>2559</v>
      </c>
      <c r="I742" t="s">
        <v>2560</v>
      </c>
      <c r="J742" t="s">
        <v>2322</v>
      </c>
      <c r="K742" t="s">
        <v>711</v>
      </c>
      <c r="L742" t="s">
        <v>2323</v>
      </c>
      <c r="M742" t="s">
        <v>2685</v>
      </c>
      <c r="N742" t="s">
        <v>2686</v>
      </c>
      <c r="O742" t="s">
        <v>2542</v>
      </c>
      <c r="P742" t="s">
        <v>2543</v>
      </c>
      <c r="Q742" t="s">
        <v>2544</v>
      </c>
      <c r="R742" t="s">
        <v>2687</v>
      </c>
      <c r="S742" t="s">
        <v>2546</v>
      </c>
      <c r="T742">
        <v>103781</v>
      </c>
      <c r="U742" t="s">
        <v>2555</v>
      </c>
      <c r="V742" t="s">
        <v>2556</v>
      </c>
      <c r="W742" t="s">
        <v>2555</v>
      </c>
      <c r="X742" t="s">
        <v>2671</v>
      </c>
      <c r="Y742" t="str">
        <f t="shared" si="11"/>
        <v>广州虎牙信息科技有限公司-百度广州虎牙信息科技有限公司CPC</v>
      </c>
      <c r="Z742" t="e">
        <f>VLOOKUP(Y:Y,[1]Sheet1!N:N,1,0)</f>
        <v>#N/A</v>
      </c>
    </row>
    <row r="743" spans="1:26" hidden="1" x14ac:dyDescent="0.25">
      <c r="A743">
        <v>20230627</v>
      </c>
      <c r="B743">
        <v>41250532</v>
      </c>
      <c r="C743" t="s">
        <v>2664</v>
      </c>
      <c r="D743">
        <v>2130054</v>
      </c>
      <c r="E743" t="s">
        <v>2558</v>
      </c>
      <c r="F743" s="59">
        <v>1091.6199999999999</v>
      </c>
      <c r="G743">
        <v>883.85</v>
      </c>
      <c r="H743" t="s">
        <v>2559</v>
      </c>
      <c r="I743" t="s">
        <v>2560</v>
      </c>
      <c r="J743" t="s">
        <v>2350</v>
      </c>
      <c r="K743" t="s">
        <v>711</v>
      </c>
      <c r="L743" t="s">
        <v>2350</v>
      </c>
      <c r="M743" t="s">
        <v>2561</v>
      </c>
      <c r="N743" t="s">
        <v>2562</v>
      </c>
      <c r="O743" t="s">
        <v>2542</v>
      </c>
      <c r="P743" t="s">
        <v>2543</v>
      </c>
      <c r="Q743" t="s">
        <v>2544</v>
      </c>
      <c r="R743" t="s">
        <v>2563</v>
      </c>
      <c r="S743" t="s">
        <v>2546</v>
      </c>
      <c r="T743">
        <v>6521.8519999999999</v>
      </c>
      <c r="U743" t="s">
        <v>1891</v>
      </c>
      <c r="V743" t="s">
        <v>2564</v>
      </c>
      <c r="W743" t="s">
        <v>1891</v>
      </c>
      <c r="X743" t="s">
        <v>2564</v>
      </c>
      <c r="Y743" t="str">
        <f t="shared" si="11"/>
        <v>深圳尚米网络技术有限公司深圳尚米网络技术有限公司CPC</v>
      </c>
      <c r="Z743" t="e">
        <f>VLOOKUP(Y:Y,[1]Sheet1!N:N,1,0)</f>
        <v>#N/A</v>
      </c>
    </row>
    <row r="744" spans="1:26" hidden="1" x14ac:dyDescent="0.25">
      <c r="A744">
        <v>20230627</v>
      </c>
      <c r="B744">
        <v>42840845</v>
      </c>
      <c r="C744" t="s">
        <v>2812</v>
      </c>
      <c r="D744">
        <v>2117410</v>
      </c>
      <c r="E744" t="s">
        <v>2587</v>
      </c>
      <c r="F744" s="59">
        <v>1155.9000000000001</v>
      </c>
      <c r="G744">
        <v>0</v>
      </c>
      <c r="H744" t="s">
        <v>2538</v>
      </c>
      <c r="I744" t="s">
        <v>2551</v>
      </c>
      <c r="J744" t="s">
        <v>2353</v>
      </c>
      <c r="K744" t="s">
        <v>2321</v>
      </c>
      <c r="L744" t="s">
        <v>326</v>
      </c>
      <c r="M744" t="s">
        <v>2588</v>
      </c>
      <c r="N744" t="s">
        <v>2589</v>
      </c>
      <c r="O744" t="s">
        <v>2542</v>
      </c>
      <c r="P744" t="s">
        <v>2543</v>
      </c>
      <c r="Q744" t="s">
        <v>2544</v>
      </c>
      <c r="R744" t="s">
        <v>2570</v>
      </c>
      <c r="S744" t="s">
        <v>2546</v>
      </c>
      <c r="T744">
        <v>0</v>
      </c>
      <c r="U744" t="s">
        <v>2571</v>
      </c>
      <c r="V744" t="s">
        <v>2572</v>
      </c>
      <c r="W744" t="s">
        <v>1891</v>
      </c>
      <c r="X744" t="s">
        <v>2564</v>
      </c>
      <c r="Y744" t="str">
        <f t="shared" si="11"/>
        <v>网易有道信息技术（北京）有限公司网易(杭州)网络有限公司信息流</v>
      </c>
      <c r="Z744" t="e">
        <f>VLOOKUP(Y:Y,[1]Sheet1!N:N,1,0)</f>
        <v>#N/A</v>
      </c>
    </row>
    <row r="745" spans="1:26" hidden="1" x14ac:dyDescent="0.25">
      <c r="A745">
        <v>20230627</v>
      </c>
      <c r="B745">
        <v>44739239</v>
      </c>
      <c r="C745" t="s">
        <v>2672</v>
      </c>
      <c r="D745">
        <v>2118167</v>
      </c>
      <c r="E745" t="s">
        <v>2592</v>
      </c>
      <c r="F745" s="59">
        <v>2453.0300000000002</v>
      </c>
      <c r="G745">
        <v>0</v>
      </c>
      <c r="H745" t="s">
        <v>2538</v>
      </c>
      <c r="I745" t="s">
        <v>2539</v>
      </c>
      <c r="J745" t="s">
        <v>554</v>
      </c>
      <c r="K745" t="s">
        <v>2321</v>
      </c>
      <c r="L745" t="s">
        <v>2370</v>
      </c>
      <c r="M745" t="s">
        <v>2593</v>
      </c>
      <c r="N745" t="s">
        <v>2594</v>
      </c>
      <c r="O745" t="s">
        <v>2542</v>
      </c>
      <c r="P745" t="s">
        <v>2543</v>
      </c>
      <c r="Q745" t="s">
        <v>2544</v>
      </c>
      <c r="R745" t="s">
        <v>2595</v>
      </c>
      <c r="S745" t="s">
        <v>2546</v>
      </c>
      <c r="T745">
        <v>0</v>
      </c>
      <c r="U745" t="s">
        <v>2555</v>
      </c>
      <c r="V745" t="s">
        <v>2596</v>
      </c>
      <c r="W745" t="s">
        <v>2555</v>
      </c>
      <c r="X745" t="s">
        <v>2596</v>
      </c>
      <c r="Y745" t="str">
        <f t="shared" si="11"/>
        <v>薯一薯二文化传媒（上海）有限公司行吟信息科技(上海)有限公司信息流</v>
      </c>
      <c r="Z745" t="e">
        <f>VLOOKUP(Y:Y,[1]Sheet1!N:N,1,0)</f>
        <v>#N/A</v>
      </c>
    </row>
    <row r="746" spans="1:26" hidden="1" x14ac:dyDescent="0.25">
      <c r="A746">
        <v>20230627</v>
      </c>
      <c r="B746">
        <v>45323011</v>
      </c>
      <c r="C746" t="s">
        <v>2680</v>
      </c>
      <c r="D746">
        <v>2172261</v>
      </c>
      <c r="E746" t="s">
        <v>2628</v>
      </c>
      <c r="F746" s="59">
        <v>117.82</v>
      </c>
      <c r="G746">
        <v>89.94</v>
      </c>
      <c r="H746" t="s">
        <v>2538</v>
      </c>
      <c r="I746" t="s">
        <v>2539</v>
      </c>
      <c r="J746" t="s">
        <v>292</v>
      </c>
      <c r="K746" t="s">
        <v>2321</v>
      </c>
      <c r="L746" t="s">
        <v>574</v>
      </c>
      <c r="M746" t="s">
        <v>2611</v>
      </c>
      <c r="N746" t="s">
        <v>2612</v>
      </c>
      <c r="O746" t="s">
        <v>2542</v>
      </c>
      <c r="P746" t="s">
        <v>2543</v>
      </c>
      <c r="Q746" t="s">
        <v>2544</v>
      </c>
      <c r="R746" t="s">
        <v>2613</v>
      </c>
      <c r="S746" t="s">
        <v>2546</v>
      </c>
      <c r="T746">
        <v>0</v>
      </c>
      <c r="U746" t="s">
        <v>2614</v>
      </c>
      <c r="V746" t="s">
        <v>2615</v>
      </c>
      <c r="W746" t="s">
        <v>2614</v>
      </c>
      <c r="X746" t="s">
        <v>2615</v>
      </c>
      <c r="Y746" t="str">
        <f t="shared" si="11"/>
        <v>广州荔湾品唯信息服务有限公司广州唯品会电子商务有限公司信息流</v>
      </c>
      <c r="Z746" t="e">
        <f>VLOOKUP(Y:Y,[1]Sheet1!N:N,1,0)</f>
        <v>#N/A</v>
      </c>
    </row>
    <row r="747" spans="1:26" x14ac:dyDescent="0.25">
      <c r="A747">
        <v>20230627</v>
      </c>
      <c r="B747">
        <v>45336925</v>
      </c>
      <c r="C747" t="s">
        <v>2717</v>
      </c>
      <c r="D747">
        <v>2054669</v>
      </c>
      <c r="E747" t="s">
        <v>2622</v>
      </c>
      <c r="F747" s="59">
        <v>3110.36</v>
      </c>
      <c r="G747">
        <v>2303.9699999999998</v>
      </c>
      <c r="H747" t="s">
        <v>2538</v>
      </c>
      <c r="I747" t="s">
        <v>2539</v>
      </c>
      <c r="J747" t="s">
        <v>2352</v>
      </c>
      <c r="K747" t="s">
        <v>2321</v>
      </c>
      <c r="L747" t="s">
        <v>2351</v>
      </c>
      <c r="M747" t="s">
        <v>2623</v>
      </c>
      <c r="N747" t="s">
        <v>2624</v>
      </c>
      <c r="O747" t="s">
        <v>2542</v>
      </c>
      <c r="P747" t="s">
        <v>2543</v>
      </c>
      <c r="Q747" t="s">
        <v>2544</v>
      </c>
      <c r="R747" t="s">
        <v>2625</v>
      </c>
      <c r="S747" t="s">
        <v>2546</v>
      </c>
      <c r="T747">
        <v>0</v>
      </c>
      <c r="U747" t="s">
        <v>838</v>
      </c>
      <c r="V747" t="s">
        <v>2548</v>
      </c>
      <c r="W747" t="s">
        <v>838</v>
      </c>
      <c r="X747" t="s">
        <v>2548</v>
      </c>
      <c r="Y747" t="str">
        <f t="shared" si="11"/>
        <v>深圳市小赢普惠科技有限责任公司深圳市赢众通金融信息服务有限责任公司信息流</v>
      </c>
      <c r="Z747" t="e">
        <f>VLOOKUP(Y:Y,[1]Sheet1!N:N,1,0)</f>
        <v>#N/A</v>
      </c>
    </row>
    <row r="748" spans="1:26" hidden="1" x14ac:dyDescent="0.25">
      <c r="A748">
        <v>20230627</v>
      </c>
      <c r="B748">
        <v>47426703</v>
      </c>
      <c r="C748" t="s">
        <v>2726</v>
      </c>
      <c r="D748">
        <v>2189969</v>
      </c>
      <c r="E748" t="s">
        <v>2608</v>
      </c>
      <c r="F748" s="59">
        <v>6033.76</v>
      </c>
      <c r="G748">
        <v>4309.83</v>
      </c>
      <c r="H748" t="s">
        <v>2538</v>
      </c>
      <c r="I748" t="s">
        <v>2551</v>
      </c>
      <c r="J748" t="s">
        <v>2332</v>
      </c>
      <c r="K748" t="s">
        <v>2321</v>
      </c>
      <c r="L748" t="s">
        <v>2333</v>
      </c>
      <c r="M748" t="s">
        <v>2552</v>
      </c>
      <c r="N748" t="s">
        <v>2553</v>
      </c>
      <c r="O748" t="s">
        <v>2542</v>
      </c>
      <c r="P748" t="s">
        <v>2543</v>
      </c>
      <c r="Q748" t="s">
        <v>2544</v>
      </c>
      <c r="R748" t="s">
        <v>2554</v>
      </c>
      <c r="S748" t="s">
        <v>2546</v>
      </c>
      <c r="T748">
        <v>0</v>
      </c>
      <c r="U748" t="s">
        <v>2555</v>
      </c>
      <c r="V748" t="s">
        <v>2556</v>
      </c>
      <c r="W748" t="s">
        <v>2555</v>
      </c>
      <c r="X748" t="s">
        <v>2556</v>
      </c>
      <c r="Y748" t="str">
        <f t="shared" si="11"/>
        <v>北京爱奇艺科技有限公司-百度北京爱奇艺科技有限公司信息流</v>
      </c>
      <c r="Z748" t="e">
        <f>VLOOKUP(Y:Y,[1]Sheet1!N:N,1,0)</f>
        <v>#N/A</v>
      </c>
    </row>
    <row r="749" spans="1:26" hidden="1" x14ac:dyDescent="0.25">
      <c r="A749">
        <v>20230627</v>
      </c>
      <c r="B749">
        <v>47953357</v>
      </c>
      <c r="C749" t="s">
        <v>2735</v>
      </c>
      <c r="D749">
        <v>2167551</v>
      </c>
      <c r="E749" t="s">
        <v>2550</v>
      </c>
      <c r="F749" s="59">
        <v>243.83</v>
      </c>
      <c r="G749">
        <v>243.83</v>
      </c>
      <c r="H749" t="s">
        <v>2538</v>
      </c>
      <c r="I749" t="s">
        <v>2551</v>
      </c>
      <c r="J749" t="s">
        <v>2332</v>
      </c>
      <c r="K749" t="s">
        <v>2321</v>
      </c>
      <c r="L749" t="s">
        <v>2333</v>
      </c>
      <c r="M749" t="s">
        <v>2552</v>
      </c>
      <c r="N749" t="s">
        <v>2553</v>
      </c>
      <c r="O749" t="s">
        <v>2542</v>
      </c>
      <c r="P749" t="s">
        <v>2543</v>
      </c>
      <c r="Q749" t="s">
        <v>2544</v>
      </c>
      <c r="R749" t="s">
        <v>2554</v>
      </c>
      <c r="S749" t="s">
        <v>2546</v>
      </c>
      <c r="T749">
        <v>0</v>
      </c>
      <c r="U749" t="s">
        <v>2555</v>
      </c>
      <c r="V749" t="s">
        <v>2556</v>
      </c>
      <c r="W749" t="s">
        <v>2555</v>
      </c>
      <c r="X749" t="s">
        <v>2556</v>
      </c>
      <c r="Y749" t="str">
        <f t="shared" si="11"/>
        <v>北京爱奇艺科技有限公司-百度北京爱奇艺科技有限公司信息流</v>
      </c>
      <c r="Z749" t="e">
        <f>VLOOKUP(Y:Y,[1]Sheet1!N:N,1,0)</f>
        <v>#N/A</v>
      </c>
    </row>
    <row r="750" spans="1:26" hidden="1" x14ac:dyDescent="0.25">
      <c r="A750">
        <v>20230627</v>
      </c>
      <c r="B750">
        <v>48447541</v>
      </c>
      <c r="C750" t="s">
        <v>2733</v>
      </c>
      <c r="D750">
        <v>2199431</v>
      </c>
      <c r="E750" t="s">
        <v>2640</v>
      </c>
      <c r="F750" s="59">
        <v>1525.77</v>
      </c>
      <c r="G750">
        <v>1155.82</v>
      </c>
      <c r="H750" t="s">
        <v>2559</v>
      </c>
      <c r="I750" t="s">
        <v>2560</v>
      </c>
      <c r="J750" t="s">
        <v>392</v>
      </c>
      <c r="K750" t="s">
        <v>711</v>
      </c>
      <c r="L750" t="s">
        <v>392</v>
      </c>
      <c r="M750" t="s">
        <v>2641</v>
      </c>
      <c r="N750" t="s">
        <v>2642</v>
      </c>
      <c r="O750" t="s">
        <v>2542</v>
      </c>
      <c r="P750" t="s">
        <v>2543</v>
      </c>
      <c r="Q750" t="s">
        <v>2544</v>
      </c>
      <c r="R750" t="s">
        <v>2643</v>
      </c>
      <c r="S750" t="s">
        <v>2546</v>
      </c>
      <c r="T750">
        <v>80524.686000000002</v>
      </c>
      <c r="U750" t="s">
        <v>838</v>
      </c>
      <c r="V750" t="s">
        <v>2644</v>
      </c>
      <c r="W750" t="s">
        <v>838</v>
      </c>
      <c r="X750" t="s">
        <v>2548</v>
      </c>
      <c r="Y750" t="str">
        <f t="shared" si="11"/>
        <v>福州三六零网络小额贷款有限公司福州三六零网络小额贷款有限公司CPC</v>
      </c>
      <c r="Z750" t="e">
        <f>VLOOKUP(Y:Y,[1]Sheet1!N:N,1,0)</f>
        <v>#N/A</v>
      </c>
    </row>
    <row r="751" spans="1:26" hidden="1" x14ac:dyDescent="0.25">
      <c r="A751">
        <v>20230627</v>
      </c>
      <c r="B751">
        <v>42012606</v>
      </c>
      <c r="C751" t="s">
        <v>2715</v>
      </c>
      <c r="D751">
        <v>2142924</v>
      </c>
      <c r="E751" t="s">
        <v>2716</v>
      </c>
      <c r="F751" s="59">
        <v>760.09</v>
      </c>
      <c r="G751">
        <v>760.09</v>
      </c>
      <c r="H751" t="s">
        <v>2559</v>
      </c>
      <c r="I751" t="s">
        <v>2560</v>
      </c>
      <c r="J751" t="s">
        <v>392</v>
      </c>
      <c r="K751" t="s">
        <v>711</v>
      </c>
      <c r="L751" t="s">
        <v>392</v>
      </c>
      <c r="M751" t="s">
        <v>2641</v>
      </c>
      <c r="N751" t="s">
        <v>2642</v>
      </c>
      <c r="O751" t="s">
        <v>2542</v>
      </c>
      <c r="P751" t="s">
        <v>2543</v>
      </c>
      <c r="Q751" t="s">
        <v>2544</v>
      </c>
      <c r="R751" t="s">
        <v>2643</v>
      </c>
      <c r="S751" t="s">
        <v>2546</v>
      </c>
      <c r="T751">
        <v>32286.63</v>
      </c>
      <c r="U751" t="s">
        <v>838</v>
      </c>
      <c r="V751" t="s">
        <v>2578</v>
      </c>
      <c r="W751" t="s">
        <v>838</v>
      </c>
      <c r="X751" t="s">
        <v>2548</v>
      </c>
      <c r="Y751" t="str">
        <f t="shared" si="11"/>
        <v>福州三六零网络小额贷款有限公司福州三六零网络小额贷款有限公司CPC</v>
      </c>
      <c r="Z751" t="e">
        <f>VLOOKUP(Y:Y,[1]Sheet1!N:N,1,0)</f>
        <v>#N/A</v>
      </c>
    </row>
    <row r="752" spans="1:26" hidden="1" x14ac:dyDescent="0.25">
      <c r="A752">
        <v>20230627</v>
      </c>
      <c r="B752">
        <v>42327274</v>
      </c>
      <c r="C752" t="s">
        <v>2791</v>
      </c>
      <c r="D752">
        <v>2172261</v>
      </c>
      <c r="E752" t="s">
        <v>2628</v>
      </c>
      <c r="F752" s="59">
        <v>222.31</v>
      </c>
      <c r="G752">
        <v>169.7</v>
      </c>
      <c r="H752" t="s">
        <v>2538</v>
      </c>
      <c r="I752" t="s">
        <v>2551</v>
      </c>
      <c r="J752" t="s">
        <v>292</v>
      </c>
      <c r="K752" t="s">
        <v>2321</v>
      </c>
      <c r="L752" t="s">
        <v>574</v>
      </c>
      <c r="M752" t="s">
        <v>2611</v>
      </c>
      <c r="N752" t="s">
        <v>2612</v>
      </c>
      <c r="O752" t="s">
        <v>2542</v>
      </c>
      <c r="P752" t="s">
        <v>2543</v>
      </c>
      <c r="Q752" t="s">
        <v>2544</v>
      </c>
      <c r="R752" t="s">
        <v>2613</v>
      </c>
      <c r="S752" t="s">
        <v>2546</v>
      </c>
      <c r="T752">
        <v>0</v>
      </c>
      <c r="U752" t="s">
        <v>2614</v>
      </c>
      <c r="V752" t="s">
        <v>2615</v>
      </c>
      <c r="W752" t="s">
        <v>2614</v>
      </c>
      <c r="X752" t="s">
        <v>2615</v>
      </c>
      <c r="Y752" t="str">
        <f t="shared" si="11"/>
        <v>广州荔湾品唯信息服务有限公司广州唯品会电子商务有限公司信息流</v>
      </c>
      <c r="Z752" t="e">
        <f>VLOOKUP(Y:Y,[1]Sheet1!N:N,1,0)</f>
        <v>#N/A</v>
      </c>
    </row>
    <row r="753" spans="1:26" hidden="1" x14ac:dyDescent="0.25">
      <c r="A753">
        <v>20230627</v>
      </c>
      <c r="B753">
        <v>45258654</v>
      </c>
      <c r="C753" t="s">
        <v>2653</v>
      </c>
      <c r="D753">
        <v>2118167</v>
      </c>
      <c r="E753" t="s">
        <v>2592</v>
      </c>
      <c r="F753" s="59">
        <v>2618.23</v>
      </c>
      <c r="G753">
        <v>0</v>
      </c>
      <c r="H753" t="s">
        <v>2538</v>
      </c>
      <c r="I753" t="s">
        <v>2539</v>
      </c>
      <c r="J753" t="s">
        <v>554</v>
      </c>
      <c r="K753" t="s">
        <v>2321</v>
      </c>
      <c r="L753" t="s">
        <v>2370</v>
      </c>
      <c r="M753" t="s">
        <v>2593</v>
      </c>
      <c r="N753" t="s">
        <v>2594</v>
      </c>
      <c r="O753" t="s">
        <v>2542</v>
      </c>
      <c r="P753" t="s">
        <v>2543</v>
      </c>
      <c r="Q753" t="s">
        <v>2544</v>
      </c>
      <c r="R753" t="s">
        <v>2595</v>
      </c>
      <c r="S753" t="s">
        <v>2546</v>
      </c>
      <c r="T753">
        <v>0</v>
      </c>
      <c r="U753" t="s">
        <v>2555</v>
      </c>
      <c r="V753" t="s">
        <v>2596</v>
      </c>
      <c r="W753" t="s">
        <v>2555</v>
      </c>
      <c r="X753" t="s">
        <v>2596</v>
      </c>
      <c r="Y753" t="str">
        <f t="shared" si="11"/>
        <v>薯一薯二文化传媒（上海）有限公司行吟信息科技(上海)有限公司信息流</v>
      </c>
      <c r="Z753" t="e">
        <f>VLOOKUP(Y:Y,[1]Sheet1!N:N,1,0)</f>
        <v>#N/A</v>
      </c>
    </row>
    <row r="754" spans="1:26" hidden="1" x14ac:dyDescent="0.25">
      <c r="A754">
        <v>20230627</v>
      </c>
      <c r="B754">
        <v>47184415</v>
      </c>
      <c r="C754" t="s">
        <v>2708</v>
      </c>
      <c r="D754">
        <v>2176807</v>
      </c>
      <c r="E754" t="s">
        <v>2691</v>
      </c>
      <c r="F754" s="59">
        <v>4.3600000000000003</v>
      </c>
      <c r="G754">
        <v>3.18</v>
      </c>
      <c r="H754" t="s">
        <v>2538</v>
      </c>
      <c r="I754" t="s">
        <v>2539</v>
      </c>
      <c r="J754" t="s">
        <v>2339</v>
      </c>
      <c r="K754" t="s">
        <v>2321</v>
      </c>
      <c r="L754" t="s">
        <v>2338</v>
      </c>
      <c r="M754" t="s">
        <v>2692</v>
      </c>
      <c r="N754" t="s">
        <v>2693</v>
      </c>
      <c r="O754" t="s">
        <v>2542</v>
      </c>
      <c r="P754" t="s">
        <v>2543</v>
      </c>
      <c r="Q754" t="s">
        <v>2544</v>
      </c>
      <c r="R754" t="s">
        <v>2694</v>
      </c>
      <c r="S754" t="s">
        <v>2546</v>
      </c>
      <c r="T754">
        <v>0</v>
      </c>
      <c r="U754" t="s">
        <v>2117</v>
      </c>
      <c r="V754" t="s">
        <v>2695</v>
      </c>
      <c r="W754" t="s">
        <v>2117</v>
      </c>
      <c r="X754" t="s">
        <v>2695</v>
      </c>
      <c r="Y754" t="str">
        <f t="shared" si="11"/>
        <v>北京三快在线科技有限公司及其关联公司北京三快科技有限公司信息流</v>
      </c>
      <c r="Z754" t="e">
        <f>VLOOKUP(Y:Y,[1]Sheet1!N:N,1,0)</f>
        <v>#N/A</v>
      </c>
    </row>
    <row r="755" spans="1:26" hidden="1" x14ac:dyDescent="0.25">
      <c r="A755">
        <v>20230627</v>
      </c>
      <c r="B755">
        <v>47426526</v>
      </c>
      <c r="C755" t="s">
        <v>2799</v>
      </c>
      <c r="D755">
        <v>2189969</v>
      </c>
      <c r="E755" t="s">
        <v>2608</v>
      </c>
      <c r="F755" s="59">
        <v>2842.08</v>
      </c>
      <c r="G755">
        <v>2030.06</v>
      </c>
      <c r="H755" t="s">
        <v>2538</v>
      </c>
      <c r="I755" t="s">
        <v>2551</v>
      </c>
      <c r="J755" t="s">
        <v>2332</v>
      </c>
      <c r="K755" t="s">
        <v>2321</v>
      </c>
      <c r="L755" t="s">
        <v>2333</v>
      </c>
      <c r="M755" t="s">
        <v>2552</v>
      </c>
      <c r="N755" t="s">
        <v>2553</v>
      </c>
      <c r="O755" t="s">
        <v>2542</v>
      </c>
      <c r="P755" t="s">
        <v>2543</v>
      </c>
      <c r="Q755" t="s">
        <v>2544</v>
      </c>
      <c r="R755" t="s">
        <v>2554</v>
      </c>
      <c r="S755" t="s">
        <v>2546</v>
      </c>
      <c r="T755">
        <v>0</v>
      </c>
      <c r="U755" t="s">
        <v>2555</v>
      </c>
      <c r="V755" t="s">
        <v>2556</v>
      </c>
      <c r="W755" t="s">
        <v>2555</v>
      </c>
      <c r="X755" t="s">
        <v>2556</v>
      </c>
      <c r="Y755" t="str">
        <f t="shared" si="11"/>
        <v>北京爱奇艺科技有限公司-百度北京爱奇艺科技有限公司信息流</v>
      </c>
      <c r="Z755" t="e">
        <f>VLOOKUP(Y:Y,[1]Sheet1!N:N,1,0)</f>
        <v>#N/A</v>
      </c>
    </row>
    <row r="756" spans="1:26" hidden="1" x14ac:dyDescent="0.25">
      <c r="A756">
        <v>20230627</v>
      </c>
      <c r="B756">
        <v>47799554</v>
      </c>
      <c r="C756" t="s">
        <v>2793</v>
      </c>
      <c r="D756">
        <v>2159765</v>
      </c>
      <c r="E756" t="s">
        <v>2568</v>
      </c>
      <c r="F756" s="59">
        <v>27.37</v>
      </c>
      <c r="G756">
        <v>20.89</v>
      </c>
      <c r="H756" t="s">
        <v>2538</v>
      </c>
      <c r="I756" t="s">
        <v>2551</v>
      </c>
      <c r="J756" t="s">
        <v>2375</v>
      </c>
      <c r="K756" t="s">
        <v>2321</v>
      </c>
      <c r="L756" t="s">
        <v>2277</v>
      </c>
      <c r="M756" t="s">
        <v>2569</v>
      </c>
      <c r="O756" t="s">
        <v>2542</v>
      </c>
      <c r="P756" t="s">
        <v>2543</v>
      </c>
      <c r="Q756" t="s">
        <v>2544</v>
      </c>
      <c r="R756" t="s">
        <v>2570</v>
      </c>
      <c r="S756" t="s">
        <v>2546</v>
      </c>
      <c r="T756">
        <v>0</v>
      </c>
      <c r="U756" t="s">
        <v>2571</v>
      </c>
      <c r="V756" t="s">
        <v>2572</v>
      </c>
      <c r="W756" t="s">
        <v>2571</v>
      </c>
      <c r="X756" t="s">
        <v>2572</v>
      </c>
      <c r="Y756" t="str">
        <f t="shared" si="11"/>
        <v>酷得少年（天津）文化传播有限公司-1北京酷得少年科技有限公司信息流</v>
      </c>
      <c r="Z756" t="e">
        <f>VLOOKUP(Y:Y,[1]Sheet1!N:N,1,0)</f>
        <v>#N/A</v>
      </c>
    </row>
    <row r="757" spans="1:26" hidden="1" x14ac:dyDescent="0.25">
      <c r="A757">
        <v>20230627</v>
      </c>
      <c r="B757">
        <v>48248606</v>
      </c>
      <c r="C757" t="s">
        <v>2656</v>
      </c>
      <c r="D757">
        <v>2172261</v>
      </c>
      <c r="E757" t="s">
        <v>2628</v>
      </c>
      <c r="F757" s="59">
        <v>68.790000000000006</v>
      </c>
      <c r="G757">
        <v>52.51</v>
      </c>
      <c r="H757" t="s">
        <v>2538</v>
      </c>
      <c r="I757" t="s">
        <v>2539</v>
      </c>
      <c r="J757" t="s">
        <v>292</v>
      </c>
      <c r="K757" t="s">
        <v>2321</v>
      </c>
      <c r="L757" t="s">
        <v>574</v>
      </c>
      <c r="M757" t="s">
        <v>2611</v>
      </c>
      <c r="N757" t="s">
        <v>2612</v>
      </c>
      <c r="O757" t="s">
        <v>2542</v>
      </c>
      <c r="P757" t="s">
        <v>2543</v>
      </c>
      <c r="Q757" t="s">
        <v>2544</v>
      </c>
      <c r="R757" t="s">
        <v>2613</v>
      </c>
      <c r="S757" t="s">
        <v>2546</v>
      </c>
      <c r="T757">
        <v>0</v>
      </c>
      <c r="U757" t="s">
        <v>2614</v>
      </c>
      <c r="V757" t="s">
        <v>2615</v>
      </c>
      <c r="W757" t="s">
        <v>2614</v>
      </c>
      <c r="X757" t="s">
        <v>2615</v>
      </c>
      <c r="Y757" t="str">
        <f t="shared" si="11"/>
        <v>广州荔湾品唯信息服务有限公司广州唯品会电子商务有限公司信息流</v>
      </c>
      <c r="Z757" t="e">
        <f>VLOOKUP(Y:Y,[1]Sheet1!N:N,1,0)</f>
        <v>#N/A</v>
      </c>
    </row>
    <row r="758" spans="1:26" hidden="1" x14ac:dyDescent="0.25">
      <c r="A758">
        <v>20230627</v>
      </c>
      <c r="B758">
        <v>23293206</v>
      </c>
      <c r="C758" t="s">
        <v>2696</v>
      </c>
      <c r="D758">
        <v>2147805</v>
      </c>
      <c r="E758" t="s">
        <v>2697</v>
      </c>
      <c r="F758" s="59">
        <v>6513.95</v>
      </c>
      <c r="G758">
        <v>5815.81</v>
      </c>
      <c r="H758" t="s">
        <v>2559</v>
      </c>
      <c r="I758" t="s">
        <v>2560</v>
      </c>
      <c r="J758" t="s">
        <v>2347</v>
      </c>
      <c r="K758" t="s">
        <v>711</v>
      </c>
      <c r="L758" t="s">
        <v>2346</v>
      </c>
      <c r="M758" t="s">
        <v>2698</v>
      </c>
      <c r="N758" t="s">
        <v>2699</v>
      </c>
      <c r="O758" t="s">
        <v>2542</v>
      </c>
      <c r="P758" t="s">
        <v>2543</v>
      </c>
      <c r="Q758" t="s">
        <v>2544</v>
      </c>
      <c r="R758" t="s">
        <v>2700</v>
      </c>
      <c r="S758" t="s">
        <v>2546</v>
      </c>
      <c r="T758">
        <v>204026.26300000001</v>
      </c>
      <c r="U758" t="s">
        <v>2555</v>
      </c>
      <c r="V758" t="s">
        <v>2596</v>
      </c>
      <c r="W758" t="s">
        <v>2555</v>
      </c>
      <c r="X758" t="s">
        <v>2556</v>
      </c>
      <c r="Y758" t="str">
        <f t="shared" si="11"/>
        <v>飞狐信息技术（天津）有限公司飞狐信息技术(天津)有限公司CPC</v>
      </c>
      <c r="Z758" t="e">
        <f>VLOOKUP(Y:Y,[1]Sheet1!N:N,1,0)</f>
        <v>#N/A</v>
      </c>
    </row>
    <row r="759" spans="1:26" hidden="1" x14ac:dyDescent="0.25">
      <c r="A759">
        <v>20230627</v>
      </c>
      <c r="B759">
        <v>47580667</v>
      </c>
      <c r="C759" t="s">
        <v>2683</v>
      </c>
      <c r="D759">
        <v>2171230</v>
      </c>
      <c r="E759" t="s">
        <v>2684</v>
      </c>
      <c r="F759" s="59">
        <v>9271.4699999999993</v>
      </c>
      <c r="G759">
        <v>7243.34</v>
      </c>
      <c r="H759" t="s">
        <v>2538</v>
      </c>
      <c r="I759" t="s">
        <v>2551</v>
      </c>
      <c r="J759" t="s">
        <v>2322</v>
      </c>
      <c r="K759" t="s">
        <v>2321</v>
      </c>
      <c r="L759" t="s">
        <v>2323</v>
      </c>
      <c r="M759" t="s">
        <v>2685</v>
      </c>
      <c r="N759" t="s">
        <v>2686</v>
      </c>
      <c r="O759" t="s">
        <v>2542</v>
      </c>
      <c r="P759" t="s">
        <v>2543</v>
      </c>
      <c r="Q759" t="s">
        <v>2544</v>
      </c>
      <c r="R759" t="s">
        <v>2687</v>
      </c>
      <c r="S759" t="s">
        <v>2546</v>
      </c>
      <c r="T759">
        <v>0</v>
      </c>
      <c r="U759" t="s">
        <v>2555</v>
      </c>
      <c r="V759" t="s">
        <v>2556</v>
      </c>
      <c r="W759" t="s">
        <v>2555</v>
      </c>
      <c r="X759" t="s">
        <v>2671</v>
      </c>
      <c r="Y759" t="str">
        <f t="shared" si="11"/>
        <v>广州虎牙信息科技有限公司-百度广州虎牙信息科技有限公司信息流</v>
      </c>
      <c r="Z759" t="e">
        <f>VLOOKUP(Y:Y,[1]Sheet1!N:N,1,0)</f>
        <v>#N/A</v>
      </c>
    </row>
    <row r="760" spans="1:26" hidden="1" x14ac:dyDescent="0.25">
      <c r="A760">
        <v>20230627</v>
      </c>
      <c r="B760">
        <v>46610852</v>
      </c>
      <c r="C760" t="s">
        <v>2713</v>
      </c>
      <c r="D760">
        <v>2117410</v>
      </c>
      <c r="E760" t="s">
        <v>2587</v>
      </c>
      <c r="F760" s="59">
        <v>781.6</v>
      </c>
      <c r="G760">
        <v>0</v>
      </c>
      <c r="H760" t="s">
        <v>2538</v>
      </c>
      <c r="I760" t="s">
        <v>2551</v>
      </c>
      <c r="J760" t="s">
        <v>2353</v>
      </c>
      <c r="K760" t="s">
        <v>2321</v>
      </c>
      <c r="L760" t="s">
        <v>326</v>
      </c>
      <c r="M760" t="s">
        <v>2588</v>
      </c>
      <c r="N760" t="s">
        <v>2589</v>
      </c>
      <c r="O760" t="s">
        <v>2542</v>
      </c>
      <c r="P760" t="s">
        <v>2543</v>
      </c>
      <c r="Q760" t="s">
        <v>2544</v>
      </c>
      <c r="R760" t="s">
        <v>2570</v>
      </c>
      <c r="S760" t="s">
        <v>2546</v>
      </c>
      <c r="T760">
        <v>0</v>
      </c>
      <c r="U760" t="s">
        <v>2571</v>
      </c>
      <c r="V760" t="s">
        <v>2572</v>
      </c>
      <c r="W760" t="s">
        <v>1891</v>
      </c>
      <c r="X760" t="s">
        <v>2564</v>
      </c>
      <c r="Y760" t="str">
        <f t="shared" si="11"/>
        <v>网易有道信息技术（北京）有限公司网易(杭州)网络有限公司信息流</v>
      </c>
      <c r="Z760" t="e">
        <f>VLOOKUP(Y:Y,[1]Sheet1!N:N,1,0)</f>
        <v>#N/A</v>
      </c>
    </row>
    <row r="761" spans="1:26" hidden="1" x14ac:dyDescent="0.25">
      <c r="A761">
        <v>20230627</v>
      </c>
      <c r="B761">
        <v>48046547</v>
      </c>
      <c r="C761" t="s">
        <v>2673</v>
      </c>
      <c r="D761">
        <v>2118167</v>
      </c>
      <c r="E761" t="s">
        <v>2592</v>
      </c>
      <c r="F761" s="59">
        <v>64.459999999999994</v>
      </c>
      <c r="G761">
        <v>0</v>
      </c>
      <c r="H761" t="s">
        <v>2538</v>
      </c>
      <c r="I761" t="s">
        <v>2551</v>
      </c>
      <c r="J761" t="s">
        <v>554</v>
      </c>
      <c r="K761" t="s">
        <v>2321</v>
      </c>
      <c r="L761" t="s">
        <v>2370</v>
      </c>
      <c r="M761" t="s">
        <v>2593</v>
      </c>
      <c r="N761" t="s">
        <v>2594</v>
      </c>
      <c r="O761" t="s">
        <v>2542</v>
      </c>
      <c r="P761" t="s">
        <v>2543</v>
      </c>
      <c r="Q761" t="s">
        <v>2544</v>
      </c>
      <c r="R761" t="s">
        <v>2595</v>
      </c>
      <c r="S761" t="s">
        <v>2546</v>
      </c>
      <c r="T761">
        <v>0</v>
      </c>
      <c r="U761" t="s">
        <v>2555</v>
      </c>
      <c r="V761" t="s">
        <v>2596</v>
      </c>
      <c r="W761" t="s">
        <v>2555</v>
      </c>
      <c r="X761" t="s">
        <v>2596</v>
      </c>
      <c r="Y761" t="str">
        <f t="shared" si="11"/>
        <v>薯一薯二文化传媒（上海）有限公司行吟信息科技(上海)有限公司信息流</v>
      </c>
      <c r="Z761" t="e">
        <f>VLOOKUP(Y:Y,[1]Sheet1!N:N,1,0)</f>
        <v>#N/A</v>
      </c>
    </row>
    <row r="762" spans="1:26" hidden="1" x14ac:dyDescent="0.25">
      <c r="A762">
        <v>20230627</v>
      </c>
      <c r="B762">
        <v>39122211</v>
      </c>
      <c r="C762" t="s">
        <v>2605</v>
      </c>
      <c r="D762">
        <v>2117410</v>
      </c>
      <c r="E762" t="s">
        <v>2587</v>
      </c>
      <c r="F762" s="59">
        <v>319.81</v>
      </c>
      <c r="G762">
        <v>0</v>
      </c>
      <c r="H762" t="s">
        <v>2538</v>
      </c>
      <c r="I762" t="s">
        <v>2539</v>
      </c>
      <c r="J762" t="s">
        <v>2353</v>
      </c>
      <c r="K762" t="s">
        <v>2321</v>
      </c>
      <c r="L762" t="s">
        <v>326</v>
      </c>
      <c r="M762" t="s">
        <v>2588</v>
      </c>
      <c r="N762" t="s">
        <v>2589</v>
      </c>
      <c r="O762" t="s">
        <v>2542</v>
      </c>
      <c r="P762" t="s">
        <v>2543</v>
      </c>
      <c r="Q762" t="s">
        <v>2544</v>
      </c>
      <c r="R762" t="s">
        <v>2570</v>
      </c>
      <c r="S762" t="s">
        <v>2546</v>
      </c>
      <c r="T762">
        <v>0</v>
      </c>
      <c r="U762" t="s">
        <v>2571</v>
      </c>
      <c r="V762" t="s">
        <v>2572</v>
      </c>
      <c r="W762" t="s">
        <v>1891</v>
      </c>
      <c r="X762" t="s">
        <v>2564</v>
      </c>
      <c r="Y762" t="str">
        <f t="shared" si="11"/>
        <v>网易有道信息技术（北京）有限公司网易(杭州)网络有限公司信息流</v>
      </c>
      <c r="Z762" t="e">
        <f>VLOOKUP(Y:Y,[1]Sheet1!N:N,1,0)</f>
        <v>#N/A</v>
      </c>
    </row>
    <row r="763" spans="1:26" hidden="1" x14ac:dyDescent="0.25">
      <c r="A763">
        <v>20230627</v>
      </c>
      <c r="B763">
        <v>38794025</v>
      </c>
      <c r="C763" t="s">
        <v>2651</v>
      </c>
      <c r="D763">
        <v>2172261</v>
      </c>
      <c r="E763" t="s">
        <v>2628</v>
      </c>
      <c r="F763" s="59">
        <v>112.81</v>
      </c>
      <c r="G763">
        <v>86.11</v>
      </c>
      <c r="H763" t="s">
        <v>2538</v>
      </c>
      <c r="I763" t="s">
        <v>2539</v>
      </c>
      <c r="J763" t="s">
        <v>292</v>
      </c>
      <c r="K763" t="s">
        <v>2321</v>
      </c>
      <c r="L763" t="s">
        <v>574</v>
      </c>
      <c r="M763" t="s">
        <v>2611</v>
      </c>
      <c r="N763" t="s">
        <v>2612</v>
      </c>
      <c r="O763" t="s">
        <v>2542</v>
      </c>
      <c r="P763" t="s">
        <v>2543</v>
      </c>
      <c r="Q763" t="s">
        <v>2544</v>
      </c>
      <c r="R763" t="s">
        <v>2613</v>
      </c>
      <c r="S763" t="s">
        <v>2546</v>
      </c>
      <c r="T763">
        <v>0</v>
      </c>
      <c r="U763" t="s">
        <v>2614</v>
      </c>
      <c r="V763" t="s">
        <v>2615</v>
      </c>
      <c r="W763" t="s">
        <v>2614</v>
      </c>
      <c r="X763" t="s">
        <v>2615</v>
      </c>
      <c r="Y763" t="str">
        <f t="shared" si="11"/>
        <v>广州荔湾品唯信息服务有限公司广州唯品会电子商务有限公司信息流</v>
      </c>
      <c r="Z763" t="e">
        <f>VLOOKUP(Y:Y,[1]Sheet1!N:N,1,0)</f>
        <v>#N/A</v>
      </c>
    </row>
    <row r="764" spans="1:26" hidden="1" x14ac:dyDescent="0.25">
      <c r="A764">
        <v>20230627</v>
      </c>
      <c r="B764">
        <v>38794097</v>
      </c>
      <c r="C764" t="s">
        <v>2757</v>
      </c>
      <c r="D764">
        <v>2172261</v>
      </c>
      <c r="E764" t="s">
        <v>2628</v>
      </c>
      <c r="F764" s="59">
        <v>64.19</v>
      </c>
      <c r="G764">
        <v>49</v>
      </c>
      <c r="H764" t="s">
        <v>2538</v>
      </c>
      <c r="I764" t="s">
        <v>2539</v>
      </c>
      <c r="J764" t="s">
        <v>292</v>
      </c>
      <c r="K764" t="s">
        <v>2321</v>
      </c>
      <c r="L764" t="s">
        <v>574</v>
      </c>
      <c r="M764" t="s">
        <v>2611</v>
      </c>
      <c r="N764" t="s">
        <v>2612</v>
      </c>
      <c r="O764" t="s">
        <v>2542</v>
      </c>
      <c r="P764" t="s">
        <v>2543</v>
      </c>
      <c r="Q764" t="s">
        <v>2544</v>
      </c>
      <c r="R764" t="s">
        <v>2613</v>
      </c>
      <c r="S764" t="s">
        <v>2546</v>
      </c>
      <c r="T764">
        <v>0</v>
      </c>
      <c r="U764" t="s">
        <v>2614</v>
      </c>
      <c r="V764" t="s">
        <v>2615</v>
      </c>
      <c r="W764" t="s">
        <v>2614</v>
      </c>
      <c r="X764" t="s">
        <v>2615</v>
      </c>
      <c r="Y764" t="str">
        <f t="shared" si="11"/>
        <v>广州荔湾品唯信息服务有限公司广州唯品会电子商务有限公司信息流</v>
      </c>
      <c r="Z764" t="e">
        <f>VLOOKUP(Y:Y,[1]Sheet1!N:N,1,0)</f>
        <v>#N/A</v>
      </c>
    </row>
    <row r="765" spans="1:26" x14ac:dyDescent="0.25">
      <c r="A765">
        <v>20230627</v>
      </c>
      <c r="B765">
        <v>43094804</v>
      </c>
      <c r="C765" t="s">
        <v>2705</v>
      </c>
      <c r="D765">
        <v>2054669</v>
      </c>
      <c r="E765" t="s">
        <v>2622</v>
      </c>
      <c r="F765" s="59">
        <v>6428.68</v>
      </c>
      <c r="G765">
        <v>4761.99</v>
      </c>
      <c r="H765" t="s">
        <v>2538</v>
      </c>
      <c r="I765" t="s">
        <v>2539</v>
      </c>
      <c r="J765" t="s">
        <v>2352</v>
      </c>
      <c r="K765" t="s">
        <v>2321</v>
      </c>
      <c r="L765" t="s">
        <v>2351</v>
      </c>
      <c r="M765" t="s">
        <v>2623</v>
      </c>
      <c r="N765" t="s">
        <v>2624</v>
      </c>
      <c r="O765" t="s">
        <v>2542</v>
      </c>
      <c r="P765" t="s">
        <v>2543</v>
      </c>
      <c r="Q765" t="s">
        <v>2544</v>
      </c>
      <c r="R765" t="s">
        <v>2625</v>
      </c>
      <c r="S765" t="s">
        <v>2546</v>
      </c>
      <c r="T765">
        <v>0</v>
      </c>
      <c r="U765" t="s">
        <v>838</v>
      </c>
      <c r="V765" t="s">
        <v>2548</v>
      </c>
      <c r="W765" t="s">
        <v>838</v>
      </c>
      <c r="X765" t="s">
        <v>2548</v>
      </c>
      <c r="Y765" t="str">
        <f t="shared" si="11"/>
        <v>深圳市小赢普惠科技有限责任公司深圳市赢众通金融信息服务有限责任公司信息流</v>
      </c>
      <c r="Z765" t="e">
        <f>VLOOKUP(Y:Y,[1]Sheet1!N:N,1,0)</f>
        <v>#N/A</v>
      </c>
    </row>
    <row r="766" spans="1:26" hidden="1" x14ac:dyDescent="0.25">
      <c r="A766">
        <v>20230627</v>
      </c>
      <c r="B766">
        <v>45323155</v>
      </c>
      <c r="C766" t="s">
        <v>2759</v>
      </c>
      <c r="D766">
        <v>2172261</v>
      </c>
      <c r="E766" t="s">
        <v>2628</v>
      </c>
      <c r="F766" s="59">
        <v>4.93</v>
      </c>
      <c r="G766">
        <v>3.76</v>
      </c>
      <c r="H766" t="s">
        <v>2538</v>
      </c>
      <c r="I766" t="s">
        <v>2539</v>
      </c>
      <c r="J766" t="s">
        <v>292</v>
      </c>
      <c r="K766" t="s">
        <v>2321</v>
      </c>
      <c r="L766" t="s">
        <v>574</v>
      </c>
      <c r="M766" t="s">
        <v>2611</v>
      </c>
      <c r="N766" t="s">
        <v>2612</v>
      </c>
      <c r="O766" t="s">
        <v>2542</v>
      </c>
      <c r="P766" t="s">
        <v>2543</v>
      </c>
      <c r="Q766" t="s">
        <v>2544</v>
      </c>
      <c r="R766" t="s">
        <v>2613</v>
      </c>
      <c r="S766" t="s">
        <v>2546</v>
      </c>
      <c r="T766">
        <v>0</v>
      </c>
      <c r="U766" t="s">
        <v>2614</v>
      </c>
      <c r="V766" t="s">
        <v>2615</v>
      </c>
      <c r="W766" t="s">
        <v>2614</v>
      </c>
      <c r="X766" t="s">
        <v>2615</v>
      </c>
      <c r="Y766" t="str">
        <f t="shared" si="11"/>
        <v>广州荔湾品唯信息服务有限公司广州唯品会电子商务有限公司信息流</v>
      </c>
      <c r="Z766" t="e">
        <f>VLOOKUP(Y:Y,[1]Sheet1!N:N,1,0)</f>
        <v>#N/A</v>
      </c>
    </row>
    <row r="767" spans="1:26" hidden="1" x14ac:dyDescent="0.25">
      <c r="A767">
        <v>20230627</v>
      </c>
      <c r="B767">
        <v>47798422</v>
      </c>
      <c r="C767" t="s">
        <v>2794</v>
      </c>
      <c r="D767">
        <v>2169384</v>
      </c>
      <c r="E767" t="s">
        <v>2633</v>
      </c>
      <c r="F767" s="59">
        <v>1753.58</v>
      </c>
      <c r="G767">
        <v>1298.95</v>
      </c>
      <c r="H767" t="s">
        <v>2538</v>
      </c>
      <c r="I767" t="s">
        <v>2551</v>
      </c>
      <c r="J767" t="s">
        <v>296</v>
      </c>
      <c r="K767" t="s">
        <v>2321</v>
      </c>
      <c r="L767" t="s">
        <v>2334</v>
      </c>
      <c r="M767" t="s">
        <v>2634</v>
      </c>
      <c r="N767" t="s">
        <v>2635</v>
      </c>
      <c r="O767" t="s">
        <v>2542</v>
      </c>
      <c r="P767" t="s">
        <v>2543</v>
      </c>
      <c r="Q767" t="s">
        <v>2544</v>
      </c>
      <c r="R767" t="s">
        <v>2636</v>
      </c>
      <c r="S767" t="s">
        <v>2546</v>
      </c>
      <c r="T767">
        <v>0</v>
      </c>
      <c r="U767" t="s">
        <v>2584</v>
      </c>
      <c r="V767" t="s">
        <v>2637</v>
      </c>
      <c r="W767" t="s">
        <v>2584</v>
      </c>
      <c r="X767" t="s">
        <v>2637</v>
      </c>
      <c r="Y767" t="str">
        <f t="shared" si="11"/>
        <v>湖北车智汇传媒有限公司北京车之家信息技术有限公司信息流</v>
      </c>
      <c r="Z767" t="e">
        <f>VLOOKUP(Y:Y,[1]Sheet1!N:N,1,0)</f>
        <v>#N/A</v>
      </c>
    </row>
    <row r="768" spans="1:26" hidden="1" x14ac:dyDescent="0.25">
      <c r="A768">
        <v>20230627</v>
      </c>
      <c r="B768">
        <v>32834859</v>
      </c>
      <c r="C768" t="s">
        <v>2737</v>
      </c>
      <c r="D768">
        <v>2054667</v>
      </c>
      <c r="E768" t="s">
        <v>2738</v>
      </c>
      <c r="F768" s="59">
        <v>14652.8</v>
      </c>
      <c r="G768">
        <v>12313.03</v>
      </c>
      <c r="H768" t="s">
        <v>2559</v>
      </c>
      <c r="I768" t="s">
        <v>2560</v>
      </c>
      <c r="J768" t="s">
        <v>2352</v>
      </c>
      <c r="K768" t="s">
        <v>711</v>
      </c>
      <c r="L768" t="s">
        <v>2351</v>
      </c>
      <c r="M768" t="s">
        <v>2623</v>
      </c>
      <c r="N768" t="s">
        <v>2624</v>
      </c>
      <c r="O768" t="s">
        <v>2542</v>
      </c>
      <c r="P768" t="s">
        <v>2543</v>
      </c>
      <c r="Q768" t="s">
        <v>2544</v>
      </c>
      <c r="R768" t="s">
        <v>2625</v>
      </c>
      <c r="S768" t="s">
        <v>2546</v>
      </c>
      <c r="T768">
        <v>180377.84400000001</v>
      </c>
      <c r="U768" t="s">
        <v>838</v>
      </c>
      <c r="V768" t="s">
        <v>2548</v>
      </c>
      <c r="W768" t="s">
        <v>838</v>
      </c>
      <c r="X768" t="s">
        <v>2548</v>
      </c>
      <c r="Y768" t="str">
        <f t="shared" si="11"/>
        <v>深圳市小赢普惠科技有限责任公司深圳市赢众通金融信息服务有限责任公司CPC</v>
      </c>
      <c r="Z768" t="e">
        <f>VLOOKUP(Y:Y,[1]Sheet1!N:N,1,0)</f>
        <v>#N/A</v>
      </c>
    </row>
    <row r="769" spans="1:26" hidden="1" x14ac:dyDescent="0.25">
      <c r="A769">
        <v>20230627</v>
      </c>
      <c r="B769">
        <v>47184422</v>
      </c>
      <c r="C769" t="s">
        <v>2748</v>
      </c>
      <c r="D769">
        <v>2171552</v>
      </c>
      <c r="E769" t="s">
        <v>2749</v>
      </c>
      <c r="F769" s="59">
        <v>0.62</v>
      </c>
      <c r="G769">
        <v>0.62</v>
      </c>
      <c r="H769" t="s">
        <v>2538</v>
      </c>
      <c r="I769" t="s">
        <v>2539</v>
      </c>
      <c r="J769" t="s">
        <v>2339</v>
      </c>
      <c r="K769" t="s">
        <v>2321</v>
      </c>
      <c r="L769" t="s">
        <v>2338</v>
      </c>
      <c r="M769" t="s">
        <v>2692</v>
      </c>
      <c r="N769" t="s">
        <v>2693</v>
      </c>
      <c r="O769" t="s">
        <v>2542</v>
      </c>
      <c r="P769" t="s">
        <v>2543</v>
      </c>
      <c r="Q769" t="s">
        <v>2544</v>
      </c>
      <c r="R769" t="s">
        <v>2694</v>
      </c>
      <c r="S769" t="s">
        <v>2546</v>
      </c>
      <c r="T769">
        <v>0</v>
      </c>
      <c r="U769" t="s">
        <v>2117</v>
      </c>
      <c r="V769" t="s">
        <v>2695</v>
      </c>
      <c r="W769" t="s">
        <v>2117</v>
      </c>
      <c r="X769" t="s">
        <v>2695</v>
      </c>
      <c r="Y769" t="str">
        <f t="shared" si="11"/>
        <v>北京三快在线科技有限公司及其关联公司北京三快科技有限公司信息流</v>
      </c>
      <c r="Z769" t="e">
        <f>VLOOKUP(Y:Y,[1]Sheet1!N:N,1,0)</f>
        <v>#N/A</v>
      </c>
    </row>
    <row r="770" spans="1:26" hidden="1" x14ac:dyDescent="0.25">
      <c r="A770">
        <v>20230627</v>
      </c>
      <c r="B770">
        <v>47184438</v>
      </c>
      <c r="C770" t="s">
        <v>2734</v>
      </c>
      <c r="D770">
        <v>2176807</v>
      </c>
      <c r="E770" t="s">
        <v>2691</v>
      </c>
      <c r="F770" s="59">
        <v>0.12</v>
      </c>
      <c r="G770">
        <v>0.09</v>
      </c>
      <c r="H770" t="s">
        <v>2538</v>
      </c>
      <c r="I770" t="s">
        <v>2539</v>
      </c>
      <c r="J770" t="s">
        <v>2339</v>
      </c>
      <c r="K770" t="s">
        <v>2321</v>
      </c>
      <c r="L770" t="s">
        <v>2338</v>
      </c>
      <c r="M770" t="s">
        <v>2692</v>
      </c>
      <c r="N770" t="s">
        <v>2693</v>
      </c>
      <c r="O770" t="s">
        <v>2542</v>
      </c>
      <c r="P770" t="s">
        <v>2543</v>
      </c>
      <c r="Q770" t="s">
        <v>2544</v>
      </c>
      <c r="R770" t="s">
        <v>2694</v>
      </c>
      <c r="S770" t="s">
        <v>2546</v>
      </c>
      <c r="T770">
        <v>0</v>
      </c>
      <c r="U770" t="s">
        <v>2117</v>
      </c>
      <c r="V770" t="s">
        <v>2695</v>
      </c>
      <c r="W770" t="s">
        <v>2117</v>
      </c>
      <c r="X770" t="s">
        <v>2695</v>
      </c>
      <c r="Y770" t="str">
        <f t="shared" si="11"/>
        <v>北京三快在线科技有限公司及其关联公司北京三快科技有限公司信息流</v>
      </c>
      <c r="Z770" t="e">
        <f>VLOOKUP(Y:Y,[1]Sheet1!N:N,1,0)</f>
        <v>#N/A</v>
      </c>
    </row>
    <row r="771" spans="1:26" hidden="1" x14ac:dyDescent="0.25">
      <c r="A771">
        <v>20230627</v>
      </c>
      <c r="B771">
        <v>47327914</v>
      </c>
      <c r="C771" t="s">
        <v>2720</v>
      </c>
      <c r="D771">
        <v>2185183</v>
      </c>
      <c r="E771" t="s">
        <v>2574</v>
      </c>
      <c r="F771" s="59">
        <v>338.69</v>
      </c>
      <c r="G771">
        <v>256.58</v>
      </c>
      <c r="H771" t="s">
        <v>2538</v>
      </c>
      <c r="I771" t="s">
        <v>2539</v>
      </c>
      <c r="J771" t="s">
        <v>2575</v>
      </c>
      <c r="K771" t="s">
        <v>2321</v>
      </c>
      <c r="L771" t="s">
        <v>2344</v>
      </c>
      <c r="M771" t="s">
        <v>2576</v>
      </c>
      <c r="O771" t="s">
        <v>2542</v>
      </c>
      <c r="P771" t="s">
        <v>2543</v>
      </c>
      <c r="Q771" t="s">
        <v>2544</v>
      </c>
      <c r="R771" t="s">
        <v>2577</v>
      </c>
      <c r="S771" t="s">
        <v>2546</v>
      </c>
      <c r="T771">
        <v>0</v>
      </c>
      <c r="U771" t="s">
        <v>838</v>
      </c>
      <c r="V771" t="s">
        <v>2578</v>
      </c>
      <c r="W771" t="s">
        <v>838</v>
      </c>
      <c r="X771" t="s">
        <v>2578</v>
      </c>
      <c r="Y771" t="str">
        <f t="shared" ref="Y771:Y834" si="12">L771&amp;J771&amp;K771</f>
        <v>北京微财科技有限公司-数媒重庆市黑卡小额贷款有限公司信息流</v>
      </c>
      <c r="Z771" t="e">
        <f>VLOOKUP(Y:Y,[1]Sheet1!N:N,1,0)</f>
        <v>#N/A</v>
      </c>
    </row>
    <row r="772" spans="1:26" hidden="1" x14ac:dyDescent="0.25">
      <c r="A772">
        <v>20230627</v>
      </c>
      <c r="B772">
        <v>48413857</v>
      </c>
      <c r="C772" t="s">
        <v>2728</v>
      </c>
      <c r="D772">
        <v>2118167</v>
      </c>
      <c r="E772" t="s">
        <v>2592</v>
      </c>
      <c r="F772" s="59">
        <v>391.75</v>
      </c>
      <c r="G772">
        <v>0</v>
      </c>
      <c r="H772" t="s">
        <v>2538</v>
      </c>
      <c r="I772" t="s">
        <v>2539</v>
      </c>
      <c r="J772" t="s">
        <v>554</v>
      </c>
      <c r="K772" t="s">
        <v>2321</v>
      </c>
      <c r="L772" t="s">
        <v>2370</v>
      </c>
      <c r="M772" t="s">
        <v>2593</v>
      </c>
      <c r="N772" t="s">
        <v>2594</v>
      </c>
      <c r="O772" t="s">
        <v>2542</v>
      </c>
      <c r="P772" t="s">
        <v>2543</v>
      </c>
      <c r="Q772" t="s">
        <v>2544</v>
      </c>
      <c r="R772" t="s">
        <v>2595</v>
      </c>
      <c r="S772" t="s">
        <v>2546</v>
      </c>
      <c r="T772">
        <v>0</v>
      </c>
      <c r="U772" t="s">
        <v>2555</v>
      </c>
      <c r="V772" t="s">
        <v>2596</v>
      </c>
      <c r="W772" t="s">
        <v>2555</v>
      </c>
      <c r="X772" t="s">
        <v>2596</v>
      </c>
      <c r="Y772" t="str">
        <f t="shared" si="12"/>
        <v>薯一薯二文化传媒（上海）有限公司行吟信息科技(上海)有限公司信息流</v>
      </c>
      <c r="Z772" t="e">
        <f>VLOOKUP(Y:Y,[1]Sheet1!N:N,1,0)</f>
        <v>#N/A</v>
      </c>
    </row>
    <row r="773" spans="1:26" hidden="1" x14ac:dyDescent="0.25">
      <c r="A773">
        <v>20230627</v>
      </c>
      <c r="B773">
        <v>42965681</v>
      </c>
      <c r="C773" t="s">
        <v>2725</v>
      </c>
      <c r="D773">
        <v>2165227</v>
      </c>
      <c r="E773" t="s">
        <v>2566</v>
      </c>
      <c r="F773" s="59">
        <v>1003.23</v>
      </c>
      <c r="G773">
        <v>743.13</v>
      </c>
      <c r="H773" t="s">
        <v>2538</v>
      </c>
      <c r="I773" t="s">
        <v>2539</v>
      </c>
      <c r="J773" t="s">
        <v>2320</v>
      </c>
      <c r="K773" t="s">
        <v>2321</v>
      </c>
      <c r="L773" t="s">
        <v>2318</v>
      </c>
      <c r="M773" t="s">
        <v>2540</v>
      </c>
      <c r="N773" t="s">
        <v>2541</v>
      </c>
      <c r="O773" t="s">
        <v>2542</v>
      </c>
      <c r="P773" t="s">
        <v>2543</v>
      </c>
      <c r="Q773" t="s">
        <v>2544</v>
      </c>
      <c r="R773" t="s">
        <v>2545</v>
      </c>
      <c r="S773" t="s">
        <v>2546</v>
      </c>
      <c r="T773">
        <v>0</v>
      </c>
      <c r="U773" t="s">
        <v>838</v>
      </c>
      <c r="V773" t="s">
        <v>2547</v>
      </c>
      <c r="W773" t="s">
        <v>838</v>
      </c>
      <c r="X773" t="s">
        <v>2548</v>
      </c>
      <c r="Y773" t="str">
        <f t="shared" si="12"/>
        <v>上海耳序信息技术有限公司-四部上海拍拍贷金融信息服务有限公司信息流</v>
      </c>
      <c r="Z773" t="e">
        <f>VLOOKUP(Y:Y,[1]Sheet1!N:N,1,0)</f>
        <v>#N/A</v>
      </c>
    </row>
    <row r="774" spans="1:26" x14ac:dyDescent="0.25">
      <c r="A774">
        <v>20230627</v>
      </c>
      <c r="B774">
        <v>39873589</v>
      </c>
      <c r="C774" t="s">
        <v>2811</v>
      </c>
      <c r="D774">
        <v>2054669</v>
      </c>
      <c r="E774" t="s">
        <v>2622</v>
      </c>
      <c r="F774" s="59">
        <v>174.89</v>
      </c>
      <c r="G774">
        <v>129.55000000000001</v>
      </c>
      <c r="H774" t="s">
        <v>2538</v>
      </c>
      <c r="I774" t="s">
        <v>2551</v>
      </c>
      <c r="J774" t="s">
        <v>2352</v>
      </c>
      <c r="K774" t="s">
        <v>2321</v>
      </c>
      <c r="L774" t="s">
        <v>2351</v>
      </c>
      <c r="M774" t="s">
        <v>2623</v>
      </c>
      <c r="N774" t="s">
        <v>2624</v>
      </c>
      <c r="O774" t="s">
        <v>2542</v>
      </c>
      <c r="P774" t="s">
        <v>2543</v>
      </c>
      <c r="Q774" t="s">
        <v>2544</v>
      </c>
      <c r="R774" t="s">
        <v>2625</v>
      </c>
      <c r="S774" t="s">
        <v>2546</v>
      </c>
      <c r="T774">
        <v>0</v>
      </c>
      <c r="U774" t="s">
        <v>838</v>
      </c>
      <c r="V774" t="s">
        <v>2548</v>
      </c>
      <c r="W774" t="s">
        <v>838</v>
      </c>
      <c r="X774" t="s">
        <v>2548</v>
      </c>
      <c r="Y774" t="str">
        <f t="shared" si="12"/>
        <v>深圳市小赢普惠科技有限责任公司深圳市赢众通金融信息服务有限责任公司信息流</v>
      </c>
      <c r="Z774" t="e">
        <f>VLOOKUP(Y:Y,[1]Sheet1!N:N,1,0)</f>
        <v>#N/A</v>
      </c>
    </row>
    <row r="775" spans="1:26" hidden="1" x14ac:dyDescent="0.25">
      <c r="A775">
        <v>20230627</v>
      </c>
      <c r="B775">
        <v>40732460</v>
      </c>
      <c r="C775" t="s">
        <v>2702</v>
      </c>
      <c r="D775">
        <v>2158492</v>
      </c>
      <c r="E775" t="s">
        <v>2580</v>
      </c>
      <c r="F775" s="59">
        <v>7473.39</v>
      </c>
      <c r="G775">
        <v>6279.88</v>
      </c>
      <c r="H775" t="s">
        <v>2559</v>
      </c>
      <c r="I775" t="s">
        <v>2560</v>
      </c>
      <c r="J775" t="s">
        <v>2330</v>
      </c>
      <c r="K775" t="s">
        <v>711</v>
      </c>
      <c r="L775" t="s">
        <v>2329</v>
      </c>
      <c r="M775" t="s">
        <v>2581</v>
      </c>
      <c r="N775" t="s">
        <v>2582</v>
      </c>
      <c r="O775" t="s">
        <v>2542</v>
      </c>
      <c r="P775" t="s">
        <v>2543</v>
      </c>
      <c r="Q775" t="s">
        <v>2544</v>
      </c>
      <c r="R775" t="s">
        <v>2583</v>
      </c>
      <c r="S775" t="s">
        <v>2546</v>
      </c>
      <c r="T775">
        <v>17327.52</v>
      </c>
      <c r="U775" t="s">
        <v>2584</v>
      </c>
      <c r="V775" t="s">
        <v>2585</v>
      </c>
      <c r="W775" t="s">
        <v>2584</v>
      </c>
      <c r="X775" t="s">
        <v>2585</v>
      </c>
      <c r="Y775" t="str">
        <f t="shared" si="12"/>
        <v>成都哈拜网络科技有限公司-数字媒体事业部上海哈啰普惠科技有限公司CPC</v>
      </c>
      <c r="Z775" t="e">
        <f>VLOOKUP(Y:Y,[1]Sheet1!N:N,1,0)</f>
        <v>#N/A</v>
      </c>
    </row>
    <row r="776" spans="1:26" hidden="1" x14ac:dyDescent="0.25">
      <c r="A776">
        <v>20230627</v>
      </c>
      <c r="B776">
        <v>42965750</v>
      </c>
      <c r="C776" t="s">
        <v>2565</v>
      </c>
      <c r="D776">
        <v>2165227</v>
      </c>
      <c r="E776" t="s">
        <v>2566</v>
      </c>
      <c r="F776" s="59">
        <v>129.88999999999999</v>
      </c>
      <c r="G776">
        <v>96.22</v>
      </c>
      <c r="H776" t="s">
        <v>2538</v>
      </c>
      <c r="I776" t="s">
        <v>2551</v>
      </c>
      <c r="J776" t="s">
        <v>2320</v>
      </c>
      <c r="K776" t="s">
        <v>2321</v>
      </c>
      <c r="L776" t="s">
        <v>2318</v>
      </c>
      <c r="M776" t="s">
        <v>2540</v>
      </c>
      <c r="N776" t="s">
        <v>2541</v>
      </c>
      <c r="O776" t="s">
        <v>2542</v>
      </c>
      <c r="P776" t="s">
        <v>2543</v>
      </c>
      <c r="Q776" t="s">
        <v>2544</v>
      </c>
      <c r="R776" t="s">
        <v>2545</v>
      </c>
      <c r="S776" t="s">
        <v>2546</v>
      </c>
      <c r="T776">
        <v>0</v>
      </c>
      <c r="U776" t="s">
        <v>838</v>
      </c>
      <c r="V776" t="s">
        <v>2547</v>
      </c>
      <c r="W776" t="s">
        <v>838</v>
      </c>
      <c r="X776" t="s">
        <v>2548</v>
      </c>
      <c r="Y776" t="str">
        <f t="shared" si="12"/>
        <v>上海耳序信息技术有限公司-四部上海拍拍贷金融信息服务有限公司信息流</v>
      </c>
      <c r="Z776" t="e">
        <f>VLOOKUP(Y:Y,[1]Sheet1!N:N,1,0)</f>
        <v>#N/A</v>
      </c>
    </row>
    <row r="777" spans="1:26" hidden="1" x14ac:dyDescent="0.25">
      <c r="A777">
        <v>20230627</v>
      </c>
      <c r="B777">
        <v>47327773</v>
      </c>
      <c r="C777" t="s">
        <v>2714</v>
      </c>
      <c r="D777">
        <v>2185183</v>
      </c>
      <c r="E777" t="s">
        <v>2574</v>
      </c>
      <c r="F777" s="59">
        <v>610.69000000000005</v>
      </c>
      <c r="G777">
        <v>462.64</v>
      </c>
      <c r="H777" t="s">
        <v>2538</v>
      </c>
      <c r="I777" t="s">
        <v>2551</v>
      </c>
      <c r="J777" t="s">
        <v>2575</v>
      </c>
      <c r="K777" t="s">
        <v>2321</v>
      </c>
      <c r="L777" t="s">
        <v>2344</v>
      </c>
      <c r="M777" t="s">
        <v>2576</v>
      </c>
      <c r="O777" t="s">
        <v>2542</v>
      </c>
      <c r="P777" t="s">
        <v>2543</v>
      </c>
      <c r="Q777" t="s">
        <v>2544</v>
      </c>
      <c r="R777" t="s">
        <v>2577</v>
      </c>
      <c r="S777" t="s">
        <v>2546</v>
      </c>
      <c r="T777">
        <v>0</v>
      </c>
      <c r="U777" t="s">
        <v>838</v>
      </c>
      <c r="V777" t="s">
        <v>2578</v>
      </c>
      <c r="W777" t="s">
        <v>838</v>
      </c>
      <c r="X777" t="s">
        <v>2578</v>
      </c>
      <c r="Y777" t="str">
        <f t="shared" si="12"/>
        <v>北京微财科技有限公司-数媒重庆市黑卡小额贷款有限公司信息流</v>
      </c>
      <c r="Z777" t="e">
        <f>VLOOKUP(Y:Y,[1]Sheet1!N:N,1,0)</f>
        <v>#N/A</v>
      </c>
    </row>
    <row r="778" spans="1:26" hidden="1" x14ac:dyDescent="0.25">
      <c r="A778">
        <v>20230627</v>
      </c>
      <c r="B778">
        <v>47328039</v>
      </c>
      <c r="C778" t="s">
        <v>2573</v>
      </c>
      <c r="D778">
        <v>2185183</v>
      </c>
      <c r="E778" t="s">
        <v>2574</v>
      </c>
      <c r="F778" s="59">
        <v>709.22</v>
      </c>
      <c r="G778">
        <v>537.29</v>
      </c>
      <c r="H778" t="s">
        <v>2538</v>
      </c>
      <c r="I778" t="s">
        <v>2539</v>
      </c>
      <c r="J778" t="s">
        <v>2575</v>
      </c>
      <c r="K778" t="s">
        <v>2321</v>
      </c>
      <c r="L778" t="s">
        <v>2344</v>
      </c>
      <c r="M778" t="s">
        <v>2576</v>
      </c>
      <c r="O778" t="s">
        <v>2542</v>
      </c>
      <c r="P778" t="s">
        <v>2543</v>
      </c>
      <c r="Q778" t="s">
        <v>2544</v>
      </c>
      <c r="R778" t="s">
        <v>2577</v>
      </c>
      <c r="S778" t="s">
        <v>2546</v>
      </c>
      <c r="T778">
        <v>0</v>
      </c>
      <c r="U778" t="s">
        <v>838</v>
      </c>
      <c r="V778" t="s">
        <v>2578</v>
      </c>
      <c r="W778" t="s">
        <v>838</v>
      </c>
      <c r="X778" t="s">
        <v>2578</v>
      </c>
      <c r="Y778" t="str">
        <f t="shared" si="12"/>
        <v>北京微财科技有限公司-数媒重庆市黑卡小额贷款有限公司信息流</v>
      </c>
      <c r="Z778" t="e">
        <f>VLOOKUP(Y:Y,[1]Sheet1!N:N,1,0)</f>
        <v>#N/A</v>
      </c>
    </row>
    <row r="779" spans="1:26" hidden="1" x14ac:dyDescent="0.25">
      <c r="A779">
        <v>20230627</v>
      </c>
      <c r="B779">
        <v>47953331</v>
      </c>
      <c r="C779" t="s">
        <v>2663</v>
      </c>
      <c r="D779">
        <v>2167551</v>
      </c>
      <c r="E779" t="s">
        <v>2550</v>
      </c>
      <c r="F779" s="59">
        <v>0.2</v>
      </c>
      <c r="G779">
        <v>0.2</v>
      </c>
      <c r="H779" t="s">
        <v>2538</v>
      </c>
      <c r="I779" t="s">
        <v>2539</v>
      </c>
      <c r="J779" t="s">
        <v>2332</v>
      </c>
      <c r="K779" t="s">
        <v>2321</v>
      </c>
      <c r="L779" t="s">
        <v>2333</v>
      </c>
      <c r="M779" t="s">
        <v>2552</v>
      </c>
      <c r="N779" t="s">
        <v>2553</v>
      </c>
      <c r="O779" t="s">
        <v>2542</v>
      </c>
      <c r="P779" t="s">
        <v>2543</v>
      </c>
      <c r="Q779" t="s">
        <v>2544</v>
      </c>
      <c r="R779" t="s">
        <v>2554</v>
      </c>
      <c r="S779" t="s">
        <v>2546</v>
      </c>
      <c r="T779">
        <v>0</v>
      </c>
      <c r="U779" t="s">
        <v>2555</v>
      </c>
      <c r="V779" t="s">
        <v>2556</v>
      </c>
      <c r="W779" t="s">
        <v>2555</v>
      </c>
      <c r="X779" t="s">
        <v>2556</v>
      </c>
      <c r="Y779" t="str">
        <f t="shared" si="12"/>
        <v>北京爱奇艺科技有限公司-百度北京爱奇艺科技有限公司信息流</v>
      </c>
      <c r="Z779" t="e">
        <f>VLOOKUP(Y:Y,[1]Sheet1!N:N,1,0)</f>
        <v>#N/A</v>
      </c>
    </row>
    <row r="780" spans="1:26" hidden="1" x14ac:dyDescent="0.25">
      <c r="A780">
        <v>20230627</v>
      </c>
      <c r="B780">
        <v>47953361</v>
      </c>
      <c r="C780" t="s">
        <v>2549</v>
      </c>
      <c r="D780">
        <v>2167551</v>
      </c>
      <c r="E780" t="s">
        <v>2550</v>
      </c>
      <c r="F780" s="59">
        <v>0.13</v>
      </c>
      <c r="G780">
        <v>0.13</v>
      </c>
      <c r="H780" t="s">
        <v>2538</v>
      </c>
      <c r="I780" t="s">
        <v>2539</v>
      </c>
      <c r="J780" t="s">
        <v>2332</v>
      </c>
      <c r="K780" t="s">
        <v>2321</v>
      </c>
      <c r="L780" t="s">
        <v>2333</v>
      </c>
      <c r="M780" t="s">
        <v>2552</v>
      </c>
      <c r="N780" t="s">
        <v>2553</v>
      </c>
      <c r="O780" t="s">
        <v>2542</v>
      </c>
      <c r="P780" t="s">
        <v>2543</v>
      </c>
      <c r="Q780" t="s">
        <v>2544</v>
      </c>
      <c r="R780" t="s">
        <v>2554</v>
      </c>
      <c r="S780" t="s">
        <v>2546</v>
      </c>
      <c r="T780">
        <v>0</v>
      </c>
      <c r="U780" t="s">
        <v>2555</v>
      </c>
      <c r="V780" t="s">
        <v>2556</v>
      </c>
      <c r="W780" t="s">
        <v>2555</v>
      </c>
      <c r="X780" t="s">
        <v>2556</v>
      </c>
      <c r="Y780" t="str">
        <f t="shared" si="12"/>
        <v>北京爱奇艺科技有限公司-百度北京爱奇艺科技有限公司信息流</v>
      </c>
      <c r="Z780" t="e">
        <f>VLOOKUP(Y:Y,[1]Sheet1!N:N,1,0)</f>
        <v>#N/A</v>
      </c>
    </row>
    <row r="781" spans="1:26" hidden="1" x14ac:dyDescent="0.25">
      <c r="A781">
        <v>20230627</v>
      </c>
      <c r="B781">
        <v>29768622</v>
      </c>
      <c r="C781" t="s">
        <v>2603</v>
      </c>
      <c r="D781">
        <v>2130054</v>
      </c>
      <c r="E781" t="s">
        <v>2558</v>
      </c>
      <c r="F781" s="59">
        <v>2252.89</v>
      </c>
      <c r="G781">
        <v>1824.13</v>
      </c>
      <c r="H781" t="s">
        <v>2559</v>
      </c>
      <c r="I781" t="s">
        <v>2560</v>
      </c>
      <c r="J781" t="s">
        <v>2350</v>
      </c>
      <c r="K781" t="s">
        <v>711</v>
      </c>
      <c r="L781" t="s">
        <v>2350</v>
      </c>
      <c r="M781" t="s">
        <v>2561</v>
      </c>
      <c r="N781" t="s">
        <v>2562</v>
      </c>
      <c r="O781" t="s">
        <v>2542</v>
      </c>
      <c r="P781" t="s">
        <v>2543</v>
      </c>
      <c r="Q781" t="s">
        <v>2544</v>
      </c>
      <c r="R781" t="s">
        <v>2563</v>
      </c>
      <c r="S781" t="s">
        <v>2546</v>
      </c>
      <c r="T781">
        <v>13483.416999999999</v>
      </c>
      <c r="U781" t="s">
        <v>1891</v>
      </c>
      <c r="V781" t="s">
        <v>2564</v>
      </c>
      <c r="W781" t="s">
        <v>1891</v>
      </c>
      <c r="X781" t="s">
        <v>2564</v>
      </c>
      <c r="Y781" t="str">
        <f t="shared" si="12"/>
        <v>深圳尚米网络技术有限公司深圳尚米网络技术有限公司CPC</v>
      </c>
      <c r="Z781" t="e">
        <f>VLOOKUP(Y:Y,[1]Sheet1!N:N,1,0)</f>
        <v>#N/A</v>
      </c>
    </row>
    <row r="782" spans="1:26" x14ac:dyDescent="0.25">
      <c r="A782">
        <v>20230627</v>
      </c>
      <c r="B782">
        <v>43094782</v>
      </c>
      <c r="C782" t="s">
        <v>2630</v>
      </c>
      <c r="D782">
        <v>2054669</v>
      </c>
      <c r="E782" t="s">
        <v>2622</v>
      </c>
      <c r="F782" s="59">
        <v>9.19</v>
      </c>
      <c r="G782">
        <v>6.81</v>
      </c>
      <c r="H782" t="s">
        <v>2538</v>
      </c>
      <c r="I782" t="s">
        <v>2551</v>
      </c>
      <c r="J782" t="s">
        <v>2352</v>
      </c>
      <c r="K782" t="s">
        <v>2321</v>
      </c>
      <c r="L782" t="s">
        <v>2351</v>
      </c>
      <c r="M782" t="s">
        <v>2623</v>
      </c>
      <c r="N782" t="s">
        <v>2624</v>
      </c>
      <c r="O782" t="s">
        <v>2542</v>
      </c>
      <c r="P782" t="s">
        <v>2543</v>
      </c>
      <c r="Q782" t="s">
        <v>2544</v>
      </c>
      <c r="R782" t="s">
        <v>2625</v>
      </c>
      <c r="S782" t="s">
        <v>2546</v>
      </c>
      <c r="T782">
        <v>0</v>
      </c>
      <c r="U782" t="s">
        <v>838</v>
      </c>
      <c r="V782" t="s">
        <v>2548</v>
      </c>
      <c r="W782" t="s">
        <v>838</v>
      </c>
      <c r="X782" t="s">
        <v>2548</v>
      </c>
      <c r="Y782" t="str">
        <f t="shared" si="12"/>
        <v>深圳市小赢普惠科技有限责任公司深圳市赢众通金融信息服务有限责任公司信息流</v>
      </c>
      <c r="Z782" t="e">
        <f>VLOOKUP(Y:Y,[1]Sheet1!N:N,1,0)</f>
        <v>#N/A</v>
      </c>
    </row>
    <row r="783" spans="1:26" hidden="1" x14ac:dyDescent="0.25">
      <c r="A783">
        <v>20230627</v>
      </c>
      <c r="B783">
        <v>48413812</v>
      </c>
      <c r="C783" t="s">
        <v>2723</v>
      </c>
      <c r="D783">
        <v>2118167</v>
      </c>
      <c r="E783" t="s">
        <v>2592</v>
      </c>
      <c r="F783" s="59">
        <v>432.14</v>
      </c>
      <c r="G783">
        <v>0</v>
      </c>
      <c r="H783" t="s">
        <v>2538</v>
      </c>
      <c r="I783" t="s">
        <v>2539</v>
      </c>
      <c r="J783" t="s">
        <v>554</v>
      </c>
      <c r="K783" t="s">
        <v>2321</v>
      </c>
      <c r="L783" t="s">
        <v>2370</v>
      </c>
      <c r="M783" t="s">
        <v>2593</v>
      </c>
      <c r="N783" t="s">
        <v>2594</v>
      </c>
      <c r="O783" t="s">
        <v>2542</v>
      </c>
      <c r="P783" t="s">
        <v>2543</v>
      </c>
      <c r="Q783" t="s">
        <v>2544</v>
      </c>
      <c r="R783" t="s">
        <v>2595</v>
      </c>
      <c r="S783" t="s">
        <v>2546</v>
      </c>
      <c r="T783">
        <v>0</v>
      </c>
      <c r="U783" t="s">
        <v>2555</v>
      </c>
      <c r="V783" t="s">
        <v>2596</v>
      </c>
      <c r="W783" t="s">
        <v>2555</v>
      </c>
      <c r="X783" t="s">
        <v>2596</v>
      </c>
      <c r="Y783" t="str">
        <f t="shared" si="12"/>
        <v>薯一薯二文化传媒（上海）有限公司行吟信息科技(上海)有限公司信息流</v>
      </c>
      <c r="Z783" t="e">
        <f>VLOOKUP(Y:Y,[1]Sheet1!N:N,1,0)</f>
        <v>#N/A</v>
      </c>
    </row>
    <row r="784" spans="1:26" hidden="1" x14ac:dyDescent="0.25">
      <c r="A784">
        <v>20230627</v>
      </c>
      <c r="B784">
        <v>38794049</v>
      </c>
      <c r="C784" t="s">
        <v>2627</v>
      </c>
      <c r="D784">
        <v>2172261</v>
      </c>
      <c r="E784" t="s">
        <v>2628</v>
      </c>
      <c r="F784" s="59">
        <v>92.25</v>
      </c>
      <c r="G784">
        <v>70.42</v>
      </c>
      <c r="H784" t="s">
        <v>2538</v>
      </c>
      <c r="I784" t="s">
        <v>2539</v>
      </c>
      <c r="J784" t="s">
        <v>292</v>
      </c>
      <c r="K784" t="s">
        <v>2321</v>
      </c>
      <c r="L784" t="s">
        <v>574</v>
      </c>
      <c r="M784" t="s">
        <v>2611</v>
      </c>
      <c r="N784" t="s">
        <v>2612</v>
      </c>
      <c r="O784" t="s">
        <v>2542</v>
      </c>
      <c r="P784" t="s">
        <v>2543</v>
      </c>
      <c r="Q784" t="s">
        <v>2544</v>
      </c>
      <c r="R784" t="s">
        <v>2613</v>
      </c>
      <c r="S784" t="s">
        <v>2546</v>
      </c>
      <c r="T784">
        <v>0</v>
      </c>
      <c r="U784" t="s">
        <v>2614</v>
      </c>
      <c r="V784" t="s">
        <v>2615</v>
      </c>
      <c r="W784" t="s">
        <v>2614</v>
      </c>
      <c r="X784" t="s">
        <v>2615</v>
      </c>
      <c r="Y784" t="str">
        <f t="shared" si="12"/>
        <v>广州荔湾品唯信息服务有限公司广州唯品会电子商务有限公司信息流</v>
      </c>
      <c r="Z784" t="e">
        <f>VLOOKUP(Y:Y,[1]Sheet1!N:N,1,0)</f>
        <v>#N/A</v>
      </c>
    </row>
    <row r="785" spans="1:26" hidden="1" x14ac:dyDescent="0.25">
      <c r="A785">
        <v>20230627</v>
      </c>
      <c r="B785">
        <v>41512404</v>
      </c>
      <c r="C785" t="s">
        <v>2769</v>
      </c>
      <c r="D785">
        <v>2117409</v>
      </c>
      <c r="E785" t="s">
        <v>2744</v>
      </c>
      <c r="F785" s="59">
        <v>4335.34</v>
      </c>
      <c r="G785">
        <v>0</v>
      </c>
      <c r="H785" t="s">
        <v>2559</v>
      </c>
      <c r="I785" t="s">
        <v>2560</v>
      </c>
      <c r="J785" t="s">
        <v>2353</v>
      </c>
      <c r="K785" t="s">
        <v>711</v>
      </c>
      <c r="L785" t="s">
        <v>326</v>
      </c>
      <c r="M785" t="s">
        <v>2588</v>
      </c>
      <c r="N785" t="s">
        <v>2589</v>
      </c>
      <c r="O785" t="s">
        <v>2542</v>
      </c>
      <c r="P785" t="s">
        <v>2543</v>
      </c>
      <c r="Q785" t="s">
        <v>2544</v>
      </c>
      <c r="R785" t="s">
        <v>2570</v>
      </c>
      <c r="S785" t="s">
        <v>2546</v>
      </c>
      <c r="T785">
        <v>0</v>
      </c>
      <c r="U785" t="s">
        <v>2571</v>
      </c>
      <c r="V785" t="s">
        <v>2572</v>
      </c>
      <c r="W785" t="s">
        <v>1891</v>
      </c>
      <c r="X785" t="s">
        <v>2564</v>
      </c>
      <c r="Y785" t="str">
        <f t="shared" si="12"/>
        <v>网易有道信息技术（北京）有限公司网易(杭州)网络有限公司CPC</v>
      </c>
      <c r="Z785" t="e">
        <f>VLOOKUP(Y:Y,[1]Sheet1!N:N,1,0)</f>
        <v>#N/A</v>
      </c>
    </row>
    <row r="786" spans="1:26" hidden="1" x14ac:dyDescent="0.25">
      <c r="A786">
        <v>20230627</v>
      </c>
      <c r="B786">
        <v>47953344</v>
      </c>
      <c r="C786" t="s">
        <v>2732</v>
      </c>
      <c r="D786">
        <v>2189969</v>
      </c>
      <c r="E786" t="s">
        <v>2608</v>
      </c>
      <c r="F786" s="59">
        <v>528.47</v>
      </c>
      <c r="G786">
        <v>377.48</v>
      </c>
      <c r="H786" t="s">
        <v>2538</v>
      </c>
      <c r="I786" t="s">
        <v>2551</v>
      </c>
      <c r="J786" t="s">
        <v>2332</v>
      </c>
      <c r="K786" t="s">
        <v>2321</v>
      </c>
      <c r="L786" t="s">
        <v>2333</v>
      </c>
      <c r="M786" t="s">
        <v>2552</v>
      </c>
      <c r="N786" t="s">
        <v>2553</v>
      </c>
      <c r="O786" t="s">
        <v>2542</v>
      </c>
      <c r="P786" t="s">
        <v>2543</v>
      </c>
      <c r="Q786" t="s">
        <v>2544</v>
      </c>
      <c r="R786" t="s">
        <v>2554</v>
      </c>
      <c r="S786" t="s">
        <v>2546</v>
      </c>
      <c r="T786">
        <v>0</v>
      </c>
      <c r="U786" t="s">
        <v>2555</v>
      </c>
      <c r="V786" t="s">
        <v>2556</v>
      </c>
      <c r="W786" t="s">
        <v>2555</v>
      </c>
      <c r="X786" t="s">
        <v>2556</v>
      </c>
      <c r="Y786" t="str">
        <f t="shared" si="12"/>
        <v>北京爱奇艺科技有限公司-百度北京爱奇艺科技有限公司信息流</v>
      </c>
      <c r="Z786" t="e">
        <f>VLOOKUP(Y:Y,[1]Sheet1!N:N,1,0)</f>
        <v>#N/A</v>
      </c>
    </row>
    <row r="787" spans="1:26" hidden="1" x14ac:dyDescent="0.25">
      <c r="A787">
        <v>20230627</v>
      </c>
      <c r="B787">
        <v>47953348</v>
      </c>
      <c r="C787" t="s">
        <v>2607</v>
      </c>
      <c r="D787">
        <v>2167551</v>
      </c>
      <c r="E787" t="s">
        <v>2550</v>
      </c>
      <c r="F787" s="59">
        <v>86.2</v>
      </c>
      <c r="G787">
        <v>86.2</v>
      </c>
      <c r="H787" t="s">
        <v>2538</v>
      </c>
      <c r="I787" t="s">
        <v>2539</v>
      </c>
      <c r="J787" t="s">
        <v>2332</v>
      </c>
      <c r="K787" t="s">
        <v>2321</v>
      </c>
      <c r="L787" t="s">
        <v>2333</v>
      </c>
      <c r="M787" t="s">
        <v>2552</v>
      </c>
      <c r="N787" t="s">
        <v>2553</v>
      </c>
      <c r="O787" t="s">
        <v>2542</v>
      </c>
      <c r="P787" t="s">
        <v>2543</v>
      </c>
      <c r="Q787" t="s">
        <v>2544</v>
      </c>
      <c r="R787" t="s">
        <v>2554</v>
      </c>
      <c r="S787" t="s">
        <v>2546</v>
      </c>
      <c r="T787">
        <v>0</v>
      </c>
      <c r="U787" t="s">
        <v>2555</v>
      </c>
      <c r="V787" t="s">
        <v>2556</v>
      </c>
      <c r="W787" t="s">
        <v>2555</v>
      </c>
      <c r="X787" t="s">
        <v>2556</v>
      </c>
      <c r="Y787" t="str">
        <f t="shared" si="12"/>
        <v>北京爱奇艺科技有限公司-百度北京爱奇艺科技有限公司信息流</v>
      </c>
      <c r="Z787" t="e">
        <f>VLOOKUP(Y:Y,[1]Sheet1!N:N,1,0)</f>
        <v>#N/A</v>
      </c>
    </row>
    <row r="788" spans="1:26" hidden="1" x14ac:dyDescent="0.25">
      <c r="A788">
        <v>20230627</v>
      </c>
      <c r="B788">
        <v>40182529</v>
      </c>
      <c r="C788" t="s">
        <v>2795</v>
      </c>
      <c r="D788">
        <v>2130054</v>
      </c>
      <c r="E788" t="s">
        <v>2558</v>
      </c>
      <c r="F788" s="59">
        <v>1249.1099999999999</v>
      </c>
      <c r="G788">
        <v>1011.39</v>
      </c>
      <c r="H788" t="s">
        <v>2559</v>
      </c>
      <c r="I788" t="s">
        <v>2560</v>
      </c>
      <c r="J788" t="s">
        <v>2350</v>
      </c>
      <c r="K788" t="s">
        <v>711</v>
      </c>
      <c r="L788" t="s">
        <v>2350</v>
      </c>
      <c r="M788" t="s">
        <v>2561</v>
      </c>
      <c r="N788" t="s">
        <v>2562</v>
      </c>
      <c r="O788" t="s">
        <v>2542</v>
      </c>
      <c r="P788" t="s">
        <v>2543</v>
      </c>
      <c r="Q788" t="s">
        <v>2544</v>
      </c>
      <c r="R788" t="s">
        <v>2563</v>
      </c>
      <c r="S788" t="s">
        <v>2546</v>
      </c>
      <c r="T788">
        <v>6601.0290000000005</v>
      </c>
      <c r="U788" t="s">
        <v>1891</v>
      </c>
      <c r="V788" t="s">
        <v>2564</v>
      </c>
      <c r="W788" t="s">
        <v>1891</v>
      </c>
      <c r="X788" t="s">
        <v>2564</v>
      </c>
      <c r="Y788" t="str">
        <f t="shared" si="12"/>
        <v>深圳尚米网络技术有限公司深圳尚米网络技术有限公司CPC</v>
      </c>
      <c r="Z788" t="e">
        <f>VLOOKUP(Y:Y,[1]Sheet1!N:N,1,0)</f>
        <v>#N/A</v>
      </c>
    </row>
    <row r="789" spans="1:26" hidden="1" x14ac:dyDescent="0.25">
      <c r="A789">
        <v>20230627</v>
      </c>
      <c r="B789">
        <v>29851020</v>
      </c>
      <c r="C789" t="s">
        <v>2790</v>
      </c>
      <c r="D789">
        <v>2130054</v>
      </c>
      <c r="E789" t="s">
        <v>2558</v>
      </c>
      <c r="F789" s="59">
        <v>3625.09</v>
      </c>
      <c r="G789">
        <v>2935.15</v>
      </c>
      <c r="H789" t="s">
        <v>2559</v>
      </c>
      <c r="I789" t="s">
        <v>2560</v>
      </c>
      <c r="J789" t="s">
        <v>2350</v>
      </c>
      <c r="K789" t="s">
        <v>711</v>
      </c>
      <c r="L789" t="s">
        <v>2350</v>
      </c>
      <c r="M789" t="s">
        <v>2561</v>
      </c>
      <c r="N789" t="s">
        <v>2562</v>
      </c>
      <c r="O789" t="s">
        <v>2542</v>
      </c>
      <c r="P789" t="s">
        <v>2543</v>
      </c>
      <c r="Q789" t="s">
        <v>2544</v>
      </c>
      <c r="R789" t="s">
        <v>2563</v>
      </c>
      <c r="S789" t="s">
        <v>2546</v>
      </c>
      <c r="T789">
        <v>22140.768</v>
      </c>
      <c r="U789" t="s">
        <v>1891</v>
      </c>
      <c r="V789" t="s">
        <v>2564</v>
      </c>
      <c r="W789" t="s">
        <v>1891</v>
      </c>
      <c r="X789" t="s">
        <v>2564</v>
      </c>
      <c r="Y789" t="str">
        <f t="shared" si="12"/>
        <v>深圳尚米网络技术有限公司深圳尚米网络技术有限公司CPC</v>
      </c>
      <c r="Z789" t="e">
        <f>VLOOKUP(Y:Y,[1]Sheet1!N:N,1,0)</f>
        <v>#N/A</v>
      </c>
    </row>
    <row r="790" spans="1:26" hidden="1" x14ac:dyDescent="0.25">
      <c r="A790">
        <v>20230627</v>
      </c>
      <c r="B790">
        <v>40548239</v>
      </c>
      <c r="C790" t="s">
        <v>2777</v>
      </c>
      <c r="D790">
        <v>2130054</v>
      </c>
      <c r="E790" t="s">
        <v>2558</v>
      </c>
      <c r="F790" s="59">
        <v>1878.67</v>
      </c>
      <c r="G790">
        <v>1521.13</v>
      </c>
      <c r="H790" t="s">
        <v>2559</v>
      </c>
      <c r="I790" t="s">
        <v>2560</v>
      </c>
      <c r="J790" t="s">
        <v>2350</v>
      </c>
      <c r="K790" t="s">
        <v>711</v>
      </c>
      <c r="L790" t="s">
        <v>2350</v>
      </c>
      <c r="M790" t="s">
        <v>2561</v>
      </c>
      <c r="N790" t="s">
        <v>2562</v>
      </c>
      <c r="O790" t="s">
        <v>2542</v>
      </c>
      <c r="P790" t="s">
        <v>2543</v>
      </c>
      <c r="Q790" t="s">
        <v>2544</v>
      </c>
      <c r="R790" t="s">
        <v>2563</v>
      </c>
      <c r="S790" t="s">
        <v>2546</v>
      </c>
      <c r="T790">
        <v>10867.957</v>
      </c>
      <c r="U790" t="s">
        <v>1891</v>
      </c>
      <c r="V790" t="s">
        <v>2564</v>
      </c>
      <c r="W790" t="s">
        <v>1891</v>
      </c>
      <c r="X790" t="s">
        <v>2564</v>
      </c>
      <c r="Y790" t="str">
        <f t="shared" si="12"/>
        <v>深圳尚米网络技术有限公司深圳尚米网络技术有限公司CPC</v>
      </c>
      <c r="Z790" t="e">
        <f>VLOOKUP(Y:Y,[1]Sheet1!N:N,1,0)</f>
        <v>#N/A</v>
      </c>
    </row>
    <row r="791" spans="1:26" hidden="1" x14ac:dyDescent="0.25">
      <c r="A791">
        <v>20230627</v>
      </c>
      <c r="B791">
        <v>42327274</v>
      </c>
      <c r="C791" t="s">
        <v>2791</v>
      </c>
      <c r="D791">
        <v>2172261</v>
      </c>
      <c r="E791" t="s">
        <v>2628</v>
      </c>
      <c r="F791" s="59">
        <v>9.1999999999999993</v>
      </c>
      <c r="G791">
        <v>7.02</v>
      </c>
      <c r="H791" t="s">
        <v>2538</v>
      </c>
      <c r="I791" t="s">
        <v>2539</v>
      </c>
      <c r="J791" t="s">
        <v>292</v>
      </c>
      <c r="K791" t="s">
        <v>2321</v>
      </c>
      <c r="L791" t="s">
        <v>574</v>
      </c>
      <c r="M791" t="s">
        <v>2611</v>
      </c>
      <c r="N791" t="s">
        <v>2612</v>
      </c>
      <c r="O791" t="s">
        <v>2542</v>
      </c>
      <c r="P791" t="s">
        <v>2543</v>
      </c>
      <c r="Q791" t="s">
        <v>2544</v>
      </c>
      <c r="R791" t="s">
        <v>2613</v>
      </c>
      <c r="S791" t="s">
        <v>2546</v>
      </c>
      <c r="T791">
        <v>0</v>
      </c>
      <c r="U791" t="s">
        <v>2614</v>
      </c>
      <c r="V791" t="s">
        <v>2615</v>
      </c>
      <c r="W791" t="s">
        <v>2614</v>
      </c>
      <c r="X791" t="s">
        <v>2615</v>
      </c>
      <c r="Y791" t="str">
        <f t="shared" si="12"/>
        <v>广州荔湾品唯信息服务有限公司广州唯品会电子商务有限公司信息流</v>
      </c>
      <c r="Z791" t="e">
        <f>VLOOKUP(Y:Y,[1]Sheet1!N:N,1,0)</f>
        <v>#N/A</v>
      </c>
    </row>
    <row r="792" spans="1:26" hidden="1" x14ac:dyDescent="0.25">
      <c r="A792">
        <v>20230627</v>
      </c>
      <c r="B792">
        <v>44739380</v>
      </c>
      <c r="C792" t="s">
        <v>2706</v>
      </c>
      <c r="D792">
        <v>2118167</v>
      </c>
      <c r="E792" t="s">
        <v>2592</v>
      </c>
      <c r="F792" s="59">
        <v>2.52</v>
      </c>
      <c r="G792">
        <v>0</v>
      </c>
      <c r="H792" t="s">
        <v>2538</v>
      </c>
      <c r="I792" t="s">
        <v>2551</v>
      </c>
      <c r="J792" t="s">
        <v>554</v>
      </c>
      <c r="K792" t="s">
        <v>2321</v>
      </c>
      <c r="L792" t="s">
        <v>2370</v>
      </c>
      <c r="M792" t="s">
        <v>2593</v>
      </c>
      <c r="N792" t="s">
        <v>2594</v>
      </c>
      <c r="O792" t="s">
        <v>2542</v>
      </c>
      <c r="P792" t="s">
        <v>2543</v>
      </c>
      <c r="Q792" t="s">
        <v>2544</v>
      </c>
      <c r="R792" t="s">
        <v>2595</v>
      </c>
      <c r="S792" t="s">
        <v>2546</v>
      </c>
      <c r="T792">
        <v>0</v>
      </c>
      <c r="U792" t="s">
        <v>2555</v>
      </c>
      <c r="V792" t="s">
        <v>2596</v>
      </c>
      <c r="W792" t="s">
        <v>2555</v>
      </c>
      <c r="X792" t="s">
        <v>2596</v>
      </c>
      <c r="Y792" t="str">
        <f t="shared" si="12"/>
        <v>薯一薯二文化传媒（上海）有限公司行吟信息科技(上海)有限公司信息流</v>
      </c>
      <c r="Z792" t="e">
        <f>VLOOKUP(Y:Y,[1]Sheet1!N:N,1,0)</f>
        <v>#N/A</v>
      </c>
    </row>
    <row r="793" spans="1:26" hidden="1" x14ac:dyDescent="0.25">
      <c r="A793">
        <v>20230627</v>
      </c>
      <c r="B793">
        <v>45258654</v>
      </c>
      <c r="C793" t="s">
        <v>2653</v>
      </c>
      <c r="D793">
        <v>2118167</v>
      </c>
      <c r="E793" t="s">
        <v>2592</v>
      </c>
      <c r="F793" s="59">
        <v>31.67</v>
      </c>
      <c r="G793">
        <v>0</v>
      </c>
      <c r="H793" t="s">
        <v>2538</v>
      </c>
      <c r="I793" t="s">
        <v>2551</v>
      </c>
      <c r="J793" t="s">
        <v>554</v>
      </c>
      <c r="K793" t="s">
        <v>2321</v>
      </c>
      <c r="L793" t="s">
        <v>2370</v>
      </c>
      <c r="M793" t="s">
        <v>2593</v>
      </c>
      <c r="N793" t="s">
        <v>2594</v>
      </c>
      <c r="O793" t="s">
        <v>2542</v>
      </c>
      <c r="P793" t="s">
        <v>2543</v>
      </c>
      <c r="Q793" t="s">
        <v>2544</v>
      </c>
      <c r="R793" t="s">
        <v>2595</v>
      </c>
      <c r="S793" t="s">
        <v>2546</v>
      </c>
      <c r="T793">
        <v>0</v>
      </c>
      <c r="U793" t="s">
        <v>2555</v>
      </c>
      <c r="V793" t="s">
        <v>2596</v>
      </c>
      <c r="W793" t="s">
        <v>2555</v>
      </c>
      <c r="X793" t="s">
        <v>2596</v>
      </c>
      <c r="Y793" t="str">
        <f t="shared" si="12"/>
        <v>薯一薯二文化传媒（上海）有限公司行吟信息科技(上海)有限公司信息流</v>
      </c>
      <c r="Z793" t="e">
        <f>VLOOKUP(Y:Y,[1]Sheet1!N:N,1,0)</f>
        <v>#N/A</v>
      </c>
    </row>
    <row r="794" spans="1:26" hidden="1" x14ac:dyDescent="0.25">
      <c r="A794">
        <v>20230627</v>
      </c>
      <c r="B794">
        <v>45323155</v>
      </c>
      <c r="C794" t="s">
        <v>2759</v>
      </c>
      <c r="D794">
        <v>2172261</v>
      </c>
      <c r="E794" t="s">
        <v>2628</v>
      </c>
      <c r="F794" s="59">
        <v>308</v>
      </c>
      <c r="G794">
        <v>235.12</v>
      </c>
      <c r="H794" t="s">
        <v>2538</v>
      </c>
      <c r="I794" t="s">
        <v>2551</v>
      </c>
      <c r="J794" t="s">
        <v>292</v>
      </c>
      <c r="K794" t="s">
        <v>2321</v>
      </c>
      <c r="L794" t="s">
        <v>574</v>
      </c>
      <c r="M794" t="s">
        <v>2611</v>
      </c>
      <c r="N794" t="s">
        <v>2612</v>
      </c>
      <c r="O794" t="s">
        <v>2542</v>
      </c>
      <c r="P794" t="s">
        <v>2543</v>
      </c>
      <c r="Q794" t="s">
        <v>2544</v>
      </c>
      <c r="R794" t="s">
        <v>2613</v>
      </c>
      <c r="S794" t="s">
        <v>2546</v>
      </c>
      <c r="T794">
        <v>0</v>
      </c>
      <c r="U794" t="s">
        <v>2614</v>
      </c>
      <c r="V794" t="s">
        <v>2615</v>
      </c>
      <c r="W794" t="s">
        <v>2614</v>
      </c>
      <c r="X794" t="s">
        <v>2615</v>
      </c>
      <c r="Y794" t="str">
        <f t="shared" si="12"/>
        <v>广州荔湾品唯信息服务有限公司广州唯品会电子商务有限公司信息流</v>
      </c>
      <c r="Z794" t="e">
        <f>VLOOKUP(Y:Y,[1]Sheet1!N:N,1,0)</f>
        <v>#N/A</v>
      </c>
    </row>
    <row r="795" spans="1:26" hidden="1" x14ac:dyDescent="0.25">
      <c r="A795">
        <v>20230627</v>
      </c>
      <c r="B795">
        <v>48413693</v>
      </c>
      <c r="C795" t="s">
        <v>2648</v>
      </c>
      <c r="D795">
        <v>2118167</v>
      </c>
      <c r="E795" t="s">
        <v>2592</v>
      </c>
      <c r="F795" s="59">
        <v>0.4</v>
      </c>
      <c r="G795">
        <v>0</v>
      </c>
      <c r="H795" t="s">
        <v>2538</v>
      </c>
      <c r="I795" t="s">
        <v>2539</v>
      </c>
      <c r="J795" t="s">
        <v>554</v>
      </c>
      <c r="K795" t="s">
        <v>2321</v>
      </c>
      <c r="L795" t="s">
        <v>2370</v>
      </c>
      <c r="M795" t="s">
        <v>2593</v>
      </c>
      <c r="N795" t="s">
        <v>2594</v>
      </c>
      <c r="O795" t="s">
        <v>2542</v>
      </c>
      <c r="P795" t="s">
        <v>2543</v>
      </c>
      <c r="Q795" t="s">
        <v>2544</v>
      </c>
      <c r="R795" t="s">
        <v>2595</v>
      </c>
      <c r="S795" t="s">
        <v>2546</v>
      </c>
      <c r="T795">
        <v>0</v>
      </c>
      <c r="U795" t="s">
        <v>2555</v>
      </c>
      <c r="V795" t="s">
        <v>2596</v>
      </c>
      <c r="W795" t="s">
        <v>2555</v>
      </c>
      <c r="X795" t="s">
        <v>2596</v>
      </c>
      <c r="Y795" t="str">
        <f t="shared" si="12"/>
        <v>薯一薯二文化传媒（上海）有限公司行吟信息科技(上海)有限公司信息流</v>
      </c>
      <c r="Z795" t="e">
        <f>VLOOKUP(Y:Y,[1]Sheet1!N:N,1,0)</f>
        <v>#N/A</v>
      </c>
    </row>
    <row r="796" spans="1:26" hidden="1" x14ac:dyDescent="0.25">
      <c r="A796">
        <v>20230627</v>
      </c>
      <c r="B796">
        <v>48447565</v>
      </c>
      <c r="C796" t="s">
        <v>2639</v>
      </c>
      <c r="D796">
        <v>2199431</v>
      </c>
      <c r="E796" t="s">
        <v>2640</v>
      </c>
      <c r="F796" s="59">
        <v>1253.42</v>
      </c>
      <c r="G796">
        <v>949.37</v>
      </c>
      <c r="H796" t="s">
        <v>2559</v>
      </c>
      <c r="I796" t="s">
        <v>2560</v>
      </c>
      <c r="J796" t="s">
        <v>392</v>
      </c>
      <c r="K796" t="s">
        <v>711</v>
      </c>
      <c r="L796" t="s">
        <v>392</v>
      </c>
      <c r="M796" t="s">
        <v>2641</v>
      </c>
      <c r="N796" t="s">
        <v>2642</v>
      </c>
      <c r="O796" t="s">
        <v>2542</v>
      </c>
      <c r="P796" t="s">
        <v>2543</v>
      </c>
      <c r="Q796" t="s">
        <v>2544</v>
      </c>
      <c r="R796" t="s">
        <v>2643</v>
      </c>
      <c r="S796" t="s">
        <v>2546</v>
      </c>
      <c r="T796">
        <v>31290.721000000001</v>
      </c>
      <c r="U796" t="s">
        <v>838</v>
      </c>
      <c r="V796" t="s">
        <v>2644</v>
      </c>
      <c r="W796" t="s">
        <v>838</v>
      </c>
      <c r="X796" t="s">
        <v>2548</v>
      </c>
      <c r="Y796" t="str">
        <f t="shared" si="12"/>
        <v>福州三六零网络小额贷款有限公司福州三六零网络小额贷款有限公司CPC</v>
      </c>
      <c r="Z796" t="e">
        <f>VLOOKUP(Y:Y,[1]Sheet1!N:N,1,0)</f>
        <v>#N/A</v>
      </c>
    </row>
    <row r="797" spans="1:26" hidden="1" x14ac:dyDescent="0.25">
      <c r="A797">
        <v>20230627</v>
      </c>
      <c r="B797">
        <v>29522757</v>
      </c>
      <c r="C797" t="s">
        <v>2601</v>
      </c>
      <c r="D797">
        <v>2130054</v>
      </c>
      <c r="E797" t="s">
        <v>2558</v>
      </c>
      <c r="F797" s="59">
        <v>2508.0100000000002</v>
      </c>
      <c r="G797">
        <v>2030.71</v>
      </c>
      <c r="H797" t="s">
        <v>2559</v>
      </c>
      <c r="I797" t="s">
        <v>2560</v>
      </c>
      <c r="J797" t="s">
        <v>2350</v>
      </c>
      <c r="K797" t="s">
        <v>711</v>
      </c>
      <c r="L797" t="s">
        <v>2350</v>
      </c>
      <c r="M797" t="s">
        <v>2561</v>
      </c>
      <c r="N797" t="s">
        <v>2562</v>
      </c>
      <c r="O797" t="s">
        <v>2542</v>
      </c>
      <c r="P797" t="s">
        <v>2543</v>
      </c>
      <c r="Q797" t="s">
        <v>2544</v>
      </c>
      <c r="R797" t="s">
        <v>2563</v>
      </c>
      <c r="S797" t="s">
        <v>2546</v>
      </c>
      <c r="T797">
        <v>11401.849</v>
      </c>
      <c r="U797" t="s">
        <v>1891</v>
      </c>
      <c r="V797" t="s">
        <v>2602</v>
      </c>
      <c r="W797" t="s">
        <v>1891</v>
      </c>
      <c r="X797" t="s">
        <v>2564</v>
      </c>
      <c r="Y797" t="str">
        <f t="shared" si="12"/>
        <v>深圳尚米网络技术有限公司深圳尚米网络技术有限公司CPC</v>
      </c>
      <c r="Z797" t="e">
        <f>VLOOKUP(Y:Y,[1]Sheet1!N:N,1,0)</f>
        <v>#N/A</v>
      </c>
    </row>
    <row r="798" spans="1:26" hidden="1" x14ac:dyDescent="0.25">
      <c r="A798">
        <v>20230627</v>
      </c>
      <c r="B798">
        <v>44739316</v>
      </c>
      <c r="C798" t="s">
        <v>2620</v>
      </c>
      <c r="D798">
        <v>2118167</v>
      </c>
      <c r="E798" t="s">
        <v>2592</v>
      </c>
      <c r="F798" s="59">
        <v>123.36</v>
      </c>
      <c r="G798">
        <v>0</v>
      </c>
      <c r="H798" t="s">
        <v>2538</v>
      </c>
      <c r="I798" t="s">
        <v>2551</v>
      </c>
      <c r="J798" t="s">
        <v>554</v>
      </c>
      <c r="K798" t="s">
        <v>2321</v>
      </c>
      <c r="L798" t="s">
        <v>2370</v>
      </c>
      <c r="M798" t="s">
        <v>2593</v>
      </c>
      <c r="N798" t="s">
        <v>2594</v>
      </c>
      <c r="O798" t="s">
        <v>2542</v>
      </c>
      <c r="P798" t="s">
        <v>2543</v>
      </c>
      <c r="Q798" t="s">
        <v>2544</v>
      </c>
      <c r="R798" t="s">
        <v>2595</v>
      </c>
      <c r="S798" t="s">
        <v>2546</v>
      </c>
      <c r="T798">
        <v>0</v>
      </c>
      <c r="U798" t="s">
        <v>2555</v>
      </c>
      <c r="V798" t="s">
        <v>2596</v>
      </c>
      <c r="W798" t="s">
        <v>2555</v>
      </c>
      <c r="X798" t="s">
        <v>2596</v>
      </c>
      <c r="Y798" t="str">
        <f t="shared" si="12"/>
        <v>薯一薯二文化传媒（上海）有限公司行吟信息科技(上海)有限公司信息流</v>
      </c>
      <c r="Z798" t="e">
        <f>VLOOKUP(Y:Y,[1]Sheet1!N:N,1,0)</f>
        <v>#N/A</v>
      </c>
    </row>
    <row r="799" spans="1:26" hidden="1" x14ac:dyDescent="0.25">
      <c r="A799">
        <v>20230627</v>
      </c>
      <c r="B799">
        <v>45166632</v>
      </c>
      <c r="C799" t="s">
        <v>2803</v>
      </c>
      <c r="D799">
        <v>2118167</v>
      </c>
      <c r="E799" t="s">
        <v>2592</v>
      </c>
      <c r="F799" s="59">
        <v>4592.47</v>
      </c>
      <c r="G799">
        <v>0</v>
      </c>
      <c r="H799" t="s">
        <v>2538</v>
      </c>
      <c r="I799" t="s">
        <v>2539</v>
      </c>
      <c r="J799" t="s">
        <v>554</v>
      </c>
      <c r="K799" t="s">
        <v>2321</v>
      </c>
      <c r="L799" t="s">
        <v>2370</v>
      </c>
      <c r="M799" t="s">
        <v>2593</v>
      </c>
      <c r="N799" t="s">
        <v>2594</v>
      </c>
      <c r="O799" t="s">
        <v>2542</v>
      </c>
      <c r="P799" t="s">
        <v>2543</v>
      </c>
      <c r="Q799" t="s">
        <v>2544</v>
      </c>
      <c r="R799" t="s">
        <v>2595</v>
      </c>
      <c r="S799" t="s">
        <v>2546</v>
      </c>
      <c r="T799">
        <v>0</v>
      </c>
      <c r="U799" t="s">
        <v>2555</v>
      </c>
      <c r="V799" t="s">
        <v>2596</v>
      </c>
      <c r="W799" t="s">
        <v>2555</v>
      </c>
      <c r="X799" t="s">
        <v>2596</v>
      </c>
      <c r="Y799" t="str">
        <f t="shared" si="12"/>
        <v>薯一薯二文化传媒（上海）有限公司行吟信息科技(上海)有限公司信息流</v>
      </c>
      <c r="Z799" t="e">
        <f>VLOOKUP(Y:Y,[1]Sheet1!N:N,1,0)</f>
        <v>#N/A</v>
      </c>
    </row>
    <row r="800" spans="1:26" x14ac:dyDescent="0.25">
      <c r="A800">
        <v>20230627</v>
      </c>
      <c r="B800">
        <v>45336938</v>
      </c>
      <c r="C800" t="s">
        <v>2753</v>
      </c>
      <c r="D800">
        <v>2054669</v>
      </c>
      <c r="E800" t="s">
        <v>2622</v>
      </c>
      <c r="F800" s="59">
        <v>55.4</v>
      </c>
      <c r="G800">
        <v>41.04</v>
      </c>
      <c r="H800" t="s">
        <v>2538</v>
      </c>
      <c r="I800" t="s">
        <v>2551</v>
      </c>
      <c r="J800" t="s">
        <v>2352</v>
      </c>
      <c r="K800" t="s">
        <v>2321</v>
      </c>
      <c r="L800" t="s">
        <v>2351</v>
      </c>
      <c r="M800" t="s">
        <v>2623</v>
      </c>
      <c r="N800" t="s">
        <v>2624</v>
      </c>
      <c r="O800" t="s">
        <v>2542</v>
      </c>
      <c r="P800" t="s">
        <v>2543</v>
      </c>
      <c r="Q800" t="s">
        <v>2544</v>
      </c>
      <c r="R800" t="s">
        <v>2625</v>
      </c>
      <c r="S800" t="s">
        <v>2546</v>
      </c>
      <c r="T800">
        <v>0</v>
      </c>
      <c r="U800" t="s">
        <v>838</v>
      </c>
      <c r="V800" t="s">
        <v>2548</v>
      </c>
      <c r="W800" t="s">
        <v>838</v>
      </c>
      <c r="X800" t="s">
        <v>2548</v>
      </c>
      <c r="Y800" t="str">
        <f t="shared" si="12"/>
        <v>深圳市小赢普惠科技有限责任公司深圳市赢众通金融信息服务有限责任公司信息流</v>
      </c>
      <c r="Z800" t="e">
        <f>VLOOKUP(Y:Y,[1]Sheet1!N:N,1,0)</f>
        <v>#N/A</v>
      </c>
    </row>
    <row r="801" spans="1:26" hidden="1" x14ac:dyDescent="0.25">
      <c r="A801">
        <v>20230627</v>
      </c>
      <c r="B801">
        <v>47799575</v>
      </c>
      <c r="C801" t="s">
        <v>2797</v>
      </c>
      <c r="D801">
        <v>2159765</v>
      </c>
      <c r="E801" t="s">
        <v>2568</v>
      </c>
      <c r="F801" s="59">
        <v>3.81</v>
      </c>
      <c r="G801">
        <v>2.91</v>
      </c>
      <c r="H801" t="s">
        <v>2538</v>
      </c>
      <c r="I801" t="s">
        <v>2551</v>
      </c>
      <c r="J801" t="s">
        <v>2375</v>
      </c>
      <c r="K801" t="s">
        <v>2321</v>
      </c>
      <c r="L801" t="s">
        <v>2277</v>
      </c>
      <c r="M801" t="s">
        <v>2569</v>
      </c>
      <c r="O801" t="s">
        <v>2542</v>
      </c>
      <c r="P801" t="s">
        <v>2543</v>
      </c>
      <c r="Q801" t="s">
        <v>2544</v>
      </c>
      <c r="R801" t="s">
        <v>2570</v>
      </c>
      <c r="S801" t="s">
        <v>2546</v>
      </c>
      <c r="T801">
        <v>0</v>
      </c>
      <c r="U801" t="s">
        <v>2571</v>
      </c>
      <c r="V801" t="s">
        <v>2572</v>
      </c>
      <c r="W801" t="s">
        <v>2571</v>
      </c>
      <c r="X801" t="s">
        <v>2572</v>
      </c>
      <c r="Y801" t="str">
        <f t="shared" si="12"/>
        <v>酷得少年（天津）文化传播有限公司-1北京酷得少年科技有限公司信息流</v>
      </c>
      <c r="Z801" t="e">
        <f>VLOOKUP(Y:Y,[1]Sheet1!N:N,1,0)</f>
        <v>#N/A</v>
      </c>
    </row>
    <row r="802" spans="1:26" hidden="1" x14ac:dyDescent="0.25">
      <c r="A802">
        <v>20230627</v>
      </c>
      <c r="B802">
        <v>40728875</v>
      </c>
      <c r="C802" t="s">
        <v>2675</v>
      </c>
      <c r="D802">
        <v>2118167</v>
      </c>
      <c r="E802" t="s">
        <v>2592</v>
      </c>
      <c r="F802" s="59">
        <v>61.42</v>
      </c>
      <c r="G802">
        <v>0</v>
      </c>
      <c r="H802" t="s">
        <v>2538</v>
      </c>
      <c r="I802" t="s">
        <v>2551</v>
      </c>
      <c r="J802" t="s">
        <v>554</v>
      </c>
      <c r="K802" t="s">
        <v>2321</v>
      </c>
      <c r="L802" t="s">
        <v>2370</v>
      </c>
      <c r="M802" t="s">
        <v>2593</v>
      </c>
      <c r="N802" t="s">
        <v>2594</v>
      </c>
      <c r="O802" t="s">
        <v>2542</v>
      </c>
      <c r="P802" t="s">
        <v>2543</v>
      </c>
      <c r="Q802" t="s">
        <v>2544</v>
      </c>
      <c r="R802" t="s">
        <v>2595</v>
      </c>
      <c r="S802" t="s">
        <v>2546</v>
      </c>
      <c r="T802">
        <v>0</v>
      </c>
      <c r="U802" t="s">
        <v>2555</v>
      </c>
      <c r="V802" t="s">
        <v>2596</v>
      </c>
      <c r="W802" t="s">
        <v>2555</v>
      </c>
      <c r="X802" t="s">
        <v>2596</v>
      </c>
      <c r="Y802" t="str">
        <f t="shared" si="12"/>
        <v>薯一薯二文化传媒（上海）有限公司行吟信息科技(上海)有限公司信息流</v>
      </c>
      <c r="Z802" t="e">
        <f>VLOOKUP(Y:Y,[1]Sheet1!N:N,1,0)</f>
        <v>#N/A</v>
      </c>
    </row>
    <row r="803" spans="1:26" hidden="1" x14ac:dyDescent="0.25">
      <c r="A803">
        <v>20230627</v>
      </c>
      <c r="B803">
        <v>40182525</v>
      </c>
      <c r="C803" t="s">
        <v>2679</v>
      </c>
      <c r="D803">
        <v>2130054</v>
      </c>
      <c r="E803" t="s">
        <v>2558</v>
      </c>
      <c r="F803" s="59">
        <v>1481.02</v>
      </c>
      <c r="G803">
        <v>1199.1500000000001</v>
      </c>
      <c r="H803" t="s">
        <v>2559</v>
      </c>
      <c r="I803" t="s">
        <v>2560</v>
      </c>
      <c r="J803" t="s">
        <v>2350</v>
      </c>
      <c r="K803" t="s">
        <v>711</v>
      </c>
      <c r="L803" t="s">
        <v>2350</v>
      </c>
      <c r="M803" t="s">
        <v>2561</v>
      </c>
      <c r="N803" t="s">
        <v>2562</v>
      </c>
      <c r="O803" t="s">
        <v>2542</v>
      </c>
      <c r="P803" t="s">
        <v>2543</v>
      </c>
      <c r="Q803" t="s">
        <v>2544</v>
      </c>
      <c r="R803" t="s">
        <v>2563</v>
      </c>
      <c r="S803" t="s">
        <v>2546</v>
      </c>
      <c r="T803">
        <v>6661.2269999999999</v>
      </c>
      <c r="U803" t="s">
        <v>1891</v>
      </c>
      <c r="V803" t="s">
        <v>2564</v>
      </c>
      <c r="W803" t="s">
        <v>1891</v>
      </c>
      <c r="X803" t="s">
        <v>2564</v>
      </c>
      <c r="Y803" t="str">
        <f t="shared" si="12"/>
        <v>深圳尚米网络技术有限公司深圳尚米网络技术有限公司CPC</v>
      </c>
      <c r="Z803" t="e">
        <f>VLOOKUP(Y:Y,[1]Sheet1!N:N,1,0)</f>
        <v>#N/A</v>
      </c>
    </row>
    <row r="804" spans="1:26" hidden="1" x14ac:dyDescent="0.25">
      <c r="A804">
        <v>20230627</v>
      </c>
      <c r="B804">
        <v>42032158</v>
      </c>
      <c r="C804" t="s">
        <v>2768</v>
      </c>
      <c r="D804">
        <v>2118167</v>
      </c>
      <c r="E804" t="s">
        <v>2592</v>
      </c>
      <c r="F804" s="59">
        <v>42508.14</v>
      </c>
      <c r="G804">
        <v>0</v>
      </c>
      <c r="H804" t="s">
        <v>2538</v>
      </c>
      <c r="I804" t="s">
        <v>2551</v>
      </c>
      <c r="J804" t="s">
        <v>554</v>
      </c>
      <c r="K804" t="s">
        <v>2321</v>
      </c>
      <c r="L804" t="s">
        <v>2370</v>
      </c>
      <c r="M804" t="s">
        <v>2593</v>
      </c>
      <c r="N804" t="s">
        <v>2594</v>
      </c>
      <c r="O804" t="s">
        <v>2542</v>
      </c>
      <c r="P804" t="s">
        <v>2543</v>
      </c>
      <c r="Q804" t="s">
        <v>2544</v>
      </c>
      <c r="R804" t="s">
        <v>2595</v>
      </c>
      <c r="S804" t="s">
        <v>2546</v>
      </c>
      <c r="T804">
        <v>0</v>
      </c>
      <c r="U804" t="s">
        <v>2555</v>
      </c>
      <c r="V804" t="s">
        <v>2596</v>
      </c>
      <c r="W804" t="s">
        <v>2555</v>
      </c>
      <c r="X804" t="s">
        <v>2596</v>
      </c>
      <c r="Y804" t="str">
        <f t="shared" si="12"/>
        <v>薯一薯二文化传媒（上海）有限公司行吟信息科技(上海)有限公司信息流</v>
      </c>
      <c r="Z804" t="e">
        <f>VLOOKUP(Y:Y,[1]Sheet1!N:N,1,0)</f>
        <v>#N/A</v>
      </c>
    </row>
    <row r="805" spans="1:26" hidden="1" x14ac:dyDescent="0.25">
      <c r="A805">
        <v>20230627</v>
      </c>
      <c r="B805">
        <v>42965759</v>
      </c>
      <c r="C805" t="s">
        <v>2619</v>
      </c>
      <c r="D805">
        <v>2165227</v>
      </c>
      <c r="E805" t="s">
        <v>2566</v>
      </c>
      <c r="F805" s="59">
        <v>1587.22</v>
      </c>
      <c r="G805">
        <v>1175.72</v>
      </c>
      <c r="H805" t="s">
        <v>2538</v>
      </c>
      <c r="I805" t="s">
        <v>2539</v>
      </c>
      <c r="J805" t="s">
        <v>2320</v>
      </c>
      <c r="K805" t="s">
        <v>2321</v>
      </c>
      <c r="L805" t="s">
        <v>2318</v>
      </c>
      <c r="M805" t="s">
        <v>2540</v>
      </c>
      <c r="N805" t="s">
        <v>2541</v>
      </c>
      <c r="O805" t="s">
        <v>2542</v>
      </c>
      <c r="P805" t="s">
        <v>2543</v>
      </c>
      <c r="Q805" t="s">
        <v>2544</v>
      </c>
      <c r="R805" t="s">
        <v>2545</v>
      </c>
      <c r="S805" t="s">
        <v>2546</v>
      </c>
      <c r="T805">
        <v>0</v>
      </c>
      <c r="U805" t="s">
        <v>838</v>
      </c>
      <c r="V805" t="s">
        <v>2547</v>
      </c>
      <c r="W805" t="s">
        <v>838</v>
      </c>
      <c r="X805" t="s">
        <v>2548</v>
      </c>
      <c r="Y805" t="str">
        <f t="shared" si="12"/>
        <v>上海耳序信息技术有限公司-四部上海拍拍贷金融信息服务有限公司信息流</v>
      </c>
      <c r="Z805" t="e">
        <f>VLOOKUP(Y:Y,[1]Sheet1!N:N,1,0)</f>
        <v>#N/A</v>
      </c>
    </row>
    <row r="806" spans="1:26" hidden="1" x14ac:dyDescent="0.25">
      <c r="A806">
        <v>20230627</v>
      </c>
      <c r="B806">
        <v>44739351</v>
      </c>
      <c r="C806" t="s">
        <v>2731</v>
      </c>
      <c r="D806">
        <v>2118167</v>
      </c>
      <c r="E806" t="s">
        <v>2592</v>
      </c>
      <c r="F806" s="59">
        <v>9170.65</v>
      </c>
      <c r="G806">
        <v>0</v>
      </c>
      <c r="H806" t="s">
        <v>2538</v>
      </c>
      <c r="I806" t="s">
        <v>2539</v>
      </c>
      <c r="J806" t="s">
        <v>554</v>
      </c>
      <c r="K806" t="s">
        <v>2321</v>
      </c>
      <c r="L806" t="s">
        <v>2370</v>
      </c>
      <c r="M806" t="s">
        <v>2593</v>
      </c>
      <c r="N806" t="s">
        <v>2594</v>
      </c>
      <c r="O806" t="s">
        <v>2542</v>
      </c>
      <c r="P806" t="s">
        <v>2543</v>
      </c>
      <c r="Q806" t="s">
        <v>2544</v>
      </c>
      <c r="R806" t="s">
        <v>2595</v>
      </c>
      <c r="S806" t="s">
        <v>2546</v>
      </c>
      <c r="T806">
        <v>0</v>
      </c>
      <c r="U806" t="s">
        <v>2555</v>
      </c>
      <c r="V806" t="s">
        <v>2596</v>
      </c>
      <c r="W806" t="s">
        <v>2555</v>
      </c>
      <c r="X806" t="s">
        <v>2596</v>
      </c>
      <c r="Y806" t="str">
        <f t="shared" si="12"/>
        <v>薯一薯二文化传媒（上海）有限公司行吟信息科技(上海)有限公司信息流</v>
      </c>
      <c r="Z806" t="e">
        <f>VLOOKUP(Y:Y,[1]Sheet1!N:N,1,0)</f>
        <v>#N/A</v>
      </c>
    </row>
    <row r="807" spans="1:26" hidden="1" x14ac:dyDescent="0.25">
      <c r="A807">
        <v>20230627</v>
      </c>
      <c r="B807">
        <v>31781225</v>
      </c>
      <c r="C807" t="s">
        <v>2779</v>
      </c>
      <c r="D807">
        <v>2115174</v>
      </c>
      <c r="E807" t="s">
        <v>2780</v>
      </c>
      <c r="F807" s="59">
        <v>1466.77</v>
      </c>
      <c r="G807">
        <v>0</v>
      </c>
      <c r="H807" t="s">
        <v>2559</v>
      </c>
      <c r="I807" t="s">
        <v>2560</v>
      </c>
      <c r="J807" t="s">
        <v>2357</v>
      </c>
      <c r="K807" t="s">
        <v>711</v>
      </c>
      <c r="L807" t="s">
        <v>2356</v>
      </c>
      <c r="M807" t="s">
        <v>2781</v>
      </c>
      <c r="N807" t="s">
        <v>2782</v>
      </c>
      <c r="O807" t="s">
        <v>2542</v>
      </c>
      <c r="P807" t="s">
        <v>2543</v>
      </c>
      <c r="Q807" t="s">
        <v>2544</v>
      </c>
      <c r="R807" t="s">
        <v>2783</v>
      </c>
      <c r="S807" t="s">
        <v>2546</v>
      </c>
      <c r="T807">
        <v>0</v>
      </c>
      <c r="U807" t="s">
        <v>2784</v>
      </c>
      <c r="V807" t="s">
        <v>2785</v>
      </c>
      <c r="W807" t="s">
        <v>1891</v>
      </c>
      <c r="X807" t="s">
        <v>2602</v>
      </c>
      <c r="Y807" t="str">
        <f t="shared" si="12"/>
        <v>腾讯云计算(北京)有限责任公司深圳市腾讯计算机系统有限公司CPC</v>
      </c>
      <c r="Z807" t="e">
        <f>VLOOKUP(Y:Y,[1]Sheet1!N:N,1,0)</f>
        <v>#N/A</v>
      </c>
    </row>
    <row r="808" spans="1:26" hidden="1" x14ac:dyDescent="0.25">
      <c r="A808">
        <v>20230627</v>
      </c>
      <c r="B808">
        <v>39122181</v>
      </c>
      <c r="C808" t="s">
        <v>2586</v>
      </c>
      <c r="D808">
        <v>2117410</v>
      </c>
      <c r="E808" t="s">
        <v>2587</v>
      </c>
      <c r="F808" s="59">
        <v>1313.21</v>
      </c>
      <c r="G808">
        <v>0</v>
      </c>
      <c r="H808" t="s">
        <v>2538</v>
      </c>
      <c r="I808" t="s">
        <v>2539</v>
      </c>
      <c r="J808" t="s">
        <v>2353</v>
      </c>
      <c r="K808" t="s">
        <v>2321</v>
      </c>
      <c r="L808" t="s">
        <v>326</v>
      </c>
      <c r="M808" t="s">
        <v>2588</v>
      </c>
      <c r="N808" t="s">
        <v>2589</v>
      </c>
      <c r="O808" t="s">
        <v>2542</v>
      </c>
      <c r="P808" t="s">
        <v>2543</v>
      </c>
      <c r="Q808" t="s">
        <v>2544</v>
      </c>
      <c r="R808" t="s">
        <v>2570</v>
      </c>
      <c r="S808" t="s">
        <v>2546</v>
      </c>
      <c r="T808">
        <v>0</v>
      </c>
      <c r="U808" t="s">
        <v>2571</v>
      </c>
      <c r="V808" t="s">
        <v>2572</v>
      </c>
      <c r="W808" t="s">
        <v>1891</v>
      </c>
      <c r="X808" t="s">
        <v>2564</v>
      </c>
      <c r="Y808" t="str">
        <f t="shared" si="12"/>
        <v>网易有道信息技术（北京）有限公司网易(杭州)网络有限公司信息流</v>
      </c>
      <c r="Z808" t="e">
        <f>VLOOKUP(Y:Y,[1]Sheet1!N:N,1,0)</f>
        <v>#N/A</v>
      </c>
    </row>
    <row r="809" spans="1:26" hidden="1" x14ac:dyDescent="0.25">
      <c r="A809">
        <v>20230627</v>
      </c>
      <c r="B809">
        <v>45265219</v>
      </c>
      <c r="C809" t="s">
        <v>2772</v>
      </c>
      <c r="D809">
        <v>2118167</v>
      </c>
      <c r="E809" t="s">
        <v>2592</v>
      </c>
      <c r="F809" s="59">
        <v>64.08</v>
      </c>
      <c r="G809">
        <v>0</v>
      </c>
      <c r="H809" t="s">
        <v>2538</v>
      </c>
      <c r="I809" t="s">
        <v>2539</v>
      </c>
      <c r="J809" t="s">
        <v>554</v>
      </c>
      <c r="K809" t="s">
        <v>2321</v>
      </c>
      <c r="L809" t="s">
        <v>2370</v>
      </c>
      <c r="M809" t="s">
        <v>2593</v>
      </c>
      <c r="N809" t="s">
        <v>2594</v>
      </c>
      <c r="O809" t="s">
        <v>2542</v>
      </c>
      <c r="P809" t="s">
        <v>2543</v>
      </c>
      <c r="Q809" t="s">
        <v>2544</v>
      </c>
      <c r="R809" t="s">
        <v>2595</v>
      </c>
      <c r="S809" t="s">
        <v>2546</v>
      </c>
      <c r="T809">
        <v>0</v>
      </c>
      <c r="U809" t="s">
        <v>2555</v>
      </c>
      <c r="V809" t="s">
        <v>2596</v>
      </c>
      <c r="W809" t="s">
        <v>2555</v>
      </c>
      <c r="X809" t="s">
        <v>2596</v>
      </c>
      <c r="Y809" t="str">
        <f t="shared" si="12"/>
        <v>薯一薯二文化传媒（上海）有限公司行吟信息科技(上海)有限公司信息流</v>
      </c>
      <c r="Z809" t="e">
        <f>VLOOKUP(Y:Y,[1]Sheet1!N:N,1,0)</f>
        <v>#N/A</v>
      </c>
    </row>
    <row r="810" spans="1:26" hidden="1" x14ac:dyDescent="0.25">
      <c r="A810">
        <v>20230627</v>
      </c>
      <c r="B810">
        <v>47327991</v>
      </c>
      <c r="C810" t="s">
        <v>2766</v>
      </c>
      <c r="D810">
        <v>2185183</v>
      </c>
      <c r="E810" t="s">
        <v>2574</v>
      </c>
      <c r="F810" s="59">
        <v>1145.3800000000001</v>
      </c>
      <c r="G810">
        <v>867.71</v>
      </c>
      <c r="H810" t="s">
        <v>2538</v>
      </c>
      <c r="I810" t="s">
        <v>2551</v>
      </c>
      <c r="J810" t="s">
        <v>2575</v>
      </c>
      <c r="K810" t="s">
        <v>2321</v>
      </c>
      <c r="L810" t="s">
        <v>2344</v>
      </c>
      <c r="M810" t="s">
        <v>2576</v>
      </c>
      <c r="O810" t="s">
        <v>2542</v>
      </c>
      <c r="P810" t="s">
        <v>2543</v>
      </c>
      <c r="Q810" t="s">
        <v>2544</v>
      </c>
      <c r="R810" t="s">
        <v>2577</v>
      </c>
      <c r="S810" t="s">
        <v>2546</v>
      </c>
      <c r="T810">
        <v>0</v>
      </c>
      <c r="U810" t="s">
        <v>838</v>
      </c>
      <c r="V810" t="s">
        <v>2578</v>
      </c>
      <c r="W810" t="s">
        <v>838</v>
      </c>
      <c r="X810" t="s">
        <v>2578</v>
      </c>
      <c r="Y810" t="str">
        <f t="shared" si="12"/>
        <v>北京微财科技有限公司-数媒重庆市黑卡小额贷款有限公司信息流</v>
      </c>
      <c r="Z810" t="e">
        <f>VLOOKUP(Y:Y,[1]Sheet1!N:N,1,0)</f>
        <v>#N/A</v>
      </c>
    </row>
    <row r="811" spans="1:26" hidden="1" x14ac:dyDescent="0.25">
      <c r="A811">
        <v>20230627</v>
      </c>
      <c r="B811">
        <v>47799599</v>
      </c>
      <c r="C811" t="s">
        <v>2727</v>
      </c>
      <c r="D811">
        <v>2159765</v>
      </c>
      <c r="E811" t="s">
        <v>2568</v>
      </c>
      <c r="F811" s="59">
        <v>11.87</v>
      </c>
      <c r="G811">
        <v>9.06</v>
      </c>
      <c r="H811" t="s">
        <v>2538</v>
      </c>
      <c r="I811" t="s">
        <v>2551</v>
      </c>
      <c r="J811" t="s">
        <v>2375</v>
      </c>
      <c r="K811" t="s">
        <v>2321</v>
      </c>
      <c r="L811" t="s">
        <v>2277</v>
      </c>
      <c r="M811" t="s">
        <v>2569</v>
      </c>
      <c r="O811" t="s">
        <v>2542</v>
      </c>
      <c r="P811" t="s">
        <v>2543</v>
      </c>
      <c r="Q811" t="s">
        <v>2544</v>
      </c>
      <c r="R811" t="s">
        <v>2570</v>
      </c>
      <c r="S811" t="s">
        <v>2546</v>
      </c>
      <c r="T811">
        <v>0</v>
      </c>
      <c r="U811" t="s">
        <v>2571</v>
      </c>
      <c r="V811" t="s">
        <v>2572</v>
      </c>
      <c r="W811" t="s">
        <v>2571</v>
      </c>
      <c r="X811" t="s">
        <v>2572</v>
      </c>
      <c r="Y811" t="str">
        <f t="shared" si="12"/>
        <v>酷得少年（天津）文化传播有限公司-1北京酷得少年科技有限公司信息流</v>
      </c>
      <c r="Z811" t="e">
        <f>VLOOKUP(Y:Y,[1]Sheet1!N:N,1,0)</f>
        <v>#N/A</v>
      </c>
    </row>
    <row r="812" spans="1:26" hidden="1" x14ac:dyDescent="0.25">
      <c r="A812">
        <v>20230627</v>
      </c>
      <c r="B812">
        <v>48413544</v>
      </c>
      <c r="C812" t="s">
        <v>2736</v>
      </c>
      <c r="D812">
        <v>2118167</v>
      </c>
      <c r="E812" t="s">
        <v>2592</v>
      </c>
      <c r="F812" s="59">
        <v>0.02</v>
      </c>
      <c r="G812">
        <v>0</v>
      </c>
      <c r="H812" t="s">
        <v>2538</v>
      </c>
      <c r="I812" t="s">
        <v>2551</v>
      </c>
      <c r="J812" t="s">
        <v>554</v>
      </c>
      <c r="K812" t="s">
        <v>2321</v>
      </c>
      <c r="L812" t="s">
        <v>2370</v>
      </c>
      <c r="M812" t="s">
        <v>2593</v>
      </c>
      <c r="N812" t="s">
        <v>2594</v>
      </c>
      <c r="O812" t="s">
        <v>2542</v>
      </c>
      <c r="P812" t="s">
        <v>2543</v>
      </c>
      <c r="Q812" t="s">
        <v>2544</v>
      </c>
      <c r="R812" t="s">
        <v>2595</v>
      </c>
      <c r="S812" t="s">
        <v>2546</v>
      </c>
      <c r="T812">
        <v>0</v>
      </c>
      <c r="U812" t="s">
        <v>2555</v>
      </c>
      <c r="V812" t="s">
        <v>2596</v>
      </c>
      <c r="W812" t="s">
        <v>2555</v>
      </c>
      <c r="X812" t="s">
        <v>2596</v>
      </c>
      <c r="Y812" t="str">
        <f t="shared" si="12"/>
        <v>薯一薯二文化传媒（上海）有限公司行吟信息科技(上海)有限公司信息流</v>
      </c>
      <c r="Z812" t="e">
        <f>VLOOKUP(Y:Y,[1]Sheet1!N:N,1,0)</f>
        <v>#N/A</v>
      </c>
    </row>
    <row r="813" spans="1:26" hidden="1" x14ac:dyDescent="0.25">
      <c r="A813">
        <v>20230627</v>
      </c>
      <c r="B813">
        <v>48413857</v>
      </c>
      <c r="C813" t="s">
        <v>2728</v>
      </c>
      <c r="D813">
        <v>2118167</v>
      </c>
      <c r="E813" t="s">
        <v>2592</v>
      </c>
      <c r="F813" s="59">
        <v>24.39</v>
      </c>
      <c r="G813">
        <v>0</v>
      </c>
      <c r="H813" t="s">
        <v>2538</v>
      </c>
      <c r="I813" t="s">
        <v>2551</v>
      </c>
      <c r="J813" t="s">
        <v>554</v>
      </c>
      <c r="K813" t="s">
        <v>2321</v>
      </c>
      <c r="L813" t="s">
        <v>2370</v>
      </c>
      <c r="M813" t="s">
        <v>2593</v>
      </c>
      <c r="N813" t="s">
        <v>2594</v>
      </c>
      <c r="O813" t="s">
        <v>2542</v>
      </c>
      <c r="P813" t="s">
        <v>2543</v>
      </c>
      <c r="Q813" t="s">
        <v>2544</v>
      </c>
      <c r="R813" t="s">
        <v>2595</v>
      </c>
      <c r="S813" t="s">
        <v>2546</v>
      </c>
      <c r="T813">
        <v>0</v>
      </c>
      <c r="U813" t="s">
        <v>2555</v>
      </c>
      <c r="V813" t="s">
        <v>2596</v>
      </c>
      <c r="W813" t="s">
        <v>2555</v>
      </c>
      <c r="X813" t="s">
        <v>2596</v>
      </c>
      <c r="Y813" t="str">
        <f t="shared" si="12"/>
        <v>薯一薯二文化传媒（上海）有限公司行吟信息科技(上海)有限公司信息流</v>
      </c>
      <c r="Z813" t="e">
        <f>VLOOKUP(Y:Y,[1]Sheet1!N:N,1,0)</f>
        <v>#N/A</v>
      </c>
    </row>
    <row r="814" spans="1:26" hidden="1" x14ac:dyDescent="0.25">
      <c r="A814">
        <v>20230627</v>
      </c>
      <c r="B814">
        <v>31849478</v>
      </c>
      <c r="C814" t="s">
        <v>2650</v>
      </c>
      <c r="D814">
        <v>2158492</v>
      </c>
      <c r="E814" t="s">
        <v>2580</v>
      </c>
      <c r="F814" s="59">
        <v>300.8</v>
      </c>
      <c r="G814">
        <v>252.75</v>
      </c>
      <c r="H814" t="s">
        <v>2559</v>
      </c>
      <c r="I814" t="s">
        <v>2560</v>
      </c>
      <c r="J814" t="s">
        <v>2330</v>
      </c>
      <c r="K814" t="s">
        <v>711</v>
      </c>
      <c r="L814" t="s">
        <v>2329</v>
      </c>
      <c r="M814" t="s">
        <v>2581</v>
      </c>
      <c r="N814" t="s">
        <v>2582</v>
      </c>
      <c r="O814" t="s">
        <v>2542</v>
      </c>
      <c r="P814" t="s">
        <v>2543</v>
      </c>
      <c r="Q814" t="s">
        <v>2544</v>
      </c>
      <c r="R814" t="s">
        <v>2583</v>
      </c>
      <c r="S814" t="s">
        <v>2546</v>
      </c>
      <c r="T814">
        <v>86269.752999999997</v>
      </c>
      <c r="U814" t="s">
        <v>2584</v>
      </c>
      <c r="V814" t="s">
        <v>2585</v>
      </c>
      <c r="W814" t="s">
        <v>2584</v>
      </c>
      <c r="X814" t="s">
        <v>2585</v>
      </c>
      <c r="Y814" t="str">
        <f t="shared" si="12"/>
        <v>成都哈拜网络科技有限公司-数字媒体事业部上海哈啰普惠科技有限公司CPC</v>
      </c>
      <c r="Z814" t="e">
        <f>VLOOKUP(Y:Y,[1]Sheet1!N:N,1,0)</f>
        <v>#N/A</v>
      </c>
    </row>
    <row r="815" spans="1:26" hidden="1" x14ac:dyDescent="0.25">
      <c r="A815">
        <v>20230627</v>
      </c>
      <c r="B815">
        <v>36470871</v>
      </c>
      <c r="C815" t="s">
        <v>2579</v>
      </c>
      <c r="D815">
        <v>2158492</v>
      </c>
      <c r="E815" t="s">
        <v>2580</v>
      </c>
      <c r="F815" s="59">
        <v>3416.83</v>
      </c>
      <c r="G815">
        <v>2871.2</v>
      </c>
      <c r="H815" t="s">
        <v>2559</v>
      </c>
      <c r="I815" t="s">
        <v>2560</v>
      </c>
      <c r="J815" t="s">
        <v>2330</v>
      </c>
      <c r="K815" t="s">
        <v>711</v>
      </c>
      <c r="L815" t="s">
        <v>2329</v>
      </c>
      <c r="M815" t="s">
        <v>2581</v>
      </c>
      <c r="N815" t="s">
        <v>2582</v>
      </c>
      <c r="O815" t="s">
        <v>2542</v>
      </c>
      <c r="P815" t="s">
        <v>2543</v>
      </c>
      <c r="Q815" t="s">
        <v>2544</v>
      </c>
      <c r="R815" t="s">
        <v>2583</v>
      </c>
      <c r="S815" t="s">
        <v>2546</v>
      </c>
      <c r="T815">
        <v>10637.513000000001</v>
      </c>
      <c r="U815" t="s">
        <v>2584</v>
      </c>
      <c r="V815" t="s">
        <v>2585</v>
      </c>
      <c r="W815" t="s">
        <v>2584</v>
      </c>
      <c r="X815" t="s">
        <v>2585</v>
      </c>
      <c r="Y815" t="str">
        <f t="shared" si="12"/>
        <v>成都哈拜网络科技有限公司-数字媒体事业部上海哈啰普惠科技有限公司CPC</v>
      </c>
      <c r="Z815" t="e">
        <f>VLOOKUP(Y:Y,[1]Sheet1!N:N,1,0)</f>
        <v>#N/A</v>
      </c>
    </row>
    <row r="816" spans="1:26" hidden="1" x14ac:dyDescent="0.25">
      <c r="A816">
        <v>20230627</v>
      </c>
      <c r="B816">
        <v>40732451</v>
      </c>
      <c r="C816" t="s">
        <v>2681</v>
      </c>
      <c r="D816">
        <v>2158492</v>
      </c>
      <c r="E816" t="s">
        <v>2580</v>
      </c>
      <c r="F816" s="59">
        <v>17352.22</v>
      </c>
      <c r="G816">
        <v>14581.37</v>
      </c>
      <c r="H816" t="s">
        <v>2559</v>
      </c>
      <c r="I816" t="s">
        <v>2560</v>
      </c>
      <c r="J816" t="s">
        <v>2330</v>
      </c>
      <c r="K816" t="s">
        <v>711</v>
      </c>
      <c r="L816" t="s">
        <v>2329</v>
      </c>
      <c r="M816" t="s">
        <v>2581</v>
      </c>
      <c r="N816" t="s">
        <v>2582</v>
      </c>
      <c r="O816" t="s">
        <v>2542</v>
      </c>
      <c r="P816" t="s">
        <v>2543</v>
      </c>
      <c r="Q816" t="s">
        <v>2544</v>
      </c>
      <c r="R816" t="s">
        <v>2583</v>
      </c>
      <c r="S816" t="s">
        <v>2546</v>
      </c>
      <c r="T816">
        <v>22477.462</v>
      </c>
      <c r="U816" t="s">
        <v>2584</v>
      </c>
      <c r="V816" t="s">
        <v>2585</v>
      </c>
      <c r="W816" t="s">
        <v>2584</v>
      </c>
      <c r="X816" t="s">
        <v>2585</v>
      </c>
      <c r="Y816" t="str">
        <f t="shared" si="12"/>
        <v>成都哈拜网络科技有限公司-数字媒体事业部上海哈啰普惠科技有限公司CPC</v>
      </c>
      <c r="Z816" t="e">
        <f>VLOOKUP(Y:Y,[1]Sheet1!N:N,1,0)</f>
        <v>#N/A</v>
      </c>
    </row>
    <row r="817" spans="1:26" hidden="1" x14ac:dyDescent="0.25">
      <c r="A817">
        <v>20230627</v>
      </c>
      <c r="B817">
        <v>48413679</v>
      </c>
      <c r="C817" t="s">
        <v>2767</v>
      </c>
      <c r="D817">
        <v>2118167</v>
      </c>
      <c r="E817" t="s">
        <v>2592</v>
      </c>
      <c r="F817" s="59">
        <v>8.86</v>
      </c>
      <c r="G817">
        <v>0</v>
      </c>
      <c r="H817" t="s">
        <v>2538</v>
      </c>
      <c r="I817" t="s">
        <v>2539</v>
      </c>
      <c r="J817" t="s">
        <v>554</v>
      </c>
      <c r="K817" t="s">
        <v>2321</v>
      </c>
      <c r="L817" t="s">
        <v>2370</v>
      </c>
      <c r="M817" t="s">
        <v>2593</v>
      </c>
      <c r="N817" t="s">
        <v>2594</v>
      </c>
      <c r="O817" t="s">
        <v>2542</v>
      </c>
      <c r="P817" t="s">
        <v>2543</v>
      </c>
      <c r="Q817" t="s">
        <v>2544</v>
      </c>
      <c r="R817" t="s">
        <v>2595</v>
      </c>
      <c r="S817" t="s">
        <v>2546</v>
      </c>
      <c r="T817">
        <v>0</v>
      </c>
      <c r="U817" t="s">
        <v>2555</v>
      </c>
      <c r="V817" t="s">
        <v>2596</v>
      </c>
      <c r="W817" t="s">
        <v>2555</v>
      </c>
      <c r="X817" t="s">
        <v>2596</v>
      </c>
      <c r="Y817" t="str">
        <f t="shared" si="12"/>
        <v>薯一薯二文化传媒（上海）有限公司行吟信息科技(上海)有限公司信息流</v>
      </c>
      <c r="Z817" t="e">
        <f>VLOOKUP(Y:Y,[1]Sheet1!N:N,1,0)</f>
        <v>#N/A</v>
      </c>
    </row>
    <row r="818" spans="1:26" hidden="1" x14ac:dyDescent="0.25">
      <c r="A818">
        <v>20230627</v>
      </c>
      <c r="B818">
        <v>48413794</v>
      </c>
      <c r="C818" t="s">
        <v>2750</v>
      </c>
      <c r="D818">
        <v>2118167</v>
      </c>
      <c r="E818" t="s">
        <v>2592</v>
      </c>
      <c r="F818" s="59">
        <v>17.53</v>
      </c>
      <c r="G818">
        <v>0</v>
      </c>
      <c r="H818" t="s">
        <v>2538</v>
      </c>
      <c r="I818" t="s">
        <v>2539</v>
      </c>
      <c r="J818" t="s">
        <v>554</v>
      </c>
      <c r="K818" t="s">
        <v>2321</v>
      </c>
      <c r="L818" t="s">
        <v>2370</v>
      </c>
      <c r="M818" t="s">
        <v>2593</v>
      </c>
      <c r="N818" t="s">
        <v>2594</v>
      </c>
      <c r="O818" t="s">
        <v>2542</v>
      </c>
      <c r="P818" t="s">
        <v>2543</v>
      </c>
      <c r="Q818" t="s">
        <v>2544</v>
      </c>
      <c r="R818" t="s">
        <v>2595</v>
      </c>
      <c r="S818" t="s">
        <v>2546</v>
      </c>
      <c r="T818">
        <v>0</v>
      </c>
      <c r="U818" t="s">
        <v>2555</v>
      </c>
      <c r="V818" t="s">
        <v>2596</v>
      </c>
      <c r="W818" t="s">
        <v>2555</v>
      </c>
      <c r="X818" t="s">
        <v>2596</v>
      </c>
      <c r="Y818" t="str">
        <f t="shared" si="12"/>
        <v>薯一薯二文化传媒（上海）有限公司行吟信息科技(上海)有限公司信息流</v>
      </c>
      <c r="Z818" t="e">
        <f>VLOOKUP(Y:Y,[1]Sheet1!N:N,1,0)</f>
        <v>#N/A</v>
      </c>
    </row>
    <row r="819" spans="1:26" hidden="1" x14ac:dyDescent="0.25">
      <c r="A819">
        <v>20230627</v>
      </c>
      <c r="B819">
        <v>48413840</v>
      </c>
      <c r="C819" t="s">
        <v>2600</v>
      </c>
      <c r="D819">
        <v>2118167</v>
      </c>
      <c r="E819" t="s">
        <v>2592</v>
      </c>
      <c r="F819" s="59">
        <v>181.63</v>
      </c>
      <c r="G819">
        <v>0</v>
      </c>
      <c r="H819" t="s">
        <v>2538</v>
      </c>
      <c r="I819" t="s">
        <v>2539</v>
      </c>
      <c r="J819" t="s">
        <v>554</v>
      </c>
      <c r="K819" t="s">
        <v>2321</v>
      </c>
      <c r="L819" t="s">
        <v>2370</v>
      </c>
      <c r="M819" t="s">
        <v>2593</v>
      </c>
      <c r="N819" t="s">
        <v>2594</v>
      </c>
      <c r="O819" t="s">
        <v>2542</v>
      </c>
      <c r="P819" t="s">
        <v>2543</v>
      </c>
      <c r="Q819" t="s">
        <v>2544</v>
      </c>
      <c r="R819" t="s">
        <v>2595</v>
      </c>
      <c r="S819" t="s">
        <v>2546</v>
      </c>
      <c r="T819">
        <v>0</v>
      </c>
      <c r="U819" t="s">
        <v>2555</v>
      </c>
      <c r="V819" t="s">
        <v>2596</v>
      </c>
      <c r="W819" t="s">
        <v>2555</v>
      </c>
      <c r="X819" t="s">
        <v>2596</v>
      </c>
      <c r="Y819" t="str">
        <f t="shared" si="12"/>
        <v>薯一薯二文化传媒（上海）有限公司行吟信息科技(上海)有限公司信息流</v>
      </c>
      <c r="Z819" t="e">
        <f>VLOOKUP(Y:Y,[1]Sheet1!N:N,1,0)</f>
        <v>#N/A</v>
      </c>
    </row>
    <row r="820" spans="1:26" hidden="1" x14ac:dyDescent="0.25">
      <c r="A820">
        <v>20230627</v>
      </c>
      <c r="B820">
        <v>48723819</v>
      </c>
      <c r="C820" t="s">
        <v>2721</v>
      </c>
      <c r="D820">
        <v>2189969</v>
      </c>
      <c r="E820" t="s">
        <v>2608</v>
      </c>
      <c r="F820" s="59">
        <v>663.67</v>
      </c>
      <c r="G820">
        <v>474.05</v>
      </c>
      <c r="H820" t="s">
        <v>2538</v>
      </c>
      <c r="I820" t="s">
        <v>2551</v>
      </c>
      <c r="J820" t="s">
        <v>2332</v>
      </c>
      <c r="K820" t="s">
        <v>2321</v>
      </c>
      <c r="L820" t="s">
        <v>2333</v>
      </c>
      <c r="M820" t="s">
        <v>2552</v>
      </c>
      <c r="N820" t="s">
        <v>2553</v>
      </c>
      <c r="O820" t="s">
        <v>2542</v>
      </c>
      <c r="P820" t="s">
        <v>2543</v>
      </c>
      <c r="Q820" t="s">
        <v>2544</v>
      </c>
      <c r="R820" t="s">
        <v>2554</v>
      </c>
      <c r="S820" t="s">
        <v>2546</v>
      </c>
      <c r="T820">
        <v>0</v>
      </c>
      <c r="U820" t="s">
        <v>2555</v>
      </c>
      <c r="V820" t="s">
        <v>2556</v>
      </c>
      <c r="W820" t="s">
        <v>2555</v>
      </c>
      <c r="X820" t="s">
        <v>2556</v>
      </c>
      <c r="Y820" t="str">
        <f t="shared" si="12"/>
        <v>北京爱奇艺科技有限公司-百度北京爱奇艺科技有限公司信息流</v>
      </c>
      <c r="Z820" t="e">
        <f>VLOOKUP(Y:Y,[1]Sheet1!N:N,1,0)</f>
        <v>#N/A</v>
      </c>
    </row>
    <row r="821" spans="1:26" hidden="1" x14ac:dyDescent="0.25">
      <c r="A821">
        <v>20230627</v>
      </c>
      <c r="B821">
        <v>27753547</v>
      </c>
      <c r="C821" t="s">
        <v>2674</v>
      </c>
      <c r="D821">
        <v>2172257</v>
      </c>
      <c r="E821" t="s">
        <v>2610</v>
      </c>
      <c r="F821" s="59">
        <v>1043.0999999999999</v>
      </c>
      <c r="G821">
        <v>827.8</v>
      </c>
      <c r="H821" t="s">
        <v>2559</v>
      </c>
      <c r="I821" t="s">
        <v>2560</v>
      </c>
      <c r="J821" t="s">
        <v>292</v>
      </c>
      <c r="K821" t="s">
        <v>711</v>
      </c>
      <c r="L821" t="s">
        <v>574</v>
      </c>
      <c r="M821" t="s">
        <v>2611</v>
      </c>
      <c r="N821" t="s">
        <v>2612</v>
      </c>
      <c r="O821" t="s">
        <v>2542</v>
      </c>
      <c r="P821" t="s">
        <v>2543</v>
      </c>
      <c r="Q821" t="s">
        <v>2544</v>
      </c>
      <c r="R821" t="s">
        <v>2613</v>
      </c>
      <c r="S821" t="s">
        <v>2546</v>
      </c>
      <c r="T821">
        <v>74180.195999999996</v>
      </c>
      <c r="U821" t="s">
        <v>2614</v>
      </c>
      <c r="V821" t="s">
        <v>2615</v>
      </c>
      <c r="W821" t="s">
        <v>2614</v>
      </c>
      <c r="X821" t="s">
        <v>2615</v>
      </c>
      <c r="Y821" t="str">
        <f t="shared" si="12"/>
        <v>广州荔湾品唯信息服务有限公司广州唯品会电子商务有限公司CPC</v>
      </c>
      <c r="Z821" t="e">
        <f>VLOOKUP(Y:Y,[1]Sheet1!N:N,1,0)</f>
        <v>#N/A</v>
      </c>
    </row>
    <row r="822" spans="1:26" hidden="1" x14ac:dyDescent="0.25">
      <c r="A822">
        <v>20230627</v>
      </c>
      <c r="B822">
        <v>42594504</v>
      </c>
      <c r="C822" t="s">
        <v>2618</v>
      </c>
      <c r="D822">
        <v>2130054</v>
      </c>
      <c r="E822" t="s">
        <v>2558</v>
      </c>
      <c r="F822" s="59">
        <v>1972.43</v>
      </c>
      <c r="G822">
        <v>1597.05</v>
      </c>
      <c r="H822" t="s">
        <v>2559</v>
      </c>
      <c r="I822" t="s">
        <v>2560</v>
      </c>
      <c r="J822" t="s">
        <v>2350</v>
      </c>
      <c r="K822" t="s">
        <v>711</v>
      </c>
      <c r="L822" t="s">
        <v>2350</v>
      </c>
      <c r="M822" t="s">
        <v>2561</v>
      </c>
      <c r="N822" t="s">
        <v>2562</v>
      </c>
      <c r="O822" t="s">
        <v>2542</v>
      </c>
      <c r="P822" t="s">
        <v>2543</v>
      </c>
      <c r="Q822" t="s">
        <v>2544</v>
      </c>
      <c r="R822" t="s">
        <v>2563</v>
      </c>
      <c r="S822" t="s">
        <v>2546</v>
      </c>
      <c r="T822">
        <v>6957.8860000000004</v>
      </c>
      <c r="U822" t="s">
        <v>1891</v>
      </c>
      <c r="V822" t="s">
        <v>2564</v>
      </c>
      <c r="W822" t="s">
        <v>1891</v>
      </c>
      <c r="X822" t="s">
        <v>2564</v>
      </c>
      <c r="Y822" t="str">
        <f t="shared" si="12"/>
        <v>深圳尚米网络技术有限公司深圳尚米网络技术有限公司CPC</v>
      </c>
      <c r="Z822" t="e">
        <f>VLOOKUP(Y:Y,[1]Sheet1!N:N,1,0)</f>
        <v>#N/A</v>
      </c>
    </row>
    <row r="823" spans="1:26" hidden="1" x14ac:dyDescent="0.25">
      <c r="A823">
        <v>20230627</v>
      </c>
      <c r="B823">
        <v>45323107</v>
      </c>
      <c r="C823" t="s">
        <v>2654</v>
      </c>
      <c r="D823">
        <v>2172261</v>
      </c>
      <c r="E823" t="s">
        <v>2628</v>
      </c>
      <c r="F823" s="59">
        <v>727.97</v>
      </c>
      <c r="G823">
        <v>555.70000000000005</v>
      </c>
      <c r="H823" t="s">
        <v>2538</v>
      </c>
      <c r="I823" t="s">
        <v>2539</v>
      </c>
      <c r="J823" t="s">
        <v>292</v>
      </c>
      <c r="K823" t="s">
        <v>2321</v>
      </c>
      <c r="L823" t="s">
        <v>574</v>
      </c>
      <c r="M823" t="s">
        <v>2611</v>
      </c>
      <c r="N823" t="s">
        <v>2612</v>
      </c>
      <c r="O823" t="s">
        <v>2542</v>
      </c>
      <c r="P823" t="s">
        <v>2543</v>
      </c>
      <c r="Q823" t="s">
        <v>2544</v>
      </c>
      <c r="R823" t="s">
        <v>2613</v>
      </c>
      <c r="S823" t="s">
        <v>2546</v>
      </c>
      <c r="T823">
        <v>0</v>
      </c>
      <c r="U823" t="s">
        <v>2614</v>
      </c>
      <c r="V823" t="s">
        <v>2615</v>
      </c>
      <c r="W823" t="s">
        <v>2614</v>
      </c>
      <c r="X823" t="s">
        <v>2615</v>
      </c>
      <c r="Y823" t="str">
        <f t="shared" si="12"/>
        <v>广州荔湾品唯信息服务有限公司广州唯品会电子商务有限公司信息流</v>
      </c>
      <c r="Z823" t="e">
        <f>VLOOKUP(Y:Y,[1]Sheet1!N:N,1,0)</f>
        <v>#N/A</v>
      </c>
    </row>
    <row r="824" spans="1:26" hidden="1" x14ac:dyDescent="0.25">
      <c r="A824">
        <v>20230627</v>
      </c>
      <c r="B824">
        <v>47327817</v>
      </c>
      <c r="C824" t="s">
        <v>2718</v>
      </c>
      <c r="D824">
        <v>2185183</v>
      </c>
      <c r="E824" t="s">
        <v>2574</v>
      </c>
      <c r="F824" s="59">
        <v>450.3</v>
      </c>
      <c r="G824">
        <v>341.14</v>
      </c>
      <c r="H824" t="s">
        <v>2538</v>
      </c>
      <c r="I824" t="s">
        <v>2551</v>
      </c>
      <c r="J824" t="s">
        <v>2575</v>
      </c>
      <c r="K824" t="s">
        <v>2321</v>
      </c>
      <c r="L824" t="s">
        <v>2344</v>
      </c>
      <c r="M824" t="s">
        <v>2576</v>
      </c>
      <c r="O824" t="s">
        <v>2542</v>
      </c>
      <c r="P824" t="s">
        <v>2543</v>
      </c>
      <c r="Q824" t="s">
        <v>2544</v>
      </c>
      <c r="R824" t="s">
        <v>2577</v>
      </c>
      <c r="S824" t="s">
        <v>2546</v>
      </c>
      <c r="T824">
        <v>0</v>
      </c>
      <c r="U824" t="s">
        <v>838</v>
      </c>
      <c r="V824" t="s">
        <v>2578</v>
      </c>
      <c r="W824" t="s">
        <v>838</v>
      </c>
      <c r="X824" t="s">
        <v>2578</v>
      </c>
      <c r="Y824" t="str">
        <f t="shared" si="12"/>
        <v>北京微财科技有限公司-数媒重庆市黑卡小额贷款有限公司信息流</v>
      </c>
      <c r="Z824" t="e">
        <f>VLOOKUP(Y:Y,[1]Sheet1!N:N,1,0)</f>
        <v>#N/A</v>
      </c>
    </row>
    <row r="825" spans="1:26" hidden="1" x14ac:dyDescent="0.25">
      <c r="A825">
        <v>20230627</v>
      </c>
      <c r="B825">
        <v>29880965</v>
      </c>
      <c r="C825" t="s">
        <v>2730</v>
      </c>
      <c r="D825">
        <v>2130054</v>
      </c>
      <c r="E825" t="s">
        <v>2558</v>
      </c>
      <c r="F825" s="59">
        <v>19021.21</v>
      </c>
      <c r="G825">
        <v>15401.68</v>
      </c>
      <c r="H825" t="s">
        <v>2559</v>
      </c>
      <c r="I825" t="s">
        <v>2560</v>
      </c>
      <c r="J825" t="s">
        <v>2350</v>
      </c>
      <c r="K825" t="s">
        <v>711</v>
      </c>
      <c r="L825" t="s">
        <v>2350</v>
      </c>
      <c r="M825" t="s">
        <v>2561</v>
      </c>
      <c r="N825" t="s">
        <v>2562</v>
      </c>
      <c r="O825" t="s">
        <v>2542</v>
      </c>
      <c r="P825" t="s">
        <v>2543</v>
      </c>
      <c r="Q825" t="s">
        <v>2544</v>
      </c>
      <c r="R825" t="s">
        <v>2563</v>
      </c>
      <c r="S825" t="s">
        <v>2546</v>
      </c>
      <c r="T825">
        <v>38559.83</v>
      </c>
      <c r="U825" t="s">
        <v>1891</v>
      </c>
      <c r="V825" t="s">
        <v>2564</v>
      </c>
      <c r="W825" t="s">
        <v>1891</v>
      </c>
      <c r="X825" t="s">
        <v>2564</v>
      </c>
      <c r="Y825" t="str">
        <f t="shared" si="12"/>
        <v>深圳尚米网络技术有限公司深圳尚米网络技术有限公司CPC</v>
      </c>
      <c r="Z825" t="e">
        <f>VLOOKUP(Y:Y,[1]Sheet1!N:N,1,0)</f>
        <v>#N/A</v>
      </c>
    </row>
    <row r="826" spans="1:26" hidden="1" x14ac:dyDescent="0.25">
      <c r="A826">
        <v>20230627</v>
      </c>
      <c r="B826">
        <v>47953339</v>
      </c>
      <c r="C826" t="s">
        <v>2755</v>
      </c>
      <c r="D826">
        <v>2189969</v>
      </c>
      <c r="E826" t="s">
        <v>2608</v>
      </c>
      <c r="F826" s="59">
        <v>202.94</v>
      </c>
      <c r="G826">
        <v>144.96</v>
      </c>
      <c r="H826" t="s">
        <v>2538</v>
      </c>
      <c r="I826" t="s">
        <v>2551</v>
      </c>
      <c r="J826" t="s">
        <v>2332</v>
      </c>
      <c r="K826" t="s">
        <v>2321</v>
      </c>
      <c r="L826" t="s">
        <v>2333</v>
      </c>
      <c r="M826" t="s">
        <v>2552</v>
      </c>
      <c r="N826" t="s">
        <v>2553</v>
      </c>
      <c r="O826" t="s">
        <v>2542</v>
      </c>
      <c r="P826" t="s">
        <v>2543</v>
      </c>
      <c r="Q826" t="s">
        <v>2544</v>
      </c>
      <c r="R826" t="s">
        <v>2554</v>
      </c>
      <c r="S826" t="s">
        <v>2546</v>
      </c>
      <c r="T826">
        <v>0</v>
      </c>
      <c r="U826" t="s">
        <v>2555</v>
      </c>
      <c r="V826" t="s">
        <v>2556</v>
      </c>
      <c r="W826" t="s">
        <v>2555</v>
      </c>
      <c r="X826" t="s">
        <v>2556</v>
      </c>
      <c r="Y826" t="str">
        <f t="shared" si="12"/>
        <v>北京爱奇艺科技有限公司-百度北京爱奇艺科技有限公司信息流</v>
      </c>
      <c r="Z826" t="e">
        <f>VLOOKUP(Y:Y,[1]Sheet1!N:N,1,0)</f>
        <v>#N/A</v>
      </c>
    </row>
    <row r="827" spans="1:26" hidden="1" x14ac:dyDescent="0.25">
      <c r="A827">
        <v>20230627</v>
      </c>
      <c r="B827">
        <v>48413778</v>
      </c>
      <c r="C827" t="s">
        <v>2626</v>
      </c>
      <c r="D827">
        <v>2118167</v>
      </c>
      <c r="E827" t="s">
        <v>2592</v>
      </c>
      <c r="F827" s="59">
        <v>6.85</v>
      </c>
      <c r="G827">
        <v>0</v>
      </c>
      <c r="H827" t="s">
        <v>2538</v>
      </c>
      <c r="I827" t="s">
        <v>2539</v>
      </c>
      <c r="J827" t="s">
        <v>554</v>
      </c>
      <c r="K827" t="s">
        <v>2321</v>
      </c>
      <c r="L827" t="s">
        <v>2370</v>
      </c>
      <c r="M827" t="s">
        <v>2593</v>
      </c>
      <c r="N827" t="s">
        <v>2594</v>
      </c>
      <c r="O827" t="s">
        <v>2542</v>
      </c>
      <c r="P827" t="s">
        <v>2543</v>
      </c>
      <c r="Q827" t="s">
        <v>2544</v>
      </c>
      <c r="R827" t="s">
        <v>2595</v>
      </c>
      <c r="S827" t="s">
        <v>2546</v>
      </c>
      <c r="T827">
        <v>0</v>
      </c>
      <c r="U827" t="s">
        <v>2555</v>
      </c>
      <c r="V827" t="s">
        <v>2596</v>
      </c>
      <c r="W827" t="s">
        <v>2555</v>
      </c>
      <c r="X827" t="s">
        <v>2596</v>
      </c>
      <c r="Y827" t="str">
        <f t="shared" si="12"/>
        <v>薯一薯二文化传媒（上海）有限公司行吟信息科技(上海)有限公司信息流</v>
      </c>
      <c r="Z827" t="e">
        <f>VLOOKUP(Y:Y,[1]Sheet1!N:N,1,0)</f>
        <v>#N/A</v>
      </c>
    </row>
    <row r="828" spans="1:26" hidden="1" x14ac:dyDescent="0.25">
      <c r="A828">
        <v>20230627</v>
      </c>
      <c r="B828">
        <v>43097616</v>
      </c>
      <c r="C828" t="s">
        <v>2712</v>
      </c>
      <c r="D828">
        <v>2118167</v>
      </c>
      <c r="E828" t="s">
        <v>2592</v>
      </c>
      <c r="F828" s="59">
        <v>1003.66</v>
      </c>
      <c r="G828">
        <v>0</v>
      </c>
      <c r="H828" t="s">
        <v>2538</v>
      </c>
      <c r="I828" t="s">
        <v>2539</v>
      </c>
      <c r="J828" t="s">
        <v>554</v>
      </c>
      <c r="K828" t="s">
        <v>2321</v>
      </c>
      <c r="L828" t="s">
        <v>2370</v>
      </c>
      <c r="M828" t="s">
        <v>2593</v>
      </c>
      <c r="N828" t="s">
        <v>2594</v>
      </c>
      <c r="O828" t="s">
        <v>2542</v>
      </c>
      <c r="P828" t="s">
        <v>2543</v>
      </c>
      <c r="Q828" t="s">
        <v>2544</v>
      </c>
      <c r="R828" t="s">
        <v>2595</v>
      </c>
      <c r="S828" t="s">
        <v>2546</v>
      </c>
      <c r="T828">
        <v>0</v>
      </c>
      <c r="U828" t="s">
        <v>2555</v>
      </c>
      <c r="V828" t="s">
        <v>2596</v>
      </c>
      <c r="W828" t="s">
        <v>2555</v>
      </c>
      <c r="X828" t="s">
        <v>2596</v>
      </c>
      <c r="Y828" t="str">
        <f t="shared" si="12"/>
        <v>薯一薯二文化传媒（上海）有限公司行吟信息科技(上海)有限公司信息流</v>
      </c>
      <c r="Z828" t="e">
        <f>VLOOKUP(Y:Y,[1]Sheet1!N:N,1,0)</f>
        <v>#N/A</v>
      </c>
    </row>
    <row r="829" spans="1:26" hidden="1" x14ac:dyDescent="0.25">
      <c r="A829">
        <v>20230627</v>
      </c>
      <c r="B829">
        <v>42965764</v>
      </c>
      <c r="C829" t="s">
        <v>2536</v>
      </c>
      <c r="D829">
        <v>2158784</v>
      </c>
      <c r="E829" t="s">
        <v>2537</v>
      </c>
      <c r="F829" s="59">
        <v>388.26</v>
      </c>
      <c r="G829">
        <v>388.26</v>
      </c>
      <c r="H829" t="s">
        <v>2538</v>
      </c>
      <c r="I829" t="s">
        <v>2539</v>
      </c>
      <c r="J829" t="s">
        <v>2320</v>
      </c>
      <c r="K829" t="s">
        <v>2321</v>
      </c>
      <c r="L829" t="s">
        <v>2318</v>
      </c>
      <c r="M829" t="s">
        <v>2540</v>
      </c>
      <c r="N829" t="s">
        <v>2541</v>
      </c>
      <c r="O829" t="s">
        <v>2542</v>
      </c>
      <c r="P829" t="s">
        <v>2543</v>
      </c>
      <c r="Q829" t="s">
        <v>2544</v>
      </c>
      <c r="R829" t="s">
        <v>2545</v>
      </c>
      <c r="S829" t="s">
        <v>2546</v>
      </c>
      <c r="T829">
        <v>0</v>
      </c>
      <c r="U829" t="s">
        <v>838</v>
      </c>
      <c r="V829" t="s">
        <v>2547</v>
      </c>
      <c r="W829" t="s">
        <v>838</v>
      </c>
      <c r="X829" t="s">
        <v>2548</v>
      </c>
      <c r="Y829" t="str">
        <f t="shared" si="12"/>
        <v>上海耳序信息技术有限公司-四部上海拍拍贷金融信息服务有限公司信息流</v>
      </c>
      <c r="Z829" t="e">
        <f>VLOOKUP(Y:Y,[1]Sheet1!N:N,1,0)</f>
        <v>#N/A</v>
      </c>
    </row>
    <row r="830" spans="1:26" hidden="1" x14ac:dyDescent="0.25">
      <c r="A830">
        <v>20230627</v>
      </c>
      <c r="B830">
        <v>47328039</v>
      </c>
      <c r="C830" t="s">
        <v>2573</v>
      </c>
      <c r="D830">
        <v>2185183</v>
      </c>
      <c r="E830" t="s">
        <v>2574</v>
      </c>
      <c r="F830" s="59">
        <v>224.67</v>
      </c>
      <c r="G830">
        <v>170.21</v>
      </c>
      <c r="H830" t="s">
        <v>2538</v>
      </c>
      <c r="I830" t="s">
        <v>2551</v>
      </c>
      <c r="J830" t="s">
        <v>2575</v>
      </c>
      <c r="K830" t="s">
        <v>2321</v>
      </c>
      <c r="L830" t="s">
        <v>2344</v>
      </c>
      <c r="M830" t="s">
        <v>2576</v>
      </c>
      <c r="O830" t="s">
        <v>2542</v>
      </c>
      <c r="P830" t="s">
        <v>2543</v>
      </c>
      <c r="Q830" t="s">
        <v>2544</v>
      </c>
      <c r="R830" t="s">
        <v>2577</v>
      </c>
      <c r="S830" t="s">
        <v>2546</v>
      </c>
      <c r="T830">
        <v>0</v>
      </c>
      <c r="U830" t="s">
        <v>838</v>
      </c>
      <c r="V830" t="s">
        <v>2578</v>
      </c>
      <c r="W830" t="s">
        <v>838</v>
      </c>
      <c r="X830" t="s">
        <v>2578</v>
      </c>
      <c r="Y830" t="str">
        <f t="shared" si="12"/>
        <v>北京微财科技有限公司-数媒重庆市黑卡小额贷款有限公司信息流</v>
      </c>
      <c r="Z830" t="e">
        <f>VLOOKUP(Y:Y,[1]Sheet1!N:N,1,0)</f>
        <v>#N/A</v>
      </c>
    </row>
    <row r="831" spans="1:26" hidden="1" x14ac:dyDescent="0.25">
      <c r="A831">
        <v>20230627</v>
      </c>
      <c r="B831">
        <v>38794042</v>
      </c>
      <c r="C831" t="s">
        <v>2756</v>
      </c>
      <c r="D831">
        <v>2172261</v>
      </c>
      <c r="E831" t="s">
        <v>2628</v>
      </c>
      <c r="F831" s="59">
        <v>795.98</v>
      </c>
      <c r="G831">
        <v>607.62</v>
      </c>
      <c r="H831" t="s">
        <v>2538</v>
      </c>
      <c r="I831" t="s">
        <v>2551</v>
      </c>
      <c r="J831" t="s">
        <v>292</v>
      </c>
      <c r="K831" t="s">
        <v>2321</v>
      </c>
      <c r="L831" t="s">
        <v>574</v>
      </c>
      <c r="M831" t="s">
        <v>2611</v>
      </c>
      <c r="N831" t="s">
        <v>2612</v>
      </c>
      <c r="O831" t="s">
        <v>2542</v>
      </c>
      <c r="P831" t="s">
        <v>2543</v>
      </c>
      <c r="Q831" t="s">
        <v>2544</v>
      </c>
      <c r="R831" t="s">
        <v>2613</v>
      </c>
      <c r="S831" t="s">
        <v>2546</v>
      </c>
      <c r="T831">
        <v>0</v>
      </c>
      <c r="U831" t="s">
        <v>2614</v>
      </c>
      <c r="V831" t="s">
        <v>2615</v>
      </c>
      <c r="W831" t="s">
        <v>2614</v>
      </c>
      <c r="X831" t="s">
        <v>2615</v>
      </c>
      <c r="Y831" t="str">
        <f t="shared" si="12"/>
        <v>广州荔湾品唯信息服务有限公司广州唯品会电子商务有限公司信息流</v>
      </c>
      <c r="Z831" t="e">
        <f>VLOOKUP(Y:Y,[1]Sheet1!N:N,1,0)</f>
        <v>#N/A</v>
      </c>
    </row>
    <row r="832" spans="1:26" hidden="1" x14ac:dyDescent="0.25">
      <c r="A832">
        <v>20230627</v>
      </c>
      <c r="B832">
        <v>45322956</v>
      </c>
      <c r="C832" t="s">
        <v>2631</v>
      </c>
      <c r="D832">
        <v>2172261</v>
      </c>
      <c r="E832" t="s">
        <v>2628</v>
      </c>
      <c r="F832" s="59">
        <v>101.27</v>
      </c>
      <c r="G832">
        <v>77.3</v>
      </c>
      <c r="H832" t="s">
        <v>2538</v>
      </c>
      <c r="I832" t="s">
        <v>2551</v>
      </c>
      <c r="J832" t="s">
        <v>292</v>
      </c>
      <c r="K832" t="s">
        <v>2321</v>
      </c>
      <c r="L832" t="s">
        <v>574</v>
      </c>
      <c r="M832" t="s">
        <v>2611</v>
      </c>
      <c r="N832" t="s">
        <v>2612</v>
      </c>
      <c r="O832" t="s">
        <v>2542</v>
      </c>
      <c r="P832" t="s">
        <v>2543</v>
      </c>
      <c r="Q832" t="s">
        <v>2544</v>
      </c>
      <c r="R832" t="s">
        <v>2613</v>
      </c>
      <c r="S832" t="s">
        <v>2546</v>
      </c>
      <c r="T832">
        <v>0</v>
      </c>
      <c r="U832" t="s">
        <v>2614</v>
      </c>
      <c r="V832" t="s">
        <v>2615</v>
      </c>
      <c r="W832" t="s">
        <v>2614</v>
      </c>
      <c r="X832" t="s">
        <v>2615</v>
      </c>
      <c r="Y832" t="str">
        <f t="shared" si="12"/>
        <v>广州荔湾品唯信息服务有限公司广州唯品会电子商务有限公司信息流</v>
      </c>
      <c r="Z832" t="e">
        <f>VLOOKUP(Y:Y,[1]Sheet1!N:N,1,0)</f>
        <v>#N/A</v>
      </c>
    </row>
    <row r="833" spans="1:26" hidden="1" x14ac:dyDescent="0.25">
      <c r="A833">
        <v>20230627</v>
      </c>
      <c r="B833">
        <v>29768624</v>
      </c>
      <c r="C833" t="s">
        <v>2751</v>
      </c>
      <c r="D833">
        <v>2130054</v>
      </c>
      <c r="E833" t="s">
        <v>2558</v>
      </c>
      <c r="F833" s="59">
        <v>1632.85</v>
      </c>
      <c r="G833">
        <v>1322.03</v>
      </c>
      <c r="H833" t="s">
        <v>2559</v>
      </c>
      <c r="I833" t="s">
        <v>2560</v>
      </c>
      <c r="J833" t="s">
        <v>2350</v>
      </c>
      <c r="K833" t="s">
        <v>711</v>
      </c>
      <c r="L833" t="s">
        <v>2350</v>
      </c>
      <c r="M833" t="s">
        <v>2561</v>
      </c>
      <c r="N833" t="s">
        <v>2562</v>
      </c>
      <c r="O833" t="s">
        <v>2542</v>
      </c>
      <c r="P833" t="s">
        <v>2543</v>
      </c>
      <c r="Q833" t="s">
        <v>2544</v>
      </c>
      <c r="R833" t="s">
        <v>2563</v>
      </c>
      <c r="S833" t="s">
        <v>2546</v>
      </c>
      <c r="T833">
        <v>8766.0730000000003</v>
      </c>
      <c r="U833" t="s">
        <v>1891</v>
      </c>
      <c r="V833" t="s">
        <v>2602</v>
      </c>
      <c r="W833" t="s">
        <v>1891</v>
      </c>
      <c r="X833" t="s">
        <v>2564</v>
      </c>
      <c r="Y833" t="str">
        <f t="shared" si="12"/>
        <v>深圳尚米网络技术有限公司深圳尚米网络技术有限公司CPC</v>
      </c>
      <c r="Z833" t="e">
        <f>VLOOKUP(Y:Y,[1]Sheet1!N:N,1,0)</f>
        <v>#N/A</v>
      </c>
    </row>
    <row r="834" spans="1:26" hidden="1" x14ac:dyDescent="0.25">
      <c r="A834">
        <v>20230627</v>
      </c>
      <c r="B834">
        <v>42327215</v>
      </c>
      <c r="C834" t="s">
        <v>2739</v>
      </c>
      <c r="D834">
        <v>2172261</v>
      </c>
      <c r="E834" t="s">
        <v>2628</v>
      </c>
      <c r="F834" s="59">
        <v>739.43</v>
      </c>
      <c r="G834">
        <v>564.45000000000005</v>
      </c>
      <c r="H834" t="s">
        <v>2538</v>
      </c>
      <c r="I834" t="s">
        <v>2539</v>
      </c>
      <c r="J834" t="s">
        <v>292</v>
      </c>
      <c r="K834" t="s">
        <v>2321</v>
      </c>
      <c r="L834" t="s">
        <v>574</v>
      </c>
      <c r="M834" t="s">
        <v>2611</v>
      </c>
      <c r="N834" t="s">
        <v>2612</v>
      </c>
      <c r="O834" t="s">
        <v>2542</v>
      </c>
      <c r="P834" t="s">
        <v>2543</v>
      </c>
      <c r="Q834" t="s">
        <v>2544</v>
      </c>
      <c r="R834" t="s">
        <v>2613</v>
      </c>
      <c r="S834" t="s">
        <v>2546</v>
      </c>
      <c r="T834">
        <v>0</v>
      </c>
      <c r="U834" t="s">
        <v>2614</v>
      </c>
      <c r="V834" t="s">
        <v>2615</v>
      </c>
      <c r="W834" t="s">
        <v>2614</v>
      </c>
      <c r="X834" t="s">
        <v>2615</v>
      </c>
      <c r="Y834" t="str">
        <f t="shared" si="12"/>
        <v>广州荔湾品唯信息服务有限公司广州唯品会电子商务有限公司信息流</v>
      </c>
      <c r="Z834" t="e">
        <f>VLOOKUP(Y:Y,[1]Sheet1!N:N,1,0)</f>
        <v>#N/A</v>
      </c>
    </row>
    <row r="835" spans="1:26" hidden="1" x14ac:dyDescent="0.25">
      <c r="A835">
        <v>20230627</v>
      </c>
      <c r="B835">
        <v>42840928</v>
      </c>
      <c r="C835" t="s">
        <v>2813</v>
      </c>
      <c r="D835">
        <v>2117410</v>
      </c>
      <c r="E835" t="s">
        <v>2587</v>
      </c>
      <c r="F835" s="59">
        <v>128.72999999999999</v>
      </c>
      <c r="G835">
        <v>0</v>
      </c>
      <c r="H835" t="s">
        <v>2538</v>
      </c>
      <c r="I835" t="s">
        <v>2551</v>
      </c>
      <c r="J835" t="s">
        <v>2353</v>
      </c>
      <c r="K835" t="s">
        <v>2321</v>
      </c>
      <c r="L835" t="s">
        <v>326</v>
      </c>
      <c r="M835" t="s">
        <v>2588</v>
      </c>
      <c r="N835" t="s">
        <v>2589</v>
      </c>
      <c r="O835" t="s">
        <v>2542</v>
      </c>
      <c r="P835" t="s">
        <v>2543</v>
      </c>
      <c r="Q835" t="s">
        <v>2544</v>
      </c>
      <c r="R835" t="s">
        <v>2570</v>
      </c>
      <c r="S835" t="s">
        <v>2546</v>
      </c>
      <c r="T835">
        <v>0</v>
      </c>
      <c r="U835" t="s">
        <v>2571</v>
      </c>
      <c r="V835" t="s">
        <v>2572</v>
      </c>
      <c r="W835" t="s">
        <v>1891</v>
      </c>
      <c r="X835" t="s">
        <v>2564</v>
      </c>
      <c r="Y835" t="str">
        <f t="shared" ref="Y835:Y898" si="13">L835&amp;J835&amp;K835</f>
        <v>网易有道信息技术（北京）有限公司网易(杭州)网络有限公司信息流</v>
      </c>
      <c r="Z835" t="e">
        <f>VLOOKUP(Y:Y,[1]Sheet1!N:N,1,0)</f>
        <v>#N/A</v>
      </c>
    </row>
    <row r="836" spans="1:26" hidden="1" x14ac:dyDescent="0.25">
      <c r="A836">
        <v>20230627</v>
      </c>
      <c r="B836">
        <v>45166632</v>
      </c>
      <c r="C836" t="s">
        <v>2803</v>
      </c>
      <c r="D836">
        <v>2118167</v>
      </c>
      <c r="E836" t="s">
        <v>2592</v>
      </c>
      <c r="F836" s="59">
        <v>2400.39</v>
      </c>
      <c r="G836">
        <v>0</v>
      </c>
      <c r="H836" t="s">
        <v>2538</v>
      </c>
      <c r="I836" t="s">
        <v>2551</v>
      </c>
      <c r="J836" t="s">
        <v>554</v>
      </c>
      <c r="K836" t="s">
        <v>2321</v>
      </c>
      <c r="L836" t="s">
        <v>2370</v>
      </c>
      <c r="M836" t="s">
        <v>2593</v>
      </c>
      <c r="N836" t="s">
        <v>2594</v>
      </c>
      <c r="O836" t="s">
        <v>2542</v>
      </c>
      <c r="P836" t="s">
        <v>2543</v>
      </c>
      <c r="Q836" t="s">
        <v>2544</v>
      </c>
      <c r="R836" t="s">
        <v>2595</v>
      </c>
      <c r="S836" t="s">
        <v>2546</v>
      </c>
      <c r="T836">
        <v>0</v>
      </c>
      <c r="U836" t="s">
        <v>2555</v>
      </c>
      <c r="V836" t="s">
        <v>2596</v>
      </c>
      <c r="W836" t="s">
        <v>2555</v>
      </c>
      <c r="X836" t="s">
        <v>2596</v>
      </c>
      <c r="Y836" t="str">
        <f t="shared" si="13"/>
        <v>薯一薯二文化传媒（上海）有限公司行吟信息科技(上海)有限公司信息流</v>
      </c>
      <c r="Z836" t="e">
        <f>VLOOKUP(Y:Y,[1]Sheet1!N:N,1,0)</f>
        <v>#N/A</v>
      </c>
    </row>
    <row r="837" spans="1:26" hidden="1" x14ac:dyDescent="0.25">
      <c r="A837">
        <v>20230627</v>
      </c>
      <c r="B837">
        <v>47184419</v>
      </c>
      <c r="C837" t="s">
        <v>2740</v>
      </c>
      <c r="D837">
        <v>2176807</v>
      </c>
      <c r="E837" t="s">
        <v>2691</v>
      </c>
      <c r="F837" s="59">
        <v>1.9</v>
      </c>
      <c r="G837">
        <v>1.39</v>
      </c>
      <c r="H837" t="s">
        <v>2538</v>
      </c>
      <c r="I837" t="s">
        <v>2551</v>
      </c>
      <c r="J837" t="s">
        <v>2339</v>
      </c>
      <c r="K837" t="s">
        <v>2321</v>
      </c>
      <c r="L837" t="s">
        <v>2338</v>
      </c>
      <c r="M837" t="s">
        <v>2692</v>
      </c>
      <c r="N837" t="s">
        <v>2693</v>
      </c>
      <c r="O837" t="s">
        <v>2542</v>
      </c>
      <c r="P837" t="s">
        <v>2543</v>
      </c>
      <c r="Q837" t="s">
        <v>2544</v>
      </c>
      <c r="R837" t="s">
        <v>2694</v>
      </c>
      <c r="S837" t="s">
        <v>2546</v>
      </c>
      <c r="T837">
        <v>0</v>
      </c>
      <c r="U837" t="s">
        <v>2117</v>
      </c>
      <c r="V837" t="s">
        <v>2695</v>
      </c>
      <c r="W837" t="s">
        <v>2117</v>
      </c>
      <c r="X837" t="s">
        <v>2695</v>
      </c>
      <c r="Y837" t="str">
        <f t="shared" si="13"/>
        <v>北京三快在线科技有限公司及其关联公司北京三快科技有限公司信息流</v>
      </c>
      <c r="Z837" t="e">
        <f>VLOOKUP(Y:Y,[1]Sheet1!N:N,1,0)</f>
        <v>#N/A</v>
      </c>
    </row>
    <row r="838" spans="1:26" hidden="1" x14ac:dyDescent="0.25">
      <c r="A838">
        <v>20230627</v>
      </c>
      <c r="B838">
        <v>47798436</v>
      </c>
      <c r="C838" t="s">
        <v>2632</v>
      </c>
      <c r="D838">
        <v>2169384</v>
      </c>
      <c r="E838" t="s">
        <v>2633</v>
      </c>
      <c r="F838" s="59">
        <v>21844.26</v>
      </c>
      <c r="G838">
        <v>16180.93</v>
      </c>
      <c r="H838" t="s">
        <v>2538</v>
      </c>
      <c r="I838" t="s">
        <v>2551</v>
      </c>
      <c r="J838" t="s">
        <v>296</v>
      </c>
      <c r="K838" t="s">
        <v>2321</v>
      </c>
      <c r="L838" t="s">
        <v>2334</v>
      </c>
      <c r="M838" t="s">
        <v>2634</v>
      </c>
      <c r="N838" t="s">
        <v>2635</v>
      </c>
      <c r="O838" t="s">
        <v>2542</v>
      </c>
      <c r="P838" t="s">
        <v>2543</v>
      </c>
      <c r="Q838" t="s">
        <v>2544</v>
      </c>
      <c r="R838" t="s">
        <v>2636</v>
      </c>
      <c r="S838" t="s">
        <v>2546</v>
      </c>
      <c r="T838">
        <v>0</v>
      </c>
      <c r="U838" t="s">
        <v>2584</v>
      </c>
      <c r="V838" t="s">
        <v>2637</v>
      </c>
      <c r="W838" t="s">
        <v>2584</v>
      </c>
      <c r="X838" t="s">
        <v>2637</v>
      </c>
      <c r="Y838" t="str">
        <f t="shared" si="13"/>
        <v>湖北车智汇传媒有限公司北京车之家信息技术有限公司信息流</v>
      </c>
      <c r="Z838" t="e">
        <f>VLOOKUP(Y:Y,[1]Sheet1!N:N,1,0)</f>
        <v>#N/A</v>
      </c>
    </row>
    <row r="839" spans="1:26" hidden="1" x14ac:dyDescent="0.25">
      <c r="A839">
        <v>20230627</v>
      </c>
      <c r="B839">
        <v>47953348</v>
      </c>
      <c r="C839" t="s">
        <v>2607</v>
      </c>
      <c r="D839">
        <v>2167551</v>
      </c>
      <c r="E839" t="s">
        <v>2550</v>
      </c>
      <c r="F839" s="59">
        <v>416.35</v>
      </c>
      <c r="G839">
        <v>416.35</v>
      </c>
      <c r="H839" t="s">
        <v>2538</v>
      </c>
      <c r="I839" t="s">
        <v>2551</v>
      </c>
      <c r="J839" t="s">
        <v>2332</v>
      </c>
      <c r="K839" t="s">
        <v>2321</v>
      </c>
      <c r="L839" t="s">
        <v>2333</v>
      </c>
      <c r="M839" t="s">
        <v>2552</v>
      </c>
      <c r="N839" t="s">
        <v>2553</v>
      </c>
      <c r="O839" t="s">
        <v>2542</v>
      </c>
      <c r="P839" t="s">
        <v>2543</v>
      </c>
      <c r="Q839" t="s">
        <v>2544</v>
      </c>
      <c r="R839" t="s">
        <v>2554</v>
      </c>
      <c r="S839" t="s">
        <v>2546</v>
      </c>
      <c r="T839">
        <v>0</v>
      </c>
      <c r="U839" t="s">
        <v>2555</v>
      </c>
      <c r="V839" t="s">
        <v>2556</v>
      </c>
      <c r="W839" t="s">
        <v>2555</v>
      </c>
      <c r="X839" t="s">
        <v>2556</v>
      </c>
      <c r="Y839" t="str">
        <f t="shared" si="13"/>
        <v>北京爱奇艺科技有限公司-百度北京爱奇艺科技有限公司信息流</v>
      </c>
      <c r="Z839" t="e">
        <f>VLOOKUP(Y:Y,[1]Sheet1!N:N,1,0)</f>
        <v>#N/A</v>
      </c>
    </row>
    <row r="840" spans="1:26" hidden="1" x14ac:dyDescent="0.25">
      <c r="A840">
        <v>20230627</v>
      </c>
      <c r="B840">
        <v>48413556</v>
      </c>
      <c r="C840" t="s">
        <v>2638</v>
      </c>
      <c r="D840">
        <v>2118167</v>
      </c>
      <c r="E840" t="s">
        <v>2592</v>
      </c>
      <c r="F840" s="59">
        <v>1.49</v>
      </c>
      <c r="G840">
        <v>0</v>
      </c>
      <c r="H840" t="s">
        <v>2538</v>
      </c>
      <c r="I840" t="s">
        <v>2539</v>
      </c>
      <c r="J840" t="s">
        <v>554</v>
      </c>
      <c r="K840" t="s">
        <v>2321</v>
      </c>
      <c r="L840" t="s">
        <v>2370</v>
      </c>
      <c r="M840" t="s">
        <v>2593</v>
      </c>
      <c r="N840" t="s">
        <v>2594</v>
      </c>
      <c r="O840" t="s">
        <v>2542</v>
      </c>
      <c r="P840" t="s">
        <v>2543</v>
      </c>
      <c r="Q840" t="s">
        <v>2544</v>
      </c>
      <c r="R840" t="s">
        <v>2595</v>
      </c>
      <c r="S840" t="s">
        <v>2546</v>
      </c>
      <c r="T840">
        <v>0</v>
      </c>
      <c r="U840" t="s">
        <v>2555</v>
      </c>
      <c r="V840" t="s">
        <v>2596</v>
      </c>
      <c r="W840" t="s">
        <v>2555</v>
      </c>
      <c r="X840" t="s">
        <v>2596</v>
      </c>
      <c r="Y840" t="str">
        <f t="shared" si="13"/>
        <v>薯一薯二文化传媒（上海）有限公司行吟信息科技(上海)有限公司信息流</v>
      </c>
      <c r="Z840" t="e">
        <f>VLOOKUP(Y:Y,[1]Sheet1!N:N,1,0)</f>
        <v>#N/A</v>
      </c>
    </row>
    <row r="841" spans="1:26" hidden="1" x14ac:dyDescent="0.25">
      <c r="A841">
        <v>20230627</v>
      </c>
      <c r="B841">
        <v>48866809</v>
      </c>
      <c r="C841" t="s">
        <v>2804</v>
      </c>
      <c r="D841">
        <v>2200843</v>
      </c>
      <c r="E841" t="s">
        <v>2805</v>
      </c>
      <c r="F841" s="59">
        <v>124.97</v>
      </c>
      <c r="G841">
        <v>124.97</v>
      </c>
      <c r="H841" t="s">
        <v>2559</v>
      </c>
      <c r="I841" t="s">
        <v>2560</v>
      </c>
      <c r="J841" t="s">
        <v>2327</v>
      </c>
      <c r="K841" t="s">
        <v>711</v>
      </c>
      <c r="L841" t="s">
        <v>2326</v>
      </c>
      <c r="M841" t="s">
        <v>2806</v>
      </c>
      <c r="N841" t="s">
        <v>2807</v>
      </c>
      <c r="O841" t="s">
        <v>2542</v>
      </c>
      <c r="P841" t="s">
        <v>2543</v>
      </c>
      <c r="Q841" t="s">
        <v>2544</v>
      </c>
      <c r="R841" t="s">
        <v>2808</v>
      </c>
      <c r="S841" t="s">
        <v>2546</v>
      </c>
      <c r="T841">
        <v>5875.03</v>
      </c>
      <c r="U841" t="s">
        <v>2809</v>
      </c>
      <c r="V841" t="s">
        <v>2810</v>
      </c>
      <c r="W841" t="s">
        <v>2809</v>
      </c>
      <c r="X841" t="s">
        <v>2810</v>
      </c>
      <c r="Y841" t="str">
        <f t="shared" si="13"/>
        <v>北京博大超群教育科技有限公司东易日盛家居装饰集团股份有限公司上海分公司CPC</v>
      </c>
      <c r="Z841" t="e">
        <f>VLOOKUP(Y:Y,[1]Sheet1!N:N,1,0)</f>
        <v>#N/A</v>
      </c>
    </row>
    <row r="842" spans="1:26" hidden="1" x14ac:dyDescent="0.25">
      <c r="A842">
        <v>20230627</v>
      </c>
      <c r="B842">
        <v>19668996</v>
      </c>
      <c r="C842" t="s">
        <v>2711</v>
      </c>
      <c r="D842">
        <v>2172257</v>
      </c>
      <c r="E842" t="s">
        <v>2610</v>
      </c>
      <c r="F842" s="59">
        <v>12020.32</v>
      </c>
      <c r="G842">
        <v>9539.69</v>
      </c>
      <c r="H842" t="s">
        <v>2559</v>
      </c>
      <c r="I842" t="s">
        <v>2560</v>
      </c>
      <c r="J842" t="s">
        <v>292</v>
      </c>
      <c r="K842" t="s">
        <v>711</v>
      </c>
      <c r="L842" t="s">
        <v>574</v>
      </c>
      <c r="M842" t="s">
        <v>2611</v>
      </c>
      <c r="N842" t="s">
        <v>2612</v>
      </c>
      <c r="O842" t="s">
        <v>2542</v>
      </c>
      <c r="P842" t="s">
        <v>2543</v>
      </c>
      <c r="Q842" t="s">
        <v>2544</v>
      </c>
      <c r="R842" t="s">
        <v>2613</v>
      </c>
      <c r="S842" t="s">
        <v>2546</v>
      </c>
      <c r="T842">
        <v>313522.22100000002</v>
      </c>
      <c r="U842" t="s">
        <v>2614</v>
      </c>
      <c r="V842" t="s">
        <v>2615</v>
      </c>
      <c r="W842" t="s">
        <v>2614</v>
      </c>
      <c r="X842" t="s">
        <v>2615</v>
      </c>
      <c r="Y842" t="str">
        <f t="shared" si="13"/>
        <v>广州荔湾品唯信息服务有限公司广州唯品会电子商务有限公司CPC</v>
      </c>
      <c r="Z842" t="e">
        <f>VLOOKUP(Y:Y,[1]Sheet1!N:N,1,0)</f>
        <v>#N/A</v>
      </c>
    </row>
    <row r="843" spans="1:26" hidden="1" x14ac:dyDescent="0.25">
      <c r="A843">
        <v>20230627</v>
      </c>
      <c r="B843">
        <v>27382568</v>
      </c>
      <c r="C843" t="s">
        <v>2796</v>
      </c>
      <c r="D843">
        <v>2172257</v>
      </c>
      <c r="E843" t="s">
        <v>2610</v>
      </c>
      <c r="F843" s="59">
        <v>5142.53</v>
      </c>
      <c r="G843">
        <v>4081.25</v>
      </c>
      <c r="H843" t="s">
        <v>2559</v>
      </c>
      <c r="I843" t="s">
        <v>2560</v>
      </c>
      <c r="J843" t="s">
        <v>292</v>
      </c>
      <c r="K843" t="s">
        <v>711</v>
      </c>
      <c r="L843" t="s">
        <v>574</v>
      </c>
      <c r="M843" t="s">
        <v>2611</v>
      </c>
      <c r="N843" t="s">
        <v>2612</v>
      </c>
      <c r="O843" t="s">
        <v>2542</v>
      </c>
      <c r="P843" t="s">
        <v>2543</v>
      </c>
      <c r="Q843" t="s">
        <v>2544</v>
      </c>
      <c r="R843" t="s">
        <v>2613</v>
      </c>
      <c r="S843" t="s">
        <v>2546</v>
      </c>
      <c r="T843">
        <v>129002.77099999999</v>
      </c>
      <c r="U843" t="s">
        <v>2614</v>
      </c>
      <c r="V843" t="s">
        <v>2615</v>
      </c>
      <c r="W843" t="s">
        <v>2614</v>
      </c>
      <c r="X843" t="s">
        <v>2615</v>
      </c>
      <c r="Y843" t="str">
        <f t="shared" si="13"/>
        <v>广州荔湾品唯信息服务有限公司广州唯品会电子商务有限公司CPC</v>
      </c>
      <c r="Z843" t="e">
        <f>VLOOKUP(Y:Y,[1]Sheet1!N:N,1,0)</f>
        <v>#N/A</v>
      </c>
    </row>
    <row r="844" spans="1:26" hidden="1" x14ac:dyDescent="0.25">
      <c r="A844">
        <v>20230627</v>
      </c>
      <c r="B844">
        <v>41250541</v>
      </c>
      <c r="C844" t="s">
        <v>2719</v>
      </c>
      <c r="D844">
        <v>2130054</v>
      </c>
      <c r="E844" t="s">
        <v>2558</v>
      </c>
      <c r="F844" s="59">
        <v>3031.07</v>
      </c>
      <c r="G844">
        <v>2454.23</v>
      </c>
      <c r="H844" t="s">
        <v>2559</v>
      </c>
      <c r="I844" t="s">
        <v>2560</v>
      </c>
      <c r="J844" t="s">
        <v>2350</v>
      </c>
      <c r="K844" t="s">
        <v>711</v>
      </c>
      <c r="L844" t="s">
        <v>2350</v>
      </c>
      <c r="M844" t="s">
        <v>2561</v>
      </c>
      <c r="N844" t="s">
        <v>2562</v>
      </c>
      <c r="O844" t="s">
        <v>2542</v>
      </c>
      <c r="P844" t="s">
        <v>2543</v>
      </c>
      <c r="Q844" t="s">
        <v>2544</v>
      </c>
      <c r="R844" t="s">
        <v>2563</v>
      </c>
      <c r="S844" t="s">
        <v>2546</v>
      </c>
      <c r="T844">
        <v>5226.0320000000002</v>
      </c>
      <c r="U844" t="s">
        <v>1891</v>
      </c>
      <c r="V844" t="s">
        <v>2564</v>
      </c>
      <c r="W844" t="s">
        <v>1891</v>
      </c>
      <c r="X844" t="s">
        <v>2564</v>
      </c>
      <c r="Y844" t="str">
        <f t="shared" si="13"/>
        <v>深圳尚米网络技术有限公司深圳尚米网络技术有限公司CPC</v>
      </c>
      <c r="Z844" t="e">
        <f>VLOOKUP(Y:Y,[1]Sheet1!N:N,1,0)</f>
        <v>#N/A</v>
      </c>
    </row>
    <row r="845" spans="1:26" hidden="1" x14ac:dyDescent="0.25">
      <c r="A845">
        <v>20230627</v>
      </c>
      <c r="B845">
        <v>42965759</v>
      </c>
      <c r="C845" t="s">
        <v>2619</v>
      </c>
      <c r="D845">
        <v>2165227</v>
      </c>
      <c r="E845" t="s">
        <v>2566</v>
      </c>
      <c r="F845" s="59">
        <v>322.14999999999998</v>
      </c>
      <c r="G845">
        <v>238.63</v>
      </c>
      <c r="H845" t="s">
        <v>2538</v>
      </c>
      <c r="I845" t="s">
        <v>2551</v>
      </c>
      <c r="J845" t="s">
        <v>2320</v>
      </c>
      <c r="K845" t="s">
        <v>2321</v>
      </c>
      <c r="L845" t="s">
        <v>2318</v>
      </c>
      <c r="M845" t="s">
        <v>2540</v>
      </c>
      <c r="N845" t="s">
        <v>2541</v>
      </c>
      <c r="O845" t="s">
        <v>2542</v>
      </c>
      <c r="P845" t="s">
        <v>2543</v>
      </c>
      <c r="Q845" t="s">
        <v>2544</v>
      </c>
      <c r="R845" t="s">
        <v>2545</v>
      </c>
      <c r="S845" t="s">
        <v>2546</v>
      </c>
      <c r="T845">
        <v>0</v>
      </c>
      <c r="U845" t="s">
        <v>838</v>
      </c>
      <c r="V845" t="s">
        <v>2547</v>
      </c>
      <c r="W845" t="s">
        <v>838</v>
      </c>
      <c r="X845" t="s">
        <v>2548</v>
      </c>
      <c r="Y845" t="str">
        <f t="shared" si="13"/>
        <v>上海耳序信息技术有限公司-四部上海拍拍贷金融信息服务有限公司信息流</v>
      </c>
      <c r="Z845" t="e">
        <f>VLOOKUP(Y:Y,[1]Sheet1!N:N,1,0)</f>
        <v>#N/A</v>
      </c>
    </row>
    <row r="846" spans="1:26" x14ac:dyDescent="0.25">
      <c r="A846">
        <v>20230627</v>
      </c>
      <c r="B846">
        <v>43094782</v>
      </c>
      <c r="C846" t="s">
        <v>2630</v>
      </c>
      <c r="D846">
        <v>2054669</v>
      </c>
      <c r="E846" t="s">
        <v>2622</v>
      </c>
      <c r="F846" s="59">
        <v>400.71</v>
      </c>
      <c r="G846">
        <v>296.82</v>
      </c>
      <c r="H846" t="s">
        <v>2538</v>
      </c>
      <c r="I846" t="s">
        <v>2539</v>
      </c>
      <c r="J846" t="s">
        <v>2352</v>
      </c>
      <c r="K846" t="s">
        <v>2321</v>
      </c>
      <c r="L846" t="s">
        <v>2351</v>
      </c>
      <c r="M846" t="s">
        <v>2623</v>
      </c>
      <c r="N846" t="s">
        <v>2624</v>
      </c>
      <c r="O846" t="s">
        <v>2542</v>
      </c>
      <c r="P846" t="s">
        <v>2543</v>
      </c>
      <c r="Q846" t="s">
        <v>2544</v>
      </c>
      <c r="R846" t="s">
        <v>2625</v>
      </c>
      <c r="S846" t="s">
        <v>2546</v>
      </c>
      <c r="T846">
        <v>0</v>
      </c>
      <c r="U846" t="s">
        <v>838</v>
      </c>
      <c r="V846" t="s">
        <v>2548</v>
      </c>
      <c r="W846" t="s">
        <v>838</v>
      </c>
      <c r="X846" t="s">
        <v>2548</v>
      </c>
      <c r="Y846" t="str">
        <f t="shared" si="13"/>
        <v>深圳市小赢普惠科技有限责任公司深圳市赢众通金融信息服务有限责任公司信息流</v>
      </c>
      <c r="Z846" t="e">
        <f>VLOOKUP(Y:Y,[1]Sheet1!N:N,1,0)</f>
        <v>#N/A</v>
      </c>
    </row>
    <row r="847" spans="1:26" hidden="1" x14ac:dyDescent="0.25">
      <c r="A847">
        <v>20230627</v>
      </c>
      <c r="B847">
        <v>43097616</v>
      </c>
      <c r="C847" t="s">
        <v>2712</v>
      </c>
      <c r="D847">
        <v>2118167</v>
      </c>
      <c r="E847" t="s">
        <v>2592</v>
      </c>
      <c r="F847" s="59">
        <v>305.99</v>
      </c>
      <c r="G847">
        <v>0</v>
      </c>
      <c r="H847" t="s">
        <v>2538</v>
      </c>
      <c r="I847" t="s">
        <v>2551</v>
      </c>
      <c r="J847" t="s">
        <v>554</v>
      </c>
      <c r="K847" t="s">
        <v>2321</v>
      </c>
      <c r="L847" t="s">
        <v>2370</v>
      </c>
      <c r="M847" t="s">
        <v>2593</v>
      </c>
      <c r="N847" t="s">
        <v>2594</v>
      </c>
      <c r="O847" t="s">
        <v>2542</v>
      </c>
      <c r="P847" t="s">
        <v>2543</v>
      </c>
      <c r="Q847" t="s">
        <v>2544</v>
      </c>
      <c r="R847" t="s">
        <v>2595</v>
      </c>
      <c r="S847" t="s">
        <v>2546</v>
      </c>
      <c r="T847">
        <v>0</v>
      </c>
      <c r="U847" t="s">
        <v>2555</v>
      </c>
      <c r="V847" t="s">
        <v>2596</v>
      </c>
      <c r="W847" t="s">
        <v>2555</v>
      </c>
      <c r="X847" t="s">
        <v>2596</v>
      </c>
      <c r="Y847" t="str">
        <f t="shared" si="13"/>
        <v>薯一薯二文化传媒（上海）有限公司行吟信息科技(上海)有限公司信息流</v>
      </c>
      <c r="Z847" t="e">
        <f>VLOOKUP(Y:Y,[1]Sheet1!N:N,1,0)</f>
        <v>#N/A</v>
      </c>
    </row>
    <row r="848" spans="1:26" hidden="1" x14ac:dyDescent="0.25">
      <c r="A848">
        <v>20230627</v>
      </c>
      <c r="B848">
        <v>47327963</v>
      </c>
      <c r="C848" t="s">
        <v>2678</v>
      </c>
      <c r="D848">
        <v>2185183</v>
      </c>
      <c r="E848" t="s">
        <v>2574</v>
      </c>
      <c r="F848" s="59">
        <v>63.78</v>
      </c>
      <c r="G848">
        <v>48.32</v>
      </c>
      <c r="H848" t="s">
        <v>2538</v>
      </c>
      <c r="I848" t="s">
        <v>2539</v>
      </c>
      <c r="J848" t="s">
        <v>2575</v>
      </c>
      <c r="K848" t="s">
        <v>2321</v>
      </c>
      <c r="L848" t="s">
        <v>2344</v>
      </c>
      <c r="M848" t="s">
        <v>2576</v>
      </c>
      <c r="O848" t="s">
        <v>2542</v>
      </c>
      <c r="P848" t="s">
        <v>2543</v>
      </c>
      <c r="Q848" t="s">
        <v>2544</v>
      </c>
      <c r="R848" t="s">
        <v>2577</v>
      </c>
      <c r="S848" t="s">
        <v>2546</v>
      </c>
      <c r="T848">
        <v>0</v>
      </c>
      <c r="U848" t="s">
        <v>838</v>
      </c>
      <c r="V848" t="s">
        <v>2578</v>
      </c>
      <c r="W848" t="s">
        <v>838</v>
      </c>
      <c r="X848" t="s">
        <v>2578</v>
      </c>
      <c r="Y848" t="str">
        <f t="shared" si="13"/>
        <v>北京微财科技有限公司-数媒重庆市黑卡小额贷款有限公司信息流</v>
      </c>
      <c r="Z848" t="e">
        <f>VLOOKUP(Y:Y,[1]Sheet1!N:N,1,0)</f>
        <v>#N/A</v>
      </c>
    </row>
    <row r="849" spans="1:26" hidden="1" x14ac:dyDescent="0.25">
      <c r="A849">
        <v>20230627</v>
      </c>
      <c r="B849">
        <v>40548298</v>
      </c>
      <c r="C849" t="s">
        <v>2557</v>
      </c>
      <c r="D849">
        <v>2130054</v>
      </c>
      <c r="E849" t="s">
        <v>2558</v>
      </c>
      <c r="F849" s="59">
        <v>1815.41</v>
      </c>
      <c r="G849">
        <v>1469.92</v>
      </c>
      <c r="H849" t="s">
        <v>2559</v>
      </c>
      <c r="I849" t="s">
        <v>2560</v>
      </c>
      <c r="J849" t="s">
        <v>2350</v>
      </c>
      <c r="K849" t="s">
        <v>711</v>
      </c>
      <c r="L849" t="s">
        <v>2350</v>
      </c>
      <c r="M849" t="s">
        <v>2561</v>
      </c>
      <c r="N849" t="s">
        <v>2562</v>
      </c>
      <c r="O849" t="s">
        <v>2542</v>
      </c>
      <c r="P849" t="s">
        <v>2543</v>
      </c>
      <c r="Q849" t="s">
        <v>2544</v>
      </c>
      <c r="R849" t="s">
        <v>2563</v>
      </c>
      <c r="S849" t="s">
        <v>2546</v>
      </c>
      <c r="T849">
        <v>12438.221</v>
      </c>
      <c r="U849" t="s">
        <v>1891</v>
      </c>
      <c r="V849" t="s">
        <v>2564</v>
      </c>
      <c r="W849" t="s">
        <v>1891</v>
      </c>
      <c r="X849" t="s">
        <v>2564</v>
      </c>
      <c r="Y849" t="str">
        <f t="shared" si="13"/>
        <v>深圳尚米网络技术有限公司深圳尚米网络技术有限公司CPC</v>
      </c>
      <c r="Z849" t="e">
        <f>VLOOKUP(Y:Y,[1]Sheet1!N:N,1,0)</f>
        <v>#N/A</v>
      </c>
    </row>
    <row r="850" spans="1:26" hidden="1" x14ac:dyDescent="0.25">
      <c r="A850">
        <v>20230627</v>
      </c>
      <c r="B850">
        <v>41250557</v>
      </c>
      <c r="C850" t="s">
        <v>2771</v>
      </c>
      <c r="D850">
        <v>2130054</v>
      </c>
      <c r="E850" t="s">
        <v>2558</v>
      </c>
      <c r="F850" s="59">
        <v>3868.11</v>
      </c>
      <c r="G850">
        <v>3132.03</v>
      </c>
      <c r="H850" t="s">
        <v>2559</v>
      </c>
      <c r="I850" t="s">
        <v>2560</v>
      </c>
      <c r="J850" t="s">
        <v>2350</v>
      </c>
      <c r="K850" t="s">
        <v>711</v>
      </c>
      <c r="L850" t="s">
        <v>2350</v>
      </c>
      <c r="M850" t="s">
        <v>2561</v>
      </c>
      <c r="N850" t="s">
        <v>2562</v>
      </c>
      <c r="O850" t="s">
        <v>2542</v>
      </c>
      <c r="P850" t="s">
        <v>2543</v>
      </c>
      <c r="Q850" t="s">
        <v>2544</v>
      </c>
      <c r="R850" t="s">
        <v>2563</v>
      </c>
      <c r="S850" t="s">
        <v>2546</v>
      </c>
      <c r="T850">
        <v>14476.849</v>
      </c>
      <c r="U850" t="s">
        <v>1891</v>
      </c>
      <c r="V850" t="s">
        <v>2564</v>
      </c>
      <c r="W850" t="s">
        <v>1891</v>
      </c>
      <c r="X850" t="s">
        <v>2564</v>
      </c>
      <c r="Y850" t="str">
        <f t="shared" si="13"/>
        <v>深圳尚米网络技术有限公司深圳尚米网络技术有限公司CPC</v>
      </c>
      <c r="Z850" t="e">
        <f>VLOOKUP(Y:Y,[1]Sheet1!N:N,1,0)</f>
        <v>#N/A</v>
      </c>
    </row>
    <row r="851" spans="1:26" hidden="1" x14ac:dyDescent="0.25">
      <c r="A851">
        <v>20230627</v>
      </c>
      <c r="B851">
        <v>29995324</v>
      </c>
      <c r="C851" t="s">
        <v>2722</v>
      </c>
      <c r="D851">
        <v>2142924</v>
      </c>
      <c r="E851" t="s">
        <v>2716</v>
      </c>
      <c r="F851" s="59">
        <v>13870.39</v>
      </c>
      <c r="G851">
        <v>13870.39</v>
      </c>
      <c r="H851" t="s">
        <v>2559</v>
      </c>
      <c r="I851" t="s">
        <v>2560</v>
      </c>
      <c r="J851" t="s">
        <v>392</v>
      </c>
      <c r="K851" t="s">
        <v>711</v>
      </c>
      <c r="L851" t="s">
        <v>392</v>
      </c>
      <c r="M851" t="s">
        <v>2641</v>
      </c>
      <c r="N851" t="s">
        <v>2642</v>
      </c>
      <c r="O851" t="s">
        <v>2542</v>
      </c>
      <c r="P851" t="s">
        <v>2543</v>
      </c>
      <c r="Q851" t="s">
        <v>2544</v>
      </c>
      <c r="R851" t="s">
        <v>2643</v>
      </c>
      <c r="S851" t="s">
        <v>2546</v>
      </c>
      <c r="T851">
        <v>78415.69</v>
      </c>
      <c r="U851" t="s">
        <v>838</v>
      </c>
      <c r="V851" t="s">
        <v>2548</v>
      </c>
      <c r="W851" t="s">
        <v>838</v>
      </c>
      <c r="X851" t="s">
        <v>2548</v>
      </c>
      <c r="Y851" t="str">
        <f t="shared" si="13"/>
        <v>福州三六零网络小额贷款有限公司福州三六零网络小额贷款有限公司CPC</v>
      </c>
      <c r="Z851" t="e">
        <f>VLOOKUP(Y:Y,[1]Sheet1!N:N,1,0)</f>
        <v>#N/A</v>
      </c>
    </row>
    <row r="852" spans="1:26" hidden="1" x14ac:dyDescent="0.25">
      <c r="A852">
        <v>20230627</v>
      </c>
      <c r="B852">
        <v>40728875</v>
      </c>
      <c r="C852" t="s">
        <v>2675</v>
      </c>
      <c r="D852">
        <v>2118167</v>
      </c>
      <c r="E852" t="s">
        <v>2592</v>
      </c>
      <c r="F852" s="59">
        <v>264.42</v>
      </c>
      <c r="G852">
        <v>0</v>
      </c>
      <c r="H852" t="s">
        <v>2538</v>
      </c>
      <c r="I852" t="s">
        <v>2539</v>
      </c>
      <c r="J852" t="s">
        <v>554</v>
      </c>
      <c r="K852" t="s">
        <v>2321</v>
      </c>
      <c r="L852" t="s">
        <v>2370</v>
      </c>
      <c r="M852" t="s">
        <v>2593</v>
      </c>
      <c r="N852" t="s">
        <v>2594</v>
      </c>
      <c r="O852" t="s">
        <v>2542</v>
      </c>
      <c r="P852" t="s">
        <v>2543</v>
      </c>
      <c r="Q852" t="s">
        <v>2544</v>
      </c>
      <c r="R852" t="s">
        <v>2595</v>
      </c>
      <c r="S852" t="s">
        <v>2546</v>
      </c>
      <c r="T852">
        <v>0</v>
      </c>
      <c r="U852" t="s">
        <v>2555</v>
      </c>
      <c r="V852" t="s">
        <v>2596</v>
      </c>
      <c r="W852" t="s">
        <v>2555</v>
      </c>
      <c r="X852" t="s">
        <v>2596</v>
      </c>
      <c r="Y852" t="str">
        <f t="shared" si="13"/>
        <v>薯一薯二文化传媒（上海）有限公司行吟信息科技(上海)有限公司信息流</v>
      </c>
      <c r="Z852" t="e">
        <f>VLOOKUP(Y:Y,[1]Sheet1!N:N,1,0)</f>
        <v>#N/A</v>
      </c>
    </row>
    <row r="853" spans="1:26" hidden="1" x14ac:dyDescent="0.25">
      <c r="A853">
        <v>20230627</v>
      </c>
      <c r="B853">
        <v>41276547</v>
      </c>
      <c r="C853" t="s">
        <v>2676</v>
      </c>
      <c r="D853">
        <v>2158492</v>
      </c>
      <c r="E853" t="s">
        <v>2580</v>
      </c>
      <c r="F853" s="59">
        <v>1348.59</v>
      </c>
      <c r="G853">
        <v>1133.17</v>
      </c>
      <c r="H853" t="s">
        <v>2559</v>
      </c>
      <c r="I853" t="s">
        <v>2560</v>
      </c>
      <c r="J853" t="s">
        <v>2330</v>
      </c>
      <c r="K853" t="s">
        <v>711</v>
      </c>
      <c r="L853" t="s">
        <v>2329</v>
      </c>
      <c r="M853" t="s">
        <v>2581</v>
      </c>
      <c r="N853" t="s">
        <v>2582</v>
      </c>
      <c r="O853" t="s">
        <v>2542</v>
      </c>
      <c r="P853" t="s">
        <v>2543</v>
      </c>
      <c r="Q853" t="s">
        <v>2544</v>
      </c>
      <c r="R853" t="s">
        <v>2583</v>
      </c>
      <c r="S853" t="s">
        <v>2546</v>
      </c>
      <c r="T853">
        <v>3994.0680000000002</v>
      </c>
      <c r="U853" t="s">
        <v>2584</v>
      </c>
      <c r="V853" t="s">
        <v>2585</v>
      </c>
      <c r="W853" t="s">
        <v>2584</v>
      </c>
      <c r="X853" t="s">
        <v>2585</v>
      </c>
      <c r="Y853" t="str">
        <f t="shared" si="13"/>
        <v>成都哈拜网络科技有限公司-数字媒体事业部上海哈啰普惠科技有限公司CPC</v>
      </c>
      <c r="Z853" t="e">
        <f>VLOOKUP(Y:Y,[1]Sheet1!N:N,1,0)</f>
        <v>#N/A</v>
      </c>
    </row>
    <row r="854" spans="1:26" hidden="1" x14ac:dyDescent="0.25">
      <c r="A854">
        <v>20230627</v>
      </c>
      <c r="B854">
        <v>48413778</v>
      </c>
      <c r="C854" t="s">
        <v>2626</v>
      </c>
      <c r="D854">
        <v>2118167</v>
      </c>
      <c r="E854" t="s">
        <v>2592</v>
      </c>
      <c r="F854" s="59">
        <v>2.29</v>
      </c>
      <c r="G854">
        <v>0</v>
      </c>
      <c r="H854" t="s">
        <v>2538</v>
      </c>
      <c r="I854" t="s">
        <v>2551</v>
      </c>
      <c r="J854" t="s">
        <v>554</v>
      </c>
      <c r="K854" t="s">
        <v>2321</v>
      </c>
      <c r="L854" t="s">
        <v>2370</v>
      </c>
      <c r="M854" t="s">
        <v>2593</v>
      </c>
      <c r="N854" t="s">
        <v>2594</v>
      </c>
      <c r="O854" t="s">
        <v>2542</v>
      </c>
      <c r="P854" t="s">
        <v>2543</v>
      </c>
      <c r="Q854" t="s">
        <v>2544</v>
      </c>
      <c r="R854" t="s">
        <v>2595</v>
      </c>
      <c r="S854" t="s">
        <v>2546</v>
      </c>
      <c r="T854">
        <v>0</v>
      </c>
      <c r="U854" t="s">
        <v>2555</v>
      </c>
      <c r="V854" t="s">
        <v>2596</v>
      </c>
      <c r="W854" t="s">
        <v>2555</v>
      </c>
      <c r="X854" t="s">
        <v>2596</v>
      </c>
      <c r="Y854" t="str">
        <f t="shared" si="13"/>
        <v>薯一薯二文化传媒（上海）有限公司行吟信息科技(上海)有限公司信息流</v>
      </c>
      <c r="Z854" t="e">
        <f>VLOOKUP(Y:Y,[1]Sheet1!N:N,1,0)</f>
        <v>#N/A</v>
      </c>
    </row>
    <row r="855" spans="1:26" hidden="1" x14ac:dyDescent="0.25">
      <c r="A855">
        <v>20230627</v>
      </c>
      <c r="B855">
        <v>48770435</v>
      </c>
      <c r="C855" t="s">
        <v>2770</v>
      </c>
      <c r="D855">
        <v>2169384</v>
      </c>
      <c r="E855" t="s">
        <v>2633</v>
      </c>
      <c r="F855" s="59">
        <v>6851.65</v>
      </c>
      <c r="G855">
        <v>5075.3</v>
      </c>
      <c r="H855" t="s">
        <v>2538</v>
      </c>
      <c r="I855" t="s">
        <v>2551</v>
      </c>
      <c r="J855" t="s">
        <v>296</v>
      </c>
      <c r="K855" t="s">
        <v>2321</v>
      </c>
      <c r="L855" t="s">
        <v>2334</v>
      </c>
      <c r="M855" t="s">
        <v>2634</v>
      </c>
      <c r="N855" t="s">
        <v>2635</v>
      </c>
      <c r="O855" t="s">
        <v>2542</v>
      </c>
      <c r="P855" t="s">
        <v>2543</v>
      </c>
      <c r="Q855" t="s">
        <v>2544</v>
      </c>
      <c r="R855" t="s">
        <v>2636</v>
      </c>
      <c r="S855" t="s">
        <v>2546</v>
      </c>
      <c r="T855">
        <v>0</v>
      </c>
      <c r="U855" t="s">
        <v>2584</v>
      </c>
      <c r="V855" t="s">
        <v>2637</v>
      </c>
      <c r="W855" t="s">
        <v>2584</v>
      </c>
      <c r="X855" t="s">
        <v>2637</v>
      </c>
      <c r="Y855" t="str">
        <f t="shared" si="13"/>
        <v>湖北车智汇传媒有限公司北京车之家信息技术有限公司信息流</v>
      </c>
      <c r="Z855" t="e">
        <f>VLOOKUP(Y:Y,[1]Sheet1!N:N,1,0)</f>
        <v>#N/A</v>
      </c>
    </row>
    <row r="856" spans="1:26" hidden="1" x14ac:dyDescent="0.25">
      <c r="A856">
        <v>20230627</v>
      </c>
      <c r="B856">
        <v>29850997</v>
      </c>
      <c r="C856" t="s">
        <v>2701</v>
      </c>
      <c r="D856">
        <v>2130054</v>
      </c>
      <c r="E856" t="s">
        <v>2558</v>
      </c>
      <c r="F856" s="59">
        <v>7052.4</v>
      </c>
      <c r="G856">
        <v>5710.28</v>
      </c>
      <c r="H856" t="s">
        <v>2559</v>
      </c>
      <c r="I856" t="s">
        <v>2560</v>
      </c>
      <c r="J856" t="s">
        <v>2350</v>
      </c>
      <c r="K856" t="s">
        <v>711</v>
      </c>
      <c r="L856" t="s">
        <v>2350</v>
      </c>
      <c r="M856" t="s">
        <v>2561</v>
      </c>
      <c r="N856" t="s">
        <v>2562</v>
      </c>
      <c r="O856" t="s">
        <v>2542</v>
      </c>
      <c r="P856" t="s">
        <v>2543</v>
      </c>
      <c r="Q856" t="s">
        <v>2544</v>
      </c>
      <c r="R856" t="s">
        <v>2563</v>
      </c>
      <c r="S856" t="s">
        <v>2546</v>
      </c>
      <c r="T856">
        <v>21781.276999999998</v>
      </c>
      <c r="U856" t="s">
        <v>1891</v>
      </c>
      <c r="V856" t="s">
        <v>2564</v>
      </c>
      <c r="W856" t="s">
        <v>1891</v>
      </c>
      <c r="X856" t="s">
        <v>2564</v>
      </c>
      <c r="Y856" t="str">
        <f t="shared" si="13"/>
        <v>深圳尚米网络技术有限公司深圳尚米网络技术有限公司CPC</v>
      </c>
      <c r="Z856" t="e">
        <f>VLOOKUP(Y:Y,[1]Sheet1!N:N,1,0)</f>
        <v>#N/A</v>
      </c>
    </row>
    <row r="857" spans="1:26" hidden="1" x14ac:dyDescent="0.25">
      <c r="A857">
        <v>20230627</v>
      </c>
      <c r="B857">
        <v>47426571</v>
      </c>
      <c r="C857" t="s">
        <v>2754</v>
      </c>
      <c r="D857">
        <v>2189969</v>
      </c>
      <c r="E857" t="s">
        <v>2608</v>
      </c>
      <c r="F857" s="59">
        <v>5325.56</v>
      </c>
      <c r="G857">
        <v>3803.97</v>
      </c>
      <c r="H857" t="s">
        <v>2538</v>
      </c>
      <c r="I857" t="s">
        <v>2551</v>
      </c>
      <c r="J857" t="s">
        <v>2332</v>
      </c>
      <c r="K857" t="s">
        <v>2321</v>
      </c>
      <c r="L857" t="s">
        <v>2333</v>
      </c>
      <c r="M857" t="s">
        <v>2552</v>
      </c>
      <c r="N857" t="s">
        <v>2553</v>
      </c>
      <c r="O857" t="s">
        <v>2542</v>
      </c>
      <c r="P857" t="s">
        <v>2543</v>
      </c>
      <c r="Q857" t="s">
        <v>2544</v>
      </c>
      <c r="R857" t="s">
        <v>2554</v>
      </c>
      <c r="S857" t="s">
        <v>2546</v>
      </c>
      <c r="T857">
        <v>0</v>
      </c>
      <c r="U857" t="s">
        <v>2555</v>
      </c>
      <c r="V857" t="s">
        <v>2556</v>
      </c>
      <c r="W857" t="s">
        <v>2555</v>
      </c>
      <c r="X857" t="s">
        <v>2556</v>
      </c>
      <c r="Y857" t="str">
        <f t="shared" si="13"/>
        <v>北京爱奇艺科技有限公司-百度北京爱奇艺科技有限公司信息流</v>
      </c>
      <c r="Z857" t="e">
        <f>VLOOKUP(Y:Y,[1]Sheet1!N:N,1,0)</f>
        <v>#N/A</v>
      </c>
    </row>
    <row r="858" spans="1:26" hidden="1" x14ac:dyDescent="0.25">
      <c r="A858">
        <v>20230627</v>
      </c>
      <c r="B858">
        <v>47953331</v>
      </c>
      <c r="C858" t="s">
        <v>2663</v>
      </c>
      <c r="D858">
        <v>2167551</v>
      </c>
      <c r="E858" t="s">
        <v>2550</v>
      </c>
      <c r="F858" s="59">
        <v>60.18</v>
      </c>
      <c r="G858">
        <v>60.18</v>
      </c>
      <c r="H858" t="s">
        <v>2538</v>
      </c>
      <c r="I858" t="s">
        <v>2551</v>
      </c>
      <c r="J858" t="s">
        <v>2332</v>
      </c>
      <c r="K858" t="s">
        <v>2321</v>
      </c>
      <c r="L858" t="s">
        <v>2333</v>
      </c>
      <c r="M858" t="s">
        <v>2552</v>
      </c>
      <c r="N858" t="s">
        <v>2553</v>
      </c>
      <c r="O858" t="s">
        <v>2542</v>
      </c>
      <c r="P858" t="s">
        <v>2543</v>
      </c>
      <c r="Q858" t="s">
        <v>2544</v>
      </c>
      <c r="R858" t="s">
        <v>2554</v>
      </c>
      <c r="S858" t="s">
        <v>2546</v>
      </c>
      <c r="T858">
        <v>0</v>
      </c>
      <c r="U858" t="s">
        <v>2555</v>
      </c>
      <c r="V858" t="s">
        <v>2556</v>
      </c>
      <c r="W858" t="s">
        <v>2555</v>
      </c>
      <c r="X858" t="s">
        <v>2556</v>
      </c>
      <c r="Y858" t="str">
        <f t="shared" si="13"/>
        <v>北京爱奇艺科技有限公司-百度北京爱奇艺科技有限公司信息流</v>
      </c>
      <c r="Z858" t="e">
        <f>VLOOKUP(Y:Y,[1]Sheet1!N:N,1,0)</f>
        <v>#N/A</v>
      </c>
    </row>
    <row r="859" spans="1:26" hidden="1" x14ac:dyDescent="0.25">
      <c r="A859">
        <v>20230627</v>
      </c>
      <c r="B859">
        <v>47953339</v>
      </c>
      <c r="C859" t="s">
        <v>2755</v>
      </c>
      <c r="D859">
        <v>2189969</v>
      </c>
      <c r="E859" t="s">
        <v>2608</v>
      </c>
      <c r="F859" s="59">
        <v>0.06</v>
      </c>
      <c r="G859">
        <v>0.04</v>
      </c>
      <c r="H859" t="s">
        <v>2538</v>
      </c>
      <c r="I859" t="s">
        <v>2539</v>
      </c>
      <c r="J859" t="s">
        <v>2332</v>
      </c>
      <c r="K859" t="s">
        <v>2321</v>
      </c>
      <c r="L859" t="s">
        <v>2333</v>
      </c>
      <c r="M859" t="s">
        <v>2552</v>
      </c>
      <c r="N859" t="s">
        <v>2553</v>
      </c>
      <c r="O859" t="s">
        <v>2542</v>
      </c>
      <c r="P859" t="s">
        <v>2543</v>
      </c>
      <c r="Q859" t="s">
        <v>2544</v>
      </c>
      <c r="R859" t="s">
        <v>2554</v>
      </c>
      <c r="S859" t="s">
        <v>2546</v>
      </c>
      <c r="T859">
        <v>0</v>
      </c>
      <c r="U859" t="s">
        <v>2555</v>
      </c>
      <c r="V859" t="s">
        <v>2556</v>
      </c>
      <c r="W859" t="s">
        <v>2555</v>
      </c>
      <c r="X859" t="s">
        <v>2556</v>
      </c>
      <c r="Y859" t="str">
        <f t="shared" si="13"/>
        <v>北京爱奇艺科技有限公司-百度北京爱奇艺科技有限公司信息流</v>
      </c>
      <c r="Z859" t="e">
        <f>VLOOKUP(Y:Y,[1]Sheet1!N:N,1,0)</f>
        <v>#N/A</v>
      </c>
    </row>
    <row r="860" spans="1:26" hidden="1" x14ac:dyDescent="0.25">
      <c r="A860">
        <v>20230627</v>
      </c>
      <c r="B860">
        <v>48413698</v>
      </c>
      <c r="C860" t="s">
        <v>2786</v>
      </c>
      <c r="D860">
        <v>2118167</v>
      </c>
      <c r="E860" t="s">
        <v>2592</v>
      </c>
      <c r="F860" s="59">
        <v>0.05</v>
      </c>
      <c r="G860">
        <v>0</v>
      </c>
      <c r="H860" t="s">
        <v>2538</v>
      </c>
      <c r="I860" t="s">
        <v>2539</v>
      </c>
      <c r="J860" t="s">
        <v>554</v>
      </c>
      <c r="K860" t="s">
        <v>2321</v>
      </c>
      <c r="L860" t="s">
        <v>2370</v>
      </c>
      <c r="M860" t="s">
        <v>2593</v>
      </c>
      <c r="N860" t="s">
        <v>2594</v>
      </c>
      <c r="O860" t="s">
        <v>2542</v>
      </c>
      <c r="P860" t="s">
        <v>2543</v>
      </c>
      <c r="Q860" t="s">
        <v>2544</v>
      </c>
      <c r="R860" t="s">
        <v>2595</v>
      </c>
      <c r="S860" t="s">
        <v>2546</v>
      </c>
      <c r="T860">
        <v>0</v>
      </c>
      <c r="U860" t="s">
        <v>2555</v>
      </c>
      <c r="V860" t="s">
        <v>2596</v>
      </c>
      <c r="W860" t="s">
        <v>2555</v>
      </c>
      <c r="X860" t="s">
        <v>2596</v>
      </c>
      <c r="Y860" t="str">
        <f t="shared" si="13"/>
        <v>薯一薯二文化传媒（上海）有限公司行吟信息科技(上海)有限公司信息流</v>
      </c>
      <c r="Z860" t="e">
        <f>VLOOKUP(Y:Y,[1]Sheet1!N:N,1,0)</f>
        <v>#N/A</v>
      </c>
    </row>
    <row r="861" spans="1:26" hidden="1" x14ac:dyDescent="0.25">
      <c r="A861">
        <v>20230627</v>
      </c>
      <c r="B861">
        <v>48413812</v>
      </c>
      <c r="C861" t="s">
        <v>2723</v>
      </c>
      <c r="D861">
        <v>2118167</v>
      </c>
      <c r="E861" t="s">
        <v>2592</v>
      </c>
      <c r="F861" s="59">
        <v>6.54</v>
      </c>
      <c r="G861">
        <v>0</v>
      </c>
      <c r="H861" t="s">
        <v>2538</v>
      </c>
      <c r="I861" t="s">
        <v>2551</v>
      </c>
      <c r="J861" t="s">
        <v>554</v>
      </c>
      <c r="K861" t="s">
        <v>2321</v>
      </c>
      <c r="L861" t="s">
        <v>2370</v>
      </c>
      <c r="M861" t="s">
        <v>2593</v>
      </c>
      <c r="N861" t="s">
        <v>2594</v>
      </c>
      <c r="O861" t="s">
        <v>2542</v>
      </c>
      <c r="P861" t="s">
        <v>2543</v>
      </c>
      <c r="Q861" t="s">
        <v>2544</v>
      </c>
      <c r="R861" t="s">
        <v>2595</v>
      </c>
      <c r="S861" t="s">
        <v>2546</v>
      </c>
      <c r="T861">
        <v>0</v>
      </c>
      <c r="U861" t="s">
        <v>2555</v>
      </c>
      <c r="V861" t="s">
        <v>2596</v>
      </c>
      <c r="W861" t="s">
        <v>2555</v>
      </c>
      <c r="X861" t="s">
        <v>2596</v>
      </c>
      <c r="Y861" t="str">
        <f t="shared" si="13"/>
        <v>薯一薯二文化传媒（上海）有限公司行吟信息科技(上海)有限公司信息流</v>
      </c>
      <c r="Z861" t="e">
        <f>VLOOKUP(Y:Y,[1]Sheet1!N:N,1,0)</f>
        <v>#N/A</v>
      </c>
    </row>
    <row r="862" spans="1:26" hidden="1" x14ac:dyDescent="0.25">
      <c r="A862">
        <v>20230627</v>
      </c>
      <c r="B862">
        <v>47327773</v>
      </c>
      <c r="C862" t="s">
        <v>2714</v>
      </c>
      <c r="D862">
        <v>2185183</v>
      </c>
      <c r="E862" t="s">
        <v>2574</v>
      </c>
      <c r="F862" s="59">
        <v>10798.47</v>
      </c>
      <c r="G862">
        <v>8180.66</v>
      </c>
      <c r="H862" t="s">
        <v>2538</v>
      </c>
      <c r="I862" t="s">
        <v>2539</v>
      </c>
      <c r="J862" t="s">
        <v>2575</v>
      </c>
      <c r="K862" t="s">
        <v>2321</v>
      </c>
      <c r="L862" t="s">
        <v>2344</v>
      </c>
      <c r="M862" t="s">
        <v>2576</v>
      </c>
      <c r="O862" t="s">
        <v>2542</v>
      </c>
      <c r="P862" t="s">
        <v>2543</v>
      </c>
      <c r="Q862" t="s">
        <v>2544</v>
      </c>
      <c r="R862" t="s">
        <v>2577</v>
      </c>
      <c r="S862" t="s">
        <v>2546</v>
      </c>
      <c r="T862">
        <v>0</v>
      </c>
      <c r="U862" t="s">
        <v>838</v>
      </c>
      <c r="V862" t="s">
        <v>2578</v>
      </c>
      <c r="W862" t="s">
        <v>838</v>
      </c>
      <c r="X862" t="s">
        <v>2578</v>
      </c>
      <c r="Y862" t="str">
        <f t="shared" si="13"/>
        <v>北京微财科技有限公司-数媒重庆市黑卡小额贷款有限公司信息流</v>
      </c>
      <c r="Z862" t="e">
        <f>VLOOKUP(Y:Y,[1]Sheet1!N:N,1,0)</f>
        <v>#N/A</v>
      </c>
    </row>
    <row r="863" spans="1:26" hidden="1" x14ac:dyDescent="0.25">
      <c r="A863">
        <v>20230627</v>
      </c>
      <c r="B863">
        <v>38794071</v>
      </c>
      <c r="C863" t="s">
        <v>2778</v>
      </c>
      <c r="D863">
        <v>2172261</v>
      </c>
      <c r="E863" t="s">
        <v>2628</v>
      </c>
      <c r="F863" s="59">
        <v>58058.12</v>
      </c>
      <c r="G863">
        <v>44319.18</v>
      </c>
      <c r="H863" t="s">
        <v>2538</v>
      </c>
      <c r="I863" t="s">
        <v>2551</v>
      </c>
      <c r="J863" t="s">
        <v>292</v>
      </c>
      <c r="K863" t="s">
        <v>2321</v>
      </c>
      <c r="L863" t="s">
        <v>574</v>
      </c>
      <c r="M863" t="s">
        <v>2611</v>
      </c>
      <c r="N863" t="s">
        <v>2612</v>
      </c>
      <c r="O863" t="s">
        <v>2542</v>
      </c>
      <c r="P863" t="s">
        <v>2543</v>
      </c>
      <c r="Q863" t="s">
        <v>2544</v>
      </c>
      <c r="R863" t="s">
        <v>2613</v>
      </c>
      <c r="S863" t="s">
        <v>2546</v>
      </c>
      <c r="T863">
        <v>0</v>
      </c>
      <c r="U863" t="s">
        <v>2614</v>
      </c>
      <c r="V863" t="s">
        <v>2615</v>
      </c>
      <c r="W863" t="s">
        <v>2614</v>
      </c>
      <c r="X863" t="s">
        <v>2615</v>
      </c>
      <c r="Y863" t="str">
        <f t="shared" si="13"/>
        <v>广州荔湾品唯信息服务有限公司广州唯品会电子商务有限公司信息流</v>
      </c>
      <c r="Z863" t="e">
        <f>VLOOKUP(Y:Y,[1]Sheet1!N:N,1,0)</f>
        <v>#N/A</v>
      </c>
    </row>
    <row r="864" spans="1:26" hidden="1" x14ac:dyDescent="0.25">
      <c r="A864">
        <v>20230627</v>
      </c>
      <c r="B864">
        <v>40168764</v>
      </c>
      <c r="C864" t="s">
        <v>2590</v>
      </c>
      <c r="D864">
        <v>2158492</v>
      </c>
      <c r="E864" t="s">
        <v>2580</v>
      </c>
      <c r="F864" s="59">
        <v>646.95000000000005</v>
      </c>
      <c r="G864">
        <v>543.57000000000005</v>
      </c>
      <c r="H864" t="s">
        <v>2559</v>
      </c>
      <c r="I864" t="s">
        <v>2560</v>
      </c>
      <c r="J864" t="s">
        <v>2330</v>
      </c>
      <c r="K864" t="s">
        <v>711</v>
      </c>
      <c r="L864" t="s">
        <v>2329</v>
      </c>
      <c r="M864" t="s">
        <v>2581</v>
      </c>
      <c r="N864" t="s">
        <v>2582</v>
      </c>
      <c r="O864" t="s">
        <v>2542</v>
      </c>
      <c r="P864" t="s">
        <v>2543</v>
      </c>
      <c r="Q864" t="s">
        <v>2544</v>
      </c>
      <c r="R864" t="s">
        <v>2583</v>
      </c>
      <c r="S864" t="s">
        <v>2546</v>
      </c>
      <c r="T864">
        <v>7322.7820000000002</v>
      </c>
      <c r="U864" t="s">
        <v>2584</v>
      </c>
      <c r="V864" t="s">
        <v>2585</v>
      </c>
      <c r="W864" t="s">
        <v>2584</v>
      </c>
      <c r="X864" t="s">
        <v>2585</v>
      </c>
      <c r="Y864" t="str">
        <f t="shared" si="13"/>
        <v>成都哈拜网络科技有限公司-数字媒体事业部上海哈啰普惠科技有限公司CPC</v>
      </c>
      <c r="Z864" t="e">
        <f>VLOOKUP(Y:Y,[1]Sheet1!N:N,1,0)</f>
        <v>#N/A</v>
      </c>
    </row>
    <row r="865" spans="1:26" hidden="1" x14ac:dyDescent="0.25">
      <c r="A865">
        <v>20230627</v>
      </c>
      <c r="B865">
        <v>42965681</v>
      </c>
      <c r="C865" t="s">
        <v>2725</v>
      </c>
      <c r="D865">
        <v>2165227</v>
      </c>
      <c r="E865" t="s">
        <v>2566</v>
      </c>
      <c r="F865" s="59">
        <v>27.49</v>
      </c>
      <c r="G865">
        <v>20.36</v>
      </c>
      <c r="H865" t="s">
        <v>2538</v>
      </c>
      <c r="I865" t="s">
        <v>2551</v>
      </c>
      <c r="J865" t="s">
        <v>2320</v>
      </c>
      <c r="K865" t="s">
        <v>2321</v>
      </c>
      <c r="L865" t="s">
        <v>2318</v>
      </c>
      <c r="M865" t="s">
        <v>2540</v>
      </c>
      <c r="N865" t="s">
        <v>2541</v>
      </c>
      <c r="O865" t="s">
        <v>2542</v>
      </c>
      <c r="P865" t="s">
        <v>2543</v>
      </c>
      <c r="Q865" t="s">
        <v>2544</v>
      </c>
      <c r="R865" t="s">
        <v>2545</v>
      </c>
      <c r="S865" t="s">
        <v>2546</v>
      </c>
      <c r="T865">
        <v>0</v>
      </c>
      <c r="U865" t="s">
        <v>838</v>
      </c>
      <c r="V865" t="s">
        <v>2547</v>
      </c>
      <c r="W865" t="s">
        <v>838</v>
      </c>
      <c r="X865" t="s">
        <v>2548</v>
      </c>
      <c r="Y865" t="str">
        <f t="shared" si="13"/>
        <v>上海耳序信息技术有限公司-四部上海拍拍贷金融信息服务有限公司信息流</v>
      </c>
      <c r="Z865" t="e">
        <f>VLOOKUP(Y:Y,[1]Sheet1!N:N,1,0)</f>
        <v>#N/A</v>
      </c>
    </row>
    <row r="866" spans="1:26" x14ac:dyDescent="0.25">
      <c r="A866">
        <v>20230627</v>
      </c>
      <c r="B866">
        <v>43094804</v>
      </c>
      <c r="C866" t="s">
        <v>2705</v>
      </c>
      <c r="D866">
        <v>2054669</v>
      </c>
      <c r="E866" t="s">
        <v>2622</v>
      </c>
      <c r="F866" s="59">
        <v>175.67</v>
      </c>
      <c r="G866">
        <v>130.13</v>
      </c>
      <c r="H866" t="s">
        <v>2538</v>
      </c>
      <c r="I866" t="s">
        <v>2551</v>
      </c>
      <c r="J866" t="s">
        <v>2352</v>
      </c>
      <c r="K866" t="s">
        <v>2321</v>
      </c>
      <c r="L866" t="s">
        <v>2351</v>
      </c>
      <c r="M866" t="s">
        <v>2623</v>
      </c>
      <c r="N866" t="s">
        <v>2624</v>
      </c>
      <c r="O866" t="s">
        <v>2542</v>
      </c>
      <c r="P866" t="s">
        <v>2543</v>
      </c>
      <c r="Q866" t="s">
        <v>2544</v>
      </c>
      <c r="R866" t="s">
        <v>2625</v>
      </c>
      <c r="S866" t="s">
        <v>2546</v>
      </c>
      <c r="T866">
        <v>0</v>
      </c>
      <c r="U866" t="s">
        <v>838</v>
      </c>
      <c r="V866" t="s">
        <v>2548</v>
      </c>
      <c r="W866" t="s">
        <v>838</v>
      </c>
      <c r="X866" t="s">
        <v>2548</v>
      </c>
      <c r="Y866" t="str">
        <f t="shared" si="13"/>
        <v>深圳市小赢普惠科技有限责任公司深圳市赢众通金融信息服务有限责任公司信息流</v>
      </c>
      <c r="Z866" t="e">
        <f>VLOOKUP(Y:Y,[1]Sheet1!N:N,1,0)</f>
        <v>#N/A</v>
      </c>
    </row>
    <row r="867" spans="1:26" hidden="1" x14ac:dyDescent="0.25">
      <c r="A867">
        <v>20230627</v>
      </c>
      <c r="B867">
        <v>44739349</v>
      </c>
      <c r="C867" t="s">
        <v>2746</v>
      </c>
      <c r="D867">
        <v>2118167</v>
      </c>
      <c r="E867" t="s">
        <v>2592</v>
      </c>
      <c r="F867" s="59">
        <v>38.29</v>
      </c>
      <c r="G867">
        <v>0</v>
      </c>
      <c r="H867" t="s">
        <v>2538</v>
      </c>
      <c r="I867" t="s">
        <v>2551</v>
      </c>
      <c r="J867" t="s">
        <v>554</v>
      </c>
      <c r="K867" t="s">
        <v>2321</v>
      </c>
      <c r="L867" t="s">
        <v>2370</v>
      </c>
      <c r="M867" t="s">
        <v>2593</v>
      </c>
      <c r="N867" t="s">
        <v>2594</v>
      </c>
      <c r="O867" t="s">
        <v>2542</v>
      </c>
      <c r="P867" t="s">
        <v>2543</v>
      </c>
      <c r="Q867" t="s">
        <v>2544</v>
      </c>
      <c r="R867" t="s">
        <v>2595</v>
      </c>
      <c r="S867" t="s">
        <v>2546</v>
      </c>
      <c r="T867">
        <v>0</v>
      </c>
      <c r="U867" t="s">
        <v>2555</v>
      </c>
      <c r="V867" t="s">
        <v>2596</v>
      </c>
      <c r="W867" t="s">
        <v>2555</v>
      </c>
      <c r="X867" t="s">
        <v>2596</v>
      </c>
      <c r="Y867" t="str">
        <f t="shared" si="13"/>
        <v>薯一薯二文化传媒（上海）有限公司行吟信息科技(上海)有限公司信息流</v>
      </c>
      <c r="Z867" t="e">
        <f>VLOOKUP(Y:Y,[1]Sheet1!N:N,1,0)</f>
        <v>#N/A</v>
      </c>
    </row>
    <row r="868" spans="1:26" hidden="1" x14ac:dyDescent="0.25">
      <c r="A868">
        <v>20230627</v>
      </c>
      <c r="B868">
        <v>45323132</v>
      </c>
      <c r="C868" t="s">
        <v>2747</v>
      </c>
      <c r="D868">
        <v>2172261</v>
      </c>
      <c r="E868" t="s">
        <v>2628</v>
      </c>
      <c r="F868" s="59">
        <v>1.29</v>
      </c>
      <c r="G868">
        <v>0.98</v>
      </c>
      <c r="H868" t="s">
        <v>2538</v>
      </c>
      <c r="I868" t="s">
        <v>2539</v>
      </c>
      <c r="J868" t="s">
        <v>292</v>
      </c>
      <c r="K868" t="s">
        <v>2321</v>
      </c>
      <c r="L868" t="s">
        <v>574</v>
      </c>
      <c r="M868" t="s">
        <v>2611</v>
      </c>
      <c r="N868" t="s">
        <v>2612</v>
      </c>
      <c r="O868" t="s">
        <v>2542</v>
      </c>
      <c r="P868" t="s">
        <v>2543</v>
      </c>
      <c r="Q868" t="s">
        <v>2544</v>
      </c>
      <c r="R868" t="s">
        <v>2613</v>
      </c>
      <c r="S868" t="s">
        <v>2546</v>
      </c>
      <c r="T868">
        <v>0</v>
      </c>
      <c r="U868" t="s">
        <v>2614</v>
      </c>
      <c r="V868" t="s">
        <v>2615</v>
      </c>
      <c r="W868" t="s">
        <v>2614</v>
      </c>
      <c r="X868" t="s">
        <v>2615</v>
      </c>
      <c r="Y868" t="str">
        <f t="shared" si="13"/>
        <v>广州荔湾品唯信息服务有限公司广州唯品会电子商务有限公司信息流</v>
      </c>
      <c r="Z868" t="e">
        <f>VLOOKUP(Y:Y,[1]Sheet1!N:N,1,0)</f>
        <v>#N/A</v>
      </c>
    </row>
    <row r="869" spans="1:26" hidden="1" x14ac:dyDescent="0.25">
      <c r="A869">
        <v>20230627</v>
      </c>
      <c r="B869">
        <v>48413872</v>
      </c>
      <c r="C869" t="s">
        <v>2729</v>
      </c>
      <c r="D869">
        <v>2118167</v>
      </c>
      <c r="E869" t="s">
        <v>2592</v>
      </c>
      <c r="F869" s="59">
        <v>31.05</v>
      </c>
      <c r="G869">
        <v>0</v>
      </c>
      <c r="H869" t="s">
        <v>2538</v>
      </c>
      <c r="I869" t="s">
        <v>2551</v>
      </c>
      <c r="J869" t="s">
        <v>554</v>
      </c>
      <c r="K869" t="s">
        <v>2321</v>
      </c>
      <c r="L869" t="s">
        <v>2370</v>
      </c>
      <c r="M869" t="s">
        <v>2593</v>
      </c>
      <c r="N869" t="s">
        <v>2594</v>
      </c>
      <c r="O869" t="s">
        <v>2542</v>
      </c>
      <c r="P869" t="s">
        <v>2543</v>
      </c>
      <c r="Q869" t="s">
        <v>2544</v>
      </c>
      <c r="R869" t="s">
        <v>2595</v>
      </c>
      <c r="S869" t="s">
        <v>2546</v>
      </c>
      <c r="T869">
        <v>0</v>
      </c>
      <c r="U869" t="s">
        <v>2555</v>
      </c>
      <c r="V869" t="s">
        <v>2596</v>
      </c>
      <c r="W869" t="s">
        <v>2555</v>
      </c>
      <c r="X869" t="s">
        <v>2596</v>
      </c>
      <c r="Y869" t="str">
        <f t="shared" si="13"/>
        <v>薯一薯二文化传媒（上海）有限公司行吟信息科技(上海)有限公司信息流</v>
      </c>
      <c r="Z869" t="e">
        <f>VLOOKUP(Y:Y,[1]Sheet1!N:N,1,0)</f>
        <v>#N/A</v>
      </c>
    </row>
    <row r="870" spans="1:26" hidden="1" x14ac:dyDescent="0.25">
      <c r="A870">
        <v>20230627</v>
      </c>
      <c r="B870">
        <v>28450438</v>
      </c>
      <c r="C870" t="s">
        <v>2665</v>
      </c>
      <c r="D870">
        <v>2113477</v>
      </c>
      <c r="E870" t="s">
        <v>2666</v>
      </c>
      <c r="F870" s="59">
        <v>1928.65</v>
      </c>
      <c r="G870">
        <v>0</v>
      </c>
      <c r="H870" t="s">
        <v>2559</v>
      </c>
      <c r="I870" t="s">
        <v>2560</v>
      </c>
      <c r="J870" t="s">
        <v>231</v>
      </c>
      <c r="K870" t="s">
        <v>711</v>
      </c>
      <c r="L870" t="s">
        <v>231</v>
      </c>
      <c r="M870" t="s">
        <v>2667</v>
      </c>
      <c r="N870" t="s">
        <v>2668</v>
      </c>
      <c r="O870" t="s">
        <v>2542</v>
      </c>
      <c r="P870" t="s">
        <v>2543</v>
      </c>
      <c r="Q870" t="s">
        <v>2544</v>
      </c>
      <c r="R870" t="s">
        <v>2669</v>
      </c>
      <c r="S870" t="s">
        <v>2546</v>
      </c>
      <c r="T870">
        <v>0</v>
      </c>
      <c r="U870" t="s">
        <v>2555</v>
      </c>
      <c r="V870" t="s">
        <v>2670</v>
      </c>
      <c r="W870" t="s">
        <v>2555</v>
      </c>
      <c r="X870" t="s">
        <v>2671</v>
      </c>
      <c r="Y870" t="str">
        <f t="shared" si="13"/>
        <v>广州酷狗计算机科技有限公司广州酷狗计算机科技有限公司CPC</v>
      </c>
      <c r="Z870" t="e">
        <f>VLOOKUP(Y:Y,[1]Sheet1!N:N,1,0)</f>
        <v>#N/A</v>
      </c>
    </row>
    <row r="871" spans="1:26" hidden="1" x14ac:dyDescent="0.25">
      <c r="A871">
        <v>20230627</v>
      </c>
      <c r="B871">
        <v>42012563</v>
      </c>
      <c r="C871" t="s">
        <v>2741</v>
      </c>
      <c r="D871">
        <v>2142924</v>
      </c>
      <c r="E871" t="s">
        <v>2716</v>
      </c>
      <c r="F871" s="59">
        <v>758.8</v>
      </c>
      <c r="G871">
        <v>758.8</v>
      </c>
      <c r="H871" t="s">
        <v>2559</v>
      </c>
      <c r="I871" t="s">
        <v>2560</v>
      </c>
      <c r="J871" t="s">
        <v>392</v>
      </c>
      <c r="K871" t="s">
        <v>711</v>
      </c>
      <c r="L871" t="s">
        <v>392</v>
      </c>
      <c r="M871" t="s">
        <v>2641</v>
      </c>
      <c r="N871" t="s">
        <v>2642</v>
      </c>
      <c r="O871" t="s">
        <v>2542</v>
      </c>
      <c r="P871" t="s">
        <v>2543</v>
      </c>
      <c r="Q871" t="s">
        <v>2544</v>
      </c>
      <c r="R871" t="s">
        <v>2643</v>
      </c>
      <c r="S871" t="s">
        <v>2546</v>
      </c>
      <c r="T871">
        <v>30714.29</v>
      </c>
      <c r="U871" t="s">
        <v>838</v>
      </c>
      <c r="V871" t="s">
        <v>2578</v>
      </c>
      <c r="W871" t="s">
        <v>838</v>
      </c>
      <c r="X871" t="s">
        <v>2548</v>
      </c>
      <c r="Y871" t="str">
        <f t="shared" si="13"/>
        <v>福州三六零网络小额贷款有限公司福州三六零网络小额贷款有限公司CPC</v>
      </c>
      <c r="Z871" t="e">
        <f>VLOOKUP(Y:Y,[1]Sheet1!N:N,1,0)</f>
        <v>#N/A</v>
      </c>
    </row>
    <row r="872" spans="1:26" hidden="1" x14ac:dyDescent="0.25">
      <c r="A872">
        <v>20230627</v>
      </c>
      <c r="B872">
        <v>42014357</v>
      </c>
      <c r="C872" t="s">
        <v>2798</v>
      </c>
      <c r="D872">
        <v>2142924</v>
      </c>
      <c r="E872" t="s">
        <v>2716</v>
      </c>
      <c r="F872" s="59">
        <v>622.16</v>
      </c>
      <c r="G872">
        <v>622.16</v>
      </c>
      <c r="H872" t="s">
        <v>2559</v>
      </c>
      <c r="I872" t="s">
        <v>2560</v>
      </c>
      <c r="J872" t="s">
        <v>392</v>
      </c>
      <c r="K872" t="s">
        <v>711</v>
      </c>
      <c r="L872" t="s">
        <v>392</v>
      </c>
      <c r="M872" t="s">
        <v>2641</v>
      </c>
      <c r="N872" t="s">
        <v>2642</v>
      </c>
      <c r="O872" t="s">
        <v>2542</v>
      </c>
      <c r="P872" t="s">
        <v>2543</v>
      </c>
      <c r="Q872" t="s">
        <v>2544</v>
      </c>
      <c r="R872" t="s">
        <v>2643</v>
      </c>
      <c r="S872" t="s">
        <v>2546</v>
      </c>
      <c r="T872">
        <v>11563.22</v>
      </c>
      <c r="U872" t="s">
        <v>838</v>
      </c>
      <c r="V872" t="s">
        <v>2578</v>
      </c>
      <c r="W872" t="s">
        <v>838</v>
      </c>
      <c r="X872" t="s">
        <v>2548</v>
      </c>
      <c r="Y872" t="str">
        <f t="shared" si="13"/>
        <v>福州三六零网络小额贷款有限公司福州三六零网络小额贷款有限公司CPC</v>
      </c>
      <c r="Z872" t="e">
        <f>VLOOKUP(Y:Y,[1]Sheet1!N:N,1,0)</f>
        <v>#N/A</v>
      </c>
    </row>
    <row r="873" spans="1:26" hidden="1" x14ac:dyDescent="0.25">
      <c r="A873">
        <v>20230627</v>
      </c>
      <c r="B873">
        <v>48413544</v>
      </c>
      <c r="C873" t="s">
        <v>2736</v>
      </c>
      <c r="D873">
        <v>2118167</v>
      </c>
      <c r="E873" t="s">
        <v>2592</v>
      </c>
      <c r="F873" s="59">
        <v>61.01</v>
      </c>
      <c r="G873">
        <v>0</v>
      </c>
      <c r="H873" t="s">
        <v>2538</v>
      </c>
      <c r="I873" t="s">
        <v>2539</v>
      </c>
      <c r="J873" t="s">
        <v>554</v>
      </c>
      <c r="K873" t="s">
        <v>2321</v>
      </c>
      <c r="L873" t="s">
        <v>2370</v>
      </c>
      <c r="M873" t="s">
        <v>2593</v>
      </c>
      <c r="N873" t="s">
        <v>2594</v>
      </c>
      <c r="O873" t="s">
        <v>2542</v>
      </c>
      <c r="P873" t="s">
        <v>2543</v>
      </c>
      <c r="Q873" t="s">
        <v>2544</v>
      </c>
      <c r="R873" t="s">
        <v>2595</v>
      </c>
      <c r="S873" t="s">
        <v>2546</v>
      </c>
      <c r="T873">
        <v>0</v>
      </c>
      <c r="U873" t="s">
        <v>2555</v>
      </c>
      <c r="V873" t="s">
        <v>2596</v>
      </c>
      <c r="W873" t="s">
        <v>2555</v>
      </c>
      <c r="X873" t="s">
        <v>2596</v>
      </c>
      <c r="Y873" t="str">
        <f t="shared" si="13"/>
        <v>薯一薯二文化传媒（上海）有限公司行吟信息科技(上海)有限公司信息流</v>
      </c>
      <c r="Z873" t="e">
        <f>VLOOKUP(Y:Y,[1]Sheet1!N:N,1,0)</f>
        <v>#N/A</v>
      </c>
    </row>
    <row r="874" spans="1:26" hidden="1" x14ac:dyDescent="0.25">
      <c r="A874">
        <v>20230627</v>
      </c>
      <c r="B874">
        <v>48413794</v>
      </c>
      <c r="C874" t="s">
        <v>2750</v>
      </c>
      <c r="D874">
        <v>2118167</v>
      </c>
      <c r="E874" t="s">
        <v>2592</v>
      </c>
      <c r="F874" s="59">
        <v>2.16</v>
      </c>
      <c r="G874">
        <v>0</v>
      </c>
      <c r="H874" t="s">
        <v>2538</v>
      </c>
      <c r="I874" t="s">
        <v>2551</v>
      </c>
      <c r="J874" t="s">
        <v>554</v>
      </c>
      <c r="K874" t="s">
        <v>2321</v>
      </c>
      <c r="L874" t="s">
        <v>2370</v>
      </c>
      <c r="M874" t="s">
        <v>2593</v>
      </c>
      <c r="N874" t="s">
        <v>2594</v>
      </c>
      <c r="O874" t="s">
        <v>2542</v>
      </c>
      <c r="P874" t="s">
        <v>2543</v>
      </c>
      <c r="Q874" t="s">
        <v>2544</v>
      </c>
      <c r="R874" t="s">
        <v>2595</v>
      </c>
      <c r="S874" t="s">
        <v>2546</v>
      </c>
      <c r="T874">
        <v>0</v>
      </c>
      <c r="U874" t="s">
        <v>2555</v>
      </c>
      <c r="V874" t="s">
        <v>2596</v>
      </c>
      <c r="W874" t="s">
        <v>2555</v>
      </c>
      <c r="X874" t="s">
        <v>2596</v>
      </c>
      <c r="Y874" t="str">
        <f t="shared" si="13"/>
        <v>薯一薯二文化传媒（上海）有限公司行吟信息科技(上海)有限公司信息流</v>
      </c>
      <c r="Z874" t="e">
        <f>VLOOKUP(Y:Y,[1]Sheet1!N:N,1,0)</f>
        <v>#N/A</v>
      </c>
    </row>
    <row r="875" spans="1:26" hidden="1" x14ac:dyDescent="0.25">
      <c r="A875">
        <v>20230627</v>
      </c>
      <c r="B875">
        <v>48413840</v>
      </c>
      <c r="C875" t="s">
        <v>2600</v>
      </c>
      <c r="D875">
        <v>2118167</v>
      </c>
      <c r="E875" t="s">
        <v>2592</v>
      </c>
      <c r="F875" s="59">
        <v>6.53</v>
      </c>
      <c r="G875">
        <v>0</v>
      </c>
      <c r="H875" t="s">
        <v>2538</v>
      </c>
      <c r="I875" t="s">
        <v>2551</v>
      </c>
      <c r="J875" t="s">
        <v>554</v>
      </c>
      <c r="K875" t="s">
        <v>2321</v>
      </c>
      <c r="L875" t="s">
        <v>2370</v>
      </c>
      <c r="M875" t="s">
        <v>2593</v>
      </c>
      <c r="N875" t="s">
        <v>2594</v>
      </c>
      <c r="O875" t="s">
        <v>2542</v>
      </c>
      <c r="P875" t="s">
        <v>2543</v>
      </c>
      <c r="Q875" t="s">
        <v>2544</v>
      </c>
      <c r="R875" t="s">
        <v>2595</v>
      </c>
      <c r="S875" t="s">
        <v>2546</v>
      </c>
      <c r="T875">
        <v>0</v>
      </c>
      <c r="U875" t="s">
        <v>2555</v>
      </c>
      <c r="V875" t="s">
        <v>2596</v>
      </c>
      <c r="W875" t="s">
        <v>2555</v>
      </c>
      <c r="X875" t="s">
        <v>2596</v>
      </c>
      <c r="Y875" t="str">
        <f t="shared" si="13"/>
        <v>薯一薯二文化传媒（上海）有限公司行吟信息科技(上海)有限公司信息流</v>
      </c>
      <c r="Z875" t="e">
        <f>VLOOKUP(Y:Y,[1]Sheet1!N:N,1,0)</f>
        <v>#N/A</v>
      </c>
    </row>
    <row r="876" spans="1:26" hidden="1" x14ac:dyDescent="0.25">
      <c r="A876">
        <v>20230627</v>
      </c>
      <c r="B876">
        <v>48413872</v>
      </c>
      <c r="C876" t="s">
        <v>2729</v>
      </c>
      <c r="D876">
        <v>2118167</v>
      </c>
      <c r="E876" t="s">
        <v>2592</v>
      </c>
      <c r="F876" s="59">
        <v>199.98</v>
      </c>
      <c r="G876">
        <v>0</v>
      </c>
      <c r="H876" t="s">
        <v>2538</v>
      </c>
      <c r="I876" t="s">
        <v>2539</v>
      </c>
      <c r="J876" t="s">
        <v>554</v>
      </c>
      <c r="K876" t="s">
        <v>2321</v>
      </c>
      <c r="L876" t="s">
        <v>2370</v>
      </c>
      <c r="M876" t="s">
        <v>2593</v>
      </c>
      <c r="N876" t="s">
        <v>2594</v>
      </c>
      <c r="O876" t="s">
        <v>2542</v>
      </c>
      <c r="P876" t="s">
        <v>2543</v>
      </c>
      <c r="Q876" t="s">
        <v>2544</v>
      </c>
      <c r="R876" t="s">
        <v>2595</v>
      </c>
      <c r="S876" t="s">
        <v>2546</v>
      </c>
      <c r="T876">
        <v>0</v>
      </c>
      <c r="U876" t="s">
        <v>2555</v>
      </c>
      <c r="V876" t="s">
        <v>2596</v>
      </c>
      <c r="W876" t="s">
        <v>2555</v>
      </c>
      <c r="X876" t="s">
        <v>2596</v>
      </c>
      <c r="Y876" t="str">
        <f t="shared" si="13"/>
        <v>薯一薯二文化传媒（上海）有限公司行吟信息科技(上海)有限公司信息流</v>
      </c>
      <c r="Z876" t="e">
        <f>VLOOKUP(Y:Y,[1]Sheet1!N:N,1,0)</f>
        <v>#N/A</v>
      </c>
    </row>
    <row r="877" spans="1:26" hidden="1" x14ac:dyDescent="0.25">
      <c r="A877">
        <v>20230627</v>
      </c>
      <c r="B877">
        <v>29404181</v>
      </c>
      <c r="C877" t="s">
        <v>2801</v>
      </c>
      <c r="D877">
        <v>2130054</v>
      </c>
      <c r="E877" t="s">
        <v>2558</v>
      </c>
      <c r="F877" s="59">
        <v>5807.87</v>
      </c>
      <c r="G877">
        <v>4702.5600000000004</v>
      </c>
      <c r="H877" t="s">
        <v>2559</v>
      </c>
      <c r="I877" t="s">
        <v>2560</v>
      </c>
      <c r="J877" t="s">
        <v>2350</v>
      </c>
      <c r="K877" t="s">
        <v>711</v>
      </c>
      <c r="L877" t="s">
        <v>2350</v>
      </c>
      <c r="M877" t="s">
        <v>2561</v>
      </c>
      <c r="N877" t="s">
        <v>2562</v>
      </c>
      <c r="O877" t="s">
        <v>2542</v>
      </c>
      <c r="P877" t="s">
        <v>2543</v>
      </c>
      <c r="Q877" t="s">
        <v>2544</v>
      </c>
      <c r="R877" t="s">
        <v>2563</v>
      </c>
      <c r="S877" t="s">
        <v>2546</v>
      </c>
      <c r="T877">
        <v>19636.469000000001</v>
      </c>
      <c r="U877" t="s">
        <v>1891</v>
      </c>
      <c r="V877" t="s">
        <v>2564</v>
      </c>
      <c r="W877" t="s">
        <v>1891</v>
      </c>
      <c r="X877" t="s">
        <v>2564</v>
      </c>
      <c r="Y877" t="str">
        <f t="shared" si="13"/>
        <v>深圳尚米网络技术有限公司深圳尚米网络技术有限公司CPC</v>
      </c>
      <c r="Z877" t="e">
        <f>VLOOKUP(Y:Y,[1]Sheet1!N:N,1,0)</f>
        <v>#N/A</v>
      </c>
    </row>
    <row r="878" spans="1:26" hidden="1" x14ac:dyDescent="0.25">
      <c r="A878">
        <v>20230627</v>
      </c>
      <c r="B878">
        <v>31849475</v>
      </c>
      <c r="C878" t="s">
        <v>2604</v>
      </c>
      <c r="D878">
        <v>2158492</v>
      </c>
      <c r="E878" t="s">
        <v>2580</v>
      </c>
      <c r="F878" s="59">
        <v>3870.76</v>
      </c>
      <c r="G878">
        <v>3252.52</v>
      </c>
      <c r="H878" t="s">
        <v>2559</v>
      </c>
      <c r="I878" t="s">
        <v>2560</v>
      </c>
      <c r="J878" t="s">
        <v>2330</v>
      </c>
      <c r="K878" t="s">
        <v>711</v>
      </c>
      <c r="L878" t="s">
        <v>2329</v>
      </c>
      <c r="M878" t="s">
        <v>2581</v>
      </c>
      <c r="N878" t="s">
        <v>2582</v>
      </c>
      <c r="O878" t="s">
        <v>2542</v>
      </c>
      <c r="P878" t="s">
        <v>2543</v>
      </c>
      <c r="Q878" t="s">
        <v>2544</v>
      </c>
      <c r="R878" t="s">
        <v>2583</v>
      </c>
      <c r="S878" t="s">
        <v>2546</v>
      </c>
      <c r="T878">
        <v>43551.250999999997</v>
      </c>
      <c r="U878" t="s">
        <v>2584</v>
      </c>
      <c r="V878" t="s">
        <v>2585</v>
      </c>
      <c r="W878" t="s">
        <v>2584</v>
      </c>
      <c r="X878" t="s">
        <v>2585</v>
      </c>
      <c r="Y878" t="str">
        <f t="shared" si="13"/>
        <v>成都哈拜网络科技有限公司-数字媒体事业部上海哈啰普惠科技有限公司CPC</v>
      </c>
      <c r="Z878" t="e">
        <f>VLOOKUP(Y:Y,[1]Sheet1!N:N,1,0)</f>
        <v>#N/A</v>
      </c>
    </row>
    <row r="879" spans="1:26" hidden="1" x14ac:dyDescent="0.25">
      <c r="A879">
        <v>20230627</v>
      </c>
      <c r="B879">
        <v>43097920</v>
      </c>
      <c r="C879" t="s">
        <v>2745</v>
      </c>
      <c r="D879">
        <v>2118167</v>
      </c>
      <c r="E879" t="s">
        <v>2592</v>
      </c>
      <c r="F879" s="59">
        <v>200.09</v>
      </c>
      <c r="G879">
        <v>0</v>
      </c>
      <c r="H879" t="s">
        <v>2538</v>
      </c>
      <c r="I879" t="s">
        <v>2551</v>
      </c>
      <c r="J879" t="s">
        <v>554</v>
      </c>
      <c r="K879" t="s">
        <v>2321</v>
      </c>
      <c r="L879" t="s">
        <v>2370</v>
      </c>
      <c r="M879" t="s">
        <v>2593</v>
      </c>
      <c r="N879" t="s">
        <v>2594</v>
      </c>
      <c r="O879" t="s">
        <v>2542</v>
      </c>
      <c r="P879" t="s">
        <v>2543</v>
      </c>
      <c r="Q879" t="s">
        <v>2544</v>
      </c>
      <c r="R879" t="s">
        <v>2595</v>
      </c>
      <c r="S879" t="s">
        <v>2546</v>
      </c>
      <c r="T879">
        <v>0</v>
      </c>
      <c r="U879" t="s">
        <v>2555</v>
      </c>
      <c r="V879" t="s">
        <v>2596</v>
      </c>
      <c r="W879" t="s">
        <v>2555</v>
      </c>
      <c r="X879" t="s">
        <v>2596</v>
      </c>
      <c r="Y879" t="str">
        <f t="shared" si="13"/>
        <v>薯一薯二文化传媒（上海）有限公司行吟信息科技(上海)有限公司信息流</v>
      </c>
      <c r="Z879" t="e">
        <f>VLOOKUP(Y:Y,[1]Sheet1!N:N,1,0)</f>
        <v>#N/A</v>
      </c>
    </row>
    <row r="880" spans="1:26" hidden="1" x14ac:dyDescent="0.25">
      <c r="A880">
        <v>20230627</v>
      </c>
      <c r="B880">
        <v>43097988</v>
      </c>
      <c r="C880" t="s">
        <v>2591</v>
      </c>
      <c r="D880">
        <v>2118167</v>
      </c>
      <c r="E880" t="s">
        <v>2592</v>
      </c>
      <c r="F880" s="59">
        <v>23.88</v>
      </c>
      <c r="G880">
        <v>0</v>
      </c>
      <c r="H880" t="s">
        <v>2538</v>
      </c>
      <c r="I880" t="s">
        <v>2551</v>
      </c>
      <c r="J880" t="s">
        <v>554</v>
      </c>
      <c r="K880" t="s">
        <v>2321</v>
      </c>
      <c r="L880" t="s">
        <v>2370</v>
      </c>
      <c r="M880" t="s">
        <v>2593</v>
      </c>
      <c r="N880" t="s">
        <v>2594</v>
      </c>
      <c r="O880" t="s">
        <v>2542</v>
      </c>
      <c r="P880" t="s">
        <v>2543</v>
      </c>
      <c r="Q880" t="s">
        <v>2544</v>
      </c>
      <c r="R880" t="s">
        <v>2595</v>
      </c>
      <c r="S880" t="s">
        <v>2546</v>
      </c>
      <c r="T880">
        <v>0</v>
      </c>
      <c r="U880" t="s">
        <v>2555</v>
      </c>
      <c r="V880" t="s">
        <v>2596</v>
      </c>
      <c r="W880" t="s">
        <v>2555</v>
      </c>
      <c r="X880" t="s">
        <v>2596</v>
      </c>
      <c r="Y880" t="str">
        <f t="shared" si="13"/>
        <v>薯一薯二文化传媒（上海）有限公司行吟信息科技(上海)有限公司信息流</v>
      </c>
      <c r="Z880" t="e">
        <f>VLOOKUP(Y:Y,[1]Sheet1!N:N,1,0)</f>
        <v>#N/A</v>
      </c>
    </row>
    <row r="881" spans="1:26" hidden="1" x14ac:dyDescent="0.25">
      <c r="A881">
        <v>20230627</v>
      </c>
      <c r="B881">
        <v>47184415</v>
      </c>
      <c r="C881" t="s">
        <v>2708</v>
      </c>
      <c r="D881">
        <v>2176807</v>
      </c>
      <c r="E881" t="s">
        <v>2691</v>
      </c>
      <c r="F881" s="59">
        <v>36119.69</v>
      </c>
      <c r="G881">
        <v>26364.74</v>
      </c>
      <c r="H881" t="s">
        <v>2538</v>
      </c>
      <c r="I881" t="s">
        <v>2551</v>
      </c>
      <c r="J881" t="s">
        <v>2339</v>
      </c>
      <c r="K881" t="s">
        <v>2321</v>
      </c>
      <c r="L881" t="s">
        <v>2338</v>
      </c>
      <c r="M881" t="s">
        <v>2692</v>
      </c>
      <c r="N881" t="s">
        <v>2693</v>
      </c>
      <c r="O881" t="s">
        <v>2542</v>
      </c>
      <c r="P881" t="s">
        <v>2543</v>
      </c>
      <c r="Q881" t="s">
        <v>2544</v>
      </c>
      <c r="R881" t="s">
        <v>2694</v>
      </c>
      <c r="S881" t="s">
        <v>2546</v>
      </c>
      <c r="T881">
        <v>0</v>
      </c>
      <c r="U881" t="s">
        <v>2117</v>
      </c>
      <c r="V881" t="s">
        <v>2695</v>
      </c>
      <c r="W881" t="s">
        <v>2117</v>
      </c>
      <c r="X881" t="s">
        <v>2695</v>
      </c>
      <c r="Y881" t="str">
        <f t="shared" si="13"/>
        <v>北京三快在线科技有限公司及其关联公司北京三快科技有限公司信息流</v>
      </c>
      <c r="Z881" t="e">
        <f>VLOOKUP(Y:Y,[1]Sheet1!N:N,1,0)</f>
        <v>#N/A</v>
      </c>
    </row>
    <row r="882" spans="1:26" hidden="1" x14ac:dyDescent="0.25">
      <c r="A882">
        <v>20230627</v>
      </c>
      <c r="B882">
        <v>47327914</v>
      </c>
      <c r="C882" t="s">
        <v>2720</v>
      </c>
      <c r="D882">
        <v>2185183</v>
      </c>
      <c r="E882" t="s">
        <v>2574</v>
      </c>
      <c r="F882" s="59">
        <v>630.95000000000005</v>
      </c>
      <c r="G882">
        <v>477.99</v>
      </c>
      <c r="H882" t="s">
        <v>2538</v>
      </c>
      <c r="I882" t="s">
        <v>2551</v>
      </c>
      <c r="J882" t="s">
        <v>2575</v>
      </c>
      <c r="K882" t="s">
        <v>2321</v>
      </c>
      <c r="L882" t="s">
        <v>2344</v>
      </c>
      <c r="M882" t="s">
        <v>2576</v>
      </c>
      <c r="O882" t="s">
        <v>2542</v>
      </c>
      <c r="P882" t="s">
        <v>2543</v>
      </c>
      <c r="Q882" t="s">
        <v>2544</v>
      </c>
      <c r="R882" t="s">
        <v>2577</v>
      </c>
      <c r="S882" t="s">
        <v>2546</v>
      </c>
      <c r="T882">
        <v>0</v>
      </c>
      <c r="U882" t="s">
        <v>838</v>
      </c>
      <c r="V882" t="s">
        <v>2578</v>
      </c>
      <c r="W882" t="s">
        <v>838</v>
      </c>
      <c r="X882" t="s">
        <v>2578</v>
      </c>
      <c r="Y882" t="str">
        <f t="shared" si="13"/>
        <v>北京微财科技有限公司-数媒重庆市黑卡小额贷款有限公司信息流</v>
      </c>
      <c r="Z882" t="e">
        <f>VLOOKUP(Y:Y,[1]Sheet1!N:N,1,0)</f>
        <v>#N/A</v>
      </c>
    </row>
    <row r="883" spans="1:26" hidden="1" x14ac:dyDescent="0.25">
      <c r="A883">
        <v>20230627</v>
      </c>
      <c r="B883">
        <v>48046547</v>
      </c>
      <c r="C883" t="s">
        <v>2673</v>
      </c>
      <c r="D883">
        <v>2118167</v>
      </c>
      <c r="E883" t="s">
        <v>2592</v>
      </c>
      <c r="F883" s="59">
        <v>10534.94</v>
      </c>
      <c r="G883">
        <v>0</v>
      </c>
      <c r="H883" t="s">
        <v>2538</v>
      </c>
      <c r="I883" t="s">
        <v>2539</v>
      </c>
      <c r="J883" t="s">
        <v>554</v>
      </c>
      <c r="K883" t="s">
        <v>2321</v>
      </c>
      <c r="L883" t="s">
        <v>2370</v>
      </c>
      <c r="M883" t="s">
        <v>2593</v>
      </c>
      <c r="N883" t="s">
        <v>2594</v>
      </c>
      <c r="O883" t="s">
        <v>2542</v>
      </c>
      <c r="P883" t="s">
        <v>2543</v>
      </c>
      <c r="Q883" t="s">
        <v>2544</v>
      </c>
      <c r="R883" t="s">
        <v>2595</v>
      </c>
      <c r="S883" t="s">
        <v>2546</v>
      </c>
      <c r="T883">
        <v>0</v>
      </c>
      <c r="U883" t="s">
        <v>2555</v>
      </c>
      <c r="V883" t="s">
        <v>2596</v>
      </c>
      <c r="W883" t="s">
        <v>2555</v>
      </c>
      <c r="X883" t="s">
        <v>2596</v>
      </c>
      <c r="Y883" t="str">
        <f t="shared" si="13"/>
        <v>薯一薯二文化传媒（上海）有限公司行吟信息科技(上海)有限公司信息流</v>
      </c>
      <c r="Z883" t="e">
        <f>VLOOKUP(Y:Y,[1]Sheet1!N:N,1,0)</f>
        <v>#N/A</v>
      </c>
    </row>
    <row r="884" spans="1:26" hidden="1" x14ac:dyDescent="0.25">
      <c r="A884">
        <v>20230627</v>
      </c>
      <c r="B884">
        <v>31693175</v>
      </c>
      <c r="C884" t="s">
        <v>2787</v>
      </c>
      <c r="D884">
        <v>2158492</v>
      </c>
      <c r="E884" t="s">
        <v>2580</v>
      </c>
      <c r="F884" s="59">
        <v>3977.65</v>
      </c>
      <c r="G884">
        <v>3342.33</v>
      </c>
      <c r="H884" t="s">
        <v>2559</v>
      </c>
      <c r="I884" t="s">
        <v>2560</v>
      </c>
      <c r="J884" t="s">
        <v>2330</v>
      </c>
      <c r="K884" t="s">
        <v>711</v>
      </c>
      <c r="L884" t="s">
        <v>2329</v>
      </c>
      <c r="M884" t="s">
        <v>2581</v>
      </c>
      <c r="N884" t="s">
        <v>2582</v>
      </c>
      <c r="O884" t="s">
        <v>2542</v>
      </c>
      <c r="P884" t="s">
        <v>2543</v>
      </c>
      <c r="Q884" t="s">
        <v>2544</v>
      </c>
      <c r="R884" t="s">
        <v>2583</v>
      </c>
      <c r="S884" t="s">
        <v>2546</v>
      </c>
      <c r="T884">
        <v>15532.749</v>
      </c>
      <c r="U884" t="s">
        <v>2584</v>
      </c>
      <c r="V884" t="s">
        <v>2585</v>
      </c>
      <c r="W884" t="s">
        <v>2584</v>
      </c>
      <c r="X884" t="s">
        <v>2585</v>
      </c>
      <c r="Y884" t="str">
        <f t="shared" si="13"/>
        <v>成都哈拜网络科技有限公司-数字媒体事业部上海哈啰普惠科技有限公司CPC</v>
      </c>
      <c r="Z884" t="e">
        <f>VLOOKUP(Y:Y,[1]Sheet1!N:N,1,0)</f>
        <v>#N/A</v>
      </c>
    </row>
    <row r="885" spans="1:26" hidden="1" x14ac:dyDescent="0.25">
      <c r="A885">
        <v>20230627</v>
      </c>
      <c r="B885">
        <v>42965764</v>
      </c>
      <c r="C885" t="s">
        <v>2536</v>
      </c>
      <c r="D885">
        <v>2158784</v>
      </c>
      <c r="E885" t="s">
        <v>2537</v>
      </c>
      <c r="F885" s="59">
        <v>51.2</v>
      </c>
      <c r="G885">
        <v>51.2</v>
      </c>
      <c r="H885" t="s">
        <v>2538</v>
      </c>
      <c r="I885" t="s">
        <v>2551</v>
      </c>
      <c r="J885" t="s">
        <v>2320</v>
      </c>
      <c r="K885" t="s">
        <v>2321</v>
      </c>
      <c r="L885" t="s">
        <v>2318</v>
      </c>
      <c r="M885" t="s">
        <v>2540</v>
      </c>
      <c r="N885" t="s">
        <v>2541</v>
      </c>
      <c r="O885" t="s">
        <v>2542</v>
      </c>
      <c r="P885" t="s">
        <v>2543</v>
      </c>
      <c r="Q885" t="s">
        <v>2544</v>
      </c>
      <c r="R885" t="s">
        <v>2545</v>
      </c>
      <c r="S885" t="s">
        <v>2546</v>
      </c>
      <c r="T885">
        <v>0</v>
      </c>
      <c r="U885" t="s">
        <v>838</v>
      </c>
      <c r="V885" t="s">
        <v>2547</v>
      </c>
      <c r="W885" t="s">
        <v>838</v>
      </c>
      <c r="X885" t="s">
        <v>2548</v>
      </c>
      <c r="Y885" t="str">
        <f t="shared" si="13"/>
        <v>上海耳序信息技术有限公司-四部上海拍拍贷金融信息服务有限公司信息流</v>
      </c>
      <c r="Z885" t="e">
        <f>VLOOKUP(Y:Y,[1]Sheet1!N:N,1,0)</f>
        <v>#N/A</v>
      </c>
    </row>
    <row r="886" spans="1:26" hidden="1" x14ac:dyDescent="0.25">
      <c r="A886">
        <v>20230627</v>
      </c>
      <c r="B886">
        <v>46808299</v>
      </c>
      <c r="C886" t="s">
        <v>2567</v>
      </c>
      <c r="D886">
        <v>2159765</v>
      </c>
      <c r="E886" t="s">
        <v>2568</v>
      </c>
      <c r="F886" s="59">
        <v>57.62</v>
      </c>
      <c r="G886">
        <v>43.98</v>
      </c>
      <c r="H886" t="s">
        <v>2538</v>
      </c>
      <c r="I886" t="s">
        <v>2551</v>
      </c>
      <c r="J886" t="s">
        <v>2375</v>
      </c>
      <c r="K886" t="s">
        <v>2321</v>
      </c>
      <c r="L886" t="s">
        <v>2277</v>
      </c>
      <c r="M886" t="s">
        <v>2569</v>
      </c>
      <c r="O886" t="s">
        <v>2542</v>
      </c>
      <c r="P886" t="s">
        <v>2543</v>
      </c>
      <c r="Q886" t="s">
        <v>2544</v>
      </c>
      <c r="R886" t="s">
        <v>2570</v>
      </c>
      <c r="S886" t="s">
        <v>2546</v>
      </c>
      <c r="T886">
        <v>0</v>
      </c>
      <c r="U886" t="s">
        <v>2571</v>
      </c>
      <c r="V886" t="s">
        <v>2572</v>
      </c>
      <c r="W886" t="s">
        <v>2571</v>
      </c>
      <c r="X886" t="s">
        <v>2572</v>
      </c>
      <c r="Y886" t="str">
        <f t="shared" si="13"/>
        <v>酷得少年（天津）文化传播有限公司-1北京酷得少年科技有限公司信息流</v>
      </c>
      <c r="Z886" t="e">
        <f>VLOOKUP(Y:Y,[1]Sheet1!N:N,1,0)</f>
        <v>#N/A</v>
      </c>
    </row>
    <row r="887" spans="1:26" hidden="1" x14ac:dyDescent="0.25">
      <c r="A887">
        <v>20230627</v>
      </c>
      <c r="B887">
        <v>47184442</v>
      </c>
      <c r="C887" t="s">
        <v>2690</v>
      </c>
      <c r="D887">
        <v>2176807</v>
      </c>
      <c r="E887" t="s">
        <v>2691</v>
      </c>
      <c r="F887" s="59">
        <v>46.76</v>
      </c>
      <c r="G887">
        <v>34.130000000000003</v>
      </c>
      <c r="H887" t="s">
        <v>2538</v>
      </c>
      <c r="I887" t="s">
        <v>2551</v>
      </c>
      <c r="J887" t="s">
        <v>2339</v>
      </c>
      <c r="K887" t="s">
        <v>2321</v>
      </c>
      <c r="L887" t="s">
        <v>2338</v>
      </c>
      <c r="M887" t="s">
        <v>2692</v>
      </c>
      <c r="N887" t="s">
        <v>2693</v>
      </c>
      <c r="O887" t="s">
        <v>2542</v>
      </c>
      <c r="P887" t="s">
        <v>2543</v>
      </c>
      <c r="Q887" t="s">
        <v>2544</v>
      </c>
      <c r="R887" t="s">
        <v>2694</v>
      </c>
      <c r="S887" t="s">
        <v>2546</v>
      </c>
      <c r="T887">
        <v>0</v>
      </c>
      <c r="U887" t="s">
        <v>2117</v>
      </c>
      <c r="V887" t="s">
        <v>2695</v>
      </c>
      <c r="W887" t="s">
        <v>2117</v>
      </c>
      <c r="X887" t="s">
        <v>2695</v>
      </c>
      <c r="Y887" t="str">
        <f t="shared" si="13"/>
        <v>北京三快在线科技有限公司及其关联公司北京三快科技有限公司信息流</v>
      </c>
      <c r="Z887" t="e">
        <f>VLOOKUP(Y:Y,[1]Sheet1!N:N,1,0)</f>
        <v>#N/A</v>
      </c>
    </row>
    <row r="888" spans="1:26" hidden="1" x14ac:dyDescent="0.25">
      <c r="A888">
        <v>20230627</v>
      </c>
      <c r="B888">
        <v>47327867</v>
      </c>
      <c r="C888" t="s">
        <v>2682</v>
      </c>
      <c r="D888">
        <v>2185183</v>
      </c>
      <c r="E888" t="s">
        <v>2574</v>
      </c>
      <c r="F888" s="59">
        <v>246.44</v>
      </c>
      <c r="G888">
        <v>186.7</v>
      </c>
      <c r="H888" t="s">
        <v>2538</v>
      </c>
      <c r="I888" t="s">
        <v>2551</v>
      </c>
      <c r="J888" t="s">
        <v>2575</v>
      </c>
      <c r="K888" t="s">
        <v>2321</v>
      </c>
      <c r="L888" t="s">
        <v>2344</v>
      </c>
      <c r="M888" t="s">
        <v>2576</v>
      </c>
      <c r="O888" t="s">
        <v>2542</v>
      </c>
      <c r="P888" t="s">
        <v>2543</v>
      </c>
      <c r="Q888" t="s">
        <v>2544</v>
      </c>
      <c r="R888" t="s">
        <v>2577</v>
      </c>
      <c r="S888" t="s">
        <v>2546</v>
      </c>
      <c r="T888">
        <v>0</v>
      </c>
      <c r="U888" t="s">
        <v>838</v>
      </c>
      <c r="V888" t="s">
        <v>2578</v>
      </c>
      <c r="W888" t="s">
        <v>838</v>
      </c>
      <c r="X888" t="s">
        <v>2578</v>
      </c>
      <c r="Y888" t="str">
        <f t="shared" si="13"/>
        <v>北京微财科技有限公司-数媒重庆市黑卡小额贷款有限公司信息流</v>
      </c>
      <c r="Z888" t="e">
        <f>VLOOKUP(Y:Y,[1]Sheet1!N:N,1,0)</f>
        <v>#N/A</v>
      </c>
    </row>
    <row r="889" spans="1:26" hidden="1" x14ac:dyDescent="0.25">
      <c r="A889">
        <v>20230627</v>
      </c>
      <c r="B889">
        <v>47426625</v>
      </c>
      <c r="C889" t="s">
        <v>2802</v>
      </c>
      <c r="D889">
        <v>2189969</v>
      </c>
      <c r="E889" t="s">
        <v>2608</v>
      </c>
      <c r="F889" s="59">
        <v>3.37</v>
      </c>
      <c r="G889">
        <v>2.41</v>
      </c>
      <c r="H889" t="s">
        <v>2538</v>
      </c>
      <c r="I889" t="s">
        <v>2551</v>
      </c>
      <c r="J889" t="s">
        <v>2332</v>
      </c>
      <c r="K889" t="s">
        <v>2321</v>
      </c>
      <c r="L889" t="s">
        <v>2333</v>
      </c>
      <c r="M889" t="s">
        <v>2552</v>
      </c>
      <c r="N889" t="s">
        <v>2553</v>
      </c>
      <c r="O889" t="s">
        <v>2542</v>
      </c>
      <c r="P889" t="s">
        <v>2543</v>
      </c>
      <c r="Q889" t="s">
        <v>2544</v>
      </c>
      <c r="R889" t="s">
        <v>2554</v>
      </c>
      <c r="S889" t="s">
        <v>2546</v>
      </c>
      <c r="T889">
        <v>0</v>
      </c>
      <c r="U889" t="s">
        <v>2555</v>
      </c>
      <c r="V889" t="s">
        <v>2556</v>
      </c>
      <c r="W889" t="s">
        <v>2555</v>
      </c>
      <c r="X889" t="s">
        <v>2556</v>
      </c>
      <c r="Y889" t="str">
        <f t="shared" si="13"/>
        <v>北京爱奇艺科技有限公司-百度北京爱奇艺科技有限公司信息流</v>
      </c>
      <c r="Z889" t="e">
        <f>VLOOKUP(Y:Y,[1]Sheet1!N:N,1,0)</f>
        <v>#N/A</v>
      </c>
    </row>
    <row r="890" spans="1:26" hidden="1" x14ac:dyDescent="0.25">
      <c r="A890">
        <v>20230627</v>
      </c>
      <c r="B890">
        <v>33076487</v>
      </c>
      <c r="C890" t="s">
        <v>2657</v>
      </c>
      <c r="D890">
        <v>1856876</v>
      </c>
      <c r="E890" t="s">
        <v>2658</v>
      </c>
      <c r="F890" s="59">
        <v>2484.92</v>
      </c>
      <c r="G890">
        <v>2484.92</v>
      </c>
      <c r="H890" t="s">
        <v>2559</v>
      </c>
      <c r="I890" t="s">
        <v>2560</v>
      </c>
      <c r="J890" t="s">
        <v>2383</v>
      </c>
      <c r="K890" t="s">
        <v>711</v>
      </c>
      <c r="L890" t="s">
        <v>2383</v>
      </c>
      <c r="M890" t="s">
        <v>2659</v>
      </c>
      <c r="N890" t="s">
        <v>2660</v>
      </c>
      <c r="O890" t="s">
        <v>2542</v>
      </c>
      <c r="P890" t="s">
        <v>2543</v>
      </c>
      <c r="Q890" t="s">
        <v>2544</v>
      </c>
      <c r="R890" t="s">
        <v>2661</v>
      </c>
      <c r="S890" t="s">
        <v>2546</v>
      </c>
      <c r="T890">
        <v>40492.42</v>
      </c>
      <c r="U890" t="s">
        <v>1891</v>
      </c>
      <c r="V890" t="s">
        <v>2662</v>
      </c>
      <c r="W890" t="s">
        <v>1891</v>
      </c>
      <c r="X890" t="s">
        <v>2602</v>
      </c>
      <c r="Y890" t="str">
        <f t="shared" si="13"/>
        <v>上海娱公竞宇网络有限公司上海娱公竞宇网络有限公司CPC</v>
      </c>
      <c r="Z890" t="e">
        <f>VLOOKUP(Y:Y,[1]Sheet1!N:N,1,0)</f>
        <v>#N/A</v>
      </c>
    </row>
    <row r="891" spans="1:26" hidden="1" x14ac:dyDescent="0.25">
      <c r="A891">
        <v>20230627</v>
      </c>
      <c r="B891">
        <v>40896118</v>
      </c>
      <c r="C891" t="s">
        <v>2758</v>
      </c>
      <c r="D891">
        <v>2117409</v>
      </c>
      <c r="E891" t="s">
        <v>2744</v>
      </c>
      <c r="F891" s="59">
        <v>4254.78</v>
      </c>
      <c r="G891">
        <v>0</v>
      </c>
      <c r="H891" t="s">
        <v>2559</v>
      </c>
      <c r="I891" t="s">
        <v>2560</v>
      </c>
      <c r="J891" t="s">
        <v>2353</v>
      </c>
      <c r="K891" t="s">
        <v>711</v>
      </c>
      <c r="L891" t="s">
        <v>326</v>
      </c>
      <c r="M891" t="s">
        <v>2588</v>
      </c>
      <c r="N891" t="s">
        <v>2589</v>
      </c>
      <c r="O891" t="s">
        <v>2542</v>
      </c>
      <c r="P891" t="s">
        <v>2543</v>
      </c>
      <c r="Q891" t="s">
        <v>2544</v>
      </c>
      <c r="R891" t="s">
        <v>2570</v>
      </c>
      <c r="S891" t="s">
        <v>2546</v>
      </c>
      <c r="T891">
        <v>0</v>
      </c>
      <c r="U891" t="s">
        <v>2571</v>
      </c>
      <c r="V891" t="s">
        <v>2572</v>
      </c>
      <c r="W891" t="s">
        <v>1891</v>
      </c>
      <c r="X891" t="s">
        <v>2564</v>
      </c>
      <c r="Y891" t="str">
        <f t="shared" si="13"/>
        <v>网易有道信息技术（北京）有限公司网易(杭州)网络有限公司CPC</v>
      </c>
      <c r="Z891" t="e">
        <f>VLOOKUP(Y:Y,[1]Sheet1!N:N,1,0)</f>
        <v>#N/A</v>
      </c>
    </row>
    <row r="892" spans="1:26" hidden="1" x14ac:dyDescent="0.25">
      <c r="A892">
        <v>20230627</v>
      </c>
      <c r="B892">
        <v>42327250</v>
      </c>
      <c r="C892" t="s">
        <v>2704</v>
      </c>
      <c r="D892">
        <v>2172261</v>
      </c>
      <c r="E892" t="s">
        <v>2628</v>
      </c>
      <c r="F892" s="59">
        <v>263.45</v>
      </c>
      <c r="G892">
        <v>201.11</v>
      </c>
      <c r="H892" t="s">
        <v>2538</v>
      </c>
      <c r="I892" t="s">
        <v>2539</v>
      </c>
      <c r="J892" t="s">
        <v>292</v>
      </c>
      <c r="K892" t="s">
        <v>2321</v>
      </c>
      <c r="L892" t="s">
        <v>574</v>
      </c>
      <c r="M892" t="s">
        <v>2611</v>
      </c>
      <c r="N892" t="s">
        <v>2612</v>
      </c>
      <c r="O892" t="s">
        <v>2542</v>
      </c>
      <c r="P892" t="s">
        <v>2543</v>
      </c>
      <c r="Q892" t="s">
        <v>2544</v>
      </c>
      <c r="R892" t="s">
        <v>2613</v>
      </c>
      <c r="S892" t="s">
        <v>2546</v>
      </c>
      <c r="T892">
        <v>0</v>
      </c>
      <c r="U892" t="s">
        <v>2614</v>
      </c>
      <c r="V892" t="s">
        <v>2615</v>
      </c>
      <c r="W892" t="s">
        <v>2614</v>
      </c>
      <c r="X892" t="s">
        <v>2615</v>
      </c>
      <c r="Y892" t="str">
        <f t="shared" si="13"/>
        <v>广州荔湾品唯信息服务有限公司广州唯品会电子商务有限公司信息流</v>
      </c>
      <c r="Z892" t="e">
        <f>VLOOKUP(Y:Y,[1]Sheet1!N:N,1,0)</f>
        <v>#N/A</v>
      </c>
    </row>
    <row r="893" spans="1:26" hidden="1" x14ac:dyDescent="0.25">
      <c r="A893">
        <v>20230627</v>
      </c>
      <c r="B893">
        <v>48248606</v>
      </c>
      <c r="C893" t="s">
        <v>2656</v>
      </c>
      <c r="D893">
        <v>2172261</v>
      </c>
      <c r="E893" t="s">
        <v>2628</v>
      </c>
      <c r="F893" s="59">
        <v>372.25</v>
      </c>
      <c r="G893">
        <v>284.16000000000003</v>
      </c>
      <c r="H893" t="s">
        <v>2538</v>
      </c>
      <c r="I893" t="s">
        <v>2551</v>
      </c>
      <c r="J893" t="s">
        <v>292</v>
      </c>
      <c r="K893" t="s">
        <v>2321</v>
      </c>
      <c r="L893" t="s">
        <v>574</v>
      </c>
      <c r="M893" t="s">
        <v>2611</v>
      </c>
      <c r="N893" t="s">
        <v>2612</v>
      </c>
      <c r="O893" t="s">
        <v>2542</v>
      </c>
      <c r="P893" t="s">
        <v>2543</v>
      </c>
      <c r="Q893" t="s">
        <v>2544</v>
      </c>
      <c r="R893" t="s">
        <v>2613</v>
      </c>
      <c r="S893" t="s">
        <v>2546</v>
      </c>
      <c r="T893">
        <v>0</v>
      </c>
      <c r="U893" t="s">
        <v>2614</v>
      </c>
      <c r="V893" t="s">
        <v>2615</v>
      </c>
      <c r="W893" t="s">
        <v>2614</v>
      </c>
      <c r="X893" t="s">
        <v>2615</v>
      </c>
      <c r="Y893" t="str">
        <f t="shared" si="13"/>
        <v>广州荔湾品唯信息服务有限公司广州唯品会电子商务有限公司信息流</v>
      </c>
      <c r="Z893" t="e">
        <f>VLOOKUP(Y:Y,[1]Sheet1!N:N,1,0)</f>
        <v>#N/A</v>
      </c>
    </row>
    <row r="894" spans="1:26" hidden="1" x14ac:dyDescent="0.25">
      <c r="A894">
        <v>20230627</v>
      </c>
      <c r="B894">
        <v>38794097</v>
      </c>
      <c r="C894" t="s">
        <v>2757</v>
      </c>
      <c r="D894">
        <v>2172261</v>
      </c>
      <c r="E894" t="s">
        <v>2628</v>
      </c>
      <c r="F894" s="59">
        <v>1731.59</v>
      </c>
      <c r="G894">
        <v>1321.82</v>
      </c>
      <c r="H894" t="s">
        <v>2538</v>
      </c>
      <c r="I894" t="s">
        <v>2551</v>
      </c>
      <c r="J894" t="s">
        <v>292</v>
      </c>
      <c r="K894" t="s">
        <v>2321</v>
      </c>
      <c r="L894" t="s">
        <v>574</v>
      </c>
      <c r="M894" t="s">
        <v>2611</v>
      </c>
      <c r="N894" t="s">
        <v>2612</v>
      </c>
      <c r="O894" t="s">
        <v>2542</v>
      </c>
      <c r="P894" t="s">
        <v>2543</v>
      </c>
      <c r="Q894" t="s">
        <v>2544</v>
      </c>
      <c r="R894" t="s">
        <v>2613</v>
      </c>
      <c r="S894" t="s">
        <v>2546</v>
      </c>
      <c r="T894">
        <v>0</v>
      </c>
      <c r="U894" t="s">
        <v>2614</v>
      </c>
      <c r="V894" t="s">
        <v>2615</v>
      </c>
      <c r="W894" t="s">
        <v>2614</v>
      </c>
      <c r="X894" t="s">
        <v>2615</v>
      </c>
      <c r="Y894" t="str">
        <f t="shared" si="13"/>
        <v>广州荔湾品唯信息服务有限公司广州唯品会电子商务有限公司信息流</v>
      </c>
      <c r="Z894" t="e">
        <f>VLOOKUP(Y:Y,[1]Sheet1!N:N,1,0)</f>
        <v>#N/A</v>
      </c>
    </row>
    <row r="895" spans="1:26" hidden="1" x14ac:dyDescent="0.25">
      <c r="A895">
        <v>20230626</v>
      </c>
      <c r="B895">
        <v>47953348</v>
      </c>
      <c r="C895" t="s">
        <v>2607</v>
      </c>
      <c r="D895">
        <v>2167551</v>
      </c>
      <c r="E895" t="s">
        <v>2550</v>
      </c>
      <c r="F895" s="59">
        <v>442.29</v>
      </c>
      <c r="G895">
        <v>442.29</v>
      </c>
      <c r="H895" t="s">
        <v>2538</v>
      </c>
      <c r="I895" t="s">
        <v>2551</v>
      </c>
      <c r="J895" t="s">
        <v>2332</v>
      </c>
      <c r="K895" t="s">
        <v>2321</v>
      </c>
      <c r="L895" t="s">
        <v>2333</v>
      </c>
      <c r="M895" t="s">
        <v>2552</v>
      </c>
      <c r="N895" t="s">
        <v>2553</v>
      </c>
      <c r="O895" t="s">
        <v>2542</v>
      </c>
      <c r="P895" t="s">
        <v>2543</v>
      </c>
      <c r="Q895" t="s">
        <v>2544</v>
      </c>
      <c r="R895" t="s">
        <v>2554</v>
      </c>
      <c r="S895" t="s">
        <v>2546</v>
      </c>
      <c r="T895">
        <v>0</v>
      </c>
      <c r="U895" t="s">
        <v>2555</v>
      </c>
      <c r="V895" t="s">
        <v>2556</v>
      </c>
      <c r="W895" t="s">
        <v>2555</v>
      </c>
      <c r="X895" t="s">
        <v>2556</v>
      </c>
      <c r="Y895" t="str">
        <f t="shared" si="13"/>
        <v>北京爱奇艺科技有限公司-百度北京爱奇艺科技有限公司信息流</v>
      </c>
      <c r="Z895" t="e">
        <f>VLOOKUP(Y:Y,[1]Sheet1!N:N,1,0)</f>
        <v>#N/A</v>
      </c>
    </row>
    <row r="896" spans="1:26" hidden="1" x14ac:dyDescent="0.25">
      <c r="A896">
        <v>20230626</v>
      </c>
      <c r="B896">
        <v>41250557</v>
      </c>
      <c r="C896" t="s">
        <v>2771</v>
      </c>
      <c r="D896">
        <v>2130054</v>
      </c>
      <c r="E896" t="s">
        <v>2558</v>
      </c>
      <c r="F896" s="59">
        <v>3922.81</v>
      </c>
      <c r="G896">
        <v>3176.32</v>
      </c>
      <c r="H896" t="s">
        <v>2559</v>
      </c>
      <c r="I896" t="s">
        <v>2560</v>
      </c>
      <c r="J896" t="s">
        <v>2350</v>
      </c>
      <c r="K896" t="s">
        <v>711</v>
      </c>
      <c r="L896" t="s">
        <v>2350</v>
      </c>
      <c r="M896" t="s">
        <v>2561</v>
      </c>
      <c r="N896" t="s">
        <v>2562</v>
      </c>
      <c r="O896" t="s">
        <v>2542</v>
      </c>
      <c r="P896" t="s">
        <v>2543</v>
      </c>
      <c r="Q896" t="s">
        <v>2544</v>
      </c>
      <c r="R896" t="s">
        <v>2563</v>
      </c>
      <c r="S896" t="s">
        <v>2546</v>
      </c>
      <c r="T896">
        <v>14476.849</v>
      </c>
      <c r="U896" t="s">
        <v>1891</v>
      </c>
      <c r="V896" t="s">
        <v>2564</v>
      </c>
      <c r="W896" t="s">
        <v>1891</v>
      </c>
      <c r="X896" t="s">
        <v>2564</v>
      </c>
      <c r="Y896" t="str">
        <f t="shared" si="13"/>
        <v>深圳尚米网络技术有限公司深圳尚米网络技术有限公司CPC</v>
      </c>
      <c r="Z896" t="e">
        <f>VLOOKUP(Y:Y,[1]Sheet1!N:N,1,0)</f>
        <v>#N/A</v>
      </c>
    </row>
    <row r="897" spans="1:26" hidden="1" x14ac:dyDescent="0.25">
      <c r="A897">
        <v>20230626</v>
      </c>
      <c r="B897">
        <v>42965681</v>
      </c>
      <c r="C897" t="s">
        <v>2725</v>
      </c>
      <c r="D897">
        <v>2165227</v>
      </c>
      <c r="E897" t="s">
        <v>2566</v>
      </c>
      <c r="F897" s="59">
        <v>1033.44</v>
      </c>
      <c r="G897">
        <v>765.51</v>
      </c>
      <c r="H897" t="s">
        <v>2538</v>
      </c>
      <c r="I897" t="s">
        <v>2539</v>
      </c>
      <c r="J897" t="s">
        <v>2320</v>
      </c>
      <c r="K897" t="s">
        <v>2321</v>
      </c>
      <c r="L897" t="s">
        <v>2318</v>
      </c>
      <c r="M897" t="s">
        <v>2540</v>
      </c>
      <c r="N897" t="s">
        <v>2541</v>
      </c>
      <c r="O897" t="s">
        <v>2542</v>
      </c>
      <c r="P897" t="s">
        <v>2543</v>
      </c>
      <c r="Q897" t="s">
        <v>2544</v>
      </c>
      <c r="R897" t="s">
        <v>2545</v>
      </c>
      <c r="S897" t="s">
        <v>2546</v>
      </c>
      <c r="T897">
        <v>0</v>
      </c>
      <c r="U897" t="s">
        <v>838</v>
      </c>
      <c r="V897" t="s">
        <v>2547</v>
      </c>
      <c r="W897" t="s">
        <v>838</v>
      </c>
      <c r="X897" t="s">
        <v>2548</v>
      </c>
      <c r="Y897" t="str">
        <f t="shared" si="13"/>
        <v>上海耳序信息技术有限公司-四部上海拍拍贷金融信息服务有限公司信息流</v>
      </c>
      <c r="Z897" t="e">
        <f>VLOOKUP(Y:Y,[1]Sheet1!N:N,1,0)</f>
        <v>#N/A</v>
      </c>
    </row>
    <row r="898" spans="1:26" hidden="1" x14ac:dyDescent="0.25">
      <c r="A898">
        <v>20230626</v>
      </c>
      <c r="B898">
        <v>48413794</v>
      </c>
      <c r="C898" t="s">
        <v>2750</v>
      </c>
      <c r="D898">
        <v>2118167</v>
      </c>
      <c r="E898" t="s">
        <v>2592</v>
      </c>
      <c r="F898" s="59">
        <v>5.33</v>
      </c>
      <c r="G898">
        <v>0</v>
      </c>
      <c r="H898" t="s">
        <v>2538</v>
      </c>
      <c r="I898" t="s">
        <v>2551</v>
      </c>
      <c r="J898" t="s">
        <v>554</v>
      </c>
      <c r="K898" t="s">
        <v>2321</v>
      </c>
      <c r="L898" t="s">
        <v>2370</v>
      </c>
      <c r="M898" t="s">
        <v>2593</v>
      </c>
      <c r="N898" t="s">
        <v>2594</v>
      </c>
      <c r="O898" t="s">
        <v>2542</v>
      </c>
      <c r="P898" t="s">
        <v>2543</v>
      </c>
      <c r="Q898" t="s">
        <v>2544</v>
      </c>
      <c r="R898" t="s">
        <v>2595</v>
      </c>
      <c r="S898" t="s">
        <v>2546</v>
      </c>
      <c r="T898">
        <v>0</v>
      </c>
      <c r="U898" t="s">
        <v>2555</v>
      </c>
      <c r="V898" t="s">
        <v>2596</v>
      </c>
      <c r="W898" t="s">
        <v>2555</v>
      </c>
      <c r="X898" t="s">
        <v>2596</v>
      </c>
      <c r="Y898" t="str">
        <f t="shared" si="13"/>
        <v>薯一薯二文化传媒（上海）有限公司行吟信息科技(上海)有限公司信息流</v>
      </c>
      <c r="Z898" t="e">
        <f>VLOOKUP(Y:Y,[1]Sheet1!N:N,1,0)</f>
        <v>#N/A</v>
      </c>
    </row>
    <row r="899" spans="1:26" hidden="1" x14ac:dyDescent="0.25">
      <c r="A899">
        <v>20230626</v>
      </c>
      <c r="B899">
        <v>36470871</v>
      </c>
      <c r="C899" t="s">
        <v>2579</v>
      </c>
      <c r="D899">
        <v>2158492</v>
      </c>
      <c r="E899" t="s">
        <v>2580</v>
      </c>
      <c r="F899" s="59">
        <v>3527.83</v>
      </c>
      <c r="G899">
        <v>2964.45</v>
      </c>
      <c r="H899" t="s">
        <v>2559</v>
      </c>
      <c r="I899" t="s">
        <v>2560</v>
      </c>
      <c r="J899" t="s">
        <v>2330</v>
      </c>
      <c r="K899" t="s">
        <v>711</v>
      </c>
      <c r="L899" t="s">
        <v>2329</v>
      </c>
      <c r="M899" t="s">
        <v>2581</v>
      </c>
      <c r="N899" t="s">
        <v>2582</v>
      </c>
      <c r="O899" t="s">
        <v>2542</v>
      </c>
      <c r="P899" t="s">
        <v>2543</v>
      </c>
      <c r="Q899" t="s">
        <v>2544</v>
      </c>
      <c r="R899" t="s">
        <v>2583</v>
      </c>
      <c r="S899" t="s">
        <v>2546</v>
      </c>
      <c r="T899">
        <v>10637.513000000001</v>
      </c>
      <c r="U899" t="s">
        <v>2584</v>
      </c>
      <c r="V899" t="s">
        <v>2585</v>
      </c>
      <c r="W899" t="s">
        <v>2584</v>
      </c>
      <c r="X899" t="s">
        <v>2585</v>
      </c>
      <c r="Y899" t="str">
        <f t="shared" ref="Y899:Y962" si="14">L899&amp;J899&amp;K899</f>
        <v>成都哈拜网络科技有限公司-数字媒体事业部上海哈啰普惠科技有限公司CPC</v>
      </c>
      <c r="Z899" t="e">
        <f>VLOOKUP(Y:Y,[1]Sheet1!N:N,1,0)</f>
        <v>#N/A</v>
      </c>
    </row>
    <row r="900" spans="1:26" hidden="1" x14ac:dyDescent="0.25">
      <c r="A900">
        <v>20230626</v>
      </c>
      <c r="B900">
        <v>29850997</v>
      </c>
      <c r="C900" t="s">
        <v>2701</v>
      </c>
      <c r="D900">
        <v>2130054</v>
      </c>
      <c r="E900" t="s">
        <v>2558</v>
      </c>
      <c r="F900" s="59">
        <v>7007.82</v>
      </c>
      <c r="G900">
        <v>5674.21</v>
      </c>
      <c r="H900" t="s">
        <v>2559</v>
      </c>
      <c r="I900" t="s">
        <v>2560</v>
      </c>
      <c r="J900" t="s">
        <v>2350</v>
      </c>
      <c r="K900" t="s">
        <v>711</v>
      </c>
      <c r="L900" t="s">
        <v>2350</v>
      </c>
      <c r="M900" t="s">
        <v>2561</v>
      </c>
      <c r="N900" t="s">
        <v>2562</v>
      </c>
      <c r="O900" t="s">
        <v>2542</v>
      </c>
      <c r="P900" t="s">
        <v>2543</v>
      </c>
      <c r="Q900" t="s">
        <v>2544</v>
      </c>
      <c r="R900" t="s">
        <v>2563</v>
      </c>
      <c r="S900" t="s">
        <v>2546</v>
      </c>
      <c r="T900">
        <v>21781.276999999998</v>
      </c>
      <c r="U900" t="s">
        <v>1891</v>
      </c>
      <c r="V900" t="s">
        <v>2564</v>
      </c>
      <c r="W900" t="s">
        <v>1891</v>
      </c>
      <c r="X900" t="s">
        <v>2564</v>
      </c>
      <c r="Y900" t="str">
        <f t="shared" si="14"/>
        <v>深圳尚米网络技术有限公司深圳尚米网络技术有限公司CPC</v>
      </c>
      <c r="Z900" t="e">
        <f>VLOOKUP(Y:Y,[1]Sheet1!N:N,1,0)</f>
        <v>#N/A</v>
      </c>
    </row>
    <row r="901" spans="1:26" hidden="1" x14ac:dyDescent="0.25">
      <c r="A901">
        <v>20230626</v>
      </c>
      <c r="B901">
        <v>42965759</v>
      </c>
      <c r="C901" t="s">
        <v>2619</v>
      </c>
      <c r="D901">
        <v>2165227</v>
      </c>
      <c r="E901" t="s">
        <v>2566</v>
      </c>
      <c r="F901" s="59">
        <v>1490.06</v>
      </c>
      <c r="G901">
        <v>1103.75</v>
      </c>
      <c r="H901" t="s">
        <v>2538</v>
      </c>
      <c r="I901" t="s">
        <v>2539</v>
      </c>
      <c r="J901" t="s">
        <v>2320</v>
      </c>
      <c r="K901" t="s">
        <v>2321</v>
      </c>
      <c r="L901" t="s">
        <v>2318</v>
      </c>
      <c r="M901" t="s">
        <v>2540</v>
      </c>
      <c r="N901" t="s">
        <v>2541</v>
      </c>
      <c r="O901" t="s">
        <v>2542</v>
      </c>
      <c r="P901" t="s">
        <v>2543</v>
      </c>
      <c r="Q901" t="s">
        <v>2544</v>
      </c>
      <c r="R901" t="s">
        <v>2545</v>
      </c>
      <c r="S901" t="s">
        <v>2546</v>
      </c>
      <c r="T901">
        <v>0</v>
      </c>
      <c r="U901" t="s">
        <v>838</v>
      </c>
      <c r="V901" t="s">
        <v>2547</v>
      </c>
      <c r="W901" t="s">
        <v>838</v>
      </c>
      <c r="X901" t="s">
        <v>2548</v>
      </c>
      <c r="Y901" t="str">
        <f t="shared" si="14"/>
        <v>上海耳序信息技术有限公司-四部上海拍拍贷金融信息服务有限公司信息流</v>
      </c>
      <c r="Z901" t="e">
        <f>VLOOKUP(Y:Y,[1]Sheet1!N:N,1,0)</f>
        <v>#N/A</v>
      </c>
    </row>
    <row r="902" spans="1:26" x14ac:dyDescent="0.25">
      <c r="A902">
        <v>20230626</v>
      </c>
      <c r="B902">
        <v>43094813</v>
      </c>
      <c r="C902" t="s">
        <v>2677</v>
      </c>
      <c r="D902">
        <v>2054669</v>
      </c>
      <c r="E902" t="s">
        <v>2622</v>
      </c>
      <c r="F902" s="59">
        <v>4420.13</v>
      </c>
      <c r="G902">
        <v>3274.17</v>
      </c>
      <c r="H902" t="s">
        <v>2538</v>
      </c>
      <c r="I902" t="s">
        <v>2539</v>
      </c>
      <c r="J902" t="s">
        <v>2352</v>
      </c>
      <c r="K902" t="s">
        <v>2321</v>
      </c>
      <c r="L902" t="s">
        <v>2351</v>
      </c>
      <c r="M902" t="s">
        <v>2623</v>
      </c>
      <c r="N902" t="s">
        <v>2624</v>
      </c>
      <c r="O902" t="s">
        <v>2542</v>
      </c>
      <c r="P902" t="s">
        <v>2543</v>
      </c>
      <c r="Q902" t="s">
        <v>2544</v>
      </c>
      <c r="R902" t="s">
        <v>2625</v>
      </c>
      <c r="S902" t="s">
        <v>2546</v>
      </c>
      <c r="T902">
        <v>0</v>
      </c>
      <c r="U902" t="s">
        <v>838</v>
      </c>
      <c r="V902" t="s">
        <v>2548</v>
      </c>
      <c r="W902" t="s">
        <v>838</v>
      </c>
      <c r="X902" t="s">
        <v>2548</v>
      </c>
      <c r="Y902" t="str">
        <f t="shared" si="14"/>
        <v>深圳市小赢普惠科技有限责任公司深圳市赢众通金融信息服务有限责任公司信息流</v>
      </c>
      <c r="Z902" t="e">
        <f>VLOOKUP(Y:Y,[1]Sheet1!N:N,1,0)</f>
        <v>#N/A</v>
      </c>
    </row>
    <row r="903" spans="1:26" hidden="1" x14ac:dyDescent="0.25">
      <c r="A903">
        <v>20230626</v>
      </c>
      <c r="B903">
        <v>47184419</v>
      </c>
      <c r="C903" t="s">
        <v>2740</v>
      </c>
      <c r="D903">
        <v>2176807</v>
      </c>
      <c r="E903" t="s">
        <v>2691</v>
      </c>
      <c r="F903" s="59">
        <v>0.27</v>
      </c>
      <c r="G903">
        <v>0.2</v>
      </c>
      <c r="H903" t="s">
        <v>2538</v>
      </c>
      <c r="I903" t="s">
        <v>2551</v>
      </c>
      <c r="J903" t="s">
        <v>2339</v>
      </c>
      <c r="K903" t="s">
        <v>2321</v>
      </c>
      <c r="L903" t="s">
        <v>2338</v>
      </c>
      <c r="M903" t="s">
        <v>2692</v>
      </c>
      <c r="N903" t="s">
        <v>2693</v>
      </c>
      <c r="O903" t="s">
        <v>2542</v>
      </c>
      <c r="P903" t="s">
        <v>2543</v>
      </c>
      <c r="Q903" t="s">
        <v>2544</v>
      </c>
      <c r="R903" t="s">
        <v>2694</v>
      </c>
      <c r="S903" t="s">
        <v>2546</v>
      </c>
      <c r="T903">
        <v>0</v>
      </c>
      <c r="U903" t="s">
        <v>2117</v>
      </c>
      <c r="V903" t="s">
        <v>2695</v>
      </c>
      <c r="W903" t="s">
        <v>2117</v>
      </c>
      <c r="X903" t="s">
        <v>2695</v>
      </c>
      <c r="Y903" t="str">
        <f t="shared" si="14"/>
        <v>北京三快在线科技有限公司及其关联公司北京三快科技有限公司信息流</v>
      </c>
      <c r="Z903" t="e">
        <f>VLOOKUP(Y:Y,[1]Sheet1!N:N,1,0)</f>
        <v>#N/A</v>
      </c>
    </row>
    <row r="904" spans="1:26" hidden="1" x14ac:dyDescent="0.25">
      <c r="A904">
        <v>20230626</v>
      </c>
      <c r="B904">
        <v>47327963</v>
      </c>
      <c r="C904" t="s">
        <v>2678</v>
      </c>
      <c r="D904">
        <v>2185183</v>
      </c>
      <c r="E904" t="s">
        <v>2574</v>
      </c>
      <c r="F904" s="59">
        <v>602.29</v>
      </c>
      <c r="G904">
        <v>456.28</v>
      </c>
      <c r="H904" t="s">
        <v>2538</v>
      </c>
      <c r="I904" t="s">
        <v>2539</v>
      </c>
      <c r="J904" t="s">
        <v>2575</v>
      </c>
      <c r="K904" t="s">
        <v>2321</v>
      </c>
      <c r="L904" t="s">
        <v>2344</v>
      </c>
      <c r="M904" t="s">
        <v>2576</v>
      </c>
      <c r="O904" t="s">
        <v>2542</v>
      </c>
      <c r="P904" t="s">
        <v>2543</v>
      </c>
      <c r="Q904" t="s">
        <v>2544</v>
      </c>
      <c r="R904" t="s">
        <v>2577</v>
      </c>
      <c r="S904" t="s">
        <v>2546</v>
      </c>
      <c r="T904">
        <v>0</v>
      </c>
      <c r="U904" t="s">
        <v>838</v>
      </c>
      <c r="V904" t="s">
        <v>2578</v>
      </c>
      <c r="W904" t="s">
        <v>838</v>
      </c>
      <c r="X904" t="s">
        <v>2578</v>
      </c>
      <c r="Y904" t="str">
        <f t="shared" si="14"/>
        <v>北京微财科技有限公司-数媒重庆市黑卡小额贷款有限公司信息流</v>
      </c>
      <c r="Z904" t="e">
        <f>VLOOKUP(Y:Y,[1]Sheet1!N:N,1,0)</f>
        <v>#N/A</v>
      </c>
    </row>
    <row r="905" spans="1:26" hidden="1" x14ac:dyDescent="0.25">
      <c r="A905">
        <v>20230626</v>
      </c>
      <c r="B905">
        <v>47953331</v>
      </c>
      <c r="C905" t="s">
        <v>2663</v>
      </c>
      <c r="D905">
        <v>2167551</v>
      </c>
      <c r="E905" t="s">
        <v>2550</v>
      </c>
      <c r="F905" s="59">
        <v>3.06</v>
      </c>
      <c r="G905">
        <v>3.06</v>
      </c>
      <c r="H905" t="s">
        <v>2538</v>
      </c>
      <c r="I905" t="s">
        <v>2539</v>
      </c>
      <c r="J905" t="s">
        <v>2332</v>
      </c>
      <c r="K905" t="s">
        <v>2321</v>
      </c>
      <c r="L905" t="s">
        <v>2333</v>
      </c>
      <c r="M905" t="s">
        <v>2552</v>
      </c>
      <c r="N905" t="s">
        <v>2553</v>
      </c>
      <c r="O905" t="s">
        <v>2542</v>
      </c>
      <c r="P905" t="s">
        <v>2543</v>
      </c>
      <c r="Q905" t="s">
        <v>2544</v>
      </c>
      <c r="R905" t="s">
        <v>2554</v>
      </c>
      <c r="S905" t="s">
        <v>2546</v>
      </c>
      <c r="T905">
        <v>0</v>
      </c>
      <c r="U905" t="s">
        <v>2555</v>
      </c>
      <c r="V905" t="s">
        <v>2556</v>
      </c>
      <c r="W905" t="s">
        <v>2555</v>
      </c>
      <c r="X905" t="s">
        <v>2556</v>
      </c>
      <c r="Y905" t="str">
        <f t="shared" si="14"/>
        <v>北京爱奇艺科技有限公司-百度北京爱奇艺科技有限公司信息流</v>
      </c>
      <c r="Z905" t="e">
        <f>VLOOKUP(Y:Y,[1]Sheet1!N:N,1,0)</f>
        <v>#N/A</v>
      </c>
    </row>
    <row r="906" spans="1:26" hidden="1" x14ac:dyDescent="0.25">
      <c r="A906">
        <v>20230626</v>
      </c>
      <c r="B906">
        <v>19668996</v>
      </c>
      <c r="C906" t="s">
        <v>2711</v>
      </c>
      <c r="D906">
        <v>2172257</v>
      </c>
      <c r="E906" t="s">
        <v>2610</v>
      </c>
      <c r="F906" s="59">
        <v>14006.07</v>
      </c>
      <c r="G906">
        <v>11115.62</v>
      </c>
      <c r="H906" t="s">
        <v>2559</v>
      </c>
      <c r="I906" t="s">
        <v>2560</v>
      </c>
      <c r="J906" t="s">
        <v>292</v>
      </c>
      <c r="K906" t="s">
        <v>711</v>
      </c>
      <c r="L906" t="s">
        <v>574</v>
      </c>
      <c r="M906" t="s">
        <v>2611</v>
      </c>
      <c r="N906" t="s">
        <v>2612</v>
      </c>
      <c r="O906" t="s">
        <v>2542</v>
      </c>
      <c r="P906" t="s">
        <v>2543</v>
      </c>
      <c r="Q906" t="s">
        <v>2544</v>
      </c>
      <c r="R906" t="s">
        <v>2613</v>
      </c>
      <c r="S906" t="s">
        <v>2546</v>
      </c>
      <c r="T906">
        <v>313522.22100000002</v>
      </c>
      <c r="U906" t="s">
        <v>2614</v>
      </c>
      <c r="V906" t="s">
        <v>2615</v>
      </c>
      <c r="W906" t="s">
        <v>2614</v>
      </c>
      <c r="X906" t="s">
        <v>2615</v>
      </c>
      <c r="Y906" t="str">
        <f t="shared" si="14"/>
        <v>广州荔湾品唯信息服务有限公司广州唯品会电子商务有限公司CPC</v>
      </c>
      <c r="Z906" t="e">
        <f>VLOOKUP(Y:Y,[1]Sheet1!N:N,1,0)</f>
        <v>#N/A</v>
      </c>
    </row>
    <row r="907" spans="1:26" hidden="1" x14ac:dyDescent="0.25">
      <c r="A907">
        <v>20230626</v>
      </c>
      <c r="B907">
        <v>40548287</v>
      </c>
      <c r="C907" t="s">
        <v>2616</v>
      </c>
      <c r="D907">
        <v>2130054</v>
      </c>
      <c r="E907" t="s">
        <v>2558</v>
      </c>
      <c r="F907" s="59">
        <v>1022.06</v>
      </c>
      <c r="G907">
        <v>827.56</v>
      </c>
      <c r="H907" t="s">
        <v>2559</v>
      </c>
      <c r="I907" t="s">
        <v>2560</v>
      </c>
      <c r="J907" t="s">
        <v>2350</v>
      </c>
      <c r="K907" t="s">
        <v>711</v>
      </c>
      <c r="L907" t="s">
        <v>2350</v>
      </c>
      <c r="M907" t="s">
        <v>2561</v>
      </c>
      <c r="N907" t="s">
        <v>2562</v>
      </c>
      <c r="O907" t="s">
        <v>2542</v>
      </c>
      <c r="P907" t="s">
        <v>2543</v>
      </c>
      <c r="Q907" t="s">
        <v>2544</v>
      </c>
      <c r="R907" t="s">
        <v>2563</v>
      </c>
      <c r="S907" t="s">
        <v>2546</v>
      </c>
      <c r="T907">
        <v>3405.9989999999998</v>
      </c>
      <c r="U907" t="s">
        <v>1891</v>
      </c>
      <c r="V907" t="s">
        <v>2564</v>
      </c>
      <c r="W907" t="s">
        <v>1891</v>
      </c>
      <c r="X907" t="s">
        <v>2564</v>
      </c>
      <c r="Y907" t="str">
        <f t="shared" si="14"/>
        <v>深圳尚米网络技术有限公司深圳尚米网络技术有限公司CPC</v>
      </c>
      <c r="Z907" t="e">
        <f>VLOOKUP(Y:Y,[1]Sheet1!N:N,1,0)</f>
        <v>#N/A</v>
      </c>
    </row>
    <row r="908" spans="1:26" hidden="1" x14ac:dyDescent="0.25">
      <c r="A908">
        <v>20230626</v>
      </c>
      <c r="B908">
        <v>45323132</v>
      </c>
      <c r="C908" t="s">
        <v>2747</v>
      </c>
      <c r="D908">
        <v>2172261</v>
      </c>
      <c r="E908" t="s">
        <v>2628</v>
      </c>
      <c r="F908" s="59">
        <v>0.04</v>
      </c>
      <c r="G908">
        <v>0.03</v>
      </c>
      <c r="H908" t="s">
        <v>2538</v>
      </c>
      <c r="I908" t="s">
        <v>2539</v>
      </c>
      <c r="J908" t="s">
        <v>292</v>
      </c>
      <c r="K908" t="s">
        <v>2321</v>
      </c>
      <c r="L908" t="s">
        <v>574</v>
      </c>
      <c r="M908" t="s">
        <v>2611</v>
      </c>
      <c r="N908" t="s">
        <v>2612</v>
      </c>
      <c r="O908" t="s">
        <v>2542</v>
      </c>
      <c r="P908" t="s">
        <v>2543</v>
      </c>
      <c r="Q908" t="s">
        <v>2544</v>
      </c>
      <c r="R908" t="s">
        <v>2613</v>
      </c>
      <c r="S908" t="s">
        <v>2546</v>
      </c>
      <c r="T908">
        <v>0</v>
      </c>
      <c r="U908" t="s">
        <v>2614</v>
      </c>
      <c r="V908" t="s">
        <v>2615</v>
      </c>
      <c r="W908" t="s">
        <v>2614</v>
      </c>
      <c r="X908" t="s">
        <v>2615</v>
      </c>
      <c r="Y908" t="str">
        <f t="shared" si="14"/>
        <v>广州荔湾品唯信息服务有限公司广州唯品会电子商务有限公司信息流</v>
      </c>
      <c r="Z908" t="e">
        <f>VLOOKUP(Y:Y,[1]Sheet1!N:N,1,0)</f>
        <v>#N/A</v>
      </c>
    </row>
    <row r="909" spans="1:26" hidden="1" x14ac:dyDescent="0.25">
      <c r="A909">
        <v>20230626</v>
      </c>
      <c r="B909">
        <v>47327991</v>
      </c>
      <c r="C909" t="s">
        <v>2766</v>
      </c>
      <c r="D909">
        <v>2185183</v>
      </c>
      <c r="E909" t="s">
        <v>2574</v>
      </c>
      <c r="F909" s="59">
        <v>929.26</v>
      </c>
      <c r="G909">
        <v>703.98</v>
      </c>
      <c r="H909" t="s">
        <v>2538</v>
      </c>
      <c r="I909" t="s">
        <v>2551</v>
      </c>
      <c r="J909" t="s">
        <v>2575</v>
      </c>
      <c r="K909" t="s">
        <v>2321</v>
      </c>
      <c r="L909" t="s">
        <v>2344</v>
      </c>
      <c r="M909" t="s">
        <v>2576</v>
      </c>
      <c r="O909" t="s">
        <v>2542</v>
      </c>
      <c r="P909" t="s">
        <v>2543</v>
      </c>
      <c r="Q909" t="s">
        <v>2544</v>
      </c>
      <c r="R909" t="s">
        <v>2577</v>
      </c>
      <c r="S909" t="s">
        <v>2546</v>
      </c>
      <c r="T909">
        <v>0</v>
      </c>
      <c r="U909" t="s">
        <v>838</v>
      </c>
      <c r="V909" t="s">
        <v>2578</v>
      </c>
      <c r="W909" t="s">
        <v>838</v>
      </c>
      <c r="X909" t="s">
        <v>2578</v>
      </c>
      <c r="Y909" t="str">
        <f t="shared" si="14"/>
        <v>北京微财科技有限公司-数媒重庆市黑卡小额贷款有限公司信息流</v>
      </c>
      <c r="Z909" t="e">
        <f>VLOOKUP(Y:Y,[1]Sheet1!N:N,1,0)</f>
        <v>#N/A</v>
      </c>
    </row>
    <row r="910" spans="1:26" hidden="1" x14ac:dyDescent="0.25">
      <c r="A910">
        <v>20230626</v>
      </c>
      <c r="B910">
        <v>48046547</v>
      </c>
      <c r="C910" t="s">
        <v>2673</v>
      </c>
      <c r="D910">
        <v>2118167</v>
      </c>
      <c r="E910" t="s">
        <v>2592</v>
      </c>
      <c r="F910" s="59">
        <v>19.47</v>
      </c>
      <c r="G910">
        <v>0</v>
      </c>
      <c r="H910" t="s">
        <v>2538</v>
      </c>
      <c r="I910" t="s">
        <v>2551</v>
      </c>
      <c r="J910" t="s">
        <v>554</v>
      </c>
      <c r="K910" t="s">
        <v>2321</v>
      </c>
      <c r="L910" t="s">
        <v>2370</v>
      </c>
      <c r="M910" t="s">
        <v>2593</v>
      </c>
      <c r="N910" t="s">
        <v>2594</v>
      </c>
      <c r="O910" t="s">
        <v>2542</v>
      </c>
      <c r="P910" t="s">
        <v>2543</v>
      </c>
      <c r="Q910" t="s">
        <v>2544</v>
      </c>
      <c r="R910" t="s">
        <v>2595</v>
      </c>
      <c r="S910" t="s">
        <v>2546</v>
      </c>
      <c r="T910">
        <v>0</v>
      </c>
      <c r="U910" t="s">
        <v>2555</v>
      </c>
      <c r="V910" t="s">
        <v>2596</v>
      </c>
      <c r="W910" t="s">
        <v>2555</v>
      </c>
      <c r="X910" t="s">
        <v>2596</v>
      </c>
      <c r="Y910" t="str">
        <f t="shared" si="14"/>
        <v>薯一薯二文化传媒（上海）有限公司行吟信息科技(上海)有限公司信息流</v>
      </c>
      <c r="Z910" t="e">
        <f>VLOOKUP(Y:Y,[1]Sheet1!N:N,1,0)</f>
        <v>#N/A</v>
      </c>
    </row>
    <row r="911" spans="1:26" hidden="1" x14ac:dyDescent="0.25">
      <c r="A911">
        <v>20230626</v>
      </c>
      <c r="B911">
        <v>48413679</v>
      </c>
      <c r="C911" t="s">
        <v>2767</v>
      </c>
      <c r="D911">
        <v>2118167</v>
      </c>
      <c r="E911" t="s">
        <v>2592</v>
      </c>
      <c r="F911" s="59">
        <v>0.59</v>
      </c>
      <c r="G911">
        <v>0</v>
      </c>
      <c r="H911" t="s">
        <v>2538</v>
      </c>
      <c r="I911" t="s">
        <v>2551</v>
      </c>
      <c r="J911" t="s">
        <v>554</v>
      </c>
      <c r="K911" t="s">
        <v>2321</v>
      </c>
      <c r="L911" t="s">
        <v>2370</v>
      </c>
      <c r="M911" t="s">
        <v>2593</v>
      </c>
      <c r="N911" t="s">
        <v>2594</v>
      </c>
      <c r="O911" t="s">
        <v>2542</v>
      </c>
      <c r="P911" t="s">
        <v>2543</v>
      </c>
      <c r="Q911" t="s">
        <v>2544</v>
      </c>
      <c r="R911" t="s">
        <v>2595</v>
      </c>
      <c r="S911" t="s">
        <v>2546</v>
      </c>
      <c r="T911">
        <v>0</v>
      </c>
      <c r="U911" t="s">
        <v>2555</v>
      </c>
      <c r="V911" t="s">
        <v>2596</v>
      </c>
      <c r="W911" t="s">
        <v>2555</v>
      </c>
      <c r="X911" t="s">
        <v>2596</v>
      </c>
      <c r="Y911" t="str">
        <f t="shared" si="14"/>
        <v>薯一薯二文化传媒（上海）有限公司行吟信息科技(上海)有限公司信息流</v>
      </c>
      <c r="Z911" t="e">
        <f>VLOOKUP(Y:Y,[1]Sheet1!N:N,1,0)</f>
        <v>#N/A</v>
      </c>
    </row>
    <row r="912" spans="1:26" hidden="1" x14ac:dyDescent="0.25">
      <c r="A912">
        <v>20230626</v>
      </c>
      <c r="B912">
        <v>48413688</v>
      </c>
      <c r="C912" t="s">
        <v>2760</v>
      </c>
      <c r="D912">
        <v>2118167</v>
      </c>
      <c r="E912" t="s">
        <v>2592</v>
      </c>
      <c r="F912" s="59">
        <v>0.01</v>
      </c>
      <c r="G912">
        <v>0</v>
      </c>
      <c r="H912" t="s">
        <v>2538</v>
      </c>
      <c r="I912" t="s">
        <v>2539</v>
      </c>
      <c r="J912" t="s">
        <v>554</v>
      </c>
      <c r="K912" t="s">
        <v>2321</v>
      </c>
      <c r="L912" t="s">
        <v>2370</v>
      </c>
      <c r="M912" t="s">
        <v>2593</v>
      </c>
      <c r="N912" t="s">
        <v>2594</v>
      </c>
      <c r="O912" t="s">
        <v>2542</v>
      </c>
      <c r="P912" t="s">
        <v>2543</v>
      </c>
      <c r="Q912" t="s">
        <v>2544</v>
      </c>
      <c r="R912" t="s">
        <v>2595</v>
      </c>
      <c r="S912" t="s">
        <v>2546</v>
      </c>
      <c r="T912">
        <v>0</v>
      </c>
      <c r="U912" t="s">
        <v>2555</v>
      </c>
      <c r="V912" t="s">
        <v>2596</v>
      </c>
      <c r="W912" t="s">
        <v>2555</v>
      </c>
      <c r="X912" t="s">
        <v>2596</v>
      </c>
      <c r="Y912" t="str">
        <f t="shared" si="14"/>
        <v>薯一薯二文化传媒（上海）有限公司行吟信息科技(上海)有限公司信息流</v>
      </c>
      <c r="Z912" t="e">
        <f>VLOOKUP(Y:Y,[1]Sheet1!N:N,1,0)</f>
        <v>#N/A</v>
      </c>
    </row>
    <row r="913" spans="1:26" hidden="1" x14ac:dyDescent="0.25">
      <c r="A913">
        <v>20230626</v>
      </c>
      <c r="B913">
        <v>48413857</v>
      </c>
      <c r="C913" t="s">
        <v>2728</v>
      </c>
      <c r="D913">
        <v>2118167</v>
      </c>
      <c r="E913" t="s">
        <v>2592</v>
      </c>
      <c r="F913" s="59">
        <v>0.98</v>
      </c>
      <c r="G913">
        <v>0</v>
      </c>
      <c r="H913" t="s">
        <v>2538</v>
      </c>
      <c r="I913" t="s">
        <v>2539</v>
      </c>
      <c r="J913" t="s">
        <v>554</v>
      </c>
      <c r="K913" t="s">
        <v>2321</v>
      </c>
      <c r="L913" t="s">
        <v>2370</v>
      </c>
      <c r="M913" t="s">
        <v>2593</v>
      </c>
      <c r="N913" t="s">
        <v>2594</v>
      </c>
      <c r="O913" t="s">
        <v>2542</v>
      </c>
      <c r="P913" t="s">
        <v>2543</v>
      </c>
      <c r="Q913" t="s">
        <v>2544</v>
      </c>
      <c r="R913" t="s">
        <v>2595</v>
      </c>
      <c r="S913" t="s">
        <v>2546</v>
      </c>
      <c r="T913">
        <v>0</v>
      </c>
      <c r="U913" t="s">
        <v>2555</v>
      </c>
      <c r="V913" t="s">
        <v>2596</v>
      </c>
      <c r="W913" t="s">
        <v>2555</v>
      </c>
      <c r="X913" t="s">
        <v>2596</v>
      </c>
      <c r="Y913" t="str">
        <f t="shared" si="14"/>
        <v>薯一薯二文化传媒（上海）有限公司行吟信息科技(上海)有限公司信息流</v>
      </c>
      <c r="Z913" t="e">
        <f>VLOOKUP(Y:Y,[1]Sheet1!N:N,1,0)</f>
        <v>#N/A</v>
      </c>
    </row>
    <row r="914" spans="1:26" hidden="1" x14ac:dyDescent="0.25">
      <c r="A914">
        <v>20230626</v>
      </c>
      <c r="B914">
        <v>48413872</v>
      </c>
      <c r="C914" t="s">
        <v>2729</v>
      </c>
      <c r="D914">
        <v>2118167</v>
      </c>
      <c r="E914" t="s">
        <v>2592</v>
      </c>
      <c r="F914" s="59">
        <v>1.23</v>
      </c>
      <c r="G914">
        <v>0</v>
      </c>
      <c r="H914" t="s">
        <v>2538</v>
      </c>
      <c r="I914" t="s">
        <v>2539</v>
      </c>
      <c r="J914" t="s">
        <v>554</v>
      </c>
      <c r="K914" t="s">
        <v>2321</v>
      </c>
      <c r="L914" t="s">
        <v>2370</v>
      </c>
      <c r="M914" t="s">
        <v>2593</v>
      </c>
      <c r="N914" t="s">
        <v>2594</v>
      </c>
      <c r="O914" t="s">
        <v>2542</v>
      </c>
      <c r="P914" t="s">
        <v>2543</v>
      </c>
      <c r="Q914" t="s">
        <v>2544</v>
      </c>
      <c r="R914" t="s">
        <v>2595</v>
      </c>
      <c r="S914" t="s">
        <v>2546</v>
      </c>
      <c r="T914">
        <v>0</v>
      </c>
      <c r="U914" t="s">
        <v>2555</v>
      </c>
      <c r="V914" t="s">
        <v>2596</v>
      </c>
      <c r="W914" t="s">
        <v>2555</v>
      </c>
      <c r="X914" t="s">
        <v>2596</v>
      </c>
      <c r="Y914" t="str">
        <f t="shared" si="14"/>
        <v>薯一薯二文化传媒（上海）有限公司行吟信息科技(上海)有限公司信息流</v>
      </c>
      <c r="Z914" t="e">
        <f>VLOOKUP(Y:Y,[1]Sheet1!N:N,1,0)</f>
        <v>#N/A</v>
      </c>
    </row>
    <row r="915" spans="1:26" hidden="1" x14ac:dyDescent="0.25">
      <c r="A915">
        <v>20230626</v>
      </c>
      <c r="B915">
        <v>28450438</v>
      </c>
      <c r="C915" t="s">
        <v>2665</v>
      </c>
      <c r="D915">
        <v>2113477</v>
      </c>
      <c r="E915" t="s">
        <v>2666</v>
      </c>
      <c r="F915" s="59">
        <v>3026.49</v>
      </c>
      <c r="G915">
        <v>0</v>
      </c>
      <c r="H915" t="s">
        <v>2559</v>
      </c>
      <c r="I915" t="s">
        <v>2560</v>
      </c>
      <c r="J915" t="s">
        <v>231</v>
      </c>
      <c r="K915" t="s">
        <v>711</v>
      </c>
      <c r="L915" t="s">
        <v>231</v>
      </c>
      <c r="M915" t="s">
        <v>2667</v>
      </c>
      <c r="N915" t="s">
        <v>2668</v>
      </c>
      <c r="O915" t="s">
        <v>2542</v>
      </c>
      <c r="P915" t="s">
        <v>2543</v>
      </c>
      <c r="Q915" t="s">
        <v>2544</v>
      </c>
      <c r="R915" t="s">
        <v>2669</v>
      </c>
      <c r="S915" t="s">
        <v>2546</v>
      </c>
      <c r="T915">
        <v>0</v>
      </c>
      <c r="U915" t="s">
        <v>2555</v>
      </c>
      <c r="V915" t="s">
        <v>2670</v>
      </c>
      <c r="W915" t="s">
        <v>2555</v>
      </c>
      <c r="X915" t="s">
        <v>2671</v>
      </c>
      <c r="Y915" t="str">
        <f t="shared" si="14"/>
        <v>广州酷狗计算机科技有限公司广州酷狗计算机科技有限公司CPC</v>
      </c>
      <c r="Z915" t="e">
        <f>VLOOKUP(Y:Y,[1]Sheet1!N:N,1,0)</f>
        <v>#N/A</v>
      </c>
    </row>
    <row r="916" spans="1:26" hidden="1" x14ac:dyDescent="0.25">
      <c r="A916">
        <v>20230626</v>
      </c>
      <c r="B916">
        <v>38794097</v>
      </c>
      <c r="C916" t="s">
        <v>2757</v>
      </c>
      <c r="D916">
        <v>2172261</v>
      </c>
      <c r="E916" t="s">
        <v>2628</v>
      </c>
      <c r="F916" s="59">
        <v>1841.85</v>
      </c>
      <c r="G916">
        <v>1405.99</v>
      </c>
      <c r="H916" t="s">
        <v>2538</v>
      </c>
      <c r="I916" t="s">
        <v>2551</v>
      </c>
      <c r="J916" t="s">
        <v>292</v>
      </c>
      <c r="K916" t="s">
        <v>2321</v>
      </c>
      <c r="L916" t="s">
        <v>574</v>
      </c>
      <c r="M916" t="s">
        <v>2611</v>
      </c>
      <c r="N916" t="s">
        <v>2612</v>
      </c>
      <c r="O916" t="s">
        <v>2542</v>
      </c>
      <c r="P916" t="s">
        <v>2543</v>
      </c>
      <c r="Q916" t="s">
        <v>2544</v>
      </c>
      <c r="R916" t="s">
        <v>2613</v>
      </c>
      <c r="S916" t="s">
        <v>2546</v>
      </c>
      <c r="T916">
        <v>0</v>
      </c>
      <c r="U916" t="s">
        <v>2614</v>
      </c>
      <c r="V916" t="s">
        <v>2615</v>
      </c>
      <c r="W916" t="s">
        <v>2614</v>
      </c>
      <c r="X916" t="s">
        <v>2615</v>
      </c>
      <c r="Y916" t="str">
        <f t="shared" si="14"/>
        <v>广州荔湾品唯信息服务有限公司广州唯品会电子商务有限公司信息流</v>
      </c>
      <c r="Z916" t="e">
        <f>VLOOKUP(Y:Y,[1]Sheet1!N:N,1,0)</f>
        <v>#N/A</v>
      </c>
    </row>
    <row r="917" spans="1:26" hidden="1" x14ac:dyDescent="0.25">
      <c r="A917">
        <v>20230626</v>
      </c>
      <c r="B917">
        <v>44739239</v>
      </c>
      <c r="C917" t="s">
        <v>2672</v>
      </c>
      <c r="D917">
        <v>2118167</v>
      </c>
      <c r="E917" t="s">
        <v>2592</v>
      </c>
      <c r="F917" s="59">
        <v>2426.7800000000002</v>
      </c>
      <c r="G917">
        <v>0</v>
      </c>
      <c r="H917" t="s">
        <v>2538</v>
      </c>
      <c r="I917" t="s">
        <v>2539</v>
      </c>
      <c r="J917" t="s">
        <v>554</v>
      </c>
      <c r="K917" t="s">
        <v>2321</v>
      </c>
      <c r="L917" t="s">
        <v>2370</v>
      </c>
      <c r="M917" t="s">
        <v>2593</v>
      </c>
      <c r="N917" t="s">
        <v>2594</v>
      </c>
      <c r="O917" t="s">
        <v>2542</v>
      </c>
      <c r="P917" t="s">
        <v>2543</v>
      </c>
      <c r="Q917" t="s">
        <v>2544</v>
      </c>
      <c r="R917" t="s">
        <v>2595</v>
      </c>
      <c r="S917" t="s">
        <v>2546</v>
      </c>
      <c r="T917">
        <v>0</v>
      </c>
      <c r="U917" t="s">
        <v>2555</v>
      </c>
      <c r="V917" t="s">
        <v>2596</v>
      </c>
      <c r="W917" t="s">
        <v>2555</v>
      </c>
      <c r="X917" t="s">
        <v>2596</v>
      </c>
      <c r="Y917" t="str">
        <f t="shared" si="14"/>
        <v>薯一薯二文化传媒（上海）有限公司行吟信息科技(上海)有限公司信息流</v>
      </c>
      <c r="Z917" t="e">
        <f>VLOOKUP(Y:Y,[1]Sheet1!N:N,1,0)</f>
        <v>#N/A</v>
      </c>
    </row>
    <row r="918" spans="1:26" hidden="1" x14ac:dyDescent="0.25">
      <c r="A918">
        <v>20230626</v>
      </c>
      <c r="B918">
        <v>45265219</v>
      </c>
      <c r="C918" t="s">
        <v>2772</v>
      </c>
      <c r="D918">
        <v>2118167</v>
      </c>
      <c r="E918" t="s">
        <v>2592</v>
      </c>
      <c r="F918" s="59">
        <v>88</v>
      </c>
      <c r="G918">
        <v>0</v>
      </c>
      <c r="H918" t="s">
        <v>2538</v>
      </c>
      <c r="I918" t="s">
        <v>2539</v>
      </c>
      <c r="J918" t="s">
        <v>554</v>
      </c>
      <c r="K918" t="s">
        <v>2321</v>
      </c>
      <c r="L918" t="s">
        <v>2370</v>
      </c>
      <c r="M918" t="s">
        <v>2593</v>
      </c>
      <c r="N918" t="s">
        <v>2594</v>
      </c>
      <c r="O918" t="s">
        <v>2542</v>
      </c>
      <c r="P918" t="s">
        <v>2543</v>
      </c>
      <c r="Q918" t="s">
        <v>2544</v>
      </c>
      <c r="R918" t="s">
        <v>2595</v>
      </c>
      <c r="S918" t="s">
        <v>2546</v>
      </c>
      <c r="T918">
        <v>0</v>
      </c>
      <c r="U918" t="s">
        <v>2555</v>
      </c>
      <c r="V918" t="s">
        <v>2596</v>
      </c>
      <c r="W918" t="s">
        <v>2555</v>
      </c>
      <c r="X918" t="s">
        <v>2596</v>
      </c>
      <c r="Y918" t="str">
        <f t="shared" si="14"/>
        <v>薯一薯二文化传媒（上海）有限公司行吟信息科技(上海)有限公司信息流</v>
      </c>
      <c r="Z918" t="e">
        <f>VLOOKUP(Y:Y,[1]Sheet1!N:N,1,0)</f>
        <v>#N/A</v>
      </c>
    </row>
    <row r="919" spans="1:26" hidden="1" x14ac:dyDescent="0.25">
      <c r="A919">
        <v>20230626</v>
      </c>
      <c r="B919">
        <v>47184422</v>
      </c>
      <c r="C919" t="s">
        <v>2748</v>
      </c>
      <c r="D919">
        <v>2171552</v>
      </c>
      <c r="E919" t="s">
        <v>2749</v>
      </c>
      <c r="F919" s="59">
        <v>1700.49</v>
      </c>
      <c r="G919">
        <v>1700.49</v>
      </c>
      <c r="H919" t="s">
        <v>2538</v>
      </c>
      <c r="I919" t="s">
        <v>2551</v>
      </c>
      <c r="J919" t="s">
        <v>2339</v>
      </c>
      <c r="K919" t="s">
        <v>2321</v>
      </c>
      <c r="L919" t="s">
        <v>2338</v>
      </c>
      <c r="M919" t="s">
        <v>2692</v>
      </c>
      <c r="N919" t="s">
        <v>2693</v>
      </c>
      <c r="O919" t="s">
        <v>2542</v>
      </c>
      <c r="P919" t="s">
        <v>2543</v>
      </c>
      <c r="Q919" t="s">
        <v>2544</v>
      </c>
      <c r="R919" t="s">
        <v>2694</v>
      </c>
      <c r="S919" t="s">
        <v>2546</v>
      </c>
      <c r="T919">
        <v>0</v>
      </c>
      <c r="U919" t="s">
        <v>2117</v>
      </c>
      <c r="V919" t="s">
        <v>2695</v>
      </c>
      <c r="W919" t="s">
        <v>2117</v>
      </c>
      <c r="X919" t="s">
        <v>2695</v>
      </c>
      <c r="Y919" t="str">
        <f t="shared" si="14"/>
        <v>北京三快在线科技有限公司及其关联公司北京三快科技有限公司信息流</v>
      </c>
      <c r="Z919" t="e">
        <f>VLOOKUP(Y:Y,[1]Sheet1!N:N,1,0)</f>
        <v>#N/A</v>
      </c>
    </row>
    <row r="920" spans="1:26" hidden="1" x14ac:dyDescent="0.25">
      <c r="A920">
        <v>20230626</v>
      </c>
      <c r="B920">
        <v>47327817</v>
      </c>
      <c r="C920" t="s">
        <v>2718</v>
      </c>
      <c r="D920">
        <v>2185183</v>
      </c>
      <c r="E920" t="s">
        <v>2574</v>
      </c>
      <c r="F920" s="59">
        <v>635.9</v>
      </c>
      <c r="G920">
        <v>481.74</v>
      </c>
      <c r="H920" t="s">
        <v>2538</v>
      </c>
      <c r="I920" t="s">
        <v>2539</v>
      </c>
      <c r="J920" t="s">
        <v>2575</v>
      </c>
      <c r="K920" t="s">
        <v>2321</v>
      </c>
      <c r="L920" t="s">
        <v>2344</v>
      </c>
      <c r="M920" t="s">
        <v>2576</v>
      </c>
      <c r="O920" t="s">
        <v>2542</v>
      </c>
      <c r="P920" t="s">
        <v>2543</v>
      </c>
      <c r="Q920" t="s">
        <v>2544</v>
      </c>
      <c r="R920" t="s">
        <v>2577</v>
      </c>
      <c r="S920" t="s">
        <v>2546</v>
      </c>
      <c r="T920">
        <v>0</v>
      </c>
      <c r="U920" t="s">
        <v>838</v>
      </c>
      <c r="V920" t="s">
        <v>2578</v>
      </c>
      <c r="W920" t="s">
        <v>838</v>
      </c>
      <c r="X920" t="s">
        <v>2578</v>
      </c>
      <c r="Y920" t="str">
        <f t="shared" si="14"/>
        <v>北京微财科技有限公司-数媒重庆市黑卡小额贷款有限公司信息流</v>
      </c>
      <c r="Z920" t="e">
        <f>VLOOKUP(Y:Y,[1]Sheet1!N:N,1,0)</f>
        <v>#N/A</v>
      </c>
    </row>
    <row r="921" spans="1:26" hidden="1" x14ac:dyDescent="0.25">
      <c r="A921">
        <v>20230626</v>
      </c>
      <c r="B921">
        <v>48413840</v>
      </c>
      <c r="C921" t="s">
        <v>2600</v>
      </c>
      <c r="D921">
        <v>2118167</v>
      </c>
      <c r="E921" t="s">
        <v>2592</v>
      </c>
      <c r="F921" s="59">
        <v>1.52</v>
      </c>
      <c r="G921">
        <v>0</v>
      </c>
      <c r="H921" t="s">
        <v>2538</v>
      </c>
      <c r="I921" t="s">
        <v>2551</v>
      </c>
      <c r="J921" t="s">
        <v>554</v>
      </c>
      <c r="K921" t="s">
        <v>2321</v>
      </c>
      <c r="L921" t="s">
        <v>2370</v>
      </c>
      <c r="M921" t="s">
        <v>2593</v>
      </c>
      <c r="N921" t="s">
        <v>2594</v>
      </c>
      <c r="O921" t="s">
        <v>2542</v>
      </c>
      <c r="P921" t="s">
        <v>2543</v>
      </c>
      <c r="Q921" t="s">
        <v>2544</v>
      </c>
      <c r="R921" t="s">
        <v>2595</v>
      </c>
      <c r="S921" t="s">
        <v>2546</v>
      </c>
      <c r="T921">
        <v>0</v>
      </c>
      <c r="U921" t="s">
        <v>2555</v>
      </c>
      <c r="V921" t="s">
        <v>2596</v>
      </c>
      <c r="W921" t="s">
        <v>2555</v>
      </c>
      <c r="X921" t="s">
        <v>2596</v>
      </c>
      <c r="Y921" t="str">
        <f t="shared" si="14"/>
        <v>薯一薯二文化传媒（上海）有限公司行吟信息科技(上海)有限公司信息流</v>
      </c>
      <c r="Z921" t="e">
        <f>VLOOKUP(Y:Y,[1]Sheet1!N:N,1,0)</f>
        <v>#N/A</v>
      </c>
    </row>
    <row r="922" spans="1:26" hidden="1" x14ac:dyDescent="0.25">
      <c r="A922">
        <v>20230626</v>
      </c>
      <c r="B922">
        <v>27753547</v>
      </c>
      <c r="C922" t="s">
        <v>2674</v>
      </c>
      <c r="D922">
        <v>2172257</v>
      </c>
      <c r="E922" t="s">
        <v>2610</v>
      </c>
      <c r="F922" s="59">
        <v>1018.87</v>
      </c>
      <c r="G922">
        <v>808.56</v>
      </c>
      <c r="H922" t="s">
        <v>2559</v>
      </c>
      <c r="I922" t="s">
        <v>2560</v>
      </c>
      <c r="J922" t="s">
        <v>292</v>
      </c>
      <c r="K922" t="s">
        <v>711</v>
      </c>
      <c r="L922" t="s">
        <v>574</v>
      </c>
      <c r="M922" t="s">
        <v>2611</v>
      </c>
      <c r="N922" t="s">
        <v>2612</v>
      </c>
      <c r="O922" t="s">
        <v>2542</v>
      </c>
      <c r="P922" t="s">
        <v>2543</v>
      </c>
      <c r="Q922" t="s">
        <v>2544</v>
      </c>
      <c r="R922" t="s">
        <v>2613</v>
      </c>
      <c r="S922" t="s">
        <v>2546</v>
      </c>
      <c r="T922">
        <v>74180.195999999996</v>
      </c>
      <c r="U922" t="s">
        <v>2614</v>
      </c>
      <c r="V922" t="s">
        <v>2615</v>
      </c>
      <c r="W922" t="s">
        <v>2614</v>
      </c>
      <c r="X922" t="s">
        <v>2615</v>
      </c>
      <c r="Y922" t="str">
        <f t="shared" si="14"/>
        <v>广州荔湾品唯信息服务有限公司广州唯品会电子商务有限公司CPC</v>
      </c>
      <c r="Z922" t="e">
        <f>VLOOKUP(Y:Y,[1]Sheet1!N:N,1,0)</f>
        <v>#N/A</v>
      </c>
    </row>
    <row r="923" spans="1:26" hidden="1" x14ac:dyDescent="0.25">
      <c r="A923">
        <v>20230626</v>
      </c>
      <c r="B923">
        <v>41250532</v>
      </c>
      <c r="C923" t="s">
        <v>2664</v>
      </c>
      <c r="D923">
        <v>2130054</v>
      </c>
      <c r="E923" t="s">
        <v>2558</v>
      </c>
      <c r="F923" s="59">
        <v>1819.68</v>
      </c>
      <c r="G923">
        <v>1473.38</v>
      </c>
      <c r="H923" t="s">
        <v>2559</v>
      </c>
      <c r="I923" t="s">
        <v>2560</v>
      </c>
      <c r="J923" t="s">
        <v>2350</v>
      </c>
      <c r="K923" t="s">
        <v>711</v>
      </c>
      <c r="L923" t="s">
        <v>2350</v>
      </c>
      <c r="M923" t="s">
        <v>2561</v>
      </c>
      <c r="N923" t="s">
        <v>2562</v>
      </c>
      <c r="O923" t="s">
        <v>2542</v>
      </c>
      <c r="P923" t="s">
        <v>2543</v>
      </c>
      <c r="Q923" t="s">
        <v>2544</v>
      </c>
      <c r="R923" t="s">
        <v>2563</v>
      </c>
      <c r="S923" t="s">
        <v>2546</v>
      </c>
      <c r="T923">
        <v>6521.8519999999999</v>
      </c>
      <c r="U923" t="s">
        <v>1891</v>
      </c>
      <c r="V923" t="s">
        <v>2564</v>
      </c>
      <c r="W923" t="s">
        <v>1891</v>
      </c>
      <c r="X923" t="s">
        <v>2564</v>
      </c>
      <c r="Y923" t="str">
        <f t="shared" si="14"/>
        <v>深圳尚米网络技术有限公司深圳尚米网络技术有限公司CPC</v>
      </c>
      <c r="Z923" t="e">
        <f>VLOOKUP(Y:Y,[1]Sheet1!N:N,1,0)</f>
        <v>#N/A</v>
      </c>
    </row>
    <row r="924" spans="1:26" hidden="1" x14ac:dyDescent="0.25">
      <c r="A924">
        <v>20230626</v>
      </c>
      <c r="B924">
        <v>42594484</v>
      </c>
      <c r="C924" t="s">
        <v>2752</v>
      </c>
      <c r="D924">
        <v>2130054</v>
      </c>
      <c r="E924" t="s">
        <v>2558</v>
      </c>
      <c r="F924" s="59">
        <v>1005.5</v>
      </c>
      <c r="G924">
        <v>814.13</v>
      </c>
      <c r="H924" t="s">
        <v>2559</v>
      </c>
      <c r="I924" t="s">
        <v>2560</v>
      </c>
      <c r="J924" t="s">
        <v>2350</v>
      </c>
      <c r="K924" t="s">
        <v>711</v>
      </c>
      <c r="L924" t="s">
        <v>2350</v>
      </c>
      <c r="M924" t="s">
        <v>2561</v>
      </c>
      <c r="N924" t="s">
        <v>2562</v>
      </c>
      <c r="O924" t="s">
        <v>2542</v>
      </c>
      <c r="P924" t="s">
        <v>2543</v>
      </c>
      <c r="Q924" t="s">
        <v>2544</v>
      </c>
      <c r="R924" t="s">
        <v>2563</v>
      </c>
      <c r="S924" t="s">
        <v>2546</v>
      </c>
      <c r="T924">
        <v>2481.5729999999999</v>
      </c>
      <c r="U924" t="s">
        <v>1891</v>
      </c>
      <c r="V924" t="s">
        <v>2564</v>
      </c>
      <c r="W924" t="s">
        <v>1891</v>
      </c>
      <c r="X924" t="s">
        <v>2564</v>
      </c>
      <c r="Y924" t="str">
        <f t="shared" si="14"/>
        <v>深圳尚米网络技术有限公司深圳尚米网络技术有限公司CPC</v>
      </c>
      <c r="Z924" t="e">
        <f>VLOOKUP(Y:Y,[1]Sheet1!N:N,1,0)</f>
        <v>#N/A</v>
      </c>
    </row>
    <row r="925" spans="1:26" hidden="1" x14ac:dyDescent="0.25">
      <c r="A925">
        <v>20230626</v>
      </c>
      <c r="B925">
        <v>45323011</v>
      </c>
      <c r="C925" t="s">
        <v>2680</v>
      </c>
      <c r="D925">
        <v>2172261</v>
      </c>
      <c r="E925" t="s">
        <v>2628</v>
      </c>
      <c r="F925" s="59">
        <v>359.58</v>
      </c>
      <c r="G925">
        <v>274.49</v>
      </c>
      <c r="H925" t="s">
        <v>2538</v>
      </c>
      <c r="I925" t="s">
        <v>2551</v>
      </c>
      <c r="J925" t="s">
        <v>292</v>
      </c>
      <c r="K925" t="s">
        <v>2321</v>
      </c>
      <c r="L925" t="s">
        <v>574</v>
      </c>
      <c r="M925" t="s">
        <v>2611</v>
      </c>
      <c r="N925" t="s">
        <v>2612</v>
      </c>
      <c r="O925" t="s">
        <v>2542</v>
      </c>
      <c r="P925" t="s">
        <v>2543</v>
      </c>
      <c r="Q925" t="s">
        <v>2544</v>
      </c>
      <c r="R925" t="s">
        <v>2613</v>
      </c>
      <c r="S925" t="s">
        <v>2546</v>
      </c>
      <c r="T925">
        <v>0</v>
      </c>
      <c r="U925" t="s">
        <v>2614</v>
      </c>
      <c r="V925" t="s">
        <v>2615</v>
      </c>
      <c r="W925" t="s">
        <v>2614</v>
      </c>
      <c r="X925" t="s">
        <v>2615</v>
      </c>
      <c r="Y925" t="str">
        <f t="shared" si="14"/>
        <v>广州荔湾品唯信息服务有限公司广州唯品会电子商务有限公司信息流</v>
      </c>
      <c r="Z925" t="e">
        <f>VLOOKUP(Y:Y,[1]Sheet1!N:N,1,0)</f>
        <v>#N/A</v>
      </c>
    </row>
    <row r="926" spans="1:26" hidden="1" x14ac:dyDescent="0.25">
      <c r="A926">
        <v>20230626</v>
      </c>
      <c r="B926">
        <v>47184415</v>
      </c>
      <c r="C926" t="s">
        <v>2708</v>
      </c>
      <c r="D926">
        <v>2176807</v>
      </c>
      <c r="E926" t="s">
        <v>2691</v>
      </c>
      <c r="F926" s="59">
        <v>4.59</v>
      </c>
      <c r="G926">
        <v>3.35</v>
      </c>
      <c r="H926" t="s">
        <v>2538</v>
      </c>
      <c r="I926" t="s">
        <v>2539</v>
      </c>
      <c r="J926" t="s">
        <v>2339</v>
      </c>
      <c r="K926" t="s">
        <v>2321</v>
      </c>
      <c r="L926" t="s">
        <v>2338</v>
      </c>
      <c r="M926" t="s">
        <v>2692</v>
      </c>
      <c r="N926" t="s">
        <v>2693</v>
      </c>
      <c r="O926" t="s">
        <v>2542</v>
      </c>
      <c r="P926" t="s">
        <v>2543</v>
      </c>
      <c r="Q926" t="s">
        <v>2544</v>
      </c>
      <c r="R926" t="s">
        <v>2694</v>
      </c>
      <c r="S926" t="s">
        <v>2546</v>
      </c>
      <c r="T926">
        <v>0</v>
      </c>
      <c r="U926" t="s">
        <v>2117</v>
      </c>
      <c r="V926" t="s">
        <v>2695</v>
      </c>
      <c r="W926" t="s">
        <v>2117</v>
      </c>
      <c r="X926" t="s">
        <v>2695</v>
      </c>
      <c r="Y926" t="str">
        <f t="shared" si="14"/>
        <v>北京三快在线科技有限公司及其关联公司北京三快科技有限公司信息流</v>
      </c>
      <c r="Z926" t="e">
        <f>VLOOKUP(Y:Y,[1]Sheet1!N:N,1,0)</f>
        <v>#N/A</v>
      </c>
    </row>
    <row r="927" spans="1:26" hidden="1" x14ac:dyDescent="0.25">
      <c r="A927">
        <v>20230626</v>
      </c>
      <c r="B927">
        <v>40168764</v>
      </c>
      <c r="C927" t="s">
        <v>2590</v>
      </c>
      <c r="D927">
        <v>2158492</v>
      </c>
      <c r="E927" t="s">
        <v>2580</v>
      </c>
      <c r="F927" s="59">
        <v>398.75</v>
      </c>
      <c r="G927">
        <v>335</v>
      </c>
      <c r="H927" t="s">
        <v>2559</v>
      </c>
      <c r="I927" t="s">
        <v>2560</v>
      </c>
      <c r="J927" t="s">
        <v>2330</v>
      </c>
      <c r="K927" t="s">
        <v>711</v>
      </c>
      <c r="L927" t="s">
        <v>2329</v>
      </c>
      <c r="M927" t="s">
        <v>2581</v>
      </c>
      <c r="N927" t="s">
        <v>2582</v>
      </c>
      <c r="O927" t="s">
        <v>2542</v>
      </c>
      <c r="P927" t="s">
        <v>2543</v>
      </c>
      <c r="Q927" t="s">
        <v>2544</v>
      </c>
      <c r="R927" t="s">
        <v>2583</v>
      </c>
      <c r="S927" t="s">
        <v>2546</v>
      </c>
      <c r="T927">
        <v>7322.7820000000002</v>
      </c>
      <c r="U927" t="s">
        <v>2584</v>
      </c>
      <c r="V927" t="s">
        <v>2585</v>
      </c>
      <c r="W927" t="s">
        <v>2584</v>
      </c>
      <c r="X927" t="s">
        <v>2585</v>
      </c>
      <c r="Y927" t="str">
        <f t="shared" si="14"/>
        <v>成都哈拜网络科技有限公司-数字媒体事业部上海哈啰普惠科技有限公司CPC</v>
      </c>
      <c r="Z927" t="e">
        <f>VLOOKUP(Y:Y,[1]Sheet1!N:N,1,0)</f>
        <v>#N/A</v>
      </c>
    </row>
    <row r="928" spans="1:26" hidden="1" x14ac:dyDescent="0.25">
      <c r="A928">
        <v>20230626</v>
      </c>
      <c r="B928">
        <v>41250541</v>
      </c>
      <c r="C928" t="s">
        <v>2719</v>
      </c>
      <c r="D928">
        <v>2130054</v>
      </c>
      <c r="E928" t="s">
        <v>2558</v>
      </c>
      <c r="F928" s="59">
        <v>3493.04</v>
      </c>
      <c r="G928">
        <v>2828.29</v>
      </c>
      <c r="H928" t="s">
        <v>2559</v>
      </c>
      <c r="I928" t="s">
        <v>2560</v>
      </c>
      <c r="J928" t="s">
        <v>2350</v>
      </c>
      <c r="K928" t="s">
        <v>711</v>
      </c>
      <c r="L928" t="s">
        <v>2350</v>
      </c>
      <c r="M928" t="s">
        <v>2561</v>
      </c>
      <c r="N928" t="s">
        <v>2562</v>
      </c>
      <c r="O928" t="s">
        <v>2542</v>
      </c>
      <c r="P928" t="s">
        <v>2543</v>
      </c>
      <c r="Q928" t="s">
        <v>2544</v>
      </c>
      <c r="R928" t="s">
        <v>2563</v>
      </c>
      <c r="S928" t="s">
        <v>2546</v>
      </c>
      <c r="T928">
        <v>5226.0320000000002</v>
      </c>
      <c r="U928" t="s">
        <v>1891</v>
      </c>
      <c r="V928" t="s">
        <v>2564</v>
      </c>
      <c r="W928" t="s">
        <v>1891</v>
      </c>
      <c r="X928" t="s">
        <v>2564</v>
      </c>
      <c r="Y928" t="str">
        <f t="shared" si="14"/>
        <v>深圳尚米网络技术有限公司深圳尚米网络技术有限公司CPC</v>
      </c>
      <c r="Z928" t="e">
        <f>VLOOKUP(Y:Y,[1]Sheet1!N:N,1,0)</f>
        <v>#N/A</v>
      </c>
    </row>
    <row r="929" spans="1:26" hidden="1" x14ac:dyDescent="0.25">
      <c r="A929">
        <v>20230626</v>
      </c>
      <c r="B929">
        <v>47799575</v>
      </c>
      <c r="C929" t="s">
        <v>2797</v>
      </c>
      <c r="D929">
        <v>2159765</v>
      </c>
      <c r="E929" t="s">
        <v>2568</v>
      </c>
      <c r="F929" s="59">
        <v>123.97</v>
      </c>
      <c r="G929">
        <v>94.63</v>
      </c>
      <c r="H929" t="s">
        <v>2538</v>
      </c>
      <c r="I929" t="s">
        <v>2551</v>
      </c>
      <c r="J929" t="s">
        <v>2375</v>
      </c>
      <c r="K929" t="s">
        <v>2321</v>
      </c>
      <c r="L929" t="s">
        <v>2277</v>
      </c>
      <c r="M929" t="s">
        <v>2569</v>
      </c>
      <c r="O929" t="s">
        <v>2542</v>
      </c>
      <c r="P929" t="s">
        <v>2543</v>
      </c>
      <c r="Q929" t="s">
        <v>2544</v>
      </c>
      <c r="R929" t="s">
        <v>2570</v>
      </c>
      <c r="S929" t="s">
        <v>2546</v>
      </c>
      <c r="T929">
        <v>0</v>
      </c>
      <c r="U929" t="s">
        <v>2571</v>
      </c>
      <c r="V929" t="s">
        <v>2572</v>
      </c>
      <c r="W929" t="s">
        <v>2571</v>
      </c>
      <c r="X929" t="s">
        <v>2572</v>
      </c>
      <c r="Y929" t="str">
        <f t="shared" si="14"/>
        <v>酷得少年（天津）文化传播有限公司-1北京酷得少年科技有限公司信息流</v>
      </c>
      <c r="Z929" t="e">
        <f>VLOOKUP(Y:Y,[1]Sheet1!N:N,1,0)</f>
        <v>#N/A</v>
      </c>
    </row>
    <row r="930" spans="1:26" hidden="1" x14ac:dyDescent="0.25">
      <c r="A930">
        <v>20230626</v>
      </c>
      <c r="B930">
        <v>47953348</v>
      </c>
      <c r="C930" t="s">
        <v>2607</v>
      </c>
      <c r="D930">
        <v>2167551</v>
      </c>
      <c r="E930" t="s">
        <v>2550</v>
      </c>
      <c r="F930" s="59">
        <v>60.95</v>
      </c>
      <c r="G930">
        <v>60.95</v>
      </c>
      <c r="H930" t="s">
        <v>2538</v>
      </c>
      <c r="I930" t="s">
        <v>2539</v>
      </c>
      <c r="J930" t="s">
        <v>2332</v>
      </c>
      <c r="K930" t="s">
        <v>2321</v>
      </c>
      <c r="L930" t="s">
        <v>2333</v>
      </c>
      <c r="M930" t="s">
        <v>2552</v>
      </c>
      <c r="N930" t="s">
        <v>2553</v>
      </c>
      <c r="O930" t="s">
        <v>2542</v>
      </c>
      <c r="P930" t="s">
        <v>2543</v>
      </c>
      <c r="Q930" t="s">
        <v>2544</v>
      </c>
      <c r="R930" t="s">
        <v>2554</v>
      </c>
      <c r="S930" t="s">
        <v>2546</v>
      </c>
      <c r="T930">
        <v>0</v>
      </c>
      <c r="U930" t="s">
        <v>2555</v>
      </c>
      <c r="V930" t="s">
        <v>2556</v>
      </c>
      <c r="W930" t="s">
        <v>2555</v>
      </c>
      <c r="X930" t="s">
        <v>2556</v>
      </c>
      <c r="Y930" t="str">
        <f t="shared" si="14"/>
        <v>北京爱奇艺科技有限公司-百度北京爱奇艺科技有限公司信息流</v>
      </c>
      <c r="Z930" t="e">
        <f>VLOOKUP(Y:Y,[1]Sheet1!N:N,1,0)</f>
        <v>#N/A</v>
      </c>
    </row>
    <row r="931" spans="1:26" hidden="1" x14ac:dyDescent="0.25">
      <c r="A931">
        <v>20230626</v>
      </c>
      <c r="B931">
        <v>27382539</v>
      </c>
      <c r="C931" t="s">
        <v>2609</v>
      </c>
      <c r="D931">
        <v>2172257</v>
      </c>
      <c r="E931" t="s">
        <v>2610</v>
      </c>
      <c r="F931" s="59">
        <v>6024.81</v>
      </c>
      <c r="G931">
        <v>4781.53</v>
      </c>
      <c r="H931" t="s">
        <v>2559</v>
      </c>
      <c r="I931" t="s">
        <v>2560</v>
      </c>
      <c r="J931" t="s">
        <v>292</v>
      </c>
      <c r="K931" t="s">
        <v>711</v>
      </c>
      <c r="L931" t="s">
        <v>574</v>
      </c>
      <c r="M931" t="s">
        <v>2611</v>
      </c>
      <c r="N931" t="s">
        <v>2612</v>
      </c>
      <c r="O931" t="s">
        <v>2542</v>
      </c>
      <c r="P931" t="s">
        <v>2543</v>
      </c>
      <c r="Q931" t="s">
        <v>2544</v>
      </c>
      <c r="R931" t="s">
        <v>2613</v>
      </c>
      <c r="S931" t="s">
        <v>2546</v>
      </c>
      <c r="T931">
        <v>116276.795</v>
      </c>
      <c r="U931" t="s">
        <v>2614</v>
      </c>
      <c r="V931" t="s">
        <v>2615</v>
      </c>
      <c r="W931" t="s">
        <v>2614</v>
      </c>
      <c r="X931" t="s">
        <v>2615</v>
      </c>
      <c r="Y931" t="str">
        <f t="shared" si="14"/>
        <v>广州荔湾品唯信息服务有限公司广州唯品会电子商务有限公司CPC</v>
      </c>
      <c r="Z931" t="e">
        <f>VLOOKUP(Y:Y,[1]Sheet1!N:N,1,0)</f>
        <v>#N/A</v>
      </c>
    </row>
    <row r="932" spans="1:26" hidden="1" x14ac:dyDescent="0.25">
      <c r="A932">
        <v>20230626</v>
      </c>
      <c r="B932">
        <v>42012563</v>
      </c>
      <c r="C932" t="s">
        <v>2741</v>
      </c>
      <c r="D932">
        <v>2142924</v>
      </c>
      <c r="E932" t="s">
        <v>2716</v>
      </c>
      <c r="F932" s="59">
        <v>658.69</v>
      </c>
      <c r="G932">
        <v>658.69</v>
      </c>
      <c r="H932" t="s">
        <v>2559</v>
      </c>
      <c r="I932" t="s">
        <v>2560</v>
      </c>
      <c r="J932" t="s">
        <v>392</v>
      </c>
      <c r="K932" t="s">
        <v>711</v>
      </c>
      <c r="L932" t="s">
        <v>392</v>
      </c>
      <c r="M932" t="s">
        <v>2641</v>
      </c>
      <c r="N932" t="s">
        <v>2642</v>
      </c>
      <c r="O932" t="s">
        <v>2542</v>
      </c>
      <c r="P932" t="s">
        <v>2543</v>
      </c>
      <c r="Q932" t="s">
        <v>2544</v>
      </c>
      <c r="R932" t="s">
        <v>2643</v>
      </c>
      <c r="S932" t="s">
        <v>2546</v>
      </c>
      <c r="T932">
        <v>30714.29</v>
      </c>
      <c r="U932" t="s">
        <v>838</v>
      </c>
      <c r="V932" t="s">
        <v>2578</v>
      </c>
      <c r="W932" t="s">
        <v>838</v>
      </c>
      <c r="X932" t="s">
        <v>2548</v>
      </c>
      <c r="Y932" t="str">
        <f t="shared" si="14"/>
        <v>福州三六零网络小额贷款有限公司福州三六零网络小额贷款有限公司CPC</v>
      </c>
      <c r="Z932" t="e">
        <f>VLOOKUP(Y:Y,[1]Sheet1!N:N,1,0)</f>
        <v>#N/A</v>
      </c>
    </row>
    <row r="933" spans="1:26" hidden="1" x14ac:dyDescent="0.25">
      <c r="A933">
        <v>20230626</v>
      </c>
      <c r="B933">
        <v>45265219</v>
      </c>
      <c r="C933" t="s">
        <v>2772</v>
      </c>
      <c r="D933">
        <v>2118167</v>
      </c>
      <c r="E933" t="s">
        <v>2592</v>
      </c>
      <c r="F933" s="59">
        <v>5.51</v>
      </c>
      <c r="G933">
        <v>0</v>
      </c>
      <c r="H933" t="s">
        <v>2538</v>
      </c>
      <c r="I933" t="s">
        <v>2551</v>
      </c>
      <c r="J933" t="s">
        <v>554</v>
      </c>
      <c r="K933" t="s">
        <v>2321</v>
      </c>
      <c r="L933" t="s">
        <v>2370</v>
      </c>
      <c r="M933" t="s">
        <v>2593</v>
      </c>
      <c r="N933" t="s">
        <v>2594</v>
      </c>
      <c r="O933" t="s">
        <v>2542</v>
      </c>
      <c r="P933" t="s">
        <v>2543</v>
      </c>
      <c r="Q933" t="s">
        <v>2544</v>
      </c>
      <c r="R933" t="s">
        <v>2595</v>
      </c>
      <c r="S933" t="s">
        <v>2546</v>
      </c>
      <c r="T933">
        <v>0</v>
      </c>
      <c r="U933" t="s">
        <v>2555</v>
      </c>
      <c r="V933" t="s">
        <v>2596</v>
      </c>
      <c r="W933" t="s">
        <v>2555</v>
      </c>
      <c r="X933" t="s">
        <v>2596</v>
      </c>
      <c r="Y933" t="str">
        <f t="shared" si="14"/>
        <v>薯一薯二文化传媒（上海）有限公司行吟信息科技(上海)有限公司信息流</v>
      </c>
      <c r="Z933" t="e">
        <f>VLOOKUP(Y:Y,[1]Sheet1!N:N,1,0)</f>
        <v>#N/A</v>
      </c>
    </row>
    <row r="934" spans="1:26" hidden="1" x14ac:dyDescent="0.25">
      <c r="A934">
        <v>20230626</v>
      </c>
      <c r="B934">
        <v>47327914</v>
      </c>
      <c r="C934" t="s">
        <v>2720</v>
      </c>
      <c r="D934">
        <v>2185183</v>
      </c>
      <c r="E934" t="s">
        <v>2574</v>
      </c>
      <c r="F934" s="59">
        <v>510.26</v>
      </c>
      <c r="G934">
        <v>386.56</v>
      </c>
      <c r="H934" t="s">
        <v>2538</v>
      </c>
      <c r="I934" t="s">
        <v>2539</v>
      </c>
      <c r="J934" t="s">
        <v>2575</v>
      </c>
      <c r="K934" t="s">
        <v>2321</v>
      </c>
      <c r="L934" t="s">
        <v>2344</v>
      </c>
      <c r="M934" t="s">
        <v>2576</v>
      </c>
      <c r="O934" t="s">
        <v>2542</v>
      </c>
      <c r="P934" t="s">
        <v>2543</v>
      </c>
      <c r="Q934" t="s">
        <v>2544</v>
      </c>
      <c r="R934" t="s">
        <v>2577</v>
      </c>
      <c r="S934" t="s">
        <v>2546</v>
      </c>
      <c r="T934">
        <v>0</v>
      </c>
      <c r="U934" t="s">
        <v>838</v>
      </c>
      <c r="V934" t="s">
        <v>2578</v>
      </c>
      <c r="W934" t="s">
        <v>838</v>
      </c>
      <c r="X934" t="s">
        <v>2578</v>
      </c>
      <c r="Y934" t="str">
        <f t="shared" si="14"/>
        <v>北京微财科技有限公司-数媒重庆市黑卡小额贷款有限公司信息流</v>
      </c>
      <c r="Z934" t="e">
        <f>VLOOKUP(Y:Y,[1]Sheet1!N:N,1,0)</f>
        <v>#N/A</v>
      </c>
    </row>
    <row r="935" spans="1:26" hidden="1" x14ac:dyDescent="0.25">
      <c r="A935">
        <v>20230626</v>
      </c>
      <c r="B935">
        <v>47327991</v>
      </c>
      <c r="C935" t="s">
        <v>2766</v>
      </c>
      <c r="D935">
        <v>2185183</v>
      </c>
      <c r="E935" t="s">
        <v>2574</v>
      </c>
      <c r="F935" s="59">
        <v>4505.2700000000004</v>
      </c>
      <c r="G935">
        <v>3413.08</v>
      </c>
      <c r="H935" t="s">
        <v>2538</v>
      </c>
      <c r="I935" t="s">
        <v>2539</v>
      </c>
      <c r="J935" t="s">
        <v>2575</v>
      </c>
      <c r="K935" t="s">
        <v>2321</v>
      </c>
      <c r="L935" t="s">
        <v>2344</v>
      </c>
      <c r="M935" t="s">
        <v>2576</v>
      </c>
      <c r="O935" t="s">
        <v>2542</v>
      </c>
      <c r="P935" t="s">
        <v>2543</v>
      </c>
      <c r="Q935" t="s">
        <v>2544</v>
      </c>
      <c r="R935" t="s">
        <v>2577</v>
      </c>
      <c r="S935" t="s">
        <v>2546</v>
      </c>
      <c r="T935">
        <v>0</v>
      </c>
      <c r="U935" t="s">
        <v>838</v>
      </c>
      <c r="V935" t="s">
        <v>2578</v>
      </c>
      <c r="W935" t="s">
        <v>838</v>
      </c>
      <c r="X935" t="s">
        <v>2578</v>
      </c>
      <c r="Y935" t="str">
        <f t="shared" si="14"/>
        <v>北京微财科技有限公司-数媒重庆市黑卡小额贷款有限公司信息流</v>
      </c>
      <c r="Z935" t="e">
        <f>VLOOKUP(Y:Y,[1]Sheet1!N:N,1,0)</f>
        <v>#N/A</v>
      </c>
    </row>
    <row r="936" spans="1:26" hidden="1" x14ac:dyDescent="0.25">
      <c r="A936">
        <v>20230626</v>
      </c>
      <c r="B936">
        <v>47799599</v>
      </c>
      <c r="C936" t="s">
        <v>2727</v>
      </c>
      <c r="D936">
        <v>2159765</v>
      </c>
      <c r="E936" t="s">
        <v>2568</v>
      </c>
      <c r="F936" s="59">
        <v>225.63</v>
      </c>
      <c r="G936">
        <v>172.24</v>
      </c>
      <c r="H936" t="s">
        <v>2538</v>
      </c>
      <c r="I936" t="s">
        <v>2551</v>
      </c>
      <c r="J936" t="s">
        <v>2375</v>
      </c>
      <c r="K936" t="s">
        <v>2321</v>
      </c>
      <c r="L936" t="s">
        <v>2277</v>
      </c>
      <c r="M936" t="s">
        <v>2569</v>
      </c>
      <c r="O936" t="s">
        <v>2542</v>
      </c>
      <c r="P936" t="s">
        <v>2543</v>
      </c>
      <c r="Q936" t="s">
        <v>2544</v>
      </c>
      <c r="R936" t="s">
        <v>2570</v>
      </c>
      <c r="S936" t="s">
        <v>2546</v>
      </c>
      <c r="T936">
        <v>0</v>
      </c>
      <c r="U936" t="s">
        <v>2571</v>
      </c>
      <c r="V936" t="s">
        <v>2572</v>
      </c>
      <c r="W936" t="s">
        <v>2571</v>
      </c>
      <c r="X936" t="s">
        <v>2572</v>
      </c>
      <c r="Y936" t="str">
        <f t="shared" si="14"/>
        <v>酷得少年（天津）文化传播有限公司-1北京酷得少年科技有限公司信息流</v>
      </c>
      <c r="Z936" t="e">
        <f>VLOOKUP(Y:Y,[1]Sheet1!N:N,1,0)</f>
        <v>#N/A</v>
      </c>
    </row>
    <row r="937" spans="1:26" hidden="1" x14ac:dyDescent="0.25">
      <c r="A937">
        <v>20230626</v>
      </c>
      <c r="B937">
        <v>48248606</v>
      </c>
      <c r="C937" t="s">
        <v>2656</v>
      </c>
      <c r="D937">
        <v>2172261</v>
      </c>
      <c r="E937" t="s">
        <v>2628</v>
      </c>
      <c r="F937" s="59">
        <v>197.95</v>
      </c>
      <c r="G937">
        <v>151.11000000000001</v>
      </c>
      <c r="H937" t="s">
        <v>2538</v>
      </c>
      <c r="I937" t="s">
        <v>2551</v>
      </c>
      <c r="J937" t="s">
        <v>292</v>
      </c>
      <c r="K937" t="s">
        <v>2321</v>
      </c>
      <c r="L937" t="s">
        <v>574</v>
      </c>
      <c r="M937" t="s">
        <v>2611</v>
      </c>
      <c r="N937" t="s">
        <v>2612</v>
      </c>
      <c r="O937" t="s">
        <v>2542</v>
      </c>
      <c r="P937" t="s">
        <v>2543</v>
      </c>
      <c r="Q937" t="s">
        <v>2544</v>
      </c>
      <c r="R937" t="s">
        <v>2613</v>
      </c>
      <c r="S937" t="s">
        <v>2546</v>
      </c>
      <c r="T937">
        <v>0</v>
      </c>
      <c r="U937" t="s">
        <v>2614</v>
      </c>
      <c r="V937" t="s">
        <v>2615</v>
      </c>
      <c r="W937" t="s">
        <v>2614</v>
      </c>
      <c r="X937" t="s">
        <v>2615</v>
      </c>
      <c r="Y937" t="str">
        <f t="shared" si="14"/>
        <v>广州荔湾品唯信息服务有限公司广州唯品会电子商务有限公司信息流</v>
      </c>
      <c r="Z937" t="e">
        <f>VLOOKUP(Y:Y,[1]Sheet1!N:N,1,0)</f>
        <v>#N/A</v>
      </c>
    </row>
    <row r="938" spans="1:26" hidden="1" x14ac:dyDescent="0.25">
      <c r="A938">
        <v>20230626</v>
      </c>
      <c r="B938">
        <v>41250572</v>
      </c>
      <c r="C938" t="s">
        <v>2703</v>
      </c>
      <c r="D938">
        <v>2130054</v>
      </c>
      <c r="E938" t="s">
        <v>2558</v>
      </c>
      <c r="F938" s="59">
        <v>2124.65</v>
      </c>
      <c r="G938">
        <v>1720.32</v>
      </c>
      <c r="H938" t="s">
        <v>2559</v>
      </c>
      <c r="I938" t="s">
        <v>2560</v>
      </c>
      <c r="J938" t="s">
        <v>2350</v>
      </c>
      <c r="K938" t="s">
        <v>711</v>
      </c>
      <c r="L938" t="s">
        <v>2350</v>
      </c>
      <c r="M938" t="s">
        <v>2561</v>
      </c>
      <c r="N938" t="s">
        <v>2562</v>
      </c>
      <c r="O938" t="s">
        <v>2542</v>
      </c>
      <c r="P938" t="s">
        <v>2543</v>
      </c>
      <c r="Q938" t="s">
        <v>2544</v>
      </c>
      <c r="R938" t="s">
        <v>2563</v>
      </c>
      <c r="S938" t="s">
        <v>2546</v>
      </c>
      <c r="T938">
        <v>9319.7000000000007</v>
      </c>
      <c r="U938" t="s">
        <v>1891</v>
      </c>
      <c r="V938" t="s">
        <v>2564</v>
      </c>
      <c r="W938" t="s">
        <v>1891</v>
      </c>
      <c r="X938" t="s">
        <v>2564</v>
      </c>
      <c r="Y938" t="str">
        <f t="shared" si="14"/>
        <v>深圳尚米网络技术有限公司深圳尚米网络技术有限公司CPC</v>
      </c>
      <c r="Z938" t="e">
        <f>VLOOKUP(Y:Y,[1]Sheet1!N:N,1,0)</f>
        <v>#N/A</v>
      </c>
    </row>
    <row r="939" spans="1:26" hidden="1" x14ac:dyDescent="0.25">
      <c r="A939">
        <v>20230626</v>
      </c>
      <c r="B939">
        <v>42840928</v>
      </c>
      <c r="C939" t="s">
        <v>2813</v>
      </c>
      <c r="D939">
        <v>2117410</v>
      </c>
      <c r="E939" t="s">
        <v>2587</v>
      </c>
      <c r="F939" s="59">
        <v>143.07</v>
      </c>
      <c r="G939">
        <v>0</v>
      </c>
      <c r="H939" t="s">
        <v>2538</v>
      </c>
      <c r="I939" t="s">
        <v>2551</v>
      </c>
      <c r="J939" t="s">
        <v>2353</v>
      </c>
      <c r="K939" t="s">
        <v>2321</v>
      </c>
      <c r="L939" t="s">
        <v>326</v>
      </c>
      <c r="M939" t="s">
        <v>2588</v>
      </c>
      <c r="N939" t="s">
        <v>2589</v>
      </c>
      <c r="O939" t="s">
        <v>2542</v>
      </c>
      <c r="P939" t="s">
        <v>2543</v>
      </c>
      <c r="Q939" t="s">
        <v>2544</v>
      </c>
      <c r="R939" t="s">
        <v>2570</v>
      </c>
      <c r="S939" t="s">
        <v>2546</v>
      </c>
      <c r="T939">
        <v>0</v>
      </c>
      <c r="U939" t="s">
        <v>2571</v>
      </c>
      <c r="V939" t="s">
        <v>2572</v>
      </c>
      <c r="W939" t="s">
        <v>1891</v>
      </c>
      <c r="X939" t="s">
        <v>2564</v>
      </c>
      <c r="Y939" t="str">
        <f t="shared" si="14"/>
        <v>网易有道信息技术（北京）有限公司网易(杭州)网络有限公司信息流</v>
      </c>
      <c r="Z939" t="e">
        <f>VLOOKUP(Y:Y,[1]Sheet1!N:N,1,0)</f>
        <v>#N/A</v>
      </c>
    </row>
    <row r="940" spans="1:26" hidden="1" x14ac:dyDescent="0.25">
      <c r="A940">
        <v>20230626</v>
      </c>
      <c r="B940">
        <v>42965750</v>
      </c>
      <c r="C940" t="s">
        <v>2565</v>
      </c>
      <c r="D940">
        <v>2165227</v>
      </c>
      <c r="E940" t="s">
        <v>2566</v>
      </c>
      <c r="F940" s="59">
        <v>46.65</v>
      </c>
      <c r="G940">
        <v>34.56</v>
      </c>
      <c r="H940" t="s">
        <v>2538</v>
      </c>
      <c r="I940" t="s">
        <v>2551</v>
      </c>
      <c r="J940" t="s">
        <v>2320</v>
      </c>
      <c r="K940" t="s">
        <v>2321</v>
      </c>
      <c r="L940" t="s">
        <v>2318</v>
      </c>
      <c r="M940" t="s">
        <v>2540</v>
      </c>
      <c r="N940" t="s">
        <v>2541</v>
      </c>
      <c r="O940" t="s">
        <v>2542</v>
      </c>
      <c r="P940" t="s">
        <v>2543</v>
      </c>
      <c r="Q940" t="s">
        <v>2544</v>
      </c>
      <c r="R940" t="s">
        <v>2545</v>
      </c>
      <c r="S940" t="s">
        <v>2546</v>
      </c>
      <c r="T940">
        <v>0</v>
      </c>
      <c r="U940" t="s">
        <v>838</v>
      </c>
      <c r="V940" t="s">
        <v>2547</v>
      </c>
      <c r="W940" t="s">
        <v>838</v>
      </c>
      <c r="X940" t="s">
        <v>2548</v>
      </c>
      <c r="Y940" t="str">
        <f t="shared" si="14"/>
        <v>上海耳序信息技术有限公司-四部上海拍拍贷金融信息服务有限公司信息流</v>
      </c>
      <c r="Z940" t="e">
        <f>VLOOKUP(Y:Y,[1]Sheet1!N:N,1,0)</f>
        <v>#N/A</v>
      </c>
    </row>
    <row r="941" spans="1:26" hidden="1" x14ac:dyDescent="0.25">
      <c r="A941">
        <v>20230626</v>
      </c>
      <c r="B941">
        <v>47184442</v>
      </c>
      <c r="C941" t="s">
        <v>2690</v>
      </c>
      <c r="D941">
        <v>2176807</v>
      </c>
      <c r="E941" t="s">
        <v>2691</v>
      </c>
      <c r="F941" s="59">
        <v>0.01</v>
      </c>
      <c r="G941">
        <v>0.01</v>
      </c>
      <c r="H941" t="s">
        <v>2538</v>
      </c>
      <c r="I941" t="s">
        <v>2539</v>
      </c>
      <c r="J941" t="s">
        <v>2339</v>
      </c>
      <c r="K941" t="s">
        <v>2321</v>
      </c>
      <c r="L941" t="s">
        <v>2338</v>
      </c>
      <c r="M941" t="s">
        <v>2692</v>
      </c>
      <c r="N941" t="s">
        <v>2693</v>
      </c>
      <c r="O941" t="s">
        <v>2542</v>
      </c>
      <c r="P941" t="s">
        <v>2543</v>
      </c>
      <c r="Q941" t="s">
        <v>2544</v>
      </c>
      <c r="R941" t="s">
        <v>2694</v>
      </c>
      <c r="S941" t="s">
        <v>2546</v>
      </c>
      <c r="T941">
        <v>0</v>
      </c>
      <c r="U941" t="s">
        <v>2117</v>
      </c>
      <c r="V941" t="s">
        <v>2695</v>
      </c>
      <c r="W941" t="s">
        <v>2117</v>
      </c>
      <c r="X941" t="s">
        <v>2695</v>
      </c>
      <c r="Y941" t="str">
        <f t="shared" si="14"/>
        <v>北京三快在线科技有限公司及其关联公司北京三快科技有限公司信息流</v>
      </c>
      <c r="Z941" t="e">
        <f>VLOOKUP(Y:Y,[1]Sheet1!N:N,1,0)</f>
        <v>#N/A</v>
      </c>
    </row>
    <row r="942" spans="1:26" hidden="1" x14ac:dyDescent="0.25">
      <c r="A942">
        <v>20230626</v>
      </c>
      <c r="B942">
        <v>47953339</v>
      </c>
      <c r="C942" t="s">
        <v>2755</v>
      </c>
      <c r="D942">
        <v>2189969</v>
      </c>
      <c r="E942" t="s">
        <v>2608</v>
      </c>
      <c r="F942" s="59">
        <v>193.85</v>
      </c>
      <c r="G942">
        <v>138.47</v>
      </c>
      <c r="H942" t="s">
        <v>2538</v>
      </c>
      <c r="I942" t="s">
        <v>2551</v>
      </c>
      <c r="J942" t="s">
        <v>2332</v>
      </c>
      <c r="K942" t="s">
        <v>2321</v>
      </c>
      <c r="L942" t="s">
        <v>2333</v>
      </c>
      <c r="M942" t="s">
        <v>2552</v>
      </c>
      <c r="N942" t="s">
        <v>2553</v>
      </c>
      <c r="O942" t="s">
        <v>2542</v>
      </c>
      <c r="P942" t="s">
        <v>2543</v>
      </c>
      <c r="Q942" t="s">
        <v>2544</v>
      </c>
      <c r="R942" t="s">
        <v>2554</v>
      </c>
      <c r="S942" t="s">
        <v>2546</v>
      </c>
      <c r="T942">
        <v>0</v>
      </c>
      <c r="U942" t="s">
        <v>2555</v>
      </c>
      <c r="V942" t="s">
        <v>2556</v>
      </c>
      <c r="W942" t="s">
        <v>2555</v>
      </c>
      <c r="X942" t="s">
        <v>2556</v>
      </c>
      <c r="Y942" t="str">
        <f t="shared" si="14"/>
        <v>北京爱奇艺科技有限公司-百度北京爱奇艺科技有限公司信息流</v>
      </c>
      <c r="Z942" t="e">
        <f>VLOOKUP(Y:Y,[1]Sheet1!N:N,1,0)</f>
        <v>#N/A</v>
      </c>
    </row>
    <row r="943" spans="1:26" hidden="1" x14ac:dyDescent="0.25">
      <c r="A943">
        <v>20230626</v>
      </c>
      <c r="B943">
        <v>47953361</v>
      </c>
      <c r="C943" t="s">
        <v>2549</v>
      </c>
      <c r="D943">
        <v>2167551</v>
      </c>
      <c r="E943" t="s">
        <v>2550</v>
      </c>
      <c r="F943" s="59">
        <v>0.17</v>
      </c>
      <c r="G943">
        <v>0.17</v>
      </c>
      <c r="H943" t="s">
        <v>2538</v>
      </c>
      <c r="I943" t="s">
        <v>2539</v>
      </c>
      <c r="J943" t="s">
        <v>2332</v>
      </c>
      <c r="K943" t="s">
        <v>2321</v>
      </c>
      <c r="L943" t="s">
        <v>2333</v>
      </c>
      <c r="M943" t="s">
        <v>2552</v>
      </c>
      <c r="N943" t="s">
        <v>2553</v>
      </c>
      <c r="O943" t="s">
        <v>2542</v>
      </c>
      <c r="P943" t="s">
        <v>2543</v>
      </c>
      <c r="Q943" t="s">
        <v>2544</v>
      </c>
      <c r="R943" t="s">
        <v>2554</v>
      </c>
      <c r="S943" t="s">
        <v>2546</v>
      </c>
      <c r="T943">
        <v>0</v>
      </c>
      <c r="U943" t="s">
        <v>2555</v>
      </c>
      <c r="V943" t="s">
        <v>2556</v>
      </c>
      <c r="W943" t="s">
        <v>2555</v>
      </c>
      <c r="X943" t="s">
        <v>2556</v>
      </c>
      <c r="Y943" t="str">
        <f t="shared" si="14"/>
        <v>北京爱奇艺科技有限公司-百度北京爱奇艺科技有限公司信息流</v>
      </c>
      <c r="Z943" t="e">
        <f>VLOOKUP(Y:Y,[1]Sheet1!N:N,1,0)</f>
        <v>#N/A</v>
      </c>
    </row>
    <row r="944" spans="1:26" hidden="1" x14ac:dyDescent="0.25">
      <c r="A944">
        <v>20230626</v>
      </c>
      <c r="B944">
        <v>42327215</v>
      </c>
      <c r="C944" t="s">
        <v>2739</v>
      </c>
      <c r="D944">
        <v>2172261</v>
      </c>
      <c r="E944" t="s">
        <v>2628</v>
      </c>
      <c r="F944" s="59">
        <v>772.76</v>
      </c>
      <c r="G944">
        <v>589.89</v>
      </c>
      <c r="H944" t="s">
        <v>2538</v>
      </c>
      <c r="I944" t="s">
        <v>2551</v>
      </c>
      <c r="J944" t="s">
        <v>292</v>
      </c>
      <c r="K944" t="s">
        <v>2321</v>
      </c>
      <c r="L944" t="s">
        <v>574</v>
      </c>
      <c r="M944" t="s">
        <v>2611</v>
      </c>
      <c r="N944" t="s">
        <v>2612</v>
      </c>
      <c r="O944" t="s">
        <v>2542</v>
      </c>
      <c r="P944" t="s">
        <v>2543</v>
      </c>
      <c r="Q944" t="s">
        <v>2544</v>
      </c>
      <c r="R944" t="s">
        <v>2613</v>
      </c>
      <c r="S944" t="s">
        <v>2546</v>
      </c>
      <c r="T944">
        <v>0</v>
      </c>
      <c r="U944" t="s">
        <v>2614</v>
      </c>
      <c r="V944" t="s">
        <v>2615</v>
      </c>
      <c r="W944" t="s">
        <v>2614</v>
      </c>
      <c r="X944" t="s">
        <v>2615</v>
      </c>
      <c r="Y944" t="str">
        <f t="shared" si="14"/>
        <v>广州荔湾品唯信息服务有限公司广州唯品会电子商务有限公司信息流</v>
      </c>
      <c r="Z944" t="e">
        <f>VLOOKUP(Y:Y,[1]Sheet1!N:N,1,0)</f>
        <v>#N/A</v>
      </c>
    </row>
    <row r="945" spans="1:26" hidden="1" x14ac:dyDescent="0.25">
      <c r="A945">
        <v>20230626</v>
      </c>
      <c r="B945">
        <v>41250523</v>
      </c>
      <c r="C945" t="s">
        <v>2742</v>
      </c>
      <c r="D945">
        <v>2130054</v>
      </c>
      <c r="E945" t="s">
        <v>2558</v>
      </c>
      <c r="F945" s="59">
        <v>4901.8599999999997</v>
      </c>
      <c r="G945">
        <v>3969.01</v>
      </c>
      <c r="H945" t="s">
        <v>2559</v>
      </c>
      <c r="I945" t="s">
        <v>2560</v>
      </c>
      <c r="J945" t="s">
        <v>2350</v>
      </c>
      <c r="K945" t="s">
        <v>711</v>
      </c>
      <c r="L945" t="s">
        <v>2350</v>
      </c>
      <c r="M945" t="s">
        <v>2561</v>
      </c>
      <c r="N945" t="s">
        <v>2562</v>
      </c>
      <c r="O945" t="s">
        <v>2542</v>
      </c>
      <c r="P945" t="s">
        <v>2543</v>
      </c>
      <c r="Q945" t="s">
        <v>2544</v>
      </c>
      <c r="R945" t="s">
        <v>2563</v>
      </c>
      <c r="S945" t="s">
        <v>2546</v>
      </c>
      <c r="T945">
        <v>12718.643</v>
      </c>
      <c r="U945" t="s">
        <v>1891</v>
      </c>
      <c r="V945" t="s">
        <v>2564</v>
      </c>
      <c r="W945" t="s">
        <v>1891</v>
      </c>
      <c r="X945" t="s">
        <v>2564</v>
      </c>
      <c r="Y945" t="str">
        <f t="shared" si="14"/>
        <v>深圳尚米网络技术有限公司深圳尚米网络技术有限公司CPC</v>
      </c>
      <c r="Z945" t="e">
        <f>VLOOKUP(Y:Y,[1]Sheet1!N:N,1,0)</f>
        <v>#N/A</v>
      </c>
    </row>
    <row r="946" spans="1:26" hidden="1" x14ac:dyDescent="0.25">
      <c r="A946">
        <v>20230626</v>
      </c>
      <c r="B946">
        <v>42327215</v>
      </c>
      <c r="C946" t="s">
        <v>2739</v>
      </c>
      <c r="D946">
        <v>2172261</v>
      </c>
      <c r="E946" t="s">
        <v>2628</v>
      </c>
      <c r="F946" s="59">
        <v>797.2</v>
      </c>
      <c r="G946">
        <v>608.54999999999995</v>
      </c>
      <c r="H946" t="s">
        <v>2538</v>
      </c>
      <c r="I946" t="s">
        <v>2539</v>
      </c>
      <c r="J946" t="s">
        <v>292</v>
      </c>
      <c r="K946" t="s">
        <v>2321</v>
      </c>
      <c r="L946" t="s">
        <v>574</v>
      </c>
      <c r="M946" t="s">
        <v>2611</v>
      </c>
      <c r="N946" t="s">
        <v>2612</v>
      </c>
      <c r="O946" t="s">
        <v>2542</v>
      </c>
      <c r="P946" t="s">
        <v>2543</v>
      </c>
      <c r="Q946" t="s">
        <v>2544</v>
      </c>
      <c r="R946" t="s">
        <v>2613</v>
      </c>
      <c r="S946" t="s">
        <v>2546</v>
      </c>
      <c r="T946">
        <v>0</v>
      </c>
      <c r="U946" t="s">
        <v>2614</v>
      </c>
      <c r="V946" t="s">
        <v>2615</v>
      </c>
      <c r="W946" t="s">
        <v>2614</v>
      </c>
      <c r="X946" t="s">
        <v>2615</v>
      </c>
      <c r="Y946" t="str">
        <f t="shared" si="14"/>
        <v>广州荔湾品唯信息服务有限公司广州唯品会电子商务有限公司信息流</v>
      </c>
      <c r="Z946" t="e">
        <f>VLOOKUP(Y:Y,[1]Sheet1!N:N,1,0)</f>
        <v>#N/A</v>
      </c>
    </row>
    <row r="947" spans="1:26" hidden="1" x14ac:dyDescent="0.25">
      <c r="A947">
        <v>20230626</v>
      </c>
      <c r="B947">
        <v>42965750</v>
      </c>
      <c r="C947" t="s">
        <v>2565</v>
      </c>
      <c r="D947">
        <v>2165227</v>
      </c>
      <c r="E947" t="s">
        <v>2566</v>
      </c>
      <c r="F947" s="59">
        <v>840.48</v>
      </c>
      <c r="G947">
        <v>622.58000000000004</v>
      </c>
      <c r="H947" t="s">
        <v>2538</v>
      </c>
      <c r="I947" t="s">
        <v>2539</v>
      </c>
      <c r="J947" t="s">
        <v>2320</v>
      </c>
      <c r="K947" t="s">
        <v>2321</v>
      </c>
      <c r="L947" t="s">
        <v>2318</v>
      </c>
      <c r="M947" t="s">
        <v>2540</v>
      </c>
      <c r="N947" t="s">
        <v>2541</v>
      </c>
      <c r="O947" t="s">
        <v>2542</v>
      </c>
      <c r="P947" t="s">
        <v>2543</v>
      </c>
      <c r="Q947" t="s">
        <v>2544</v>
      </c>
      <c r="R947" t="s">
        <v>2545</v>
      </c>
      <c r="S947" t="s">
        <v>2546</v>
      </c>
      <c r="T947">
        <v>0</v>
      </c>
      <c r="U947" t="s">
        <v>838</v>
      </c>
      <c r="V947" t="s">
        <v>2547</v>
      </c>
      <c r="W947" t="s">
        <v>838</v>
      </c>
      <c r="X947" t="s">
        <v>2548</v>
      </c>
      <c r="Y947" t="str">
        <f t="shared" si="14"/>
        <v>上海耳序信息技术有限公司-四部上海拍拍贷金融信息服务有限公司信息流</v>
      </c>
      <c r="Z947" t="e">
        <f>VLOOKUP(Y:Y,[1]Sheet1!N:N,1,0)</f>
        <v>#N/A</v>
      </c>
    </row>
    <row r="948" spans="1:26" hidden="1" x14ac:dyDescent="0.25">
      <c r="A948">
        <v>20230626</v>
      </c>
      <c r="B948">
        <v>42965764</v>
      </c>
      <c r="C948" t="s">
        <v>2536</v>
      </c>
      <c r="D948">
        <v>2158784</v>
      </c>
      <c r="E948" t="s">
        <v>2537</v>
      </c>
      <c r="F948" s="59">
        <v>521.15</v>
      </c>
      <c r="G948">
        <v>521.15</v>
      </c>
      <c r="H948" t="s">
        <v>2538</v>
      </c>
      <c r="I948" t="s">
        <v>2539</v>
      </c>
      <c r="J948" t="s">
        <v>2320</v>
      </c>
      <c r="K948" t="s">
        <v>2321</v>
      </c>
      <c r="L948" t="s">
        <v>2318</v>
      </c>
      <c r="M948" t="s">
        <v>2540</v>
      </c>
      <c r="N948" t="s">
        <v>2541</v>
      </c>
      <c r="O948" t="s">
        <v>2542</v>
      </c>
      <c r="P948" t="s">
        <v>2543</v>
      </c>
      <c r="Q948" t="s">
        <v>2544</v>
      </c>
      <c r="R948" t="s">
        <v>2545</v>
      </c>
      <c r="S948" t="s">
        <v>2546</v>
      </c>
      <c r="T948">
        <v>0</v>
      </c>
      <c r="U948" t="s">
        <v>838</v>
      </c>
      <c r="V948" t="s">
        <v>2547</v>
      </c>
      <c r="W948" t="s">
        <v>838</v>
      </c>
      <c r="X948" t="s">
        <v>2548</v>
      </c>
      <c r="Y948" t="str">
        <f t="shared" si="14"/>
        <v>上海耳序信息技术有限公司-四部上海拍拍贷金融信息服务有限公司信息流</v>
      </c>
      <c r="Z948" t="e">
        <f>VLOOKUP(Y:Y,[1]Sheet1!N:N,1,0)</f>
        <v>#N/A</v>
      </c>
    </row>
    <row r="949" spans="1:26" x14ac:dyDescent="0.25">
      <c r="A949">
        <v>20230626</v>
      </c>
      <c r="B949">
        <v>43094813</v>
      </c>
      <c r="C949" t="s">
        <v>2677</v>
      </c>
      <c r="D949">
        <v>2054669</v>
      </c>
      <c r="E949" t="s">
        <v>2622</v>
      </c>
      <c r="F949" s="59">
        <v>101.79</v>
      </c>
      <c r="G949">
        <v>75.400000000000006</v>
      </c>
      <c r="H949" t="s">
        <v>2538</v>
      </c>
      <c r="I949" t="s">
        <v>2551</v>
      </c>
      <c r="J949" t="s">
        <v>2352</v>
      </c>
      <c r="K949" t="s">
        <v>2321</v>
      </c>
      <c r="L949" t="s">
        <v>2351</v>
      </c>
      <c r="M949" t="s">
        <v>2623</v>
      </c>
      <c r="N949" t="s">
        <v>2624</v>
      </c>
      <c r="O949" t="s">
        <v>2542</v>
      </c>
      <c r="P949" t="s">
        <v>2543</v>
      </c>
      <c r="Q949" t="s">
        <v>2544</v>
      </c>
      <c r="R949" t="s">
        <v>2625</v>
      </c>
      <c r="S949" t="s">
        <v>2546</v>
      </c>
      <c r="T949">
        <v>0</v>
      </c>
      <c r="U949" t="s">
        <v>838</v>
      </c>
      <c r="V949" t="s">
        <v>2548</v>
      </c>
      <c r="W949" t="s">
        <v>838</v>
      </c>
      <c r="X949" t="s">
        <v>2548</v>
      </c>
      <c r="Y949" t="str">
        <f t="shared" si="14"/>
        <v>深圳市小赢普惠科技有限责任公司深圳市赢众通金融信息服务有限责任公司信息流</v>
      </c>
      <c r="Z949" t="e">
        <f>VLOOKUP(Y:Y,[1]Sheet1!N:N,1,0)</f>
        <v>#N/A</v>
      </c>
    </row>
    <row r="950" spans="1:26" hidden="1" x14ac:dyDescent="0.25">
      <c r="A950">
        <v>20230626</v>
      </c>
      <c r="B950">
        <v>44739351</v>
      </c>
      <c r="C950" t="s">
        <v>2731</v>
      </c>
      <c r="D950">
        <v>2118167</v>
      </c>
      <c r="E950" t="s">
        <v>2592</v>
      </c>
      <c r="F950" s="59">
        <v>10089.629999999999</v>
      </c>
      <c r="G950">
        <v>0</v>
      </c>
      <c r="H950" t="s">
        <v>2538</v>
      </c>
      <c r="I950" t="s">
        <v>2539</v>
      </c>
      <c r="J950" t="s">
        <v>554</v>
      </c>
      <c r="K950" t="s">
        <v>2321</v>
      </c>
      <c r="L950" t="s">
        <v>2370</v>
      </c>
      <c r="M950" t="s">
        <v>2593</v>
      </c>
      <c r="N950" t="s">
        <v>2594</v>
      </c>
      <c r="O950" t="s">
        <v>2542</v>
      </c>
      <c r="P950" t="s">
        <v>2543</v>
      </c>
      <c r="Q950" t="s">
        <v>2544</v>
      </c>
      <c r="R950" t="s">
        <v>2595</v>
      </c>
      <c r="S950" t="s">
        <v>2546</v>
      </c>
      <c r="T950">
        <v>0</v>
      </c>
      <c r="U950" t="s">
        <v>2555</v>
      </c>
      <c r="V950" t="s">
        <v>2596</v>
      </c>
      <c r="W950" t="s">
        <v>2555</v>
      </c>
      <c r="X950" t="s">
        <v>2596</v>
      </c>
      <c r="Y950" t="str">
        <f t="shared" si="14"/>
        <v>薯一薯二文化传媒（上海）有限公司行吟信息科技(上海)有限公司信息流</v>
      </c>
      <c r="Z950" t="e">
        <f>VLOOKUP(Y:Y,[1]Sheet1!N:N,1,0)</f>
        <v>#N/A</v>
      </c>
    </row>
    <row r="951" spans="1:26" x14ac:dyDescent="0.25">
      <c r="A951">
        <v>20230626</v>
      </c>
      <c r="B951">
        <v>45336938</v>
      </c>
      <c r="C951" t="s">
        <v>2753</v>
      </c>
      <c r="D951">
        <v>2054669</v>
      </c>
      <c r="E951" t="s">
        <v>2622</v>
      </c>
      <c r="F951" s="59">
        <v>80.790000000000006</v>
      </c>
      <c r="G951">
        <v>59.85</v>
      </c>
      <c r="H951" t="s">
        <v>2538</v>
      </c>
      <c r="I951" t="s">
        <v>2551</v>
      </c>
      <c r="J951" t="s">
        <v>2352</v>
      </c>
      <c r="K951" t="s">
        <v>2321</v>
      </c>
      <c r="L951" t="s">
        <v>2351</v>
      </c>
      <c r="M951" t="s">
        <v>2623</v>
      </c>
      <c r="N951" t="s">
        <v>2624</v>
      </c>
      <c r="O951" t="s">
        <v>2542</v>
      </c>
      <c r="P951" t="s">
        <v>2543</v>
      </c>
      <c r="Q951" t="s">
        <v>2544</v>
      </c>
      <c r="R951" t="s">
        <v>2625</v>
      </c>
      <c r="S951" t="s">
        <v>2546</v>
      </c>
      <c r="T951">
        <v>0</v>
      </c>
      <c r="U951" t="s">
        <v>838</v>
      </c>
      <c r="V951" t="s">
        <v>2548</v>
      </c>
      <c r="W951" t="s">
        <v>838</v>
      </c>
      <c r="X951" t="s">
        <v>2548</v>
      </c>
      <c r="Y951" t="str">
        <f t="shared" si="14"/>
        <v>深圳市小赢普惠科技有限责任公司深圳市赢众通金融信息服务有限责任公司信息流</v>
      </c>
      <c r="Z951" t="e">
        <f>VLOOKUP(Y:Y,[1]Sheet1!N:N,1,0)</f>
        <v>#N/A</v>
      </c>
    </row>
    <row r="952" spans="1:26" hidden="1" x14ac:dyDescent="0.25">
      <c r="A952">
        <v>20230626</v>
      </c>
      <c r="B952">
        <v>47344663</v>
      </c>
      <c r="C952" t="s">
        <v>2788</v>
      </c>
      <c r="D952">
        <v>2165628</v>
      </c>
      <c r="E952" t="s">
        <v>2789</v>
      </c>
      <c r="F952" s="59">
        <v>2005.25</v>
      </c>
      <c r="G952">
        <v>0</v>
      </c>
      <c r="H952" t="s">
        <v>2559</v>
      </c>
      <c r="I952" t="s">
        <v>2560</v>
      </c>
      <c r="J952" t="s">
        <v>2332</v>
      </c>
      <c r="K952" t="s">
        <v>711</v>
      </c>
      <c r="L952" t="s">
        <v>2333</v>
      </c>
      <c r="M952" t="s">
        <v>2552</v>
      </c>
      <c r="N952" t="s">
        <v>2553</v>
      </c>
      <c r="O952" t="s">
        <v>2542</v>
      </c>
      <c r="P952" t="s">
        <v>2543</v>
      </c>
      <c r="Q952" t="s">
        <v>2544</v>
      </c>
      <c r="R952" t="s">
        <v>2554</v>
      </c>
      <c r="S952" t="s">
        <v>2546</v>
      </c>
      <c r="T952">
        <v>0</v>
      </c>
      <c r="U952" t="s">
        <v>2555</v>
      </c>
      <c r="V952" t="s">
        <v>2556</v>
      </c>
      <c r="W952" t="s">
        <v>2555</v>
      </c>
      <c r="X952" t="s">
        <v>2556</v>
      </c>
      <c r="Y952" t="str">
        <f t="shared" si="14"/>
        <v>北京爱奇艺科技有限公司-百度北京爱奇艺科技有限公司CPC</v>
      </c>
      <c r="Z952" t="e">
        <f>VLOOKUP(Y:Y,[1]Sheet1!N:N,1,0)</f>
        <v>#N/A</v>
      </c>
    </row>
    <row r="953" spans="1:26" hidden="1" x14ac:dyDescent="0.25">
      <c r="A953">
        <v>20230626</v>
      </c>
      <c r="B953">
        <v>47866527</v>
      </c>
      <c r="C953" t="s">
        <v>2800</v>
      </c>
      <c r="D953">
        <v>2172257</v>
      </c>
      <c r="E953" t="s">
        <v>2610</v>
      </c>
      <c r="F953" s="59">
        <v>1764.07</v>
      </c>
      <c r="G953">
        <v>1399.98</v>
      </c>
      <c r="H953" t="s">
        <v>2559</v>
      </c>
      <c r="I953" t="s">
        <v>2560</v>
      </c>
      <c r="J953" t="s">
        <v>292</v>
      </c>
      <c r="K953" t="s">
        <v>711</v>
      </c>
      <c r="L953" t="s">
        <v>2325</v>
      </c>
      <c r="M953" t="s">
        <v>2611</v>
      </c>
      <c r="N953" t="s">
        <v>2612</v>
      </c>
      <c r="O953" t="s">
        <v>2542</v>
      </c>
      <c r="P953" t="s">
        <v>2543</v>
      </c>
      <c r="Q953" t="s">
        <v>2544</v>
      </c>
      <c r="R953" t="s">
        <v>2613</v>
      </c>
      <c r="S953" t="s">
        <v>2546</v>
      </c>
      <c r="T953">
        <v>71558.843999999997</v>
      </c>
      <c r="U953" t="s">
        <v>2614</v>
      </c>
      <c r="V953" t="s">
        <v>2615</v>
      </c>
      <c r="W953" t="s">
        <v>2614</v>
      </c>
      <c r="X953" t="s">
        <v>2615</v>
      </c>
      <c r="Y953" t="str">
        <f t="shared" si="14"/>
        <v>深圳龙鱼科技有限公司广州唯品会电子商务有限公司CPC</v>
      </c>
      <c r="Z953" t="e">
        <f>VLOOKUP(Y:Y,[1]Sheet1!N:N,1,0)</f>
        <v>#N/A</v>
      </c>
    </row>
    <row r="954" spans="1:26" hidden="1" x14ac:dyDescent="0.25">
      <c r="A954">
        <v>20230626</v>
      </c>
      <c r="B954">
        <v>47953339</v>
      </c>
      <c r="C954" t="s">
        <v>2755</v>
      </c>
      <c r="D954">
        <v>2189969</v>
      </c>
      <c r="E954" t="s">
        <v>2608</v>
      </c>
      <c r="F954" s="59">
        <v>11.6</v>
      </c>
      <c r="G954">
        <v>8.2899999999999991</v>
      </c>
      <c r="H954" t="s">
        <v>2538</v>
      </c>
      <c r="I954" t="s">
        <v>2539</v>
      </c>
      <c r="J954" t="s">
        <v>2332</v>
      </c>
      <c r="K954" t="s">
        <v>2321</v>
      </c>
      <c r="L954" t="s">
        <v>2333</v>
      </c>
      <c r="M954" t="s">
        <v>2552</v>
      </c>
      <c r="N954" t="s">
        <v>2553</v>
      </c>
      <c r="O954" t="s">
        <v>2542</v>
      </c>
      <c r="P954" t="s">
        <v>2543</v>
      </c>
      <c r="Q954" t="s">
        <v>2544</v>
      </c>
      <c r="R954" t="s">
        <v>2554</v>
      </c>
      <c r="S954" t="s">
        <v>2546</v>
      </c>
      <c r="T954">
        <v>0</v>
      </c>
      <c r="U954" t="s">
        <v>2555</v>
      </c>
      <c r="V954" t="s">
        <v>2556</v>
      </c>
      <c r="W954" t="s">
        <v>2555</v>
      </c>
      <c r="X954" t="s">
        <v>2556</v>
      </c>
      <c r="Y954" t="str">
        <f t="shared" si="14"/>
        <v>北京爱奇艺科技有限公司-百度北京爱奇艺科技有限公司信息流</v>
      </c>
      <c r="Z954" t="e">
        <f>VLOOKUP(Y:Y,[1]Sheet1!N:N,1,0)</f>
        <v>#N/A</v>
      </c>
    </row>
    <row r="955" spans="1:26" hidden="1" x14ac:dyDescent="0.25">
      <c r="A955">
        <v>20230626</v>
      </c>
      <c r="B955">
        <v>48413778</v>
      </c>
      <c r="C955" t="s">
        <v>2626</v>
      </c>
      <c r="D955">
        <v>2118167</v>
      </c>
      <c r="E955" t="s">
        <v>2592</v>
      </c>
      <c r="F955" s="59">
        <v>9.31</v>
      </c>
      <c r="G955">
        <v>0</v>
      </c>
      <c r="H955" t="s">
        <v>2538</v>
      </c>
      <c r="I955" t="s">
        <v>2551</v>
      </c>
      <c r="J955" t="s">
        <v>554</v>
      </c>
      <c r="K955" t="s">
        <v>2321</v>
      </c>
      <c r="L955" t="s">
        <v>2370</v>
      </c>
      <c r="M955" t="s">
        <v>2593</v>
      </c>
      <c r="N955" t="s">
        <v>2594</v>
      </c>
      <c r="O955" t="s">
        <v>2542</v>
      </c>
      <c r="P955" t="s">
        <v>2543</v>
      </c>
      <c r="Q955" t="s">
        <v>2544</v>
      </c>
      <c r="R955" t="s">
        <v>2595</v>
      </c>
      <c r="S955" t="s">
        <v>2546</v>
      </c>
      <c r="T955">
        <v>0</v>
      </c>
      <c r="U955" t="s">
        <v>2555</v>
      </c>
      <c r="V955" t="s">
        <v>2596</v>
      </c>
      <c r="W955" t="s">
        <v>2555</v>
      </c>
      <c r="X955" t="s">
        <v>2596</v>
      </c>
      <c r="Y955" t="str">
        <f t="shared" si="14"/>
        <v>薯一薯二文化传媒（上海）有限公司行吟信息科技(上海)有限公司信息流</v>
      </c>
      <c r="Z955" t="e">
        <f>VLOOKUP(Y:Y,[1]Sheet1!N:N,1,0)</f>
        <v>#N/A</v>
      </c>
    </row>
    <row r="956" spans="1:26" x14ac:dyDescent="0.25">
      <c r="A956">
        <v>20230626</v>
      </c>
      <c r="B956">
        <v>39873589</v>
      </c>
      <c r="C956" t="s">
        <v>2811</v>
      </c>
      <c r="D956">
        <v>2054669</v>
      </c>
      <c r="E956" t="s">
        <v>2622</v>
      </c>
      <c r="F956" s="59">
        <v>9380.2999999999993</v>
      </c>
      <c r="G956">
        <v>6948.37</v>
      </c>
      <c r="H956" t="s">
        <v>2538</v>
      </c>
      <c r="I956" t="s">
        <v>2539</v>
      </c>
      <c r="J956" t="s">
        <v>2352</v>
      </c>
      <c r="K956" t="s">
        <v>2321</v>
      </c>
      <c r="L956" t="s">
        <v>2351</v>
      </c>
      <c r="M956" t="s">
        <v>2623</v>
      </c>
      <c r="N956" t="s">
        <v>2624</v>
      </c>
      <c r="O956" t="s">
        <v>2542</v>
      </c>
      <c r="P956" t="s">
        <v>2543</v>
      </c>
      <c r="Q956" t="s">
        <v>2544</v>
      </c>
      <c r="R956" t="s">
        <v>2625</v>
      </c>
      <c r="S956" t="s">
        <v>2546</v>
      </c>
      <c r="T956">
        <v>0</v>
      </c>
      <c r="U956" t="s">
        <v>838</v>
      </c>
      <c r="V956" t="s">
        <v>2548</v>
      </c>
      <c r="W956" t="s">
        <v>838</v>
      </c>
      <c r="X956" t="s">
        <v>2548</v>
      </c>
      <c r="Y956" t="str">
        <f t="shared" si="14"/>
        <v>深圳市小赢普惠科技有限责任公司深圳市赢众通金融信息服务有限责任公司信息流</v>
      </c>
      <c r="Z956" t="e">
        <f>VLOOKUP(Y:Y,[1]Sheet1!N:N,1,0)</f>
        <v>#N/A</v>
      </c>
    </row>
    <row r="957" spans="1:26" hidden="1" x14ac:dyDescent="0.25">
      <c r="A957">
        <v>20230626</v>
      </c>
      <c r="B957">
        <v>45322956</v>
      </c>
      <c r="C957" t="s">
        <v>2631</v>
      </c>
      <c r="D957">
        <v>2172261</v>
      </c>
      <c r="E957" t="s">
        <v>2628</v>
      </c>
      <c r="F957" s="59">
        <v>409.65</v>
      </c>
      <c r="G957">
        <v>312.70999999999998</v>
      </c>
      <c r="H957" t="s">
        <v>2538</v>
      </c>
      <c r="I957" t="s">
        <v>2539</v>
      </c>
      <c r="J957" t="s">
        <v>292</v>
      </c>
      <c r="K957" t="s">
        <v>2321</v>
      </c>
      <c r="L957" t="s">
        <v>574</v>
      </c>
      <c r="M957" t="s">
        <v>2611</v>
      </c>
      <c r="N957" t="s">
        <v>2612</v>
      </c>
      <c r="O957" t="s">
        <v>2542</v>
      </c>
      <c r="P957" t="s">
        <v>2543</v>
      </c>
      <c r="Q957" t="s">
        <v>2544</v>
      </c>
      <c r="R957" t="s">
        <v>2613</v>
      </c>
      <c r="S957" t="s">
        <v>2546</v>
      </c>
      <c r="T957">
        <v>0</v>
      </c>
      <c r="U957" t="s">
        <v>2614</v>
      </c>
      <c r="V957" t="s">
        <v>2615</v>
      </c>
      <c r="W957" t="s">
        <v>2614</v>
      </c>
      <c r="X957" t="s">
        <v>2615</v>
      </c>
      <c r="Y957" t="str">
        <f t="shared" si="14"/>
        <v>广州荔湾品唯信息服务有限公司广州唯品会电子商务有限公司信息流</v>
      </c>
      <c r="Z957" t="e">
        <f>VLOOKUP(Y:Y,[1]Sheet1!N:N,1,0)</f>
        <v>#N/A</v>
      </c>
    </row>
    <row r="958" spans="1:26" hidden="1" x14ac:dyDescent="0.25">
      <c r="A958">
        <v>20230626</v>
      </c>
      <c r="B958">
        <v>47328039</v>
      </c>
      <c r="C958" t="s">
        <v>2573</v>
      </c>
      <c r="D958">
        <v>2185183</v>
      </c>
      <c r="E958" t="s">
        <v>2574</v>
      </c>
      <c r="F958" s="59">
        <v>166.49</v>
      </c>
      <c r="G958">
        <v>126.13</v>
      </c>
      <c r="H958" t="s">
        <v>2538</v>
      </c>
      <c r="I958" t="s">
        <v>2551</v>
      </c>
      <c r="J958" t="s">
        <v>2575</v>
      </c>
      <c r="K958" t="s">
        <v>2321</v>
      </c>
      <c r="L958" t="s">
        <v>2344</v>
      </c>
      <c r="M958" t="s">
        <v>2576</v>
      </c>
      <c r="O958" t="s">
        <v>2542</v>
      </c>
      <c r="P958" t="s">
        <v>2543</v>
      </c>
      <c r="Q958" t="s">
        <v>2544</v>
      </c>
      <c r="R958" t="s">
        <v>2577</v>
      </c>
      <c r="S958" t="s">
        <v>2546</v>
      </c>
      <c r="T958">
        <v>0</v>
      </c>
      <c r="U958" t="s">
        <v>838</v>
      </c>
      <c r="V958" t="s">
        <v>2578</v>
      </c>
      <c r="W958" t="s">
        <v>838</v>
      </c>
      <c r="X958" t="s">
        <v>2578</v>
      </c>
      <c r="Y958" t="str">
        <f t="shared" si="14"/>
        <v>北京微财科技有限公司-数媒重庆市黑卡小额贷款有限公司信息流</v>
      </c>
      <c r="Z958" t="e">
        <f>VLOOKUP(Y:Y,[1]Sheet1!N:N,1,0)</f>
        <v>#N/A</v>
      </c>
    </row>
    <row r="959" spans="1:26" hidden="1" x14ac:dyDescent="0.25">
      <c r="A959">
        <v>20230626</v>
      </c>
      <c r="B959">
        <v>47974695</v>
      </c>
      <c r="C959" t="s">
        <v>2814</v>
      </c>
      <c r="D959">
        <v>2129251</v>
      </c>
      <c r="E959" t="s">
        <v>2815</v>
      </c>
      <c r="F959" s="59">
        <v>1343.79</v>
      </c>
      <c r="G959">
        <v>0</v>
      </c>
      <c r="H959" t="s">
        <v>2538</v>
      </c>
      <c r="I959" t="s">
        <v>2551</v>
      </c>
      <c r="J959" t="s">
        <v>2330</v>
      </c>
      <c r="K959" t="s">
        <v>2321</v>
      </c>
      <c r="L959" t="s">
        <v>2329</v>
      </c>
      <c r="M959" t="s">
        <v>2581</v>
      </c>
      <c r="N959" t="s">
        <v>2582</v>
      </c>
      <c r="O959" t="s">
        <v>2542</v>
      </c>
      <c r="P959" t="s">
        <v>2543</v>
      </c>
      <c r="Q959" t="s">
        <v>2544</v>
      </c>
      <c r="R959" t="s">
        <v>2583</v>
      </c>
      <c r="S959" t="s">
        <v>2546</v>
      </c>
      <c r="T959">
        <v>0</v>
      </c>
      <c r="U959" t="s">
        <v>838</v>
      </c>
      <c r="V959" t="s">
        <v>2578</v>
      </c>
      <c r="W959" t="s">
        <v>2584</v>
      </c>
      <c r="X959" t="s">
        <v>2585</v>
      </c>
      <c r="Y959" t="str">
        <f t="shared" si="14"/>
        <v>成都哈拜网络科技有限公司-数字媒体事业部上海哈啰普惠科技有限公司信息流</v>
      </c>
      <c r="Z959" t="e">
        <f>VLOOKUP(Y:Y,[1]Sheet1!N:N,1,0)</f>
        <v>#N/A</v>
      </c>
    </row>
    <row r="960" spans="1:26" hidden="1" x14ac:dyDescent="0.25">
      <c r="A960">
        <v>20230626</v>
      </c>
      <c r="B960">
        <v>48447553</v>
      </c>
      <c r="C960" t="s">
        <v>2764</v>
      </c>
      <c r="D960">
        <v>2142924</v>
      </c>
      <c r="E960" t="s">
        <v>2716</v>
      </c>
      <c r="F960" s="59">
        <v>305.77999999999997</v>
      </c>
      <c r="G960">
        <v>305.77999999999997</v>
      </c>
      <c r="H960" t="s">
        <v>2559</v>
      </c>
      <c r="I960" t="s">
        <v>2560</v>
      </c>
      <c r="J960" t="s">
        <v>392</v>
      </c>
      <c r="K960" t="s">
        <v>711</v>
      </c>
      <c r="L960" t="s">
        <v>392</v>
      </c>
      <c r="M960" t="s">
        <v>2641</v>
      </c>
      <c r="N960" t="s">
        <v>2642</v>
      </c>
      <c r="O960" t="s">
        <v>2542</v>
      </c>
      <c r="P960" t="s">
        <v>2543</v>
      </c>
      <c r="Q960" t="s">
        <v>2544</v>
      </c>
      <c r="R960" t="s">
        <v>2643</v>
      </c>
      <c r="S960" t="s">
        <v>2546</v>
      </c>
      <c r="T960">
        <v>11043.05</v>
      </c>
      <c r="U960" t="s">
        <v>838</v>
      </c>
      <c r="V960" t="s">
        <v>2644</v>
      </c>
      <c r="W960" t="s">
        <v>838</v>
      </c>
      <c r="X960" t="s">
        <v>2548</v>
      </c>
      <c r="Y960" t="str">
        <f t="shared" si="14"/>
        <v>福州三六零网络小额贷款有限公司福州三六零网络小额贷款有限公司CPC</v>
      </c>
      <c r="Z960" t="e">
        <f>VLOOKUP(Y:Y,[1]Sheet1!N:N,1,0)</f>
        <v>#N/A</v>
      </c>
    </row>
    <row r="961" spans="1:26" hidden="1" x14ac:dyDescent="0.25">
      <c r="A961">
        <v>20230626</v>
      </c>
      <c r="B961">
        <v>33076487</v>
      </c>
      <c r="C961" t="s">
        <v>2657</v>
      </c>
      <c r="D961">
        <v>1856876</v>
      </c>
      <c r="E961" t="s">
        <v>2658</v>
      </c>
      <c r="F961" s="59">
        <v>2422.34</v>
      </c>
      <c r="G961">
        <v>2422.34</v>
      </c>
      <c r="H961" t="s">
        <v>2559</v>
      </c>
      <c r="I961" t="s">
        <v>2560</v>
      </c>
      <c r="J961" t="s">
        <v>2383</v>
      </c>
      <c r="K961" t="s">
        <v>711</v>
      </c>
      <c r="L961" t="s">
        <v>2383</v>
      </c>
      <c r="M961" t="s">
        <v>2659</v>
      </c>
      <c r="N961" t="s">
        <v>2660</v>
      </c>
      <c r="O961" t="s">
        <v>2542</v>
      </c>
      <c r="P961" t="s">
        <v>2543</v>
      </c>
      <c r="Q961" t="s">
        <v>2544</v>
      </c>
      <c r="R961" t="s">
        <v>2661</v>
      </c>
      <c r="S961" t="s">
        <v>2546</v>
      </c>
      <c r="T961">
        <v>40492.42</v>
      </c>
      <c r="U961" t="s">
        <v>1891</v>
      </c>
      <c r="V961" t="s">
        <v>2662</v>
      </c>
      <c r="W961" t="s">
        <v>1891</v>
      </c>
      <c r="X961" t="s">
        <v>2602</v>
      </c>
      <c r="Y961" t="str">
        <f t="shared" si="14"/>
        <v>上海娱公竞宇网络有限公司上海娱公竞宇网络有限公司CPC</v>
      </c>
      <c r="Z961" t="e">
        <f>VLOOKUP(Y:Y,[1]Sheet1!N:N,1,0)</f>
        <v>#N/A</v>
      </c>
    </row>
    <row r="962" spans="1:26" hidden="1" x14ac:dyDescent="0.25">
      <c r="A962">
        <v>20230626</v>
      </c>
      <c r="B962">
        <v>44739316</v>
      </c>
      <c r="C962" t="s">
        <v>2620</v>
      </c>
      <c r="D962">
        <v>2118167</v>
      </c>
      <c r="E962" t="s">
        <v>2592</v>
      </c>
      <c r="F962" s="59">
        <v>1212.0899999999999</v>
      </c>
      <c r="G962">
        <v>0</v>
      </c>
      <c r="H962" t="s">
        <v>2538</v>
      </c>
      <c r="I962" t="s">
        <v>2539</v>
      </c>
      <c r="J962" t="s">
        <v>554</v>
      </c>
      <c r="K962" t="s">
        <v>2321</v>
      </c>
      <c r="L962" t="s">
        <v>2370</v>
      </c>
      <c r="M962" t="s">
        <v>2593</v>
      </c>
      <c r="N962" t="s">
        <v>2594</v>
      </c>
      <c r="O962" t="s">
        <v>2542</v>
      </c>
      <c r="P962" t="s">
        <v>2543</v>
      </c>
      <c r="Q962" t="s">
        <v>2544</v>
      </c>
      <c r="R962" t="s">
        <v>2595</v>
      </c>
      <c r="S962" t="s">
        <v>2546</v>
      </c>
      <c r="T962">
        <v>0</v>
      </c>
      <c r="U962" t="s">
        <v>2555</v>
      </c>
      <c r="V962" t="s">
        <v>2596</v>
      </c>
      <c r="W962" t="s">
        <v>2555</v>
      </c>
      <c r="X962" t="s">
        <v>2596</v>
      </c>
      <c r="Y962" t="str">
        <f t="shared" si="14"/>
        <v>薯一薯二文化传媒（上海）有限公司行吟信息科技(上海)有限公司信息流</v>
      </c>
      <c r="Z962" t="e">
        <f>VLOOKUP(Y:Y,[1]Sheet1!N:N,1,0)</f>
        <v>#N/A</v>
      </c>
    </row>
    <row r="963" spans="1:26" x14ac:dyDescent="0.25">
      <c r="A963">
        <v>20230626</v>
      </c>
      <c r="B963">
        <v>45336938</v>
      </c>
      <c r="C963" t="s">
        <v>2753</v>
      </c>
      <c r="D963">
        <v>2054669</v>
      </c>
      <c r="E963" t="s">
        <v>2622</v>
      </c>
      <c r="F963" s="59">
        <v>151.88999999999999</v>
      </c>
      <c r="G963">
        <v>112.51</v>
      </c>
      <c r="H963" t="s">
        <v>2538</v>
      </c>
      <c r="I963" t="s">
        <v>2539</v>
      </c>
      <c r="J963" t="s">
        <v>2352</v>
      </c>
      <c r="K963" t="s">
        <v>2321</v>
      </c>
      <c r="L963" t="s">
        <v>2351</v>
      </c>
      <c r="M963" t="s">
        <v>2623</v>
      </c>
      <c r="N963" t="s">
        <v>2624</v>
      </c>
      <c r="O963" t="s">
        <v>2542</v>
      </c>
      <c r="P963" t="s">
        <v>2543</v>
      </c>
      <c r="Q963" t="s">
        <v>2544</v>
      </c>
      <c r="R963" t="s">
        <v>2625</v>
      </c>
      <c r="S963" t="s">
        <v>2546</v>
      </c>
      <c r="T963">
        <v>0</v>
      </c>
      <c r="U963" t="s">
        <v>838</v>
      </c>
      <c r="V963" t="s">
        <v>2548</v>
      </c>
      <c r="W963" t="s">
        <v>838</v>
      </c>
      <c r="X963" t="s">
        <v>2548</v>
      </c>
      <c r="Y963" t="str">
        <f t="shared" ref="Y963:Y1026" si="15">L963&amp;J963&amp;K963</f>
        <v>深圳市小赢普惠科技有限责任公司深圳市赢众通金融信息服务有限责任公司信息流</v>
      </c>
      <c r="Z963" t="e">
        <f>VLOOKUP(Y:Y,[1]Sheet1!N:N,1,0)</f>
        <v>#N/A</v>
      </c>
    </row>
    <row r="964" spans="1:26" hidden="1" x14ac:dyDescent="0.25">
      <c r="A964">
        <v>20230626</v>
      </c>
      <c r="B964">
        <v>48413812</v>
      </c>
      <c r="C964" t="s">
        <v>2723</v>
      </c>
      <c r="D964">
        <v>2118167</v>
      </c>
      <c r="E964" t="s">
        <v>2592</v>
      </c>
      <c r="F964" s="59">
        <v>0.12</v>
      </c>
      <c r="G964">
        <v>0</v>
      </c>
      <c r="H964" t="s">
        <v>2538</v>
      </c>
      <c r="I964" t="s">
        <v>2539</v>
      </c>
      <c r="J964" t="s">
        <v>554</v>
      </c>
      <c r="K964" t="s">
        <v>2321</v>
      </c>
      <c r="L964" t="s">
        <v>2370</v>
      </c>
      <c r="M964" t="s">
        <v>2593</v>
      </c>
      <c r="N964" t="s">
        <v>2594</v>
      </c>
      <c r="O964" t="s">
        <v>2542</v>
      </c>
      <c r="P964" t="s">
        <v>2543</v>
      </c>
      <c r="Q964" t="s">
        <v>2544</v>
      </c>
      <c r="R964" t="s">
        <v>2595</v>
      </c>
      <c r="S964" t="s">
        <v>2546</v>
      </c>
      <c r="T964">
        <v>0</v>
      </c>
      <c r="U964" t="s">
        <v>2555</v>
      </c>
      <c r="V964" t="s">
        <v>2596</v>
      </c>
      <c r="W964" t="s">
        <v>2555</v>
      </c>
      <c r="X964" t="s">
        <v>2596</v>
      </c>
      <c r="Y964" t="str">
        <f t="shared" si="15"/>
        <v>薯一薯二文化传媒（上海）有限公司行吟信息科技(上海)有限公司信息流</v>
      </c>
      <c r="Z964" t="e">
        <f>VLOOKUP(Y:Y,[1]Sheet1!N:N,1,0)</f>
        <v>#N/A</v>
      </c>
    </row>
    <row r="965" spans="1:26" hidden="1" x14ac:dyDescent="0.25">
      <c r="A965">
        <v>20230626</v>
      </c>
      <c r="B965">
        <v>38794049</v>
      </c>
      <c r="C965" t="s">
        <v>2627</v>
      </c>
      <c r="D965">
        <v>2172261</v>
      </c>
      <c r="E965" t="s">
        <v>2628</v>
      </c>
      <c r="F965" s="59">
        <v>1081.55</v>
      </c>
      <c r="G965">
        <v>825.61</v>
      </c>
      <c r="H965" t="s">
        <v>2538</v>
      </c>
      <c r="I965" t="s">
        <v>2551</v>
      </c>
      <c r="J965" t="s">
        <v>292</v>
      </c>
      <c r="K965" t="s">
        <v>2321</v>
      </c>
      <c r="L965" t="s">
        <v>574</v>
      </c>
      <c r="M965" t="s">
        <v>2611</v>
      </c>
      <c r="N965" t="s">
        <v>2612</v>
      </c>
      <c r="O965" t="s">
        <v>2542</v>
      </c>
      <c r="P965" t="s">
        <v>2543</v>
      </c>
      <c r="Q965" t="s">
        <v>2544</v>
      </c>
      <c r="R965" t="s">
        <v>2613</v>
      </c>
      <c r="S965" t="s">
        <v>2546</v>
      </c>
      <c r="T965">
        <v>0</v>
      </c>
      <c r="U965" t="s">
        <v>2614</v>
      </c>
      <c r="V965" t="s">
        <v>2615</v>
      </c>
      <c r="W965" t="s">
        <v>2614</v>
      </c>
      <c r="X965" t="s">
        <v>2615</v>
      </c>
      <c r="Y965" t="str">
        <f t="shared" si="15"/>
        <v>广州荔湾品唯信息服务有限公司广州唯品会电子商务有限公司信息流</v>
      </c>
      <c r="Z965" t="e">
        <f>VLOOKUP(Y:Y,[1]Sheet1!N:N,1,0)</f>
        <v>#N/A</v>
      </c>
    </row>
    <row r="966" spans="1:26" hidden="1" x14ac:dyDescent="0.25">
      <c r="A966">
        <v>20230626</v>
      </c>
      <c r="B966">
        <v>47426703</v>
      </c>
      <c r="C966" t="s">
        <v>2726</v>
      </c>
      <c r="D966">
        <v>2189969</v>
      </c>
      <c r="E966" t="s">
        <v>2608</v>
      </c>
      <c r="F966" s="59">
        <v>6041.13</v>
      </c>
      <c r="G966">
        <v>4315.09</v>
      </c>
      <c r="H966" t="s">
        <v>2538</v>
      </c>
      <c r="I966" t="s">
        <v>2551</v>
      </c>
      <c r="J966" t="s">
        <v>2332</v>
      </c>
      <c r="K966" t="s">
        <v>2321</v>
      </c>
      <c r="L966" t="s">
        <v>2333</v>
      </c>
      <c r="M966" t="s">
        <v>2552</v>
      </c>
      <c r="N966" t="s">
        <v>2553</v>
      </c>
      <c r="O966" t="s">
        <v>2542</v>
      </c>
      <c r="P966" t="s">
        <v>2543</v>
      </c>
      <c r="Q966" t="s">
        <v>2544</v>
      </c>
      <c r="R966" t="s">
        <v>2554</v>
      </c>
      <c r="S966" t="s">
        <v>2546</v>
      </c>
      <c r="T966">
        <v>0</v>
      </c>
      <c r="U966" t="s">
        <v>2555</v>
      </c>
      <c r="V966" t="s">
        <v>2556</v>
      </c>
      <c r="W966" t="s">
        <v>2555</v>
      </c>
      <c r="X966" t="s">
        <v>2556</v>
      </c>
      <c r="Y966" t="str">
        <f t="shared" si="15"/>
        <v>北京爱奇艺科技有限公司-百度北京爱奇艺科技有限公司信息流</v>
      </c>
      <c r="Z966" t="e">
        <f>VLOOKUP(Y:Y,[1]Sheet1!N:N,1,0)</f>
        <v>#N/A</v>
      </c>
    </row>
    <row r="967" spans="1:26" hidden="1" x14ac:dyDescent="0.25">
      <c r="A967">
        <v>20230626</v>
      </c>
      <c r="B967">
        <v>32834859</v>
      </c>
      <c r="C967" t="s">
        <v>2737</v>
      </c>
      <c r="D967">
        <v>2054667</v>
      </c>
      <c r="E967" t="s">
        <v>2738</v>
      </c>
      <c r="F967" s="59">
        <v>35233.660000000003</v>
      </c>
      <c r="G967">
        <v>29607.67</v>
      </c>
      <c r="H967" t="s">
        <v>2559</v>
      </c>
      <c r="I967" t="s">
        <v>2560</v>
      </c>
      <c r="J967" t="s">
        <v>2352</v>
      </c>
      <c r="K967" t="s">
        <v>711</v>
      </c>
      <c r="L967" t="s">
        <v>2351</v>
      </c>
      <c r="M967" t="s">
        <v>2623</v>
      </c>
      <c r="N967" t="s">
        <v>2624</v>
      </c>
      <c r="O967" t="s">
        <v>2542</v>
      </c>
      <c r="P967" t="s">
        <v>2543</v>
      </c>
      <c r="Q967" t="s">
        <v>2544</v>
      </c>
      <c r="R967" t="s">
        <v>2625</v>
      </c>
      <c r="S967" t="s">
        <v>2546</v>
      </c>
      <c r="T967">
        <v>180377.84400000001</v>
      </c>
      <c r="U967" t="s">
        <v>838</v>
      </c>
      <c r="V967" t="s">
        <v>2548</v>
      </c>
      <c r="W967" t="s">
        <v>838</v>
      </c>
      <c r="X967" t="s">
        <v>2548</v>
      </c>
      <c r="Y967" t="str">
        <f t="shared" si="15"/>
        <v>深圳市小赢普惠科技有限责任公司深圳市赢众通金融信息服务有限责任公司CPC</v>
      </c>
      <c r="Z967" t="e">
        <f>VLOOKUP(Y:Y,[1]Sheet1!N:N,1,0)</f>
        <v>#N/A</v>
      </c>
    </row>
    <row r="968" spans="1:26" hidden="1" x14ac:dyDescent="0.25">
      <c r="A968">
        <v>20230626</v>
      </c>
      <c r="B968">
        <v>41276547</v>
      </c>
      <c r="C968" t="s">
        <v>2676</v>
      </c>
      <c r="D968">
        <v>2158492</v>
      </c>
      <c r="E968" t="s">
        <v>2580</v>
      </c>
      <c r="F968" s="59">
        <v>1375.77</v>
      </c>
      <c r="G968">
        <v>1156.01</v>
      </c>
      <c r="H968" t="s">
        <v>2559</v>
      </c>
      <c r="I968" t="s">
        <v>2560</v>
      </c>
      <c r="J968" t="s">
        <v>2330</v>
      </c>
      <c r="K968" t="s">
        <v>711</v>
      </c>
      <c r="L968" t="s">
        <v>2329</v>
      </c>
      <c r="M968" t="s">
        <v>2581</v>
      </c>
      <c r="N968" t="s">
        <v>2582</v>
      </c>
      <c r="O968" t="s">
        <v>2542</v>
      </c>
      <c r="P968" t="s">
        <v>2543</v>
      </c>
      <c r="Q968" t="s">
        <v>2544</v>
      </c>
      <c r="R968" t="s">
        <v>2583</v>
      </c>
      <c r="S968" t="s">
        <v>2546</v>
      </c>
      <c r="T968">
        <v>3994.0680000000002</v>
      </c>
      <c r="U968" t="s">
        <v>2584</v>
      </c>
      <c r="V968" t="s">
        <v>2585</v>
      </c>
      <c r="W968" t="s">
        <v>2584</v>
      </c>
      <c r="X968" t="s">
        <v>2585</v>
      </c>
      <c r="Y968" t="str">
        <f t="shared" si="15"/>
        <v>成都哈拜网络科技有限公司-数字媒体事业部上海哈啰普惠科技有限公司CPC</v>
      </c>
      <c r="Z968" t="e">
        <f>VLOOKUP(Y:Y,[1]Sheet1!N:N,1,0)</f>
        <v>#N/A</v>
      </c>
    </row>
    <row r="969" spans="1:26" hidden="1" x14ac:dyDescent="0.25">
      <c r="A969">
        <v>20230626</v>
      </c>
      <c r="B969">
        <v>43097616</v>
      </c>
      <c r="C969" t="s">
        <v>2712</v>
      </c>
      <c r="D969">
        <v>2118167</v>
      </c>
      <c r="E969" t="s">
        <v>2592</v>
      </c>
      <c r="F969" s="59">
        <v>418.58</v>
      </c>
      <c r="G969">
        <v>0</v>
      </c>
      <c r="H969" t="s">
        <v>2538</v>
      </c>
      <c r="I969" t="s">
        <v>2551</v>
      </c>
      <c r="J969" t="s">
        <v>554</v>
      </c>
      <c r="K969" t="s">
        <v>2321</v>
      </c>
      <c r="L969" t="s">
        <v>2370</v>
      </c>
      <c r="M969" t="s">
        <v>2593</v>
      </c>
      <c r="N969" t="s">
        <v>2594</v>
      </c>
      <c r="O969" t="s">
        <v>2542</v>
      </c>
      <c r="P969" t="s">
        <v>2543</v>
      </c>
      <c r="Q969" t="s">
        <v>2544</v>
      </c>
      <c r="R969" t="s">
        <v>2595</v>
      </c>
      <c r="S969" t="s">
        <v>2546</v>
      </c>
      <c r="T969">
        <v>0</v>
      </c>
      <c r="U969" t="s">
        <v>2555</v>
      </c>
      <c r="V969" t="s">
        <v>2596</v>
      </c>
      <c r="W969" t="s">
        <v>2555</v>
      </c>
      <c r="X969" t="s">
        <v>2596</v>
      </c>
      <c r="Y969" t="str">
        <f t="shared" si="15"/>
        <v>薯一薯二文化传媒（上海）有限公司行吟信息科技(上海)有限公司信息流</v>
      </c>
      <c r="Z969" t="e">
        <f>VLOOKUP(Y:Y,[1]Sheet1!N:N,1,0)</f>
        <v>#N/A</v>
      </c>
    </row>
    <row r="970" spans="1:26" hidden="1" x14ac:dyDescent="0.25">
      <c r="A970">
        <v>20230626</v>
      </c>
      <c r="B970">
        <v>47327867</v>
      </c>
      <c r="C970" t="s">
        <v>2682</v>
      </c>
      <c r="D970">
        <v>2185183</v>
      </c>
      <c r="E970" t="s">
        <v>2574</v>
      </c>
      <c r="F970" s="59">
        <v>442.81</v>
      </c>
      <c r="G970">
        <v>335.46</v>
      </c>
      <c r="H970" t="s">
        <v>2538</v>
      </c>
      <c r="I970" t="s">
        <v>2539</v>
      </c>
      <c r="J970" t="s">
        <v>2575</v>
      </c>
      <c r="K970" t="s">
        <v>2321</v>
      </c>
      <c r="L970" t="s">
        <v>2344</v>
      </c>
      <c r="M970" t="s">
        <v>2576</v>
      </c>
      <c r="O970" t="s">
        <v>2542</v>
      </c>
      <c r="P970" t="s">
        <v>2543</v>
      </c>
      <c r="Q970" t="s">
        <v>2544</v>
      </c>
      <c r="R970" t="s">
        <v>2577</v>
      </c>
      <c r="S970" t="s">
        <v>2546</v>
      </c>
      <c r="T970">
        <v>0</v>
      </c>
      <c r="U970" t="s">
        <v>838</v>
      </c>
      <c r="V970" t="s">
        <v>2578</v>
      </c>
      <c r="W970" t="s">
        <v>838</v>
      </c>
      <c r="X970" t="s">
        <v>2578</v>
      </c>
      <c r="Y970" t="str">
        <f t="shared" si="15"/>
        <v>北京微财科技有限公司-数媒重庆市黑卡小额贷款有限公司信息流</v>
      </c>
      <c r="Z970" t="e">
        <f>VLOOKUP(Y:Y,[1]Sheet1!N:N,1,0)</f>
        <v>#N/A</v>
      </c>
    </row>
    <row r="971" spans="1:26" hidden="1" x14ac:dyDescent="0.25">
      <c r="A971">
        <v>20230626</v>
      </c>
      <c r="B971">
        <v>48413778</v>
      </c>
      <c r="C971" t="s">
        <v>2626</v>
      </c>
      <c r="D971">
        <v>2118167</v>
      </c>
      <c r="E971" t="s">
        <v>2592</v>
      </c>
      <c r="F971" s="59">
        <v>8.56</v>
      </c>
      <c r="G971">
        <v>0</v>
      </c>
      <c r="H971" t="s">
        <v>2538</v>
      </c>
      <c r="I971" t="s">
        <v>2539</v>
      </c>
      <c r="J971" t="s">
        <v>554</v>
      </c>
      <c r="K971" t="s">
        <v>2321</v>
      </c>
      <c r="L971" t="s">
        <v>2370</v>
      </c>
      <c r="M971" t="s">
        <v>2593</v>
      </c>
      <c r="N971" t="s">
        <v>2594</v>
      </c>
      <c r="O971" t="s">
        <v>2542</v>
      </c>
      <c r="P971" t="s">
        <v>2543</v>
      </c>
      <c r="Q971" t="s">
        <v>2544</v>
      </c>
      <c r="R971" t="s">
        <v>2595</v>
      </c>
      <c r="S971" t="s">
        <v>2546</v>
      </c>
      <c r="T971">
        <v>0</v>
      </c>
      <c r="U971" t="s">
        <v>2555</v>
      </c>
      <c r="V971" t="s">
        <v>2596</v>
      </c>
      <c r="W971" t="s">
        <v>2555</v>
      </c>
      <c r="X971" t="s">
        <v>2596</v>
      </c>
      <c r="Y971" t="str">
        <f t="shared" si="15"/>
        <v>薯一薯二文化传媒（上海）有限公司行吟信息科技(上海)有限公司信息流</v>
      </c>
      <c r="Z971" t="e">
        <f>VLOOKUP(Y:Y,[1]Sheet1!N:N,1,0)</f>
        <v>#N/A</v>
      </c>
    </row>
    <row r="972" spans="1:26" hidden="1" x14ac:dyDescent="0.25">
      <c r="A972">
        <v>20230626</v>
      </c>
      <c r="B972">
        <v>29768622</v>
      </c>
      <c r="C972" t="s">
        <v>2603</v>
      </c>
      <c r="D972">
        <v>2130054</v>
      </c>
      <c r="E972" t="s">
        <v>2558</v>
      </c>
      <c r="F972" s="59">
        <v>1431.17</v>
      </c>
      <c r="G972">
        <v>1158.79</v>
      </c>
      <c r="H972" t="s">
        <v>2559</v>
      </c>
      <c r="I972" t="s">
        <v>2560</v>
      </c>
      <c r="J972" t="s">
        <v>2350</v>
      </c>
      <c r="K972" t="s">
        <v>711</v>
      </c>
      <c r="L972" t="s">
        <v>2350</v>
      </c>
      <c r="M972" t="s">
        <v>2561</v>
      </c>
      <c r="N972" t="s">
        <v>2562</v>
      </c>
      <c r="O972" t="s">
        <v>2542</v>
      </c>
      <c r="P972" t="s">
        <v>2543</v>
      </c>
      <c r="Q972" t="s">
        <v>2544</v>
      </c>
      <c r="R972" t="s">
        <v>2563</v>
      </c>
      <c r="S972" t="s">
        <v>2546</v>
      </c>
      <c r="T972">
        <v>13483.416999999999</v>
      </c>
      <c r="U972" t="s">
        <v>1891</v>
      </c>
      <c r="V972" t="s">
        <v>2564</v>
      </c>
      <c r="W972" t="s">
        <v>1891</v>
      </c>
      <c r="X972" t="s">
        <v>2564</v>
      </c>
      <c r="Y972" t="str">
        <f t="shared" si="15"/>
        <v>深圳尚米网络技术有限公司深圳尚米网络技术有限公司CPC</v>
      </c>
      <c r="Z972" t="e">
        <f>VLOOKUP(Y:Y,[1]Sheet1!N:N,1,0)</f>
        <v>#N/A</v>
      </c>
    </row>
    <row r="973" spans="1:26" hidden="1" x14ac:dyDescent="0.25">
      <c r="A973">
        <v>20230626</v>
      </c>
      <c r="B973">
        <v>38794097</v>
      </c>
      <c r="C973" t="s">
        <v>2757</v>
      </c>
      <c r="D973">
        <v>2172261</v>
      </c>
      <c r="E973" t="s">
        <v>2628</v>
      </c>
      <c r="F973" s="59">
        <v>182.39</v>
      </c>
      <c r="G973">
        <v>139.22999999999999</v>
      </c>
      <c r="H973" t="s">
        <v>2538</v>
      </c>
      <c r="I973" t="s">
        <v>2539</v>
      </c>
      <c r="J973" t="s">
        <v>292</v>
      </c>
      <c r="K973" t="s">
        <v>2321</v>
      </c>
      <c r="L973" t="s">
        <v>574</v>
      </c>
      <c r="M973" t="s">
        <v>2611</v>
      </c>
      <c r="N973" t="s">
        <v>2612</v>
      </c>
      <c r="O973" t="s">
        <v>2542</v>
      </c>
      <c r="P973" t="s">
        <v>2543</v>
      </c>
      <c r="Q973" t="s">
        <v>2544</v>
      </c>
      <c r="R973" t="s">
        <v>2613</v>
      </c>
      <c r="S973" t="s">
        <v>2546</v>
      </c>
      <c r="T973">
        <v>0</v>
      </c>
      <c r="U973" t="s">
        <v>2614</v>
      </c>
      <c r="V973" t="s">
        <v>2615</v>
      </c>
      <c r="W973" t="s">
        <v>2614</v>
      </c>
      <c r="X973" t="s">
        <v>2615</v>
      </c>
      <c r="Y973" t="str">
        <f t="shared" si="15"/>
        <v>广州荔湾品唯信息服务有限公司广州唯品会电子商务有限公司信息流</v>
      </c>
      <c r="Z973" t="e">
        <f>VLOOKUP(Y:Y,[1]Sheet1!N:N,1,0)</f>
        <v>#N/A</v>
      </c>
    </row>
    <row r="974" spans="1:26" hidden="1" x14ac:dyDescent="0.25">
      <c r="A974">
        <v>20230626</v>
      </c>
      <c r="B974">
        <v>40548239</v>
      </c>
      <c r="C974" t="s">
        <v>2777</v>
      </c>
      <c r="D974">
        <v>2130054</v>
      </c>
      <c r="E974" t="s">
        <v>2558</v>
      </c>
      <c r="F974" s="59">
        <v>1795.94</v>
      </c>
      <c r="G974">
        <v>1454.15</v>
      </c>
      <c r="H974" t="s">
        <v>2559</v>
      </c>
      <c r="I974" t="s">
        <v>2560</v>
      </c>
      <c r="J974" t="s">
        <v>2350</v>
      </c>
      <c r="K974" t="s">
        <v>711</v>
      </c>
      <c r="L974" t="s">
        <v>2350</v>
      </c>
      <c r="M974" t="s">
        <v>2561</v>
      </c>
      <c r="N974" t="s">
        <v>2562</v>
      </c>
      <c r="O974" t="s">
        <v>2542</v>
      </c>
      <c r="P974" t="s">
        <v>2543</v>
      </c>
      <c r="Q974" t="s">
        <v>2544</v>
      </c>
      <c r="R974" t="s">
        <v>2563</v>
      </c>
      <c r="S974" t="s">
        <v>2546</v>
      </c>
      <c r="T974">
        <v>10867.957</v>
      </c>
      <c r="U974" t="s">
        <v>1891</v>
      </c>
      <c r="V974" t="s">
        <v>2564</v>
      </c>
      <c r="W974" t="s">
        <v>1891</v>
      </c>
      <c r="X974" t="s">
        <v>2564</v>
      </c>
      <c r="Y974" t="str">
        <f t="shared" si="15"/>
        <v>深圳尚米网络技术有限公司深圳尚米网络技术有限公司CPC</v>
      </c>
      <c r="Z974" t="e">
        <f>VLOOKUP(Y:Y,[1]Sheet1!N:N,1,0)</f>
        <v>#N/A</v>
      </c>
    </row>
    <row r="975" spans="1:26" hidden="1" x14ac:dyDescent="0.25">
      <c r="A975">
        <v>20230626</v>
      </c>
      <c r="B975">
        <v>40732451</v>
      </c>
      <c r="C975" t="s">
        <v>2681</v>
      </c>
      <c r="D975">
        <v>2158492</v>
      </c>
      <c r="E975" t="s">
        <v>2580</v>
      </c>
      <c r="F975" s="59">
        <v>15497.49</v>
      </c>
      <c r="G975">
        <v>13022.83</v>
      </c>
      <c r="H975" t="s">
        <v>2559</v>
      </c>
      <c r="I975" t="s">
        <v>2560</v>
      </c>
      <c r="J975" t="s">
        <v>2330</v>
      </c>
      <c r="K975" t="s">
        <v>711</v>
      </c>
      <c r="L975" t="s">
        <v>2329</v>
      </c>
      <c r="M975" t="s">
        <v>2581</v>
      </c>
      <c r="N975" t="s">
        <v>2582</v>
      </c>
      <c r="O975" t="s">
        <v>2542</v>
      </c>
      <c r="P975" t="s">
        <v>2543</v>
      </c>
      <c r="Q975" t="s">
        <v>2544</v>
      </c>
      <c r="R975" t="s">
        <v>2583</v>
      </c>
      <c r="S975" t="s">
        <v>2546</v>
      </c>
      <c r="T975">
        <v>22477.462</v>
      </c>
      <c r="U975" t="s">
        <v>2584</v>
      </c>
      <c r="V975" t="s">
        <v>2585</v>
      </c>
      <c r="W975" t="s">
        <v>2584</v>
      </c>
      <c r="X975" t="s">
        <v>2585</v>
      </c>
      <c r="Y975" t="str">
        <f t="shared" si="15"/>
        <v>成都哈拜网络科技有限公司-数字媒体事业部上海哈啰普惠科技有限公司CPC</v>
      </c>
      <c r="Z975" t="e">
        <f>VLOOKUP(Y:Y,[1]Sheet1!N:N,1,0)</f>
        <v>#N/A</v>
      </c>
    </row>
    <row r="976" spans="1:26" hidden="1" x14ac:dyDescent="0.25">
      <c r="A976">
        <v>20230626</v>
      </c>
      <c r="B976">
        <v>47184422</v>
      </c>
      <c r="C976" t="s">
        <v>2748</v>
      </c>
      <c r="D976">
        <v>2171552</v>
      </c>
      <c r="E976" t="s">
        <v>2749</v>
      </c>
      <c r="F976" s="59">
        <v>3.16</v>
      </c>
      <c r="G976">
        <v>3.16</v>
      </c>
      <c r="H976" t="s">
        <v>2538</v>
      </c>
      <c r="I976" t="s">
        <v>2539</v>
      </c>
      <c r="J976" t="s">
        <v>2339</v>
      </c>
      <c r="K976" t="s">
        <v>2321</v>
      </c>
      <c r="L976" t="s">
        <v>2338</v>
      </c>
      <c r="M976" t="s">
        <v>2692</v>
      </c>
      <c r="N976" t="s">
        <v>2693</v>
      </c>
      <c r="O976" t="s">
        <v>2542</v>
      </c>
      <c r="P976" t="s">
        <v>2543</v>
      </c>
      <c r="Q976" t="s">
        <v>2544</v>
      </c>
      <c r="R976" t="s">
        <v>2694</v>
      </c>
      <c r="S976" t="s">
        <v>2546</v>
      </c>
      <c r="T976">
        <v>0</v>
      </c>
      <c r="U976" t="s">
        <v>2117</v>
      </c>
      <c r="V976" t="s">
        <v>2695</v>
      </c>
      <c r="W976" t="s">
        <v>2117</v>
      </c>
      <c r="X976" t="s">
        <v>2695</v>
      </c>
      <c r="Y976" t="str">
        <f t="shared" si="15"/>
        <v>北京三快在线科技有限公司及其关联公司北京三快科技有限公司信息流</v>
      </c>
      <c r="Z976" t="e">
        <f>VLOOKUP(Y:Y,[1]Sheet1!N:N,1,0)</f>
        <v>#N/A</v>
      </c>
    </row>
    <row r="977" spans="1:26" hidden="1" x14ac:dyDescent="0.25">
      <c r="A977">
        <v>20230626</v>
      </c>
      <c r="B977">
        <v>48046547</v>
      </c>
      <c r="C977" t="s">
        <v>2673</v>
      </c>
      <c r="D977">
        <v>2118167</v>
      </c>
      <c r="E977" t="s">
        <v>2592</v>
      </c>
      <c r="F977" s="59">
        <v>2411.86</v>
      </c>
      <c r="G977">
        <v>0</v>
      </c>
      <c r="H977" t="s">
        <v>2538</v>
      </c>
      <c r="I977" t="s">
        <v>2539</v>
      </c>
      <c r="J977" t="s">
        <v>554</v>
      </c>
      <c r="K977" t="s">
        <v>2321</v>
      </c>
      <c r="L977" t="s">
        <v>2370</v>
      </c>
      <c r="M977" t="s">
        <v>2593</v>
      </c>
      <c r="N977" t="s">
        <v>2594</v>
      </c>
      <c r="O977" t="s">
        <v>2542</v>
      </c>
      <c r="P977" t="s">
        <v>2543</v>
      </c>
      <c r="Q977" t="s">
        <v>2544</v>
      </c>
      <c r="R977" t="s">
        <v>2595</v>
      </c>
      <c r="S977" t="s">
        <v>2546</v>
      </c>
      <c r="T977">
        <v>0</v>
      </c>
      <c r="U977" t="s">
        <v>2555</v>
      </c>
      <c r="V977" t="s">
        <v>2596</v>
      </c>
      <c r="W977" t="s">
        <v>2555</v>
      </c>
      <c r="X977" t="s">
        <v>2596</v>
      </c>
      <c r="Y977" t="str">
        <f t="shared" si="15"/>
        <v>薯一薯二文化传媒（上海）有限公司行吟信息科技(上海)有限公司信息流</v>
      </c>
      <c r="Z977" t="e">
        <f>VLOOKUP(Y:Y,[1]Sheet1!N:N,1,0)</f>
        <v>#N/A</v>
      </c>
    </row>
    <row r="978" spans="1:26" hidden="1" x14ac:dyDescent="0.25">
      <c r="A978">
        <v>20230626</v>
      </c>
      <c r="B978">
        <v>48413679</v>
      </c>
      <c r="C978" t="s">
        <v>2767</v>
      </c>
      <c r="D978">
        <v>2118167</v>
      </c>
      <c r="E978" t="s">
        <v>2592</v>
      </c>
      <c r="F978" s="59">
        <v>3.23</v>
      </c>
      <c r="G978">
        <v>0</v>
      </c>
      <c r="H978" t="s">
        <v>2538</v>
      </c>
      <c r="I978" t="s">
        <v>2539</v>
      </c>
      <c r="J978" t="s">
        <v>554</v>
      </c>
      <c r="K978" t="s">
        <v>2321</v>
      </c>
      <c r="L978" t="s">
        <v>2370</v>
      </c>
      <c r="M978" t="s">
        <v>2593</v>
      </c>
      <c r="N978" t="s">
        <v>2594</v>
      </c>
      <c r="O978" t="s">
        <v>2542</v>
      </c>
      <c r="P978" t="s">
        <v>2543</v>
      </c>
      <c r="Q978" t="s">
        <v>2544</v>
      </c>
      <c r="R978" t="s">
        <v>2595</v>
      </c>
      <c r="S978" t="s">
        <v>2546</v>
      </c>
      <c r="T978">
        <v>0</v>
      </c>
      <c r="U978" t="s">
        <v>2555</v>
      </c>
      <c r="V978" t="s">
        <v>2596</v>
      </c>
      <c r="W978" t="s">
        <v>2555</v>
      </c>
      <c r="X978" t="s">
        <v>2596</v>
      </c>
      <c r="Y978" t="str">
        <f t="shared" si="15"/>
        <v>薯一薯二文化传媒（上海）有限公司行吟信息科技(上海)有限公司信息流</v>
      </c>
      <c r="Z978" t="e">
        <f>VLOOKUP(Y:Y,[1]Sheet1!N:N,1,0)</f>
        <v>#N/A</v>
      </c>
    </row>
    <row r="979" spans="1:26" hidden="1" x14ac:dyDescent="0.25">
      <c r="A979">
        <v>20230626</v>
      </c>
      <c r="B979">
        <v>29880965</v>
      </c>
      <c r="C979" t="s">
        <v>2730</v>
      </c>
      <c r="D979">
        <v>2130054</v>
      </c>
      <c r="E979" t="s">
        <v>2558</v>
      </c>
      <c r="F979" s="59">
        <v>14315.22</v>
      </c>
      <c r="G979">
        <v>11591.17</v>
      </c>
      <c r="H979" t="s">
        <v>2559</v>
      </c>
      <c r="I979" t="s">
        <v>2560</v>
      </c>
      <c r="J979" t="s">
        <v>2350</v>
      </c>
      <c r="K979" t="s">
        <v>711</v>
      </c>
      <c r="L979" t="s">
        <v>2350</v>
      </c>
      <c r="M979" t="s">
        <v>2561</v>
      </c>
      <c r="N979" t="s">
        <v>2562</v>
      </c>
      <c r="O979" t="s">
        <v>2542</v>
      </c>
      <c r="P979" t="s">
        <v>2543</v>
      </c>
      <c r="Q979" t="s">
        <v>2544</v>
      </c>
      <c r="R979" t="s">
        <v>2563</v>
      </c>
      <c r="S979" t="s">
        <v>2546</v>
      </c>
      <c r="T979">
        <v>38559.83</v>
      </c>
      <c r="U979" t="s">
        <v>1891</v>
      </c>
      <c r="V979" t="s">
        <v>2564</v>
      </c>
      <c r="W979" t="s">
        <v>1891</v>
      </c>
      <c r="X979" t="s">
        <v>2564</v>
      </c>
      <c r="Y979" t="str">
        <f t="shared" si="15"/>
        <v>深圳尚米网络技术有限公司深圳尚米网络技术有限公司CPC</v>
      </c>
      <c r="Z979" t="e">
        <f>VLOOKUP(Y:Y,[1]Sheet1!N:N,1,0)</f>
        <v>#N/A</v>
      </c>
    </row>
    <row r="980" spans="1:26" hidden="1" x14ac:dyDescent="0.25">
      <c r="A980">
        <v>20230626</v>
      </c>
      <c r="B980">
        <v>48413544</v>
      </c>
      <c r="C980" t="s">
        <v>2736</v>
      </c>
      <c r="D980">
        <v>2118167</v>
      </c>
      <c r="E980" t="s">
        <v>2592</v>
      </c>
      <c r="F980" s="59">
        <v>0.55000000000000004</v>
      </c>
      <c r="G980">
        <v>0</v>
      </c>
      <c r="H980" t="s">
        <v>2538</v>
      </c>
      <c r="I980" t="s">
        <v>2539</v>
      </c>
      <c r="J980" t="s">
        <v>554</v>
      </c>
      <c r="K980" t="s">
        <v>2321</v>
      </c>
      <c r="L980" t="s">
        <v>2370</v>
      </c>
      <c r="M980" t="s">
        <v>2593</v>
      </c>
      <c r="N980" t="s">
        <v>2594</v>
      </c>
      <c r="O980" t="s">
        <v>2542</v>
      </c>
      <c r="P980" t="s">
        <v>2543</v>
      </c>
      <c r="Q980" t="s">
        <v>2544</v>
      </c>
      <c r="R980" t="s">
        <v>2595</v>
      </c>
      <c r="S980" t="s">
        <v>2546</v>
      </c>
      <c r="T980">
        <v>0</v>
      </c>
      <c r="U980" t="s">
        <v>2555</v>
      </c>
      <c r="V980" t="s">
        <v>2596</v>
      </c>
      <c r="W980" t="s">
        <v>2555</v>
      </c>
      <c r="X980" t="s">
        <v>2596</v>
      </c>
      <c r="Y980" t="str">
        <f t="shared" si="15"/>
        <v>薯一薯二文化传媒（上海）有限公司行吟信息科技(上海)有限公司信息流</v>
      </c>
      <c r="Z980" t="e">
        <f>VLOOKUP(Y:Y,[1]Sheet1!N:N,1,0)</f>
        <v>#N/A</v>
      </c>
    </row>
    <row r="981" spans="1:26" hidden="1" x14ac:dyDescent="0.25">
      <c r="A981">
        <v>20230626</v>
      </c>
      <c r="B981">
        <v>42594504</v>
      </c>
      <c r="C981" t="s">
        <v>2618</v>
      </c>
      <c r="D981">
        <v>2130054</v>
      </c>
      <c r="E981" t="s">
        <v>2558</v>
      </c>
      <c r="F981" s="59">
        <v>1955.52</v>
      </c>
      <c r="G981">
        <v>1583.34</v>
      </c>
      <c r="H981" t="s">
        <v>2559</v>
      </c>
      <c r="I981" t="s">
        <v>2560</v>
      </c>
      <c r="J981" t="s">
        <v>2350</v>
      </c>
      <c r="K981" t="s">
        <v>711</v>
      </c>
      <c r="L981" t="s">
        <v>2350</v>
      </c>
      <c r="M981" t="s">
        <v>2561</v>
      </c>
      <c r="N981" t="s">
        <v>2562</v>
      </c>
      <c r="O981" t="s">
        <v>2542</v>
      </c>
      <c r="P981" t="s">
        <v>2543</v>
      </c>
      <c r="Q981" t="s">
        <v>2544</v>
      </c>
      <c r="R981" t="s">
        <v>2563</v>
      </c>
      <c r="S981" t="s">
        <v>2546</v>
      </c>
      <c r="T981">
        <v>6957.8860000000004</v>
      </c>
      <c r="U981" t="s">
        <v>1891</v>
      </c>
      <c r="V981" t="s">
        <v>2564</v>
      </c>
      <c r="W981" t="s">
        <v>1891</v>
      </c>
      <c r="X981" t="s">
        <v>2564</v>
      </c>
      <c r="Y981" t="str">
        <f t="shared" si="15"/>
        <v>深圳尚米网络技术有限公司深圳尚米网络技术有限公司CPC</v>
      </c>
      <c r="Z981" t="e">
        <f>VLOOKUP(Y:Y,[1]Sheet1!N:N,1,0)</f>
        <v>#N/A</v>
      </c>
    </row>
    <row r="982" spans="1:26" hidden="1" x14ac:dyDescent="0.25">
      <c r="A982">
        <v>20230626</v>
      </c>
      <c r="B982">
        <v>38794042</v>
      </c>
      <c r="C982" t="s">
        <v>2756</v>
      </c>
      <c r="D982">
        <v>2172261</v>
      </c>
      <c r="E982" t="s">
        <v>2628</v>
      </c>
      <c r="F982" s="59">
        <v>777.96</v>
      </c>
      <c r="G982">
        <v>593.86</v>
      </c>
      <c r="H982" t="s">
        <v>2538</v>
      </c>
      <c r="I982" t="s">
        <v>2551</v>
      </c>
      <c r="J982" t="s">
        <v>292</v>
      </c>
      <c r="K982" t="s">
        <v>2321</v>
      </c>
      <c r="L982" t="s">
        <v>574</v>
      </c>
      <c r="M982" t="s">
        <v>2611</v>
      </c>
      <c r="N982" t="s">
        <v>2612</v>
      </c>
      <c r="O982" t="s">
        <v>2542</v>
      </c>
      <c r="P982" t="s">
        <v>2543</v>
      </c>
      <c r="Q982" t="s">
        <v>2544</v>
      </c>
      <c r="R982" t="s">
        <v>2613</v>
      </c>
      <c r="S982" t="s">
        <v>2546</v>
      </c>
      <c r="T982">
        <v>0</v>
      </c>
      <c r="U982" t="s">
        <v>2614</v>
      </c>
      <c r="V982" t="s">
        <v>2615</v>
      </c>
      <c r="W982" t="s">
        <v>2614</v>
      </c>
      <c r="X982" t="s">
        <v>2615</v>
      </c>
      <c r="Y982" t="str">
        <f t="shared" si="15"/>
        <v>广州荔湾品唯信息服务有限公司广州唯品会电子商务有限公司信息流</v>
      </c>
      <c r="Z982" t="e">
        <f>VLOOKUP(Y:Y,[1]Sheet1!N:N,1,0)</f>
        <v>#N/A</v>
      </c>
    </row>
    <row r="983" spans="1:26" hidden="1" x14ac:dyDescent="0.25">
      <c r="A983">
        <v>20230626</v>
      </c>
      <c r="B983">
        <v>42965764</v>
      </c>
      <c r="C983" t="s">
        <v>2536</v>
      </c>
      <c r="D983">
        <v>2158784</v>
      </c>
      <c r="E983" t="s">
        <v>2537</v>
      </c>
      <c r="F983" s="59">
        <v>85.35</v>
      </c>
      <c r="G983">
        <v>85.35</v>
      </c>
      <c r="H983" t="s">
        <v>2538</v>
      </c>
      <c r="I983" t="s">
        <v>2551</v>
      </c>
      <c r="J983" t="s">
        <v>2320</v>
      </c>
      <c r="K983" t="s">
        <v>2321</v>
      </c>
      <c r="L983" t="s">
        <v>2318</v>
      </c>
      <c r="M983" t="s">
        <v>2540</v>
      </c>
      <c r="N983" t="s">
        <v>2541</v>
      </c>
      <c r="O983" t="s">
        <v>2542</v>
      </c>
      <c r="P983" t="s">
        <v>2543</v>
      </c>
      <c r="Q983" t="s">
        <v>2544</v>
      </c>
      <c r="R983" t="s">
        <v>2545</v>
      </c>
      <c r="S983" t="s">
        <v>2546</v>
      </c>
      <c r="T983">
        <v>0</v>
      </c>
      <c r="U983" t="s">
        <v>838</v>
      </c>
      <c r="V983" t="s">
        <v>2547</v>
      </c>
      <c r="W983" t="s">
        <v>838</v>
      </c>
      <c r="X983" t="s">
        <v>2548</v>
      </c>
      <c r="Y983" t="str">
        <f t="shared" si="15"/>
        <v>上海耳序信息技术有限公司-四部上海拍拍贷金融信息服务有限公司信息流</v>
      </c>
      <c r="Z983" t="e">
        <f>VLOOKUP(Y:Y,[1]Sheet1!N:N,1,0)</f>
        <v>#N/A</v>
      </c>
    </row>
    <row r="984" spans="1:26" hidden="1" x14ac:dyDescent="0.25">
      <c r="A984">
        <v>20230626</v>
      </c>
      <c r="B984">
        <v>44739351</v>
      </c>
      <c r="C984" t="s">
        <v>2731</v>
      </c>
      <c r="D984">
        <v>2118167</v>
      </c>
      <c r="E984" t="s">
        <v>2592</v>
      </c>
      <c r="F984" s="59">
        <v>118.31</v>
      </c>
      <c r="G984">
        <v>0</v>
      </c>
      <c r="H984" t="s">
        <v>2538</v>
      </c>
      <c r="I984" t="s">
        <v>2551</v>
      </c>
      <c r="J984" t="s">
        <v>554</v>
      </c>
      <c r="K984" t="s">
        <v>2321</v>
      </c>
      <c r="L984" t="s">
        <v>2370</v>
      </c>
      <c r="M984" t="s">
        <v>2593</v>
      </c>
      <c r="N984" t="s">
        <v>2594</v>
      </c>
      <c r="O984" t="s">
        <v>2542</v>
      </c>
      <c r="P984" t="s">
        <v>2543</v>
      </c>
      <c r="Q984" t="s">
        <v>2544</v>
      </c>
      <c r="R984" t="s">
        <v>2595</v>
      </c>
      <c r="S984" t="s">
        <v>2546</v>
      </c>
      <c r="T984">
        <v>0</v>
      </c>
      <c r="U984" t="s">
        <v>2555</v>
      </c>
      <c r="V984" t="s">
        <v>2596</v>
      </c>
      <c r="W984" t="s">
        <v>2555</v>
      </c>
      <c r="X984" t="s">
        <v>2596</v>
      </c>
      <c r="Y984" t="str">
        <f t="shared" si="15"/>
        <v>薯一薯二文化传媒（上海）有限公司行吟信息科技(上海)有限公司信息流</v>
      </c>
      <c r="Z984" t="e">
        <f>VLOOKUP(Y:Y,[1]Sheet1!N:N,1,0)</f>
        <v>#N/A</v>
      </c>
    </row>
    <row r="985" spans="1:26" x14ac:dyDescent="0.25">
      <c r="A985">
        <v>20230626</v>
      </c>
      <c r="B985">
        <v>45336908</v>
      </c>
      <c r="C985" t="s">
        <v>2621</v>
      </c>
      <c r="D985">
        <v>2054669</v>
      </c>
      <c r="E985" t="s">
        <v>2622</v>
      </c>
      <c r="F985" s="59">
        <v>17.489999999999998</v>
      </c>
      <c r="G985">
        <v>12.96</v>
      </c>
      <c r="H985" t="s">
        <v>2538</v>
      </c>
      <c r="I985" t="s">
        <v>2551</v>
      </c>
      <c r="J985" t="s">
        <v>2352</v>
      </c>
      <c r="K985" t="s">
        <v>2321</v>
      </c>
      <c r="L985" t="s">
        <v>2351</v>
      </c>
      <c r="M985" t="s">
        <v>2623</v>
      </c>
      <c r="N985" t="s">
        <v>2624</v>
      </c>
      <c r="O985" t="s">
        <v>2542</v>
      </c>
      <c r="P985" t="s">
        <v>2543</v>
      </c>
      <c r="Q985" t="s">
        <v>2544</v>
      </c>
      <c r="R985" t="s">
        <v>2625</v>
      </c>
      <c r="S985" t="s">
        <v>2546</v>
      </c>
      <c r="T985">
        <v>0</v>
      </c>
      <c r="U985" t="s">
        <v>838</v>
      </c>
      <c r="V985" t="s">
        <v>2548</v>
      </c>
      <c r="W985" t="s">
        <v>838</v>
      </c>
      <c r="X985" t="s">
        <v>2548</v>
      </c>
      <c r="Y985" t="str">
        <f t="shared" si="15"/>
        <v>深圳市小赢普惠科技有限责任公司深圳市赢众通金融信息服务有限责任公司信息流</v>
      </c>
      <c r="Z985" t="e">
        <f>VLOOKUP(Y:Y,[1]Sheet1!N:N,1,0)</f>
        <v>#N/A</v>
      </c>
    </row>
    <row r="986" spans="1:26" hidden="1" x14ac:dyDescent="0.25">
      <c r="A986">
        <v>20230626</v>
      </c>
      <c r="B986">
        <v>46610852</v>
      </c>
      <c r="C986" t="s">
        <v>2713</v>
      </c>
      <c r="D986">
        <v>2117410</v>
      </c>
      <c r="E986" t="s">
        <v>2587</v>
      </c>
      <c r="F986" s="59">
        <v>71.760000000000005</v>
      </c>
      <c r="G986">
        <v>0</v>
      </c>
      <c r="H986" t="s">
        <v>2538</v>
      </c>
      <c r="I986" t="s">
        <v>2551</v>
      </c>
      <c r="J986" t="s">
        <v>2353</v>
      </c>
      <c r="K986" t="s">
        <v>2321</v>
      </c>
      <c r="L986" t="s">
        <v>326</v>
      </c>
      <c r="M986" t="s">
        <v>2588</v>
      </c>
      <c r="N986" t="s">
        <v>2589</v>
      </c>
      <c r="O986" t="s">
        <v>2542</v>
      </c>
      <c r="P986" t="s">
        <v>2543</v>
      </c>
      <c r="Q986" t="s">
        <v>2544</v>
      </c>
      <c r="R986" t="s">
        <v>2570</v>
      </c>
      <c r="S986" t="s">
        <v>2546</v>
      </c>
      <c r="T986">
        <v>0</v>
      </c>
      <c r="U986" t="s">
        <v>2571</v>
      </c>
      <c r="V986" t="s">
        <v>2572</v>
      </c>
      <c r="W986" t="s">
        <v>1891</v>
      </c>
      <c r="X986" t="s">
        <v>2564</v>
      </c>
      <c r="Y986" t="str">
        <f t="shared" si="15"/>
        <v>网易有道信息技术（北京）有限公司网易(杭州)网络有限公司信息流</v>
      </c>
      <c r="Z986" t="e">
        <f>VLOOKUP(Y:Y,[1]Sheet1!N:N,1,0)</f>
        <v>#N/A</v>
      </c>
    </row>
    <row r="987" spans="1:26" hidden="1" x14ac:dyDescent="0.25">
      <c r="A987">
        <v>20230626</v>
      </c>
      <c r="B987">
        <v>47184422</v>
      </c>
      <c r="C987" t="s">
        <v>2748</v>
      </c>
      <c r="D987">
        <v>2176807</v>
      </c>
      <c r="E987" t="s">
        <v>2691</v>
      </c>
      <c r="F987" s="59">
        <v>2.0699999999999998</v>
      </c>
      <c r="G987">
        <v>1.51</v>
      </c>
      <c r="H987" t="s">
        <v>2538</v>
      </c>
      <c r="I987" t="s">
        <v>2539</v>
      </c>
      <c r="J987" t="s">
        <v>2339</v>
      </c>
      <c r="K987" t="s">
        <v>2321</v>
      </c>
      <c r="L987" t="s">
        <v>2338</v>
      </c>
      <c r="M987" t="s">
        <v>2692</v>
      </c>
      <c r="N987" t="s">
        <v>2693</v>
      </c>
      <c r="O987" t="s">
        <v>2542</v>
      </c>
      <c r="P987" t="s">
        <v>2543</v>
      </c>
      <c r="Q987" t="s">
        <v>2544</v>
      </c>
      <c r="R987" t="s">
        <v>2694</v>
      </c>
      <c r="S987" t="s">
        <v>2546</v>
      </c>
      <c r="T987">
        <v>0</v>
      </c>
      <c r="U987" t="s">
        <v>2117</v>
      </c>
      <c r="V987" t="s">
        <v>2695</v>
      </c>
      <c r="W987" t="s">
        <v>2117</v>
      </c>
      <c r="X987" t="s">
        <v>2695</v>
      </c>
      <c r="Y987" t="str">
        <f t="shared" si="15"/>
        <v>北京三快在线科技有限公司及其关联公司北京三快科技有限公司信息流</v>
      </c>
      <c r="Z987" t="e">
        <f>VLOOKUP(Y:Y,[1]Sheet1!N:N,1,0)</f>
        <v>#N/A</v>
      </c>
    </row>
    <row r="988" spans="1:26" hidden="1" x14ac:dyDescent="0.25">
      <c r="A988">
        <v>20230626</v>
      </c>
      <c r="B988">
        <v>29995324</v>
      </c>
      <c r="C988" t="s">
        <v>2722</v>
      </c>
      <c r="D988">
        <v>2142924</v>
      </c>
      <c r="E988" t="s">
        <v>2716</v>
      </c>
      <c r="F988" s="59">
        <v>12662.16</v>
      </c>
      <c r="G988">
        <v>12662.16</v>
      </c>
      <c r="H988" t="s">
        <v>2559</v>
      </c>
      <c r="I988" t="s">
        <v>2560</v>
      </c>
      <c r="J988" t="s">
        <v>392</v>
      </c>
      <c r="K988" t="s">
        <v>711</v>
      </c>
      <c r="L988" t="s">
        <v>392</v>
      </c>
      <c r="M988" t="s">
        <v>2641</v>
      </c>
      <c r="N988" t="s">
        <v>2642</v>
      </c>
      <c r="O988" t="s">
        <v>2542</v>
      </c>
      <c r="P988" t="s">
        <v>2543</v>
      </c>
      <c r="Q988" t="s">
        <v>2544</v>
      </c>
      <c r="R988" t="s">
        <v>2643</v>
      </c>
      <c r="S988" t="s">
        <v>2546</v>
      </c>
      <c r="T988">
        <v>78415.69</v>
      </c>
      <c r="U988" t="s">
        <v>838</v>
      </c>
      <c r="V988" t="s">
        <v>2548</v>
      </c>
      <c r="W988" t="s">
        <v>838</v>
      </c>
      <c r="X988" t="s">
        <v>2548</v>
      </c>
      <c r="Y988" t="str">
        <f t="shared" si="15"/>
        <v>福州三六零网络小额贷款有限公司福州三六零网络小额贷款有限公司CPC</v>
      </c>
      <c r="Z988" t="e">
        <f>VLOOKUP(Y:Y,[1]Sheet1!N:N,1,0)</f>
        <v>#N/A</v>
      </c>
    </row>
    <row r="989" spans="1:26" hidden="1" x14ac:dyDescent="0.25">
      <c r="A989">
        <v>20230626</v>
      </c>
      <c r="B989">
        <v>40548298</v>
      </c>
      <c r="C989" t="s">
        <v>2557</v>
      </c>
      <c r="D989">
        <v>2130054</v>
      </c>
      <c r="E989" t="s">
        <v>2558</v>
      </c>
      <c r="F989" s="59">
        <v>2292.5500000000002</v>
      </c>
      <c r="G989">
        <v>1856.26</v>
      </c>
      <c r="H989" t="s">
        <v>2559</v>
      </c>
      <c r="I989" t="s">
        <v>2560</v>
      </c>
      <c r="J989" t="s">
        <v>2350</v>
      </c>
      <c r="K989" t="s">
        <v>711</v>
      </c>
      <c r="L989" t="s">
        <v>2350</v>
      </c>
      <c r="M989" t="s">
        <v>2561</v>
      </c>
      <c r="N989" t="s">
        <v>2562</v>
      </c>
      <c r="O989" t="s">
        <v>2542</v>
      </c>
      <c r="P989" t="s">
        <v>2543</v>
      </c>
      <c r="Q989" t="s">
        <v>2544</v>
      </c>
      <c r="R989" t="s">
        <v>2563</v>
      </c>
      <c r="S989" t="s">
        <v>2546</v>
      </c>
      <c r="T989">
        <v>12438.221</v>
      </c>
      <c r="U989" t="s">
        <v>1891</v>
      </c>
      <c r="V989" t="s">
        <v>2564</v>
      </c>
      <c r="W989" t="s">
        <v>1891</v>
      </c>
      <c r="X989" t="s">
        <v>2564</v>
      </c>
      <c r="Y989" t="str">
        <f t="shared" si="15"/>
        <v>深圳尚米网络技术有限公司深圳尚米网络技术有限公司CPC</v>
      </c>
      <c r="Z989" t="e">
        <f>VLOOKUP(Y:Y,[1]Sheet1!N:N,1,0)</f>
        <v>#N/A</v>
      </c>
    </row>
    <row r="990" spans="1:26" hidden="1" x14ac:dyDescent="0.25">
      <c r="A990">
        <v>20230626</v>
      </c>
      <c r="B990">
        <v>41276538</v>
      </c>
      <c r="C990" t="s">
        <v>2606</v>
      </c>
      <c r="D990">
        <v>2158492</v>
      </c>
      <c r="E990" t="s">
        <v>2580</v>
      </c>
      <c r="F990" s="59">
        <v>543.32000000000005</v>
      </c>
      <c r="G990">
        <v>456.52</v>
      </c>
      <c r="H990" t="s">
        <v>2559</v>
      </c>
      <c r="I990" t="s">
        <v>2560</v>
      </c>
      <c r="J990" t="s">
        <v>2330</v>
      </c>
      <c r="K990" t="s">
        <v>711</v>
      </c>
      <c r="L990" t="s">
        <v>2329</v>
      </c>
      <c r="M990" t="s">
        <v>2581</v>
      </c>
      <c r="N990" t="s">
        <v>2582</v>
      </c>
      <c r="O990" t="s">
        <v>2542</v>
      </c>
      <c r="P990" t="s">
        <v>2543</v>
      </c>
      <c r="Q990" t="s">
        <v>2544</v>
      </c>
      <c r="R990" t="s">
        <v>2583</v>
      </c>
      <c r="S990" t="s">
        <v>2546</v>
      </c>
      <c r="T990">
        <v>45796.699000000001</v>
      </c>
      <c r="U990" t="s">
        <v>2584</v>
      </c>
      <c r="V990" t="s">
        <v>2585</v>
      </c>
      <c r="W990" t="s">
        <v>2584</v>
      </c>
      <c r="X990" t="s">
        <v>2585</v>
      </c>
      <c r="Y990" t="str">
        <f t="shared" si="15"/>
        <v>成都哈拜网络科技有限公司-数字媒体事业部上海哈啰普惠科技有限公司CPC</v>
      </c>
      <c r="Z990" t="e">
        <f>VLOOKUP(Y:Y,[1]Sheet1!N:N,1,0)</f>
        <v>#N/A</v>
      </c>
    </row>
    <row r="991" spans="1:26" hidden="1" x14ac:dyDescent="0.25">
      <c r="A991">
        <v>20230626</v>
      </c>
      <c r="B991">
        <v>42965759</v>
      </c>
      <c r="C991" t="s">
        <v>2619</v>
      </c>
      <c r="D991">
        <v>2165227</v>
      </c>
      <c r="E991" t="s">
        <v>2566</v>
      </c>
      <c r="F991" s="59">
        <v>390.36</v>
      </c>
      <c r="G991">
        <v>289.16000000000003</v>
      </c>
      <c r="H991" t="s">
        <v>2538</v>
      </c>
      <c r="I991" t="s">
        <v>2551</v>
      </c>
      <c r="J991" t="s">
        <v>2320</v>
      </c>
      <c r="K991" t="s">
        <v>2321</v>
      </c>
      <c r="L991" t="s">
        <v>2318</v>
      </c>
      <c r="M991" t="s">
        <v>2540</v>
      </c>
      <c r="N991" t="s">
        <v>2541</v>
      </c>
      <c r="O991" t="s">
        <v>2542</v>
      </c>
      <c r="P991" t="s">
        <v>2543</v>
      </c>
      <c r="Q991" t="s">
        <v>2544</v>
      </c>
      <c r="R991" t="s">
        <v>2545</v>
      </c>
      <c r="S991" t="s">
        <v>2546</v>
      </c>
      <c r="T991">
        <v>0</v>
      </c>
      <c r="U991" t="s">
        <v>838</v>
      </c>
      <c r="V991" t="s">
        <v>2547</v>
      </c>
      <c r="W991" t="s">
        <v>838</v>
      </c>
      <c r="X991" t="s">
        <v>2548</v>
      </c>
      <c r="Y991" t="str">
        <f t="shared" si="15"/>
        <v>上海耳序信息技术有限公司-四部上海拍拍贷金融信息服务有限公司信息流</v>
      </c>
      <c r="Z991" t="e">
        <f>VLOOKUP(Y:Y,[1]Sheet1!N:N,1,0)</f>
        <v>#N/A</v>
      </c>
    </row>
    <row r="992" spans="1:26" x14ac:dyDescent="0.25">
      <c r="A992">
        <v>20230626</v>
      </c>
      <c r="B992">
        <v>43094782</v>
      </c>
      <c r="C992" t="s">
        <v>2630</v>
      </c>
      <c r="D992">
        <v>2054669</v>
      </c>
      <c r="E992" t="s">
        <v>2622</v>
      </c>
      <c r="F992" s="59">
        <v>39.369999999999997</v>
      </c>
      <c r="G992">
        <v>29.16</v>
      </c>
      <c r="H992" t="s">
        <v>2538</v>
      </c>
      <c r="I992" t="s">
        <v>2551</v>
      </c>
      <c r="J992" t="s">
        <v>2352</v>
      </c>
      <c r="K992" t="s">
        <v>2321</v>
      </c>
      <c r="L992" t="s">
        <v>2351</v>
      </c>
      <c r="M992" t="s">
        <v>2623</v>
      </c>
      <c r="N992" t="s">
        <v>2624</v>
      </c>
      <c r="O992" t="s">
        <v>2542</v>
      </c>
      <c r="P992" t="s">
        <v>2543</v>
      </c>
      <c r="Q992" t="s">
        <v>2544</v>
      </c>
      <c r="R992" t="s">
        <v>2625</v>
      </c>
      <c r="S992" t="s">
        <v>2546</v>
      </c>
      <c r="T992">
        <v>0</v>
      </c>
      <c r="U992" t="s">
        <v>838</v>
      </c>
      <c r="V992" t="s">
        <v>2548</v>
      </c>
      <c r="W992" t="s">
        <v>838</v>
      </c>
      <c r="X992" t="s">
        <v>2548</v>
      </c>
      <c r="Y992" t="str">
        <f t="shared" si="15"/>
        <v>深圳市小赢普惠科技有限责任公司深圳市赢众通金融信息服务有限责任公司信息流</v>
      </c>
      <c r="Z992" t="e">
        <f>VLOOKUP(Y:Y,[1]Sheet1!N:N,1,0)</f>
        <v>#N/A</v>
      </c>
    </row>
    <row r="993" spans="1:26" hidden="1" x14ac:dyDescent="0.25">
      <c r="A993">
        <v>20230626</v>
      </c>
      <c r="B993">
        <v>47327963</v>
      </c>
      <c r="C993" t="s">
        <v>2678</v>
      </c>
      <c r="D993">
        <v>2185183</v>
      </c>
      <c r="E993" t="s">
        <v>2574</v>
      </c>
      <c r="F993" s="59">
        <v>213.75</v>
      </c>
      <c r="G993">
        <v>161.93</v>
      </c>
      <c r="H993" t="s">
        <v>2538</v>
      </c>
      <c r="I993" t="s">
        <v>2551</v>
      </c>
      <c r="J993" t="s">
        <v>2575</v>
      </c>
      <c r="K993" t="s">
        <v>2321</v>
      </c>
      <c r="L993" t="s">
        <v>2344</v>
      </c>
      <c r="M993" t="s">
        <v>2576</v>
      </c>
      <c r="O993" t="s">
        <v>2542</v>
      </c>
      <c r="P993" t="s">
        <v>2543</v>
      </c>
      <c r="Q993" t="s">
        <v>2544</v>
      </c>
      <c r="R993" t="s">
        <v>2577</v>
      </c>
      <c r="S993" t="s">
        <v>2546</v>
      </c>
      <c r="T993">
        <v>0</v>
      </c>
      <c r="U993" t="s">
        <v>838</v>
      </c>
      <c r="V993" t="s">
        <v>2578</v>
      </c>
      <c r="W993" t="s">
        <v>838</v>
      </c>
      <c r="X993" t="s">
        <v>2578</v>
      </c>
      <c r="Y993" t="str">
        <f t="shared" si="15"/>
        <v>北京微财科技有限公司-数媒重庆市黑卡小额贷款有限公司信息流</v>
      </c>
      <c r="Z993" t="e">
        <f>VLOOKUP(Y:Y,[1]Sheet1!N:N,1,0)</f>
        <v>#N/A</v>
      </c>
    </row>
    <row r="994" spans="1:26" hidden="1" x14ac:dyDescent="0.25">
      <c r="A994">
        <v>20230626</v>
      </c>
      <c r="B994">
        <v>47974695</v>
      </c>
      <c r="C994" t="s">
        <v>2814</v>
      </c>
      <c r="D994">
        <v>2129251</v>
      </c>
      <c r="E994" t="s">
        <v>2815</v>
      </c>
      <c r="F994" s="59">
        <v>0</v>
      </c>
      <c r="G994">
        <v>0</v>
      </c>
      <c r="H994" t="s">
        <v>2538</v>
      </c>
      <c r="I994" t="s">
        <v>2539</v>
      </c>
      <c r="J994" t="s">
        <v>2330</v>
      </c>
      <c r="K994" t="s">
        <v>2321</v>
      </c>
      <c r="L994" t="s">
        <v>2329</v>
      </c>
      <c r="M994" t="s">
        <v>2581</v>
      </c>
      <c r="N994" t="s">
        <v>2582</v>
      </c>
      <c r="O994" t="s">
        <v>2542</v>
      </c>
      <c r="P994" t="s">
        <v>2543</v>
      </c>
      <c r="Q994" t="s">
        <v>2544</v>
      </c>
      <c r="R994" t="s">
        <v>2583</v>
      </c>
      <c r="S994" t="s">
        <v>2546</v>
      </c>
      <c r="T994">
        <v>0</v>
      </c>
      <c r="U994" t="s">
        <v>838</v>
      </c>
      <c r="V994" t="s">
        <v>2578</v>
      </c>
      <c r="W994" t="s">
        <v>2584</v>
      </c>
      <c r="X994" t="s">
        <v>2585</v>
      </c>
      <c r="Y994" t="str">
        <f t="shared" si="15"/>
        <v>成都哈拜网络科技有限公司-数字媒体事业部上海哈啰普惠科技有限公司信息流</v>
      </c>
      <c r="Z994" t="e">
        <f>VLOOKUP(Y:Y,[1]Sheet1!N:N,1,0)</f>
        <v>#N/A</v>
      </c>
    </row>
    <row r="995" spans="1:26" hidden="1" x14ac:dyDescent="0.25">
      <c r="A995">
        <v>20230626</v>
      </c>
      <c r="B995">
        <v>40182529</v>
      </c>
      <c r="C995" t="s">
        <v>2795</v>
      </c>
      <c r="D995">
        <v>2130054</v>
      </c>
      <c r="E995" t="s">
        <v>2558</v>
      </c>
      <c r="F995" s="59">
        <v>1568.79</v>
      </c>
      <c r="G995">
        <v>1270.23</v>
      </c>
      <c r="H995" t="s">
        <v>2559</v>
      </c>
      <c r="I995" t="s">
        <v>2560</v>
      </c>
      <c r="J995" t="s">
        <v>2350</v>
      </c>
      <c r="K995" t="s">
        <v>711</v>
      </c>
      <c r="L995" t="s">
        <v>2350</v>
      </c>
      <c r="M995" t="s">
        <v>2561</v>
      </c>
      <c r="N995" t="s">
        <v>2562</v>
      </c>
      <c r="O995" t="s">
        <v>2542</v>
      </c>
      <c r="P995" t="s">
        <v>2543</v>
      </c>
      <c r="Q995" t="s">
        <v>2544</v>
      </c>
      <c r="R995" t="s">
        <v>2563</v>
      </c>
      <c r="S995" t="s">
        <v>2546</v>
      </c>
      <c r="T995">
        <v>6601.0290000000005</v>
      </c>
      <c r="U995" t="s">
        <v>1891</v>
      </c>
      <c r="V995" t="s">
        <v>2564</v>
      </c>
      <c r="W995" t="s">
        <v>1891</v>
      </c>
      <c r="X995" t="s">
        <v>2564</v>
      </c>
      <c r="Y995" t="str">
        <f t="shared" si="15"/>
        <v>深圳尚米网络技术有限公司深圳尚米网络技术有限公司CPC</v>
      </c>
      <c r="Z995" t="e">
        <f>VLOOKUP(Y:Y,[1]Sheet1!N:N,1,0)</f>
        <v>#N/A</v>
      </c>
    </row>
    <row r="996" spans="1:26" hidden="1" x14ac:dyDescent="0.25">
      <c r="A996">
        <v>20230626</v>
      </c>
      <c r="B996">
        <v>44739316</v>
      </c>
      <c r="C996" t="s">
        <v>2620</v>
      </c>
      <c r="D996">
        <v>2118167</v>
      </c>
      <c r="E996" t="s">
        <v>2592</v>
      </c>
      <c r="F996" s="59">
        <v>561.1</v>
      </c>
      <c r="G996">
        <v>0</v>
      </c>
      <c r="H996" t="s">
        <v>2538</v>
      </c>
      <c r="I996" t="s">
        <v>2551</v>
      </c>
      <c r="J996" t="s">
        <v>554</v>
      </c>
      <c r="K996" t="s">
        <v>2321</v>
      </c>
      <c r="L996" t="s">
        <v>2370</v>
      </c>
      <c r="M996" t="s">
        <v>2593</v>
      </c>
      <c r="N996" t="s">
        <v>2594</v>
      </c>
      <c r="O996" t="s">
        <v>2542</v>
      </c>
      <c r="P996" t="s">
        <v>2543</v>
      </c>
      <c r="Q996" t="s">
        <v>2544</v>
      </c>
      <c r="R996" t="s">
        <v>2595</v>
      </c>
      <c r="S996" t="s">
        <v>2546</v>
      </c>
      <c r="T996">
        <v>0</v>
      </c>
      <c r="U996" t="s">
        <v>2555</v>
      </c>
      <c r="V996" t="s">
        <v>2596</v>
      </c>
      <c r="W996" t="s">
        <v>2555</v>
      </c>
      <c r="X996" t="s">
        <v>2596</v>
      </c>
      <c r="Y996" t="str">
        <f t="shared" si="15"/>
        <v>薯一薯二文化传媒（上海）有限公司行吟信息科技(上海)有限公司信息流</v>
      </c>
      <c r="Z996" t="e">
        <f>VLOOKUP(Y:Y,[1]Sheet1!N:N,1,0)</f>
        <v>#N/A</v>
      </c>
    </row>
    <row r="997" spans="1:26" hidden="1" x14ac:dyDescent="0.25">
      <c r="A997">
        <v>20230626</v>
      </c>
      <c r="B997">
        <v>47328039</v>
      </c>
      <c r="C997" t="s">
        <v>2573</v>
      </c>
      <c r="D997">
        <v>2185183</v>
      </c>
      <c r="E997" t="s">
        <v>2574</v>
      </c>
      <c r="F997" s="59">
        <v>455.33</v>
      </c>
      <c r="G997">
        <v>344.95</v>
      </c>
      <c r="H997" t="s">
        <v>2538</v>
      </c>
      <c r="I997" t="s">
        <v>2539</v>
      </c>
      <c r="J997" t="s">
        <v>2575</v>
      </c>
      <c r="K997" t="s">
        <v>2321</v>
      </c>
      <c r="L997" t="s">
        <v>2344</v>
      </c>
      <c r="M997" t="s">
        <v>2576</v>
      </c>
      <c r="O997" t="s">
        <v>2542</v>
      </c>
      <c r="P997" t="s">
        <v>2543</v>
      </c>
      <c r="Q997" t="s">
        <v>2544</v>
      </c>
      <c r="R997" t="s">
        <v>2577</v>
      </c>
      <c r="S997" t="s">
        <v>2546</v>
      </c>
      <c r="T997">
        <v>0</v>
      </c>
      <c r="U997" t="s">
        <v>838</v>
      </c>
      <c r="V997" t="s">
        <v>2578</v>
      </c>
      <c r="W997" t="s">
        <v>838</v>
      </c>
      <c r="X997" t="s">
        <v>2578</v>
      </c>
      <c r="Y997" t="str">
        <f t="shared" si="15"/>
        <v>北京微财科技有限公司-数媒重庆市黑卡小额贷款有限公司信息流</v>
      </c>
      <c r="Z997" t="e">
        <f>VLOOKUP(Y:Y,[1]Sheet1!N:N,1,0)</f>
        <v>#N/A</v>
      </c>
    </row>
    <row r="998" spans="1:26" hidden="1" x14ac:dyDescent="0.25">
      <c r="A998">
        <v>20230626</v>
      </c>
      <c r="B998">
        <v>47953344</v>
      </c>
      <c r="C998" t="s">
        <v>2732</v>
      </c>
      <c r="D998">
        <v>2189969</v>
      </c>
      <c r="E998" t="s">
        <v>2608</v>
      </c>
      <c r="F998" s="59">
        <v>0.36</v>
      </c>
      <c r="G998">
        <v>0.26</v>
      </c>
      <c r="H998" t="s">
        <v>2538</v>
      </c>
      <c r="I998" t="s">
        <v>2539</v>
      </c>
      <c r="J998" t="s">
        <v>2332</v>
      </c>
      <c r="K998" t="s">
        <v>2321</v>
      </c>
      <c r="L998" t="s">
        <v>2333</v>
      </c>
      <c r="M998" t="s">
        <v>2552</v>
      </c>
      <c r="N998" t="s">
        <v>2553</v>
      </c>
      <c r="O998" t="s">
        <v>2542</v>
      </c>
      <c r="P998" t="s">
        <v>2543</v>
      </c>
      <c r="Q998" t="s">
        <v>2544</v>
      </c>
      <c r="R998" t="s">
        <v>2554</v>
      </c>
      <c r="S998" t="s">
        <v>2546</v>
      </c>
      <c r="T998">
        <v>0</v>
      </c>
      <c r="U998" t="s">
        <v>2555</v>
      </c>
      <c r="V998" t="s">
        <v>2556</v>
      </c>
      <c r="W998" t="s">
        <v>2555</v>
      </c>
      <c r="X998" t="s">
        <v>2556</v>
      </c>
      <c r="Y998" t="str">
        <f t="shared" si="15"/>
        <v>北京爱奇艺科技有限公司-百度北京爱奇艺科技有限公司信息流</v>
      </c>
      <c r="Z998" t="e">
        <f>VLOOKUP(Y:Y,[1]Sheet1!N:N,1,0)</f>
        <v>#N/A</v>
      </c>
    </row>
    <row r="999" spans="1:26" hidden="1" x14ac:dyDescent="0.25">
      <c r="A999">
        <v>20230626</v>
      </c>
      <c r="B999">
        <v>48413556</v>
      </c>
      <c r="C999" t="s">
        <v>2638</v>
      </c>
      <c r="D999">
        <v>2118167</v>
      </c>
      <c r="E999" t="s">
        <v>2592</v>
      </c>
      <c r="F999" s="59">
        <v>0.39</v>
      </c>
      <c r="G999">
        <v>0</v>
      </c>
      <c r="H999" t="s">
        <v>2538</v>
      </c>
      <c r="I999" t="s">
        <v>2539</v>
      </c>
      <c r="J999" t="s">
        <v>554</v>
      </c>
      <c r="K999" t="s">
        <v>2321</v>
      </c>
      <c r="L999" t="s">
        <v>2370</v>
      </c>
      <c r="M999" t="s">
        <v>2593</v>
      </c>
      <c r="N999" t="s">
        <v>2594</v>
      </c>
      <c r="O999" t="s">
        <v>2542</v>
      </c>
      <c r="P999" t="s">
        <v>2543</v>
      </c>
      <c r="Q999" t="s">
        <v>2544</v>
      </c>
      <c r="R999" t="s">
        <v>2595</v>
      </c>
      <c r="S999" t="s">
        <v>2546</v>
      </c>
      <c r="T999">
        <v>0</v>
      </c>
      <c r="U999" t="s">
        <v>2555</v>
      </c>
      <c r="V999" t="s">
        <v>2596</v>
      </c>
      <c r="W999" t="s">
        <v>2555</v>
      </c>
      <c r="X999" t="s">
        <v>2596</v>
      </c>
      <c r="Y999" t="str">
        <f t="shared" si="15"/>
        <v>薯一薯二文化传媒（上海）有限公司行吟信息科技(上海)有限公司信息流</v>
      </c>
      <c r="Z999" t="e">
        <f>VLOOKUP(Y:Y,[1]Sheet1!N:N,1,0)</f>
        <v>#N/A</v>
      </c>
    </row>
    <row r="1000" spans="1:26" hidden="1" x14ac:dyDescent="0.25">
      <c r="A1000">
        <v>20230626</v>
      </c>
      <c r="B1000">
        <v>29522751</v>
      </c>
      <c r="C1000" t="s">
        <v>2816</v>
      </c>
      <c r="D1000">
        <v>2130054</v>
      </c>
      <c r="E1000" t="s">
        <v>2558</v>
      </c>
      <c r="F1000" s="59">
        <v>5.77</v>
      </c>
      <c r="G1000">
        <v>4.67</v>
      </c>
      <c r="H1000" t="s">
        <v>2559</v>
      </c>
      <c r="I1000" t="s">
        <v>2560</v>
      </c>
      <c r="J1000" t="s">
        <v>2350</v>
      </c>
      <c r="K1000" t="s">
        <v>711</v>
      </c>
      <c r="L1000" t="s">
        <v>2350</v>
      </c>
      <c r="M1000" t="s">
        <v>2561</v>
      </c>
      <c r="N1000" t="s">
        <v>2562</v>
      </c>
      <c r="O1000" t="s">
        <v>2542</v>
      </c>
      <c r="P1000" t="s">
        <v>2543</v>
      </c>
      <c r="Q1000" t="s">
        <v>2544</v>
      </c>
      <c r="R1000" t="s">
        <v>2563</v>
      </c>
      <c r="S1000" t="s">
        <v>2546</v>
      </c>
      <c r="T1000">
        <v>1304.9369999999999</v>
      </c>
      <c r="U1000" t="s">
        <v>1891</v>
      </c>
      <c r="V1000" t="s">
        <v>2564</v>
      </c>
      <c r="W1000" t="s">
        <v>1891</v>
      </c>
      <c r="X1000" t="s">
        <v>2564</v>
      </c>
      <c r="Y1000" t="str">
        <f t="shared" si="15"/>
        <v>深圳尚米网络技术有限公司深圳尚米网络技术有限公司CPC</v>
      </c>
      <c r="Z1000" t="e">
        <f>VLOOKUP(Y:Y,[1]Sheet1!N:N,1,0)</f>
        <v>#N/A</v>
      </c>
    </row>
    <row r="1001" spans="1:26" hidden="1" x14ac:dyDescent="0.25">
      <c r="A1001">
        <v>20230626</v>
      </c>
      <c r="B1001">
        <v>39122211</v>
      </c>
      <c r="C1001" t="s">
        <v>2605</v>
      </c>
      <c r="D1001">
        <v>2117410</v>
      </c>
      <c r="E1001" t="s">
        <v>2587</v>
      </c>
      <c r="F1001" s="59">
        <v>2225.29</v>
      </c>
      <c r="G1001">
        <v>0</v>
      </c>
      <c r="H1001" t="s">
        <v>2538</v>
      </c>
      <c r="I1001" t="s">
        <v>2551</v>
      </c>
      <c r="J1001" t="s">
        <v>2353</v>
      </c>
      <c r="K1001" t="s">
        <v>2321</v>
      </c>
      <c r="L1001" t="s">
        <v>326</v>
      </c>
      <c r="M1001" t="s">
        <v>2588</v>
      </c>
      <c r="N1001" t="s">
        <v>2589</v>
      </c>
      <c r="O1001" t="s">
        <v>2542</v>
      </c>
      <c r="P1001" t="s">
        <v>2543</v>
      </c>
      <c r="Q1001" t="s">
        <v>2544</v>
      </c>
      <c r="R1001" t="s">
        <v>2570</v>
      </c>
      <c r="S1001" t="s">
        <v>2546</v>
      </c>
      <c r="T1001">
        <v>0</v>
      </c>
      <c r="U1001" t="s">
        <v>2571</v>
      </c>
      <c r="V1001" t="s">
        <v>2572</v>
      </c>
      <c r="W1001" t="s">
        <v>1891</v>
      </c>
      <c r="X1001" t="s">
        <v>2564</v>
      </c>
      <c r="Y1001" t="str">
        <f t="shared" si="15"/>
        <v>网易有道信息技术（北京）有限公司网易(杭州)网络有限公司信息流</v>
      </c>
      <c r="Z1001" t="e">
        <f>VLOOKUP(Y:Y,[1]Sheet1!N:N,1,0)</f>
        <v>#N/A</v>
      </c>
    </row>
    <row r="1002" spans="1:26" x14ac:dyDescent="0.25">
      <c r="A1002">
        <v>20230626</v>
      </c>
      <c r="B1002">
        <v>43094804</v>
      </c>
      <c r="C1002" t="s">
        <v>2705</v>
      </c>
      <c r="D1002">
        <v>2054669</v>
      </c>
      <c r="E1002" t="s">
        <v>2622</v>
      </c>
      <c r="F1002" s="59">
        <v>2968.41</v>
      </c>
      <c r="G1002">
        <v>2198.8200000000002</v>
      </c>
      <c r="H1002" t="s">
        <v>2538</v>
      </c>
      <c r="I1002" t="s">
        <v>2539</v>
      </c>
      <c r="J1002" t="s">
        <v>2352</v>
      </c>
      <c r="K1002" t="s">
        <v>2321</v>
      </c>
      <c r="L1002" t="s">
        <v>2351</v>
      </c>
      <c r="M1002" t="s">
        <v>2623</v>
      </c>
      <c r="N1002" t="s">
        <v>2624</v>
      </c>
      <c r="O1002" t="s">
        <v>2542</v>
      </c>
      <c r="P1002" t="s">
        <v>2543</v>
      </c>
      <c r="Q1002" t="s">
        <v>2544</v>
      </c>
      <c r="R1002" t="s">
        <v>2625</v>
      </c>
      <c r="S1002" t="s">
        <v>2546</v>
      </c>
      <c r="T1002">
        <v>0</v>
      </c>
      <c r="U1002" t="s">
        <v>838</v>
      </c>
      <c r="V1002" t="s">
        <v>2548</v>
      </c>
      <c r="W1002" t="s">
        <v>838</v>
      </c>
      <c r="X1002" t="s">
        <v>2548</v>
      </c>
      <c r="Y1002" t="str">
        <f t="shared" si="15"/>
        <v>深圳市小赢普惠科技有限责任公司深圳市赢众通金融信息服务有限责任公司信息流</v>
      </c>
      <c r="Z1002" t="e">
        <f>VLOOKUP(Y:Y,[1]Sheet1!N:N,1,0)</f>
        <v>#N/A</v>
      </c>
    </row>
    <row r="1003" spans="1:26" hidden="1" x14ac:dyDescent="0.25">
      <c r="A1003">
        <v>20230626</v>
      </c>
      <c r="B1003">
        <v>45323155</v>
      </c>
      <c r="C1003" t="s">
        <v>2759</v>
      </c>
      <c r="D1003">
        <v>2172261</v>
      </c>
      <c r="E1003" t="s">
        <v>2628</v>
      </c>
      <c r="F1003" s="59">
        <v>7.35</v>
      </c>
      <c r="G1003">
        <v>5.61</v>
      </c>
      <c r="H1003" t="s">
        <v>2538</v>
      </c>
      <c r="I1003" t="s">
        <v>2539</v>
      </c>
      <c r="J1003" t="s">
        <v>292</v>
      </c>
      <c r="K1003" t="s">
        <v>2321</v>
      </c>
      <c r="L1003" t="s">
        <v>574</v>
      </c>
      <c r="M1003" t="s">
        <v>2611</v>
      </c>
      <c r="N1003" t="s">
        <v>2612</v>
      </c>
      <c r="O1003" t="s">
        <v>2542</v>
      </c>
      <c r="P1003" t="s">
        <v>2543</v>
      </c>
      <c r="Q1003" t="s">
        <v>2544</v>
      </c>
      <c r="R1003" t="s">
        <v>2613</v>
      </c>
      <c r="S1003" t="s">
        <v>2546</v>
      </c>
      <c r="T1003">
        <v>0</v>
      </c>
      <c r="U1003" t="s">
        <v>2614</v>
      </c>
      <c r="V1003" t="s">
        <v>2615</v>
      </c>
      <c r="W1003" t="s">
        <v>2614</v>
      </c>
      <c r="X1003" t="s">
        <v>2615</v>
      </c>
      <c r="Y1003" t="str">
        <f t="shared" si="15"/>
        <v>广州荔湾品唯信息服务有限公司广州唯品会电子商务有限公司信息流</v>
      </c>
      <c r="Z1003" t="e">
        <f>VLOOKUP(Y:Y,[1]Sheet1!N:N,1,0)</f>
        <v>#N/A</v>
      </c>
    </row>
    <row r="1004" spans="1:26" hidden="1" x14ac:dyDescent="0.25">
      <c r="A1004">
        <v>20230626</v>
      </c>
      <c r="B1004">
        <v>47798422</v>
      </c>
      <c r="C1004" t="s">
        <v>2794</v>
      </c>
      <c r="D1004">
        <v>2169384</v>
      </c>
      <c r="E1004" t="s">
        <v>2633</v>
      </c>
      <c r="F1004" s="59">
        <v>2246.1999999999998</v>
      </c>
      <c r="G1004">
        <v>1663.85</v>
      </c>
      <c r="H1004" t="s">
        <v>2538</v>
      </c>
      <c r="I1004" t="s">
        <v>2551</v>
      </c>
      <c r="J1004" t="s">
        <v>296</v>
      </c>
      <c r="K1004" t="s">
        <v>2321</v>
      </c>
      <c r="L1004" t="s">
        <v>2334</v>
      </c>
      <c r="M1004" t="s">
        <v>2634</v>
      </c>
      <c r="N1004" t="s">
        <v>2635</v>
      </c>
      <c r="O1004" t="s">
        <v>2542</v>
      </c>
      <c r="P1004" t="s">
        <v>2543</v>
      </c>
      <c r="Q1004" t="s">
        <v>2544</v>
      </c>
      <c r="R1004" t="s">
        <v>2636</v>
      </c>
      <c r="S1004" t="s">
        <v>2546</v>
      </c>
      <c r="T1004">
        <v>0</v>
      </c>
      <c r="U1004" t="s">
        <v>2584</v>
      </c>
      <c r="V1004" t="s">
        <v>2637</v>
      </c>
      <c r="W1004" t="s">
        <v>2584</v>
      </c>
      <c r="X1004" t="s">
        <v>2637</v>
      </c>
      <c r="Y1004" t="str">
        <f t="shared" si="15"/>
        <v>湖北车智汇传媒有限公司北京车之家信息技术有限公司信息流</v>
      </c>
      <c r="Z1004" t="e">
        <f>VLOOKUP(Y:Y,[1]Sheet1!N:N,1,0)</f>
        <v>#N/A</v>
      </c>
    </row>
    <row r="1005" spans="1:26" hidden="1" x14ac:dyDescent="0.25">
      <c r="A1005">
        <v>20230626</v>
      </c>
      <c r="B1005">
        <v>39122181</v>
      </c>
      <c r="C1005" t="s">
        <v>2586</v>
      </c>
      <c r="D1005">
        <v>2117410</v>
      </c>
      <c r="E1005" t="s">
        <v>2587</v>
      </c>
      <c r="F1005" s="59">
        <v>566.72</v>
      </c>
      <c r="G1005">
        <v>0</v>
      </c>
      <c r="H1005" t="s">
        <v>2538</v>
      </c>
      <c r="I1005" t="s">
        <v>2539</v>
      </c>
      <c r="J1005" t="s">
        <v>2353</v>
      </c>
      <c r="K1005" t="s">
        <v>2321</v>
      </c>
      <c r="L1005" t="s">
        <v>326</v>
      </c>
      <c r="M1005" t="s">
        <v>2588</v>
      </c>
      <c r="N1005" t="s">
        <v>2589</v>
      </c>
      <c r="O1005" t="s">
        <v>2542</v>
      </c>
      <c r="P1005" t="s">
        <v>2543</v>
      </c>
      <c r="Q1005" t="s">
        <v>2544</v>
      </c>
      <c r="R1005" t="s">
        <v>2570</v>
      </c>
      <c r="S1005" t="s">
        <v>2546</v>
      </c>
      <c r="T1005">
        <v>0</v>
      </c>
      <c r="U1005" t="s">
        <v>2571</v>
      </c>
      <c r="V1005" t="s">
        <v>2572</v>
      </c>
      <c r="W1005" t="s">
        <v>1891</v>
      </c>
      <c r="X1005" t="s">
        <v>2564</v>
      </c>
      <c r="Y1005" t="str">
        <f t="shared" si="15"/>
        <v>网易有道信息技术（北京）有限公司网易(杭州)网络有限公司信息流</v>
      </c>
      <c r="Z1005" t="e">
        <f>VLOOKUP(Y:Y,[1]Sheet1!N:N,1,0)</f>
        <v>#N/A</v>
      </c>
    </row>
    <row r="1006" spans="1:26" hidden="1" x14ac:dyDescent="0.25">
      <c r="A1006">
        <v>20230626</v>
      </c>
      <c r="B1006">
        <v>40548313</v>
      </c>
      <c r="C1006" t="s">
        <v>2629</v>
      </c>
      <c r="D1006">
        <v>2130054</v>
      </c>
      <c r="E1006" t="s">
        <v>2558</v>
      </c>
      <c r="F1006" s="59">
        <v>1786.08</v>
      </c>
      <c r="G1006">
        <v>1446.17</v>
      </c>
      <c r="H1006" t="s">
        <v>2559</v>
      </c>
      <c r="I1006" t="s">
        <v>2560</v>
      </c>
      <c r="J1006" t="s">
        <v>2350</v>
      </c>
      <c r="K1006" t="s">
        <v>711</v>
      </c>
      <c r="L1006" t="s">
        <v>2350</v>
      </c>
      <c r="M1006" t="s">
        <v>2561</v>
      </c>
      <c r="N1006" t="s">
        <v>2562</v>
      </c>
      <c r="O1006" t="s">
        <v>2542</v>
      </c>
      <c r="P1006" t="s">
        <v>2543</v>
      </c>
      <c r="Q1006" t="s">
        <v>2544</v>
      </c>
      <c r="R1006" t="s">
        <v>2563</v>
      </c>
      <c r="S1006" t="s">
        <v>2546</v>
      </c>
      <c r="T1006">
        <v>12515.852999999999</v>
      </c>
      <c r="U1006" t="s">
        <v>1891</v>
      </c>
      <c r="V1006" t="s">
        <v>2564</v>
      </c>
      <c r="W1006" t="s">
        <v>1891</v>
      </c>
      <c r="X1006" t="s">
        <v>2564</v>
      </c>
      <c r="Y1006" t="str">
        <f t="shared" si="15"/>
        <v>深圳尚米网络技术有限公司深圳尚米网络技术有限公司CPC</v>
      </c>
      <c r="Z1006" t="e">
        <f>VLOOKUP(Y:Y,[1]Sheet1!N:N,1,0)</f>
        <v>#N/A</v>
      </c>
    </row>
    <row r="1007" spans="1:26" hidden="1" x14ac:dyDescent="0.25">
      <c r="A1007">
        <v>20230626</v>
      </c>
      <c r="B1007">
        <v>40850187</v>
      </c>
      <c r="C1007" t="s">
        <v>2652</v>
      </c>
      <c r="D1007">
        <v>2165227</v>
      </c>
      <c r="E1007" t="s">
        <v>2566</v>
      </c>
      <c r="F1007" s="59">
        <v>623.04999999999995</v>
      </c>
      <c r="G1007">
        <v>461.52</v>
      </c>
      <c r="H1007" t="s">
        <v>2538</v>
      </c>
      <c r="I1007" t="s">
        <v>2539</v>
      </c>
      <c r="J1007" t="s">
        <v>2320</v>
      </c>
      <c r="K1007" t="s">
        <v>2321</v>
      </c>
      <c r="L1007" t="s">
        <v>2318</v>
      </c>
      <c r="M1007" t="s">
        <v>2540</v>
      </c>
      <c r="N1007" t="s">
        <v>2541</v>
      </c>
      <c r="O1007" t="s">
        <v>2542</v>
      </c>
      <c r="P1007" t="s">
        <v>2543</v>
      </c>
      <c r="Q1007" t="s">
        <v>2544</v>
      </c>
      <c r="R1007" t="s">
        <v>2545</v>
      </c>
      <c r="S1007" t="s">
        <v>2546</v>
      </c>
      <c r="T1007">
        <v>0</v>
      </c>
      <c r="U1007" t="s">
        <v>838</v>
      </c>
      <c r="V1007" t="s">
        <v>2547</v>
      </c>
      <c r="W1007" t="s">
        <v>838</v>
      </c>
      <c r="X1007" t="s">
        <v>2548</v>
      </c>
      <c r="Y1007" t="str">
        <f t="shared" si="15"/>
        <v>上海耳序信息技术有限公司-四部上海拍拍贷金融信息服务有限公司信息流</v>
      </c>
      <c r="Z1007" t="e">
        <f>VLOOKUP(Y:Y,[1]Sheet1!N:N,1,0)</f>
        <v>#N/A</v>
      </c>
    </row>
    <row r="1008" spans="1:26" hidden="1" x14ac:dyDescent="0.25">
      <c r="A1008">
        <v>20230626</v>
      </c>
      <c r="B1008">
        <v>42012606</v>
      </c>
      <c r="C1008" t="s">
        <v>2715</v>
      </c>
      <c r="D1008">
        <v>2142924</v>
      </c>
      <c r="E1008" t="s">
        <v>2716</v>
      </c>
      <c r="F1008" s="59">
        <v>602.66</v>
      </c>
      <c r="G1008">
        <v>602.66</v>
      </c>
      <c r="H1008" t="s">
        <v>2559</v>
      </c>
      <c r="I1008" t="s">
        <v>2560</v>
      </c>
      <c r="J1008" t="s">
        <v>392</v>
      </c>
      <c r="K1008" t="s">
        <v>711</v>
      </c>
      <c r="L1008" t="s">
        <v>392</v>
      </c>
      <c r="M1008" t="s">
        <v>2641</v>
      </c>
      <c r="N1008" t="s">
        <v>2642</v>
      </c>
      <c r="O1008" t="s">
        <v>2542</v>
      </c>
      <c r="P1008" t="s">
        <v>2543</v>
      </c>
      <c r="Q1008" t="s">
        <v>2544</v>
      </c>
      <c r="R1008" t="s">
        <v>2643</v>
      </c>
      <c r="S1008" t="s">
        <v>2546</v>
      </c>
      <c r="T1008">
        <v>32286.63</v>
      </c>
      <c r="U1008" t="s">
        <v>838</v>
      </c>
      <c r="V1008" t="s">
        <v>2578</v>
      </c>
      <c r="W1008" t="s">
        <v>838</v>
      </c>
      <c r="X1008" t="s">
        <v>2548</v>
      </c>
      <c r="Y1008" t="str">
        <f t="shared" si="15"/>
        <v>福州三六零网络小额贷款有限公司福州三六零网络小额贷款有限公司CPC</v>
      </c>
      <c r="Z1008" t="e">
        <f>VLOOKUP(Y:Y,[1]Sheet1!N:N,1,0)</f>
        <v>#N/A</v>
      </c>
    </row>
    <row r="1009" spans="1:26" hidden="1" x14ac:dyDescent="0.25">
      <c r="A1009">
        <v>20230626</v>
      </c>
      <c r="B1009">
        <v>47184415</v>
      </c>
      <c r="C1009" t="s">
        <v>2708</v>
      </c>
      <c r="D1009">
        <v>2176807</v>
      </c>
      <c r="E1009" t="s">
        <v>2691</v>
      </c>
      <c r="F1009" s="59">
        <v>43824.35</v>
      </c>
      <c r="G1009">
        <v>31988.58</v>
      </c>
      <c r="H1009" t="s">
        <v>2538</v>
      </c>
      <c r="I1009" t="s">
        <v>2551</v>
      </c>
      <c r="J1009" t="s">
        <v>2339</v>
      </c>
      <c r="K1009" t="s">
        <v>2321</v>
      </c>
      <c r="L1009" t="s">
        <v>2338</v>
      </c>
      <c r="M1009" t="s">
        <v>2692</v>
      </c>
      <c r="N1009" t="s">
        <v>2693</v>
      </c>
      <c r="O1009" t="s">
        <v>2542</v>
      </c>
      <c r="P1009" t="s">
        <v>2543</v>
      </c>
      <c r="Q1009" t="s">
        <v>2544</v>
      </c>
      <c r="R1009" t="s">
        <v>2694</v>
      </c>
      <c r="S1009" t="s">
        <v>2546</v>
      </c>
      <c r="T1009">
        <v>0</v>
      </c>
      <c r="U1009" t="s">
        <v>2117</v>
      </c>
      <c r="V1009" t="s">
        <v>2695</v>
      </c>
      <c r="W1009" t="s">
        <v>2117</v>
      </c>
      <c r="X1009" t="s">
        <v>2695</v>
      </c>
      <c r="Y1009" t="str">
        <f t="shared" si="15"/>
        <v>北京三快在线科技有限公司及其关联公司北京三快科技有限公司信息流</v>
      </c>
      <c r="Z1009" t="e">
        <f>VLOOKUP(Y:Y,[1]Sheet1!N:N,1,0)</f>
        <v>#N/A</v>
      </c>
    </row>
    <row r="1010" spans="1:26" hidden="1" x14ac:dyDescent="0.25">
      <c r="A1010">
        <v>20230626</v>
      </c>
      <c r="B1010">
        <v>47327914</v>
      </c>
      <c r="C1010" t="s">
        <v>2720</v>
      </c>
      <c r="D1010">
        <v>2185183</v>
      </c>
      <c r="E1010" t="s">
        <v>2574</v>
      </c>
      <c r="F1010" s="59">
        <v>759.7</v>
      </c>
      <c r="G1010">
        <v>575.53</v>
      </c>
      <c r="H1010" t="s">
        <v>2538</v>
      </c>
      <c r="I1010" t="s">
        <v>2551</v>
      </c>
      <c r="J1010" t="s">
        <v>2575</v>
      </c>
      <c r="K1010" t="s">
        <v>2321</v>
      </c>
      <c r="L1010" t="s">
        <v>2344</v>
      </c>
      <c r="M1010" t="s">
        <v>2576</v>
      </c>
      <c r="O1010" t="s">
        <v>2542</v>
      </c>
      <c r="P1010" t="s">
        <v>2543</v>
      </c>
      <c r="Q1010" t="s">
        <v>2544</v>
      </c>
      <c r="R1010" t="s">
        <v>2577</v>
      </c>
      <c r="S1010" t="s">
        <v>2546</v>
      </c>
      <c r="T1010">
        <v>0</v>
      </c>
      <c r="U1010" t="s">
        <v>838</v>
      </c>
      <c r="V1010" t="s">
        <v>2578</v>
      </c>
      <c r="W1010" t="s">
        <v>838</v>
      </c>
      <c r="X1010" t="s">
        <v>2578</v>
      </c>
      <c r="Y1010" t="str">
        <f t="shared" si="15"/>
        <v>北京微财科技有限公司-数媒重庆市黑卡小额贷款有限公司信息流</v>
      </c>
      <c r="Z1010" t="e">
        <f>VLOOKUP(Y:Y,[1]Sheet1!N:N,1,0)</f>
        <v>#N/A</v>
      </c>
    </row>
    <row r="1011" spans="1:26" hidden="1" x14ac:dyDescent="0.25">
      <c r="A1011">
        <v>20230626</v>
      </c>
      <c r="B1011">
        <v>47426672</v>
      </c>
      <c r="C1011" t="s">
        <v>2709</v>
      </c>
      <c r="D1011">
        <v>2189969</v>
      </c>
      <c r="E1011" t="s">
        <v>2608</v>
      </c>
      <c r="F1011" s="59">
        <v>4343.99</v>
      </c>
      <c r="G1011">
        <v>3102.85</v>
      </c>
      <c r="H1011" t="s">
        <v>2538</v>
      </c>
      <c r="I1011" t="s">
        <v>2551</v>
      </c>
      <c r="J1011" t="s">
        <v>2332</v>
      </c>
      <c r="K1011" t="s">
        <v>2321</v>
      </c>
      <c r="L1011" t="s">
        <v>2333</v>
      </c>
      <c r="M1011" t="s">
        <v>2552</v>
      </c>
      <c r="N1011" t="s">
        <v>2553</v>
      </c>
      <c r="O1011" t="s">
        <v>2542</v>
      </c>
      <c r="P1011" t="s">
        <v>2543</v>
      </c>
      <c r="Q1011" t="s">
        <v>2544</v>
      </c>
      <c r="R1011" t="s">
        <v>2554</v>
      </c>
      <c r="S1011" t="s">
        <v>2546</v>
      </c>
      <c r="T1011">
        <v>0</v>
      </c>
      <c r="U1011" t="s">
        <v>2555</v>
      </c>
      <c r="V1011" t="s">
        <v>2556</v>
      </c>
      <c r="W1011" t="s">
        <v>2555</v>
      </c>
      <c r="X1011" t="s">
        <v>2556</v>
      </c>
      <c r="Y1011" t="str">
        <f t="shared" si="15"/>
        <v>北京爱奇艺科技有限公司-百度北京爱奇艺科技有限公司信息流</v>
      </c>
      <c r="Z1011" t="e">
        <f>VLOOKUP(Y:Y,[1]Sheet1!N:N,1,0)</f>
        <v>#N/A</v>
      </c>
    </row>
    <row r="1012" spans="1:26" hidden="1" x14ac:dyDescent="0.25">
      <c r="A1012">
        <v>20230626</v>
      </c>
      <c r="B1012">
        <v>47580629</v>
      </c>
      <c r="C1012" t="s">
        <v>2773</v>
      </c>
      <c r="D1012">
        <v>2171220</v>
      </c>
      <c r="E1012" t="s">
        <v>2774</v>
      </c>
      <c r="F1012" s="59">
        <v>6281.33</v>
      </c>
      <c r="G1012">
        <v>5558.17</v>
      </c>
      <c r="H1012" t="s">
        <v>2559</v>
      </c>
      <c r="I1012" t="s">
        <v>2560</v>
      </c>
      <c r="J1012" t="s">
        <v>2322</v>
      </c>
      <c r="K1012" t="s">
        <v>711</v>
      </c>
      <c r="L1012" t="s">
        <v>2323</v>
      </c>
      <c r="M1012" t="s">
        <v>2685</v>
      </c>
      <c r="N1012" t="s">
        <v>2686</v>
      </c>
      <c r="O1012" t="s">
        <v>2542</v>
      </c>
      <c r="P1012" t="s">
        <v>2543</v>
      </c>
      <c r="Q1012" t="s">
        <v>2544</v>
      </c>
      <c r="R1012" t="s">
        <v>2687</v>
      </c>
      <c r="S1012" t="s">
        <v>2546</v>
      </c>
      <c r="T1012">
        <v>103781</v>
      </c>
      <c r="U1012" t="s">
        <v>2555</v>
      </c>
      <c r="V1012" t="s">
        <v>2556</v>
      </c>
      <c r="W1012" t="s">
        <v>2555</v>
      </c>
      <c r="X1012" t="s">
        <v>2671</v>
      </c>
      <c r="Y1012" t="str">
        <f t="shared" si="15"/>
        <v>广州虎牙信息科技有限公司-百度广州虎牙信息科技有限公司CPC</v>
      </c>
      <c r="Z1012" t="e">
        <f>VLOOKUP(Y:Y,[1]Sheet1!N:N,1,0)</f>
        <v>#N/A</v>
      </c>
    </row>
    <row r="1013" spans="1:26" hidden="1" x14ac:dyDescent="0.25">
      <c r="A1013">
        <v>20230626</v>
      </c>
      <c r="B1013">
        <v>48248606</v>
      </c>
      <c r="C1013" t="s">
        <v>2656</v>
      </c>
      <c r="D1013">
        <v>2172261</v>
      </c>
      <c r="E1013" t="s">
        <v>2628</v>
      </c>
      <c r="F1013" s="59">
        <v>61.58</v>
      </c>
      <c r="G1013">
        <v>47.01</v>
      </c>
      <c r="H1013" t="s">
        <v>2538</v>
      </c>
      <c r="I1013" t="s">
        <v>2539</v>
      </c>
      <c r="J1013" t="s">
        <v>292</v>
      </c>
      <c r="K1013" t="s">
        <v>2321</v>
      </c>
      <c r="L1013" t="s">
        <v>574</v>
      </c>
      <c r="M1013" t="s">
        <v>2611</v>
      </c>
      <c r="N1013" t="s">
        <v>2612</v>
      </c>
      <c r="O1013" t="s">
        <v>2542</v>
      </c>
      <c r="P1013" t="s">
        <v>2543</v>
      </c>
      <c r="Q1013" t="s">
        <v>2544</v>
      </c>
      <c r="R1013" t="s">
        <v>2613</v>
      </c>
      <c r="S1013" t="s">
        <v>2546</v>
      </c>
      <c r="T1013">
        <v>0</v>
      </c>
      <c r="U1013" t="s">
        <v>2614</v>
      </c>
      <c r="V1013" t="s">
        <v>2615</v>
      </c>
      <c r="W1013" t="s">
        <v>2614</v>
      </c>
      <c r="X1013" t="s">
        <v>2615</v>
      </c>
      <c r="Y1013" t="str">
        <f t="shared" si="15"/>
        <v>广州荔湾品唯信息服务有限公司广州唯品会电子商务有限公司信息流</v>
      </c>
      <c r="Z1013" t="e">
        <f>VLOOKUP(Y:Y,[1]Sheet1!N:N,1,0)</f>
        <v>#N/A</v>
      </c>
    </row>
    <row r="1014" spans="1:26" hidden="1" x14ac:dyDescent="0.25">
      <c r="A1014">
        <v>20230626</v>
      </c>
      <c r="B1014">
        <v>48723832</v>
      </c>
      <c r="C1014" t="s">
        <v>2710</v>
      </c>
      <c r="D1014">
        <v>2189969</v>
      </c>
      <c r="E1014" t="s">
        <v>2608</v>
      </c>
      <c r="F1014" s="59">
        <v>3021.07</v>
      </c>
      <c r="G1014">
        <v>2157.91</v>
      </c>
      <c r="H1014" t="s">
        <v>2538</v>
      </c>
      <c r="I1014" t="s">
        <v>2551</v>
      </c>
      <c r="J1014" t="s">
        <v>2332</v>
      </c>
      <c r="K1014" t="s">
        <v>2321</v>
      </c>
      <c r="L1014" t="s">
        <v>2333</v>
      </c>
      <c r="M1014" t="s">
        <v>2552</v>
      </c>
      <c r="N1014" t="s">
        <v>2553</v>
      </c>
      <c r="O1014" t="s">
        <v>2542</v>
      </c>
      <c r="P1014" t="s">
        <v>2543</v>
      </c>
      <c r="Q1014" t="s">
        <v>2544</v>
      </c>
      <c r="R1014" t="s">
        <v>2554</v>
      </c>
      <c r="S1014" t="s">
        <v>2546</v>
      </c>
      <c r="T1014">
        <v>0</v>
      </c>
      <c r="U1014" t="s">
        <v>2555</v>
      </c>
      <c r="V1014" t="s">
        <v>2556</v>
      </c>
      <c r="W1014" t="s">
        <v>2555</v>
      </c>
      <c r="X1014" t="s">
        <v>2556</v>
      </c>
      <c r="Y1014" t="str">
        <f t="shared" si="15"/>
        <v>北京爱奇艺科技有限公司-百度北京爱奇艺科技有限公司信息流</v>
      </c>
      <c r="Z1014" t="e">
        <f>VLOOKUP(Y:Y,[1]Sheet1!N:N,1,0)</f>
        <v>#N/A</v>
      </c>
    </row>
    <row r="1015" spans="1:26" hidden="1" x14ac:dyDescent="0.25">
      <c r="A1015">
        <v>20230626</v>
      </c>
      <c r="B1015">
        <v>39122211</v>
      </c>
      <c r="C1015" t="s">
        <v>2605</v>
      </c>
      <c r="D1015">
        <v>2117410</v>
      </c>
      <c r="E1015" t="s">
        <v>2587</v>
      </c>
      <c r="F1015" s="59">
        <v>395.05</v>
      </c>
      <c r="G1015">
        <v>0</v>
      </c>
      <c r="H1015" t="s">
        <v>2538</v>
      </c>
      <c r="I1015" t="s">
        <v>2539</v>
      </c>
      <c r="J1015" t="s">
        <v>2353</v>
      </c>
      <c r="K1015" t="s">
        <v>2321</v>
      </c>
      <c r="L1015" t="s">
        <v>326</v>
      </c>
      <c r="M1015" t="s">
        <v>2588</v>
      </c>
      <c r="N1015" t="s">
        <v>2589</v>
      </c>
      <c r="O1015" t="s">
        <v>2542</v>
      </c>
      <c r="P1015" t="s">
        <v>2543</v>
      </c>
      <c r="Q1015" t="s">
        <v>2544</v>
      </c>
      <c r="R1015" t="s">
        <v>2570</v>
      </c>
      <c r="S1015" t="s">
        <v>2546</v>
      </c>
      <c r="T1015">
        <v>0</v>
      </c>
      <c r="U1015" t="s">
        <v>2571</v>
      </c>
      <c r="V1015" t="s">
        <v>2572</v>
      </c>
      <c r="W1015" t="s">
        <v>1891</v>
      </c>
      <c r="X1015" t="s">
        <v>2564</v>
      </c>
      <c r="Y1015" t="str">
        <f t="shared" si="15"/>
        <v>网易有道信息技术（北京）有限公司网易(杭州)网络有限公司信息流</v>
      </c>
      <c r="Z1015" t="e">
        <f>VLOOKUP(Y:Y,[1]Sheet1!N:N,1,0)</f>
        <v>#N/A</v>
      </c>
    </row>
    <row r="1016" spans="1:26" hidden="1" x14ac:dyDescent="0.25">
      <c r="A1016">
        <v>20230626</v>
      </c>
      <c r="B1016">
        <v>40896118</v>
      </c>
      <c r="C1016" t="s">
        <v>2758</v>
      </c>
      <c r="D1016">
        <v>2117409</v>
      </c>
      <c r="E1016" t="s">
        <v>2744</v>
      </c>
      <c r="F1016" s="59">
        <v>6073.14</v>
      </c>
      <c r="G1016">
        <v>0</v>
      </c>
      <c r="H1016" t="s">
        <v>2559</v>
      </c>
      <c r="I1016" t="s">
        <v>2560</v>
      </c>
      <c r="J1016" t="s">
        <v>2353</v>
      </c>
      <c r="K1016" t="s">
        <v>711</v>
      </c>
      <c r="L1016" t="s">
        <v>326</v>
      </c>
      <c r="M1016" t="s">
        <v>2588</v>
      </c>
      <c r="N1016" t="s">
        <v>2589</v>
      </c>
      <c r="O1016" t="s">
        <v>2542</v>
      </c>
      <c r="P1016" t="s">
        <v>2543</v>
      </c>
      <c r="Q1016" t="s">
        <v>2544</v>
      </c>
      <c r="R1016" t="s">
        <v>2570</v>
      </c>
      <c r="S1016" t="s">
        <v>2546</v>
      </c>
      <c r="T1016">
        <v>0</v>
      </c>
      <c r="U1016" t="s">
        <v>2571</v>
      </c>
      <c r="V1016" t="s">
        <v>2572</v>
      </c>
      <c r="W1016" t="s">
        <v>1891</v>
      </c>
      <c r="X1016" t="s">
        <v>2564</v>
      </c>
      <c r="Y1016" t="str">
        <f t="shared" si="15"/>
        <v>网易有道信息技术（北京）有限公司网易(杭州)网络有限公司CPC</v>
      </c>
      <c r="Z1016" t="e">
        <f>VLOOKUP(Y:Y,[1]Sheet1!N:N,1,0)</f>
        <v>#N/A</v>
      </c>
    </row>
    <row r="1017" spans="1:26" hidden="1" x14ac:dyDescent="0.25">
      <c r="A1017">
        <v>20230626</v>
      </c>
      <c r="B1017">
        <v>44739239</v>
      </c>
      <c r="C1017" t="s">
        <v>2672</v>
      </c>
      <c r="D1017">
        <v>2118167</v>
      </c>
      <c r="E1017" t="s">
        <v>2592</v>
      </c>
      <c r="F1017" s="59">
        <v>21.26</v>
      </c>
      <c r="G1017">
        <v>0</v>
      </c>
      <c r="H1017" t="s">
        <v>2538</v>
      </c>
      <c r="I1017" t="s">
        <v>2551</v>
      </c>
      <c r="J1017" t="s">
        <v>554</v>
      </c>
      <c r="K1017" t="s">
        <v>2321</v>
      </c>
      <c r="L1017" t="s">
        <v>2370</v>
      </c>
      <c r="M1017" t="s">
        <v>2593</v>
      </c>
      <c r="N1017" t="s">
        <v>2594</v>
      </c>
      <c r="O1017" t="s">
        <v>2542</v>
      </c>
      <c r="P1017" t="s">
        <v>2543</v>
      </c>
      <c r="Q1017" t="s">
        <v>2544</v>
      </c>
      <c r="R1017" t="s">
        <v>2595</v>
      </c>
      <c r="S1017" t="s">
        <v>2546</v>
      </c>
      <c r="T1017">
        <v>0</v>
      </c>
      <c r="U1017" t="s">
        <v>2555</v>
      </c>
      <c r="V1017" t="s">
        <v>2596</v>
      </c>
      <c r="W1017" t="s">
        <v>2555</v>
      </c>
      <c r="X1017" t="s">
        <v>2596</v>
      </c>
      <c r="Y1017" t="str">
        <f t="shared" si="15"/>
        <v>薯一薯二文化传媒（上海）有限公司行吟信息科技(上海)有限公司信息流</v>
      </c>
      <c r="Z1017" t="e">
        <f>VLOOKUP(Y:Y,[1]Sheet1!N:N,1,0)</f>
        <v>#N/A</v>
      </c>
    </row>
    <row r="1018" spans="1:26" hidden="1" x14ac:dyDescent="0.25">
      <c r="A1018">
        <v>20230626</v>
      </c>
      <c r="B1018">
        <v>44739349</v>
      </c>
      <c r="C1018" t="s">
        <v>2746</v>
      </c>
      <c r="D1018">
        <v>2118167</v>
      </c>
      <c r="E1018" t="s">
        <v>2592</v>
      </c>
      <c r="F1018" s="59">
        <v>4699.45</v>
      </c>
      <c r="G1018">
        <v>0</v>
      </c>
      <c r="H1018" t="s">
        <v>2538</v>
      </c>
      <c r="I1018" t="s">
        <v>2539</v>
      </c>
      <c r="J1018" t="s">
        <v>554</v>
      </c>
      <c r="K1018" t="s">
        <v>2321</v>
      </c>
      <c r="L1018" t="s">
        <v>2370</v>
      </c>
      <c r="M1018" t="s">
        <v>2593</v>
      </c>
      <c r="N1018" t="s">
        <v>2594</v>
      </c>
      <c r="O1018" t="s">
        <v>2542</v>
      </c>
      <c r="P1018" t="s">
        <v>2543</v>
      </c>
      <c r="Q1018" t="s">
        <v>2544</v>
      </c>
      <c r="R1018" t="s">
        <v>2595</v>
      </c>
      <c r="S1018" t="s">
        <v>2546</v>
      </c>
      <c r="T1018">
        <v>0</v>
      </c>
      <c r="U1018" t="s">
        <v>2555</v>
      </c>
      <c r="V1018" t="s">
        <v>2596</v>
      </c>
      <c r="W1018" t="s">
        <v>2555</v>
      </c>
      <c r="X1018" t="s">
        <v>2596</v>
      </c>
      <c r="Y1018" t="str">
        <f t="shared" si="15"/>
        <v>薯一薯二文化传媒（上海）有限公司行吟信息科技(上海)有限公司信息流</v>
      </c>
      <c r="Z1018" t="e">
        <f>VLOOKUP(Y:Y,[1]Sheet1!N:N,1,0)</f>
        <v>#N/A</v>
      </c>
    </row>
    <row r="1019" spans="1:26" hidden="1" x14ac:dyDescent="0.25">
      <c r="A1019">
        <v>20230626</v>
      </c>
      <c r="B1019">
        <v>47953357</v>
      </c>
      <c r="C1019" t="s">
        <v>2735</v>
      </c>
      <c r="D1019">
        <v>2167551</v>
      </c>
      <c r="E1019" t="s">
        <v>2550</v>
      </c>
      <c r="F1019" s="59">
        <v>223.11</v>
      </c>
      <c r="G1019">
        <v>223.11</v>
      </c>
      <c r="H1019" t="s">
        <v>2538</v>
      </c>
      <c r="I1019" t="s">
        <v>2551</v>
      </c>
      <c r="J1019" t="s">
        <v>2332</v>
      </c>
      <c r="K1019" t="s">
        <v>2321</v>
      </c>
      <c r="L1019" t="s">
        <v>2333</v>
      </c>
      <c r="M1019" t="s">
        <v>2552</v>
      </c>
      <c r="N1019" t="s">
        <v>2553</v>
      </c>
      <c r="O1019" t="s">
        <v>2542</v>
      </c>
      <c r="P1019" t="s">
        <v>2543</v>
      </c>
      <c r="Q1019" t="s">
        <v>2544</v>
      </c>
      <c r="R1019" t="s">
        <v>2554</v>
      </c>
      <c r="S1019" t="s">
        <v>2546</v>
      </c>
      <c r="T1019">
        <v>0</v>
      </c>
      <c r="U1019" t="s">
        <v>2555</v>
      </c>
      <c r="V1019" t="s">
        <v>2556</v>
      </c>
      <c r="W1019" t="s">
        <v>2555</v>
      </c>
      <c r="X1019" t="s">
        <v>2556</v>
      </c>
      <c r="Y1019" t="str">
        <f t="shared" si="15"/>
        <v>北京爱奇艺科技有限公司-百度北京爱奇艺科技有限公司信息流</v>
      </c>
      <c r="Z1019" t="e">
        <f>VLOOKUP(Y:Y,[1]Sheet1!N:N,1,0)</f>
        <v>#N/A</v>
      </c>
    </row>
    <row r="1020" spans="1:26" hidden="1" x14ac:dyDescent="0.25">
      <c r="A1020">
        <v>20230626</v>
      </c>
      <c r="B1020">
        <v>48413693</v>
      </c>
      <c r="C1020" t="s">
        <v>2648</v>
      </c>
      <c r="D1020">
        <v>2118167</v>
      </c>
      <c r="E1020" t="s">
        <v>2592</v>
      </c>
      <c r="F1020" s="59">
        <v>1.1599999999999999</v>
      </c>
      <c r="G1020">
        <v>0</v>
      </c>
      <c r="H1020" t="s">
        <v>2538</v>
      </c>
      <c r="I1020" t="s">
        <v>2539</v>
      </c>
      <c r="J1020" t="s">
        <v>554</v>
      </c>
      <c r="K1020" t="s">
        <v>2321</v>
      </c>
      <c r="L1020" t="s">
        <v>2370</v>
      </c>
      <c r="M1020" t="s">
        <v>2593</v>
      </c>
      <c r="N1020" t="s">
        <v>2594</v>
      </c>
      <c r="O1020" t="s">
        <v>2542</v>
      </c>
      <c r="P1020" t="s">
        <v>2543</v>
      </c>
      <c r="Q1020" t="s">
        <v>2544</v>
      </c>
      <c r="R1020" t="s">
        <v>2595</v>
      </c>
      <c r="S1020" t="s">
        <v>2546</v>
      </c>
      <c r="T1020">
        <v>0</v>
      </c>
      <c r="U1020" t="s">
        <v>2555</v>
      </c>
      <c r="V1020" t="s">
        <v>2596</v>
      </c>
      <c r="W1020" t="s">
        <v>2555</v>
      </c>
      <c r="X1020" t="s">
        <v>2596</v>
      </c>
      <c r="Y1020" t="str">
        <f t="shared" si="15"/>
        <v>薯一薯二文化传媒（上海）有限公司行吟信息科技(上海)有限公司信息流</v>
      </c>
      <c r="Z1020" t="e">
        <f>VLOOKUP(Y:Y,[1]Sheet1!N:N,1,0)</f>
        <v>#N/A</v>
      </c>
    </row>
    <row r="1021" spans="1:26" hidden="1" x14ac:dyDescent="0.25">
      <c r="A1021">
        <v>20230626</v>
      </c>
      <c r="B1021">
        <v>40850187</v>
      </c>
      <c r="C1021" t="s">
        <v>2652</v>
      </c>
      <c r="D1021">
        <v>2165227</v>
      </c>
      <c r="E1021" t="s">
        <v>2566</v>
      </c>
      <c r="F1021" s="59">
        <v>81.22</v>
      </c>
      <c r="G1021">
        <v>60.16</v>
      </c>
      <c r="H1021" t="s">
        <v>2538</v>
      </c>
      <c r="I1021" t="s">
        <v>2551</v>
      </c>
      <c r="J1021" t="s">
        <v>2320</v>
      </c>
      <c r="K1021" t="s">
        <v>2321</v>
      </c>
      <c r="L1021" t="s">
        <v>2318</v>
      </c>
      <c r="M1021" t="s">
        <v>2540</v>
      </c>
      <c r="N1021" t="s">
        <v>2541</v>
      </c>
      <c r="O1021" t="s">
        <v>2542</v>
      </c>
      <c r="P1021" t="s">
        <v>2543</v>
      </c>
      <c r="Q1021" t="s">
        <v>2544</v>
      </c>
      <c r="R1021" t="s">
        <v>2545</v>
      </c>
      <c r="S1021" t="s">
        <v>2546</v>
      </c>
      <c r="T1021">
        <v>0</v>
      </c>
      <c r="U1021" t="s">
        <v>838</v>
      </c>
      <c r="V1021" t="s">
        <v>2547</v>
      </c>
      <c r="W1021" t="s">
        <v>838</v>
      </c>
      <c r="X1021" t="s">
        <v>2548</v>
      </c>
      <c r="Y1021" t="str">
        <f t="shared" si="15"/>
        <v>上海耳序信息技术有限公司-四部上海拍拍贷金融信息服务有限公司信息流</v>
      </c>
      <c r="Z1021" t="e">
        <f>VLOOKUP(Y:Y,[1]Sheet1!N:N,1,0)</f>
        <v>#N/A</v>
      </c>
    </row>
    <row r="1022" spans="1:26" hidden="1" x14ac:dyDescent="0.25">
      <c r="A1022">
        <v>20230626</v>
      </c>
      <c r="B1022">
        <v>47426571</v>
      </c>
      <c r="C1022" t="s">
        <v>2754</v>
      </c>
      <c r="D1022">
        <v>2189969</v>
      </c>
      <c r="E1022" t="s">
        <v>2608</v>
      </c>
      <c r="F1022" s="59">
        <v>6920.73</v>
      </c>
      <c r="G1022">
        <v>4943.38</v>
      </c>
      <c r="H1022" t="s">
        <v>2538</v>
      </c>
      <c r="I1022" t="s">
        <v>2551</v>
      </c>
      <c r="J1022" t="s">
        <v>2332</v>
      </c>
      <c r="K1022" t="s">
        <v>2321</v>
      </c>
      <c r="L1022" t="s">
        <v>2333</v>
      </c>
      <c r="M1022" t="s">
        <v>2552</v>
      </c>
      <c r="N1022" t="s">
        <v>2553</v>
      </c>
      <c r="O1022" t="s">
        <v>2542</v>
      </c>
      <c r="P1022" t="s">
        <v>2543</v>
      </c>
      <c r="Q1022" t="s">
        <v>2544</v>
      </c>
      <c r="R1022" t="s">
        <v>2554</v>
      </c>
      <c r="S1022" t="s">
        <v>2546</v>
      </c>
      <c r="T1022">
        <v>0</v>
      </c>
      <c r="U1022" t="s">
        <v>2555</v>
      </c>
      <c r="V1022" t="s">
        <v>2556</v>
      </c>
      <c r="W1022" t="s">
        <v>2555</v>
      </c>
      <c r="X1022" t="s">
        <v>2556</v>
      </c>
      <c r="Y1022" t="str">
        <f t="shared" si="15"/>
        <v>北京爱奇艺科技有限公司-百度北京爱奇艺科技有限公司信息流</v>
      </c>
      <c r="Z1022" t="e">
        <f>VLOOKUP(Y:Y,[1]Sheet1!N:N,1,0)</f>
        <v>#N/A</v>
      </c>
    </row>
    <row r="1023" spans="1:26" hidden="1" x14ac:dyDescent="0.25">
      <c r="A1023">
        <v>20230626</v>
      </c>
      <c r="B1023">
        <v>29768624</v>
      </c>
      <c r="C1023" t="s">
        <v>2751</v>
      </c>
      <c r="D1023">
        <v>2130054</v>
      </c>
      <c r="E1023" t="s">
        <v>2558</v>
      </c>
      <c r="F1023" s="59">
        <v>1510.93</v>
      </c>
      <c r="G1023">
        <v>1223.31</v>
      </c>
      <c r="H1023" t="s">
        <v>2559</v>
      </c>
      <c r="I1023" t="s">
        <v>2560</v>
      </c>
      <c r="J1023" t="s">
        <v>2350</v>
      </c>
      <c r="K1023" t="s">
        <v>711</v>
      </c>
      <c r="L1023" t="s">
        <v>2350</v>
      </c>
      <c r="M1023" t="s">
        <v>2561</v>
      </c>
      <c r="N1023" t="s">
        <v>2562</v>
      </c>
      <c r="O1023" t="s">
        <v>2542</v>
      </c>
      <c r="P1023" t="s">
        <v>2543</v>
      </c>
      <c r="Q1023" t="s">
        <v>2544</v>
      </c>
      <c r="R1023" t="s">
        <v>2563</v>
      </c>
      <c r="S1023" t="s">
        <v>2546</v>
      </c>
      <c r="T1023">
        <v>8766.0730000000003</v>
      </c>
      <c r="U1023" t="s">
        <v>1891</v>
      </c>
      <c r="V1023" t="s">
        <v>2602</v>
      </c>
      <c r="W1023" t="s">
        <v>1891</v>
      </c>
      <c r="X1023" t="s">
        <v>2564</v>
      </c>
      <c r="Y1023" t="str">
        <f t="shared" si="15"/>
        <v>深圳尚米网络技术有限公司深圳尚米网络技术有限公司CPC</v>
      </c>
      <c r="Z1023" t="e">
        <f>VLOOKUP(Y:Y,[1]Sheet1!N:N,1,0)</f>
        <v>#N/A</v>
      </c>
    </row>
    <row r="1024" spans="1:26" hidden="1" x14ac:dyDescent="0.25">
      <c r="A1024">
        <v>20230626</v>
      </c>
      <c r="B1024">
        <v>29995327</v>
      </c>
      <c r="C1024" t="s">
        <v>2761</v>
      </c>
      <c r="D1024">
        <v>2199431</v>
      </c>
      <c r="E1024" t="s">
        <v>2640</v>
      </c>
      <c r="F1024" s="59">
        <v>417.5</v>
      </c>
      <c r="G1024">
        <v>316.27</v>
      </c>
      <c r="H1024" t="s">
        <v>2559</v>
      </c>
      <c r="I1024" t="s">
        <v>2560</v>
      </c>
      <c r="J1024" t="s">
        <v>392</v>
      </c>
      <c r="K1024" t="s">
        <v>711</v>
      </c>
      <c r="L1024" t="s">
        <v>392</v>
      </c>
      <c r="M1024" t="s">
        <v>2641</v>
      </c>
      <c r="N1024" t="s">
        <v>2642</v>
      </c>
      <c r="O1024" t="s">
        <v>2542</v>
      </c>
      <c r="P1024" t="s">
        <v>2543</v>
      </c>
      <c r="Q1024" t="s">
        <v>2544</v>
      </c>
      <c r="R1024" t="s">
        <v>2643</v>
      </c>
      <c r="S1024" t="s">
        <v>2546</v>
      </c>
      <c r="T1024">
        <v>149564.908</v>
      </c>
      <c r="U1024" t="s">
        <v>838</v>
      </c>
      <c r="V1024" t="s">
        <v>2548</v>
      </c>
      <c r="W1024" t="s">
        <v>838</v>
      </c>
      <c r="X1024" t="s">
        <v>2548</v>
      </c>
      <c r="Y1024" t="str">
        <f t="shared" si="15"/>
        <v>福州三六零网络小额贷款有限公司福州三六零网络小额贷款有限公司CPC</v>
      </c>
      <c r="Z1024" t="e">
        <f>VLOOKUP(Y:Y,[1]Sheet1!N:N,1,0)</f>
        <v>#N/A</v>
      </c>
    </row>
    <row r="1025" spans="1:26" x14ac:dyDescent="0.25">
      <c r="A1025">
        <v>20230626</v>
      </c>
      <c r="B1025">
        <v>43094782</v>
      </c>
      <c r="C1025" t="s">
        <v>2630</v>
      </c>
      <c r="D1025">
        <v>2054669</v>
      </c>
      <c r="E1025" t="s">
        <v>2622</v>
      </c>
      <c r="F1025" s="59">
        <v>1167.94</v>
      </c>
      <c r="G1025">
        <v>865.14</v>
      </c>
      <c r="H1025" t="s">
        <v>2538</v>
      </c>
      <c r="I1025" t="s">
        <v>2539</v>
      </c>
      <c r="J1025" t="s">
        <v>2352</v>
      </c>
      <c r="K1025" t="s">
        <v>2321</v>
      </c>
      <c r="L1025" t="s">
        <v>2351</v>
      </c>
      <c r="M1025" t="s">
        <v>2623</v>
      </c>
      <c r="N1025" t="s">
        <v>2624</v>
      </c>
      <c r="O1025" t="s">
        <v>2542</v>
      </c>
      <c r="P1025" t="s">
        <v>2543</v>
      </c>
      <c r="Q1025" t="s">
        <v>2544</v>
      </c>
      <c r="R1025" t="s">
        <v>2625</v>
      </c>
      <c r="S1025" t="s">
        <v>2546</v>
      </c>
      <c r="T1025">
        <v>0</v>
      </c>
      <c r="U1025" t="s">
        <v>838</v>
      </c>
      <c r="V1025" t="s">
        <v>2548</v>
      </c>
      <c r="W1025" t="s">
        <v>838</v>
      </c>
      <c r="X1025" t="s">
        <v>2548</v>
      </c>
      <c r="Y1025" t="str">
        <f t="shared" si="15"/>
        <v>深圳市小赢普惠科技有限责任公司深圳市赢众通金融信息服务有限责任公司信息流</v>
      </c>
      <c r="Z1025" t="e">
        <f>VLOOKUP(Y:Y,[1]Sheet1!N:N,1,0)</f>
        <v>#N/A</v>
      </c>
    </row>
    <row r="1026" spans="1:26" hidden="1" x14ac:dyDescent="0.25">
      <c r="A1026">
        <v>20230626</v>
      </c>
      <c r="B1026">
        <v>46808299</v>
      </c>
      <c r="C1026" t="s">
        <v>2567</v>
      </c>
      <c r="D1026">
        <v>2159765</v>
      </c>
      <c r="E1026" t="s">
        <v>2568</v>
      </c>
      <c r="F1026" s="59">
        <v>76.930000000000007</v>
      </c>
      <c r="G1026">
        <v>58.73</v>
      </c>
      <c r="H1026" t="s">
        <v>2538</v>
      </c>
      <c r="I1026" t="s">
        <v>2551</v>
      </c>
      <c r="J1026" t="s">
        <v>2375</v>
      </c>
      <c r="K1026" t="s">
        <v>2321</v>
      </c>
      <c r="L1026" t="s">
        <v>2277</v>
      </c>
      <c r="M1026" t="s">
        <v>2569</v>
      </c>
      <c r="O1026" t="s">
        <v>2542</v>
      </c>
      <c r="P1026" t="s">
        <v>2543</v>
      </c>
      <c r="Q1026" t="s">
        <v>2544</v>
      </c>
      <c r="R1026" t="s">
        <v>2570</v>
      </c>
      <c r="S1026" t="s">
        <v>2546</v>
      </c>
      <c r="T1026">
        <v>0</v>
      </c>
      <c r="U1026" t="s">
        <v>2571</v>
      </c>
      <c r="V1026" t="s">
        <v>2572</v>
      </c>
      <c r="W1026" t="s">
        <v>2571</v>
      </c>
      <c r="X1026" t="s">
        <v>2572</v>
      </c>
      <c r="Y1026" t="str">
        <f t="shared" si="15"/>
        <v>酷得少年（天津）文化传播有限公司-1北京酷得少年科技有限公司信息流</v>
      </c>
      <c r="Z1026" t="e">
        <f>VLOOKUP(Y:Y,[1]Sheet1!N:N,1,0)</f>
        <v>#N/A</v>
      </c>
    </row>
    <row r="1027" spans="1:26" hidden="1" x14ac:dyDescent="0.25">
      <c r="A1027">
        <v>20230626</v>
      </c>
      <c r="B1027">
        <v>47426625</v>
      </c>
      <c r="C1027" t="s">
        <v>2802</v>
      </c>
      <c r="D1027">
        <v>2189969</v>
      </c>
      <c r="E1027" t="s">
        <v>2608</v>
      </c>
      <c r="F1027" s="59">
        <v>25.47</v>
      </c>
      <c r="G1027">
        <v>18.190000000000001</v>
      </c>
      <c r="H1027" t="s">
        <v>2538</v>
      </c>
      <c r="I1027" t="s">
        <v>2551</v>
      </c>
      <c r="J1027" t="s">
        <v>2332</v>
      </c>
      <c r="K1027" t="s">
        <v>2321</v>
      </c>
      <c r="L1027" t="s">
        <v>2333</v>
      </c>
      <c r="M1027" t="s">
        <v>2552</v>
      </c>
      <c r="N1027" t="s">
        <v>2553</v>
      </c>
      <c r="O1027" t="s">
        <v>2542</v>
      </c>
      <c r="P1027" t="s">
        <v>2543</v>
      </c>
      <c r="Q1027" t="s">
        <v>2544</v>
      </c>
      <c r="R1027" t="s">
        <v>2554</v>
      </c>
      <c r="S1027" t="s">
        <v>2546</v>
      </c>
      <c r="T1027">
        <v>0</v>
      </c>
      <c r="U1027" t="s">
        <v>2555</v>
      </c>
      <c r="V1027" t="s">
        <v>2556</v>
      </c>
      <c r="W1027" t="s">
        <v>2555</v>
      </c>
      <c r="X1027" t="s">
        <v>2556</v>
      </c>
      <c r="Y1027" t="str">
        <f t="shared" ref="Y1027:Y1090" si="16">L1027&amp;J1027&amp;K1027</f>
        <v>北京爱奇艺科技有限公司-百度北京爱奇艺科技有限公司信息流</v>
      </c>
      <c r="Z1027" t="e">
        <f>VLOOKUP(Y:Y,[1]Sheet1!N:N,1,0)</f>
        <v>#N/A</v>
      </c>
    </row>
    <row r="1028" spans="1:26" hidden="1" x14ac:dyDescent="0.25">
      <c r="A1028">
        <v>20230626</v>
      </c>
      <c r="B1028">
        <v>47798436</v>
      </c>
      <c r="C1028" t="s">
        <v>2632</v>
      </c>
      <c r="D1028">
        <v>2169384</v>
      </c>
      <c r="E1028" t="s">
        <v>2633</v>
      </c>
      <c r="F1028" s="59">
        <v>16386.5</v>
      </c>
      <c r="G1028">
        <v>12138.15</v>
      </c>
      <c r="H1028" t="s">
        <v>2538</v>
      </c>
      <c r="I1028" t="s">
        <v>2551</v>
      </c>
      <c r="J1028" t="s">
        <v>296</v>
      </c>
      <c r="K1028" t="s">
        <v>2321</v>
      </c>
      <c r="L1028" t="s">
        <v>2334</v>
      </c>
      <c r="M1028" t="s">
        <v>2634</v>
      </c>
      <c r="N1028" t="s">
        <v>2635</v>
      </c>
      <c r="O1028" t="s">
        <v>2542</v>
      </c>
      <c r="P1028" t="s">
        <v>2543</v>
      </c>
      <c r="Q1028" t="s">
        <v>2544</v>
      </c>
      <c r="R1028" t="s">
        <v>2636</v>
      </c>
      <c r="S1028" t="s">
        <v>2546</v>
      </c>
      <c r="T1028">
        <v>0</v>
      </c>
      <c r="U1028" t="s">
        <v>2584</v>
      </c>
      <c r="V1028" t="s">
        <v>2637</v>
      </c>
      <c r="W1028" t="s">
        <v>2584</v>
      </c>
      <c r="X1028" t="s">
        <v>2637</v>
      </c>
      <c r="Y1028" t="str">
        <f t="shared" si="16"/>
        <v>湖北车智汇传媒有限公司北京车之家信息技术有限公司信息流</v>
      </c>
      <c r="Z1028" t="e">
        <f>VLOOKUP(Y:Y,[1]Sheet1!N:N,1,0)</f>
        <v>#N/A</v>
      </c>
    </row>
    <row r="1029" spans="1:26" hidden="1" x14ac:dyDescent="0.25">
      <c r="A1029">
        <v>20230626</v>
      </c>
      <c r="B1029">
        <v>29768589</v>
      </c>
      <c r="C1029" t="s">
        <v>2724</v>
      </c>
      <c r="D1029">
        <v>2130054</v>
      </c>
      <c r="E1029" t="s">
        <v>2558</v>
      </c>
      <c r="F1029" s="59">
        <v>1650.6</v>
      </c>
      <c r="G1029">
        <v>1336.48</v>
      </c>
      <c r="H1029" t="s">
        <v>2559</v>
      </c>
      <c r="I1029" t="s">
        <v>2560</v>
      </c>
      <c r="J1029" t="s">
        <v>2350</v>
      </c>
      <c r="K1029" t="s">
        <v>711</v>
      </c>
      <c r="L1029" t="s">
        <v>2350</v>
      </c>
      <c r="M1029" t="s">
        <v>2561</v>
      </c>
      <c r="N1029" t="s">
        <v>2562</v>
      </c>
      <c r="O1029" t="s">
        <v>2542</v>
      </c>
      <c r="P1029" t="s">
        <v>2543</v>
      </c>
      <c r="Q1029" t="s">
        <v>2544</v>
      </c>
      <c r="R1029" t="s">
        <v>2563</v>
      </c>
      <c r="S1029" t="s">
        <v>2546</v>
      </c>
      <c r="T1029">
        <v>9632.5609999999997</v>
      </c>
      <c r="U1029" t="s">
        <v>1891</v>
      </c>
      <c r="V1029" t="s">
        <v>2564</v>
      </c>
      <c r="W1029" t="s">
        <v>1891</v>
      </c>
      <c r="X1029" t="s">
        <v>2564</v>
      </c>
      <c r="Y1029" t="str">
        <f t="shared" si="16"/>
        <v>深圳尚米网络技术有限公司深圳尚米网络技术有限公司CPC</v>
      </c>
      <c r="Z1029" t="e">
        <f>VLOOKUP(Y:Y,[1]Sheet1!N:N,1,0)</f>
        <v>#N/A</v>
      </c>
    </row>
    <row r="1030" spans="1:26" hidden="1" x14ac:dyDescent="0.25">
      <c r="A1030">
        <v>20230626</v>
      </c>
      <c r="B1030">
        <v>31849475</v>
      </c>
      <c r="C1030" t="s">
        <v>2604</v>
      </c>
      <c r="D1030">
        <v>2158492</v>
      </c>
      <c r="E1030" t="s">
        <v>2580</v>
      </c>
      <c r="F1030" s="59">
        <v>4140.8599999999997</v>
      </c>
      <c r="G1030">
        <v>3479.49</v>
      </c>
      <c r="H1030" t="s">
        <v>2559</v>
      </c>
      <c r="I1030" t="s">
        <v>2560</v>
      </c>
      <c r="J1030" t="s">
        <v>2330</v>
      </c>
      <c r="K1030" t="s">
        <v>711</v>
      </c>
      <c r="L1030" t="s">
        <v>2329</v>
      </c>
      <c r="M1030" t="s">
        <v>2581</v>
      </c>
      <c r="N1030" t="s">
        <v>2582</v>
      </c>
      <c r="O1030" t="s">
        <v>2542</v>
      </c>
      <c r="P1030" t="s">
        <v>2543</v>
      </c>
      <c r="Q1030" t="s">
        <v>2544</v>
      </c>
      <c r="R1030" t="s">
        <v>2583</v>
      </c>
      <c r="S1030" t="s">
        <v>2546</v>
      </c>
      <c r="T1030">
        <v>43551.250999999997</v>
      </c>
      <c r="U1030" t="s">
        <v>2584</v>
      </c>
      <c r="V1030" t="s">
        <v>2585</v>
      </c>
      <c r="W1030" t="s">
        <v>2584</v>
      </c>
      <c r="X1030" t="s">
        <v>2585</v>
      </c>
      <c r="Y1030" t="str">
        <f t="shared" si="16"/>
        <v>成都哈拜网络科技有限公司-数字媒体事业部上海哈啰普惠科技有限公司CPC</v>
      </c>
      <c r="Z1030" t="e">
        <f>VLOOKUP(Y:Y,[1]Sheet1!N:N,1,0)</f>
        <v>#N/A</v>
      </c>
    </row>
    <row r="1031" spans="1:26" hidden="1" x14ac:dyDescent="0.25">
      <c r="A1031">
        <v>20230626</v>
      </c>
      <c r="B1031">
        <v>38794025</v>
      </c>
      <c r="C1031" t="s">
        <v>2651</v>
      </c>
      <c r="D1031">
        <v>2172261</v>
      </c>
      <c r="E1031" t="s">
        <v>2628</v>
      </c>
      <c r="F1031" s="59">
        <v>1000.71</v>
      </c>
      <c r="G1031">
        <v>763.9</v>
      </c>
      <c r="H1031" t="s">
        <v>2538</v>
      </c>
      <c r="I1031" t="s">
        <v>2551</v>
      </c>
      <c r="J1031" t="s">
        <v>292</v>
      </c>
      <c r="K1031" t="s">
        <v>2321</v>
      </c>
      <c r="L1031" t="s">
        <v>574</v>
      </c>
      <c r="M1031" t="s">
        <v>2611</v>
      </c>
      <c r="N1031" t="s">
        <v>2612</v>
      </c>
      <c r="O1031" t="s">
        <v>2542</v>
      </c>
      <c r="P1031" t="s">
        <v>2543</v>
      </c>
      <c r="Q1031" t="s">
        <v>2544</v>
      </c>
      <c r="R1031" t="s">
        <v>2613</v>
      </c>
      <c r="S1031" t="s">
        <v>2546</v>
      </c>
      <c r="T1031">
        <v>0</v>
      </c>
      <c r="U1031" t="s">
        <v>2614</v>
      </c>
      <c r="V1031" t="s">
        <v>2615</v>
      </c>
      <c r="W1031" t="s">
        <v>2614</v>
      </c>
      <c r="X1031" t="s">
        <v>2615</v>
      </c>
      <c r="Y1031" t="str">
        <f t="shared" si="16"/>
        <v>广州荔湾品唯信息服务有限公司广州唯品会电子商务有限公司信息流</v>
      </c>
      <c r="Z1031" t="e">
        <f>VLOOKUP(Y:Y,[1]Sheet1!N:N,1,0)</f>
        <v>#N/A</v>
      </c>
    </row>
    <row r="1032" spans="1:26" hidden="1" x14ac:dyDescent="0.25">
      <c r="A1032">
        <v>20230626</v>
      </c>
      <c r="B1032">
        <v>39122181</v>
      </c>
      <c r="C1032" t="s">
        <v>2586</v>
      </c>
      <c r="D1032">
        <v>2117410</v>
      </c>
      <c r="E1032" t="s">
        <v>2587</v>
      </c>
      <c r="F1032" s="59">
        <v>12650.95</v>
      </c>
      <c r="G1032">
        <v>0</v>
      </c>
      <c r="H1032" t="s">
        <v>2538</v>
      </c>
      <c r="I1032" t="s">
        <v>2551</v>
      </c>
      <c r="J1032" t="s">
        <v>2353</v>
      </c>
      <c r="K1032" t="s">
        <v>2321</v>
      </c>
      <c r="L1032" t="s">
        <v>326</v>
      </c>
      <c r="M1032" t="s">
        <v>2588</v>
      </c>
      <c r="N1032" t="s">
        <v>2589</v>
      </c>
      <c r="O1032" t="s">
        <v>2542</v>
      </c>
      <c r="P1032" t="s">
        <v>2543</v>
      </c>
      <c r="Q1032" t="s">
        <v>2544</v>
      </c>
      <c r="R1032" t="s">
        <v>2570</v>
      </c>
      <c r="S1032" t="s">
        <v>2546</v>
      </c>
      <c r="T1032">
        <v>0</v>
      </c>
      <c r="U1032" t="s">
        <v>2571</v>
      </c>
      <c r="V1032" t="s">
        <v>2572</v>
      </c>
      <c r="W1032" t="s">
        <v>1891</v>
      </c>
      <c r="X1032" t="s">
        <v>2564</v>
      </c>
      <c r="Y1032" t="str">
        <f t="shared" si="16"/>
        <v>网易有道信息技术（北京）有限公司网易(杭州)网络有限公司信息流</v>
      </c>
      <c r="Z1032" t="e">
        <f>VLOOKUP(Y:Y,[1]Sheet1!N:N,1,0)</f>
        <v>#N/A</v>
      </c>
    </row>
    <row r="1033" spans="1:26" hidden="1" x14ac:dyDescent="0.25">
      <c r="A1033">
        <v>20230626</v>
      </c>
      <c r="B1033">
        <v>42327274</v>
      </c>
      <c r="C1033" t="s">
        <v>2791</v>
      </c>
      <c r="D1033">
        <v>2172261</v>
      </c>
      <c r="E1033" t="s">
        <v>2628</v>
      </c>
      <c r="F1033" s="59">
        <v>385.69</v>
      </c>
      <c r="G1033">
        <v>294.42</v>
      </c>
      <c r="H1033" t="s">
        <v>2538</v>
      </c>
      <c r="I1033" t="s">
        <v>2551</v>
      </c>
      <c r="J1033" t="s">
        <v>292</v>
      </c>
      <c r="K1033" t="s">
        <v>2321</v>
      </c>
      <c r="L1033" t="s">
        <v>574</v>
      </c>
      <c r="M1033" t="s">
        <v>2611</v>
      </c>
      <c r="N1033" t="s">
        <v>2612</v>
      </c>
      <c r="O1033" t="s">
        <v>2542</v>
      </c>
      <c r="P1033" t="s">
        <v>2543</v>
      </c>
      <c r="Q1033" t="s">
        <v>2544</v>
      </c>
      <c r="R1033" t="s">
        <v>2613</v>
      </c>
      <c r="S1033" t="s">
        <v>2546</v>
      </c>
      <c r="T1033">
        <v>0</v>
      </c>
      <c r="U1033" t="s">
        <v>2614</v>
      </c>
      <c r="V1033" t="s">
        <v>2615</v>
      </c>
      <c r="W1033" t="s">
        <v>2614</v>
      </c>
      <c r="X1033" t="s">
        <v>2615</v>
      </c>
      <c r="Y1033" t="str">
        <f t="shared" si="16"/>
        <v>广州荔湾品唯信息服务有限公司广州唯品会电子商务有限公司信息流</v>
      </c>
      <c r="Z1033" t="e">
        <f>VLOOKUP(Y:Y,[1]Sheet1!N:N,1,0)</f>
        <v>#N/A</v>
      </c>
    </row>
    <row r="1034" spans="1:26" hidden="1" x14ac:dyDescent="0.25">
      <c r="A1034">
        <v>20230626</v>
      </c>
      <c r="B1034">
        <v>47953354</v>
      </c>
      <c r="C1034" t="s">
        <v>2655</v>
      </c>
      <c r="D1034">
        <v>2167551</v>
      </c>
      <c r="E1034" t="s">
        <v>2550</v>
      </c>
      <c r="F1034" s="59">
        <v>249.01</v>
      </c>
      <c r="G1034">
        <v>249.01</v>
      </c>
      <c r="H1034" t="s">
        <v>2538</v>
      </c>
      <c r="I1034" t="s">
        <v>2551</v>
      </c>
      <c r="J1034" t="s">
        <v>2332</v>
      </c>
      <c r="K1034" t="s">
        <v>2321</v>
      </c>
      <c r="L1034" t="s">
        <v>2333</v>
      </c>
      <c r="M1034" t="s">
        <v>2552</v>
      </c>
      <c r="N1034" t="s">
        <v>2553</v>
      </c>
      <c r="O1034" t="s">
        <v>2542</v>
      </c>
      <c r="P1034" t="s">
        <v>2543</v>
      </c>
      <c r="Q1034" t="s">
        <v>2544</v>
      </c>
      <c r="R1034" t="s">
        <v>2554</v>
      </c>
      <c r="S1034" t="s">
        <v>2546</v>
      </c>
      <c r="T1034">
        <v>0</v>
      </c>
      <c r="U1034" t="s">
        <v>2555</v>
      </c>
      <c r="V1034" t="s">
        <v>2556</v>
      </c>
      <c r="W1034" t="s">
        <v>2555</v>
      </c>
      <c r="X1034" t="s">
        <v>2556</v>
      </c>
      <c r="Y1034" t="str">
        <f t="shared" si="16"/>
        <v>北京爱奇艺科技有限公司-百度北京爱奇艺科技有限公司信息流</v>
      </c>
      <c r="Z1034" t="e">
        <f>VLOOKUP(Y:Y,[1]Sheet1!N:N,1,0)</f>
        <v>#N/A</v>
      </c>
    </row>
    <row r="1035" spans="1:26" hidden="1" x14ac:dyDescent="0.25">
      <c r="A1035">
        <v>20230626</v>
      </c>
      <c r="B1035">
        <v>30387904</v>
      </c>
      <c r="C1035" t="s">
        <v>2645</v>
      </c>
      <c r="D1035">
        <v>2130054</v>
      </c>
      <c r="E1035" t="s">
        <v>2558</v>
      </c>
      <c r="F1035" s="59">
        <v>1029.55</v>
      </c>
      <c r="G1035">
        <v>833.63</v>
      </c>
      <c r="H1035" t="s">
        <v>2559</v>
      </c>
      <c r="I1035" t="s">
        <v>2560</v>
      </c>
      <c r="J1035" t="s">
        <v>2350</v>
      </c>
      <c r="K1035" t="s">
        <v>711</v>
      </c>
      <c r="L1035" t="s">
        <v>2350</v>
      </c>
      <c r="M1035" t="s">
        <v>2561</v>
      </c>
      <c r="N1035" t="s">
        <v>2562</v>
      </c>
      <c r="O1035" t="s">
        <v>2542</v>
      </c>
      <c r="P1035" t="s">
        <v>2543</v>
      </c>
      <c r="Q1035" t="s">
        <v>2544</v>
      </c>
      <c r="R1035" t="s">
        <v>2563</v>
      </c>
      <c r="S1035" t="s">
        <v>2546</v>
      </c>
      <c r="T1035">
        <v>4252.0469999999996</v>
      </c>
      <c r="U1035" t="s">
        <v>1891</v>
      </c>
      <c r="V1035" t="s">
        <v>2564</v>
      </c>
      <c r="W1035" t="s">
        <v>1891</v>
      </c>
      <c r="X1035" t="s">
        <v>2564</v>
      </c>
      <c r="Y1035" t="str">
        <f t="shared" si="16"/>
        <v>深圳尚米网络技术有限公司深圳尚米网络技术有限公司CPC</v>
      </c>
      <c r="Z1035" t="e">
        <f>VLOOKUP(Y:Y,[1]Sheet1!N:N,1,0)</f>
        <v>#N/A</v>
      </c>
    </row>
    <row r="1036" spans="1:26" hidden="1" x14ac:dyDescent="0.25">
      <c r="A1036">
        <v>20230626</v>
      </c>
      <c r="B1036">
        <v>47327773</v>
      </c>
      <c r="C1036" t="s">
        <v>2714</v>
      </c>
      <c r="D1036">
        <v>2185183</v>
      </c>
      <c r="E1036" t="s">
        <v>2574</v>
      </c>
      <c r="F1036" s="59">
        <v>531.33000000000004</v>
      </c>
      <c r="G1036">
        <v>402.52</v>
      </c>
      <c r="H1036" t="s">
        <v>2538</v>
      </c>
      <c r="I1036" t="s">
        <v>2551</v>
      </c>
      <c r="J1036" t="s">
        <v>2575</v>
      </c>
      <c r="K1036" t="s">
        <v>2321</v>
      </c>
      <c r="L1036" t="s">
        <v>2344</v>
      </c>
      <c r="M1036" t="s">
        <v>2576</v>
      </c>
      <c r="O1036" t="s">
        <v>2542</v>
      </c>
      <c r="P1036" t="s">
        <v>2543</v>
      </c>
      <c r="Q1036" t="s">
        <v>2544</v>
      </c>
      <c r="R1036" t="s">
        <v>2577</v>
      </c>
      <c r="S1036" t="s">
        <v>2546</v>
      </c>
      <c r="T1036">
        <v>0</v>
      </c>
      <c r="U1036" t="s">
        <v>838</v>
      </c>
      <c r="V1036" t="s">
        <v>2578</v>
      </c>
      <c r="W1036" t="s">
        <v>838</v>
      </c>
      <c r="X1036" t="s">
        <v>2578</v>
      </c>
      <c r="Y1036" t="str">
        <f t="shared" si="16"/>
        <v>北京微财科技有限公司-数媒重庆市黑卡小额贷款有限公司信息流</v>
      </c>
      <c r="Z1036" t="e">
        <f>VLOOKUP(Y:Y,[1]Sheet1!N:N,1,0)</f>
        <v>#N/A</v>
      </c>
    </row>
    <row r="1037" spans="1:26" hidden="1" x14ac:dyDescent="0.25">
      <c r="A1037">
        <v>20230626</v>
      </c>
      <c r="B1037">
        <v>47580667</v>
      </c>
      <c r="C1037" t="s">
        <v>2683</v>
      </c>
      <c r="D1037">
        <v>2171230</v>
      </c>
      <c r="E1037" t="s">
        <v>2684</v>
      </c>
      <c r="F1037" s="59">
        <v>3396.94</v>
      </c>
      <c r="G1037">
        <v>2653.86</v>
      </c>
      <c r="H1037" t="s">
        <v>2538</v>
      </c>
      <c r="I1037" t="s">
        <v>2539</v>
      </c>
      <c r="J1037" t="s">
        <v>2322</v>
      </c>
      <c r="K1037" t="s">
        <v>2321</v>
      </c>
      <c r="L1037" t="s">
        <v>2323</v>
      </c>
      <c r="M1037" t="s">
        <v>2685</v>
      </c>
      <c r="N1037" t="s">
        <v>2686</v>
      </c>
      <c r="O1037" t="s">
        <v>2542</v>
      </c>
      <c r="P1037" t="s">
        <v>2543</v>
      </c>
      <c r="Q1037" t="s">
        <v>2544</v>
      </c>
      <c r="R1037" t="s">
        <v>2687</v>
      </c>
      <c r="S1037" t="s">
        <v>2546</v>
      </c>
      <c r="T1037">
        <v>0</v>
      </c>
      <c r="U1037" t="s">
        <v>2555</v>
      </c>
      <c r="V1037" t="s">
        <v>2556</v>
      </c>
      <c r="W1037" t="s">
        <v>2555</v>
      </c>
      <c r="X1037" t="s">
        <v>2671</v>
      </c>
      <c r="Y1037" t="str">
        <f t="shared" si="16"/>
        <v>广州虎牙信息科技有限公司-百度广州虎牙信息科技有限公司信息流</v>
      </c>
      <c r="Z1037" t="e">
        <f>VLOOKUP(Y:Y,[1]Sheet1!N:N,1,0)</f>
        <v>#N/A</v>
      </c>
    </row>
    <row r="1038" spans="1:26" hidden="1" x14ac:dyDescent="0.25">
      <c r="A1038">
        <v>20230626</v>
      </c>
      <c r="B1038">
        <v>47953344</v>
      </c>
      <c r="C1038" t="s">
        <v>2732</v>
      </c>
      <c r="D1038">
        <v>2189969</v>
      </c>
      <c r="E1038" t="s">
        <v>2608</v>
      </c>
      <c r="F1038" s="59">
        <v>616.17999999999995</v>
      </c>
      <c r="G1038">
        <v>440.13</v>
      </c>
      <c r="H1038" t="s">
        <v>2538</v>
      </c>
      <c r="I1038" t="s">
        <v>2551</v>
      </c>
      <c r="J1038" t="s">
        <v>2332</v>
      </c>
      <c r="K1038" t="s">
        <v>2321</v>
      </c>
      <c r="L1038" t="s">
        <v>2333</v>
      </c>
      <c r="M1038" t="s">
        <v>2552</v>
      </c>
      <c r="N1038" t="s">
        <v>2553</v>
      </c>
      <c r="O1038" t="s">
        <v>2542</v>
      </c>
      <c r="P1038" t="s">
        <v>2543</v>
      </c>
      <c r="Q1038" t="s">
        <v>2544</v>
      </c>
      <c r="R1038" t="s">
        <v>2554</v>
      </c>
      <c r="S1038" t="s">
        <v>2546</v>
      </c>
      <c r="T1038">
        <v>0</v>
      </c>
      <c r="U1038" t="s">
        <v>2555</v>
      </c>
      <c r="V1038" t="s">
        <v>2556</v>
      </c>
      <c r="W1038" t="s">
        <v>2555</v>
      </c>
      <c r="X1038" t="s">
        <v>2556</v>
      </c>
      <c r="Y1038" t="str">
        <f t="shared" si="16"/>
        <v>北京爱奇艺科技有限公司-百度北京爱奇艺科技有限公司信息流</v>
      </c>
      <c r="Z1038" t="e">
        <f>VLOOKUP(Y:Y,[1]Sheet1!N:N,1,0)</f>
        <v>#N/A</v>
      </c>
    </row>
    <row r="1039" spans="1:26" x14ac:dyDescent="0.25">
      <c r="A1039">
        <v>20230626</v>
      </c>
      <c r="B1039">
        <v>39873589</v>
      </c>
      <c r="C1039" t="s">
        <v>2811</v>
      </c>
      <c r="D1039">
        <v>2054669</v>
      </c>
      <c r="E1039" t="s">
        <v>2622</v>
      </c>
      <c r="F1039" s="59">
        <v>158.13999999999999</v>
      </c>
      <c r="G1039">
        <v>117.14</v>
      </c>
      <c r="H1039" t="s">
        <v>2538</v>
      </c>
      <c r="I1039" t="s">
        <v>2551</v>
      </c>
      <c r="J1039" t="s">
        <v>2352</v>
      </c>
      <c r="K1039" t="s">
        <v>2321</v>
      </c>
      <c r="L1039" t="s">
        <v>2351</v>
      </c>
      <c r="M1039" t="s">
        <v>2623</v>
      </c>
      <c r="N1039" t="s">
        <v>2624</v>
      </c>
      <c r="O1039" t="s">
        <v>2542</v>
      </c>
      <c r="P1039" t="s">
        <v>2543</v>
      </c>
      <c r="Q1039" t="s">
        <v>2544</v>
      </c>
      <c r="R1039" t="s">
        <v>2625</v>
      </c>
      <c r="S1039" t="s">
        <v>2546</v>
      </c>
      <c r="T1039">
        <v>0</v>
      </c>
      <c r="U1039" t="s">
        <v>838</v>
      </c>
      <c r="V1039" t="s">
        <v>2548</v>
      </c>
      <c r="W1039" t="s">
        <v>838</v>
      </c>
      <c r="X1039" t="s">
        <v>2548</v>
      </c>
      <c r="Y1039" t="str">
        <f t="shared" si="16"/>
        <v>深圳市小赢普惠科技有限责任公司深圳市赢众通金融信息服务有限责任公司信息流</v>
      </c>
      <c r="Z1039" t="e">
        <f>VLOOKUP(Y:Y,[1]Sheet1!N:N,1,0)</f>
        <v>#N/A</v>
      </c>
    </row>
    <row r="1040" spans="1:26" x14ac:dyDescent="0.25">
      <c r="A1040">
        <v>20230626</v>
      </c>
      <c r="B1040">
        <v>43094804</v>
      </c>
      <c r="C1040" t="s">
        <v>2705</v>
      </c>
      <c r="D1040">
        <v>2054669</v>
      </c>
      <c r="E1040" t="s">
        <v>2622</v>
      </c>
      <c r="F1040" s="59">
        <v>50.93</v>
      </c>
      <c r="G1040">
        <v>37.729999999999997</v>
      </c>
      <c r="H1040" t="s">
        <v>2538</v>
      </c>
      <c r="I1040" t="s">
        <v>2551</v>
      </c>
      <c r="J1040" t="s">
        <v>2352</v>
      </c>
      <c r="K1040" t="s">
        <v>2321</v>
      </c>
      <c r="L1040" t="s">
        <v>2351</v>
      </c>
      <c r="M1040" t="s">
        <v>2623</v>
      </c>
      <c r="N1040" t="s">
        <v>2624</v>
      </c>
      <c r="O1040" t="s">
        <v>2542</v>
      </c>
      <c r="P1040" t="s">
        <v>2543</v>
      </c>
      <c r="Q1040" t="s">
        <v>2544</v>
      </c>
      <c r="R1040" t="s">
        <v>2625</v>
      </c>
      <c r="S1040" t="s">
        <v>2546</v>
      </c>
      <c r="T1040">
        <v>0</v>
      </c>
      <c r="U1040" t="s">
        <v>838</v>
      </c>
      <c r="V1040" t="s">
        <v>2548</v>
      </c>
      <c r="W1040" t="s">
        <v>838</v>
      </c>
      <c r="X1040" t="s">
        <v>2548</v>
      </c>
      <c r="Y1040" t="str">
        <f t="shared" si="16"/>
        <v>深圳市小赢普惠科技有限责任公司深圳市赢众通金融信息服务有限责任公司信息流</v>
      </c>
      <c r="Z1040" t="e">
        <f>VLOOKUP(Y:Y,[1]Sheet1!N:N,1,0)</f>
        <v>#N/A</v>
      </c>
    </row>
    <row r="1041" spans="1:26" x14ac:dyDescent="0.25">
      <c r="A1041">
        <v>20230626</v>
      </c>
      <c r="B1041">
        <v>45336925</v>
      </c>
      <c r="C1041" t="s">
        <v>2717</v>
      </c>
      <c r="D1041">
        <v>2054669</v>
      </c>
      <c r="E1041" t="s">
        <v>2622</v>
      </c>
      <c r="F1041" s="59">
        <v>3133.48</v>
      </c>
      <c r="G1041">
        <v>2321.1</v>
      </c>
      <c r="H1041" t="s">
        <v>2538</v>
      </c>
      <c r="I1041" t="s">
        <v>2539</v>
      </c>
      <c r="J1041" t="s">
        <v>2352</v>
      </c>
      <c r="K1041" t="s">
        <v>2321</v>
      </c>
      <c r="L1041" t="s">
        <v>2351</v>
      </c>
      <c r="M1041" t="s">
        <v>2623</v>
      </c>
      <c r="N1041" t="s">
        <v>2624</v>
      </c>
      <c r="O1041" t="s">
        <v>2542</v>
      </c>
      <c r="P1041" t="s">
        <v>2543</v>
      </c>
      <c r="Q1041" t="s">
        <v>2544</v>
      </c>
      <c r="R1041" t="s">
        <v>2625</v>
      </c>
      <c r="S1041" t="s">
        <v>2546</v>
      </c>
      <c r="T1041">
        <v>0</v>
      </c>
      <c r="U1041" t="s">
        <v>838</v>
      </c>
      <c r="V1041" t="s">
        <v>2548</v>
      </c>
      <c r="W1041" t="s">
        <v>838</v>
      </c>
      <c r="X1041" t="s">
        <v>2548</v>
      </c>
      <c r="Y1041" t="str">
        <f t="shared" si="16"/>
        <v>深圳市小赢普惠科技有限责任公司深圳市赢众通金融信息服务有限责任公司信息流</v>
      </c>
      <c r="Z1041" t="e">
        <f>VLOOKUP(Y:Y,[1]Sheet1!N:N,1,0)</f>
        <v>#N/A</v>
      </c>
    </row>
    <row r="1042" spans="1:26" hidden="1" x14ac:dyDescent="0.25">
      <c r="A1042">
        <v>20230626</v>
      </c>
      <c r="B1042">
        <v>29851020</v>
      </c>
      <c r="C1042" t="s">
        <v>2790</v>
      </c>
      <c r="D1042">
        <v>2130054</v>
      </c>
      <c r="E1042" t="s">
        <v>2558</v>
      </c>
      <c r="F1042" s="59">
        <v>4164.7299999999996</v>
      </c>
      <c r="G1042">
        <v>3372.12</v>
      </c>
      <c r="H1042" t="s">
        <v>2559</v>
      </c>
      <c r="I1042" t="s">
        <v>2560</v>
      </c>
      <c r="J1042" t="s">
        <v>2350</v>
      </c>
      <c r="K1042" t="s">
        <v>711</v>
      </c>
      <c r="L1042" t="s">
        <v>2350</v>
      </c>
      <c r="M1042" t="s">
        <v>2561</v>
      </c>
      <c r="N1042" t="s">
        <v>2562</v>
      </c>
      <c r="O1042" t="s">
        <v>2542</v>
      </c>
      <c r="P1042" t="s">
        <v>2543</v>
      </c>
      <c r="Q1042" t="s">
        <v>2544</v>
      </c>
      <c r="R1042" t="s">
        <v>2563</v>
      </c>
      <c r="S1042" t="s">
        <v>2546</v>
      </c>
      <c r="T1042">
        <v>22140.768</v>
      </c>
      <c r="U1042" t="s">
        <v>1891</v>
      </c>
      <c r="V1042" t="s">
        <v>2564</v>
      </c>
      <c r="W1042" t="s">
        <v>1891</v>
      </c>
      <c r="X1042" t="s">
        <v>2564</v>
      </c>
      <c r="Y1042" t="str">
        <f t="shared" si="16"/>
        <v>深圳尚米网络技术有限公司深圳尚米网络技术有限公司CPC</v>
      </c>
      <c r="Z1042" t="e">
        <f>VLOOKUP(Y:Y,[1]Sheet1!N:N,1,0)</f>
        <v>#N/A</v>
      </c>
    </row>
    <row r="1043" spans="1:26" hidden="1" x14ac:dyDescent="0.25">
      <c r="A1043">
        <v>20230626</v>
      </c>
      <c r="B1043">
        <v>47327867</v>
      </c>
      <c r="C1043" t="s">
        <v>2682</v>
      </c>
      <c r="D1043">
        <v>2185183</v>
      </c>
      <c r="E1043" t="s">
        <v>2574</v>
      </c>
      <c r="F1043" s="59">
        <v>381.63</v>
      </c>
      <c r="G1043">
        <v>289.11</v>
      </c>
      <c r="H1043" t="s">
        <v>2538</v>
      </c>
      <c r="I1043" t="s">
        <v>2551</v>
      </c>
      <c r="J1043" t="s">
        <v>2575</v>
      </c>
      <c r="K1043" t="s">
        <v>2321</v>
      </c>
      <c r="L1043" t="s">
        <v>2344</v>
      </c>
      <c r="M1043" t="s">
        <v>2576</v>
      </c>
      <c r="O1043" t="s">
        <v>2542</v>
      </c>
      <c r="P1043" t="s">
        <v>2543</v>
      </c>
      <c r="Q1043" t="s">
        <v>2544</v>
      </c>
      <c r="R1043" t="s">
        <v>2577</v>
      </c>
      <c r="S1043" t="s">
        <v>2546</v>
      </c>
      <c r="T1043">
        <v>0</v>
      </c>
      <c r="U1043" t="s">
        <v>838</v>
      </c>
      <c r="V1043" t="s">
        <v>2578</v>
      </c>
      <c r="W1043" t="s">
        <v>838</v>
      </c>
      <c r="X1043" t="s">
        <v>2578</v>
      </c>
      <c r="Y1043" t="str">
        <f t="shared" si="16"/>
        <v>北京微财科技有限公司-数媒重庆市黑卡小额贷款有限公司信息流</v>
      </c>
      <c r="Z1043" t="e">
        <f>VLOOKUP(Y:Y,[1]Sheet1!N:N,1,0)</f>
        <v>#N/A</v>
      </c>
    </row>
    <row r="1044" spans="1:26" hidden="1" x14ac:dyDescent="0.25">
      <c r="A1044">
        <v>20230626</v>
      </c>
      <c r="B1044">
        <v>43097616</v>
      </c>
      <c r="C1044" t="s">
        <v>2712</v>
      </c>
      <c r="D1044">
        <v>2118167</v>
      </c>
      <c r="E1044" t="s">
        <v>2592</v>
      </c>
      <c r="F1044" s="59">
        <v>672.85</v>
      </c>
      <c r="G1044">
        <v>0</v>
      </c>
      <c r="H1044" t="s">
        <v>2538</v>
      </c>
      <c r="I1044" t="s">
        <v>2539</v>
      </c>
      <c r="J1044" t="s">
        <v>554</v>
      </c>
      <c r="K1044" t="s">
        <v>2321</v>
      </c>
      <c r="L1044" t="s">
        <v>2370</v>
      </c>
      <c r="M1044" t="s">
        <v>2593</v>
      </c>
      <c r="N1044" t="s">
        <v>2594</v>
      </c>
      <c r="O1044" t="s">
        <v>2542</v>
      </c>
      <c r="P1044" t="s">
        <v>2543</v>
      </c>
      <c r="Q1044" t="s">
        <v>2544</v>
      </c>
      <c r="R1044" t="s">
        <v>2595</v>
      </c>
      <c r="S1044" t="s">
        <v>2546</v>
      </c>
      <c r="T1044">
        <v>0</v>
      </c>
      <c r="U1044" t="s">
        <v>2555</v>
      </c>
      <c r="V1044" t="s">
        <v>2596</v>
      </c>
      <c r="W1044" t="s">
        <v>2555</v>
      </c>
      <c r="X1044" t="s">
        <v>2596</v>
      </c>
      <c r="Y1044" t="str">
        <f t="shared" si="16"/>
        <v>薯一薯二文化传媒（上海）有限公司行吟信息科技(上海)有限公司信息流</v>
      </c>
      <c r="Z1044" t="e">
        <f>VLOOKUP(Y:Y,[1]Sheet1!N:N,1,0)</f>
        <v>#N/A</v>
      </c>
    </row>
    <row r="1045" spans="1:26" hidden="1" x14ac:dyDescent="0.25">
      <c r="A1045">
        <v>20230626</v>
      </c>
      <c r="B1045">
        <v>29404181</v>
      </c>
      <c r="C1045" t="s">
        <v>2801</v>
      </c>
      <c r="D1045">
        <v>2130054</v>
      </c>
      <c r="E1045" t="s">
        <v>2558</v>
      </c>
      <c r="F1045" s="59">
        <v>7301.91</v>
      </c>
      <c r="G1045">
        <v>5912.29</v>
      </c>
      <c r="H1045" t="s">
        <v>2559</v>
      </c>
      <c r="I1045" t="s">
        <v>2560</v>
      </c>
      <c r="J1045" t="s">
        <v>2350</v>
      </c>
      <c r="K1045" t="s">
        <v>711</v>
      </c>
      <c r="L1045" t="s">
        <v>2350</v>
      </c>
      <c r="M1045" t="s">
        <v>2561</v>
      </c>
      <c r="N1045" t="s">
        <v>2562</v>
      </c>
      <c r="O1045" t="s">
        <v>2542</v>
      </c>
      <c r="P1045" t="s">
        <v>2543</v>
      </c>
      <c r="Q1045" t="s">
        <v>2544</v>
      </c>
      <c r="R1045" t="s">
        <v>2563</v>
      </c>
      <c r="S1045" t="s">
        <v>2546</v>
      </c>
      <c r="T1045">
        <v>19636.469000000001</v>
      </c>
      <c r="U1045" t="s">
        <v>1891</v>
      </c>
      <c r="V1045" t="s">
        <v>2564</v>
      </c>
      <c r="W1045" t="s">
        <v>1891</v>
      </c>
      <c r="X1045" t="s">
        <v>2564</v>
      </c>
      <c r="Y1045" t="str">
        <f t="shared" si="16"/>
        <v>深圳尚米网络技术有限公司深圳尚米网络技术有限公司CPC</v>
      </c>
      <c r="Z1045" t="e">
        <f>VLOOKUP(Y:Y,[1]Sheet1!N:N,1,0)</f>
        <v>#N/A</v>
      </c>
    </row>
    <row r="1046" spans="1:26" hidden="1" x14ac:dyDescent="0.25">
      <c r="A1046">
        <v>20230626</v>
      </c>
      <c r="B1046">
        <v>29768594</v>
      </c>
      <c r="C1046" t="s">
        <v>2792</v>
      </c>
      <c r="D1046">
        <v>2130054</v>
      </c>
      <c r="E1046" t="s">
        <v>2558</v>
      </c>
      <c r="F1046" s="59">
        <v>8790.48</v>
      </c>
      <c r="G1046">
        <v>7117.6</v>
      </c>
      <c r="H1046" t="s">
        <v>2559</v>
      </c>
      <c r="I1046" t="s">
        <v>2560</v>
      </c>
      <c r="J1046" t="s">
        <v>2350</v>
      </c>
      <c r="K1046" t="s">
        <v>711</v>
      </c>
      <c r="L1046" t="s">
        <v>2350</v>
      </c>
      <c r="M1046" t="s">
        <v>2561</v>
      </c>
      <c r="N1046" t="s">
        <v>2562</v>
      </c>
      <c r="O1046" t="s">
        <v>2542</v>
      </c>
      <c r="P1046" t="s">
        <v>2543</v>
      </c>
      <c r="Q1046" t="s">
        <v>2544</v>
      </c>
      <c r="R1046" t="s">
        <v>2563</v>
      </c>
      <c r="S1046" t="s">
        <v>2546</v>
      </c>
      <c r="T1046">
        <v>23825.665000000001</v>
      </c>
      <c r="U1046" t="s">
        <v>1891</v>
      </c>
      <c r="V1046" t="s">
        <v>2564</v>
      </c>
      <c r="W1046" t="s">
        <v>1891</v>
      </c>
      <c r="X1046" t="s">
        <v>2564</v>
      </c>
      <c r="Y1046" t="str">
        <f t="shared" si="16"/>
        <v>深圳尚米网络技术有限公司深圳尚米网络技术有限公司CPC</v>
      </c>
      <c r="Z1046" t="e">
        <f>VLOOKUP(Y:Y,[1]Sheet1!N:N,1,0)</f>
        <v>#N/A</v>
      </c>
    </row>
    <row r="1047" spans="1:26" hidden="1" x14ac:dyDescent="0.25">
      <c r="A1047">
        <v>20230626</v>
      </c>
      <c r="B1047">
        <v>31693175</v>
      </c>
      <c r="C1047" t="s">
        <v>2787</v>
      </c>
      <c r="D1047">
        <v>2158492</v>
      </c>
      <c r="E1047" t="s">
        <v>2580</v>
      </c>
      <c r="F1047" s="59">
        <v>3360.25</v>
      </c>
      <c r="G1047">
        <v>2823.52</v>
      </c>
      <c r="H1047" t="s">
        <v>2559</v>
      </c>
      <c r="I1047" t="s">
        <v>2560</v>
      </c>
      <c r="J1047" t="s">
        <v>2330</v>
      </c>
      <c r="K1047" t="s">
        <v>711</v>
      </c>
      <c r="L1047" t="s">
        <v>2329</v>
      </c>
      <c r="M1047" t="s">
        <v>2581</v>
      </c>
      <c r="N1047" t="s">
        <v>2582</v>
      </c>
      <c r="O1047" t="s">
        <v>2542</v>
      </c>
      <c r="P1047" t="s">
        <v>2543</v>
      </c>
      <c r="Q1047" t="s">
        <v>2544</v>
      </c>
      <c r="R1047" t="s">
        <v>2583</v>
      </c>
      <c r="S1047" t="s">
        <v>2546</v>
      </c>
      <c r="T1047">
        <v>15532.749</v>
      </c>
      <c r="U1047" t="s">
        <v>2584</v>
      </c>
      <c r="V1047" t="s">
        <v>2585</v>
      </c>
      <c r="W1047" t="s">
        <v>2584</v>
      </c>
      <c r="X1047" t="s">
        <v>2585</v>
      </c>
      <c r="Y1047" t="str">
        <f t="shared" si="16"/>
        <v>成都哈拜网络科技有限公司-数字媒体事业部上海哈啰普惠科技有限公司CPC</v>
      </c>
      <c r="Z1047" t="e">
        <f>VLOOKUP(Y:Y,[1]Sheet1!N:N,1,0)</f>
        <v>#N/A</v>
      </c>
    </row>
    <row r="1048" spans="1:26" hidden="1" x14ac:dyDescent="0.25">
      <c r="A1048">
        <v>20230626</v>
      </c>
      <c r="B1048">
        <v>38794071</v>
      </c>
      <c r="C1048" t="s">
        <v>2778</v>
      </c>
      <c r="D1048">
        <v>2172261</v>
      </c>
      <c r="E1048" t="s">
        <v>2628</v>
      </c>
      <c r="F1048" s="59">
        <v>57128.22</v>
      </c>
      <c r="G1048">
        <v>43609.33</v>
      </c>
      <c r="H1048" t="s">
        <v>2538</v>
      </c>
      <c r="I1048" t="s">
        <v>2551</v>
      </c>
      <c r="J1048" t="s">
        <v>292</v>
      </c>
      <c r="K1048" t="s">
        <v>2321</v>
      </c>
      <c r="L1048" t="s">
        <v>574</v>
      </c>
      <c r="M1048" t="s">
        <v>2611</v>
      </c>
      <c r="N1048" t="s">
        <v>2612</v>
      </c>
      <c r="O1048" t="s">
        <v>2542</v>
      </c>
      <c r="P1048" t="s">
        <v>2543</v>
      </c>
      <c r="Q1048" t="s">
        <v>2544</v>
      </c>
      <c r="R1048" t="s">
        <v>2613</v>
      </c>
      <c r="S1048" t="s">
        <v>2546</v>
      </c>
      <c r="T1048">
        <v>0</v>
      </c>
      <c r="U1048" t="s">
        <v>2614</v>
      </c>
      <c r="V1048" t="s">
        <v>2615</v>
      </c>
      <c r="W1048" t="s">
        <v>2614</v>
      </c>
      <c r="X1048" t="s">
        <v>2615</v>
      </c>
      <c r="Y1048" t="str">
        <f t="shared" si="16"/>
        <v>广州荔湾品唯信息服务有限公司广州唯品会电子商务有限公司信息流</v>
      </c>
      <c r="Z1048" t="e">
        <f>VLOOKUP(Y:Y,[1]Sheet1!N:N,1,0)</f>
        <v>#N/A</v>
      </c>
    </row>
    <row r="1049" spans="1:26" hidden="1" x14ac:dyDescent="0.25">
      <c r="A1049">
        <v>20230626</v>
      </c>
      <c r="B1049">
        <v>45323107</v>
      </c>
      <c r="C1049" t="s">
        <v>2654</v>
      </c>
      <c r="D1049">
        <v>2172261</v>
      </c>
      <c r="E1049" t="s">
        <v>2628</v>
      </c>
      <c r="F1049" s="59">
        <v>734.13</v>
      </c>
      <c r="G1049">
        <v>560.41</v>
      </c>
      <c r="H1049" t="s">
        <v>2538</v>
      </c>
      <c r="I1049" t="s">
        <v>2539</v>
      </c>
      <c r="J1049" t="s">
        <v>292</v>
      </c>
      <c r="K1049" t="s">
        <v>2321</v>
      </c>
      <c r="L1049" t="s">
        <v>574</v>
      </c>
      <c r="M1049" t="s">
        <v>2611</v>
      </c>
      <c r="N1049" t="s">
        <v>2612</v>
      </c>
      <c r="O1049" t="s">
        <v>2542</v>
      </c>
      <c r="P1049" t="s">
        <v>2543</v>
      </c>
      <c r="Q1049" t="s">
        <v>2544</v>
      </c>
      <c r="R1049" t="s">
        <v>2613</v>
      </c>
      <c r="S1049" t="s">
        <v>2546</v>
      </c>
      <c r="T1049">
        <v>0</v>
      </c>
      <c r="U1049" t="s">
        <v>2614</v>
      </c>
      <c r="V1049" t="s">
        <v>2615</v>
      </c>
      <c r="W1049" t="s">
        <v>2614</v>
      </c>
      <c r="X1049" t="s">
        <v>2615</v>
      </c>
      <c r="Y1049" t="str">
        <f t="shared" si="16"/>
        <v>广州荔湾品唯信息服务有限公司广州唯品会电子商务有限公司信息流</v>
      </c>
      <c r="Z1049" t="e">
        <f>VLOOKUP(Y:Y,[1]Sheet1!N:N,1,0)</f>
        <v>#N/A</v>
      </c>
    </row>
    <row r="1050" spans="1:26" hidden="1" x14ac:dyDescent="0.25">
      <c r="A1050">
        <v>20230626</v>
      </c>
      <c r="B1050">
        <v>45323155</v>
      </c>
      <c r="C1050" t="s">
        <v>2759</v>
      </c>
      <c r="D1050">
        <v>2172261</v>
      </c>
      <c r="E1050" t="s">
        <v>2628</v>
      </c>
      <c r="F1050" s="59">
        <v>288.10000000000002</v>
      </c>
      <c r="G1050">
        <v>219.92</v>
      </c>
      <c r="H1050" t="s">
        <v>2538</v>
      </c>
      <c r="I1050" t="s">
        <v>2551</v>
      </c>
      <c r="J1050" t="s">
        <v>292</v>
      </c>
      <c r="K1050" t="s">
        <v>2321</v>
      </c>
      <c r="L1050" t="s">
        <v>574</v>
      </c>
      <c r="M1050" t="s">
        <v>2611</v>
      </c>
      <c r="N1050" t="s">
        <v>2612</v>
      </c>
      <c r="O1050" t="s">
        <v>2542</v>
      </c>
      <c r="P1050" t="s">
        <v>2543</v>
      </c>
      <c r="Q1050" t="s">
        <v>2544</v>
      </c>
      <c r="R1050" t="s">
        <v>2613</v>
      </c>
      <c r="S1050" t="s">
        <v>2546</v>
      </c>
      <c r="T1050">
        <v>0</v>
      </c>
      <c r="U1050" t="s">
        <v>2614</v>
      </c>
      <c r="V1050" t="s">
        <v>2615</v>
      </c>
      <c r="W1050" t="s">
        <v>2614</v>
      </c>
      <c r="X1050" t="s">
        <v>2615</v>
      </c>
      <c r="Y1050" t="str">
        <f t="shared" si="16"/>
        <v>广州荔湾品唯信息服务有限公司广州唯品会电子商务有限公司信息流</v>
      </c>
      <c r="Z1050" t="e">
        <f>VLOOKUP(Y:Y,[1]Sheet1!N:N,1,0)</f>
        <v>#N/A</v>
      </c>
    </row>
    <row r="1051" spans="1:26" hidden="1" x14ac:dyDescent="0.25">
      <c r="A1051">
        <v>20230626</v>
      </c>
      <c r="B1051">
        <v>23293206</v>
      </c>
      <c r="C1051" t="s">
        <v>2696</v>
      </c>
      <c r="D1051">
        <v>2147805</v>
      </c>
      <c r="E1051" t="s">
        <v>2697</v>
      </c>
      <c r="F1051" s="59">
        <v>5993.13</v>
      </c>
      <c r="G1051">
        <v>5350.8</v>
      </c>
      <c r="H1051" t="s">
        <v>2559</v>
      </c>
      <c r="I1051" t="s">
        <v>2560</v>
      </c>
      <c r="J1051" t="s">
        <v>2347</v>
      </c>
      <c r="K1051" t="s">
        <v>711</v>
      </c>
      <c r="L1051" t="s">
        <v>2346</v>
      </c>
      <c r="M1051" t="s">
        <v>2698</v>
      </c>
      <c r="N1051" t="s">
        <v>2699</v>
      </c>
      <c r="O1051" t="s">
        <v>2542</v>
      </c>
      <c r="P1051" t="s">
        <v>2543</v>
      </c>
      <c r="Q1051" t="s">
        <v>2544</v>
      </c>
      <c r="R1051" t="s">
        <v>2700</v>
      </c>
      <c r="S1051" t="s">
        <v>2546</v>
      </c>
      <c r="T1051">
        <v>204026.26300000001</v>
      </c>
      <c r="U1051" t="s">
        <v>2555</v>
      </c>
      <c r="V1051" t="s">
        <v>2596</v>
      </c>
      <c r="W1051" t="s">
        <v>2555</v>
      </c>
      <c r="X1051" t="s">
        <v>2556</v>
      </c>
      <c r="Y1051" t="str">
        <f t="shared" si="16"/>
        <v>飞狐信息技术（天津）有限公司飞狐信息技术(天津)有限公司CPC</v>
      </c>
      <c r="Z1051" t="e">
        <f>VLOOKUP(Y:Y,[1]Sheet1!N:N,1,0)</f>
        <v>#N/A</v>
      </c>
    </row>
    <row r="1052" spans="1:26" hidden="1" x14ac:dyDescent="0.25">
      <c r="A1052">
        <v>20230626</v>
      </c>
      <c r="B1052">
        <v>42327250</v>
      </c>
      <c r="C1052" t="s">
        <v>2704</v>
      </c>
      <c r="D1052">
        <v>2172261</v>
      </c>
      <c r="E1052" t="s">
        <v>2628</v>
      </c>
      <c r="F1052" s="59">
        <v>759.9</v>
      </c>
      <c r="G1052">
        <v>580.08000000000004</v>
      </c>
      <c r="H1052" t="s">
        <v>2538</v>
      </c>
      <c r="I1052" t="s">
        <v>2551</v>
      </c>
      <c r="J1052" t="s">
        <v>292</v>
      </c>
      <c r="K1052" t="s">
        <v>2321</v>
      </c>
      <c r="L1052" t="s">
        <v>574</v>
      </c>
      <c r="M1052" t="s">
        <v>2611</v>
      </c>
      <c r="N1052" t="s">
        <v>2612</v>
      </c>
      <c r="O1052" t="s">
        <v>2542</v>
      </c>
      <c r="P1052" t="s">
        <v>2543</v>
      </c>
      <c r="Q1052" t="s">
        <v>2544</v>
      </c>
      <c r="R1052" t="s">
        <v>2613</v>
      </c>
      <c r="S1052" t="s">
        <v>2546</v>
      </c>
      <c r="T1052">
        <v>0</v>
      </c>
      <c r="U1052" t="s">
        <v>2614</v>
      </c>
      <c r="V1052" t="s">
        <v>2615</v>
      </c>
      <c r="W1052" t="s">
        <v>2614</v>
      </c>
      <c r="X1052" t="s">
        <v>2615</v>
      </c>
      <c r="Y1052" t="str">
        <f t="shared" si="16"/>
        <v>广州荔湾品唯信息服务有限公司广州唯品会电子商务有限公司信息流</v>
      </c>
      <c r="Z1052" t="e">
        <f>VLOOKUP(Y:Y,[1]Sheet1!N:N,1,0)</f>
        <v>#N/A</v>
      </c>
    </row>
    <row r="1053" spans="1:26" hidden="1" x14ac:dyDescent="0.25">
      <c r="A1053">
        <v>20230626</v>
      </c>
      <c r="B1053">
        <v>42840845</v>
      </c>
      <c r="C1053" t="s">
        <v>2812</v>
      </c>
      <c r="D1053">
        <v>2117410</v>
      </c>
      <c r="E1053" t="s">
        <v>2587</v>
      </c>
      <c r="F1053" s="59">
        <v>863.62</v>
      </c>
      <c r="G1053">
        <v>0</v>
      </c>
      <c r="H1053" t="s">
        <v>2538</v>
      </c>
      <c r="I1053" t="s">
        <v>2551</v>
      </c>
      <c r="J1053" t="s">
        <v>2353</v>
      </c>
      <c r="K1053" t="s">
        <v>2321</v>
      </c>
      <c r="L1053" t="s">
        <v>326</v>
      </c>
      <c r="M1053" t="s">
        <v>2588</v>
      </c>
      <c r="N1053" t="s">
        <v>2589</v>
      </c>
      <c r="O1053" t="s">
        <v>2542</v>
      </c>
      <c r="P1053" t="s">
        <v>2543</v>
      </c>
      <c r="Q1053" t="s">
        <v>2544</v>
      </c>
      <c r="R1053" t="s">
        <v>2570</v>
      </c>
      <c r="S1053" t="s">
        <v>2546</v>
      </c>
      <c r="T1053">
        <v>0</v>
      </c>
      <c r="U1053" t="s">
        <v>2571</v>
      </c>
      <c r="V1053" t="s">
        <v>2572</v>
      </c>
      <c r="W1053" t="s">
        <v>1891</v>
      </c>
      <c r="X1053" t="s">
        <v>2564</v>
      </c>
      <c r="Y1053" t="str">
        <f t="shared" si="16"/>
        <v>网易有道信息技术（北京）有限公司网易(杭州)网络有限公司信息流</v>
      </c>
      <c r="Z1053" t="e">
        <f>VLOOKUP(Y:Y,[1]Sheet1!N:N,1,0)</f>
        <v>#N/A</v>
      </c>
    </row>
    <row r="1054" spans="1:26" hidden="1" x14ac:dyDescent="0.25">
      <c r="A1054">
        <v>20230626</v>
      </c>
      <c r="B1054">
        <v>45323011</v>
      </c>
      <c r="C1054" t="s">
        <v>2680</v>
      </c>
      <c r="D1054">
        <v>2172261</v>
      </c>
      <c r="E1054" t="s">
        <v>2628</v>
      </c>
      <c r="F1054" s="59">
        <v>147.16</v>
      </c>
      <c r="G1054">
        <v>112.34</v>
      </c>
      <c r="H1054" t="s">
        <v>2538</v>
      </c>
      <c r="I1054" t="s">
        <v>2539</v>
      </c>
      <c r="J1054" t="s">
        <v>292</v>
      </c>
      <c r="K1054" t="s">
        <v>2321</v>
      </c>
      <c r="L1054" t="s">
        <v>574</v>
      </c>
      <c r="M1054" t="s">
        <v>2611</v>
      </c>
      <c r="N1054" t="s">
        <v>2612</v>
      </c>
      <c r="O1054" t="s">
        <v>2542</v>
      </c>
      <c r="P1054" t="s">
        <v>2543</v>
      </c>
      <c r="Q1054" t="s">
        <v>2544</v>
      </c>
      <c r="R1054" t="s">
        <v>2613</v>
      </c>
      <c r="S1054" t="s">
        <v>2546</v>
      </c>
      <c r="T1054">
        <v>0</v>
      </c>
      <c r="U1054" t="s">
        <v>2614</v>
      </c>
      <c r="V1054" t="s">
        <v>2615</v>
      </c>
      <c r="W1054" t="s">
        <v>2614</v>
      </c>
      <c r="X1054" t="s">
        <v>2615</v>
      </c>
      <c r="Y1054" t="str">
        <f t="shared" si="16"/>
        <v>广州荔湾品唯信息服务有限公司广州唯品会电子商务有限公司信息流</v>
      </c>
      <c r="Z1054" t="e">
        <f>VLOOKUP(Y:Y,[1]Sheet1!N:N,1,0)</f>
        <v>#N/A</v>
      </c>
    </row>
    <row r="1055" spans="1:26" hidden="1" x14ac:dyDescent="0.25">
      <c r="A1055">
        <v>20230626</v>
      </c>
      <c r="B1055">
        <v>47328011</v>
      </c>
      <c r="C1055" t="s">
        <v>2647</v>
      </c>
      <c r="D1055">
        <v>2185183</v>
      </c>
      <c r="E1055" t="s">
        <v>2574</v>
      </c>
      <c r="F1055" s="59">
        <v>403.33</v>
      </c>
      <c r="G1055">
        <v>305.55</v>
      </c>
      <c r="H1055" t="s">
        <v>2538</v>
      </c>
      <c r="I1055" t="s">
        <v>2539</v>
      </c>
      <c r="J1055" t="s">
        <v>2575</v>
      </c>
      <c r="K1055" t="s">
        <v>2321</v>
      </c>
      <c r="L1055" t="s">
        <v>2344</v>
      </c>
      <c r="M1055" t="s">
        <v>2576</v>
      </c>
      <c r="O1055" t="s">
        <v>2542</v>
      </c>
      <c r="P1055" t="s">
        <v>2543</v>
      </c>
      <c r="Q1055" t="s">
        <v>2544</v>
      </c>
      <c r="R1055" t="s">
        <v>2577</v>
      </c>
      <c r="S1055" t="s">
        <v>2546</v>
      </c>
      <c r="T1055">
        <v>0</v>
      </c>
      <c r="U1055" t="s">
        <v>838</v>
      </c>
      <c r="V1055" t="s">
        <v>2578</v>
      </c>
      <c r="W1055" t="s">
        <v>838</v>
      </c>
      <c r="X1055" t="s">
        <v>2578</v>
      </c>
      <c r="Y1055" t="str">
        <f t="shared" si="16"/>
        <v>北京微财科技有限公司-数媒重庆市黑卡小额贷款有限公司信息流</v>
      </c>
      <c r="Z1055" t="e">
        <f>VLOOKUP(Y:Y,[1]Sheet1!N:N,1,0)</f>
        <v>#N/A</v>
      </c>
    </row>
    <row r="1056" spans="1:26" hidden="1" x14ac:dyDescent="0.25">
      <c r="A1056">
        <v>20230626</v>
      </c>
      <c r="B1056">
        <v>32070458</v>
      </c>
      <c r="C1056" t="s">
        <v>2646</v>
      </c>
      <c r="D1056">
        <v>2158492</v>
      </c>
      <c r="E1056" t="s">
        <v>2580</v>
      </c>
      <c r="F1056" s="59">
        <v>876.95</v>
      </c>
      <c r="G1056">
        <v>736.88</v>
      </c>
      <c r="H1056" t="s">
        <v>2559</v>
      </c>
      <c r="I1056" t="s">
        <v>2560</v>
      </c>
      <c r="J1056" t="s">
        <v>2330</v>
      </c>
      <c r="K1056" t="s">
        <v>711</v>
      </c>
      <c r="L1056" t="s">
        <v>2329</v>
      </c>
      <c r="M1056" t="s">
        <v>2581</v>
      </c>
      <c r="N1056" t="s">
        <v>2582</v>
      </c>
      <c r="O1056" t="s">
        <v>2542</v>
      </c>
      <c r="P1056" t="s">
        <v>2543</v>
      </c>
      <c r="Q1056" t="s">
        <v>2544</v>
      </c>
      <c r="R1056" t="s">
        <v>2583</v>
      </c>
      <c r="S1056" t="s">
        <v>2546</v>
      </c>
      <c r="T1056">
        <v>14316.72</v>
      </c>
      <c r="U1056" t="s">
        <v>2584</v>
      </c>
      <c r="V1056" t="s">
        <v>2585</v>
      </c>
      <c r="W1056" t="s">
        <v>2584</v>
      </c>
      <c r="X1056" t="s">
        <v>2585</v>
      </c>
      <c r="Y1056" t="str">
        <f t="shared" si="16"/>
        <v>成都哈拜网络科技有限公司-数字媒体事业部上海哈啰普惠科技有限公司CPC</v>
      </c>
      <c r="Z1056" t="e">
        <f>VLOOKUP(Y:Y,[1]Sheet1!N:N,1,0)</f>
        <v>#N/A</v>
      </c>
    </row>
    <row r="1057" spans="1:26" hidden="1" x14ac:dyDescent="0.25">
      <c r="A1057">
        <v>20230626</v>
      </c>
      <c r="B1057">
        <v>47327773</v>
      </c>
      <c r="C1057" t="s">
        <v>2714</v>
      </c>
      <c r="D1057">
        <v>2185183</v>
      </c>
      <c r="E1057" t="s">
        <v>2574</v>
      </c>
      <c r="F1057" s="59">
        <v>7493.88</v>
      </c>
      <c r="G1057">
        <v>5677.18</v>
      </c>
      <c r="H1057" t="s">
        <v>2538</v>
      </c>
      <c r="I1057" t="s">
        <v>2539</v>
      </c>
      <c r="J1057" t="s">
        <v>2575</v>
      </c>
      <c r="K1057" t="s">
        <v>2321</v>
      </c>
      <c r="L1057" t="s">
        <v>2344</v>
      </c>
      <c r="M1057" t="s">
        <v>2576</v>
      </c>
      <c r="O1057" t="s">
        <v>2542</v>
      </c>
      <c r="P1057" t="s">
        <v>2543</v>
      </c>
      <c r="Q1057" t="s">
        <v>2544</v>
      </c>
      <c r="R1057" t="s">
        <v>2577</v>
      </c>
      <c r="S1057" t="s">
        <v>2546</v>
      </c>
      <c r="T1057">
        <v>0</v>
      </c>
      <c r="U1057" t="s">
        <v>838</v>
      </c>
      <c r="V1057" t="s">
        <v>2578</v>
      </c>
      <c r="W1057" t="s">
        <v>838</v>
      </c>
      <c r="X1057" t="s">
        <v>2578</v>
      </c>
      <c r="Y1057" t="str">
        <f t="shared" si="16"/>
        <v>北京微财科技有限公司-数媒重庆市黑卡小额贷款有限公司信息流</v>
      </c>
      <c r="Z1057" t="e">
        <f>VLOOKUP(Y:Y,[1]Sheet1!N:N,1,0)</f>
        <v>#N/A</v>
      </c>
    </row>
    <row r="1058" spans="1:26" hidden="1" x14ac:dyDescent="0.25">
      <c r="A1058">
        <v>20230626</v>
      </c>
      <c r="B1058">
        <v>47580667</v>
      </c>
      <c r="C1058" t="s">
        <v>2683</v>
      </c>
      <c r="D1058">
        <v>2171230</v>
      </c>
      <c r="E1058" t="s">
        <v>2684</v>
      </c>
      <c r="F1058" s="59">
        <v>8614.85</v>
      </c>
      <c r="G1058">
        <v>6730.35</v>
      </c>
      <c r="H1058" t="s">
        <v>2538</v>
      </c>
      <c r="I1058" t="s">
        <v>2551</v>
      </c>
      <c r="J1058" t="s">
        <v>2322</v>
      </c>
      <c r="K1058" t="s">
        <v>2321</v>
      </c>
      <c r="L1058" t="s">
        <v>2323</v>
      </c>
      <c r="M1058" t="s">
        <v>2685</v>
      </c>
      <c r="N1058" t="s">
        <v>2686</v>
      </c>
      <c r="O1058" t="s">
        <v>2542</v>
      </c>
      <c r="P1058" t="s">
        <v>2543</v>
      </c>
      <c r="Q1058" t="s">
        <v>2544</v>
      </c>
      <c r="R1058" t="s">
        <v>2687</v>
      </c>
      <c r="S1058" t="s">
        <v>2546</v>
      </c>
      <c r="T1058">
        <v>0</v>
      </c>
      <c r="U1058" t="s">
        <v>2555</v>
      </c>
      <c r="V1058" t="s">
        <v>2556</v>
      </c>
      <c r="W1058" t="s">
        <v>2555</v>
      </c>
      <c r="X1058" t="s">
        <v>2671</v>
      </c>
      <c r="Y1058" t="str">
        <f t="shared" si="16"/>
        <v>广州虎牙信息科技有限公司-百度广州虎牙信息科技有限公司信息流</v>
      </c>
      <c r="Z1058" t="e">
        <f>VLOOKUP(Y:Y,[1]Sheet1!N:N,1,0)</f>
        <v>#N/A</v>
      </c>
    </row>
    <row r="1059" spans="1:26" hidden="1" x14ac:dyDescent="0.25">
      <c r="A1059">
        <v>20230626</v>
      </c>
      <c r="B1059">
        <v>47953331</v>
      </c>
      <c r="C1059" t="s">
        <v>2663</v>
      </c>
      <c r="D1059">
        <v>2167551</v>
      </c>
      <c r="E1059" t="s">
        <v>2550</v>
      </c>
      <c r="F1059" s="59">
        <v>53.19</v>
      </c>
      <c r="G1059">
        <v>53.19</v>
      </c>
      <c r="H1059" t="s">
        <v>2538</v>
      </c>
      <c r="I1059" t="s">
        <v>2551</v>
      </c>
      <c r="J1059" t="s">
        <v>2332</v>
      </c>
      <c r="K1059" t="s">
        <v>2321</v>
      </c>
      <c r="L1059" t="s">
        <v>2333</v>
      </c>
      <c r="M1059" t="s">
        <v>2552</v>
      </c>
      <c r="N1059" t="s">
        <v>2553</v>
      </c>
      <c r="O1059" t="s">
        <v>2542</v>
      </c>
      <c r="P1059" t="s">
        <v>2543</v>
      </c>
      <c r="Q1059" t="s">
        <v>2544</v>
      </c>
      <c r="R1059" t="s">
        <v>2554</v>
      </c>
      <c r="S1059" t="s">
        <v>2546</v>
      </c>
      <c r="T1059">
        <v>0</v>
      </c>
      <c r="U1059" t="s">
        <v>2555</v>
      </c>
      <c r="V1059" t="s">
        <v>2556</v>
      </c>
      <c r="W1059" t="s">
        <v>2555</v>
      </c>
      <c r="X1059" t="s">
        <v>2556</v>
      </c>
      <c r="Y1059" t="str">
        <f t="shared" si="16"/>
        <v>北京爱奇艺科技有限公司-百度北京爱奇艺科技有限公司信息流</v>
      </c>
      <c r="Z1059" t="e">
        <f>VLOOKUP(Y:Y,[1]Sheet1!N:N,1,0)</f>
        <v>#N/A</v>
      </c>
    </row>
    <row r="1060" spans="1:26" x14ac:dyDescent="0.25">
      <c r="A1060">
        <v>20230626</v>
      </c>
      <c r="B1060">
        <v>45336908</v>
      </c>
      <c r="C1060" t="s">
        <v>2621</v>
      </c>
      <c r="D1060">
        <v>2054669</v>
      </c>
      <c r="E1060" t="s">
        <v>2622</v>
      </c>
      <c r="F1060" s="59">
        <v>540.57000000000005</v>
      </c>
      <c r="G1060">
        <v>400.42</v>
      </c>
      <c r="H1060" t="s">
        <v>2538</v>
      </c>
      <c r="I1060" t="s">
        <v>2539</v>
      </c>
      <c r="J1060" t="s">
        <v>2352</v>
      </c>
      <c r="K1060" t="s">
        <v>2321</v>
      </c>
      <c r="L1060" t="s">
        <v>2351</v>
      </c>
      <c r="M1060" t="s">
        <v>2623</v>
      </c>
      <c r="N1060" t="s">
        <v>2624</v>
      </c>
      <c r="O1060" t="s">
        <v>2542</v>
      </c>
      <c r="P1060" t="s">
        <v>2543</v>
      </c>
      <c r="Q1060" t="s">
        <v>2544</v>
      </c>
      <c r="R1060" t="s">
        <v>2625</v>
      </c>
      <c r="S1060" t="s">
        <v>2546</v>
      </c>
      <c r="T1060">
        <v>0</v>
      </c>
      <c r="U1060" t="s">
        <v>838</v>
      </c>
      <c r="V1060" t="s">
        <v>2548</v>
      </c>
      <c r="W1060" t="s">
        <v>838</v>
      </c>
      <c r="X1060" t="s">
        <v>2548</v>
      </c>
      <c r="Y1060" t="str">
        <f t="shared" si="16"/>
        <v>深圳市小赢普惠科技有限责任公司深圳市赢众通金融信息服务有限责任公司信息流</v>
      </c>
      <c r="Z1060" t="e">
        <f>VLOOKUP(Y:Y,[1]Sheet1!N:N,1,0)</f>
        <v>#N/A</v>
      </c>
    </row>
    <row r="1061" spans="1:26" hidden="1" x14ac:dyDescent="0.25">
      <c r="A1061">
        <v>20230626</v>
      </c>
      <c r="B1061">
        <v>44739349</v>
      </c>
      <c r="C1061" t="s">
        <v>2746</v>
      </c>
      <c r="D1061">
        <v>2118167</v>
      </c>
      <c r="E1061" t="s">
        <v>2592</v>
      </c>
      <c r="F1061" s="59">
        <v>53.69</v>
      </c>
      <c r="G1061">
        <v>0</v>
      </c>
      <c r="H1061" t="s">
        <v>2538</v>
      </c>
      <c r="I1061" t="s">
        <v>2551</v>
      </c>
      <c r="J1061" t="s">
        <v>554</v>
      </c>
      <c r="K1061" t="s">
        <v>2321</v>
      </c>
      <c r="L1061" t="s">
        <v>2370</v>
      </c>
      <c r="M1061" t="s">
        <v>2593</v>
      </c>
      <c r="N1061" t="s">
        <v>2594</v>
      </c>
      <c r="O1061" t="s">
        <v>2542</v>
      </c>
      <c r="P1061" t="s">
        <v>2543</v>
      </c>
      <c r="Q1061" t="s">
        <v>2544</v>
      </c>
      <c r="R1061" t="s">
        <v>2595</v>
      </c>
      <c r="S1061" t="s">
        <v>2546</v>
      </c>
      <c r="T1061">
        <v>0</v>
      </c>
      <c r="U1061" t="s">
        <v>2555</v>
      </c>
      <c r="V1061" t="s">
        <v>2596</v>
      </c>
      <c r="W1061" t="s">
        <v>2555</v>
      </c>
      <c r="X1061" t="s">
        <v>2596</v>
      </c>
      <c r="Y1061" t="str">
        <f t="shared" si="16"/>
        <v>薯一薯二文化传媒（上海）有限公司行吟信息科技(上海)有限公司信息流</v>
      </c>
      <c r="Z1061" t="e">
        <f>VLOOKUP(Y:Y,[1]Sheet1!N:N,1,0)</f>
        <v>#N/A</v>
      </c>
    </row>
    <row r="1062" spans="1:26" hidden="1" x14ac:dyDescent="0.25">
      <c r="A1062">
        <v>20230626</v>
      </c>
      <c r="B1062">
        <v>44739380</v>
      </c>
      <c r="C1062" t="s">
        <v>2706</v>
      </c>
      <c r="D1062">
        <v>2118167</v>
      </c>
      <c r="E1062" t="s">
        <v>2592</v>
      </c>
      <c r="F1062" s="59">
        <v>15.73</v>
      </c>
      <c r="G1062">
        <v>0</v>
      </c>
      <c r="H1062" t="s">
        <v>2538</v>
      </c>
      <c r="I1062" t="s">
        <v>2551</v>
      </c>
      <c r="J1062" t="s">
        <v>554</v>
      </c>
      <c r="K1062" t="s">
        <v>2321</v>
      </c>
      <c r="L1062" t="s">
        <v>2370</v>
      </c>
      <c r="M1062" t="s">
        <v>2593</v>
      </c>
      <c r="N1062" t="s">
        <v>2594</v>
      </c>
      <c r="O1062" t="s">
        <v>2542</v>
      </c>
      <c r="P1062" t="s">
        <v>2543</v>
      </c>
      <c r="Q1062" t="s">
        <v>2544</v>
      </c>
      <c r="R1062" t="s">
        <v>2595</v>
      </c>
      <c r="S1062" t="s">
        <v>2546</v>
      </c>
      <c r="T1062">
        <v>0</v>
      </c>
      <c r="U1062" t="s">
        <v>2555</v>
      </c>
      <c r="V1062" t="s">
        <v>2596</v>
      </c>
      <c r="W1062" t="s">
        <v>2555</v>
      </c>
      <c r="X1062" t="s">
        <v>2596</v>
      </c>
      <c r="Y1062" t="str">
        <f t="shared" si="16"/>
        <v>薯一薯二文化传媒（上海）有限公司行吟信息科技(上海)有限公司信息流</v>
      </c>
      <c r="Z1062" t="e">
        <f>VLOOKUP(Y:Y,[1]Sheet1!N:N,1,0)</f>
        <v>#N/A</v>
      </c>
    </row>
    <row r="1063" spans="1:26" hidden="1" x14ac:dyDescent="0.25">
      <c r="A1063">
        <v>20230626</v>
      </c>
      <c r="B1063">
        <v>45258654</v>
      </c>
      <c r="C1063" t="s">
        <v>2653</v>
      </c>
      <c r="D1063">
        <v>2118167</v>
      </c>
      <c r="E1063" t="s">
        <v>2592</v>
      </c>
      <c r="F1063" s="59">
        <v>998.32</v>
      </c>
      <c r="G1063">
        <v>0</v>
      </c>
      <c r="H1063" t="s">
        <v>2538</v>
      </c>
      <c r="I1063" t="s">
        <v>2539</v>
      </c>
      <c r="J1063" t="s">
        <v>554</v>
      </c>
      <c r="K1063" t="s">
        <v>2321</v>
      </c>
      <c r="L1063" t="s">
        <v>2370</v>
      </c>
      <c r="M1063" t="s">
        <v>2593</v>
      </c>
      <c r="N1063" t="s">
        <v>2594</v>
      </c>
      <c r="O1063" t="s">
        <v>2542</v>
      </c>
      <c r="P1063" t="s">
        <v>2543</v>
      </c>
      <c r="Q1063" t="s">
        <v>2544</v>
      </c>
      <c r="R1063" t="s">
        <v>2595</v>
      </c>
      <c r="S1063" t="s">
        <v>2546</v>
      </c>
      <c r="T1063">
        <v>0</v>
      </c>
      <c r="U1063" t="s">
        <v>2555</v>
      </c>
      <c r="V1063" t="s">
        <v>2596</v>
      </c>
      <c r="W1063" t="s">
        <v>2555</v>
      </c>
      <c r="X1063" t="s">
        <v>2596</v>
      </c>
      <c r="Y1063" t="str">
        <f t="shared" si="16"/>
        <v>薯一薯二文化传媒（上海）有限公司行吟信息科技(上海)有限公司信息流</v>
      </c>
      <c r="Z1063" t="e">
        <f>VLOOKUP(Y:Y,[1]Sheet1!N:N,1,0)</f>
        <v>#N/A</v>
      </c>
    </row>
    <row r="1064" spans="1:26" hidden="1" x14ac:dyDescent="0.25">
      <c r="A1064">
        <v>20230626</v>
      </c>
      <c r="B1064">
        <v>46808242</v>
      </c>
      <c r="C1064" t="s">
        <v>2707</v>
      </c>
      <c r="D1064">
        <v>2159765</v>
      </c>
      <c r="E1064" t="s">
        <v>2568</v>
      </c>
      <c r="F1064" s="59">
        <v>4184.1400000000003</v>
      </c>
      <c r="G1064">
        <v>3194</v>
      </c>
      <c r="H1064" t="s">
        <v>2538</v>
      </c>
      <c r="I1064" t="s">
        <v>2551</v>
      </c>
      <c r="J1064" t="s">
        <v>2375</v>
      </c>
      <c r="K1064" t="s">
        <v>2321</v>
      </c>
      <c r="L1064" t="s">
        <v>2277</v>
      </c>
      <c r="M1064" t="s">
        <v>2569</v>
      </c>
      <c r="O1064" t="s">
        <v>2542</v>
      </c>
      <c r="P1064" t="s">
        <v>2543</v>
      </c>
      <c r="Q1064" t="s">
        <v>2544</v>
      </c>
      <c r="R1064" t="s">
        <v>2570</v>
      </c>
      <c r="S1064" t="s">
        <v>2546</v>
      </c>
      <c r="T1064">
        <v>0</v>
      </c>
      <c r="U1064" t="s">
        <v>2571</v>
      </c>
      <c r="V1064" t="s">
        <v>2572</v>
      </c>
      <c r="W1064" t="s">
        <v>2571</v>
      </c>
      <c r="X1064" t="s">
        <v>2572</v>
      </c>
      <c r="Y1064" t="str">
        <f t="shared" si="16"/>
        <v>酷得少年（天津）文化传播有限公司-1北京酷得少年科技有限公司信息流</v>
      </c>
      <c r="Z1064" t="e">
        <f>VLOOKUP(Y:Y,[1]Sheet1!N:N,1,0)</f>
        <v>#N/A</v>
      </c>
    </row>
    <row r="1065" spans="1:26" hidden="1" x14ac:dyDescent="0.25">
      <c r="A1065">
        <v>20230626</v>
      </c>
      <c r="B1065">
        <v>47426526</v>
      </c>
      <c r="C1065" t="s">
        <v>2799</v>
      </c>
      <c r="D1065">
        <v>2189969</v>
      </c>
      <c r="E1065" t="s">
        <v>2608</v>
      </c>
      <c r="F1065" s="59">
        <v>5015.88</v>
      </c>
      <c r="G1065">
        <v>3582.77</v>
      </c>
      <c r="H1065" t="s">
        <v>2538</v>
      </c>
      <c r="I1065" t="s">
        <v>2551</v>
      </c>
      <c r="J1065" t="s">
        <v>2332</v>
      </c>
      <c r="K1065" t="s">
        <v>2321</v>
      </c>
      <c r="L1065" t="s">
        <v>2333</v>
      </c>
      <c r="M1065" t="s">
        <v>2552</v>
      </c>
      <c r="N1065" t="s">
        <v>2553</v>
      </c>
      <c r="O1065" t="s">
        <v>2542</v>
      </c>
      <c r="P1065" t="s">
        <v>2543</v>
      </c>
      <c r="Q1065" t="s">
        <v>2544</v>
      </c>
      <c r="R1065" t="s">
        <v>2554</v>
      </c>
      <c r="S1065" t="s">
        <v>2546</v>
      </c>
      <c r="T1065">
        <v>0</v>
      </c>
      <c r="U1065" t="s">
        <v>2555</v>
      </c>
      <c r="V1065" t="s">
        <v>2556</v>
      </c>
      <c r="W1065" t="s">
        <v>2555</v>
      </c>
      <c r="X1065" t="s">
        <v>2556</v>
      </c>
      <c r="Y1065" t="str">
        <f t="shared" si="16"/>
        <v>北京爱奇艺科技有限公司-百度北京爱奇艺科技有限公司信息流</v>
      </c>
      <c r="Z1065" t="e">
        <f>VLOOKUP(Y:Y,[1]Sheet1!N:N,1,0)</f>
        <v>#N/A</v>
      </c>
    </row>
    <row r="1066" spans="1:26" hidden="1" x14ac:dyDescent="0.25">
      <c r="A1066">
        <v>20230626</v>
      </c>
      <c r="B1066">
        <v>47799554</v>
      </c>
      <c r="C1066" t="s">
        <v>2793</v>
      </c>
      <c r="D1066">
        <v>2159765</v>
      </c>
      <c r="E1066" t="s">
        <v>2568</v>
      </c>
      <c r="F1066" s="59">
        <v>80.069999999999993</v>
      </c>
      <c r="G1066">
        <v>61.12</v>
      </c>
      <c r="H1066" t="s">
        <v>2538</v>
      </c>
      <c r="I1066" t="s">
        <v>2551</v>
      </c>
      <c r="J1066" t="s">
        <v>2375</v>
      </c>
      <c r="K1066" t="s">
        <v>2321</v>
      </c>
      <c r="L1066" t="s">
        <v>2277</v>
      </c>
      <c r="M1066" t="s">
        <v>2569</v>
      </c>
      <c r="O1066" t="s">
        <v>2542</v>
      </c>
      <c r="P1066" t="s">
        <v>2543</v>
      </c>
      <c r="Q1066" t="s">
        <v>2544</v>
      </c>
      <c r="R1066" t="s">
        <v>2570</v>
      </c>
      <c r="S1066" t="s">
        <v>2546</v>
      </c>
      <c r="T1066">
        <v>0</v>
      </c>
      <c r="U1066" t="s">
        <v>2571</v>
      </c>
      <c r="V1066" t="s">
        <v>2572</v>
      </c>
      <c r="W1066" t="s">
        <v>2571</v>
      </c>
      <c r="X1066" t="s">
        <v>2572</v>
      </c>
      <c r="Y1066" t="str">
        <f t="shared" si="16"/>
        <v>酷得少年（天津）文化传播有限公司-1北京酷得少年科技有限公司信息流</v>
      </c>
      <c r="Z1066" t="e">
        <f>VLOOKUP(Y:Y,[1]Sheet1!N:N,1,0)</f>
        <v>#N/A</v>
      </c>
    </row>
    <row r="1067" spans="1:26" hidden="1" x14ac:dyDescent="0.25">
      <c r="A1067">
        <v>20230626</v>
      </c>
      <c r="B1067">
        <v>48413693</v>
      </c>
      <c r="C1067" t="s">
        <v>2648</v>
      </c>
      <c r="D1067">
        <v>2118167</v>
      </c>
      <c r="E1067" t="s">
        <v>2592</v>
      </c>
      <c r="F1067" s="59">
        <v>6.44</v>
      </c>
      <c r="G1067">
        <v>0</v>
      </c>
      <c r="H1067" t="s">
        <v>2538</v>
      </c>
      <c r="I1067" t="s">
        <v>2551</v>
      </c>
      <c r="J1067" t="s">
        <v>554</v>
      </c>
      <c r="K1067" t="s">
        <v>2321</v>
      </c>
      <c r="L1067" t="s">
        <v>2370</v>
      </c>
      <c r="M1067" t="s">
        <v>2593</v>
      </c>
      <c r="N1067" t="s">
        <v>2594</v>
      </c>
      <c r="O1067" t="s">
        <v>2542</v>
      </c>
      <c r="P1067" t="s">
        <v>2543</v>
      </c>
      <c r="Q1067" t="s">
        <v>2544</v>
      </c>
      <c r="R1067" t="s">
        <v>2595</v>
      </c>
      <c r="S1067" t="s">
        <v>2546</v>
      </c>
      <c r="T1067">
        <v>0</v>
      </c>
      <c r="U1067" t="s">
        <v>2555</v>
      </c>
      <c r="V1067" t="s">
        <v>2596</v>
      </c>
      <c r="W1067" t="s">
        <v>2555</v>
      </c>
      <c r="X1067" t="s">
        <v>2596</v>
      </c>
      <c r="Y1067" t="str">
        <f t="shared" si="16"/>
        <v>薯一薯二文化传媒（上海）有限公司行吟信息科技(上海)有限公司信息流</v>
      </c>
      <c r="Z1067" t="e">
        <f>VLOOKUP(Y:Y,[1]Sheet1!N:N,1,0)</f>
        <v>#N/A</v>
      </c>
    </row>
    <row r="1068" spans="1:26" hidden="1" x14ac:dyDescent="0.25">
      <c r="A1068">
        <v>20230626</v>
      </c>
      <c r="B1068">
        <v>31849478</v>
      </c>
      <c r="C1068" t="s">
        <v>2650</v>
      </c>
      <c r="D1068">
        <v>2158492</v>
      </c>
      <c r="E1068" t="s">
        <v>2580</v>
      </c>
      <c r="F1068" s="59">
        <v>288.76</v>
      </c>
      <c r="G1068">
        <v>242.64</v>
      </c>
      <c r="H1068" t="s">
        <v>2559</v>
      </c>
      <c r="I1068" t="s">
        <v>2560</v>
      </c>
      <c r="J1068" t="s">
        <v>2330</v>
      </c>
      <c r="K1068" t="s">
        <v>711</v>
      </c>
      <c r="L1068" t="s">
        <v>2329</v>
      </c>
      <c r="M1068" t="s">
        <v>2581</v>
      </c>
      <c r="N1068" t="s">
        <v>2582</v>
      </c>
      <c r="O1068" t="s">
        <v>2542</v>
      </c>
      <c r="P1068" t="s">
        <v>2543</v>
      </c>
      <c r="Q1068" t="s">
        <v>2544</v>
      </c>
      <c r="R1068" t="s">
        <v>2583</v>
      </c>
      <c r="S1068" t="s">
        <v>2546</v>
      </c>
      <c r="T1068">
        <v>86269.752999999997</v>
      </c>
      <c r="U1068" t="s">
        <v>2584</v>
      </c>
      <c r="V1068" t="s">
        <v>2585</v>
      </c>
      <c r="W1068" t="s">
        <v>2584</v>
      </c>
      <c r="X1068" t="s">
        <v>2585</v>
      </c>
      <c r="Y1068" t="str">
        <f t="shared" si="16"/>
        <v>成都哈拜网络科技有限公司-数字媒体事业部上海哈啰普惠科技有限公司CPC</v>
      </c>
      <c r="Z1068" t="e">
        <f>VLOOKUP(Y:Y,[1]Sheet1!N:N,1,0)</f>
        <v>#N/A</v>
      </c>
    </row>
    <row r="1069" spans="1:26" hidden="1" x14ac:dyDescent="0.25">
      <c r="A1069">
        <v>20230626</v>
      </c>
      <c r="B1069">
        <v>40182525</v>
      </c>
      <c r="C1069" t="s">
        <v>2679</v>
      </c>
      <c r="D1069">
        <v>2130054</v>
      </c>
      <c r="E1069" t="s">
        <v>2558</v>
      </c>
      <c r="F1069" s="59">
        <v>1154.29</v>
      </c>
      <c r="G1069">
        <v>934.6</v>
      </c>
      <c r="H1069" t="s">
        <v>2559</v>
      </c>
      <c r="I1069" t="s">
        <v>2560</v>
      </c>
      <c r="J1069" t="s">
        <v>2350</v>
      </c>
      <c r="K1069" t="s">
        <v>711</v>
      </c>
      <c r="L1069" t="s">
        <v>2350</v>
      </c>
      <c r="M1069" t="s">
        <v>2561</v>
      </c>
      <c r="N1069" t="s">
        <v>2562</v>
      </c>
      <c r="O1069" t="s">
        <v>2542</v>
      </c>
      <c r="P1069" t="s">
        <v>2543</v>
      </c>
      <c r="Q1069" t="s">
        <v>2544</v>
      </c>
      <c r="R1069" t="s">
        <v>2563</v>
      </c>
      <c r="S1069" t="s">
        <v>2546</v>
      </c>
      <c r="T1069">
        <v>6661.2269999999999</v>
      </c>
      <c r="U1069" t="s">
        <v>1891</v>
      </c>
      <c r="V1069" t="s">
        <v>2564</v>
      </c>
      <c r="W1069" t="s">
        <v>1891</v>
      </c>
      <c r="X1069" t="s">
        <v>2564</v>
      </c>
      <c r="Y1069" t="str">
        <f t="shared" si="16"/>
        <v>深圳尚米网络技术有限公司深圳尚米网络技术有限公司CPC</v>
      </c>
      <c r="Z1069" t="e">
        <f>VLOOKUP(Y:Y,[1]Sheet1!N:N,1,0)</f>
        <v>#N/A</v>
      </c>
    </row>
    <row r="1070" spans="1:26" hidden="1" x14ac:dyDescent="0.25">
      <c r="A1070">
        <v>20230626</v>
      </c>
      <c r="B1070">
        <v>47184422</v>
      </c>
      <c r="C1070" t="s">
        <v>2748</v>
      </c>
      <c r="D1070">
        <v>2176807</v>
      </c>
      <c r="E1070" t="s">
        <v>2691</v>
      </c>
      <c r="F1070" s="59">
        <v>842.32</v>
      </c>
      <c r="G1070">
        <v>614.83000000000004</v>
      </c>
      <c r="H1070" t="s">
        <v>2538</v>
      </c>
      <c r="I1070" t="s">
        <v>2551</v>
      </c>
      <c r="J1070" t="s">
        <v>2339</v>
      </c>
      <c r="K1070" t="s">
        <v>2321</v>
      </c>
      <c r="L1070" t="s">
        <v>2338</v>
      </c>
      <c r="M1070" t="s">
        <v>2692</v>
      </c>
      <c r="N1070" t="s">
        <v>2693</v>
      </c>
      <c r="O1070" t="s">
        <v>2542</v>
      </c>
      <c r="P1070" t="s">
        <v>2543</v>
      </c>
      <c r="Q1070" t="s">
        <v>2544</v>
      </c>
      <c r="R1070" t="s">
        <v>2694</v>
      </c>
      <c r="S1070" t="s">
        <v>2546</v>
      </c>
      <c r="T1070">
        <v>0</v>
      </c>
      <c r="U1070" t="s">
        <v>2117</v>
      </c>
      <c r="V1070" t="s">
        <v>2695</v>
      </c>
      <c r="W1070" t="s">
        <v>2117</v>
      </c>
      <c r="X1070" t="s">
        <v>2695</v>
      </c>
      <c r="Y1070" t="str">
        <f t="shared" si="16"/>
        <v>北京三快在线科技有限公司及其关联公司北京三快科技有限公司信息流</v>
      </c>
      <c r="Z1070" t="e">
        <f>VLOOKUP(Y:Y,[1]Sheet1!N:N,1,0)</f>
        <v>#N/A</v>
      </c>
    </row>
    <row r="1071" spans="1:26" hidden="1" x14ac:dyDescent="0.25">
      <c r="A1071">
        <v>20230626</v>
      </c>
      <c r="B1071">
        <v>47184442</v>
      </c>
      <c r="C1071" t="s">
        <v>2690</v>
      </c>
      <c r="D1071">
        <v>2176807</v>
      </c>
      <c r="E1071" t="s">
        <v>2691</v>
      </c>
      <c r="F1071" s="59">
        <v>195.39</v>
      </c>
      <c r="G1071">
        <v>142.62</v>
      </c>
      <c r="H1071" t="s">
        <v>2538</v>
      </c>
      <c r="I1071" t="s">
        <v>2551</v>
      </c>
      <c r="J1071" t="s">
        <v>2339</v>
      </c>
      <c r="K1071" t="s">
        <v>2321</v>
      </c>
      <c r="L1071" t="s">
        <v>2338</v>
      </c>
      <c r="M1071" t="s">
        <v>2692</v>
      </c>
      <c r="N1071" t="s">
        <v>2693</v>
      </c>
      <c r="O1071" t="s">
        <v>2542</v>
      </c>
      <c r="P1071" t="s">
        <v>2543</v>
      </c>
      <c r="Q1071" t="s">
        <v>2544</v>
      </c>
      <c r="R1071" t="s">
        <v>2694</v>
      </c>
      <c r="S1071" t="s">
        <v>2546</v>
      </c>
      <c r="T1071">
        <v>0</v>
      </c>
      <c r="U1071" t="s">
        <v>2117</v>
      </c>
      <c r="V1071" t="s">
        <v>2695</v>
      </c>
      <c r="W1071" t="s">
        <v>2117</v>
      </c>
      <c r="X1071" t="s">
        <v>2695</v>
      </c>
      <c r="Y1071" t="str">
        <f t="shared" si="16"/>
        <v>北京三快在线科技有限公司及其关联公司北京三快科技有限公司信息流</v>
      </c>
      <c r="Z1071" t="e">
        <f>VLOOKUP(Y:Y,[1]Sheet1!N:N,1,0)</f>
        <v>#N/A</v>
      </c>
    </row>
    <row r="1072" spans="1:26" hidden="1" x14ac:dyDescent="0.25">
      <c r="A1072">
        <v>20230626</v>
      </c>
      <c r="B1072">
        <v>48386094</v>
      </c>
      <c r="C1072" t="s">
        <v>2597</v>
      </c>
      <c r="D1072">
        <v>2158492</v>
      </c>
      <c r="E1072" t="s">
        <v>2580</v>
      </c>
      <c r="F1072" s="59">
        <v>353.33</v>
      </c>
      <c r="G1072">
        <v>296.91000000000003</v>
      </c>
      <c r="H1072" t="s">
        <v>2559</v>
      </c>
      <c r="I1072" t="s">
        <v>2560</v>
      </c>
      <c r="J1072" t="s">
        <v>2330</v>
      </c>
      <c r="K1072" t="s">
        <v>711</v>
      </c>
      <c r="L1072" t="s">
        <v>2329</v>
      </c>
      <c r="M1072" t="s">
        <v>2581</v>
      </c>
      <c r="N1072" t="s">
        <v>2582</v>
      </c>
      <c r="O1072" t="s">
        <v>2542</v>
      </c>
      <c r="P1072" t="s">
        <v>2543</v>
      </c>
      <c r="Q1072" t="s">
        <v>2544</v>
      </c>
      <c r="R1072" t="s">
        <v>2583</v>
      </c>
      <c r="S1072" t="s">
        <v>2546</v>
      </c>
      <c r="T1072">
        <v>77548.895999999993</v>
      </c>
      <c r="U1072" t="s">
        <v>2598</v>
      </c>
      <c r="V1072" t="s">
        <v>2599</v>
      </c>
      <c r="W1072" t="s">
        <v>2584</v>
      </c>
      <c r="X1072" t="s">
        <v>2585</v>
      </c>
      <c r="Y1072" t="str">
        <f t="shared" si="16"/>
        <v>成都哈拜网络科技有限公司-数字媒体事业部上海哈啰普惠科技有限公司CPC</v>
      </c>
      <c r="Z1072" t="e">
        <f>VLOOKUP(Y:Y,[1]Sheet1!N:N,1,0)</f>
        <v>#N/A</v>
      </c>
    </row>
    <row r="1073" spans="1:26" hidden="1" x14ac:dyDescent="0.25">
      <c r="A1073">
        <v>20230626</v>
      </c>
      <c r="B1073">
        <v>48413812</v>
      </c>
      <c r="C1073" t="s">
        <v>2723</v>
      </c>
      <c r="D1073">
        <v>2118167</v>
      </c>
      <c r="E1073" t="s">
        <v>2592</v>
      </c>
      <c r="F1073" s="59">
        <v>0.09</v>
      </c>
      <c r="G1073">
        <v>0</v>
      </c>
      <c r="H1073" t="s">
        <v>2538</v>
      </c>
      <c r="I1073" t="s">
        <v>2551</v>
      </c>
      <c r="J1073" t="s">
        <v>554</v>
      </c>
      <c r="K1073" t="s">
        <v>2321</v>
      </c>
      <c r="L1073" t="s">
        <v>2370</v>
      </c>
      <c r="M1073" t="s">
        <v>2593</v>
      </c>
      <c r="N1073" t="s">
        <v>2594</v>
      </c>
      <c r="O1073" t="s">
        <v>2542</v>
      </c>
      <c r="P1073" t="s">
        <v>2543</v>
      </c>
      <c r="Q1073" t="s">
        <v>2544</v>
      </c>
      <c r="R1073" t="s">
        <v>2595</v>
      </c>
      <c r="S1073" t="s">
        <v>2546</v>
      </c>
      <c r="T1073">
        <v>0</v>
      </c>
      <c r="U1073" t="s">
        <v>2555</v>
      </c>
      <c r="V1073" t="s">
        <v>2596</v>
      </c>
      <c r="W1073" t="s">
        <v>2555</v>
      </c>
      <c r="X1073" t="s">
        <v>2596</v>
      </c>
      <c r="Y1073" t="str">
        <f t="shared" si="16"/>
        <v>薯一薯二文化传媒（上海）有限公司行吟信息科技(上海)有限公司信息流</v>
      </c>
      <c r="Z1073" t="e">
        <f>VLOOKUP(Y:Y,[1]Sheet1!N:N,1,0)</f>
        <v>#N/A</v>
      </c>
    </row>
    <row r="1074" spans="1:26" hidden="1" x14ac:dyDescent="0.25">
      <c r="A1074">
        <v>20230626</v>
      </c>
      <c r="B1074">
        <v>31781225</v>
      </c>
      <c r="C1074" t="s">
        <v>2779</v>
      </c>
      <c r="D1074">
        <v>2115174</v>
      </c>
      <c r="E1074" t="s">
        <v>2780</v>
      </c>
      <c r="F1074" s="59">
        <v>1156.1600000000001</v>
      </c>
      <c r="G1074">
        <v>0</v>
      </c>
      <c r="H1074" t="s">
        <v>2559</v>
      </c>
      <c r="I1074" t="s">
        <v>2560</v>
      </c>
      <c r="J1074" t="s">
        <v>2357</v>
      </c>
      <c r="K1074" t="s">
        <v>711</v>
      </c>
      <c r="L1074" t="s">
        <v>2356</v>
      </c>
      <c r="M1074" t="s">
        <v>2781</v>
      </c>
      <c r="N1074" t="s">
        <v>2782</v>
      </c>
      <c r="O1074" t="s">
        <v>2542</v>
      </c>
      <c r="P1074" t="s">
        <v>2543</v>
      </c>
      <c r="Q1074" t="s">
        <v>2544</v>
      </c>
      <c r="R1074" t="s">
        <v>2783</v>
      </c>
      <c r="S1074" t="s">
        <v>2546</v>
      </c>
      <c r="T1074">
        <v>0</v>
      </c>
      <c r="U1074" t="s">
        <v>2784</v>
      </c>
      <c r="V1074" t="s">
        <v>2785</v>
      </c>
      <c r="W1074" t="s">
        <v>1891</v>
      </c>
      <c r="X1074" t="s">
        <v>2602</v>
      </c>
      <c r="Y1074" t="str">
        <f t="shared" si="16"/>
        <v>腾讯云计算(北京)有限责任公司深圳市腾讯计算机系统有限公司CPC</v>
      </c>
      <c r="Z1074" t="e">
        <f>VLOOKUP(Y:Y,[1]Sheet1!N:N,1,0)</f>
        <v>#N/A</v>
      </c>
    </row>
    <row r="1075" spans="1:26" hidden="1" x14ac:dyDescent="0.25">
      <c r="A1075">
        <v>20230626</v>
      </c>
      <c r="B1075">
        <v>48770435</v>
      </c>
      <c r="C1075" t="s">
        <v>2770</v>
      </c>
      <c r="D1075">
        <v>2169384</v>
      </c>
      <c r="E1075" t="s">
        <v>2633</v>
      </c>
      <c r="F1075" s="59">
        <v>4352.6499999999996</v>
      </c>
      <c r="G1075">
        <v>3224.18</v>
      </c>
      <c r="H1075" t="s">
        <v>2538</v>
      </c>
      <c r="I1075" t="s">
        <v>2551</v>
      </c>
      <c r="J1075" t="s">
        <v>296</v>
      </c>
      <c r="K1075" t="s">
        <v>2321</v>
      </c>
      <c r="L1075" t="s">
        <v>2334</v>
      </c>
      <c r="M1075" t="s">
        <v>2634</v>
      </c>
      <c r="N1075" t="s">
        <v>2635</v>
      </c>
      <c r="O1075" t="s">
        <v>2542</v>
      </c>
      <c r="P1075" t="s">
        <v>2543</v>
      </c>
      <c r="Q1075" t="s">
        <v>2544</v>
      </c>
      <c r="R1075" t="s">
        <v>2636</v>
      </c>
      <c r="S1075" t="s">
        <v>2546</v>
      </c>
      <c r="T1075">
        <v>0</v>
      </c>
      <c r="U1075" t="s">
        <v>2584</v>
      </c>
      <c r="V1075" t="s">
        <v>2637</v>
      </c>
      <c r="W1075" t="s">
        <v>2584</v>
      </c>
      <c r="X1075" t="s">
        <v>2637</v>
      </c>
      <c r="Y1075" t="str">
        <f t="shared" si="16"/>
        <v>湖北车智汇传媒有限公司北京车之家信息技术有限公司信息流</v>
      </c>
      <c r="Z1075" t="e">
        <f>VLOOKUP(Y:Y,[1]Sheet1!N:N,1,0)</f>
        <v>#N/A</v>
      </c>
    </row>
    <row r="1076" spans="1:26" hidden="1" x14ac:dyDescent="0.25">
      <c r="A1076">
        <v>20230626</v>
      </c>
      <c r="B1076">
        <v>41512462</v>
      </c>
      <c r="C1076" t="s">
        <v>2743</v>
      </c>
      <c r="D1076">
        <v>2117409</v>
      </c>
      <c r="E1076" t="s">
        <v>2744</v>
      </c>
      <c r="F1076" s="59">
        <v>1666.84</v>
      </c>
      <c r="G1076">
        <v>0</v>
      </c>
      <c r="H1076" t="s">
        <v>2559</v>
      </c>
      <c r="I1076" t="s">
        <v>2560</v>
      </c>
      <c r="J1076" t="s">
        <v>2353</v>
      </c>
      <c r="K1076" t="s">
        <v>711</v>
      </c>
      <c r="L1076" t="s">
        <v>326</v>
      </c>
      <c r="M1076" t="s">
        <v>2588</v>
      </c>
      <c r="N1076" t="s">
        <v>2589</v>
      </c>
      <c r="O1076" t="s">
        <v>2542</v>
      </c>
      <c r="P1076" t="s">
        <v>2543</v>
      </c>
      <c r="Q1076" t="s">
        <v>2544</v>
      </c>
      <c r="R1076" t="s">
        <v>2570</v>
      </c>
      <c r="S1076" t="s">
        <v>2546</v>
      </c>
      <c r="T1076">
        <v>0</v>
      </c>
      <c r="U1076" t="s">
        <v>2571</v>
      </c>
      <c r="V1076" t="s">
        <v>2572</v>
      </c>
      <c r="W1076" t="s">
        <v>1891</v>
      </c>
      <c r="X1076" t="s">
        <v>2564</v>
      </c>
      <c r="Y1076" t="str">
        <f t="shared" si="16"/>
        <v>网易有道信息技术（北京）有限公司网易(杭州)网络有限公司CPC</v>
      </c>
      <c r="Z1076" t="e">
        <f>VLOOKUP(Y:Y,[1]Sheet1!N:N,1,0)</f>
        <v>#N/A</v>
      </c>
    </row>
    <row r="1077" spans="1:26" hidden="1" x14ac:dyDescent="0.25">
      <c r="A1077">
        <v>20230626</v>
      </c>
      <c r="B1077">
        <v>42965681</v>
      </c>
      <c r="C1077" t="s">
        <v>2725</v>
      </c>
      <c r="D1077">
        <v>2165227</v>
      </c>
      <c r="E1077" t="s">
        <v>2566</v>
      </c>
      <c r="F1077" s="59">
        <v>146.43</v>
      </c>
      <c r="G1077">
        <v>108.47</v>
      </c>
      <c r="H1077" t="s">
        <v>2538</v>
      </c>
      <c r="I1077" t="s">
        <v>2551</v>
      </c>
      <c r="J1077" t="s">
        <v>2320</v>
      </c>
      <c r="K1077" t="s">
        <v>2321</v>
      </c>
      <c r="L1077" t="s">
        <v>2318</v>
      </c>
      <c r="M1077" t="s">
        <v>2540</v>
      </c>
      <c r="N1077" t="s">
        <v>2541</v>
      </c>
      <c r="O1077" t="s">
        <v>2542</v>
      </c>
      <c r="P1077" t="s">
        <v>2543</v>
      </c>
      <c r="Q1077" t="s">
        <v>2544</v>
      </c>
      <c r="R1077" t="s">
        <v>2545</v>
      </c>
      <c r="S1077" t="s">
        <v>2546</v>
      </c>
      <c r="T1077">
        <v>0</v>
      </c>
      <c r="U1077" t="s">
        <v>838</v>
      </c>
      <c r="V1077" t="s">
        <v>2547</v>
      </c>
      <c r="W1077" t="s">
        <v>838</v>
      </c>
      <c r="X1077" t="s">
        <v>2548</v>
      </c>
      <c r="Y1077" t="str">
        <f t="shared" si="16"/>
        <v>上海耳序信息技术有限公司-四部上海拍拍贷金融信息服务有限公司信息流</v>
      </c>
      <c r="Z1077" t="e">
        <f>VLOOKUP(Y:Y,[1]Sheet1!N:N,1,0)</f>
        <v>#N/A</v>
      </c>
    </row>
    <row r="1078" spans="1:26" x14ac:dyDescent="0.25">
      <c r="A1078">
        <v>20230626</v>
      </c>
      <c r="B1078">
        <v>45336925</v>
      </c>
      <c r="C1078" t="s">
        <v>2717</v>
      </c>
      <c r="D1078">
        <v>2054669</v>
      </c>
      <c r="E1078" t="s">
        <v>2622</v>
      </c>
      <c r="F1078" s="59">
        <v>36.340000000000003</v>
      </c>
      <c r="G1078">
        <v>26.92</v>
      </c>
      <c r="H1078" t="s">
        <v>2538</v>
      </c>
      <c r="I1078" t="s">
        <v>2551</v>
      </c>
      <c r="J1078" t="s">
        <v>2352</v>
      </c>
      <c r="K1078" t="s">
        <v>2321</v>
      </c>
      <c r="L1078" t="s">
        <v>2351</v>
      </c>
      <c r="M1078" t="s">
        <v>2623</v>
      </c>
      <c r="N1078" t="s">
        <v>2624</v>
      </c>
      <c r="O1078" t="s">
        <v>2542</v>
      </c>
      <c r="P1078" t="s">
        <v>2543</v>
      </c>
      <c r="Q1078" t="s">
        <v>2544</v>
      </c>
      <c r="R1078" t="s">
        <v>2625</v>
      </c>
      <c r="S1078" t="s">
        <v>2546</v>
      </c>
      <c r="T1078">
        <v>0</v>
      </c>
      <c r="U1078" t="s">
        <v>838</v>
      </c>
      <c r="V1078" t="s">
        <v>2548</v>
      </c>
      <c r="W1078" t="s">
        <v>838</v>
      </c>
      <c r="X1078" t="s">
        <v>2548</v>
      </c>
      <c r="Y1078" t="str">
        <f t="shared" si="16"/>
        <v>深圳市小赢普惠科技有限责任公司深圳市赢众通金融信息服务有限责任公司信息流</v>
      </c>
      <c r="Z1078" t="e">
        <f>VLOOKUP(Y:Y,[1]Sheet1!N:N,1,0)</f>
        <v>#N/A</v>
      </c>
    </row>
    <row r="1079" spans="1:26" hidden="1" x14ac:dyDescent="0.25">
      <c r="A1079">
        <v>20230626</v>
      </c>
      <c r="B1079">
        <v>48413857</v>
      </c>
      <c r="C1079" t="s">
        <v>2728</v>
      </c>
      <c r="D1079">
        <v>2118167</v>
      </c>
      <c r="E1079" t="s">
        <v>2592</v>
      </c>
      <c r="F1079" s="59">
        <v>0.03</v>
      </c>
      <c r="G1079">
        <v>0</v>
      </c>
      <c r="H1079" t="s">
        <v>2538</v>
      </c>
      <c r="I1079" t="s">
        <v>2551</v>
      </c>
      <c r="J1079" t="s">
        <v>554</v>
      </c>
      <c r="K1079" t="s">
        <v>2321</v>
      </c>
      <c r="L1079" t="s">
        <v>2370</v>
      </c>
      <c r="M1079" t="s">
        <v>2593</v>
      </c>
      <c r="N1079" t="s">
        <v>2594</v>
      </c>
      <c r="O1079" t="s">
        <v>2542</v>
      </c>
      <c r="P1079" t="s">
        <v>2543</v>
      </c>
      <c r="Q1079" t="s">
        <v>2544</v>
      </c>
      <c r="R1079" t="s">
        <v>2595</v>
      </c>
      <c r="S1079" t="s">
        <v>2546</v>
      </c>
      <c r="T1079">
        <v>0</v>
      </c>
      <c r="U1079" t="s">
        <v>2555</v>
      </c>
      <c r="V1079" t="s">
        <v>2596</v>
      </c>
      <c r="W1079" t="s">
        <v>2555</v>
      </c>
      <c r="X1079" t="s">
        <v>2596</v>
      </c>
      <c r="Y1079" t="str">
        <f t="shared" si="16"/>
        <v>薯一薯二文化传媒（上海）有限公司行吟信息科技(上海)有限公司信息流</v>
      </c>
      <c r="Z1079" t="e">
        <f>VLOOKUP(Y:Y,[1]Sheet1!N:N,1,0)</f>
        <v>#N/A</v>
      </c>
    </row>
    <row r="1080" spans="1:26" hidden="1" x14ac:dyDescent="0.25">
      <c r="A1080">
        <v>20230626</v>
      </c>
      <c r="B1080">
        <v>48413872</v>
      </c>
      <c r="C1080" t="s">
        <v>2729</v>
      </c>
      <c r="D1080">
        <v>2118167</v>
      </c>
      <c r="E1080" t="s">
        <v>2592</v>
      </c>
      <c r="F1080" s="59">
        <v>0.68</v>
      </c>
      <c r="G1080">
        <v>0</v>
      </c>
      <c r="H1080" t="s">
        <v>2538</v>
      </c>
      <c r="I1080" t="s">
        <v>2551</v>
      </c>
      <c r="J1080" t="s">
        <v>554</v>
      </c>
      <c r="K1080" t="s">
        <v>2321</v>
      </c>
      <c r="L1080" t="s">
        <v>2370</v>
      </c>
      <c r="M1080" t="s">
        <v>2593</v>
      </c>
      <c r="N1080" t="s">
        <v>2594</v>
      </c>
      <c r="O1080" t="s">
        <v>2542</v>
      </c>
      <c r="P1080" t="s">
        <v>2543</v>
      </c>
      <c r="Q1080" t="s">
        <v>2544</v>
      </c>
      <c r="R1080" t="s">
        <v>2595</v>
      </c>
      <c r="S1080" t="s">
        <v>2546</v>
      </c>
      <c r="T1080">
        <v>0</v>
      </c>
      <c r="U1080" t="s">
        <v>2555</v>
      </c>
      <c r="V1080" t="s">
        <v>2596</v>
      </c>
      <c r="W1080" t="s">
        <v>2555</v>
      </c>
      <c r="X1080" t="s">
        <v>2596</v>
      </c>
      <c r="Y1080" t="str">
        <f t="shared" si="16"/>
        <v>薯一薯二文化传媒（上海）有限公司行吟信息科技(上海)有限公司信息流</v>
      </c>
      <c r="Z1080" t="e">
        <f>VLOOKUP(Y:Y,[1]Sheet1!N:N,1,0)</f>
        <v>#N/A</v>
      </c>
    </row>
    <row r="1081" spans="1:26" hidden="1" x14ac:dyDescent="0.25">
      <c r="A1081">
        <v>20230626</v>
      </c>
      <c r="B1081">
        <v>48447541</v>
      </c>
      <c r="C1081" t="s">
        <v>2733</v>
      </c>
      <c r="D1081">
        <v>2199431</v>
      </c>
      <c r="E1081" t="s">
        <v>2640</v>
      </c>
      <c r="F1081" s="59">
        <v>809.31</v>
      </c>
      <c r="G1081">
        <v>613.05999999999995</v>
      </c>
      <c r="H1081" t="s">
        <v>2559</v>
      </c>
      <c r="I1081" t="s">
        <v>2560</v>
      </c>
      <c r="J1081" t="s">
        <v>392</v>
      </c>
      <c r="K1081" t="s">
        <v>711</v>
      </c>
      <c r="L1081" t="s">
        <v>392</v>
      </c>
      <c r="M1081" t="s">
        <v>2641</v>
      </c>
      <c r="N1081" t="s">
        <v>2642</v>
      </c>
      <c r="O1081" t="s">
        <v>2542</v>
      </c>
      <c r="P1081" t="s">
        <v>2543</v>
      </c>
      <c r="Q1081" t="s">
        <v>2544</v>
      </c>
      <c r="R1081" t="s">
        <v>2643</v>
      </c>
      <c r="S1081" t="s">
        <v>2546</v>
      </c>
      <c r="T1081">
        <v>80524.686000000002</v>
      </c>
      <c r="U1081" t="s">
        <v>838</v>
      </c>
      <c r="V1081" t="s">
        <v>2644</v>
      </c>
      <c r="W1081" t="s">
        <v>838</v>
      </c>
      <c r="X1081" t="s">
        <v>2548</v>
      </c>
      <c r="Y1081" t="str">
        <f t="shared" si="16"/>
        <v>福州三六零网络小额贷款有限公司福州三六零网络小额贷款有限公司CPC</v>
      </c>
      <c r="Z1081" t="e">
        <f>VLOOKUP(Y:Y,[1]Sheet1!N:N,1,0)</f>
        <v>#N/A</v>
      </c>
    </row>
    <row r="1082" spans="1:26" hidden="1" x14ac:dyDescent="0.25">
      <c r="A1082">
        <v>20230626</v>
      </c>
      <c r="B1082">
        <v>48447565</v>
      </c>
      <c r="C1082" t="s">
        <v>2639</v>
      </c>
      <c r="D1082">
        <v>2199431</v>
      </c>
      <c r="E1082" t="s">
        <v>2640</v>
      </c>
      <c r="F1082" s="59">
        <v>616.58000000000004</v>
      </c>
      <c r="G1082">
        <v>467</v>
      </c>
      <c r="H1082" t="s">
        <v>2559</v>
      </c>
      <c r="I1082" t="s">
        <v>2560</v>
      </c>
      <c r="J1082" t="s">
        <v>392</v>
      </c>
      <c r="K1082" t="s">
        <v>711</v>
      </c>
      <c r="L1082" t="s">
        <v>392</v>
      </c>
      <c r="M1082" t="s">
        <v>2641</v>
      </c>
      <c r="N1082" t="s">
        <v>2642</v>
      </c>
      <c r="O1082" t="s">
        <v>2542</v>
      </c>
      <c r="P1082" t="s">
        <v>2543</v>
      </c>
      <c r="Q1082" t="s">
        <v>2544</v>
      </c>
      <c r="R1082" t="s">
        <v>2643</v>
      </c>
      <c r="S1082" t="s">
        <v>2546</v>
      </c>
      <c r="T1082">
        <v>31290.721000000001</v>
      </c>
      <c r="U1082" t="s">
        <v>838</v>
      </c>
      <c r="V1082" t="s">
        <v>2644</v>
      </c>
      <c r="W1082" t="s">
        <v>838</v>
      </c>
      <c r="X1082" t="s">
        <v>2548</v>
      </c>
      <c r="Y1082" t="str">
        <f t="shared" si="16"/>
        <v>福州三六零网络小额贷款有限公司福州三六零网络小额贷款有限公司CPC</v>
      </c>
      <c r="Z1082" t="e">
        <f>VLOOKUP(Y:Y,[1]Sheet1!N:N,1,0)</f>
        <v>#N/A</v>
      </c>
    </row>
    <row r="1083" spans="1:26" hidden="1" x14ac:dyDescent="0.25">
      <c r="A1083">
        <v>20230626</v>
      </c>
      <c r="B1083">
        <v>29522757</v>
      </c>
      <c r="C1083" t="s">
        <v>2601</v>
      </c>
      <c r="D1083">
        <v>2130054</v>
      </c>
      <c r="E1083" t="s">
        <v>2558</v>
      </c>
      <c r="F1083" s="59">
        <v>2558.73</v>
      </c>
      <c r="G1083">
        <v>2071.77</v>
      </c>
      <c r="H1083" t="s">
        <v>2559</v>
      </c>
      <c r="I1083" t="s">
        <v>2560</v>
      </c>
      <c r="J1083" t="s">
        <v>2350</v>
      </c>
      <c r="K1083" t="s">
        <v>711</v>
      </c>
      <c r="L1083" t="s">
        <v>2350</v>
      </c>
      <c r="M1083" t="s">
        <v>2561</v>
      </c>
      <c r="N1083" t="s">
        <v>2562</v>
      </c>
      <c r="O1083" t="s">
        <v>2542</v>
      </c>
      <c r="P1083" t="s">
        <v>2543</v>
      </c>
      <c r="Q1083" t="s">
        <v>2544</v>
      </c>
      <c r="R1083" t="s">
        <v>2563</v>
      </c>
      <c r="S1083" t="s">
        <v>2546</v>
      </c>
      <c r="T1083">
        <v>11401.849</v>
      </c>
      <c r="U1083" t="s">
        <v>1891</v>
      </c>
      <c r="V1083" t="s">
        <v>2602</v>
      </c>
      <c r="W1083" t="s">
        <v>1891</v>
      </c>
      <c r="X1083" t="s">
        <v>2564</v>
      </c>
      <c r="Y1083" t="str">
        <f t="shared" si="16"/>
        <v>深圳尚米网络技术有限公司深圳尚米网络技术有限公司CPC</v>
      </c>
      <c r="Z1083" t="e">
        <f>VLOOKUP(Y:Y,[1]Sheet1!N:N,1,0)</f>
        <v>#N/A</v>
      </c>
    </row>
    <row r="1084" spans="1:26" hidden="1" x14ac:dyDescent="0.25">
      <c r="A1084">
        <v>20230626</v>
      </c>
      <c r="B1084">
        <v>42032158</v>
      </c>
      <c r="C1084" t="s">
        <v>2768</v>
      </c>
      <c r="D1084">
        <v>2118167</v>
      </c>
      <c r="E1084" t="s">
        <v>2592</v>
      </c>
      <c r="F1084" s="59">
        <v>31472.11</v>
      </c>
      <c r="G1084">
        <v>0</v>
      </c>
      <c r="H1084" t="s">
        <v>2538</v>
      </c>
      <c r="I1084" t="s">
        <v>2551</v>
      </c>
      <c r="J1084" t="s">
        <v>554</v>
      </c>
      <c r="K1084" t="s">
        <v>2321</v>
      </c>
      <c r="L1084" t="s">
        <v>2370</v>
      </c>
      <c r="M1084" t="s">
        <v>2593</v>
      </c>
      <c r="N1084" t="s">
        <v>2594</v>
      </c>
      <c r="O1084" t="s">
        <v>2542</v>
      </c>
      <c r="P1084" t="s">
        <v>2543</v>
      </c>
      <c r="Q1084" t="s">
        <v>2544</v>
      </c>
      <c r="R1084" t="s">
        <v>2595</v>
      </c>
      <c r="S1084" t="s">
        <v>2546</v>
      </c>
      <c r="T1084">
        <v>0</v>
      </c>
      <c r="U1084" t="s">
        <v>2555</v>
      </c>
      <c r="V1084" t="s">
        <v>2596</v>
      </c>
      <c r="W1084" t="s">
        <v>2555</v>
      </c>
      <c r="X1084" t="s">
        <v>2596</v>
      </c>
      <c r="Y1084" t="str">
        <f t="shared" si="16"/>
        <v>薯一薯二文化传媒（上海）有限公司行吟信息科技(上海)有限公司信息流</v>
      </c>
      <c r="Z1084" t="e">
        <f>VLOOKUP(Y:Y,[1]Sheet1!N:N,1,0)</f>
        <v>#N/A</v>
      </c>
    </row>
    <row r="1085" spans="1:26" hidden="1" x14ac:dyDescent="0.25">
      <c r="A1085">
        <v>20230626</v>
      </c>
      <c r="B1085">
        <v>47184419</v>
      </c>
      <c r="C1085" t="s">
        <v>2740</v>
      </c>
      <c r="D1085">
        <v>2176807</v>
      </c>
      <c r="E1085" t="s">
        <v>2691</v>
      </c>
      <c r="F1085" s="59">
        <v>3.73</v>
      </c>
      <c r="G1085">
        <v>2.72</v>
      </c>
      <c r="H1085" t="s">
        <v>2538</v>
      </c>
      <c r="I1085" t="s">
        <v>2539</v>
      </c>
      <c r="J1085" t="s">
        <v>2339</v>
      </c>
      <c r="K1085" t="s">
        <v>2321</v>
      </c>
      <c r="L1085" t="s">
        <v>2338</v>
      </c>
      <c r="M1085" t="s">
        <v>2692</v>
      </c>
      <c r="N1085" t="s">
        <v>2693</v>
      </c>
      <c r="O1085" t="s">
        <v>2542</v>
      </c>
      <c r="P1085" t="s">
        <v>2543</v>
      </c>
      <c r="Q1085" t="s">
        <v>2544</v>
      </c>
      <c r="R1085" t="s">
        <v>2694</v>
      </c>
      <c r="S1085" t="s">
        <v>2546</v>
      </c>
      <c r="T1085">
        <v>0</v>
      </c>
      <c r="U1085" t="s">
        <v>2117</v>
      </c>
      <c r="V1085" t="s">
        <v>2695</v>
      </c>
      <c r="W1085" t="s">
        <v>2117</v>
      </c>
      <c r="X1085" t="s">
        <v>2695</v>
      </c>
      <c r="Y1085" t="str">
        <f t="shared" si="16"/>
        <v>北京三快在线科技有限公司及其关联公司北京三快科技有限公司信息流</v>
      </c>
      <c r="Z1085" t="e">
        <f>VLOOKUP(Y:Y,[1]Sheet1!N:N,1,0)</f>
        <v>#N/A</v>
      </c>
    </row>
    <row r="1086" spans="1:26" hidden="1" x14ac:dyDescent="0.25">
      <c r="A1086">
        <v>20230626</v>
      </c>
      <c r="B1086">
        <v>47953361</v>
      </c>
      <c r="C1086" t="s">
        <v>2549</v>
      </c>
      <c r="D1086">
        <v>2167551</v>
      </c>
      <c r="E1086" t="s">
        <v>2550</v>
      </c>
      <c r="F1086" s="59">
        <v>510.42</v>
      </c>
      <c r="G1086">
        <v>510.42</v>
      </c>
      <c r="H1086" t="s">
        <v>2538</v>
      </c>
      <c r="I1086" t="s">
        <v>2551</v>
      </c>
      <c r="J1086" t="s">
        <v>2332</v>
      </c>
      <c r="K1086" t="s">
        <v>2321</v>
      </c>
      <c r="L1086" t="s">
        <v>2333</v>
      </c>
      <c r="M1086" t="s">
        <v>2552</v>
      </c>
      <c r="N1086" t="s">
        <v>2553</v>
      </c>
      <c r="O1086" t="s">
        <v>2542</v>
      </c>
      <c r="P1086" t="s">
        <v>2543</v>
      </c>
      <c r="Q1086" t="s">
        <v>2544</v>
      </c>
      <c r="R1086" t="s">
        <v>2554</v>
      </c>
      <c r="S1086" t="s">
        <v>2546</v>
      </c>
      <c r="T1086">
        <v>0</v>
      </c>
      <c r="U1086" t="s">
        <v>2555</v>
      </c>
      <c r="V1086" t="s">
        <v>2556</v>
      </c>
      <c r="W1086" t="s">
        <v>2555</v>
      </c>
      <c r="X1086" t="s">
        <v>2556</v>
      </c>
      <c r="Y1086" t="str">
        <f t="shared" si="16"/>
        <v>北京爱奇艺科技有限公司-百度北京爱奇艺科技有限公司信息流</v>
      </c>
      <c r="Z1086" t="e">
        <f>VLOOKUP(Y:Y,[1]Sheet1!N:N,1,0)</f>
        <v>#N/A</v>
      </c>
    </row>
    <row r="1087" spans="1:26" hidden="1" x14ac:dyDescent="0.25">
      <c r="A1087">
        <v>20230626</v>
      </c>
      <c r="B1087">
        <v>40732460</v>
      </c>
      <c r="C1087" t="s">
        <v>2702</v>
      </c>
      <c r="D1087">
        <v>2158492</v>
      </c>
      <c r="E1087" t="s">
        <v>2580</v>
      </c>
      <c r="F1087" s="59">
        <v>7932.38</v>
      </c>
      <c r="G1087">
        <v>6665.54</v>
      </c>
      <c r="H1087" t="s">
        <v>2559</v>
      </c>
      <c r="I1087" t="s">
        <v>2560</v>
      </c>
      <c r="J1087" t="s">
        <v>2330</v>
      </c>
      <c r="K1087" t="s">
        <v>711</v>
      </c>
      <c r="L1087" t="s">
        <v>2329</v>
      </c>
      <c r="M1087" t="s">
        <v>2581</v>
      </c>
      <c r="N1087" t="s">
        <v>2582</v>
      </c>
      <c r="O1087" t="s">
        <v>2542</v>
      </c>
      <c r="P1087" t="s">
        <v>2543</v>
      </c>
      <c r="Q1087" t="s">
        <v>2544</v>
      </c>
      <c r="R1087" t="s">
        <v>2583</v>
      </c>
      <c r="S1087" t="s">
        <v>2546</v>
      </c>
      <c r="T1087">
        <v>17327.52</v>
      </c>
      <c r="U1087" t="s">
        <v>2584</v>
      </c>
      <c r="V1087" t="s">
        <v>2585</v>
      </c>
      <c r="W1087" t="s">
        <v>2584</v>
      </c>
      <c r="X1087" t="s">
        <v>2585</v>
      </c>
      <c r="Y1087" t="str">
        <f t="shared" si="16"/>
        <v>成都哈拜网络科技有限公司-数字媒体事业部上海哈啰普惠科技有限公司CPC</v>
      </c>
      <c r="Z1087" t="e">
        <f>VLOOKUP(Y:Y,[1]Sheet1!N:N,1,0)</f>
        <v>#N/A</v>
      </c>
    </row>
    <row r="1088" spans="1:26" hidden="1" x14ac:dyDescent="0.25">
      <c r="A1088">
        <v>20230626</v>
      </c>
      <c r="B1088">
        <v>41512404</v>
      </c>
      <c r="C1088" t="s">
        <v>2769</v>
      </c>
      <c r="D1088">
        <v>2117409</v>
      </c>
      <c r="E1088" t="s">
        <v>2744</v>
      </c>
      <c r="F1088" s="59">
        <v>4825.3500000000004</v>
      </c>
      <c r="G1088">
        <v>0</v>
      </c>
      <c r="H1088" t="s">
        <v>2559</v>
      </c>
      <c r="I1088" t="s">
        <v>2560</v>
      </c>
      <c r="J1088" t="s">
        <v>2353</v>
      </c>
      <c r="K1088" t="s">
        <v>711</v>
      </c>
      <c r="L1088" t="s">
        <v>326</v>
      </c>
      <c r="M1088" t="s">
        <v>2588</v>
      </c>
      <c r="N1088" t="s">
        <v>2589</v>
      </c>
      <c r="O1088" t="s">
        <v>2542</v>
      </c>
      <c r="P1088" t="s">
        <v>2543</v>
      </c>
      <c r="Q1088" t="s">
        <v>2544</v>
      </c>
      <c r="R1088" t="s">
        <v>2570</v>
      </c>
      <c r="S1088" t="s">
        <v>2546</v>
      </c>
      <c r="T1088">
        <v>0</v>
      </c>
      <c r="U1088" t="s">
        <v>2571</v>
      </c>
      <c r="V1088" t="s">
        <v>2572</v>
      </c>
      <c r="W1088" t="s">
        <v>1891</v>
      </c>
      <c r="X1088" t="s">
        <v>2564</v>
      </c>
      <c r="Y1088" t="str">
        <f t="shared" si="16"/>
        <v>网易有道信息技术（北京）有限公司网易(杭州)网络有限公司CPC</v>
      </c>
      <c r="Z1088" t="e">
        <f>VLOOKUP(Y:Y,[1]Sheet1!N:N,1,0)</f>
        <v>#N/A</v>
      </c>
    </row>
    <row r="1089" spans="1:26" hidden="1" x14ac:dyDescent="0.25">
      <c r="A1089">
        <v>20230626</v>
      </c>
      <c r="B1089">
        <v>45322956</v>
      </c>
      <c r="C1089" t="s">
        <v>2631</v>
      </c>
      <c r="D1089">
        <v>2172261</v>
      </c>
      <c r="E1089" t="s">
        <v>2628</v>
      </c>
      <c r="F1089" s="59">
        <v>113.73</v>
      </c>
      <c r="G1089">
        <v>86.82</v>
      </c>
      <c r="H1089" t="s">
        <v>2538</v>
      </c>
      <c r="I1089" t="s">
        <v>2551</v>
      </c>
      <c r="J1089" t="s">
        <v>292</v>
      </c>
      <c r="K1089" t="s">
        <v>2321</v>
      </c>
      <c r="L1089" t="s">
        <v>574</v>
      </c>
      <c r="M1089" t="s">
        <v>2611</v>
      </c>
      <c r="N1089" t="s">
        <v>2612</v>
      </c>
      <c r="O1089" t="s">
        <v>2542</v>
      </c>
      <c r="P1089" t="s">
        <v>2543</v>
      </c>
      <c r="Q1089" t="s">
        <v>2544</v>
      </c>
      <c r="R1089" t="s">
        <v>2613</v>
      </c>
      <c r="S1089" t="s">
        <v>2546</v>
      </c>
      <c r="T1089">
        <v>0</v>
      </c>
      <c r="U1089" t="s">
        <v>2614</v>
      </c>
      <c r="V1089" t="s">
        <v>2615</v>
      </c>
      <c r="W1089" t="s">
        <v>2614</v>
      </c>
      <c r="X1089" t="s">
        <v>2615</v>
      </c>
      <c r="Y1089" t="str">
        <f t="shared" si="16"/>
        <v>广州荔湾品唯信息服务有限公司广州唯品会电子商务有限公司信息流</v>
      </c>
      <c r="Z1089" t="e">
        <f>VLOOKUP(Y:Y,[1]Sheet1!N:N,1,0)</f>
        <v>#N/A</v>
      </c>
    </row>
    <row r="1090" spans="1:26" hidden="1" x14ac:dyDescent="0.25">
      <c r="A1090">
        <v>20230626</v>
      </c>
      <c r="B1090">
        <v>38794049</v>
      </c>
      <c r="C1090" t="s">
        <v>2627</v>
      </c>
      <c r="D1090">
        <v>2172261</v>
      </c>
      <c r="E1090" t="s">
        <v>2628</v>
      </c>
      <c r="F1090" s="59">
        <v>119.04</v>
      </c>
      <c r="G1090">
        <v>90.87</v>
      </c>
      <c r="H1090" t="s">
        <v>2538</v>
      </c>
      <c r="I1090" t="s">
        <v>2539</v>
      </c>
      <c r="J1090" t="s">
        <v>292</v>
      </c>
      <c r="K1090" t="s">
        <v>2321</v>
      </c>
      <c r="L1090" t="s">
        <v>574</v>
      </c>
      <c r="M1090" t="s">
        <v>2611</v>
      </c>
      <c r="N1090" t="s">
        <v>2612</v>
      </c>
      <c r="O1090" t="s">
        <v>2542</v>
      </c>
      <c r="P1090" t="s">
        <v>2543</v>
      </c>
      <c r="Q1090" t="s">
        <v>2544</v>
      </c>
      <c r="R1090" t="s">
        <v>2613</v>
      </c>
      <c r="S1090" t="s">
        <v>2546</v>
      </c>
      <c r="T1090">
        <v>0</v>
      </c>
      <c r="U1090" t="s">
        <v>2614</v>
      </c>
      <c r="V1090" t="s">
        <v>2615</v>
      </c>
      <c r="W1090" t="s">
        <v>2614</v>
      </c>
      <c r="X1090" t="s">
        <v>2615</v>
      </c>
      <c r="Y1090" t="str">
        <f t="shared" si="16"/>
        <v>广州荔湾品唯信息服务有限公司广州唯品会电子商务有限公司信息流</v>
      </c>
      <c r="Z1090" t="e">
        <f>VLOOKUP(Y:Y,[1]Sheet1!N:N,1,0)</f>
        <v>#N/A</v>
      </c>
    </row>
    <row r="1091" spans="1:26" hidden="1" x14ac:dyDescent="0.25">
      <c r="A1091">
        <v>20230626</v>
      </c>
      <c r="B1091">
        <v>45323107</v>
      </c>
      <c r="C1091" t="s">
        <v>2654</v>
      </c>
      <c r="D1091">
        <v>2172261</v>
      </c>
      <c r="E1091" t="s">
        <v>2628</v>
      </c>
      <c r="F1091" s="59">
        <v>305.76</v>
      </c>
      <c r="G1091">
        <v>233.41</v>
      </c>
      <c r="H1091" t="s">
        <v>2538</v>
      </c>
      <c r="I1091" t="s">
        <v>2551</v>
      </c>
      <c r="J1091" t="s">
        <v>292</v>
      </c>
      <c r="K1091" t="s">
        <v>2321</v>
      </c>
      <c r="L1091" t="s">
        <v>574</v>
      </c>
      <c r="M1091" t="s">
        <v>2611</v>
      </c>
      <c r="N1091" t="s">
        <v>2612</v>
      </c>
      <c r="O1091" t="s">
        <v>2542</v>
      </c>
      <c r="P1091" t="s">
        <v>2543</v>
      </c>
      <c r="Q1091" t="s">
        <v>2544</v>
      </c>
      <c r="R1091" t="s">
        <v>2613</v>
      </c>
      <c r="S1091" t="s">
        <v>2546</v>
      </c>
      <c r="T1091">
        <v>0</v>
      </c>
      <c r="U1091" t="s">
        <v>2614</v>
      </c>
      <c r="V1091" t="s">
        <v>2615</v>
      </c>
      <c r="W1091" t="s">
        <v>2614</v>
      </c>
      <c r="X1091" t="s">
        <v>2615</v>
      </c>
      <c r="Y1091" t="str">
        <f t="shared" ref="Y1091:Y1154" si="17">L1091&amp;J1091&amp;K1091</f>
        <v>广州荔湾品唯信息服务有限公司广州唯品会电子商务有限公司信息流</v>
      </c>
      <c r="Z1091" t="e">
        <f>VLOOKUP(Y:Y,[1]Sheet1!N:N,1,0)</f>
        <v>#N/A</v>
      </c>
    </row>
    <row r="1092" spans="1:26" hidden="1" x14ac:dyDescent="0.25">
      <c r="A1092">
        <v>20230626</v>
      </c>
      <c r="B1092">
        <v>47327817</v>
      </c>
      <c r="C1092" t="s">
        <v>2718</v>
      </c>
      <c r="D1092">
        <v>2185183</v>
      </c>
      <c r="E1092" t="s">
        <v>2574</v>
      </c>
      <c r="F1092" s="59">
        <v>429.3</v>
      </c>
      <c r="G1092">
        <v>325.23</v>
      </c>
      <c r="H1092" t="s">
        <v>2538</v>
      </c>
      <c r="I1092" t="s">
        <v>2551</v>
      </c>
      <c r="J1092" t="s">
        <v>2575</v>
      </c>
      <c r="K1092" t="s">
        <v>2321</v>
      </c>
      <c r="L1092" t="s">
        <v>2344</v>
      </c>
      <c r="M1092" t="s">
        <v>2576</v>
      </c>
      <c r="O1092" t="s">
        <v>2542</v>
      </c>
      <c r="P1092" t="s">
        <v>2543</v>
      </c>
      <c r="Q1092" t="s">
        <v>2544</v>
      </c>
      <c r="R1092" t="s">
        <v>2577</v>
      </c>
      <c r="S1092" t="s">
        <v>2546</v>
      </c>
      <c r="T1092">
        <v>0</v>
      </c>
      <c r="U1092" t="s">
        <v>838</v>
      </c>
      <c r="V1092" t="s">
        <v>2578</v>
      </c>
      <c r="W1092" t="s">
        <v>838</v>
      </c>
      <c r="X1092" t="s">
        <v>2578</v>
      </c>
      <c r="Y1092" t="str">
        <f t="shared" si="17"/>
        <v>北京微财科技有限公司-数媒重庆市黑卡小额贷款有限公司信息流</v>
      </c>
      <c r="Z1092" t="e">
        <f>VLOOKUP(Y:Y,[1]Sheet1!N:N,1,0)</f>
        <v>#N/A</v>
      </c>
    </row>
    <row r="1093" spans="1:26" hidden="1" x14ac:dyDescent="0.25">
      <c r="A1093">
        <v>20230626</v>
      </c>
      <c r="B1093">
        <v>27382568</v>
      </c>
      <c r="C1093" t="s">
        <v>2796</v>
      </c>
      <c r="D1093">
        <v>2172257</v>
      </c>
      <c r="E1093" t="s">
        <v>2610</v>
      </c>
      <c r="F1093" s="59">
        <v>5012.58</v>
      </c>
      <c r="G1093">
        <v>3978.06</v>
      </c>
      <c r="H1093" t="s">
        <v>2559</v>
      </c>
      <c r="I1093" t="s">
        <v>2560</v>
      </c>
      <c r="J1093" t="s">
        <v>292</v>
      </c>
      <c r="K1093" t="s">
        <v>711</v>
      </c>
      <c r="L1093" t="s">
        <v>574</v>
      </c>
      <c r="M1093" t="s">
        <v>2611</v>
      </c>
      <c r="N1093" t="s">
        <v>2612</v>
      </c>
      <c r="O1093" t="s">
        <v>2542</v>
      </c>
      <c r="P1093" t="s">
        <v>2543</v>
      </c>
      <c r="Q1093" t="s">
        <v>2544</v>
      </c>
      <c r="R1093" t="s">
        <v>2613</v>
      </c>
      <c r="S1093" t="s">
        <v>2546</v>
      </c>
      <c r="T1093">
        <v>129002.77099999999</v>
      </c>
      <c r="U1093" t="s">
        <v>2614</v>
      </c>
      <c r="V1093" t="s">
        <v>2615</v>
      </c>
      <c r="W1093" t="s">
        <v>2614</v>
      </c>
      <c r="X1093" t="s">
        <v>2615</v>
      </c>
      <c r="Y1093" t="str">
        <f t="shared" si="17"/>
        <v>广州荔湾品唯信息服务有限公司广州唯品会电子商务有限公司CPC</v>
      </c>
      <c r="Z1093" t="e">
        <f>VLOOKUP(Y:Y,[1]Sheet1!N:N,1,0)</f>
        <v>#N/A</v>
      </c>
    </row>
    <row r="1094" spans="1:26" hidden="1" x14ac:dyDescent="0.25">
      <c r="A1094">
        <v>20230626</v>
      </c>
      <c r="B1094">
        <v>44739380</v>
      </c>
      <c r="C1094" t="s">
        <v>2706</v>
      </c>
      <c r="D1094">
        <v>2118167</v>
      </c>
      <c r="E1094" t="s">
        <v>2592</v>
      </c>
      <c r="F1094" s="59">
        <v>639.69000000000005</v>
      </c>
      <c r="G1094">
        <v>0</v>
      </c>
      <c r="H1094" t="s">
        <v>2538</v>
      </c>
      <c r="I1094" t="s">
        <v>2539</v>
      </c>
      <c r="J1094" t="s">
        <v>554</v>
      </c>
      <c r="K1094" t="s">
        <v>2321</v>
      </c>
      <c r="L1094" t="s">
        <v>2370</v>
      </c>
      <c r="M1094" t="s">
        <v>2593</v>
      </c>
      <c r="N1094" t="s">
        <v>2594</v>
      </c>
      <c r="O1094" t="s">
        <v>2542</v>
      </c>
      <c r="P1094" t="s">
        <v>2543</v>
      </c>
      <c r="Q1094" t="s">
        <v>2544</v>
      </c>
      <c r="R1094" t="s">
        <v>2595</v>
      </c>
      <c r="S1094" t="s">
        <v>2546</v>
      </c>
      <c r="T1094">
        <v>0</v>
      </c>
      <c r="U1094" t="s">
        <v>2555</v>
      </c>
      <c r="V1094" t="s">
        <v>2596</v>
      </c>
      <c r="W1094" t="s">
        <v>2555</v>
      </c>
      <c r="X1094" t="s">
        <v>2596</v>
      </c>
      <c r="Y1094" t="str">
        <f t="shared" si="17"/>
        <v>薯一薯二文化传媒（上海）有限公司行吟信息科技(上海)有限公司信息流</v>
      </c>
      <c r="Z1094" t="e">
        <f>VLOOKUP(Y:Y,[1]Sheet1!N:N,1,0)</f>
        <v>#N/A</v>
      </c>
    </row>
    <row r="1095" spans="1:26" hidden="1" x14ac:dyDescent="0.25">
      <c r="A1095">
        <v>20230626</v>
      </c>
      <c r="B1095">
        <v>45258654</v>
      </c>
      <c r="C1095" t="s">
        <v>2653</v>
      </c>
      <c r="D1095">
        <v>2118167</v>
      </c>
      <c r="E1095" t="s">
        <v>2592</v>
      </c>
      <c r="F1095" s="59">
        <v>1.56</v>
      </c>
      <c r="G1095">
        <v>0</v>
      </c>
      <c r="H1095" t="s">
        <v>2538</v>
      </c>
      <c r="I1095" t="s">
        <v>2551</v>
      </c>
      <c r="J1095" t="s">
        <v>554</v>
      </c>
      <c r="K1095" t="s">
        <v>2321</v>
      </c>
      <c r="L1095" t="s">
        <v>2370</v>
      </c>
      <c r="M1095" t="s">
        <v>2593</v>
      </c>
      <c r="N1095" t="s">
        <v>2594</v>
      </c>
      <c r="O1095" t="s">
        <v>2542</v>
      </c>
      <c r="P1095" t="s">
        <v>2543</v>
      </c>
      <c r="Q1095" t="s">
        <v>2544</v>
      </c>
      <c r="R1095" t="s">
        <v>2595</v>
      </c>
      <c r="S1095" t="s">
        <v>2546</v>
      </c>
      <c r="T1095">
        <v>0</v>
      </c>
      <c r="U1095" t="s">
        <v>2555</v>
      </c>
      <c r="V1095" t="s">
        <v>2596</v>
      </c>
      <c r="W1095" t="s">
        <v>2555</v>
      </c>
      <c r="X1095" t="s">
        <v>2596</v>
      </c>
      <c r="Y1095" t="str">
        <f t="shared" si="17"/>
        <v>薯一薯二文化传媒（上海）有限公司行吟信息科技(上海)有限公司信息流</v>
      </c>
      <c r="Z1095" t="e">
        <f>VLOOKUP(Y:Y,[1]Sheet1!N:N,1,0)</f>
        <v>#N/A</v>
      </c>
    </row>
    <row r="1096" spans="1:26" hidden="1" x14ac:dyDescent="0.25">
      <c r="A1096">
        <v>20230626</v>
      </c>
      <c r="B1096">
        <v>45323041</v>
      </c>
      <c r="C1096" t="s">
        <v>2775</v>
      </c>
      <c r="D1096">
        <v>2172261</v>
      </c>
      <c r="E1096" t="s">
        <v>2628</v>
      </c>
      <c r="F1096" s="59">
        <v>14070.25</v>
      </c>
      <c r="G1096">
        <v>10740.65</v>
      </c>
      <c r="H1096" t="s">
        <v>2538</v>
      </c>
      <c r="I1096" t="s">
        <v>2551</v>
      </c>
      <c r="J1096" t="s">
        <v>292</v>
      </c>
      <c r="K1096" t="s">
        <v>2321</v>
      </c>
      <c r="L1096" t="s">
        <v>574</v>
      </c>
      <c r="M1096" t="s">
        <v>2611</v>
      </c>
      <c r="N1096" t="s">
        <v>2612</v>
      </c>
      <c r="O1096" t="s">
        <v>2542</v>
      </c>
      <c r="P1096" t="s">
        <v>2543</v>
      </c>
      <c r="Q1096" t="s">
        <v>2544</v>
      </c>
      <c r="R1096" t="s">
        <v>2613</v>
      </c>
      <c r="S1096" t="s">
        <v>2546</v>
      </c>
      <c r="T1096">
        <v>0</v>
      </c>
      <c r="U1096" t="s">
        <v>2614</v>
      </c>
      <c r="V1096" t="s">
        <v>2615</v>
      </c>
      <c r="W1096" t="s">
        <v>2614</v>
      </c>
      <c r="X1096" t="s">
        <v>2615</v>
      </c>
      <c r="Y1096" t="str">
        <f t="shared" si="17"/>
        <v>广州荔湾品唯信息服务有限公司广州唯品会电子商务有限公司信息流</v>
      </c>
      <c r="Z1096" t="e">
        <f>VLOOKUP(Y:Y,[1]Sheet1!N:N,1,0)</f>
        <v>#N/A</v>
      </c>
    </row>
    <row r="1097" spans="1:26" hidden="1" x14ac:dyDescent="0.25">
      <c r="A1097">
        <v>20230626</v>
      </c>
      <c r="B1097">
        <v>47328011</v>
      </c>
      <c r="C1097" t="s">
        <v>2647</v>
      </c>
      <c r="D1097">
        <v>2185183</v>
      </c>
      <c r="E1097" t="s">
        <v>2574</v>
      </c>
      <c r="F1097" s="59">
        <v>23.57</v>
      </c>
      <c r="G1097">
        <v>17.86</v>
      </c>
      <c r="H1097" t="s">
        <v>2538</v>
      </c>
      <c r="I1097" t="s">
        <v>2551</v>
      </c>
      <c r="J1097" t="s">
        <v>2575</v>
      </c>
      <c r="K1097" t="s">
        <v>2321</v>
      </c>
      <c r="L1097" t="s">
        <v>2344</v>
      </c>
      <c r="M1097" t="s">
        <v>2576</v>
      </c>
      <c r="O1097" t="s">
        <v>2542</v>
      </c>
      <c r="P1097" t="s">
        <v>2543</v>
      </c>
      <c r="Q1097" t="s">
        <v>2544</v>
      </c>
      <c r="R1097" t="s">
        <v>2577</v>
      </c>
      <c r="S1097" t="s">
        <v>2546</v>
      </c>
      <c r="T1097">
        <v>0</v>
      </c>
      <c r="U1097" t="s">
        <v>838</v>
      </c>
      <c r="V1097" t="s">
        <v>2578</v>
      </c>
      <c r="W1097" t="s">
        <v>838</v>
      </c>
      <c r="X1097" t="s">
        <v>2578</v>
      </c>
      <c r="Y1097" t="str">
        <f t="shared" si="17"/>
        <v>北京微财科技有限公司-数媒重庆市黑卡小额贷款有限公司信息流</v>
      </c>
      <c r="Z1097" t="e">
        <f>VLOOKUP(Y:Y,[1]Sheet1!N:N,1,0)</f>
        <v>#N/A</v>
      </c>
    </row>
    <row r="1098" spans="1:26" hidden="1" x14ac:dyDescent="0.25">
      <c r="A1098">
        <v>20230626</v>
      </c>
      <c r="B1098">
        <v>48413840</v>
      </c>
      <c r="C1098" t="s">
        <v>2600</v>
      </c>
      <c r="D1098">
        <v>2118167</v>
      </c>
      <c r="E1098" t="s">
        <v>2592</v>
      </c>
      <c r="F1098" s="59">
        <v>0.46</v>
      </c>
      <c r="G1098">
        <v>0</v>
      </c>
      <c r="H1098" t="s">
        <v>2538</v>
      </c>
      <c r="I1098" t="s">
        <v>2539</v>
      </c>
      <c r="J1098" t="s">
        <v>554</v>
      </c>
      <c r="K1098" t="s">
        <v>2321</v>
      </c>
      <c r="L1098" t="s">
        <v>2370</v>
      </c>
      <c r="M1098" t="s">
        <v>2593</v>
      </c>
      <c r="N1098" t="s">
        <v>2594</v>
      </c>
      <c r="O1098" t="s">
        <v>2542</v>
      </c>
      <c r="P1098" t="s">
        <v>2543</v>
      </c>
      <c r="Q1098" t="s">
        <v>2544</v>
      </c>
      <c r="R1098" t="s">
        <v>2595</v>
      </c>
      <c r="S1098" t="s">
        <v>2546</v>
      </c>
      <c r="T1098">
        <v>0</v>
      </c>
      <c r="U1098" t="s">
        <v>2555</v>
      </c>
      <c r="V1098" t="s">
        <v>2596</v>
      </c>
      <c r="W1098" t="s">
        <v>2555</v>
      </c>
      <c r="X1098" t="s">
        <v>2596</v>
      </c>
      <c r="Y1098" t="str">
        <f t="shared" si="17"/>
        <v>薯一薯二文化传媒（上海）有限公司行吟信息科技(上海)有限公司信息流</v>
      </c>
      <c r="Z1098" t="e">
        <f>VLOOKUP(Y:Y,[1]Sheet1!N:N,1,0)</f>
        <v>#N/A</v>
      </c>
    </row>
    <row r="1099" spans="1:26" hidden="1" x14ac:dyDescent="0.25">
      <c r="A1099">
        <v>20230626</v>
      </c>
      <c r="B1099">
        <v>29855630</v>
      </c>
      <c r="C1099" t="s">
        <v>2765</v>
      </c>
      <c r="D1099">
        <v>2130054</v>
      </c>
      <c r="E1099" t="s">
        <v>2558</v>
      </c>
      <c r="F1099" s="59">
        <v>4040.57</v>
      </c>
      <c r="G1099">
        <v>3271.62</v>
      </c>
      <c r="H1099" t="s">
        <v>2559</v>
      </c>
      <c r="I1099" t="s">
        <v>2560</v>
      </c>
      <c r="J1099" t="s">
        <v>2350</v>
      </c>
      <c r="K1099" t="s">
        <v>711</v>
      </c>
      <c r="L1099" t="s">
        <v>2350</v>
      </c>
      <c r="M1099" t="s">
        <v>2561</v>
      </c>
      <c r="N1099" t="s">
        <v>2562</v>
      </c>
      <c r="O1099" t="s">
        <v>2542</v>
      </c>
      <c r="P1099" t="s">
        <v>2543</v>
      </c>
      <c r="Q1099" t="s">
        <v>2544</v>
      </c>
      <c r="R1099" t="s">
        <v>2563</v>
      </c>
      <c r="S1099" t="s">
        <v>2546</v>
      </c>
      <c r="T1099">
        <v>10264.147999999999</v>
      </c>
      <c r="U1099" t="s">
        <v>1891</v>
      </c>
      <c r="V1099" t="s">
        <v>2564</v>
      </c>
      <c r="W1099" t="s">
        <v>1891</v>
      </c>
      <c r="X1099" t="s">
        <v>2564</v>
      </c>
      <c r="Y1099" t="str">
        <f t="shared" si="17"/>
        <v>深圳尚米网络技术有限公司深圳尚米网络技术有限公司CPC</v>
      </c>
      <c r="Z1099" t="e">
        <f>VLOOKUP(Y:Y,[1]Sheet1!N:N,1,0)</f>
        <v>#N/A</v>
      </c>
    </row>
    <row r="1100" spans="1:26" hidden="1" x14ac:dyDescent="0.25">
      <c r="A1100">
        <v>20230626</v>
      </c>
      <c r="B1100">
        <v>42014357</v>
      </c>
      <c r="C1100" t="s">
        <v>2798</v>
      </c>
      <c r="D1100">
        <v>2142924</v>
      </c>
      <c r="E1100" t="s">
        <v>2716</v>
      </c>
      <c r="F1100" s="59">
        <v>655.8</v>
      </c>
      <c r="G1100">
        <v>655.8</v>
      </c>
      <c r="H1100" t="s">
        <v>2559</v>
      </c>
      <c r="I1100" t="s">
        <v>2560</v>
      </c>
      <c r="J1100" t="s">
        <v>392</v>
      </c>
      <c r="K1100" t="s">
        <v>711</v>
      </c>
      <c r="L1100" t="s">
        <v>392</v>
      </c>
      <c r="M1100" t="s">
        <v>2641</v>
      </c>
      <c r="N1100" t="s">
        <v>2642</v>
      </c>
      <c r="O1100" t="s">
        <v>2542</v>
      </c>
      <c r="P1100" t="s">
        <v>2543</v>
      </c>
      <c r="Q1100" t="s">
        <v>2544</v>
      </c>
      <c r="R1100" t="s">
        <v>2643</v>
      </c>
      <c r="S1100" t="s">
        <v>2546</v>
      </c>
      <c r="T1100">
        <v>11563.22</v>
      </c>
      <c r="U1100" t="s">
        <v>838</v>
      </c>
      <c r="V1100" t="s">
        <v>2578</v>
      </c>
      <c r="W1100" t="s">
        <v>838</v>
      </c>
      <c r="X1100" t="s">
        <v>2548</v>
      </c>
      <c r="Y1100" t="str">
        <f t="shared" si="17"/>
        <v>福州三六零网络小额贷款有限公司福州三六零网络小额贷款有限公司CPC</v>
      </c>
      <c r="Z1100" t="e">
        <f>VLOOKUP(Y:Y,[1]Sheet1!N:N,1,0)</f>
        <v>#N/A</v>
      </c>
    </row>
    <row r="1101" spans="1:26" hidden="1" x14ac:dyDescent="0.25">
      <c r="A1101">
        <v>20230626</v>
      </c>
      <c r="B1101">
        <v>42327250</v>
      </c>
      <c r="C1101" t="s">
        <v>2704</v>
      </c>
      <c r="D1101">
        <v>2172261</v>
      </c>
      <c r="E1101" t="s">
        <v>2628</v>
      </c>
      <c r="F1101" s="59">
        <v>295.82</v>
      </c>
      <c r="G1101">
        <v>225.82</v>
      </c>
      <c r="H1101" t="s">
        <v>2538</v>
      </c>
      <c r="I1101" t="s">
        <v>2539</v>
      </c>
      <c r="J1101" t="s">
        <v>292</v>
      </c>
      <c r="K1101" t="s">
        <v>2321</v>
      </c>
      <c r="L1101" t="s">
        <v>574</v>
      </c>
      <c r="M1101" t="s">
        <v>2611</v>
      </c>
      <c r="N1101" t="s">
        <v>2612</v>
      </c>
      <c r="O1101" t="s">
        <v>2542</v>
      </c>
      <c r="P1101" t="s">
        <v>2543</v>
      </c>
      <c r="Q1101" t="s">
        <v>2544</v>
      </c>
      <c r="R1101" t="s">
        <v>2613</v>
      </c>
      <c r="S1101" t="s">
        <v>2546</v>
      </c>
      <c r="T1101">
        <v>0</v>
      </c>
      <c r="U1101" t="s">
        <v>2614</v>
      </c>
      <c r="V1101" t="s">
        <v>2615</v>
      </c>
      <c r="W1101" t="s">
        <v>2614</v>
      </c>
      <c r="X1101" t="s">
        <v>2615</v>
      </c>
      <c r="Y1101" t="str">
        <f t="shared" si="17"/>
        <v>广州荔湾品唯信息服务有限公司广州唯品会电子商务有限公司信息流</v>
      </c>
      <c r="Z1101" t="e">
        <f>VLOOKUP(Y:Y,[1]Sheet1!N:N,1,0)</f>
        <v>#N/A</v>
      </c>
    </row>
    <row r="1102" spans="1:26" hidden="1" x14ac:dyDescent="0.25">
      <c r="A1102">
        <v>20230626</v>
      </c>
      <c r="B1102">
        <v>42327274</v>
      </c>
      <c r="C1102" t="s">
        <v>2791</v>
      </c>
      <c r="D1102">
        <v>2172261</v>
      </c>
      <c r="E1102" t="s">
        <v>2628</v>
      </c>
      <c r="F1102" s="59">
        <v>34.340000000000003</v>
      </c>
      <c r="G1102">
        <v>26.21</v>
      </c>
      <c r="H1102" t="s">
        <v>2538</v>
      </c>
      <c r="I1102" t="s">
        <v>2539</v>
      </c>
      <c r="J1102" t="s">
        <v>292</v>
      </c>
      <c r="K1102" t="s">
        <v>2321</v>
      </c>
      <c r="L1102" t="s">
        <v>574</v>
      </c>
      <c r="M1102" t="s">
        <v>2611</v>
      </c>
      <c r="N1102" t="s">
        <v>2612</v>
      </c>
      <c r="O1102" t="s">
        <v>2542</v>
      </c>
      <c r="P1102" t="s">
        <v>2543</v>
      </c>
      <c r="Q1102" t="s">
        <v>2544</v>
      </c>
      <c r="R1102" t="s">
        <v>2613</v>
      </c>
      <c r="S1102" t="s">
        <v>2546</v>
      </c>
      <c r="T1102">
        <v>0</v>
      </c>
      <c r="U1102" t="s">
        <v>2614</v>
      </c>
      <c r="V1102" t="s">
        <v>2615</v>
      </c>
      <c r="W1102" t="s">
        <v>2614</v>
      </c>
      <c r="X1102" t="s">
        <v>2615</v>
      </c>
      <c r="Y1102" t="str">
        <f t="shared" si="17"/>
        <v>广州荔湾品唯信息服务有限公司广州唯品会电子商务有限公司信息流</v>
      </c>
      <c r="Z1102" t="e">
        <f>VLOOKUP(Y:Y,[1]Sheet1!N:N,1,0)</f>
        <v>#N/A</v>
      </c>
    </row>
    <row r="1103" spans="1:26" hidden="1" x14ac:dyDescent="0.25">
      <c r="A1103">
        <v>20230626</v>
      </c>
      <c r="B1103">
        <v>45323132</v>
      </c>
      <c r="C1103" t="s">
        <v>2747</v>
      </c>
      <c r="D1103">
        <v>2172261</v>
      </c>
      <c r="E1103" t="s">
        <v>2628</v>
      </c>
      <c r="F1103" s="59">
        <v>547.55999999999995</v>
      </c>
      <c r="G1103">
        <v>417.98</v>
      </c>
      <c r="H1103" t="s">
        <v>2538</v>
      </c>
      <c r="I1103" t="s">
        <v>2551</v>
      </c>
      <c r="J1103" t="s">
        <v>292</v>
      </c>
      <c r="K1103" t="s">
        <v>2321</v>
      </c>
      <c r="L1103" t="s">
        <v>574</v>
      </c>
      <c r="M1103" t="s">
        <v>2611</v>
      </c>
      <c r="N1103" t="s">
        <v>2612</v>
      </c>
      <c r="O1103" t="s">
        <v>2542</v>
      </c>
      <c r="P1103" t="s">
        <v>2543</v>
      </c>
      <c r="Q1103" t="s">
        <v>2544</v>
      </c>
      <c r="R1103" t="s">
        <v>2613</v>
      </c>
      <c r="S1103" t="s">
        <v>2546</v>
      </c>
      <c r="T1103">
        <v>0</v>
      </c>
      <c r="U1103" t="s">
        <v>2614</v>
      </c>
      <c r="V1103" t="s">
        <v>2615</v>
      </c>
      <c r="W1103" t="s">
        <v>2614</v>
      </c>
      <c r="X1103" t="s">
        <v>2615</v>
      </c>
      <c r="Y1103" t="str">
        <f t="shared" si="17"/>
        <v>广州荔湾品唯信息服务有限公司广州唯品会电子商务有限公司信息流</v>
      </c>
      <c r="Z1103" t="e">
        <f>VLOOKUP(Y:Y,[1]Sheet1!N:N,1,0)</f>
        <v>#N/A</v>
      </c>
    </row>
    <row r="1104" spans="1:26" hidden="1" x14ac:dyDescent="0.25">
      <c r="A1104">
        <v>20230626</v>
      </c>
      <c r="B1104">
        <v>47184438</v>
      </c>
      <c r="C1104" t="s">
        <v>2734</v>
      </c>
      <c r="D1104">
        <v>2176807</v>
      </c>
      <c r="E1104" t="s">
        <v>2691</v>
      </c>
      <c r="F1104" s="59">
        <v>0.05</v>
      </c>
      <c r="G1104">
        <v>0.04</v>
      </c>
      <c r="H1104" t="s">
        <v>2538</v>
      </c>
      <c r="I1104" t="s">
        <v>2539</v>
      </c>
      <c r="J1104" t="s">
        <v>2339</v>
      </c>
      <c r="K1104" t="s">
        <v>2321</v>
      </c>
      <c r="L1104" t="s">
        <v>2338</v>
      </c>
      <c r="M1104" t="s">
        <v>2692</v>
      </c>
      <c r="N1104" t="s">
        <v>2693</v>
      </c>
      <c r="O1104" t="s">
        <v>2542</v>
      </c>
      <c r="P1104" t="s">
        <v>2543</v>
      </c>
      <c r="Q1104" t="s">
        <v>2544</v>
      </c>
      <c r="R1104" t="s">
        <v>2694</v>
      </c>
      <c r="S1104" t="s">
        <v>2546</v>
      </c>
      <c r="T1104">
        <v>0</v>
      </c>
      <c r="U1104" t="s">
        <v>2117</v>
      </c>
      <c r="V1104" t="s">
        <v>2695</v>
      </c>
      <c r="W1104" t="s">
        <v>2117</v>
      </c>
      <c r="X1104" t="s">
        <v>2695</v>
      </c>
      <c r="Y1104" t="str">
        <f t="shared" si="17"/>
        <v>北京三快在线科技有限公司及其关联公司北京三快科技有限公司信息流</v>
      </c>
      <c r="Z1104" t="e">
        <f>VLOOKUP(Y:Y,[1]Sheet1!N:N,1,0)</f>
        <v>#N/A</v>
      </c>
    </row>
    <row r="1105" spans="1:26" hidden="1" x14ac:dyDescent="0.25">
      <c r="A1105">
        <v>20230626</v>
      </c>
      <c r="B1105">
        <v>47953354</v>
      </c>
      <c r="C1105" t="s">
        <v>2655</v>
      </c>
      <c r="D1105">
        <v>2167551</v>
      </c>
      <c r="E1105" t="s">
        <v>2550</v>
      </c>
      <c r="F1105" s="59">
        <v>5.79</v>
      </c>
      <c r="G1105">
        <v>5.79</v>
      </c>
      <c r="H1105" t="s">
        <v>2538</v>
      </c>
      <c r="I1105" t="s">
        <v>2539</v>
      </c>
      <c r="J1105" t="s">
        <v>2332</v>
      </c>
      <c r="K1105" t="s">
        <v>2321</v>
      </c>
      <c r="L1105" t="s">
        <v>2333</v>
      </c>
      <c r="M1105" t="s">
        <v>2552</v>
      </c>
      <c r="N1105" t="s">
        <v>2553</v>
      </c>
      <c r="O1105" t="s">
        <v>2542</v>
      </c>
      <c r="P1105" t="s">
        <v>2543</v>
      </c>
      <c r="Q1105" t="s">
        <v>2544</v>
      </c>
      <c r="R1105" t="s">
        <v>2554</v>
      </c>
      <c r="S1105" t="s">
        <v>2546</v>
      </c>
      <c r="T1105">
        <v>0</v>
      </c>
      <c r="U1105" t="s">
        <v>2555</v>
      </c>
      <c r="V1105" t="s">
        <v>2556</v>
      </c>
      <c r="W1105" t="s">
        <v>2555</v>
      </c>
      <c r="X1105" t="s">
        <v>2556</v>
      </c>
      <c r="Y1105" t="str">
        <f t="shared" si="17"/>
        <v>北京爱奇艺科技有限公司-百度北京爱奇艺科技有限公司信息流</v>
      </c>
      <c r="Z1105" t="e">
        <f>VLOOKUP(Y:Y,[1]Sheet1!N:N,1,0)</f>
        <v>#N/A</v>
      </c>
    </row>
    <row r="1106" spans="1:26" hidden="1" x14ac:dyDescent="0.25">
      <c r="A1106">
        <v>20230626</v>
      </c>
      <c r="B1106">
        <v>48413794</v>
      </c>
      <c r="C1106" t="s">
        <v>2750</v>
      </c>
      <c r="D1106">
        <v>2118167</v>
      </c>
      <c r="E1106" t="s">
        <v>2592</v>
      </c>
      <c r="F1106" s="59">
        <v>19.86</v>
      </c>
      <c r="G1106">
        <v>0</v>
      </c>
      <c r="H1106" t="s">
        <v>2538</v>
      </c>
      <c r="I1106" t="s">
        <v>2539</v>
      </c>
      <c r="J1106" t="s">
        <v>554</v>
      </c>
      <c r="K1106" t="s">
        <v>2321</v>
      </c>
      <c r="L1106" t="s">
        <v>2370</v>
      </c>
      <c r="M1106" t="s">
        <v>2593</v>
      </c>
      <c r="N1106" t="s">
        <v>2594</v>
      </c>
      <c r="O1106" t="s">
        <v>2542</v>
      </c>
      <c r="P1106" t="s">
        <v>2543</v>
      </c>
      <c r="Q1106" t="s">
        <v>2544</v>
      </c>
      <c r="R1106" t="s">
        <v>2595</v>
      </c>
      <c r="S1106" t="s">
        <v>2546</v>
      </c>
      <c r="T1106">
        <v>0</v>
      </c>
      <c r="U1106" t="s">
        <v>2555</v>
      </c>
      <c r="V1106" t="s">
        <v>2596</v>
      </c>
      <c r="W1106" t="s">
        <v>2555</v>
      </c>
      <c r="X1106" t="s">
        <v>2596</v>
      </c>
      <c r="Y1106" t="str">
        <f t="shared" si="17"/>
        <v>薯一薯二文化传媒（上海）有限公司行吟信息科技(上海)有限公司信息流</v>
      </c>
      <c r="Z1106" t="e">
        <f>VLOOKUP(Y:Y,[1]Sheet1!N:N,1,0)</f>
        <v>#N/A</v>
      </c>
    </row>
    <row r="1107" spans="1:26" hidden="1" x14ac:dyDescent="0.25">
      <c r="A1107">
        <v>20230626</v>
      </c>
      <c r="B1107">
        <v>48723819</v>
      </c>
      <c r="C1107" t="s">
        <v>2721</v>
      </c>
      <c r="D1107">
        <v>2189969</v>
      </c>
      <c r="E1107" t="s">
        <v>2608</v>
      </c>
      <c r="F1107" s="59">
        <v>0.71</v>
      </c>
      <c r="G1107">
        <v>0.51</v>
      </c>
      <c r="H1107" t="s">
        <v>2538</v>
      </c>
      <c r="I1107" t="s">
        <v>2551</v>
      </c>
      <c r="J1107" t="s">
        <v>2332</v>
      </c>
      <c r="K1107" t="s">
        <v>2321</v>
      </c>
      <c r="L1107" t="s">
        <v>2333</v>
      </c>
      <c r="M1107" t="s">
        <v>2552</v>
      </c>
      <c r="N1107" t="s">
        <v>2553</v>
      </c>
      <c r="O1107" t="s">
        <v>2542</v>
      </c>
      <c r="P1107" t="s">
        <v>2543</v>
      </c>
      <c r="Q1107" t="s">
        <v>2544</v>
      </c>
      <c r="R1107" t="s">
        <v>2554</v>
      </c>
      <c r="S1107" t="s">
        <v>2546</v>
      </c>
      <c r="T1107">
        <v>0</v>
      </c>
      <c r="U1107" t="s">
        <v>2555</v>
      </c>
      <c r="V1107" t="s">
        <v>2556</v>
      </c>
      <c r="W1107" t="s">
        <v>2555</v>
      </c>
      <c r="X1107" t="s">
        <v>2556</v>
      </c>
      <c r="Y1107" t="str">
        <f t="shared" si="17"/>
        <v>北京爱奇艺科技有限公司-百度北京爱奇艺科技有限公司信息流</v>
      </c>
      <c r="Z1107" t="e">
        <f>VLOOKUP(Y:Y,[1]Sheet1!N:N,1,0)</f>
        <v>#N/A</v>
      </c>
    </row>
    <row r="1108" spans="1:26" hidden="1" x14ac:dyDescent="0.25">
      <c r="A1108">
        <v>20230626</v>
      </c>
      <c r="B1108">
        <v>38794025</v>
      </c>
      <c r="C1108" t="s">
        <v>2651</v>
      </c>
      <c r="D1108">
        <v>2172261</v>
      </c>
      <c r="E1108" t="s">
        <v>2628</v>
      </c>
      <c r="F1108" s="59">
        <v>23.23</v>
      </c>
      <c r="G1108">
        <v>17.73</v>
      </c>
      <c r="H1108" t="s">
        <v>2538</v>
      </c>
      <c r="I1108" t="s">
        <v>2539</v>
      </c>
      <c r="J1108" t="s">
        <v>292</v>
      </c>
      <c r="K1108" t="s">
        <v>2321</v>
      </c>
      <c r="L1108" t="s">
        <v>574</v>
      </c>
      <c r="M1108" t="s">
        <v>2611</v>
      </c>
      <c r="N1108" t="s">
        <v>2612</v>
      </c>
      <c r="O1108" t="s">
        <v>2542</v>
      </c>
      <c r="P1108" t="s">
        <v>2543</v>
      </c>
      <c r="Q1108" t="s">
        <v>2544</v>
      </c>
      <c r="R1108" t="s">
        <v>2613</v>
      </c>
      <c r="S1108" t="s">
        <v>2546</v>
      </c>
      <c r="T1108">
        <v>0</v>
      </c>
      <c r="U1108" t="s">
        <v>2614</v>
      </c>
      <c r="V1108" t="s">
        <v>2615</v>
      </c>
      <c r="W1108" t="s">
        <v>2614</v>
      </c>
      <c r="X1108" t="s">
        <v>2615</v>
      </c>
      <c r="Y1108" t="str">
        <f t="shared" si="17"/>
        <v>广州荔湾品唯信息服务有限公司广州唯品会电子商务有限公司信息流</v>
      </c>
      <c r="Z1108" t="e">
        <f>VLOOKUP(Y:Y,[1]Sheet1!N:N,1,0)</f>
        <v>#N/A</v>
      </c>
    </row>
    <row r="1109" spans="1:26" hidden="1" x14ac:dyDescent="0.25">
      <c r="A1109">
        <v>20230625</v>
      </c>
      <c r="B1109">
        <v>45322956</v>
      </c>
      <c r="C1109" t="s">
        <v>2631</v>
      </c>
      <c r="D1109">
        <v>2172261</v>
      </c>
      <c r="E1109" t="s">
        <v>2628</v>
      </c>
      <c r="F1109" s="59">
        <v>128.97</v>
      </c>
      <c r="G1109">
        <v>98.45</v>
      </c>
      <c r="H1109" t="s">
        <v>2538</v>
      </c>
      <c r="I1109" t="s">
        <v>2551</v>
      </c>
      <c r="J1109" t="s">
        <v>292</v>
      </c>
      <c r="K1109" t="s">
        <v>2321</v>
      </c>
      <c r="L1109" t="s">
        <v>574</v>
      </c>
      <c r="M1109" t="s">
        <v>2611</v>
      </c>
      <c r="N1109" t="s">
        <v>2612</v>
      </c>
      <c r="O1109" t="s">
        <v>2542</v>
      </c>
      <c r="P1109" t="s">
        <v>2543</v>
      </c>
      <c r="Q1109" t="s">
        <v>2544</v>
      </c>
      <c r="R1109" t="s">
        <v>2613</v>
      </c>
      <c r="S1109" t="s">
        <v>2546</v>
      </c>
      <c r="T1109">
        <v>0</v>
      </c>
      <c r="U1109" t="s">
        <v>2614</v>
      </c>
      <c r="V1109" t="s">
        <v>2615</v>
      </c>
      <c r="W1109" t="s">
        <v>2614</v>
      </c>
      <c r="X1109" t="s">
        <v>2615</v>
      </c>
      <c r="Y1109" t="str">
        <f t="shared" si="17"/>
        <v>广州荔湾品唯信息服务有限公司广州唯品会电子商务有限公司信息流</v>
      </c>
      <c r="Z1109" t="e">
        <f>VLOOKUP(Y:Y,[1]Sheet1!N:N,1,0)</f>
        <v>#N/A</v>
      </c>
    </row>
    <row r="1110" spans="1:26" hidden="1" x14ac:dyDescent="0.25">
      <c r="A1110">
        <v>20230625</v>
      </c>
      <c r="B1110">
        <v>47426625</v>
      </c>
      <c r="C1110" t="s">
        <v>2802</v>
      </c>
      <c r="D1110">
        <v>2189969</v>
      </c>
      <c r="E1110" t="s">
        <v>2608</v>
      </c>
      <c r="F1110" s="59">
        <v>325.16000000000003</v>
      </c>
      <c r="G1110">
        <v>232.26</v>
      </c>
      <c r="H1110" t="s">
        <v>2538</v>
      </c>
      <c r="I1110" t="s">
        <v>2551</v>
      </c>
      <c r="J1110" t="s">
        <v>2332</v>
      </c>
      <c r="K1110" t="s">
        <v>2321</v>
      </c>
      <c r="L1110" t="s">
        <v>2333</v>
      </c>
      <c r="M1110" t="s">
        <v>2552</v>
      </c>
      <c r="N1110" t="s">
        <v>2553</v>
      </c>
      <c r="O1110" t="s">
        <v>2542</v>
      </c>
      <c r="P1110" t="s">
        <v>2543</v>
      </c>
      <c r="Q1110" t="s">
        <v>2544</v>
      </c>
      <c r="R1110" t="s">
        <v>2554</v>
      </c>
      <c r="S1110" t="s">
        <v>2546</v>
      </c>
      <c r="T1110">
        <v>0</v>
      </c>
      <c r="U1110" t="s">
        <v>2555</v>
      </c>
      <c r="V1110" t="s">
        <v>2556</v>
      </c>
      <c r="W1110" t="s">
        <v>2555</v>
      </c>
      <c r="X1110" t="s">
        <v>2556</v>
      </c>
      <c r="Y1110" t="str">
        <f t="shared" si="17"/>
        <v>北京爱奇艺科技有限公司-百度北京爱奇艺科技有限公司信息流</v>
      </c>
      <c r="Z1110" t="e">
        <f>VLOOKUP(Y:Y,[1]Sheet1!N:N,1,0)</f>
        <v>#N/A</v>
      </c>
    </row>
    <row r="1111" spans="1:26" hidden="1" x14ac:dyDescent="0.25">
      <c r="A1111">
        <v>20230625</v>
      </c>
      <c r="B1111">
        <v>47799575</v>
      </c>
      <c r="C1111" t="s">
        <v>2797</v>
      </c>
      <c r="D1111">
        <v>2159765</v>
      </c>
      <c r="E1111" t="s">
        <v>2568</v>
      </c>
      <c r="F1111" s="59">
        <v>381.41</v>
      </c>
      <c r="G1111">
        <v>291.14999999999998</v>
      </c>
      <c r="H1111" t="s">
        <v>2538</v>
      </c>
      <c r="I1111" t="s">
        <v>2551</v>
      </c>
      <c r="J1111" t="s">
        <v>2375</v>
      </c>
      <c r="K1111" t="s">
        <v>2321</v>
      </c>
      <c r="L1111" t="s">
        <v>2277</v>
      </c>
      <c r="M1111" t="s">
        <v>2569</v>
      </c>
      <c r="O1111" t="s">
        <v>2542</v>
      </c>
      <c r="P1111" t="s">
        <v>2543</v>
      </c>
      <c r="Q1111" t="s">
        <v>2544</v>
      </c>
      <c r="R1111" t="s">
        <v>2570</v>
      </c>
      <c r="S1111" t="s">
        <v>2546</v>
      </c>
      <c r="T1111">
        <v>0</v>
      </c>
      <c r="U1111" t="s">
        <v>2571</v>
      </c>
      <c r="V1111" t="s">
        <v>2572</v>
      </c>
      <c r="W1111" t="s">
        <v>2571</v>
      </c>
      <c r="X1111" t="s">
        <v>2572</v>
      </c>
      <c r="Y1111" t="str">
        <f t="shared" si="17"/>
        <v>酷得少年（天津）文化传播有限公司-1北京酷得少年科技有限公司信息流</v>
      </c>
      <c r="Z1111" t="e">
        <f>VLOOKUP(Y:Y,[1]Sheet1!N:N,1,0)</f>
        <v>#N/A</v>
      </c>
    </row>
    <row r="1112" spans="1:26" hidden="1" x14ac:dyDescent="0.25">
      <c r="A1112">
        <v>20230625</v>
      </c>
      <c r="B1112">
        <v>27382568</v>
      </c>
      <c r="C1112" t="s">
        <v>2796</v>
      </c>
      <c r="D1112">
        <v>2172257</v>
      </c>
      <c r="E1112" t="s">
        <v>2610</v>
      </c>
      <c r="F1112" s="59">
        <v>5045.49</v>
      </c>
      <c r="G1112">
        <v>4004.18</v>
      </c>
      <c r="H1112" t="s">
        <v>2559</v>
      </c>
      <c r="I1112" t="s">
        <v>2560</v>
      </c>
      <c r="J1112" t="s">
        <v>292</v>
      </c>
      <c r="K1112" t="s">
        <v>711</v>
      </c>
      <c r="L1112" t="s">
        <v>574</v>
      </c>
      <c r="M1112" t="s">
        <v>2611</v>
      </c>
      <c r="N1112" t="s">
        <v>2612</v>
      </c>
      <c r="O1112" t="s">
        <v>2542</v>
      </c>
      <c r="P1112" t="s">
        <v>2543</v>
      </c>
      <c r="Q1112" t="s">
        <v>2544</v>
      </c>
      <c r="R1112" t="s">
        <v>2613</v>
      </c>
      <c r="S1112" t="s">
        <v>2546</v>
      </c>
      <c r="T1112">
        <v>137062.38200000001</v>
      </c>
      <c r="U1112" t="s">
        <v>2614</v>
      </c>
      <c r="V1112" t="s">
        <v>2615</v>
      </c>
      <c r="W1112" t="s">
        <v>2614</v>
      </c>
      <c r="X1112" t="s">
        <v>2615</v>
      </c>
      <c r="Y1112" t="str">
        <f t="shared" si="17"/>
        <v>广州荔湾品唯信息服务有限公司广州唯品会电子商务有限公司CPC</v>
      </c>
      <c r="Z1112" t="e">
        <f>VLOOKUP(Y:Y,[1]Sheet1!N:N,1,0)</f>
        <v>#N/A</v>
      </c>
    </row>
    <row r="1113" spans="1:26" hidden="1" x14ac:dyDescent="0.25">
      <c r="A1113">
        <v>20230625</v>
      </c>
      <c r="B1113">
        <v>44739351</v>
      </c>
      <c r="C1113" t="s">
        <v>2731</v>
      </c>
      <c r="D1113">
        <v>2118167</v>
      </c>
      <c r="E1113" t="s">
        <v>2592</v>
      </c>
      <c r="F1113" s="59">
        <v>10846.98</v>
      </c>
      <c r="G1113">
        <v>0</v>
      </c>
      <c r="H1113" t="s">
        <v>2538</v>
      </c>
      <c r="I1113" t="s">
        <v>2539</v>
      </c>
      <c r="J1113" t="s">
        <v>554</v>
      </c>
      <c r="K1113" t="s">
        <v>2321</v>
      </c>
      <c r="L1113" t="s">
        <v>2370</v>
      </c>
      <c r="M1113" t="s">
        <v>2593</v>
      </c>
      <c r="N1113" t="s">
        <v>2594</v>
      </c>
      <c r="O1113" t="s">
        <v>2542</v>
      </c>
      <c r="P1113" t="s">
        <v>2543</v>
      </c>
      <c r="Q1113" t="s">
        <v>2544</v>
      </c>
      <c r="R1113" t="s">
        <v>2595</v>
      </c>
      <c r="S1113" t="s">
        <v>2546</v>
      </c>
      <c r="T1113">
        <v>0</v>
      </c>
      <c r="U1113" t="s">
        <v>2555</v>
      </c>
      <c r="V1113" t="s">
        <v>2596</v>
      </c>
      <c r="W1113" t="s">
        <v>2555</v>
      </c>
      <c r="X1113" t="s">
        <v>2596</v>
      </c>
      <c r="Y1113" t="str">
        <f t="shared" si="17"/>
        <v>薯一薯二文化传媒（上海）有限公司行吟信息科技(上海)有限公司信息流</v>
      </c>
      <c r="Z1113" t="e">
        <f>VLOOKUP(Y:Y,[1]Sheet1!N:N,1,0)</f>
        <v>#N/A</v>
      </c>
    </row>
    <row r="1114" spans="1:26" hidden="1" x14ac:dyDescent="0.25">
      <c r="A1114">
        <v>20230625</v>
      </c>
      <c r="B1114">
        <v>47184419</v>
      </c>
      <c r="C1114" t="s">
        <v>2740</v>
      </c>
      <c r="D1114">
        <v>2176807</v>
      </c>
      <c r="E1114" t="s">
        <v>2691</v>
      </c>
      <c r="F1114" s="59">
        <v>4.26</v>
      </c>
      <c r="G1114">
        <v>3.11</v>
      </c>
      <c r="H1114" t="s">
        <v>2538</v>
      </c>
      <c r="I1114" t="s">
        <v>2539</v>
      </c>
      <c r="J1114" t="s">
        <v>2339</v>
      </c>
      <c r="K1114" t="s">
        <v>2321</v>
      </c>
      <c r="L1114" t="s">
        <v>2338</v>
      </c>
      <c r="M1114" t="s">
        <v>2692</v>
      </c>
      <c r="N1114" t="s">
        <v>2693</v>
      </c>
      <c r="O1114" t="s">
        <v>2542</v>
      </c>
      <c r="P1114" t="s">
        <v>2543</v>
      </c>
      <c r="Q1114" t="s">
        <v>2544</v>
      </c>
      <c r="R1114" t="s">
        <v>2694</v>
      </c>
      <c r="S1114" t="s">
        <v>2546</v>
      </c>
      <c r="T1114">
        <v>0</v>
      </c>
      <c r="U1114" t="s">
        <v>2117</v>
      </c>
      <c r="V1114" t="s">
        <v>2695</v>
      </c>
      <c r="W1114" t="s">
        <v>2117</v>
      </c>
      <c r="X1114" t="s">
        <v>2695</v>
      </c>
      <c r="Y1114" t="str">
        <f t="shared" si="17"/>
        <v>北京三快在线科技有限公司及其关联公司北京三快科技有限公司信息流</v>
      </c>
      <c r="Z1114" t="e">
        <f>VLOOKUP(Y:Y,[1]Sheet1!N:N,1,0)</f>
        <v>#N/A</v>
      </c>
    </row>
    <row r="1115" spans="1:26" hidden="1" x14ac:dyDescent="0.25">
      <c r="A1115">
        <v>20230625</v>
      </c>
      <c r="B1115">
        <v>47184422</v>
      </c>
      <c r="C1115" t="s">
        <v>2748</v>
      </c>
      <c r="D1115">
        <v>2176807</v>
      </c>
      <c r="E1115" t="s">
        <v>2691</v>
      </c>
      <c r="F1115" s="59">
        <v>2661.88</v>
      </c>
      <c r="G1115">
        <v>1942.98</v>
      </c>
      <c r="H1115" t="s">
        <v>2538</v>
      </c>
      <c r="I1115" t="s">
        <v>2551</v>
      </c>
      <c r="J1115" t="s">
        <v>2339</v>
      </c>
      <c r="K1115" t="s">
        <v>2321</v>
      </c>
      <c r="L1115" t="s">
        <v>2338</v>
      </c>
      <c r="M1115" t="s">
        <v>2692</v>
      </c>
      <c r="N1115" t="s">
        <v>2693</v>
      </c>
      <c r="O1115" t="s">
        <v>2542</v>
      </c>
      <c r="P1115" t="s">
        <v>2543</v>
      </c>
      <c r="Q1115" t="s">
        <v>2544</v>
      </c>
      <c r="R1115" t="s">
        <v>2694</v>
      </c>
      <c r="S1115" t="s">
        <v>2546</v>
      </c>
      <c r="T1115">
        <v>0</v>
      </c>
      <c r="U1115" t="s">
        <v>2117</v>
      </c>
      <c r="V1115" t="s">
        <v>2695</v>
      </c>
      <c r="W1115" t="s">
        <v>2117</v>
      </c>
      <c r="X1115" t="s">
        <v>2695</v>
      </c>
      <c r="Y1115" t="str">
        <f t="shared" si="17"/>
        <v>北京三快在线科技有限公司及其关联公司北京三快科技有限公司信息流</v>
      </c>
      <c r="Z1115" t="e">
        <f>VLOOKUP(Y:Y,[1]Sheet1!N:N,1,0)</f>
        <v>#N/A</v>
      </c>
    </row>
    <row r="1116" spans="1:26" hidden="1" x14ac:dyDescent="0.25">
      <c r="A1116">
        <v>20230625</v>
      </c>
      <c r="B1116">
        <v>38794049</v>
      </c>
      <c r="C1116" t="s">
        <v>2627</v>
      </c>
      <c r="D1116">
        <v>2172261</v>
      </c>
      <c r="E1116" t="s">
        <v>2628</v>
      </c>
      <c r="F1116" s="59">
        <v>63.6</v>
      </c>
      <c r="G1116">
        <v>48.55</v>
      </c>
      <c r="H1116" t="s">
        <v>2538</v>
      </c>
      <c r="I1116" t="s">
        <v>2539</v>
      </c>
      <c r="J1116" t="s">
        <v>292</v>
      </c>
      <c r="K1116" t="s">
        <v>2321</v>
      </c>
      <c r="L1116" t="s">
        <v>574</v>
      </c>
      <c r="M1116" t="s">
        <v>2611</v>
      </c>
      <c r="N1116" t="s">
        <v>2612</v>
      </c>
      <c r="O1116" t="s">
        <v>2542</v>
      </c>
      <c r="P1116" t="s">
        <v>2543</v>
      </c>
      <c r="Q1116" t="s">
        <v>2544</v>
      </c>
      <c r="R1116" t="s">
        <v>2613</v>
      </c>
      <c r="S1116" t="s">
        <v>2546</v>
      </c>
      <c r="T1116">
        <v>0</v>
      </c>
      <c r="U1116" t="s">
        <v>2614</v>
      </c>
      <c r="V1116" t="s">
        <v>2615</v>
      </c>
      <c r="W1116" t="s">
        <v>2614</v>
      </c>
      <c r="X1116" t="s">
        <v>2615</v>
      </c>
      <c r="Y1116" t="str">
        <f t="shared" si="17"/>
        <v>广州荔湾品唯信息服务有限公司广州唯品会电子商务有限公司信息流</v>
      </c>
      <c r="Z1116" t="e">
        <f>VLOOKUP(Y:Y,[1]Sheet1!N:N,1,0)</f>
        <v>#N/A</v>
      </c>
    </row>
    <row r="1117" spans="1:26" x14ac:dyDescent="0.25">
      <c r="A1117">
        <v>20230625</v>
      </c>
      <c r="B1117">
        <v>39873589</v>
      </c>
      <c r="C1117" t="s">
        <v>2811</v>
      </c>
      <c r="D1117">
        <v>2054669</v>
      </c>
      <c r="E1117" t="s">
        <v>2622</v>
      </c>
      <c r="F1117" s="59">
        <v>86.02</v>
      </c>
      <c r="G1117">
        <v>63.72</v>
      </c>
      <c r="H1117" t="s">
        <v>2538</v>
      </c>
      <c r="I1117" t="s">
        <v>2551</v>
      </c>
      <c r="J1117" t="s">
        <v>2352</v>
      </c>
      <c r="K1117" t="s">
        <v>2321</v>
      </c>
      <c r="L1117" t="s">
        <v>2351</v>
      </c>
      <c r="M1117" t="s">
        <v>2623</v>
      </c>
      <c r="N1117" t="s">
        <v>2624</v>
      </c>
      <c r="O1117" t="s">
        <v>2542</v>
      </c>
      <c r="P1117" t="s">
        <v>2543</v>
      </c>
      <c r="Q1117" t="s">
        <v>2544</v>
      </c>
      <c r="R1117" t="s">
        <v>2625</v>
      </c>
      <c r="S1117" t="s">
        <v>2546</v>
      </c>
      <c r="T1117">
        <v>0</v>
      </c>
      <c r="U1117" t="s">
        <v>838</v>
      </c>
      <c r="V1117" t="s">
        <v>2548</v>
      </c>
      <c r="W1117" t="s">
        <v>838</v>
      </c>
      <c r="X1117" t="s">
        <v>2548</v>
      </c>
      <c r="Y1117" t="str">
        <f t="shared" si="17"/>
        <v>深圳市小赢普惠科技有限责任公司深圳市赢众通金融信息服务有限责任公司信息流</v>
      </c>
      <c r="Z1117" t="e">
        <f>VLOOKUP(Y:Y,[1]Sheet1!N:N,1,0)</f>
        <v>#N/A</v>
      </c>
    </row>
    <row r="1118" spans="1:26" hidden="1" x14ac:dyDescent="0.25">
      <c r="A1118">
        <v>20230625</v>
      </c>
      <c r="B1118">
        <v>41512404</v>
      </c>
      <c r="C1118" t="s">
        <v>2769</v>
      </c>
      <c r="D1118">
        <v>2117409</v>
      </c>
      <c r="E1118" t="s">
        <v>2744</v>
      </c>
      <c r="F1118" s="59">
        <v>5002.7299999999996</v>
      </c>
      <c r="G1118">
        <v>0</v>
      </c>
      <c r="H1118" t="s">
        <v>2559</v>
      </c>
      <c r="I1118" t="s">
        <v>2560</v>
      </c>
      <c r="J1118" t="s">
        <v>2353</v>
      </c>
      <c r="K1118" t="s">
        <v>711</v>
      </c>
      <c r="L1118" t="s">
        <v>326</v>
      </c>
      <c r="M1118" t="s">
        <v>2588</v>
      </c>
      <c r="N1118" t="s">
        <v>2589</v>
      </c>
      <c r="O1118" t="s">
        <v>2542</v>
      </c>
      <c r="P1118" t="s">
        <v>2543</v>
      </c>
      <c r="Q1118" t="s">
        <v>2544</v>
      </c>
      <c r="R1118" t="s">
        <v>2570</v>
      </c>
      <c r="S1118" t="s">
        <v>2546</v>
      </c>
      <c r="T1118">
        <v>0</v>
      </c>
      <c r="U1118" t="s">
        <v>2571</v>
      </c>
      <c r="V1118" t="s">
        <v>2572</v>
      </c>
      <c r="W1118" t="s">
        <v>1891</v>
      </c>
      <c r="X1118" t="s">
        <v>2564</v>
      </c>
      <c r="Y1118" t="str">
        <f t="shared" si="17"/>
        <v>网易有道信息技术（北京）有限公司网易(杭州)网络有限公司CPC</v>
      </c>
      <c r="Z1118" t="e">
        <f>VLOOKUP(Y:Y,[1]Sheet1!N:N,1,0)</f>
        <v>#N/A</v>
      </c>
    </row>
    <row r="1119" spans="1:26" hidden="1" x14ac:dyDescent="0.25">
      <c r="A1119">
        <v>20230625</v>
      </c>
      <c r="B1119">
        <v>42032158</v>
      </c>
      <c r="C1119" t="s">
        <v>2768</v>
      </c>
      <c r="D1119">
        <v>2118167</v>
      </c>
      <c r="E1119" t="s">
        <v>2592</v>
      </c>
      <c r="F1119" s="59">
        <v>35327.61</v>
      </c>
      <c r="G1119">
        <v>0</v>
      </c>
      <c r="H1119" t="s">
        <v>2538</v>
      </c>
      <c r="I1119" t="s">
        <v>2551</v>
      </c>
      <c r="J1119" t="s">
        <v>554</v>
      </c>
      <c r="K1119" t="s">
        <v>2321</v>
      </c>
      <c r="L1119" t="s">
        <v>2370</v>
      </c>
      <c r="M1119" t="s">
        <v>2593</v>
      </c>
      <c r="N1119" t="s">
        <v>2594</v>
      </c>
      <c r="O1119" t="s">
        <v>2542</v>
      </c>
      <c r="P1119" t="s">
        <v>2543</v>
      </c>
      <c r="Q1119" t="s">
        <v>2544</v>
      </c>
      <c r="R1119" t="s">
        <v>2595</v>
      </c>
      <c r="S1119" t="s">
        <v>2546</v>
      </c>
      <c r="T1119">
        <v>0</v>
      </c>
      <c r="U1119" t="s">
        <v>2555</v>
      </c>
      <c r="V1119" t="s">
        <v>2596</v>
      </c>
      <c r="W1119" t="s">
        <v>2555</v>
      </c>
      <c r="X1119" t="s">
        <v>2596</v>
      </c>
      <c r="Y1119" t="str">
        <f t="shared" si="17"/>
        <v>薯一薯二文化传媒（上海）有限公司行吟信息科技(上海)有限公司信息流</v>
      </c>
      <c r="Z1119" t="e">
        <f>VLOOKUP(Y:Y,[1]Sheet1!N:N,1,0)</f>
        <v>#N/A</v>
      </c>
    </row>
    <row r="1120" spans="1:26" hidden="1" x14ac:dyDescent="0.25">
      <c r="A1120">
        <v>20230625</v>
      </c>
      <c r="B1120">
        <v>44739316</v>
      </c>
      <c r="C1120" t="s">
        <v>2620</v>
      </c>
      <c r="D1120">
        <v>2118167</v>
      </c>
      <c r="E1120" t="s">
        <v>2592</v>
      </c>
      <c r="F1120" s="59">
        <v>272.08999999999997</v>
      </c>
      <c r="G1120">
        <v>0</v>
      </c>
      <c r="H1120" t="s">
        <v>2538</v>
      </c>
      <c r="I1120" t="s">
        <v>2551</v>
      </c>
      <c r="J1120" t="s">
        <v>554</v>
      </c>
      <c r="K1120" t="s">
        <v>2321</v>
      </c>
      <c r="L1120" t="s">
        <v>2370</v>
      </c>
      <c r="M1120" t="s">
        <v>2593</v>
      </c>
      <c r="N1120" t="s">
        <v>2594</v>
      </c>
      <c r="O1120" t="s">
        <v>2542</v>
      </c>
      <c r="P1120" t="s">
        <v>2543</v>
      </c>
      <c r="Q1120" t="s">
        <v>2544</v>
      </c>
      <c r="R1120" t="s">
        <v>2595</v>
      </c>
      <c r="S1120" t="s">
        <v>2546</v>
      </c>
      <c r="T1120">
        <v>0</v>
      </c>
      <c r="U1120" t="s">
        <v>2555</v>
      </c>
      <c r="V1120" t="s">
        <v>2596</v>
      </c>
      <c r="W1120" t="s">
        <v>2555</v>
      </c>
      <c r="X1120" t="s">
        <v>2596</v>
      </c>
      <c r="Y1120" t="str">
        <f t="shared" si="17"/>
        <v>薯一薯二文化传媒（上海）有限公司行吟信息科技(上海)有限公司信息流</v>
      </c>
      <c r="Z1120" t="e">
        <f>VLOOKUP(Y:Y,[1]Sheet1!N:N,1,0)</f>
        <v>#N/A</v>
      </c>
    </row>
    <row r="1121" spans="1:26" hidden="1" x14ac:dyDescent="0.25">
      <c r="A1121">
        <v>20230625</v>
      </c>
      <c r="B1121">
        <v>47327773</v>
      </c>
      <c r="C1121" t="s">
        <v>2714</v>
      </c>
      <c r="D1121">
        <v>2185183</v>
      </c>
      <c r="E1121" t="s">
        <v>2574</v>
      </c>
      <c r="F1121" s="59">
        <v>524.61</v>
      </c>
      <c r="G1121">
        <v>397.43</v>
      </c>
      <c r="H1121" t="s">
        <v>2538</v>
      </c>
      <c r="I1121" t="s">
        <v>2551</v>
      </c>
      <c r="J1121" t="s">
        <v>2575</v>
      </c>
      <c r="K1121" t="s">
        <v>2321</v>
      </c>
      <c r="L1121" t="s">
        <v>2344</v>
      </c>
      <c r="M1121" t="s">
        <v>2576</v>
      </c>
      <c r="O1121" t="s">
        <v>2542</v>
      </c>
      <c r="P1121" t="s">
        <v>2543</v>
      </c>
      <c r="Q1121" t="s">
        <v>2544</v>
      </c>
      <c r="R1121" t="s">
        <v>2577</v>
      </c>
      <c r="S1121" t="s">
        <v>2546</v>
      </c>
      <c r="T1121">
        <v>0</v>
      </c>
      <c r="U1121" t="s">
        <v>838</v>
      </c>
      <c r="V1121" t="s">
        <v>2578</v>
      </c>
      <c r="W1121" t="s">
        <v>838</v>
      </c>
      <c r="X1121" t="s">
        <v>2578</v>
      </c>
      <c r="Y1121" t="str">
        <f t="shared" si="17"/>
        <v>北京微财科技有限公司-数媒重庆市黑卡小额贷款有限公司信息流</v>
      </c>
      <c r="Z1121" t="e">
        <f>VLOOKUP(Y:Y,[1]Sheet1!N:N,1,0)</f>
        <v>#N/A</v>
      </c>
    </row>
    <row r="1122" spans="1:26" hidden="1" x14ac:dyDescent="0.25">
      <c r="A1122">
        <v>20230625</v>
      </c>
      <c r="B1122">
        <v>47327963</v>
      </c>
      <c r="C1122" t="s">
        <v>2678</v>
      </c>
      <c r="D1122">
        <v>2185183</v>
      </c>
      <c r="E1122" t="s">
        <v>2574</v>
      </c>
      <c r="F1122" s="59">
        <v>122.45</v>
      </c>
      <c r="G1122">
        <v>92.77</v>
      </c>
      <c r="H1122" t="s">
        <v>2538</v>
      </c>
      <c r="I1122" t="s">
        <v>2551</v>
      </c>
      <c r="J1122" t="s">
        <v>2575</v>
      </c>
      <c r="K1122" t="s">
        <v>2321</v>
      </c>
      <c r="L1122" t="s">
        <v>2344</v>
      </c>
      <c r="M1122" t="s">
        <v>2576</v>
      </c>
      <c r="O1122" t="s">
        <v>2542</v>
      </c>
      <c r="P1122" t="s">
        <v>2543</v>
      </c>
      <c r="Q1122" t="s">
        <v>2544</v>
      </c>
      <c r="R1122" t="s">
        <v>2577</v>
      </c>
      <c r="S1122" t="s">
        <v>2546</v>
      </c>
      <c r="T1122">
        <v>0</v>
      </c>
      <c r="U1122" t="s">
        <v>838</v>
      </c>
      <c r="V1122" t="s">
        <v>2578</v>
      </c>
      <c r="W1122" t="s">
        <v>838</v>
      </c>
      <c r="X1122" t="s">
        <v>2578</v>
      </c>
      <c r="Y1122" t="str">
        <f t="shared" si="17"/>
        <v>北京微财科技有限公司-数媒重庆市黑卡小额贷款有限公司信息流</v>
      </c>
      <c r="Z1122" t="e">
        <f>VLOOKUP(Y:Y,[1]Sheet1!N:N,1,0)</f>
        <v>#N/A</v>
      </c>
    </row>
    <row r="1123" spans="1:26" hidden="1" x14ac:dyDescent="0.25">
      <c r="A1123">
        <v>20230625</v>
      </c>
      <c r="B1123">
        <v>47953344</v>
      </c>
      <c r="C1123" t="s">
        <v>2732</v>
      </c>
      <c r="D1123">
        <v>2189969</v>
      </c>
      <c r="E1123" t="s">
        <v>2608</v>
      </c>
      <c r="F1123" s="59">
        <v>508.91</v>
      </c>
      <c r="G1123">
        <v>363.51</v>
      </c>
      <c r="H1123" t="s">
        <v>2538</v>
      </c>
      <c r="I1123" t="s">
        <v>2551</v>
      </c>
      <c r="J1123" t="s">
        <v>2332</v>
      </c>
      <c r="K1123" t="s">
        <v>2321</v>
      </c>
      <c r="L1123" t="s">
        <v>2333</v>
      </c>
      <c r="M1123" t="s">
        <v>2552</v>
      </c>
      <c r="N1123" t="s">
        <v>2553</v>
      </c>
      <c r="O1123" t="s">
        <v>2542</v>
      </c>
      <c r="P1123" t="s">
        <v>2543</v>
      </c>
      <c r="Q1123" t="s">
        <v>2544</v>
      </c>
      <c r="R1123" t="s">
        <v>2554</v>
      </c>
      <c r="S1123" t="s">
        <v>2546</v>
      </c>
      <c r="T1123">
        <v>0</v>
      </c>
      <c r="U1123" t="s">
        <v>2555</v>
      </c>
      <c r="V1123" t="s">
        <v>2556</v>
      </c>
      <c r="W1123" t="s">
        <v>2555</v>
      </c>
      <c r="X1123" t="s">
        <v>2556</v>
      </c>
      <c r="Y1123" t="str">
        <f t="shared" si="17"/>
        <v>北京爱奇艺科技有限公司-百度北京爱奇艺科技有限公司信息流</v>
      </c>
      <c r="Z1123" t="e">
        <f>VLOOKUP(Y:Y,[1]Sheet1!N:N,1,0)</f>
        <v>#N/A</v>
      </c>
    </row>
    <row r="1124" spans="1:26" hidden="1" x14ac:dyDescent="0.25">
      <c r="A1124">
        <v>20230625</v>
      </c>
      <c r="B1124">
        <v>27382539</v>
      </c>
      <c r="C1124" t="s">
        <v>2609</v>
      </c>
      <c r="D1124">
        <v>2172257</v>
      </c>
      <c r="E1124" t="s">
        <v>2610</v>
      </c>
      <c r="F1124" s="59">
        <v>6013.21</v>
      </c>
      <c r="G1124">
        <v>4772.32</v>
      </c>
      <c r="H1124" t="s">
        <v>2559</v>
      </c>
      <c r="I1124" t="s">
        <v>2560</v>
      </c>
      <c r="J1124" t="s">
        <v>292</v>
      </c>
      <c r="K1124" t="s">
        <v>711</v>
      </c>
      <c r="L1124" t="s">
        <v>574</v>
      </c>
      <c r="M1124" t="s">
        <v>2611</v>
      </c>
      <c r="N1124" t="s">
        <v>2612</v>
      </c>
      <c r="O1124" t="s">
        <v>2542</v>
      </c>
      <c r="P1124" t="s">
        <v>2543</v>
      </c>
      <c r="Q1124" t="s">
        <v>2544</v>
      </c>
      <c r="R1124" t="s">
        <v>2613</v>
      </c>
      <c r="S1124" t="s">
        <v>2546</v>
      </c>
      <c r="T1124">
        <v>125914.398</v>
      </c>
      <c r="U1124" t="s">
        <v>2614</v>
      </c>
      <c r="V1124" t="s">
        <v>2615</v>
      </c>
      <c r="W1124" t="s">
        <v>2614</v>
      </c>
      <c r="X1124" t="s">
        <v>2615</v>
      </c>
      <c r="Y1124" t="str">
        <f t="shared" si="17"/>
        <v>广州荔湾品唯信息服务有限公司广州唯品会电子商务有限公司CPC</v>
      </c>
      <c r="Z1124" t="e">
        <f>VLOOKUP(Y:Y,[1]Sheet1!N:N,1,0)</f>
        <v>#N/A</v>
      </c>
    </row>
    <row r="1125" spans="1:26" hidden="1" x14ac:dyDescent="0.25">
      <c r="A1125">
        <v>20230625</v>
      </c>
      <c r="B1125">
        <v>41276547</v>
      </c>
      <c r="C1125" t="s">
        <v>2676</v>
      </c>
      <c r="D1125">
        <v>2158492</v>
      </c>
      <c r="E1125" t="s">
        <v>2580</v>
      </c>
      <c r="F1125" s="59">
        <v>1485.81</v>
      </c>
      <c r="G1125">
        <v>1248.46</v>
      </c>
      <c r="H1125" t="s">
        <v>2559</v>
      </c>
      <c r="I1125" t="s">
        <v>2560</v>
      </c>
      <c r="J1125" t="s">
        <v>2330</v>
      </c>
      <c r="K1125" t="s">
        <v>711</v>
      </c>
      <c r="L1125" t="s">
        <v>2329</v>
      </c>
      <c r="M1125" t="s">
        <v>2581</v>
      </c>
      <c r="N1125" t="s">
        <v>2582</v>
      </c>
      <c r="O1125" t="s">
        <v>2542</v>
      </c>
      <c r="P1125" t="s">
        <v>2543</v>
      </c>
      <c r="Q1125" t="s">
        <v>2544</v>
      </c>
      <c r="R1125" t="s">
        <v>2583</v>
      </c>
      <c r="S1125" t="s">
        <v>2546</v>
      </c>
      <c r="T1125">
        <v>6283.4459999999999</v>
      </c>
      <c r="U1125" t="s">
        <v>2584</v>
      </c>
      <c r="V1125" t="s">
        <v>2585</v>
      </c>
      <c r="W1125" t="s">
        <v>2584</v>
      </c>
      <c r="X1125" t="s">
        <v>2585</v>
      </c>
      <c r="Y1125" t="str">
        <f t="shared" si="17"/>
        <v>成都哈拜网络科技有限公司-数字媒体事业部上海哈啰普惠科技有限公司CPC</v>
      </c>
      <c r="Z1125" t="e">
        <f>VLOOKUP(Y:Y,[1]Sheet1!N:N,1,0)</f>
        <v>#N/A</v>
      </c>
    </row>
    <row r="1126" spans="1:26" hidden="1" x14ac:dyDescent="0.25">
      <c r="A1126">
        <v>20230625</v>
      </c>
      <c r="B1126">
        <v>43097616</v>
      </c>
      <c r="C1126" t="s">
        <v>2712</v>
      </c>
      <c r="D1126">
        <v>2118167</v>
      </c>
      <c r="E1126" t="s">
        <v>2592</v>
      </c>
      <c r="F1126" s="59">
        <v>322.39</v>
      </c>
      <c r="G1126">
        <v>0</v>
      </c>
      <c r="H1126" t="s">
        <v>2538</v>
      </c>
      <c r="I1126" t="s">
        <v>2551</v>
      </c>
      <c r="J1126" t="s">
        <v>554</v>
      </c>
      <c r="K1126" t="s">
        <v>2321</v>
      </c>
      <c r="L1126" t="s">
        <v>2370</v>
      </c>
      <c r="M1126" t="s">
        <v>2593</v>
      </c>
      <c r="N1126" t="s">
        <v>2594</v>
      </c>
      <c r="O1126" t="s">
        <v>2542</v>
      </c>
      <c r="P1126" t="s">
        <v>2543</v>
      </c>
      <c r="Q1126" t="s">
        <v>2544</v>
      </c>
      <c r="R1126" t="s">
        <v>2595</v>
      </c>
      <c r="S1126" t="s">
        <v>2546</v>
      </c>
      <c r="T1126">
        <v>0</v>
      </c>
      <c r="U1126" t="s">
        <v>2555</v>
      </c>
      <c r="V1126" t="s">
        <v>2596</v>
      </c>
      <c r="W1126" t="s">
        <v>2555</v>
      </c>
      <c r="X1126" t="s">
        <v>2596</v>
      </c>
      <c r="Y1126" t="str">
        <f t="shared" si="17"/>
        <v>薯一薯二文化传媒（上海）有限公司行吟信息科技(上海)有限公司信息流</v>
      </c>
      <c r="Z1126" t="e">
        <f>VLOOKUP(Y:Y,[1]Sheet1!N:N,1,0)</f>
        <v>#N/A</v>
      </c>
    </row>
    <row r="1127" spans="1:26" hidden="1" x14ac:dyDescent="0.25">
      <c r="A1127">
        <v>20230625</v>
      </c>
      <c r="B1127">
        <v>48386094</v>
      </c>
      <c r="C1127" t="s">
        <v>2597</v>
      </c>
      <c r="D1127">
        <v>2158492</v>
      </c>
      <c r="E1127" t="s">
        <v>2580</v>
      </c>
      <c r="F1127" s="59">
        <v>273.33999999999997</v>
      </c>
      <c r="G1127">
        <v>229.69</v>
      </c>
      <c r="H1127" t="s">
        <v>2559</v>
      </c>
      <c r="I1127" t="s">
        <v>2560</v>
      </c>
      <c r="J1127" t="s">
        <v>2330</v>
      </c>
      <c r="K1127" t="s">
        <v>711</v>
      </c>
      <c r="L1127" t="s">
        <v>2329</v>
      </c>
      <c r="M1127" t="s">
        <v>2581</v>
      </c>
      <c r="N1127" t="s">
        <v>2582</v>
      </c>
      <c r="O1127" t="s">
        <v>2542</v>
      </c>
      <c r="P1127" t="s">
        <v>2543</v>
      </c>
      <c r="Q1127" t="s">
        <v>2544</v>
      </c>
      <c r="R1127" t="s">
        <v>2583</v>
      </c>
      <c r="S1127" t="s">
        <v>2546</v>
      </c>
      <c r="T1127">
        <v>78352.03</v>
      </c>
      <c r="U1127" t="s">
        <v>2598</v>
      </c>
      <c r="V1127" t="s">
        <v>2599</v>
      </c>
      <c r="W1127" t="s">
        <v>2584</v>
      </c>
      <c r="X1127" t="s">
        <v>2585</v>
      </c>
      <c r="Y1127" t="str">
        <f t="shared" si="17"/>
        <v>成都哈拜网络科技有限公司-数字媒体事业部上海哈啰普惠科技有限公司CPC</v>
      </c>
      <c r="Z1127" t="e">
        <f>VLOOKUP(Y:Y,[1]Sheet1!N:N,1,0)</f>
        <v>#N/A</v>
      </c>
    </row>
    <row r="1128" spans="1:26" hidden="1" x14ac:dyDescent="0.25">
      <c r="A1128">
        <v>20230625</v>
      </c>
      <c r="B1128">
        <v>29851020</v>
      </c>
      <c r="C1128" t="s">
        <v>2790</v>
      </c>
      <c r="D1128">
        <v>2130054</v>
      </c>
      <c r="E1128" t="s">
        <v>2558</v>
      </c>
      <c r="F1128" s="59">
        <v>3898.85</v>
      </c>
      <c r="G1128">
        <v>3156.85</v>
      </c>
      <c r="H1128" t="s">
        <v>2559</v>
      </c>
      <c r="I1128" t="s">
        <v>2560</v>
      </c>
      <c r="J1128" t="s">
        <v>2350</v>
      </c>
      <c r="K1128" t="s">
        <v>711</v>
      </c>
      <c r="L1128" t="s">
        <v>2350</v>
      </c>
      <c r="M1128" t="s">
        <v>2561</v>
      </c>
      <c r="N1128" t="s">
        <v>2562</v>
      </c>
      <c r="O1128" t="s">
        <v>2542</v>
      </c>
      <c r="P1128" t="s">
        <v>2543</v>
      </c>
      <c r="Q1128" t="s">
        <v>2544</v>
      </c>
      <c r="R1128" t="s">
        <v>2563</v>
      </c>
      <c r="S1128" t="s">
        <v>2546</v>
      </c>
      <c r="T1128">
        <v>12325.547</v>
      </c>
      <c r="U1128" t="s">
        <v>1891</v>
      </c>
      <c r="V1128" t="s">
        <v>2564</v>
      </c>
      <c r="W1128" t="s">
        <v>1891</v>
      </c>
      <c r="X1128" t="s">
        <v>2564</v>
      </c>
      <c r="Y1128" t="str">
        <f t="shared" si="17"/>
        <v>深圳尚米网络技术有限公司深圳尚米网络技术有限公司CPC</v>
      </c>
      <c r="Z1128" t="e">
        <f>VLOOKUP(Y:Y,[1]Sheet1!N:N,1,0)</f>
        <v>#N/A</v>
      </c>
    </row>
    <row r="1129" spans="1:26" hidden="1" x14ac:dyDescent="0.25">
      <c r="A1129">
        <v>20230625</v>
      </c>
      <c r="B1129">
        <v>42327274</v>
      </c>
      <c r="C1129" t="s">
        <v>2791</v>
      </c>
      <c r="D1129">
        <v>2172261</v>
      </c>
      <c r="E1129" t="s">
        <v>2628</v>
      </c>
      <c r="F1129" s="59">
        <v>42.04</v>
      </c>
      <c r="G1129">
        <v>32.090000000000003</v>
      </c>
      <c r="H1129" t="s">
        <v>2538</v>
      </c>
      <c r="I1129" t="s">
        <v>2539</v>
      </c>
      <c r="J1129" t="s">
        <v>292</v>
      </c>
      <c r="K1129" t="s">
        <v>2321</v>
      </c>
      <c r="L1129" t="s">
        <v>574</v>
      </c>
      <c r="M1129" t="s">
        <v>2611</v>
      </c>
      <c r="N1129" t="s">
        <v>2612</v>
      </c>
      <c r="O1129" t="s">
        <v>2542</v>
      </c>
      <c r="P1129" t="s">
        <v>2543</v>
      </c>
      <c r="Q1129" t="s">
        <v>2544</v>
      </c>
      <c r="R1129" t="s">
        <v>2613</v>
      </c>
      <c r="S1129" t="s">
        <v>2546</v>
      </c>
      <c r="T1129">
        <v>0</v>
      </c>
      <c r="U1129" t="s">
        <v>2614</v>
      </c>
      <c r="V1129" t="s">
        <v>2615</v>
      </c>
      <c r="W1129" t="s">
        <v>2614</v>
      </c>
      <c r="X1129" t="s">
        <v>2615</v>
      </c>
      <c r="Y1129" t="str">
        <f t="shared" si="17"/>
        <v>广州荔湾品唯信息服务有限公司广州唯品会电子商务有限公司信息流</v>
      </c>
      <c r="Z1129" t="e">
        <f>VLOOKUP(Y:Y,[1]Sheet1!N:N,1,0)</f>
        <v>#N/A</v>
      </c>
    </row>
    <row r="1130" spans="1:26" x14ac:dyDescent="0.25">
      <c r="A1130">
        <v>20230625</v>
      </c>
      <c r="B1130">
        <v>43094804</v>
      </c>
      <c r="C1130" t="s">
        <v>2705</v>
      </c>
      <c r="D1130">
        <v>2054669</v>
      </c>
      <c r="E1130" t="s">
        <v>2622</v>
      </c>
      <c r="F1130" s="59">
        <v>124.37</v>
      </c>
      <c r="G1130">
        <v>92.13</v>
      </c>
      <c r="H1130" t="s">
        <v>2538</v>
      </c>
      <c r="I1130" t="s">
        <v>2551</v>
      </c>
      <c r="J1130" t="s">
        <v>2352</v>
      </c>
      <c r="K1130" t="s">
        <v>2321</v>
      </c>
      <c r="L1130" t="s">
        <v>2351</v>
      </c>
      <c r="M1130" t="s">
        <v>2623</v>
      </c>
      <c r="N1130" t="s">
        <v>2624</v>
      </c>
      <c r="O1130" t="s">
        <v>2542</v>
      </c>
      <c r="P1130" t="s">
        <v>2543</v>
      </c>
      <c r="Q1130" t="s">
        <v>2544</v>
      </c>
      <c r="R1130" t="s">
        <v>2625</v>
      </c>
      <c r="S1130" t="s">
        <v>2546</v>
      </c>
      <c r="T1130">
        <v>0</v>
      </c>
      <c r="U1130" t="s">
        <v>838</v>
      </c>
      <c r="V1130" t="s">
        <v>2548</v>
      </c>
      <c r="W1130" t="s">
        <v>838</v>
      </c>
      <c r="X1130" t="s">
        <v>2548</v>
      </c>
      <c r="Y1130" t="str">
        <f t="shared" si="17"/>
        <v>深圳市小赢普惠科技有限责任公司深圳市赢众通金融信息服务有限责任公司信息流</v>
      </c>
      <c r="Z1130" t="e">
        <f>VLOOKUP(Y:Y,[1]Sheet1!N:N,1,0)</f>
        <v>#N/A</v>
      </c>
    </row>
    <row r="1131" spans="1:26" hidden="1" x14ac:dyDescent="0.25">
      <c r="A1131">
        <v>20230625</v>
      </c>
      <c r="B1131">
        <v>47426703</v>
      </c>
      <c r="C1131" t="s">
        <v>2726</v>
      </c>
      <c r="D1131">
        <v>2189969</v>
      </c>
      <c r="E1131" t="s">
        <v>2608</v>
      </c>
      <c r="F1131" s="59">
        <v>2043.7</v>
      </c>
      <c r="G1131">
        <v>1459.79</v>
      </c>
      <c r="H1131" t="s">
        <v>2538</v>
      </c>
      <c r="I1131" t="s">
        <v>2551</v>
      </c>
      <c r="J1131" t="s">
        <v>2332</v>
      </c>
      <c r="K1131" t="s">
        <v>2321</v>
      </c>
      <c r="L1131" t="s">
        <v>2333</v>
      </c>
      <c r="M1131" t="s">
        <v>2552</v>
      </c>
      <c r="N1131" t="s">
        <v>2553</v>
      </c>
      <c r="O1131" t="s">
        <v>2542</v>
      </c>
      <c r="P1131" t="s">
        <v>2543</v>
      </c>
      <c r="Q1131" t="s">
        <v>2544</v>
      </c>
      <c r="R1131" t="s">
        <v>2554</v>
      </c>
      <c r="S1131" t="s">
        <v>2546</v>
      </c>
      <c r="T1131">
        <v>0</v>
      </c>
      <c r="U1131" t="s">
        <v>2555</v>
      </c>
      <c r="V1131" t="s">
        <v>2556</v>
      </c>
      <c r="W1131" t="s">
        <v>2555</v>
      </c>
      <c r="X1131" t="s">
        <v>2556</v>
      </c>
      <c r="Y1131" t="str">
        <f t="shared" si="17"/>
        <v>北京爱奇艺科技有限公司-百度北京爱奇艺科技有限公司信息流</v>
      </c>
      <c r="Z1131" t="e">
        <f>VLOOKUP(Y:Y,[1]Sheet1!N:N,1,0)</f>
        <v>#N/A</v>
      </c>
    </row>
    <row r="1132" spans="1:26" hidden="1" x14ac:dyDescent="0.25">
      <c r="A1132">
        <v>20230625</v>
      </c>
      <c r="B1132">
        <v>48248606</v>
      </c>
      <c r="C1132" t="s">
        <v>2656</v>
      </c>
      <c r="D1132">
        <v>2172261</v>
      </c>
      <c r="E1132" t="s">
        <v>2628</v>
      </c>
      <c r="F1132" s="59">
        <v>0.02</v>
      </c>
      <c r="G1132">
        <v>0.02</v>
      </c>
      <c r="H1132" t="s">
        <v>2538</v>
      </c>
      <c r="I1132" t="s">
        <v>2551</v>
      </c>
      <c r="J1132" t="s">
        <v>292</v>
      </c>
      <c r="K1132" t="s">
        <v>2321</v>
      </c>
      <c r="L1132" t="s">
        <v>574</v>
      </c>
      <c r="M1132" t="s">
        <v>2611</v>
      </c>
      <c r="N1132" t="s">
        <v>2612</v>
      </c>
      <c r="O1132" t="s">
        <v>2542</v>
      </c>
      <c r="P1132" t="s">
        <v>2543</v>
      </c>
      <c r="Q1132" t="s">
        <v>2544</v>
      </c>
      <c r="R1132" t="s">
        <v>2613</v>
      </c>
      <c r="S1132" t="s">
        <v>2546</v>
      </c>
      <c r="T1132">
        <v>0</v>
      </c>
      <c r="U1132" t="s">
        <v>2614</v>
      </c>
      <c r="V1132" t="s">
        <v>2615</v>
      </c>
      <c r="W1132" t="s">
        <v>2614</v>
      </c>
      <c r="X1132" t="s">
        <v>2615</v>
      </c>
      <c r="Y1132" t="str">
        <f t="shared" si="17"/>
        <v>广州荔湾品唯信息服务有限公司广州唯品会电子商务有限公司信息流</v>
      </c>
      <c r="Z1132" t="e">
        <f>VLOOKUP(Y:Y,[1]Sheet1!N:N,1,0)</f>
        <v>#N/A</v>
      </c>
    </row>
    <row r="1133" spans="1:26" hidden="1" x14ac:dyDescent="0.25">
      <c r="A1133">
        <v>20230625</v>
      </c>
      <c r="B1133">
        <v>48413794</v>
      </c>
      <c r="C1133" t="s">
        <v>2750</v>
      </c>
      <c r="D1133">
        <v>2118167</v>
      </c>
      <c r="E1133" t="s">
        <v>2592</v>
      </c>
      <c r="F1133" s="59">
        <v>6.14</v>
      </c>
      <c r="G1133">
        <v>0</v>
      </c>
      <c r="H1133" t="s">
        <v>2538</v>
      </c>
      <c r="I1133" t="s">
        <v>2539</v>
      </c>
      <c r="J1133" t="s">
        <v>554</v>
      </c>
      <c r="K1133" t="s">
        <v>2321</v>
      </c>
      <c r="L1133" t="s">
        <v>2370</v>
      </c>
      <c r="M1133" t="s">
        <v>2593</v>
      </c>
      <c r="N1133" t="s">
        <v>2594</v>
      </c>
      <c r="O1133" t="s">
        <v>2542</v>
      </c>
      <c r="P1133" t="s">
        <v>2543</v>
      </c>
      <c r="Q1133" t="s">
        <v>2544</v>
      </c>
      <c r="R1133" t="s">
        <v>2595</v>
      </c>
      <c r="S1133" t="s">
        <v>2546</v>
      </c>
      <c r="T1133">
        <v>0</v>
      </c>
      <c r="U1133" t="s">
        <v>2555</v>
      </c>
      <c r="V1133" t="s">
        <v>2596</v>
      </c>
      <c r="W1133" t="s">
        <v>2555</v>
      </c>
      <c r="X1133" t="s">
        <v>2596</v>
      </c>
      <c r="Y1133" t="str">
        <f t="shared" si="17"/>
        <v>薯一薯二文化传媒（上海）有限公司行吟信息科技(上海)有限公司信息流</v>
      </c>
      <c r="Z1133" t="e">
        <f>VLOOKUP(Y:Y,[1]Sheet1!N:N,1,0)</f>
        <v>#N/A</v>
      </c>
    </row>
    <row r="1134" spans="1:26" hidden="1" x14ac:dyDescent="0.25">
      <c r="A1134">
        <v>20230625</v>
      </c>
      <c r="B1134">
        <v>40548313</v>
      </c>
      <c r="C1134" t="s">
        <v>2629</v>
      </c>
      <c r="D1134">
        <v>2130054</v>
      </c>
      <c r="E1134" t="s">
        <v>2558</v>
      </c>
      <c r="F1134" s="59">
        <v>2103.52</v>
      </c>
      <c r="G1134">
        <v>1703.22</v>
      </c>
      <c r="H1134" t="s">
        <v>2559</v>
      </c>
      <c r="I1134" t="s">
        <v>2560</v>
      </c>
      <c r="J1134" t="s">
        <v>2350</v>
      </c>
      <c r="K1134" t="s">
        <v>711</v>
      </c>
      <c r="L1134" t="s">
        <v>2350</v>
      </c>
      <c r="M1134" t="s">
        <v>2561</v>
      </c>
      <c r="N1134" t="s">
        <v>2562</v>
      </c>
      <c r="O1134" t="s">
        <v>2542</v>
      </c>
      <c r="P1134" t="s">
        <v>2543</v>
      </c>
      <c r="Q1134" t="s">
        <v>2544</v>
      </c>
      <c r="R1134" t="s">
        <v>2563</v>
      </c>
      <c r="S1134" t="s">
        <v>2546</v>
      </c>
      <c r="T1134">
        <v>7573.3410000000003</v>
      </c>
      <c r="U1134" t="s">
        <v>1891</v>
      </c>
      <c r="V1134" t="s">
        <v>2564</v>
      </c>
      <c r="W1134" t="s">
        <v>1891</v>
      </c>
      <c r="X1134" t="s">
        <v>2564</v>
      </c>
      <c r="Y1134" t="str">
        <f t="shared" si="17"/>
        <v>深圳尚米网络技术有限公司深圳尚米网络技术有限公司CPC</v>
      </c>
      <c r="Z1134" t="e">
        <f>VLOOKUP(Y:Y,[1]Sheet1!N:N,1,0)</f>
        <v>#N/A</v>
      </c>
    </row>
    <row r="1135" spans="1:26" x14ac:dyDescent="0.25">
      <c r="A1135">
        <v>20230625</v>
      </c>
      <c r="B1135">
        <v>45336908</v>
      </c>
      <c r="C1135" t="s">
        <v>2621</v>
      </c>
      <c r="D1135">
        <v>2054669</v>
      </c>
      <c r="E1135" t="s">
        <v>2622</v>
      </c>
      <c r="F1135" s="59">
        <v>458.5</v>
      </c>
      <c r="G1135">
        <v>339.63</v>
      </c>
      <c r="H1135" t="s">
        <v>2538</v>
      </c>
      <c r="I1135" t="s">
        <v>2539</v>
      </c>
      <c r="J1135" t="s">
        <v>2352</v>
      </c>
      <c r="K1135" t="s">
        <v>2321</v>
      </c>
      <c r="L1135" t="s">
        <v>2351</v>
      </c>
      <c r="M1135" t="s">
        <v>2623</v>
      </c>
      <c r="N1135" t="s">
        <v>2624</v>
      </c>
      <c r="O1135" t="s">
        <v>2542</v>
      </c>
      <c r="P1135" t="s">
        <v>2543</v>
      </c>
      <c r="Q1135" t="s">
        <v>2544</v>
      </c>
      <c r="R1135" t="s">
        <v>2625</v>
      </c>
      <c r="S1135" t="s">
        <v>2546</v>
      </c>
      <c r="T1135">
        <v>0</v>
      </c>
      <c r="U1135" t="s">
        <v>838</v>
      </c>
      <c r="V1135" t="s">
        <v>2548</v>
      </c>
      <c r="W1135" t="s">
        <v>838</v>
      </c>
      <c r="X1135" t="s">
        <v>2548</v>
      </c>
      <c r="Y1135" t="str">
        <f t="shared" si="17"/>
        <v>深圳市小赢普惠科技有限责任公司深圳市赢众通金融信息服务有限责任公司信息流</v>
      </c>
      <c r="Z1135" t="e">
        <f>VLOOKUP(Y:Y,[1]Sheet1!N:N,1,0)</f>
        <v>#N/A</v>
      </c>
    </row>
    <row r="1136" spans="1:26" hidden="1" x14ac:dyDescent="0.25">
      <c r="A1136">
        <v>20230625</v>
      </c>
      <c r="B1136">
        <v>47184442</v>
      </c>
      <c r="C1136" t="s">
        <v>2690</v>
      </c>
      <c r="D1136">
        <v>2176807</v>
      </c>
      <c r="E1136" t="s">
        <v>2691</v>
      </c>
      <c r="F1136" s="59">
        <v>2.69</v>
      </c>
      <c r="G1136">
        <v>1.96</v>
      </c>
      <c r="H1136" t="s">
        <v>2538</v>
      </c>
      <c r="I1136" t="s">
        <v>2551</v>
      </c>
      <c r="J1136" t="s">
        <v>2339</v>
      </c>
      <c r="K1136" t="s">
        <v>2321</v>
      </c>
      <c r="L1136" t="s">
        <v>2338</v>
      </c>
      <c r="M1136" t="s">
        <v>2692</v>
      </c>
      <c r="N1136" t="s">
        <v>2693</v>
      </c>
      <c r="O1136" t="s">
        <v>2542</v>
      </c>
      <c r="P1136" t="s">
        <v>2543</v>
      </c>
      <c r="Q1136" t="s">
        <v>2544</v>
      </c>
      <c r="R1136" t="s">
        <v>2694</v>
      </c>
      <c r="S1136" t="s">
        <v>2546</v>
      </c>
      <c r="T1136">
        <v>0</v>
      </c>
      <c r="U1136" t="s">
        <v>2117</v>
      </c>
      <c r="V1136" t="s">
        <v>2695</v>
      </c>
      <c r="W1136" t="s">
        <v>2117</v>
      </c>
      <c r="X1136" t="s">
        <v>2695</v>
      </c>
      <c r="Y1136" t="str">
        <f t="shared" si="17"/>
        <v>北京三快在线科技有限公司及其关联公司北京三快科技有限公司信息流</v>
      </c>
      <c r="Z1136" t="e">
        <f>VLOOKUP(Y:Y,[1]Sheet1!N:N,1,0)</f>
        <v>#N/A</v>
      </c>
    </row>
    <row r="1137" spans="1:26" hidden="1" x14ac:dyDescent="0.25">
      <c r="A1137">
        <v>20230625</v>
      </c>
      <c r="B1137">
        <v>47327867</v>
      </c>
      <c r="C1137" t="s">
        <v>2682</v>
      </c>
      <c r="D1137">
        <v>2185183</v>
      </c>
      <c r="E1137" t="s">
        <v>2574</v>
      </c>
      <c r="F1137" s="59">
        <v>408.87</v>
      </c>
      <c r="G1137">
        <v>309.75</v>
      </c>
      <c r="H1137" t="s">
        <v>2538</v>
      </c>
      <c r="I1137" t="s">
        <v>2551</v>
      </c>
      <c r="J1137" t="s">
        <v>2575</v>
      </c>
      <c r="K1137" t="s">
        <v>2321</v>
      </c>
      <c r="L1137" t="s">
        <v>2344</v>
      </c>
      <c r="M1137" t="s">
        <v>2576</v>
      </c>
      <c r="O1137" t="s">
        <v>2542</v>
      </c>
      <c r="P1137" t="s">
        <v>2543</v>
      </c>
      <c r="Q1137" t="s">
        <v>2544</v>
      </c>
      <c r="R1137" t="s">
        <v>2577</v>
      </c>
      <c r="S1137" t="s">
        <v>2546</v>
      </c>
      <c r="T1137">
        <v>0</v>
      </c>
      <c r="U1137" t="s">
        <v>838</v>
      </c>
      <c r="V1137" t="s">
        <v>2578</v>
      </c>
      <c r="W1137" t="s">
        <v>838</v>
      </c>
      <c r="X1137" t="s">
        <v>2578</v>
      </c>
      <c r="Y1137" t="str">
        <f t="shared" si="17"/>
        <v>北京微财科技有限公司-数媒重庆市黑卡小额贷款有限公司信息流</v>
      </c>
      <c r="Z1137" t="e">
        <f>VLOOKUP(Y:Y,[1]Sheet1!N:N,1,0)</f>
        <v>#N/A</v>
      </c>
    </row>
    <row r="1138" spans="1:26" hidden="1" x14ac:dyDescent="0.25">
      <c r="A1138">
        <v>20230625</v>
      </c>
      <c r="B1138">
        <v>40182525</v>
      </c>
      <c r="C1138" t="s">
        <v>2679</v>
      </c>
      <c r="D1138">
        <v>2130054</v>
      </c>
      <c r="E1138" t="s">
        <v>2558</v>
      </c>
      <c r="F1138" s="59">
        <v>1099.49</v>
      </c>
      <c r="G1138">
        <v>890.22</v>
      </c>
      <c r="H1138" t="s">
        <v>2559</v>
      </c>
      <c r="I1138" t="s">
        <v>2560</v>
      </c>
      <c r="J1138" t="s">
        <v>2350</v>
      </c>
      <c r="K1138" t="s">
        <v>711</v>
      </c>
      <c r="L1138" t="s">
        <v>2350</v>
      </c>
      <c r="M1138" t="s">
        <v>2561</v>
      </c>
      <c r="N1138" t="s">
        <v>2562</v>
      </c>
      <c r="O1138" t="s">
        <v>2542</v>
      </c>
      <c r="P1138" t="s">
        <v>2543</v>
      </c>
      <c r="Q1138" t="s">
        <v>2544</v>
      </c>
      <c r="R1138" t="s">
        <v>2563</v>
      </c>
      <c r="S1138" t="s">
        <v>2546</v>
      </c>
      <c r="T1138">
        <v>4827.8119999999999</v>
      </c>
      <c r="U1138" t="s">
        <v>1891</v>
      </c>
      <c r="V1138" t="s">
        <v>2564</v>
      </c>
      <c r="W1138" t="s">
        <v>1891</v>
      </c>
      <c r="X1138" t="s">
        <v>2564</v>
      </c>
      <c r="Y1138" t="str">
        <f t="shared" si="17"/>
        <v>深圳尚米网络技术有限公司深圳尚米网络技术有限公司CPC</v>
      </c>
      <c r="Z1138" t="e">
        <f>VLOOKUP(Y:Y,[1]Sheet1!N:N,1,0)</f>
        <v>#N/A</v>
      </c>
    </row>
    <row r="1139" spans="1:26" hidden="1" x14ac:dyDescent="0.25">
      <c r="A1139">
        <v>20230625</v>
      </c>
      <c r="B1139">
        <v>31781225</v>
      </c>
      <c r="C1139" t="s">
        <v>2779</v>
      </c>
      <c r="D1139">
        <v>2115174</v>
      </c>
      <c r="E1139" t="s">
        <v>2780</v>
      </c>
      <c r="F1139" s="59">
        <v>1276.23</v>
      </c>
      <c r="G1139">
        <v>0</v>
      </c>
      <c r="H1139" t="s">
        <v>2559</v>
      </c>
      <c r="I1139" t="s">
        <v>2560</v>
      </c>
      <c r="J1139" t="s">
        <v>2357</v>
      </c>
      <c r="K1139" t="s">
        <v>711</v>
      </c>
      <c r="L1139" t="s">
        <v>2356</v>
      </c>
      <c r="M1139" t="s">
        <v>2781</v>
      </c>
      <c r="N1139" t="s">
        <v>2782</v>
      </c>
      <c r="O1139" t="s">
        <v>2542</v>
      </c>
      <c r="P1139" t="s">
        <v>2543</v>
      </c>
      <c r="Q1139" t="s">
        <v>2544</v>
      </c>
      <c r="R1139" t="s">
        <v>2783</v>
      </c>
      <c r="S1139" t="s">
        <v>2546</v>
      </c>
      <c r="T1139">
        <v>0</v>
      </c>
      <c r="U1139" t="s">
        <v>2784</v>
      </c>
      <c r="V1139" t="s">
        <v>2785</v>
      </c>
      <c r="W1139" t="s">
        <v>1891</v>
      </c>
      <c r="X1139" t="s">
        <v>2602</v>
      </c>
      <c r="Y1139" t="str">
        <f t="shared" si="17"/>
        <v>腾讯云计算(北京)有限责任公司深圳市腾讯计算机系统有限公司CPC</v>
      </c>
      <c r="Z1139" t="e">
        <f>VLOOKUP(Y:Y,[1]Sheet1!N:N,1,0)</f>
        <v>#N/A</v>
      </c>
    </row>
    <row r="1140" spans="1:26" hidden="1" x14ac:dyDescent="0.25">
      <c r="A1140">
        <v>20230625</v>
      </c>
      <c r="B1140">
        <v>41250557</v>
      </c>
      <c r="C1140" t="s">
        <v>2771</v>
      </c>
      <c r="D1140">
        <v>2130054</v>
      </c>
      <c r="E1140" t="s">
        <v>2558</v>
      </c>
      <c r="F1140" s="59">
        <v>4053.91</v>
      </c>
      <c r="G1140">
        <v>3282.46</v>
      </c>
      <c r="H1140" t="s">
        <v>2559</v>
      </c>
      <c r="I1140" t="s">
        <v>2560</v>
      </c>
      <c r="J1140" t="s">
        <v>2350</v>
      </c>
      <c r="K1140" t="s">
        <v>711</v>
      </c>
      <c r="L1140" t="s">
        <v>2350</v>
      </c>
      <c r="M1140" t="s">
        <v>2561</v>
      </c>
      <c r="N1140" t="s">
        <v>2562</v>
      </c>
      <c r="O1140" t="s">
        <v>2542</v>
      </c>
      <c r="P1140" t="s">
        <v>2543</v>
      </c>
      <c r="Q1140" t="s">
        <v>2544</v>
      </c>
      <c r="R1140" t="s">
        <v>2563</v>
      </c>
      <c r="S1140" t="s">
        <v>2546</v>
      </c>
      <c r="T1140">
        <v>3932.3319999999999</v>
      </c>
      <c r="U1140" t="s">
        <v>1891</v>
      </c>
      <c r="V1140" t="s">
        <v>2564</v>
      </c>
      <c r="W1140" t="s">
        <v>1891</v>
      </c>
      <c r="X1140" t="s">
        <v>2564</v>
      </c>
      <c r="Y1140" t="str">
        <f t="shared" si="17"/>
        <v>深圳尚米网络技术有限公司深圳尚米网络技术有限公司CPC</v>
      </c>
      <c r="Z1140" t="e">
        <f>VLOOKUP(Y:Y,[1]Sheet1!N:N,1,0)</f>
        <v>#N/A</v>
      </c>
    </row>
    <row r="1141" spans="1:26" x14ac:dyDescent="0.25">
      <c r="A1141">
        <v>20230625</v>
      </c>
      <c r="B1141">
        <v>45336938</v>
      </c>
      <c r="C1141" t="s">
        <v>2753</v>
      </c>
      <c r="D1141">
        <v>2054669</v>
      </c>
      <c r="E1141" t="s">
        <v>2622</v>
      </c>
      <c r="F1141" s="59">
        <v>61.64</v>
      </c>
      <c r="G1141">
        <v>45.66</v>
      </c>
      <c r="H1141" t="s">
        <v>2538</v>
      </c>
      <c r="I1141" t="s">
        <v>2551</v>
      </c>
      <c r="J1141" t="s">
        <v>2352</v>
      </c>
      <c r="K1141" t="s">
        <v>2321</v>
      </c>
      <c r="L1141" t="s">
        <v>2351</v>
      </c>
      <c r="M1141" t="s">
        <v>2623</v>
      </c>
      <c r="N1141" t="s">
        <v>2624</v>
      </c>
      <c r="O1141" t="s">
        <v>2542</v>
      </c>
      <c r="P1141" t="s">
        <v>2543</v>
      </c>
      <c r="Q1141" t="s">
        <v>2544</v>
      </c>
      <c r="R1141" t="s">
        <v>2625</v>
      </c>
      <c r="S1141" t="s">
        <v>2546</v>
      </c>
      <c r="T1141">
        <v>0</v>
      </c>
      <c r="U1141" t="s">
        <v>838</v>
      </c>
      <c r="V1141" t="s">
        <v>2548</v>
      </c>
      <c r="W1141" t="s">
        <v>838</v>
      </c>
      <c r="X1141" t="s">
        <v>2548</v>
      </c>
      <c r="Y1141" t="str">
        <f t="shared" si="17"/>
        <v>深圳市小赢普惠科技有限责任公司深圳市赢众通金融信息服务有限责任公司信息流</v>
      </c>
      <c r="Z1141" t="e">
        <f>VLOOKUP(Y:Y,[1]Sheet1!N:N,1,0)</f>
        <v>#N/A</v>
      </c>
    </row>
    <row r="1142" spans="1:26" hidden="1" x14ac:dyDescent="0.25">
      <c r="A1142">
        <v>20230625</v>
      </c>
      <c r="B1142">
        <v>47974695</v>
      </c>
      <c r="C1142" t="s">
        <v>2814</v>
      </c>
      <c r="D1142">
        <v>2129251</v>
      </c>
      <c r="E1142" t="s">
        <v>2815</v>
      </c>
      <c r="F1142" s="59">
        <v>0.01</v>
      </c>
      <c r="G1142">
        <v>0</v>
      </c>
      <c r="H1142" t="s">
        <v>2538</v>
      </c>
      <c r="I1142" t="s">
        <v>2539</v>
      </c>
      <c r="J1142" t="s">
        <v>2330</v>
      </c>
      <c r="K1142" t="s">
        <v>2321</v>
      </c>
      <c r="L1142" t="s">
        <v>2329</v>
      </c>
      <c r="M1142" t="s">
        <v>2581</v>
      </c>
      <c r="N1142" t="s">
        <v>2582</v>
      </c>
      <c r="O1142" t="s">
        <v>2542</v>
      </c>
      <c r="P1142" t="s">
        <v>2543</v>
      </c>
      <c r="Q1142" t="s">
        <v>2544</v>
      </c>
      <c r="R1142" t="s">
        <v>2583</v>
      </c>
      <c r="S1142" t="s">
        <v>2546</v>
      </c>
      <c r="T1142">
        <v>0</v>
      </c>
      <c r="U1142" t="s">
        <v>838</v>
      </c>
      <c r="V1142" t="s">
        <v>2578</v>
      </c>
      <c r="W1142" t="s">
        <v>2584</v>
      </c>
      <c r="X1142" t="s">
        <v>2585</v>
      </c>
      <c r="Y1142" t="str">
        <f t="shared" si="17"/>
        <v>成都哈拜网络科技有限公司-数字媒体事业部上海哈啰普惠科技有限公司信息流</v>
      </c>
      <c r="Z1142" t="e">
        <f>VLOOKUP(Y:Y,[1]Sheet1!N:N,1,0)</f>
        <v>#N/A</v>
      </c>
    </row>
    <row r="1143" spans="1:26" hidden="1" x14ac:dyDescent="0.25">
      <c r="A1143">
        <v>20230625</v>
      </c>
      <c r="B1143">
        <v>48413778</v>
      </c>
      <c r="C1143" t="s">
        <v>2626</v>
      </c>
      <c r="D1143">
        <v>2118167</v>
      </c>
      <c r="E1143" t="s">
        <v>2592</v>
      </c>
      <c r="F1143" s="59">
        <v>3.03</v>
      </c>
      <c r="G1143">
        <v>0</v>
      </c>
      <c r="H1143" t="s">
        <v>2538</v>
      </c>
      <c r="I1143" t="s">
        <v>2539</v>
      </c>
      <c r="J1143" t="s">
        <v>554</v>
      </c>
      <c r="K1143" t="s">
        <v>2321</v>
      </c>
      <c r="L1143" t="s">
        <v>2370</v>
      </c>
      <c r="M1143" t="s">
        <v>2593</v>
      </c>
      <c r="N1143" t="s">
        <v>2594</v>
      </c>
      <c r="O1143" t="s">
        <v>2542</v>
      </c>
      <c r="P1143" t="s">
        <v>2543</v>
      </c>
      <c r="Q1143" t="s">
        <v>2544</v>
      </c>
      <c r="R1143" t="s">
        <v>2595</v>
      </c>
      <c r="S1143" t="s">
        <v>2546</v>
      </c>
      <c r="T1143">
        <v>0</v>
      </c>
      <c r="U1143" t="s">
        <v>2555</v>
      </c>
      <c r="V1143" t="s">
        <v>2596</v>
      </c>
      <c r="W1143" t="s">
        <v>2555</v>
      </c>
      <c r="X1143" t="s">
        <v>2596</v>
      </c>
      <c r="Y1143" t="str">
        <f t="shared" si="17"/>
        <v>薯一薯二文化传媒（上海）有限公司行吟信息科技(上海)有限公司信息流</v>
      </c>
      <c r="Z1143" t="e">
        <f>VLOOKUP(Y:Y,[1]Sheet1!N:N,1,0)</f>
        <v>#N/A</v>
      </c>
    </row>
    <row r="1144" spans="1:26" hidden="1" x14ac:dyDescent="0.25">
      <c r="A1144">
        <v>20230625</v>
      </c>
      <c r="B1144">
        <v>29995324</v>
      </c>
      <c r="C1144" t="s">
        <v>2722</v>
      </c>
      <c r="D1144">
        <v>2142924</v>
      </c>
      <c r="E1144" t="s">
        <v>2716</v>
      </c>
      <c r="F1144" s="59">
        <v>13905.99</v>
      </c>
      <c r="G1144">
        <v>13905.99</v>
      </c>
      <c r="H1144" t="s">
        <v>2559</v>
      </c>
      <c r="I1144" t="s">
        <v>2560</v>
      </c>
      <c r="J1144" t="s">
        <v>392</v>
      </c>
      <c r="K1144" t="s">
        <v>711</v>
      </c>
      <c r="L1144" t="s">
        <v>392</v>
      </c>
      <c r="M1144" t="s">
        <v>2641</v>
      </c>
      <c r="N1144" t="s">
        <v>2642</v>
      </c>
      <c r="O1144" t="s">
        <v>2542</v>
      </c>
      <c r="P1144" t="s">
        <v>2543</v>
      </c>
      <c r="Q1144" t="s">
        <v>2544</v>
      </c>
      <c r="R1144" t="s">
        <v>2643</v>
      </c>
      <c r="S1144" t="s">
        <v>2546</v>
      </c>
      <c r="T1144">
        <v>104066.07</v>
      </c>
      <c r="U1144" t="s">
        <v>838</v>
      </c>
      <c r="V1144" t="s">
        <v>2548</v>
      </c>
      <c r="W1144" t="s">
        <v>838</v>
      </c>
      <c r="X1144" t="s">
        <v>2548</v>
      </c>
      <c r="Y1144" t="str">
        <f t="shared" si="17"/>
        <v>福州三六零网络小额贷款有限公司福州三六零网络小额贷款有限公司CPC</v>
      </c>
      <c r="Z1144" t="e">
        <f>VLOOKUP(Y:Y,[1]Sheet1!N:N,1,0)</f>
        <v>#N/A</v>
      </c>
    </row>
    <row r="1145" spans="1:26" hidden="1" x14ac:dyDescent="0.25">
      <c r="A1145">
        <v>20230625</v>
      </c>
      <c r="B1145">
        <v>29995327</v>
      </c>
      <c r="C1145" t="s">
        <v>2761</v>
      </c>
      <c r="D1145">
        <v>2199431</v>
      </c>
      <c r="E1145" t="s">
        <v>2640</v>
      </c>
      <c r="F1145" s="59">
        <v>558.91999999999996</v>
      </c>
      <c r="G1145">
        <v>423.39</v>
      </c>
      <c r="H1145" t="s">
        <v>2559</v>
      </c>
      <c r="I1145" t="s">
        <v>2560</v>
      </c>
      <c r="J1145" t="s">
        <v>392</v>
      </c>
      <c r="K1145" t="s">
        <v>711</v>
      </c>
      <c r="L1145" t="s">
        <v>392</v>
      </c>
      <c r="M1145" t="s">
        <v>2641</v>
      </c>
      <c r="N1145" t="s">
        <v>2642</v>
      </c>
      <c r="O1145" t="s">
        <v>2542</v>
      </c>
      <c r="P1145" t="s">
        <v>2543</v>
      </c>
      <c r="Q1145" t="s">
        <v>2544</v>
      </c>
      <c r="R1145" t="s">
        <v>2643</v>
      </c>
      <c r="S1145" t="s">
        <v>2546</v>
      </c>
      <c r="T1145">
        <v>150310.9</v>
      </c>
      <c r="U1145" t="s">
        <v>838</v>
      </c>
      <c r="V1145" t="s">
        <v>2548</v>
      </c>
      <c r="W1145" t="s">
        <v>838</v>
      </c>
      <c r="X1145" t="s">
        <v>2548</v>
      </c>
      <c r="Y1145" t="str">
        <f t="shared" si="17"/>
        <v>福州三六零网络小额贷款有限公司福州三六零网络小额贷款有限公司CPC</v>
      </c>
      <c r="Z1145" t="e">
        <f>VLOOKUP(Y:Y,[1]Sheet1!N:N,1,0)</f>
        <v>#N/A</v>
      </c>
    </row>
    <row r="1146" spans="1:26" hidden="1" x14ac:dyDescent="0.25">
      <c r="A1146">
        <v>20230625</v>
      </c>
      <c r="B1146">
        <v>39122181</v>
      </c>
      <c r="C1146" t="s">
        <v>2586</v>
      </c>
      <c r="D1146">
        <v>2117410</v>
      </c>
      <c r="E1146" t="s">
        <v>2587</v>
      </c>
      <c r="F1146" s="59">
        <v>293.64</v>
      </c>
      <c r="G1146">
        <v>0</v>
      </c>
      <c r="H1146" t="s">
        <v>2538</v>
      </c>
      <c r="I1146" t="s">
        <v>2539</v>
      </c>
      <c r="J1146" t="s">
        <v>2353</v>
      </c>
      <c r="K1146" t="s">
        <v>2321</v>
      </c>
      <c r="L1146" t="s">
        <v>326</v>
      </c>
      <c r="M1146" t="s">
        <v>2588</v>
      </c>
      <c r="N1146" t="s">
        <v>2589</v>
      </c>
      <c r="O1146" t="s">
        <v>2542</v>
      </c>
      <c r="P1146" t="s">
        <v>2543</v>
      </c>
      <c r="Q1146" t="s">
        <v>2544</v>
      </c>
      <c r="R1146" t="s">
        <v>2570</v>
      </c>
      <c r="S1146" t="s">
        <v>2546</v>
      </c>
      <c r="T1146">
        <v>0</v>
      </c>
      <c r="U1146" t="s">
        <v>2571</v>
      </c>
      <c r="V1146" t="s">
        <v>2572</v>
      </c>
      <c r="W1146" t="s">
        <v>1891</v>
      </c>
      <c r="X1146" t="s">
        <v>2564</v>
      </c>
      <c r="Y1146" t="str">
        <f t="shared" si="17"/>
        <v>网易有道信息技术（北京）有限公司网易(杭州)网络有限公司信息流</v>
      </c>
      <c r="Z1146" t="e">
        <f>VLOOKUP(Y:Y,[1]Sheet1!N:N,1,0)</f>
        <v>#N/A</v>
      </c>
    </row>
    <row r="1147" spans="1:26" hidden="1" x14ac:dyDescent="0.25">
      <c r="A1147">
        <v>20230625</v>
      </c>
      <c r="B1147">
        <v>40732451</v>
      </c>
      <c r="C1147" t="s">
        <v>2681</v>
      </c>
      <c r="D1147">
        <v>2158492</v>
      </c>
      <c r="E1147" t="s">
        <v>2580</v>
      </c>
      <c r="F1147" s="59">
        <v>15350.97</v>
      </c>
      <c r="G1147">
        <v>12899.71</v>
      </c>
      <c r="H1147" t="s">
        <v>2559</v>
      </c>
      <c r="I1147" t="s">
        <v>2560</v>
      </c>
      <c r="J1147" t="s">
        <v>2330</v>
      </c>
      <c r="K1147" t="s">
        <v>711</v>
      </c>
      <c r="L1147" t="s">
        <v>2329</v>
      </c>
      <c r="M1147" t="s">
        <v>2581</v>
      </c>
      <c r="N1147" t="s">
        <v>2582</v>
      </c>
      <c r="O1147" t="s">
        <v>2542</v>
      </c>
      <c r="P1147" t="s">
        <v>2543</v>
      </c>
      <c r="Q1147" t="s">
        <v>2544</v>
      </c>
      <c r="R1147" t="s">
        <v>2583</v>
      </c>
      <c r="S1147" t="s">
        <v>2546</v>
      </c>
      <c r="T1147">
        <v>49887.57</v>
      </c>
      <c r="U1147" t="s">
        <v>2584</v>
      </c>
      <c r="V1147" t="s">
        <v>2585</v>
      </c>
      <c r="W1147" t="s">
        <v>2584</v>
      </c>
      <c r="X1147" t="s">
        <v>2585</v>
      </c>
      <c r="Y1147" t="str">
        <f t="shared" si="17"/>
        <v>成都哈拜网络科技有限公司-数字媒体事业部上海哈啰普惠科技有限公司CPC</v>
      </c>
      <c r="Z1147" t="e">
        <f>VLOOKUP(Y:Y,[1]Sheet1!N:N,1,0)</f>
        <v>#N/A</v>
      </c>
    </row>
    <row r="1148" spans="1:26" hidden="1" x14ac:dyDescent="0.25">
      <c r="A1148">
        <v>20230625</v>
      </c>
      <c r="B1148">
        <v>40850187</v>
      </c>
      <c r="C1148" t="s">
        <v>2652</v>
      </c>
      <c r="D1148">
        <v>2165227</v>
      </c>
      <c r="E1148" t="s">
        <v>2566</v>
      </c>
      <c r="F1148" s="59">
        <v>40.03</v>
      </c>
      <c r="G1148">
        <v>29.65</v>
      </c>
      <c r="H1148" t="s">
        <v>2538</v>
      </c>
      <c r="I1148" t="s">
        <v>2551</v>
      </c>
      <c r="J1148" t="s">
        <v>2320</v>
      </c>
      <c r="K1148" t="s">
        <v>2321</v>
      </c>
      <c r="L1148" t="s">
        <v>2318</v>
      </c>
      <c r="M1148" t="s">
        <v>2540</v>
      </c>
      <c r="N1148" t="s">
        <v>2541</v>
      </c>
      <c r="O1148" t="s">
        <v>2542</v>
      </c>
      <c r="P1148" t="s">
        <v>2543</v>
      </c>
      <c r="Q1148" t="s">
        <v>2544</v>
      </c>
      <c r="R1148" t="s">
        <v>2545</v>
      </c>
      <c r="S1148" t="s">
        <v>2546</v>
      </c>
      <c r="T1148">
        <v>0</v>
      </c>
      <c r="U1148" t="s">
        <v>838</v>
      </c>
      <c r="V1148" t="s">
        <v>2547</v>
      </c>
      <c r="W1148" t="s">
        <v>838</v>
      </c>
      <c r="X1148" t="s">
        <v>2548</v>
      </c>
      <c r="Y1148" t="str">
        <f t="shared" si="17"/>
        <v>上海耳序信息技术有限公司-四部上海拍拍贷金融信息服务有限公司信息流</v>
      </c>
      <c r="Z1148" t="e">
        <f>VLOOKUP(Y:Y,[1]Sheet1!N:N,1,0)</f>
        <v>#N/A</v>
      </c>
    </row>
    <row r="1149" spans="1:26" hidden="1" x14ac:dyDescent="0.25">
      <c r="A1149">
        <v>20230625</v>
      </c>
      <c r="B1149">
        <v>44739239</v>
      </c>
      <c r="C1149" t="s">
        <v>2672</v>
      </c>
      <c r="D1149">
        <v>2118167</v>
      </c>
      <c r="E1149" t="s">
        <v>2592</v>
      </c>
      <c r="F1149" s="59">
        <v>2804.58</v>
      </c>
      <c r="G1149">
        <v>0</v>
      </c>
      <c r="H1149" t="s">
        <v>2538</v>
      </c>
      <c r="I1149" t="s">
        <v>2539</v>
      </c>
      <c r="J1149" t="s">
        <v>554</v>
      </c>
      <c r="K1149" t="s">
        <v>2321</v>
      </c>
      <c r="L1149" t="s">
        <v>2370</v>
      </c>
      <c r="M1149" t="s">
        <v>2593</v>
      </c>
      <c r="N1149" t="s">
        <v>2594</v>
      </c>
      <c r="O1149" t="s">
        <v>2542</v>
      </c>
      <c r="P1149" t="s">
        <v>2543</v>
      </c>
      <c r="Q1149" t="s">
        <v>2544</v>
      </c>
      <c r="R1149" t="s">
        <v>2595</v>
      </c>
      <c r="S1149" t="s">
        <v>2546</v>
      </c>
      <c r="T1149">
        <v>0</v>
      </c>
      <c r="U1149" t="s">
        <v>2555</v>
      </c>
      <c r="V1149" t="s">
        <v>2596</v>
      </c>
      <c r="W1149" t="s">
        <v>2555</v>
      </c>
      <c r="X1149" t="s">
        <v>2596</v>
      </c>
      <c r="Y1149" t="str">
        <f t="shared" si="17"/>
        <v>薯一薯二文化传媒（上海）有限公司行吟信息科技(上海)有限公司信息流</v>
      </c>
      <c r="Z1149" t="e">
        <f>VLOOKUP(Y:Y,[1]Sheet1!N:N,1,0)</f>
        <v>#N/A</v>
      </c>
    </row>
    <row r="1150" spans="1:26" hidden="1" x14ac:dyDescent="0.25">
      <c r="A1150">
        <v>20230625</v>
      </c>
      <c r="B1150">
        <v>47327914</v>
      </c>
      <c r="C1150" t="s">
        <v>2720</v>
      </c>
      <c r="D1150">
        <v>2185183</v>
      </c>
      <c r="E1150" t="s">
        <v>2574</v>
      </c>
      <c r="F1150" s="59">
        <v>780.31</v>
      </c>
      <c r="G1150">
        <v>591.14</v>
      </c>
      <c r="H1150" t="s">
        <v>2538</v>
      </c>
      <c r="I1150" t="s">
        <v>2551</v>
      </c>
      <c r="J1150" t="s">
        <v>2575</v>
      </c>
      <c r="K1150" t="s">
        <v>2321</v>
      </c>
      <c r="L1150" t="s">
        <v>2344</v>
      </c>
      <c r="M1150" t="s">
        <v>2576</v>
      </c>
      <c r="O1150" t="s">
        <v>2542</v>
      </c>
      <c r="P1150" t="s">
        <v>2543</v>
      </c>
      <c r="Q1150" t="s">
        <v>2544</v>
      </c>
      <c r="R1150" t="s">
        <v>2577</v>
      </c>
      <c r="S1150" t="s">
        <v>2546</v>
      </c>
      <c r="T1150">
        <v>0</v>
      </c>
      <c r="U1150" t="s">
        <v>838</v>
      </c>
      <c r="V1150" t="s">
        <v>2578</v>
      </c>
      <c r="W1150" t="s">
        <v>838</v>
      </c>
      <c r="X1150" t="s">
        <v>2578</v>
      </c>
      <c r="Y1150" t="str">
        <f t="shared" si="17"/>
        <v>北京微财科技有限公司-数媒重庆市黑卡小额贷款有限公司信息流</v>
      </c>
      <c r="Z1150" t="e">
        <f>VLOOKUP(Y:Y,[1]Sheet1!N:N,1,0)</f>
        <v>#N/A</v>
      </c>
    </row>
    <row r="1151" spans="1:26" hidden="1" x14ac:dyDescent="0.25">
      <c r="A1151">
        <v>20230625</v>
      </c>
      <c r="B1151">
        <v>29522757</v>
      </c>
      <c r="C1151" t="s">
        <v>2601</v>
      </c>
      <c r="D1151">
        <v>2130054</v>
      </c>
      <c r="E1151" t="s">
        <v>2558</v>
      </c>
      <c r="F1151" s="59">
        <v>2938.12</v>
      </c>
      <c r="G1151">
        <v>2378.9699999999998</v>
      </c>
      <c r="H1151" t="s">
        <v>2559</v>
      </c>
      <c r="I1151" t="s">
        <v>2560</v>
      </c>
      <c r="J1151" t="s">
        <v>2350</v>
      </c>
      <c r="K1151" t="s">
        <v>711</v>
      </c>
      <c r="L1151" t="s">
        <v>2350</v>
      </c>
      <c r="M1151" t="s">
        <v>2561</v>
      </c>
      <c r="N1151" t="s">
        <v>2562</v>
      </c>
      <c r="O1151" t="s">
        <v>2542</v>
      </c>
      <c r="P1151" t="s">
        <v>2543</v>
      </c>
      <c r="Q1151" t="s">
        <v>2544</v>
      </c>
      <c r="R1151" t="s">
        <v>2563</v>
      </c>
      <c r="S1151" t="s">
        <v>2546</v>
      </c>
      <c r="T1151">
        <v>5958.78</v>
      </c>
      <c r="U1151" t="s">
        <v>1891</v>
      </c>
      <c r="V1151" t="s">
        <v>2602</v>
      </c>
      <c r="W1151" t="s">
        <v>1891</v>
      </c>
      <c r="X1151" t="s">
        <v>2564</v>
      </c>
      <c r="Y1151" t="str">
        <f t="shared" si="17"/>
        <v>深圳尚米网络技术有限公司深圳尚米网络技术有限公司CPC</v>
      </c>
      <c r="Z1151" t="e">
        <f>VLOOKUP(Y:Y,[1]Sheet1!N:N,1,0)</f>
        <v>#N/A</v>
      </c>
    </row>
    <row r="1152" spans="1:26" hidden="1" x14ac:dyDescent="0.25">
      <c r="A1152">
        <v>20230625</v>
      </c>
      <c r="B1152">
        <v>44739349</v>
      </c>
      <c r="C1152" t="s">
        <v>2746</v>
      </c>
      <c r="D1152">
        <v>2118167</v>
      </c>
      <c r="E1152" t="s">
        <v>2592</v>
      </c>
      <c r="F1152" s="59">
        <v>5227.25</v>
      </c>
      <c r="G1152">
        <v>0</v>
      </c>
      <c r="H1152" t="s">
        <v>2538</v>
      </c>
      <c r="I1152" t="s">
        <v>2539</v>
      </c>
      <c r="J1152" t="s">
        <v>554</v>
      </c>
      <c r="K1152" t="s">
        <v>2321</v>
      </c>
      <c r="L1152" t="s">
        <v>2370</v>
      </c>
      <c r="M1152" t="s">
        <v>2593</v>
      </c>
      <c r="N1152" t="s">
        <v>2594</v>
      </c>
      <c r="O1152" t="s">
        <v>2542</v>
      </c>
      <c r="P1152" t="s">
        <v>2543</v>
      </c>
      <c r="Q1152" t="s">
        <v>2544</v>
      </c>
      <c r="R1152" t="s">
        <v>2595</v>
      </c>
      <c r="S1152" t="s">
        <v>2546</v>
      </c>
      <c r="T1152">
        <v>0</v>
      </c>
      <c r="U1152" t="s">
        <v>2555</v>
      </c>
      <c r="V1152" t="s">
        <v>2596</v>
      </c>
      <c r="W1152" t="s">
        <v>2555</v>
      </c>
      <c r="X1152" t="s">
        <v>2596</v>
      </c>
      <c r="Y1152" t="str">
        <f t="shared" si="17"/>
        <v>薯一薯二文化传媒（上海）有限公司行吟信息科技(上海)有限公司信息流</v>
      </c>
      <c r="Z1152" t="e">
        <f>VLOOKUP(Y:Y,[1]Sheet1!N:N,1,0)</f>
        <v>#N/A</v>
      </c>
    </row>
    <row r="1153" spans="1:26" hidden="1" x14ac:dyDescent="0.25">
      <c r="A1153">
        <v>20230625</v>
      </c>
      <c r="B1153">
        <v>47184415</v>
      </c>
      <c r="C1153" t="s">
        <v>2708</v>
      </c>
      <c r="D1153">
        <v>2176807</v>
      </c>
      <c r="E1153" t="s">
        <v>2691</v>
      </c>
      <c r="F1153" s="59">
        <v>9.31</v>
      </c>
      <c r="G1153">
        <v>6.8</v>
      </c>
      <c r="H1153" t="s">
        <v>2538</v>
      </c>
      <c r="I1153" t="s">
        <v>2539</v>
      </c>
      <c r="J1153" t="s">
        <v>2339</v>
      </c>
      <c r="K1153" t="s">
        <v>2321</v>
      </c>
      <c r="L1153" t="s">
        <v>2338</v>
      </c>
      <c r="M1153" t="s">
        <v>2692</v>
      </c>
      <c r="N1153" t="s">
        <v>2693</v>
      </c>
      <c r="O1153" t="s">
        <v>2542</v>
      </c>
      <c r="P1153" t="s">
        <v>2543</v>
      </c>
      <c r="Q1153" t="s">
        <v>2544</v>
      </c>
      <c r="R1153" t="s">
        <v>2694</v>
      </c>
      <c r="S1153" t="s">
        <v>2546</v>
      </c>
      <c r="T1153">
        <v>0</v>
      </c>
      <c r="U1153" t="s">
        <v>2117</v>
      </c>
      <c r="V1153" t="s">
        <v>2695</v>
      </c>
      <c r="W1153" t="s">
        <v>2117</v>
      </c>
      <c r="X1153" t="s">
        <v>2695</v>
      </c>
      <c r="Y1153" t="str">
        <f t="shared" si="17"/>
        <v>北京三快在线科技有限公司及其关联公司北京三快科技有限公司信息流</v>
      </c>
      <c r="Z1153" t="e">
        <f>VLOOKUP(Y:Y,[1]Sheet1!N:N,1,0)</f>
        <v>#N/A</v>
      </c>
    </row>
    <row r="1154" spans="1:26" hidden="1" x14ac:dyDescent="0.25">
      <c r="A1154">
        <v>20230625</v>
      </c>
      <c r="B1154">
        <v>47866527</v>
      </c>
      <c r="C1154" t="s">
        <v>2800</v>
      </c>
      <c r="D1154">
        <v>2172257</v>
      </c>
      <c r="E1154" t="s">
        <v>2610</v>
      </c>
      <c r="F1154" s="59">
        <v>2112.1799999999998</v>
      </c>
      <c r="G1154">
        <v>1676.26</v>
      </c>
      <c r="H1154" t="s">
        <v>2559</v>
      </c>
      <c r="I1154" t="s">
        <v>2560</v>
      </c>
      <c r="J1154" t="s">
        <v>292</v>
      </c>
      <c r="K1154" t="s">
        <v>711</v>
      </c>
      <c r="L1154" t="s">
        <v>2325</v>
      </c>
      <c r="M1154" t="s">
        <v>2611</v>
      </c>
      <c r="N1154" t="s">
        <v>2612</v>
      </c>
      <c r="O1154" t="s">
        <v>2542</v>
      </c>
      <c r="P1154" t="s">
        <v>2543</v>
      </c>
      <c r="Q1154" t="s">
        <v>2544</v>
      </c>
      <c r="R1154" t="s">
        <v>2613</v>
      </c>
      <c r="S1154" t="s">
        <v>2546</v>
      </c>
      <c r="T1154">
        <v>74456.343999999997</v>
      </c>
      <c r="U1154" t="s">
        <v>2614</v>
      </c>
      <c r="V1154" t="s">
        <v>2615</v>
      </c>
      <c r="W1154" t="s">
        <v>2614</v>
      </c>
      <c r="X1154" t="s">
        <v>2615</v>
      </c>
      <c r="Y1154" t="str">
        <f t="shared" si="17"/>
        <v>深圳龙鱼科技有限公司广州唯品会电子商务有限公司CPC</v>
      </c>
      <c r="Z1154" t="e">
        <f>VLOOKUP(Y:Y,[1]Sheet1!N:N,1,0)</f>
        <v>#N/A</v>
      </c>
    </row>
    <row r="1155" spans="1:26" hidden="1" x14ac:dyDescent="0.25">
      <c r="A1155">
        <v>20230625</v>
      </c>
      <c r="B1155">
        <v>47953354</v>
      </c>
      <c r="C1155" t="s">
        <v>2655</v>
      </c>
      <c r="D1155">
        <v>2167551</v>
      </c>
      <c r="E1155" t="s">
        <v>2550</v>
      </c>
      <c r="F1155" s="59">
        <v>238.1</v>
      </c>
      <c r="G1155">
        <v>238.1</v>
      </c>
      <c r="H1155" t="s">
        <v>2538</v>
      </c>
      <c r="I1155" t="s">
        <v>2551</v>
      </c>
      <c r="J1155" t="s">
        <v>2332</v>
      </c>
      <c r="K1155" t="s">
        <v>2321</v>
      </c>
      <c r="L1155" t="s">
        <v>2333</v>
      </c>
      <c r="M1155" t="s">
        <v>2552</v>
      </c>
      <c r="N1155" t="s">
        <v>2553</v>
      </c>
      <c r="O1155" t="s">
        <v>2542</v>
      </c>
      <c r="P1155" t="s">
        <v>2543</v>
      </c>
      <c r="Q1155" t="s">
        <v>2544</v>
      </c>
      <c r="R1155" t="s">
        <v>2554</v>
      </c>
      <c r="S1155" t="s">
        <v>2546</v>
      </c>
      <c r="T1155">
        <v>0</v>
      </c>
      <c r="U1155" t="s">
        <v>2555</v>
      </c>
      <c r="V1155" t="s">
        <v>2556</v>
      </c>
      <c r="W1155" t="s">
        <v>2555</v>
      </c>
      <c r="X1155" t="s">
        <v>2556</v>
      </c>
      <c r="Y1155" t="str">
        <f t="shared" ref="Y1155:Y1218" si="18">L1155&amp;J1155&amp;K1155</f>
        <v>北京爱奇艺科技有限公司-百度北京爱奇艺科技有限公司信息流</v>
      </c>
      <c r="Z1155" t="e">
        <f>VLOOKUP(Y:Y,[1]Sheet1!N:N,1,0)</f>
        <v>#N/A</v>
      </c>
    </row>
    <row r="1156" spans="1:26" hidden="1" x14ac:dyDescent="0.25">
      <c r="A1156">
        <v>20230625</v>
      </c>
      <c r="B1156">
        <v>38794097</v>
      </c>
      <c r="C1156" t="s">
        <v>2757</v>
      </c>
      <c r="D1156">
        <v>2172261</v>
      </c>
      <c r="E1156" t="s">
        <v>2628</v>
      </c>
      <c r="F1156" s="59">
        <v>175.51</v>
      </c>
      <c r="G1156">
        <v>133.97999999999999</v>
      </c>
      <c r="H1156" t="s">
        <v>2538</v>
      </c>
      <c r="I1156" t="s">
        <v>2539</v>
      </c>
      <c r="J1156" t="s">
        <v>292</v>
      </c>
      <c r="K1156" t="s">
        <v>2321</v>
      </c>
      <c r="L1156" t="s">
        <v>574</v>
      </c>
      <c r="M1156" t="s">
        <v>2611</v>
      </c>
      <c r="N1156" t="s">
        <v>2612</v>
      </c>
      <c r="O1156" t="s">
        <v>2542</v>
      </c>
      <c r="P1156" t="s">
        <v>2543</v>
      </c>
      <c r="Q1156" t="s">
        <v>2544</v>
      </c>
      <c r="R1156" t="s">
        <v>2613</v>
      </c>
      <c r="S1156" t="s">
        <v>2546</v>
      </c>
      <c r="T1156">
        <v>0</v>
      </c>
      <c r="U1156" t="s">
        <v>2614</v>
      </c>
      <c r="V1156" t="s">
        <v>2615</v>
      </c>
      <c r="W1156" t="s">
        <v>2614</v>
      </c>
      <c r="X1156" t="s">
        <v>2615</v>
      </c>
      <c r="Y1156" t="str">
        <f t="shared" si="18"/>
        <v>广州荔湾品唯信息服务有限公司广州唯品会电子商务有限公司信息流</v>
      </c>
      <c r="Z1156" t="e">
        <f>VLOOKUP(Y:Y,[1]Sheet1!N:N,1,0)</f>
        <v>#N/A</v>
      </c>
    </row>
    <row r="1157" spans="1:26" hidden="1" x14ac:dyDescent="0.25">
      <c r="A1157">
        <v>20230625</v>
      </c>
      <c r="B1157">
        <v>31849478</v>
      </c>
      <c r="C1157" t="s">
        <v>2650</v>
      </c>
      <c r="D1157">
        <v>2158492</v>
      </c>
      <c r="E1157" t="s">
        <v>2580</v>
      </c>
      <c r="F1157" s="59">
        <v>273.37</v>
      </c>
      <c r="G1157">
        <v>229.69</v>
      </c>
      <c r="H1157" t="s">
        <v>2559</v>
      </c>
      <c r="I1157" t="s">
        <v>2560</v>
      </c>
      <c r="J1157" t="s">
        <v>2330</v>
      </c>
      <c r="K1157" t="s">
        <v>711</v>
      </c>
      <c r="L1157" t="s">
        <v>2329</v>
      </c>
      <c r="M1157" t="s">
        <v>2581</v>
      </c>
      <c r="N1157" t="s">
        <v>2582</v>
      </c>
      <c r="O1157" t="s">
        <v>2542</v>
      </c>
      <c r="P1157" t="s">
        <v>2543</v>
      </c>
      <c r="Q1157" t="s">
        <v>2544</v>
      </c>
      <c r="R1157" t="s">
        <v>2583</v>
      </c>
      <c r="S1157" t="s">
        <v>2546</v>
      </c>
      <c r="T1157">
        <v>86775.879000000001</v>
      </c>
      <c r="U1157" t="s">
        <v>2584</v>
      </c>
      <c r="V1157" t="s">
        <v>2585</v>
      </c>
      <c r="W1157" t="s">
        <v>2584</v>
      </c>
      <c r="X1157" t="s">
        <v>2585</v>
      </c>
      <c r="Y1157" t="str">
        <f t="shared" si="18"/>
        <v>成都哈拜网络科技有限公司-数字媒体事业部上海哈啰普惠科技有限公司CPC</v>
      </c>
      <c r="Z1157" t="e">
        <f>VLOOKUP(Y:Y,[1]Sheet1!N:N,1,0)</f>
        <v>#N/A</v>
      </c>
    </row>
    <row r="1158" spans="1:26" hidden="1" x14ac:dyDescent="0.25">
      <c r="A1158">
        <v>20230625</v>
      </c>
      <c r="B1158">
        <v>42594504</v>
      </c>
      <c r="C1158" t="s">
        <v>2618</v>
      </c>
      <c r="D1158">
        <v>2130054</v>
      </c>
      <c r="E1158" t="s">
        <v>2558</v>
      </c>
      <c r="F1158" s="59">
        <v>2042.54</v>
      </c>
      <c r="G1158">
        <v>1653.84</v>
      </c>
      <c r="H1158" t="s">
        <v>2559</v>
      </c>
      <c r="I1158" t="s">
        <v>2560</v>
      </c>
      <c r="J1158" t="s">
        <v>2350</v>
      </c>
      <c r="K1158" t="s">
        <v>711</v>
      </c>
      <c r="L1158" t="s">
        <v>2350</v>
      </c>
      <c r="M1158" t="s">
        <v>2561</v>
      </c>
      <c r="N1158" t="s">
        <v>2562</v>
      </c>
      <c r="O1158" t="s">
        <v>2542</v>
      </c>
      <c r="P1158" t="s">
        <v>2543</v>
      </c>
      <c r="Q1158" t="s">
        <v>2544</v>
      </c>
      <c r="R1158" t="s">
        <v>2563</v>
      </c>
      <c r="S1158" t="s">
        <v>2546</v>
      </c>
      <c r="T1158">
        <v>5280.1130000000003</v>
      </c>
      <c r="U1158" t="s">
        <v>1891</v>
      </c>
      <c r="V1158" t="s">
        <v>2564</v>
      </c>
      <c r="W1158" t="s">
        <v>1891</v>
      </c>
      <c r="X1158" t="s">
        <v>2564</v>
      </c>
      <c r="Y1158" t="str">
        <f t="shared" si="18"/>
        <v>深圳尚米网络技术有限公司深圳尚米网络技术有限公司CPC</v>
      </c>
      <c r="Z1158" t="e">
        <f>VLOOKUP(Y:Y,[1]Sheet1!N:N,1,0)</f>
        <v>#N/A</v>
      </c>
    </row>
    <row r="1159" spans="1:26" hidden="1" x14ac:dyDescent="0.25">
      <c r="A1159">
        <v>20230625</v>
      </c>
      <c r="B1159">
        <v>47327773</v>
      </c>
      <c r="C1159" t="s">
        <v>2714</v>
      </c>
      <c r="D1159">
        <v>2185183</v>
      </c>
      <c r="E1159" t="s">
        <v>2574</v>
      </c>
      <c r="F1159" s="59">
        <v>5804.75</v>
      </c>
      <c r="G1159">
        <v>4397.54</v>
      </c>
      <c r="H1159" t="s">
        <v>2538</v>
      </c>
      <c r="I1159" t="s">
        <v>2539</v>
      </c>
      <c r="J1159" t="s">
        <v>2575</v>
      </c>
      <c r="K1159" t="s">
        <v>2321</v>
      </c>
      <c r="L1159" t="s">
        <v>2344</v>
      </c>
      <c r="M1159" t="s">
        <v>2576</v>
      </c>
      <c r="O1159" t="s">
        <v>2542</v>
      </c>
      <c r="P1159" t="s">
        <v>2543</v>
      </c>
      <c r="Q1159" t="s">
        <v>2544</v>
      </c>
      <c r="R1159" t="s">
        <v>2577</v>
      </c>
      <c r="S1159" t="s">
        <v>2546</v>
      </c>
      <c r="T1159">
        <v>0</v>
      </c>
      <c r="U1159" t="s">
        <v>838</v>
      </c>
      <c r="V1159" t="s">
        <v>2578</v>
      </c>
      <c r="W1159" t="s">
        <v>838</v>
      </c>
      <c r="X1159" t="s">
        <v>2578</v>
      </c>
      <c r="Y1159" t="str">
        <f t="shared" si="18"/>
        <v>北京微财科技有限公司-数媒重庆市黑卡小额贷款有限公司信息流</v>
      </c>
      <c r="Z1159" t="e">
        <f>VLOOKUP(Y:Y,[1]Sheet1!N:N,1,0)</f>
        <v>#N/A</v>
      </c>
    </row>
    <row r="1160" spans="1:26" hidden="1" x14ac:dyDescent="0.25">
      <c r="A1160">
        <v>20230625</v>
      </c>
      <c r="B1160">
        <v>47327963</v>
      </c>
      <c r="C1160" t="s">
        <v>2678</v>
      </c>
      <c r="D1160">
        <v>2185183</v>
      </c>
      <c r="E1160" t="s">
        <v>2574</v>
      </c>
      <c r="F1160" s="59">
        <v>1081.96</v>
      </c>
      <c r="G1160">
        <v>819.67</v>
      </c>
      <c r="H1160" t="s">
        <v>2538</v>
      </c>
      <c r="I1160" t="s">
        <v>2539</v>
      </c>
      <c r="J1160" t="s">
        <v>2575</v>
      </c>
      <c r="K1160" t="s">
        <v>2321</v>
      </c>
      <c r="L1160" t="s">
        <v>2344</v>
      </c>
      <c r="M1160" t="s">
        <v>2576</v>
      </c>
      <c r="O1160" t="s">
        <v>2542</v>
      </c>
      <c r="P1160" t="s">
        <v>2543</v>
      </c>
      <c r="Q1160" t="s">
        <v>2544</v>
      </c>
      <c r="R1160" t="s">
        <v>2577</v>
      </c>
      <c r="S1160" t="s">
        <v>2546</v>
      </c>
      <c r="T1160">
        <v>0</v>
      </c>
      <c r="U1160" t="s">
        <v>838</v>
      </c>
      <c r="V1160" t="s">
        <v>2578</v>
      </c>
      <c r="W1160" t="s">
        <v>838</v>
      </c>
      <c r="X1160" t="s">
        <v>2578</v>
      </c>
      <c r="Y1160" t="str">
        <f t="shared" si="18"/>
        <v>北京微财科技有限公司-数媒重庆市黑卡小额贷款有限公司信息流</v>
      </c>
      <c r="Z1160" t="e">
        <f>VLOOKUP(Y:Y,[1]Sheet1!N:N,1,0)</f>
        <v>#N/A</v>
      </c>
    </row>
    <row r="1161" spans="1:26" hidden="1" x14ac:dyDescent="0.25">
      <c r="A1161">
        <v>20230625</v>
      </c>
      <c r="B1161">
        <v>47580667</v>
      </c>
      <c r="C1161" t="s">
        <v>2683</v>
      </c>
      <c r="D1161">
        <v>2171230</v>
      </c>
      <c r="E1161" t="s">
        <v>2684</v>
      </c>
      <c r="F1161" s="59">
        <v>3671.53</v>
      </c>
      <c r="G1161">
        <v>2868.38</v>
      </c>
      <c r="H1161" t="s">
        <v>2538</v>
      </c>
      <c r="I1161" t="s">
        <v>2539</v>
      </c>
      <c r="J1161" t="s">
        <v>2322</v>
      </c>
      <c r="K1161" t="s">
        <v>2321</v>
      </c>
      <c r="L1161" t="s">
        <v>2323</v>
      </c>
      <c r="M1161" t="s">
        <v>2685</v>
      </c>
      <c r="N1161" t="s">
        <v>2686</v>
      </c>
      <c r="O1161" t="s">
        <v>2542</v>
      </c>
      <c r="P1161" t="s">
        <v>2543</v>
      </c>
      <c r="Q1161" t="s">
        <v>2544</v>
      </c>
      <c r="R1161" t="s">
        <v>2687</v>
      </c>
      <c r="S1161" t="s">
        <v>2546</v>
      </c>
      <c r="T1161">
        <v>0</v>
      </c>
      <c r="U1161" t="s">
        <v>2555</v>
      </c>
      <c r="V1161" t="s">
        <v>2556</v>
      </c>
      <c r="W1161" t="s">
        <v>2555</v>
      </c>
      <c r="X1161" t="s">
        <v>2671</v>
      </c>
      <c r="Y1161" t="str">
        <f t="shared" si="18"/>
        <v>广州虎牙信息科技有限公司-百度广州虎牙信息科技有限公司信息流</v>
      </c>
      <c r="Z1161" t="e">
        <f>VLOOKUP(Y:Y,[1]Sheet1!N:N,1,0)</f>
        <v>#N/A</v>
      </c>
    </row>
    <row r="1162" spans="1:26" hidden="1" x14ac:dyDescent="0.25">
      <c r="A1162">
        <v>20230625</v>
      </c>
      <c r="B1162">
        <v>47953348</v>
      </c>
      <c r="C1162" t="s">
        <v>2607</v>
      </c>
      <c r="D1162">
        <v>2167551</v>
      </c>
      <c r="E1162" t="s">
        <v>2550</v>
      </c>
      <c r="F1162" s="59">
        <v>336.62</v>
      </c>
      <c r="G1162">
        <v>336.62</v>
      </c>
      <c r="H1162" t="s">
        <v>2538</v>
      </c>
      <c r="I1162" t="s">
        <v>2551</v>
      </c>
      <c r="J1162" t="s">
        <v>2332</v>
      </c>
      <c r="K1162" t="s">
        <v>2321</v>
      </c>
      <c r="L1162" t="s">
        <v>2333</v>
      </c>
      <c r="M1162" t="s">
        <v>2552</v>
      </c>
      <c r="N1162" t="s">
        <v>2553</v>
      </c>
      <c r="O1162" t="s">
        <v>2542</v>
      </c>
      <c r="P1162" t="s">
        <v>2543</v>
      </c>
      <c r="Q1162" t="s">
        <v>2544</v>
      </c>
      <c r="R1162" t="s">
        <v>2554</v>
      </c>
      <c r="S1162" t="s">
        <v>2546</v>
      </c>
      <c r="T1162">
        <v>0</v>
      </c>
      <c r="U1162" t="s">
        <v>2555</v>
      </c>
      <c r="V1162" t="s">
        <v>2556</v>
      </c>
      <c r="W1162" t="s">
        <v>2555</v>
      </c>
      <c r="X1162" t="s">
        <v>2556</v>
      </c>
      <c r="Y1162" t="str">
        <f t="shared" si="18"/>
        <v>北京爱奇艺科技有限公司-百度北京爱奇艺科技有限公司信息流</v>
      </c>
      <c r="Z1162" t="e">
        <f>VLOOKUP(Y:Y,[1]Sheet1!N:N,1,0)</f>
        <v>#N/A</v>
      </c>
    </row>
    <row r="1163" spans="1:26" hidden="1" x14ac:dyDescent="0.25">
      <c r="A1163">
        <v>20230625</v>
      </c>
      <c r="B1163">
        <v>29768624</v>
      </c>
      <c r="C1163" t="s">
        <v>2751</v>
      </c>
      <c r="D1163">
        <v>2130054</v>
      </c>
      <c r="E1163" t="s">
        <v>2558</v>
      </c>
      <c r="F1163" s="59">
        <v>1202.22</v>
      </c>
      <c r="G1163">
        <v>973.36</v>
      </c>
      <c r="H1163" t="s">
        <v>2559</v>
      </c>
      <c r="I1163" t="s">
        <v>2560</v>
      </c>
      <c r="J1163" t="s">
        <v>2350</v>
      </c>
      <c r="K1163" t="s">
        <v>711</v>
      </c>
      <c r="L1163" t="s">
        <v>2350</v>
      </c>
      <c r="M1163" t="s">
        <v>2561</v>
      </c>
      <c r="N1163" t="s">
        <v>2562</v>
      </c>
      <c r="O1163" t="s">
        <v>2542</v>
      </c>
      <c r="P1163" t="s">
        <v>2543</v>
      </c>
      <c r="Q1163" t="s">
        <v>2544</v>
      </c>
      <c r="R1163" t="s">
        <v>2563</v>
      </c>
      <c r="S1163" t="s">
        <v>2546</v>
      </c>
      <c r="T1163">
        <v>8061.13</v>
      </c>
      <c r="U1163" t="s">
        <v>1891</v>
      </c>
      <c r="V1163" t="s">
        <v>2602</v>
      </c>
      <c r="W1163" t="s">
        <v>1891</v>
      </c>
      <c r="X1163" t="s">
        <v>2564</v>
      </c>
      <c r="Y1163" t="str">
        <f t="shared" si="18"/>
        <v>深圳尚米网络技术有限公司深圳尚米网络技术有限公司CPC</v>
      </c>
      <c r="Z1163" t="e">
        <f>VLOOKUP(Y:Y,[1]Sheet1!N:N,1,0)</f>
        <v>#N/A</v>
      </c>
    </row>
    <row r="1164" spans="1:26" hidden="1" x14ac:dyDescent="0.25">
      <c r="A1164">
        <v>20230625</v>
      </c>
      <c r="B1164">
        <v>42840928</v>
      </c>
      <c r="C1164" t="s">
        <v>2813</v>
      </c>
      <c r="D1164">
        <v>2117410</v>
      </c>
      <c r="E1164" t="s">
        <v>2587</v>
      </c>
      <c r="F1164" s="59">
        <v>117.83</v>
      </c>
      <c r="G1164">
        <v>0</v>
      </c>
      <c r="H1164" t="s">
        <v>2538</v>
      </c>
      <c r="I1164" t="s">
        <v>2551</v>
      </c>
      <c r="J1164" t="s">
        <v>2353</v>
      </c>
      <c r="K1164" t="s">
        <v>2321</v>
      </c>
      <c r="L1164" t="s">
        <v>326</v>
      </c>
      <c r="M1164" t="s">
        <v>2588</v>
      </c>
      <c r="N1164" t="s">
        <v>2589</v>
      </c>
      <c r="O1164" t="s">
        <v>2542</v>
      </c>
      <c r="P1164" t="s">
        <v>2543</v>
      </c>
      <c r="Q1164" t="s">
        <v>2544</v>
      </c>
      <c r="R1164" t="s">
        <v>2570</v>
      </c>
      <c r="S1164" t="s">
        <v>2546</v>
      </c>
      <c r="T1164">
        <v>0</v>
      </c>
      <c r="U1164" t="s">
        <v>2571</v>
      </c>
      <c r="V1164" t="s">
        <v>2572</v>
      </c>
      <c r="W1164" t="s">
        <v>1891</v>
      </c>
      <c r="X1164" t="s">
        <v>2564</v>
      </c>
      <c r="Y1164" t="str">
        <f t="shared" si="18"/>
        <v>网易有道信息技术（北京）有限公司网易(杭州)网络有限公司信息流</v>
      </c>
      <c r="Z1164" t="e">
        <f>VLOOKUP(Y:Y,[1]Sheet1!N:N,1,0)</f>
        <v>#N/A</v>
      </c>
    </row>
    <row r="1165" spans="1:26" x14ac:dyDescent="0.25">
      <c r="A1165">
        <v>20230625</v>
      </c>
      <c r="B1165">
        <v>45336938</v>
      </c>
      <c r="C1165" t="s">
        <v>2753</v>
      </c>
      <c r="D1165">
        <v>2054669</v>
      </c>
      <c r="E1165" t="s">
        <v>2622</v>
      </c>
      <c r="F1165" s="59">
        <v>179.37</v>
      </c>
      <c r="G1165">
        <v>132.87</v>
      </c>
      <c r="H1165" t="s">
        <v>2538</v>
      </c>
      <c r="I1165" t="s">
        <v>2539</v>
      </c>
      <c r="J1165" t="s">
        <v>2352</v>
      </c>
      <c r="K1165" t="s">
        <v>2321</v>
      </c>
      <c r="L1165" t="s">
        <v>2351</v>
      </c>
      <c r="M1165" t="s">
        <v>2623</v>
      </c>
      <c r="N1165" t="s">
        <v>2624</v>
      </c>
      <c r="O1165" t="s">
        <v>2542</v>
      </c>
      <c r="P1165" t="s">
        <v>2543</v>
      </c>
      <c r="Q1165" t="s">
        <v>2544</v>
      </c>
      <c r="R1165" t="s">
        <v>2625</v>
      </c>
      <c r="S1165" t="s">
        <v>2546</v>
      </c>
      <c r="T1165">
        <v>0</v>
      </c>
      <c r="U1165" t="s">
        <v>838</v>
      </c>
      <c r="V1165" t="s">
        <v>2548</v>
      </c>
      <c r="W1165" t="s">
        <v>838</v>
      </c>
      <c r="X1165" t="s">
        <v>2548</v>
      </c>
      <c r="Y1165" t="str">
        <f t="shared" si="18"/>
        <v>深圳市小赢普惠科技有限责任公司深圳市赢众通金融信息服务有限责任公司信息流</v>
      </c>
      <c r="Z1165" t="e">
        <f>VLOOKUP(Y:Y,[1]Sheet1!N:N,1,0)</f>
        <v>#N/A</v>
      </c>
    </row>
    <row r="1166" spans="1:26" hidden="1" x14ac:dyDescent="0.25">
      <c r="A1166">
        <v>20230625</v>
      </c>
      <c r="B1166">
        <v>47426571</v>
      </c>
      <c r="C1166" t="s">
        <v>2754</v>
      </c>
      <c r="D1166">
        <v>2189969</v>
      </c>
      <c r="E1166" t="s">
        <v>2608</v>
      </c>
      <c r="F1166" s="59">
        <v>7015.96</v>
      </c>
      <c r="G1166">
        <v>5011.3999999999996</v>
      </c>
      <c r="H1166" t="s">
        <v>2538</v>
      </c>
      <c r="I1166" t="s">
        <v>2551</v>
      </c>
      <c r="J1166" t="s">
        <v>2332</v>
      </c>
      <c r="K1166" t="s">
        <v>2321</v>
      </c>
      <c r="L1166" t="s">
        <v>2333</v>
      </c>
      <c r="M1166" t="s">
        <v>2552</v>
      </c>
      <c r="N1166" t="s">
        <v>2553</v>
      </c>
      <c r="O1166" t="s">
        <v>2542</v>
      </c>
      <c r="P1166" t="s">
        <v>2543</v>
      </c>
      <c r="Q1166" t="s">
        <v>2544</v>
      </c>
      <c r="R1166" t="s">
        <v>2554</v>
      </c>
      <c r="S1166" t="s">
        <v>2546</v>
      </c>
      <c r="T1166">
        <v>0</v>
      </c>
      <c r="U1166" t="s">
        <v>2555</v>
      </c>
      <c r="V1166" t="s">
        <v>2556</v>
      </c>
      <c r="W1166" t="s">
        <v>2555</v>
      </c>
      <c r="X1166" t="s">
        <v>2556</v>
      </c>
      <c r="Y1166" t="str">
        <f t="shared" si="18"/>
        <v>北京爱奇艺科技有限公司-百度北京爱奇艺科技有限公司信息流</v>
      </c>
      <c r="Z1166" t="e">
        <f>VLOOKUP(Y:Y,[1]Sheet1!N:N,1,0)</f>
        <v>#N/A</v>
      </c>
    </row>
    <row r="1167" spans="1:26" hidden="1" x14ac:dyDescent="0.25">
      <c r="A1167">
        <v>20230625</v>
      </c>
      <c r="B1167">
        <v>47580629</v>
      </c>
      <c r="C1167" t="s">
        <v>2773</v>
      </c>
      <c r="D1167">
        <v>2171220</v>
      </c>
      <c r="E1167" t="s">
        <v>2774</v>
      </c>
      <c r="F1167" s="59">
        <v>8247.14</v>
      </c>
      <c r="G1167">
        <v>7297.72</v>
      </c>
      <c r="H1167" t="s">
        <v>2559</v>
      </c>
      <c r="I1167" t="s">
        <v>2560</v>
      </c>
      <c r="J1167" t="s">
        <v>2322</v>
      </c>
      <c r="K1167" t="s">
        <v>711</v>
      </c>
      <c r="L1167" t="s">
        <v>2323</v>
      </c>
      <c r="M1167" t="s">
        <v>2685</v>
      </c>
      <c r="N1167" t="s">
        <v>2686</v>
      </c>
      <c r="O1167" t="s">
        <v>2542</v>
      </c>
      <c r="P1167" t="s">
        <v>2543</v>
      </c>
      <c r="Q1167" t="s">
        <v>2544</v>
      </c>
      <c r="R1167" t="s">
        <v>2687</v>
      </c>
      <c r="S1167" t="s">
        <v>2546</v>
      </c>
      <c r="T1167">
        <v>115215.77</v>
      </c>
      <c r="U1167" t="s">
        <v>2555</v>
      </c>
      <c r="V1167" t="s">
        <v>2556</v>
      </c>
      <c r="W1167" t="s">
        <v>2555</v>
      </c>
      <c r="X1167" t="s">
        <v>2671</v>
      </c>
      <c r="Y1167" t="str">
        <f t="shared" si="18"/>
        <v>广州虎牙信息科技有限公司-百度广州虎牙信息科技有限公司CPC</v>
      </c>
      <c r="Z1167" t="e">
        <f>VLOOKUP(Y:Y,[1]Sheet1!N:N,1,0)</f>
        <v>#N/A</v>
      </c>
    </row>
    <row r="1168" spans="1:26" hidden="1" x14ac:dyDescent="0.25">
      <c r="A1168">
        <v>20230625</v>
      </c>
      <c r="B1168">
        <v>29855630</v>
      </c>
      <c r="C1168" t="s">
        <v>2765</v>
      </c>
      <c r="D1168">
        <v>2130054</v>
      </c>
      <c r="E1168" t="s">
        <v>2558</v>
      </c>
      <c r="F1168" s="59">
        <v>3348.92</v>
      </c>
      <c r="G1168">
        <v>2711.6</v>
      </c>
      <c r="H1168" t="s">
        <v>2559</v>
      </c>
      <c r="I1168" t="s">
        <v>2560</v>
      </c>
      <c r="J1168" t="s">
        <v>2350</v>
      </c>
      <c r="K1168" t="s">
        <v>711</v>
      </c>
      <c r="L1168" t="s">
        <v>2350</v>
      </c>
      <c r="M1168" t="s">
        <v>2561</v>
      </c>
      <c r="N1168" t="s">
        <v>2562</v>
      </c>
      <c r="O1168" t="s">
        <v>2542</v>
      </c>
      <c r="P1168" t="s">
        <v>2543</v>
      </c>
      <c r="Q1168" t="s">
        <v>2544</v>
      </c>
      <c r="R1168" t="s">
        <v>2563</v>
      </c>
      <c r="S1168" t="s">
        <v>2546</v>
      </c>
      <c r="T1168">
        <v>4774.8609999999999</v>
      </c>
      <c r="U1168" t="s">
        <v>1891</v>
      </c>
      <c r="V1168" t="s">
        <v>2564</v>
      </c>
      <c r="W1168" t="s">
        <v>1891</v>
      </c>
      <c r="X1168" t="s">
        <v>2564</v>
      </c>
      <c r="Y1168" t="str">
        <f t="shared" si="18"/>
        <v>深圳尚米网络技术有限公司深圳尚米网络技术有限公司CPC</v>
      </c>
      <c r="Z1168" t="e">
        <f>VLOOKUP(Y:Y,[1]Sheet1!N:N,1,0)</f>
        <v>#N/A</v>
      </c>
    </row>
    <row r="1169" spans="1:26" hidden="1" x14ac:dyDescent="0.25">
      <c r="A1169">
        <v>20230625</v>
      </c>
      <c r="B1169">
        <v>29404181</v>
      </c>
      <c r="C1169" t="s">
        <v>2801</v>
      </c>
      <c r="D1169">
        <v>2130054</v>
      </c>
      <c r="E1169" t="s">
        <v>2558</v>
      </c>
      <c r="F1169" s="59">
        <v>5897.95</v>
      </c>
      <c r="G1169">
        <v>4775.53</v>
      </c>
      <c r="H1169" t="s">
        <v>2559</v>
      </c>
      <c r="I1169" t="s">
        <v>2560</v>
      </c>
      <c r="J1169" t="s">
        <v>2350</v>
      </c>
      <c r="K1169" t="s">
        <v>711</v>
      </c>
      <c r="L1169" t="s">
        <v>2350</v>
      </c>
      <c r="M1169" t="s">
        <v>2561</v>
      </c>
      <c r="N1169" t="s">
        <v>2562</v>
      </c>
      <c r="O1169" t="s">
        <v>2542</v>
      </c>
      <c r="P1169" t="s">
        <v>2543</v>
      </c>
      <c r="Q1169" t="s">
        <v>2544</v>
      </c>
      <c r="R1169" t="s">
        <v>2563</v>
      </c>
      <c r="S1169" t="s">
        <v>2546</v>
      </c>
      <c r="T1169">
        <v>8872.7620000000006</v>
      </c>
      <c r="U1169" t="s">
        <v>1891</v>
      </c>
      <c r="V1169" t="s">
        <v>2564</v>
      </c>
      <c r="W1169" t="s">
        <v>1891</v>
      </c>
      <c r="X1169" t="s">
        <v>2564</v>
      </c>
      <c r="Y1169" t="str">
        <f t="shared" si="18"/>
        <v>深圳尚米网络技术有限公司深圳尚米网络技术有限公司CPC</v>
      </c>
      <c r="Z1169" t="e">
        <f>VLOOKUP(Y:Y,[1]Sheet1!N:N,1,0)</f>
        <v>#N/A</v>
      </c>
    </row>
    <row r="1170" spans="1:26" hidden="1" x14ac:dyDescent="0.25">
      <c r="A1170">
        <v>20230625</v>
      </c>
      <c r="B1170">
        <v>42327250</v>
      </c>
      <c r="C1170" t="s">
        <v>2704</v>
      </c>
      <c r="D1170">
        <v>2172261</v>
      </c>
      <c r="E1170" t="s">
        <v>2628</v>
      </c>
      <c r="F1170" s="59">
        <v>333.18</v>
      </c>
      <c r="G1170">
        <v>254.34</v>
      </c>
      <c r="H1170" t="s">
        <v>2538</v>
      </c>
      <c r="I1170" t="s">
        <v>2539</v>
      </c>
      <c r="J1170" t="s">
        <v>292</v>
      </c>
      <c r="K1170" t="s">
        <v>2321</v>
      </c>
      <c r="L1170" t="s">
        <v>574</v>
      </c>
      <c r="M1170" t="s">
        <v>2611</v>
      </c>
      <c r="N1170" t="s">
        <v>2612</v>
      </c>
      <c r="O1170" t="s">
        <v>2542</v>
      </c>
      <c r="P1170" t="s">
        <v>2543</v>
      </c>
      <c r="Q1170" t="s">
        <v>2544</v>
      </c>
      <c r="R1170" t="s">
        <v>2613</v>
      </c>
      <c r="S1170" t="s">
        <v>2546</v>
      </c>
      <c r="T1170">
        <v>0</v>
      </c>
      <c r="U1170" t="s">
        <v>2614</v>
      </c>
      <c r="V1170" t="s">
        <v>2615</v>
      </c>
      <c r="W1170" t="s">
        <v>2614</v>
      </c>
      <c r="X1170" t="s">
        <v>2615</v>
      </c>
      <c r="Y1170" t="str">
        <f t="shared" si="18"/>
        <v>广州荔湾品唯信息服务有限公司广州唯品会电子商务有限公司信息流</v>
      </c>
      <c r="Z1170" t="e">
        <f>VLOOKUP(Y:Y,[1]Sheet1!N:N,1,0)</f>
        <v>#N/A</v>
      </c>
    </row>
    <row r="1171" spans="1:26" hidden="1" x14ac:dyDescent="0.25">
      <c r="A1171">
        <v>20230625</v>
      </c>
      <c r="B1171">
        <v>45323132</v>
      </c>
      <c r="C1171" t="s">
        <v>2747</v>
      </c>
      <c r="D1171">
        <v>2172261</v>
      </c>
      <c r="E1171" t="s">
        <v>2628</v>
      </c>
      <c r="F1171" s="59">
        <v>4.38</v>
      </c>
      <c r="G1171">
        <v>3.34</v>
      </c>
      <c r="H1171" t="s">
        <v>2538</v>
      </c>
      <c r="I1171" t="s">
        <v>2539</v>
      </c>
      <c r="J1171" t="s">
        <v>292</v>
      </c>
      <c r="K1171" t="s">
        <v>2321</v>
      </c>
      <c r="L1171" t="s">
        <v>574</v>
      </c>
      <c r="M1171" t="s">
        <v>2611</v>
      </c>
      <c r="N1171" t="s">
        <v>2612</v>
      </c>
      <c r="O1171" t="s">
        <v>2542</v>
      </c>
      <c r="P1171" t="s">
        <v>2543</v>
      </c>
      <c r="Q1171" t="s">
        <v>2544</v>
      </c>
      <c r="R1171" t="s">
        <v>2613</v>
      </c>
      <c r="S1171" t="s">
        <v>2546</v>
      </c>
      <c r="T1171">
        <v>0</v>
      </c>
      <c r="U1171" t="s">
        <v>2614</v>
      </c>
      <c r="V1171" t="s">
        <v>2615</v>
      </c>
      <c r="W1171" t="s">
        <v>2614</v>
      </c>
      <c r="X1171" t="s">
        <v>2615</v>
      </c>
      <c r="Y1171" t="str">
        <f t="shared" si="18"/>
        <v>广州荔湾品唯信息服务有限公司广州唯品会电子商务有限公司信息流</v>
      </c>
      <c r="Z1171" t="e">
        <f>VLOOKUP(Y:Y,[1]Sheet1!N:N,1,0)</f>
        <v>#N/A</v>
      </c>
    </row>
    <row r="1172" spans="1:26" hidden="1" x14ac:dyDescent="0.25">
      <c r="A1172">
        <v>20230625</v>
      </c>
      <c r="B1172">
        <v>47184415</v>
      </c>
      <c r="C1172" t="s">
        <v>2708</v>
      </c>
      <c r="D1172">
        <v>2176807</v>
      </c>
      <c r="E1172" t="s">
        <v>2691</v>
      </c>
      <c r="F1172" s="59">
        <v>40462.160000000003</v>
      </c>
      <c r="G1172">
        <v>29534.42</v>
      </c>
      <c r="H1172" t="s">
        <v>2538</v>
      </c>
      <c r="I1172" t="s">
        <v>2551</v>
      </c>
      <c r="J1172" t="s">
        <v>2339</v>
      </c>
      <c r="K1172" t="s">
        <v>2321</v>
      </c>
      <c r="L1172" t="s">
        <v>2338</v>
      </c>
      <c r="M1172" t="s">
        <v>2692</v>
      </c>
      <c r="N1172" t="s">
        <v>2693</v>
      </c>
      <c r="O1172" t="s">
        <v>2542</v>
      </c>
      <c r="P1172" t="s">
        <v>2543</v>
      </c>
      <c r="Q1172" t="s">
        <v>2544</v>
      </c>
      <c r="R1172" t="s">
        <v>2694</v>
      </c>
      <c r="S1172" t="s">
        <v>2546</v>
      </c>
      <c r="T1172">
        <v>0</v>
      </c>
      <c r="U1172" t="s">
        <v>2117</v>
      </c>
      <c r="V1172" t="s">
        <v>2695</v>
      </c>
      <c r="W1172" t="s">
        <v>2117</v>
      </c>
      <c r="X1172" t="s">
        <v>2695</v>
      </c>
      <c r="Y1172" t="str">
        <f t="shared" si="18"/>
        <v>北京三快在线科技有限公司及其关联公司北京三快科技有限公司信息流</v>
      </c>
      <c r="Z1172" t="e">
        <f>VLOOKUP(Y:Y,[1]Sheet1!N:N,1,0)</f>
        <v>#N/A</v>
      </c>
    </row>
    <row r="1173" spans="1:26" hidden="1" x14ac:dyDescent="0.25">
      <c r="A1173">
        <v>20230625</v>
      </c>
      <c r="B1173">
        <v>47327817</v>
      </c>
      <c r="C1173" t="s">
        <v>2718</v>
      </c>
      <c r="D1173">
        <v>2185183</v>
      </c>
      <c r="E1173" t="s">
        <v>2574</v>
      </c>
      <c r="F1173" s="59">
        <v>495.75</v>
      </c>
      <c r="G1173">
        <v>375.57</v>
      </c>
      <c r="H1173" t="s">
        <v>2538</v>
      </c>
      <c r="I1173" t="s">
        <v>2551</v>
      </c>
      <c r="J1173" t="s">
        <v>2575</v>
      </c>
      <c r="K1173" t="s">
        <v>2321</v>
      </c>
      <c r="L1173" t="s">
        <v>2344</v>
      </c>
      <c r="M1173" t="s">
        <v>2576</v>
      </c>
      <c r="O1173" t="s">
        <v>2542</v>
      </c>
      <c r="P1173" t="s">
        <v>2543</v>
      </c>
      <c r="Q1173" t="s">
        <v>2544</v>
      </c>
      <c r="R1173" t="s">
        <v>2577</v>
      </c>
      <c r="S1173" t="s">
        <v>2546</v>
      </c>
      <c r="T1173">
        <v>0</v>
      </c>
      <c r="U1173" t="s">
        <v>838</v>
      </c>
      <c r="V1173" t="s">
        <v>2578</v>
      </c>
      <c r="W1173" t="s">
        <v>838</v>
      </c>
      <c r="X1173" t="s">
        <v>2578</v>
      </c>
      <c r="Y1173" t="str">
        <f t="shared" si="18"/>
        <v>北京微财科技有限公司-数媒重庆市黑卡小额贷款有限公司信息流</v>
      </c>
      <c r="Z1173" t="e">
        <f>VLOOKUP(Y:Y,[1]Sheet1!N:N,1,0)</f>
        <v>#N/A</v>
      </c>
    </row>
    <row r="1174" spans="1:26" hidden="1" x14ac:dyDescent="0.25">
      <c r="A1174">
        <v>20230625</v>
      </c>
      <c r="B1174">
        <v>48447541</v>
      </c>
      <c r="C1174" t="s">
        <v>2733</v>
      </c>
      <c r="D1174">
        <v>2199431</v>
      </c>
      <c r="E1174" t="s">
        <v>2640</v>
      </c>
      <c r="F1174" s="59">
        <v>1446.47</v>
      </c>
      <c r="G1174">
        <v>1095.76</v>
      </c>
      <c r="H1174" t="s">
        <v>2559</v>
      </c>
      <c r="I1174" t="s">
        <v>2560</v>
      </c>
      <c r="J1174" t="s">
        <v>392</v>
      </c>
      <c r="K1174" t="s">
        <v>711</v>
      </c>
      <c r="L1174" t="s">
        <v>392</v>
      </c>
      <c r="M1174" t="s">
        <v>2641</v>
      </c>
      <c r="N1174" t="s">
        <v>2642</v>
      </c>
      <c r="O1174" t="s">
        <v>2542</v>
      </c>
      <c r="P1174" t="s">
        <v>2543</v>
      </c>
      <c r="Q1174" t="s">
        <v>2544</v>
      </c>
      <c r="R1174" t="s">
        <v>2643</v>
      </c>
      <c r="S1174" t="s">
        <v>2546</v>
      </c>
      <c r="T1174">
        <v>82253.641000000003</v>
      </c>
      <c r="U1174" t="s">
        <v>838</v>
      </c>
      <c r="V1174" t="s">
        <v>2644</v>
      </c>
      <c r="W1174" t="s">
        <v>838</v>
      </c>
      <c r="X1174" t="s">
        <v>2548</v>
      </c>
      <c r="Y1174" t="str">
        <f t="shared" si="18"/>
        <v>福州三六零网络小额贷款有限公司福州三六零网络小额贷款有限公司CPC</v>
      </c>
      <c r="Z1174" t="e">
        <f>VLOOKUP(Y:Y,[1]Sheet1!N:N,1,0)</f>
        <v>#N/A</v>
      </c>
    </row>
    <row r="1175" spans="1:26" hidden="1" x14ac:dyDescent="0.25">
      <c r="A1175">
        <v>20230625</v>
      </c>
      <c r="B1175">
        <v>23293206</v>
      </c>
      <c r="C1175" t="s">
        <v>2696</v>
      </c>
      <c r="D1175">
        <v>2147805</v>
      </c>
      <c r="E1175" t="s">
        <v>2697</v>
      </c>
      <c r="F1175" s="59">
        <v>6430.57</v>
      </c>
      <c r="G1175">
        <v>5741.37</v>
      </c>
      <c r="H1175" t="s">
        <v>2559</v>
      </c>
      <c r="I1175" t="s">
        <v>2560</v>
      </c>
      <c r="J1175" t="s">
        <v>2347</v>
      </c>
      <c r="K1175" t="s">
        <v>711</v>
      </c>
      <c r="L1175" t="s">
        <v>2346</v>
      </c>
      <c r="M1175" t="s">
        <v>2698</v>
      </c>
      <c r="N1175" t="s">
        <v>2699</v>
      </c>
      <c r="O1175" t="s">
        <v>2542</v>
      </c>
      <c r="P1175" t="s">
        <v>2543</v>
      </c>
      <c r="Q1175" t="s">
        <v>2544</v>
      </c>
      <c r="R1175" t="s">
        <v>2700</v>
      </c>
      <c r="S1175" t="s">
        <v>2546</v>
      </c>
      <c r="T1175">
        <v>215128.92300000001</v>
      </c>
      <c r="U1175" t="s">
        <v>2555</v>
      </c>
      <c r="V1175" t="s">
        <v>2596</v>
      </c>
      <c r="W1175" t="s">
        <v>2555</v>
      </c>
      <c r="X1175" t="s">
        <v>2556</v>
      </c>
      <c r="Y1175" t="str">
        <f t="shared" si="18"/>
        <v>飞狐信息技术（天津）有限公司飞狐信息技术(天津)有限公司CPC</v>
      </c>
      <c r="Z1175" t="e">
        <f>VLOOKUP(Y:Y,[1]Sheet1!N:N,1,0)</f>
        <v>#N/A</v>
      </c>
    </row>
    <row r="1176" spans="1:26" hidden="1" x14ac:dyDescent="0.25">
      <c r="A1176">
        <v>20230625</v>
      </c>
      <c r="B1176">
        <v>33076487</v>
      </c>
      <c r="C1176" t="s">
        <v>2657</v>
      </c>
      <c r="D1176">
        <v>1856876</v>
      </c>
      <c r="E1176" t="s">
        <v>2658</v>
      </c>
      <c r="F1176" s="59">
        <v>2021.64</v>
      </c>
      <c r="G1176">
        <v>2021.64</v>
      </c>
      <c r="H1176" t="s">
        <v>2559</v>
      </c>
      <c r="I1176" t="s">
        <v>2560</v>
      </c>
      <c r="J1176" t="s">
        <v>2383</v>
      </c>
      <c r="K1176" t="s">
        <v>711</v>
      </c>
      <c r="L1176" t="s">
        <v>2383</v>
      </c>
      <c r="M1176" t="s">
        <v>2659</v>
      </c>
      <c r="N1176" t="s">
        <v>2660</v>
      </c>
      <c r="O1176" t="s">
        <v>2542</v>
      </c>
      <c r="P1176" t="s">
        <v>2543</v>
      </c>
      <c r="Q1176" t="s">
        <v>2544</v>
      </c>
      <c r="R1176" t="s">
        <v>2661</v>
      </c>
      <c r="S1176" t="s">
        <v>2546</v>
      </c>
      <c r="T1176">
        <v>45320.22</v>
      </c>
      <c r="U1176" t="s">
        <v>1891</v>
      </c>
      <c r="V1176" t="s">
        <v>2662</v>
      </c>
      <c r="W1176" t="s">
        <v>1891</v>
      </c>
      <c r="X1176" t="s">
        <v>2602</v>
      </c>
      <c r="Y1176" t="str">
        <f t="shared" si="18"/>
        <v>上海娱公竞宇网络有限公司上海娱公竞宇网络有限公司CPC</v>
      </c>
      <c r="Z1176" t="e">
        <f>VLOOKUP(Y:Y,[1]Sheet1!N:N,1,0)</f>
        <v>#N/A</v>
      </c>
    </row>
    <row r="1177" spans="1:26" hidden="1" x14ac:dyDescent="0.25">
      <c r="A1177">
        <v>20230625</v>
      </c>
      <c r="B1177">
        <v>38794071</v>
      </c>
      <c r="C1177" t="s">
        <v>2778</v>
      </c>
      <c r="D1177">
        <v>2172261</v>
      </c>
      <c r="E1177" t="s">
        <v>2628</v>
      </c>
      <c r="F1177" s="59">
        <v>62530.3</v>
      </c>
      <c r="G1177">
        <v>47733.05</v>
      </c>
      <c r="H1177" t="s">
        <v>2538</v>
      </c>
      <c r="I1177" t="s">
        <v>2551</v>
      </c>
      <c r="J1177" t="s">
        <v>292</v>
      </c>
      <c r="K1177" t="s">
        <v>2321</v>
      </c>
      <c r="L1177" t="s">
        <v>574</v>
      </c>
      <c r="M1177" t="s">
        <v>2611</v>
      </c>
      <c r="N1177" t="s">
        <v>2612</v>
      </c>
      <c r="O1177" t="s">
        <v>2542</v>
      </c>
      <c r="P1177" t="s">
        <v>2543</v>
      </c>
      <c r="Q1177" t="s">
        <v>2544</v>
      </c>
      <c r="R1177" t="s">
        <v>2613</v>
      </c>
      <c r="S1177" t="s">
        <v>2546</v>
      </c>
      <c r="T1177">
        <v>0</v>
      </c>
      <c r="U1177" t="s">
        <v>2614</v>
      </c>
      <c r="V1177" t="s">
        <v>2615</v>
      </c>
      <c r="W1177" t="s">
        <v>2614</v>
      </c>
      <c r="X1177" t="s">
        <v>2615</v>
      </c>
      <c r="Y1177" t="str">
        <f t="shared" si="18"/>
        <v>广州荔湾品唯信息服务有限公司广州唯品会电子商务有限公司信息流</v>
      </c>
      <c r="Z1177" t="e">
        <f>VLOOKUP(Y:Y,[1]Sheet1!N:N,1,0)</f>
        <v>#N/A</v>
      </c>
    </row>
    <row r="1178" spans="1:26" hidden="1" x14ac:dyDescent="0.25">
      <c r="A1178">
        <v>20230625</v>
      </c>
      <c r="B1178">
        <v>44739349</v>
      </c>
      <c r="C1178" t="s">
        <v>2746</v>
      </c>
      <c r="D1178">
        <v>2118167</v>
      </c>
      <c r="E1178" t="s">
        <v>2592</v>
      </c>
      <c r="F1178" s="59">
        <v>34.340000000000003</v>
      </c>
      <c r="G1178">
        <v>0</v>
      </c>
      <c r="H1178" t="s">
        <v>2538</v>
      </c>
      <c r="I1178" t="s">
        <v>2551</v>
      </c>
      <c r="J1178" t="s">
        <v>554</v>
      </c>
      <c r="K1178" t="s">
        <v>2321</v>
      </c>
      <c r="L1178" t="s">
        <v>2370</v>
      </c>
      <c r="M1178" t="s">
        <v>2593</v>
      </c>
      <c r="N1178" t="s">
        <v>2594</v>
      </c>
      <c r="O1178" t="s">
        <v>2542</v>
      </c>
      <c r="P1178" t="s">
        <v>2543</v>
      </c>
      <c r="Q1178" t="s">
        <v>2544</v>
      </c>
      <c r="R1178" t="s">
        <v>2595</v>
      </c>
      <c r="S1178" t="s">
        <v>2546</v>
      </c>
      <c r="T1178">
        <v>0</v>
      </c>
      <c r="U1178" t="s">
        <v>2555</v>
      </c>
      <c r="V1178" t="s">
        <v>2596</v>
      </c>
      <c r="W1178" t="s">
        <v>2555</v>
      </c>
      <c r="X1178" t="s">
        <v>2596</v>
      </c>
      <c r="Y1178" t="str">
        <f t="shared" si="18"/>
        <v>薯一薯二文化传媒（上海）有限公司行吟信息科技(上海)有限公司信息流</v>
      </c>
      <c r="Z1178" t="e">
        <f>VLOOKUP(Y:Y,[1]Sheet1!N:N,1,0)</f>
        <v>#N/A</v>
      </c>
    </row>
    <row r="1179" spans="1:26" hidden="1" x14ac:dyDescent="0.25">
      <c r="A1179">
        <v>20230625</v>
      </c>
      <c r="B1179">
        <v>47953357</v>
      </c>
      <c r="C1179" t="s">
        <v>2735</v>
      </c>
      <c r="D1179">
        <v>2167551</v>
      </c>
      <c r="E1179" t="s">
        <v>2550</v>
      </c>
      <c r="F1179" s="59">
        <v>77.52</v>
      </c>
      <c r="G1179">
        <v>77.52</v>
      </c>
      <c r="H1179" t="s">
        <v>2538</v>
      </c>
      <c r="I1179" t="s">
        <v>2551</v>
      </c>
      <c r="J1179" t="s">
        <v>2332</v>
      </c>
      <c r="K1179" t="s">
        <v>2321</v>
      </c>
      <c r="L1179" t="s">
        <v>2333</v>
      </c>
      <c r="M1179" t="s">
        <v>2552</v>
      </c>
      <c r="N1179" t="s">
        <v>2553</v>
      </c>
      <c r="O1179" t="s">
        <v>2542</v>
      </c>
      <c r="P1179" t="s">
        <v>2543</v>
      </c>
      <c r="Q1179" t="s">
        <v>2544</v>
      </c>
      <c r="R1179" t="s">
        <v>2554</v>
      </c>
      <c r="S1179" t="s">
        <v>2546</v>
      </c>
      <c r="T1179">
        <v>0</v>
      </c>
      <c r="U1179" t="s">
        <v>2555</v>
      </c>
      <c r="V1179" t="s">
        <v>2556</v>
      </c>
      <c r="W1179" t="s">
        <v>2555</v>
      </c>
      <c r="X1179" t="s">
        <v>2556</v>
      </c>
      <c r="Y1179" t="str">
        <f t="shared" si="18"/>
        <v>北京爱奇艺科技有限公司-百度北京爱奇艺科技有限公司信息流</v>
      </c>
      <c r="Z1179" t="e">
        <f>VLOOKUP(Y:Y,[1]Sheet1!N:N,1,0)</f>
        <v>#N/A</v>
      </c>
    </row>
    <row r="1180" spans="1:26" hidden="1" x14ac:dyDescent="0.25">
      <c r="A1180">
        <v>20230625</v>
      </c>
      <c r="B1180">
        <v>28450438</v>
      </c>
      <c r="C1180" t="s">
        <v>2665</v>
      </c>
      <c r="D1180">
        <v>2113477</v>
      </c>
      <c r="E1180" t="s">
        <v>2666</v>
      </c>
      <c r="F1180" s="59">
        <v>3369.55</v>
      </c>
      <c r="G1180">
        <v>0</v>
      </c>
      <c r="H1180" t="s">
        <v>2559</v>
      </c>
      <c r="I1180" t="s">
        <v>2560</v>
      </c>
      <c r="J1180" t="s">
        <v>231</v>
      </c>
      <c r="K1180" t="s">
        <v>711</v>
      </c>
      <c r="L1180" t="s">
        <v>231</v>
      </c>
      <c r="M1180" t="s">
        <v>2667</v>
      </c>
      <c r="N1180" t="s">
        <v>2668</v>
      </c>
      <c r="O1180" t="s">
        <v>2542</v>
      </c>
      <c r="P1180" t="s">
        <v>2543</v>
      </c>
      <c r="Q1180" t="s">
        <v>2544</v>
      </c>
      <c r="R1180" t="s">
        <v>2669</v>
      </c>
      <c r="S1180" t="s">
        <v>2546</v>
      </c>
      <c r="T1180">
        <v>0</v>
      </c>
      <c r="U1180" t="s">
        <v>2555</v>
      </c>
      <c r="V1180" t="s">
        <v>2670</v>
      </c>
      <c r="W1180" t="s">
        <v>2555</v>
      </c>
      <c r="X1180" t="s">
        <v>2671</v>
      </c>
      <c r="Y1180" t="str">
        <f t="shared" si="18"/>
        <v>广州酷狗计算机科技有限公司广州酷狗计算机科技有限公司CPC</v>
      </c>
      <c r="Z1180" t="e">
        <f>VLOOKUP(Y:Y,[1]Sheet1!N:N,1,0)</f>
        <v>#N/A</v>
      </c>
    </row>
    <row r="1181" spans="1:26" x14ac:dyDescent="0.25">
      <c r="A1181">
        <v>20230625</v>
      </c>
      <c r="B1181">
        <v>43094782</v>
      </c>
      <c r="C1181" t="s">
        <v>2630</v>
      </c>
      <c r="D1181">
        <v>2054669</v>
      </c>
      <c r="E1181" t="s">
        <v>2622</v>
      </c>
      <c r="F1181" s="59">
        <v>2924.7</v>
      </c>
      <c r="G1181">
        <v>2166.4499999999998</v>
      </c>
      <c r="H1181" t="s">
        <v>2538</v>
      </c>
      <c r="I1181" t="s">
        <v>2539</v>
      </c>
      <c r="J1181" t="s">
        <v>2352</v>
      </c>
      <c r="K1181" t="s">
        <v>2321</v>
      </c>
      <c r="L1181" t="s">
        <v>2351</v>
      </c>
      <c r="M1181" t="s">
        <v>2623</v>
      </c>
      <c r="N1181" t="s">
        <v>2624</v>
      </c>
      <c r="O1181" t="s">
        <v>2542</v>
      </c>
      <c r="P1181" t="s">
        <v>2543</v>
      </c>
      <c r="Q1181" t="s">
        <v>2544</v>
      </c>
      <c r="R1181" t="s">
        <v>2625</v>
      </c>
      <c r="S1181" t="s">
        <v>2546</v>
      </c>
      <c r="T1181">
        <v>0</v>
      </c>
      <c r="U1181" t="s">
        <v>838</v>
      </c>
      <c r="V1181" t="s">
        <v>2548</v>
      </c>
      <c r="W1181" t="s">
        <v>838</v>
      </c>
      <c r="X1181" t="s">
        <v>2548</v>
      </c>
      <c r="Y1181" t="str">
        <f t="shared" si="18"/>
        <v>深圳市小赢普惠科技有限责任公司深圳市赢众通金融信息服务有限责任公司信息流</v>
      </c>
      <c r="Z1181" t="e">
        <f>VLOOKUP(Y:Y,[1]Sheet1!N:N,1,0)</f>
        <v>#N/A</v>
      </c>
    </row>
    <row r="1182" spans="1:26" hidden="1" x14ac:dyDescent="0.25">
      <c r="A1182">
        <v>20230625</v>
      </c>
      <c r="B1182">
        <v>47344663</v>
      </c>
      <c r="C1182" t="s">
        <v>2788</v>
      </c>
      <c r="D1182">
        <v>2165628</v>
      </c>
      <c r="E1182" t="s">
        <v>2789</v>
      </c>
      <c r="F1182" s="59">
        <v>678.38</v>
      </c>
      <c r="G1182">
        <v>0</v>
      </c>
      <c r="H1182" t="s">
        <v>2559</v>
      </c>
      <c r="I1182" t="s">
        <v>2560</v>
      </c>
      <c r="J1182" t="s">
        <v>2332</v>
      </c>
      <c r="K1182" t="s">
        <v>711</v>
      </c>
      <c r="L1182" t="s">
        <v>2333</v>
      </c>
      <c r="M1182" t="s">
        <v>2552</v>
      </c>
      <c r="N1182" t="s">
        <v>2553</v>
      </c>
      <c r="O1182" t="s">
        <v>2542</v>
      </c>
      <c r="P1182" t="s">
        <v>2543</v>
      </c>
      <c r="Q1182" t="s">
        <v>2544</v>
      </c>
      <c r="R1182" t="s">
        <v>2554</v>
      </c>
      <c r="S1182" t="s">
        <v>2546</v>
      </c>
      <c r="T1182">
        <v>0</v>
      </c>
      <c r="U1182" t="s">
        <v>2555</v>
      </c>
      <c r="V1182" t="s">
        <v>2556</v>
      </c>
      <c r="W1182" t="s">
        <v>2555</v>
      </c>
      <c r="X1182" t="s">
        <v>2556</v>
      </c>
      <c r="Y1182" t="str">
        <f t="shared" si="18"/>
        <v>北京爱奇艺科技有限公司-百度北京爱奇艺科技有限公司CPC</v>
      </c>
      <c r="Z1182" t="e">
        <f>VLOOKUP(Y:Y,[1]Sheet1!N:N,1,0)</f>
        <v>#N/A</v>
      </c>
    </row>
    <row r="1183" spans="1:26" hidden="1" x14ac:dyDescent="0.25">
      <c r="A1183">
        <v>20230625</v>
      </c>
      <c r="B1183">
        <v>47798436</v>
      </c>
      <c r="C1183" t="s">
        <v>2632</v>
      </c>
      <c r="D1183">
        <v>2169384</v>
      </c>
      <c r="E1183" t="s">
        <v>2633</v>
      </c>
      <c r="F1183" s="59">
        <v>15795.05</v>
      </c>
      <c r="G1183">
        <v>11700.04</v>
      </c>
      <c r="H1183" t="s">
        <v>2538</v>
      </c>
      <c r="I1183" t="s">
        <v>2551</v>
      </c>
      <c r="J1183" t="s">
        <v>296</v>
      </c>
      <c r="K1183" t="s">
        <v>2321</v>
      </c>
      <c r="L1183" t="s">
        <v>2334</v>
      </c>
      <c r="M1183" t="s">
        <v>2634</v>
      </c>
      <c r="N1183" t="s">
        <v>2635</v>
      </c>
      <c r="O1183" t="s">
        <v>2542</v>
      </c>
      <c r="P1183" t="s">
        <v>2543</v>
      </c>
      <c r="Q1183" t="s">
        <v>2544</v>
      </c>
      <c r="R1183" t="s">
        <v>2636</v>
      </c>
      <c r="S1183" t="s">
        <v>2546</v>
      </c>
      <c r="T1183">
        <v>0</v>
      </c>
      <c r="U1183" t="s">
        <v>2584</v>
      </c>
      <c r="V1183" t="s">
        <v>2637</v>
      </c>
      <c r="W1183" t="s">
        <v>2584</v>
      </c>
      <c r="X1183" t="s">
        <v>2637</v>
      </c>
      <c r="Y1183" t="str">
        <f t="shared" si="18"/>
        <v>湖北车智汇传媒有限公司北京车之家信息技术有限公司信息流</v>
      </c>
      <c r="Z1183" t="e">
        <f>VLOOKUP(Y:Y,[1]Sheet1!N:N,1,0)</f>
        <v>#N/A</v>
      </c>
    </row>
    <row r="1184" spans="1:26" hidden="1" x14ac:dyDescent="0.25">
      <c r="A1184">
        <v>20230625</v>
      </c>
      <c r="B1184">
        <v>47953339</v>
      </c>
      <c r="C1184" t="s">
        <v>2755</v>
      </c>
      <c r="D1184">
        <v>2189969</v>
      </c>
      <c r="E1184" t="s">
        <v>2608</v>
      </c>
      <c r="F1184" s="59">
        <v>0.06</v>
      </c>
      <c r="G1184">
        <v>0.04</v>
      </c>
      <c r="H1184" t="s">
        <v>2538</v>
      </c>
      <c r="I1184" t="s">
        <v>2539</v>
      </c>
      <c r="J1184" t="s">
        <v>2332</v>
      </c>
      <c r="K1184" t="s">
        <v>2321</v>
      </c>
      <c r="L1184" t="s">
        <v>2333</v>
      </c>
      <c r="M1184" t="s">
        <v>2552</v>
      </c>
      <c r="N1184" t="s">
        <v>2553</v>
      </c>
      <c r="O1184" t="s">
        <v>2542</v>
      </c>
      <c r="P1184" t="s">
        <v>2543</v>
      </c>
      <c r="Q1184" t="s">
        <v>2544</v>
      </c>
      <c r="R1184" t="s">
        <v>2554</v>
      </c>
      <c r="S1184" t="s">
        <v>2546</v>
      </c>
      <c r="T1184">
        <v>0</v>
      </c>
      <c r="U1184" t="s">
        <v>2555</v>
      </c>
      <c r="V1184" t="s">
        <v>2556</v>
      </c>
      <c r="W1184" t="s">
        <v>2555</v>
      </c>
      <c r="X1184" t="s">
        <v>2556</v>
      </c>
      <c r="Y1184" t="str">
        <f t="shared" si="18"/>
        <v>北京爱奇艺科技有限公司-百度北京爱奇艺科技有限公司信息流</v>
      </c>
      <c r="Z1184" t="e">
        <f>VLOOKUP(Y:Y,[1]Sheet1!N:N,1,0)</f>
        <v>#N/A</v>
      </c>
    </row>
    <row r="1185" spans="1:26" hidden="1" x14ac:dyDescent="0.25">
      <c r="A1185">
        <v>20230625</v>
      </c>
      <c r="B1185">
        <v>42327215</v>
      </c>
      <c r="C1185" t="s">
        <v>2739</v>
      </c>
      <c r="D1185">
        <v>2172261</v>
      </c>
      <c r="E1185" t="s">
        <v>2628</v>
      </c>
      <c r="F1185" s="59">
        <v>970.92</v>
      </c>
      <c r="G1185">
        <v>741.16</v>
      </c>
      <c r="H1185" t="s">
        <v>2538</v>
      </c>
      <c r="I1185" t="s">
        <v>2539</v>
      </c>
      <c r="J1185" t="s">
        <v>292</v>
      </c>
      <c r="K1185" t="s">
        <v>2321</v>
      </c>
      <c r="L1185" t="s">
        <v>574</v>
      </c>
      <c r="M1185" t="s">
        <v>2611</v>
      </c>
      <c r="N1185" t="s">
        <v>2612</v>
      </c>
      <c r="O1185" t="s">
        <v>2542</v>
      </c>
      <c r="P1185" t="s">
        <v>2543</v>
      </c>
      <c r="Q1185" t="s">
        <v>2544</v>
      </c>
      <c r="R1185" t="s">
        <v>2613</v>
      </c>
      <c r="S1185" t="s">
        <v>2546</v>
      </c>
      <c r="T1185">
        <v>0</v>
      </c>
      <c r="U1185" t="s">
        <v>2614</v>
      </c>
      <c r="V1185" t="s">
        <v>2615</v>
      </c>
      <c r="W1185" t="s">
        <v>2614</v>
      </c>
      <c r="X1185" t="s">
        <v>2615</v>
      </c>
      <c r="Y1185" t="str">
        <f t="shared" si="18"/>
        <v>广州荔湾品唯信息服务有限公司广州唯品会电子商务有限公司信息流</v>
      </c>
      <c r="Z1185" t="e">
        <f>VLOOKUP(Y:Y,[1]Sheet1!N:N,1,0)</f>
        <v>#N/A</v>
      </c>
    </row>
    <row r="1186" spans="1:26" hidden="1" x14ac:dyDescent="0.25">
      <c r="A1186">
        <v>20230625</v>
      </c>
      <c r="B1186">
        <v>47328039</v>
      </c>
      <c r="C1186" t="s">
        <v>2573</v>
      </c>
      <c r="D1186">
        <v>2185183</v>
      </c>
      <c r="E1186" t="s">
        <v>2574</v>
      </c>
      <c r="F1186" s="59">
        <v>727.92</v>
      </c>
      <c r="G1186">
        <v>551.46</v>
      </c>
      <c r="H1186" t="s">
        <v>2538</v>
      </c>
      <c r="I1186" t="s">
        <v>2539</v>
      </c>
      <c r="J1186" t="s">
        <v>2575</v>
      </c>
      <c r="K1186" t="s">
        <v>2321</v>
      </c>
      <c r="L1186" t="s">
        <v>2344</v>
      </c>
      <c r="M1186" t="s">
        <v>2576</v>
      </c>
      <c r="O1186" t="s">
        <v>2542</v>
      </c>
      <c r="P1186" t="s">
        <v>2543</v>
      </c>
      <c r="Q1186" t="s">
        <v>2544</v>
      </c>
      <c r="R1186" t="s">
        <v>2577</v>
      </c>
      <c r="S1186" t="s">
        <v>2546</v>
      </c>
      <c r="T1186">
        <v>0</v>
      </c>
      <c r="U1186" t="s">
        <v>838</v>
      </c>
      <c r="V1186" t="s">
        <v>2578</v>
      </c>
      <c r="W1186" t="s">
        <v>838</v>
      </c>
      <c r="X1186" t="s">
        <v>2578</v>
      </c>
      <c r="Y1186" t="str">
        <f t="shared" si="18"/>
        <v>北京微财科技有限公司-数媒重庆市黑卡小额贷款有限公司信息流</v>
      </c>
      <c r="Z1186" t="e">
        <f>VLOOKUP(Y:Y,[1]Sheet1!N:N,1,0)</f>
        <v>#N/A</v>
      </c>
    </row>
    <row r="1187" spans="1:26" hidden="1" x14ac:dyDescent="0.25">
      <c r="A1187">
        <v>20230625</v>
      </c>
      <c r="B1187">
        <v>47953331</v>
      </c>
      <c r="C1187" t="s">
        <v>2663</v>
      </c>
      <c r="D1187">
        <v>2167551</v>
      </c>
      <c r="E1187" t="s">
        <v>2550</v>
      </c>
      <c r="F1187" s="59">
        <v>4.7300000000000004</v>
      </c>
      <c r="G1187">
        <v>4.7300000000000004</v>
      </c>
      <c r="H1187" t="s">
        <v>2538</v>
      </c>
      <c r="I1187" t="s">
        <v>2539</v>
      </c>
      <c r="J1187" t="s">
        <v>2332</v>
      </c>
      <c r="K1187" t="s">
        <v>2321</v>
      </c>
      <c r="L1187" t="s">
        <v>2333</v>
      </c>
      <c r="M1187" t="s">
        <v>2552</v>
      </c>
      <c r="N1187" t="s">
        <v>2553</v>
      </c>
      <c r="O1187" t="s">
        <v>2542</v>
      </c>
      <c r="P1187" t="s">
        <v>2543</v>
      </c>
      <c r="Q1187" t="s">
        <v>2544</v>
      </c>
      <c r="R1187" t="s">
        <v>2554</v>
      </c>
      <c r="S1187" t="s">
        <v>2546</v>
      </c>
      <c r="T1187">
        <v>0</v>
      </c>
      <c r="U1187" t="s">
        <v>2555</v>
      </c>
      <c r="V1187" t="s">
        <v>2556</v>
      </c>
      <c r="W1187" t="s">
        <v>2555</v>
      </c>
      <c r="X1187" t="s">
        <v>2556</v>
      </c>
      <c r="Y1187" t="str">
        <f t="shared" si="18"/>
        <v>北京爱奇艺科技有限公司-百度北京爱奇艺科技有限公司信息流</v>
      </c>
      <c r="Z1187" t="e">
        <f>VLOOKUP(Y:Y,[1]Sheet1!N:N,1,0)</f>
        <v>#N/A</v>
      </c>
    </row>
    <row r="1188" spans="1:26" hidden="1" x14ac:dyDescent="0.25">
      <c r="A1188">
        <v>20230625</v>
      </c>
      <c r="B1188">
        <v>41276552</v>
      </c>
      <c r="C1188" t="s">
        <v>2817</v>
      </c>
      <c r="D1188">
        <v>2158492</v>
      </c>
      <c r="E1188" t="s">
        <v>2580</v>
      </c>
      <c r="F1188" s="59">
        <v>260.72000000000003</v>
      </c>
      <c r="G1188">
        <v>219.08</v>
      </c>
      <c r="H1188" t="s">
        <v>2559</v>
      </c>
      <c r="I1188" t="s">
        <v>2560</v>
      </c>
      <c r="J1188" t="s">
        <v>2330</v>
      </c>
      <c r="K1188" t="s">
        <v>711</v>
      </c>
      <c r="L1188" t="s">
        <v>2329</v>
      </c>
      <c r="M1188" t="s">
        <v>2581</v>
      </c>
      <c r="N1188" t="s">
        <v>2582</v>
      </c>
      <c r="O1188" t="s">
        <v>2542</v>
      </c>
      <c r="P1188" t="s">
        <v>2543</v>
      </c>
      <c r="Q1188" t="s">
        <v>2544</v>
      </c>
      <c r="R1188" t="s">
        <v>2583</v>
      </c>
      <c r="S1188" t="s">
        <v>2546</v>
      </c>
      <c r="T1188">
        <v>3297.1759999999999</v>
      </c>
      <c r="U1188" t="s">
        <v>2584</v>
      </c>
      <c r="V1188" t="s">
        <v>2585</v>
      </c>
      <c r="W1188" t="s">
        <v>2584</v>
      </c>
      <c r="X1188" t="s">
        <v>2585</v>
      </c>
      <c r="Y1188" t="str">
        <f t="shared" si="18"/>
        <v>成都哈拜网络科技有限公司-数字媒体事业部上海哈啰普惠科技有限公司CPC</v>
      </c>
      <c r="Z1188" t="e">
        <f>VLOOKUP(Y:Y,[1]Sheet1!N:N,1,0)</f>
        <v>#N/A</v>
      </c>
    </row>
    <row r="1189" spans="1:26" hidden="1" x14ac:dyDescent="0.25">
      <c r="A1189">
        <v>20230625</v>
      </c>
      <c r="B1189">
        <v>29768589</v>
      </c>
      <c r="C1189" t="s">
        <v>2724</v>
      </c>
      <c r="D1189">
        <v>2130054</v>
      </c>
      <c r="E1189" t="s">
        <v>2558</v>
      </c>
      <c r="F1189" s="59">
        <v>1814.9</v>
      </c>
      <c r="G1189">
        <v>1469.52</v>
      </c>
      <c r="H1189" t="s">
        <v>2559</v>
      </c>
      <c r="I1189" t="s">
        <v>2560</v>
      </c>
      <c r="J1189" t="s">
        <v>2350</v>
      </c>
      <c r="K1189" t="s">
        <v>711</v>
      </c>
      <c r="L1189" t="s">
        <v>2350</v>
      </c>
      <c r="M1189" t="s">
        <v>2561</v>
      </c>
      <c r="N1189" t="s">
        <v>2562</v>
      </c>
      <c r="O1189" t="s">
        <v>2542</v>
      </c>
      <c r="P1189" t="s">
        <v>2543</v>
      </c>
      <c r="Q1189" t="s">
        <v>2544</v>
      </c>
      <c r="R1189" t="s">
        <v>2563</v>
      </c>
      <c r="S1189" t="s">
        <v>2546</v>
      </c>
      <c r="T1189">
        <v>9036.3310000000001</v>
      </c>
      <c r="U1189" t="s">
        <v>1891</v>
      </c>
      <c r="V1189" t="s">
        <v>2564</v>
      </c>
      <c r="W1189" t="s">
        <v>1891</v>
      </c>
      <c r="X1189" t="s">
        <v>2564</v>
      </c>
      <c r="Y1189" t="str">
        <f t="shared" si="18"/>
        <v>深圳尚米网络技术有限公司深圳尚米网络技术有限公司CPC</v>
      </c>
      <c r="Z1189" t="e">
        <f>VLOOKUP(Y:Y,[1]Sheet1!N:N,1,0)</f>
        <v>#N/A</v>
      </c>
    </row>
    <row r="1190" spans="1:26" hidden="1" x14ac:dyDescent="0.25">
      <c r="A1190">
        <v>20230625</v>
      </c>
      <c r="B1190">
        <v>39122211</v>
      </c>
      <c r="C1190" t="s">
        <v>2605</v>
      </c>
      <c r="D1190">
        <v>2117410</v>
      </c>
      <c r="E1190" t="s">
        <v>2587</v>
      </c>
      <c r="F1190" s="59">
        <v>223.83</v>
      </c>
      <c r="G1190">
        <v>0</v>
      </c>
      <c r="H1190" t="s">
        <v>2538</v>
      </c>
      <c r="I1190" t="s">
        <v>2539</v>
      </c>
      <c r="J1190" t="s">
        <v>2353</v>
      </c>
      <c r="K1190" t="s">
        <v>2321</v>
      </c>
      <c r="L1190" t="s">
        <v>326</v>
      </c>
      <c r="M1190" t="s">
        <v>2588</v>
      </c>
      <c r="N1190" t="s">
        <v>2589</v>
      </c>
      <c r="O1190" t="s">
        <v>2542</v>
      </c>
      <c r="P1190" t="s">
        <v>2543</v>
      </c>
      <c r="Q1190" t="s">
        <v>2544</v>
      </c>
      <c r="R1190" t="s">
        <v>2570</v>
      </c>
      <c r="S1190" t="s">
        <v>2546</v>
      </c>
      <c r="T1190">
        <v>0</v>
      </c>
      <c r="U1190" t="s">
        <v>2571</v>
      </c>
      <c r="V1190" t="s">
        <v>2572</v>
      </c>
      <c r="W1190" t="s">
        <v>1891</v>
      </c>
      <c r="X1190" t="s">
        <v>2564</v>
      </c>
      <c r="Y1190" t="str">
        <f t="shared" si="18"/>
        <v>网易有道信息技术（北京）有限公司网易(杭州)网络有限公司信息流</v>
      </c>
      <c r="Z1190" t="e">
        <f>VLOOKUP(Y:Y,[1]Sheet1!N:N,1,0)</f>
        <v>#N/A</v>
      </c>
    </row>
    <row r="1191" spans="1:26" hidden="1" x14ac:dyDescent="0.25">
      <c r="A1191">
        <v>20230625</v>
      </c>
      <c r="B1191">
        <v>45323011</v>
      </c>
      <c r="C1191" t="s">
        <v>2680</v>
      </c>
      <c r="D1191">
        <v>2172261</v>
      </c>
      <c r="E1191" t="s">
        <v>2628</v>
      </c>
      <c r="F1191" s="59">
        <v>473</v>
      </c>
      <c r="G1191">
        <v>361.07</v>
      </c>
      <c r="H1191" t="s">
        <v>2538</v>
      </c>
      <c r="I1191" t="s">
        <v>2551</v>
      </c>
      <c r="J1191" t="s">
        <v>292</v>
      </c>
      <c r="K1191" t="s">
        <v>2321</v>
      </c>
      <c r="L1191" t="s">
        <v>574</v>
      </c>
      <c r="M1191" t="s">
        <v>2611</v>
      </c>
      <c r="N1191" t="s">
        <v>2612</v>
      </c>
      <c r="O1191" t="s">
        <v>2542</v>
      </c>
      <c r="P1191" t="s">
        <v>2543</v>
      </c>
      <c r="Q1191" t="s">
        <v>2544</v>
      </c>
      <c r="R1191" t="s">
        <v>2613</v>
      </c>
      <c r="S1191" t="s">
        <v>2546</v>
      </c>
      <c r="T1191">
        <v>0</v>
      </c>
      <c r="U1191" t="s">
        <v>2614</v>
      </c>
      <c r="V1191" t="s">
        <v>2615</v>
      </c>
      <c r="W1191" t="s">
        <v>2614</v>
      </c>
      <c r="X1191" t="s">
        <v>2615</v>
      </c>
      <c r="Y1191" t="str">
        <f t="shared" si="18"/>
        <v>广州荔湾品唯信息服务有限公司广州唯品会电子商务有限公司信息流</v>
      </c>
      <c r="Z1191" t="e">
        <f>VLOOKUP(Y:Y,[1]Sheet1!N:N,1,0)</f>
        <v>#N/A</v>
      </c>
    </row>
    <row r="1192" spans="1:26" hidden="1" x14ac:dyDescent="0.25">
      <c r="A1192">
        <v>20230625</v>
      </c>
      <c r="B1192">
        <v>27753547</v>
      </c>
      <c r="C1192" t="s">
        <v>2674</v>
      </c>
      <c r="D1192">
        <v>2172257</v>
      </c>
      <c r="E1192" t="s">
        <v>2610</v>
      </c>
      <c r="F1192" s="59">
        <v>1036.93</v>
      </c>
      <c r="G1192">
        <v>822.9</v>
      </c>
      <c r="H1192" t="s">
        <v>2559</v>
      </c>
      <c r="I1192" t="s">
        <v>2560</v>
      </c>
      <c r="J1192" t="s">
        <v>292</v>
      </c>
      <c r="K1192" t="s">
        <v>711</v>
      </c>
      <c r="L1192" t="s">
        <v>574</v>
      </c>
      <c r="M1192" t="s">
        <v>2611</v>
      </c>
      <c r="N1192" t="s">
        <v>2612</v>
      </c>
      <c r="O1192" t="s">
        <v>2542</v>
      </c>
      <c r="P1192" t="s">
        <v>2543</v>
      </c>
      <c r="Q1192" t="s">
        <v>2544</v>
      </c>
      <c r="R1192" t="s">
        <v>2613</v>
      </c>
      <c r="S1192" t="s">
        <v>2546</v>
      </c>
      <c r="T1192">
        <v>75828.203999999998</v>
      </c>
      <c r="U1192" t="s">
        <v>2614</v>
      </c>
      <c r="V1192" t="s">
        <v>2615</v>
      </c>
      <c r="W1192" t="s">
        <v>2614</v>
      </c>
      <c r="X1192" t="s">
        <v>2615</v>
      </c>
      <c r="Y1192" t="str">
        <f t="shared" si="18"/>
        <v>广州荔湾品唯信息服务有限公司广州唯品会电子商务有限公司CPC</v>
      </c>
      <c r="Z1192" t="e">
        <f>VLOOKUP(Y:Y,[1]Sheet1!N:N,1,0)</f>
        <v>#N/A</v>
      </c>
    </row>
    <row r="1193" spans="1:26" hidden="1" x14ac:dyDescent="0.25">
      <c r="A1193">
        <v>20230625</v>
      </c>
      <c r="B1193">
        <v>38794097</v>
      </c>
      <c r="C1193" t="s">
        <v>2757</v>
      </c>
      <c r="D1193">
        <v>2172261</v>
      </c>
      <c r="E1193" t="s">
        <v>2628</v>
      </c>
      <c r="F1193" s="59">
        <v>1833.8</v>
      </c>
      <c r="G1193">
        <v>1399.85</v>
      </c>
      <c r="H1193" t="s">
        <v>2538</v>
      </c>
      <c r="I1193" t="s">
        <v>2551</v>
      </c>
      <c r="J1193" t="s">
        <v>292</v>
      </c>
      <c r="K1193" t="s">
        <v>2321</v>
      </c>
      <c r="L1193" t="s">
        <v>574</v>
      </c>
      <c r="M1193" t="s">
        <v>2611</v>
      </c>
      <c r="N1193" t="s">
        <v>2612</v>
      </c>
      <c r="O1193" t="s">
        <v>2542</v>
      </c>
      <c r="P1193" t="s">
        <v>2543</v>
      </c>
      <c r="Q1193" t="s">
        <v>2544</v>
      </c>
      <c r="R1193" t="s">
        <v>2613</v>
      </c>
      <c r="S1193" t="s">
        <v>2546</v>
      </c>
      <c r="T1193">
        <v>0</v>
      </c>
      <c r="U1193" t="s">
        <v>2614</v>
      </c>
      <c r="V1193" t="s">
        <v>2615</v>
      </c>
      <c r="W1193" t="s">
        <v>2614</v>
      </c>
      <c r="X1193" t="s">
        <v>2615</v>
      </c>
      <c r="Y1193" t="str">
        <f t="shared" si="18"/>
        <v>广州荔湾品唯信息服务有限公司广州唯品会电子商务有限公司信息流</v>
      </c>
      <c r="Z1193" t="e">
        <f>VLOOKUP(Y:Y,[1]Sheet1!N:N,1,0)</f>
        <v>#N/A</v>
      </c>
    </row>
    <row r="1194" spans="1:26" hidden="1" x14ac:dyDescent="0.25">
      <c r="A1194">
        <v>20230625</v>
      </c>
      <c r="B1194">
        <v>40896118</v>
      </c>
      <c r="C1194" t="s">
        <v>2758</v>
      </c>
      <c r="D1194">
        <v>2117409</v>
      </c>
      <c r="E1194" t="s">
        <v>2744</v>
      </c>
      <c r="F1194" s="59">
        <v>5017.38</v>
      </c>
      <c r="G1194">
        <v>0</v>
      </c>
      <c r="H1194" t="s">
        <v>2559</v>
      </c>
      <c r="I1194" t="s">
        <v>2560</v>
      </c>
      <c r="J1194" t="s">
        <v>2353</v>
      </c>
      <c r="K1194" t="s">
        <v>711</v>
      </c>
      <c r="L1194" t="s">
        <v>326</v>
      </c>
      <c r="M1194" t="s">
        <v>2588</v>
      </c>
      <c r="N1194" t="s">
        <v>2589</v>
      </c>
      <c r="O1194" t="s">
        <v>2542</v>
      </c>
      <c r="P1194" t="s">
        <v>2543</v>
      </c>
      <c r="Q1194" t="s">
        <v>2544</v>
      </c>
      <c r="R1194" t="s">
        <v>2570</v>
      </c>
      <c r="S1194" t="s">
        <v>2546</v>
      </c>
      <c r="T1194">
        <v>0</v>
      </c>
      <c r="U1194" t="s">
        <v>2571</v>
      </c>
      <c r="V1194" t="s">
        <v>2572</v>
      </c>
      <c r="W1194" t="s">
        <v>1891</v>
      </c>
      <c r="X1194" t="s">
        <v>2564</v>
      </c>
      <c r="Y1194" t="str">
        <f t="shared" si="18"/>
        <v>网易有道信息技术（北京）有限公司网易(杭州)网络有限公司CPC</v>
      </c>
      <c r="Z1194" t="e">
        <f>VLOOKUP(Y:Y,[1]Sheet1!N:N,1,0)</f>
        <v>#N/A</v>
      </c>
    </row>
    <row r="1195" spans="1:26" hidden="1" x14ac:dyDescent="0.25">
      <c r="A1195">
        <v>20230625</v>
      </c>
      <c r="B1195">
        <v>47953354</v>
      </c>
      <c r="C1195" t="s">
        <v>2655</v>
      </c>
      <c r="D1195">
        <v>2167551</v>
      </c>
      <c r="E1195" t="s">
        <v>2550</v>
      </c>
      <c r="F1195" s="59">
        <v>1</v>
      </c>
      <c r="G1195">
        <v>1</v>
      </c>
      <c r="H1195" t="s">
        <v>2538</v>
      </c>
      <c r="I1195" t="s">
        <v>2539</v>
      </c>
      <c r="J1195" t="s">
        <v>2332</v>
      </c>
      <c r="K1195" t="s">
        <v>2321</v>
      </c>
      <c r="L1195" t="s">
        <v>2333</v>
      </c>
      <c r="M1195" t="s">
        <v>2552</v>
      </c>
      <c r="N1195" t="s">
        <v>2553</v>
      </c>
      <c r="O1195" t="s">
        <v>2542</v>
      </c>
      <c r="P1195" t="s">
        <v>2543</v>
      </c>
      <c r="Q1195" t="s">
        <v>2544</v>
      </c>
      <c r="R1195" t="s">
        <v>2554</v>
      </c>
      <c r="S1195" t="s">
        <v>2546</v>
      </c>
      <c r="T1195">
        <v>0</v>
      </c>
      <c r="U1195" t="s">
        <v>2555</v>
      </c>
      <c r="V1195" t="s">
        <v>2556</v>
      </c>
      <c r="W1195" t="s">
        <v>2555</v>
      </c>
      <c r="X1195" t="s">
        <v>2556</v>
      </c>
      <c r="Y1195" t="str">
        <f t="shared" si="18"/>
        <v>北京爱奇艺科技有限公司-百度北京爱奇艺科技有限公司信息流</v>
      </c>
      <c r="Z1195" t="e">
        <f>VLOOKUP(Y:Y,[1]Sheet1!N:N,1,0)</f>
        <v>#N/A</v>
      </c>
    </row>
    <row r="1196" spans="1:26" hidden="1" x14ac:dyDescent="0.25">
      <c r="A1196">
        <v>20230625</v>
      </c>
      <c r="B1196">
        <v>19668996</v>
      </c>
      <c r="C1196" t="s">
        <v>2711</v>
      </c>
      <c r="D1196">
        <v>2172257</v>
      </c>
      <c r="E1196" t="s">
        <v>2610</v>
      </c>
      <c r="F1196" s="59">
        <v>14114.67</v>
      </c>
      <c r="G1196">
        <v>11201.83</v>
      </c>
      <c r="H1196" t="s">
        <v>2559</v>
      </c>
      <c r="I1196" t="s">
        <v>2560</v>
      </c>
      <c r="J1196" t="s">
        <v>292</v>
      </c>
      <c r="K1196" t="s">
        <v>711</v>
      </c>
      <c r="L1196" t="s">
        <v>574</v>
      </c>
      <c r="M1196" t="s">
        <v>2611</v>
      </c>
      <c r="N1196" t="s">
        <v>2612</v>
      </c>
      <c r="O1196" t="s">
        <v>2542</v>
      </c>
      <c r="P1196" t="s">
        <v>2543</v>
      </c>
      <c r="Q1196" t="s">
        <v>2544</v>
      </c>
      <c r="R1196" t="s">
        <v>2613</v>
      </c>
      <c r="S1196" t="s">
        <v>2546</v>
      </c>
      <c r="T1196">
        <v>334178.08600000001</v>
      </c>
      <c r="U1196" t="s">
        <v>2614</v>
      </c>
      <c r="V1196" t="s">
        <v>2615</v>
      </c>
      <c r="W1196" t="s">
        <v>2614</v>
      </c>
      <c r="X1196" t="s">
        <v>2615</v>
      </c>
      <c r="Y1196" t="str">
        <f t="shared" si="18"/>
        <v>广州荔湾品唯信息服务有限公司广州唯品会电子商务有限公司CPC</v>
      </c>
      <c r="Z1196" t="e">
        <f>VLOOKUP(Y:Y,[1]Sheet1!N:N,1,0)</f>
        <v>#N/A</v>
      </c>
    </row>
    <row r="1197" spans="1:26" hidden="1" x14ac:dyDescent="0.25">
      <c r="A1197">
        <v>20230625</v>
      </c>
      <c r="B1197">
        <v>42965750</v>
      </c>
      <c r="C1197" t="s">
        <v>2565</v>
      </c>
      <c r="D1197">
        <v>2165227</v>
      </c>
      <c r="E1197" t="s">
        <v>2566</v>
      </c>
      <c r="F1197" s="59">
        <v>1275.51</v>
      </c>
      <c r="G1197">
        <v>944.82</v>
      </c>
      <c r="H1197" t="s">
        <v>2538</v>
      </c>
      <c r="I1197" t="s">
        <v>2539</v>
      </c>
      <c r="J1197" t="s">
        <v>2320</v>
      </c>
      <c r="K1197" t="s">
        <v>2321</v>
      </c>
      <c r="L1197" t="s">
        <v>2318</v>
      </c>
      <c r="M1197" t="s">
        <v>2540</v>
      </c>
      <c r="N1197" t="s">
        <v>2541</v>
      </c>
      <c r="O1197" t="s">
        <v>2542</v>
      </c>
      <c r="P1197" t="s">
        <v>2543</v>
      </c>
      <c r="Q1197" t="s">
        <v>2544</v>
      </c>
      <c r="R1197" t="s">
        <v>2545</v>
      </c>
      <c r="S1197" t="s">
        <v>2546</v>
      </c>
      <c r="T1197">
        <v>0</v>
      </c>
      <c r="U1197" t="s">
        <v>838</v>
      </c>
      <c r="V1197" t="s">
        <v>2547</v>
      </c>
      <c r="W1197" t="s">
        <v>838</v>
      </c>
      <c r="X1197" t="s">
        <v>2548</v>
      </c>
      <c r="Y1197" t="str">
        <f t="shared" si="18"/>
        <v>上海耳序信息技术有限公司-四部上海拍拍贷金融信息服务有限公司信息流</v>
      </c>
      <c r="Z1197" t="e">
        <f>VLOOKUP(Y:Y,[1]Sheet1!N:N,1,0)</f>
        <v>#N/A</v>
      </c>
    </row>
    <row r="1198" spans="1:26" hidden="1" x14ac:dyDescent="0.25">
      <c r="A1198">
        <v>20230625</v>
      </c>
      <c r="B1198">
        <v>42965759</v>
      </c>
      <c r="C1198" t="s">
        <v>2619</v>
      </c>
      <c r="D1198">
        <v>2165227</v>
      </c>
      <c r="E1198" t="s">
        <v>2566</v>
      </c>
      <c r="F1198" s="59">
        <v>247.47</v>
      </c>
      <c r="G1198">
        <v>183.31</v>
      </c>
      <c r="H1198" t="s">
        <v>2538</v>
      </c>
      <c r="I1198" t="s">
        <v>2551</v>
      </c>
      <c r="J1198" t="s">
        <v>2320</v>
      </c>
      <c r="K1198" t="s">
        <v>2321</v>
      </c>
      <c r="L1198" t="s">
        <v>2318</v>
      </c>
      <c r="M1198" t="s">
        <v>2540</v>
      </c>
      <c r="N1198" t="s">
        <v>2541</v>
      </c>
      <c r="O1198" t="s">
        <v>2542</v>
      </c>
      <c r="P1198" t="s">
        <v>2543</v>
      </c>
      <c r="Q1198" t="s">
        <v>2544</v>
      </c>
      <c r="R1198" t="s">
        <v>2545</v>
      </c>
      <c r="S1198" t="s">
        <v>2546</v>
      </c>
      <c r="T1198">
        <v>0</v>
      </c>
      <c r="U1198" t="s">
        <v>838</v>
      </c>
      <c r="V1198" t="s">
        <v>2547</v>
      </c>
      <c r="W1198" t="s">
        <v>838</v>
      </c>
      <c r="X1198" t="s">
        <v>2548</v>
      </c>
      <c r="Y1198" t="str">
        <f t="shared" si="18"/>
        <v>上海耳序信息技术有限公司-四部上海拍拍贷金融信息服务有限公司信息流</v>
      </c>
      <c r="Z1198" t="e">
        <f>VLOOKUP(Y:Y,[1]Sheet1!N:N,1,0)</f>
        <v>#N/A</v>
      </c>
    </row>
    <row r="1199" spans="1:26" hidden="1" x14ac:dyDescent="0.25">
      <c r="A1199">
        <v>20230625</v>
      </c>
      <c r="B1199">
        <v>47328039</v>
      </c>
      <c r="C1199" t="s">
        <v>2573</v>
      </c>
      <c r="D1199">
        <v>2185183</v>
      </c>
      <c r="E1199" t="s">
        <v>2574</v>
      </c>
      <c r="F1199" s="59">
        <v>89.06</v>
      </c>
      <c r="G1199">
        <v>67.47</v>
      </c>
      <c r="H1199" t="s">
        <v>2538</v>
      </c>
      <c r="I1199" t="s">
        <v>2551</v>
      </c>
      <c r="J1199" t="s">
        <v>2575</v>
      </c>
      <c r="K1199" t="s">
        <v>2321</v>
      </c>
      <c r="L1199" t="s">
        <v>2344</v>
      </c>
      <c r="M1199" t="s">
        <v>2576</v>
      </c>
      <c r="O1199" t="s">
        <v>2542</v>
      </c>
      <c r="P1199" t="s">
        <v>2543</v>
      </c>
      <c r="Q1199" t="s">
        <v>2544</v>
      </c>
      <c r="R1199" t="s">
        <v>2577</v>
      </c>
      <c r="S1199" t="s">
        <v>2546</v>
      </c>
      <c r="T1199">
        <v>0</v>
      </c>
      <c r="U1199" t="s">
        <v>838</v>
      </c>
      <c r="V1199" t="s">
        <v>2578</v>
      </c>
      <c r="W1199" t="s">
        <v>838</v>
      </c>
      <c r="X1199" t="s">
        <v>2578</v>
      </c>
      <c r="Y1199" t="str">
        <f t="shared" si="18"/>
        <v>北京微财科技有限公司-数媒重庆市黑卡小额贷款有限公司信息流</v>
      </c>
      <c r="Z1199" t="e">
        <f>VLOOKUP(Y:Y,[1]Sheet1!N:N,1,0)</f>
        <v>#N/A</v>
      </c>
    </row>
    <row r="1200" spans="1:26" hidden="1" x14ac:dyDescent="0.25">
      <c r="A1200">
        <v>20230625</v>
      </c>
      <c r="B1200">
        <v>47953331</v>
      </c>
      <c r="C1200" t="s">
        <v>2663</v>
      </c>
      <c r="D1200">
        <v>2167551</v>
      </c>
      <c r="E1200" t="s">
        <v>2550</v>
      </c>
      <c r="F1200" s="59">
        <v>52.95</v>
      </c>
      <c r="G1200">
        <v>52.95</v>
      </c>
      <c r="H1200" t="s">
        <v>2538</v>
      </c>
      <c r="I1200" t="s">
        <v>2551</v>
      </c>
      <c r="J1200" t="s">
        <v>2332</v>
      </c>
      <c r="K1200" t="s">
        <v>2321</v>
      </c>
      <c r="L1200" t="s">
        <v>2333</v>
      </c>
      <c r="M1200" t="s">
        <v>2552</v>
      </c>
      <c r="N1200" t="s">
        <v>2553</v>
      </c>
      <c r="O1200" t="s">
        <v>2542</v>
      </c>
      <c r="P1200" t="s">
        <v>2543</v>
      </c>
      <c r="Q1200" t="s">
        <v>2544</v>
      </c>
      <c r="R1200" t="s">
        <v>2554</v>
      </c>
      <c r="S1200" t="s">
        <v>2546</v>
      </c>
      <c r="T1200">
        <v>0</v>
      </c>
      <c r="U1200" t="s">
        <v>2555</v>
      </c>
      <c r="V1200" t="s">
        <v>2556</v>
      </c>
      <c r="W1200" t="s">
        <v>2555</v>
      </c>
      <c r="X1200" t="s">
        <v>2556</v>
      </c>
      <c r="Y1200" t="str">
        <f t="shared" si="18"/>
        <v>北京爱奇艺科技有限公司-百度北京爱奇艺科技有限公司信息流</v>
      </c>
      <c r="Z1200" t="e">
        <f>VLOOKUP(Y:Y,[1]Sheet1!N:N,1,0)</f>
        <v>#N/A</v>
      </c>
    </row>
    <row r="1201" spans="1:26" hidden="1" x14ac:dyDescent="0.25">
      <c r="A1201">
        <v>20230625</v>
      </c>
      <c r="B1201">
        <v>48413778</v>
      </c>
      <c r="C1201" t="s">
        <v>2626</v>
      </c>
      <c r="D1201">
        <v>2118167</v>
      </c>
      <c r="E1201" t="s">
        <v>2592</v>
      </c>
      <c r="F1201" s="59">
        <v>11.89</v>
      </c>
      <c r="G1201">
        <v>0</v>
      </c>
      <c r="H1201" t="s">
        <v>2538</v>
      </c>
      <c r="I1201" t="s">
        <v>2551</v>
      </c>
      <c r="J1201" t="s">
        <v>554</v>
      </c>
      <c r="K1201" t="s">
        <v>2321</v>
      </c>
      <c r="L1201" t="s">
        <v>2370</v>
      </c>
      <c r="M1201" t="s">
        <v>2593</v>
      </c>
      <c r="N1201" t="s">
        <v>2594</v>
      </c>
      <c r="O1201" t="s">
        <v>2542</v>
      </c>
      <c r="P1201" t="s">
        <v>2543</v>
      </c>
      <c r="Q1201" t="s">
        <v>2544</v>
      </c>
      <c r="R1201" t="s">
        <v>2595</v>
      </c>
      <c r="S1201" t="s">
        <v>2546</v>
      </c>
      <c r="T1201">
        <v>0</v>
      </c>
      <c r="U1201" t="s">
        <v>2555</v>
      </c>
      <c r="V1201" t="s">
        <v>2596</v>
      </c>
      <c r="W1201" t="s">
        <v>2555</v>
      </c>
      <c r="X1201" t="s">
        <v>2596</v>
      </c>
      <c r="Y1201" t="str">
        <f t="shared" si="18"/>
        <v>薯一薯二文化传媒（上海）有限公司行吟信息科技(上海)有限公司信息流</v>
      </c>
      <c r="Z1201" t="e">
        <f>VLOOKUP(Y:Y,[1]Sheet1!N:N,1,0)</f>
        <v>#N/A</v>
      </c>
    </row>
    <row r="1202" spans="1:26" x14ac:dyDescent="0.25">
      <c r="A1202">
        <v>20230625</v>
      </c>
      <c r="B1202">
        <v>39873589</v>
      </c>
      <c r="C1202" t="s">
        <v>2811</v>
      </c>
      <c r="D1202">
        <v>2054669</v>
      </c>
      <c r="E1202" t="s">
        <v>2622</v>
      </c>
      <c r="F1202" s="59">
        <v>6027.81</v>
      </c>
      <c r="G1202">
        <v>4465.04</v>
      </c>
      <c r="H1202" t="s">
        <v>2538</v>
      </c>
      <c r="I1202" t="s">
        <v>2539</v>
      </c>
      <c r="J1202" t="s">
        <v>2352</v>
      </c>
      <c r="K1202" t="s">
        <v>2321</v>
      </c>
      <c r="L1202" t="s">
        <v>2351</v>
      </c>
      <c r="M1202" t="s">
        <v>2623</v>
      </c>
      <c r="N1202" t="s">
        <v>2624</v>
      </c>
      <c r="O1202" t="s">
        <v>2542</v>
      </c>
      <c r="P1202" t="s">
        <v>2543</v>
      </c>
      <c r="Q1202" t="s">
        <v>2544</v>
      </c>
      <c r="R1202" t="s">
        <v>2625</v>
      </c>
      <c r="S1202" t="s">
        <v>2546</v>
      </c>
      <c r="T1202">
        <v>0</v>
      </c>
      <c r="U1202" t="s">
        <v>838</v>
      </c>
      <c r="V1202" t="s">
        <v>2548</v>
      </c>
      <c r="W1202" t="s">
        <v>838</v>
      </c>
      <c r="X1202" t="s">
        <v>2548</v>
      </c>
      <c r="Y1202" t="str">
        <f t="shared" si="18"/>
        <v>深圳市小赢普惠科技有限责任公司深圳市赢众通金融信息服务有限责任公司信息流</v>
      </c>
      <c r="Z1202" t="e">
        <f>VLOOKUP(Y:Y,[1]Sheet1!N:N,1,0)</f>
        <v>#N/A</v>
      </c>
    </row>
    <row r="1203" spans="1:26" hidden="1" x14ac:dyDescent="0.25">
      <c r="A1203">
        <v>20230625</v>
      </c>
      <c r="B1203">
        <v>32834859</v>
      </c>
      <c r="C1203" t="s">
        <v>2737</v>
      </c>
      <c r="D1203">
        <v>2054667</v>
      </c>
      <c r="E1203" t="s">
        <v>2738</v>
      </c>
      <c r="F1203" s="59">
        <v>32675.599999999999</v>
      </c>
      <c r="G1203">
        <v>27458.01</v>
      </c>
      <c r="H1203" t="s">
        <v>2559</v>
      </c>
      <c r="I1203" t="s">
        <v>2560</v>
      </c>
      <c r="J1203" t="s">
        <v>2352</v>
      </c>
      <c r="K1203" t="s">
        <v>711</v>
      </c>
      <c r="L1203" t="s">
        <v>2351</v>
      </c>
      <c r="M1203" t="s">
        <v>2623</v>
      </c>
      <c r="N1203" t="s">
        <v>2624</v>
      </c>
      <c r="O1203" t="s">
        <v>2542</v>
      </c>
      <c r="P1203" t="s">
        <v>2543</v>
      </c>
      <c r="Q1203" t="s">
        <v>2544</v>
      </c>
      <c r="R1203" t="s">
        <v>2625</v>
      </c>
      <c r="S1203" t="s">
        <v>2546</v>
      </c>
      <c r="T1203">
        <v>223122.35699999999</v>
      </c>
      <c r="U1203" t="s">
        <v>838</v>
      </c>
      <c r="V1203" t="s">
        <v>2548</v>
      </c>
      <c r="W1203" t="s">
        <v>838</v>
      </c>
      <c r="X1203" t="s">
        <v>2548</v>
      </c>
      <c r="Y1203" t="str">
        <f t="shared" si="18"/>
        <v>深圳市小赢普惠科技有限责任公司深圳市赢众通金融信息服务有限责任公司CPC</v>
      </c>
      <c r="Z1203" t="e">
        <f>VLOOKUP(Y:Y,[1]Sheet1!N:N,1,0)</f>
        <v>#N/A</v>
      </c>
    </row>
    <row r="1204" spans="1:26" hidden="1" x14ac:dyDescent="0.25">
      <c r="A1204">
        <v>20230625</v>
      </c>
      <c r="B1204">
        <v>41250572</v>
      </c>
      <c r="C1204" t="s">
        <v>2703</v>
      </c>
      <c r="D1204">
        <v>2130054</v>
      </c>
      <c r="E1204" t="s">
        <v>2558</v>
      </c>
      <c r="F1204" s="59">
        <v>2902.01</v>
      </c>
      <c r="G1204">
        <v>2349.7600000000002</v>
      </c>
      <c r="H1204" t="s">
        <v>2559</v>
      </c>
      <c r="I1204" t="s">
        <v>2560</v>
      </c>
      <c r="J1204" t="s">
        <v>2350</v>
      </c>
      <c r="K1204" t="s">
        <v>711</v>
      </c>
      <c r="L1204" t="s">
        <v>2350</v>
      </c>
      <c r="M1204" t="s">
        <v>2561</v>
      </c>
      <c r="N1204" t="s">
        <v>2562</v>
      </c>
      <c r="O1204" t="s">
        <v>2542</v>
      </c>
      <c r="P1204" t="s">
        <v>2543</v>
      </c>
      <c r="Q1204" t="s">
        <v>2544</v>
      </c>
      <c r="R1204" t="s">
        <v>2563</v>
      </c>
      <c r="S1204" t="s">
        <v>2546</v>
      </c>
      <c r="T1204">
        <v>6032.98</v>
      </c>
      <c r="U1204" t="s">
        <v>1891</v>
      </c>
      <c r="V1204" t="s">
        <v>2564</v>
      </c>
      <c r="W1204" t="s">
        <v>1891</v>
      </c>
      <c r="X1204" t="s">
        <v>2564</v>
      </c>
      <c r="Y1204" t="str">
        <f t="shared" si="18"/>
        <v>深圳尚米网络技术有限公司深圳尚米网络技术有限公司CPC</v>
      </c>
      <c r="Z1204" t="e">
        <f>VLOOKUP(Y:Y,[1]Sheet1!N:N,1,0)</f>
        <v>#N/A</v>
      </c>
    </row>
    <row r="1205" spans="1:26" hidden="1" x14ac:dyDescent="0.25">
      <c r="A1205">
        <v>20230625</v>
      </c>
      <c r="B1205">
        <v>47953348</v>
      </c>
      <c r="C1205" t="s">
        <v>2607</v>
      </c>
      <c r="D1205">
        <v>2167551</v>
      </c>
      <c r="E1205" t="s">
        <v>2550</v>
      </c>
      <c r="F1205" s="59">
        <v>170.05</v>
      </c>
      <c r="G1205">
        <v>170.05</v>
      </c>
      <c r="H1205" t="s">
        <v>2538</v>
      </c>
      <c r="I1205" t="s">
        <v>2539</v>
      </c>
      <c r="J1205" t="s">
        <v>2332</v>
      </c>
      <c r="K1205" t="s">
        <v>2321</v>
      </c>
      <c r="L1205" t="s">
        <v>2333</v>
      </c>
      <c r="M1205" t="s">
        <v>2552</v>
      </c>
      <c r="N1205" t="s">
        <v>2553</v>
      </c>
      <c r="O1205" t="s">
        <v>2542</v>
      </c>
      <c r="P1205" t="s">
        <v>2543</v>
      </c>
      <c r="Q1205" t="s">
        <v>2544</v>
      </c>
      <c r="R1205" t="s">
        <v>2554</v>
      </c>
      <c r="S1205" t="s">
        <v>2546</v>
      </c>
      <c r="T1205">
        <v>0</v>
      </c>
      <c r="U1205" t="s">
        <v>2555</v>
      </c>
      <c r="V1205" t="s">
        <v>2556</v>
      </c>
      <c r="W1205" t="s">
        <v>2555</v>
      </c>
      <c r="X1205" t="s">
        <v>2556</v>
      </c>
      <c r="Y1205" t="str">
        <f t="shared" si="18"/>
        <v>北京爱奇艺科技有限公司-百度北京爱奇艺科技有限公司信息流</v>
      </c>
      <c r="Z1205" t="e">
        <f>VLOOKUP(Y:Y,[1]Sheet1!N:N,1,0)</f>
        <v>#N/A</v>
      </c>
    </row>
    <row r="1206" spans="1:26" hidden="1" x14ac:dyDescent="0.25">
      <c r="A1206">
        <v>20230625</v>
      </c>
      <c r="B1206">
        <v>31849475</v>
      </c>
      <c r="C1206" t="s">
        <v>2604</v>
      </c>
      <c r="D1206">
        <v>2158492</v>
      </c>
      <c r="E1206" t="s">
        <v>2580</v>
      </c>
      <c r="F1206" s="59">
        <v>4129.3999999999996</v>
      </c>
      <c r="G1206">
        <v>3469.85</v>
      </c>
      <c r="H1206" t="s">
        <v>2559</v>
      </c>
      <c r="I1206" t="s">
        <v>2560</v>
      </c>
      <c r="J1206" t="s">
        <v>2330</v>
      </c>
      <c r="K1206" t="s">
        <v>711</v>
      </c>
      <c r="L1206" t="s">
        <v>2329</v>
      </c>
      <c r="M1206" t="s">
        <v>2581</v>
      </c>
      <c r="N1206" t="s">
        <v>2582</v>
      </c>
      <c r="O1206" t="s">
        <v>2542</v>
      </c>
      <c r="P1206" t="s">
        <v>2543</v>
      </c>
      <c r="Q1206" t="s">
        <v>2544</v>
      </c>
      <c r="R1206" t="s">
        <v>2583</v>
      </c>
      <c r="S1206" t="s">
        <v>2546</v>
      </c>
      <c r="T1206">
        <v>50281.847000000002</v>
      </c>
      <c r="U1206" t="s">
        <v>2584</v>
      </c>
      <c r="V1206" t="s">
        <v>2585</v>
      </c>
      <c r="W1206" t="s">
        <v>2584</v>
      </c>
      <c r="X1206" t="s">
        <v>2585</v>
      </c>
      <c r="Y1206" t="str">
        <f t="shared" si="18"/>
        <v>成都哈拜网络科技有限公司-数字媒体事业部上海哈啰普惠科技有限公司CPC</v>
      </c>
      <c r="Z1206" t="e">
        <f>VLOOKUP(Y:Y,[1]Sheet1!N:N,1,0)</f>
        <v>#N/A</v>
      </c>
    </row>
    <row r="1207" spans="1:26" hidden="1" x14ac:dyDescent="0.25">
      <c r="A1207">
        <v>20230625</v>
      </c>
      <c r="B1207">
        <v>38794025</v>
      </c>
      <c r="C1207" t="s">
        <v>2651</v>
      </c>
      <c r="D1207">
        <v>2172261</v>
      </c>
      <c r="E1207" t="s">
        <v>2628</v>
      </c>
      <c r="F1207" s="59">
        <v>650.37</v>
      </c>
      <c r="G1207">
        <v>496.47</v>
      </c>
      <c r="H1207" t="s">
        <v>2538</v>
      </c>
      <c r="I1207" t="s">
        <v>2551</v>
      </c>
      <c r="J1207" t="s">
        <v>292</v>
      </c>
      <c r="K1207" t="s">
        <v>2321</v>
      </c>
      <c r="L1207" t="s">
        <v>574</v>
      </c>
      <c r="M1207" t="s">
        <v>2611</v>
      </c>
      <c r="N1207" t="s">
        <v>2612</v>
      </c>
      <c r="O1207" t="s">
        <v>2542</v>
      </c>
      <c r="P1207" t="s">
        <v>2543</v>
      </c>
      <c r="Q1207" t="s">
        <v>2544</v>
      </c>
      <c r="R1207" t="s">
        <v>2613</v>
      </c>
      <c r="S1207" t="s">
        <v>2546</v>
      </c>
      <c r="T1207">
        <v>0</v>
      </c>
      <c r="U1207" t="s">
        <v>2614</v>
      </c>
      <c r="V1207" t="s">
        <v>2615</v>
      </c>
      <c r="W1207" t="s">
        <v>2614</v>
      </c>
      <c r="X1207" t="s">
        <v>2615</v>
      </c>
      <c r="Y1207" t="str">
        <f t="shared" si="18"/>
        <v>广州荔湾品唯信息服务有限公司广州唯品会电子商务有限公司信息流</v>
      </c>
      <c r="Z1207" t="e">
        <f>VLOOKUP(Y:Y,[1]Sheet1!N:N,1,0)</f>
        <v>#N/A</v>
      </c>
    </row>
    <row r="1208" spans="1:26" hidden="1" x14ac:dyDescent="0.25">
      <c r="A1208">
        <v>20230625</v>
      </c>
      <c r="B1208">
        <v>39122211</v>
      </c>
      <c r="C1208" t="s">
        <v>2605</v>
      </c>
      <c r="D1208">
        <v>2117410</v>
      </c>
      <c r="E1208" t="s">
        <v>2587</v>
      </c>
      <c r="F1208" s="59">
        <v>1652.61</v>
      </c>
      <c r="G1208">
        <v>0</v>
      </c>
      <c r="H1208" t="s">
        <v>2538</v>
      </c>
      <c r="I1208" t="s">
        <v>2551</v>
      </c>
      <c r="J1208" t="s">
        <v>2353</v>
      </c>
      <c r="K1208" t="s">
        <v>2321</v>
      </c>
      <c r="L1208" t="s">
        <v>326</v>
      </c>
      <c r="M1208" t="s">
        <v>2588</v>
      </c>
      <c r="N1208" t="s">
        <v>2589</v>
      </c>
      <c r="O1208" t="s">
        <v>2542</v>
      </c>
      <c r="P1208" t="s">
        <v>2543</v>
      </c>
      <c r="Q1208" t="s">
        <v>2544</v>
      </c>
      <c r="R1208" t="s">
        <v>2570</v>
      </c>
      <c r="S1208" t="s">
        <v>2546</v>
      </c>
      <c r="T1208">
        <v>0</v>
      </c>
      <c r="U1208" t="s">
        <v>2571</v>
      </c>
      <c r="V1208" t="s">
        <v>2572</v>
      </c>
      <c r="W1208" t="s">
        <v>1891</v>
      </c>
      <c r="X1208" t="s">
        <v>2564</v>
      </c>
      <c r="Y1208" t="str">
        <f t="shared" si="18"/>
        <v>网易有道信息技术（北京）有限公司网易(杭州)网络有限公司信息流</v>
      </c>
      <c r="Z1208" t="e">
        <f>VLOOKUP(Y:Y,[1]Sheet1!N:N,1,0)</f>
        <v>#N/A</v>
      </c>
    </row>
    <row r="1209" spans="1:26" hidden="1" x14ac:dyDescent="0.25">
      <c r="A1209">
        <v>20230625</v>
      </c>
      <c r="B1209">
        <v>41250523</v>
      </c>
      <c r="C1209" t="s">
        <v>2742</v>
      </c>
      <c r="D1209">
        <v>2130054</v>
      </c>
      <c r="E1209" t="s">
        <v>2558</v>
      </c>
      <c r="F1209" s="59">
        <v>5038.16</v>
      </c>
      <c r="G1209">
        <v>4079.36</v>
      </c>
      <c r="H1209" t="s">
        <v>2559</v>
      </c>
      <c r="I1209" t="s">
        <v>2560</v>
      </c>
      <c r="J1209" t="s">
        <v>2350</v>
      </c>
      <c r="K1209" t="s">
        <v>711</v>
      </c>
      <c r="L1209" t="s">
        <v>2350</v>
      </c>
      <c r="M1209" t="s">
        <v>2561</v>
      </c>
      <c r="N1209" t="s">
        <v>2562</v>
      </c>
      <c r="O1209" t="s">
        <v>2542</v>
      </c>
      <c r="P1209" t="s">
        <v>2543</v>
      </c>
      <c r="Q1209" t="s">
        <v>2544</v>
      </c>
      <c r="R1209" t="s">
        <v>2563</v>
      </c>
      <c r="S1209" t="s">
        <v>2546</v>
      </c>
      <c r="T1209">
        <v>16970.981</v>
      </c>
      <c r="U1209" t="s">
        <v>1891</v>
      </c>
      <c r="V1209" t="s">
        <v>2564</v>
      </c>
      <c r="W1209" t="s">
        <v>1891</v>
      </c>
      <c r="X1209" t="s">
        <v>2564</v>
      </c>
      <c r="Y1209" t="str">
        <f t="shared" si="18"/>
        <v>深圳尚米网络技术有限公司深圳尚米网络技术有限公司CPC</v>
      </c>
      <c r="Z1209" t="e">
        <f>VLOOKUP(Y:Y,[1]Sheet1!N:N,1,0)</f>
        <v>#N/A</v>
      </c>
    </row>
    <row r="1210" spans="1:26" hidden="1" x14ac:dyDescent="0.25">
      <c r="A1210">
        <v>20230625</v>
      </c>
      <c r="B1210">
        <v>42012606</v>
      </c>
      <c r="C1210" t="s">
        <v>2715</v>
      </c>
      <c r="D1210">
        <v>2142924</v>
      </c>
      <c r="E1210" t="s">
        <v>2716</v>
      </c>
      <c r="F1210" s="59">
        <v>600.23</v>
      </c>
      <c r="G1210">
        <v>600.23</v>
      </c>
      <c r="H1210" t="s">
        <v>2559</v>
      </c>
      <c r="I1210" t="s">
        <v>2560</v>
      </c>
      <c r="J1210" t="s">
        <v>392</v>
      </c>
      <c r="K1210" t="s">
        <v>711</v>
      </c>
      <c r="L1210" t="s">
        <v>392</v>
      </c>
      <c r="M1210" t="s">
        <v>2641</v>
      </c>
      <c r="N1210" t="s">
        <v>2642</v>
      </c>
      <c r="O1210" t="s">
        <v>2542</v>
      </c>
      <c r="P1210" t="s">
        <v>2543</v>
      </c>
      <c r="Q1210" t="s">
        <v>2544</v>
      </c>
      <c r="R1210" t="s">
        <v>2643</v>
      </c>
      <c r="S1210" t="s">
        <v>2546</v>
      </c>
      <c r="T1210">
        <v>33649.379999999997</v>
      </c>
      <c r="U1210" t="s">
        <v>838</v>
      </c>
      <c r="V1210" t="s">
        <v>2578</v>
      </c>
      <c r="W1210" t="s">
        <v>838</v>
      </c>
      <c r="X1210" t="s">
        <v>2548</v>
      </c>
      <c r="Y1210" t="str">
        <f t="shared" si="18"/>
        <v>福州三六零网络小额贷款有限公司福州三六零网络小额贷款有限公司CPC</v>
      </c>
      <c r="Z1210" t="e">
        <f>VLOOKUP(Y:Y,[1]Sheet1!N:N,1,0)</f>
        <v>#N/A</v>
      </c>
    </row>
    <row r="1211" spans="1:26" hidden="1" x14ac:dyDescent="0.25">
      <c r="A1211">
        <v>20230625</v>
      </c>
      <c r="B1211">
        <v>42965681</v>
      </c>
      <c r="C1211" t="s">
        <v>2725</v>
      </c>
      <c r="D1211">
        <v>2165227</v>
      </c>
      <c r="E1211" t="s">
        <v>2566</v>
      </c>
      <c r="F1211" s="59">
        <v>107.27</v>
      </c>
      <c r="G1211">
        <v>79.459999999999994</v>
      </c>
      <c r="H1211" t="s">
        <v>2538</v>
      </c>
      <c r="I1211" t="s">
        <v>2551</v>
      </c>
      <c r="J1211" t="s">
        <v>2320</v>
      </c>
      <c r="K1211" t="s">
        <v>2321</v>
      </c>
      <c r="L1211" t="s">
        <v>2318</v>
      </c>
      <c r="M1211" t="s">
        <v>2540</v>
      </c>
      <c r="N1211" t="s">
        <v>2541</v>
      </c>
      <c r="O1211" t="s">
        <v>2542</v>
      </c>
      <c r="P1211" t="s">
        <v>2543</v>
      </c>
      <c r="Q1211" t="s">
        <v>2544</v>
      </c>
      <c r="R1211" t="s">
        <v>2545</v>
      </c>
      <c r="S1211" t="s">
        <v>2546</v>
      </c>
      <c r="T1211">
        <v>0</v>
      </c>
      <c r="U1211" t="s">
        <v>838</v>
      </c>
      <c r="V1211" t="s">
        <v>2547</v>
      </c>
      <c r="W1211" t="s">
        <v>838</v>
      </c>
      <c r="X1211" t="s">
        <v>2548</v>
      </c>
      <c r="Y1211" t="str">
        <f t="shared" si="18"/>
        <v>上海耳序信息技术有限公司-四部上海拍拍贷金融信息服务有限公司信息流</v>
      </c>
      <c r="Z1211" t="e">
        <f>VLOOKUP(Y:Y,[1]Sheet1!N:N,1,0)</f>
        <v>#N/A</v>
      </c>
    </row>
    <row r="1212" spans="1:26" hidden="1" x14ac:dyDescent="0.25">
      <c r="A1212">
        <v>20230625</v>
      </c>
      <c r="B1212">
        <v>45265219</v>
      </c>
      <c r="C1212" t="s">
        <v>2772</v>
      </c>
      <c r="D1212">
        <v>2118167</v>
      </c>
      <c r="E1212" t="s">
        <v>2592</v>
      </c>
      <c r="F1212" s="59">
        <v>65.75</v>
      </c>
      <c r="G1212">
        <v>0</v>
      </c>
      <c r="H1212" t="s">
        <v>2538</v>
      </c>
      <c r="I1212" t="s">
        <v>2539</v>
      </c>
      <c r="J1212" t="s">
        <v>554</v>
      </c>
      <c r="K1212" t="s">
        <v>2321</v>
      </c>
      <c r="L1212" t="s">
        <v>2370</v>
      </c>
      <c r="M1212" t="s">
        <v>2593</v>
      </c>
      <c r="N1212" t="s">
        <v>2594</v>
      </c>
      <c r="O1212" t="s">
        <v>2542</v>
      </c>
      <c r="P1212" t="s">
        <v>2543</v>
      </c>
      <c r="Q1212" t="s">
        <v>2544</v>
      </c>
      <c r="R1212" t="s">
        <v>2595</v>
      </c>
      <c r="S1212" t="s">
        <v>2546</v>
      </c>
      <c r="T1212">
        <v>0</v>
      </c>
      <c r="U1212" t="s">
        <v>2555</v>
      </c>
      <c r="V1212" t="s">
        <v>2596</v>
      </c>
      <c r="W1212" t="s">
        <v>2555</v>
      </c>
      <c r="X1212" t="s">
        <v>2596</v>
      </c>
      <c r="Y1212" t="str">
        <f t="shared" si="18"/>
        <v>薯一薯二文化传媒（上海）有限公司行吟信息科技(上海)有限公司信息流</v>
      </c>
      <c r="Z1212" t="e">
        <f>VLOOKUP(Y:Y,[1]Sheet1!N:N,1,0)</f>
        <v>#N/A</v>
      </c>
    </row>
    <row r="1213" spans="1:26" hidden="1" x14ac:dyDescent="0.25">
      <c r="A1213">
        <v>20230625</v>
      </c>
      <c r="B1213">
        <v>47328011</v>
      </c>
      <c r="C1213" t="s">
        <v>2647</v>
      </c>
      <c r="D1213">
        <v>2185183</v>
      </c>
      <c r="E1213" t="s">
        <v>2574</v>
      </c>
      <c r="F1213" s="59">
        <v>237.14</v>
      </c>
      <c r="G1213">
        <v>179.65</v>
      </c>
      <c r="H1213" t="s">
        <v>2538</v>
      </c>
      <c r="I1213" t="s">
        <v>2539</v>
      </c>
      <c r="J1213" t="s">
        <v>2575</v>
      </c>
      <c r="K1213" t="s">
        <v>2321</v>
      </c>
      <c r="L1213" t="s">
        <v>2344</v>
      </c>
      <c r="M1213" t="s">
        <v>2576</v>
      </c>
      <c r="O1213" t="s">
        <v>2542</v>
      </c>
      <c r="P1213" t="s">
        <v>2543</v>
      </c>
      <c r="Q1213" t="s">
        <v>2544</v>
      </c>
      <c r="R1213" t="s">
        <v>2577</v>
      </c>
      <c r="S1213" t="s">
        <v>2546</v>
      </c>
      <c r="T1213">
        <v>0</v>
      </c>
      <c r="U1213" t="s">
        <v>838</v>
      </c>
      <c r="V1213" t="s">
        <v>2578</v>
      </c>
      <c r="W1213" t="s">
        <v>838</v>
      </c>
      <c r="X1213" t="s">
        <v>2578</v>
      </c>
      <c r="Y1213" t="str">
        <f t="shared" si="18"/>
        <v>北京微财科技有限公司-数媒重庆市黑卡小额贷款有限公司信息流</v>
      </c>
      <c r="Z1213" t="e">
        <f>VLOOKUP(Y:Y,[1]Sheet1!N:N,1,0)</f>
        <v>#N/A</v>
      </c>
    </row>
    <row r="1214" spans="1:26" hidden="1" x14ac:dyDescent="0.25">
      <c r="A1214">
        <v>20230625</v>
      </c>
      <c r="B1214">
        <v>36470871</v>
      </c>
      <c r="C1214" t="s">
        <v>2579</v>
      </c>
      <c r="D1214">
        <v>2158492</v>
      </c>
      <c r="E1214" t="s">
        <v>2580</v>
      </c>
      <c r="F1214" s="59">
        <v>4564.76</v>
      </c>
      <c r="G1214">
        <v>3835.81</v>
      </c>
      <c r="H1214" t="s">
        <v>2559</v>
      </c>
      <c r="I1214" t="s">
        <v>2560</v>
      </c>
      <c r="J1214" t="s">
        <v>2330</v>
      </c>
      <c r="K1214" t="s">
        <v>711</v>
      </c>
      <c r="L1214" t="s">
        <v>2329</v>
      </c>
      <c r="M1214" t="s">
        <v>2581</v>
      </c>
      <c r="N1214" t="s">
        <v>2582</v>
      </c>
      <c r="O1214" t="s">
        <v>2542</v>
      </c>
      <c r="P1214" t="s">
        <v>2543</v>
      </c>
      <c r="Q1214" t="s">
        <v>2544</v>
      </c>
      <c r="R1214" t="s">
        <v>2583</v>
      </c>
      <c r="S1214" t="s">
        <v>2546</v>
      </c>
      <c r="T1214">
        <v>16467.067999999999</v>
      </c>
      <c r="U1214" t="s">
        <v>2584</v>
      </c>
      <c r="V1214" t="s">
        <v>2585</v>
      </c>
      <c r="W1214" t="s">
        <v>2584</v>
      </c>
      <c r="X1214" t="s">
        <v>2585</v>
      </c>
      <c r="Y1214" t="str">
        <f t="shared" si="18"/>
        <v>成都哈拜网络科技有限公司-数字媒体事业部上海哈啰普惠科技有限公司CPC</v>
      </c>
      <c r="Z1214" t="e">
        <f>VLOOKUP(Y:Y,[1]Sheet1!N:N,1,0)</f>
        <v>#N/A</v>
      </c>
    </row>
    <row r="1215" spans="1:26" hidden="1" x14ac:dyDescent="0.25">
      <c r="A1215">
        <v>20230625</v>
      </c>
      <c r="B1215">
        <v>42965759</v>
      </c>
      <c r="C1215" t="s">
        <v>2619</v>
      </c>
      <c r="D1215">
        <v>2165227</v>
      </c>
      <c r="E1215" t="s">
        <v>2566</v>
      </c>
      <c r="F1215" s="59">
        <v>2510.8000000000002</v>
      </c>
      <c r="G1215">
        <v>1859.85</v>
      </c>
      <c r="H1215" t="s">
        <v>2538</v>
      </c>
      <c r="I1215" t="s">
        <v>2539</v>
      </c>
      <c r="J1215" t="s">
        <v>2320</v>
      </c>
      <c r="K1215" t="s">
        <v>2321</v>
      </c>
      <c r="L1215" t="s">
        <v>2318</v>
      </c>
      <c r="M1215" t="s">
        <v>2540</v>
      </c>
      <c r="N1215" t="s">
        <v>2541</v>
      </c>
      <c r="O1215" t="s">
        <v>2542</v>
      </c>
      <c r="P1215" t="s">
        <v>2543</v>
      </c>
      <c r="Q1215" t="s">
        <v>2544</v>
      </c>
      <c r="R1215" t="s">
        <v>2545</v>
      </c>
      <c r="S1215" t="s">
        <v>2546</v>
      </c>
      <c r="T1215">
        <v>0</v>
      </c>
      <c r="U1215" t="s">
        <v>838</v>
      </c>
      <c r="V1215" t="s">
        <v>2547</v>
      </c>
      <c r="W1215" t="s">
        <v>838</v>
      </c>
      <c r="X1215" t="s">
        <v>2548</v>
      </c>
      <c r="Y1215" t="str">
        <f t="shared" si="18"/>
        <v>上海耳序信息技术有限公司-四部上海拍拍贷金融信息服务有限公司信息流</v>
      </c>
      <c r="Z1215" t="e">
        <f>VLOOKUP(Y:Y,[1]Sheet1!N:N,1,0)</f>
        <v>#N/A</v>
      </c>
    </row>
    <row r="1216" spans="1:26" x14ac:dyDescent="0.25">
      <c r="A1216">
        <v>20230625</v>
      </c>
      <c r="B1216">
        <v>43094782</v>
      </c>
      <c r="C1216" t="s">
        <v>2630</v>
      </c>
      <c r="D1216">
        <v>2054669</v>
      </c>
      <c r="E1216" t="s">
        <v>2622</v>
      </c>
      <c r="F1216" s="59">
        <v>50.33</v>
      </c>
      <c r="G1216">
        <v>37.28</v>
      </c>
      <c r="H1216" t="s">
        <v>2538</v>
      </c>
      <c r="I1216" t="s">
        <v>2551</v>
      </c>
      <c r="J1216" t="s">
        <v>2352</v>
      </c>
      <c r="K1216" t="s">
        <v>2321</v>
      </c>
      <c r="L1216" t="s">
        <v>2351</v>
      </c>
      <c r="M1216" t="s">
        <v>2623</v>
      </c>
      <c r="N1216" t="s">
        <v>2624</v>
      </c>
      <c r="O1216" t="s">
        <v>2542</v>
      </c>
      <c r="P1216" t="s">
        <v>2543</v>
      </c>
      <c r="Q1216" t="s">
        <v>2544</v>
      </c>
      <c r="R1216" t="s">
        <v>2625</v>
      </c>
      <c r="S1216" t="s">
        <v>2546</v>
      </c>
      <c r="T1216">
        <v>0</v>
      </c>
      <c r="U1216" t="s">
        <v>838</v>
      </c>
      <c r="V1216" t="s">
        <v>2548</v>
      </c>
      <c r="W1216" t="s">
        <v>838</v>
      </c>
      <c r="X1216" t="s">
        <v>2548</v>
      </c>
      <c r="Y1216" t="str">
        <f t="shared" si="18"/>
        <v>深圳市小赢普惠科技有限责任公司深圳市赢众通金融信息服务有限责任公司信息流</v>
      </c>
      <c r="Z1216" t="e">
        <f>VLOOKUP(Y:Y,[1]Sheet1!N:N,1,0)</f>
        <v>#N/A</v>
      </c>
    </row>
    <row r="1217" spans="1:26" hidden="1" x14ac:dyDescent="0.25">
      <c r="A1217">
        <v>20230625</v>
      </c>
      <c r="B1217">
        <v>47953339</v>
      </c>
      <c r="C1217" t="s">
        <v>2755</v>
      </c>
      <c r="D1217">
        <v>2189969</v>
      </c>
      <c r="E1217" t="s">
        <v>2608</v>
      </c>
      <c r="F1217" s="59">
        <v>201.32</v>
      </c>
      <c r="G1217">
        <v>143.80000000000001</v>
      </c>
      <c r="H1217" t="s">
        <v>2538</v>
      </c>
      <c r="I1217" t="s">
        <v>2551</v>
      </c>
      <c r="J1217" t="s">
        <v>2332</v>
      </c>
      <c r="K1217" t="s">
        <v>2321</v>
      </c>
      <c r="L1217" t="s">
        <v>2333</v>
      </c>
      <c r="M1217" t="s">
        <v>2552</v>
      </c>
      <c r="N1217" t="s">
        <v>2553</v>
      </c>
      <c r="O1217" t="s">
        <v>2542</v>
      </c>
      <c r="P1217" t="s">
        <v>2543</v>
      </c>
      <c r="Q1217" t="s">
        <v>2544</v>
      </c>
      <c r="R1217" t="s">
        <v>2554</v>
      </c>
      <c r="S1217" t="s">
        <v>2546</v>
      </c>
      <c r="T1217">
        <v>0</v>
      </c>
      <c r="U1217" t="s">
        <v>2555</v>
      </c>
      <c r="V1217" t="s">
        <v>2556</v>
      </c>
      <c r="W1217" t="s">
        <v>2555</v>
      </c>
      <c r="X1217" t="s">
        <v>2556</v>
      </c>
      <c r="Y1217" t="str">
        <f t="shared" si="18"/>
        <v>北京爱奇艺科技有限公司-百度北京爱奇艺科技有限公司信息流</v>
      </c>
      <c r="Z1217" t="e">
        <f>VLOOKUP(Y:Y,[1]Sheet1!N:N,1,0)</f>
        <v>#N/A</v>
      </c>
    </row>
    <row r="1218" spans="1:26" hidden="1" x14ac:dyDescent="0.25">
      <c r="A1218">
        <v>20230625</v>
      </c>
      <c r="B1218">
        <v>29768594</v>
      </c>
      <c r="C1218" t="s">
        <v>2792</v>
      </c>
      <c r="D1218">
        <v>2130054</v>
      </c>
      <c r="E1218" t="s">
        <v>2558</v>
      </c>
      <c r="F1218" s="59">
        <v>9028.2900000000009</v>
      </c>
      <c r="G1218">
        <v>7310.16</v>
      </c>
      <c r="H1218" t="s">
        <v>2559</v>
      </c>
      <c r="I1218" t="s">
        <v>2560</v>
      </c>
      <c r="J1218" t="s">
        <v>2350</v>
      </c>
      <c r="K1218" t="s">
        <v>711</v>
      </c>
      <c r="L1218" t="s">
        <v>2350</v>
      </c>
      <c r="M1218" t="s">
        <v>2561</v>
      </c>
      <c r="N1218" t="s">
        <v>2562</v>
      </c>
      <c r="O1218" t="s">
        <v>2542</v>
      </c>
      <c r="P1218" t="s">
        <v>2543</v>
      </c>
      <c r="Q1218" t="s">
        <v>2544</v>
      </c>
      <c r="R1218" t="s">
        <v>2563</v>
      </c>
      <c r="S1218" t="s">
        <v>2546</v>
      </c>
      <c r="T1218">
        <v>9348.1380000000008</v>
      </c>
      <c r="U1218" t="s">
        <v>1891</v>
      </c>
      <c r="V1218" t="s">
        <v>2564</v>
      </c>
      <c r="W1218" t="s">
        <v>1891</v>
      </c>
      <c r="X1218" t="s">
        <v>2564</v>
      </c>
      <c r="Y1218" t="str">
        <f t="shared" si="18"/>
        <v>深圳尚米网络技术有限公司深圳尚米网络技术有限公司CPC</v>
      </c>
      <c r="Z1218" t="e">
        <f>VLOOKUP(Y:Y,[1]Sheet1!N:N,1,0)</f>
        <v>#N/A</v>
      </c>
    </row>
    <row r="1219" spans="1:26" hidden="1" x14ac:dyDescent="0.25">
      <c r="A1219">
        <v>20230625</v>
      </c>
      <c r="B1219">
        <v>47327867</v>
      </c>
      <c r="C1219" t="s">
        <v>2682</v>
      </c>
      <c r="D1219">
        <v>2185183</v>
      </c>
      <c r="E1219" t="s">
        <v>2574</v>
      </c>
      <c r="F1219" s="59">
        <v>762.54</v>
      </c>
      <c r="G1219">
        <v>577.67999999999995</v>
      </c>
      <c r="H1219" t="s">
        <v>2538</v>
      </c>
      <c r="I1219" t="s">
        <v>2539</v>
      </c>
      <c r="J1219" t="s">
        <v>2575</v>
      </c>
      <c r="K1219" t="s">
        <v>2321</v>
      </c>
      <c r="L1219" t="s">
        <v>2344</v>
      </c>
      <c r="M1219" t="s">
        <v>2576</v>
      </c>
      <c r="O1219" t="s">
        <v>2542</v>
      </c>
      <c r="P1219" t="s">
        <v>2543</v>
      </c>
      <c r="Q1219" t="s">
        <v>2544</v>
      </c>
      <c r="R1219" t="s">
        <v>2577</v>
      </c>
      <c r="S1219" t="s">
        <v>2546</v>
      </c>
      <c r="T1219">
        <v>0</v>
      </c>
      <c r="U1219" t="s">
        <v>838</v>
      </c>
      <c r="V1219" t="s">
        <v>2578</v>
      </c>
      <c r="W1219" t="s">
        <v>838</v>
      </c>
      <c r="X1219" t="s">
        <v>2578</v>
      </c>
      <c r="Y1219" t="str">
        <f t="shared" ref="Y1219:Y1282" si="19">L1219&amp;J1219&amp;K1219</f>
        <v>北京微财科技有限公司-数媒重庆市黑卡小额贷款有限公司信息流</v>
      </c>
      <c r="Z1219" t="e">
        <f>VLOOKUP(Y:Y,[1]Sheet1!N:N,1,0)</f>
        <v>#N/A</v>
      </c>
    </row>
    <row r="1220" spans="1:26" hidden="1" x14ac:dyDescent="0.25">
      <c r="A1220">
        <v>20230625</v>
      </c>
      <c r="B1220">
        <v>47974695</v>
      </c>
      <c r="C1220" t="s">
        <v>2814</v>
      </c>
      <c r="D1220">
        <v>2129251</v>
      </c>
      <c r="E1220" t="s">
        <v>2815</v>
      </c>
      <c r="F1220" s="59">
        <v>5011.91</v>
      </c>
      <c r="G1220">
        <v>0</v>
      </c>
      <c r="H1220" t="s">
        <v>2538</v>
      </c>
      <c r="I1220" t="s">
        <v>2551</v>
      </c>
      <c r="J1220" t="s">
        <v>2330</v>
      </c>
      <c r="K1220" t="s">
        <v>2321</v>
      </c>
      <c r="L1220" t="s">
        <v>2329</v>
      </c>
      <c r="M1220" t="s">
        <v>2581</v>
      </c>
      <c r="N1220" t="s">
        <v>2582</v>
      </c>
      <c r="O1220" t="s">
        <v>2542</v>
      </c>
      <c r="P1220" t="s">
        <v>2543</v>
      </c>
      <c r="Q1220" t="s">
        <v>2544</v>
      </c>
      <c r="R1220" t="s">
        <v>2583</v>
      </c>
      <c r="S1220" t="s">
        <v>2546</v>
      </c>
      <c r="T1220">
        <v>0</v>
      </c>
      <c r="U1220" t="s">
        <v>838</v>
      </c>
      <c r="V1220" t="s">
        <v>2578</v>
      </c>
      <c r="W1220" t="s">
        <v>2584</v>
      </c>
      <c r="X1220" t="s">
        <v>2585</v>
      </c>
      <c r="Y1220" t="str">
        <f t="shared" si="19"/>
        <v>成都哈拜网络科技有限公司-数字媒体事业部上海哈啰普惠科技有限公司信息流</v>
      </c>
      <c r="Z1220" t="e">
        <f>VLOOKUP(Y:Y,[1]Sheet1!N:N,1,0)</f>
        <v>#N/A</v>
      </c>
    </row>
    <row r="1221" spans="1:26" hidden="1" x14ac:dyDescent="0.25">
      <c r="A1221">
        <v>20230625</v>
      </c>
      <c r="B1221">
        <v>40548298</v>
      </c>
      <c r="C1221" t="s">
        <v>2557</v>
      </c>
      <c r="D1221">
        <v>2130054</v>
      </c>
      <c r="E1221" t="s">
        <v>2558</v>
      </c>
      <c r="F1221" s="59">
        <v>2596.2600000000002</v>
      </c>
      <c r="G1221">
        <v>2102.16</v>
      </c>
      <c r="H1221" t="s">
        <v>2559</v>
      </c>
      <c r="I1221" t="s">
        <v>2560</v>
      </c>
      <c r="J1221" t="s">
        <v>2350</v>
      </c>
      <c r="K1221" t="s">
        <v>711</v>
      </c>
      <c r="L1221" t="s">
        <v>2350</v>
      </c>
      <c r="M1221" t="s">
        <v>2561</v>
      </c>
      <c r="N1221" t="s">
        <v>2562</v>
      </c>
      <c r="O1221" t="s">
        <v>2542</v>
      </c>
      <c r="P1221" t="s">
        <v>2543</v>
      </c>
      <c r="Q1221" t="s">
        <v>2544</v>
      </c>
      <c r="R1221" t="s">
        <v>2563</v>
      </c>
      <c r="S1221" t="s">
        <v>2546</v>
      </c>
      <c r="T1221">
        <v>7702.8159999999998</v>
      </c>
      <c r="U1221" t="s">
        <v>1891</v>
      </c>
      <c r="V1221" t="s">
        <v>2564</v>
      </c>
      <c r="W1221" t="s">
        <v>1891</v>
      </c>
      <c r="X1221" t="s">
        <v>2564</v>
      </c>
      <c r="Y1221" t="str">
        <f t="shared" si="19"/>
        <v>深圳尚米网络技术有限公司深圳尚米网络技术有限公司CPC</v>
      </c>
      <c r="Z1221" t="e">
        <f>VLOOKUP(Y:Y,[1]Sheet1!N:N,1,0)</f>
        <v>#N/A</v>
      </c>
    </row>
    <row r="1222" spans="1:26" hidden="1" x14ac:dyDescent="0.25">
      <c r="A1222">
        <v>20230625</v>
      </c>
      <c r="B1222">
        <v>47327914</v>
      </c>
      <c r="C1222" t="s">
        <v>2720</v>
      </c>
      <c r="D1222">
        <v>2185183</v>
      </c>
      <c r="E1222" t="s">
        <v>2574</v>
      </c>
      <c r="F1222" s="59">
        <v>446.93</v>
      </c>
      <c r="G1222">
        <v>338.58</v>
      </c>
      <c r="H1222" t="s">
        <v>2538</v>
      </c>
      <c r="I1222" t="s">
        <v>2539</v>
      </c>
      <c r="J1222" t="s">
        <v>2575</v>
      </c>
      <c r="K1222" t="s">
        <v>2321</v>
      </c>
      <c r="L1222" t="s">
        <v>2344</v>
      </c>
      <c r="M1222" t="s">
        <v>2576</v>
      </c>
      <c r="O1222" t="s">
        <v>2542</v>
      </c>
      <c r="P1222" t="s">
        <v>2543</v>
      </c>
      <c r="Q1222" t="s">
        <v>2544</v>
      </c>
      <c r="R1222" t="s">
        <v>2577</v>
      </c>
      <c r="S1222" t="s">
        <v>2546</v>
      </c>
      <c r="T1222">
        <v>0</v>
      </c>
      <c r="U1222" t="s">
        <v>838</v>
      </c>
      <c r="V1222" t="s">
        <v>2578</v>
      </c>
      <c r="W1222" t="s">
        <v>838</v>
      </c>
      <c r="X1222" t="s">
        <v>2578</v>
      </c>
      <c r="Y1222" t="str">
        <f t="shared" si="19"/>
        <v>北京微财科技有限公司-数媒重庆市黑卡小额贷款有限公司信息流</v>
      </c>
      <c r="Z1222" t="e">
        <f>VLOOKUP(Y:Y,[1]Sheet1!N:N,1,0)</f>
        <v>#N/A</v>
      </c>
    </row>
    <row r="1223" spans="1:26" hidden="1" x14ac:dyDescent="0.25">
      <c r="A1223">
        <v>20230625</v>
      </c>
      <c r="B1223">
        <v>47426672</v>
      </c>
      <c r="C1223" t="s">
        <v>2709</v>
      </c>
      <c r="D1223">
        <v>2189969</v>
      </c>
      <c r="E1223" t="s">
        <v>2608</v>
      </c>
      <c r="F1223" s="59">
        <v>10029.94</v>
      </c>
      <c r="G1223">
        <v>7164.24</v>
      </c>
      <c r="H1223" t="s">
        <v>2538</v>
      </c>
      <c r="I1223" t="s">
        <v>2551</v>
      </c>
      <c r="J1223" t="s">
        <v>2332</v>
      </c>
      <c r="K1223" t="s">
        <v>2321</v>
      </c>
      <c r="L1223" t="s">
        <v>2333</v>
      </c>
      <c r="M1223" t="s">
        <v>2552</v>
      </c>
      <c r="N1223" t="s">
        <v>2553</v>
      </c>
      <c r="O1223" t="s">
        <v>2542</v>
      </c>
      <c r="P1223" t="s">
        <v>2543</v>
      </c>
      <c r="Q1223" t="s">
        <v>2544</v>
      </c>
      <c r="R1223" t="s">
        <v>2554</v>
      </c>
      <c r="S1223" t="s">
        <v>2546</v>
      </c>
      <c r="T1223">
        <v>0</v>
      </c>
      <c r="U1223" t="s">
        <v>2555</v>
      </c>
      <c r="V1223" t="s">
        <v>2556</v>
      </c>
      <c r="W1223" t="s">
        <v>2555</v>
      </c>
      <c r="X1223" t="s">
        <v>2556</v>
      </c>
      <c r="Y1223" t="str">
        <f t="shared" si="19"/>
        <v>北京爱奇艺科技有限公司-百度北京爱奇艺科技有限公司信息流</v>
      </c>
      <c r="Z1223" t="e">
        <f>VLOOKUP(Y:Y,[1]Sheet1!N:N,1,0)</f>
        <v>#N/A</v>
      </c>
    </row>
    <row r="1224" spans="1:26" hidden="1" x14ac:dyDescent="0.25">
      <c r="A1224">
        <v>20230625</v>
      </c>
      <c r="B1224">
        <v>48447565</v>
      </c>
      <c r="C1224" t="s">
        <v>2639</v>
      </c>
      <c r="D1224">
        <v>2199431</v>
      </c>
      <c r="E1224" t="s">
        <v>2640</v>
      </c>
      <c r="F1224" s="59">
        <v>407.2</v>
      </c>
      <c r="G1224">
        <v>308.45</v>
      </c>
      <c r="H1224" t="s">
        <v>2559</v>
      </c>
      <c r="I1224" t="s">
        <v>2560</v>
      </c>
      <c r="J1224" t="s">
        <v>392</v>
      </c>
      <c r="K1224" t="s">
        <v>711</v>
      </c>
      <c r="L1224" t="s">
        <v>392</v>
      </c>
      <c r="M1224" t="s">
        <v>2641</v>
      </c>
      <c r="N1224" t="s">
        <v>2642</v>
      </c>
      <c r="O1224" t="s">
        <v>2542</v>
      </c>
      <c r="P1224" t="s">
        <v>2543</v>
      </c>
      <c r="Q1224" t="s">
        <v>2544</v>
      </c>
      <c r="R1224" t="s">
        <v>2643</v>
      </c>
      <c r="S1224" t="s">
        <v>2546</v>
      </c>
      <c r="T1224">
        <v>32663.078000000001</v>
      </c>
      <c r="U1224" t="s">
        <v>838</v>
      </c>
      <c r="V1224" t="s">
        <v>2644</v>
      </c>
      <c r="W1224" t="s">
        <v>838</v>
      </c>
      <c r="X1224" t="s">
        <v>2548</v>
      </c>
      <c r="Y1224" t="str">
        <f t="shared" si="19"/>
        <v>福州三六零网络小额贷款有限公司福州三六零网络小额贷款有限公司CPC</v>
      </c>
      <c r="Z1224" t="e">
        <f>VLOOKUP(Y:Y,[1]Sheet1!N:N,1,0)</f>
        <v>#N/A</v>
      </c>
    </row>
    <row r="1225" spans="1:26" hidden="1" x14ac:dyDescent="0.25">
      <c r="A1225">
        <v>20230625</v>
      </c>
      <c r="B1225">
        <v>29850997</v>
      </c>
      <c r="C1225" t="s">
        <v>2701</v>
      </c>
      <c r="D1225">
        <v>2130054</v>
      </c>
      <c r="E1225" t="s">
        <v>2558</v>
      </c>
      <c r="F1225" s="59">
        <v>7046.81</v>
      </c>
      <c r="G1225">
        <v>5705.8</v>
      </c>
      <c r="H1225" t="s">
        <v>2559</v>
      </c>
      <c r="I1225" t="s">
        <v>2560</v>
      </c>
      <c r="J1225" t="s">
        <v>2350</v>
      </c>
      <c r="K1225" t="s">
        <v>711</v>
      </c>
      <c r="L1225" t="s">
        <v>2350</v>
      </c>
      <c r="M1225" t="s">
        <v>2561</v>
      </c>
      <c r="N1225" t="s">
        <v>2562</v>
      </c>
      <c r="O1225" t="s">
        <v>2542</v>
      </c>
      <c r="P1225" t="s">
        <v>2543</v>
      </c>
      <c r="Q1225" t="s">
        <v>2544</v>
      </c>
      <c r="R1225" t="s">
        <v>2563</v>
      </c>
      <c r="S1225" t="s">
        <v>2546</v>
      </c>
      <c r="T1225">
        <v>13157.264999999999</v>
      </c>
      <c r="U1225" t="s">
        <v>1891</v>
      </c>
      <c r="V1225" t="s">
        <v>2564</v>
      </c>
      <c r="W1225" t="s">
        <v>1891</v>
      </c>
      <c r="X1225" t="s">
        <v>2564</v>
      </c>
      <c r="Y1225" t="str">
        <f t="shared" si="19"/>
        <v>深圳尚米网络技术有限公司深圳尚米网络技术有限公司CPC</v>
      </c>
      <c r="Z1225" t="e">
        <f>VLOOKUP(Y:Y,[1]Sheet1!N:N,1,0)</f>
        <v>#N/A</v>
      </c>
    </row>
    <row r="1226" spans="1:26" x14ac:dyDescent="0.25">
      <c r="A1226">
        <v>20230625</v>
      </c>
      <c r="B1226">
        <v>43094813</v>
      </c>
      <c r="C1226" t="s">
        <v>2677</v>
      </c>
      <c r="D1226">
        <v>2054669</v>
      </c>
      <c r="E1226" t="s">
        <v>2622</v>
      </c>
      <c r="F1226" s="59">
        <v>5515.19</v>
      </c>
      <c r="G1226">
        <v>4085.33</v>
      </c>
      <c r="H1226" t="s">
        <v>2538</v>
      </c>
      <c r="I1226" t="s">
        <v>2539</v>
      </c>
      <c r="J1226" t="s">
        <v>2352</v>
      </c>
      <c r="K1226" t="s">
        <v>2321</v>
      </c>
      <c r="L1226" t="s">
        <v>2351</v>
      </c>
      <c r="M1226" t="s">
        <v>2623</v>
      </c>
      <c r="N1226" t="s">
        <v>2624</v>
      </c>
      <c r="O1226" t="s">
        <v>2542</v>
      </c>
      <c r="P1226" t="s">
        <v>2543</v>
      </c>
      <c r="Q1226" t="s">
        <v>2544</v>
      </c>
      <c r="R1226" t="s">
        <v>2625</v>
      </c>
      <c r="S1226" t="s">
        <v>2546</v>
      </c>
      <c r="T1226">
        <v>0</v>
      </c>
      <c r="U1226" t="s">
        <v>838</v>
      </c>
      <c r="V1226" t="s">
        <v>2548</v>
      </c>
      <c r="W1226" t="s">
        <v>838</v>
      </c>
      <c r="X1226" t="s">
        <v>2548</v>
      </c>
      <c r="Y1226" t="str">
        <f t="shared" si="19"/>
        <v>深圳市小赢普惠科技有限责任公司深圳市赢众通金融信息服务有限责任公司信息流</v>
      </c>
      <c r="Z1226" t="e">
        <f>VLOOKUP(Y:Y,[1]Sheet1!N:N,1,0)</f>
        <v>#N/A</v>
      </c>
    </row>
    <row r="1227" spans="1:26" hidden="1" x14ac:dyDescent="0.25">
      <c r="A1227">
        <v>20230625</v>
      </c>
      <c r="B1227">
        <v>44739351</v>
      </c>
      <c r="C1227" t="s">
        <v>2731</v>
      </c>
      <c r="D1227">
        <v>2118167</v>
      </c>
      <c r="E1227" t="s">
        <v>2592</v>
      </c>
      <c r="F1227" s="59">
        <v>108.09</v>
      </c>
      <c r="G1227">
        <v>0</v>
      </c>
      <c r="H1227" t="s">
        <v>2538</v>
      </c>
      <c r="I1227" t="s">
        <v>2551</v>
      </c>
      <c r="J1227" t="s">
        <v>554</v>
      </c>
      <c r="K1227" t="s">
        <v>2321</v>
      </c>
      <c r="L1227" t="s">
        <v>2370</v>
      </c>
      <c r="M1227" t="s">
        <v>2593</v>
      </c>
      <c r="N1227" t="s">
        <v>2594</v>
      </c>
      <c r="O1227" t="s">
        <v>2542</v>
      </c>
      <c r="P1227" t="s">
        <v>2543</v>
      </c>
      <c r="Q1227" t="s">
        <v>2544</v>
      </c>
      <c r="R1227" t="s">
        <v>2595</v>
      </c>
      <c r="S1227" t="s">
        <v>2546</v>
      </c>
      <c r="T1227">
        <v>0</v>
      </c>
      <c r="U1227" t="s">
        <v>2555</v>
      </c>
      <c r="V1227" t="s">
        <v>2596</v>
      </c>
      <c r="W1227" t="s">
        <v>2555</v>
      </c>
      <c r="X1227" t="s">
        <v>2596</v>
      </c>
      <c r="Y1227" t="str">
        <f t="shared" si="19"/>
        <v>薯一薯二文化传媒（上海）有限公司行吟信息科技(上海)有限公司信息流</v>
      </c>
      <c r="Z1227" t="e">
        <f>VLOOKUP(Y:Y,[1]Sheet1!N:N,1,0)</f>
        <v>#N/A</v>
      </c>
    </row>
    <row r="1228" spans="1:26" hidden="1" x14ac:dyDescent="0.25">
      <c r="A1228">
        <v>20230625</v>
      </c>
      <c r="B1228">
        <v>47953344</v>
      </c>
      <c r="C1228" t="s">
        <v>2732</v>
      </c>
      <c r="D1228">
        <v>2189969</v>
      </c>
      <c r="E1228" t="s">
        <v>2608</v>
      </c>
      <c r="F1228" s="59">
        <v>0.18</v>
      </c>
      <c r="G1228">
        <v>0.13</v>
      </c>
      <c r="H1228" t="s">
        <v>2538</v>
      </c>
      <c r="I1228" t="s">
        <v>2539</v>
      </c>
      <c r="J1228" t="s">
        <v>2332</v>
      </c>
      <c r="K1228" t="s">
        <v>2321</v>
      </c>
      <c r="L1228" t="s">
        <v>2333</v>
      </c>
      <c r="M1228" t="s">
        <v>2552</v>
      </c>
      <c r="N1228" t="s">
        <v>2553</v>
      </c>
      <c r="O1228" t="s">
        <v>2542</v>
      </c>
      <c r="P1228" t="s">
        <v>2543</v>
      </c>
      <c r="Q1228" t="s">
        <v>2544</v>
      </c>
      <c r="R1228" t="s">
        <v>2554</v>
      </c>
      <c r="S1228" t="s">
        <v>2546</v>
      </c>
      <c r="T1228">
        <v>0</v>
      </c>
      <c r="U1228" t="s">
        <v>2555</v>
      </c>
      <c r="V1228" t="s">
        <v>2556</v>
      </c>
      <c r="W1228" t="s">
        <v>2555</v>
      </c>
      <c r="X1228" t="s">
        <v>2556</v>
      </c>
      <c r="Y1228" t="str">
        <f t="shared" si="19"/>
        <v>北京爱奇艺科技有限公司-百度北京爱奇艺科技有限公司信息流</v>
      </c>
      <c r="Z1228" t="e">
        <f>VLOOKUP(Y:Y,[1]Sheet1!N:N,1,0)</f>
        <v>#N/A</v>
      </c>
    </row>
    <row r="1229" spans="1:26" hidden="1" x14ac:dyDescent="0.25">
      <c r="A1229">
        <v>20230625</v>
      </c>
      <c r="B1229">
        <v>48770435</v>
      </c>
      <c r="C1229" t="s">
        <v>2770</v>
      </c>
      <c r="D1229">
        <v>2169384</v>
      </c>
      <c r="E1229" t="s">
        <v>2633</v>
      </c>
      <c r="F1229" s="59">
        <v>4031.03</v>
      </c>
      <c r="G1229">
        <v>2985.95</v>
      </c>
      <c r="H1229" t="s">
        <v>2538</v>
      </c>
      <c r="I1229" t="s">
        <v>2551</v>
      </c>
      <c r="J1229" t="s">
        <v>296</v>
      </c>
      <c r="K1229" t="s">
        <v>2321</v>
      </c>
      <c r="L1229" t="s">
        <v>2334</v>
      </c>
      <c r="M1229" t="s">
        <v>2634</v>
      </c>
      <c r="N1229" t="s">
        <v>2635</v>
      </c>
      <c r="O1229" t="s">
        <v>2542</v>
      </c>
      <c r="P1229" t="s">
        <v>2543</v>
      </c>
      <c r="Q1229" t="s">
        <v>2544</v>
      </c>
      <c r="R1229" t="s">
        <v>2636</v>
      </c>
      <c r="S1229" t="s">
        <v>2546</v>
      </c>
      <c r="T1229">
        <v>0</v>
      </c>
      <c r="U1229" t="s">
        <v>2584</v>
      </c>
      <c r="V1229" t="s">
        <v>2637</v>
      </c>
      <c r="W1229" t="s">
        <v>2584</v>
      </c>
      <c r="X1229" t="s">
        <v>2637</v>
      </c>
      <c r="Y1229" t="str">
        <f t="shared" si="19"/>
        <v>湖北车智汇传媒有限公司北京车之家信息技术有限公司信息流</v>
      </c>
      <c r="Z1229" t="e">
        <f>VLOOKUP(Y:Y,[1]Sheet1!N:N,1,0)</f>
        <v>#N/A</v>
      </c>
    </row>
    <row r="1230" spans="1:26" hidden="1" x14ac:dyDescent="0.25">
      <c r="A1230">
        <v>20230625</v>
      </c>
      <c r="B1230">
        <v>42965764</v>
      </c>
      <c r="C1230" t="s">
        <v>2536</v>
      </c>
      <c r="D1230">
        <v>2158784</v>
      </c>
      <c r="E1230" t="s">
        <v>2537</v>
      </c>
      <c r="F1230" s="59">
        <v>1223.32</v>
      </c>
      <c r="G1230">
        <v>1223.32</v>
      </c>
      <c r="H1230" t="s">
        <v>2538</v>
      </c>
      <c r="I1230" t="s">
        <v>2539</v>
      </c>
      <c r="J1230" t="s">
        <v>2320</v>
      </c>
      <c r="K1230" t="s">
        <v>2321</v>
      </c>
      <c r="L1230" t="s">
        <v>2318</v>
      </c>
      <c r="M1230" t="s">
        <v>2540</v>
      </c>
      <c r="N1230" t="s">
        <v>2541</v>
      </c>
      <c r="O1230" t="s">
        <v>2542</v>
      </c>
      <c r="P1230" t="s">
        <v>2543</v>
      </c>
      <c r="Q1230" t="s">
        <v>2544</v>
      </c>
      <c r="R1230" t="s">
        <v>2545</v>
      </c>
      <c r="S1230" t="s">
        <v>2546</v>
      </c>
      <c r="T1230">
        <v>0</v>
      </c>
      <c r="U1230" t="s">
        <v>838</v>
      </c>
      <c r="V1230" t="s">
        <v>2547</v>
      </c>
      <c r="W1230" t="s">
        <v>838</v>
      </c>
      <c r="X1230" t="s">
        <v>2548</v>
      </c>
      <c r="Y1230" t="str">
        <f t="shared" si="19"/>
        <v>上海耳序信息技术有限公司-四部上海拍拍贷金融信息服务有限公司信息流</v>
      </c>
      <c r="Z1230" t="e">
        <f>VLOOKUP(Y:Y,[1]Sheet1!N:N,1,0)</f>
        <v>#N/A</v>
      </c>
    </row>
    <row r="1231" spans="1:26" hidden="1" x14ac:dyDescent="0.25">
      <c r="A1231">
        <v>20230625</v>
      </c>
      <c r="B1231">
        <v>44739316</v>
      </c>
      <c r="C1231" t="s">
        <v>2620</v>
      </c>
      <c r="D1231">
        <v>2118167</v>
      </c>
      <c r="E1231" t="s">
        <v>2592</v>
      </c>
      <c r="F1231" s="59">
        <v>654.4</v>
      </c>
      <c r="G1231">
        <v>0</v>
      </c>
      <c r="H1231" t="s">
        <v>2538</v>
      </c>
      <c r="I1231" t="s">
        <v>2539</v>
      </c>
      <c r="J1231" t="s">
        <v>554</v>
      </c>
      <c r="K1231" t="s">
        <v>2321</v>
      </c>
      <c r="L1231" t="s">
        <v>2370</v>
      </c>
      <c r="M1231" t="s">
        <v>2593</v>
      </c>
      <c r="N1231" t="s">
        <v>2594</v>
      </c>
      <c r="O1231" t="s">
        <v>2542</v>
      </c>
      <c r="P1231" t="s">
        <v>2543</v>
      </c>
      <c r="Q1231" t="s">
        <v>2544</v>
      </c>
      <c r="R1231" t="s">
        <v>2595</v>
      </c>
      <c r="S1231" t="s">
        <v>2546</v>
      </c>
      <c r="T1231">
        <v>0</v>
      </c>
      <c r="U1231" t="s">
        <v>2555</v>
      </c>
      <c r="V1231" t="s">
        <v>2596</v>
      </c>
      <c r="W1231" t="s">
        <v>2555</v>
      </c>
      <c r="X1231" t="s">
        <v>2596</v>
      </c>
      <c r="Y1231" t="str">
        <f t="shared" si="19"/>
        <v>薯一薯二文化传媒（上海）有限公司行吟信息科技(上海)有限公司信息流</v>
      </c>
      <c r="Z1231" t="e">
        <f>VLOOKUP(Y:Y,[1]Sheet1!N:N,1,0)</f>
        <v>#N/A</v>
      </c>
    </row>
    <row r="1232" spans="1:26" hidden="1" x14ac:dyDescent="0.25">
      <c r="A1232">
        <v>20230625</v>
      </c>
      <c r="B1232">
        <v>45322956</v>
      </c>
      <c r="C1232" t="s">
        <v>2631</v>
      </c>
      <c r="D1232">
        <v>2172261</v>
      </c>
      <c r="E1232" t="s">
        <v>2628</v>
      </c>
      <c r="F1232" s="59">
        <v>387.14</v>
      </c>
      <c r="G1232">
        <v>295.52999999999997</v>
      </c>
      <c r="H1232" t="s">
        <v>2538</v>
      </c>
      <c r="I1232" t="s">
        <v>2539</v>
      </c>
      <c r="J1232" t="s">
        <v>292</v>
      </c>
      <c r="K1232" t="s">
        <v>2321</v>
      </c>
      <c r="L1232" t="s">
        <v>574</v>
      </c>
      <c r="M1232" t="s">
        <v>2611</v>
      </c>
      <c r="N1232" t="s">
        <v>2612</v>
      </c>
      <c r="O1232" t="s">
        <v>2542</v>
      </c>
      <c r="P1232" t="s">
        <v>2543</v>
      </c>
      <c r="Q1232" t="s">
        <v>2544</v>
      </c>
      <c r="R1232" t="s">
        <v>2613</v>
      </c>
      <c r="S1232" t="s">
        <v>2546</v>
      </c>
      <c r="T1232">
        <v>0</v>
      </c>
      <c r="U1232" t="s">
        <v>2614</v>
      </c>
      <c r="V1232" t="s">
        <v>2615</v>
      </c>
      <c r="W1232" t="s">
        <v>2614</v>
      </c>
      <c r="X1232" t="s">
        <v>2615</v>
      </c>
      <c r="Y1232" t="str">
        <f t="shared" si="19"/>
        <v>广州荔湾品唯信息服务有限公司广州唯品会电子商务有限公司信息流</v>
      </c>
      <c r="Z1232" t="e">
        <f>VLOOKUP(Y:Y,[1]Sheet1!N:N,1,0)</f>
        <v>#N/A</v>
      </c>
    </row>
    <row r="1233" spans="1:26" hidden="1" x14ac:dyDescent="0.25">
      <c r="A1233">
        <v>20230625</v>
      </c>
      <c r="B1233">
        <v>47184419</v>
      </c>
      <c r="C1233" t="s">
        <v>2740</v>
      </c>
      <c r="D1233">
        <v>2176807</v>
      </c>
      <c r="E1233" t="s">
        <v>2691</v>
      </c>
      <c r="F1233" s="59">
        <v>4.63</v>
      </c>
      <c r="G1233">
        <v>3.38</v>
      </c>
      <c r="H1233" t="s">
        <v>2538</v>
      </c>
      <c r="I1233" t="s">
        <v>2551</v>
      </c>
      <c r="J1233" t="s">
        <v>2339</v>
      </c>
      <c r="K1233" t="s">
        <v>2321</v>
      </c>
      <c r="L1233" t="s">
        <v>2338</v>
      </c>
      <c r="M1233" t="s">
        <v>2692</v>
      </c>
      <c r="N1233" t="s">
        <v>2693</v>
      </c>
      <c r="O1233" t="s">
        <v>2542</v>
      </c>
      <c r="P1233" t="s">
        <v>2543</v>
      </c>
      <c r="Q1233" t="s">
        <v>2544</v>
      </c>
      <c r="R1233" t="s">
        <v>2694</v>
      </c>
      <c r="S1233" t="s">
        <v>2546</v>
      </c>
      <c r="T1233">
        <v>0</v>
      </c>
      <c r="U1233" t="s">
        <v>2117</v>
      </c>
      <c r="V1233" t="s">
        <v>2695</v>
      </c>
      <c r="W1233" t="s">
        <v>2117</v>
      </c>
      <c r="X1233" t="s">
        <v>2695</v>
      </c>
      <c r="Y1233" t="str">
        <f t="shared" si="19"/>
        <v>北京三快在线科技有限公司及其关联公司北京三快科技有限公司信息流</v>
      </c>
      <c r="Z1233" t="e">
        <f>VLOOKUP(Y:Y,[1]Sheet1!N:N,1,0)</f>
        <v>#N/A</v>
      </c>
    </row>
    <row r="1234" spans="1:26" hidden="1" x14ac:dyDescent="0.25">
      <c r="A1234">
        <v>20230625</v>
      </c>
      <c r="B1234">
        <v>47184422</v>
      </c>
      <c r="C1234" t="s">
        <v>2748</v>
      </c>
      <c r="D1234">
        <v>2176807</v>
      </c>
      <c r="E1234" t="s">
        <v>2691</v>
      </c>
      <c r="F1234" s="59">
        <v>9.1999999999999993</v>
      </c>
      <c r="G1234">
        <v>6.72</v>
      </c>
      <c r="H1234" t="s">
        <v>2538</v>
      </c>
      <c r="I1234" t="s">
        <v>2539</v>
      </c>
      <c r="J1234" t="s">
        <v>2339</v>
      </c>
      <c r="K1234" t="s">
        <v>2321</v>
      </c>
      <c r="L1234" t="s">
        <v>2338</v>
      </c>
      <c r="M1234" t="s">
        <v>2692</v>
      </c>
      <c r="N1234" t="s">
        <v>2693</v>
      </c>
      <c r="O1234" t="s">
        <v>2542</v>
      </c>
      <c r="P1234" t="s">
        <v>2543</v>
      </c>
      <c r="Q1234" t="s">
        <v>2544</v>
      </c>
      <c r="R1234" t="s">
        <v>2694</v>
      </c>
      <c r="S1234" t="s">
        <v>2546</v>
      </c>
      <c r="T1234">
        <v>0</v>
      </c>
      <c r="U1234" t="s">
        <v>2117</v>
      </c>
      <c r="V1234" t="s">
        <v>2695</v>
      </c>
      <c r="W1234" t="s">
        <v>2117</v>
      </c>
      <c r="X1234" t="s">
        <v>2695</v>
      </c>
      <c r="Y1234" t="str">
        <f t="shared" si="19"/>
        <v>北京三快在线科技有限公司及其关联公司北京三快科技有限公司信息流</v>
      </c>
      <c r="Z1234" t="e">
        <f>VLOOKUP(Y:Y,[1]Sheet1!N:N,1,0)</f>
        <v>#N/A</v>
      </c>
    </row>
    <row r="1235" spans="1:26" hidden="1" x14ac:dyDescent="0.25">
      <c r="A1235">
        <v>20230625</v>
      </c>
      <c r="B1235">
        <v>41250532</v>
      </c>
      <c r="C1235" t="s">
        <v>2664</v>
      </c>
      <c r="D1235">
        <v>2130054</v>
      </c>
      <c r="E1235" t="s">
        <v>2558</v>
      </c>
      <c r="F1235" s="59">
        <v>1282.5899999999999</v>
      </c>
      <c r="G1235">
        <v>1038.47</v>
      </c>
      <c r="H1235" t="s">
        <v>2559</v>
      </c>
      <c r="I1235" t="s">
        <v>2560</v>
      </c>
      <c r="J1235" t="s">
        <v>2350</v>
      </c>
      <c r="K1235" t="s">
        <v>711</v>
      </c>
      <c r="L1235" t="s">
        <v>2350</v>
      </c>
      <c r="M1235" t="s">
        <v>2561</v>
      </c>
      <c r="N1235" t="s">
        <v>2562</v>
      </c>
      <c r="O1235" t="s">
        <v>2542</v>
      </c>
      <c r="P1235" t="s">
        <v>2543</v>
      </c>
      <c r="Q1235" t="s">
        <v>2544</v>
      </c>
      <c r="R1235" t="s">
        <v>2563</v>
      </c>
      <c r="S1235" t="s">
        <v>2546</v>
      </c>
      <c r="T1235">
        <v>5590.7129999999997</v>
      </c>
      <c r="U1235" t="s">
        <v>1891</v>
      </c>
      <c r="V1235" t="s">
        <v>2564</v>
      </c>
      <c r="W1235" t="s">
        <v>1891</v>
      </c>
      <c r="X1235" t="s">
        <v>2564</v>
      </c>
      <c r="Y1235" t="str">
        <f t="shared" si="19"/>
        <v>深圳尚米网络技术有限公司深圳尚米网络技术有限公司CPC</v>
      </c>
      <c r="Z1235" t="e">
        <f>VLOOKUP(Y:Y,[1]Sheet1!N:N,1,0)</f>
        <v>#N/A</v>
      </c>
    </row>
    <row r="1236" spans="1:26" hidden="1" x14ac:dyDescent="0.25">
      <c r="A1236">
        <v>20230625</v>
      </c>
      <c r="B1236">
        <v>42840845</v>
      </c>
      <c r="C1236" t="s">
        <v>2812</v>
      </c>
      <c r="D1236">
        <v>2117410</v>
      </c>
      <c r="E1236" t="s">
        <v>2587</v>
      </c>
      <c r="F1236" s="59">
        <v>1867.92</v>
      </c>
      <c r="G1236">
        <v>0</v>
      </c>
      <c r="H1236" t="s">
        <v>2538</v>
      </c>
      <c r="I1236" t="s">
        <v>2551</v>
      </c>
      <c r="J1236" t="s">
        <v>2353</v>
      </c>
      <c r="K1236" t="s">
        <v>2321</v>
      </c>
      <c r="L1236" t="s">
        <v>326</v>
      </c>
      <c r="M1236" t="s">
        <v>2588</v>
      </c>
      <c r="N1236" t="s">
        <v>2589</v>
      </c>
      <c r="O1236" t="s">
        <v>2542</v>
      </c>
      <c r="P1236" t="s">
        <v>2543</v>
      </c>
      <c r="Q1236" t="s">
        <v>2544</v>
      </c>
      <c r="R1236" t="s">
        <v>2570</v>
      </c>
      <c r="S1236" t="s">
        <v>2546</v>
      </c>
      <c r="T1236">
        <v>0</v>
      </c>
      <c r="U1236" t="s">
        <v>2571</v>
      </c>
      <c r="V1236" t="s">
        <v>2572</v>
      </c>
      <c r="W1236" t="s">
        <v>1891</v>
      </c>
      <c r="X1236" t="s">
        <v>2564</v>
      </c>
      <c r="Y1236" t="str">
        <f t="shared" si="19"/>
        <v>网易有道信息技术（北京）有限公司网易(杭州)网络有限公司信息流</v>
      </c>
      <c r="Z1236" t="e">
        <f>VLOOKUP(Y:Y,[1]Sheet1!N:N,1,0)</f>
        <v>#N/A</v>
      </c>
    </row>
    <row r="1237" spans="1:26" hidden="1" x14ac:dyDescent="0.25">
      <c r="A1237">
        <v>20230625</v>
      </c>
      <c r="B1237">
        <v>45323011</v>
      </c>
      <c r="C1237" t="s">
        <v>2680</v>
      </c>
      <c r="D1237">
        <v>2172261</v>
      </c>
      <c r="E1237" t="s">
        <v>2628</v>
      </c>
      <c r="F1237" s="59">
        <v>33.56</v>
      </c>
      <c r="G1237">
        <v>25.62</v>
      </c>
      <c r="H1237" t="s">
        <v>2538</v>
      </c>
      <c r="I1237" t="s">
        <v>2539</v>
      </c>
      <c r="J1237" t="s">
        <v>292</v>
      </c>
      <c r="K1237" t="s">
        <v>2321</v>
      </c>
      <c r="L1237" t="s">
        <v>574</v>
      </c>
      <c r="M1237" t="s">
        <v>2611</v>
      </c>
      <c r="N1237" t="s">
        <v>2612</v>
      </c>
      <c r="O1237" t="s">
        <v>2542</v>
      </c>
      <c r="P1237" t="s">
        <v>2543</v>
      </c>
      <c r="Q1237" t="s">
        <v>2544</v>
      </c>
      <c r="R1237" t="s">
        <v>2613</v>
      </c>
      <c r="S1237" t="s">
        <v>2546</v>
      </c>
      <c r="T1237">
        <v>0</v>
      </c>
      <c r="U1237" t="s">
        <v>2614</v>
      </c>
      <c r="V1237" t="s">
        <v>2615</v>
      </c>
      <c r="W1237" t="s">
        <v>2614</v>
      </c>
      <c r="X1237" t="s">
        <v>2615</v>
      </c>
      <c r="Y1237" t="str">
        <f t="shared" si="19"/>
        <v>广州荔湾品唯信息服务有限公司广州唯品会电子商务有限公司信息流</v>
      </c>
      <c r="Z1237" t="e">
        <f>VLOOKUP(Y:Y,[1]Sheet1!N:N,1,0)</f>
        <v>#N/A</v>
      </c>
    </row>
    <row r="1238" spans="1:26" hidden="1" x14ac:dyDescent="0.25">
      <c r="A1238">
        <v>20230625</v>
      </c>
      <c r="B1238">
        <v>31693175</v>
      </c>
      <c r="C1238" t="s">
        <v>2787</v>
      </c>
      <c r="D1238">
        <v>2158492</v>
      </c>
      <c r="E1238" t="s">
        <v>2580</v>
      </c>
      <c r="F1238" s="59">
        <v>3400.09</v>
      </c>
      <c r="G1238">
        <v>2856.98</v>
      </c>
      <c r="H1238" t="s">
        <v>2559</v>
      </c>
      <c r="I1238" t="s">
        <v>2560</v>
      </c>
      <c r="J1238" t="s">
        <v>2330</v>
      </c>
      <c r="K1238" t="s">
        <v>711</v>
      </c>
      <c r="L1238" t="s">
        <v>2329</v>
      </c>
      <c r="M1238" t="s">
        <v>2581</v>
      </c>
      <c r="N1238" t="s">
        <v>2582</v>
      </c>
      <c r="O1238" t="s">
        <v>2542</v>
      </c>
      <c r="P1238" t="s">
        <v>2543</v>
      </c>
      <c r="Q1238" t="s">
        <v>2544</v>
      </c>
      <c r="R1238" t="s">
        <v>2583</v>
      </c>
      <c r="S1238" t="s">
        <v>2546</v>
      </c>
      <c r="T1238">
        <v>21662.287</v>
      </c>
      <c r="U1238" t="s">
        <v>2584</v>
      </c>
      <c r="V1238" t="s">
        <v>2585</v>
      </c>
      <c r="W1238" t="s">
        <v>2584</v>
      </c>
      <c r="X1238" t="s">
        <v>2585</v>
      </c>
      <c r="Y1238" t="str">
        <f t="shared" si="19"/>
        <v>成都哈拜网络科技有限公司-数字媒体事业部上海哈啰普惠科技有限公司CPC</v>
      </c>
      <c r="Z1238" t="e">
        <f>VLOOKUP(Y:Y,[1]Sheet1!N:N,1,0)</f>
        <v>#N/A</v>
      </c>
    </row>
    <row r="1239" spans="1:26" hidden="1" x14ac:dyDescent="0.25">
      <c r="A1239">
        <v>20230625</v>
      </c>
      <c r="B1239">
        <v>32070458</v>
      </c>
      <c r="C1239" t="s">
        <v>2646</v>
      </c>
      <c r="D1239">
        <v>2158492</v>
      </c>
      <c r="E1239" t="s">
        <v>2580</v>
      </c>
      <c r="F1239" s="59">
        <v>764.27</v>
      </c>
      <c r="G1239">
        <v>642.20000000000005</v>
      </c>
      <c r="H1239" t="s">
        <v>2559</v>
      </c>
      <c r="I1239" t="s">
        <v>2560</v>
      </c>
      <c r="J1239" t="s">
        <v>2330</v>
      </c>
      <c r="K1239" t="s">
        <v>711</v>
      </c>
      <c r="L1239" t="s">
        <v>2329</v>
      </c>
      <c r="M1239" t="s">
        <v>2581</v>
      </c>
      <c r="N1239" t="s">
        <v>2582</v>
      </c>
      <c r="O1239" t="s">
        <v>2542</v>
      </c>
      <c r="P1239" t="s">
        <v>2543</v>
      </c>
      <c r="Q1239" t="s">
        <v>2544</v>
      </c>
      <c r="R1239" t="s">
        <v>2583</v>
      </c>
      <c r="S1239" t="s">
        <v>2546</v>
      </c>
      <c r="T1239">
        <v>15494.089</v>
      </c>
      <c r="U1239" t="s">
        <v>2584</v>
      </c>
      <c r="V1239" t="s">
        <v>2585</v>
      </c>
      <c r="W1239" t="s">
        <v>2584</v>
      </c>
      <c r="X1239" t="s">
        <v>2585</v>
      </c>
      <c r="Y1239" t="str">
        <f t="shared" si="19"/>
        <v>成都哈拜网络科技有限公司-数字媒体事业部上海哈啰普惠科技有限公司CPC</v>
      </c>
      <c r="Z1239" t="e">
        <f>VLOOKUP(Y:Y,[1]Sheet1!N:N,1,0)</f>
        <v>#N/A</v>
      </c>
    </row>
    <row r="1240" spans="1:26" hidden="1" x14ac:dyDescent="0.25">
      <c r="A1240">
        <v>20230625</v>
      </c>
      <c r="B1240">
        <v>39122181</v>
      </c>
      <c r="C1240" t="s">
        <v>2586</v>
      </c>
      <c r="D1240">
        <v>2117410</v>
      </c>
      <c r="E1240" t="s">
        <v>2587</v>
      </c>
      <c r="F1240" s="59">
        <v>6101.05</v>
      </c>
      <c r="G1240">
        <v>0</v>
      </c>
      <c r="H1240" t="s">
        <v>2538</v>
      </c>
      <c r="I1240" t="s">
        <v>2551</v>
      </c>
      <c r="J1240" t="s">
        <v>2353</v>
      </c>
      <c r="K1240" t="s">
        <v>2321</v>
      </c>
      <c r="L1240" t="s">
        <v>326</v>
      </c>
      <c r="M1240" t="s">
        <v>2588</v>
      </c>
      <c r="N1240" t="s">
        <v>2589</v>
      </c>
      <c r="O1240" t="s">
        <v>2542</v>
      </c>
      <c r="P1240" t="s">
        <v>2543</v>
      </c>
      <c r="Q1240" t="s">
        <v>2544</v>
      </c>
      <c r="R1240" t="s">
        <v>2570</v>
      </c>
      <c r="S1240" t="s">
        <v>2546</v>
      </c>
      <c r="T1240">
        <v>0</v>
      </c>
      <c r="U1240" t="s">
        <v>2571</v>
      </c>
      <c r="V1240" t="s">
        <v>2572</v>
      </c>
      <c r="W1240" t="s">
        <v>1891</v>
      </c>
      <c r="X1240" t="s">
        <v>2564</v>
      </c>
      <c r="Y1240" t="str">
        <f t="shared" si="19"/>
        <v>网易有道信息技术（北京）有限公司网易(杭州)网络有限公司信息流</v>
      </c>
      <c r="Z1240" t="e">
        <f>VLOOKUP(Y:Y,[1]Sheet1!N:N,1,0)</f>
        <v>#N/A</v>
      </c>
    </row>
    <row r="1241" spans="1:26" hidden="1" x14ac:dyDescent="0.25">
      <c r="A1241">
        <v>20230625</v>
      </c>
      <c r="B1241">
        <v>42014357</v>
      </c>
      <c r="C1241" t="s">
        <v>2798</v>
      </c>
      <c r="D1241">
        <v>2142924</v>
      </c>
      <c r="E1241" t="s">
        <v>2716</v>
      </c>
      <c r="F1241" s="59">
        <v>625.54</v>
      </c>
      <c r="G1241">
        <v>625.54</v>
      </c>
      <c r="H1241" t="s">
        <v>2559</v>
      </c>
      <c r="I1241" t="s">
        <v>2560</v>
      </c>
      <c r="J1241" t="s">
        <v>392</v>
      </c>
      <c r="K1241" t="s">
        <v>711</v>
      </c>
      <c r="L1241" t="s">
        <v>392</v>
      </c>
      <c r="M1241" t="s">
        <v>2641</v>
      </c>
      <c r="N1241" t="s">
        <v>2642</v>
      </c>
      <c r="O1241" t="s">
        <v>2542</v>
      </c>
      <c r="P1241" t="s">
        <v>2543</v>
      </c>
      <c r="Q1241" t="s">
        <v>2544</v>
      </c>
      <c r="R1241" t="s">
        <v>2643</v>
      </c>
      <c r="S1241" t="s">
        <v>2546</v>
      </c>
      <c r="T1241">
        <v>42841.18</v>
      </c>
      <c r="U1241" t="s">
        <v>838</v>
      </c>
      <c r="V1241" t="s">
        <v>2578</v>
      </c>
      <c r="W1241" t="s">
        <v>838</v>
      </c>
      <c r="X1241" t="s">
        <v>2548</v>
      </c>
      <c r="Y1241" t="str">
        <f t="shared" si="19"/>
        <v>福州三六零网络小额贷款有限公司福州三六零网络小额贷款有限公司CPC</v>
      </c>
      <c r="Z1241" t="e">
        <f>VLOOKUP(Y:Y,[1]Sheet1!N:N,1,0)</f>
        <v>#N/A</v>
      </c>
    </row>
    <row r="1242" spans="1:26" hidden="1" x14ac:dyDescent="0.25">
      <c r="A1242">
        <v>20230625</v>
      </c>
      <c r="B1242">
        <v>46808242</v>
      </c>
      <c r="C1242" t="s">
        <v>2707</v>
      </c>
      <c r="D1242">
        <v>2159765</v>
      </c>
      <c r="E1242" t="s">
        <v>2568</v>
      </c>
      <c r="F1242" s="59">
        <v>4460.1099999999997</v>
      </c>
      <c r="G1242">
        <v>3404.67</v>
      </c>
      <c r="H1242" t="s">
        <v>2538</v>
      </c>
      <c r="I1242" t="s">
        <v>2551</v>
      </c>
      <c r="J1242" t="s">
        <v>2375</v>
      </c>
      <c r="K1242" t="s">
        <v>2321</v>
      </c>
      <c r="L1242" t="s">
        <v>2277</v>
      </c>
      <c r="M1242" t="s">
        <v>2569</v>
      </c>
      <c r="O1242" t="s">
        <v>2542</v>
      </c>
      <c r="P1242" t="s">
        <v>2543</v>
      </c>
      <c r="Q1242" t="s">
        <v>2544</v>
      </c>
      <c r="R1242" t="s">
        <v>2570</v>
      </c>
      <c r="S1242" t="s">
        <v>2546</v>
      </c>
      <c r="T1242">
        <v>0</v>
      </c>
      <c r="U1242" t="s">
        <v>2571</v>
      </c>
      <c r="V1242" t="s">
        <v>2572</v>
      </c>
      <c r="W1242" t="s">
        <v>2571</v>
      </c>
      <c r="X1242" t="s">
        <v>2572</v>
      </c>
      <c r="Y1242" t="str">
        <f t="shared" si="19"/>
        <v>酷得少年（天津）文化传播有限公司-1北京酷得少年科技有限公司信息流</v>
      </c>
      <c r="Z1242" t="e">
        <f>VLOOKUP(Y:Y,[1]Sheet1!N:N,1,0)</f>
        <v>#N/A</v>
      </c>
    </row>
    <row r="1243" spans="1:26" hidden="1" x14ac:dyDescent="0.25">
      <c r="A1243">
        <v>20230625</v>
      </c>
      <c r="B1243">
        <v>47953357</v>
      </c>
      <c r="C1243" t="s">
        <v>2735</v>
      </c>
      <c r="D1243">
        <v>2167551</v>
      </c>
      <c r="E1243" t="s">
        <v>2550</v>
      </c>
      <c r="F1243" s="59">
        <v>166.94</v>
      </c>
      <c r="G1243">
        <v>166.94</v>
      </c>
      <c r="H1243" t="s">
        <v>2538</v>
      </c>
      <c r="I1243" t="s">
        <v>2539</v>
      </c>
      <c r="J1243" t="s">
        <v>2332</v>
      </c>
      <c r="K1243" t="s">
        <v>2321</v>
      </c>
      <c r="L1243" t="s">
        <v>2333</v>
      </c>
      <c r="M1243" t="s">
        <v>2552</v>
      </c>
      <c r="N1243" t="s">
        <v>2553</v>
      </c>
      <c r="O1243" t="s">
        <v>2542</v>
      </c>
      <c r="P1243" t="s">
        <v>2543</v>
      </c>
      <c r="Q1243" t="s">
        <v>2544</v>
      </c>
      <c r="R1243" t="s">
        <v>2554</v>
      </c>
      <c r="S1243" t="s">
        <v>2546</v>
      </c>
      <c r="T1243">
        <v>0</v>
      </c>
      <c r="U1243" t="s">
        <v>2555</v>
      </c>
      <c r="V1243" t="s">
        <v>2556</v>
      </c>
      <c r="W1243" t="s">
        <v>2555</v>
      </c>
      <c r="X1243" t="s">
        <v>2556</v>
      </c>
      <c r="Y1243" t="str">
        <f t="shared" si="19"/>
        <v>北京爱奇艺科技有限公司-百度北京爱奇艺科技有限公司信息流</v>
      </c>
      <c r="Z1243" t="e">
        <f>VLOOKUP(Y:Y,[1]Sheet1!N:N,1,0)</f>
        <v>#N/A</v>
      </c>
    </row>
    <row r="1244" spans="1:26" hidden="1" x14ac:dyDescent="0.25">
      <c r="A1244">
        <v>20230625</v>
      </c>
      <c r="B1244">
        <v>30387904</v>
      </c>
      <c r="C1244" t="s">
        <v>2645</v>
      </c>
      <c r="D1244">
        <v>2130054</v>
      </c>
      <c r="E1244" t="s">
        <v>2558</v>
      </c>
      <c r="F1244" s="59">
        <v>1015.96</v>
      </c>
      <c r="G1244">
        <v>822.62</v>
      </c>
      <c r="H1244" t="s">
        <v>2559</v>
      </c>
      <c r="I1244" t="s">
        <v>2560</v>
      </c>
      <c r="J1244" t="s">
        <v>2350</v>
      </c>
      <c r="K1244" t="s">
        <v>711</v>
      </c>
      <c r="L1244" t="s">
        <v>2350</v>
      </c>
      <c r="M1244" t="s">
        <v>2561</v>
      </c>
      <c r="N1244" t="s">
        <v>2562</v>
      </c>
      <c r="O1244" t="s">
        <v>2542</v>
      </c>
      <c r="P1244" t="s">
        <v>2543</v>
      </c>
      <c r="Q1244" t="s">
        <v>2544</v>
      </c>
      <c r="R1244" t="s">
        <v>2563</v>
      </c>
      <c r="S1244" t="s">
        <v>2546</v>
      </c>
      <c r="T1244">
        <v>3537.3739999999998</v>
      </c>
      <c r="U1244" t="s">
        <v>1891</v>
      </c>
      <c r="V1244" t="s">
        <v>2564</v>
      </c>
      <c r="W1244" t="s">
        <v>1891</v>
      </c>
      <c r="X1244" t="s">
        <v>2564</v>
      </c>
      <c r="Y1244" t="str">
        <f t="shared" si="19"/>
        <v>深圳尚米网络技术有限公司深圳尚米网络技术有限公司CPC</v>
      </c>
      <c r="Z1244" t="e">
        <f>VLOOKUP(Y:Y,[1]Sheet1!N:N,1,0)</f>
        <v>#N/A</v>
      </c>
    </row>
    <row r="1245" spans="1:26" hidden="1" x14ac:dyDescent="0.25">
      <c r="A1245">
        <v>20230625</v>
      </c>
      <c r="B1245">
        <v>42327274</v>
      </c>
      <c r="C1245" t="s">
        <v>2791</v>
      </c>
      <c r="D1245">
        <v>2172261</v>
      </c>
      <c r="E1245" t="s">
        <v>2628</v>
      </c>
      <c r="F1245" s="59">
        <v>462.83</v>
      </c>
      <c r="G1245">
        <v>353.31</v>
      </c>
      <c r="H1245" t="s">
        <v>2538</v>
      </c>
      <c r="I1245" t="s">
        <v>2551</v>
      </c>
      <c r="J1245" t="s">
        <v>292</v>
      </c>
      <c r="K1245" t="s">
        <v>2321</v>
      </c>
      <c r="L1245" t="s">
        <v>574</v>
      </c>
      <c r="M1245" t="s">
        <v>2611</v>
      </c>
      <c r="N1245" t="s">
        <v>2612</v>
      </c>
      <c r="O1245" t="s">
        <v>2542</v>
      </c>
      <c r="P1245" t="s">
        <v>2543</v>
      </c>
      <c r="Q1245" t="s">
        <v>2544</v>
      </c>
      <c r="R1245" t="s">
        <v>2613</v>
      </c>
      <c r="S1245" t="s">
        <v>2546</v>
      </c>
      <c r="T1245">
        <v>0</v>
      </c>
      <c r="U1245" t="s">
        <v>2614</v>
      </c>
      <c r="V1245" t="s">
        <v>2615</v>
      </c>
      <c r="W1245" t="s">
        <v>2614</v>
      </c>
      <c r="X1245" t="s">
        <v>2615</v>
      </c>
      <c r="Y1245" t="str">
        <f t="shared" si="19"/>
        <v>广州荔湾品唯信息服务有限公司广州唯品会电子商务有限公司信息流</v>
      </c>
      <c r="Z1245" t="e">
        <f>VLOOKUP(Y:Y,[1]Sheet1!N:N,1,0)</f>
        <v>#N/A</v>
      </c>
    </row>
    <row r="1246" spans="1:26" hidden="1" x14ac:dyDescent="0.25">
      <c r="A1246">
        <v>20230625</v>
      </c>
      <c r="B1246">
        <v>47184438</v>
      </c>
      <c r="C1246" t="s">
        <v>2734</v>
      </c>
      <c r="D1246">
        <v>2176807</v>
      </c>
      <c r="E1246" t="s">
        <v>2691</v>
      </c>
      <c r="F1246" s="59">
        <v>0.01</v>
      </c>
      <c r="G1246">
        <v>0.01</v>
      </c>
      <c r="H1246" t="s">
        <v>2538</v>
      </c>
      <c r="I1246" t="s">
        <v>2539</v>
      </c>
      <c r="J1246" t="s">
        <v>2339</v>
      </c>
      <c r="K1246" t="s">
        <v>2321</v>
      </c>
      <c r="L1246" t="s">
        <v>2338</v>
      </c>
      <c r="M1246" t="s">
        <v>2692</v>
      </c>
      <c r="N1246" t="s">
        <v>2693</v>
      </c>
      <c r="O1246" t="s">
        <v>2542</v>
      </c>
      <c r="P1246" t="s">
        <v>2543</v>
      </c>
      <c r="Q1246" t="s">
        <v>2544</v>
      </c>
      <c r="R1246" t="s">
        <v>2694</v>
      </c>
      <c r="S1246" t="s">
        <v>2546</v>
      </c>
      <c r="T1246">
        <v>0</v>
      </c>
      <c r="U1246" t="s">
        <v>2117</v>
      </c>
      <c r="V1246" t="s">
        <v>2695</v>
      </c>
      <c r="W1246" t="s">
        <v>2117</v>
      </c>
      <c r="X1246" t="s">
        <v>2695</v>
      </c>
      <c r="Y1246" t="str">
        <f t="shared" si="19"/>
        <v>北京三快在线科技有限公司及其关联公司北京三快科技有限公司信息流</v>
      </c>
      <c r="Z1246" t="e">
        <f>VLOOKUP(Y:Y,[1]Sheet1!N:N,1,0)</f>
        <v>#N/A</v>
      </c>
    </row>
    <row r="1247" spans="1:26" hidden="1" x14ac:dyDescent="0.25">
      <c r="A1247">
        <v>20230625</v>
      </c>
      <c r="B1247">
        <v>41512462</v>
      </c>
      <c r="C1247" t="s">
        <v>2743</v>
      </c>
      <c r="D1247">
        <v>2117409</v>
      </c>
      <c r="E1247" t="s">
        <v>2744</v>
      </c>
      <c r="F1247" s="59">
        <v>929.34</v>
      </c>
      <c r="G1247">
        <v>0</v>
      </c>
      <c r="H1247" t="s">
        <v>2559</v>
      </c>
      <c r="I1247" t="s">
        <v>2560</v>
      </c>
      <c r="J1247" t="s">
        <v>2353</v>
      </c>
      <c r="K1247" t="s">
        <v>711</v>
      </c>
      <c r="L1247" t="s">
        <v>326</v>
      </c>
      <c r="M1247" t="s">
        <v>2588</v>
      </c>
      <c r="N1247" t="s">
        <v>2589</v>
      </c>
      <c r="O1247" t="s">
        <v>2542</v>
      </c>
      <c r="P1247" t="s">
        <v>2543</v>
      </c>
      <c r="Q1247" t="s">
        <v>2544</v>
      </c>
      <c r="R1247" t="s">
        <v>2570</v>
      </c>
      <c r="S1247" t="s">
        <v>2546</v>
      </c>
      <c r="T1247">
        <v>0</v>
      </c>
      <c r="U1247" t="s">
        <v>2571</v>
      </c>
      <c r="V1247" t="s">
        <v>2572</v>
      </c>
      <c r="W1247" t="s">
        <v>1891</v>
      </c>
      <c r="X1247" t="s">
        <v>2564</v>
      </c>
      <c r="Y1247" t="str">
        <f t="shared" si="19"/>
        <v>网易有道信息技术（北京）有限公司网易(杭州)网络有限公司CPC</v>
      </c>
      <c r="Z1247" t="e">
        <f>VLOOKUP(Y:Y,[1]Sheet1!N:N,1,0)</f>
        <v>#N/A</v>
      </c>
    </row>
    <row r="1248" spans="1:26" x14ac:dyDescent="0.25">
      <c r="A1248">
        <v>20230625</v>
      </c>
      <c r="B1248">
        <v>45336925</v>
      </c>
      <c r="C1248" t="s">
        <v>2717</v>
      </c>
      <c r="D1248">
        <v>2054669</v>
      </c>
      <c r="E1248" t="s">
        <v>2622</v>
      </c>
      <c r="F1248" s="59">
        <v>3225.34</v>
      </c>
      <c r="G1248">
        <v>2389.14</v>
      </c>
      <c r="H1248" t="s">
        <v>2538</v>
      </c>
      <c r="I1248" t="s">
        <v>2539</v>
      </c>
      <c r="J1248" t="s">
        <v>2352</v>
      </c>
      <c r="K1248" t="s">
        <v>2321</v>
      </c>
      <c r="L1248" t="s">
        <v>2351</v>
      </c>
      <c r="M1248" t="s">
        <v>2623</v>
      </c>
      <c r="N1248" t="s">
        <v>2624</v>
      </c>
      <c r="O1248" t="s">
        <v>2542</v>
      </c>
      <c r="P1248" t="s">
        <v>2543</v>
      </c>
      <c r="Q1248" t="s">
        <v>2544</v>
      </c>
      <c r="R1248" t="s">
        <v>2625</v>
      </c>
      <c r="S1248" t="s">
        <v>2546</v>
      </c>
      <c r="T1248">
        <v>0</v>
      </c>
      <c r="U1248" t="s">
        <v>838</v>
      </c>
      <c r="V1248" t="s">
        <v>2548</v>
      </c>
      <c r="W1248" t="s">
        <v>838</v>
      </c>
      <c r="X1248" t="s">
        <v>2548</v>
      </c>
      <c r="Y1248" t="str">
        <f t="shared" si="19"/>
        <v>深圳市小赢普惠科技有限责任公司深圳市赢众通金融信息服务有限责任公司信息流</v>
      </c>
      <c r="Z1248" t="e">
        <f>VLOOKUP(Y:Y,[1]Sheet1!N:N,1,0)</f>
        <v>#N/A</v>
      </c>
    </row>
    <row r="1249" spans="1:26" hidden="1" x14ac:dyDescent="0.25">
      <c r="A1249">
        <v>20230625</v>
      </c>
      <c r="B1249">
        <v>47799599</v>
      </c>
      <c r="C1249" t="s">
        <v>2727</v>
      </c>
      <c r="D1249">
        <v>2159765</v>
      </c>
      <c r="E1249" t="s">
        <v>2568</v>
      </c>
      <c r="F1249" s="59">
        <v>162.26</v>
      </c>
      <c r="G1249">
        <v>123.86</v>
      </c>
      <c r="H1249" t="s">
        <v>2538</v>
      </c>
      <c r="I1249" t="s">
        <v>2551</v>
      </c>
      <c r="J1249" t="s">
        <v>2375</v>
      </c>
      <c r="K1249" t="s">
        <v>2321</v>
      </c>
      <c r="L1249" t="s">
        <v>2277</v>
      </c>
      <c r="M1249" t="s">
        <v>2569</v>
      </c>
      <c r="O1249" t="s">
        <v>2542</v>
      </c>
      <c r="P1249" t="s">
        <v>2543</v>
      </c>
      <c r="Q1249" t="s">
        <v>2544</v>
      </c>
      <c r="R1249" t="s">
        <v>2570</v>
      </c>
      <c r="S1249" t="s">
        <v>2546</v>
      </c>
      <c r="T1249">
        <v>0</v>
      </c>
      <c r="U1249" t="s">
        <v>2571</v>
      </c>
      <c r="V1249" t="s">
        <v>2572</v>
      </c>
      <c r="W1249" t="s">
        <v>2571</v>
      </c>
      <c r="X1249" t="s">
        <v>2572</v>
      </c>
      <c r="Y1249" t="str">
        <f t="shared" si="19"/>
        <v>酷得少年（天津）文化传播有限公司-1北京酷得少年科技有限公司信息流</v>
      </c>
      <c r="Z1249" t="e">
        <f>VLOOKUP(Y:Y,[1]Sheet1!N:N,1,0)</f>
        <v>#N/A</v>
      </c>
    </row>
    <row r="1250" spans="1:26" hidden="1" x14ac:dyDescent="0.25">
      <c r="A1250">
        <v>20230625</v>
      </c>
      <c r="B1250">
        <v>41276538</v>
      </c>
      <c r="C1250" t="s">
        <v>2606</v>
      </c>
      <c r="D1250">
        <v>2158492</v>
      </c>
      <c r="E1250" t="s">
        <v>2580</v>
      </c>
      <c r="F1250" s="59">
        <v>499.1</v>
      </c>
      <c r="G1250">
        <v>419.36</v>
      </c>
      <c r="H1250" t="s">
        <v>2559</v>
      </c>
      <c r="I1250" t="s">
        <v>2560</v>
      </c>
      <c r="J1250" t="s">
        <v>2330</v>
      </c>
      <c r="K1250" t="s">
        <v>711</v>
      </c>
      <c r="L1250" t="s">
        <v>2329</v>
      </c>
      <c r="M1250" t="s">
        <v>2581</v>
      </c>
      <c r="N1250" t="s">
        <v>2582</v>
      </c>
      <c r="O1250" t="s">
        <v>2542</v>
      </c>
      <c r="P1250" t="s">
        <v>2543</v>
      </c>
      <c r="Q1250" t="s">
        <v>2544</v>
      </c>
      <c r="R1250" t="s">
        <v>2583</v>
      </c>
      <c r="S1250" t="s">
        <v>2546</v>
      </c>
      <c r="T1250">
        <v>46683.118999999999</v>
      </c>
      <c r="U1250" t="s">
        <v>2584</v>
      </c>
      <c r="V1250" t="s">
        <v>2585</v>
      </c>
      <c r="W1250" t="s">
        <v>2584</v>
      </c>
      <c r="X1250" t="s">
        <v>2585</v>
      </c>
      <c r="Y1250" t="str">
        <f t="shared" si="19"/>
        <v>成都哈拜网络科技有限公司-数字媒体事业部上海哈啰普惠科技有限公司CPC</v>
      </c>
      <c r="Z1250" t="e">
        <f>VLOOKUP(Y:Y,[1]Sheet1!N:N,1,0)</f>
        <v>#N/A</v>
      </c>
    </row>
    <row r="1251" spans="1:26" hidden="1" x14ac:dyDescent="0.25">
      <c r="A1251">
        <v>20230625</v>
      </c>
      <c r="B1251">
        <v>40548287</v>
      </c>
      <c r="C1251" t="s">
        <v>2616</v>
      </c>
      <c r="D1251">
        <v>2130054</v>
      </c>
      <c r="E1251" t="s">
        <v>2558</v>
      </c>
      <c r="F1251" s="59">
        <v>1003.51</v>
      </c>
      <c r="G1251">
        <v>812.54</v>
      </c>
      <c r="H1251" t="s">
        <v>2559</v>
      </c>
      <c r="I1251" t="s">
        <v>2560</v>
      </c>
      <c r="J1251" t="s">
        <v>2350</v>
      </c>
      <c r="K1251" t="s">
        <v>711</v>
      </c>
      <c r="L1251" t="s">
        <v>2350</v>
      </c>
      <c r="M1251" t="s">
        <v>2561</v>
      </c>
      <c r="N1251" t="s">
        <v>2562</v>
      </c>
      <c r="O1251" t="s">
        <v>2542</v>
      </c>
      <c r="P1251" t="s">
        <v>2543</v>
      </c>
      <c r="Q1251" t="s">
        <v>2544</v>
      </c>
      <c r="R1251" t="s">
        <v>2563</v>
      </c>
      <c r="S1251" t="s">
        <v>2546</v>
      </c>
      <c r="T1251">
        <v>5014.0379999999996</v>
      </c>
      <c r="U1251" t="s">
        <v>1891</v>
      </c>
      <c r="V1251" t="s">
        <v>2564</v>
      </c>
      <c r="W1251" t="s">
        <v>1891</v>
      </c>
      <c r="X1251" t="s">
        <v>2564</v>
      </c>
      <c r="Y1251" t="str">
        <f t="shared" si="19"/>
        <v>深圳尚米网络技术有限公司深圳尚米网络技术有限公司CPC</v>
      </c>
      <c r="Z1251" t="e">
        <f>VLOOKUP(Y:Y,[1]Sheet1!N:N,1,0)</f>
        <v>#N/A</v>
      </c>
    </row>
    <row r="1252" spans="1:26" hidden="1" x14ac:dyDescent="0.25">
      <c r="A1252">
        <v>20230625</v>
      </c>
      <c r="B1252">
        <v>42965681</v>
      </c>
      <c r="C1252" t="s">
        <v>2725</v>
      </c>
      <c r="D1252">
        <v>2165227</v>
      </c>
      <c r="E1252" t="s">
        <v>2566</v>
      </c>
      <c r="F1252" s="59">
        <v>3022.02</v>
      </c>
      <c r="G1252">
        <v>2238.5300000000002</v>
      </c>
      <c r="H1252" t="s">
        <v>2538</v>
      </c>
      <c r="I1252" t="s">
        <v>2539</v>
      </c>
      <c r="J1252" t="s">
        <v>2320</v>
      </c>
      <c r="K1252" t="s">
        <v>2321</v>
      </c>
      <c r="L1252" t="s">
        <v>2318</v>
      </c>
      <c r="M1252" t="s">
        <v>2540</v>
      </c>
      <c r="N1252" t="s">
        <v>2541</v>
      </c>
      <c r="O1252" t="s">
        <v>2542</v>
      </c>
      <c r="P1252" t="s">
        <v>2543</v>
      </c>
      <c r="Q1252" t="s">
        <v>2544</v>
      </c>
      <c r="R1252" t="s">
        <v>2545</v>
      </c>
      <c r="S1252" t="s">
        <v>2546</v>
      </c>
      <c r="T1252">
        <v>0</v>
      </c>
      <c r="U1252" t="s">
        <v>838</v>
      </c>
      <c r="V1252" t="s">
        <v>2547</v>
      </c>
      <c r="W1252" t="s">
        <v>838</v>
      </c>
      <c r="X1252" t="s">
        <v>2548</v>
      </c>
      <c r="Y1252" t="str">
        <f t="shared" si="19"/>
        <v>上海耳序信息技术有限公司-四部上海拍拍贷金融信息服务有限公司信息流</v>
      </c>
      <c r="Z1252" t="e">
        <f>VLOOKUP(Y:Y,[1]Sheet1!N:N,1,0)</f>
        <v>#N/A</v>
      </c>
    </row>
    <row r="1253" spans="1:26" x14ac:dyDescent="0.25">
      <c r="A1253">
        <v>20230625</v>
      </c>
      <c r="B1253">
        <v>43094804</v>
      </c>
      <c r="C1253" t="s">
        <v>2705</v>
      </c>
      <c r="D1253">
        <v>2054669</v>
      </c>
      <c r="E1253" t="s">
        <v>2622</v>
      </c>
      <c r="F1253" s="59">
        <v>5021.62</v>
      </c>
      <c r="G1253">
        <v>3719.72</v>
      </c>
      <c r="H1253" t="s">
        <v>2538</v>
      </c>
      <c r="I1253" t="s">
        <v>2539</v>
      </c>
      <c r="J1253" t="s">
        <v>2352</v>
      </c>
      <c r="K1253" t="s">
        <v>2321</v>
      </c>
      <c r="L1253" t="s">
        <v>2351</v>
      </c>
      <c r="M1253" t="s">
        <v>2623</v>
      </c>
      <c r="N1253" t="s">
        <v>2624</v>
      </c>
      <c r="O1253" t="s">
        <v>2542</v>
      </c>
      <c r="P1253" t="s">
        <v>2543</v>
      </c>
      <c r="Q1253" t="s">
        <v>2544</v>
      </c>
      <c r="R1253" t="s">
        <v>2625</v>
      </c>
      <c r="S1253" t="s">
        <v>2546</v>
      </c>
      <c r="T1253">
        <v>0</v>
      </c>
      <c r="U1253" t="s">
        <v>838</v>
      </c>
      <c r="V1253" t="s">
        <v>2548</v>
      </c>
      <c r="W1253" t="s">
        <v>838</v>
      </c>
      <c r="X1253" t="s">
        <v>2548</v>
      </c>
      <c r="Y1253" t="str">
        <f t="shared" si="19"/>
        <v>深圳市小赢普惠科技有限责任公司深圳市赢众通金融信息服务有限责任公司信息流</v>
      </c>
      <c r="Z1253" t="e">
        <f>VLOOKUP(Y:Y,[1]Sheet1!N:N,1,0)</f>
        <v>#N/A</v>
      </c>
    </row>
    <row r="1254" spans="1:26" hidden="1" x14ac:dyDescent="0.25">
      <c r="A1254">
        <v>20230625</v>
      </c>
      <c r="B1254">
        <v>45323107</v>
      </c>
      <c r="C1254" t="s">
        <v>2654</v>
      </c>
      <c r="D1254">
        <v>2172261</v>
      </c>
      <c r="E1254" t="s">
        <v>2628</v>
      </c>
      <c r="F1254" s="59">
        <v>357.54</v>
      </c>
      <c r="G1254">
        <v>272.93</v>
      </c>
      <c r="H1254" t="s">
        <v>2538</v>
      </c>
      <c r="I1254" t="s">
        <v>2551</v>
      </c>
      <c r="J1254" t="s">
        <v>292</v>
      </c>
      <c r="K1254" t="s">
        <v>2321</v>
      </c>
      <c r="L1254" t="s">
        <v>574</v>
      </c>
      <c r="M1254" t="s">
        <v>2611</v>
      </c>
      <c r="N1254" t="s">
        <v>2612</v>
      </c>
      <c r="O1254" t="s">
        <v>2542</v>
      </c>
      <c r="P1254" t="s">
        <v>2543</v>
      </c>
      <c r="Q1254" t="s">
        <v>2544</v>
      </c>
      <c r="R1254" t="s">
        <v>2613</v>
      </c>
      <c r="S1254" t="s">
        <v>2546</v>
      </c>
      <c r="T1254">
        <v>0</v>
      </c>
      <c r="U1254" t="s">
        <v>2614</v>
      </c>
      <c r="V1254" t="s">
        <v>2615</v>
      </c>
      <c r="W1254" t="s">
        <v>2614</v>
      </c>
      <c r="X1254" t="s">
        <v>2615</v>
      </c>
      <c r="Y1254" t="str">
        <f t="shared" si="19"/>
        <v>广州荔湾品唯信息服务有限公司广州唯品会电子商务有限公司信息流</v>
      </c>
      <c r="Z1254" t="e">
        <f>VLOOKUP(Y:Y,[1]Sheet1!N:N,1,0)</f>
        <v>#N/A</v>
      </c>
    </row>
    <row r="1255" spans="1:26" hidden="1" x14ac:dyDescent="0.25">
      <c r="A1255">
        <v>20230625</v>
      </c>
      <c r="B1255">
        <v>47327991</v>
      </c>
      <c r="C1255" t="s">
        <v>2766</v>
      </c>
      <c r="D1255">
        <v>2185183</v>
      </c>
      <c r="E1255" t="s">
        <v>2574</v>
      </c>
      <c r="F1255" s="59">
        <v>6803.58</v>
      </c>
      <c r="G1255">
        <v>5154.2299999999996</v>
      </c>
      <c r="H1255" t="s">
        <v>2538</v>
      </c>
      <c r="I1255" t="s">
        <v>2539</v>
      </c>
      <c r="J1255" t="s">
        <v>2575</v>
      </c>
      <c r="K1255" t="s">
        <v>2321</v>
      </c>
      <c r="L1255" t="s">
        <v>2344</v>
      </c>
      <c r="M1255" t="s">
        <v>2576</v>
      </c>
      <c r="O1255" t="s">
        <v>2542</v>
      </c>
      <c r="P1255" t="s">
        <v>2543</v>
      </c>
      <c r="Q1255" t="s">
        <v>2544</v>
      </c>
      <c r="R1255" t="s">
        <v>2577</v>
      </c>
      <c r="S1255" t="s">
        <v>2546</v>
      </c>
      <c r="T1255">
        <v>0</v>
      </c>
      <c r="U1255" t="s">
        <v>838</v>
      </c>
      <c r="V1255" t="s">
        <v>2578</v>
      </c>
      <c r="W1255" t="s">
        <v>838</v>
      </c>
      <c r="X1255" t="s">
        <v>2578</v>
      </c>
      <c r="Y1255" t="str">
        <f t="shared" si="19"/>
        <v>北京微财科技有限公司-数媒重庆市黑卡小额贷款有限公司信息流</v>
      </c>
      <c r="Z1255" t="e">
        <f>VLOOKUP(Y:Y,[1]Sheet1!N:N,1,0)</f>
        <v>#N/A</v>
      </c>
    </row>
    <row r="1256" spans="1:26" hidden="1" x14ac:dyDescent="0.25">
      <c r="A1256">
        <v>20230625</v>
      </c>
      <c r="B1256">
        <v>29880965</v>
      </c>
      <c r="C1256" t="s">
        <v>2730</v>
      </c>
      <c r="D1256">
        <v>2130054</v>
      </c>
      <c r="E1256" t="s">
        <v>2558</v>
      </c>
      <c r="F1256" s="59">
        <v>16105.51</v>
      </c>
      <c r="G1256">
        <v>13040.78</v>
      </c>
      <c r="H1256" t="s">
        <v>2559</v>
      </c>
      <c r="I1256" t="s">
        <v>2560</v>
      </c>
      <c r="J1256" t="s">
        <v>2350</v>
      </c>
      <c r="K1256" t="s">
        <v>711</v>
      </c>
      <c r="L1256" t="s">
        <v>2350</v>
      </c>
      <c r="M1256" t="s">
        <v>2561</v>
      </c>
      <c r="N1256" t="s">
        <v>2562</v>
      </c>
      <c r="O1256" t="s">
        <v>2542</v>
      </c>
      <c r="P1256" t="s">
        <v>2543</v>
      </c>
      <c r="Q1256" t="s">
        <v>2544</v>
      </c>
      <c r="R1256" t="s">
        <v>2563</v>
      </c>
      <c r="S1256" t="s">
        <v>2546</v>
      </c>
      <c r="T1256">
        <v>25744.447</v>
      </c>
      <c r="U1256" t="s">
        <v>1891</v>
      </c>
      <c r="V1256" t="s">
        <v>2564</v>
      </c>
      <c r="W1256" t="s">
        <v>1891</v>
      </c>
      <c r="X1256" t="s">
        <v>2564</v>
      </c>
      <c r="Y1256" t="str">
        <f t="shared" si="19"/>
        <v>深圳尚米网络技术有限公司深圳尚米网络技术有限公司CPC</v>
      </c>
      <c r="Z1256" t="e">
        <f>VLOOKUP(Y:Y,[1]Sheet1!N:N,1,0)</f>
        <v>#N/A</v>
      </c>
    </row>
    <row r="1257" spans="1:26" hidden="1" x14ac:dyDescent="0.25">
      <c r="A1257">
        <v>20230625</v>
      </c>
      <c r="B1257">
        <v>45323107</v>
      </c>
      <c r="C1257" t="s">
        <v>2654</v>
      </c>
      <c r="D1257">
        <v>2172261</v>
      </c>
      <c r="E1257" t="s">
        <v>2628</v>
      </c>
      <c r="F1257" s="59">
        <v>673.18</v>
      </c>
      <c r="G1257">
        <v>513.88</v>
      </c>
      <c r="H1257" t="s">
        <v>2538</v>
      </c>
      <c r="I1257" t="s">
        <v>2539</v>
      </c>
      <c r="J1257" t="s">
        <v>292</v>
      </c>
      <c r="K1257" t="s">
        <v>2321</v>
      </c>
      <c r="L1257" t="s">
        <v>574</v>
      </c>
      <c r="M1257" t="s">
        <v>2611</v>
      </c>
      <c r="N1257" t="s">
        <v>2612</v>
      </c>
      <c r="O1257" t="s">
        <v>2542</v>
      </c>
      <c r="P1257" t="s">
        <v>2543</v>
      </c>
      <c r="Q1257" t="s">
        <v>2544</v>
      </c>
      <c r="R1257" t="s">
        <v>2613</v>
      </c>
      <c r="S1257" t="s">
        <v>2546</v>
      </c>
      <c r="T1257">
        <v>0</v>
      </c>
      <c r="U1257" t="s">
        <v>2614</v>
      </c>
      <c r="V1257" t="s">
        <v>2615</v>
      </c>
      <c r="W1257" t="s">
        <v>2614</v>
      </c>
      <c r="X1257" t="s">
        <v>2615</v>
      </c>
      <c r="Y1257" t="str">
        <f t="shared" si="19"/>
        <v>广州荔湾品唯信息服务有限公司广州唯品会电子商务有限公司信息流</v>
      </c>
      <c r="Z1257" t="e">
        <f>VLOOKUP(Y:Y,[1]Sheet1!N:N,1,0)</f>
        <v>#N/A</v>
      </c>
    </row>
    <row r="1258" spans="1:26" hidden="1" x14ac:dyDescent="0.25">
      <c r="A1258">
        <v>20230625</v>
      </c>
      <c r="B1258">
        <v>45323155</v>
      </c>
      <c r="C1258" t="s">
        <v>2759</v>
      </c>
      <c r="D1258">
        <v>2172261</v>
      </c>
      <c r="E1258" t="s">
        <v>2628</v>
      </c>
      <c r="F1258" s="59">
        <v>108.42</v>
      </c>
      <c r="G1258">
        <v>82.76</v>
      </c>
      <c r="H1258" t="s">
        <v>2538</v>
      </c>
      <c r="I1258" t="s">
        <v>2551</v>
      </c>
      <c r="J1258" t="s">
        <v>292</v>
      </c>
      <c r="K1258" t="s">
        <v>2321</v>
      </c>
      <c r="L1258" t="s">
        <v>574</v>
      </c>
      <c r="M1258" t="s">
        <v>2611</v>
      </c>
      <c r="N1258" t="s">
        <v>2612</v>
      </c>
      <c r="O1258" t="s">
        <v>2542</v>
      </c>
      <c r="P1258" t="s">
        <v>2543</v>
      </c>
      <c r="Q1258" t="s">
        <v>2544</v>
      </c>
      <c r="R1258" t="s">
        <v>2613</v>
      </c>
      <c r="S1258" t="s">
        <v>2546</v>
      </c>
      <c r="T1258">
        <v>0</v>
      </c>
      <c r="U1258" t="s">
        <v>2614</v>
      </c>
      <c r="V1258" t="s">
        <v>2615</v>
      </c>
      <c r="W1258" t="s">
        <v>2614</v>
      </c>
      <c r="X1258" t="s">
        <v>2615</v>
      </c>
      <c r="Y1258" t="str">
        <f t="shared" si="19"/>
        <v>广州荔湾品唯信息服务有限公司广州唯品会电子商务有限公司信息流</v>
      </c>
      <c r="Z1258" t="e">
        <f>VLOOKUP(Y:Y,[1]Sheet1!N:N,1,0)</f>
        <v>#N/A</v>
      </c>
    </row>
    <row r="1259" spans="1:26" hidden="1" x14ac:dyDescent="0.25">
      <c r="A1259">
        <v>20230625</v>
      </c>
      <c r="B1259">
        <v>29768622</v>
      </c>
      <c r="C1259" t="s">
        <v>2603</v>
      </c>
      <c r="D1259">
        <v>2130054</v>
      </c>
      <c r="E1259" t="s">
        <v>2558</v>
      </c>
      <c r="F1259" s="59">
        <v>1865.86</v>
      </c>
      <c r="G1259">
        <v>1510.76</v>
      </c>
      <c r="H1259" t="s">
        <v>2559</v>
      </c>
      <c r="I1259" t="s">
        <v>2560</v>
      </c>
      <c r="J1259" t="s">
        <v>2350</v>
      </c>
      <c r="K1259" t="s">
        <v>711</v>
      </c>
      <c r="L1259" t="s">
        <v>2350</v>
      </c>
      <c r="M1259" t="s">
        <v>2561</v>
      </c>
      <c r="N1259" t="s">
        <v>2562</v>
      </c>
      <c r="O1259" t="s">
        <v>2542</v>
      </c>
      <c r="P1259" t="s">
        <v>2543</v>
      </c>
      <c r="Q1259" t="s">
        <v>2544</v>
      </c>
      <c r="R1259" t="s">
        <v>2563</v>
      </c>
      <c r="S1259" t="s">
        <v>2546</v>
      </c>
      <c r="T1259">
        <v>8822.0239999999994</v>
      </c>
      <c r="U1259" t="s">
        <v>1891</v>
      </c>
      <c r="V1259" t="s">
        <v>2564</v>
      </c>
      <c r="W1259" t="s">
        <v>1891</v>
      </c>
      <c r="X1259" t="s">
        <v>2564</v>
      </c>
      <c r="Y1259" t="str">
        <f t="shared" si="19"/>
        <v>深圳尚米网络技术有限公司深圳尚米网络技术有限公司CPC</v>
      </c>
      <c r="Z1259" t="e">
        <f>VLOOKUP(Y:Y,[1]Sheet1!N:N,1,0)</f>
        <v>#N/A</v>
      </c>
    </row>
    <row r="1260" spans="1:26" x14ac:dyDescent="0.25">
      <c r="A1260">
        <v>20230625</v>
      </c>
      <c r="B1260">
        <v>45336908</v>
      </c>
      <c r="C1260" t="s">
        <v>2621</v>
      </c>
      <c r="D1260">
        <v>2054669</v>
      </c>
      <c r="E1260" t="s">
        <v>2622</v>
      </c>
      <c r="F1260" s="59">
        <v>37.47</v>
      </c>
      <c r="G1260">
        <v>27.76</v>
      </c>
      <c r="H1260" t="s">
        <v>2538</v>
      </c>
      <c r="I1260" t="s">
        <v>2551</v>
      </c>
      <c r="J1260" t="s">
        <v>2352</v>
      </c>
      <c r="K1260" t="s">
        <v>2321</v>
      </c>
      <c r="L1260" t="s">
        <v>2351</v>
      </c>
      <c r="M1260" t="s">
        <v>2623</v>
      </c>
      <c r="N1260" t="s">
        <v>2624</v>
      </c>
      <c r="O1260" t="s">
        <v>2542</v>
      </c>
      <c r="P1260" t="s">
        <v>2543</v>
      </c>
      <c r="Q1260" t="s">
        <v>2544</v>
      </c>
      <c r="R1260" t="s">
        <v>2625</v>
      </c>
      <c r="S1260" t="s">
        <v>2546</v>
      </c>
      <c r="T1260">
        <v>0</v>
      </c>
      <c r="U1260" t="s">
        <v>838</v>
      </c>
      <c r="V1260" t="s">
        <v>2548</v>
      </c>
      <c r="W1260" t="s">
        <v>838</v>
      </c>
      <c r="X1260" t="s">
        <v>2548</v>
      </c>
      <c r="Y1260" t="str">
        <f t="shared" si="19"/>
        <v>深圳市小赢普惠科技有限责任公司深圳市赢众通金融信息服务有限责任公司信息流</v>
      </c>
      <c r="Z1260" t="e">
        <f>VLOOKUP(Y:Y,[1]Sheet1!N:N,1,0)</f>
        <v>#N/A</v>
      </c>
    </row>
    <row r="1261" spans="1:26" hidden="1" x14ac:dyDescent="0.25">
      <c r="A1261">
        <v>20230625</v>
      </c>
      <c r="B1261">
        <v>38794049</v>
      </c>
      <c r="C1261" t="s">
        <v>2627</v>
      </c>
      <c r="D1261">
        <v>2172261</v>
      </c>
      <c r="E1261" t="s">
        <v>2628</v>
      </c>
      <c r="F1261" s="59">
        <v>538.24</v>
      </c>
      <c r="G1261">
        <v>410.87</v>
      </c>
      <c r="H1261" t="s">
        <v>2538</v>
      </c>
      <c r="I1261" t="s">
        <v>2551</v>
      </c>
      <c r="J1261" t="s">
        <v>292</v>
      </c>
      <c r="K1261" t="s">
        <v>2321</v>
      </c>
      <c r="L1261" t="s">
        <v>574</v>
      </c>
      <c r="M1261" t="s">
        <v>2611</v>
      </c>
      <c r="N1261" t="s">
        <v>2612</v>
      </c>
      <c r="O1261" t="s">
        <v>2542</v>
      </c>
      <c r="P1261" t="s">
        <v>2543</v>
      </c>
      <c r="Q1261" t="s">
        <v>2544</v>
      </c>
      <c r="R1261" t="s">
        <v>2613</v>
      </c>
      <c r="S1261" t="s">
        <v>2546</v>
      </c>
      <c r="T1261">
        <v>0</v>
      </c>
      <c r="U1261" t="s">
        <v>2614</v>
      </c>
      <c r="V1261" t="s">
        <v>2615</v>
      </c>
      <c r="W1261" t="s">
        <v>2614</v>
      </c>
      <c r="X1261" t="s">
        <v>2615</v>
      </c>
      <c r="Y1261" t="str">
        <f t="shared" si="19"/>
        <v>广州荔湾品唯信息服务有限公司广州唯品会电子商务有限公司信息流</v>
      </c>
      <c r="Z1261" t="e">
        <f>VLOOKUP(Y:Y,[1]Sheet1!N:N,1,0)</f>
        <v>#N/A</v>
      </c>
    </row>
    <row r="1262" spans="1:26" hidden="1" x14ac:dyDescent="0.25">
      <c r="A1262">
        <v>20230625</v>
      </c>
      <c r="B1262">
        <v>45323155</v>
      </c>
      <c r="C1262" t="s">
        <v>2759</v>
      </c>
      <c r="D1262">
        <v>2172261</v>
      </c>
      <c r="E1262" t="s">
        <v>2628</v>
      </c>
      <c r="F1262" s="59">
        <v>0.06</v>
      </c>
      <c r="G1262">
        <v>0.05</v>
      </c>
      <c r="H1262" t="s">
        <v>2538</v>
      </c>
      <c r="I1262" t="s">
        <v>2539</v>
      </c>
      <c r="J1262" t="s">
        <v>292</v>
      </c>
      <c r="K1262" t="s">
        <v>2321</v>
      </c>
      <c r="L1262" t="s">
        <v>574</v>
      </c>
      <c r="M1262" t="s">
        <v>2611</v>
      </c>
      <c r="N1262" t="s">
        <v>2612</v>
      </c>
      <c r="O1262" t="s">
        <v>2542</v>
      </c>
      <c r="P1262" t="s">
        <v>2543</v>
      </c>
      <c r="Q1262" t="s">
        <v>2544</v>
      </c>
      <c r="R1262" t="s">
        <v>2613</v>
      </c>
      <c r="S1262" t="s">
        <v>2546</v>
      </c>
      <c r="T1262">
        <v>0</v>
      </c>
      <c r="U1262" t="s">
        <v>2614</v>
      </c>
      <c r="V1262" t="s">
        <v>2615</v>
      </c>
      <c r="W1262" t="s">
        <v>2614</v>
      </c>
      <c r="X1262" t="s">
        <v>2615</v>
      </c>
      <c r="Y1262" t="str">
        <f t="shared" si="19"/>
        <v>广州荔湾品唯信息服务有限公司广州唯品会电子商务有限公司信息流</v>
      </c>
      <c r="Z1262" t="e">
        <f>VLOOKUP(Y:Y,[1]Sheet1!N:N,1,0)</f>
        <v>#N/A</v>
      </c>
    </row>
    <row r="1263" spans="1:26" hidden="1" x14ac:dyDescent="0.25">
      <c r="A1263">
        <v>20230625</v>
      </c>
      <c r="B1263">
        <v>47327817</v>
      </c>
      <c r="C1263" t="s">
        <v>2718</v>
      </c>
      <c r="D1263">
        <v>2185183</v>
      </c>
      <c r="E1263" t="s">
        <v>2574</v>
      </c>
      <c r="F1263" s="59">
        <v>339.77</v>
      </c>
      <c r="G1263">
        <v>257.39999999999998</v>
      </c>
      <c r="H1263" t="s">
        <v>2538</v>
      </c>
      <c r="I1263" t="s">
        <v>2539</v>
      </c>
      <c r="J1263" t="s">
        <v>2575</v>
      </c>
      <c r="K1263" t="s">
        <v>2321</v>
      </c>
      <c r="L1263" t="s">
        <v>2344</v>
      </c>
      <c r="M1263" t="s">
        <v>2576</v>
      </c>
      <c r="O1263" t="s">
        <v>2542</v>
      </c>
      <c r="P1263" t="s">
        <v>2543</v>
      </c>
      <c r="Q1263" t="s">
        <v>2544</v>
      </c>
      <c r="R1263" t="s">
        <v>2577</v>
      </c>
      <c r="S1263" t="s">
        <v>2546</v>
      </c>
      <c r="T1263">
        <v>0</v>
      </c>
      <c r="U1263" t="s">
        <v>838</v>
      </c>
      <c r="V1263" t="s">
        <v>2578</v>
      </c>
      <c r="W1263" t="s">
        <v>838</v>
      </c>
      <c r="X1263" t="s">
        <v>2578</v>
      </c>
      <c r="Y1263" t="str">
        <f t="shared" si="19"/>
        <v>北京微财科技有限公司-数媒重庆市黑卡小额贷款有限公司信息流</v>
      </c>
      <c r="Z1263" t="e">
        <f>VLOOKUP(Y:Y,[1]Sheet1!N:N,1,0)</f>
        <v>#N/A</v>
      </c>
    </row>
    <row r="1264" spans="1:26" hidden="1" x14ac:dyDescent="0.25">
      <c r="A1264">
        <v>20230625</v>
      </c>
      <c r="B1264">
        <v>47426526</v>
      </c>
      <c r="C1264" t="s">
        <v>2799</v>
      </c>
      <c r="D1264">
        <v>2189969</v>
      </c>
      <c r="E1264" t="s">
        <v>2608</v>
      </c>
      <c r="F1264" s="59">
        <v>3475.94</v>
      </c>
      <c r="G1264">
        <v>2482.81</v>
      </c>
      <c r="H1264" t="s">
        <v>2538</v>
      </c>
      <c r="I1264" t="s">
        <v>2551</v>
      </c>
      <c r="J1264" t="s">
        <v>2332</v>
      </c>
      <c r="K1264" t="s">
        <v>2321</v>
      </c>
      <c r="L1264" t="s">
        <v>2333</v>
      </c>
      <c r="M1264" t="s">
        <v>2552</v>
      </c>
      <c r="N1264" t="s">
        <v>2553</v>
      </c>
      <c r="O1264" t="s">
        <v>2542</v>
      </c>
      <c r="P1264" t="s">
        <v>2543</v>
      </c>
      <c r="Q1264" t="s">
        <v>2544</v>
      </c>
      <c r="R1264" t="s">
        <v>2554</v>
      </c>
      <c r="S1264" t="s">
        <v>2546</v>
      </c>
      <c r="T1264">
        <v>0</v>
      </c>
      <c r="U1264" t="s">
        <v>2555</v>
      </c>
      <c r="V1264" t="s">
        <v>2556</v>
      </c>
      <c r="W1264" t="s">
        <v>2555</v>
      </c>
      <c r="X1264" t="s">
        <v>2556</v>
      </c>
      <c r="Y1264" t="str">
        <f t="shared" si="19"/>
        <v>北京爱奇艺科技有限公司-百度北京爱奇艺科技有限公司信息流</v>
      </c>
      <c r="Z1264" t="e">
        <f>VLOOKUP(Y:Y,[1]Sheet1!N:N,1,0)</f>
        <v>#N/A</v>
      </c>
    </row>
    <row r="1265" spans="1:26" hidden="1" x14ac:dyDescent="0.25">
      <c r="A1265">
        <v>20230625</v>
      </c>
      <c r="B1265">
        <v>48723832</v>
      </c>
      <c r="C1265" t="s">
        <v>2710</v>
      </c>
      <c r="D1265">
        <v>2189969</v>
      </c>
      <c r="E1265" t="s">
        <v>2608</v>
      </c>
      <c r="F1265" s="59">
        <v>4245.8</v>
      </c>
      <c r="G1265">
        <v>3032.71</v>
      </c>
      <c r="H1265" t="s">
        <v>2538</v>
      </c>
      <c r="I1265" t="s">
        <v>2551</v>
      </c>
      <c r="J1265" t="s">
        <v>2332</v>
      </c>
      <c r="K1265" t="s">
        <v>2321</v>
      </c>
      <c r="L1265" t="s">
        <v>2333</v>
      </c>
      <c r="M1265" t="s">
        <v>2552</v>
      </c>
      <c r="N1265" t="s">
        <v>2553</v>
      </c>
      <c r="O1265" t="s">
        <v>2542</v>
      </c>
      <c r="P1265" t="s">
        <v>2543</v>
      </c>
      <c r="Q1265" t="s">
        <v>2544</v>
      </c>
      <c r="R1265" t="s">
        <v>2554</v>
      </c>
      <c r="S1265" t="s">
        <v>2546</v>
      </c>
      <c r="T1265">
        <v>0</v>
      </c>
      <c r="U1265" t="s">
        <v>2555</v>
      </c>
      <c r="V1265" t="s">
        <v>2556</v>
      </c>
      <c r="W1265" t="s">
        <v>2555</v>
      </c>
      <c r="X1265" t="s">
        <v>2556</v>
      </c>
      <c r="Y1265" t="str">
        <f t="shared" si="19"/>
        <v>北京爱奇艺科技有限公司-百度北京爱奇艺科技有限公司信息流</v>
      </c>
      <c r="Z1265" t="e">
        <f>VLOOKUP(Y:Y,[1]Sheet1!N:N,1,0)</f>
        <v>#N/A</v>
      </c>
    </row>
    <row r="1266" spans="1:26" hidden="1" x14ac:dyDescent="0.25">
      <c r="A1266">
        <v>20230625</v>
      </c>
      <c r="B1266">
        <v>38794025</v>
      </c>
      <c r="C1266" t="s">
        <v>2651</v>
      </c>
      <c r="D1266">
        <v>2172261</v>
      </c>
      <c r="E1266" t="s">
        <v>2628</v>
      </c>
      <c r="F1266" s="59">
        <v>30.12</v>
      </c>
      <c r="G1266">
        <v>22.99</v>
      </c>
      <c r="H1266" t="s">
        <v>2538</v>
      </c>
      <c r="I1266" t="s">
        <v>2539</v>
      </c>
      <c r="J1266" t="s">
        <v>292</v>
      </c>
      <c r="K1266" t="s">
        <v>2321</v>
      </c>
      <c r="L1266" t="s">
        <v>574</v>
      </c>
      <c r="M1266" t="s">
        <v>2611</v>
      </c>
      <c r="N1266" t="s">
        <v>2612</v>
      </c>
      <c r="O1266" t="s">
        <v>2542</v>
      </c>
      <c r="P1266" t="s">
        <v>2543</v>
      </c>
      <c r="Q1266" t="s">
        <v>2544</v>
      </c>
      <c r="R1266" t="s">
        <v>2613</v>
      </c>
      <c r="S1266" t="s">
        <v>2546</v>
      </c>
      <c r="T1266">
        <v>0</v>
      </c>
      <c r="U1266" t="s">
        <v>2614</v>
      </c>
      <c r="V1266" t="s">
        <v>2615</v>
      </c>
      <c r="W1266" t="s">
        <v>2614</v>
      </c>
      <c r="X1266" t="s">
        <v>2615</v>
      </c>
      <c r="Y1266" t="str">
        <f t="shared" si="19"/>
        <v>广州荔湾品唯信息服务有限公司广州唯品会电子商务有限公司信息流</v>
      </c>
      <c r="Z1266" t="e">
        <f>VLOOKUP(Y:Y,[1]Sheet1!N:N,1,0)</f>
        <v>#N/A</v>
      </c>
    </row>
    <row r="1267" spans="1:26" hidden="1" x14ac:dyDescent="0.25">
      <c r="A1267">
        <v>20230625</v>
      </c>
      <c r="B1267">
        <v>42965750</v>
      </c>
      <c r="C1267" t="s">
        <v>2565</v>
      </c>
      <c r="D1267">
        <v>2165227</v>
      </c>
      <c r="E1267" t="s">
        <v>2566</v>
      </c>
      <c r="F1267" s="59">
        <v>140.94</v>
      </c>
      <c r="G1267">
        <v>104.4</v>
      </c>
      <c r="H1267" t="s">
        <v>2538</v>
      </c>
      <c r="I1267" t="s">
        <v>2551</v>
      </c>
      <c r="J1267" t="s">
        <v>2320</v>
      </c>
      <c r="K1267" t="s">
        <v>2321</v>
      </c>
      <c r="L1267" t="s">
        <v>2318</v>
      </c>
      <c r="M1267" t="s">
        <v>2540</v>
      </c>
      <c r="N1267" t="s">
        <v>2541</v>
      </c>
      <c r="O1267" t="s">
        <v>2542</v>
      </c>
      <c r="P1267" t="s">
        <v>2543</v>
      </c>
      <c r="Q1267" t="s">
        <v>2544</v>
      </c>
      <c r="R1267" t="s">
        <v>2545</v>
      </c>
      <c r="S1267" t="s">
        <v>2546</v>
      </c>
      <c r="T1267">
        <v>0</v>
      </c>
      <c r="U1267" t="s">
        <v>838</v>
      </c>
      <c r="V1267" t="s">
        <v>2547</v>
      </c>
      <c r="W1267" t="s">
        <v>838</v>
      </c>
      <c r="X1267" t="s">
        <v>2548</v>
      </c>
      <c r="Y1267" t="str">
        <f t="shared" si="19"/>
        <v>上海耳序信息技术有限公司-四部上海拍拍贷金融信息服务有限公司信息流</v>
      </c>
      <c r="Z1267" t="e">
        <f>VLOOKUP(Y:Y,[1]Sheet1!N:N,1,0)</f>
        <v>#N/A</v>
      </c>
    </row>
    <row r="1268" spans="1:26" hidden="1" x14ac:dyDescent="0.25">
      <c r="A1268">
        <v>20230625</v>
      </c>
      <c r="B1268">
        <v>42965764</v>
      </c>
      <c r="C1268" t="s">
        <v>2536</v>
      </c>
      <c r="D1268">
        <v>2158784</v>
      </c>
      <c r="E1268" t="s">
        <v>2537</v>
      </c>
      <c r="F1268" s="59">
        <v>100.07</v>
      </c>
      <c r="G1268">
        <v>100.07</v>
      </c>
      <c r="H1268" t="s">
        <v>2538</v>
      </c>
      <c r="I1268" t="s">
        <v>2551</v>
      </c>
      <c r="J1268" t="s">
        <v>2320</v>
      </c>
      <c r="K1268" t="s">
        <v>2321</v>
      </c>
      <c r="L1268" t="s">
        <v>2318</v>
      </c>
      <c r="M1268" t="s">
        <v>2540</v>
      </c>
      <c r="N1268" t="s">
        <v>2541</v>
      </c>
      <c r="O1268" t="s">
        <v>2542</v>
      </c>
      <c r="P1268" t="s">
        <v>2543</v>
      </c>
      <c r="Q1268" t="s">
        <v>2544</v>
      </c>
      <c r="R1268" t="s">
        <v>2545</v>
      </c>
      <c r="S1268" t="s">
        <v>2546</v>
      </c>
      <c r="T1268">
        <v>0</v>
      </c>
      <c r="U1268" t="s">
        <v>838</v>
      </c>
      <c r="V1268" t="s">
        <v>2547</v>
      </c>
      <c r="W1268" t="s">
        <v>838</v>
      </c>
      <c r="X1268" t="s">
        <v>2548</v>
      </c>
      <c r="Y1268" t="str">
        <f t="shared" si="19"/>
        <v>上海耳序信息技术有限公司-四部上海拍拍贷金融信息服务有限公司信息流</v>
      </c>
      <c r="Z1268" t="e">
        <f>VLOOKUP(Y:Y,[1]Sheet1!N:N,1,0)</f>
        <v>#N/A</v>
      </c>
    </row>
    <row r="1269" spans="1:26" x14ac:dyDescent="0.25">
      <c r="A1269">
        <v>20230625</v>
      </c>
      <c r="B1269">
        <v>43094813</v>
      </c>
      <c r="C1269" t="s">
        <v>2677</v>
      </c>
      <c r="D1269">
        <v>2054669</v>
      </c>
      <c r="E1269" t="s">
        <v>2622</v>
      </c>
      <c r="F1269" s="59">
        <v>129.94999999999999</v>
      </c>
      <c r="G1269">
        <v>96.26</v>
      </c>
      <c r="H1269" t="s">
        <v>2538</v>
      </c>
      <c r="I1269" t="s">
        <v>2551</v>
      </c>
      <c r="J1269" t="s">
        <v>2352</v>
      </c>
      <c r="K1269" t="s">
        <v>2321</v>
      </c>
      <c r="L1269" t="s">
        <v>2351</v>
      </c>
      <c r="M1269" t="s">
        <v>2623</v>
      </c>
      <c r="N1269" t="s">
        <v>2624</v>
      </c>
      <c r="O1269" t="s">
        <v>2542</v>
      </c>
      <c r="P1269" t="s">
        <v>2543</v>
      </c>
      <c r="Q1269" t="s">
        <v>2544</v>
      </c>
      <c r="R1269" t="s">
        <v>2625</v>
      </c>
      <c r="S1269" t="s">
        <v>2546</v>
      </c>
      <c r="T1269">
        <v>0</v>
      </c>
      <c r="U1269" t="s">
        <v>838</v>
      </c>
      <c r="V1269" t="s">
        <v>2548</v>
      </c>
      <c r="W1269" t="s">
        <v>838</v>
      </c>
      <c r="X1269" t="s">
        <v>2548</v>
      </c>
      <c r="Y1269" t="str">
        <f t="shared" si="19"/>
        <v>深圳市小赢普惠科技有限责任公司深圳市赢众通金融信息服务有限责任公司信息流</v>
      </c>
      <c r="Z1269" t="e">
        <f>VLOOKUP(Y:Y,[1]Sheet1!N:N,1,0)</f>
        <v>#N/A</v>
      </c>
    </row>
    <row r="1270" spans="1:26" hidden="1" x14ac:dyDescent="0.25">
      <c r="A1270">
        <v>20230625</v>
      </c>
      <c r="B1270">
        <v>43097616</v>
      </c>
      <c r="C1270" t="s">
        <v>2712</v>
      </c>
      <c r="D1270">
        <v>2118167</v>
      </c>
      <c r="E1270" t="s">
        <v>2592</v>
      </c>
      <c r="F1270" s="59">
        <v>1239.19</v>
      </c>
      <c r="G1270">
        <v>0</v>
      </c>
      <c r="H1270" t="s">
        <v>2538</v>
      </c>
      <c r="I1270" t="s">
        <v>2539</v>
      </c>
      <c r="J1270" t="s">
        <v>554</v>
      </c>
      <c r="K1270" t="s">
        <v>2321</v>
      </c>
      <c r="L1270" t="s">
        <v>2370</v>
      </c>
      <c r="M1270" t="s">
        <v>2593</v>
      </c>
      <c r="N1270" t="s">
        <v>2594</v>
      </c>
      <c r="O1270" t="s">
        <v>2542</v>
      </c>
      <c r="P1270" t="s">
        <v>2543</v>
      </c>
      <c r="Q1270" t="s">
        <v>2544</v>
      </c>
      <c r="R1270" t="s">
        <v>2595</v>
      </c>
      <c r="S1270" t="s">
        <v>2546</v>
      </c>
      <c r="T1270">
        <v>0</v>
      </c>
      <c r="U1270" t="s">
        <v>2555</v>
      </c>
      <c r="V1270" t="s">
        <v>2596</v>
      </c>
      <c r="W1270" t="s">
        <v>2555</v>
      </c>
      <c r="X1270" t="s">
        <v>2596</v>
      </c>
      <c r="Y1270" t="str">
        <f t="shared" si="19"/>
        <v>薯一薯二文化传媒（上海）有限公司行吟信息科技(上海)有限公司信息流</v>
      </c>
      <c r="Z1270" t="e">
        <f>VLOOKUP(Y:Y,[1]Sheet1!N:N,1,0)</f>
        <v>#N/A</v>
      </c>
    </row>
    <row r="1271" spans="1:26" hidden="1" x14ac:dyDescent="0.25">
      <c r="A1271">
        <v>20230625</v>
      </c>
      <c r="B1271">
        <v>46610852</v>
      </c>
      <c r="C1271" t="s">
        <v>2713</v>
      </c>
      <c r="D1271">
        <v>2117410</v>
      </c>
      <c r="E1271" t="s">
        <v>2587</v>
      </c>
      <c r="F1271" s="59">
        <v>121.49</v>
      </c>
      <c r="G1271">
        <v>0</v>
      </c>
      <c r="H1271" t="s">
        <v>2538</v>
      </c>
      <c r="I1271" t="s">
        <v>2551</v>
      </c>
      <c r="J1271" t="s">
        <v>2353</v>
      </c>
      <c r="K1271" t="s">
        <v>2321</v>
      </c>
      <c r="L1271" t="s">
        <v>326</v>
      </c>
      <c r="M1271" t="s">
        <v>2588</v>
      </c>
      <c r="N1271" t="s">
        <v>2589</v>
      </c>
      <c r="O1271" t="s">
        <v>2542</v>
      </c>
      <c r="P1271" t="s">
        <v>2543</v>
      </c>
      <c r="Q1271" t="s">
        <v>2544</v>
      </c>
      <c r="R1271" t="s">
        <v>2570</v>
      </c>
      <c r="S1271" t="s">
        <v>2546</v>
      </c>
      <c r="T1271">
        <v>0</v>
      </c>
      <c r="U1271" t="s">
        <v>2571</v>
      </c>
      <c r="V1271" t="s">
        <v>2572</v>
      </c>
      <c r="W1271" t="s">
        <v>1891</v>
      </c>
      <c r="X1271" t="s">
        <v>2564</v>
      </c>
      <c r="Y1271" t="str">
        <f t="shared" si="19"/>
        <v>网易有道信息技术（北京）有限公司网易(杭州)网络有限公司信息流</v>
      </c>
      <c r="Z1271" t="e">
        <f>VLOOKUP(Y:Y,[1]Sheet1!N:N,1,0)</f>
        <v>#N/A</v>
      </c>
    </row>
    <row r="1272" spans="1:26" hidden="1" x14ac:dyDescent="0.25">
      <c r="A1272">
        <v>20230625</v>
      </c>
      <c r="B1272">
        <v>46808299</v>
      </c>
      <c r="C1272" t="s">
        <v>2567</v>
      </c>
      <c r="D1272">
        <v>2159765</v>
      </c>
      <c r="E1272" t="s">
        <v>2568</v>
      </c>
      <c r="F1272" s="59">
        <v>115.25</v>
      </c>
      <c r="G1272">
        <v>87.98</v>
      </c>
      <c r="H1272" t="s">
        <v>2538</v>
      </c>
      <c r="I1272" t="s">
        <v>2551</v>
      </c>
      <c r="J1272" t="s">
        <v>2375</v>
      </c>
      <c r="K1272" t="s">
        <v>2321</v>
      </c>
      <c r="L1272" t="s">
        <v>2277</v>
      </c>
      <c r="M1272" t="s">
        <v>2569</v>
      </c>
      <c r="O1272" t="s">
        <v>2542</v>
      </c>
      <c r="P1272" t="s">
        <v>2543</v>
      </c>
      <c r="Q1272" t="s">
        <v>2544</v>
      </c>
      <c r="R1272" t="s">
        <v>2570</v>
      </c>
      <c r="S1272" t="s">
        <v>2546</v>
      </c>
      <c r="T1272">
        <v>0</v>
      </c>
      <c r="U1272" t="s">
        <v>2571</v>
      </c>
      <c r="V1272" t="s">
        <v>2572</v>
      </c>
      <c r="W1272" t="s">
        <v>2571</v>
      </c>
      <c r="X1272" t="s">
        <v>2572</v>
      </c>
      <c r="Y1272" t="str">
        <f t="shared" si="19"/>
        <v>酷得少年（天津）文化传播有限公司-1北京酷得少年科技有限公司信息流</v>
      </c>
      <c r="Z1272" t="e">
        <f>VLOOKUP(Y:Y,[1]Sheet1!N:N,1,0)</f>
        <v>#N/A</v>
      </c>
    </row>
    <row r="1273" spans="1:26" hidden="1" x14ac:dyDescent="0.25">
      <c r="A1273">
        <v>20230625</v>
      </c>
      <c r="B1273">
        <v>47580667</v>
      </c>
      <c r="C1273" t="s">
        <v>2683</v>
      </c>
      <c r="D1273">
        <v>2171230</v>
      </c>
      <c r="E1273" t="s">
        <v>2684</v>
      </c>
      <c r="F1273" s="59">
        <v>8357.9599999999991</v>
      </c>
      <c r="G1273">
        <v>6529.66</v>
      </c>
      <c r="H1273" t="s">
        <v>2538</v>
      </c>
      <c r="I1273" t="s">
        <v>2551</v>
      </c>
      <c r="J1273" t="s">
        <v>2322</v>
      </c>
      <c r="K1273" t="s">
        <v>2321</v>
      </c>
      <c r="L1273" t="s">
        <v>2323</v>
      </c>
      <c r="M1273" t="s">
        <v>2685</v>
      </c>
      <c r="N1273" t="s">
        <v>2686</v>
      </c>
      <c r="O1273" t="s">
        <v>2542</v>
      </c>
      <c r="P1273" t="s">
        <v>2543</v>
      </c>
      <c r="Q1273" t="s">
        <v>2544</v>
      </c>
      <c r="R1273" t="s">
        <v>2687</v>
      </c>
      <c r="S1273" t="s">
        <v>2546</v>
      </c>
      <c r="T1273">
        <v>0</v>
      </c>
      <c r="U1273" t="s">
        <v>2555</v>
      </c>
      <c r="V1273" t="s">
        <v>2556</v>
      </c>
      <c r="W1273" t="s">
        <v>2555</v>
      </c>
      <c r="X1273" t="s">
        <v>2671</v>
      </c>
      <c r="Y1273" t="str">
        <f t="shared" si="19"/>
        <v>广州虎牙信息科技有限公司-百度广州虎牙信息科技有限公司信息流</v>
      </c>
      <c r="Z1273" t="e">
        <f>VLOOKUP(Y:Y,[1]Sheet1!N:N,1,0)</f>
        <v>#N/A</v>
      </c>
    </row>
    <row r="1274" spans="1:26" hidden="1" x14ac:dyDescent="0.25">
      <c r="A1274">
        <v>20230625</v>
      </c>
      <c r="B1274">
        <v>47953361</v>
      </c>
      <c r="C1274" t="s">
        <v>2549</v>
      </c>
      <c r="D1274">
        <v>2167551</v>
      </c>
      <c r="E1274" t="s">
        <v>2550</v>
      </c>
      <c r="F1274" s="59">
        <v>7.0000000000000007E-2</v>
      </c>
      <c r="G1274">
        <v>7.0000000000000007E-2</v>
      </c>
      <c r="H1274" t="s">
        <v>2538</v>
      </c>
      <c r="I1274" t="s">
        <v>2539</v>
      </c>
      <c r="J1274" t="s">
        <v>2332</v>
      </c>
      <c r="K1274" t="s">
        <v>2321</v>
      </c>
      <c r="L1274" t="s">
        <v>2333</v>
      </c>
      <c r="M1274" t="s">
        <v>2552</v>
      </c>
      <c r="N1274" t="s">
        <v>2553</v>
      </c>
      <c r="O1274" t="s">
        <v>2542</v>
      </c>
      <c r="P1274" t="s">
        <v>2543</v>
      </c>
      <c r="Q1274" t="s">
        <v>2544</v>
      </c>
      <c r="R1274" t="s">
        <v>2554</v>
      </c>
      <c r="S1274" t="s">
        <v>2546</v>
      </c>
      <c r="T1274">
        <v>0</v>
      </c>
      <c r="U1274" t="s">
        <v>2555</v>
      </c>
      <c r="V1274" t="s">
        <v>2556</v>
      </c>
      <c r="W1274" t="s">
        <v>2555</v>
      </c>
      <c r="X1274" t="s">
        <v>2556</v>
      </c>
      <c r="Y1274" t="str">
        <f t="shared" si="19"/>
        <v>北京爱奇艺科技有限公司-百度北京爱奇艺科技有限公司信息流</v>
      </c>
      <c r="Z1274" t="e">
        <f>VLOOKUP(Y:Y,[1]Sheet1!N:N,1,0)</f>
        <v>#N/A</v>
      </c>
    </row>
    <row r="1275" spans="1:26" hidden="1" x14ac:dyDescent="0.25">
      <c r="A1275">
        <v>20230625</v>
      </c>
      <c r="B1275">
        <v>48447541</v>
      </c>
      <c r="C1275" t="s">
        <v>2733</v>
      </c>
      <c r="D1275">
        <v>2142924</v>
      </c>
      <c r="E1275" t="s">
        <v>2716</v>
      </c>
      <c r="F1275" s="59">
        <v>73.91</v>
      </c>
      <c r="G1275">
        <v>73.91</v>
      </c>
      <c r="H1275" t="s">
        <v>2559</v>
      </c>
      <c r="I1275" t="s">
        <v>2560</v>
      </c>
      <c r="J1275" t="s">
        <v>392</v>
      </c>
      <c r="K1275" t="s">
        <v>711</v>
      </c>
      <c r="L1275" t="s">
        <v>392</v>
      </c>
      <c r="M1275" t="s">
        <v>2641</v>
      </c>
      <c r="N1275" t="s">
        <v>2642</v>
      </c>
      <c r="O1275" t="s">
        <v>2542</v>
      </c>
      <c r="P1275" t="s">
        <v>2543</v>
      </c>
      <c r="Q1275" t="s">
        <v>2544</v>
      </c>
      <c r="R1275" t="s">
        <v>2643</v>
      </c>
      <c r="S1275" t="s">
        <v>2546</v>
      </c>
      <c r="T1275">
        <v>82253.641000000003</v>
      </c>
      <c r="U1275" t="s">
        <v>838</v>
      </c>
      <c r="V1275" t="s">
        <v>2644</v>
      </c>
      <c r="W1275" t="s">
        <v>838</v>
      </c>
      <c r="X1275" t="s">
        <v>2548</v>
      </c>
      <c r="Y1275" t="str">
        <f t="shared" si="19"/>
        <v>福州三六零网络小额贷款有限公司福州三六零网络小额贷款有限公司CPC</v>
      </c>
      <c r="Z1275" t="e">
        <f>VLOOKUP(Y:Y,[1]Sheet1!N:N,1,0)</f>
        <v>#N/A</v>
      </c>
    </row>
    <row r="1276" spans="1:26" hidden="1" x14ac:dyDescent="0.25">
      <c r="A1276">
        <v>20230625</v>
      </c>
      <c r="B1276">
        <v>42327215</v>
      </c>
      <c r="C1276" t="s">
        <v>2739</v>
      </c>
      <c r="D1276">
        <v>2172261</v>
      </c>
      <c r="E1276" t="s">
        <v>2628</v>
      </c>
      <c r="F1276" s="59">
        <v>1078.29</v>
      </c>
      <c r="G1276">
        <v>823.12</v>
      </c>
      <c r="H1276" t="s">
        <v>2538</v>
      </c>
      <c r="I1276" t="s">
        <v>2551</v>
      </c>
      <c r="J1276" t="s">
        <v>292</v>
      </c>
      <c r="K1276" t="s">
        <v>2321</v>
      </c>
      <c r="L1276" t="s">
        <v>574</v>
      </c>
      <c r="M1276" t="s">
        <v>2611</v>
      </c>
      <c r="N1276" t="s">
        <v>2612</v>
      </c>
      <c r="O1276" t="s">
        <v>2542</v>
      </c>
      <c r="P1276" t="s">
        <v>2543</v>
      </c>
      <c r="Q1276" t="s">
        <v>2544</v>
      </c>
      <c r="R1276" t="s">
        <v>2613</v>
      </c>
      <c r="S1276" t="s">
        <v>2546</v>
      </c>
      <c r="T1276">
        <v>0</v>
      </c>
      <c r="U1276" t="s">
        <v>2614</v>
      </c>
      <c r="V1276" t="s">
        <v>2615</v>
      </c>
      <c r="W1276" t="s">
        <v>2614</v>
      </c>
      <c r="X1276" t="s">
        <v>2615</v>
      </c>
      <c r="Y1276" t="str">
        <f t="shared" si="19"/>
        <v>广州荔湾品唯信息服务有限公司广州唯品会电子商务有限公司信息流</v>
      </c>
      <c r="Z1276" t="e">
        <f>VLOOKUP(Y:Y,[1]Sheet1!N:N,1,0)</f>
        <v>#N/A</v>
      </c>
    </row>
    <row r="1277" spans="1:26" hidden="1" x14ac:dyDescent="0.25">
      <c r="A1277">
        <v>20230625</v>
      </c>
      <c r="B1277">
        <v>42327250</v>
      </c>
      <c r="C1277" t="s">
        <v>2704</v>
      </c>
      <c r="D1277">
        <v>2172261</v>
      </c>
      <c r="E1277" t="s">
        <v>2628</v>
      </c>
      <c r="F1277" s="59">
        <v>727.54</v>
      </c>
      <c r="G1277">
        <v>555.37</v>
      </c>
      <c r="H1277" t="s">
        <v>2538</v>
      </c>
      <c r="I1277" t="s">
        <v>2551</v>
      </c>
      <c r="J1277" t="s">
        <v>292</v>
      </c>
      <c r="K1277" t="s">
        <v>2321</v>
      </c>
      <c r="L1277" t="s">
        <v>574</v>
      </c>
      <c r="M1277" t="s">
        <v>2611</v>
      </c>
      <c r="N1277" t="s">
        <v>2612</v>
      </c>
      <c r="O1277" t="s">
        <v>2542</v>
      </c>
      <c r="P1277" t="s">
        <v>2543</v>
      </c>
      <c r="Q1277" t="s">
        <v>2544</v>
      </c>
      <c r="R1277" t="s">
        <v>2613</v>
      </c>
      <c r="S1277" t="s">
        <v>2546</v>
      </c>
      <c r="T1277">
        <v>0</v>
      </c>
      <c r="U1277" t="s">
        <v>2614</v>
      </c>
      <c r="V1277" t="s">
        <v>2615</v>
      </c>
      <c r="W1277" t="s">
        <v>2614</v>
      </c>
      <c r="X1277" t="s">
        <v>2615</v>
      </c>
      <c r="Y1277" t="str">
        <f t="shared" si="19"/>
        <v>广州荔湾品唯信息服务有限公司广州唯品会电子商务有限公司信息流</v>
      </c>
      <c r="Z1277" t="e">
        <f>VLOOKUP(Y:Y,[1]Sheet1!N:N,1,0)</f>
        <v>#N/A</v>
      </c>
    </row>
    <row r="1278" spans="1:26" hidden="1" x14ac:dyDescent="0.25">
      <c r="A1278">
        <v>20230625</v>
      </c>
      <c r="B1278">
        <v>45265219</v>
      </c>
      <c r="C1278" t="s">
        <v>2772</v>
      </c>
      <c r="D1278">
        <v>2118167</v>
      </c>
      <c r="E1278" t="s">
        <v>2592</v>
      </c>
      <c r="F1278" s="59">
        <v>3.47</v>
      </c>
      <c r="G1278">
        <v>0</v>
      </c>
      <c r="H1278" t="s">
        <v>2538</v>
      </c>
      <c r="I1278" t="s">
        <v>2551</v>
      </c>
      <c r="J1278" t="s">
        <v>554</v>
      </c>
      <c r="K1278" t="s">
        <v>2321</v>
      </c>
      <c r="L1278" t="s">
        <v>2370</v>
      </c>
      <c r="M1278" t="s">
        <v>2593</v>
      </c>
      <c r="N1278" t="s">
        <v>2594</v>
      </c>
      <c r="O1278" t="s">
        <v>2542</v>
      </c>
      <c r="P1278" t="s">
        <v>2543</v>
      </c>
      <c r="Q1278" t="s">
        <v>2544</v>
      </c>
      <c r="R1278" t="s">
        <v>2595</v>
      </c>
      <c r="S1278" t="s">
        <v>2546</v>
      </c>
      <c r="T1278">
        <v>0</v>
      </c>
      <c r="U1278" t="s">
        <v>2555</v>
      </c>
      <c r="V1278" t="s">
        <v>2596</v>
      </c>
      <c r="W1278" t="s">
        <v>2555</v>
      </c>
      <c r="X1278" t="s">
        <v>2596</v>
      </c>
      <c r="Y1278" t="str">
        <f t="shared" si="19"/>
        <v>薯一薯二文化传媒（上海）有限公司行吟信息科技(上海)有限公司信息流</v>
      </c>
      <c r="Z1278" t="e">
        <f>VLOOKUP(Y:Y,[1]Sheet1!N:N,1,0)</f>
        <v>#N/A</v>
      </c>
    </row>
    <row r="1279" spans="1:26" hidden="1" x14ac:dyDescent="0.25">
      <c r="A1279">
        <v>20230625</v>
      </c>
      <c r="B1279">
        <v>45323132</v>
      </c>
      <c r="C1279" t="s">
        <v>2747</v>
      </c>
      <c r="D1279">
        <v>2172261</v>
      </c>
      <c r="E1279" t="s">
        <v>2628</v>
      </c>
      <c r="F1279" s="59">
        <v>92.11</v>
      </c>
      <c r="G1279">
        <v>70.31</v>
      </c>
      <c r="H1279" t="s">
        <v>2538</v>
      </c>
      <c r="I1279" t="s">
        <v>2551</v>
      </c>
      <c r="J1279" t="s">
        <v>292</v>
      </c>
      <c r="K1279" t="s">
        <v>2321</v>
      </c>
      <c r="L1279" t="s">
        <v>574</v>
      </c>
      <c r="M1279" t="s">
        <v>2611</v>
      </c>
      <c r="N1279" t="s">
        <v>2612</v>
      </c>
      <c r="O1279" t="s">
        <v>2542</v>
      </c>
      <c r="P1279" t="s">
        <v>2543</v>
      </c>
      <c r="Q1279" t="s">
        <v>2544</v>
      </c>
      <c r="R1279" t="s">
        <v>2613</v>
      </c>
      <c r="S1279" t="s">
        <v>2546</v>
      </c>
      <c r="T1279">
        <v>0</v>
      </c>
      <c r="U1279" t="s">
        <v>2614</v>
      </c>
      <c r="V1279" t="s">
        <v>2615</v>
      </c>
      <c r="W1279" t="s">
        <v>2614</v>
      </c>
      <c r="X1279" t="s">
        <v>2615</v>
      </c>
      <c r="Y1279" t="str">
        <f t="shared" si="19"/>
        <v>广州荔湾品唯信息服务有限公司广州唯品会电子商务有限公司信息流</v>
      </c>
      <c r="Z1279" t="e">
        <f>VLOOKUP(Y:Y,[1]Sheet1!N:N,1,0)</f>
        <v>#N/A</v>
      </c>
    </row>
    <row r="1280" spans="1:26" x14ac:dyDescent="0.25">
      <c r="A1280">
        <v>20230625</v>
      </c>
      <c r="B1280">
        <v>45336925</v>
      </c>
      <c r="C1280" t="s">
        <v>2717</v>
      </c>
      <c r="D1280">
        <v>2054669</v>
      </c>
      <c r="E1280" t="s">
        <v>2622</v>
      </c>
      <c r="F1280" s="59">
        <v>56.94</v>
      </c>
      <c r="G1280">
        <v>42.18</v>
      </c>
      <c r="H1280" t="s">
        <v>2538</v>
      </c>
      <c r="I1280" t="s">
        <v>2551</v>
      </c>
      <c r="J1280" t="s">
        <v>2352</v>
      </c>
      <c r="K1280" t="s">
        <v>2321</v>
      </c>
      <c r="L1280" t="s">
        <v>2351</v>
      </c>
      <c r="M1280" t="s">
        <v>2623</v>
      </c>
      <c r="N1280" t="s">
        <v>2624</v>
      </c>
      <c r="O1280" t="s">
        <v>2542</v>
      </c>
      <c r="P1280" t="s">
        <v>2543</v>
      </c>
      <c r="Q1280" t="s">
        <v>2544</v>
      </c>
      <c r="R1280" t="s">
        <v>2625</v>
      </c>
      <c r="S1280" t="s">
        <v>2546</v>
      </c>
      <c r="T1280">
        <v>0</v>
      </c>
      <c r="U1280" t="s">
        <v>838</v>
      </c>
      <c r="V1280" t="s">
        <v>2548</v>
      </c>
      <c r="W1280" t="s">
        <v>838</v>
      </c>
      <c r="X1280" t="s">
        <v>2548</v>
      </c>
      <c r="Y1280" t="str">
        <f t="shared" si="19"/>
        <v>深圳市小赢普惠科技有限责任公司深圳市赢众通金融信息服务有限责任公司信息流</v>
      </c>
      <c r="Z1280" t="e">
        <f>VLOOKUP(Y:Y,[1]Sheet1!N:N,1,0)</f>
        <v>#N/A</v>
      </c>
    </row>
    <row r="1281" spans="1:26" hidden="1" x14ac:dyDescent="0.25">
      <c r="A1281">
        <v>20230625</v>
      </c>
      <c r="B1281">
        <v>40182529</v>
      </c>
      <c r="C1281" t="s">
        <v>2795</v>
      </c>
      <c r="D1281">
        <v>2130054</v>
      </c>
      <c r="E1281" t="s">
        <v>2558</v>
      </c>
      <c r="F1281" s="59">
        <v>1467.64</v>
      </c>
      <c r="G1281">
        <v>1188.32</v>
      </c>
      <c r="H1281" t="s">
        <v>2559</v>
      </c>
      <c r="I1281" t="s">
        <v>2560</v>
      </c>
      <c r="J1281" t="s">
        <v>2350</v>
      </c>
      <c r="K1281" t="s">
        <v>711</v>
      </c>
      <c r="L1281" t="s">
        <v>2350</v>
      </c>
      <c r="M1281" t="s">
        <v>2561</v>
      </c>
      <c r="N1281" t="s">
        <v>2562</v>
      </c>
      <c r="O1281" t="s">
        <v>2542</v>
      </c>
      <c r="P1281" t="s">
        <v>2543</v>
      </c>
      <c r="Q1281" t="s">
        <v>2544</v>
      </c>
      <c r="R1281" t="s">
        <v>2563</v>
      </c>
      <c r="S1281" t="s">
        <v>2546</v>
      </c>
      <c r="T1281">
        <v>5659.6729999999998</v>
      </c>
      <c r="U1281" t="s">
        <v>1891</v>
      </c>
      <c r="V1281" t="s">
        <v>2564</v>
      </c>
      <c r="W1281" t="s">
        <v>1891</v>
      </c>
      <c r="X1281" t="s">
        <v>2564</v>
      </c>
      <c r="Y1281" t="str">
        <f t="shared" si="19"/>
        <v>深圳尚米网络技术有限公司深圳尚米网络技术有限公司CPC</v>
      </c>
      <c r="Z1281" t="e">
        <f>VLOOKUP(Y:Y,[1]Sheet1!N:N,1,0)</f>
        <v>#N/A</v>
      </c>
    </row>
    <row r="1282" spans="1:26" hidden="1" x14ac:dyDescent="0.25">
      <c r="A1282">
        <v>20230625</v>
      </c>
      <c r="B1282">
        <v>48413794</v>
      </c>
      <c r="C1282" t="s">
        <v>2750</v>
      </c>
      <c r="D1282">
        <v>2118167</v>
      </c>
      <c r="E1282" t="s">
        <v>2592</v>
      </c>
      <c r="F1282" s="59">
        <v>1.39</v>
      </c>
      <c r="G1282">
        <v>0</v>
      </c>
      <c r="H1282" t="s">
        <v>2538</v>
      </c>
      <c r="I1282" t="s">
        <v>2551</v>
      </c>
      <c r="J1282" t="s">
        <v>554</v>
      </c>
      <c r="K1282" t="s">
        <v>2321</v>
      </c>
      <c r="L1282" t="s">
        <v>2370</v>
      </c>
      <c r="M1282" t="s">
        <v>2593</v>
      </c>
      <c r="N1282" t="s">
        <v>2594</v>
      </c>
      <c r="O1282" t="s">
        <v>2542</v>
      </c>
      <c r="P1282" t="s">
        <v>2543</v>
      </c>
      <c r="Q1282" t="s">
        <v>2544</v>
      </c>
      <c r="R1282" t="s">
        <v>2595</v>
      </c>
      <c r="S1282" t="s">
        <v>2546</v>
      </c>
      <c r="T1282">
        <v>0</v>
      </c>
      <c r="U1282" t="s">
        <v>2555</v>
      </c>
      <c r="V1282" t="s">
        <v>2596</v>
      </c>
      <c r="W1282" t="s">
        <v>2555</v>
      </c>
      <c r="X1282" t="s">
        <v>2596</v>
      </c>
      <c r="Y1282" t="str">
        <f t="shared" si="19"/>
        <v>薯一薯二文化传媒（上海）有限公司行吟信息科技(上海)有限公司信息流</v>
      </c>
      <c r="Z1282" t="e">
        <f>VLOOKUP(Y:Y,[1]Sheet1!N:N,1,0)</f>
        <v>#N/A</v>
      </c>
    </row>
    <row r="1283" spans="1:26" hidden="1" x14ac:dyDescent="0.25">
      <c r="A1283">
        <v>20230625</v>
      </c>
      <c r="B1283">
        <v>48447553</v>
      </c>
      <c r="C1283" t="s">
        <v>2764</v>
      </c>
      <c r="D1283">
        <v>2142924</v>
      </c>
      <c r="E1283" t="s">
        <v>2716</v>
      </c>
      <c r="F1283" s="59">
        <v>219.01</v>
      </c>
      <c r="G1283">
        <v>219.01</v>
      </c>
      <c r="H1283" t="s">
        <v>2559</v>
      </c>
      <c r="I1283" t="s">
        <v>2560</v>
      </c>
      <c r="J1283" t="s">
        <v>392</v>
      </c>
      <c r="K1283" t="s">
        <v>711</v>
      </c>
      <c r="L1283" t="s">
        <v>392</v>
      </c>
      <c r="M1283" t="s">
        <v>2641</v>
      </c>
      <c r="N1283" t="s">
        <v>2642</v>
      </c>
      <c r="O1283" t="s">
        <v>2542</v>
      </c>
      <c r="P1283" t="s">
        <v>2543</v>
      </c>
      <c r="Q1283" t="s">
        <v>2544</v>
      </c>
      <c r="R1283" t="s">
        <v>2643</v>
      </c>
      <c r="S1283" t="s">
        <v>2546</v>
      </c>
      <c r="T1283">
        <v>4481.6000000000004</v>
      </c>
      <c r="U1283" t="s">
        <v>838</v>
      </c>
      <c r="V1283" t="s">
        <v>2644</v>
      </c>
      <c r="W1283" t="s">
        <v>838</v>
      </c>
      <c r="X1283" t="s">
        <v>2548</v>
      </c>
      <c r="Y1283" t="str">
        <f t="shared" ref="Y1283:Y1346" si="20">L1283&amp;J1283&amp;K1283</f>
        <v>福州三六零网络小额贷款有限公司福州三六零网络小额贷款有限公司CPC</v>
      </c>
      <c r="Z1283" t="e">
        <f>VLOOKUP(Y:Y,[1]Sheet1!N:N,1,0)</f>
        <v>#N/A</v>
      </c>
    </row>
    <row r="1284" spans="1:26" hidden="1" x14ac:dyDescent="0.25">
      <c r="A1284">
        <v>20230625</v>
      </c>
      <c r="B1284">
        <v>40548239</v>
      </c>
      <c r="C1284" t="s">
        <v>2777</v>
      </c>
      <c r="D1284">
        <v>2130054</v>
      </c>
      <c r="E1284" t="s">
        <v>2558</v>
      </c>
      <c r="F1284" s="59">
        <v>2285.88</v>
      </c>
      <c r="G1284">
        <v>1850.86</v>
      </c>
      <c r="H1284" t="s">
        <v>2559</v>
      </c>
      <c r="I1284" t="s">
        <v>2560</v>
      </c>
      <c r="J1284" t="s">
        <v>2350</v>
      </c>
      <c r="K1284" t="s">
        <v>711</v>
      </c>
      <c r="L1284" t="s">
        <v>2350</v>
      </c>
      <c r="M1284" t="s">
        <v>2561</v>
      </c>
      <c r="N1284" t="s">
        <v>2562</v>
      </c>
      <c r="O1284" t="s">
        <v>2542</v>
      </c>
      <c r="P1284" t="s">
        <v>2543</v>
      </c>
      <c r="Q1284" t="s">
        <v>2544</v>
      </c>
      <c r="R1284" t="s">
        <v>2563</v>
      </c>
      <c r="S1284" t="s">
        <v>2546</v>
      </c>
      <c r="T1284">
        <v>4948.6790000000001</v>
      </c>
      <c r="U1284" t="s">
        <v>1891</v>
      </c>
      <c r="V1284" t="s">
        <v>2564</v>
      </c>
      <c r="W1284" t="s">
        <v>1891</v>
      </c>
      <c r="X1284" t="s">
        <v>2564</v>
      </c>
      <c r="Y1284" t="str">
        <f t="shared" si="20"/>
        <v>深圳尚米网络技术有限公司深圳尚米网络技术有限公司CPC</v>
      </c>
      <c r="Z1284" t="e">
        <f>VLOOKUP(Y:Y,[1]Sheet1!N:N,1,0)</f>
        <v>#N/A</v>
      </c>
    </row>
    <row r="1285" spans="1:26" hidden="1" x14ac:dyDescent="0.25">
      <c r="A1285">
        <v>20230625</v>
      </c>
      <c r="B1285">
        <v>42594484</v>
      </c>
      <c r="C1285" t="s">
        <v>2752</v>
      </c>
      <c r="D1285">
        <v>2130054</v>
      </c>
      <c r="E1285" t="s">
        <v>2558</v>
      </c>
      <c r="F1285" s="59">
        <v>1002.77</v>
      </c>
      <c r="G1285">
        <v>811.93</v>
      </c>
      <c r="H1285" t="s">
        <v>2559</v>
      </c>
      <c r="I1285" t="s">
        <v>2560</v>
      </c>
      <c r="J1285" t="s">
        <v>2350</v>
      </c>
      <c r="K1285" t="s">
        <v>711</v>
      </c>
      <c r="L1285" t="s">
        <v>2350</v>
      </c>
      <c r="M1285" t="s">
        <v>2561</v>
      </c>
      <c r="N1285" t="s">
        <v>2562</v>
      </c>
      <c r="O1285" t="s">
        <v>2542</v>
      </c>
      <c r="P1285" t="s">
        <v>2543</v>
      </c>
      <c r="Q1285" t="s">
        <v>2544</v>
      </c>
      <c r="R1285" t="s">
        <v>2563</v>
      </c>
      <c r="S1285" t="s">
        <v>2546</v>
      </c>
      <c r="T1285">
        <v>1314.2339999999999</v>
      </c>
      <c r="U1285" t="s">
        <v>1891</v>
      </c>
      <c r="V1285" t="s">
        <v>2564</v>
      </c>
      <c r="W1285" t="s">
        <v>1891</v>
      </c>
      <c r="X1285" t="s">
        <v>2564</v>
      </c>
      <c r="Y1285" t="str">
        <f t="shared" si="20"/>
        <v>深圳尚米网络技术有限公司深圳尚米网络技术有限公司CPC</v>
      </c>
      <c r="Z1285" t="e">
        <f>VLOOKUP(Y:Y,[1]Sheet1!N:N,1,0)</f>
        <v>#N/A</v>
      </c>
    </row>
    <row r="1286" spans="1:26" hidden="1" x14ac:dyDescent="0.25">
      <c r="A1286">
        <v>20230625</v>
      </c>
      <c r="B1286">
        <v>44739239</v>
      </c>
      <c r="C1286" t="s">
        <v>2672</v>
      </c>
      <c r="D1286">
        <v>2118167</v>
      </c>
      <c r="E1286" t="s">
        <v>2592</v>
      </c>
      <c r="F1286" s="59">
        <v>15.79</v>
      </c>
      <c r="G1286">
        <v>0</v>
      </c>
      <c r="H1286" t="s">
        <v>2538</v>
      </c>
      <c r="I1286" t="s">
        <v>2551</v>
      </c>
      <c r="J1286" t="s">
        <v>554</v>
      </c>
      <c r="K1286" t="s">
        <v>2321</v>
      </c>
      <c r="L1286" t="s">
        <v>2370</v>
      </c>
      <c r="M1286" t="s">
        <v>2593</v>
      </c>
      <c r="N1286" t="s">
        <v>2594</v>
      </c>
      <c r="O1286" t="s">
        <v>2542</v>
      </c>
      <c r="P1286" t="s">
        <v>2543</v>
      </c>
      <c r="Q1286" t="s">
        <v>2544</v>
      </c>
      <c r="R1286" t="s">
        <v>2595</v>
      </c>
      <c r="S1286" t="s">
        <v>2546</v>
      </c>
      <c r="T1286">
        <v>0</v>
      </c>
      <c r="U1286" t="s">
        <v>2555</v>
      </c>
      <c r="V1286" t="s">
        <v>2596</v>
      </c>
      <c r="W1286" t="s">
        <v>2555</v>
      </c>
      <c r="X1286" t="s">
        <v>2596</v>
      </c>
      <c r="Y1286" t="str">
        <f t="shared" si="20"/>
        <v>薯一薯二文化传媒（上海）有限公司行吟信息科技(上海)有限公司信息流</v>
      </c>
      <c r="Z1286" t="e">
        <f>VLOOKUP(Y:Y,[1]Sheet1!N:N,1,0)</f>
        <v>#N/A</v>
      </c>
    </row>
    <row r="1287" spans="1:26" hidden="1" x14ac:dyDescent="0.25">
      <c r="A1287">
        <v>20230625</v>
      </c>
      <c r="B1287">
        <v>45323041</v>
      </c>
      <c r="C1287" t="s">
        <v>2775</v>
      </c>
      <c r="D1287">
        <v>2172261</v>
      </c>
      <c r="E1287" t="s">
        <v>2628</v>
      </c>
      <c r="F1287" s="59">
        <v>14054.76</v>
      </c>
      <c r="G1287">
        <v>10728.82</v>
      </c>
      <c r="H1287" t="s">
        <v>2538</v>
      </c>
      <c r="I1287" t="s">
        <v>2551</v>
      </c>
      <c r="J1287" t="s">
        <v>292</v>
      </c>
      <c r="K1287" t="s">
        <v>2321</v>
      </c>
      <c r="L1287" t="s">
        <v>574</v>
      </c>
      <c r="M1287" t="s">
        <v>2611</v>
      </c>
      <c r="N1287" t="s">
        <v>2612</v>
      </c>
      <c r="O1287" t="s">
        <v>2542</v>
      </c>
      <c r="P1287" t="s">
        <v>2543</v>
      </c>
      <c r="Q1287" t="s">
        <v>2544</v>
      </c>
      <c r="R1287" t="s">
        <v>2613</v>
      </c>
      <c r="S1287" t="s">
        <v>2546</v>
      </c>
      <c r="T1287">
        <v>0</v>
      </c>
      <c r="U1287" t="s">
        <v>2614</v>
      </c>
      <c r="V1287" t="s">
        <v>2615</v>
      </c>
      <c r="W1287" t="s">
        <v>2614</v>
      </c>
      <c r="X1287" t="s">
        <v>2615</v>
      </c>
      <c r="Y1287" t="str">
        <f t="shared" si="20"/>
        <v>广州荔湾品唯信息服务有限公司广州唯品会电子商务有限公司信息流</v>
      </c>
      <c r="Z1287" t="e">
        <f>VLOOKUP(Y:Y,[1]Sheet1!N:N,1,0)</f>
        <v>#N/A</v>
      </c>
    </row>
    <row r="1288" spans="1:26" hidden="1" x14ac:dyDescent="0.25">
      <c r="A1288">
        <v>20230625</v>
      </c>
      <c r="B1288">
        <v>47328011</v>
      </c>
      <c r="C1288" t="s">
        <v>2647</v>
      </c>
      <c r="D1288">
        <v>2185183</v>
      </c>
      <c r="E1288" t="s">
        <v>2574</v>
      </c>
      <c r="F1288" s="59">
        <v>34.78</v>
      </c>
      <c r="G1288">
        <v>26.35</v>
      </c>
      <c r="H1288" t="s">
        <v>2538</v>
      </c>
      <c r="I1288" t="s">
        <v>2551</v>
      </c>
      <c r="J1288" t="s">
        <v>2575</v>
      </c>
      <c r="K1288" t="s">
        <v>2321</v>
      </c>
      <c r="L1288" t="s">
        <v>2344</v>
      </c>
      <c r="M1288" t="s">
        <v>2576</v>
      </c>
      <c r="O1288" t="s">
        <v>2542</v>
      </c>
      <c r="P1288" t="s">
        <v>2543</v>
      </c>
      <c r="Q1288" t="s">
        <v>2544</v>
      </c>
      <c r="R1288" t="s">
        <v>2577</v>
      </c>
      <c r="S1288" t="s">
        <v>2546</v>
      </c>
      <c r="T1288">
        <v>0</v>
      </c>
      <c r="U1288" t="s">
        <v>838</v>
      </c>
      <c r="V1288" t="s">
        <v>2578</v>
      </c>
      <c r="W1288" t="s">
        <v>838</v>
      </c>
      <c r="X1288" t="s">
        <v>2578</v>
      </c>
      <c r="Y1288" t="str">
        <f t="shared" si="20"/>
        <v>北京微财科技有限公司-数媒重庆市黑卡小额贷款有限公司信息流</v>
      </c>
      <c r="Z1288" t="e">
        <f>VLOOKUP(Y:Y,[1]Sheet1!N:N,1,0)</f>
        <v>#N/A</v>
      </c>
    </row>
    <row r="1289" spans="1:26" hidden="1" x14ac:dyDescent="0.25">
      <c r="A1289">
        <v>20230625</v>
      </c>
      <c r="B1289">
        <v>47798422</v>
      </c>
      <c r="C1289" t="s">
        <v>2794</v>
      </c>
      <c r="D1289">
        <v>2169384</v>
      </c>
      <c r="E1289" t="s">
        <v>2633</v>
      </c>
      <c r="F1289" s="59">
        <v>1830.21</v>
      </c>
      <c r="G1289">
        <v>1355.71</v>
      </c>
      <c r="H1289" t="s">
        <v>2538</v>
      </c>
      <c r="I1289" t="s">
        <v>2551</v>
      </c>
      <c r="J1289" t="s">
        <v>296</v>
      </c>
      <c r="K1289" t="s">
        <v>2321</v>
      </c>
      <c r="L1289" t="s">
        <v>2334</v>
      </c>
      <c r="M1289" t="s">
        <v>2634</v>
      </c>
      <c r="N1289" t="s">
        <v>2635</v>
      </c>
      <c r="O1289" t="s">
        <v>2542</v>
      </c>
      <c r="P1289" t="s">
        <v>2543</v>
      </c>
      <c r="Q1289" t="s">
        <v>2544</v>
      </c>
      <c r="R1289" t="s">
        <v>2636</v>
      </c>
      <c r="S1289" t="s">
        <v>2546</v>
      </c>
      <c r="T1289">
        <v>0</v>
      </c>
      <c r="U1289" t="s">
        <v>2584</v>
      </c>
      <c r="V1289" t="s">
        <v>2637</v>
      </c>
      <c r="W1289" t="s">
        <v>2584</v>
      </c>
      <c r="X1289" t="s">
        <v>2637</v>
      </c>
      <c r="Y1289" t="str">
        <f t="shared" si="20"/>
        <v>湖北车智汇传媒有限公司北京车之家信息技术有限公司信息流</v>
      </c>
      <c r="Z1289" t="e">
        <f>VLOOKUP(Y:Y,[1]Sheet1!N:N,1,0)</f>
        <v>#N/A</v>
      </c>
    </row>
    <row r="1290" spans="1:26" hidden="1" x14ac:dyDescent="0.25">
      <c r="A1290">
        <v>20230625</v>
      </c>
      <c r="B1290">
        <v>47799554</v>
      </c>
      <c r="C1290" t="s">
        <v>2793</v>
      </c>
      <c r="D1290">
        <v>2159765</v>
      </c>
      <c r="E1290" t="s">
        <v>2568</v>
      </c>
      <c r="F1290" s="59">
        <v>85.66</v>
      </c>
      <c r="G1290">
        <v>65.39</v>
      </c>
      <c r="H1290" t="s">
        <v>2538</v>
      </c>
      <c r="I1290" t="s">
        <v>2551</v>
      </c>
      <c r="J1290" t="s">
        <v>2375</v>
      </c>
      <c r="K1290" t="s">
        <v>2321</v>
      </c>
      <c r="L1290" t="s">
        <v>2277</v>
      </c>
      <c r="M1290" t="s">
        <v>2569</v>
      </c>
      <c r="O1290" t="s">
        <v>2542</v>
      </c>
      <c r="P1290" t="s">
        <v>2543</v>
      </c>
      <c r="Q1290" t="s">
        <v>2544</v>
      </c>
      <c r="R1290" t="s">
        <v>2570</v>
      </c>
      <c r="S1290" t="s">
        <v>2546</v>
      </c>
      <c r="T1290">
        <v>0</v>
      </c>
      <c r="U1290" t="s">
        <v>2571</v>
      </c>
      <c r="V1290" t="s">
        <v>2572</v>
      </c>
      <c r="W1290" t="s">
        <v>2571</v>
      </c>
      <c r="X1290" t="s">
        <v>2572</v>
      </c>
      <c r="Y1290" t="str">
        <f t="shared" si="20"/>
        <v>酷得少年（天津）文化传播有限公司-1北京酷得少年科技有限公司信息流</v>
      </c>
      <c r="Z1290" t="e">
        <f>VLOOKUP(Y:Y,[1]Sheet1!N:N,1,0)</f>
        <v>#N/A</v>
      </c>
    </row>
    <row r="1291" spans="1:26" hidden="1" x14ac:dyDescent="0.25">
      <c r="A1291">
        <v>20230625</v>
      </c>
      <c r="B1291">
        <v>40850187</v>
      </c>
      <c r="C1291" t="s">
        <v>2652</v>
      </c>
      <c r="D1291">
        <v>2165227</v>
      </c>
      <c r="E1291" t="s">
        <v>2566</v>
      </c>
      <c r="F1291" s="59">
        <v>508.4</v>
      </c>
      <c r="G1291">
        <v>376.59</v>
      </c>
      <c r="H1291" t="s">
        <v>2538</v>
      </c>
      <c r="I1291" t="s">
        <v>2539</v>
      </c>
      <c r="J1291" t="s">
        <v>2320</v>
      </c>
      <c r="K1291" t="s">
        <v>2321</v>
      </c>
      <c r="L1291" t="s">
        <v>2318</v>
      </c>
      <c r="M1291" t="s">
        <v>2540</v>
      </c>
      <c r="N1291" t="s">
        <v>2541</v>
      </c>
      <c r="O1291" t="s">
        <v>2542</v>
      </c>
      <c r="P1291" t="s">
        <v>2543</v>
      </c>
      <c r="Q1291" t="s">
        <v>2544</v>
      </c>
      <c r="R1291" t="s">
        <v>2545</v>
      </c>
      <c r="S1291" t="s">
        <v>2546</v>
      </c>
      <c r="T1291">
        <v>0</v>
      </c>
      <c r="U1291" t="s">
        <v>838</v>
      </c>
      <c r="V1291" t="s">
        <v>2547</v>
      </c>
      <c r="W1291" t="s">
        <v>838</v>
      </c>
      <c r="X1291" t="s">
        <v>2548</v>
      </c>
      <c r="Y1291" t="str">
        <f t="shared" si="20"/>
        <v>上海耳序信息技术有限公司-四部上海拍拍贷金融信息服务有限公司信息流</v>
      </c>
      <c r="Z1291" t="e">
        <f>VLOOKUP(Y:Y,[1]Sheet1!N:N,1,0)</f>
        <v>#N/A</v>
      </c>
    </row>
    <row r="1292" spans="1:26" hidden="1" x14ac:dyDescent="0.25">
      <c r="A1292">
        <v>20230625</v>
      </c>
      <c r="B1292">
        <v>42012563</v>
      </c>
      <c r="C1292" t="s">
        <v>2741</v>
      </c>
      <c r="D1292">
        <v>2142924</v>
      </c>
      <c r="E1292" t="s">
        <v>2716</v>
      </c>
      <c r="F1292" s="59">
        <v>769.53</v>
      </c>
      <c r="G1292">
        <v>769.53</v>
      </c>
      <c r="H1292" t="s">
        <v>2559</v>
      </c>
      <c r="I1292" t="s">
        <v>2560</v>
      </c>
      <c r="J1292" t="s">
        <v>392</v>
      </c>
      <c r="K1292" t="s">
        <v>711</v>
      </c>
      <c r="L1292" t="s">
        <v>392</v>
      </c>
      <c r="M1292" t="s">
        <v>2641</v>
      </c>
      <c r="N1292" t="s">
        <v>2642</v>
      </c>
      <c r="O1292" t="s">
        <v>2542</v>
      </c>
      <c r="P1292" t="s">
        <v>2543</v>
      </c>
      <c r="Q1292" t="s">
        <v>2544</v>
      </c>
      <c r="R1292" t="s">
        <v>2643</v>
      </c>
      <c r="S1292" t="s">
        <v>2546</v>
      </c>
      <c r="T1292">
        <v>32131.78</v>
      </c>
      <c r="U1292" t="s">
        <v>838</v>
      </c>
      <c r="V1292" t="s">
        <v>2578</v>
      </c>
      <c r="W1292" t="s">
        <v>838</v>
      </c>
      <c r="X1292" t="s">
        <v>2548</v>
      </c>
      <c r="Y1292" t="str">
        <f t="shared" si="20"/>
        <v>福州三六零网络小额贷款有限公司福州三六零网络小额贷款有限公司CPC</v>
      </c>
      <c r="Z1292" t="e">
        <f>VLOOKUP(Y:Y,[1]Sheet1!N:N,1,0)</f>
        <v>#N/A</v>
      </c>
    </row>
    <row r="1293" spans="1:26" hidden="1" x14ac:dyDescent="0.25">
      <c r="A1293">
        <v>20230625</v>
      </c>
      <c r="B1293">
        <v>47953361</v>
      </c>
      <c r="C1293" t="s">
        <v>2549</v>
      </c>
      <c r="D1293">
        <v>2167551</v>
      </c>
      <c r="E1293" t="s">
        <v>2550</v>
      </c>
      <c r="F1293" s="59">
        <v>509.27</v>
      </c>
      <c r="G1293">
        <v>509.27</v>
      </c>
      <c r="H1293" t="s">
        <v>2538</v>
      </c>
      <c r="I1293" t="s">
        <v>2551</v>
      </c>
      <c r="J1293" t="s">
        <v>2332</v>
      </c>
      <c r="K1293" t="s">
        <v>2321</v>
      </c>
      <c r="L1293" t="s">
        <v>2333</v>
      </c>
      <c r="M1293" t="s">
        <v>2552</v>
      </c>
      <c r="N1293" t="s">
        <v>2553</v>
      </c>
      <c r="O1293" t="s">
        <v>2542</v>
      </c>
      <c r="P1293" t="s">
        <v>2543</v>
      </c>
      <c r="Q1293" t="s">
        <v>2544</v>
      </c>
      <c r="R1293" t="s">
        <v>2554</v>
      </c>
      <c r="S1293" t="s">
        <v>2546</v>
      </c>
      <c r="T1293">
        <v>0</v>
      </c>
      <c r="U1293" t="s">
        <v>2555</v>
      </c>
      <c r="V1293" t="s">
        <v>2556</v>
      </c>
      <c r="W1293" t="s">
        <v>2555</v>
      </c>
      <c r="X1293" t="s">
        <v>2556</v>
      </c>
      <c r="Y1293" t="str">
        <f t="shared" si="20"/>
        <v>北京爱奇艺科技有限公司-百度北京爱奇艺科技有限公司信息流</v>
      </c>
      <c r="Z1293" t="e">
        <f>VLOOKUP(Y:Y,[1]Sheet1!N:N,1,0)</f>
        <v>#N/A</v>
      </c>
    </row>
    <row r="1294" spans="1:26" hidden="1" x14ac:dyDescent="0.25">
      <c r="A1294">
        <v>20230625</v>
      </c>
      <c r="B1294">
        <v>38794042</v>
      </c>
      <c r="C1294" t="s">
        <v>2756</v>
      </c>
      <c r="D1294">
        <v>2172261</v>
      </c>
      <c r="E1294" t="s">
        <v>2628</v>
      </c>
      <c r="F1294" s="59">
        <v>788.61</v>
      </c>
      <c r="G1294">
        <v>601.99</v>
      </c>
      <c r="H1294" t="s">
        <v>2538</v>
      </c>
      <c r="I1294" t="s">
        <v>2551</v>
      </c>
      <c r="J1294" t="s">
        <v>292</v>
      </c>
      <c r="K1294" t="s">
        <v>2321</v>
      </c>
      <c r="L1294" t="s">
        <v>574</v>
      </c>
      <c r="M1294" t="s">
        <v>2611</v>
      </c>
      <c r="N1294" t="s">
        <v>2612</v>
      </c>
      <c r="O1294" t="s">
        <v>2542</v>
      </c>
      <c r="P1294" t="s">
        <v>2543</v>
      </c>
      <c r="Q1294" t="s">
        <v>2544</v>
      </c>
      <c r="R1294" t="s">
        <v>2613</v>
      </c>
      <c r="S1294" t="s">
        <v>2546</v>
      </c>
      <c r="T1294">
        <v>0</v>
      </c>
      <c r="U1294" t="s">
        <v>2614</v>
      </c>
      <c r="V1294" t="s">
        <v>2615</v>
      </c>
      <c r="W1294" t="s">
        <v>2614</v>
      </c>
      <c r="X1294" t="s">
        <v>2615</v>
      </c>
      <c r="Y1294" t="str">
        <f t="shared" si="20"/>
        <v>广州荔湾品唯信息服务有限公司广州唯品会电子商务有限公司信息流</v>
      </c>
      <c r="Z1294" t="e">
        <f>VLOOKUP(Y:Y,[1]Sheet1!N:N,1,0)</f>
        <v>#N/A</v>
      </c>
    </row>
    <row r="1295" spans="1:26" hidden="1" x14ac:dyDescent="0.25">
      <c r="A1295">
        <v>20230625</v>
      </c>
      <c r="B1295">
        <v>40732460</v>
      </c>
      <c r="C1295" t="s">
        <v>2702</v>
      </c>
      <c r="D1295">
        <v>2158492</v>
      </c>
      <c r="E1295" t="s">
        <v>2580</v>
      </c>
      <c r="F1295" s="59">
        <v>9016.51</v>
      </c>
      <c r="G1295">
        <v>7576.57</v>
      </c>
      <c r="H1295" t="s">
        <v>2559</v>
      </c>
      <c r="I1295" t="s">
        <v>2560</v>
      </c>
      <c r="J1295" t="s">
        <v>2330</v>
      </c>
      <c r="K1295" t="s">
        <v>711</v>
      </c>
      <c r="L1295" t="s">
        <v>2329</v>
      </c>
      <c r="M1295" t="s">
        <v>2581</v>
      </c>
      <c r="N1295" t="s">
        <v>2582</v>
      </c>
      <c r="O1295" t="s">
        <v>2542</v>
      </c>
      <c r="P1295" t="s">
        <v>2543</v>
      </c>
      <c r="Q1295" t="s">
        <v>2544</v>
      </c>
      <c r="R1295" t="s">
        <v>2583</v>
      </c>
      <c r="S1295" t="s">
        <v>2546</v>
      </c>
      <c r="T1295">
        <v>30459.696</v>
      </c>
      <c r="U1295" t="s">
        <v>2584</v>
      </c>
      <c r="V1295" t="s">
        <v>2585</v>
      </c>
      <c r="W1295" t="s">
        <v>2584</v>
      </c>
      <c r="X1295" t="s">
        <v>2585</v>
      </c>
      <c r="Y1295" t="str">
        <f t="shared" si="20"/>
        <v>成都哈拜网络科技有限公司-数字媒体事业部上海哈啰普惠科技有限公司CPC</v>
      </c>
      <c r="Z1295" t="e">
        <f>VLOOKUP(Y:Y,[1]Sheet1!N:N,1,0)</f>
        <v>#N/A</v>
      </c>
    </row>
    <row r="1296" spans="1:26" hidden="1" x14ac:dyDescent="0.25">
      <c r="A1296">
        <v>20230625</v>
      </c>
      <c r="B1296">
        <v>41250541</v>
      </c>
      <c r="C1296" t="s">
        <v>2719</v>
      </c>
      <c r="D1296">
        <v>2130054</v>
      </c>
      <c r="E1296" t="s">
        <v>2558</v>
      </c>
      <c r="F1296" s="59">
        <v>3183.54</v>
      </c>
      <c r="G1296">
        <v>2577.69</v>
      </c>
      <c r="H1296" t="s">
        <v>2559</v>
      </c>
      <c r="I1296" t="s">
        <v>2560</v>
      </c>
      <c r="J1296" t="s">
        <v>2350</v>
      </c>
      <c r="K1296" t="s">
        <v>711</v>
      </c>
      <c r="L1296" t="s">
        <v>2350</v>
      </c>
      <c r="M1296" t="s">
        <v>2561</v>
      </c>
      <c r="N1296" t="s">
        <v>2562</v>
      </c>
      <c r="O1296" t="s">
        <v>2542</v>
      </c>
      <c r="P1296" t="s">
        <v>2543</v>
      </c>
      <c r="Q1296" t="s">
        <v>2544</v>
      </c>
      <c r="R1296" t="s">
        <v>2563</v>
      </c>
      <c r="S1296" t="s">
        <v>2546</v>
      </c>
      <c r="T1296">
        <v>5650.4120000000003</v>
      </c>
      <c r="U1296" t="s">
        <v>1891</v>
      </c>
      <c r="V1296" t="s">
        <v>2564</v>
      </c>
      <c r="W1296" t="s">
        <v>1891</v>
      </c>
      <c r="X1296" t="s">
        <v>2564</v>
      </c>
      <c r="Y1296" t="str">
        <f t="shared" si="20"/>
        <v>深圳尚米网络技术有限公司深圳尚米网络技术有限公司CPC</v>
      </c>
      <c r="Z1296" t="e">
        <f>VLOOKUP(Y:Y,[1]Sheet1!N:N,1,0)</f>
        <v>#N/A</v>
      </c>
    </row>
    <row r="1297" spans="1:26" hidden="1" x14ac:dyDescent="0.25">
      <c r="A1297">
        <v>20230625</v>
      </c>
      <c r="B1297">
        <v>47327991</v>
      </c>
      <c r="C1297" t="s">
        <v>2766</v>
      </c>
      <c r="D1297">
        <v>2185183</v>
      </c>
      <c r="E1297" t="s">
        <v>2574</v>
      </c>
      <c r="F1297" s="59">
        <v>656.82</v>
      </c>
      <c r="G1297">
        <v>497.59</v>
      </c>
      <c r="H1297" t="s">
        <v>2538</v>
      </c>
      <c r="I1297" t="s">
        <v>2551</v>
      </c>
      <c r="J1297" t="s">
        <v>2575</v>
      </c>
      <c r="K1297" t="s">
        <v>2321</v>
      </c>
      <c r="L1297" t="s">
        <v>2344</v>
      </c>
      <c r="M1297" t="s">
        <v>2576</v>
      </c>
      <c r="O1297" t="s">
        <v>2542</v>
      </c>
      <c r="P1297" t="s">
        <v>2543</v>
      </c>
      <c r="Q1297" t="s">
        <v>2544</v>
      </c>
      <c r="R1297" t="s">
        <v>2577</v>
      </c>
      <c r="S1297" t="s">
        <v>2546</v>
      </c>
      <c r="T1297">
        <v>0</v>
      </c>
      <c r="U1297" t="s">
        <v>838</v>
      </c>
      <c r="V1297" t="s">
        <v>2578</v>
      </c>
      <c r="W1297" t="s">
        <v>838</v>
      </c>
      <c r="X1297" t="s">
        <v>2578</v>
      </c>
      <c r="Y1297" t="str">
        <f t="shared" si="20"/>
        <v>北京微财科技有限公司-数媒重庆市黑卡小额贷款有限公司信息流</v>
      </c>
      <c r="Z1297" t="e">
        <f>VLOOKUP(Y:Y,[1]Sheet1!N:N,1,0)</f>
        <v>#N/A</v>
      </c>
    </row>
    <row r="1298" spans="1:26" hidden="1" x14ac:dyDescent="0.25">
      <c r="A1298">
        <v>20230625</v>
      </c>
      <c r="B1298">
        <v>40168764</v>
      </c>
      <c r="C1298" t="s">
        <v>2590</v>
      </c>
      <c r="D1298">
        <v>2158492</v>
      </c>
      <c r="E1298" t="s">
        <v>2580</v>
      </c>
      <c r="F1298" s="59">
        <v>653.59</v>
      </c>
      <c r="G1298">
        <v>549.13</v>
      </c>
      <c r="H1298" t="s">
        <v>2559</v>
      </c>
      <c r="I1298" t="s">
        <v>2560</v>
      </c>
      <c r="J1298" t="s">
        <v>2330</v>
      </c>
      <c r="K1298" t="s">
        <v>711</v>
      </c>
      <c r="L1298" t="s">
        <v>2329</v>
      </c>
      <c r="M1298" t="s">
        <v>2581</v>
      </c>
      <c r="N1298" t="s">
        <v>2582</v>
      </c>
      <c r="O1298" t="s">
        <v>2542</v>
      </c>
      <c r="P1298" t="s">
        <v>2543</v>
      </c>
      <c r="Q1298" t="s">
        <v>2544</v>
      </c>
      <c r="R1298" t="s">
        <v>2583</v>
      </c>
      <c r="S1298" t="s">
        <v>2546</v>
      </c>
      <c r="T1298">
        <v>8201.152</v>
      </c>
      <c r="U1298" t="s">
        <v>2584</v>
      </c>
      <c r="V1298" t="s">
        <v>2585</v>
      </c>
      <c r="W1298" t="s">
        <v>2584</v>
      </c>
      <c r="X1298" t="s">
        <v>2585</v>
      </c>
      <c r="Y1298" t="str">
        <f t="shared" si="20"/>
        <v>成都哈拜网络科技有限公司-数字媒体事业部上海哈啰普惠科技有限公司CPC</v>
      </c>
      <c r="Z1298" t="e">
        <f>VLOOKUP(Y:Y,[1]Sheet1!N:N,1,0)</f>
        <v>#N/A</v>
      </c>
    </row>
    <row r="1299" spans="1:26" x14ac:dyDescent="0.25">
      <c r="A1299">
        <v>20230624</v>
      </c>
      <c r="B1299">
        <v>39873589</v>
      </c>
      <c r="C1299" t="s">
        <v>2811</v>
      </c>
      <c r="D1299">
        <v>2054669</v>
      </c>
      <c r="E1299" t="s">
        <v>2622</v>
      </c>
      <c r="F1299" s="59">
        <v>13126.25</v>
      </c>
      <c r="G1299">
        <v>9723.15</v>
      </c>
      <c r="H1299" t="s">
        <v>2538</v>
      </c>
      <c r="I1299" t="s">
        <v>2539</v>
      </c>
      <c r="J1299" t="s">
        <v>2352</v>
      </c>
      <c r="K1299" t="s">
        <v>2321</v>
      </c>
      <c r="L1299" t="s">
        <v>2351</v>
      </c>
      <c r="M1299" t="s">
        <v>2623</v>
      </c>
      <c r="N1299" t="s">
        <v>2624</v>
      </c>
      <c r="O1299" t="s">
        <v>2542</v>
      </c>
      <c r="P1299" t="s">
        <v>2543</v>
      </c>
      <c r="Q1299" t="s">
        <v>2544</v>
      </c>
      <c r="R1299" t="s">
        <v>2625</v>
      </c>
      <c r="S1299" t="s">
        <v>2546</v>
      </c>
      <c r="T1299">
        <v>0</v>
      </c>
      <c r="U1299" t="s">
        <v>838</v>
      </c>
      <c r="V1299" t="s">
        <v>2548</v>
      </c>
      <c r="W1299" t="s">
        <v>838</v>
      </c>
      <c r="X1299" t="s">
        <v>2548</v>
      </c>
      <c r="Y1299" t="str">
        <f t="shared" si="20"/>
        <v>深圳市小赢普惠科技有限责任公司深圳市赢众通金融信息服务有限责任公司信息流</v>
      </c>
      <c r="Z1299" t="e">
        <f>VLOOKUP(Y:Y,[1]Sheet1!N:N,1,0)</f>
        <v>#N/A</v>
      </c>
    </row>
    <row r="1300" spans="1:26" hidden="1" x14ac:dyDescent="0.25">
      <c r="A1300">
        <v>20230624</v>
      </c>
      <c r="B1300">
        <v>47184434</v>
      </c>
      <c r="C1300" t="s">
        <v>2818</v>
      </c>
      <c r="D1300">
        <v>2176807</v>
      </c>
      <c r="E1300" t="s">
        <v>2691</v>
      </c>
      <c r="F1300" s="59">
        <v>0</v>
      </c>
      <c r="G1300">
        <v>0</v>
      </c>
      <c r="H1300" t="s">
        <v>2538</v>
      </c>
      <c r="I1300" t="s">
        <v>2539</v>
      </c>
      <c r="J1300" t="s">
        <v>2339</v>
      </c>
      <c r="K1300" t="s">
        <v>2321</v>
      </c>
      <c r="L1300" t="s">
        <v>2338</v>
      </c>
      <c r="M1300" t="s">
        <v>2692</v>
      </c>
      <c r="N1300" t="s">
        <v>2693</v>
      </c>
      <c r="O1300" t="s">
        <v>2542</v>
      </c>
      <c r="P1300" t="s">
        <v>2543</v>
      </c>
      <c r="Q1300" t="s">
        <v>2544</v>
      </c>
      <c r="R1300" t="s">
        <v>2694</v>
      </c>
      <c r="S1300" t="s">
        <v>2546</v>
      </c>
      <c r="T1300">
        <v>0</v>
      </c>
      <c r="U1300" t="s">
        <v>2117</v>
      </c>
      <c r="V1300" t="s">
        <v>2695</v>
      </c>
      <c r="W1300" t="s">
        <v>2117</v>
      </c>
      <c r="X1300" t="s">
        <v>2695</v>
      </c>
      <c r="Y1300" t="str">
        <f t="shared" si="20"/>
        <v>北京三快在线科技有限公司及其关联公司北京三快科技有限公司信息流</v>
      </c>
      <c r="Z1300" t="e">
        <f>VLOOKUP(Y:Y,[1]Sheet1!N:N,1,0)</f>
        <v>#N/A</v>
      </c>
    </row>
    <row r="1301" spans="1:26" hidden="1" x14ac:dyDescent="0.25">
      <c r="A1301">
        <v>20230624</v>
      </c>
      <c r="B1301">
        <v>47953339</v>
      </c>
      <c r="C1301" t="s">
        <v>2755</v>
      </c>
      <c r="D1301">
        <v>2189969</v>
      </c>
      <c r="E1301" t="s">
        <v>2608</v>
      </c>
      <c r="F1301" s="59">
        <v>0.05</v>
      </c>
      <c r="G1301">
        <v>0.04</v>
      </c>
      <c r="H1301" t="s">
        <v>2538</v>
      </c>
      <c r="I1301" t="s">
        <v>2539</v>
      </c>
      <c r="J1301" t="s">
        <v>2332</v>
      </c>
      <c r="K1301" t="s">
        <v>2321</v>
      </c>
      <c r="L1301" t="s">
        <v>2333</v>
      </c>
      <c r="M1301" t="s">
        <v>2552</v>
      </c>
      <c r="N1301" t="s">
        <v>2553</v>
      </c>
      <c r="O1301" t="s">
        <v>2542</v>
      </c>
      <c r="P1301" t="s">
        <v>2543</v>
      </c>
      <c r="Q1301" t="s">
        <v>2544</v>
      </c>
      <c r="R1301" t="s">
        <v>2554</v>
      </c>
      <c r="S1301" t="s">
        <v>2546</v>
      </c>
      <c r="T1301">
        <v>0</v>
      </c>
      <c r="U1301" t="s">
        <v>2555</v>
      </c>
      <c r="V1301" t="s">
        <v>2556</v>
      </c>
      <c r="W1301" t="s">
        <v>2555</v>
      </c>
      <c r="X1301" t="s">
        <v>2556</v>
      </c>
      <c r="Y1301" t="str">
        <f t="shared" si="20"/>
        <v>北京爱奇艺科技有限公司-百度北京爱奇艺科技有限公司信息流</v>
      </c>
      <c r="Z1301" t="e">
        <f>VLOOKUP(Y:Y,[1]Sheet1!N:N,1,0)</f>
        <v>#N/A</v>
      </c>
    </row>
    <row r="1302" spans="1:26" hidden="1" x14ac:dyDescent="0.25">
      <c r="A1302">
        <v>20230624</v>
      </c>
      <c r="B1302">
        <v>47953344</v>
      </c>
      <c r="C1302" t="s">
        <v>2732</v>
      </c>
      <c r="D1302">
        <v>2189969</v>
      </c>
      <c r="E1302" t="s">
        <v>2608</v>
      </c>
      <c r="F1302" s="59">
        <v>0.1</v>
      </c>
      <c r="G1302">
        <v>7.0000000000000007E-2</v>
      </c>
      <c r="H1302" t="s">
        <v>2538</v>
      </c>
      <c r="I1302" t="s">
        <v>2539</v>
      </c>
      <c r="J1302" t="s">
        <v>2332</v>
      </c>
      <c r="K1302" t="s">
        <v>2321</v>
      </c>
      <c r="L1302" t="s">
        <v>2333</v>
      </c>
      <c r="M1302" t="s">
        <v>2552</v>
      </c>
      <c r="N1302" t="s">
        <v>2553</v>
      </c>
      <c r="O1302" t="s">
        <v>2542</v>
      </c>
      <c r="P1302" t="s">
        <v>2543</v>
      </c>
      <c r="Q1302" t="s">
        <v>2544</v>
      </c>
      <c r="R1302" t="s">
        <v>2554</v>
      </c>
      <c r="S1302" t="s">
        <v>2546</v>
      </c>
      <c r="T1302">
        <v>0</v>
      </c>
      <c r="U1302" t="s">
        <v>2555</v>
      </c>
      <c r="V1302" t="s">
        <v>2556</v>
      </c>
      <c r="W1302" t="s">
        <v>2555</v>
      </c>
      <c r="X1302" t="s">
        <v>2556</v>
      </c>
      <c r="Y1302" t="str">
        <f t="shared" si="20"/>
        <v>北京爱奇艺科技有限公司-百度北京爱奇艺科技有限公司信息流</v>
      </c>
      <c r="Z1302" t="e">
        <f>VLOOKUP(Y:Y,[1]Sheet1!N:N,1,0)</f>
        <v>#N/A</v>
      </c>
    </row>
    <row r="1303" spans="1:26" hidden="1" x14ac:dyDescent="0.25">
      <c r="A1303">
        <v>20230624</v>
      </c>
      <c r="B1303">
        <v>33076487</v>
      </c>
      <c r="C1303" t="s">
        <v>2657</v>
      </c>
      <c r="D1303">
        <v>1856876</v>
      </c>
      <c r="E1303" t="s">
        <v>2658</v>
      </c>
      <c r="F1303" s="59">
        <v>2875.32</v>
      </c>
      <c r="G1303">
        <v>2875.32</v>
      </c>
      <c r="H1303" t="s">
        <v>2559</v>
      </c>
      <c r="I1303" t="s">
        <v>2560</v>
      </c>
      <c r="J1303" t="s">
        <v>2383</v>
      </c>
      <c r="K1303" t="s">
        <v>711</v>
      </c>
      <c r="L1303" t="s">
        <v>2383</v>
      </c>
      <c r="M1303" t="s">
        <v>2659</v>
      </c>
      <c r="N1303" t="s">
        <v>2660</v>
      </c>
      <c r="O1303" t="s">
        <v>2542</v>
      </c>
      <c r="P1303" t="s">
        <v>2543</v>
      </c>
      <c r="Q1303" t="s">
        <v>2544</v>
      </c>
      <c r="R1303" t="s">
        <v>2661</v>
      </c>
      <c r="S1303" t="s">
        <v>2546</v>
      </c>
      <c r="T1303">
        <v>47435.26</v>
      </c>
      <c r="U1303" t="s">
        <v>1891</v>
      </c>
      <c r="V1303" t="s">
        <v>2662</v>
      </c>
      <c r="W1303" t="s">
        <v>1891</v>
      </c>
      <c r="X1303" t="s">
        <v>2602</v>
      </c>
      <c r="Y1303" t="str">
        <f t="shared" si="20"/>
        <v>上海娱公竞宇网络有限公司上海娱公竞宇网络有限公司CPC</v>
      </c>
      <c r="Z1303" t="e">
        <f>VLOOKUP(Y:Y,[1]Sheet1!N:N,1,0)</f>
        <v>#N/A</v>
      </c>
    </row>
    <row r="1304" spans="1:26" hidden="1" x14ac:dyDescent="0.25">
      <c r="A1304">
        <v>20230624</v>
      </c>
      <c r="B1304">
        <v>44739349</v>
      </c>
      <c r="C1304" t="s">
        <v>2746</v>
      </c>
      <c r="D1304">
        <v>2118167</v>
      </c>
      <c r="E1304" t="s">
        <v>2592</v>
      </c>
      <c r="F1304" s="59">
        <v>6692.98</v>
      </c>
      <c r="G1304">
        <v>0</v>
      </c>
      <c r="H1304" t="s">
        <v>2538</v>
      </c>
      <c r="I1304" t="s">
        <v>2539</v>
      </c>
      <c r="J1304" t="s">
        <v>554</v>
      </c>
      <c r="K1304" t="s">
        <v>2321</v>
      </c>
      <c r="L1304" t="s">
        <v>2370</v>
      </c>
      <c r="M1304" t="s">
        <v>2593</v>
      </c>
      <c r="N1304" t="s">
        <v>2594</v>
      </c>
      <c r="O1304" t="s">
        <v>2542</v>
      </c>
      <c r="P1304" t="s">
        <v>2543</v>
      </c>
      <c r="Q1304" t="s">
        <v>2544</v>
      </c>
      <c r="R1304" t="s">
        <v>2595</v>
      </c>
      <c r="S1304" t="s">
        <v>2546</v>
      </c>
      <c r="T1304">
        <v>0</v>
      </c>
      <c r="U1304" t="s">
        <v>2555</v>
      </c>
      <c r="V1304" t="s">
        <v>2596</v>
      </c>
      <c r="W1304" t="s">
        <v>2555</v>
      </c>
      <c r="X1304" t="s">
        <v>2596</v>
      </c>
      <c r="Y1304" t="str">
        <f t="shared" si="20"/>
        <v>薯一薯二文化传媒（上海）有限公司行吟信息科技(上海)有限公司信息流</v>
      </c>
      <c r="Z1304" t="e">
        <f>VLOOKUP(Y:Y,[1]Sheet1!N:N,1,0)</f>
        <v>#N/A</v>
      </c>
    </row>
    <row r="1305" spans="1:26" hidden="1" x14ac:dyDescent="0.25">
      <c r="A1305">
        <v>20230624</v>
      </c>
      <c r="B1305">
        <v>47328011</v>
      </c>
      <c r="C1305" t="s">
        <v>2647</v>
      </c>
      <c r="D1305">
        <v>2185183</v>
      </c>
      <c r="E1305" t="s">
        <v>2574</v>
      </c>
      <c r="F1305" s="59">
        <v>65.98</v>
      </c>
      <c r="G1305">
        <v>49.99</v>
      </c>
      <c r="H1305" t="s">
        <v>2538</v>
      </c>
      <c r="I1305" t="s">
        <v>2551</v>
      </c>
      <c r="J1305" t="s">
        <v>2575</v>
      </c>
      <c r="K1305" t="s">
        <v>2321</v>
      </c>
      <c r="L1305" t="s">
        <v>2344</v>
      </c>
      <c r="M1305" t="s">
        <v>2576</v>
      </c>
      <c r="O1305" t="s">
        <v>2542</v>
      </c>
      <c r="P1305" t="s">
        <v>2543</v>
      </c>
      <c r="Q1305" t="s">
        <v>2544</v>
      </c>
      <c r="R1305" t="s">
        <v>2577</v>
      </c>
      <c r="S1305" t="s">
        <v>2546</v>
      </c>
      <c r="T1305">
        <v>0</v>
      </c>
      <c r="U1305" t="s">
        <v>838</v>
      </c>
      <c r="V1305" t="s">
        <v>2578</v>
      </c>
      <c r="W1305" t="s">
        <v>838</v>
      </c>
      <c r="X1305" t="s">
        <v>2578</v>
      </c>
      <c r="Y1305" t="str">
        <f t="shared" si="20"/>
        <v>北京微财科技有限公司-数媒重庆市黑卡小额贷款有限公司信息流</v>
      </c>
      <c r="Z1305" t="e">
        <f>VLOOKUP(Y:Y,[1]Sheet1!N:N,1,0)</f>
        <v>#N/A</v>
      </c>
    </row>
    <row r="1306" spans="1:26" hidden="1" x14ac:dyDescent="0.25">
      <c r="A1306">
        <v>20230624</v>
      </c>
      <c r="B1306">
        <v>32070458</v>
      </c>
      <c r="C1306" t="s">
        <v>2646</v>
      </c>
      <c r="D1306">
        <v>2158492</v>
      </c>
      <c r="E1306" t="s">
        <v>2580</v>
      </c>
      <c r="F1306" s="59">
        <v>1023.64</v>
      </c>
      <c r="G1306">
        <v>860.16</v>
      </c>
      <c r="H1306" t="s">
        <v>2559</v>
      </c>
      <c r="I1306" t="s">
        <v>2560</v>
      </c>
      <c r="J1306" t="s">
        <v>2330</v>
      </c>
      <c r="K1306" t="s">
        <v>711</v>
      </c>
      <c r="L1306" t="s">
        <v>2329</v>
      </c>
      <c r="M1306" t="s">
        <v>2581</v>
      </c>
      <c r="N1306" t="s">
        <v>2582</v>
      </c>
      <c r="O1306" t="s">
        <v>2542</v>
      </c>
      <c r="P1306" t="s">
        <v>2543</v>
      </c>
      <c r="Q1306" t="s">
        <v>2544</v>
      </c>
      <c r="R1306" t="s">
        <v>2583</v>
      </c>
      <c r="S1306" t="s">
        <v>2546</v>
      </c>
      <c r="T1306">
        <v>16158.913</v>
      </c>
      <c r="U1306" t="s">
        <v>2584</v>
      </c>
      <c r="V1306" t="s">
        <v>2585</v>
      </c>
      <c r="W1306" t="s">
        <v>2584</v>
      </c>
      <c r="X1306" t="s">
        <v>2585</v>
      </c>
      <c r="Y1306" t="str">
        <f t="shared" si="20"/>
        <v>成都哈拜网络科技有限公司-数字媒体事业部上海哈啰普惠科技有限公司CPC</v>
      </c>
      <c r="Z1306" t="e">
        <f>VLOOKUP(Y:Y,[1]Sheet1!N:N,1,0)</f>
        <v>#N/A</v>
      </c>
    </row>
    <row r="1307" spans="1:26" x14ac:dyDescent="0.25">
      <c r="A1307">
        <v>20230624</v>
      </c>
      <c r="B1307">
        <v>45336908</v>
      </c>
      <c r="C1307" t="s">
        <v>2621</v>
      </c>
      <c r="D1307">
        <v>2054669</v>
      </c>
      <c r="E1307" t="s">
        <v>2622</v>
      </c>
      <c r="F1307" s="59">
        <v>61.13</v>
      </c>
      <c r="G1307">
        <v>45.28</v>
      </c>
      <c r="H1307" t="s">
        <v>2538</v>
      </c>
      <c r="I1307" t="s">
        <v>2551</v>
      </c>
      <c r="J1307" t="s">
        <v>2352</v>
      </c>
      <c r="K1307" t="s">
        <v>2321</v>
      </c>
      <c r="L1307" t="s">
        <v>2351</v>
      </c>
      <c r="M1307" t="s">
        <v>2623</v>
      </c>
      <c r="N1307" t="s">
        <v>2624</v>
      </c>
      <c r="O1307" t="s">
        <v>2542</v>
      </c>
      <c r="P1307" t="s">
        <v>2543</v>
      </c>
      <c r="Q1307" t="s">
        <v>2544</v>
      </c>
      <c r="R1307" t="s">
        <v>2625</v>
      </c>
      <c r="S1307" t="s">
        <v>2546</v>
      </c>
      <c r="T1307">
        <v>0</v>
      </c>
      <c r="U1307" t="s">
        <v>838</v>
      </c>
      <c r="V1307" t="s">
        <v>2548</v>
      </c>
      <c r="W1307" t="s">
        <v>838</v>
      </c>
      <c r="X1307" t="s">
        <v>2548</v>
      </c>
      <c r="Y1307" t="str">
        <f t="shared" si="20"/>
        <v>深圳市小赢普惠科技有限责任公司深圳市赢众通金融信息服务有限责任公司信息流</v>
      </c>
      <c r="Z1307" t="e">
        <f>VLOOKUP(Y:Y,[1]Sheet1!N:N,1,0)</f>
        <v>#N/A</v>
      </c>
    </row>
    <row r="1308" spans="1:26" hidden="1" x14ac:dyDescent="0.25">
      <c r="A1308">
        <v>20230624</v>
      </c>
      <c r="B1308">
        <v>47327773</v>
      </c>
      <c r="C1308" t="s">
        <v>2714</v>
      </c>
      <c r="D1308">
        <v>2185183</v>
      </c>
      <c r="E1308" t="s">
        <v>2574</v>
      </c>
      <c r="F1308" s="59">
        <v>379.44</v>
      </c>
      <c r="G1308">
        <v>287.45999999999998</v>
      </c>
      <c r="H1308" t="s">
        <v>2538</v>
      </c>
      <c r="I1308" t="s">
        <v>2551</v>
      </c>
      <c r="J1308" t="s">
        <v>2575</v>
      </c>
      <c r="K1308" t="s">
        <v>2321</v>
      </c>
      <c r="L1308" t="s">
        <v>2344</v>
      </c>
      <c r="M1308" t="s">
        <v>2576</v>
      </c>
      <c r="O1308" t="s">
        <v>2542</v>
      </c>
      <c r="P1308" t="s">
        <v>2543</v>
      </c>
      <c r="Q1308" t="s">
        <v>2544</v>
      </c>
      <c r="R1308" t="s">
        <v>2577</v>
      </c>
      <c r="S1308" t="s">
        <v>2546</v>
      </c>
      <c r="T1308">
        <v>0</v>
      </c>
      <c r="U1308" t="s">
        <v>838</v>
      </c>
      <c r="V1308" t="s">
        <v>2578</v>
      </c>
      <c r="W1308" t="s">
        <v>838</v>
      </c>
      <c r="X1308" t="s">
        <v>2578</v>
      </c>
      <c r="Y1308" t="str">
        <f t="shared" si="20"/>
        <v>北京微财科技有限公司-数媒重庆市黑卡小额贷款有限公司信息流</v>
      </c>
      <c r="Z1308" t="e">
        <f>VLOOKUP(Y:Y,[1]Sheet1!N:N,1,0)</f>
        <v>#N/A</v>
      </c>
    </row>
    <row r="1309" spans="1:26" hidden="1" x14ac:dyDescent="0.25">
      <c r="A1309">
        <v>20230624</v>
      </c>
      <c r="B1309">
        <v>47327963</v>
      </c>
      <c r="C1309" t="s">
        <v>2678</v>
      </c>
      <c r="D1309">
        <v>2185183</v>
      </c>
      <c r="E1309" t="s">
        <v>2574</v>
      </c>
      <c r="F1309" s="59">
        <v>1155.02</v>
      </c>
      <c r="G1309">
        <v>875.02</v>
      </c>
      <c r="H1309" t="s">
        <v>2538</v>
      </c>
      <c r="I1309" t="s">
        <v>2539</v>
      </c>
      <c r="J1309" t="s">
        <v>2575</v>
      </c>
      <c r="K1309" t="s">
        <v>2321</v>
      </c>
      <c r="L1309" t="s">
        <v>2344</v>
      </c>
      <c r="M1309" t="s">
        <v>2576</v>
      </c>
      <c r="O1309" t="s">
        <v>2542</v>
      </c>
      <c r="P1309" t="s">
        <v>2543</v>
      </c>
      <c r="Q1309" t="s">
        <v>2544</v>
      </c>
      <c r="R1309" t="s">
        <v>2577</v>
      </c>
      <c r="S1309" t="s">
        <v>2546</v>
      </c>
      <c r="T1309">
        <v>0</v>
      </c>
      <c r="U1309" t="s">
        <v>838</v>
      </c>
      <c r="V1309" t="s">
        <v>2578</v>
      </c>
      <c r="W1309" t="s">
        <v>838</v>
      </c>
      <c r="X1309" t="s">
        <v>2578</v>
      </c>
      <c r="Y1309" t="str">
        <f t="shared" si="20"/>
        <v>北京微财科技有限公司-数媒重庆市黑卡小额贷款有限公司信息流</v>
      </c>
      <c r="Z1309" t="e">
        <f>VLOOKUP(Y:Y,[1]Sheet1!N:N,1,0)</f>
        <v>#N/A</v>
      </c>
    </row>
    <row r="1310" spans="1:26" hidden="1" x14ac:dyDescent="0.25">
      <c r="A1310">
        <v>20230624</v>
      </c>
      <c r="B1310">
        <v>48770435</v>
      </c>
      <c r="C1310" t="s">
        <v>2770</v>
      </c>
      <c r="D1310">
        <v>2169384</v>
      </c>
      <c r="E1310" t="s">
        <v>2633</v>
      </c>
      <c r="F1310" s="59">
        <v>3624.17</v>
      </c>
      <c r="G1310">
        <v>2684.57</v>
      </c>
      <c r="H1310" t="s">
        <v>2538</v>
      </c>
      <c r="I1310" t="s">
        <v>2551</v>
      </c>
      <c r="J1310" t="s">
        <v>296</v>
      </c>
      <c r="K1310" t="s">
        <v>2321</v>
      </c>
      <c r="L1310" t="s">
        <v>2334</v>
      </c>
      <c r="M1310" t="s">
        <v>2634</v>
      </c>
      <c r="N1310" t="s">
        <v>2635</v>
      </c>
      <c r="O1310" t="s">
        <v>2542</v>
      </c>
      <c r="P1310" t="s">
        <v>2543</v>
      </c>
      <c r="Q1310" t="s">
        <v>2544</v>
      </c>
      <c r="R1310" t="s">
        <v>2636</v>
      </c>
      <c r="S1310" t="s">
        <v>2546</v>
      </c>
      <c r="T1310">
        <v>0</v>
      </c>
      <c r="U1310" t="s">
        <v>2584</v>
      </c>
      <c r="V1310" t="s">
        <v>2637</v>
      </c>
      <c r="W1310" t="s">
        <v>2584</v>
      </c>
      <c r="X1310" t="s">
        <v>2637</v>
      </c>
      <c r="Y1310" t="str">
        <f t="shared" si="20"/>
        <v>湖北车智汇传媒有限公司北京车之家信息技术有限公司信息流</v>
      </c>
      <c r="Z1310" t="e">
        <f>VLOOKUP(Y:Y,[1]Sheet1!N:N,1,0)</f>
        <v>#N/A</v>
      </c>
    </row>
    <row r="1311" spans="1:26" hidden="1" x14ac:dyDescent="0.25">
      <c r="A1311">
        <v>20230624</v>
      </c>
      <c r="B1311">
        <v>40548287</v>
      </c>
      <c r="C1311" t="s">
        <v>2616</v>
      </c>
      <c r="D1311">
        <v>2130054</v>
      </c>
      <c r="E1311" t="s">
        <v>2558</v>
      </c>
      <c r="F1311" s="59">
        <v>1004.48</v>
      </c>
      <c r="G1311">
        <v>813.31</v>
      </c>
      <c r="H1311" t="s">
        <v>2559</v>
      </c>
      <c r="I1311" t="s">
        <v>2560</v>
      </c>
      <c r="J1311" t="s">
        <v>2350</v>
      </c>
      <c r="K1311" t="s">
        <v>711</v>
      </c>
      <c r="L1311" t="s">
        <v>2350</v>
      </c>
      <c r="M1311" t="s">
        <v>2561</v>
      </c>
      <c r="N1311" t="s">
        <v>2562</v>
      </c>
      <c r="O1311" t="s">
        <v>2542</v>
      </c>
      <c r="P1311" t="s">
        <v>2543</v>
      </c>
      <c r="Q1311" t="s">
        <v>2544</v>
      </c>
      <c r="R1311" t="s">
        <v>2563</v>
      </c>
      <c r="S1311" t="s">
        <v>2546</v>
      </c>
      <c r="T1311">
        <v>5826.5969999999998</v>
      </c>
      <c r="U1311" t="s">
        <v>1891</v>
      </c>
      <c r="V1311" t="s">
        <v>2564</v>
      </c>
      <c r="W1311" t="s">
        <v>1891</v>
      </c>
      <c r="X1311" t="s">
        <v>2564</v>
      </c>
      <c r="Y1311" t="str">
        <f t="shared" si="20"/>
        <v>深圳尚米网络技术有限公司深圳尚米网络技术有限公司CPC</v>
      </c>
      <c r="Z1311" t="e">
        <f>VLOOKUP(Y:Y,[1]Sheet1!N:N,1,0)</f>
        <v>#N/A</v>
      </c>
    </row>
    <row r="1312" spans="1:26" hidden="1" x14ac:dyDescent="0.25">
      <c r="A1312">
        <v>20230624</v>
      </c>
      <c r="B1312">
        <v>38794042</v>
      </c>
      <c r="C1312" t="s">
        <v>2756</v>
      </c>
      <c r="D1312">
        <v>2172261</v>
      </c>
      <c r="E1312" t="s">
        <v>2628</v>
      </c>
      <c r="F1312" s="59">
        <v>783.88</v>
      </c>
      <c r="G1312">
        <v>598.38</v>
      </c>
      <c r="H1312" t="s">
        <v>2538</v>
      </c>
      <c r="I1312" t="s">
        <v>2551</v>
      </c>
      <c r="J1312" t="s">
        <v>292</v>
      </c>
      <c r="K1312" t="s">
        <v>2321</v>
      </c>
      <c r="L1312" t="s">
        <v>574</v>
      </c>
      <c r="M1312" t="s">
        <v>2611</v>
      </c>
      <c r="N1312" t="s">
        <v>2612</v>
      </c>
      <c r="O1312" t="s">
        <v>2542</v>
      </c>
      <c r="P1312" t="s">
        <v>2543</v>
      </c>
      <c r="Q1312" t="s">
        <v>2544</v>
      </c>
      <c r="R1312" t="s">
        <v>2613</v>
      </c>
      <c r="S1312" t="s">
        <v>2546</v>
      </c>
      <c r="T1312">
        <v>0</v>
      </c>
      <c r="U1312" t="s">
        <v>2614</v>
      </c>
      <c r="V1312" t="s">
        <v>2615</v>
      </c>
      <c r="W1312" t="s">
        <v>2614</v>
      </c>
      <c r="X1312" t="s">
        <v>2615</v>
      </c>
      <c r="Y1312" t="str">
        <f t="shared" si="20"/>
        <v>广州荔湾品唯信息服务有限公司广州唯品会电子商务有限公司信息流</v>
      </c>
      <c r="Z1312" t="e">
        <f>VLOOKUP(Y:Y,[1]Sheet1!N:N,1,0)</f>
        <v>#N/A</v>
      </c>
    </row>
    <row r="1313" spans="1:26" x14ac:dyDescent="0.25">
      <c r="A1313">
        <v>20230624</v>
      </c>
      <c r="B1313">
        <v>39873589</v>
      </c>
      <c r="C1313" t="s">
        <v>2811</v>
      </c>
      <c r="D1313">
        <v>2054669</v>
      </c>
      <c r="E1313" t="s">
        <v>2622</v>
      </c>
      <c r="F1313" s="59">
        <v>424.13</v>
      </c>
      <c r="G1313">
        <v>314.17</v>
      </c>
      <c r="H1313" t="s">
        <v>2538</v>
      </c>
      <c r="I1313" t="s">
        <v>2551</v>
      </c>
      <c r="J1313" t="s">
        <v>2352</v>
      </c>
      <c r="K1313" t="s">
        <v>2321</v>
      </c>
      <c r="L1313" t="s">
        <v>2351</v>
      </c>
      <c r="M1313" t="s">
        <v>2623</v>
      </c>
      <c r="N1313" t="s">
        <v>2624</v>
      </c>
      <c r="O1313" t="s">
        <v>2542</v>
      </c>
      <c r="P1313" t="s">
        <v>2543</v>
      </c>
      <c r="Q1313" t="s">
        <v>2544</v>
      </c>
      <c r="R1313" t="s">
        <v>2625</v>
      </c>
      <c r="S1313" t="s">
        <v>2546</v>
      </c>
      <c r="T1313">
        <v>0</v>
      </c>
      <c r="U1313" t="s">
        <v>838</v>
      </c>
      <c r="V1313" t="s">
        <v>2548</v>
      </c>
      <c r="W1313" t="s">
        <v>838</v>
      </c>
      <c r="X1313" t="s">
        <v>2548</v>
      </c>
      <c r="Y1313" t="str">
        <f t="shared" si="20"/>
        <v>深圳市小赢普惠科技有限责任公司深圳市赢众通金融信息服务有限责任公司信息流</v>
      </c>
      <c r="Z1313" t="e">
        <f>VLOOKUP(Y:Y,[1]Sheet1!N:N,1,0)</f>
        <v>#N/A</v>
      </c>
    </row>
    <row r="1314" spans="1:26" hidden="1" x14ac:dyDescent="0.25">
      <c r="A1314">
        <v>20230624</v>
      </c>
      <c r="B1314">
        <v>42840928</v>
      </c>
      <c r="C1314" t="s">
        <v>2813</v>
      </c>
      <c r="D1314">
        <v>2117410</v>
      </c>
      <c r="E1314" t="s">
        <v>2587</v>
      </c>
      <c r="F1314" s="59">
        <v>302.11</v>
      </c>
      <c r="G1314">
        <v>0</v>
      </c>
      <c r="H1314" t="s">
        <v>2538</v>
      </c>
      <c r="I1314" t="s">
        <v>2551</v>
      </c>
      <c r="J1314" t="s">
        <v>2353</v>
      </c>
      <c r="K1314" t="s">
        <v>2321</v>
      </c>
      <c r="L1314" t="s">
        <v>326</v>
      </c>
      <c r="M1314" t="s">
        <v>2588</v>
      </c>
      <c r="N1314" t="s">
        <v>2589</v>
      </c>
      <c r="O1314" t="s">
        <v>2542</v>
      </c>
      <c r="P1314" t="s">
        <v>2543</v>
      </c>
      <c r="Q1314" t="s">
        <v>2544</v>
      </c>
      <c r="R1314" t="s">
        <v>2570</v>
      </c>
      <c r="S1314" t="s">
        <v>2546</v>
      </c>
      <c r="T1314">
        <v>0</v>
      </c>
      <c r="U1314" t="s">
        <v>2571</v>
      </c>
      <c r="V1314" t="s">
        <v>2572</v>
      </c>
      <c r="W1314" t="s">
        <v>1891</v>
      </c>
      <c r="X1314" t="s">
        <v>2564</v>
      </c>
      <c r="Y1314" t="str">
        <f t="shared" si="20"/>
        <v>网易有道信息技术（北京）有限公司网易(杭州)网络有限公司信息流</v>
      </c>
      <c r="Z1314" t="e">
        <f>VLOOKUP(Y:Y,[1]Sheet1!N:N,1,0)</f>
        <v>#N/A</v>
      </c>
    </row>
    <row r="1315" spans="1:26" hidden="1" x14ac:dyDescent="0.25">
      <c r="A1315">
        <v>20230624</v>
      </c>
      <c r="B1315">
        <v>47799575</v>
      </c>
      <c r="C1315" t="s">
        <v>2797</v>
      </c>
      <c r="D1315">
        <v>2159765</v>
      </c>
      <c r="E1315" t="s">
        <v>2568</v>
      </c>
      <c r="F1315" s="59">
        <v>234.62</v>
      </c>
      <c r="G1315">
        <v>179.1</v>
      </c>
      <c r="H1315" t="s">
        <v>2538</v>
      </c>
      <c r="I1315" t="s">
        <v>2551</v>
      </c>
      <c r="J1315" t="s">
        <v>2375</v>
      </c>
      <c r="K1315" t="s">
        <v>2321</v>
      </c>
      <c r="L1315" t="s">
        <v>2277</v>
      </c>
      <c r="M1315" t="s">
        <v>2569</v>
      </c>
      <c r="O1315" t="s">
        <v>2542</v>
      </c>
      <c r="P1315" t="s">
        <v>2543</v>
      </c>
      <c r="Q1315" t="s">
        <v>2544</v>
      </c>
      <c r="R1315" t="s">
        <v>2570</v>
      </c>
      <c r="S1315" t="s">
        <v>2546</v>
      </c>
      <c r="T1315">
        <v>0</v>
      </c>
      <c r="U1315" t="s">
        <v>2571</v>
      </c>
      <c r="V1315" t="s">
        <v>2572</v>
      </c>
      <c r="W1315" t="s">
        <v>2571</v>
      </c>
      <c r="X1315" t="s">
        <v>2572</v>
      </c>
      <c r="Y1315" t="str">
        <f t="shared" si="20"/>
        <v>酷得少年（天津）文化传播有限公司-1北京酷得少年科技有限公司信息流</v>
      </c>
      <c r="Z1315" t="e">
        <f>VLOOKUP(Y:Y,[1]Sheet1!N:N,1,0)</f>
        <v>#N/A</v>
      </c>
    </row>
    <row r="1316" spans="1:26" hidden="1" x14ac:dyDescent="0.25">
      <c r="A1316">
        <v>20230624</v>
      </c>
      <c r="B1316">
        <v>47974695</v>
      </c>
      <c r="C1316" t="s">
        <v>2814</v>
      </c>
      <c r="D1316">
        <v>2129251</v>
      </c>
      <c r="E1316" t="s">
        <v>2815</v>
      </c>
      <c r="F1316" s="59">
        <v>5064.9799999999996</v>
      </c>
      <c r="G1316">
        <v>0</v>
      </c>
      <c r="H1316" t="s">
        <v>2538</v>
      </c>
      <c r="I1316" t="s">
        <v>2551</v>
      </c>
      <c r="J1316" t="s">
        <v>2330</v>
      </c>
      <c r="K1316" t="s">
        <v>2321</v>
      </c>
      <c r="L1316" t="s">
        <v>2329</v>
      </c>
      <c r="M1316" t="s">
        <v>2581</v>
      </c>
      <c r="N1316" t="s">
        <v>2582</v>
      </c>
      <c r="O1316" t="s">
        <v>2542</v>
      </c>
      <c r="P1316" t="s">
        <v>2543</v>
      </c>
      <c r="Q1316" t="s">
        <v>2544</v>
      </c>
      <c r="R1316" t="s">
        <v>2583</v>
      </c>
      <c r="S1316" t="s">
        <v>2546</v>
      </c>
      <c r="T1316">
        <v>0</v>
      </c>
      <c r="U1316" t="s">
        <v>838</v>
      </c>
      <c r="V1316" t="s">
        <v>2578</v>
      </c>
      <c r="W1316" t="s">
        <v>2584</v>
      </c>
      <c r="X1316" t="s">
        <v>2585</v>
      </c>
      <c r="Y1316" t="str">
        <f t="shared" si="20"/>
        <v>成都哈拜网络科技有限公司-数字媒体事业部上海哈啰普惠科技有限公司信息流</v>
      </c>
      <c r="Z1316" t="e">
        <f>VLOOKUP(Y:Y,[1]Sheet1!N:N,1,0)</f>
        <v>#N/A</v>
      </c>
    </row>
    <row r="1317" spans="1:26" hidden="1" x14ac:dyDescent="0.25">
      <c r="A1317">
        <v>20230624</v>
      </c>
      <c r="B1317">
        <v>31849478</v>
      </c>
      <c r="C1317" t="s">
        <v>2650</v>
      </c>
      <c r="D1317">
        <v>2158492</v>
      </c>
      <c r="E1317" t="s">
        <v>2580</v>
      </c>
      <c r="F1317" s="59">
        <v>289.26</v>
      </c>
      <c r="G1317">
        <v>243.05</v>
      </c>
      <c r="H1317" t="s">
        <v>2559</v>
      </c>
      <c r="I1317" t="s">
        <v>2560</v>
      </c>
      <c r="J1317" t="s">
        <v>2330</v>
      </c>
      <c r="K1317" t="s">
        <v>711</v>
      </c>
      <c r="L1317" t="s">
        <v>2329</v>
      </c>
      <c r="M1317" t="s">
        <v>2581</v>
      </c>
      <c r="N1317" t="s">
        <v>2582</v>
      </c>
      <c r="O1317" t="s">
        <v>2542</v>
      </c>
      <c r="P1317" t="s">
        <v>2543</v>
      </c>
      <c r="Q1317" t="s">
        <v>2544</v>
      </c>
      <c r="R1317" t="s">
        <v>2583</v>
      </c>
      <c r="S1317" t="s">
        <v>2546</v>
      </c>
      <c r="T1317">
        <v>86992.365999999995</v>
      </c>
      <c r="U1317" t="s">
        <v>2584</v>
      </c>
      <c r="V1317" t="s">
        <v>2585</v>
      </c>
      <c r="W1317" t="s">
        <v>2584</v>
      </c>
      <c r="X1317" t="s">
        <v>2585</v>
      </c>
      <c r="Y1317" t="str">
        <f t="shared" si="20"/>
        <v>成都哈拜网络科技有限公司-数字媒体事业部上海哈啰普惠科技有限公司CPC</v>
      </c>
      <c r="Z1317" t="e">
        <f>VLOOKUP(Y:Y,[1]Sheet1!N:N,1,0)</f>
        <v>#N/A</v>
      </c>
    </row>
    <row r="1318" spans="1:26" hidden="1" x14ac:dyDescent="0.25">
      <c r="A1318">
        <v>20230624</v>
      </c>
      <c r="B1318">
        <v>40182529</v>
      </c>
      <c r="C1318" t="s">
        <v>2795</v>
      </c>
      <c r="D1318">
        <v>2130054</v>
      </c>
      <c r="E1318" t="s">
        <v>2558</v>
      </c>
      <c r="F1318" s="59">
        <v>1381.64</v>
      </c>
      <c r="G1318">
        <v>1118.67</v>
      </c>
      <c r="H1318" t="s">
        <v>2559</v>
      </c>
      <c r="I1318" t="s">
        <v>2560</v>
      </c>
      <c r="J1318" t="s">
        <v>2350</v>
      </c>
      <c r="K1318" t="s">
        <v>711</v>
      </c>
      <c r="L1318" t="s">
        <v>2350</v>
      </c>
      <c r="M1318" t="s">
        <v>2561</v>
      </c>
      <c r="N1318" t="s">
        <v>2562</v>
      </c>
      <c r="O1318" t="s">
        <v>2542</v>
      </c>
      <c r="P1318" t="s">
        <v>2543</v>
      </c>
      <c r="Q1318" t="s">
        <v>2544</v>
      </c>
      <c r="R1318" t="s">
        <v>2563</v>
      </c>
      <c r="S1318" t="s">
        <v>2546</v>
      </c>
      <c r="T1318">
        <v>6787.0969999999998</v>
      </c>
      <c r="U1318" t="s">
        <v>1891</v>
      </c>
      <c r="V1318" t="s">
        <v>2564</v>
      </c>
      <c r="W1318" t="s">
        <v>1891</v>
      </c>
      <c r="X1318" t="s">
        <v>2564</v>
      </c>
      <c r="Y1318" t="str">
        <f t="shared" si="20"/>
        <v>深圳尚米网络技术有限公司深圳尚米网络技术有限公司CPC</v>
      </c>
      <c r="Z1318" t="e">
        <f>VLOOKUP(Y:Y,[1]Sheet1!N:N,1,0)</f>
        <v>#N/A</v>
      </c>
    </row>
    <row r="1319" spans="1:26" x14ac:dyDescent="0.25">
      <c r="A1319">
        <v>20230624</v>
      </c>
      <c r="B1319">
        <v>43094813</v>
      </c>
      <c r="C1319" t="s">
        <v>2677</v>
      </c>
      <c r="D1319">
        <v>2054669</v>
      </c>
      <c r="E1319" t="s">
        <v>2622</v>
      </c>
      <c r="F1319" s="59">
        <v>101.22</v>
      </c>
      <c r="G1319">
        <v>74.98</v>
      </c>
      <c r="H1319" t="s">
        <v>2538</v>
      </c>
      <c r="I1319" t="s">
        <v>2551</v>
      </c>
      <c r="J1319" t="s">
        <v>2352</v>
      </c>
      <c r="K1319" t="s">
        <v>2321</v>
      </c>
      <c r="L1319" t="s">
        <v>2351</v>
      </c>
      <c r="M1319" t="s">
        <v>2623</v>
      </c>
      <c r="N1319" t="s">
        <v>2624</v>
      </c>
      <c r="O1319" t="s">
        <v>2542</v>
      </c>
      <c r="P1319" t="s">
        <v>2543</v>
      </c>
      <c r="Q1319" t="s">
        <v>2544</v>
      </c>
      <c r="R1319" t="s">
        <v>2625</v>
      </c>
      <c r="S1319" t="s">
        <v>2546</v>
      </c>
      <c r="T1319">
        <v>0</v>
      </c>
      <c r="U1319" t="s">
        <v>838</v>
      </c>
      <c r="V1319" t="s">
        <v>2548</v>
      </c>
      <c r="W1319" t="s">
        <v>838</v>
      </c>
      <c r="X1319" t="s">
        <v>2548</v>
      </c>
      <c r="Y1319" t="str">
        <f t="shared" si="20"/>
        <v>深圳市小赢普惠科技有限责任公司深圳市赢众通金融信息服务有限责任公司信息流</v>
      </c>
      <c r="Z1319" t="e">
        <f>VLOOKUP(Y:Y,[1]Sheet1!N:N,1,0)</f>
        <v>#N/A</v>
      </c>
    </row>
    <row r="1320" spans="1:26" x14ac:dyDescent="0.25">
      <c r="A1320">
        <v>20230624</v>
      </c>
      <c r="B1320">
        <v>45336908</v>
      </c>
      <c r="C1320" t="s">
        <v>2621</v>
      </c>
      <c r="D1320">
        <v>2054669</v>
      </c>
      <c r="E1320" t="s">
        <v>2622</v>
      </c>
      <c r="F1320" s="59">
        <v>1028.74</v>
      </c>
      <c r="G1320">
        <v>762.03</v>
      </c>
      <c r="H1320" t="s">
        <v>2538</v>
      </c>
      <c r="I1320" t="s">
        <v>2539</v>
      </c>
      <c r="J1320" t="s">
        <v>2352</v>
      </c>
      <c r="K1320" t="s">
        <v>2321</v>
      </c>
      <c r="L1320" t="s">
        <v>2351</v>
      </c>
      <c r="M1320" t="s">
        <v>2623</v>
      </c>
      <c r="N1320" t="s">
        <v>2624</v>
      </c>
      <c r="O1320" t="s">
        <v>2542</v>
      </c>
      <c r="P1320" t="s">
        <v>2543</v>
      </c>
      <c r="Q1320" t="s">
        <v>2544</v>
      </c>
      <c r="R1320" t="s">
        <v>2625</v>
      </c>
      <c r="S1320" t="s">
        <v>2546</v>
      </c>
      <c r="T1320">
        <v>0</v>
      </c>
      <c r="U1320" t="s">
        <v>838</v>
      </c>
      <c r="V1320" t="s">
        <v>2548</v>
      </c>
      <c r="W1320" t="s">
        <v>838</v>
      </c>
      <c r="X1320" t="s">
        <v>2548</v>
      </c>
      <c r="Y1320" t="str">
        <f t="shared" si="20"/>
        <v>深圳市小赢普惠科技有限责任公司深圳市赢众通金融信息服务有限责任公司信息流</v>
      </c>
      <c r="Z1320" t="e">
        <f>VLOOKUP(Y:Y,[1]Sheet1!N:N,1,0)</f>
        <v>#N/A</v>
      </c>
    </row>
    <row r="1321" spans="1:26" hidden="1" x14ac:dyDescent="0.25">
      <c r="A1321">
        <v>20230624</v>
      </c>
      <c r="B1321">
        <v>47327867</v>
      </c>
      <c r="C1321" t="s">
        <v>2682</v>
      </c>
      <c r="D1321">
        <v>2185183</v>
      </c>
      <c r="E1321" t="s">
        <v>2574</v>
      </c>
      <c r="F1321" s="59">
        <v>315.52</v>
      </c>
      <c r="G1321">
        <v>239.03</v>
      </c>
      <c r="H1321" t="s">
        <v>2538</v>
      </c>
      <c r="I1321" t="s">
        <v>2551</v>
      </c>
      <c r="J1321" t="s">
        <v>2575</v>
      </c>
      <c r="K1321" t="s">
        <v>2321</v>
      </c>
      <c r="L1321" t="s">
        <v>2344</v>
      </c>
      <c r="M1321" t="s">
        <v>2576</v>
      </c>
      <c r="O1321" t="s">
        <v>2542</v>
      </c>
      <c r="P1321" t="s">
        <v>2543</v>
      </c>
      <c r="Q1321" t="s">
        <v>2544</v>
      </c>
      <c r="R1321" t="s">
        <v>2577</v>
      </c>
      <c r="S1321" t="s">
        <v>2546</v>
      </c>
      <c r="T1321">
        <v>0</v>
      </c>
      <c r="U1321" t="s">
        <v>838</v>
      </c>
      <c r="V1321" t="s">
        <v>2578</v>
      </c>
      <c r="W1321" t="s">
        <v>838</v>
      </c>
      <c r="X1321" t="s">
        <v>2578</v>
      </c>
      <c r="Y1321" t="str">
        <f t="shared" si="20"/>
        <v>北京微财科技有限公司-数媒重庆市黑卡小额贷款有限公司信息流</v>
      </c>
      <c r="Z1321" t="e">
        <f>VLOOKUP(Y:Y,[1]Sheet1!N:N,1,0)</f>
        <v>#N/A</v>
      </c>
    </row>
    <row r="1322" spans="1:26" hidden="1" x14ac:dyDescent="0.25">
      <c r="A1322">
        <v>20230624</v>
      </c>
      <c r="B1322">
        <v>47344663</v>
      </c>
      <c r="C1322" t="s">
        <v>2788</v>
      </c>
      <c r="D1322">
        <v>2165628</v>
      </c>
      <c r="E1322" t="s">
        <v>2789</v>
      </c>
      <c r="F1322" s="59">
        <v>986.48</v>
      </c>
      <c r="G1322">
        <v>0</v>
      </c>
      <c r="H1322" t="s">
        <v>2559</v>
      </c>
      <c r="I1322" t="s">
        <v>2560</v>
      </c>
      <c r="J1322" t="s">
        <v>2332</v>
      </c>
      <c r="K1322" t="s">
        <v>711</v>
      </c>
      <c r="L1322" t="s">
        <v>2333</v>
      </c>
      <c r="M1322" t="s">
        <v>2552</v>
      </c>
      <c r="N1322" t="s">
        <v>2553</v>
      </c>
      <c r="O1322" t="s">
        <v>2542</v>
      </c>
      <c r="P1322" t="s">
        <v>2543</v>
      </c>
      <c r="Q1322" t="s">
        <v>2544</v>
      </c>
      <c r="R1322" t="s">
        <v>2554</v>
      </c>
      <c r="S1322" t="s">
        <v>2546</v>
      </c>
      <c r="T1322">
        <v>0</v>
      </c>
      <c r="U1322" t="s">
        <v>2555</v>
      </c>
      <c r="V1322" t="s">
        <v>2556</v>
      </c>
      <c r="W1322" t="s">
        <v>2555</v>
      </c>
      <c r="X1322" t="s">
        <v>2556</v>
      </c>
      <c r="Y1322" t="str">
        <f t="shared" si="20"/>
        <v>北京爱奇艺科技有限公司-百度北京爱奇艺科技有限公司CPC</v>
      </c>
      <c r="Z1322" t="e">
        <f>VLOOKUP(Y:Y,[1]Sheet1!N:N,1,0)</f>
        <v>#N/A</v>
      </c>
    </row>
    <row r="1323" spans="1:26" hidden="1" x14ac:dyDescent="0.25">
      <c r="A1323">
        <v>20230624</v>
      </c>
      <c r="B1323">
        <v>47580667</v>
      </c>
      <c r="C1323" t="s">
        <v>2683</v>
      </c>
      <c r="D1323">
        <v>2171230</v>
      </c>
      <c r="E1323" t="s">
        <v>2684</v>
      </c>
      <c r="F1323" s="59">
        <v>14124.49</v>
      </c>
      <c r="G1323">
        <v>11034.76</v>
      </c>
      <c r="H1323" t="s">
        <v>2538</v>
      </c>
      <c r="I1323" t="s">
        <v>2551</v>
      </c>
      <c r="J1323" t="s">
        <v>2322</v>
      </c>
      <c r="K1323" t="s">
        <v>2321</v>
      </c>
      <c r="L1323" t="s">
        <v>2323</v>
      </c>
      <c r="M1323" t="s">
        <v>2685</v>
      </c>
      <c r="N1323" t="s">
        <v>2686</v>
      </c>
      <c r="O1323" t="s">
        <v>2542</v>
      </c>
      <c r="P1323" t="s">
        <v>2543</v>
      </c>
      <c r="Q1323" t="s">
        <v>2544</v>
      </c>
      <c r="R1323" t="s">
        <v>2687</v>
      </c>
      <c r="S1323" t="s">
        <v>2546</v>
      </c>
      <c r="T1323">
        <v>0</v>
      </c>
      <c r="U1323" t="s">
        <v>2555</v>
      </c>
      <c r="V1323" t="s">
        <v>2556</v>
      </c>
      <c r="W1323" t="s">
        <v>2555</v>
      </c>
      <c r="X1323" t="s">
        <v>2671</v>
      </c>
      <c r="Y1323" t="str">
        <f t="shared" si="20"/>
        <v>广州虎牙信息科技有限公司-百度广州虎牙信息科技有限公司信息流</v>
      </c>
      <c r="Z1323" t="e">
        <f>VLOOKUP(Y:Y,[1]Sheet1!N:N,1,0)</f>
        <v>#N/A</v>
      </c>
    </row>
    <row r="1324" spans="1:26" hidden="1" x14ac:dyDescent="0.25">
      <c r="A1324">
        <v>20230624</v>
      </c>
      <c r="B1324">
        <v>32834859</v>
      </c>
      <c r="C1324" t="s">
        <v>2737</v>
      </c>
      <c r="D1324">
        <v>2054667</v>
      </c>
      <c r="E1324" t="s">
        <v>2738</v>
      </c>
      <c r="F1324" s="59">
        <v>24865.98</v>
      </c>
      <c r="G1324">
        <v>20895.37</v>
      </c>
      <c r="H1324" t="s">
        <v>2559</v>
      </c>
      <c r="I1324" t="s">
        <v>2560</v>
      </c>
      <c r="J1324" t="s">
        <v>2352</v>
      </c>
      <c r="K1324" t="s">
        <v>711</v>
      </c>
      <c r="L1324" t="s">
        <v>2351</v>
      </c>
      <c r="M1324" t="s">
        <v>2623</v>
      </c>
      <c r="N1324" t="s">
        <v>2624</v>
      </c>
      <c r="O1324" t="s">
        <v>2542</v>
      </c>
      <c r="P1324" t="s">
        <v>2543</v>
      </c>
      <c r="Q1324" t="s">
        <v>2544</v>
      </c>
      <c r="R1324" t="s">
        <v>2625</v>
      </c>
      <c r="S1324" t="s">
        <v>2546</v>
      </c>
      <c r="T1324">
        <v>249327.47500000001</v>
      </c>
      <c r="U1324" t="s">
        <v>838</v>
      </c>
      <c r="V1324" t="s">
        <v>2548</v>
      </c>
      <c r="W1324" t="s">
        <v>838</v>
      </c>
      <c r="X1324" t="s">
        <v>2548</v>
      </c>
      <c r="Y1324" t="str">
        <f t="shared" si="20"/>
        <v>深圳市小赢普惠科技有限责任公司深圳市赢众通金融信息服务有限责任公司CPC</v>
      </c>
      <c r="Z1324" t="e">
        <f>VLOOKUP(Y:Y,[1]Sheet1!N:N,1,0)</f>
        <v>#N/A</v>
      </c>
    </row>
    <row r="1325" spans="1:26" hidden="1" x14ac:dyDescent="0.25">
      <c r="A1325">
        <v>20230624</v>
      </c>
      <c r="B1325">
        <v>29768589</v>
      </c>
      <c r="C1325" t="s">
        <v>2724</v>
      </c>
      <c r="D1325">
        <v>2130054</v>
      </c>
      <c r="E1325" t="s">
        <v>2558</v>
      </c>
      <c r="F1325" s="59">
        <v>2419.13</v>
      </c>
      <c r="G1325">
        <v>1958.77</v>
      </c>
      <c r="H1325" t="s">
        <v>2559</v>
      </c>
      <c r="I1325" t="s">
        <v>2560</v>
      </c>
      <c r="J1325" t="s">
        <v>2350</v>
      </c>
      <c r="K1325" t="s">
        <v>711</v>
      </c>
      <c r="L1325" t="s">
        <v>2350</v>
      </c>
      <c r="M1325" t="s">
        <v>2561</v>
      </c>
      <c r="N1325" t="s">
        <v>2562</v>
      </c>
      <c r="O1325" t="s">
        <v>2542</v>
      </c>
      <c r="P1325" t="s">
        <v>2543</v>
      </c>
      <c r="Q1325" t="s">
        <v>2544</v>
      </c>
      <c r="R1325" t="s">
        <v>2563</v>
      </c>
      <c r="S1325" t="s">
        <v>2546</v>
      </c>
      <c r="T1325">
        <v>10510.825000000001</v>
      </c>
      <c r="U1325" t="s">
        <v>1891</v>
      </c>
      <c r="V1325" t="s">
        <v>2564</v>
      </c>
      <c r="W1325" t="s">
        <v>1891</v>
      </c>
      <c r="X1325" t="s">
        <v>2564</v>
      </c>
      <c r="Y1325" t="str">
        <f t="shared" si="20"/>
        <v>深圳尚米网络技术有限公司深圳尚米网络技术有限公司CPC</v>
      </c>
      <c r="Z1325" t="e">
        <f>VLOOKUP(Y:Y,[1]Sheet1!N:N,1,0)</f>
        <v>#N/A</v>
      </c>
    </row>
    <row r="1326" spans="1:26" hidden="1" x14ac:dyDescent="0.25">
      <c r="A1326">
        <v>20230624</v>
      </c>
      <c r="B1326">
        <v>29768624</v>
      </c>
      <c r="C1326" t="s">
        <v>2751</v>
      </c>
      <c r="D1326">
        <v>2130054</v>
      </c>
      <c r="E1326" t="s">
        <v>2558</v>
      </c>
      <c r="F1326" s="59">
        <v>1309.81</v>
      </c>
      <c r="G1326">
        <v>1060.47</v>
      </c>
      <c r="H1326" t="s">
        <v>2559</v>
      </c>
      <c r="I1326" t="s">
        <v>2560</v>
      </c>
      <c r="J1326" t="s">
        <v>2350</v>
      </c>
      <c r="K1326" t="s">
        <v>711</v>
      </c>
      <c r="L1326" t="s">
        <v>2350</v>
      </c>
      <c r="M1326" t="s">
        <v>2561</v>
      </c>
      <c r="N1326" t="s">
        <v>2562</v>
      </c>
      <c r="O1326" t="s">
        <v>2542</v>
      </c>
      <c r="P1326" t="s">
        <v>2543</v>
      </c>
      <c r="Q1326" t="s">
        <v>2544</v>
      </c>
      <c r="R1326" t="s">
        <v>2563</v>
      </c>
      <c r="S1326" t="s">
        <v>2546</v>
      </c>
      <c r="T1326">
        <v>9053.9230000000007</v>
      </c>
      <c r="U1326" t="s">
        <v>1891</v>
      </c>
      <c r="V1326" t="s">
        <v>2602</v>
      </c>
      <c r="W1326" t="s">
        <v>1891</v>
      </c>
      <c r="X1326" t="s">
        <v>2564</v>
      </c>
      <c r="Y1326" t="str">
        <f t="shared" si="20"/>
        <v>深圳尚米网络技术有限公司深圳尚米网络技术有限公司CPC</v>
      </c>
      <c r="Z1326" t="e">
        <f>VLOOKUP(Y:Y,[1]Sheet1!N:N,1,0)</f>
        <v>#N/A</v>
      </c>
    </row>
    <row r="1327" spans="1:26" hidden="1" x14ac:dyDescent="0.25">
      <c r="A1327">
        <v>20230624</v>
      </c>
      <c r="B1327">
        <v>42032158</v>
      </c>
      <c r="C1327" t="s">
        <v>2768</v>
      </c>
      <c r="D1327">
        <v>2118167</v>
      </c>
      <c r="E1327" t="s">
        <v>2592</v>
      </c>
      <c r="F1327" s="59">
        <v>45134.97</v>
      </c>
      <c r="G1327">
        <v>0</v>
      </c>
      <c r="H1327" t="s">
        <v>2538</v>
      </c>
      <c r="I1327" t="s">
        <v>2551</v>
      </c>
      <c r="J1327" t="s">
        <v>554</v>
      </c>
      <c r="K1327" t="s">
        <v>2321</v>
      </c>
      <c r="L1327" t="s">
        <v>2370</v>
      </c>
      <c r="M1327" t="s">
        <v>2593</v>
      </c>
      <c r="N1327" t="s">
        <v>2594</v>
      </c>
      <c r="O1327" t="s">
        <v>2542</v>
      </c>
      <c r="P1327" t="s">
        <v>2543</v>
      </c>
      <c r="Q1327" t="s">
        <v>2544</v>
      </c>
      <c r="R1327" t="s">
        <v>2595</v>
      </c>
      <c r="S1327" t="s">
        <v>2546</v>
      </c>
      <c r="T1327">
        <v>0</v>
      </c>
      <c r="U1327" t="s">
        <v>2555</v>
      </c>
      <c r="V1327" t="s">
        <v>2596</v>
      </c>
      <c r="W1327" t="s">
        <v>2555</v>
      </c>
      <c r="X1327" t="s">
        <v>2596</v>
      </c>
      <c r="Y1327" t="str">
        <f t="shared" si="20"/>
        <v>薯一薯二文化传媒（上海）有限公司行吟信息科技(上海)有限公司信息流</v>
      </c>
      <c r="Z1327" t="e">
        <f>VLOOKUP(Y:Y,[1]Sheet1!N:N,1,0)</f>
        <v>#N/A</v>
      </c>
    </row>
    <row r="1328" spans="1:26" hidden="1" x14ac:dyDescent="0.25">
      <c r="A1328">
        <v>20230624</v>
      </c>
      <c r="B1328">
        <v>42965759</v>
      </c>
      <c r="C1328" t="s">
        <v>2619</v>
      </c>
      <c r="D1328">
        <v>2165227</v>
      </c>
      <c r="E1328" t="s">
        <v>2566</v>
      </c>
      <c r="F1328" s="59">
        <v>124.54</v>
      </c>
      <c r="G1328">
        <v>92.25</v>
      </c>
      <c r="H1328" t="s">
        <v>2538</v>
      </c>
      <c r="I1328" t="s">
        <v>2551</v>
      </c>
      <c r="J1328" t="s">
        <v>2320</v>
      </c>
      <c r="K1328" t="s">
        <v>2321</v>
      </c>
      <c r="L1328" t="s">
        <v>2318</v>
      </c>
      <c r="M1328" t="s">
        <v>2540</v>
      </c>
      <c r="N1328" t="s">
        <v>2541</v>
      </c>
      <c r="O1328" t="s">
        <v>2542</v>
      </c>
      <c r="P1328" t="s">
        <v>2543</v>
      </c>
      <c r="Q1328" t="s">
        <v>2544</v>
      </c>
      <c r="R1328" t="s">
        <v>2545</v>
      </c>
      <c r="S1328" t="s">
        <v>2546</v>
      </c>
      <c r="T1328">
        <v>0</v>
      </c>
      <c r="U1328" t="s">
        <v>838</v>
      </c>
      <c r="V1328" t="s">
        <v>2547</v>
      </c>
      <c r="W1328" t="s">
        <v>838</v>
      </c>
      <c r="X1328" t="s">
        <v>2548</v>
      </c>
      <c r="Y1328" t="str">
        <f t="shared" si="20"/>
        <v>上海耳序信息技术有限公司-四部上海拍拍贷金融信息服务有限公司信息流</v>
      </c>
      <c r="Z1328" t="e">
        <f>VLOOKUP(Y:Y,[1]Sheet1!N:N,1,0)</f>
        <v>#N/A</v>
      </c>
    </row>
    <row r="1329" spans="1:26" hidden="1" x14ac:dyDescent="0.25">
      <c r="A1329">
        <v>20230624</v>
      </c>
      <c r="B1329">
        <v>29404181</v>
      </c>
      <c r="C1329" t="s">
        <v>2801</v>
      </c>
      <c r="D1329">
        <v>2130054</v>
      </c>
      <c r="E1329" t="s">
        <v>2558</v>
      </c>
      <c r="F1329" s="59">
        <v>7025.54</v>
      </c>
      <c r="G1329">
        <v>5688.51</v>
      </c>
      <c r="H1329" t="s">
        <v>2559</v>
      </c>
      <c r="I1329" t="s">
        <v>2560</v>
      </c>
      <c r="J1329" t="s">
        <v>2350</v>
      </c>
      <c r="K1329" t="s">
        <v>711</v>
      </c>
      <c r="L1329" t="s">
        <v>2350</v>
      </c>
      <c r="M1329" t="s">
        <v>2561</v>
      </c>
      <c r="N1329" t="s">
        <v>2562</v>
      </c>
      <c r="O1329" t="s">
        <v>2542</v>
      </c>
      <c r="P1329" t="s">
        <v>2543</v>
      </c>
      <c r="Q1329" t="s">
        <v>2544</v>
      </c>
      <c r="R1329" t="s">
        <v>2563</v>
      </c>
      <c r="S1329" t="s">
        <v>2546</v>
      </c>
      <c r="T1329">
        <v>13995.831</v>
      </c>
      <c r="U1329" t="s">
        <v>1891</v>
      </c>
      <c r="V1329" t="s">
        <v>2564</v>
      </c>
      <c r="W1329" t="s">
        <v>1891</v>
      </c>
      <c r="X1329" t="s">
        <v>2564</v>
      </c>
      <c r="Y1329" t="str">
        <f t="shared" si="20"/>
        <v>深圳尚米网络技术有限公司深圳尚米网络技术有限公司CPC</v>
      </c>
      <c r="Z1329" t="e">
        <f>VLOOKUP(Y:Y,[1]Sheet1!N:N,1,0)</f>
        <v>#N/A</v>
      </c>
    </row>
    <row r="1330" spans="1:26" hidden="1" x14ac:dyDescent="0.25">
      <c r="A1330">
        <v>20230624</v>
      </c>
      <c r="B1330">
        <v>42965681</v>
      </c>
      <c r="C1330" t="s">
        <v>2725</v>
      </c>
      <c r="D1330">
        <v>2165227</v>
      </c>
      <c r="E1330" t="s">
        <v>2566</v>
      </c>
      <c r="F1330" s="59">
        <v>1577.53</v>
      </c>
      <c r="G1330">
        <v>1168.54</v>
      </c>
      <c r="H1330" t="s">
        <v>2538</v>
      </c>
      <c r="I1330" t="s">
        <v>2539</v>
      </c>
      <c r="J1330" t="s">
        <v>2320</v>
      </c>
      <c r="K1330" t="s">
        <v>2321</v>
      </c>
      <c r="L1330" t="s">
        <v>2318</v>
      </c>
      <c r="M1330" t="s">
        <v>2540</v>
      </c>
      <c r="N1330" t="s">
        <v>2541</v>
      </c>
      <c r="O1330" t="s">
        <v>2542</v>
      </c>
      <c r="P1330" t="s">
        <v>2543</v>
      </c>
      <c r="Q1330" t="s">
        <v>2544</v>
      </c>
      <c r="R1330" t="s">
        <v>2545</v>
      </c>
      <c r="S1330" t="s">
        <v>2546</v>
      </c>
      <c r="T1330">
        <v>0</v>
      </c>
      <c r="U1330" t="s">
        <v>838</v>
      </c>
      <c r="V1330" t="s">
        <v>2547</v>
      </c>
      <c r="W1330" t="s">
        <v>838</v>
      </c>
      <c r="X1330" t="s">
        <v>2548</v>
      </c>
      <c r="Y1330" t="str">
        <f t="shared" si="20"/>
        <v>上海耳序信息技术有限公司-四部上海拍拍贷金融信息服务有限公司信息流</v>
      </c>
      <c r="Z1330" t="e">
        <f>VLOOKUP(Y:Y,[1]Sheet1!N:N,1,0)</f>
        <v>#N/A</v>
      </c>
    </row>
    <row r="1331" spans="1:26" hidden="1" x14ac:dyDescent="0.25">
      <c r="A1331">
        <v>20230624</v>
      </c>
      <c r="B1331">
        <v>45323107</v>
      </c>
      <c r="C1331" t="s">
        <v>2654</v>
      </c>
      <c r="D1331">
        <v>2172261</v>
      </c>
      <c r="E1331" t="s">
        <v>2628</v>
      </c>
      <c r="F1331" s="59">
        <v>640.37</v>
      </c>
      <c r="G1331">
        <v>488.83</v>
      </c>
      <c r="H1331" t="s">
        <v>2538</v>
      </c>
      <c r="I1331" t="s">
        <v>2539</v>
      </c>
      <c r="J1331" t="s">
        <v>292</v>
      </c>
      <c r="K1331" t="s">
        <v>2321</v>
      </c>
      <c r="L1331" t="s">
        <v>574</v>
      </c>
      <c r="M1331" t="s">
        <v>2611</v>
      </c>
      <c r="N1331" t="s">
        <v>2612</v>
      </c>
      <c r="O1331" t="s">
        <v>2542</v>
      </c>
      <c r="P1331" t="s">
        <v>2543</v>
      </c>
      <c r="Q1331" t="s">
        <v>2544</v>
      </c>
      <c r="R1331" t="s">
        <v>2613</v>
      </c>
      <c r="S1331" t="s">
        <v>2546</v>
      </c>
      <c r="T1331">
        <v>0</v>
      </c>
      <c r="U1331" t="s">
        <v>2614</v>
      </c>
      <c r="V1331" t="s">
        <v>2615</v>
      </c>
      <c r="W1331" t="s">
        <v>2614</v>
      </c>
      <c r="X1331" t="s">
        <v>2615</v>
      </c>
      <c r="Y1331" t="str">
        <f t="shared" si="20"/>
        <v>广州荔湾品唯信息服务有限公司广州唯品会电子商务有限公司信息流</v>
      </c>
      <c r="Z1331" t="e">
        <f>VLOOKUP(Y:Y,[1]Sheet1!N:N,1,0)</f>
        <v>#N/A</v>
      </c>
    </row>
    <row r="1332" spans="1:26" hidden="1" x14ac:dyDescent="0.25">
      <c r="A1332">
        <v>20230624</v>
      </c>
      <c r="B1332">
        <v>45323155</v>
      </c>
      <c r="C1332" t="s">
        <v>2759</v>
      </c>
      <c r="D1332">
        <v>2172261</v>
      </c>
      <c r="E1332" t="s">
        <v>2628</v>
      </c>
      <c r="F1332" s="59">
        <v>130.13999999999999</v>
      </c>
      <c r="G1332">
        <v>99.34</v>
      </c>
      <c r="H1332" t="s">
        <v>2538</v>
      </c>
      <c r="I1332" t="s">
        <v>2551</v>
      </c>
      <c r="J1332" t="s">
        <v>292</v>
      </c>
      <c r="K1332" t="s">
        <v>2321</v>
      </c>
      <c r="L1332" t="s">
        <v>574</v>
      </c>
      <c r="M1332" t="s">
        <v>2611</v>
      </c>
      <c r="N1332" t="s">
        <v>2612</v>
      </c>
      <c r="O1332" t="s">
        <v>2542</v>
      </c>
      <c r="P1332" t="s">
        <v>2543</v>
      </c>
      <c r="Q1332" t="s">
        <v>2544</v>
      </c>
      <c r="R1332" t="s">
        <v>2613</v>
      </c>
      <c r="S1332" t="s">
        <v>2546</v>
      </c>
      <c r="T1332">
        <v>0</v>
      </c>
      <c r="U1332" t="s">
        <v>2614</v>
      </c>
      <c r="V1332" t="s">
        <v>2615</v>
      </c>
      <c r="W1332" t="s">
        <v>2614</v>
      </c>
      <c r="X1332" t="s">
        <v>2615</v>
      </c>
      <c r="Y1332" t="str">
        <f t="shared" si="20"/>
        <v>广州荔湾品唯信息服务有限公司广州唯品会电子商务有限公司信息流</v>
      </c>
      <c r="Z1332" t="e">
        <f>VLOOKUP(Y:Y,[1]Sheet1!N:N,1,0)</f>
        <v>#N/A</v>
      </c>
    </row>
    <row r="1333" spans="1:26" hidden="1" x14ac:dyDescent="0.25">
      <c r="A1333">
        <v>20230624</v>
      </c>
      <c r="B1333">
        <v>47184415</v>
      </c>
      <c r="C1333" t="s">
        <v>2708</v>
      </c>
      <c r="D1333">
        <v>2176807</v>
      </c>
      <c r="E1333" t="s">
        <v>2691</v>
      </c>
      <c r="F1333" s="59">
        <v>68217.36</v>
      </c>
      <c r="G1333">
        <v>49793.69</v>
      </c>
      <c r="H1333" t="s">
        <v>2538</v>
      </c>
      <c r="I1333" t="s">
        <v>2551</v>
      </c>
      <c r="J1333" t="s">
        <v>2339</v>
      </c>
      <c r="K1333" t="s">
        <v>2321</v>
      </c>
      <c r="L1333" t="s">
        <v>2338</v>
      </c>
      <c r="M1333" t="s">
        <v>2692</v>
      </c>
      <c r="N1333" t="s">
        <v>2693</v>
      </c>
      <c r="O1333" t="s">
        <v>2542</v>
      </c>
      <c r="P1333" t="s">
        <v>2543</v>
      </c>
      <c r="Q1333" t="s">
        <v>2544</v>
      </c>
      <c r="R1333" t="s">
        <v>2694</v>
      </c>
      <c r="S1333" t="s">
        <v>2546</v>
      </c>
      <c r="T1333">
        <v>0</v>
      </c>
      <c r="U1333" t="s">
        <v>2117</v>
      </c>
      <c r="V1333" t="s">
        <v>2695</v>
      </c>
      <c r="W1333" t="s">
        <v>2117</v>
      </c>
      <c r="X1333" t="s">
        <v>2695</v>
      </c>
      <c r="Y1333" t="str">
        <f t="shared" si="20"/>
        <v>北京三快在线科技有限公司及其关联公司北京三快科技有限公司信息流</v>
      </c>
      <c r="Z1333" t="e">
        <f>VLOOKUP(Y:Y,[1]Sheet1!N:N,1,0)</f>
        <v>#N/A</v>
      </c>
    </row>
    <row r="1334" spans="1:26" hidden="1" x14ac:dyDescent="0.25">
      <c r="A1334">
        <v>20230624</v>
      </c>
      <c r="B1334">
        <v>42327250</v>
      </c>
      <c r="C1334" t="s">
        <v>2704</v>
      </c>
      <c r="D1334">
        <v>2172261</v>
      </c>
      <c r="E1334" t="s">
        <v>2628</v>
      </c>
      <c r="F1334" s="59">
        <v>788.82</v>
      </c>
      <c r="G1334">
        <v>602.15</v>
      </c>
      <c r="H1334" t="s">
        <v>2538</v>
      </c>
      <c r="I1334" t="s">
        <v>2551</v>
      </c>
      <c r="J1334" t="s">
        <v>292</v>
      </c>
      <c r="K1334" t="s">
        <v>2321</v>
      </c>
      <c r="L1334" t="s">
        <v>574</v>
      </c>
      <c r="M1334" t="s">
        <v>2611</v>
      </c>
      <c r="N1334" t="s">
        <v>2612</v>
      </c>
      <c r="O1334" t="s">
        <v>2542</v>
      </c>
      <c r="P1334" t="s">
        <v>2543</v>
      </c>
      <c r="Q1334" t="s">
        <v>2544</v>
      </c>
      <c r="R1334" t="s">
        <v>2613</v>
      </c>
      <c r="S1334" t="s">
        <v>2546</v>
      </c>
      <c r="T1334">
        <v>0</v>
      </c>
      <c r="U1334" t="s">
        <v>2614</v>
      </c>
      <c r="V1334" t="s">
        <v>2615</v>
      </c>
      <c r="W1334" t="s">
        <v>2614</v>
      </c>
      <c r="X1334" t="s">
        <v>2615</v>
      </c>
      <c r="Y1334" t="str">
        <f t="shared" si="20"/>
        <v>广州荔湾品唯信息服务有限公司广州唯品会电子商务有限公司信息流</v>
      </c>
      <c r="Z1334" t="e">
        <f>VLOOKUP(Y:Y,[1]Sheet1!N:N,1,0)</f>
        <v>#N/A</v>
      </c>
    </row>
    <row r="1335" spans="1:26" hidden="1" x14ac:dyDescent="0.25">
      <c r="A1335">
        <v>20230624</v>
      </c>
      <c r="B1335">
        <v>48413794</v>
      </c>
      <c r="C1335" t="s">
        <v>2750</v>
      </c>
      <c r="D1335">
        <v>2118167</v>
      </c>
      <c r="E1335" t="s">
        <v>2592</v>
      </c>
      <c r="F1335" s="59">
        <v>4.29</v>
      </c>
      <c r="G1335">
        <v>0</v>
      </c>
      <c r="H1335" t="s">
        <v>2538</v>
      </c>
      <c r="I1335" t="s">
        <v>2551</v>
      </c>
      <c r="J1335" t="s">
        <v>554</v>
      </c>
      <c r="K1335" t="s">
        <v>2321</v>
      </c>
      <c r="L1335" t="s">
        <v>2370</v>
      </c>
      <c r="M1335" t="s">
        <v>2593</v>
      </c>
      <c r="N1335" t="s">
        <v>2594</v>
      </c>
      <c r="O1335" t="s">
        <v>2542</v>
      </c>
      <c r="P1335" t="s">
        <v>2543</v>
      </c>
      <c r="Q1335" t="s">
        <v>2544</v>
      </c>
      <c r="R1335" t="s">
        <v>2595</v>
      </c>
      <c r="S1335" t="s">
        <v>2546</v>
      </c>
      <c r="T1335">
        <v>0</v>
      </c>
      <c r="U1335" t="s">
        <v>2555</v>
      </c>
      <c r="V1335" t="s">
        <v>2596</v>
      </c>
      <c r="W1335" t="s">
        <v>2555</v>
      </c>
      <c r="X1335" t="s">
        <v>2596</v>
      </c>
      <c r="Y1335" t="str">
        <f t="shared" si="20"/>
        <v>薯一薯二文化传媒（上海）有限公司行吟信息科技(上海)有限公司信息流</v>
      </c>
      <c r="Z1335" t="e">
        <f>VLOOKUP(Y:Y,[1]Sheet1!N:N,1,0)</f>
        <v>#N/A</v>
      </c>
    </row>
    <row r="1336" spans="1:26" hidden="1" x14ac:dyDescent="0.25">
      <c r="A1336">
        <v>20230624</v>
      </c>
      <c r="B1336">
        <v>48447565</v>
      </c>
      <c r="C1336" t="s">
        <v>2639</v>
      </c>
      <c r="D1336">
        <v>2199431</v>
      </c>
      <c r="E1336" t="s">
        <v>2640</v>
      </c>
      <c r="F1336" s="59">
        <v>1486.58</v>
      </c>
      <c r="G1336">
        <v>1126.1400000000001</v>
      </c>
      <c r="H1336" t="s">
        <v>2559</v>
      </c>
      <c r="I1336" t="s">
        <v>2560</v>
      </c>
      <c r="J1336" t="s">
        <v>392</v>
      </c>
      <c r="K1336" t="s">
        <v>711</v>
      </c>
      <c r="L1336" t="s">
        <v>392</v>
      </c>
      <c r="M1336" t="s">
        <v>2641</v>
      </c>
      <c r="N1336" t="s">
        <v>2642</v>
      </c>
      <c r="O1336" t="s">
        <v>2542</v>
      </c>
      <c r="P1336" t="s">
        <v>2543</v>
      </c>
      <c r="Q1336" t="s">
        <v>2544</v>
      </c>
      <c r="R1336" t="s">
        <v>2643</v>
      </c>
      <c r="S1336" t="s">
        <v>2546</v>
      </c>
      <c r="T1336">
        <v>32952.993999999999</v>
      </c>
      <c r="U1336" t="s">
        <v>838</v>
      </c>
      <c r="V1336" t="s">
        <v>2644</v>
      </c>
      <c r="W1336" t="s">
        <v>838</v>
      </c>
      <c r="X1336" t="s">
        <v>2548</v>
      </c>
      <c r="Y1336" t="str">
        <f t="shared" si="20"/>
        <v>福州三六零网络小额贷款有限公司福州三六零网络小额贷款有限公司CPC</v>
      </c>
      <c r="Z1336" t="e">
        <f>VLOOKUP(Y:Y,[1]Sheet1!N:N,1,0)</f>
        <v>#N/A</v>
      </c>
    </row>
    <row r="1337" spans="1:26" hidden="1" x14ac:dyDescent="0.25">
      <c r="A1337">
        <v>20230624</v>
      </c>
      <c r="B1337">
        <v>28450438</v>
      </c>
      <c r="C1337" t="s">
        <v>2665</v>
      </c>
      <c r="D1337">
        <v>2113477</v>
      </c>
      <c r="E1337" t="s">
        <v>2666</v>
      </c>
      <c r="F1337" s="59">
        <v>2906.63</v>
      </c>
      <c r="G1337">
        <v>0</v>
      </c>
      <c r="H1337" t="s">
        <v>2559</v>
      </c>
      <c r="I1337" t="s">
        <v>2560</v>
      </c>
      <c r="J1337" t="s">
        <v>231</v>
      </c>
      <c r="K1337" t="s">
        <v>711</v>
      </c>
      <c r="L1337" t="s">
        <v>231</v>
      </c>
      <c r="M1337" t="s">
        <v>2667</v>
      </c>
      <c r="N1337" t="s">
        <v>2668</v>
      </c>
      <c r="O1337" t="s">
        <v>2542</v>
      </c>
      <c r="P1337" t="s">
        <v>2543</v>
      </c>
      <c r="Q1337" t="s">
        <v>2544</v>
      </c>
      <c r="R1337" t="s">
        <v>2669</v>
      </c>
      <c r="S1337" t="s">
        <v>2546</v>
      </c>
      <c r="T1337">
        <v>0</v>
      </c>
      <c r="U1337" t="s">
        <v>2555</v>
      </c>
      <c r="V1337" t="s">
        <v>2670</v>
      </c>
      <c r="W1337" t="s">
        <v>2555</v>
      </c>
      <c r="X1337" t="s">
        <v>2671</v>
      </c>
      <c r="Y1337" t="str">
        <f t="shared" si="20"/>
        <v>广州酷狗计算机科技有限公司广州酷狗计算机科技有限公司CPC</v>
      </c>
      <c r="Z1337" t="e">
        <f>VLOOKUP(Y:Y,[1]Sheet1!N:N,1,0)</f>
        <v>#N/A</v>
      </c>
    </row>
    <row r="1338" spans="1:26" hidden="1" x14ac:dyDescent="0.25">
      <c r="A1338">
        <v>20230624</v>
      </c>
      <c r="B1338">
        <v>47327914</v>
      </c>
      <c r="C1338" t="s">
        <v>2720</v>
      </c>
      <c r="D1338">
        <v>2185183</v>
      </c>
      <c r="E1338" t="s">
        <v>2574</v>
      </c>
      <c r="F1338" s="59">
        <v>494.6</v>
      </c>
      <c r="G1338">
        <v>374.7</v>
      </c>
      <c r="H1338" t="s">
        <v>2538</v>
      </c>
      <c r="I1338" t="s">
        <v>2539</v>
      </c>
      <c r="J1338" t="s">
        <v>2575</v>
      </c>
      <c r="K1338" t="s">
        <v>2321</v>
      </c>
      <c r="L1338" t="s">
        <v>2344</v>
      </c>
      <c r="M1338" t="s">
        <v>2576</v>
      </c>
      <c r="O1338" t="s">
        <v>2542</v>
      </c>
      <c r="P1338" t="s">
        <v>2543</v>
      </c>
      <c r="Q1338" t="s">
        <v>2544</v>
      </c>
      <c r="R1338" t="s">
        <v>2577</v>
      </c>
      <c r="S1338" t="s">
        <v>2546</v>
      </c>
      <c r="T1338">
        <v>0</v>
      </c>
      <c r="U1338" t="s">
        <v>838</v>
      </c>
      <c r="V1338" t="s">
        <v>2578</v>
      </c>
      <c r="W1338" t="s">
        <v>838</v>
      </c>
      <c r="X1338" t="s">
        <v>2578</v>
      </c>
      <c r="Y1338" t="str">
        <f t="shared" si="20"/>
        <v>北京微财科技有限公司-数媒重庆市黑卡小额贷款有限公司信息流</v>
      </c>
      <c r="Z1338" t="e">
        <f>VLOOKUP(Y:Y,[1]Sheet1!N:N,1,0)</f>
        <v>#N/A</v>
      </c>
    </row>
    <row r="1339" spans="1:26" hidden="1" x14ac:dyDescent="0.25">
      <c r="A1339">
        <v>20230624</v>
      </c>
      <c r="B1339">
        <v>47327991</v>
      </c>
      <c r="C1339" t="s">
        <v>2766</v>
      </c>
      <c r="D1339">
        <v>2185183</v>
      </c>
      <c r="E1339" t="s">
        <v>2574</v>
      </c>
      <c r="F1339" s="59">
        <v>10122.59</v>
      </c>
      <c r="G1339">
        <v>7668.63</v>
      </c>
      <c r="H1339" t="s">
        <v>2538</v>
      </c>
      <c r="I1339" t="s">
        <v>2539</v>
      </c>
      <c r="J1339" t="s">
        <v>2575</v>
      </c>
      <c r="K1339" t="s">
        <v>2321</v>
      </c>
      <c r="L1339" t="s">
        <v>2344</v>
      </c>
      <c r="M1339" t="s">
        <v>2576</v>
      </c>
      <c r="O1339" t="s">
        <v>2542</v>
      </c>
      <c r="P1339" t="s">
        <v>2543</v>
      </c>
      <c r="Q1339" t="s">
        <v>2544</v>
      </c>
      <c r="R1339" t="s">
        <v>2577</v>
      </c>
      <c r="S1339" t="s">
        <v>2546</v>
      </c>
      <c r="T1339">
        <v>0</v>
      </c>
      <c r="U1339" t="s">
        <v>838</v>
      </c>
      <c r="V1339" t="s">
        <v>2578</v>
      </c>
      <c r="W1339" t="s">
        <v>838</v>
      </c>
      <c r="X1339" t="s">
        <v>2578</v>
      </c>
      <c r="Y1339" t="str">
        <f t="shared" si="20"/>
        <v>北京微财科技有限公司-数媒重庆市黑卡小额贷款有限公司信息流</v>
      </c>
      <c r="Z1339" t="e">
        <f>VLOOKUP(Y:Y,[1]Sheet1!N:N,1,0)</f>
        <v>#N/A</v>
      </c>
    </row>
    <row r="1340" spans="1:26" hidden="1" x14ac:dyDescent="0.25">
      <c r="A1340">
        <v>20230624</v>
      </c>
      <c r="B1340">
        <v>47799599</v>
      </c>
      <c r="C1340" t="s">
        <v>2727</v>
      </c>
      <c r="D1340">
        <v>2159765</v>
      </c>
      <c r="E1340" t="s">
        <v>2568</v>
      </c>
      <c r="F1340" s="59">
        <v>551.34</v>
      </c>
      <c r="G1340">
        <v>420.87</v>
      </c>
      <c r="H1340" t="s">
        <v>2538</v>
      </c>
      <c r="I1340" t="s">
        <v>2551</v>
      </c>
      <c r="J1340" t="s">
        <v>2375</v>
      </c>
      <c r="K1340" t="s">
        <v>2321</v>
      </c>
      <c r="L1340" t="s">
        <v>2277</v>
      </c>
      <c r="M1340" t="s">
        <v>2569</v>
      </c>
      <c r="O1340" t="s">
        <v>2542</v>
      </c>
      <c r="P1340" t="s">
        <v>2543</v>
      </c>
      <c r="Q1340" t="s">
        <v>2544</v>
      </c>
      <c r="R1340" t="s">
        <v>2570</v>
      </c>
      <c r="S1340" t="s">
        <v>2546</v>
      </c>
      <c r="T1340">
        <v>0</v>
      </c>
      <c r="U1340" t="s">
        <v>2571</v>
      </c>
      <c r="V1340" t="s">
        <v>2572</v>
      </c>
      <c r="W1340" t="s">
        <v>2571</v>
      </c>
      <c r="X1340" t="s">
        <v>2572</v>
      </c>
      <c r="Y1340" t="str">
        <f t="shared" si="20"/>
        <v>酷得少年（天津）文化传播有限公司-1北京酷得少年科技有限公司信息流</v>
      </c>
      <c r="Z1340" t="e">
        <f>VLOOKUP(Y:Y,[1]Sheet1!N:N,1,0)</f>
        <v>#N/A</v>
      </c>
    </row>
    <row r="1341" spans="1:26" hidden="1" x14ac:dyDescent="0.25">
      <c r="A1341">
        <v>20230624</v>
      </c>
      <c r="B1341">
        <v>48413794</v>
      </c>
      <c r="C1341" t="s">
        <v>2750</v>
      </c>
      <c r="D1341">
        <v>2118167</v>
      </c>
      <c r="E1341" t="s">
        <v>2592</v>
      </c>
      <c r="F1341" s="59">
        <v>13.06</v>
      </c>
      <c r="G1341">
        <v>0</v>
      </c>
      <c r="H1341" t="s">
        <v>2538</v>
      </c>
      <c r="I1341" t="s">
        <v>2539</v>
      </c>
      <c r="J1341" t="s">
        <v>554</v>
      </c>
      <c r="K1341" t="s">
        <v>2321</v>
      </c>
      <c r="L1341" t="s">
        <v>2370</v>
      </c>
      <c r="M1341" t="s">
        <v>2593</v>
      </c>
      <c r="N1341" t="s">
        <v>2594</v>
      </c>
      <c r="O1341" t="s">
        <v>2542</v>
      </c>
      <c r="P1341" t="s">
        <v>2543</v>
      </c>
      <c r="Q1341" t="s">
        <v>2544</v>
      </c>
      <c r="R1341" t="s">
        <v>2595</v>
      </c>
      <c r="S1341" t="s">
        <v>2546</v>
      </c>
      <c r="T1341">
        <v>0</v>
      </c>
      <c r="U1341" t="s">
        <v>2555</v>
      </c>
      <c r="V1341" t="s">
        <v>2596</v>
      </c>
      <c r="W1341" t="s">
        <v>2555</v>
      </c>
      <c r="X1341" t="s">
        <v>2596</v>
      </c>
      <c r="Y1341" t="str">
        <f t="shared" si="20"/>
        <v>薯一薯二文化传媒（上海）有限公司行吟信息科技(上海)有限公司信息流</v>
      </c>
      <c r="Z1341" t="e">
        <f>VLOOKUP(Y:Y,[1]Sheet1!N:N,1,0)</f>
        <v>#N/A</v>
      </c>
    </row>
    <row r="1342" spans="1:26" x14ac:dyDescent="0.25">
      <c r="A1342">
        <v>20230624</v>
      </c>
      <c r="B1342">
        <v>45336925</v>
      </c>
      <c r="C1342" t="s">
        <v>2717</v>
      </c>
      <c r="D1342">
        <v>2054669</v>
      </c>
      <c r="E1342" t="s">
        <v>2622</v>
      </c>
      <c r="F1342" s="59">
        <v>131.97999999999999</v>
      </c>
      <c r="G1342">
        <v>97.76</v>
      </c>
      <c r="H1342" t="s">
        <v>2538</v>
      </c>
      <c r="I1342" t="s">
        <v>2551</v>
      </c>
      <c r="J1342" t="s">
        <v>2352</v>
      </c>
      <c r="K1342" t="s">
        <v>2321</v>
      </c>
      <c r="L1342" t="s">
        <v>2351</v>
      </c>
      <c r="M1342" t="s">
        <v>2623</v>
      </c>
      <c r="N1342" t="s">
        <v>2624</v>
      </c>
      <c r="O1342" t="s">
        <v>2542</v>
      </c>
      <c r="P1342" t="s">
        <v>2543</v>
      </c>
      <c r="Q1342" t="s">
        <v>2544</v>
      </c>
      <c r="R1342" t="s">
        <v>2625</v>
      </c>
      <c r="S1342" t="s">
        <v>2546</v>
      </c>
      <c r="T1342">
        <v>0</v>
      </c>
      <c r="U1342" t="s">
        <v>838</v>
      </c>
      <c r="V1342" t="s">
        <v>2548</v>
      </c>
      <c r="W1342" t="s">
        <v>838</v>
      </c>
      <c r="X1342" t="s">
        <v>2548</v>
      </c>
      <c r="Y1342" t="str">
        <f t="shared" si="20"/>
        <v>深圳市小赢普惠科技有限责任公司深圳市赢众通金融信息服务有限责任公司信息流</v>
      </c>
      <c r="Z1342" t="e">
        <f>VLOOKUP(Y:Y,[1]Sheet1!N:N,1,0)</f>
        <v>#N/A</v>
      </c>
    </row>
    <row r="1343" spans="1:26" hidden="1" x14ac:dyDescent="0.25">
      <c r="A1343">
        <v>20230624</v>
      </c>
      <c r="B1343">
        <v>29855630</v>
      </c>
      <c r="C1343" t="s">
        <v>2765</v>
      </c>
      <c r="D1343">
        <v>2130054</v>
      </c>
      <c r="E1343" t="s">
        <v>2558</v>
      </c>
      <c r="F1343" s="59">
        <v>3859.89</v>
      </c>
      <c r="G1343">
        <v>3125.31</v>
      </c>
      <c r="H1343" t="s">
        <v>2559</v>
      </c>
      <c r="I1343" t="s">
        <v>2560</v>
      </c>
      <c r="J1343" t="s">
        <v>2350</v>
      </c>
      <c r="K1343" t="s">
        <v>711</v>
      </c>
      <c r="L1343" t="s">
        <v>2350</v>
      </c>
      <c r="M1343" t="s">
        <v>2561</v>
      </c>
      <c r="N1343" t="s">
        <v>2562</v>
      </c>
      <c r="O1343" t="s">
        <v>2542</v>
      </c>
      <c r="P1343" t="s">
        <v>2543</v>
      </c>
      <c r="Q1343" t="s">
        <v>2544</v>
      </c>
      <c r="R1343" t="s">
        <v>2563</v>
      </c>
      <c r="S1343" t="s">
        <v>2546</v>
      </c>
      <c r="T1343">
        <v>7577.13</v>
      </c>
      <c r="U1343" t="s">
        <v>1891</v>
      </c>
      <c r="V1343" t="s">
        <v>2564</v>
      </c>
      <c r="W1343" t="s">
        <v>1891</v>
      </c>
      <c r="X1343" t="s">
        <v>2564</v>
      </c>
      <c r="Y1343" t="str">
        <f t="shared" si="20"/>
        <v>深圳尚米网络技术有限公司深圳尚米网络技术有限公司CPC</v>
      </c>
      <c r="Z1343" t="e">
        <f>VLOOKUP(Y:Y,[1]Sheet1!N:N,1,0)</f>
        <v>#N/A</v>
      </c>
    </row>
    <row r="1344" spans="1:26" hidden="1" x14ac:dyDescent="0.25">
      <c r="A1344">
        <v>20230624</v>
      </c>
      <c r="B1344">
        <v>31693175</v>
      </c>
      <c r="C1344" t="s">
        <v>2787</v>
      </c>
      <c r="D1344">
        <v>2158492</v>
      </c>
      <c r="E1344" t="s">
        <v>2580</v>
      </c>
      <c r="F1344" s="59">
        <v>3224.26</v>
      </c>
      <c r="G1344">
        <v>2709.24</v>
      </c>
      <c r="H1344" t="s">
        <v>2559</v>
      </c>
      <c r="I1344" t="s">
        <v>2560</v>
      </c>
      <c r="J1344" t="s">
        <v>2330</v>
      </c>
      <c r="K1344" t="s">
        <v>711</v>
      </c>
      <c r="L1344" t="s">
        <v>2329</v>
      </c>
      <c r="M1344" t="s">
        <v>2581</v>
      </c>
      <c r="N1344" t="s">
        <v>2582</v>
      </c>
      <c r="O1344" t="s">
        <v>2542</v>
      </c>
      <c r="P1344" t="s">
        <v>2543</v>
      </c>
      <c r="Q1344" t="s">
        <v>2544</v>
      </c>
      <c r="R1344" t="s">
        <v>2583</v>
      </c>
      <c r="S1344" t="s">
        <v>2546</v>
      </c>
      <c r="T1344">
        <v>24504.43</v>
      </c>
      <c r="U1344" t="s">
        <v>2584</v>
      </c>
      <c r="V1344" t="s">
        <v>2585</v>
      </c>
      <c r="W1344" t="s">
        <v>2584</v>
      </c>
      <c r="X1344" t="s">
        <v>2585</v>
      </c>
      <c r="Y1344" t="str">
        <f t="shared" si="20"/>
        <v>成都哈拜网络科技有限公司-数字媒体事业部上海哈啰普惠科技有限公司CPC</v>
      </c>
      <c r="Z1344" t="e">
        <f>VLOOKUP(Y:Y,[1]Sheet1!N:N,1,0)</f>
        <v>#N/A</v>
      </c>
    </row>
    <row r="1345" spans="1:26" hidden="1" x14ac:dyDescent="0.25">
      <c r="A1345">
        <v>20230624</v>
      </c>
      <c r="B1345">
        <v>38794071</v>
      </c>
      <c r="C1345" t="s">
        <v>2778</v>
      </c>
      <c r="D1345">
        <v>2172261</v>
      </c>
      <c r="E1345" t="s">
        <v>2628</v>
      </c>
      <c r="F1345" s="59">
        <v>60308.9</v>
      </c>
      <c r="G1345">
        <v>46037.33</v>
      </c>
      <c r="H1345" t="s">
        <v>2538</v>
      </c>
      <c r="I1345" t="s">
        <v>2551</v>
      </c>
      <c r="J1345" t="s">
        <v>292</v>
      </c>
      <c r="K1345" t="s">
        <v>2321</v>
      </c>
      <c r="L1345" t="s">
        <v>574</v>
      </c>
      <c r="M1345" t="s">
        <v>2611</v>
      </c>
      <c r="N1345" t="s">
        <v>2612</v>
      </c>
      <c r="O1345" t="s">
        <v>2542</v>
      </c>
      <c r="P1345" t="s">
        <v>2543</v>
      </c>
      <c r="Q1345" t="s">
        <v>2544</v>
      </c>
      <c r="R1345" t="s">
        <v>2613</v>
      </c>
      <c r="S1345" t="s">
        <v>2546</v>
      </c>
      <c r="T1345">
        <v>0</v>
      </c>
      <c r="U1345" t="s">
        <v>2614</v>
      </c>
      <c r="V1345" t="s">
        <v>2615</v>
      </c>
      <c r="W1345" t="s">
        <v>2614</v>
      </c>
      <c r="X1345" t="s">
        <v>2615</v>
      </c>
      <c r="Y1345" t="str">
        <f t="shared" si="20"/>
        <v>广州荔湾品唯信息服务有限公司广州唯品会电子商务有限公司信息流</v>
      </c>
      <c r="Z1345" t="e">
        <f>VLOOKUP(Y:Y,[1]Sheet1!N:N,1,0)</f>
        <v>#N/A</v>
      </c>
    </row>
    <row r="1346" spans="1:26" hidden="1" x14ac:dyDescent="0.25">
      <c r="A1346">
        <v>20230624</v>
      </c>
      <c r="B1346">
        <v>41250572</v>
      </c>
      <c r="C1346" t="s">
        <v>2703</v>
      </c>
      <c r="D1346">
        <v>2130054</v>
      </c>
      <c r="E1346" t="s">
        <v>2558</v>
      </c>
      <c r="F1346" s="59">
        <v>3088.72</v>
      </c>
      <c r="G1346">
        <v>2500.94</v>
      </c>
      <c r="H1346" t="s">
        <v>2559</v>
      </c>
      <c r="I1346" t="s">
        <v>2560</v>
      </c>
      <c r="J1346" t="s">
        <v>2350</v>
      </c>
      <c r="K1346" t="s">
        <v>711</v>
      </c>
      <c r="L1346" t="s">
        <v>2350</v>
      </c>
      <c r="M1346" t="s">
        <v>2561</v>
      </c>
      <c r="N1346" t="s">
        <v>2562</v>
      </c>
      <c r="O1346" t="s">
        <v>2542</v>
      </c>
      <c r="P1346" t="s">
        <v>2543</v>
      </c>
      <c r="Q1346" t="s">
        <v>2544</v>
      </c>
      <c r="R1346" t="s">
        <v>2563</v>
      </c>
      <c r="S1346" t="s">
        <v>2546</v>
      </c>
      <c r="T1346">
        <v>8148.7049999999999</v>
      </c>
      <c r="U1346" t="s">
        <v>1891</v>
      </c>
      <c r="V1346" t="s">
        <v>2564</v>
      </c>
      <c r="W1346" t="s">
        <v>1891</v>
      </c>
      <c r="X1346" t="s">
        <v>2564</v>
      </c>
      <c r="Y1346" t="str">
        <f t="shared" si="20"/>
        <v>深圳尚米网络技术有限公司深圳尚米网络技术有限公司CPC</v>
      </c>
      <c r="Z1346" t="e">
        <f>VLOOKUP(Y:Y,[1]Sheet1!N:N,1,0)</f>
        <v>#N/A</v>
      </c>
    </row>
    <row r="1347" spans="1:26" hidden="1" x14ac:dyDescent="0.25">
      <c r="A1347">
        <v>20230624</v>
      </c>
      <c r="B1347">
        <v>42014357</v>
      </c>
      <c r="C1347" t="s">
        <v>2798</v>
      </c>
      <c r="D1347">
        <v>2142924</v>
      </c>
      <c r="E1347" t="s">
        <v>2716</v>
      </c>
      <c r="F1347" s="59">
        <v>600.47</v>
      </c>
      <c r="G1347">
        <v>600.47</v>
      </c>
      <c r="H1347" t="s">
        <v>2559</v>
      </c>
      <c r="I1347" t="s">
        <v>2560</v>
      </c>
      <c r="J1347" t="s">
        <v>392</v>
      </c>
      <c r="K1347" t="s">
        <v>711</v>
      </c>
      <c r="L1347" t="s">
        <v>392</v>
      </c>
      <c r="M1347" t="s">
        <v>2641</v>
      </c>
      <c r="N1347" t="s">
        <v>2642</v>
      </c>
      <c r="O1347" t="s">
        <v>2542</v>
      </c>
      <c r="P1347" t="s">
        <v>2543</v>
      </c>
      <c r="Q1347" t="s">
        <v>2544</v>
      </c>
      <c r="R1347" t="s">
        <v>2643</v>
      </c>
      <c r="S1347" t="s">
        <v>2546</v>
      </c>
      <c r="T1347">
        <v>43466.720000000001</v>
      </c>
      <c r="U1347" t="s">
        <v>838</v>
      </c>
      <c r="V1347" t="s">
        <v>2578</v>
      </c>
      <c r="W1347" t="s">
        <v>838</v>
      </c>
      <c r="X1347" t="s">
        <v>2548</v>
      </c>
      <c r="Y1347" t="str">
        <f t="shared" ref="Y1347:Y1410" si="21">L1347&amp;J1347&amp;K1347</f>
        <v>福州三六零网络小额贷款有限公司福州三六零网络小额贷款有限公司CPC</v>
      </c>
      <c r="Z1347" t="e">
        <f>VLOOKUP(Y:Y,[1]Sheet1!N:N,1,0)</f>
        <v>#N/A</v>
      </c>
    </row>
    <row r="1348" spans="1:26" hidden="1" x14ac:dyDescent="0.25">
      <c r="A1348">
        <v>20230624</v>
      </c>
      <c r="B1348">
        <v>46808242</v>
      </c>
      <c r="C1348" t="s">
        <v>2707</v>
      </c>
      <c r="D1348">
        <v>2159765</v>
      </c>
      <c r="E1348" t="s">
        <v>2568</v>
      </c>
      <c r="F1348" s="59">
        <v>3708.52</v>
      </c>
      <c r="G1348">
        <v>2830.93</v>
      </c>
      <c r="H1348" t="s">
        <v>2538</v>
      </c>
      <c r="I1348" t="s">
        <v>2551</v>
      </c>
      <c r="J1348" t="s">
        <v>2375</v>
      </c>
      <c r="K1348" t="s">
        <v>2321</v>
      </c>
      <c r="L1348" t="s">
        <v>2277</v>
      </c>
      <c r="M1348" t="s">
        <v>2569</v>
      </c>
      <c r="O1348" t="s">
        <v>2542</v>
      </c>
      <c r="P1348" t="s">
        <v>2543</v>
      </c>
      <c r="Q1348" t="s">
        <v>2544</v>
      </c>
      <c r="R1348" t="s">
        <v>2570</v>
      </c>
      <c r="S1348" t="s">
        <v>2546</v>
      </c>
      <c r="T1348">
        <v>0</v>
      </c>
      <c r="U1348" t="s">
        <v>2571</v>
      </c>
      <c r="V1348" t="s">
        <v>2572</v>
      </c>
      <c r="W1348" t="s">
        <v>2571</v>
      </c>
      <c r="X1348" t="s">
        <v>2572</v>
      </c>
      <c r="Y1348" t="str">
        <f t="shared" si="21"/>
        <v>酷得少年（天津）文化传播有限公司-1北京酷得少年科技有限公司信息流</v>
      </c>
      <c r="Z1348" t="e">
        <f>VLOOKUP(Y:Y,[1]Sheet1!N:N,1,0)</f>
        <v>#N/A</v>
      </c>
    </row>
    <row r="1349" spans="1:26" hidden="1" x14ac:dyDescent="0.25">
      <c r="A1349">
        <v>20230624</v>
      </c>
      <c r="B1349">
        <v>47327914</v>
      </c>
      <c r="C1349" t="s">
        <v>2720</v>
      </c>
      <c r="D1349">
        <v>2185183</v>
      </c>
      <c r="E1349" t="s">
        <v>2574</v>
      </c>
      <c r="F1349" s="59">
        <v>651.55999999999995</v>
      </c>
      <c r="G1349">
        <v>493.61</v>
      </c>
      <c r="H1349" t="s">
        <v>2538</v>
      </c>
      <c r="I1349" t="s">
        <v>2551</v>
      </c>
      <c r="J1349" t="s">
        <v>2575</v>
      </c>
      <c r="K1349" t="s">
        <v>2321</v>
      </c>
      <c r="L1349" t="s">
        <v>2344</v>
      </c>
      <c r="M1349" t="s">
        <v>2576</v>
      </c>
      <c r="O1349" t="s">
        <v>2542</v>
      </c>
      <c r="P1349" t="s">
        <v>2543</v>
      </c>
      <c r="Q1349" t="s">
        <v>2544</v>
      </c>
      <c r="R1349" t="s">
        <v>2577</v>
      </c>
      <c r="S1349" t="s">
        <v>2546</v>
      </c>
      <c r="T1349">
        <v>0</v>
      </c>
      <c r="U1349" t="s">
        <v>838</v>
      </c>
      <c r="V1349" t="s">
        <v>2578</v>
      </c>
      <c r="W1349" t="s">
        <v>838</v>
      </c>
      <c r="X1349" t="s">
        <v>2578</v>
      </c>
      <c r="Y1349" t="str">
        <f t="shared" si="21"/>
        <v>北京微财科技有限公司-数媒重庆市黑卡小额贷款有限公司信息流</v>
      </c>
      <c r="Z1349" t="e">
        <f>VLOOKUP(Y:Y,[1]Sheet1!N:N,1,0)</f>
        <v>#N/A</v>
      </c>
    </row>
    <row r="1350" spans="1:26" hidden="1" x14ac:dyDescent="0.25">
      <c r="A1350">
        <v>20230624</v>
      </c>
      <c r="B1350">
        <v>47953357</v>
      </c>
      <c r="C1350" t="s">
        <v>2735</v>
      </c>
      <c r="D1350">
        <v>2167551</v>
      </c>
      <c r="E1350" t="s">
        <v>2550</v>
      </c>
      <c r="F1350" s="59">
        <v>123.11</v>
      </c>
      <c r="G1350">
        <v>123.11</v>
      </c>
      <c r="H1350" t="s">
        <v>2538</v>
      </c>
      <c r="I1350" t="s">
        <v>2539</v>
      </c>
      <c r="J1350" t="s">
        <v>2332</v>
      </c>
      <c r="K1350" t="s">
        <v>2321</v>
      </c>
      <c r="L1350" t="s">
        <v>2333</v>
      </c>
      <c r="M1350" t="s">
        <v>2552</v>
      </c>
      <c r="N1350" t="s">
        <v>2553</v>
      </c>
      <c r="O1350" t="s">
        <v>2542</v>
      </c>
      <c r="P1350" t="s">
        <v>2543</v>
      </c>
      <c r="Q1350" t="s">
        <v>2544</v>
      </c>
      <c r="R1350" t="s">
        <v>2554</v>
      </c>
      <c r="S1350" t="s">
        <v>2546</v>
      </c>
      <c r="T1350">
        <v>0</v>
      </c>
      <c r="U1350" t="s">
        <v>2555</v>
      </c>
      <c r="V1350" t="s">
        <v>2556</v>
      </c>
      <c r="W1350" t="s">
        <v>2555</v>
      </c>
      <c r="X1350" t="s">
        <v>2556</v>
      </c>
      <c r="Y1350" t="str">
        <f t="shared" si="21"/>
        <v>北京爱奇艺科技有限公司-百度北京爱奇艺科技有限公司信息流</v>
      </c>
      <c r="Z1350" t="e">
        <f>VLOOKUP(Y:Y,[1]Sheet1!N:N,1,0)</f>
        <v>#N/A</v>
      </c>
    </row>
    <row r="1351" spans="1:26" hidden="1" x14ac:dyDescent="0.25">
      <c r="A1351">
        <v>20230624</v>
      </c>
      <c r="B1351">
        <v>29768594</v>
      </c>
      <c r="C1351" t="s">
        <v>2792</v>
      </c>
      <c r="D1351">
        <v>2130054</v>
      </c>
      <c r="E1351" t="s">
        <v>2558</v>
      </c>
      <c r="F1351" s="59">
        <v>9011.89</v>
      </c>
      <c r="G1351">
        <v>7296.89</v>
      </c>
      <c r="H1351" t="s">
        <v>2559</v>
      </c>
      <c r="I1351" t="s">
        <v>2560</v>
      </c>
      <c r="J1351" t="s">
        <v>2350</v>
      </c>
      <c r="K1351" t="s">
        <v>711</v>
      </c>
      <c r="L1351" t="s">
        <v>2350</v>
      </c>
      <c r="M1351" t="s">
        <v>2561</v>
      </c>
      <c r="N1351" t="s">
        <v>2562</v>
      </c>
      <c r="O1351" t="s">
        <v>2542</v>
      </c>
      <c r="P1351" t="s">
        <v>2543</v>
      </c>
      <c r="Q1351" t="s">
        <v>2544</v>
      </c>
      <c r="R1351" t="s">
        <v>2563</v>
      </c>
      <c r="S1351" t="s">
        <v>2546</v>
      </c>
      <c r="T1351">
        <v>16658.493999999999</v>
      </c>
      <c r="U1351" t="s">
        <v>1891</v>
      </c>
      <c r="V1351" t="s">
        <v>2564</v>
      </c>
      <c r="W1351" t="s">
        <v>1891</v>
      </c>
      <c r="X1351" t="s">
        <v>2564</v>
      </c>
      <c r="Y1351" t="str">
        <f t="shared" si="21"/>
        <v>深圳尚米网络技术有限公司深圳尚米网络技术有限公司CPC</v>
      </c>
      <c r="Z1351" t="e">
        <f>VLOOKUP(Y:Y,[1]Sheet1!N:N,1,0)</f>
        <v>#N/A</v>
      </c>
    </row>
    <row r="1352" spans="1:26" hidden="1" x14ac:dyDescent="0.25">
      <c r="A1352">
        <v>20230624</v>
      </c>
      <c r="B1352">
        <v>41512404</v>
      </c>
      <c r="C1352" t="s">
        <v>2769</v>
      </c>
      <c r="D1352">
        <v>2117409</v>
      </c>
      <c r="E1352" t="s">
        <v>2744</v>
      </c>
      <c r="F1352" s="59">
        <v>4891.82</v>
      </c>
      <c r="G1352">
        <v>0</v>
      </c>
      <c r="H1352" t="s">
        <v>2559</v>
      </c>
      <c r="I1352" t="s">
        <v>2560</v>
      </c>
      <c r="J1352" t="s">
        <v>2353</v>
      </c>
      <c r="K1352" t="s">
        <v>711</v>
      </c>
      <c r="L1352" t="s">
        <v>326</v>
      </c>
      <c r="M1352" t="s">
        <v>2588</v>
      </c>
      <c r="N1352" t="s">
        <v>2589</v>
      </c>
      <c r="O1352" t="s">
        <v>2542</v>
      </c>
      <c r="P1352" t="s">
        <v>2543</v>
      </c>
      <c r="Q1352" t="s">
        <v>2544</v>
      </c>
      <c r="R1352" t="s">
        <v>2570</v>
      </c>
      <c r="S1352" t="s">
        <v>2546</v>
      </c>
      <c r="T1352">
        <v>0</v>
      </c>
      <c r="U1352" t="s">
        <v>2571</v>
      </c>
      <c r="V1352" t="s">
        <v>2572</v>
      </c>
      <c r="W1352" t="s">
        <v>1891</v>
      </c>
      <c r="X1352" t="s">
        <v>2564</v>
      </c>
      <c r="Y1352" t="str">
        <f t="shared" si="21"/>
        <v>网易有道信息技术（北京）有限公司网易(杭州)网络有限公司CPC</v>
      </c>
      <c r="Z1352" t="e">
        <f>VLOOKUP(Y:Y,[1]Sheet1!N:N,1,0)</f>
        <v>#N/A</v>
      </c>
    </row>
    <row r="1353" spans="1:26" x14ac:dyDescent="0.25">
      <c r="A1353">
        <v>20230624</v>
      </c>
      <c r="B1353">
        <v>43094782</v>
      </c>
      <c r="C1353" t="s">
        <v>2630</v>
      </c>
      <c r="D1353">
        <v>2054669</v>
      </c>
      <c r="E1353" t="s">
        <v>2622</v>
      </c>
      <c r="F1353" s="59">
        <v>35.46</v>
      </c>
      <c r="G1353">
        <v>26.27</v>
      </c>
      <c r="H1353" t="s">
        <v>2538</v>
      </c>
      <c r="I1353" t="s">
        <v>2551</v>
      </c>
      <c r="J1353" t="s">
        <v>2352</v>
      </c>
      <c r="K1353" t="s">
        <v>2321</v>
      </c>
      <c r="L1353" t="s">
        <v>2351</v>
      </c>
      <c r="M1353" t="s">
        <v>2623</v>
      </c>
      <c r="N1353" t="s">
        <v>2624</v>
      </c>
      <c r="O1353" t="s">
        <v>2542</v>
      </c>
      <c r="P1353" t="s">
        <v>2543</v>
      </c>
      <c r="Q1353" t="s">
        <v>2544</v>
      </c>
      <c r="R1353" t="s">
        <v>2625</v>
      </c>
      <c r="S1353" t="s">
        <v>2546</v>
      </c>
      <c r="T1353">
        <v>0</v>
      </c>
      <c r="U1353" t="s">
        <v>838</v>
      </c>
      <c r="V1353" t="s">
        <v>2548</v>
      </c>
      <c r="W1353" t="s">
        <v>838</v>
      </c>
      <c r="X1353" t="s">
        <v>2548</v>
      </c>
      <c r="Y1353" t="str">
        <f t="shared" si="21"/>
        <v>深圳市小赢普惠科技有限责任公司深圳市赢众通金融信息服务有限责任公司信息流</v>
      </c>
      <c r="Z1353" t="e">
        <f>VLOOKUP(Y:Y,[1]Sheet1!N:N,1,0)</f>
        <v>#N/A</v>
      </c>
    </row>
    <row r="1354" spans="1:26" hidden="1" x14ac:dyDescent="0.25">
      <c r="A1354">
        <v>20230624</v>
      </c>
      <c r="B1354">
        <v>44739351</v>
      </c>
      <c r="C1354" t="s">
        <v>2731</v>
      </c>
      <c r="D1354">
        <v>2118167</v>
      </c>
      <c r="E1354" t="s">
        <v>2592</v>
      </c>
      <c r="F1354" s="59">
        <v>13140.67</v>
      </c>
      <c r="G1354">
        <v>0</v>
      </c>
      <c r="H1354" t="s">
        <v>2538</v>
      </c>
      <c r="I1354" t="s">
        <v>2539</v>
      </c>
      <c r="J1354" t="s">
        <v>554</v>
      </c>
      <c r="K1354" t="s">
        <v>2321</v>
      </c>
      <c r="L1354" t="s">
        <v>2370</v>
      </c>
      <c r="M1354" t="s">
        <v>2593</v>
      </c>
      <c r="N1354" t="s">
        <v>2594</v>
      </c>
      <c r="O1354" t="s">
        <v>2542</v>
      </c>
      <c r="P1354" t="s">
        <v>2543</v>
      </c>
      <c r="Q1354" t="s">
        <v>2544</v>
      </c>
      <c r="R1354" t="s">
        <v>2595</v>
      </c>
      <c r="S1354" t="s">
        <v>2546</v>
      </c>
      <c r="T1354">
        <v>0</v>
      </c>
      <c r="U1354" t="s">
        <v>2555</v>
      </c>
      <c r="V1354" t="s">
        <v>2596</v>
      </c>
      <c r="W1354" t="s">
        <v>2555</v>
      </c>
      <c r="X1354" t="s">
        <v>2596</v>
      </c>
      <c r="Y1354" t="str">
        <f t="shared" si="21"/>
        <v>薯一薯二文化传媒（上海）有限公司行吟信息科技(上海)有限公司信息流</v>
      </c>
      <c r="Z1354" t="e">
        <f>VLOOKUP(Y:Y,[1]Sheet1!N:N,1,0)</f>
        <v>#N/A</v>
      </c>
    </row>
    <row r="1355" spans="1:26" hidden="1" x14ac:dyDescent="0.25">
      <c r="A1355">
        <v>20230624</v>
      </c>
      <c r="B1355">
        <v>47327773</v>
      </c>
      <c r="C1355" t="s">
        <v>2714</v>
      </c>
      <c r="D1355">
        <v>2185183</v>
      </c>
      <c r="E1355" t="s">
        <v>2574</v>
      </c>
      <c r="F1355" s="59">
        <v>5196.57</v>
      </c>
      <c r="G1355">
        <v>3936.8</v>
      </c>
      <c r="H1355" t="s">
        <v>2538</v>
      </c>
      <c r="I1355" t="s">
        <v>2539</v>
      </c>
      <c r="J1355" t="s">
        <v>2575</v>
      </c>
      <c r="K1355" t="s">
        <v>2321</v>
      </c>
      <c r="L1355" t="s">
        <v>2344</v>
      </c>
      <c r="M1355" t="s">
        <v>2576</v>
      </c>
      <c r="O1355" t="s">
        <v>2542</v>
      </c>
      <c r="P1355" t="s">
        <v>2543</v>
      </c>
      <c r="Q1355" t="s">
        <v>2544</v>
      </c>
      <c r="R1355" t="s">
        <v>2577</v>
      </c>
      <c r="S1355" t="s">
        <v>2546</v>
      </c>
      <c r="T1355">
        <v>0</v>
      </c>
      <c r="U1355" t="s">
        <v>838</v>
      </c>
      <c r="V1355" t="s">
        <v>2578</v>
      </c>
      <c r="W1355" t="s">
        <v>838</v>
      </c>
      <c r="X1355" t="s">
        <v>2578</v>
      </c>
      <c r="Y1355" t="str">
        <f t="shared" si="21"/>
        <v>北京微财科技有限公司-数媒重庆市黑卡小额贷款有限公司信息流</v>
      </c>
      <c r="Z1355" t="e">
        <f>VLOOKUP(Y:Y,[1]Sheet1!N:N,1,0)</f>
        <v>#N/A</v>
      </c>
    </row>
    <row r="1356" spans="1:26" hidden="1" x14ac:dyDescent="0.25">
      <c r="A1356">
        <v>20230624</v>
      </c>
      <c r="B1356">
        <v>40732451</v>
      </c>
      <c r="C1356" t="s">
        <v>2681</v>
      </c>
      <c r="D1356">
        <v>2158492</v>
      </c>
      <c r="E1356" t="s">
        <v>2580</v>
      </c>
      <c r="F1356" s="59">
        <v>18788.240000000002</v>
      </c>
      <c r="G1356">
        <v>15788.13</v>
      </c>
      <c r="H1356" t="s">
        <v>2559</v>
      </c>
      <c r="I1356" t="s">
        <v>2560</v>
      </c>
      <c r="J1356" t="s">
        <v>2330</v>
      </c>
      <c r="K1356" t="s">
        <v>711</v>
      </c>
      <c r="L1356" t="s">
        <v>2329</v>
      </c>
      <c r="M1356" t="s">
        <v>2581</v>
      </c>
      <c r="N1356" t="s">
        <v>2582</v>
      </c>
      <c r="O1356" t="s">
        <v>2542</v>
      </c>
      <c r="P1356" t="s">
        <v>2543</v>
      </c>
      <c r="Q1356" t="s">
        <v>2544</v>
      </c>
      <c r="R1356" t="s">
        <v>2583</v>
      </c>
      <c r="S1356" t="s">
        <v>2546</v>
      </c>
      <c r="T1356">
        <v>62896.678999999996</v>
      </c>
      <c r="U1356" t="s">
        <v>2584</v>
      </c>
      <c r="V1356" t="s">
        <v>2585</v>
      </c>
      <c r="W1356" t="s">
        <v>2584</v>
      </c>
      <c r="X1356" t="s">
        <v>2585</v>
      </c>
      <c r="Y1356" t="str">
        <f t="shared" si="21"/>
        <v>成都哈拜网络科技有限公司-数字媒体事业部上海哈啰普惠科技有限公司CPC</v>
      </c>
      <c r="Z1356" t="e">
        <f>VLOOKUP(Y:Y,[1]Sheet1!N:N,1,0)</f>
        <v>#N/A</v>
      </c>
    </row>
    <row r="1357" spans="1:26" hidden="1" x14ac:dyDescent="0.25">
      <c r="A1357">
        <v>20230624</v>
      </c>
      <c r="B1357">
        <v>40548239</v>
      </c>
      <c r="C1357" t="s">
        <v>2777</v>
      </c>
      <c r="D1357">
        <v>2130054</v>
      </c>
      <c r="E1357" t="s">
        <v>2558</v>
      </c>
      <c r="F1357" s="59">
        <v>2434.2800000000002</v>
      </c>
      <c r="G1357">
        <v>1971</v>
      </c>
      <c r="H1357" t="s">
        <v>2559</v>
      </c>
      <c r="I1357" t="s">
        <v>2560</v>
      </c>
      <c r="J1357" t="s">
        <v>2350</v>
      </c>
      <c r="K1357" t="s">
        <v>711</v>
      </c>
      <c r="L1357" t="s">
        <v>2350</v>
      </c>
      <c r="M1357" t="s">
        <v>2561</v>
      </c>
      <c r="N1357" t="s">
        <v>2562</v>
      </c>
      <c r="O1357" t="s">
        <v>2542</v>
      </c>
      <c r="P1357" t="s">
        <v>2543</v>
      </c>
      <c r="Q1357" t="s">
        <v>2544</v>
      </c>
      <c r="R1357" t="s">
        <v>2563</v>
      </c>
      <c r="S1357" t="s">
        <v>2546</v>
      </c>
      <c r="T1357">
        <v>6762.6710000000003</v>
      </c>
      <c r="U1357" t="s">
        <v>1891</v>
      </c>
      <c r="V1357" t="s">
        <v>2564</v>
      </c>
      <c r="W1357" t="s">
        <v>1891</v>
      </c>
      <c r="X1357" t="s">
        <v>2564</v>
      </c>
      <c r="Y1357" t="str">
        <f t="shared" si="21"/>
        <v>深圳尚米网络技术有限公司深圳尚米网络技术有限公司CPC</v>
      </c>
      <c r="Z1357" t="e">
        <f>VLOOKUP(Y:Y,[1]Sheet1!N:N,1,0)</f>
        <v>#N/A</v>
      </c>
    </row>
    <row r="1358" spans="1:26" hidden="1" x14ac:dyDescent="0.25">
      <c r="A1358">
        <v>20230624</v>
      </c>
      <c r="B1358">
        <v>41512462</v>
      </c>
      <c r="C1358" t="s">
        <v>2743</v>
      </c>
      <c r="D1358">
        <v>2117409</v>
      </c>
      <c r="E1358" t="s">
        <v>2744</v>
      </c>
      <c r="F1358" s="59">
        <v>889.88</v>
      </c>
      <c r="G1358">
        <v>0</v>
      </c>
      <c r="H1358" t="s">
        <v>2559</v>
      </c>
      <c r="I1358" t="s">
        <v>2560</v>
      </c>
      <c r="J1358" t="s">
        <v>2353</v>
      </c>
      <c r="K1358" t="s">
        <v>711</v>
      </c>
      <c r="L1358" t="s">
        <v>326</v>
      </c>
      <c r="M1358" t="s">
        <v>2588</v>
      </c>
      <c r="N1358" t="s">
        <v>2589</v>
      </c>
      <c r="O1358" t="s">
        <v>2542</v>
      </c>
      <c r="P1358" t="s">
        <v>2543</v>
      </c>
      <c r="Q1358" t="s">
        <v>2544</v>
      </c>
      <c r="R1358" t="s">
        <v>2570</v>
      </c>
      <c r="S1358" t="s">
        <v>2546</v>
      </c>
      <c r="T1358">
        <v>0</v>
      </c>
      <c r="U1358" t="s">
        <v>2571</v>
      </c>
      <c r="V1358" t="s">
        <v>2572</v>
      </c>
      <c r="W1358" t="s">
        <v>1891</v>
      </c>
      <c r="X1358" t="s">
        <v>2564</v>
      </c>
      <c r="Y1358" t="str">
        <f t="shared" si="21"/>
        <v>网易有道信息技术（北京）有限公司网易(杭州)网络有限公司CPC</v>
      </c>
      <c r="Z1358" t="e">
        <f>VLOOKUP(Y:Y,[1]Sheet1!N:N,1,0)</f>
        <v>#N/A</v>
      </c>
    </row>
    <row r="1359" spans="1:26" hidden="1" x14ac:dyDescent="0.25">
      <c r="A1359">
        <v>20230624</v>
      </c>
      <c r="B1359">
        <v>42327250</v>
      </c>
      <c r="C1359" t="s">
        <v>2704</v>
      </c>
      <c r="D1359">
        <v>2172261</v>
      </c>
      <c r="E1359" t="s">
        <v>2628</v>
      </c>
      <c r="F1359" s="59">
        <v>271.48</v>
      </c>
      <c r="G1359">
        <v>207.24</v>
      </c>
      <c r="H1359" t="s">
        <v>2538</v>
      </c>
      <c r="I1359" t="s">
        <v>2539</v>
      </c>
      <c r="J1359" t="s">
        <v>292</v>
      </c>
      <c r="K1359" t="s">
        <v>2321</v>
      </c>
      <c r="L1359" t="s">
        <v>574</v>
      </c>
      <c r="M1359" t="s">
        <v>2611</v>
      </c>
      <c r="N1359" t="s">
        <v>2612</v>
      </c>
      <c r="O1359" t="s">
        <v>2542</v>
      </c>
      <c r="P1359" t="s">
        <v>2543</v>
      </c>
      <c r="Q1359" t="s">
        <v>2544</v>
      </c>
      <c r="R1359" t="s">
        <v>2613</v>
      </c>
      <c r="S1359" t="s">
        <v>2546</v>
      </c>
      <c r="T1359">
        <v>0</v>
      </c>
      <c r="U1359" t="s">
        <v>2614</v>
      </c>
      <c r="V1359" t="s">
        <v>2615</v>
      </c>
      <c r="W1359" t="s">
        <v>2614</v>
      </c>
      <c r="X1359" t="s">
        <v>2615</v>
      </c>
      <c r="Y1359" t="str">
        <f t="shared" si="21"/>
        <v>广州荔湾品唯信息服务有限公司广州唯品会电子商务有限公司信息流</v>
      </c>
      <c r="Z1359" t="e">
        <f>VLOOKUP(Y:Y,[1]Sheet1!N:N,1,0)</f>
        <v>#N/A</v>
      </c>
    </row>
    <row r="1360" spans="1:26" hidden="1" x14ac:dyDescent="0.25">
      <c r="A1360">
        <v>20230624</v>
      </c>
      <c r="B1360">
        <v>42965681</v>
      </c>
      <c r="C1360" t="s">
        <v>2725</v>
      </c>
      <c r="D1360">
        <v>2165227</v>
      </c>
      <c r="E1360" t="s">
        <v>2566</v>
      </c>
      <c r="F1360" s="59">
        <v>41.32</v>
      </c>
      <c r="G1360">
        <v>30.61</v>
      </c>
      <c r="H1360" t="s">
        <v>2538</v>
      </c>
      <c r="I1360" t="s">
        <v>2551</v>
      </c>
      <c r="J1360" t="s">
        <v>2320</v>
      </c>
      <c r="K1360" t="s">
        <v>2321</v>
      </c>
      <c r="L1360" t="s">
        <v>2318</v>
      </c>
      <c r="M1360" t="s">
        <v>2540</v>
      </c>
      <c r="N1360" t="s">
        <v>2541</v>
      </c>
      <c r="O1360" t="s">
        <v>2542</v>
      </c>
      <c r="P1360" t="s">
        <v>2543</v>
      </c>
      <c r="Q1360" t="s">
        <v>2544</v>
      </c>
      <c r="R1360" t="s">
        <v>2545</v>
      </c>
      <c r="S1360" t="s">
        <v>2546</v>
      </c>
      <c r="T1360">
        <v>0</v>
      </c>
      <c r="U1360" t="s">
        <v>838</v>
      </c>
      <c r="V1360" t="s">
        <v>2547</v>
      </c>
      <c r="W1360" t="s">
        <v>838</v>
      </c>
      <c r="X1360" t="s">
        <v>2548</v>
      </c>
      <c r="Y1360" t="str">
        <f t="shared" si="21"/>
        <v>上海耳序信息技术有限公司-四部上海拍拍贷金融信息服务有限公司信息流</v>
      </c>
      <c r="Z1360" t="e">
        <f>VLOOKUP(Y:Y,[1]Sheet1!N:N,1,0)</f>
        <v>#N/A</v>
      </c>
    </row>
    <row r="1361" spans="1:26" x14ac:dyDescent="0.25">
      <c r="A1361">
        <v>20230624</v>
      </c>
      <c r="B1361">
        <v>43094804</v>
      </c>
      <c r="C1361" t="s">
        <v>2705</v>
      </c>
      <c r="D1361">
        <v>2054669</v>
      </c>
      <c r="E1361" t="s">
        <v>2622</v>
      </c>
      <c r="F1361" s="59">
        <v>1715.27</v>
      </c>
      <c r="G1361">
        <v>1270.57</v>
      </c>
      <c r="H1361" t="s">
        <v>2538</v>
      </c>
      <c r="I1361" t="s">
        <v>2539</v>
      </c>
      <c r="J1361" t="s">
        <v>2352</v>
      </c>
      <c r="K1361" t="s">
        <v>2321</v>
      </c>
      <c r="L1361" t="s">
        <v>2351</v>
      </c>
      <c r="M1361" t="s">
        <v>2623</v>
      </c>
      <c r="N1361" t="s">
        <v>2624</v>
      </c>
      <c r="O1361" t="s">
        <v>2542</v>
      </c>
      <c r="P1361" t="s">
        <v>2543</v>
      </c>
      <c r="Q1361" t="s">
        <v>2544</v>
      </c>
      <c r="R1361" t="s">
        <v>2625</v>
      </c>
      <c r="S1361" t="s">
        <v>2546</v>
      </c>
      <c r="T1361">
        <v>0</v>
      </c>
      <c r="U1361" t="s">
        <v>838</v>
      </c>
      <c r="V1361" t="s">
        <v>2548</v>
      </c>
      <c r="W1361" t="s">
        <v>838</v>
      </c>
      <c r="X1361" t="s">
        <v>2548</v>
      </c>
      <c r="Y1361" t="str">
        <f t="shared" si="21"/>
        <v>深圳市小赢普惠科技有限责任公司深圳市赢众通金融信息服务有限责任公司信息流</v>
      </c>
      <c r="Z1361" t="e">
        <f>VLOOKUP(Y:Y,[1]Sheet1!N:N,1,0)</f>
        <v>#N/A</v>
      </c>
    </row>
    <row r="1362" spans="1:26" hidden="1" x14ac:dyDescent="0.25">
      <c r="A1362">
        <v>20230624</v>
      </c>
      <c r="B1362">
        <v>31849475</v>
      </c>
      <c r="C1362" t="s">
        <v>2604</v>
      </c>
      <c r="D1362">
        <v>2158492</v>
      </c>
      <c r="E1362" t="s">
        <v>2580</v>
      </c>
      <c r="F1362" s="59">
        <v>5306.39</v>
      </c>
      <c r="G1362">
        <v>4458.88</v>
      </c>
      <c r="H1362" t="s">
        <v>2559</v>
      </c>
      <c r="I1362" t="s">
        <v>2560</v>
      </c>
      <c r="J1362" t="s">
        <v>2330</v>
      </c>
      <c r="K1362" t="s">
        <v>711</v>
      </c>
      <c r="L1362" t="s">
        <v>2329</v>
      </c>
      <c r="M1362" t="s">
        <v>2581</v>
      </c>
      <c r="N1362" t="s">
        <v>2582</v>
      </c>
      <c r="O1362" t="s">
        <v>2542</v>
      </c>
      <c r="P1362" t="s">
        <v>2543</v>
      </c>
      <c r="Q1362" t="s">
        <v>2544</v>
      </c>
      <c r="R1362" t="s">
        <v>2583</v>
      </c>
      <c r="S1362" t="s">
        <v>2546</v>
      </c>
      <c r="T1362">
        <v>53748.124000000003</v>
      </c>
      <c r="U1362" t="s">
        <v>2584</v>
      </c>
      <c r="V1362" t="s">
        <v>2585</v>
      </c>
      <c r="W1362" t="s">
        <v>2584</v>
      </c>
      <c r="X1362" t="s">
        <v>2585</v>
      </c>
      <c r="Y1362" t="str">
        <f t="shared" si="21"/>
        <v>成都哈拜网络科技有限公司-数字媒体事业部上海哈啰普惠科技有限公司CPC</v>
      </c>
      <c r="Z1362" t="e">
        <f>VLOOKUP(Y:Y,[1]Sheet1!N:N,1,0)</f>
        <v>#N/A</v>
      </c>
    </row>
    <row r="1363" spans="1:26" hidden="1" x14ac:dyDescent="0.25">
      <c r="A1363">
        <v>20230624</v>
      </c>
      <c r="B1363">
        <v>45323132</v>
      </c>
      <c r="C1363" t="s">
        <v>2747</v>
      </c>
      <c r="D1363">
        <v>2172261</v>
      </c>
      <c r="E1363" t="s">
        <v>2628</v>
      </c>
      <c r="F1363" s="59">
        <v>19.07</v>
      </c>
      <c r="G1363">
        <v>14.56</v>
      </c>
      <c r="H1363" t="s">
        <v>2538</v>
      </c>
      <c r="I1363" t="s">
        <v>2539</v>
      </c>
      <c r="J1363" t="s">
        <v>292</v>
      </c>
      <c r="K1363" t="s">
        <v>2321</v>
      </c>
      <c r="L1363" t="s">
        <v>574</v>
      </c>
      <c r="M1363" t="s">
        <v>2611</v>
      </c>
      <c r="N1363" t="s">
        <v>2612</v>
      </c>
      <c r="O1363" t="s">
        <v>2542</v>
      </c>
      <c r="P1363" t="s">
        <v>2543</v>
      </c>
      <c r="Q1363" t="s">
        <v>2544</v>
      </c>
      <c r="R1363" t="s">
        <v>2613</v>
      </c>
      <c r="S1363" t="s">
        <v>2546</v>
      </c>
      <c r="T1363">
        <v>0</v>
      </c>
      <c r="U1363" t="s">
        <v>2614</v>
      </c>
      <c r="V1363" t="s">
        <v>2615</v>
      </c>
      <c r="W1363" t="s">
        <v>2614</v>
      </c>
      <c r="X1363" t="s">
        <v>2615</v>
      </c>
      <c r="Y1363" t="str">
        <f t="shared" si="21"/>
        <v>广州荔湾品唯信息服务有限公司广州唯品会电子商务有限公司信息流</v>
      </c>
      <c r="Z1363" t="e">
        <f>VLOOKUP(Y:Y,[1]Sheet1!N:N,1,0)</f>
        <v>#N/A</v>
      </c>
    </row>
    <row r="1364" spans="1:26" x14ac:dyDescent="0.25">
      <c r="A1364">
        <v>20230624</v>
      </c>
      <c r="B1364">
        <v>45336925</v>
      </c>
      <c r="C1364" t="s">
        <v>2717</v>
      </c>
      <c r="D1364">
        <v>2054669</v>
      </c>
      <c r="E1364" t="s">
        <v>2622</v>
      </c>
      <c r="F1364" s="59">
        <v>3119.39</v>
      </c>
      <c r="G1364">
        <v>2310.66</v>
      </c>
      <c r="H1364" t="s">
        <v>2538</v>
      </c>
      <c r="I1364" t="s">
        <v>2539</v>
      </c>
      <c r="J1364" t="s">
        <v>2352</v>
      </c>
      <c r="K1364" t="s">
        <v>2321</v>
      </c>
      <c r="L1364" t="s">
        <v>2351</v>
      </c>
      <c r="M1364" t="s">
        <v>2623</v>
      </c>
      <c r="N1364" t="s">
        <v>2624</v>
      </c>
      <c r="O1364" t="s">
        <v>2542</v>
      </c>
      <c r="P1364" t="s">
        <v>2543</v>
      </c>
      <c r="Q1364" t="s">
        <v>2544</v>
      </c>
      <c r="R1364" t="s">
        <v>2625</v>
      </c>
      <c r="S1364" t="s">
        <v>2546</v>
      </c>
      <c r="T1364">
        <v>0</v>
      </c>
      <c r="U1364" t="s">
        <v>838</v>
      </c>
      <c r="V1364" t="s">
        <v>2548</v>
      </c>
      <c r="W1364" t="s">
        <v>838</v>
      </c>
      <c r="X1364" t="s">
        <v>2548</v>
      </c>
      <c r="Y1364" t="str">
        <f t="shared" si="21"/>
        <v>深圳市小赢普惠科技有限责任公司深圳市赢众通金融信息服务有限责任公司信息流</v>
      </c>
      <c r="Z1364" t="e">
        <f>VLOOKUP(Y:Y,[1]Sheet1!N:N,1,0)</f>
        <v>#N/A</v>
      </c>
    </row>
    <row r="1365" spans="1:26" hidden="1" x14ac:dyDescent="0.25">
      <c r="A1365">
        <v>20230624</v>
      </c>
      <c r="B1365">
        <v>47327991</v>
      </c>
      <c r="C1365" t="s">
        <v>2766</v>
      </c>
      <c r="D1365">
        <v>2185183</v>
      </c>
      <c r="E1365" t="s">
        <v>2574</v>
      </c>
      <c r="F1365" s="59">
        <v>781.73</v>
      </c>
      <c r="G1365">
        <v>592.22</v>
      </c>
      <c r="H1365" t="s">
        <v>2538</v>
      </c>
      <c r="I1365" t="s">
        <v>2551</v>
      </c>
      <c r="J1365" t="s">
        <v>2575</v>
      </c>
      <c r="K1365" t="s">
        <v>2321</v>
      </c>
      <c r="L1365" t="s">
        <v>2344</v>
      </c>
      <c r="M1365" t="s">
        <v>2576</v>
      </c>
      <c r="O1365" t="s">
        <v>2542</v>
      </c>
      <c r="P1365" t="s">
        <v>2543</v>
      </c>
      <c r="Q1365" t="s">
        <v>2544</v>
      </c>
      <c r="R1365" t="s">
        <v>2577</v>
      </c>
      <c r="S1365" t="s">
        <v>2546</v>
      </c>
      <c r="T1365">
        <v>0</v>
      </c>
      <c r="U1365" t="s">
        <v>838</v>
      </c>
      <c r="V1365" t="s">
        <v>2578</v>
      </c>
      <c r="W1365" t="s">
        <v>838</v>
      </c>
      <c r="X1365" t="s">
        <v>2578</v>
      </c>
      <c r="Y1365" t="str">
        <f t="shared" si="21"/>
        <v>北京微财科技有限公司-数媒重庆市黑卡小额贷款有限公司信息流</v>
      </c>
      <c r="Z1365" t="e">
        <f>VLOOKUP(Y:Y,[1]Sheet1!N:N,1,0)</f>
        <v>#N/A</v>
      </c>
    </row>
    <row r="1366" spans="1:26" hidden="1" x14ac:dyDescent="0.25">
      <c r="A1366">
        <v>20230624</v>
      </c>
      <c r="B1366">
        <v>40850187</v>
      </c>
      <c r="C1366" t="s">
        <v>2652</v>
      </c>
      <c r="D1366">
        <v>2165227</v>
      </c>
      <c r="E1366" t="s">
        <v>2566</v>
      </c>
      <c r="F1366" s="59">
        <v>386.93</v>
      </c>
      <c r="G1366">
        <v>286.62</v>
      </c>
      <c r="H1366" t="s">
        <v>2538</v>
      </c>
      <c r="I1366" t="s">
        <v>2539</v>
      </c>
      <c r="J1366" t="s">
        <v>2320</v>
      </c>
      <c r="K1366" t="s">
        <v>2321</v>
      </c>
      <c r="L1366" t="s">
        <v>2318</v>
      </c>
      <c r="M1366" t="s">
        <v>2540</v>
      </c>
      <c r="N1366" t="s">
        <v>2541</v>
      </c>
      <c r="O1366" t="s">
        <v>2542</v>
      </c>
      <c r="P1366" t="s">
        <v>2543</v>
      </c>
      <c r="Q1366" t="s">
        <v>2544</v>
      </c>
      <c r="R1366" t="s">
        <v>2545</v>
      </c>
      <c r="S1366" t="s">
        <v>2546</v>
      </c>
      <c r="T1366">
        <v>0</v>
      </c>
      <c r="U1366" t="s">
        <v>838</v>
      </c>
      <c r="V1366" t="s">
        <v>2547</v>
      </c>
      <c r="W1366" t="s">
        <v>838</v>
      </c>
      <c r="X1366" t="s">
        <v>2548</v>
      </c>
      <c r="Y1366" t="str">
        <f t="shared" si="21"/>
        <v>上海耳序信息技术有限公司-四部上海拍拍贷金融信息服务有限公司信息流</v>
      </c>
      <c r="Z1366" t="e">
        <f>VLOOKUP(Y:Y,[1]Sheet1!N:N,1,0)</f>
        <v>#N/A</v>
      </c>
    </row>
    <row r="1367" spans="1:26" hidden="1" x14ac:dyDescent="0.25">
      <c r="A1367">
        <v>20230624</v>
      </c>
      <c r="B1367">
        <v>38794097</v>
      </c>
      <c r="C1367" t="s">
        <v>2757</v>
      </c>
      <c r="D1367">
        <v>2172261</v>
      </c>
      <c r="E1367" t="s">
        <v>2628</v>
      </c>
      <c r="F1367" s="59">
        <v>206.2</v>
      </c>
      <c r="G1367">
        <v>157.41</v>
      </c>
      <c r="H1367" t="s">
        <v>2538</v>
      </c>
      <c r="I1367" t="s">
        <v>2539</v>
      </c>
      <c r="J1367" t="s">
        <v>292</v>
      </c>
      <c r="K1367" t="s">
        <v>2321</v>
      </c>
      <c r="L1367" t="s">
        <v>574</v>
      </c>
      <c r="M1367" t="s">
        <v>2611</v>
      </c>
      <c r="N1367" t="s">
        <v>2612</v>
      </c>
      <c r="O1367" t="s">
        <v>2542</v>
      </c>
      <c r="P1367" t="s">
        <v>2543</v>
      </c>
      <c r="Q1367" t="s">
        <v>2544</v>
      </c>
      <c r="R1367" t="s">
        <v>2613</v>
      </c>
      <c r="S1367" t="s">
        <v>2546</v>
      </c>
      <c r="T1367">
        <v>0</v>
      </c>
      <c r="U1367" t="s">
        <v>2614</v>
      </c>
      <c r="V1367" t="s">
        <v>2615</v>
      </c>
      <c r="W1367" t="s">
        <v>2614</v>
      </c>
      <c r="X1367" t="s">
        <v>2615</v>
      </c>
      <c r="Y1367" t="str">
        <f t="shared" si="21"/>
        <v>广州荔湾品唯信息服务有限公司广州唯品会电子商务有限公司信息流</v>
      </c>
      <c r="Z1367" t="e">
        <f>VLOOKUP(Y:Y,[1]Sheet1!N:N,1,0)</f>
        <v>#N/A</v>
      </c>
    </row>
    <row r="1368" spans="1:26" hidden="1" x14ac:dyDescent="0.25">
      <c r="A1368">
        <v>20230624</v>
      </c>
      <c r="B1368">
        <v>40182525</v>
      </c>
      <c r="C1368" t="s">
        <v>2679</v>
      </c>
      <c r="D1368">
        <v>2130054</v>
      </c>
      <c r="E1368" t="s">
        <v>2558</v>
      </c>
      <c r="F1368" s="59">
        <v>1118.24</v>
      </c>
      <c r="G1368">
        <v>905.41</v>
      </c>
      <c r="H1368" t="s">
        <v>2559</v>
      </c>
      <c r="I1368" t="s">
        <v>2560</v>
      </c>
      <c r="J1368" t="s">
        <v>2350</v>
      </c>
      <c r="K1368" t="s">
        <v>711</v>
      </c>
      <c r="L1368" t="s">
        <v>2350</v>
      </c>
      <c r="M1368" t="s">
        <v>2561</v>
      </c>
      <c r="N1368" t="s">
        <v>2562</v>
      </c>
      <c r="O1368" t="s">
        <v>2542</v>
      </c>
      <c r="P1368" t="s">
        <v>2543</v>
      </c>
      <c r="Q1368" t="s">
        <v>2544</v>
      </c>
      <c r="R1368" t="s">
        <v>2563</v>
      </c>
      <c r="S1368" t="s">
        <v>2546</v>
      </c>
      <c r="T1368">
        <v>5643.56</v>
      </c>
      <c r="U1368" t="s">
        <v>1891</v>
      </c>
      <c r="V1368" t="s">
        <v>2564</v>
      </c>
      <c r="W1368" t="s">
        <v>1891</v>
      </c>
      <c r="X1368" t="s">
        <v>2564</v>
      </c>
      <c r="Y1368" t="str">
        <f t="shared" si="21"/>
        <v>深圳尚米网络技术有限公司深圳尚米网络技术有限公司CPC</v>
      </c>
      <c r="Z1368" t="e">
        <f>VLOOKUP(Y:Y,[1]Sheet1!N:N,1,0)</f>
        <v>#N/A</v>
      </c>
    </row>
    <row r="1369" spans="1:26" hidden="1" x14ac:dyDescent="0.25">
      <c r="A1369">
        <v>20230624</v>
      </c>
      <c r="B1369">
        <v>42327274</v>
      </c>
      <c r="C1369" t="s">
        <v>2791</v>
      </c>
      <c r="D1369">
        <v>2172261</v>
      </c>
      <c r="E1369" t="s">
        <v>2628</v>
      </c>
      <c r="F1369" s="59">
        <v>43.15</v>
      </c>
      <c r="G1369">
        <v>32.94</v>
      </c>
      <c r="H1369" t="s">
        <v>2538</v>
      </c>
      <c r="I1369" t="s">
        <v>2539</v>
      </c>
      <c r="J1369" t="s">
        <v>292</v>
      </c>
      <c r="K1369" t="s">
        <v>2321</v>
      </c>
      <c r="L1369" t="s">
        <v>574</v>
      </c>
      <c r="M1369" t="s">
        <v>2611</v>
      </c>
      <c r="N1369" t="s">
        <v>2612</v>
      </c>
      <c r="O1369" t="s">
        <v>2542</v>
      </c>
      <c r="P1369" t="s">
        <v>2543</v>
      </c>
      <c r="Q1369" t="s">
        <v>2544</v>
      </c>
      <c r="R1369" t="s">
        <v>2613</v>
      </c>
      <c r="S1369" t="s">
        <v>2546</v>
      </c>
      <c r="T1369">
        <v>0</v>
      </c>
      <c r="U1369" t="s">
        <v>2614</v>
      </c>
      <c r="V1369" t="s">
        <v>2615</v>
      </c>
      <c r="W1369" t="s">
        <v>2614</v>
      </c>
      <c r="X1369" t="s">
        <v>2615</v>
      </c>
      <c r="Y1369" t="str">
        <f t="shared" si="21"/>
        <v>广州荔湾品唯信息服务有限公司广州唯品会电子商务有限公司信息流</v>
      </c>
      <c r="Z1369" t="e">
        <f>VLOOKUP(Y:Y,[1]Sheet1!N:N,1,0)</f>
        <v>#N/A</v>
      </c>
    </row>
    <row r="1370" spans="1:26" hidden="1" x14ac:dyDescent="0.25">
      <c r="A1370">
        <v>20230624</v>
      </c>
      <c r="B1370">
        <v>47866527</v>
      </c>
      <c r="C1370" t="s">
        <v>2800</v>
      </c>
      <c r="D1370">
        <v>2172257</v>
      </c>
      <c r="E1370" t="s">
        <v>2610</v>
      </c>
      <c r="F1370" s="59">
        <v>2175.8200000000002</v>
      </c>
      <c r="G1370">
        <v>1726.76</v>
      </c>
      <c r="H1370" t="s">
        <v>2559</v>
      </c>
      <c r="I1370" t="s">
        <v>2560</v>
      </c>
      <c r="J1370" t="s">
        <v>292</v>
      </c>
      <c r="K1370" t="s">
        <v>711</v>
      </c>
      <c r="L1370" t="s">
        <v>2325</v>
      </c>
      <c r="M1370" t="s">
        <v>2611</v>
      </c>
      <c r="N1370" t="s">
        <v>2612</v>
      </c>
      <c r="O1370" t="s">
        <v>2542</v>
      </c>
      <c r="P1370" t="s">
        <v>2543</v>
      </c>
      <c r="Q1370" t="s">
        <v>2544</v>
      </c>
      <c r="R1370" t="s">
        <v>2613</v>
      </c>
      <c r="S1370" t="s">
        <v>2546</v>
      </c>
      <c r="T1370">
        <v>76224.217000000004</v>
      </c>
      <c r="U1370" t="s">
        <v>2614</v>
      </c>
      <c r="V1370" t="s">
        <v>2615</v>
      </c>
      <c r="W1370" t="s">
        <v>2614</v>
      </c>
      <c r="X1370" t="s">
        <v>2615</v>
      </c>
      <c r="Y1370" t="str">
        <f t="shared" si="21"/>
        <v>深圳龙鱼科技有限公司广州唯品会电子商务有限公司CPC</v>
      </c>
      <c r="Z1370" t="e">
        <f>VLOOKUP(Y:Y,[1]Sheet1!N:N,1,0)</f>
        <v>#N/A</v>
      </c>
    </row>
    <row r="1371" spans="1:26" hidden="1" x14ac:dyDescent="0.25">
      <c r="A1371">
        <v>20230624</v>
      </c>
      <c r="B1371">
        <v>38794025</v>
      </c>
      <c r="C1371" t="s">
        <v>2651</v>
      </c>
      <c r="D1371">
        <v>2172261</v>
      </c>
      <c r="E1371" t="s">
        <v>2628</v>
      </c>
      <c r="F1371" s="59">
        <v>18.12</v>
      </c>
      <c r="G1371">
        <v>13.83</v>
      </c>
      <c r="H1371" t="s">
        <v>2538</v>
      </c>
      <c r="I1371" t="s">
        <v>2539</v>
      </c>
      <c r="J1371" t="s">
        <v>292</v>
      </c>
      <c r="K1371" t="s">
        <v>2321</v>
      </c>
      <c r="L1371" t="s">
        <v>574</v>
      </c>
      <c r="M1371" t="s">
        <v>2611</v>
      </c>
      <c r="N1371" t="s">
        <v>2612</v>
      </c>
      <c r="O1371" t="s">
        <v>2542</v>
      </c>
      <c r="P1371" t="s">
        <v>2543</v>
      </c>
      <c r="Q1371" t="s">
        <v>2544</v>
      </c>
      <c r="R1371" t="s">
        <v>2613</v>
      </c>
      <c r="S1371" t="s">
        <v>2546</v>
      </c>
      <c r="T1371">
        <v>0</v>
      </c>
      <c r="U1371" t="s">
        <v>2614</v>
      </c>
      <c r="V1371" t="s">
        <v>2615</v>
      </c>
      <c r="W1371" t="s">
        <v>2614</v>
      </c>
      <c r="X1371" t="s">
        <v>2615</v>
      </c>
      <c r="Y1371" t="str">
        <f t="shared" si="21"/>
        <v>广州荔湾品唯信息服务有限公司广州唯品会电子商务有限公司信息流</v>
      </c>
      <c r="Z1371" t="e">
        <f>VLOOKUP(Y:Y,[1]Sheet1!N:N,1,0)</f>
        <v>#N/A</v>
      </c>
    </row>
    <row r="1372" spans="1:26" hidden="1" x14ac:dyDescent="0.25">
      <c r="A1372">
        <v>20230624</v>
      </c>
      <c r="B1372">
        <v>41250557</v>
      </c>
      <c r="C1372" t="s">
        <v>2771</v>
      </c>
      <c r="D1372">
        <v>2130054</v>
      </c>
      <c r="E1372" t="s">
        <v>2558</v>
      </c>
      <c r="F1372" s="59">
        <v>4171.6400000000003</v>
      </c>
      <c r="G1372">
        <v>3377.8</v>
      </c>
      <c r="H1372" t="s">
        <v>2559</v>
      </c>
      <c r="I1372" t="s">
        <v>2560</v>
      </c>
      <c r="J1372" t="s">
        <v>2350</v>
      </c>
      <c r="K1372" t="s">
        <v>711</v>
      </c>
      <c r="L1372" t="s">
        <v>2350</v>
      </c>
      <c r="M1372" t="s">
        <v>2561</v>
      </c>
      <c r="N1372" t="s">
        <v>2562</v>
      </c>
      <c r="O1372" t="s">
        <v>2542</v>
      </c>
      <c r="P1372" t="s">
        <v>2543</v>
      </c>
      <c r="Q1372" t="s">
        <v>2544</v>
      </c>
      <c r="R1372" t="s">
        <v>2563</v>
      </c>
      <c r="S1372" t="s">
        <v>2546</v>
      </c>
      <c r="T1372">
        <v>7197.11</v>
      </c>
      <c r="U1372" t="s">
        <v>1891</v>
      </c>
      <c r="V1372" t="s">
        <v>2564</v>
      </c>
      <c r="W1372" t="s">
        <v>1891</v>
      </c>
      <c r="X1372" t="s">
        <v>2564</v>
      </c>
      <c r="Y1372" t="str">
        <f t="shared" si="21"/>
        <v>深圳尚米网络技术有限公司深圳尚米网络技术有限公司CPC</v>
      </c>
      <c r="Z1372" t="e">
        <f>VLOOKUP(Y:Y,[1]Sheet1!N:N,1,0)</f>
        <v>#N/A</v>
      </c>
    </row>
    <row r="1373" spans="1:26" hidden="1" x14ac:dyDescent="0.25">
      <c r="A1373">
        <v>20230624</v>
      </c>
      <c r="B1373">
        <v>47426703</v>
      </c>
      <c r="C1373" t="s">
        <v>2726</v>
      </c>
      <c r="D1373">
        <v>2189969</v>
      </c>
      <c r="E1373" t="s">
        <v>2608</v>
      </c>
      <c r="F1373" s="59">
        <v>2014.39</v>
      </c>
      <c r="G1373">
        <v>1438.85</v>
      </c>
      <c r="H1373" t="s">
        <v>2538</v>
      </c>
      <c r="I1373" t="s">
        <v>2551</v>
      </c>
      <c r="J1373" t="s">
        <v>2332</v>
      </c>
      <c r="K1373" t="s">
        <v>2321</v>
      </c>
      <c r="L1373" t="s">
        <v>2333</v>
      </c>
      <c r="M1373" t="s">
        <v>2552</v>
      </c>
      <c r="N1373" t="s">
        <v>2553</v>
      </c>
      <c r="O1373" t="s">
        <v>2542</v>
      </c>
      <c r="P1373" t="s">
        <v>2543</v>
      </c>
      <c r="Q1373" t="s">
        <v>2544</v>
      </c>
      <c r="R1373" t="s">
        <v>2554</v>
      </c>
      <c r="S1373" t="s">
        <v>2546</v>
      </c>
      <c r="T1373">
        <v>0</v>
      </c>
      <c r="U1373" t="s">
        <v>2555</v>
      </c>
      <c r="V1373" t="s">
        <v>2556</v>
      </c>
      <c r="W1373" t="s">
        <v>2555</v>
      </c>
      <c r="X1373" t="s">
        <v>2556</v>
      </c>
      <c r="Y1373" t="str">
        <f t="shared" si="21"/>
        <v>北京爱奇艺科技有限公司-百度北京爱奇艺科技有限公司信息流</v>
      </c>
      <c r="Z1373" t="e">
        <f>VLOOKUP(Y:Y,[1]Sheet1!N:N,1,0)</f>
        <v>#N/A</v>
      </c>
    </row>
    <row r="1374" spans="1:26" hidden="1" x14ac:dyDescent="0.25">
      <c r="A1374">
        <v>20230624</v>
      </c>
      <c r="B1374">
        <v>27382568</v>
      </c>
      <c r="C1374" t="s">
        <v>2796</v>
      </c>
      <c r="D1374">
        <v>2172257</v>
      </c>
      <c r="E1374" t="s">
        <v>2610</v>
      </c>
      <c r="F1374" s="59">
        <v>5042.3599999999997</v>
      </c>
      <c r="G1374">
        <v>4001.69</v>
      </c>
      <c r="H1374" t="s">
        <v>2559</v>
      </c>
      <c r="I1374" t="s">
        <v>2560</v>
      </c>
      <c r="J1374" t="s">
        <v>292</v>
      </c>
      <c r="K1374" t="s">
        <v>711</v>
      </c>
      <c r="L1374" t="s">
        <v>574</v>
      </c>
      <c r="M1374" t="s">
        <v>2611</v>
      </c>
      <c r="N1374" t="s">
        <v>2612</v>
      </c>
      <c r="O1374" t="s">
        <v>2542</v>
      </c>
      <c r="P1374" t="s">
        <v>2543</v>
      </c>
      <c r="Q1374" t="s">
        <v>2544</v>
      </c>
      <c r="R1374" t="s">
        <v>2613</v>
      </c>
      <c r="S1374" t="s">
        <v>2546</v>
      </c>
      <c r="T1374">
        <v>141066.739</v>
      </c>
      <c r="U1374" t="s">
        <v>2614</v>
      </c>
      <c r="V1374" t="s">
        <v>2615</v>
      </c>
      <c r="W1374" t="s">
        <v>2614</v>
      </c>
      <c r="X1374" t="s">
        <v>2615</v>
      </c>
      <c r="Y1374" t="str">
        <f t="shared" si="21"/>
        <v>广州荔湾品唯信息服务有限公司广州唯品会电子商务有限公司CPC</v>
      </c>
      <c r="Z1374" t="e">
        <f>VLOOKUP(Y:Y,[1]Sheet1!N:N,1,0)</f>
        <v>#N/A</v>
      </c>
    </row>
    <row r="1375" spans="1:26" hidden="1" x14ac:dyDescent="0.25">
      <c r="A1375">
        <v>20230624</v>
      </c>
      <c r="B1375">
        <v>47426625</v>
      </c>
      <c r="C1375" t="s">
        <v>2802</v>
      </c>
      <c r="D1375">
        <v>2189969</v>
      </c>
      <c r="E1375" t="s">
        <v>2608</v>
      </c>
      <c r="F1375" s="59">
        <v>279.54000000000002</v>
      </c>
      <c r="G1375">
        <v>199.67</v>
      </c>
      <c r="H1375" t="s">
        <v>2538</v>
      </c>
      <c r="I1375" t="s">
        <v>2551</v>
      </c>
      <c r="J1375" t="s">
        <v>2332</v>
      </c>
      <c r="K1375" t="s">
        <v>2321</v>
      </c>
      <c r="L1375" t="s">
        <v>2333</v>
      </c>
      <c r="M1375" t="s">
        <v>2552</v>
      </c>
      <c r="N1375" t="s">
        <v>2553</v>
      </c>
      <c r="O1375" t="s">
        <v>2542</v>
      </c>
      <c r="P1375" t="s">
        <v>2543</v>
      </c>
      <c r="Q1375" t="s">
        <v>2544</v>
      </c>
      <c r="R1375" t="s">
        <v>2554</v>
      </c>
      <c r="S1375" t="s">
        <v>2546</v>
      </c>
      <c r="T1375">
        <v>0</v>
      </c>
      <c r="U1375" t="s">
        <v>2555</v>
      </c>
      <c r="V1375" t="s">
        <v>2556</v>
      </c>
      <c r="W1375" t="s">
        <v>2555</v>
      </c>
      <c r="X1375" t="s">
        <v>2556</v>
      </c>
      <c r="Y1375" t="str">
        <f t="shared" si="21"/>
        <v>北京爱奇艺科技有限公司-百度北京爱奇艺科技有限公司信息流</v>
      </c>
      <c r="Z1375" t="e">
        <f>VLOOKUP(Y:Y,[1]Sheet1!N:N,1,0)</f>
        <v>#N/A</v>
      </c>
    </row>
    <row r="1376" spans="1:26" hidden="1" x14ac:dyDescent="0.25">
      <c r="A1376">
        <v>20230624</v>
      </c>
      <c r="B1376">
        <v>48447541</v>
      </c>
      <c r="C1376" t="s">
        <v>2733</v>
      </c>
      <c r="D1376">
        <v>2142924</v>
      </c>
      <c r="E1376" t="s">
        <v>2716</v>
      </c>
      <c r="F1376" s="59">
        <v>1408.55</v>
      </c>
      <c r="G1376">
        <v>1408.55</v>
      </c>
      <c r="H1376" t="s">
        <v>2559</v>
      </c>
      <c r="I1376" t="s">
        <v>2560</v>
      </c>
      <c r="J1376" t="s">
        <v>392</v>
      </c>
      <c r="K1376" t="s">
        <v>711</v>
      </c>
      <c r="L1376" t="s">
        <v>392</v>
      </c>
      <c r="M1376" t="s">
        <v>2641</v>
      </c>
      <c r="N1376" t="s">
        <v>2642</v>
      </c>
      <c r="O1376" t="s">
        <v>2542</v>
      </c>
      <c r="P1376" t="s">
        <v>2543</v>
      </c>
      <c r="Q1376" t="s">
        <v>2544</v>
      </c>
      <c r="R1376" t="s">
        <v>2643</v>
      </c>
      <c r="S1376" t="s">
        <v>2546</v>
      </c>
      <c r="T1376">
        <v>180.68</v>
      </c>
      <c r="U1376" t="s">
        <v>838</v>
      </c>
      <c r="V1376" t="s">
        <v>2644</v>
      </c>
      <c r="W1376" t="s">
        <v>838</v>
      </c>
      <c r="X1376" t="s">
        <v>2548</v>
      </c>
      <c r="Y1376" t="str">
        <f t="shared" si="21"/>
        <v>福州三六零网络小额贷款有限公司福州三六零网络小额贷款有限公司CPC</v>
      </c>
      <c r="Z1376" t="e">
        <f>VLOOKUP(Y:Y,[1]Sheet1!N:N,1,0)</f>
        <v>#N/A</v>
      </c>
    </row>
    <row r="1377" spans="1:26" hidden="1" x14ac:dyDescent="0.25">
      <c r="A1377">
        <v>20230624</v>
      </c>
      <c r="B1377">
        <v>44739351</v>
      </c>
      <c r="C1377" t="s">
        <v>2731</v>
      </c>
      <c r="D1377">
        <v>2118167</v>
      </c>
      <c r="E1377" t="s">
        <v>2592</v>
      </c>
      <c r="F1377" s="59">
        <v>156.44</v>
      </c>
      <c r="G1377">
        <v>0</v>
      </c>
      <c r="H1377" t="s">
        <v>2538</v>
      </c>
      <c r="I1377" t="s">
        <v>2551</v>
      </c>
      <c r="J1377" t="s">
        <v>554</v>
      </c>
      <c r="K1377" t="s">
        <v>2321</v>
      </c>
      <c r="L1377" t="s">
        <v>2370</v>
      </c>
      <c r="M1377" t="s">
        <v>2593</v>
      </c>
      <c r="N1377" t="s">
        <v>2594</v>
      </c>
      <c r="O1377" t="s">
        <v>2542</v>
      </c>
      <c r="P1377" t="s">
        <v>2543</v>
      </c>
      <c r="Q1377" t="s">
        <v>2544</v>
      </c>
      <c r="R1377" t="s">
        <v>2595</v>
      </c>
      <c r="S1377" t="s">
        <v>2546</v>
      </c>
      <c r="T1377">
        <v>0</v>
      </c>
      <c r="U1377" t="s">
        <v>2555</v>
      </c>
      <c r="V1377" t="s">
        <v>2596</v>
      </c>
      <c r="W1377" t="s">
        <v>2555</v>
      </c>
      <c r="X1377" t="s">
        <v>2596</v>
      </c>
      <c r="Y1377" t="str">
        <f t="shared" si="21"/>
        <v>薯一薯二文化传媒（上海）有限公司行吟信息科技(上海)有限公司信息流</v>
      </c>
      <c r="Z1377" t="e">
        <f>VLOOKUP(Y:Y,[1]Sheet1!N:N,1,0)</f>
        <v>#N/A</v>
      </c>
    </row>
    <row r="1378" spans="1:26" hidden="1" x14ac:dyDescent="0.25">
      <c r="A1378">
        <v>20230624</v>
      </c>
      <c r="B1378">
        <v>42327215</v>
      </c>
      <c r="C1378" t="s">
        <v>2739</v>
      </c>
      <c r="D1378">
        <v>2172261</v>
      </c>
      <c r="E1378" t="s">
        <v>2628</v>
      </c>
      <c r="F1378" s="59">
        <v>519.61</v>
      </c>
      <c r="G1378">
        <v>396.65</v>
      </c>
      <c r="H1378" t="s">
        <v>2538</v>
      </c>
      <c r="I1378" t="s">
        <v>2551</v>
      </c>
      <c r="J1378" t="s">
        <v>292</v>
      </c>
      <c r="K1378" t="s">
        <v>2321</v>
      </c>
      <c r="L1378" t="s">
        <v>574</v>
      </c>
      <c r="M1378" t="s">
        <v>2611</v>
      </c>
      <c r="N1378" t="s">
        <v>2612</v>
      </c>
      <c r="O1378" t="s">
        <v>2542</v>
      </c>
      <c r="P1378" t="s">
        <v>2543</v>
      </c>
      <c r="Q1378" t="s">
        <v>2544</v>
      </c>
      <c r="R1378" t="s">
        <v>2613</v>
      </c>
      <c r="S1378" t="s">
        <v>2546</v>
      </c>
      <c r="T1378">
        <v>0</v>
      </c>
      <c r="U1378" t="s">
        <v>2614</v>
      </c>
      <c r="V1378" t="s">
        <v>2615</v>
      </c>
      <c r="W1378" t="s">
        <v>2614</v>
      </c>
      <c r="X1378" t="s">
        <v>2615</v>
      </c>
      <c r="Y1378" t="str">
        <f t="shared" si="21"/>
        <v>广州荔湾品唯信息服务有限公司广州唯品会电子商务有限公司信息流</v>
      </c>
      <c r="Z1378" t="e">
        <f>VLOOKUP(Y:Y,[1]Sheet1!N:N,1,0)</f>
        <v>#N/A</v>
      </c>
    </row>
    <row r="1379" spans="1:26" hidden="1" x14ac:dyDescent="0.25">
      <c r="A1379">
        <v>20230624</v>
      </c>
      <c r="B1379">
        <v>48413778</v>
      </c>
      <c r="C1379" t="s">
        <v>2626</v>
      </c>
      <c r="D1379">
        <v>2118167</v>
      </c>
      <c r="E1379" t="s">
        <v>2592</v>
      </c>
      <c r="F1379" s="59">
        <v>3.91</v>
      </c>
      <c r="G1379">
        <v>0</v>
      </c>
      <c r="H1379" t="s">
        <v>2538</v>
      </c>
      <c r="I1379" t="s">
        <v>2539</v>
      </c>
      <c r="J1379" t="s">
        <v>554</v>
      </c>
      <c r="K1379" t="s">
        <v>2321</v>
      </c>
      <c r="L1379" t="s">
        <v>2370</v>
      </c>
      <c r="M1379" t="s">
        <v>2593</v>
      </c>
      <c r="N1379" t="s">
        <v>2594</v>
      </c>
      <c r="O1379" t="s">
        <v>2542</v>
      </c>
      <c r="P1379" t="s">
        <v>2543</v>
      </c>
      <c r="Q1379" t="s">
        <v>2544</v>
      </c>
      <c r="R1379" t="s">
        <v>2595</v>
      </c>
      <c r="S1379" t="s">
        <v>2546</v>
      </c>
      <c r="T1379">
        <v>0</v>
      </c>
      <c r="U1379" t="s">
        <v>2555</v>
      </c>
      <c r="V1379" t="s">
        <v>2596</v>
      </c>
      <c r="W1379" t="s">
        <v>2555</v>
      </c>
      <c r="X1379" t="s">
        <v>2596</v>
      </c>
      <c r="Y1379" t="str">
        <f t="shared" si="21"/>
        <v>薯一薯二文化传媒（上海）有限公司行吟信息科技(上海)有限公司信息流</v>
      </c>
      <c r="Z1379" t="e">
        <f>VLOOKUP(Y:Y,[1]Sheet1!N:N,1,0)</f>
        <v>#N/A</v>
      </c>
    </row>
    <row r="1380" spans="1:26" hidden="1" x14ac:dyDescent="0.25">
      <c r="A1380">
        <v>20230624</v>
      </c>
      <c r="B1380">
        <v>41276538</v>
      </c>
      <c r="C1380" t="s">
        <v>2606</v>
      </c>
      <c r="D1380">
        <v>2158492</v>
      </c>
      <c r="E1380" t="s">
        <v>2580</v>
      </c>
      <c r="F1380" s="59">
        <v>891.82</v>
      </c>
      <c r="G1380">
        <v>749.37</v>
      </c>
      <c r="H1380" t="s">
        <v>2559</v>
      </c>
      <c r="I1380" t="s">
        <v>2560</v>
      </c>
      <c r="J1380" t="s">
        <v>2330</v>
      </c>
      <c r="K1380" t="s">
        <v>711</v>
      </c>
      <c r="L1380" t="s">
        <v>2329</v>
      </c>
      <c r="M1380" t="s">
        <v>2581</v>
      </c>
      <c r="N1380" t="s">
        <v>2582</v>
      </c>
      <c r="O1380" t="s">
        <v>2542</v>
      </c>
      <c r="P1380" t="s">
        <v>2543</v>
      </c>
      <c r="Q1380" t="s">
        <v>2544</v>
      </c>
      <c r="R1380" t="s">
        <v>2583</v>
      </c>
      <c r="S1380" t="s">
        <v>2546</v>
      </c>
      <c r="T1380">
        <v>47102.531000000003</v>
      </c>
      <c r="U1380" t="s">
        <v>2584</v>
      </c>
      <c r="V1380" t="s">
        <v>2585</v>
      </c>
      <c r="W1380" t="s">
        <v>2584</v>
      </c>
      <c r="X1380" t="s">
        <v>2585</v>
      </c>
      <c r="Y1380" t="str">
        <f t="shared" si="21"/>
        <v>成都哈拜网络科技有限公司-数字媒体事业部上海哈啰普惠科技有限公司CPC</v>
      </c>
      <c r="Z1380" t="e">
        <f>VLOOKUP(Y:Y,[1]Sheet1!N:N,1,0)</f>
        <v>#N/A</v>
      </c>
    </row>
    <row r="1381" spans="1:26" hidden="1" x14ac:dyDescent="0.25">
      <c r="A1381">
        <v>20230624</v>
      </c>
      <c r="B1381">
        <v>40896118</v>
      </c>
      <c r="C1381" t="s">
        <v>2758</v>
      </c>
      <c r="D1381">
        <v>2117409</v>
      </c>
      <c r="E1381" t="s">
        <v>2744</v>
      </c>
      <c r="F1381" s="59">
        <v>3136.24</v>
      </c>
      <c r="G1381">
        <v>0</v>
      </c>
      <c r="H1381" t="s">
        <v>2559</v>
      </c>
      <c r="I1381" t="s">
        <v>2560</v>
      </c>
      <c r="J1381" t="s">
        <v>2353</v>
      </c>
      <c r="K1381" t="s">
        <v>711</v>
      </c>
      <c r="L1381" t="s">
        <v>326</v>
      </c>
      <c r="M1381" t="s">
        <v>2588</v>
      </c>
      <c r="N1381" t="s">
        <v>2589</v>
      </c>
      <c r="O1381" t="s">
        <v>2542</v>
      </c>
      <c r="P1381" t="s">
        <v>2543</v>
      </c>
      <c r="Q1381" t="s">
        <v>2544</v>
      </c>
      <c r="R1381" t="s">
        <v>2570</v>
      </c>
      <c r="S1381" t="s">
        <v>2546</v>
      </c>
      <c r="T1381">
        <v>0</v>
      </c>
      <c r="U1381" t="s">
        <v>2571</v>
      </c>
      <c r="V1381" t="s">
        <v>2572</v>
      </c>
      <c r="W1381" t="s">
        <v>1891</v>
      </c>
      <c r="X1381" t="s">
        <v>2564</v>
      </c>
      <c r="Y1381" t="str">
        <f t="shared" si="21"/>
        <v>网易有道信息技术（北京）有限公司网易(杭州)网络有限公司CPC</v>
      </c>
      <c r="Z1381" t="e">
        <f>VLOOKUP(Y:Y,[1]Sheet1!N:N,1,0)</f>
        <v>#N/A</v>
      </c>
    </row>
    <row r="1382" spans="1:26" hidden="1" x14ac:dyDescent="0.25">
      <c r="A1382">
        <v>20230624</v>
      </c>
      <c r="B1382">
        <v>47184438</v>
      </c>
      <c r="C1382" t="s">
        <v>2734</v>
      </c>
      <c r="D1382">
        <v>2176807</v>
      </c>
      <c r="E1382" t="s">
        <v>2691</v>
      </c>
      <c r="F1382" s="59">
        <v>0</v>
      </c>
      <c r="G1382">
        <v>0</v>
      </c>
      <c r="H1382" t="s">
        <v>2538</v>
      </c>
      <c r="I1382" t="s">
        <v>2539</v>
      </c>
      <c r="J1382" t="s">
        <v>2339</v>
      </c>
      <c r="K1382" t="s">
        <v>2321</v>
      </c>
      <c r="L1382" t="s">
        <v>2338</v>
      </c>
      <c r="M1382" t="s">
        <v>2692</v>
      </c>
      <c r="N1382" t="s">
        <v>2693</v>
      </c>
      <c r="O1382" t="s">
        <v>2542</v>
      </c>
      <c r="P1382" t="s">
        <v>2543</v>
      </c>
      <c r="Q1382" t="s">
        <v>2544</v>
      </c>
      <c r="R1382" t="s">
        <v>2694</v>
      </c>
      <c r="S1382" t="s">
        <v>2546</v>
      </c>
      <c r="T1382">
        <v>0</v>
      </c>
      <c r="U1382" t="s">
        <v>2117</v>
      </c>
      <c r="V1382" t="s">
        <v>2695</v>
      </c>
      <c r="W1382" t="s">
        <v>2117</v>
      </c>
      <c r="X1382" t="s">
        <v>2695</v>
      </c>
      <c r="Y1382" t="str">
        <f t="shared" si="21"/>
        <v>北京三快在线科技有限公司及其关联公司北京三快科技有限公司信息流</v>
      </c>
      <c r="Z1382" t="e">
        <f>VLOOKUP(Y:Y,[1]Sheet1!N:N,1,0)</f>
        <v>#N/A</v>
      </c>
    </row>
    <row r="1383" spans="1:26" hidden="1" x14ac:dyDescent="0.25">
      <c r="A1383">
        <v>20230624</v>
      </c>
      <c r="B1383">
        <v>47327817</v>
      </c>
      <c r="C1383" t="s">
        <v>2718</v>
      </c>
      <c r="D1383">
        <v>2185183</v>
      </c>
      <c r="E1383" t="s">
        <v>2574</v>
      </c>
      <c r="F1383" s="59">
        <v>553.54999999999995</v>
      </c>
      <c r="G1383">
        <v>419.36</v>
      </c>
      <c r="H1383" t="s">
        <v>2538</v>
      </c>
      <c r="I1383" t="s">
        <v>2551</v>
      </c>
      <c r="J1383" t="s">
        <v>2575</v>
      </c>
      <c r="K1383" t="s">
        <v>2321</v>
      </c>
      <c r="L1383" t="s">
        <v>2344</v>
      </c>
      <c r="M1383" t="s">
        <v>2576</v>
      </c>
      <c r="O1383" t="s">
        <v>2542</v>
      </c>
      <c r="P1383" t="s">
        <v>2543</v>
      </c>
      <c r="Q1383" t="s">
        <v>2544</v>
      </c>
      <c r="R1383" t="s">
        <v>2577</v>
      </c>
      <c r="S1383" t="s">
        <v>2546</v>
      </c>
      <c r="T1383">
        <v>0</v>
      </c>
      <c r="U1383" t="s">
        <v>838</v>
      </c>
      <c r="V1383" t="s">
        <v>2578</v>
      </c>
      <c r="W1383" t="s">
        <v>838</v>
      </c>
      <c r="X1383" t="s">
        <v>2578</v>
      </c>
      <c r="Y1383" t="str">
        <f t="shared" si="21"/>
        <v>北京微财科技有限公司-数媒重庆市黑卡小额贷款有限公司信息流</v>
      </c>
      <c r="Z1383" t="e">
        <f>VLOOKUP(Y:Y,[1]Sheet1!N:N,1,0)</f>
        <v>#N/A</v>
      </c>
    </row>
    <row r="1384" spans="1:26" hidden="1" x14ac:dyDescent="0.25">
      <c r="A1384">
        <v>20230624</v>
      </c>
      <c r="B1384">
        <v>47953354</v>
      </c>
      <c r="C1384" t="s">
        <v>2655</v>
      </c>
      <c r="D1384">
        <v>2167551</v>
      </c>
      <c r="E1384" t="s">
        <v>2550</v>
      </c>
      <c r="F1384" s="59">
        <v>0.2</v>
      </c>
      <c r="G1384">
        <v>0.2</v>
      </c>
      <c r="H1384" t="s">
        <v>2538</v>
      </c>
      <c r="I1384" t="s">
        <v>2539</v>
      </c>
      <c r="J1384" t="s">
        <v>2332</v>
      </c>
      <c r="K1384" t="s">
        <v>2321</v>
      </c>
      <c r="L1384" t="s">
        <v>2333</v>
      </c>
      <c r="M1384" t="s">
        <v>2552</v>
      </c>
      <c r="N1384" t="s">
        <v>2553</v>
      </c>
      <c r="O1384" t="s">
        <v>2542</v>
      </c>
      <c r="P1384" t="s">
        <v>2543</v>
      </c>
      <c r="Q1384" t="s">
        <v>2544</v>
      </c>
      <c r="R1384" t="s">
        <v>2554</v>
      </c>
      <c r="S1384" t="s">
        <v>2546</v>
      </c>
      <c r="T1384">
        <v>0</v>
      </c>
      <c r="U1384" t="s">
        <v>2555</v>
      </c>
      <c r="V1384" t="s">
        <v>2556</v>
      </c>
      <c r="W1384" t="s">
        <v>2555</v>
      </c>
      <c r="X1384" t="s">
        <v>2556</v>
      </c>
      <c r="Y1384" t="str">
        <f t="shared" si="21"/>
        <v>北京爱奇艺科技有限公司-百度北京爱奇艺科技有限公司信息流</v>
      </c>
      <c r="Z1384" t="e">
        <f>VLOOKUP(Y:Y,[1]Sheet1!N:N,1,0)</f>
        <v>#N/A</v>
      </c>
    </row>
    <row r="1385" spans="1:26" hidden="1" x14ac:dyDescent="0.25">
      <c r="A1385">
        <v>20230624</v>
      </c>
      <c r="B1385">
        <v>29995324</v>
      </c>
      <c r="C1385" t="s">
        <v>2722</v>
      </c>
      <c r="D1385">
        <v>2142924</v>
      </c>
      <c r="E1385" t="s">
        <v>2716</v>
      </c>
      <c r="F1385" s="59">
        <v>16108.12</v>
      </c>
      <c r="G1385">
        <v>16108.12</v>
      </c>
      <c r="H1385" t="s">
        <v>2559</v>
      </c>
      <c r="I1385" t="s">
        <v>2560</v>
      </c>
      <c r="J1385" t="s">
        <v>392</v>
      </c>
      <c r="K1385" t="s">
        <v>711</v>
      </c>
      <c r="L1385" t="s">
        <v>392</v>
      </c>
      <c r="M1385" t="s">
        <v>2641</v>
      </c>
      <c r="N1385" t="s">
        <v>2642</v>
      </c>
      <c r="O1385" t="s">
        <v>2542</v>
      </c>
      <c r="P1385" t="s">
        <v>2543</v>
      </c>
      <c r="Q1385" t="s">
        <v>2544</v>
      </c>
      <c r="R1385" t="s">
        <v>2643</v>
      </c>
      <c r="S1385" t="s">
        <v>2546</v>
      </c>
      <c r="T1385">
        <v>118465.15</v>
      </c>
      <c r="U1385" t="s">
        <v>838</v>
      </c>
      <c r="V1385" t="s">
        <v>2548</v>
      </c>
      <c r="W1385" t="s">
        <v>838</v>
      </c>
      <c r="X1385" t="s">
        <v>2548</v>
      </c>
      <c r="Y1385" t="str">
        <f t="shared" si="21"/>
        <v>福州三六零网络小额贷款有限公司福州三六零网络小额贷款有限公司CPC</v>
      </c>
      <c r="Z1385" t="e">
        <f>VLOOKUP(Y:Y,[1]Sheet1!N:N,1,0)</f>
        <v>#N/A</v>
      </c>
    </row>
    <row r="1386" spans="1:26" hidden="1" x14ac:dyDescent="0.25">
      <c r="A1386">
        <v>20230624</v>
      </c>
      <c r="B1386">
        <v>40548313</v>
      </c>
      <c r="C1386" t="s">
        <v>2629</v>
      </c>
      <c r="D1386">
        <v>2130054</v>
      </c>
      <c r="E1386" t="s">
        <v>2558</v>
      </c>
      <c r="F1386" s="59">
        <v>2553.36</v>
      </c>
      <c r="G1386">
        <v>2067.4499999999998</v>
      </c>
      <c r="H1386" t="s">
        <v>2559</v>
      </c>
      <c r="I1386" t="s">
        <v>2560</v>
      </c>
      <c r="J1386" t="s">
        <v>2350</v>
      </c>
      <c r="K1386" t="s">
        <v>711</v>
      </c>
      <c r="L1386" t="s">
        <v>2350</v>
      </c>
      <c r="M1386" t="s">
        <v>2561</v>
      </c>
      <c r="N1386" t="s">
        <v>2562</v>
      </c>
      <c r="O1386" t="s">
        <v>2542</v>
      </c>
      <c r="P1386" t="s">
        <v>2543</v>
      </c>
      <c r="Q1386" t="s">
        <v>2544</v>
      </c>
      <c r="R1386" t="s">
        <v>2563</v>
      </c>
      <c r="S1386" t="s">
        <v>2546</v>
      </c>
      <c r="T1386">
        <v>9301.6659999999993</v>
      </c>
      <c r="U1386" t="s">
        <v>1891</v>
      </c>
      <c r="V1386" t="s">
        <v>2564</v>
      </c>
      <c r="W1386" t="s">
        <v>1891</v>
      </c>
      <c r="X1386" t="s">
        <v>2564</v>
      </c>
      <c r="Y1386" t="str">
        <f t="shared" si="21"/>
        <v>深圳尚米网络技术有限公司深圳尚米网络技术有限公司CPC</v>
      </c>
      <c r="Z1386" t="e">
        <f>VLOOKUP(Y:Y,[1]Sheet1!N:N,1,0)</f>
        <v>#N/A</v>
      </c>
    </row>
    <row r="1387" spans="1:26" hidden="1" x14ac:dyDescent="0.25">
      <c r="A1387">
        <v>20230624</v>
      </c>
      <c r="B1387">
        <v>47184419</v>
      </c>
      <c r="C1387" t="s">
        <v>2740</v>
      </c>
      <c r="D1387">
        <v>2176807</v>
      </c>
      <c r="E1387" t="s">
        <v>2691</v>
      </c>
      <c r="F1387" s="59">
        <v>7.13</v>
      </c>
      <c r="G1387">
        <v>5.2</v>
      </c>
      <c r="H1387" t="s">
        <v>2538</v>
      </c>
      <c r="I1387" t="s">
        <v>2539</v>
      </c>
      <c r="J1387" t="s">
        <v>2339</v>
      </c>
      <c r="K1387" t="s">
        <v>2321</v>
      </c>
      <c r="L1387" t="s">
        <v>2338</v>
      </c>
      <c r="M1387" t="s">
        <v>2692</v>
      </c>
      <c r="N1387" t="s">
        <v>2693</v>
      </c>
      <c r="O1387" t="s">
        <v>2542</v>
      </c>
      <c r="P1387" t="s">
        <v>2543</v>
      </c>
      <c r="Q1387" t="s">
        <v>2544</v>
      </c>
      <c r="R1387" t="s">
        <v>2694</v>
      </c>
      <c r="S1387" t="s">
        <v>2546</v>
      </c>
      <c r="T1387">
        <v>0</v>
      </c>
      <c r="U1387" t="s">
        <v>2117</v>
      </c>
      <c r="V1387" t="s">
        <v>2695</v>
      </c>
      <c r="W1387" t="s">
        <v>2117</v>
      </c>
      <c r="X1387" t="s">
        <v>2695</v>
      </c>
      <c r="Y1387" t="str">
        <f t="shared" si="21"/>
        <v>北京三快在线科技有限公司及其关联公司北京三快科技有限公司信息流</v>
      </c>
      <c r="Z1387" t="e">
        <f>VLOOKUP(Y:Y,[1]Sheet1!N:N,1,0)</f>
        <v>#N/A</v>
      </c>
    </row>
    <row r="1388" spans="1:26" hidden="1" x14ac:dyDescent="0.25">
      <c r="A1388">
        <v>20230624</v>
      </c>
      <c r="B1388">
        <v>48413778</v>
      </c>
      <c r="C1388" t="s">
        <v>2626</v>
      </c>
      <c r="D1388">
        <v>2118167</v>
      </c>
      <c r="E1388" t="s">
        <v>2592</v>
      </c>
      <c r="F1388" s="59">
        <v>13.02</v>
      </c>
      <c r="G1388">
        <v>0</v>
      </c>
      <c r="H1388" t="s">
        <v>2538</v>
      </c>
      <c r="I1388" t="s">
        <v>2551</v>
      </c>
      <c r="J1388" t="s">
        <v>554</v>
      </c>
      <c r="K1388" t="s">
        <v>2321</v>
      </c>
      <c r="L1388" t="s">
        <v>2370</v>
      </c>
      <c r="M1388" t="s">
        <v>2593</v>
      </c>
      <c r="N1388" t="s">
        <v>2594</v>
      </c>
      <c r="O1388" t="s">
        <v>2542</v>
      </c>
      <c r="P1388" t="s">
        <v>2543</v>
      </c>
      <c r="Q1388" t="s">
        <v>2544</v>
      </c>
      <c r="R1388" t="s">
        <v>2595</v>
      </c>
      <c r="S1388" t="s">
        <v>2546</v>
      </c>
      <c r="T1388">
        <v>0</v>
      </c>
      <c r="U1388" t="s">
        <v>2555</v>
      </c>
      <c r="V1388" t="s">
        <v>2596</v>
      </c>
      <c r="W1388" t="s">
        <v>2555</v>
      </c>
      <c r="X1388" t="s">
        <v>2596</v>
      </c>
      <c r="Y1388" t="str">
        <f t="shared" si="21"/>
        <v>薯一薯二文化传媒（上海）有限公司行吟信息科技(上海)有限公司信息流</v>
      </c>
      <c r="Z1388" t="e">
        <f>VLOOKUP(Y:Y,[1]Sheet1!N:N,1,0)</f>
        <v>#N/A</v>
      </c>
    </row>
    <row r="1389" spans="1:26" hidden="1" x14ac:dyDescent="0.25">
      <c r="A1389">
        <v>20230624</v>
      </c>
      <c r="B1389">
        <v>29851020</v>
      </c>
      <c r="C1389" t="s">
        <v>2790</v>
      </c>
      <c r="D1389">
        <v>2130054</v>
      </c>
      <c r="E1389" t="s">
        <v>2558</v>
      </c>
      <c r="F1389" s="59">
        <v>5248.4</v>
      </c>
      <c r="G1389">
        <v>4249.55</v>
      </c>
      <c r="H1389" t="s">
        <v>2559</v>
      </c>
      <c r="I1389" t="s">
        <v>2560</v>
      </c>
      <c r="J1389" t="s">
        <v>2350</v>
      </c>
      <c r="K1389" t="s">
        <v>711</v>
      </c>
      <c r="L1389" t="s">
        <v>2350</v>
      </c>
      <c r="M1389" t="s">
        <v>2561</v>
      </c>
      <c r="N1389" t="s">
        <v>2562</v>
      </c>
      <c r="O1389" t="s">
        <v>2542</v>
      </c>
      <c r="P1389" t="s">
        <v>2543</v>
      </c>
      <c r="Q1389" t="s">
        <v>2544</v>
      </c>
      <c r="R1389" t="s">
        <v>2563</v>
      </c>
      <c r="S1389" t="s">
        <v>2546</v>
      </c>
      <c r="T1389">
        <v>15434.949000000001</v>
      </c>
      <c r="U1389" t="s">
        <v>1891</v>
      </c>
      <c r="V1389" t="s">
        <v>2564</v>
      </c>
      <c r="W1389" t="s">
        <v>1891</v>
      </c>
      <c r="X1389" t="s">
        <v>2564</v>
      </c>
      <c r="Y1389" t="str">
        <f t="shared" si="21"/>
        <v>深圳尚米网络技术有限公司深圳尚米网络技术有限公司CPC</v>
      </c>
      <c r="Z1389" t="e">
        <f>VLOOKUP(Y:Y,[1]Sheet1!N:N,1,0)</f>
        <v>#N/A</v>
      </c>
    </row>
    <row r="1390" spans="1:26" hidden="1" x14ac:dyDescent="0.25">
      <c r="A1390">
        <v>20230624</v>
      </c>
      <c r="B1390">
        <v>40548298</v>
      </c>
      <c r="C1390" t="s">
        <v>2557</v>
      </c>
      <c r="D1390">
        <v>2130054</v>
      </c>
      <c r="E1390" t="s">
        <v>2558</v>
      </c>
      <c r="F1390" s="59">
        <v>3503.01</v>
      </c>
      <c r="G1390">
        <v>2836.36</v>
      </c>
      <c r="H1390" t="s">
        <v>2559</v>
      </c>
      <c r="I1390" t="s">
        <v>2560</v>
      </c>
      <c r="J1390" t="s">
        <v>2350</v>
      </c>
      <c r="K1390" t="s">
        <v>711</v>
      </c>
      <c r="L1390" t="s">
        <v>2350</v>
      </c>
      <c r="M1390" t="s">
        <v>2561</v>
      </c>
      <c r="N1390" t="s">
        <v>2562</v>
      </c>
      <c r="O1390" t="s">
        <v>2542</v>
      </c>
      <c r="P1390" t="s">
        <v>2543</v>
      </c>
      <c r="Q1390" t="s">
        <v>2544</v>
      </c>
      <c r="R1390" t="s">
        <v>2563</v>
      </c>
      <c r="S1390" t="s">
        <v>2546</v>
      </c>
      <c r="T1390">
        <v>9956.6620000000003</v>
      </c>
      <c r="U1390" t="s">
        <v>1891</v>
      </c>
      <c r="V1390" t="s">
        <v>2564</v>
      </c>
      <c r="W1390" t="s">
        <v>1891</v>
      </c>
      <c r="X1390" t="s">
        <v>2564</v>
      </c>
      <c r="Y1390" t="str">
        <f t="shared" si="21"/>
        <v>深圳尚米网络技术有限公司深圳尚米网络技术有限公司CPC</v>
      </c>
      <c r="Z1390" t="e">
        <f>VLOOKUP(Y:Y,[1]Sheet1!N:N,1,0)</f>
        <v>#N/A</v>
      </c>
    </row>
    <row r="1391" spans="1:26" hidden="1" x14ac:dyDescent="0.25">
      <c r="A1391">
        <v>20230624</v>
      </c>
      <c r="B1391">
        <v>41250532</v>
      </c>
      <c r="C1391" t="s">
        <v>2664</v>
      </c>
      <c r="D1391">
        <v>2130054</v>
      </c>
      <c r="E1391" t="s">
        <v>2558</v>
      </c>
      <c r="F1391" s="59">
        <v>1064.42</v>
      </c>
      <c r="G1391">
        <v>861.82</v>
      </c>
      <c r="H1391" t="s">
        <v>2559</v>
      </c>
      <c r="I1391" t="s">
        <v>2560</v>
      </c>
      <c r="J1391" t="s">
        <v>2350</v>
      </c>
      <c r="K1391" t="s">
        <v>711</v>
      </c>
      <c r="L1391" t="s">
        <v>2350</v>
      </c>
      <c r="M1391" t="s">
        <v>2561</v>
      </c>
      <c r="N1391" t="s">
        <v>2562</v>
      </c>
      <c r="O1391" t="s">
        <v>2542</v>
      </c>
      <c r="P1391" t="s">
        <v>2543</v>
      </c>
      <c r="Q1391" t="s">
        <v>2544</v>
      </c>
      <c r="R1391" t="s">
        <v>2563</v>
      </c>
      <c r="S1391" t="s">
        <v>2546</v>
      </c>
      <c r="T1391">
        <v>6608.08</v>
      </c>
      <c r="U1391" t="s">
        <v>1891</v>
      </c>
      <c r="V1391" t="s">
        <v>2564</v>
      </c>
      <c r="W1391" t="s">
        <v>1891</v>
      </c>
      <c r="X1391" t="s">
        <v>2564</v>
      </c>
      <c r="Y1391" t="str">
        <f t="shared" si="21"/>
        <v>深圳尚米网络技术有限公司深圳尚米网络技术有限公司CPC</v>
      </c>
      <c r="Z1391" t="e">
        <f>VLOOKUP(Y:Y,[1]Sheet1!N:N,1,0)</f>
        <v>#N/A</v>
      </c>
    </row>
    <row r="1392" spans="1:26" hidden="1" x14ac:dyDescent="0.25">
      <c r="A1392">
        <v>20230624</v>
      </c>
      <c r="B1392">
        <v>44739316</v>
      </c>
      <c r="C1392" t="s">
        <v>2620</v>
      </c>
      <c r="D1392">
        <v>2118167</v>
      </c>
      <c r="E1392" t="s">
        <v>2592</v>
      </c>
      <c r="F1392" s="59">
        <v>2025.7</v>
      </c>
      <c r="G1392">
        <v>0</v>
      </c>
      <c r="H1392" t="s">
        <v>2538</v>
      </c>
      <c r="I1392" t="s">
        <v>2539</v>
      </c>
      <c r="J1392" t="s">
        <v>554</v>
      </c>
      <c r="K1392" t="s">
        <v>2321</v>
      </c>
      <c r="L1392" t="s">
        <v>2370</v>
      </c>
      <c r="M1392" t="s">
        <v>2593</v>
      </c>
      <c r="N1392" t="s">
        <v>2594</v>
      </c>
      <c r="O1392" t="s">
        <v>2542</v>
      </c>
      <c r="P1392" t="s">
        <v>2543</v>
      </c>
      <c r="Q1392" t="s">
        <v>2544</v>
      </c>
      <c r="R1392" t="s">
        <v>2595</v>
      </c>
      <c r="S1392" t="s">
        <v>2546</v>
      </c>
      <c r="T1392">
        <v>0</v>
      </c>
      <c r="U1392" t="s">
        <v>2555</v>
      </c>
      <c r="V1392" t="s">
        <v>2596</v>
      </c>
      <c r="W1392" t="s">
        <v>2555</v>
      </c>
      <c r="X1392" t="s">
        <v>2596</v>
      </c>
      <c r="Y1392" t="str">
        <f t="shared" si="21"/>
        <v>薯一薯二文化传媒（上海）有限公司行吟信息科技(上海)有限公司信息流</v>
      </c>
      <c r="Z1392" t="e">
        <f>VLOOKUP(Y:Y,[1]Sheet1!N:N,1,0)</f>
        <v>#N/A</v>
      </c>
    </row>
    <row r="1393" spans="1:26" hidden="1" x14ac:dyDescent="0.25">
      <c r="A1393">
        <v>20230624</v>
      </c>
      <c r="B1393">
        <v>47184422</v>
      </c>
      <c r="C1393" t="s">
        <v>2748</v>
      </c>
      <c r="D1393">
        <v>2176807</v>
      </c>
      <c r="E1393" t="s">
        <v>2691</v>
      </c>
      <c r="F1393" s="59">
        <v>7.83</v>
      </c>
      <c r="G1393">
        <v>5.72</v>
      </c>
      <c r="H1393" t="s">
        <v>2538</v>
      </c>
      <c r="I1393" t="s">
        <v>2539</v>
      </c>
      <c r="J1393" t="s">
        <v>2339</v>
      </c>
      <c r="K1393" t="s">
        <v>2321</v>
      </c>
      <c r="L1393" t="s">
        <v>2338</v>
      </c>
      <c r="M1393" t="s">
        <v>2692</v>
      </c>
      <c r="N1393" t="s">
        <v>2693</v>
      </c>
      <c r="O1393" t="s">
        <v>2542</v>
      </c>
      <c r="P1393" t="s">
        <v>2543</v>
      </c>
      <c r="Q1393" t="s">
        <v>2544</v>
      </c>
      <c r="R1393" t="s">
        <v>2694</v>
      </c>
      <c r="S1393" t="s">
        <v>2546</v>
      </c>
      <c r="T1393">
        <v>0</v>
      </c>
      <c r="U1393" t="s">
        <v>2117</v>
      </c>
      <c r="V1393" t="s">
        <v>2695</v>
      </c>
      <c r="W1393" t="s">
        <v>2117</v>
      </c>
      <c r="X1393" t="s">
        <v>2695</v>
      </c>
      <c r="Y1393" t="str">
        <f t="shared" si="21"/>
        <v>北京三快在线科技有限公司及其关联公司北京三快科技有限公司信息流</v>
      </c>
      <c r="Z1393" t="e">
        <f>VLOOKUP(Y:Y,[1]Sheet1!N:N,1,0)</f>
        <v>#N/A</v>
      </c>
    </row>
    <row r="1394" spans="1:26" hidden="1" x14ac:dyDescent="0.25">
      <c r="A1394">
        <v>20230624</v>
      </c>
      <c r="B1394">
        <v>47580629</v>
      </c>
      <c r="C1394" t="s">
        <v>2773</v>
      </c>
      <c r="D1394">
        <v>2171220</v>
      </c>
      <c r="E1394" t="s">
        <v>2774</v>
      </c>
      <c r="F1394" s="59">
        <v>8726.0400000000009</v>
      </c>
      <c r="G1394">
        <v>7721.53</v>
      </c>
      <c r="H1394" t="s">
        <v>2559</v>
      </c>
      <c r="I1394" t="s">
        <v>2560</v>
      </c>
      <c r="J1394" t="s">
        <v>2322</v>
      </c>
      <c r="K1394" t="s">
        <v>711</v>
      </c>
      <c r="L1394" t="s">
        <v>2323</v>
      </c>
      <c r="M1394" t="s">
        <v>2685</v>
      </c>
      <c r="N1394" t="s">
        <v>2686</v>
      </c>
      <c r="O1394" t="s">
        <v>2542</v>
      </c>
      <c r="P1394" t="s">
        <v>2543</v>
      </c>
      <c r="Q1394" t="s">
        <v>2544</v>
      </c>
      <c r="R1394" t="s">
        <v>2687</v>
      </c>
      <c r="S1394" t="s">
        <v>2546</v>
      </c>
      <c r="T1394">
        <v>122441.54</v>
      </c>
      <c r="U1394" t="s">
        <v>2555</v>
      </c>
      <c r="V1394" t="s">
        <v>2556</v>
      </c>
      <c r="W1394" t="s">
        <v>2555</v>
      </c>
      <c r="X1394" t="s">
        <v>2671</v>
      </c>
      <c r="Y1394" t="str">
        <f t="shared" si="21"/>
        <v>广州虎牙信息科技有限公司-百度广州虎牙信息科技有限公司CPC</v>
      </c>
      <c r="Z1394" t="e">
        <f>VLOOKUP(Y:Y,[1]Sheet1!N:N,1,0)</f>
        <v>#N/A</v>
      </c>
    </row>
    <row r="1395" spans="1:26" hidden="1" x14ac:dyDescent="0.25">
      <c r="A1395">
        <v>20230624</v>
      </c>
      <c r="B1395">
        <v>47580667</v>
      </c>
      <c r="C1395" t="s">
        <v>2683</v>
      </c>
      <c r="D1395">
        <v>2171230</v>
      </c>
      <c r="E1395" t="s">
        <v>2684</v>
      </c>
      <c r="F1395" s="59">
        <v>6886.15</v>
      </c>
      <c r="G1395">
        <v>5379.81</v>
      </c>
      <c r="H1395" t="s">
        <v>2538</v>
      </c>
      <c r="I1395" t="s">
        <v>2539</v>
      </c>
      <c r="J1395" t="s">
        <v>2322</v>
      </c>
      <c r="K1395" t="s">
        <v>2321</v>
      </c>
      <c r="L1395" t="s">
        <v>2323</v>
      </c>
      <c r="M1395" t="s">
        <v>2685</v>
      </c>
      <c r="N1395" t="s">
        <v>2686</v>
      </c>
      <c r="O1395" t="s">
        <v>2542</v>
      </c>
      <c r="P1395" t="s">
        <v>2543</v>
      </c>
      <c r="Q1395" t="s">
        <v>2544</v>
      </c>
      <c r="R1395" t="s">
        <v>2687</v>
      </c>
      <c r="S1395" t="s">
        <v>2546</v>
      </c>
      <c r="T1395">
        <v>0</v>
      </c>
      <c r="U1395" t="s">
        <v>2555</v>
      </c>
      <c r="V1395" t="s">
        <v>2556</v>
      </c>
      <c r="W1395" t="s">
        <v>2555</v>
      </c>
      <c r="X1395" t="s">
        <v>2671</v>
      </c>
      <c r="Y1395" t="str">
        <f t="shared" si="21"/>
        <v>广州虎牙信息科技有限公司-百度广州虎牙信息科技有限公司信息流</v>
      </c>
      <c r="Z1395" t="e">
        <f>VLOOKUP(Y:Y,[1]Sheet1!N:N,1,0)</f>
        <v>#N/A</v>
      </c>
    </row>
    <row r="1396" spans="1:26" hidden="1" x14ac:dyDescent="0.25">
      <c r="A1396">
        <v>20230624</v>
      </c>
      <c r="B1396">
        <v>40168764</v>
      </c>
      <c r="C1396" t="s">
        <v>2590</v>
      </c>
      <c r="D1396">
        <v>2158492</v>
      </c>
      <c r="E1396" t="s">
        <v>2580</v>
      </c>
      <c r="F1396" s="59">
        <v>930.09</v>
      </c>
      <c r="G1396">
        <v>781.45</v>
      </c>
      <c r="H1396" t="s">
        <v>2559</v>
      </c>
      <c r="I1396" t="s">
        <v>2560</v>
      </c>
      <c r="J1396" t="s">
        <v>2330</v>
      </c>
      <c r="K1396" t="s">
        <v>711</v>
      </c>
      <c r="L1396" t="s">
        <v>2329</v>
      </c>
      <c r="M1396" t="s">
        <v>2581</v>
      </c>
      <c r="N1396" t="s">
        <v>2582</v>
      </c>
      <c r="O1396" t="s">
        <v>2542</v>
      </c>
      <c r="P1396" t="s">
        <v>2543</v>
      </c>
      <c r="Q1396" t="s">
        <v>2544</v>
      </c>
      <c r="R1396" t="s">
        <v>2583</v>
      </c>
      <c r="S1396" t="s">
        <v>2546</v>
      </c>
      <c r="T1396">
        <v>8772.6730000000007</v>
      </c>
      <c r="U1396" t="s">
        <v>2584</v>
      </c>
      <c r="V1396" t="s">
        <v>2585</v>
      </c>
      <c r="W1396" t="s">
        <v>2584</v>
      </c>
      <c r="X1396" t="s">
        <v>2585</v>
      </c>
      <c r="Y1396" t="str">
        <f t="shared" si="21"/>
        <v>成都哈拜网络科技有限公司-数字媒体事业部上海哈啰普惠科技有限公司CPC</v>
      </c>
      <c r="Z1396" t="e">
        <f>VLOOKUP(Y:Y,[1]Sheet1!N:N,1,0)</f>
        <v>#N/A</v>
      </c>
    </row>
    <row r="1397" spans="1:26" hidden="1" x14ac:dyDescent="0.25">
      <c r="A1397">
        <v>20230624</v>
      </c>
      <c r="B1397">
        <v>42840845</v>
      </c>
      <c r="C1397" t="s">
        <v>2812</v>
      </c>
      <c r="D1397">
        <v>2117410</v>
      </c>
      <c r="E1397" t="s">
        <v>2587</v>
      </c>
      <c r="F1397" s="59">
        <v>1368.63</v>
      </c>
      <c r="G1397">
        <v>0</v>
      </c>
      <c r="H1397" t="s">
        <v>2538</v>
      </c>
      <c r="I1397" t="s">
        <v>2551</v>
      </c>
      <c r="J1397" t="s">
        <v>2353</v>
      </c>
      <c r="K1397" t="s">
        <v>2321</v>
      </c>
      <c r="L1397" t="s">
        <v>326</v>
      </c>
      <c r="M1397" t="s">
        <v>2588</v>
      </c>
      <c r="N1397" t="s">
        <v>2589</v>
      </c>
      <c r="O1397" t="s">
        <v>2542</v>
      </c>
      <c r="P1397" t="s">
        <v>2543</v>
      </c>
      <c r="Q1397" t="s">
        <v>2544</v>
      </c>
      <c r="R1397" t="s">
        <v>2570</v>
      </c>
      <c r="S1397" t="s">
        <v>2546</v>
      </c>
      <c r="T1397">
        <v>0</v>
      </c>
      <c r="U1397" t="s">
        <v>2571</v>
      </c>
      <c r="V1397" t="s">
        <v>2572</v>
      </c>
      <c r="W1397" t="s">
        <v>1891</v>
      </c>
      <c r="X1397" t="s">
        <v>2564</v>
      </c>
      <c r="Y1397" t="str">
        <f t="shared" si="21"/>
        <v>网易有道信息技术（北京）有限公司网易(杭州)网络有限公司信息流</v>
      </c>
      <c r="Z1397" t="e">
        <f>VLOOKUP(Y:Y,[1]Sheet1!N:N,1,0)</f>
        <v>#N/A</v>
      </c>
    </row>
    <row r="1398" spans="1:26" hidden="1" x14ac:dyDescent="0.25">
      <c r="A1398">
        <v>20230624</v>
      </c>
      <c r="B1398">
        <v>44739239</v>
      </c>
      <c r="C1398" t="s">
        <v>2672</v>
      </c>
      <c r="D1398">
        <v>2118167</v>
      </c>
      <c r="E1398" t="s">
        <v>2592</v>
      </c>
      <c r="F1398" s="59">
        <v>1897.78</v>
      </c>
      <c r="G1398">
        <v>0</v>
      </c>
      <c r="H1398" t="s">
        <v>2538</v>
      </c>
      <c r="I1398" t="s">
        <v>2539</v>
      </c>
      <c r="J1398" t="s">
        <v>554</v>
      </c>
      <c r="K1398" t="s">
        <v>2321</v>
      </c>
      <c r="L1398" t="s">
        <v>2370</v>
      </c>
      <c r="M1398" t="s">
        <v>2593</v>
      </c>
      <c r="N1398" t="s">
        <v>2594</v>
      </c>
      <c r="O1398" t="s">
        <v>2542</v>
      </c>
      <c r="P1398" t="s">
        <v>2543</v>
      </c>
      <c r="Q1398" t="s">
        <v>2544</v>
      </c>
      <c r="R1398" t="s">
        <v>2595</v>
      </c>
      <c r="S1398" t="s">
        <v>2546</v>
      </c>
      <c r="T1398">
        <v>0</v>
      </c>
      <c r="U1398" t="s">
        <v>2555</v>
      </c>
      <c r="V1398" t="s">
        <v>2596</v>
      </c>
      <c r="W1398" t="s">
        <v>2555</v>
      </c>
      <c r="X1398" t="s">
        <v>2596</v>
      </c>
      <c r="Y1398" t="str">
        <f t="shared" si="21"/>
        <v>薯一薯二文化传媒（上海）有限公司行吟信息科技(上海)有限公司信息流</v>
      </c>
      <c r="Z1398" t="e">
        <f>VLOOKUP(Y:Y,[1]Sheet1!N:N,1,0)</f>
        <v>#N/A</v>
      </c>
    </row>
    <row r="1399" spans="1:26" hidden="1" x14ac:dyDescent="0.25">
      <c r="A1399">
        <v>20230624</v>
      </c>
      <c r="B1399">
        <v>45265219</v>
      </c>
      <c r="C1399" t="s">
        <v>2772</v>
      </c>
      <c r="D1399">
        <v>2118167</v>
      </c>
      <c r="E1399" t="s">
        <v>2592</v>
      </c>
      <c r="F1399" s="59">
        <v>213.91</v>
      </c>
      <c r="G1399">
        <v>0</v>
      </c>
      <c r="H1399" t="s">
        <v>2538</v>
      </c>
      <c r="I1399" t="s">
        <v>2539</v>
      </c>
      <c r="J1399" t="s">
        <v>554</v>
      </c>
      <c r="K1399" t="s">
        <v>2321</v>
      </c>
      <c r="L1399" t="s">
        <v>2370</v>
      </c>
      <c r="M1399" t="s">
        <v>2593</v>
      </c>
      <c r="N1399" t="s">
        <v>2594</v>
      </c>
      <c r="O1399" t="s">
        <v>2542</v>
      </c>
      <c r="P1399" t="s">
        <v>2543</v>
      </c>
      <c r="Q1399" t="s">
        <v>2544</v>
      </c>
      <c r="R1399" t="s">
        <v>2595</v>
      </c>
      <c r="S1399" t="s">
        <v>2546</v>
      </c>
      <c r="T1399">
        <v>0</v>
      </c>
      <c r="U1399" t="s">
        <v>2555</v>
      </c>
      <c r="V1399" t="s">
        <v>2596</v>
      </c>
      <c r="W1399" t="s">
        <v>2555</v>
      </c>
      <c r="X1399" t="s">
        <v>2596</v>
      </c>
      <c r="Y1399" t="str">
        <f t="shared" si="21"/>
        <v>薯一薯二文化传媒（上海）有限公司行吟信息科技(上海)有限公司信息流</v>
      </c>
      <c r="Z1399" t="e">
        <f>VLOOKUP(Y:Y,[1]Sheet1!N:N,1,0)</f>
        <v>#N/A</v>
      </c>
    </row>
    <row r="1400" spans="1:26" hidden="1" x14ac:dyDescent="0.25">
      <c r="A1400">
        <v>20230624</v>
      </c>
      <c r="B1400">
        <v>45323011</v>
      </c>
      <c r="C1400" t="s">
        <v>2680</v>
      </c>
      <c r="D1400">
        <v>2172261</v>
      </c>
      <c r="E1400" t="s">
        <v>2628</v>
      </c>
      <c r="F1400" s="59">
        <v>124.69</v>
      </c>
      <c r="G1400">
        <v>95.18</v>
      </c>
      <c r="H1400" t="s">
        <v>2538</v>
      </c>
      <c r="I1400" t="s">
        <v>2539</v>
      </c>
      <c r="J1400" t="s">
        <v>292</v>
      </c>
      <c r="K1400" t="s">
        <v>2321</v>
      </c>
      <c r="L1400" t="s">
        <v>574</v>
      </c>
      <c r="M1400" t="s">
        <v>2611</v>
      </c>
      <c r="N1400" t="s">
        <v>2612</v>
      </c>
      <c r="O1400" t="s">
        <v>2542</v>
      </c>
      <c r="P1400" t="s">
        <v>2543</v>
      </c>
      <c r="Q1400" t="s">
        <v>2544</v>
      </c>
      <c r="R1400" t="s">
        <v>2613</v>
      </c>
      <c r="S1400" t="s">
        <v>2546</v>
      </c>
      <c r="T1400">
        <v>0</v>
      </c>
      <c r="U1400" t="s">
        <v>2614</v>
      </c>
      <c r="V1400" t="s">
        <v>2615</v>
      </c>
      <c r="W1400" t="s">
        <v>2614</v>
      </c>
      <c r="X1400" t="s">
        <v>2615</v>
      </c>
      <c r="Y1400" t="str">
        <f t="shared" si="21"/>
        <v>广州荔湾品唯信息服务有限公司广州唯品会电子商务有限公司信息流</v>
      </c>
      <c r="Z1400" t="e">
        <f>VLOOKUP(Y:Y,[1]Sheet1!N:N,1,0)</f>
        <v>#N/A</v>
      </c>
    </row>
    <row r="1401" spans="1:26" hidden="1" x14ac:dyDescent="0.25">
      <c r="A1401">
        <v>20230624</v>
      </c>
      <c r="B1401">
        <v>47328011</v>
      </c>
      <c r="C1401" t="s">
        <v>2647</v>
      </c>
      <c r="D1401">
        <v>2185183</v>
      </c>
      <c r="E1401" t="s">
        <v>2574</v>
      </c>
      <c r="F1401" s="59">
        <v>333.7</v>
      </c>
      <c r="G1401">
        <v>252.8</v>
      </c>
      <c r="H1401" t="s">
        <v>2538</v>
      </c>
      <c r="I1401" t="s">
        <v>2539</v>
      </c>
      <c r="J1401" t="s">
        <v>2575</v>
      </c>
      <c r="K1401" t="s">
        <v>2321</v>
      </c>
      <c r="L1401" t="s">
        <v>2344</v>
      </c>
      <c r="M1401" t="s">
        <v>2576</v>
      </c>
      <c r="O1401" t="s">
        <v>2542</v>
      </c>
      <c r="P1401" t="s">
        <v>2543</v>
      </c>
      <c r="Q1401" t="s">
        <v>2544</v>
      </c>
      <c r="R1401" t="s">
        <v>2577</v>
      </c>
      <c r="S1401" t="s">
        <v>2546</v>
      </c>
      <c r="T1401">
        <v>0</v>
      </c>
      <c r="U1401" t="s">
        <v>838</v>
      </c>
      <c r="V1401" t="s">
        <v>2578</v>
      </c>
      <c r="W1401" t="s">
        <v>838</v>
      </c>
      <c r="X1401" t="s">
        <v>2578</v>
      </c>
      <c r="Y1401" t="str">
        <f t="shared" si="21"/>
        <v>北京微财科技有限公司-数媒重庆市黑卡小额贷款有限公司信息流</v>
      </c>
      <c r="Z1401" t="e">
        <f>VLOOKUP(Y:Y,[1]Sheet1!N:N,1,0)</f>
        <v>#N/A</v>
      </c>
    </row>
    <row r="1402" spans="1:26" hidden="1" x14ac:dyDescent="0.25">
      <c r="A1402">
        <v>20230624</v>
      </c>
      <c r="B1402">
        <v>40732460</v>
      </c>
      <c r="C1402" t="s">
        <v>2702</v>
      </c>
      <c r="D1402">
        <v>2158492</v>
      </c>
      <c r="E1402" t="s">
        <v>2580</v>
      </c>
      <c r="F1402" s="59">
        <v>10011.700000000001</v>
      </c>
      <c r="G1402">
        <v>8412.86</v>
      </c>
      <c r="H1402" t="s">
        <v>2559</v>
      </c>
      <c r="I1402" t="s">
        <v>2560</v>
      </c>
      <c r="J1402" t="s">
        <v>2330</v>
      </c>
      <c r="K1402" t="s">
        <v>711</v>
      </c>
      <c r="L1402" t="s">
        <v>2329</v>
      </c>
      <c r="M1402" t="s">
        <v>2581</v>
      </c>
      <c r="N1402" t="s">
        <v>2582</v>
      </c>
      <c r="O1402" t="s">
        <v>2542</v>
      </c>
      <c r="P1402" t="s">
        <v>2543</v>
      </c>
      <c r="Q1402" t="s">
        <v>2544</v>
      </c>
      <c r="R1402" t="s">
        <v>2583</v>
      </c>
      <c r="S1402" t="s">
        <v>2546</v>
      </c>
      <c r="T1402">
        <v>38027.309000000001</v>
      </c>
      <c r="U1402" t="s">
        <v>2584</v>
      </c>
      <c r="V1402" t="s">
        <v>2585</v>
      </c>
      <c r="W1402" t="s">
        <v>2584</v>
      </c>
      <c r="X1402" t="s">
        <v>2585</v>
      </c>
      <c r="Y1402" t="str">
        <f t="shared" si="21"/>
        <v>成都哈拜网络科技有限公司-数字媒体事业部上海哈啰普惠科技有限公司CPC</v>
      </c>
      <c r="Z1402" t="e">
        <f>VLOOKUP(Y:Y,[1]Sheet1!N:N,1,0)</f>
        <v>#N/A</v>
      </c>
    </row>
    <row r="1403" spans="1:26" hidden="1" x14ac:dyDescent="0.25">
      <c r="A1403">
        <v>20230624</v>
      </c>
      <c r="B1403">
        <v>47974695</v>
      </c>
      <c r="C1403" t="s">
        <v>2814</v>
      </c>
      <c r="D1403">
        <v>2129251</v>
      </c>
      <c r="E1403" t="s">
        <v>2815</v>
      </c>
      <c r="F1403" s="59">
        <v>0.12</v>
      </c>
      <c r="G1403">
        <v>0</v>
      </c>
      <c r="H1403" t="s">
        <v>2538</v>
      </c>
      <c r="I1403" t="s">
        <v>2539</v>
      </c>
      <c r="J1403" t="s">
        <v>2330</v>
      </c>
      <c r="K1403" t="s">
        <v>2321</v>
      </c>
      <c r="L1403" t="s">
        <v>2329</v>
      </c>
      <c r="M1403" t="s">
        <v>2581</v>
      </c>
      <c r="N1403" t="s">
        <v>2582</v>
      </c>
      <c r="O1403" t="s">
        <v>2542</v>
      </c>
      <c r="P1403" t="s">
        <v>2543</v>
      </c>
      <c r="Q1403" t="s">
        <v>2544</v>
      </c>
      <c r="R1403" t="s">
        <v>2583</v>
      </c>
      <c r="S1403" t="s">
        <v>2546</v>
      </c>
      <c r="T1403">
        <v>0</v>
      </c>
      <c r="U1403" t="s">
        <v>838</v>
      </c>
      <c r="V1403" t="s">
        <v>2578</v>
      </c>
      <c r="W1403" t="s">
        <v>2584</v>
      </c>
      <c r="X1403" t="s">
        <v>2585</v>
      </c>
      <c r="Y1403" t="str">
        <f t="shared" si="21"/>
        <v>成都哈拜网络科技有限公司-数字媒体事业部上海哈啰普惠科技有限公司信息流</v>
      </c>
      <c r="Z1403" t="e">
        <f>VLOOKUP(Y:Y,[1]Sheet1!N:N,1,0)</f>
        <v>#N/A</v>
      </c>
    </row>
    <row r="1404" spans="1:26" hidden="1" x14ac:dyDescent="0.25">
      <c r="A1404">
        <v>20230624</v>
      </c>
      <c r="B1404">
        <v>43097616</v>
      </c>
      <c r="C1404" t="s">
        <v>2712</v>
      </c>
      <c r="D1404">
        <v>2118167</v>
      </c>
      <c r="E1404" t="s">
        <v>2592</v>
      </c>
      <c r="F1404" s="59">
        <v>694.66</v>
      </c>
      <c r="G1404">
        <v>0</v>
      </c>
      <c r="H1404" t="s">
        <v>2538</v>
      </c>
      <c r="I1404" t="s">
        <v>2539</v>
      </c>
      <c r="J1404" t="s">
        <v>554</v>
      </c>
      <c r="K1404" t="s">
        <v>2321</v>
      </c>
      <c r="L1404" t="s">
        <v>2370</v>
      </c>
      <c r="M1404" t="s">
        <v>2593</v>
      </c>
      <c r="N1404" t="s">
        <v>2594</v>
      </c>
      <c r="O1404" t="s">
        <v>2542</v>
      </c>
      <c r="P1404" t="s">
        <v>2543</v>
      </c>
      <c r="Q1404" t="s">
        <v>2544</v>
      </c>
      <c r="R1404" t="s">
        <v>2595</v>
      </c>
      <c r="S1404" t="s">
        <v>2546</v>
      </c>
      <c r="T1404">
        <v>0</v>
      </c>
      <c r="U1404" t="s">
        <v>2555</v>
      </c>
      <c r="V1404" t="s">
        <v>2596</v>
      </c>
      <c r="W1404" t="s">
        <v>2555</v>
      </c>
      <c r="X1404" t="s">
        <v>2596</v>
      </c>
      <c r="Y1404" t="str">
        <f t="shared" si="21"/>
        <v>薯一薯二文化传媒（上海）有限公司行吟信息科技(上海)有限公司信息流</v>
      </c>
      <c r="Z1404" t="e">
        <f>VLOOKUP(Y:Y,[1]Sheet1!N:N,1,0)</f>
        <v>#N/A</v>
      </c>
    </row>
    <row r="1405" spans="1:26" hidden="1" x14ac:dyDescent="0.25">
      <c r="A1405">
        <v>20230624</v>
      </c>
      <c r="B1405">
        <v>29768622</v>
      </c>
      <c r="C1405" t="s">
        <v>2603</v>
      </c>
      <c r="D1405">
        <v>2130054</v>
      </c>
      <c r="E1405" t="s">
        <v>2558</v>
      </c>
      <c r="F1405" s="59">
        <v>1894.34</v>
      </c>
      <c r="G1405">
        <v>1533.82</v>
      </c>
      <c r="H1405" t="s">
        <v>2559</v>
      </c>
      <c r="I1405" t="s">
        <v>2560</v>
      </c>
      <c r="J1405" t="s">
        <v>2350</v>
      </c>
      <c r="K1405" t="s">
        <v>711</v>
      </c>
      <c r="L1405" t="s">
        <v>2350</v>
      </c>
      <c r="M1405" t="s">
        <v>2561</v>
      </c>
      <c r="N1405" t="s">
        <v>2562</v>
      </c>
      <c r="O1405" t="s">
        <v>2542</v>
      </c>
      <c r="P1405" t="s">
        <v>2543</v>
      </c>
      <c r="Q1405" t="s">
        <v>2544</v>
      </c>
      <c r="R1405" t="s">
        <v>2563</v>
      </c>
      <c r="S1405" t="s">
        <v>2546</v>
      </c>
      <c r="T1405">
        <v>10344.421</v>
      </c>
      <c r="U1405" t="s">
        <v>1891</v>
      </c>
      <c r="V1405" t="s">
        <v>2564</v>
      </c>
      <c r="W1405" t="s">
        <v>1891</v>
      </c>
      <c r="X1405" t="s">
        <v>2564</v>
      </c>
      <c r="Y1405" t="str">
        <f t="shared" si="21"/>
        <v>深圳尚米网络技术有限公司深圳尚米网络技术有限公司CPC</v>
      </c>
      <c r="Z1405" t="e">
        <f>VLOOKUP(Y:Y,[1]Sheet1!N:N,1,0)</f>
        <v>#N/A</v>
      </c>
    </row>
    <row r="1406" spans="1:26" hidden="1" x14ac:dyDescent="0.25">
      <c r="A1406">
        <v>20230624</v>
      </c>
      <c r="B1406">
        <v>30387904</v>
      </c>
      <c r="C1406" t="s">
        <v>2645</v>
      </c>
      <c r="D1406">
        <v>2130054</v>
      </c>
      <c r="E1406" t="s">
        <v>2558</v>
      </c>
      <c r="F1406" s="59">
        <v>1080.94</v>
      </c>
      <c r="G1406">
        <v>875.24</v>
      </c>
      <c r="H1406" t="s">
        <v>2559</v>
      </c>
      <c r="I1406" t="s">
        <v>2560</v>
      </c>
      <c r="J1406" t="s">
        <v>2350</v>
      </c>
      <c r="K1406" t="s">
        <v>711</v>
      </c>
      <c r="L1406" t="s">
        <v>2350</v>
      </c>
      <c r="M1406" t="s">
        <v>2561</v>
      </c>
      <c r="N1406" t="s">
        <v>2562</v>
      </c>
      <c r="O1406" t="s">
        <v>2542</v>
      </c>
      <c r="P1406" t="s">
        <v>2543</v>
      </c>
      <c r="Q1406" t="s">
        <v>2544</v>
      </c>
      <c r="R1406" t="s">
        <v>2563</v>
      </c>
      <c r="S1406" t="s">
        <v>2546</v>
      </c>
      <c r="T1406">
        <v>4292.1270000000004</v>
      </c>
      <c r="U1406" t="s">
        <v>1891</v>
      </c>
      <c r="V1406" t="s">
        <v>2564</v>
      </c>
      <c r="W1406" t="s">
        <v>1891</v>
      </c>
      <c r="X1406" t="s">
        <v>2564</v>
      </c>
      <c r="Y1406" t="str">
        <f t="shared" si="21"/>
        <v>深圳尚米网络技术有限公司深圳尚米网络技术有限公司CPC</v>
      </c>
      <c r="Z1406" t="e">
        <f>VLOOKUP(Y:Y,[1]Sheet1!N:N,1,0)</f>
        <v>#N/A</v>
      </c>
    </row>
    <row r="1407" spans="1:26" hidden="1" x14ac:dyDescent="0.25">
      <c r="A1407">
        <v>20230624</v>
      </c>
      <c r="B1407">
        <v>41276547</v>
      </c>
      <c r="C1407" t="s">
        <v>2676</v>
      </c>
      <c r="D1407">
        <v>2158492</v>
      </c>
      <c r="E1407" t="s">
        <v>2580</v>
      </c>
      <c r="F1407" s="59">
        <v>1263.73</v>
      </c>
      <c r="G1407">
        <v>1061.8599999999999</v>
      </c>
      <c r="H1407" t="s">
        <v>2559</v>
      </c>
      <c r="I1407" t="s">
        <v>2560</v>
      </c>
      <c r="J1407" t="s">
        <v>2330</v>
      </c>
      <c r="K1407" t="s">
        <v>711</v>
      </c>
      <c r="L1407" t="s">
        <v>2329</v>
      </c>
      <c r="M1407" t="s">
        <v>2581</v>
      </c>
      <c r="N1407" t="s">
        <v>2582</v>
      </c>
      <c r="O1407" t="s">
        <v>2542</v>
      </c>
      <c r="P1407" t="s">
        <v>2543</v>
      </c>
      <c r="Q1407" t="s">
        <v>2544</v>
      </c>
      <c r="R1407" t="s">
        <v>2583</v>
      </c>
      <c r="S1407" t="s">
        <v>2546</v>
      </c>
      <c r="T1407">
        <v>7532.0259999999998</v>
      </c>
      <c r="U1407" t="s">
        <v>2584</v>
      </c>
      <c r="V1407" t="s">
        <v>2585</v>
      </c>
      <c r="W1407" t="s">
        <v>2584</v>
      </c>
      <c r="X1407" t="s">
        <v>2585</v>
      </c>
      <c r="Y1407" t="str">
        <f t="shared" si="21"/>
        <v>成都哈拜网络科技有限公司-数字媒体事业部上海哈啰普惠科技有限公司CPC</v>
      </c>
      <c r="Z1407" t="e">
        <f>VLOOKUP(Y:Y,[1]Sheet1!N:N,1,0)</f>
        <v>#N/A</v>
      </c>
    </row>
    <row r="1408" spans="1:26" hidden="1" x14ac:dyDescent="0.25">
      <c r="A1408">
        <v>20230624</v>
      </c>
      <c r="B1408">
        <v>47184422</v>
      </c>
      <c r="C1408" t="s">
        <v>2748</v>
      </c>
      <c r="D1408">
        <v>2176807</v>
      </c>
      <c r="E1408" t="s">
        <v>2691</v>
      </c>
      <c r="F1408" s="59">
        <v>7010.6</v>
      </c>
      <c r="G1408">
        <v>5117.2299999999996</v>
      </c>
      <c r="H1408" t="s">
        <v>2538</v>
      </c>
      <c r="I1408" t="s">
        <v>2551</v>
      </c>
      <c r="J1408" t="s">
        <v>2339</v>
      </c>
      <c r="K1408" t="s">
        <v>2321</v>
      </c>
      <c r="L1408" t="s">
        <v>2338</v>
      </c>
      <c r="M1408" t="s">
        <v>2692</v>
      </c>
      <c r="N1408" t="s">
        <v>2693</v>
      </c>
      <c r="O1408" t="s">
        <v>2542</v>
      </c>
      <c r="P1408" t="s">
        <v>2543</v>
      </c>
      <c r="Q1408" t="s">
        <v>2544</v>
      </c>
      <c r="R1408" t="s">
        <v>2694</v>
      </c>
      <c r="S1408" t="s">
        <v>2546</v>
      </c>
      <c r="T1408">
        <v>0</v>
      </c>
      <c r="U1408" t="s">
        <v>2117</v>
      </c>
      <c r="V1408" t="s">
        <v>2695</v>
      </c>
      <c r="W1408" t="s">
        <v>2117</v>
      </c>
      <c r="X1408" t="s">
        <v>2695</v>
      </c>
      <c r="Y1408" t="str">
        <f t="shared" si="21"/>
        <v>北京三快在线科技有限公司及其关联公司北京三快科技有限公司信息流</v>
      </c>
      <c r="Z1408" t="e">
        <f>VLOOKUP(Y:Y,[1]Sheet1!N:N,1,0)</f>
        <v>#N/A</v>
      </c>
    </row>
    <row r="1409" spans="1:26" hidden="1" x14ac:dyDescent="0.25">
      <c r="A1409">
        <v>20230624</v>
      </c>
      <c r="B1409">
        <v>47953331</v>
      </c>
      <c r="C1409" t="s">
        <v>2663</v>
      </c>
      <c r="D1409">
        <v>2167551</v>
      </c>
      <c r="E1409" t="s">
        <v>2550</v>
      </c>
      <c r="F1409" s="59">
        <v>57.91</v>
      </c>
      <c r="G1409">
        <v>57.91</v>
      </c>
      <c r="H1409" t="s">
        <v>2538</v>
      </c>
      <c r="I1409" t="s">
        <v>2551</v>
      </c>
      <c r="J1409" t="s">
        <v>2332</v>
      </c>
      <c r="K1409" t="s">
        <v>2321</v>
      </c>
      <c r="L1409" t="s">
        <v>2333</v>
      </c>
      <c r="M1409" t="s">
        <v>2552</v>
      </c>
      <c r="N1409" t="s">
        <v>2553</v>
      </c>
      <c r="O1409" t="s">
        <v>2542</v>
      </c>
      <c r="P1409" t="s">
        <v>2543</v>
      </c>
      <c r="Q1409" t="s">
        <v>2544</v>
      </c>
      <c r="R1409" t="s">
        <v>2554</v>
      </c>
      <c r="S1409" t="s">
        <v>2546</v>
      </c>
      <c r="T1409">
        <v>0</v>
      </c>
      <c r="U1409" t="s">
        <v>2555</v>
      </c>
      <c r="V1409" t="s">
        <v>2556</v>
      </c>
      <c r="W1409" t="s">
        <v>2555</v>
      </c>
      <c r="X1409" t="s">
        <v>2556</v>
      </c>
      <c r="Y1409" t="str">
        <f t="shared" si="21"/>
        <v>北京爱奇艺科技有限公司-百度北京爱奇艺科技有限公司信息流</v>
      </c>
      <c r="Z1409" t="e">
        <f>VLOOKUP(Y:Y,[1]Sheet1!N:N,1,0)</f>
        <v>#N/A</v>
      </c>
    </row>
    <row r="1410" spans="1:26" hidden="1" x14ac:dyDescent="0.25">
      <c r="A1410">
        <v>20230624</v>
      </c>
      <c r="B1410">
        <v>47953348</v>
      </c>
      <c r="C1410" t="s">
        <v>2607</v>
      </c>
      <c r="D1410">
        <v>2167551</v>
      </c>
      <c r="E1410" t="s">
        <v>2550</v>
      </c>
      <c r="F1410" s="59">
        <v>343.12</v>
      </c>
      <c r="G1410">
        <v>343.12</v>
      </c>
      <c r="H1410" t="s">
        <v>2538</v>
      </c>
      <c r="I1410" t="s">
        <v>2551</v>
      </c>
      <c r="J1410" t="s">
        <v>2332</v>
      </c>
      <c r="K1410" t="s">
        <v>2321</v>
      </c>
      <c r="L1410" t="s">
        <v>2333</v>
      </c>
      <c r="M1410" t="s">
        <v>2552</v>
      </c>
      <c r="N1410" t="s">
        <v>2553</v>
      </c>
      <c r="O1410" t="s">
        <v>2542</v>
      </c>
      <c r="P1410" t="s">
        <v>2543</v>
      </c>
      <c r="Q1410" t="s">
        <v>2544</v>
      </c>
      <c r="R1410" t="s">
        <v>2554</v>
      </c>
      <c r="S1410" t="s">
        <v>2546</v>
      </c>
      <c r="T1410">
        <v>0</v>
      </c>
      <c r="U1410" t="s">
        <v>2555</v>
      </c>
      <c r="V1410" t="s">
        <v>2556</v>
      </c>
      <c r="W1410" t="s">
        <v>2555</v>
      </c>
      <c r="X1410" t="s">
        <v>2556</v>
      </c>
      <c r="Y1410" t="str">
        <f t="shared" si="21"/>
        <v>北京爱奇艺科技有限公司-百度北京爱奇艺科技有限公司信息流</v>
      </c>
      <c r="Z1410" t="e">
        <f>VLOOKUP(Y:Y,[1]Sheet1!N:N,1,0)</f>
        <v>#N/A</v>
      </c>
    </row>
    <row r="1411" spans="1:26" hidden="1" x14ac:dyDescent="0.25">
      <c r="A1411">
        <v>20230624</v>
      </c>
      <c r="B1411">
        <v>23293206</v>
      </c>
      <c r="C1411" t="s">
        <v>2696</v>
      </c>
      <c r="D1411">
        <v>2147805</v>
      </c>
      <c r="E1411" t="s">
        <v>2697</v>
      </c>
      <c r="F1411" s="59">
        <v>7510.05</v>
      </c>
      <c r="G1411">
        <v>6705.17</v>
      </c>
      <c r="H1411" t="s">
        <v>2559</v>
      </c>
      <c r="I1411" t="s">
        <v>2560</v>
      </c>
      <c r="J1411" t="s">
        <v>2347</v>
      </c>
      <c r="K1411" t="s">
        <v>711</v>
      </c>
      <c r="L1411" t="s">
        <v>2346</v>
      </c>
      <c r="M1411" t="s">
        <v>2698</v>
      </c>
      <c r="N1411" t="s">
        <v>2699</v>
      </c>
      <c r="O1411" t="s">
        <v>2542</v>
      </c>
      <c r="P1411" t="s">
        <v>2543</v>
      </c>
      <c r="Q1411" t="s">
        <v>2544</v>
      </c>
      <c r="R1411" t="s">
        <v>2700</v>
      </c>
      <c r="S1411" t="s">
        <v>2546</v>
      </c>
      <c r="T1411">
        <v>18710.964</v>
      </c>
      <c r="U1411" t="s">
        <v>2555</v>
      </c>
      <c r="V1411" t="s">
        <v>2596</v>
      </c>
      <c r="W1411" t="s">
        <v>2555</v>
      </c>
      <c r="X1411" t="s">
        <v>2556</v>
      </c>
      <c r="Y1411" t="str">
        <f t="shared" ref="Y1411:Y1474" si="22">L1411&amp;J1411&amp;K1411</f>
        <v>飞狐信息技术（天津）有限公司飞狐信息技术(天津)有限公司CPC</v>
      </c>
      <c r="Z1411" t="e">
        <f>VLOOKUP(Y:Y,[1]Sheet1!N:N,1,0)</f>
        <v>#N/A</v>
      </c>
    </row>
    <row r="1412" spans="1:26" hidden="1" x14ac:dyDescent="0.25">
      <c r="A1412">
        <v>20230624</v>
      </c>
      <c r="B1412">
        <v>42965750</v>
      </c>
      <c r="C1412" t="s">
        <v>2565</v>
      </c>
      <c r="D1412">
        <v>2165227</v>
      </c>
      <c r="E1412" t="s">
        <v>2566</v>
      </c>
      <c r="F1412" s="59">
        <v>68.09</v>
      </c>
      <c r="G1412">
        <v>50.44</v>
      </c>
      <c r="H1412" t="s">
        <v>2538</v>
      </c>
      <c r="I1412" t="s">
        <v>2551</v>
      </c>
      <c r="J1412" t="s">
        <v>2320</v>
      </c>
      <c r="K1412" t="s">
        <v>2321</v>
      </c>
      <c r="L1412" t="s">
        <v>2318</v>
      </c>
      <c r="M1412" t="s">
        <v>2540</v>
      </c>
      <c r="N1412" t="s">
        <v>2541</v>
      </c>
      <c r="O1412" t="s">
        <v>2542</v>
      </c>
      <c r="P1412" t="s">
        <v>2543</v>
      </c>
      <c r="Q1412" t="s">
        <v>2544</v>
      </c>
      <c r="R1412" t="s">
        <v>2545</v>
      </c>
      <c r="S1412" t="s">
        <v>2546</v>
      </c>
      <c r="T1412">
        <v>0</v>
      </c>
      <c r="U1412" t="s">
        <v>838</v>
      </c>
      <c r="V1412" t="s">
        <v>2547</v>
      </c>
      <c r="W1412" t="s">
        <v>838</v>
      </c>
      <c r="X1412" t="s">
        <v>2548</v>
      </c>
      <c r="Y1412" t="str">
        <f t="shared" si="22"/>
        <v>上海耳序信息技术有限公司-四部上海拍拍贷金融信息服务有限公司信息流</v>
      </c>
      <c r="Z1412" t="e">
        <f>VLOOKUP(Y:Y,[1]Sheet1!N:N,1,0)</f>
        <v>#N/A</v>
      </c>
    </row>
    <row r="1413" spans="1:26" x14ac:dyDescent="0.25">
      <c r="A1413">
        <v>20230624</v>
      </c>
      <c r="B1413">
        <v>43094782</v>
      </c>
      <c r="C1413" t="s">
        <v>2630</v>
      </c>
      <c r="D1413">
        <v>2054669</v>
      </c>
      <c r="E1413" t="s">
        <v>2622</v>
      </c>
      <c r="F1413" s="59">
        <v>3662.72</v>
      </c>
      <c r="G1413">
        <v>2713.13</v>
      </c>
      <c r="H1413" t="s">
        <v>2538</v>
      </c>
      <c r="I1413" t="s">
        <v>2539</v>
      </c>
      <c r="J1413" t="s">
        <v>2352</v>
      </c>
      <c r="K1413" t="s">
        <v>2321</v>
      </c>
      <c r="L1413" t="s">
        <v>2351</v>
      </c>
      <c r="M1413" t="s">
        <v>2623</v>
      </c>
      <c r="N1413" t="s">
        <v>2624</v>
      </c>
      <c r="O1413" t="s">
        <v>2542</v>
      </c>
      <c r="P1413" t="s">
        <v>2543</v>
      </c>
      <c r="Q1413" t="s">
        <v>2544</v>
      </c>
      <c r="R1413" t="s">
        <v>2625</v>
      </c>
      <c r="S1413" t="s">
        <v>2546</v>
      </c>
      <c r="T1413">
        <v>0</v>
      </c>
      <c r="U1413" t="s">
        <v>838</v>
      </c>
      <c r="V1413" t="s">
        <v>2548</v>
      </c>
      <c r="W1413" t="s">
        <v>838</v>
      </c>
      <c r="X1413" t="s">
        <v>2548</v>
      </c>
      <c r="Y1413" t="str">
        <f t="shared" si="22"/>
        <v>深圳市小赢普惠科技有限责任公司深圳市赢众通金融信息服务有限责任公司信息流</v>
      </c>
      <c r="Z1413" t="e">
        <f>VLOOKUP(Y:Y,[1]Sheet1!N:N,1,0)</f>
        <v>#N/A</v>
      </c>
    </row>
    <row r="1414" spans="1:26" hidden="1" x14ac:dyDescent="0.25">
      <c r="A1414">
        <v>20230624</v>
      </c>
      <c r="B1414">
        <v>47184419</v>
      </c>
      <c r="C1414" t="s">
        <v>2740</v>
      </c>
      <c r="D1414">
        <v>2176807</v>
      </c>
      <c r="E1414" t="s">
        <v>2691</v>
      </c>
      <c r="F1414" s="59">
        <v>5.98</v>
      </c>
      <c r="G1414">
        <v>4.37</v>
      </c>
      <c r="H1414" t="s">
        <v>2538</v>
      </c>
      <c r="I1414" t="s">
        <v>2551</v>
      </c>
      <c r="J1414" t="s">
        <v>2339</v>
      </c>
      <c r="K1414" t="s">
        <v>2321</v>
      </c>
      <c r="L1414" t="s">
        <v>2338</v>
      </c>
      <c r="M1414" t="s">
        <v>2692</v>
      </c>
      <c r="N1414" t="s">
        <v>2693</v>
      </c>
      <c r="O1414" t="s">
        <v>2542</v>
      </c>
      <c r="P1414" t="s">
        <v>2543</v>
      </c>
      <c r="Q1414" t="s">
        <v>2544</v>
      </c>
      <c r="R1414" t="s">
        <v>2694</v>
      </c>
      <c r="S1414" t="s">
        <v>2546</v>
      </c>
      <c r="T1414">
        <v>0</v>
      </c>
      <c r="U1414" t="s">
        <v>2117</v>
      </c>
      <c r="V1414" t="s">
        <v>2695</v>
      </c>
      <c r="W1414" t="s">
        <v>2117</v>
      </c>
      <c r="X1414" t="s">
        <v>2695</v>
      </c>
      <c r="Y1414" t="str">
        <f t="shared" si="22"/>
        <v>北京三快在线科技有限公司及其关联公司北京三快科技有限公司信息流</v>
      </c>
      <c r="Z1414" t="e">
        <f>VLOOKUP(Y:Y,[1]Sheet1!N:N,1,0)</f>
        <v>#N/A</v>
      </c>
    </row>
    <row r="1415" spans="1:26" hidden="1" x14ac:dyDescent="0.25">
      <c r="A1415">
        <v>20230624</v>
      </c>
      <c r="B1415">
        <v>47798436</v>
      </c>
      <c r="C1415" t="s">
        <v>2632</v>
      </c>
      <c r="D1415">
        <v>2169384</v>
      </c>
      <c r="E1415" t="s">
        <v>2633</v>
      </c>
      <c r="F1415" s="59">
        <v>15795</v>
      </c>
      <c r="G1415">
        <v>11700</v>
      </c>
      <c r="H1415" t="s">
        <v>2538</v>
      </c>
      <c r="I1415" t="s">
        <v>2551</v>
      </c>
      <c r="J1415" t="s">
        <v>296</v>
      </c>
      <c r="K1415" t="s">
        <v>2321</v>
      </c>
      <c r="L1415" t="s">
        <v>2334</v>
      </c>
      <c r="M1415" t="s">
        <v>2634</v>
      </c>
      <c r="N1415" t="s">
        <v>2635</v>
      </c>
      <c r="O1415" t="s">
        <v>2542</v>
      </c>
      <c r="P1415" t="s">
        <v>2543</v>
      </c>
      <c r="Q1415" t="s">
        <v>2544</v>
      </c>
      <c r="R1415" t="s">
        <v>2636</v>
      </c>
      <c r="S1415" t="s">
        <v>2546</v>
      </c>
      <c r="T1415">
        <v>0</v>
      </c>
      <c r="U1415" t="s">
        <v>2584</v>
      </c>
      <c r="V1415" t="s">
        <v>2637</v>
      </c>
      <c r="W1415" t="s">
        <v>2584</v>
      </c>
      <c r="X1415" t="s">
        <v>2637</v>
      </c>
      <c r="Y1415" t="str">
        <f t="shared" si="22"/>
        <v>湖北车智汇传媒有限公司北京车之家信息技术有限公司信息流</v>
      </c>
      <c r="Z1415" t="e">
        <f>VLOOKUP(Y:Y,[1]Sheet1!N:N,1,0)</f>
        <v>#N/A</v>
      </c>
    </row>
    <row r="1416" spans="1:26" hidden="1" x14ac:dyDescent="0.25">
      <c r="A1416">
        <v>20230624</v>
      </c>
      <c r="B1416">
        <v>47953361</v>
      </c>
      <c r="C1416" t="s">
        <v>2549</v>
      </c>
      <c r="D1416">
        <v>2167551</v>
      </c>
      <c r="E1416" t="s">
        <v>2550</v>
      </c>
      <c r="F1416" s="59">
        <v>0.2</v>
      </c>
      <c r="G1416">
        <v>0.2</v>
      </c>
      <c r="H1416" t="s">
        <v>2538</v>
      </c>
      <c r="I1416" t="s">
        <v>2539</v>
      </c>
      <c r="J1416" t="s">
        <v>2332</v>
      </c>
      <c r="K1416" t="s">
        <v>2321</v>
      </c>
      <c r="L1416" t="s">
        <v>2333</v>
      </c>
      <c r="M1416" t="s">
        <v>2552</v>
      </c>
      <c r="N1416" t="s">
        <v>2553</v>
      </c>
      <c r="O1416" t="s">
        <v>2542</v>
      </c>
      <c r="P1416" t="s">
        <v>2543</v>
      </c>
      <c r="Q1416" t="s">
        <v>2544</v>
      </c>
      <c r="R1416" t="s">
        <v>2554</v>
      </c>
      <c r="S1416" t="s">
        <v>2546</v>
      </c>
      <c r="T1416">
        <v>0</v>
      </c>
      <c r="U1416" t="s">
        <v>2555</v>
      </c>
      <c r="V1416" t="s">
        <v>2556</v>
      </c>
      <c r="W1416" t="s">
        <v>2555</v>
      </c>
      <c r="X1416" t="s">
        <v>2556</v>
      </c>
      <c r="Y1416" t="str">
        <f t="shared" si="22"/>
        <v>北京爱奇艺科技有限公司-百度北京爱奇艺科技有限公司信息流</v>
      </c>
      <c r="Z1416" t="e">
        <f>VLOOKUP(Y:Y,[1]Sheet1!N:N,1,0)</f>
        <v>#N/A</v>
      </c>
    </row>
    <row r="1417" spans="1:26" hidden="1" x14ac:dyDescent="0.25">
      <c r="A1417">
        <v>20230624</v>
      </c>
      <c r="B1417">
        <v>29995327</v>
      </c>
      <c r="C1417" t="s">
        <v>2761</v>
      </c>
      <c r="D1417">
        <v>2199431</v>
      </c>
      <c r="E1417" t="s">
        <v>2640</v>
      </c>
      <c r="F1417" s="59">
        <v>353.53</v>
      </c>
      <c r="G1417">
        <v>267.8</v>
      </c>
      <c r="H1417" t="s">
        <v>2559</v>
      </c>
      <c r="I1417" t="s">
        <v>2560</v>
      </c>
      <c r="J1417" t="s">
        <v>392</v>
      </c>
      <c r="K1417" t="s">
        <v>711</v>
      </c>
      <c r="L1417" t="s">
        <v>392</v>
      </c>
      <c r="M1417" t="s">
        <v>2641</v>
      </c>
      <c r="N1417" t="s">
        <v>2642</v>
      </c>
      <c r="O1417" t="s">
        <v>2542</v>
      </c>
      <c r="P1417" t="s">
        <v>2543</v>
      </c>
      <c r="Q1417" t="s">
        <v>2544</v>
      </c>
      <c r="R1417" t="s">
        <v>2643</v>
      </c>
      <c r="S1417" t="s">
        <v>2546</v>
      </c>
      <c r="T1417">
        <v>150735.31700000001</v>
      </c>
      <c r="U1417" t="s">
        <v>838</v>
      </c>
      <c r="V1417" t="s">
        <v>2548</v>
      </c>
      <c r="W1417" t="s">
        <v>838</v>
      </c>
      <c r="X1417" t="s">
        <v>2548</v>
      </c>
      <c r="Y1417" t="str">
        <f t="shared" si="22"/>
        <v>福州三六零网络小额贷款有限公司福州三六零网络小额贷款有限公司CPC</v>
      </c>
      <c r="Z1417" t="e">
        <f>VLOOKUP(Y:Y,[1]Sheet1!N:N,1,0)</f>
        <v>#N/A</v>
      </c>
    </row>
    <row r="1418" spans="1:26" hidden="1" x14ac:dyDescent="0.25">
      <c r="A1418">
        <v>20230624</v>
      </c>
      <c r="B1418">
        <v>42012563</v>
      </c>
      <c r="C1418" t="s">
        <v>2741</v>
      </c>
      <c r="D1418">
        <v>2142924</v>
      </c>
      <c r="E1418" t="s">
        <v>2716</v>
      </c>
      <c r="F1418" s="59">
        <v>771.71</v>
      </c>
      <c r="G1418">
        <v>771.71</v>
      </c>
      <c r="H1418" t="s">
        <v>2559</v>
      </c>
      <c r="I1418" t="s">
        <v>2560</v>
      </c>
      <c r="J1418" t="s">
        <v>392</v>
      </c>
      <c r="K1418" t="s">
        <v>711</v>
      </c>
      <c r="L1418" t="s">
        <v>392</v>
      </c>
      <c r="M1418" t="s">
        <v>2641</v>
      </c>
      <c r="N1418" t="s">
        <v>2642</v>
      </c>
      <c r="O1418" t="s">
        <v>2542</v>
      </c>
      <c r="P1418" t="s">
        <v>2543</v>
      </c>
      <c r="Q1418" t="s">
        <v>2544</v>
      </c>
      <c r="R1418" t="s">
        <v>2643</v>
      </c>
      <c r="S1418" t="s">
        <v>2546</v>
      </c>
      <c r="T1418">
        <v>32901.31</v>
      </c>
      <c r="U1418" t="s">
        <v>838</v>
      </c>
      <c r="V1418" t="s">
        <v>2578</v>
      </c>
      <c r="W1418" t="s">
        <v>838</v>
      </c>
      <c r="X1418" t="s">
        <v>2548</v>
      </c>
      <c r="Y1418" t="str">
        <f t="shared" si="22"/>
        <v>福州三六零网络小额贷款有限公司福州三六零网络小额贷款有限公司CPC</v>
      </c>
      <c r="Z1418" t="e">
        <f>VLOOKUP(Y:Y,[1]Sheet1!N:N,1,0)</f>
        <v>#N/A</v>
      </c>
    </row>
    <row r="1419" spans="1:26" hidden="1" x14ac:dyDescent="0.25">
      <c r="A1419">
        <v>20230624</v>
      </c>
      <c r="B1419">
        <v>42327215</v>
      </c>
      <c r="C1419" t="s">
        <v>2739</v>
      </c>
      <c r="D1419">
        <v>2172261</v>
      </c>
      <c r="E1419" t="s">
        <v>2628</v>
      </c>
      <c r="F1419" s="59">
        <v>513.41</v>
      </c>
      <c r="G1419">
        <v>391.92</v>
      </c>
      <c r="H1419" t="s">
        <v>2538</v>
      </c>
      <c r="I1419" t="s">
        <v>2539</v>
      </c>
      <c r="J1419" t="s">
        <v>292</v>
      </c>
      <c r="K1419" t="s">
        <v>2321</v>
      </c>
      <c r="L1419" t="s">
        <v>574</v>
      </c>
      <c r="M1419" t="s">
        <v>2611</v>
      </c>
      <c r="N1419" t="s">
        <v>2612</v>
      </c>
      <c r="O1419" t="s">
        <v>2542</v>
      </c>
      <c r="P1419" t="s">
        <v>2543</v>
      </c>
      <c r="Q1419" t="s">
        <v>2544</v>
      </c>
      <c r="R1419" t="s">
        <v>2613</v>
      </c>
      <c r="S1419" t="s">
        <v>2546</v>
      </c>
      <c r="T1419">
        <v>0</v>
      </c>
      <c r="U1419" t="s">
        <v>2614</v>
      </c>
      <c r="V1419" t="s">
        <v>2615</v>
      </c>
      <c r="W1419" t="s">
        <v>2614</v>
      </c>
      <c r="X1419" t="s">
        <v>2615</v>
      </c>
      <c r="Y1419" t="str">
        <f t="shared" si="22"/>
        <v>广州荔湾品唯信息服务有限公司广州唯品会电子商务有限公司信息流</v>
      </c>
      <c r="Z1419" t="e">
        <f>VLOOKUP(Y:Y,[1]Sheet1!N:N,1,0)</f>
        <v>#N/A</v>
      </c>
    </row>
    <row r="1420" spans="1:26" hidden="1" x14ac:dyDescent="0.25">
      <c r="A1420">
        <v>20230624</v>
      </c>
      <c r="B1420">
        <v>42594504</v>
      </c>
      <c r="C1420" t="s">
        <v>2618</v>
      </c>
      <c r="D1420">
        <v>2130054</v>
      </c>
      <c r="E1420" t="s">
        <v>2558</v>
      </c>
      <c r="F1420" s="59">
        <v>2024.11</v>
      </c>
      <c r="G1420">
        <v>1638.9</v>
      </c>
      <c r="H1420" t="s">
        <v>2559</v>
      </c>
      <c r="I1420" t="s">
        <v>2560</v>
      </c>
      <c r="J1420" t="s">
        <v>2350</v>
      </c>
      <c r="K1420" t="s">
        <v>711</v>
      </c>
      <c r="L1420" t="s">
        <v>2350</v>
      </c>
      <c r="M1420" t="s">
        <v>2561</v>
      </c>
      <c r="N1420" t="s">
        <v>2562</v>
      </c>
      <c r="O1420" t="s">
        <v>2542</v>
      </c>
      <c r="P1420" t="s">
        <v>2543</v>
      </c>
      <c r="Q1420" t="s">
        <v>2544</v>
      </c>
      <c r="R1420" t="s">
        <v>2563</v>
      </c>
      <c r="S1420" t="s">
        <v>2546</v>
      </c>
      <c r="T1420">
        <v>6933.991</v>
      </c>
      <c r="U1420" t="s">
        <v>1891</v>
      </c>
      <c r="V1420" t="s">
        <v>2564</v>
      </c>
      <c r="W1420" t="s">
        <v>1891</v>
      </c>
      <c r="X1420" t="s">
        <v>2564</v>
      </c>
      <c r="Y1420" t="str">
        <f t="shared" si="22"/>
        <v>深圳尚米网络技术有限公司深圳尚米网络技术有限公司CPC</v>
      </c>
      <c r="Z1420" t="e">
        <f>VLOOKUP(Y:Y,[1]Sheet1!N:N,1,0)</f>
        <v>#N/A</v>
      </c>
    </row>
    <row r="1421" spans="1:26" hidden="1" x14ac:dyDescent="0.25">
      <c r="A1421">
        <v>20230624</v>
      </c>
      <c r="B1421">
        <v>47327963</v>
      </c>
      <c r="C1421" t="s">
        <v>2678</v>
      </c>
      <c r="D1421">
        <v>2185183</v>
      </c>
      <c r="E1421" t="s">
        <v>2574</v>
      </c>
      <c r="F1421" s="59">
        <v>165.47</v>
      </c>
      <c r="G1421">
        <v>125.36</v>
      </c>
      <c r="H1421" t="s">
        <v>2538</v>
      </c>
      <c r="I1421" t="s">
        <v>2551</v>
      </c>
      <c r="J1421" t="s">
        <v>2575</v>
      </c>
      <c r="K1421" t="s">
        <v>2321</v>
      </c>
      <c r="L1421" t="s">
        <v>2344</v>
      </c>
      <c r="M1421" t="s">
        <v>2576</v>
      </c>
      <c r="O1421" t="s">
        <v>2542</v>
      </c>
      <c r="P1421" t="s">
        <v>2543</v>
      </c>
      <c r="Q1421" t="s">
        <v>2544</v>
      </c>
      <c r="R1421" t="s">
        <v>2577</v>
      </c>
      <c r="S1421" t="s">
        <v>2546</v>
      </c>
      <c r="T1421">
        <v>0</v>
      </c>
      <c r="U1421" t="s">
        <v>838</v>
      </c>
      <c r="V1421" t="s">
        <v>2578</v>
      </c>
      <c r="W1421" t="s">
        <v>838</v>
      </c>
      <c r="X1421" t="s">
        <v>2578</v>
      </c>
      <c r="Y1421" t="str">
        <f t="shared" si="22"/>
        <v>北京微财科技有限公司-数媒重庆市黑卡小额贷款有限公司信息流</v>
      </c>
      <c r="Z1421" t="e">
        <f>VLOOKUP(Y:Y,[1]Sheet1!N:N,1,0)</f>
        <v>#N/A</v>
      </c>
    </row>
    <row r="1422" spans="1:26" hidden="1" x14ac:dyDescent="0.25">
      <c r="A1422">
        <v>20230624</v>
      </c>
      <c r="B1422">
        <v>47426571</v>
      </c>
      <c r="C1422" t="s">
        <v>2754</v>
      </c>
      <c r="D1422">
        <v>2189969</v>
      </c>
      <c r="E1422" t="s">
        <v>2608</v>
      </c>
      <c r="F1422" s="59">
        <v>7034.38</v>
      </c>
      <c r="G1422">
        <v>5024.5600000000004</v>
      </c>
      <c r="H1422" t="s">
        <v>2538</v>
      </c>
      <c r="I1422" t="s">
        <v>2551</v>
      </c>
      <c r="J1422" t="s">
        <v>2332</v>
      </c>
      <c r="K1422" t="s">
        <v>2321</v>
      </c>
      <c r="L1422" t="s">
        <v>2333</v>
      </c>
      <c r="M1422" t="s">
        <v>2552</v>
      </c>
      <c r="N1422" t="s">
        <v>2553</v>
      </c>
      <c r="O1422" t="s">
        <v>2542</v>
      </c>
      <c r="P1422" t="s">
        <v>2543</v>
      </c>
      <c r="Q1422" t="s">
        <v>2544</v>
      </c>
      <c r="R1422" t="s">
        <v>2554</v>
      </c>
      <c r="S1422" t="s">
        <v>2546</v>
      </c>
      <c r="T1422">
        <v>0</v>
      </c>
      <c r="U1422" t="s">
        <v>2555</v>
      </c>
      <c r="V1422" t="s">
        <v>2556</v>
      </c>
      <c r="W1422" t="s">
        <v>2555</v>
      </c>
      <c r="X1422" t="s">
        <v>2556</v>
      </c>
      <c r="Y1422" t="str">
        <f t="shared" si="22"/>
        <v>北京爱奇艺科技有限公司-百度北京爱奇艺科技有限公司信息流</v>
      </c>
      <c r="Z1422" t="e">
        <f>VLOOKUP(Y:Y,[1]Sheet1!N:N,1,0)</f>
        <v>#N/A</v>
      </c>
    </row>
    <row r="1423" spans="1:26" hidden="1" x14ac:dyDescent="0.25">
      <c r="A1423">
        <v>20230624</v>
      </c>
      <c r="B1423">
        <v>36470871</v>
      </c>
      <c r="C1423" t="s">
        <v>2579</v>
      </c>
      <c r="D1423">
        <v>2158492</v>
      </c>
      <c r="E1423" t="s">
        <v>2580</v>
      </c>
      <c r="F1423" s="59">
        <v>3833.17</v>
      </c>
      <c r="G1423">
        <v>3221.01</v>
      </c>
      <c r="H1423" t="s">
        <v>2559</v>
      </c>
      <c r="I1423" t="s">
        <v>2560</v>
      </c>
      <c r="J1423" t="s">
        <v>2330</v>
      </c>
      <c r="K1423" t="s">
        <v>711</v>
      </c>
      <c r="L1423" t="s">
        <v>2329</v>
      </c>
      <c r="M1423" t="s">
        <v>2581</v>
      </c>
      <c r="N1423" t="s">
        <v>2582</v>
      </c>
      <c r="O1423" t="s">
        <v>2542</v>
      </c>
      <c r="P1423" t="s">
        <v>2543</v>
      </c>
      <c r="Q1423" t="s">
        <v>2544</v>
      </c>
      <c r="R1423" t="s">
        <v>2583</v>
      </c>
      <c r="S1423" t="s">
        <v>2546</v>
      </c>
      <c r="T1423">
        <v>20199.546999999999</v>
      </c>
      <c r="U1423" t="s">
        <v>2584</v>
      </c>
      <c r="V1423" t="s">
        <v>2585</v>
      </c>
      <c r="W1423" t="s">
        <v>2584</v>
      </c>
      <c r="X1423" t="s">
        <v>2585</v>
      </c>
      <c r="Y1423" t="str">
        <f t="shared" si="22"/>
        <v>成都哈拜网络科技有限公司-数字媒体事业部上海哈啰普惠科技有限公司CPC</v>
      </c>
      <c r="Z1423" t="e">
        <f>VLOOKUP(Y:Y,[1]Sheet1!N:N,1,0)</f>
        <v>#N/A</v>
      </c>
    </row>
    <row r="1424" spans="1:26" hidden="1" x14ac:dyDescent="0.25">
      <c r="A1424">
        <v>20230624</v>
      </c>
      <c r="B1424">
        <v>47327817</v>
      </c>
      <c r="C1424" t="s">
        <v>2718</v>
      </c>
      <c r="D1424">
        <v>2185183</v>
      </c>
      <c r="E1424" t="s">
        <v>2574</v>
      </c>
      <c r="F1424" s="59">
        <v>464.77</v>
      </c>
      <c r="G1424">
        <v>352.1</v>
      </c>
      <c r="H1424" t="s">
        <v>2538</v>
      </c>
      <c r="I1424" t="s">
        <v>2539</v>
      </c>
      <c r="J1424" t="s">
        <v>2575</v>
      </c>
      <c r="K1424" t="s">
        <v>2321</v>
      </c>
      <c r="L1424" t="s">
        <v>2344</v>
      </c>
      <c r="M1424" t="s">
        <v>2576</v>
      </c>
      <c r="O1424" t="s">
        <v>2542</v>
      </c>
      <c r="P1424" t="s">
        <v>2543</v>
      </c>
      <c r="Q1424" t="s">
        <v>2544</v>
      </c>
      <c r="R1424" t="s">
        <v>2577</v>
      </c>
      <c r="S1424" t="s">
        <v>2546</v>
      </c>
      <c r="T1424">
        <v>0</v>
      </c>
      <c r="U1424" t="s">
        <v>838</v>
      </c>
      <c r="V1424" t="s">
        <v>2578</v>
      </c>
      <c r="W1424" t="s">
        <v>838</v>
      </c>
      <c r="X1424" t="s">
        <v>2578</v>
      </c>
      <c r="Y1424" t="str">
        <f t="shared" si="22"/>
        <v>北京微财科技有限公司-数媒重庆市黑卡小额贷款有限公司信息流</v>
      </c>
      <c r="Z1424" t="e">
        <f>VLOOKUP(Y:Y,[1]Sheet1!N:N,1,0)</f>
        <v>#N/A</v>
      </c>
    </row>
    <row r="1425" spans="1:26" hidden="1" x14ac:dyDescent="0.25">
      <c r="A1425">
        <v>20230624</v>
      </c>
      <c r="B1425">
        <v>47426526</v>
      </c>
      <c r="C1425" t="s">
        <v>2799</v>
      </c>
      <c r="D1425">
        <v>2189969</v>
      </c>
      <c r="E1425" t="s">
        <v>2608</v>
      </c>
      <c r="F1425" s="59">
        <v>5019.5</v>
      </c>
      <c r="G1425">
        <v>3585.36</v>
      </c>
      <c r="H1425" t="s">
        <v>2538</v>
      </c>
      <c r="I1425" t="s">
        <v>2551</v>
      </c>
      <c r="J1425" t="s">
        <v>2332</v>
      </c>
      <c r="K1425" t="s">
        <v>2321</v>
      </c>
      <c r="L1425" t="s">
        <v>2333</v>
      </c>
      <c r="M1425" t="s">
        <v>2552</v>
      </c>
      <c r="N1425" t="s">
        <v>2553</v>
      </c>
      <c r="O1425" t="s">
        <v>2542</v>
      </c>
      <c r="P1425" t="s">
        <v>2543</v>
      </c>
      <c r="Q1425" t="s">
        <v>2544</v>
      </c>
      <c r="R1425" t="s">
        <v>2554</v>
      </c>
      <c r="S1425" t="s">
        <v>2546</v>
      </c>
      <c r="T1425">
        <v>0</v>
      </c>
      <c r="U1425" t="s">
        <v>2555</v>
      </c>
      <c r="V1425" t="s">
        <v>2556</v>
      </c>
      <c r="W1425" t="s">
        <v>2555</v>
      </c>
      <c r="X1425" t="s">
        <v>2556</v>
      </c>
      <c r="Y1425" t="str">
        <f t="shared" si="22"/>
        <v>北京爱奇艺科技有限公司-百度北京爱奇艺科技有限公司信息流</v>
      </c>
      <c r="Z1425" t="e">
        <f>VLOOKUP(Y:Y,[1]Sheet1!N:N,1,0)</f>
        <v>#N/A</v>
      </c>
    </row>
    <row r="1426" spans="1:26" hidden="1" x14ac:dyDescent="0.25">
      <c r="A1426">
        <v>20230624</v>
      </c>
      <c r="B1426">
        <v>47953354</v>
      </c>
      <c r="C1426" t="s">
        <v>2655</v>
      </c>
      <c r="D1426">
        <v>2167551</v>
      </c>
      <c r="E1426" t="s">
        <v>2550</v>
      </c>
      <c r="F1426" s="59">
        <v>261.13</v>
      </c>
      <c r="G1426">
        <v>261.13</v>
      </c>
      <c r="H1426" t="s">
        <v>2538</v>
      </c>
      <c r="I1426" t="s">
        <v>2551</v>
      </c>
      <c r="J1426" t="s">
        <v>2332</v>
      </c>
      <c r="K1426" t="s">
        <v>2321</v>
      </c>
      <c r="L1426" t="s">
        <v>2333</v>
      </c>
      <c r="M1426" t="s">
        <v>2552</v>
      </c>
      <c r="N1426" t="s">
        <v>2553</v>
      </c>
      <c r="O1426" t="s">
        <v>2542</v>
      </c>
      <c r="P1426" t="s">
        <v>2543</v>
      </c>
      <c r="Q1426" t="s">
        <v>2544</v>
      </c>
      <c r="R1426" t="s">
        <v>2554</v>
      </c>
      <c r="S1426" t="s">
        <v>2546</v>
      </c>
      <c r="T1426">
        <v>0</v>
      </c>
      <c r="U1426" t="s">
        <v>2555</v>
      </c>
      <c r="V1426" t="s">
        <v>2556</v>
      </c>
      <c r="W1426" t="s">
        <v>2555</v>
      </c>
      <c r="X1426" t="s">
        <v>2556</v>
      </c>
      <c r="Y1426" t="str">
        <f t="shared" si="22"/>
        <v>北京爱奇艺科技有限公司-百度北京爱奇艺科技有限公司信息流</v>
      </c>
      <c r="Z1426" t="e">
        <f>VLOOKUP(Y:Y,[1]Sheet1!N:N,1,0)</f>
        <v>#N/A</v>
      </c>
    </row>
    <row r="1427" spans="1:26" hidden="1" x14ac:dyDescent="0.25">
      <c r="A1427">
        <v>20230624</v>
      </c>
      <c r="B1427">
        <v>39122181</v>
      </c>
      <c r="C1427" t="s">
        <v>2586</v>
      </c>
      <c r="D1427">
        <v>2117410</v>
      </c>
      <c r="E1427" t="s">
        <v>2587</v>
      </c>
      <c r="F1427" s="59">
        <v>13227.61</v>
      </c>
      <c r="G1427">
        <v>0</v>
      </c>
      <c r="H1427" t="s">
        <v>2538</v>
      </c>
      <c r="I1427" t="s">
        <v>2551</v>
      </c>
      <c r="J1427" t="s">
        <v>2353</v>
      </c>
      <c r="K1427" t="s">
        <v>2321</v>
      </c>
      <c r="L1427" t="s">
        <v>326</v>
      </c>
      <c r="M1427" t="s">
        <v>2588</v>
      </c>
      <c r="N1427" t="s">
        <v>2589</v>
      </c>
      <c r="O1427" t="s">
        <v>2542</v>
      </c>
      <c r="P1427" t="s">
        <v>2543</v>
      </c>
      <c r="Q1427" t="s">
        <v>2544</v>
      </c>
      <c r="R1427" t="s">
        <v>2570</v>
      </c>
      <c r="S1427" t="s">
        <v>2546</v>
      </c>
      <c r="T1427">
        <v>0</v>
      </c>
      <c r="U1427" t="s">
        <v>2571</v>
      </c>
      <c r="V1427" t="s">
        <v>2572</v>
      </c>
      <c r="W1427" t="s">
        <v>1891</v>
      </c>
      <c r="X1427" t="s">
        <v>2564</v>
      </c>
      <c r="Y1427" t="str">
        <f t="shared" si="22"/>
        <v>网易有道信息技术（北京）有限公司网易(杭州)网络有限公司信息流</v>
      </c>
      <c r="Z1427" t="e">
        <f>VLOOKUP(Y:Y,[1]Sheet1!N:N,1,0)</f>
        <v>#N/A</v>
      </c>
    </row>
    <row r="1428" spans="1:26" hidden="1" x14ac:dyDescent="0.25">
      <c r="A1428">
        <v>20230624</v>
      </c>
      <c r="B1428">
        <v>42594484</v>
      </c>
      <c r="C1428" t="s">
        <v>2752</v>
      </c>
      <c r="D1428">
        <v>2130054</v>
      </c>
      <c r="E1428" t="s">
        <v>2558</v>
      </c>
      <c r="F1428" s="59">
        <v>1021.82</v>
      </c>
      <c r="G1428">
        <v>827.31</v>
      </c>
      <c r="H1428" t="s">
        <v>2559</v>
      </c>
      <c r="I1428" t="s">
        <v>2560</v>
      </c>
      <c r="J1428" t="s">
        <v>2350</v>
      </c>
      <c r="K1428" t="s">
        <v>711</v>
      </c>
      <c r="L1428" t="s">
        <v>2350</v>
      </c>
      <c r="M1428" t="s">
        <v>2561</v>
      </c>
      <c r="N1428" t="s">
        <v>2562</v>
      </c>
      <c r="O1428" t="s">
        <v>2542</v>
      </c>
      <c r="P1428" t="s">
        <v>2543</v>
      </c>
      <c r="Q1428" t="s">
        <v>2544</v>
      </c>
      <c r="R1428" t="s">
        <v>2563</v>
      </c>
      <c r="S1428" t="s">
        <v>2546</v>
      </c>
      <c r="T1428">
        <v>2210.9459999999999</v>
      </c>
      <c r="U1428" t="s">
        <v>1891</v>
      </c>
      <c r="V1428" t="s">
        <v>2564</v>
      </c>
      <c r="W1428" t="s">
        <v>1891</v>
      </c>
      <c r="X1428" t="s">
        <v>2564</v>
      </c>
      <c r="Y1428" t="str">
        <f t="shared" si="22"/>
        <v>深圳尚米网络技术有限公司深圳尚米网络技术有限公司CPC</v>
      </c>
      <c r="Z1428" t="e">
        <f>VLOOKUP(Y:Y,[1]Sheet1!N:N,1,0)</f>
        <v>#N/A</v>
      </c>
    </row>
    <row r="1429" spans="1:26" hidden="1" x14ac:dyDescent="0.25">
      <c r="A1429">
        <v>20230624</v>
      </c>
      <c r="B1429">
        <v>45323155</v>
      </c>
      <c r="C1429" t="s">
        <v>2759</v>
      </c>
      <c r="D1429">
        <v>2172261</v>
      </c>
      <c r="E1429" t="s">
        <v>2628</v>
      </c>
      <c r="F1429" s="59">
        <v>0.04</v>
      </c>
      <c r="G1429">
        <v>0.03</v>
      </c>
      <c r="H1429" t="s">
        <v>2538</v>
      </c>
      <c r="I1429" t="s">
        <v>2539</v>
      </c>
      <c r="J1429" t="s">
        <v>292</v>
      </c>
      <c r="K1429" t="s">
        <v>2321</v>
      </c>
      <c r="L1429" t="s">
        <v>574</v>
      </c>
      <c r="M1429" t="s">
        <v>2611</v>
      </c>
      <c r="N1429" t="s">
        <v>2612</v>
      </c>
      <c r="O1429" t="s">
        <v>2542</v>
      </c>
      <c r="P1429" t="s">
        <v>2543</v>
      </c>
      <c r="Q1429" t="s">
        <v>2544</v>
      </c>
      <c r="R1429" t="s">
        <v>2613</v>
      </c>
      <c r="S1429" t="s">
        <v>2546</v>
      </c>
      <c r="T1429">
        <v>0</v>
      </c>
      <c r="U1429" t="s">
        <v>2614</v>
      </c>
      <c r="V1429" t="s">
        <v>2615</v>
      </c>
      <c r="W1429" t="s">
        <v>2614</v>
      </c>
      <c r="X1429" t="s">
        <v>2615</v>
      </c>
      <c r="Y1429" t="str">
        <f t="shared" si="22"/>
        <v>广州荔湾品唯信息服务有限公司广州唯品会电子商务有限公司信息流</v>
      </c>
      <c r="Z1429" t="e">
        <f>VLOOKUP(Y:Y,[1]Sheet1!N:N,1,0)</f>
        <v>#N/A</v>
      </c>
    </row>
    <row r="1430" spans="1:26" hidden="1" x14ac:dyDescent="0.25">
      <c r="A1430">
        <v>20230624</v>
      </c>
      <c r="B1430">
        <v>29850997</v>
      </c>
      <c r="C1430" t="s">
        <v>2701</v>
      </c>
      <c r="D1430">
        <v>2130054</v>
      </c>
      <c r="E1430" t="s">
        <v>2558</v>
      </c>
      <c r="F1430" s="59">
        <v>7000.97</v>
      </c>
      <c r="G1430">
        <v>5668.67</v>
      </c>
      <c r="H1430" t="s">
        <v>2559</v>
      </c>
      <c r="I1430" t="s">
        <v>2560</v>
      </c>
      <c r="J1430" t="s">
        <v>2350</v>
      </c>
      <c r="K1430" t="s">
        <v>711</v>
      </c>
      <c r="L1430" t="s">
        <v>2350</v>
      </c>
      <c r="M1430" t="s">
        <v>2561</v>
      </c>
      <c r="N1430" t="s">
        <v>2562</v>
      </c>
      <c r="O1430" t="s">
        <v>2542</v>
      </c>
      <c r="P1430" t="s">
        <v>2543</v>
      </c>
      <c r="Q1430" t="s">
        <v>2544</v>
      </c>
      <c r="R1430" t="s">
        <v>2563</v>
      </c>
      <c r="S1430" t="s">
        <v>2546</v>
      </c>
      <c r="T1430">
        <v>18710.845000000001</v>
      </c>
      <c r="U1430" t="s">
        <v>1891</v>
      </c>
      <c r="V1430" t="s">
        <v>2564</v>
      </c>
      <c r="W1430" t="s">
        <v>1891</v>
      </c>
      <c r="X1430" t="s">
        <v>2564</v>
      </c>
      <c r="Y1430" t="str">
        <f t="shared" si="22"/>
        <v>深圳尚米网络技术有限公司深圳尚米网络技术有限公司CPC</v>
      </c>
      <c r="Z1430" t="e">
        <f>VLOOKUP(Y:Y,[1]Sheet1!N:N,1,0)</f>
        <v>#N/A</v>
      </c>
    </row>
    <row r="1431" spans="1:26" hidden="1" x14ac:dyDescent="0.25">
      <c r="A1431">
        <v>20230624</v>
      </c>
      <c r="B1431">
        <v>42327274</v>
      </c>
      <c r="C1431" t="s">
        <v>2791</v>
      </c>
      <c r="D1431">
        <v>2172261</v>
      </c>
      <c r="E1431" t="s">
        <v>2628</v>
      </c>
      <c r="F1431" s="59">
        <v>461.93</v>
      </c>
      <c r="G1431">
        <v>352.62</v>
      </c>
      <c r="H1431" t="s">
        <v>2538</v>
      </c>
      <c r="I1431" t="s">
        <v>2551</v>
      </c>
      <c r="J1431" t="s">
        <v>292</v>
      </c>
      <c r="K1431" t="s">
        <v>2321</v>
      </c>
      <c r="L1431" t="s">
        <v>574</v>
      </c>
      <c r="M1431" t="s">
        <v>2611</v>
      </c>
      <c r="N1431" t="s">
        <v>2612</v>
      </c>
      <c r="O1431" t="s">
        <v>2542</v>
      </c>
      <c r="P1431" t="s">
        <v>2543</v>
      </c>
      <c r="Q1431" t="s">
        <v>2544</v>
      </c>
      <c r="R1431" t="s">
        <v>2613</v>
      </c>
      <c r="S1431" t="s">
        <v>2546</v>
      </c>
      <c r="T1431">
        <v>0</v>
      </c>
      <c r="U1431" t="s">
        <v>2614</v>
      </c>
      <c r="V1431" t="s">
        <v>2615</v>
      </c>
      <c r="W1431" t="s">
        <v>2614</v>
      </c>
      <c r="X1431" t="s">
        <v>2615</v>
      </c>
      <c r="Y1431" t="str">
        <f t="shared" si="22"/>
        <v>广州荔湾品唯信息服务有限公司广州唯品会电子商务有限公司信息流</v>
      </c>
      <c r="Z1431" t="e">
        <f>VLOOKUP(Y:Y,[1]Sheet1!N:N,1,0)</f>
        <v>#N/A</v>
      </c>
    </row>
    <row r="1432" spans="1:26" hidden="1" x14ac:dyDescent="0.25">
      <c r="A1432">
        <v>20230624</v>
      </c>
      <c r="B1432">
        <v>38794097</v>
      </c>
      <c r="C1432" t="s">
        <v>2757</v>
      </c>
      <c r="D1432">
        <v>2172261</v>
      </c>
      <c r="E1432" t="s">
        <v>2628</v>
      </c>
      <c r="F1432" s="59">
        <v>1617.02</v>
      </c>
      <c r="G1432">
        <v>1234.3699999999999</v>
      </c>
      <c r="H1432" t="s">
        <v>2538</v>
      </c>
      <c r="I1432" t="s">
        <v>2551</v>
      </c>
      <c r="J1432" t="s">
        <v>292</v>
      </c>
      <c r="K1432" t="s">
        <v>2321</v>
      </c>
      <c r="L1432" t="s">
        <v>574</v>
      </c>
      <c r="M1432" t="s">
        <v>2611</v>
      </c>
      <c r="N1432" t="s">
        <v>2612</v>
      </c>
      <c r="O1432" t="s">
        <v>2542</v>
      </c>
      <c r="P1432" t="s">
        <v>2543</v>
      </c>
      <c r="Q1432" t="s">
        <v>2544</v>
      </c>
      <c r="R1432" t="s">
        <v>2613</v>
      </c>
      <c r="S1432" t="s">
        <v>2546</v>
      </c>
      <c r="T1432">
        <v>0</v>
      </c>
      <c r="U1432" t="s">
        <v>2614</v>
      </c>
      <c r="V1432" t="s">
        <v>2615</v>
      </c>
      <c r="W1432" t="s">
        <v>2614</v>
      </c>
      <c r="X1432" t="s">
        <v>2615</v>
      </c>
      <c r="Y1432" t="str">
        <f t="shared" si="22"/>
        <v>广州荔湾品唯信息服务有限公司广州唯品会电子商务有限公司信息流</v>
      </c>
      <c r="Z1432" t="e">
        <f>VLOOKUP(Y:Y,[1]Sheet1!N:N,1,0)</f>
        <v>#N/A</v>
      </c>
    </row>
    <row r="1433" spans="1:26" hidden="1" x14ac:dyDescent="0.25">
      <c r="A1433">
        <v>20230624</v>
      </c>
      <c r="B1433">
        <v>42965764</v>
      </c>
      <c r="C1433" t="s">
        <v>2536</v>
      </c>
      <c r="D1433">
        <v>2158784</v>
      </c>
      <c r="E1433" t="s">
        <v>2537</v>
      </c>
      <c r="F1433" s="59">
        <v>563.5</v>
      </c>
      <c r="G1433">
        <v>563.5</v>
      </c>
      <c r="H1433" t="s">
        <v>2538</v>
      </c>
      <c r="I1433" t="s">
        <v>2539</v>
      </c>
      <c r="J1433" t="s">
        <v>2320</v>
      </c>
      <c r="K1433" t="s">
        <v>2321</v>
      </c>
      <c r="L1433" t="s">
        <v>2318</v>
      </c>
      <c r="M1433" t="s">
        <v>2540</v>
      </c>
      <c r="N1433" t="s">
        <v>2541</v>
      </c>
      <c r="O1433" t="s">
        <v>2542</v>
      </c>
      <c r="P1433" t="s">
        <v>2543</v>
      </c>
      <c r="Q1433" t="s">
        <v>2544</v>
      </c>
      <c r="R1433" t="s">
        <v>2545</v>
      </c>
      <c r="S1433" t="s">
        <v>2546</v>
      </c>
      <c r="T1433">
        <v>0</v>
      </c>
      <c r="U1433" t="s">
        <v>838</v>
      </c>
      <c r="V1433" t="s">
        <v>2547</v>
      </c>
      <c r="W1433" t="s">
        <v>838</v>
      </c>
      <c r="X1433" t="s">
        <v>2548</v>
      </c>
      <c r="Y1433" t="str">
        <f t="shared" si="22"/>
        <v>上海耳序信息技术有限公司-四部上海拍拍贷金融信息服务有限公司信息流</v>
      </c>
      <c r="Z1433" t="e">
        <f>VLOOKUP(Y:Y,[1]Sheet1!N:N,1,0)</f>
        <v>#N/A</v>
      </c>
    </row>
    <row r="1434" spans="1:26" x14ac:dyDescent="0.25">
      <c r="A1434">
        <v>20230624</v>
      </c>
      <c r="B1434">
        <v>45336938</v>
      </c>
      <c r="C1434" t="s">
        <v>2753</v>
      </c>
      <c r="D1434">
        <v>2054669</v>
      </c>
      <c r="E1434" t="s">
        <v>2622</v>
      </c>
      <c r="F1434" s="59">
        <v>48.84</v>
      </c>
      <c r="G1434">
        <v>36.18</v>
      </c>
      <c r="H1434" t="s">
        <v>2538</v>
      </c>
      <c r="I1434" t="s">
        <v>2551</v>
      </c>
      <c r="J1434" t="s">
        <v>2352</v>
      </c>
      <c r="K1434" t="s">
        <v>2321</v>
      </c>
      <c r="L1434" t="s">
        <v>2351</v>
      </c>
      <c r="M1434" t="s">
        <v>2623</v>
      </c>
      <c r="N1434" t="s">
        <v>2624</v>
      </c>
      <c r="O1434" t="s">
        <v>2542</v>
      </c>
      <c r="P1434" t="s">
        <v>2543</v>
      </c>
      <c r="Q1434" t="s">
        <v>2544</v>
      </c>
      <c r="R1434" t="s">
        <v>2625</v>
      </c>
      <c r="S1434" t="s">
        <v>2546</v>
      </c>
      <c r="T1434">
        <v>0</v>
      </c>
      <c r="U1434" t="s">
        <v>838</v>
      </c>
      <c r="V1434" t="s">
        <v>2548</v>
      </c>
      <c r="W1434" t="s">
        <v>838</v>
      </c>
      <c r="X1434" t="s">
        <v>2548</v>
      </c>
      <c r="Y1434" t="str">
        <f t="shared" si="22"/>
        <v>深圳市小赢普惠科技有限责任公司深圳市赢众通金融信息服务有限责任公司信息流</v>
      </c>
      <c r="Z1434" t="e">
        <f>VLOOKUP(Y:Y,[1]Sheet1!N:N,1,0)</f>
        <v>#N/A</v>
      </c>
    </row>
    <row r="1435" spans="1:26" hidden="1" x14ac:dyDescent="0.25">
      <c r="A1435">
        <v>20230624</v>
      </c>
      <c r="B1435">
        <v>47953361</v>
      </c>
      <c r="C1435" t="s">
        <v>2549</v>
      </c>
      <c r="D1435">
        <v>2167551</v>
      </c>
      <c r="E1435" t="s">
        <v>2550</v>
      </c>
      <c r="F1435" s="59">
        <v>310</v>
      </c>
      <c r="G1435">
        <v>310</v>
      </c>
      <c r="H1435" t="s">
        <v>2538</v>
      </c>
      <c r="I1435" t="s">
        <v>2551</v>
      </c>
      <c r="J1435" t="s">
        <v>2332</v>
      </c>
      <c r="K1435" t="s">
        <v>2321</v>
      </c>
      <c r="L1435" t="s">
        <v>2333</v>
      </c>
      <c r="M1435" t="s">
        <v>2552</v>
      </c>
      <c r="N1435" t="s">
        <v>2553</v>
      </c>
      <c r="O1435" t="s">
        <v>2542</v>
      </c>
      <c r="P1435" t="s">
        <v>2543</v>
      </c>
      <c r="Q1435" t="s">
        <v>2544</v>
      </c>
      <c r="R1435" t="s">
        <v>2554</v>
      </c>
      <c r="S1435" t="s">
        <v>2546</v>
      </c>
      <c r="T1435">
        <v>0</v>
      </c>
      <c r="U1435" t="s">
        <v>2555</v>
      </c>
      <c r="V1435" t="s">
        <v>2556</v>
      </c>
      <c r="W1435" t="s">
        <v>2555</v>
      </c>
      <c r="X1435" t="s">
        <v>2556</v>
      </c>
      <c r="Y1435" t="str">
        <f t="shared" si="22"/>
        <v>北京爱奇艺科技有限公司-百度北京爱奇艺科技有限公司信息流</v>
      </c>
      <c r="Z1435" t="e">
        <f>VLOOKUP(Y:Y,[1]Sheet1!N:N,1,0)</f>
        <v>#N/A</v>
      </c>
    </row>
    <row r="1436" spans="1:26" hidden="1" x14ac:dyDescent="0.25">
      <c r="A1436">
        <v>20230624</v>
      </c>
      <c r="B1436">
        <v>42965750</v>
      </c>
      <c r="C1436" t="s">
        <v>2565</v>
      </c>
      <c r="D1436">
        <v>2165227</v>
      </c>
      <c r="E1436" t="s">
        <v>2566</v>
      </c>
      <c r="F1436" s="59">
        <v>833.92</v>
      </c>
      <c r="G1436">
        <v>617.72</v>
      </c>
      <c r="H1436" t="s">
        <v>2538</v>
      </c>
      <c r="I1436" t="s">
        <v>2539</v>
      </c>
      <c r="J1436" t="s">
        <v>2320</v>
      </c>
      <c r="K1436" t="s">
        <v>2321</v>
      </c>
      <c r="L1436" t="s">
        <v>2318</v>
      </c>
      <c r="M1436" t="s">
        <v>2540</v>
      </c>
      <c r="N1436" t="s">
        <v>2541</v>
      </c>
      <c r="O1436" t="s">
        <v>2542</v>
      </c>
      <c r="P1436" t="s">
        <v>2543</v>
      </c>
      <c r="Q1436" t="s">
        <v>2544</v>
      </c>
      <c r="R1436" t="s">
        <v>2545</v>
      </c>
      <c r="S1436" t="s">
        <v>2546</v>
      </c>
      <c r="T1436">
        <v>0</v>
      </c>
      <c r="U1436" t="s">
        <v>838</v>
      </c>
      <c r="V1436" t="s">
        <v>2547</v>
      </c>
      <c r="W1436" t="s">
        <v>838</v>
      </c>
      <c r="X1436" t="s">
        <v>2548</v>
      </c>
      <c r="Y1436" t="str">
        <f t="shared" si="22"/>
        <v>上海耳序信息技术有限公司-四部上海拍拍贷金融信息服务有限公司信息流</v>
      </c>
      <c r="Z1436" t="e">
        <f>VLOOKUP(Y:Y,[1]Sheet1!N:N,1,0)</f>
        <v>#N/A</v>
      </c>
    </row>
    <row r="1437" spans="1:26" hidden="1" x14ac:dyDescent="0.25">
      <c r="A1437">
        <v>20230624</v>
      </c>
      <c r="B1437">
        <v>45323107</v>
      </c>
      <c r="C1437" t="s">
        <v>2654</v>
      </c>
      <c r="D1437">
        <v>2172261</v>
      </c>
      <c r="E1437" t="s">
        <v>2628</v>
      </c>
      <c r="F1437" s="59">
        <v>400.22</v>
      </c>
      <c r="G1437">
        <v>305.51</v>
      </c>
      <c r="H1437" t="s">
        <v>2538</v>
      </c>
      <c r="I1437" t="s">
        <v>2551</v>
      </c>
      <c r="J1437" t="s">
        <v>292</v>
      </c>
      <c r="K1437" t="s">
        <v>2321</v>
      </c>
      <c r="L1437" t="s">
        <v>574</v>
      </c>
      <c r="M1437" t="s">
        <v>2611</v>
      </c>
      <c r="N1437" t="s">
        <v>2612</v>
      </c>
      <c r="O1437" t="s">
        <v>2542</v>
      </c>
      <c r="P1437" t="s">
        <v>2543</v>
      </c>
      <c r="Q1437" t="s">
        <v>2544</v>
      </c>
      <c r="R1437" t="s">
        <v>2613</v>
      </c>
      <c r="S1437" t="s">
        <v>2546</v>
      </c>
      <c r="T1437">
        <v>0</v>
      </c>
      <c r="U1437" t="s">
        <v>2614</v>
      </c>
      <c r="V1437" t="s">
        <v>2615</v>
      </c>
      <c r="W1437" t="s">
        <v>2614</v>
      </c>
      <c r="X1437" t="s">
        <v>2615</v>
      </c>
      <c r="Y1437" t="str">
        <f t="shared" si="22"/>
        <v>广州荔湾品唯信息服务有限公司广州唯品会电子商务有限公司信息流</v>
      </c>
      <c r="Z1437" t="e">
        <f>VLOOKUP(Y:Y,[1]Sheet1!N:N,1,0)</f>
        <v>#N/A</v>
      </c>
    </row>
    <row r="1438" spans="1:26" hidden="1" x14ac:dyDescent="0.25">
      <c r="A1438">
        <v>20230624</v>
      </c>
      <c r="B1438">
        <v>44739239</v>
      </c>
      <c r="C1438" t="s">
        <v>2672</v>
      </c>
      <c r="D1438">
        <v>2118167</v>
      </c>
      <c r="E1438" t="s">
        <v>2592</v>
      </c>
      <c r="F1438" s="59">
        <v>30.23</v>
      </c>
      <c r="G1438">
        <v>0</v>
      </c>
      <c r="H1438" t="s">
        <v>2538</v>
      </c>
      <c r="I1438" t="s">
        <v>2551</v>
      </c>
      <c r="J1438" t="s">
        <v>554</v>
      </c>
      <c r="K1438" t="s">
        <v>2321</v>
      </c>
      <c r="L1438" t="s">
        <v>2370</v>
      </c>
      <c r="M1438" t="s">
        <v>2593</v>
      </c>
      <c r="N1438" t="s">
        <v>2594</v>
      </c>
      <c r="O1438" t="s">
        <v>2542</v>
      </c>
      <c r="P1438" t="s">
        <v>2543</v>
      </c>
      <c r="Q1438" t="s">
        <v>2544</v>
      </c>
      <c r="R1438" t="s">
        <v>2595</v>
      </c>
      <c r="S1438" t="s">
        <v>2546</v>
      </c>
      <c r="T1438">
        <v>0</v>
      </c>
      <c r="U1438" t="s">
        <v>2555</v>
      </c>
      <c r="V1438" t="s">
        <v>2596</v>
      </c>
      <c r="W1438" t="s">
        <v>2555</v>
      </c>
      <c r="X1438" t="s">
        <v>2596</v>
      </c>
      <c r="Y1438" t="str">
        <f t="shared" si="22"/>
        <v>薯一薯二文化传媒（上海）有限公司行吟信息科技(上海)有限公司信息流</v>
      </c>
      <c r="Z1438" t="e">
        <f>VLOOKUP(Y:Y,[1]Sheet1!N:N,1,0)</f>
        <v>#N/A</v>
      </c>
    </row>
    <row r="1439" spans="1:26" hidden="1" x14ac:dyDescent="0.25">
      <c r="A1439">
        <v>20230624</v>
      </c>
      <c r="B1439">
        <v>43097616</v>
      </c>
      <c r="C1439" t="s">
        <v>2712</v>
      </c>
      <c r="D1439">
        <v>2118167</v>
      </c>
      <c r="E1439" t="s">
        <v>2592</v>
      </c>
      <c r="F1439" s="59">
        <v>335.25</v>
      </c>
      <c r="G1439">
        <v>0</v>
      </c>
      <c r="H1439" t="s">
        <v>2538</v>
      </c>
      <c r="I1439" t="s">
        <v>2551</v>
      </c>
      <c r="J1439" t="s">
        <v>554</v>
      </c>
      <c r="K1439" t="s">
        <v>2321</v>
      </c>
      <c r="L1439" t="s">
        <v>2370</v>
      </c>
      <c r="M1439" t="s">
        <v>2593</v>
      </c>
      <c r="N1439" t="s">
        <v>2594</v>
      </c>
      <c r="O1439" t="s">
        <v>2542</v>
      </c>
      <c r="P1439" t="s">
        <v>2543</v>
      </c>
      <c r="Q1439" t="s">
        <v>2544</v>
      </c>
      <c r="R1439" t="s">
        <v>2595</v>
      </c>
      <c r="S1439" t="s">
        <v>2546</v>
      </c>
      <c r="T1439">
        <v>0</v>
      </c>
      <c r="U1439" t="s">
        <v>2555</v>
      </c>
      <c r="V1439" t="s">
        <v>2596</v>
      </c>
      <c r="W1439" t="s">
        <v>2555</v>
      </c>
      <c r="X1439" t="s">
        <v>2596</v>
      </c>
      <c r="Y1439" t="str">
        <f t="shared" si="22"/>
        <v>薯一薯二文化传媒（上海）有限公司行吟信息科技(上海)有限公司信息流</v>
      </c>
      <c r="Z1439" t="e">
        <f>VLOOKUP(Y:Y,[1]Sheet1!N:N,1,0)</f>
        <v>#N/A</v>
      </c>
    </row>
    <row r="1440" spans="1:26" x14ac:dyDescent="0.25">
      <c r="A1440">
        <v>20230624</v>
      </c>
      <c r="B1440">
        <v>45336938</v>
      </c>
      <c r="C1440" t="s">
        <v>2753</v>
      </c>
      <c r="D1440">
        <v>2054669</v>
      </c>
      <c r="E1440" t="s">
        <v>2622</v>
      </c>
      <c r="F1440" s="59">
        <v>198.97</v>
      </c>
      <c r="G1440">
        <v>147.38999999999999</v>
      </c>
      <c r="H1440" t="s">
        <v>2538</v>
      </c>
      <c r="I1440" t="s">
        <v>2539</v>
      </c>
      <c r="J1440" t="s">
        <v>2352</v>
      </c>
      <c r="K1440" t="s">
        <v>2321</v>
      </c>
      <c r="L1440" t="s">
        <v>2351</v>
      </c>
      <c r="M1440" t="s">
        <v>2623</v>
      </c>
      <c r="N1440" t="s">
        <v>2624</v>
      </c>
      <c r="O1440" t="s">
        <v>2542</v>
      </c>
      <c r="P1440" t="s">
        <v>2543</v>
      </c>
      <c r="Q1440" t="s">
        <v>2544</v>
      </c>
      <c r="R1440" t="s">
        <v>2625</v>
      </c>
      <c r="S1440" t="s">
        <v>2546</v>
      </c>
      <c r="T1440">
        <v>0</v>
      </c>
      <c r="U1440" t="s">
        <v>838</v>
      </c>
      <c r="V1440" t="s">
        <v>2548</v>
      </c>
      <c r="W1440" t="s">
        <v>838</v>
      </c>
      <c r="X1440" t="s">
        <v>2548</v>
      </c>
      <c r="Y1440" t="str">
        <f t="shared" si="22"/>
        <v>深圳市小赢普惠科技有限责任公司深圳市赢众通金融信息服务有限责任公司信息流</v>
      </c>
      <c r="Z1440" t="e">
        <f>VLOOKUP(Y:Y,[1]Sheet1!N:N,1,0)</f>
        <v>#N/A</v>
      </c>
    </row>
    <row r="1441" spans="1:26" hidden="1" x14ac:dyDescent="0.25">
      <c r="A1441">
        <v>20230624</v>
      </c>
      <c r="B1441">
        <v>47953331</v>
      </c>
      <c r="C1441" t="s">
        <v>2663</v>
      </c>
      <c r="D1441">
        <v>2167551</v>
      </c>
      <c r="E1441" t="s">
        <v>2550</v>
      </c>
      <c r="F1441" s="59">
        <v>2.9</v>
      </c>
      <c r="G1441">
        <v>2.9</v>
      </c>
      <c r="H1441" t="s">
        <v>2538</v>
      </c>
      <c r="I1441" t="s">
        <v>2539</v>
      </c>
      <c r="J1441" t="s">
        <v>2332</v>
      </c>
      <c r="K1441" t="s">
        <v>2321</v>
      </c>
      <c r="L1441" t="s">
        <v>2333</v>
      </c>
      <c r="M1441" t="s">
        <v>2552</v>
      </c>
      <c r="N1441" t="s">
        <v>2553</v>
      </c>
      <c r="O1441" t="s">
        <v>2542</v>
      </c>
      <c r="P1441" t="s">
        <v>2543</v>
      </c>
      <c r="Q1441" t="s">
        <v>2544</v>
      </c>
      <c r="R1441" t="s">
        <v>2554</v>
      </c>
      <c r="S1441" t="s">
        <v>2546</v>
      </c>
      <c r="T1441">
        <v>0</v>
      </c>
      <c r="U1441" t="s">
        <v>2555</v>
      </c>
      <c r="V1441" t="s">
        <v>2556</v>
      </c>
      <c r="W1441" t="s">
        <v>2555</v>
      </c>
      <c r="X1441" t="s">
        <v>2556</v>
      </c>
      <c r="Y1441" t="str">
        <f t="shared" si="22"/>
        <v>北京爱奇艺科技有限公司-百度北京爱奇艺科技有限公司信息流</v>
      </c>
      <c r="Z1441" t="e">
        <f>VLOOKUP(Y:Y,[1]Sheet1!N:N,1,0)</f>
        <v>#N/A</v>
      </c>
    </row>
    <row r="1442" spans="1:26" hidden="1" x14ac:dyDescent="0.25">
      <c r="A1442">
        <v>20230624</v>
      </c>
      <c r="B1442">
        <v>47953348</v>
      </c>
      <c r="C1442" t="s">
        <v>2607</v>
      </c>
      <c r="D1442">
        <v>2167551</v>
      </c>
      <c r="E1442" t="s">
        <v>2550</v>
      </c>
      <c r="F1442" s="59">
        <v>164.66</v>
      </c>
      <c r="G1442">
        <v>164.66</v>
      </c>
      <c r="H1442" t="s">
        <v>2538</v>
      </c>
      <c r="I1442" t="s">
        <v>2539</v>
      </c>
      <c r="J1442" t="s">
        <v>2332</v>
      </c>
      <c r="K1442" t="s">
        <v>2321</v>
      </c>
      <c r="L1442" t="s">
        <v>2333</v>
      </c>
      <c r="M1442" t="s">
        <v>2552</v>
      </c>
      <c r="N1442" t="s">
        <v>2553</v>
      </c>
      <c r="O1442" t="s">
        <v>2542</v>
      </c>
      <c r="P1442" t="s">
        <v>2543</v>
      </c>
      <c r="Q1442" t="s">
        <v>2544</v>
      </c>
      <c r="R1442" t="s">
        <v>2554</v>
      </c>
      <c r="S1442" t="s">
        <v>2546</v>
      </c>
      <c r="T1442">
        <v>0</v>
      </c>
      <c r="U1442" t="s">
        <v>2555</v>
      </c>
      <c r="V1442" t="s">
        <v>2556</v>
      </c>
      <c r="W1442" t="s">
        <v>2555</v>
      </c>
      <c r="X1442" t="s">
        <v>2556</v>
      </c>
      <c r="Y1442" t="str">
        <f t="shared" si="22"/>
        <v>北京爱奇艺科技有限公司-百度北京爱奇艺科技有限公司信息流</v>
      </c>
      <c r="Z1442" t="e">
        <f>VLOOKUP(Y:Y,[1]Sheet1!N:N,1,0)</f>
        <v>#N/A</v>
      </c>
    </row>
    <row r="1443" spans="1:26" x14ac:dyDescent="0.25">
      <c r="A1443">
        <v>20230624</v>
      </c>
      <c r="B1443">
        <v>43094813</v>
      </c>
      <c r="C1443" t="s">
        <v>2677</v>
      </c>
      <c r="D1443">
        <v>2054669</v>
      </c>
      <c r="E1443" t="s">
        <v>2622</v>
      </c>
      <c r="F1443" s="59">
        <v>2212.2600000000002</v>
      </c>
      <c r="G1443">
        <v>1638.71</v>
      </c>
      <c r="H1443" t="s">
        <v>2538</v>
      </c>
      <c r="I1443" t="s">
        <v>2539</v>
      </c>
      <c r="J1443" t="s">
        <v>2352</v>
      </c>
      <c r="K1443" t="s">
        <v>2321</v>
      </c>
      <c r="L1443" t="s">
        <v>2351</v>
      </c>
      <c r="M1443" t="s">
        <v>2623</v>
      </c>
      <c r="N1443" t="s">
        <v>2624</v>
      </c>
      <c r="O1443" t="s">
        <v>2542</v>
      </c>
      <c r="P1443" t="s">
        <v>2543</v>
      </c>
      <c r="Q1443" t="s">
        <v>2544</v>
      </c>
      <c r="R1443" t="s">
        <v>2625</v>
      </c>
      <c r="S1443" t="s">
        <v>2546</v>
      </c>
      <c r="T1443">
        <v>0</v>
      </c>
      <c r="U1443" t="s">
        <v>838</v>
      </c>
      <c r="V1443" t="s">
        <v>2548</v>
      </c>
      <c r="W1443" t="s">
        <v>838</v>
      </c>
      <c r="X1443" t="s">
        <v>2548</v>
      </c>
      <c r="Y1443" t="str">
        <f t="shared" si="22"/>
        <v>深圳市小赢普惠科技有限责任公司深圳市赢众通金融信息服务有限责任公司信息流</v>
      </c>
      <c r="Z1443" t="e">
        <f>VLOOKUP(Y:Y,[1]Sheet1!N:N,1,0)</f>
        <v>#N/A</v>
      </c>
    </row>
    <row r="1444" spans="1:26" x14ac:dyDescent="0.25">
      <c r="A1444">
        <v>20230624</v>
      </c>
      <c r="B1444">
        <v>43094804</v>
      </c>
      <c r="C1444" t="s">
        <v>2705</v>
      </c>
      <c r="D1444">
        <v>2054669</v>
      </c>
      <c r="E1444" t="s">
        <v>2622</v>
      </c>
      <c r="F1444" s="59">
        <v>127.28</v>
      </c>
      <c r="G1444">
        <v>94.28</v>
      </c>
      <c r="H1444" t="s">
        <v>2538</v>
      </c>
      <c r="I1444" t="s">
        <v>2551</v>
      </c>
      <c r="J1444" t="s">
        <v>2352</v>
      </c>
      <c r="K1444" t="s">
        <v>2321</v>
      </c>
      <c r="L1444" t="s">
        <v>2351</v>
      </c>
      <c r="M1444" t="s">
        <v>2623</v>
      </c>
      <c r="N1444" t="s">
        <v>2624</v>
      </c>
      <c r="O1444" t="s">
        <v>2542</v>
      </c>
      <c r="P1444" t="s">
        <v>2543</v>
      </c>
      <c r="Q1444" t="s">
        <v>2544</v>
      </c>
      <c r="R1444" t="s">
        <v>2625</v>
      </c>
      <c r="S1444" t="s">
        <v>2546</v>
      </c>
      <c r="T1444">
        <v>0</v>
      </c>
      <c r="U1444" t="s">
        <v>838</v>
      </c>
      <c r="V1444" t="s">
        <v>2548</v>
      </c>
      <c r="W1444" t="s">
        <v>838</v>
      </c>
      <c r="X1444" t="s">
        <v>2548</v>
      </c>
      <c r="Y1444" t="str">
        <f t="shared" si="22"/>
        <v>深圳市小赢普惠科技有限责任公司深圳市赢众通金融信息服务有限责任公司信息流</v>
      </c>
      <c r="Z1444" t="e">
        <f>VLOOKUP(Y:Y,[1]Sheet1!N:N,1,0)</f>
        <v>#N/A</v>
      </c>
    </row>
    <row r="1445" spans="1:26" hidden="1" x14ac:dyDescent="0.25">
      <c r="A1445">
        <v>20230624</v>
      </c>
      <c r="B1445">
        <v>44739349</v>
      </c>
      <c r="C1445" t="s">
        <v>2746</v>
      </c>
      <c r="D1445">
        <v>2118167</v>
      </c>
      <c r="E1445" t="s">
        <v>2592</v>
      </c>
      <c r="F1445" s="59">
        <v>29.86</v>
      </c>
      <c r="G1445">
        <v>0</v>
      </c>
      <c r="H1445" t="s">
        <v>2538</v>
      </c>
      <c r="I1445" t="s">
        <v>2551</v>
      </c>
      <c r="J1445" t="s">
        <v>554</v>
      </c>
      <c r="K1445" t="s">
        <v>2321</v>
      </c>
      <c r="L1445" t="s">
        <v>2370</v>
      </c>
      <c r="M1445" t="s">
        <v>2593</v>
      </c>
      <c r="N1445" t="s">
        <v>2594</v>
      </c>
      <c r="O1445" t="s">
        <v>2542</v>
      </c>
      <c r="P1445" t="s">
        <v>2543</v>
      </c>
      <c r="Q1445" t="s">
        <v>2544</v>
      </c>
      <c r="R1445" t="s">
        <v>2595</v>
      </c>
      <c r="S1445" t="s">
        <v>2546</v>
      </c>
      <c r="T1445">
        <v>0</v>
      </c>
      <c r="U1445" t="s">
        <v>2555</v>
      </c>
      <c r="V1445" t="s">
        <v>2596</v>
      </c>
      <c r="W1445" t="s">
        <v>2555</v>
      </c>
      <c r="X1445" t="s">
        <v>2596</v>
      </c>
      <c r="Y1445" t="str">
        <f t="shared" si="22"/>
        <v>薯一薯二文化传媒（上海）有限公司行吟信息科技(上海)有限公司信息流</v>
      </c>
      <c r="Z1445" t="e">
        <f>VLOOKUP(Y:Y,[1]Sheet1!N:N,1,0)</f>
        <v>#N/A</v>
      </c>
    </row>
    <row r="1446" spans="1:26" hidden="1" x14ac:dyDescent="0.25">
      <c r="A1446">
        <v>20230624</v>
      </c>
      <c r="B1446">
        <v>47426672</v>
      </c>
      <c r="C1446" t="s">
        <v>2709</v>
      </c>
      <c r="D1446">
        <v>2189969</v>
      </c>
      <c r="E1446" t="s">
        <v>2608</v>
      </c>
      <c r="F1446" s="59">
        <v>7018.03</v>
      </c>
      <c r="G1446">
        <v>5012.88</v>
      </c>
      <c r="H1446" t="s">
        <v>2538</v>
      </c>
      <c r="I1446" t="s">
        <v>2551</v>
      </c>
      <c r="J1446" t="s">
        <v>2332</v>
      </c>
      <c r="K1446" t="s">
        <v>2321</v>
      </c>
      <c r="L1446" t="s">
        <v>2333</v>
      </c>
      <c r="M1446" t="s">
        <v>2552</v>
      </c>
      <c r="N1446" t="s">
        <v>2553</v>
      </c>
      <c r="O1446" t="s">
        <v>2542</v>
      </c>
      <c r="P1446" t="s">
        <v>2543</v>
      </c>
      <c r="Q1446" t="s">
        <v>2544</v>
      </c>
      <c r="R1446" t="s">
        <v>2554</v>
      </c>
      <c r="S1446" t="s">
        <v>2546</v>
      </c>
      <c r="T1446">
        <v>0</v>
      </c>
      <c r="U1446" t="s">
        <v>2555</v>
      </c>
      <c r="V1446" t="s">
        <v>2556</v>
      </c>
      <c r="W1446" t="s">
        <v>2555</v>
      </c>
      <c r="X1446" t="s">
        <v>2556</v>
      </c>
      <c r="Y1446" t="str">
        <f t="shared" si="22"/>
        <v>北京爱奇艺科技有限公司-百度北京爱奇艺科技有限公司信息流</v>
      </c>
      <c r="Z1446" t="e">
        <f>VLOOKUP(Y:Y,[1]Sheet1!N:N,1,0)</f>
        <v>#N/A</v>
      </c>
    </row>
    <row r="1447" spans="1:26" hidden="1" x14ac:dyDescent="0.25">
      <c r="A1447">
        <v>20230624</v>
      </c>
      <c r="B1447">
        <v>48447553</v>
      </c>
      <c r="C1447" t="s">
        <v>2764</v>
      </c>
      <c r="D1447">
        <v>2142924</v>
      </c>
      <c r="E1447" t="s">
        <v>2716</v>
      </c>
      <c r="F1447" s="59">
        <v>192.15</v>
      </c>
      <c r="G1447">
        <v>192.15</v>
      </c>
      <c r="H1447" t="s">
        <v>2559</v>
      </c>
      <c r="I1447" t="s">
        <v>2560</v>
      </c>
      <c r="J1447" t="s">
        <v>392</v>
      </c>
      <c r="K1447" t="s">
        <v>711</v>
      </c>
      <c r="L1447" t="s">
        <v>392</v>
      </c>
      <c r="M1447" t="s">
        <v>2641</v>
      </c>
      <c r="N1447" t="s">
        <v>2642</v>
      </c>
      <c r="O1447" t="s">
        <v>2542</v>
      </c>
      <c r="P1447" t="s">
        <v>2543</v>
      </c>
      <c r="Q1447" t="s">
        <v>2544</v>
      </c>
      <c r="R1447" t="s">
        <v>2643</v>
      </c>
      <c r="S1447" t="s">
        <v>2546</v>
      </c>
      <c r="T1447">
        <v>4720.6400000000003</v>
      </c>
      <c r="U1447" t="s">
        <v>838</v>
      </c>
      <c r="V1447" t="s">
        <v>2644</v>
      </c>
      <c r="W1447" t="s">
        <v>838</v>
      </c>
      <c r="X1447" t="s">
        <v>2548</v>
      </c>
      <c r="Y1447" t="str">
        <f t="shared" si="22"/>
        <v>福州三六零网络小额贷款有限公司福州三六零网络小额贷款有限公司CPC</v>
      </c>
      <c r="Z1447" t="e">
        <f>VLOOKUP(Y:Y,[1]Sheet1!N:N,1,0)</f>
        <v>#N/A</v>
      </c>
    </row>
    <row r="1448" spans="1:26" hidden="1" x14ac:dyDescent="0.25">
      <c r="A1448">
        <v>20230624</v>
      </c>
      <c r="B1448">
        <v>48723832</v>
      </c>
      <c r="C1448" t="s">
        <v>2710</v>
      </c>
      <c r="D1448">
        <v>2189969</v>
      </c>
      <c r="E1448" t="s">
        <v>2608</v>
      </c>
      <c r="F1448" s="59">
        <v>811.73</v>
      </c>
      <c r="G1448">
        <v>579.80999999999995</v>
      </c>
      <c r="H1448" t="s">
        <v>2538</v>
      </c>
      <c r="I1448" t="s">
        <v>2551</v>
      </c>
      <c r="J1448" t="s">
        <v>2332</v>
      </c>
      <c r="K1448" t="s">
        <v>2321</v>
      </c>
      <c r="L1448" t="s">
        <v>2333</v>
      </c>
      <c r="M1448" t="s">
        <v>2552</v>
      </c>
      <c r="N1448" t="s">
        <v>2553</v>
      </c>
      <c r="O1448" t="s">
        <v>2542</v>
      </c>
      <c r="P1448" t="s">
        <v>2543</v>
      </c>
      <c r="Q1448" t="s">
        <v>2544</v>
      </c>
      <c r="R1448" t="s">
        <v>2554</v>
      </c>
      <c r="S1448" t="s">
        <v>2546</v>
      </c>
      <c r="T1448">
        <v>0</v>
      </c>
      <c r="U1448" t="s">
        <v>2555</v>
      </c>
      <c r="V1448" t="s">
        <v>2556</v>
      </c>
      <c r="W1448" t="s">
        <v>2555</v>
      </c>
      <c r="X1448" t="s">
        <v>2556</v>
      </c>
      <c r="Y1448" t="str">
        <f t="shared" si="22"/>
        <v>北京爱奇艺科技有限公司-百度北京爱奇艺科技有限公司信息流</v>
      </c>
      <c r="Z1448" t="e">
        <f>VLOOKUP(Y:Y,[1]Sheet1!N:N,1,0)</f>
        <v>#N/A</v>
      </c>
    </row>
    <row r="1449" spans="1:26" hidden="1" x14ac:dyDescent="0.25">
      <c r="A1449">
        <v>20230624</v>
      </c>
      <c r="B1449">
        <v>41276552</v>
      </c>
      <c r="C1449" t="s">
        <v>2817</v>
      </c>
      <c r="D1449">
        <v>2158492</v>
      </c>
      <c r="E1449" t="s">
        <v>2580</v>
      </c>
      <c r="F1449" s="59">
        <v>461.99</v>
      </c>
      <c r="G1449">
        <v>388.21</v>
      </c>
      <c r="H1449" t="s">
        <v>2559</v>
      </c>
      <c r="I1449" t="s">
        <v>2560</v>
      </c>
      <c r="J1449" t="s">
        <v>2330</v>
      </c>
      <c r="K1449" t="s">
        <v>711</v>
      </c>
      <c r="L1449" t="s">
        <v>2329</v>
      </c>
      <c r="M1449" t="s">
        <v>2581</v>
      </c>
      <c r="N1449" t="s">
        <v>2582</v>
      </c>
      <c r="O1449" t="s">
        <v>2542</v>
      </c>
      <c r="P1449" t="s">
        <v>2543</v>
      </c>
      <c r="Q1449" t="s">
        <v>2544</v>
      </c>
      <c r="R1449" t="s">
        <v>2583</v>
      </c>
      <c r="S1449" t="s">
        <v>2546</v>
      </c>
      <c r="T1449">
        <v>3543.1840000000002</v>
      </c>
      <c r="U1449" t="s">
        <v>2584</v>
      </c>
      <c r="V1449" t="s">
        <v>2585</v>
      </c>
      <c r="W1449" t="s">
        <v>2584</v>
      </c>
      <c r="X1449" t="s">
        <v>2585</v>
      </c>
      <c r="Y1449" t="str">
        <f t="shared" si="22"/>
        <v>成都哈拜网络科技有限公司-数字媒体事业部上海哈啰普惠科技有限公司CPC</v>
      </c>
      <c r="Z1449" t="e">
        <f>VLOOKUP(Y:Y,[1]Sheet1!N:N,1,0)</f>
        <v>#N/A</v>
      </c>
    </row>
    <row r="1450" spans="1:26" hidden="1" x14ac:dyDescent="0.25">
      <c r="A1450">
        <v>20230624</v>
      </c>
      <c r="B1450">
        <v>39122211</v>
      </c>
      <c r="C1450" t="s">
        <v>2605</v>
      </c>
      <c r="D1450">
        <v>2117410</v>
      </c>
      <c r="E1450" t="s">
        <v>2587</v>
      </c>
      <c r="F1450" s="59">
        <v>3165.01</v>
      </c>
      <c r="G1450">
        <v>0</v>
      </c>
      <c r="H1450" t="s">
        <v>2538</v>
      </c>
      <c r="I1450" t="s">
        <v>2551</v>
      </c>
      <c r="J1450" t="s">
        <v>2353</v>
      </c>
      <c r="K1450" t="s">
        <v>2321</v>
      </c>
      <c r="L1450" t="s">
        <v>326</v>
      </c>
      <c r="M1450" t="s">
        <v>2588</v>
      </c>
      <c r="N1450" t="s">
        <v>2589</v>
      </c>
      <c r="O1450" t="s">
        <v>2542</v>
      </c>
      <c r="P1450" t="s">
        <v>2543</v>
      </c>
      <c r="Q1450" t="s">
        <v>2544</v>
      </c>
      <c r="R1450" t="s">
        <v>2570</v>
      </c>
      <c r="S1450" t="s">
        <v>2546</v>
      </c>
      <c r="T1450">
        <v>0</v>
      </c>
      <c r="U1450" t="s">
        <v>2571</v>
      </c>
      <c r="V1450" t="s">
        <v>2572</v>
      </c>
      <c r="W1450" t="s">
        <v>1891</v>
      </c>
      <c r="X1450" t="s">
        <v>2564</v>
      </c>
      <c r="Y1450" t="str">
        <f t="shared" si="22"/>
        <v>网易有道信息技术（北京）有限公司网易(杭州)网络有限公司信息流</v>
      </c>
      <c r="Z1450" t="e">
        <f>VLOOKUP(Y:Y,[1]Sheet1!N:N,1,0)</f>
        <v>#N/A</v>
      </c>
    </row>
    <row r="1451" spans="1:26" hidden="1" x14ac:dyDescent="0.25">
      <c r="A1451">
        <v>20230624</v>
      </c>
      <c r="B1451">
        <v>45323011</v>
      </c>
      <c r="C1451" t="s">
        <v>2680</v>
      </c>
      <c r="D1451">
        <v>2172261</v>
      </c>
      <c r="E1451" t="s">
        <v>2628</v>
      </c>
      <c r="F1451" s="59">
        <v>378.44</v>
      </c>
      <c r="G1451">
        <v>288.89</v>
      </c>
      <c r="H1451" t="s">
        <v>2538</v>
      </c>
      <c r="I1451" t="s">
        <v>2551</v>
      </c>
      <c r="J1451" t="s">
        <v>292</v>
      </c>
      <c r="K1451" t="s">
        <v>2321</v>
      </c>
      <c r="L1451" t="s">
        <v>574</v>
      </c>
      <c r="M1451" t="s">
        <v>2611</v>
      </c>
      <c r="N1451" t="s">
        <v>2612</v>
      </c>
      <c r="O1451" t="s">
        <v>2542</v>
      </c>
      <c r="P1451" t="s">
        <v>2543</v>
      </c>
      <c r="Q1451" t="s">
        <v>2544</v>
      </c>
      <c r="R1451" t="s">
        <v>2613</v>
      </c>
      <c r="S1451" t="s">
        <v>2546</v>
      </c>
      <c r="T1451">
        <v>0</v>
      </c>
      <c r="U1451" t="s">
        <v>2614</v>
      </c>
      <c r="V1451" t="s">
        <v>2615</v>
      </c>
      <c r="W1451" t="s">
        <v>2614</v>
      </c>
      <c r="X1451" t="s">
        <v>2615</v>
      </c>
      <c r="Y1451" t="str">
        <f t="shared" si="22"/>
        <v>广州荔湾品唯信息服务有限公司广州唯品会电子商务有限公司信息流</v>
      </c>
      <c r="Z1451" t="e">
        <f>VLOOKUP(Y:Y,[1]Sheet1!N:N,1,0)</f>
        <v>#N/A</v>
      </c>
    </row>
    <row r="1452" spans="1:26" hidden="1" x14ac:dyDescent="0.25">
      <c r="A1452">
        <v>20230624</v>
      </c>
      <c r="B1452">
        <v>45323041</v>
      </c>
      <c r="C1452" t="s">
        <v>2775</v>
      </c>
      <c r="D1452">
        <v>2172261</v>
      </c>
      <c r="E1452" t="s">
        <v>2628</v>
      </c>
      <c r="F1452" s="59">
        <v>13016.02</v>
      </c>
      <c r="G1452">
        <v>9935.89</v>
      </c>
      <c r="H1452" t="s">
        <v>2538</v>
      </c>
      <c r="I1452" t="s">
        <v>2551</v>
      </c>
      <c r="J1452" t="s">
        <v>292</v>
      </c>
      <c r="K1452" t="s">
        <v>2321</v>
      </c>
      <c r="L1452" t="s">
        <v>574</v>
      </c>
      <c r="M1452" t="s">
        <v>2611</v>
      </c>
      <c r="N1452" t="s">
        <v>2612</v>
      </c>
      <c r="O1452" t="s">
        <v>2542</v>
      </c>
      <c r="P1452" t="s">
        <v>2543</v>
      </c>
      <c r="Q1452" t="s">
        <v>2544</v>
      </c>
      <c r="R1452" t="s">
        <v>2613</v>
      </c>
      <c r="S1452" t="s">
        <v>2546</v>
      </c>
      <c r="T1452">
        <v>0</v>
      </c>
      <c r="U1452" t="s">
        <v>2614</v>
      </c>
      <c r="V1452" t="s">
        <v>2615</v>
      </c>
      <c r="W1452" t="s">
        <v>2614</v>
      </c>
      <c r="X1452" t="s">
        <v>2615</v>
      </c>
      <c r="Y1452" t="str">
        <f t="shared" si="22"/>
        <v>广州荔湾品唯信息服务有限公司广州唯品会电子商务有限公司信息流</v>
      </c>
      <c r="Z1452" t="e">
        <f>VLOOKUP(Y:Y,[1]Sheet1!N:N,1,0)</f>
        <v>#N/A</v>
      </c>
    </row>
    <row r="1453" spans="1:26" hidden="1" x14ac:dyDescent="0.25">
      <c r="A1453">
        <v>20230624</v>
      </c>
      <c r="B1453">
        <v>48248606</v>
      </c>
      <c r="C1453" t="s">
        <v>2656</v>
      </c>
      <c r="D1453">
        <v>2172261</v>
      </c>
      <c r="E1453" t="s">
        <v>2628</v>
      </c>
      <c r="F1453" s="59">
        <v>0.21</v>
      </c>
      <c r="G1453">
        <v>0.16</v>
      </c>
      <c r="H1453" t="s">
        <v>2538</v>
      </c>
      <c r="I1453" t="s">
        <v>2551</v>
      </c>
      <c r="J1453" t="s">
        <v>292</v>
      </c>
      <c r="K1453" t="s">
        <v>2321</v>
      </c>
      <c r="L1453" t="s">
        <v>574</v>
      </c>
      <c r="M1453" t="s">
        <v>2611</v>
      </c>
      <c r="N1453" t="s">
        <v>2612</v>
      </c>
      <c r="O1453" t="s">
        <v>2542</v>
      </c>
      <c r="P1453" t="s">
        <v>2543</v>
      </c>
      <c r="Q1453" t="s">
        <v>2544</v>
      </c>
      <c r="R1453" t="s">
        <v>2613</v>
      </c>
      <c r="S1453" t="s">
        <v>2546</v>
      </c>
      <c r="T1453">
        <v>0</v>
      </c>
      <c r="U1453" t="s">
        <v>2614</v>
      </c>
      <c r="V1453" t="s">
        <v>2615</v>
      </c>
      <c r="W1453" t="s">
        <v>2614</v>
      </c>
      <c r="X1453" t="s">
        <v>2615</v>
      </c>
      <c r="Y1453" t="str">
        <f t="shared" si="22"/>
        <v>广州荔湾品唯信息服务有限公司广州唯品会电子商务有限公司信息流</v>
      </c>
      <c r="Z1453" t="e">
        <f>VLOOKUP(Y:Y,[1]Sheet1!N:N,1,0)</f>
        <v>#N/A</v>
      </c>
    </row>
    <row r="1454" spans="1:26" hidden="1" x14ac:dyDescent="0.25">
      <c r="A1454">
        <v>20230624</v>
      </c>
      <c r="B1454">
        <v>27753547</v>
      </c>
      <c r="C1454" t="s">
        <v>2674</v>
      </c>
      <c r="D1454">
        <v>2172257</v>
      </c>
      <c r="E1454" t="s">
        <v>2610</v>
      </c>
      <c r="F1454" s="59">
        <v>1002.91</v>
      </c>
      <c r="G1454">
        <v>795.91</v>
      </c>
      <c r="H1454" t="s">
        <v>2559</v>
      </c>
      <c r="I1454" t="s">
        <v>2560</v>
      </c>
      <c r="J1454" t="s">
        <v>292</v>
      </c>
      <c r="K1454" t="s">
        <v>711</v>
      </c>
      <c r="L1454" t="s">
        <v>574</v>
      </c>
      <c r="M1454" t="s">
        <v>2611</v>
      </c>
      <c r="N1454" t="s">
        <v>2612</v>
      </c>
      <c r="O1454" t="s">
        <v>2542</v>
      </c>
      <c r="P1454" t="s">
        <v>2543</v>
      </c>
      <c r="Q1454" t="s">
        <v>2544</v>
      </c>
      <c r="R1454" t="s">
        <v>2613</v>
      </c>
      <c r="S1454" t="s">
        <v>2546</v>
      </c>
      <c r="T1454">
        <v>76639.641000000003</v>
      </c>
      <c r="U1454" t="s">
        <v>2614</v>
      </c>
      <c r="V1454" t="s">
        <v>2615</v>
      </c>
      <c r="W1454" t="s">
        <v>2614</v>
      </c>
      <c r="X1454" t="s">
        <v>2615</v>
      </c>
      <c r="Y1454" t="str">
        <f t="shared" si="22"/>
        <v>广州荔湾品唯信息服务有限公司广州唯品会电子商务有限公司CPC</v>
      </c>
      <c r="Z1454" t="e">
        <f>VLOOKUP(Y:Y,[1]Sheet1!N:N,1,0)</f>
        <v>#N/A</v>
      </c>
    </row>
    <row r="1455" spans="1:26" hidden="1" x14ac:dyDescent="0.25">
      <c r="A1455">
        <v>20230624</v>
      </c>
      <c r="B1455">
        <v>41250523</v>
      </c>
      <c r="C1455" t="s">
        <v>2742</v>
      </c>
      <c r="D1455">
        <v>2130054</v>
      </c>
      <c r="E1455" t="s">
        <v>2558</v>
      </c>
      <c r="F1455" s="59">
        <v>5403.09</v>
      </c>
      <c r="G1455">
        <v>4374.8900000000003</v>
      </c>
      <c r="H1455" t="s">
        <v>2559</v>
      </c>
      <c r="I1455" t="s">
        <v>2560</v>
      </c>
      <c r="J1455" t="s">
        <v>2350</v>
      </c>
      <c r="K1455" t="s">
        <v>711</v>
      </c>
      <c r="L1455" t="s">
        <v>2350</v>
      </c>
      <c r="M1455" t="s">
        <v>2561</v>
      </c>
      <c r="N1455" t="s">
        <v>2562</v>
      </c>
      <c r="O1455" t="s">
        <v>2542</v>
      </c>
      <c r="P1455" t="s">
        <v>2543</v>
      </c>
      <c r="Q1455" t="s">
        <v>2544</v>
      </c>
      <c r="R1455" t="s">
        <v>2563</v>
      </c>
      <c r="S1455" t="s">
        <v>2546</v>
      </c>
      <c r="T1455">
        <v>20919.904999999999</v>
      </c>
      <c r="U1455" t="s">
        <v>1891</v>
      </c>
      <c r="V1455" t="s">
        <v>2564</v>
      </c>
      <c r="W1455" t="s">
        <v>1891</v>
      </c>
      <c r="X1455" t="s">
        <v>2564</v>
      </c>
      <c r="Y1455" t="str">
        <f t="shared" si="22"/>
        <v>深圳尚米网络技术有限公司深圳尚米网络技术有限公司CPC</v>
      </c>
      <c r="Z1455" t="e">
        <f>VLOOKUP(Y:Y,[1]Sheet1!N:N,1,0)</f>
        <v>#N/A</v>
      </c>
    </row>
    <row r="1456" spans="1:26" hidden="1" x14ac:dyDescent="0.25">
      <c r="A1456">
        <v>20230624</v>
      </c>
      <c r="B1456">
        <v>41250541</v>
      </c>
      <c r="C1456" t="s">
        <v>2719</v>
      </c>
      <c r="D1456">
        <v>2130054</v>
      </c>
      <c r="E1456" t="s">
        <v>2558</v>
      </c>
      <c r="F1456" s="59">
        <v>2742.64</v>
      </c>
      <c r="G1456">
        <v>2220.71</v>
      </c>
      <c r="H1456" t="s">
        <v>2559</v>
      </c>
      <c r="I1456" t="s">
        <v>2560</v>
      </c>
      <c r="J1456" t="s">
        <v>2350</v>
      </c>
      <c r="K1456" t="s">
        <v>711</v>
      </c>
      <c r="L1456" t="s">
        <v>2350</v>
      </c>
      <c r="M1456" t="s">
        <v>2561</v>
      </c>
      <c r="N1456" t="s">
        <v>2562</v>
      </c>
      <c r="O1456" t="s">
        <v>2542</v>
      </c>
      <c r="P1456" t="s">
        <v>2543</v>
      </c>
      <c r="Q1456" t="s">
        <v>2544</v>
      </c>
      <c r="R1456" t="s">
        <v>2563</v>
      </c>
      <c r="S1456" t="s">
        <v>2546</v>
      </c>
      <c r="T1456">
        <v>8228.1769999999997</v>
      </c>
      <c r="U1456" t="s">
        <v>1891</v>
      </c>
      <c r="V1456" t="s">
        <v>2564</v>
      </c>
      <c r="W1456" t="s">
        <v>1891</v>
      </c>
      <c r="X1456" t="s">
        <v>2564</v>
      </c>
      <c r="Y1456" t="str">
        <f t="shared" si="22"/>
        <v>深圳尚米网络技术有限公司深圳尚米网络技术有限公司CPC</v>
      </c>
      <c r="Z1456" t="e">
        <f>VLOOKUP(Y:Y,[1]Sheet1!N:N,1,0)</f>
        <v>#N/A</v>
      </c>
    </row>
    <row r="1457" spans="1:26" hidden="1" x14ac:dyDescent="0.25">
      <c r="A1457">
        <v>20230624</v>
      </c>
      <c r="B1457">
        <v>47799554</v>
      </c>
      <c r="C1457" t="s">
        <v>2793</v>
      </c>
      <c r="D1457">
        <v>2159765</v>
      </c>
      <c r="E1457" t="s">
        <v>2568</v>
      </c>
      <c r="F1457" s="59">
        <v>58.72</v>
      </c>
      <c r="G1457">
        <v>44.83</v>
      </c>
      <c r="H1457" t="s">
        <v>2538</v>
      </c>
      <c r="I1457" t="s">
        <v>2551</v>
      </c>
      <c r="J1457" t="s">
        <v>2375</v>
      </c>
      <c r="K1457" t="s">
        <v>2321</v>
      </c>
      <c r="L1457" t="s">
        <v>2277</v>
      </c>
      <c r="M1457" t="s">
        <v>2569</v>
      </c>
      <c r="O1457" t="s">
        <v>2542</v>
      </c>
      <c r="P1457" t="s">
        <v>2543</v>
      </c>
      <c r="Q1457" t="s">
        <v>2544</v>
      </c>
      <c r="R1457" t="s">
        <v>2570</v>
      </c>
      <c r="S1457" t="s">
        <v>2546</v>
      </c>
      <c r="T1457">
        <v>0</v>
      </c>
      <c r="U1457" t="s">
        <v>2571</v>
      </c>
      <c r="V1457" t="s">
        <v>2572</v>
      </c>
      <c r="W1457" t="s">
        <v>2571</v>
      </c>
      <c r="X1457" t="s">
        <v>2572</v>
      </c>
      <c r="Y1457" t="str">
        <f t="shared" si="22"/>
        <v>酷得少年（天津）文化传播有限公司-1北京酷得少年科技有限公司信息流</v>
      </c>
      <c r="Z1457" t="e">
        <f>VLOOKUP(Y:Y,[1]Sheet1!N:N,1,0)</f>
        <v>#N/A</v>
      </c>
    </row>
    <row r="1458" spans="1:26" hidden="1" x14ac:dyDescent="0.25">
      <c r="A1458">
        <v>20230624</v>
      </c>
      <c r="B1458">
        <v>38794025</v>
      </c>
      <c r="C1458" t="s">
        <v>2651</v>
      </c>
      <c r="D1458">
        <v>2172261</v>
      </c>
      <c r="E1458" t="s">
        <v>2628</v>
      </c>
      <c r="F1458" s="59">
        <v>1035.76</v>
      </c>
      <c r="G1458">
        <v>790.66</v>
      </c>
      <c r="H1458" t="s">
        <v>2538</v>
      </c>
      <c r="I1458" t="s">
        <v>2551</v>
      </c>
      <c r="J1458" t="s">
        <v>292</v>
      </c>
      <c r="K1458" t="s">
        <v>2321</v>
      </c>
      <c r="L1458" t="s">
        <v>574</v>
      </c>
      <c r="M1458" t="s">
        <v>2611</v>
      </c>
      <c r="N1458" t="s">
        <v>2612</v>
      </c>
      <c r="O1458" t="s">
        <v>2542</v>
      </c>
      <c r="P1458" t="s">
        <v>2543</v>
      </c>
      <c r="Q1458" t="s">
        <v>2544</v>
      </c>
      <c r="R1458" t="s">
        <v>2613</v>
      </c>
      <c r="S1458" t="s">
        <v>2546</v>
      </c>
      <c r="T1458">
        <v>0</v>
      </c>
      <c r="U1458" t="s">
        <v>2614</v>
      </c>
      <c r="V1458" t="s">
        <v>2615</v>
      </c>
      <c r="W1458" t="s">
        <v>2614</v>
      </c>
      <c r="X1458" t="s">
        <v>2615</v>
      </c>
      <c r="Y1458" t="str">
        <f t="shared" si="22"/>
        <v>广州荔湾品唯信息服务有限公司广州唯品会电子商务有限公司信息流</v>
      </c>
      <c r="Z1458" t="e">
        <f>VLOOKUP(Y:Y,[1]Sheet1!N:N,1,0)</f>
        <v>#N/A</v>
      </c>
    </row>
    <row r="1459" spans="1:26" hidden="1" x14ac:dyDescent="0.25">
      <c r="A1459">
        <v>20230624</v>
      </c>
      <c r="B1459">
        <v>42965759</v>
      </c>
      <c r="C1459" t="s">
        <v>2619</v>
      </c>
      <c r="D1459">
        <v>2165227</v>
      </c>
      <c r="E1459" t="s">
        <v>2566</v>
      </c>
      <c r="F1459" s="59">
        <v>1725.92</v>
      </c>
      <c r="G1459">
        <v>1278.46</v>
      </c>
      <c r="H1459" t="s">
        <v>2538</v>
      </c>
      <c r="I1459" t="s">
        <v>2539</v>
      </c>
      <c r="J1459" t="s">
        <v>2320</v>
      </c>
      <c r="K1459" t="s">
        <v>2321</v>
      </c>
      <c r="L1459" t="s">
        <v>2318</v>
      </c>
      <c r="M1459" t="s">
        <v>2540</v>
      </c>
      <c r="N1459" t="s">
        <v>2541</v>
      </c>
      <c r="O1459" t="s">
        <v>2542</v>
      </c>
      <c r="P1459" t="s">
        <v>2543</v>
      </c>
      <c r="Q1459" t="s">
        <v>2544</v>
      </c>
      <c r="R1459" t="s">
        <v>2545</v>
      </c>
      <c r="S1459" t="s">
        <v>2546</v>
      </c>
      <c r="T1459">
        <v>0</v>
      </c>
      <c r="U1459" t="s">
        <v>838</v>
      </c>
      <c r="V1459" t="s">
        <v>2547</v>
      </c>
      <c r="W1459" t="s">
        <v>838</v>
      </c>
      <c r="X1459" t="s">
        <v>2548</v>
      </c>
      <c r="Y1459" t="str">
        <f t="shared" si="22"/>
        <v>上海耳序信息技术有限公司-四部上海拍拍贷金融信息服务有限公司信息流</v>
      </c>
      <c r="Z1459" t="e">
        <f>VLOOKUP(Y:Y,[1]Sheet1!N:N,1,0)</f>
        <v>#N/A</v>
      </c>
    </row>
    <row r="1460" spans="1:26" hidden="1" x14ac:dyDescent="0.25">
      <c r="A1460">
        <v>20230624</v>
      </c>
      <c r="B1460">
        <v>46610852</v>
      </c>
      <c r="C1460" t="s">
        <v>2713</v>
      </c>
      <c r="D1460">
        <v>2117410</v>
      </c>
      <c r="E1460" t="s">
        <v>2587</v>
      </c>
      <c r="F1460" s="59">
        <v>191.75</v>
      </c>
      <c r="G1460">
        <v>0</v>
      </c>
      <c r="H1460" t="s">
        <v>2538</v>
      </c>
      <c r="I1460" t="s">
        <v>2551</v>
      </c>
      <c r="J1460" t="s">
        <v>2353</v>
      </c>
      <c r="K1460" t="s">
        <v>2321</v>
      </c>
      <c r="L1460" t="s">
        <v>326</v>
      </c>
      <c r="M1460" t="s">
        <v>2588</v>
      </c>
      <c r="N1460" t="s">
        <v>2589</v>
      </c>
      <c r="O1460" t="s">
        <v>2542</v>
      </c>
      <c r="P1460" t="s">
        <v>2543</v>
      </c>
      <c r="Q1460" t="s">
        <v>2544</v>
      </c>
      <c r="R1460" t="s">
        <v>2570</v>
      </c>
      <c r="S1460" t="s">
        <v>2546</v>
      </c>
      <c r="T1460">
        <v>0</v>
      </c>
      <c r="U1460" t="s">
        <v>2571</v>
      </c>
      <c r="V1460" t="s">
        <v>2572</v>
      </c>
      <c r="W1460" t="s">
        <v>1891</v>
      </c>
      <c r="X1460" t="s">
        <v>2564</v>
      </c>
      <c r="Y1460" t="str">
        <f t="shared" si="22"/>
        <v>网易有道信息技术（北京）有限公司网易(杭州)网络有限公司信息流</v>
      </c>
      <c r="Z1460" t="e">
        <f>VLOOKUP(Y:Y,[1]Sheet1!N:N,1,0)</f>
        <v>#N/A</v>
      </c>
    </row>
    <row r="1461" spans="1:26" hidden="1" x14ac:dyDescent="0.25">
      <c r="A1461">
        <v>20230624</v>
      </c>
      <c r="B1461">
        <v>46808299</v>
      </c>
      <c r="C1461" t="s">
        <v>2567</v>
      </c>
      <c r="D1461">
        <v>2159765</v>
      </c>
      <c r="E1461" t="s">
        <v>2568</v>
      </c>
      <c r="F1461" s="59">
        <v>32.74</v>
      </c>
      <c r="G1461">
        <v>24.99</v>
      </c>
      <c r="H1461" t="s">
        <v>2538</v>
      </c>
      <c r="I1461" t="s">
        <v>2551</v>
      </c>
      <c r="J1461" t="s">
        <v>2375</v>
      </c>
      <c r="K1461" t="s">
        <v>2321</v>
      </c>
      <c r="L1461" t="s">
        <v>2277</v>
      </c>
      <c r="M1461" t="s">
        <v>2569</v>
      </c>
      <c r="O1461" t="s">
        <v>2542</v>
      </c>
      <c r="P1461" t="s">
        <v>2543</v>
      </c>
      <c r="Q1461" t="s">
        <v>2544</v>
      </c>
      <c r="R1461" t="s">
        <v>2570</v>
      </c>
      <c r="S1461" t="s">
        <v>2546</v>
      </c>
      <c r="T1461">
        <v>0</v>
      </c>
      <c r="U1461" t="s">
        <v>2571</v>
      </c>
      <c r="V1461" t="s">
        <v>2572</v>
      </c>
      <c r="W1461" t="s">
        <v>2571</v>
      </c>
      <c r="X1461" t="s">
        <v>2572</v>
      </c>
      <c r="Y1461" t="str">
        <f t="shared" si="22"/>
        <v>酷得少年（天津）文化传播有限公司-1北京酷得少年科技有限公司信息流</v>
      </c>
      <c r="Z1461" t="e">
        <f>VLOOKUP(Y:Y,[1]Sheet1!N:N,1,0)</f>
        <v>#N/A</v>
      </c>
    </row>
    <row r="1462" spans="1:26" hidden="1" x14ac:dyDescent="0.25">
      <c r="A1462">
        <v>20230624</v>
      </c>
      <c r="B1462">
        <v>47328039</v>
      </c>
      <c r="C1462" t="s">
        <v>2573</v>
      </c>
      <c r="D1462">
        <v>2185183</v>
      </c>
      <c r="E1462" t="s">
        <v>2574</v>
      </c>
      <c r="F1462" s="59">
        <v>75.489999999999995</v>
      </c>
      <c r="G1462">
        <v>57.19</v>
      </c>
      <c r="H1462" t="s">
        <v>2538</v>
      </c>
      <c r="I1462" t="s">
        <v>2551</v>
      </c>
      <c r="J1462" t="s">
        <v>2575</v>
      </c>
      <c r="K1462" t="s">
        <v>2321</v>
      </c>
      <c r="L1462" t="s">
        <v>2344</v>
      </c>
      <c r="M1462" t="s">
        <v>2576</v>
      </c>
      <c r="O1462" t="s">
        <v>2542</v>
      </c>
      <c r="P1462" t="s">
        <v>2543</v>
      </c>
      <c r="Q1462" t="s">
        <v>2544</v>
      </c>
      <c r="R1462" t="s">
        <v>2577</v>
      </c>
      <c r="S1462" t="s">
        <v>2546</v>
      </c>
      <c r="T1462">
        <v>0</v>
      </c>
      <c r="U1462" t="s">
        <v>838</v>
      </c>
      <c r="V1462" t="s">
        <v>2578</v>
      </c>
      <c r="W1462" t="s">
        <v>838</v>
      </c>
      <c r="X1462" t="s">
        <v>2578</v>
      </c>
      <c r="Y1462" t="str">
        <f t="shared" si="22"/>
        <v>北京微财科技有限公司-数媒重庆市黑卡小额贷款有限公司信息流</v>
      </c>
      <c r="Z1462" t="e">
        <f>VLOOKUP(Y:Y,[1]Sheet1!N:N,1,0)</f>
        <v>#N/A</v>
      </c>
    </row>
    <row r="1463" spans="1:26" hidden="1" x14ac:dyDescent="0.25">
      <c r="A1463">
        <v>20230624</v>
      </c>
      <c r="B1463">
        <v>29880965</v>
      </c>
      <c r="C1463" t="s">
        <v>2730</v>
      </c>
      <c r="D1463">
        <v>2130054</v>
      </c>
      <c r="E1463" t="s">
        <v>2558</v>
      </c>
      <c r="F1463" s="59">
        <v>15435.08</v>
      </c>
      <c r="G1463">
        <v>12497.93</v>
      </c>
      <c r="H1463" t="s">
        <v>2559</v>
      </c>
      <c r="I1463" t="s">
        <v>2560</v>
      </c>
      <c r="J1463" t="s">
        <v>2350</v>
      </c>
      <c r="K1463" t="s">
        <v>711</v>
      </c>
      <c r="L1463" t="s">
        <v>2350</v>
      </c>
      <c r="M1463" t="s">
        <v>2561</v>
      </c>
      <c r="N1463" t="s">
        <v>2562</v>
      </c>
      <c r="O1463" t="s">
        <v>2542</v>
      </c>
      <c r="P1463" t="s">
        <v>2543</v>
      </c>
      <c r="Q1463" t="s">
        <v>2544</v>
      </c>
      <c r="R1463" t="s">
        <v>2563</v>
      </c>
      <c r="S1463" t="s">
        <v>2546</v>
      </c>
      <c r="T1463">
        <v>38729.913</v>
      </c>
      <c r="U1463" t="s">
        <v>1891</v>
      </c>
      <c r="V1463" t="s">
        <v>2564</v>
      </c>
      <c r="W1463" t="s">
        <v>1891</v>
      </c>
      <c r="X1463" t="s">
        <v>2564</v>
      </c>
      <c r="Y1463" t="str">
        <f t="shared" si="22"/>
        <v>深圳尚米网络技术有限公司深圳尚米网络技术有限公司CPC</v>
      </c>
      <c r="Z1463" t="e">
        <f>VLOOKUP(Y:Y,[1]Sheet1!N:N,1,0)</f>
        <v>#N/A</v>
      </c>
    </row>
    <row r="1464" spans="1:26" hidden="1" x14ac:dyDescent="0.25">
      <c r="A1464">
        <v>20230624</v>
      </c>
      <c r="B1464">
        <v>42965764</v>
      </c>
      <c r="C1464" t="s">
        <v>2536</v>
      </c>
      <c r="D1464">
        <v>2158784</v>
      </c>
      <c r="E1464" t="s">
        <v>2537</v>
      </c>
      <c r="F1464" s="59">
        <v>135.61000000000001</v>
      </c>
      <c r="G1464">
        <v>135.61000000000001</v>
      </c>
      <c r="H1464" t="s">
        <v>2538</v>
      </c>
      <c r="I1464" t="s">
        <v>2551</v>
      </c>
      <c r="J1464" t="s">
        <v>2320</v>
      </c>
      <c r="K1464" t="s">
        <v>2321</v>
      </c>
      <c r="L1464" t="s">
        <v>2318</v>
      </c>
      <c r="M1464" t="s">
        <v>2540</v>
      </c>
      <c r="N1464" t="s">
        <v>2541</v>
      </c>
      <c r="O1464" t="s">
        <v>2542</v>
      </c>
      <c r="P1464" t="s">
        <v>2543</v>
      </c>
      <c r="Q1464" t="s">
        <v>2544</v>
      </c>
      <c r="R1464" t="s">
        <v>2545</v>
      </c>
      <c r="S1464" t="s">
        <v>2546</v>
      </c>
      <c r="T1464">
        <v>0</v>
      </c>
      <c r="U1464" t="s">
        <v>838</v>
      </c>
      <c r="V1464" t="s">
        <v>2547</v>
      </c>
      <c r="W1464" t="s">
        <v>838</v>
      </c>
      <c r="X1464" t="s">
        <v>2548</v>
      </c>
      <c r="Y1464" t="str">
        <f t="shared" si="22"/>
        <v>上海耳序信息技术有限公司-四部上海拍拍贷金融信息服务有限公司信息流</v>
      </c>
      <c r="Z1464" t="e">
        <f>VLOOKUP(Y:Y,[1]Sheet1!N:N,1,0)</f>
        <v>#N/A</v>
      </c>
    </row>
    <row r="1465" spans="1:26" hidden="1" x14ac:dyDescent="0.25">
      <c r="A1465">
        <v>20230624</v>
      </c>
      <c r="B1465">
        <v>47953339</v>
      </c>
      <c r="C1465" t="s">
        <v>2755</v>
      </c>
      <c r="D1465">
        <v>2189969</v>
      </c>
      <c r="E1465" t="s">
        <v>2608</v>
      </c>
      <c r="F1465" s="59">
        <v>202.71</v>
      </c>
      <c r="G1465">
        <v>144.79</v>
      </c>
      <c r="H1465" t="s">
        <v>2538</v>
      </c>
      <c r="I1465" t="s">
        <v>2551</v>
      </c>
      <c r="J1465" t="s">
        <v>2332</v>
      </c>
      <c r="K1465" t="s">
        <v>2321</v>
      </c>
      <c r="L1465" t="s">
        <v>2333</v>
      </c>
      <c r="M1465" t="s">
        <v>2552</v>
      </c>
      <c r="N1465" t="s">
        <v>2553</v>
      </c>
      <c r="O1465" t="s">
        <v>2542</v>
      </c>
      <c r="P1465" t="s">
        <v>2543</v>
      </c>
      <c r="Q1465" t="s">
        <v>2544</v>
      </c>
      <c r="R1465" t="s">
        <v>2554</v>
      </c>
      <c r="S1465" t="s">
        <v>2546</v>
      </c>
      <c r="T1465">
        <v>0</v>
      </c>
      <c r="U1465" t="s">
        <v>2555</v>
      </c>
      <c r="V1465" t="s">
        <v>2556</v>
      </c>
      <c r="W1465" t="s">
        <v>2555</v>
      </c>
      <c r="X1465" t="s">
        <v>2556</v>
      </c>
      <c r="Y1465" t="str">
        <f t="shared" si="22"/>
        <v>北京爱奇艺科技有限公司-百度北京爱奇艺科技有限公司信息流</v>
      </c>
      <c r="Z1465" t="e">
        <f>VLOOKUP(Y:Y,[1]Sheet1!N:N,1,0)</f>
        <v>#N/A</v>
      </c>
    </row>
    <row r="1466" spans="1:26" hidden="1" x14ac:dyDescent="0.25">
      <c r="A1466">
        <v>20230624</v>
      </c>
      <c r="B1466">
        <v>47953344</v>
      </c>
      <c r="C1466" t="s">
        <v>2732</v>
      </c>
      <c r="D1466">
        <v>2189969</v>
      </c>
      <c r="E1466" t="s">
        <v>2608</v>
      </c>
      <c r="F1466" s="59">
        <v>509.34</v>
      </c>
      <c r="G1466">
        <v>363.81</v>
      </c>
      <c r="H1466" t="s">
        <v>2538</v>
      </c>
      <c r="I1466" t="s">
        <v>2551</v>
      </c>
      <c r="J1466" t="s">
        <v>2332</v>
      </c>
      <c r="K1466" t="s">
        <v>2321</v>
      </c>
      <c r="L1466" t="s">
        <v>2333</v>
      </c>
      <c r="M1466" t="s">
        <v>2552</v>
      </c>
      <c r="N1466" t="s">
        <v>2553</v>
      </c>
      <c r="O1466" t="s">
        <v>2542</v>
      </c>
      <c r="P1466" t="s">
        <v>2543</v>
      </c>
      <c r="Q1466" t="s">
        <v>2544</v>
      </c>
      <c r="R1466" t="s">
        <v>2554</v>
      </c>
      <c r="S1466" t="s">
        <v>2546</v>
      </c>
      <c r="T1466">
        <v>0</v>
      </c>
      <c r="U1466" t="s">
        <v>2555</v>
      </c>
      <c r="V1466" t="s">
        <v>2556</v>
      </c>
      <c r="W1466" t="s">
        <v>2555</v>
      </c>
      <c r="X1466" t="s">
        <v>2556</v>
      </c>
      <c r="Y1466" t="str">
        <f t="shared" si="22"/>
        <v>北京爱奇艺科技有限公司-百度北京爱奇艺科技有限公司信息流</v>
      </c>
      <c r="Z1466" t="e">
        <f>VLOOKUP(Y:Y,[1]Sheet1!N:N,1,0)</f>
        <v>#N/A</v>
      </c>
    </row>
    <row r="1467" spans="1:26" hidden="1" x14ac:dyDescent="0.25">
      <c r="A1467">
        <v>20230624</v>
      </c>
      <c r="B1467">
        <v>42012606</v>
      </c>
      <c r="C1467" t="s">
        <v>2715</v>
      </c>
      <c r="D1467">
        <v>2142924</v>
      </c>
      <c r="E1467" t="s">
        <v>2716</v>
      </c>
      <c r="F1467" s="59">
        <v>600.45000000000005</v>
      </c>
      <c r="G1467">
        <v>600.45000000000005</v>
      </c>
      <c r="H1467" t="s">
        <v>2559</v>
      </c>
      <c r="I1467" t="s">
        <v>2560</v>
      </c>
      <c r="J1467" t="s">
        <v>392</v>
      </c>
      <c r="K1467" t="s">
        <v>711</v>
      </c>
      <c r="L1467" t="s">
        <v>392</v>
      </c>
      <c r="M1467" t="s">
        <v>2641</v>
      </c>
      <c r="N1467" t="s">
        <v>2642</v>
      </c>
      <c r="O1467" t="s">
        <v>2542</v>
      </c>
      <c r="P1467" t="s">
        <v>2543</v>
      </c>
      <c r="Q1467" t="s">
        <v>2544</v>
      </c>
      <c r="R1467" t="s">
        <v>2643</v>
      </c>
      <c r="S1467" t="s">
        <v>2546</v>
      </c>
      <c r="T1467">
        <v>34249.61</v>
      </c>
      <c r="U1467" t="s">
        <v>838</v>
      </c>
      <c r="V1467" t="s">
        <v>2578</v>
      </c>
      <c r="W1467" t="s">
        <v>838</v>
      </c>
      <c r="X1467" t="s">
        <v>2548</v>
      </c>
      <c r="Y1467" t="str">
        <f t="shared" si="22"/>
        <v>福州三六零网络小额贷款有限公司福州三六零网络小额贷款有限公司CPC</v>
      </c>
      <c r="Z1467" t="e">
        <f>VLOOKUP(Y:Y,[1]Sheet1!N:N,1,0)</f>
        <v>#N/A</v>
      </c>
    </row>
    <row r="1468" spans="1:26" hidden="1" x14ac:dyDescent="0.25">
      <c r="A1468">
        <v>20230624</v>
      </c>
      <c r="B1468">
        <v>40850187</v>
      </c>
      <c r="C1468" t="s">
        <v>2652</v>
      </c>
      <c r="D1468">
        <v>2165227</v>
      </c>
      <c r="E1468" t="s">
        <v>2566</v>
      </c>
      <c r="F1468" s="59">
        <v>35.99</v>
      </c>
      <c r="G1468">
        <v>26.66</v>
      </c>
      <c r="H1468" t="s">
        <v>2538</v>
      </c>
      <c r="I1468" t="s">
        <v>2551</v>
      </c>
      <c r="J1468" t="s">
        <v>2320</v>
      </c>
      <c r="K1468" t="s">
        <v>2321</v>
      </c>
      <c r="L1468" t="s">
        <v>2318</v>
      </c>
      <c r="M1468" t="s">
        <v>2540</v>
      </c>
      <c r="N1468" t="s">
        <v>2541</v>
      </c>
      <c r="O1468" t="s">
        <v>2542</v>
      </c>
      <c r="P1468" t="s">
        <v>2543</v>
      </c>
      <c r="Q1468" t="s">
        <v>2544</v>
      </c>
      <c r="R1468" t="s">
        <v>2545</v>
      </c>
      <c r="S1468" t="s">
        <v>2546</v>
      </c>
      <c r="T1468">
        <v>0</v>
      </c>
      <c r="U1468" t="s">
        <v>838</v>
      </c>
      <c r="V1468" t="s">
        <v>2547</v>
      </c>
      <c r="W1468" t="s">
        <v>838</v>
      </c>
      <c r="X1468" t="s">
        <v>2548</v>
      </c>
      <c r="Y1468" t="str">
        <f t="shared" si="22"/>
        <v>上海耳序信息技术有限公司-四部上海拍拍贷金融信息服务有限公司信息流</v>
      </c>
      <c r="Z1468" t="e">
        <f>VLOOKUP(Y:Y,[1]Sheet1!N:N,1,0)</f>
        <v>#N/A</v>
      </c>
    </row>
    <row r="1469" spans="1:26" hidden="1" x14ac:dyDescent="0.25">
      <c r="A1469">
        <v>20230624</v>
      </c>
      <c r="B1469">
        <v>45265219</v>
      </c>
      <c r="C1469" t="s">
        <v>2772</v>
      </c>
      <c r="D1469">
        <v>2118167</v>
      </c>
      <c r="E1469" t="s">
        <v>2592</v>
      </c>
      <c r="F1469" s="59">
        <v>4.84</v>
      </c>
      <c r="G1469">
        <v>0</v>
      </c>
      <c r="H1469" t="s">
        <v>2538</v>
      </c>
      <c r="I1469" t="s">
        <v>2551</v>
      </c>
      <c r="J1469" t="s">
        <v>554</v>
      </c>
      <c r="K1469" t="s">
        <v>2321</v>
      </c>
      <c r="L1469" t="s">
        <v>2370</v>
      </c>
      <c r="M1469" t="s">
        <v>2593</v>
      </c>
      <c r="N1469" t="s">
        <v>2594</v>
      </c>
      <c r="O1469" t="s">
        <v>2542</v>
      </c>
      <c r="P1469" t="s">
        <v>2543</v>
      </c>
      <c r="Q1469" t="s">
        <v>2544</v>
      </c>
      <c r="R1469" t="s">
        <v>2595</v>
      </c>
      <c r="S1469" t="s">
        <v>2546</v>
      </c>
      <c r="T1469">
        <v>0</v>
      </c>
      <c r="U1469" t="s">
        <v>2555</v>
      </c>
      <c r="V1469" t="s">
        <v>2596</v>
      </c>
      <c r="W1469" t="s">
        <v>2555</v>
      </c>
      <c r="X1469" t="s">
        <v>2596</v>
      </c>
      <c r="Y1469" t="str">
        <f t="shared" si="22"/>
        <v>薯一薯二文化传媒（上海）有限公司行吟信息科技(上海)有限公司信息流</v>
      </c>
      <c r="Z1469" t="e">
        <f>VLOOKUP(Y:Y,[1]Sheet1!N:N,1,0)</f>
        <v>#N/A</v>
      </c>
    </row>
    <row r="1470" spans="1:26" hidden="1" x14ac:dyDescent="0.25">
      <c r="A1470">
        <v>20230624</v>
      </c>
      <c r="B1470">
        <v>45323132</v>
      </c>
      <c r="C1470" t="s">
        <v>2747</v>
      </c>
      <c r="D1470">
        <v>2172261</v>
      </c>
      <c r="E1470" t="s">
        <v>2628</v>
      </c>
      <c r="F1470" s="59">
        <v>345.91</v>
      </c>
      <c r="G1470">
        <v>264.05</v>
      </c>
      <c r="H1470" t="s">
        <v>2538</v>
      </c>
      <c r="I1470" t="s">
        <v>2551</v>
      </c>
      <c r="J1470" t="s">
        <v>292</v>
      </c>
      <c r="K1470" t="s">
        <v>2321</v>
      </c>
      <c r="L1470" t="s">
        <v>574</v>
      </c>
      <c r="M1470" t="s">
        <v>2611</v>
      </c>
      <c r="N1470" t="s">
        <v>2612</v>
      </c>
      <c r="O1470" t="s">
        <v>2542</v>
      </c>
      <c r="P1470" t="s">
        <v>2543</v>
      </c>
      <c r="Q1470" t="s">
        <v>2544</v>
      </c>
      <c r="R1470" t="s">
        <v>2613</v>
      </c>
      <c r="S1470" t="s">
        <v>2546</v>
      </c>
      <c r="T1470">
        <v>0</v>
      </c>
      <c r="U1470" t="s">
        <v>2614</v>
      </c>
      <c r="V1470" t="s">
        <v>2615</v>
      </c>
      <c r="W1470" t="s">
        <v>2614</v>
      </c>
      <c r="X1470" t="s">
        <v>2615</v>
      </c>
      <c r="Y1470" t="str">
        <f t="shared" si="22"/>
        <v>广州荔湾品唯信息服务有限公司广州唯品会电子商务有限公司信息流</v>
      </c>
      <c r="Z1470" t="e">
        <f>VLOOKUP(Y:Y,[1]Sheet1!N:N,1,0)</f>
        <v>#N/A</v>
      </c>
    </row>
    <row r="1471" spans="1:26" hidden="1" x14ac:dyDescent="0.25">
      <c r="A1471">
        <v>20230624</v>
      </c>
      <c r="B1471">
        <v>47184415</v>
      </c>
      <c r="C1471" t="s">
        <v>2708</v>
      </c>
      <c r="D1471">
        <v>2176807</v>
      </c>
      <c r="E1471" t="s">
        <v>2691</v>
      </c>
      <c r="F1471" s="59">
        <v>8.36</v>
      </c>
      <c r="G1471">
        <v>6.1</v>
      </c>
      <c r="H1471" t="s">
        <v>2538</v>
      </c>
      <c r="I1471" t="s">
        <v>2539</v>
      </c>
      <c r="J1471" t="s">
        <v>2339</v>
      </c>
      <c r="K1471" t="s">
        <v>2321</v>
      </c>
      <c r="L1471" t="s">
        <v>2338</v>
      </c>
      <c r="M1471" t="s">
        <v>2692</v>
      </c>
      <c r="N1471" t="s">
        <v>2693</v>
      </c>
      <c r="O1471" t="s">
        <v>2542</v>
      </c>
      <c r="P1471" t="s">
        <v>2543</v>
      </c>
      <c r="Q1471" t="s">
        <v>2544</v>
      </c>
      <c r="R1471" t="s">
        <v>2694</v>
      </c>
      <c r="S1471" t="s">
        <v>2546</v>
      </c>
      <c r="T1471">
        <v>0</v>
      </c>
      <c r="U1471" t="s">
        <v>2117</v>
      </c>
      <c r="V1471" t="s">
        <v>2695</v>
      </c>
      <c r="W1471" t="s">
        <v>2117</v>
      </c>
      <c r="X1471" t="s">
        <v>2695</v>
      </c>
      <c r="Y1471" t="str">
        <f t="shared" si="22"/>
        <v>北京三快在线科技有限公司及其关联公司北京三快科技有限公司信息流</v>
      </c>
      <c r="Z1471" t="e">
        <f>VLOOKUP(Y:Y,[1]Sheet1!N:N,1,0)</f>
        <v>#N/A</v>
      </c>
    </row>
    <row r="1472" spans="1:26" hidden="1" x14ac:dyDescent="0.25">
      <c r="A1472">
        <v>20230624</v>
      </c>
      <c r="B1472">
        <v>47798422</v>
      </c>
      <c r="C1472" t="s">
        <v>2794</v>
      </c>
      <c r="D1472">
        <v>2169384</v>
      </c>
      <c r="E1472" t="s">
        <v>2633</v>
      </c>
      <c r="F1472" s="59">
        <v>1830.13</v>
      </c>
      <c r="G1472">
        <v>1355.66</v>
      </c>
      <c r="H1472" t="s">
        <v>2538</v>
      </c>
      <c r="I1472" t="s">
        <v>2551</v>
      </c>
      <c r="J1472" t="s">
        <v>296</v>
      </c>
      <c r="K1472" t="s">
        <v>2321</v>
      </c>
      <c r="L1472" t="s">
        <v>2334</v>
      </c>
      <c r="M1472" t="s">
        <v>2634</v>
      </c>
      <c r="N1472" t="s">
        <v>2635</v>
      </c>
      <c r="O1472" t="s">
        <v>2542</v>
      </c>
      <c r="P1472" t="s">
        <v>2543</v>
      </c>
      <c r="Q1472" t="s">
        <v>2544</v>
      </c>
      <c r="R1472" t="s">
        <v>2636</v>
      </c>
      <c r="S1472" t="s">
        <v>2546</v>
      </c>
      <c r="T1472">
        <v>0</v>
      </c>
      <c r="U1472" t="s">
        <v>2584</v>
      </c>
      <c r="V1472" t="s">
        <v>2637</v>
      </c>
      <c r="W1472" t="s">
        <v>2584</v>
      </c>
      <c r="X1472" t="s">
        <v>2637</v>
      </c>
      <c r="Y1472" t="str">
        <f t="shared" si="22"/>
        <v>湖北车智汇传媒有限公司北京车之家信息技术有限公司信息流</v>
      </c>
      <c r="Z1472" t="e">
        <f>VLOOKUP(Y:Y,[1]Sheet1!N:N,1,0)</f>
        <v>#N/A</v>
      </c>
    </row>
    <row r="1473" spans="1:26" hidden="1" x14ac:dyDescent="0.25">
      <c r="A1473">
        <v>20230624</v>
      </c>
      <c r="B1473">
        <v>47953357</v>
      </c>
      <c r="C1473" t="s">
        <v>2735</v>
      </c>
      <c r="D1473">
        <v>2167551</v>
      </c>
      <c r="E1473" t="s">
        <v>2550</v>
      </c>
      <c r="F1473" s="59">
        <v>120.78</v>
      </c>
      <c r="G1473">
        <v>120.78</v>
      </c>
      <c r="H1473" t="s">
        <v>2538</v>
      </c>
      <c r="I1473" t="s">
        <v>2551</v>
      </c>
      <c r="J1473" t="s">
        <v>2332</v>
      </c>
      <c r="K1473" t="s">
        <v>2321</v>
      </c>
      <c r="L1473" t="s">
        <v>2333</v>
      </c>
      <c r="M1473" t="s">
        <v>2552</v>
      </c>
      <c r="N1473" t="s">
        <v>2553</v>
      </c>
      <c r="O1473" t="s">
        <v>2542</v>
      </c>
      <c r="P1473" t="s">
        <v>2543</v>
      </c>
      <c r="Q1473" t="s">
        <v>2544</v>
      </c>
      <c r="R1473" t="s">
        <v>2554</v>
      </c>
      <c r="S1473" t="s">
        <v>2546</v>
      </c>
      <c r="T1473">
        <v>0</v>
      </c>
      <c r="U1473" t="s">
        <v>2555</v>
      </c>
      <c r="V1473" t="s">
        <v>2556</v>
      </c>
      <c r="W1473" t="s">
        <v>2555</v>
      </c>
      <c r="X1473" t="s">
        <v>2556</v>
      </c>
      <c r="Y1473" t="str">
        <f t="shared" si="22"/>
        <v>北京爱奇艺科技有限公司-百度北京爱奇艺科技有限公司信息流</v>
      </c>
      <c r="Z1473" t="e">
        <f>VLOOKUP(Y:Y,[1]Sheet1!N:N,1,0)</f>
        <v>#N/A</v>
      </c>
    </row>
    <row r="1474" spans="1:26" hidden="1" x14ac:dyDescent="0.25">
      <c r="A1474">
        <v>20230624</v>
      </c>
      <c r="B1474">
        <v>19668996</v>
      </c>
      <c r="C1474" t="s">
        <v>2711</v>
      </c>
      <c r="D1474">
        <v>2172257</v>
      </c>
      <c r="E1474" t="s">
        <v>2610</v>
      </c>
      <c r="F1474" s="59">
        <v>14028.66</v>
      </c>
      <c r="G1474">
        <v>11133.56</v>
      </c>
      <c r="H1474" t="s">
        <v>2559</v>
      </c>
      <c r="I1474" t="s">
        <v>2560</v>
      </c>
      <c r="J1474" t="s">
        <v>292</v>
      </c>
      <c r="K1474" t="s">
        <v>711</v>
      </c>
      <c r="L1474" t="s">
        <v>574</v>
      </c>
      <c r="M1474" t="s">
        <v>2611</v>
      </c>
      <c r="N1474" t="s">
        <v>2612</v>
      </c>
      <c r="O1474" t="s">
        <v>2542</v>
      </c>
      <c r="P1474" t="s">
        <v>2543</v>
      </c>
      <c r="Q1474" t="s">
        <v>2544</v>
      </c>
      <c r="R1474" t="s">
        <v>2613</v>
      </c>
      <c r="S1474" t="s">
        <v>2546</v>
      </c>
      <c r="T1474">
        <v>345380.20500000002</v>
      </c>
      <c r="U1474" t="s">
        <v>2614</v>
      </c>
      <c r="V1474" t="s">
        <v>2615</v>
      </c>
      <c r="W1474" t="s">
        <v>2614</v>
      </c>
      <c r="X1474" t="s">
        <v>2615</v>
      </c>
      <c r="Y1474" t="str">
        <f t="shared" si="22"/>
        <v>广州荔湾品唯信息服务有限公司广州唯品会电子商务有限公司CPC</v>
      </c>
      <c r="Z1474" t="e">
        <f>VLOOKUP(Y:Y,[1]Sheet1!N:N,1,0)</f>
        <v>#N/A</v>
      </c>
    </row>
    <row r="1475" spans="1:26" hidden="1" x14ac:dyDescent="0.25">
      <c r="A1475">
        <v>20230624</v>
      </c>
      <c r="B1475">
        <v>44739316</v>
      </c>
      <c r="C1475" t="s">
        <v>2620</v>
      </c>
      <c r="D1475">
        <v>2118167</v>
      </c>
      <c r="E1475" t="s">
        <v>2592</v>
      </c>
      <c r="F1475" s="59">
        <v>1235.24</v>
      </c>
      <c r="G1475">
        <v>0</v>
      </c>
      <c r="H1475" t="s">
        <v>2538</v>
      </c>
      <c r="I1475" t="s">
        <v>2551</v>
      </c>
      <c r="J1475" t="s">
        <v>554</v>
      </c>
      <c r="K1475" t="s">
        <v>2321</v>
      </c>
      <c r="L1475" t="s">
        <v>2370</v>
      </c>
      <c r="M1475" t="s">
        <v>2593</v>
      </c>
      <c r="N1475" t="s">
        <v>2594</v>
      </c>
      <c r="O1475" t="s">
        <v>2542</v>
      </c>
      <c r="P1475" t="s">
        <v>2543</v>
      </c>
      <c r="Q1475" t="s">
        <v>2544</v>
      </c>
      <c r="R1475" t="s">
        <v>2595</v>
      </c>
      <c r="S1475" t="s">
        <v>2546</v>
      </c>
      <c r="T1475">
        <v>0</v>
      </c>
      <c r="U1475" t="s">
        <v>2555</v>
      </c>
      <c r="V1475" t="s">
        <v>2596</v>
      </c>
      <c r="W1475" t="s">
        <v>2555</v>
      </c>
      <c r="X1475" t="s">
        <v>2596</v>
      </c>
      <c r="Y1475" t="str">
        <f t="shared" ref="Y1475:Y1538" si="23">L1475&amp;J1475&amp;K1475</f>
        <v>薯一薯二文化传媒（上海）有限公司行吟信息科技(上海)有限公司信息流</v>
      </c>
      <c r="Z1475" t="e">
        <f>VLOOKUP(Y:Y,[1]Sheet1!N:N,1,0)</f>
        <v>#N/A</v>
      </c>
    </row>
    <row r="1476" spans="1:26" hidden="1" x14ac:dyDescent="0.25">
      <c r="A1476">
        <v>20230624</v>
      </c>
      <c r="B1476">
        <v>45322956</v>
      </c>
      <c r="C1476" t="s">
        <v>2631</v>
      </c>
      <c r="D1476">
        <v>2172261</v>
      </c>
      <c r="E1476" t="s">
        <v>2628</v>
      </c>
      <c r="F1476" s="59">
        <v>122.32</v>
      </c>
      <c r="G1476">
        <v>93.38</v>
      </c>
      <c r="H1476" t="s">
        <v>2538</v>
      </c>
      <c r="I1476" t="s">
        <v>2551</v>
      </c>
      <c r="J1476" t="s">
        <v>292</v>
      </c>
      <c r="K1476" t="s">
        <v>2321</v>
      </c>
      <c r="L1476" t="s">
        <v>574</v>
      </c>
      <c r="M1476" t="s">
        <v>2611</v>
      </c>
      <c r="N1476" t="s">
        <v>2612</v>
      </c>
      <c r="O1476" t="s">
        <v>2542</v>
      </c>
      <c r="P1476" t="s">
        <v>2543</v>
      </c>
      <c r="Q1476" t="s">
        <v>2544</v>
      </c>
      <c r="R1476" t="s">
        <v>2613</v>
      </c>
      <c r="S1476" t="s">
        <v>2546</v>
      </c>
      <c r="T1476">
        <v>0</v>
      </c>
      <c r="U1476" t="s">
        <v>2614</v>
      </c>
      <c r="V1476" t="s">
        <v>2615</v>
      </c>
      <c r="W1476" t="s">
        <v>2614</v>
      </c>
      <c r="X1476" t="s">
        <v>2615</v>
      </c>
      <c r="Y1476" t="str">
        <f t="shared" si="23"/>
        <v>广州荔湾品唯信息服务有限公司广州唯品会电子商务有限公司信息流</v>
      </c>
      <c r="Z1476" t="e">
        <f>VLOOKUP(Y:Y,[1]Sheet1!N:N,1,0)</f>
        <v>#N/A</v>
      </c>
    </row>
    <row r="1477" spans="1:26" hidden="1" x14ac:dyDescent="0.25">
      <c r="A1477">
        <v>20230624</v>
      </c>
      <c r="B1477">
        <v>47328039</v>
      </c>
      <c r="C1477" t="s">
        <v>2573</v>
      </c>
      <c r="D1477">
        <v>2185183</v>
      </c>
      <c r="E1477" t="s">
        <v>2574</v>
      </c>
      <c r="F1477" s="59">
        <v>3903.97</v>
      </c>
      <c r="G1477">
        <v>2957.55</v>
      </c>
      <c r="H1477" t="s">
        <v>2538</v>
      </c>
      <c r="I1477" t="s">
        <v>2539</v>
      </c>
      <c r="J1477" t="s">
        <v>2575</v>
      </c>
      <c r="K1477" t="s">
        <v>2321</v>
      </c>
      <c r="L1477" t="s">
        <v>2344</v>
      </c>
      <c r="M1477" t="s">
        <v>2576</v>
      </c>
      <c r="O1477" t="s">
        <v>2542</v>
      </c>
      <c r="P1477" t="s">
        <v>2543</v>
      </c>
      <c r="Q1477" t="s">
        <v>2544</v>
      </c>
      <c r="R1477" t="s">
        <v>2577</v>
      </c>
      <c r="S1477" t="s">
        <v>2546</v>
      </c>
      <c r="T1477">
        <v>0</v>
      </c>
      <c r="U1477" t="s">
        <v>838</v>
      </c>
      <c r="V1477" t="s">
        <v>2578</v>
      </c>
      <c r="W1477" t="s">
        <v>838</v>
      </c>
      <c r="X1477" t="s">
        <v>2578</v>
      </c>
      <c r="Y1477" t="str">
        <f t="shared" si="23"/>
        <v>北京微财科技有限公司-数媒重庆市黑卡小额贷款有限公司信息流</v>
      </c>
      <c r="Z1477" t="e">
        <f>VLOOKUP(Y:Y,[1]Sheet1!N:N,1,0)</f>
        <v>#N/A</v>
      </c>
    </row>
    <row r="1478" spans="1:26" hidden="1" x14ac:dyDescent="0.25">
      <c r="A1478">
        <v>20230624</v>
      </c>
      <c r="B1478">
        <v>48386094</v>
      </c>
      <c r="C1478" t="s">
        <v>2597</v>
      </c>
      <c r="D1478">
        <v>2158492</v>
      </c>
      <c r="E1478" t="s">
        <v>2580</v>
      </c>
      <c r="F1478" s="59">
        <v>223.88</v>
      </c>
      <c r="G1478">
        <v>188.13</v>
      </c>
      <c r="H1478" t="s">
        <v>2559</v>
      </c>
      <c r="I1478" t="s">
        <v>2560</v>
      </c>
      <c r="J1478" t="s">
        <v>2330</v>
      </c>
      <c r="K1478" t="s">
        <v>711</v>
      </c>
      <c r="L1478" t="s">
        <v>2329</v>
      </c>
      <c r="M1478" t="s">
        <v>2581</v>
      </c>
      <c r="N1478" t="s">
        <v>2582</v>
      </c>
      <c r="O1478" t="s">
        <v>2542</v>
      </c>
      <c r="P1478" t="s">
        <v>2543</v>
      </c>
      <c r="Q1478" t="s">
        <v>2544</v>
      </c>
      <c r="R1478" t="s">
        <v>2583</v>
      </c>
      <c r="S1478" t="s">
        <v>2546</v>
      </c>
      <c r="T1478">
        <v>78581.728000000003</v>
      </c>
      <c r="U1478" t="s">
        <v>2598</v>
      </c>
      <c r="V1478" t="s">
        <v>2599</v>
      </c>
      <c r="W1478" t="s">
        <v>2584</v>
      </c>
      <c r="X1478" t="s">
        <v>2585</v>
      </c>
      <c r="Y1478" t="str">
        <f t="shared" si="23"/>
        <v>成都哈拜网络科技有限公司-数字媒体事业部上海哈啰普惠科技有限公司CPC</v>
      </c>
      <c r="Z1478" t="e">
        <f>VLOOKUP(Y:Y,[1]Sheet1!N:N,1,0)</f>
        <v>#N/A</v>
      </c>
    </row>
    <row r="1479" spans="1:26" hidden="1" x14ac:dyDescent="0.25">
      <c r="A1479">
        <v>20230624</v>
      </c>
      <c r="B1479">
        <v>38794049</v>
      </c>
      <c r="C1479" t="s">
        <v>2627</v>
      </c>
      <c r="D1479">
        <v>2172261</v>
      </c>
      <c r="E1479" t="s">
        <v>2628</v>
      </c>
      <c r="F1479" s="59">
        <v>8.6199999999999992</v>
      </c>
      <c r="G1479">
        <v>6.58</v>
      </c>
      <c r="H1479" t="s">
        <v>2538</v>
      </c>
      <c r="I1479" t="s">
        <v>2539</v>
      </c>
      <c r="J1479" t="s">
        <v>292</v>
      </c>
      <c r="K1479" t="s">
        <v>2321</v>
      </c>
      <c r="L1479" t="s">
        <v>574</v>
      </c>
      <c r="M1479" t="s">
        <v>2611</v>
      </c>
      <c r="N1479" t="s">
        <v>2612</v>
      </c>
      <c r="O1479" t="s">
        <v>2542</v>
      </c>
      <c r="P1479" t="s">
        <v>2543</v>
      </c>
      <c r="Q1479" t="s">
        <v>2544</v>
      </c>
      <c r="R1479" t="s">
        <v>2613</v>
      </c>
      <c r="S1479" t="s">
        <v>2546</v>
      </c>
      <c r="T1479">
        <v>0</v>
      </c>
      <c r="U1479" t="s">
        <v>2614</v>
      </c>
      <c r="V1479" t="s">
        <v>2615</v>
      </c>
      <c r="W1479" t="s">
        <v>2614</v>
      </c>
      <c r="X1479" t="s">
        <v>2615</v>
      </c>
      <c r="Y1479" t="str">
        <f t="shared" si="23"/>
        <v>广州荔湾品唯信息服务有限公司广州唯品会电子商务有限公司信息流</v>
      </c>
      <c r="Z1479" t="e">
        <f>VLOOKUP(Y:Y,[1]Sheet1!N:N,1,0)</f>
        <v>#N/A</v>
      </c>
    </row>
    <row r="1480" spans="1:26" hidden="1" x14ac:dyDescent="0.25">
      <c r="A1480">
        <v>20230624</v>
      </c>
      <c r="B1480">
        <v>38794049</v>
      </c>
      <c r="C1480" t="s">
        <v>2627</v>
      </c>
      <c r="D1480">
        <v>2172261</v>
      </c>
      <c r="E1480" t="s">
        <v>2628</v>
      </c>
      <c r="F1480" s="59">
        <v>719.78</v>
      </c>
      <c r="G1480">
        <v>549.45000000000005</v>
      </c>
      <c r="H1480" t="s">
        <v>2538</v>
      </c>
      <c r="I1480" t="s">
        <v>2551</v>
      </c>
      <c r="J1480" t="s">
        <v>292</v>
      </c>
      <c r="K1480" t="s">
        <v>2321</v>
      </c>
      <c r="L1480" t="s">
        <v>574</v>
      </c>
      <c r="M1480" t="s">
        <v>2611</v>
      </c>
      <c r="N1480" t="s">
        <v>2612</v>
      </c>
      <c r="O1480" t="s">
        <v>2542</v>
      </c>
      <c r="P1480" t="s">
        <v>2543</v>
      </c>
      <c r="Q1480" t="s">
        <v>2544</v>
      </c>
      <c r="R1480" t="s">
        <v>2613</v>
      </c>
      <c r="S1480" t="s">
        <v>2546</v>
      </c>
      <c r="T1480">
        <v>0</v>
      </c>
      <c r="U1480" t="s">
        <v>2614</v>
      </c>
      <c r="V1480" t="s">
        <v>2615</v>
      </c>
      <c r="W1480" t="s">
        <v>2614</v>
      </c>
      <c r="X1480" t="s">
        <v>2615</v>
      </c>
      <c r="Y1480" t="str">
        <f t="shared" si="23"/>
        <v>广州荔湾品唯信息服务有限公司广州唯品会电子商务有限公司信息流</v>
      </c>
      <c r="Z1480" t="e">
        <f>VLOOKUP(Y:Y,[1]Sheet1!N:N,1,0)</f>
        <v>#N/A</v>
      </c>
    </row>
    <row r="1481" spans="1:26" hidden="1" x14ac:dyDescent="0.25">
      <c r="A1481">
        <v>20230624</v>
      </c>
      <c r="B1481">
        <v>45322956</v>
      </c>
      <c r="C1481" t="s">
        <v>2631</v>
      </c>
      <c r="D1481">
        <v>2172261</v>
      </c>
      <c r="E1481" t="s">
        <v>2628</v>
      </c>
      <c r="F1481" s="59">
        <v>389.32</v>
      </c>
      <c r="G1481">
        <v>297.19</v>
      </c>
      <c r="H1481" t="s">
        <v>2538</v>
      </c>
      <c r="I1481" t="s">
        <v>2539</v>
      </c>
      <c r="J1481" t="s">
        <v>292</v>
      </c>
      <c r="K1481" t="s">
        <v>2321</v>
      </c>
      <c r="L1481" t="s">
        <v>574</v>
      </c>
      <c r="M1481" t="s">
        <v>2611</v>
      </c>
      <c r="N1481" t="s">
        <v>2612</v>
      </c>
      <c r="O1481" t="s">
        <v>2542</v>
      </c>
      <c r="P1481" t="s">
        <v>2543</v>
      </c>
      <c r="Q1481" t="s">
        <v>2544</v>
      </c>
      <c r="R1481" t="s">
        <v>2613</v>
      </c>
      <c r="S1481" t="s">
        <v>2546</v>
      </c>
      <c r="T1481">
        <v>0</v>
      </c>
      <c r="U1481" t="s">
        <v>2614</v>
      </c>
      <c r="V1481" t="s">
        <v>2615</v>
      </c>
      <c r="W1481" t="s">
        <v>2614</v>
      </c>
      <c r="X1481" t="s">
        <v>2615</v>
      </c>
      <c r="Y1481" t="str">
        <f t="shared" si="23"/>
        <v>广州荔湾品唯信息服务有限公司广州唯品会电子商务有限公司信息流</v>
      </c>
      <c r="Z1481" t="e">
        <f>VLOOKUP(Y:Y,[1]Sheet1!N:N,1,0)</f>
        <v>#N/A</v>
      </c>
    </row>
    <row r="1482" spans="1:26" hidden="1" x14ac:dyDescent="0.25">
      <c r="A1482">
        <v>20230624</v>
      </c>
      <c r="B1482">
        <v>47327867</v>
      </c>
      <c r="C1482" t="s">
        <v>2682</v>
      </c>
      <c r="D1482">
        <v>2185183</v>
      </c>
      <c r="E1482" t="s">
        <v>2574</v>
      </c>
      <c r="F1482" s="59">
        <v>1382.62</v>
      </c>
      <c r="G1482">
        <v>1047.44</v>
      </c>
      <c r="H1482" t="s">
        <v>2538</v>
      </c>
      <c r="I1482" t="s">
        <v>2539</v>
      </c>
      <c r="J1482" t="s">
        <v>2575</v>
      </c>
      <c r="K1482" t="s">
        <v>2321</v>
      </c>
      <c r="L1482" t="s">
        <v>2344</v>
      </c>
      <c r="M1482" t="s">
        <v>2576</v>
      </c>
      <c r="O1482" t="s">
        <v>2542</v>
      </c>
      <c r="P1482" t="s">
        <v>2543</v>
      </c>
      <c r="Q1482" t="s">
        <v>2544</v>
      </c>
      <c r="R1482" t="s">
        <v>2577</v>
      </c>
      <c r="S1482" t="s">
        <v>2546</v>
      </c>
      <c r="T1482">
        <v>0</v>
      </c>
      <c r="U1482" t="s">
        <v>838</v>
      </c>
      <c r="V1482" t="s">
        <v>2578</v>
      </c>
      <c r="W1482" t="s">
        <v>838</v>
      </c>
      <c r="X1482" t="s">
        <v>2578</v>
      </c>
      <c r="Y1482" t="str">
        <f t="shared" si="23"/>
        <v>北京微财科技有限公司-数媒重庆市黑卡小额贷款有限公司信息流</v>
      </c>
      <c r="Z1482" t="e">
        <f>VLOOKUP(Y:Y,[1]Sheet1!N:N,1,0)</f>
        <v>#N/A</v>
      </c>
    </row>
    <row r="1483" spans="1:26" hidden="1" x14ac:dyDescent="0.25">
      <c r="A1483">
        <v>20230624</v>
      </c>
      <c r="B1483">
        <v>27382539</v>
      </c>
      <c r="C1483" t="s">
        <v>2609</v>
      </c>
      <c r="D1483">
        <v>2172257</v>
      </c>
      <c r="E1483" t="s">
        <v>2610</v>
      </c>
      <c r="F1483" s="59">
        <v>7056.47</v>
      </c>
      <c r="G1483">
        <v>5600.3</v>
      </c>
      <c r="H1483" t="s">
        <v>2559</v>
      </c>
      <c r="I1483" t="s">
        <v>2560</v>
      </c>
      <c r="J1483" t="s">
        <v>292</v>
      </c>
      <c r="K1483" t="s">
        <v>711</v>
      </c>
      <c r="L1483" t="s">
        <v>574</v>
      </c>
      <c r="M1483" t="s">
        <v>2611</v>
      </c>
      <c r="N1483" t="s">
        <v>2612</v>
      </c>
      <c r="O1483" t="s">
        <v>2542</v>
      </c>
      <c r="P1483" t="s">
        <v>2543</v>
      </c>
      <c r="Q1483" t="s">
        <v>2544</v>
      </c>
      <c r="R1483" t="s">
        <v>2613</v>
      </c>
      <c r="S1483" t="s">
        <v>2546</v>
      </c>
      <c r="T1483">
        <v>130689.77899999999</v>
      </c>
      <c r="U1483" t="s">
        <v>2614</v>
      </c>
      <c r="V1483" t="s">
        <v>2615</v>
      </c>
      <c r="W1483" t="s">
        <v>2614</v>
      </c>
      <c r="X1483" t="s">
        <v>2615</v>
      </c>
      <c r="Y1483" t="str">
        <f t="shared" si="23"/>
        <v>广州荔湾品唯信息服务有限公司广州唯品会电子商务有限公司CPC</v>
      </c>
      <c r="Z1483" t="e">
        <f>VLOOKUP(Y:Y,[1]Sheet1!N:N,1,0)</f>
        <v>#N/A</v>
      </c>
    </row>
    <row r="1484" spans="1:26" hidden="1" x14ac:dyDescent="0.25">
      <c r="A1484">
        <v>20230623</v>
      </c>
      <c r="B1484">
        <v>41276547</v>
      </c>
      <c r="C1484" t="s">
        <v>2676</v>
      </c>
      <c r="D1484">
        <v>2158492</v>
      </c>
      <c r="E1484" t="s">
        <v>2580</v>
      </c>
      <c r="F1484" s="59">
        <v>1136.7</v>
      </c>
      <c r="G1484">
        <v>955.12</v>
      </c>
      <c r="H1484" t="s">
        <v>2559</v>
      </c>
      <c r="I1484" t="s">
        <v>2560</v>
      </c>
      <c r="J1484" t="s">
        <v>2330</v>
      </c>
      <c r="K1484" t="s">
        <v>711</v>
      </c>
      <c r="L1484" t="s">
        <v>2329</v>
      </c>
      <c r="M1484" t="s">
        <v>2581</v>
      </c>
      <c r="N1484" t="s">
        <v>2582</v>
      </c>
      <c r="O1484" t="s">
        <v>2542</v>
      </c>
      <c r="P1484" t="s">
        <v>2543</v>
      </c>
      <c r="Q1484" t="s">
        <v>2544</v>
      </c>
      <c r="R1484" t="s">
        <v>2583</v>
      </c>
      <c r="S1484" t="s">
        <v>2546</v>
      </c>
      <c r="T1484">
        <v>8593.9840000000004</v>
      </c>
      <c r="U1484" t="s">
        <v>2584</v>
      </c>
      <c r="V1484" t="s">
        <v>2585</v>
      </c>
      <c r="W1484" t="s">
        <v>2584</v>
      </c>
      <c r="X1484" t="s">
        <v>2585</v>
      </c>
      <c r="Y1484" t="str">
        <f t="shared" si="23"/>
        <v>成都哈拜网络科技有限公司-数字媒体事业部上海哈啰普惠科技有限公司CPC</v>
      </c>
      <c r="Z1484" t="e">
        <f>VLOOKUP(Y:Y,[1]Sheet1!N:N,1,0)</f>
        <v>#N/A</v>
      </c>
    </row>
    <row r="1485" spans="1:26" hidden="1" x14ac:dyDescent="0.25">
      <c r="A1485">
        <v>20230623</v>
      </c>
      <c r="B1485">
        <v>42594504</v>
      </c>
      <c r="C1485" t="s">
        <v>2618</v>
      </c>
      <c r="D1485">
        <v>2130054</v>
      </c>
      <c r="E1485" t="s">
        <v>2558</v>
      </c>
      <c r="F1485" s="59">
        <v>2043.2</v>
      </c>
      <c r="G1485">
        <v>1654.37</v>
      </c>
      <c r="H1485" t="s">
        <v>2559</v>
      </c>
      <c r="I1485" t="s">
        <v>2560</v>
      </c>
      <c r="J1485" t="s">
        <v>2350</v>
      </c>
      <c r="K1485" t="s">
        <v>711</v>
      </c>
      <c r="L1485" t="s">
        <v>2350</v>
      </c>
      <c r="M1485" t="s">
        <v>2561</v>
      </c>
      <c r="N1485" t="s">
        <v>2562</v>
      </c>
      <c r="O1485" t="s">
        <v>2542</v>
      </c>
      <c r="P1485" t="s">
        <v>2543</v>
      </c>
      <c r="Q1485" t="s">
        <v>2544</v>
      </c>
      <c r="R1485" t="s">
        <v>2563</v>
      </c>
      <c r="S1485" t="s">
        <v>2546</v>
      </c>
      <c r="T1485">
        <v>8572.9459999999999</v>
      </c>
      <c r="U1485" t="s">
        <v>1891</v>
      </c>
      <c r="V1485" t="s">
        <v>2564</v>
      </c>
      <c r="W1485" t="s">
        <v>1891</v>
      </c>
      <c r="X1485" t="s">
        <v>2564</v>
      </c>
      <c r="Y1485" t="str">
        <f t="shared" si="23"/>
        <v>深圳尚米网络技术有限公司深圳尚米网络技术有限公司CPC</v>
      </c>
      <c r="Z1485" t="e">
        <f>VLOOKUP(Y:Y,[1]Sheet1!N:N,1,0)</f>
        <v>#N/A</v>
      </c>
    </row>
    <row r="1486" spans="1:26" hidden="1" x14ac:dyDescent="0.25">
      <c r="A1486">
        <v>20230623</v>
      </c>
      <c r="B1486">
        <v>45323107</v>
      </c>
      <c r="C1486" t="s">
        <v>2654</v>
      </c>
      <c r="D1486">
        <v>2172261</v>
      </c>
      <c r="E1486" t="s">
        <v>2628</v>
      </c>
      <c r="F1486" s="59">
        <v>727.18</v>
      </c>
      <c r="G1486">
        <v>555.1</v>
      </c>
      <c r="H1486" t="s">
        <v>2538</v>
      </c>
      <c r="I1486" t="s">
        <v>2539</v>
      </c>
      <c r="J1486" t="s">
        <v>292</v>
      </c>
      <c r="K1486" t="s">
        <v>2321</v>
      </c>
      <c r="L1486" t="s">
        <v>574</v>
      </c>
      <c r="M1486" t="s">
        <v>2611</v>
      </c>
      <c r="N1486" t="s">
        <v>2612</v>
      </c>
      <c r="O1486" t="s">
        <v>2542</v>
      </c>
      <c r="P1486" t="s">
        <v>2543</v>
      </c>
      <c r="Q1486" t="s">
        <v>2544</v>
      </c>
      <c r="R1486" t="s">
        <v>2613</v>
      </c>
      <c r="S1486" t="s">
        <v>2546</v>
      </c>
      <c r="T1486">
        <v>0</v>
      </c>
      <c r="U1486" t="s">
        <v>2614</v>
      </c>
      <c r="V1486" t="s">
        <v>2615</v>
      </c>
      <c r="W1486" t="s">
        <v>2614</v>
      </c>
      <c r="X1486" t="s">
        <v>2615</v>
      </c>
      <c r="Y1486" t="str">
        <f t="shared" si="23"/>
        <v>广州荔湾品唯信息服务有限公司广州唯品会电子商务有限公司信息流</v>
      </c>
      <c r="Z1486" t="e">
        <f>VLOOKUP(Y:Y,[1]Sheet1!N:N,1,0)</f>
        <v>#N/A</v>
      </c>
    </row>
    <row r="1487" spans="1:26" hidden="1" x14ac:dyDescent="0.25">
      <c r="A1487">
        <v>20230623</v>
      </c>
      <c r="B1487">
        <v>48248606</v>
      </c>
      <c r="C1487" t="s">
        <v>2656</v>
      </c>
      <c r="D1487">
        <v>2172261</v>
      </c>
      <c r="E1487" t="s">
        <v>2628</v>
      </c>
      <c r="F1487" s="59">
        <v>0.14000000000000001</v>
      </c>
      <c r="G1487">
        <v>0.11</v>
      </c>
      <c r="H1487" t="s">
        <v>2538</v>
      </c>
      <c r="I1487" t="s">
        <v>2551</v>
      </c>
      <c r="J1487" t="s">
        <v>292</v>
      </c>
      <c r="K1487" t="s">
        <v>2321</v>
      </c>
      <c r="L1487" t="s">
        <v>574</v>
      </c>
      <c r="M1487" t="s">
        <v>2611</v>
      </c>
      <c r="N1487" t="s">
        <v>2612</v>
      </c>
      <c r="O1487" t="s">
        <v>2542</v>
      </c>
      <c r="P1487" t="s">
        <v>2543</v>
      </c>
      <c r="Q1487" t="s">
        <v>2544</v>
      </c>
      <c r="R1487" t="s">
        <v>2613</v>
      </c>
      <c r="S1487" t="s">
        <v>2546</v>
      </c>
      <c r="T1487">
        <v>0</v>
      </c>
      <c r="U1487" t="s">
        <v>2614</v>
      </c>
      <c r="V1487" t="s">
        <v>2615</v>
      </c>
      <c r="W1487" t="s">
        <v>2614</v>
      </c>
      <c r="X1487" t="s">
        <v>2615</v>
      </c>
      <c r="Y1487" t="str">
        <f t="shared" si="23"/>
        <v>广州荔湾品唯信息服务有限公司广州唯品会电子商务有限公司信息流</v>
      </c>
      <c r="Z1487" t="e">
        <f>VLOOKUP(Y:Y,[1]Sheet1!N:N,1,0)</f>
        <v>#N/A</v>
      </c>
    </row>
    <row r="1488" spans="1:26" hidden="1" x14ac:dyDescent="0.25">
      <c r="A1488">
        <v>20230623</v>
      </c>
      <c r="B1488">
        <v>40896118</v>
      </c>
      <c r="C1488" t="s">
        <v>2758</v>
      </c>
      <c r="D1488">
        <v>2117409</v>
      </c>
      <c r="E1488" t="s">
        <v>2744</v>
      </c>
      <c r="F1488" s="59">
        <v>1719.81</v>
      </c>
      <c r="G1488">
        <v>0</v>
      </c>
      <c r="H1488" t="s">
        <v>2559</v>
      </c>
      <c r="I1488" t="s">
        <v>2560</v>
      </c>
      <c r="J1488" t="s">
        <v>2353</v>
      </c>
      <c r="K1488" t="s">
        <v>711</v>
      </c>
      <c r="L1488" t="s">
        <v>326</v>
      </c>
      <c r="M1488" t="s">
        <v>2588</v>
      </c>
      <c r="N1488" t="s">
        <v>2589</v>
      </c>
      <c r="O1488" t="s">
        <v>2542</v>
      </c>
      <c r="P1488" t="s">
        <v>2543</v>
      </c>
      <c r="Q1488" t="s">
        <v>2544</v>
      </c>
      <c r="R1488" t="s">
        <v>2570</v>
      </c>
      <c r="S1488" t="s">
        <v>2546</v>
      </c>
      <c r="T1488">
        <v>0</v>
      </c>
      <c r="U1488" t="s">
        <v>2571</v>
      </c>
      <c r="V1488" t="s">
        <v>2572</v>
      </c>
      <c r="W1488" t="s">
        <v>1891</v>
      </c>
      <c r="X1488" t="s">
        <v>2564</v>
      </c>
      <c r="Y1488" t="str">
        <f t="shared" si="23"/>
        <v>网易有道信息技术（北京）有限公司网易(杭州)网络有限公司CPC</v>
      </c>
      <c r="Z1488" t="e">
        <f>VLOOKUP(Y:Y,[1]Sheet1!N:N,1,0)</f>
        <v>#N/A</v>
      </c>
    </row>
    <row r="1489" spans="1:26" hidden="1" x14ac:dyDescent="0.25">
      <c r="A1489">
        <v>20230623</v>
      </c>
      <c r="B1489">
        <v>47327817</v>
      </c>
      <c r="C1489" t="s">
        <v>2718</v>
      </c>
      <c r="D1489">
        <v>2185183</v>
      </c>
      <c r="E1489" t="s">
        <v>2574</v>
      </c>
      <c r="F1489" s="59">
        <v>561.35</v>
      </c>
      <c r="G1489">
        <v>425.27</v>
      </c>
      <c r="H1489" t="s">
        <v>2538</v>
      </c>
      <c r="I1489" t="s">
        <v>2539</v>
      </c>
      <c r="J1489" t="s">
        <v>2575</v>
      </c>
      <c r="K1489" t="s">
        <v>2321</v>
      </c>
      <c r="L1489" t="s">
        <v>2344</v>
      </c>
      <c r="M1489" t="s">
        <v>2576</v>
      </c>
      <c r="O1489" t="s">
        <v>2542</v>
      </c>
      <c r="P1489" t="s">
        <v>2543</v>
      </c>
      <c r="Q1489" t="s">
        <v>2544</v>
      </c>
      <c r="R1489" t="s">
        <v>2577</v>
      </c>
      <c r="S1489" t="s">
        <v>2546</v>
      </c>
      <c r="T1489">
        <v>0</v>
      </c>
      <c r="U1489" t="s">
        <v>838</v>
      </c>
      <c r="V1489" t="s">
        <v>2578</v>
      </c>
      <c r="W1489" t="s">
        <v>838</v>
      </c>
      <c r="X1489" t="s">
        <v>2578</v>
      </c>
      <c r="Y1489" t="str">
        <f t="shared" si="23"/>
        <v>北京微财科技有限公司-数媒重庆市黑卡小额贷款有限公司信息流</v>
      </c>
      <c r="Z1489" t="e">
        <f>VLOOKUP(Y:Y,[1]Sheet1!N:N,1,0)</f>
        <v>#N/A</v>
      </c>
    </row>
    <row r="1490" spans="1:26" hidden="1" x14ac:dyDescent="0.25">
      <c r="A1490">
        <v>20230623</v>
      </c>
      <c r="B1490">
        <v>47328011</v>
      </c>
      <c r="C1490" t="s">
        <v>2647</v>
      </c>
      <c r="D1490">
        <v>2185183</v>
      </c>
      <c r="E1490" t="s">
        <v>2574</v>
      </c>
      <c r="F1490" s="59">
        <v>18.82</v>
      </c>
      <c r="G1490">
        <v>14.26</v>
      </c>
      <c r="H1490" t="s">
        <v>2538</v>
      </c>
      <c r="I1490" t="s">
        <v>2551</v>
      </c>
      <c r="J1490" t="s">
        <v>2575</v>
      </c>
      <c r="K1490" t="s">
        <v>2321</v>
      </c>
      <c r="L1490" t="s">
        <v>2344</v>
      </c>
      <c r="M1490" t="s">
        <v>2576</v>
      </c>
      <c r="O1490" t="s">
        <v>2542</v>
      </c>
      <c r="P1490" t="s">
        <v>2543</v>
      </c>
      <c r="Q1490" t="s">
        <v>2544</v>
      </c>
      <c r="R1490" t="s">
        <v>2577</v>
      </c>
      <c r="S1490" t="s">
        <v>2546</v>
      </c>
      <c r="T1490">
        <v>0</v>
      </c>
      <c r="U1490" t="s">
        <v>838</v>
      </c>
      <c r="V1490" t="s">
        <v>2578</v>
      </c>
      <c r="W1490" t="s">
        <v>838</v>
      </c>
      <c r="X1490" t="s">
        <v>2578</v>
      </c>
      <c r="Y1490" t="str">
        <f t="shared" si="23"/>
        <v>北京微财科技有限公司-数媒重庆市黑卡小额贷款有限公司信息流</v>
      </c>
      <c r="Z1490" t="e">
        <f>VLOOKUP(Y:Y,[1]Sheet1!N:N,1,0)</f>
        <v>#N/A</v>
      </c>
    </row>
    <row r="1491" spans="1:26" hidden="1" x14ac:dyDescent="0.25">
      <c r="A1491">
        <v>20230623</v>
      </c>
      <c r="B1491">
        <v>47426526</v>
      </c>
      <c r="C1491" t="s">
        <v>2799</v>
      </c>
      <c r="D1491">
        <v>2189969</v>
      </c>
      <c r="E1491" t="s">
        <v>2608</v>
      </c>
      <c r="F1491" s="59">
        <v>5265.99</v>
      </c>
      <c r="G1491">
        <v>3761.42</v>
      </c>
      <c r="H1491" t="s">
        <v>2538</v>
      </c>
      <c r="I1491" t="s">
        <v>2551</v>
      </c>
      <c r="J1491" t="s">
        <v>2332</v>
      </c>
      <c r="K1491" t="s">
        <v>2321</v>
      </c>
      <c r="L1491" t="s">
        <v>2333</v>
      </c>
      <c r="M1491" t="s">
        <v>2552</v>
      </c>
      <c r="N1491" t="s">
        <v>2553</v>
      </c>
      <c r="O1491" t="s">
        <v>2542</v>
      </c>
      <c r="P1491" t="s">
        <v>2543</v>
      </c>
      <c r="Q1491" t="s">
        <v>2544</v>
      </c>
      <c r="R1491" t="s">
        <v>2554</v>
      </c>
      <c r="S1491" t="s">
        <v>2546</v>
      </c>
      <c r="T1491">
        <v>0</v>
      </c>
      <c r="U1491" t="s">
        <v>2555</v>
      </c>
      <c r="V1491" t="s">
        <v>2556</v>
      </c>
      <c r="W1491" t="s">
        <v>2555</v>
      </c>
      <c r="X1491" t="s">
        <v>2556</v>
      </c>
      <c r="Y1491" t="str">
        <f t="shared" si="23"/>
        <v>北京爱奇艺科技有限公司-百度北京爱奇艺科技有限公司信息流</v>
      </c>
      <c r="Z1491" t="e">
        <f>VLOOKUP(Y:Y,[1]Sheet1!N:N,1,0)</f>
        <v>#N/A</v>
      </c>
    </row>
    <row r="1492" spans="1:26" hidden="1" x14ac:dyDescent="0.25">
      <c r="A1492">
        <v>20230623</v>
      </c>
      <c r="B1492">
        <v>47953354</v>
      </c>
      <c r="C1492" t="s">
        <v>2655</v>
      </c>
      <c r="D1492">
        <v>2167551</v>
      </c>
      <c r="E1492" t="s">
        <v>2550</v>
      </c>
      <c r="F1492" s="59">
        <v>317.33</v>
      </c>
      <c r="G1492">
        <v>317.33</v>
      </c>
      <c r="H1492" t="s">
        <v>2538</v>
      </c>
      <c r="I1492" t="s">
        <v>2551</v>
      </c>
      <c r="J1492" t="s">
        <v>2332</v>
      </c>
      <c r="K1492" t="s">
        <v>2321</v>
      </c>
      <c r="L1492" t="s">
        <v>2333</v>
      </c>
      <c r="M1492" t="s">
        <v>2552</v>
      </c>
      <c r="N1492" t="s">
        <v>2553</v>
      </c>
      <c r="O1492" t="s">
        <v>2542</v>
      </c>
      <c r="P1492" t="s">
        <v>2543</v>
      </c>
      <c r="Q1492" t="s">
        <v>2544</v>
      </c>
      <c r="R1492" t="s">
        <v>2554</v>
      </c>
      <c r="S1492" t="s">
        <v>2546</v>
      </c>
      <c r="T1492">
        <v>0</v>
      </c>
      <c r="U1492" t="s">
        <v>2555</v>
      </c>
      <c r="V1492" t="s">
        <v>2556</v>
      </c>
      <c r="W1492" t="s">
        <v>2555</v>
      </c>
      <c r="X1492" t="s">
        <v>2556</v>
      </c>
      <c r="Y1492" t="str">
        <f t="shared" si="23"/>
        <v>北京爱奇艺科技有限公司-百度北京爱奇艺科技有限公司信息流</v>
      </c>
      <c r="Z1492" t="e">
        <f>VLOOKUP(Y:Y,[1]Sheet1!N:N,1,0)</f>
        <v>#N/A</v>
      </c>
    </row>
    <row r="1493" spans="1:26" hidden="1" x14ac:dyDescent="0.25">
      <c r="A1493">
        <v>20230623</v>
      </c>
      <c r="B1493">
        <v>48723832</v>
      </c>
      <c r="C1493" t="s">
        <v>2710</v>
      </c>
      <c r="D1493">
        <v>2189969</v>
      </c>
      <c r="E1493" t="s">
        <v>2608</v>
      </c>
      <c r="F1493" s="59">
        <v>805.08</v>
      </c>
      <c r="G1493">
        <v>575.05999999999995</v>
      </c>
      <c r="H1493" t="s">
        <v>2538</v>
      </c>
      <c r="I1493" t="s">
        <v>2551</v>
      </c>
      <c r="J1493" t="s">
        <v>2332</v>
      </c>
      <c r="K1493" t="s">
        <v>2321</v>
      </c>
      <c r="L1493" t="s">
        <v>2333</v>
      </c>
      <c r="M1493" t="s">
        <v>2552</v>
      </c>
      <c r="N1493" t="s">
        <v>2553</v>
      </c>
      <c r="O1493" t="s">
        <v>2542</v>
      </c>
      <c r="P1493" t="s">
        <v>2543</v>
      </c>
      <c r="Q1493" t="s">
        <v>2544</v>
      </c>
      <c r="R1493" t="s">
        <v>2554</v>
      </c>
      <c r="S1493" t="s">
        <v>2546</v>
      </c>
      <c r="T1493">
        <v>0</v>
      </c>
      <c r="U1493" t="s">
        <v>2555</v>
      </c>
      <c r="V1493" t="s">
        <v>2556</v>
      </c>
      <c r="W1493" t="s">
        <v>2555</v>
      </c>
      <c r="X1493" t="s">
        <v>2556</v>
      </c>
      <c r="Y1493" t="str">
        <f t="shared" si="23"/>
        <v>北京爱奇艺科技有限公司-百度北京爱奇艺科技有限公司信息流</v>
      </c>
      <c r="Z1493" t="e">
        <f>VLOOKUP(Y:Y,[1]Sheet1!N:N,1,0)</f>
        <v>#N/A</v>
      </c>
    </row>
    <row r="1494" spans="1:26" x14ac:dyDescent="0.25">
      <c r="A1494">
        <v>20230623</v>
      </c>
      <c r="B1494">
        <v>45336925</v>
      </c>
      <c r="C1494" t="s">
        <v>2717</v>
      </c>
      <c r="D1494">
        <v>2054669</v>
      </c>
      <c r="E1494" t="s">
        <v>2622</v>
      </c>
      <c r="F1494" s="59">
        <v>72.44</v>
      </c>
      <c r="G1494">
        <v>53.66</v>
      </c>
      <c r="H1494" t="s">
        <v>2538</v>
      </c>
      <c r="I1494" t="s">
        <v>2551</v>
      </c>
      <c r="J1494" t="s">
        <v>2352</v>
      </c>
      <c r="K1494" t="s">
        <v>2321</v>
      </c>
      <c r="L1494" t="s">
        <v>2351</v>
      </c>
      <c r="M1494" t="s">
        <v>2623</v>
      </c>
      <c r="N1494" t="s">
        <v>2624</v>
      </c>
      <c r="O1494" t="s">
        <v>2542</v>
      </c>
      <c r="P1494" t="s">
        <v>2543</v>
      </c>
      <c r="Q1494" t="s">
        <v>2544</v>
      </c>
      <c r="R1494" t="s">
        <v>2625</v>
      </c>
      <c r="S1494" t="s">
        <v>2546</v>
      </c>
      <c r="T1494">
        <v>0</v>
      </c>
      <c r="U1494" t="s">
        <v>838</v>
      </c>
      <c r="V1494" t="s">
        <v>2548</v>
      </c>
      <c r="W1494" t="s">
        <v>838</v>
      </c>
      <c r="X1494" t="s">
        <v>2548</v>
      </c>
      <c r="Y1494" t="str">
        <f t="shared" si="23"/>
        <v>深圳市小赢普惠科技有限责任公司深圳市赢众通金融信息服务有限责任公司信息流</v>
      </c>
      <c r="Z1494" t="e">
        <f>VLOOKUP(Y:Y,[1]Sheet1!N:N,1,0)</f>
        <v>#N/A</v>
      </c>
    </row>
    <row r="1495" spans="1:26" hidden="1" x14ac:dyDescent="0.25">
      <c r="A1495">
        <v>20230623</v>
      </c>
      <c r="B1495">
        <v>41250532</v>
      </c>
      <c r="C1495" t="s">
        <v>2664</v>
      </c>
      <c r="D1495">
        <v>2130054</v>
      </c>
      <c r="E1495" t="s">
        <v>2558</v>
      </c>
      <c r="F1495" s="59">
        <v>1130.78</v>
      </c>
      <c r="G1495">
        <v>915.55</v>
      </c>
      <c r="H1495" t="s">
        <v>2559</v>
      </c>
      <c r="I1495" t="s">
        <v>2560</v>
      </c>
      <c r="J1495" t="s">
        <v>2350</v>
      </c>
      <c r="K1495" t="s">
        <v>711</v>
      </c>
      <c r="L1495" t="s">
        <v>2350</v>
      </c>
      <c r="M1495" t="s">
        <v>2561</v>
      </c>
      <c r="N1495" t="s">
        <v>2562</v>
      </c>
      <c r="O1495" t="s">
        <v>2542</v>
      </c>
      <c r="P1495" t="s">
        <v>2543</v>
      </c>
      <c r="Q1495" t="s">
        <v>2544</v>
      </c>
      <c r="R1495" t="s">
        <v>2563</v>
      </c>
      <c r="S1495" t="s">
        <v>2546</v>
      </c>
      <c r="T1495">
        <v>7492.9049999999997</v>
      </c>
      <c r="U1495" t="s">
        <v>1891</v>
      </c>
      <c r="V1495" t="s">
        <v>2564</v>
      </c>
      <c r="W1495" t="s">
        <v>1891</v>
      </c>
      <c r="X1495" t="s">
        <v>2564</v>
      </c>
      <c r="Y1495" t="str">
        <f t="shared" si="23"/>
        <v>深圳尚米网络技术有限公司深圳尚米网络技术有限公司CPC</v>
      </c>
      <c r="Z1495" t="e">
        <f>VLOOKUP(Y:Y,[1]Sheet1!N:N,1,0)</f>
        <v>#N/A</v>
      </c>
    </row>
    <row r="1496" spans="1:26" x14ac:dyDescent="0.25">
      <c r="A1496">
        <v>20230623</v>
      </c>
      <c r="B1496">
        <v>45336908</v>
      </c>
      <c r="C1496" t="s">
        <v>2621</v>
      </c>
      <c r="D1496">
        <v>2054669</v>
      </c>
      <c r="E1496" t="s">
        <v>2622</v>
      </c>
      <c r="F1496" s="59">
        <v>2137.63</v>
      </c>
      <c r="G1496">
        <v>1583.43</v>
      </c>
      <c r="H1496" t="s">
        <v>2538</v>
      </c>
      <c r="I1496" t="s">
        <v>2539</v>
      </c>
      <c r="J1496" t="s">
        <v>2352</v>
      </c>
      <c r="K1496" t="s">
        <v>2321</v>
      </c>
      <c r="L1496" t="s">
        <v>2351</v>
      </c>
      <c r="M1496" t="s">
        <v>2623</v>
      </c>
      <c r="N1496" t="s">
        <v>2624</v>
      </c>
      <c r="O1496" t="s">
        <v>2542</v>
      </c>
      <c r="P1496" t="s">
        <v>2543</v>
      </c>
      <c r="Q1496" t="s">
        <v>2544</v>
      </c>
      <c r="R1496" t="s">
        <v>2625</v>
      </c>
      <c r="S1496" t="s">
        <v>2546</v>
      </c>
      <c r="T1496">
        <v>0</v>
      </c>
      <c r="U1496" t="s">
        <v>838</v>
      </c>
      <c r="V1496" t="s">
        <v>2548</v>
      </c>
      <c r="W1496" t="s">
        <v>838</v>
      </c>
      <c r="X1496" t="s">
        <v>2548</v>
      </c>
      <c r="Y1496" t="str">
        <f t="shared" si="23"/>
        <v>深圳市小赢普惠科技有限责任公司深圳市赢众通金融信息服务有限责任公司信息流</v>
      </c>
      <c r="Z1496" t="e">
        <f>VLOOKUP(Y:Y,[1]Sheet1!N:N,1,0)</f>
        <v>#N/A</v>
      </c>
    </row>
    <row r="1497" spans="1:26" hidden="1" x14ac:dyDescent="0.25">
      <c r="A1497">
        <v>20230623</v>
      </c>
      <c r="B1497">
        <v>47327963</v>
      </c>
      <c r="C1497" t="s">
        <v>2678</v>
      </c>
      <c r="D1497">
        <v>2185183</v>
      </c>
      <c r="E1497" t="s">
        <v>2574</v>
      </c>
      <c r="F1497" s="59">
        <v>204.74</v>
      </c>
      <c r="G1497">
        <v>155.11000000000001</v>
      </c>
      <c r="H1497" t="s">
        <v>2538</v>
      </c>
      <c r="I1497" t="s">
        <v>2551</v>
      </c>
      <c r="J1497" t="s">
        <v>2575</v>
      </c>
      <c r="K1497" t="s">
        <v>2321</v>
      </c>
      <c r="L1497" t="s">
        <v>2344</v>
      </c>
      <c r="M1497" t="s">
        <v>2576</v>
      </c>
      <c r="O1497" t="s">
        <v>2542</v>
      </c>
      <c r="P1497" t="s">
        <v>2543</v>
      </c>
      <c r="Q1497" t="s">
        <v>2544</v>
      </c>
      <c r="R1497" t="s">
        <v>2577</v>
      </c>
      <c r="S1497" t="s">
        <v>2546</v>
      </c>
      <c r="T1497">
        <v>0</v>
      </c>
      <c r="U1497" t="s">
        <v>838</v>
      </c>
      <c r="V1497" t="s">
        <v>2578</v>
      </c>
      <c r="W1497" t="s">
        <v>838</v>
      </c>
      <c r="X1497" t="s">
        <v>2578</v>
      </c>
      <c r="Y1497" t="str">
        <f t="shared" si="23"/>
        <v>北京微财科技有限公司-数媒重庆市黑卡小额贷款有限公司信息流</v>
      </c>
      <c r="Z1497" t="e">
        <f>VLOOKUP(Y:Y,[1]Sheet1!N:N,1,0)</f>
        <v>#N/A</v>
      </c>
    </row>
    <row r="1498" spans="1:26" hidden="1" x14ac:dyDescent="0.25">
      <c r="A1498">
        <v>20230623</v>
      </c>
      <c r="B1498">
        <v>47953348</v>
      </c>
      <c r="C1498" t="s">
        <v>2607</v>
      </c>
      <c r="D1498">
        <v>2167551</v>
      </c>
      <c r="E1498" t="s">
        <v>2550</v>
      </c>
      <c r="F1498" s="59">
        <v>58.17</v>
      </c>
      <c r="G1498">
        <v>58.17</v>
      </c>
      <c r="H1498" t="s">
        <v>2538</v>
      </c>
      <c r="I1498" t="s">
        <v>2539</v>
      </c>
      <c r="J1498" t="s">
        <v>2332</v>
      </c>
      <c r="K1498" t="s">
        <v>2321</v>
      </c>
      <c r="L1498" t="s">
        <v>2333</v>
      </c>
      <c r="M1498" t="s">
        <v>2552</v>
      </c>
      <c r="N1498" t="s">
        <v>2553</v>
      </c>
      <c r="O1498" t="s">
        <v>2542</v>
      </c>
      <c r="P1498" t="s">
        <v>2543</v>
      </c>
      <c r="Q1498" t="s">
        <v>2544</v>
      </c>
      <c r="R1498" t="s">
        <v>2554</v>
      </c>
      <c r="S1498" t="s">
        <v>2546</v>
      </c>
      <c r="T1498">
        <v>0</v>
      </c>
      <c r="U1498" t="s">
        <v>2555</v>
      </c>
      <c r="V1498" t="s">
        <v>2556</v>
      </c>
      <c r="W1498" t="s">
        <v>2555</v>
      </c>
      <c r="X1498" t="s">
        <v>2556</v>
      </c>
      <c r="Y1498" t="str">
        <f t="shared" si="23"/>
        <v>北京爱奇艺科技有限公司-百度北京爱奇艺科技有限公司信息流</v>
      </c>
      <c r="Z1498" t="e">
        <f>VLOOKUP(Y:Y,[1]Sheet1!N:N,1,0)</f>
        <v>#N/A</v>
      </c>
    </row>
    <row r="1499" spans="1:26" hidden="1" x14ac:dyDescent="0.25">
      <c r="A1499">
        <v>20230623</v>
      </c>
      <c r="B1499">
        <v>48447541</v>
      </c>
      <c r="C1499" t="s">
        <v>2733</v>
      </c>
      <c r="D1499">
        <v>2142924</v>
      </c>
      <c r="E1499" t="s">
        <v>2716</v>
      </c>
      <c r="F1499" s="59">
        <v>1069.3699999999999</v>
      </c>
      <c r="G1499">
        <v>1069.3699999999999</v>
      </c>
      <c r="H1499" t="s">
        <v>2559</v>
      </c>
      <c r="I1499" t="s">
        <v>2560</v>
      </c>
      <c r="J1499" t="s">
        <v>392</v>
      </c>
      <c r="K1499" t="s">
        <v>711</v>
      </c>
      <c r="L1499" t="s">
        <v>392</v>
      </c>
      <c r="M1499" t="s">
        <v>2641</v>
      </c>
      <c r="N1499" t="s">
        <v>2642</v>
      </c>
      <c r="O1499" t="s">
        <v>2542</v>
      </c>
      <c r="P1499" t="s">
        <v>2543</v>
      </c>
      <c r="Q1499" t="s">
        <v>2544</v>
      </c>
      <c r="R1499" t="s">
        <v>2643</v>
      </c>
      <c r="S1499" t="s">
        <v>2546</v>
      </c>
      <c r="T1499">
        <v>1528.7</v>
      </c>
      <c r="U1499" t="s">
        <v>838</v>
      </c>
      <c r="V1499" t="s">
        <v>2644</v>
      </c>
      <c r="W1499" t="s">
        <v>838</v>
      </c>
      <c r="X1499" t="s">
        <v>2548</v>
      </c>
      <c r="Y1499" t="str">
        <f t="shared" si="23"/>
        <v>福州三六零网络小额贷款有限公司福州三六零网络小额贷款有限公司CPC</v>
      </c>
      <c r="Z1499" t="e">
        <f>VLOOKUP(Y:Y,[1]Sheet1!N:N,1,0)</f>
        <v>#N/A</v>
      </c>
    </row>
    <row r="1500" spans="1:26" hidden="1" x14ac:dyDescent="0.25">
      <c r="A1500">
        <v>20230623</v>
      </c>
      <c r="B1500">
        <v>29851020</v>
      </c>
      <c r="C1500" t="s">
        <v>2790</v>
      </c>
      <c r="D1500">
        <v>2130054</v>
      </c>
      <c r="E1500" t="s">
        <v>2558</v>
      </c>
      <c r="F1500" s="59">
        <v>5592.12</v>
      </c>
      <c r="G1500">
        <v>4527.8500000000004</v>
      </c>
      <c r="H1500" t="s">
        <v>2559</v>
      </c>
      <c r="I1500" t="s">
        <v>2560</v>
      </c>
      <c r="J1500" t="s">
        <v>2350</v>
      </c>
      <c r="K1500" t="s">
        <v>711</v>
      </c>
      <c r="L1500" t="s">
        <v>2350</v>
      </c>
      <c r="M1500" t="s">
        <v>2561</v>
      </c>
      <c r="N1500" t="s">
        <v>2562</v>
      </c>
      <c r="O1500" t="s">
        <v>2542</v>
      </c>
      <c r="P1500" t="s">
        <v>2543</v>
      </c>
      <c r="Q1500" t="s">
        <v>2544</v>
      </c>
      <c r="R1500" t="s">
        <v>2563</v>
      </c>
      <c r="S1500" t="s">
        <v>2546</v>
      </c>
      <c r="T1500">
        <v>19816.325000000001</v>
      </c>
      <c r="U1500" t="s">
        <v>1891</v>
      </c>
      <c r="V1500" t="s">
        <v>2564</v>
      </c>
      <c r="W1500" t="s">
        <v>1891</v>
      </c>
      <c r="X1500" t="s">
        <v>2564</v>
      </c>
      <c r="Y1500" t="str">
        <f t="shared" si="23"/>
        <v>深圳尚米网络技术有限公司深圳尚米网络技术有限公司CPC</v>
      </c>
      <c r="Z1500" t="e">
        <f>VLOOKUP(Y:Y,[1]Sheet1!N:N,1,0)</f>
        <v>#N/A</v>
      </c>
    </row>
    <row r="1501" spans="1:26" hidden="1" x14ac:dyDescent="0.25">
      <c r="A1501">
        <v>20230623</v>
      </c>
      <c r="B1501">
        <v>42965759</v>
      </c>
      <c r="C1501" t="s">
        <v>2619</v>
      </c>
      <c r="D1501">
        <v>2165227</v>
      </c>
      <c r="E1501" t="s">
        <v>2566</v>
      </c>
      <c r="F1501" s="59">
        <v>194.44</v>
      </c>
      <c r="G1501">
        <v>144.03</v>
      </c>
      <c r="H1501" t="s">
        <v>2538</v>
      </c>
      <c r="I1501" t="s">
        <v>2551</v>
      </c>
      <c r="J1501" t="s">
        <v>2320</v>
      </c>
      <c r="K1501" t="s">
        <v>2321</v>
      </c>
      <c r="L1501" t="s">
        <v>2318</v>
      </c>
      <c r="M1501" t="s">
        <v>2540</v>
      </c>
      <c r="N1501" t="s">
        <v>2541</v>
      </c>
      <c r="O1501" t="s">
        <v>2542</v>
      </c>
      <c r="P1501" t="s">
        <v>2543</v>
      </c>
      <c r="Q1501" t="s">
        <v>2544</v>
      </c>
      <c r="R1501" t="s">
        <v>2545</v>
      </c>
      <c r="S1501" t="s">
        <v>2546</v>
      </c>
      <c r="T1501">
        <v>0</v>
      </c>
      <c r="U1501" t="s">
        <v>838</v>
      </c>
      <c r="V1501" t="s">
        <v>2547</v>
      </c>
      <c r="W1501" t="s">
        <v>838</v>
      </c>
      <c r="X1501" t="s">
        <v>2548</v>
      </c>
      <c r="Y1501" t="str">
        <f t="shared" si="23"/>
        <v>上海耳序信息技术有限公司-四部上海拍拍贷金融信息服务有限公司信息流</v>
      </c>
      <c r="Z1501" t="e">
        <f>VLOOKUP(Y:Y,[1]Sheet1!N:N,1,0)</f>
        <v>#N/A</v>
      </c>
    </row>
    <row r="1502" spans="1:26" x14ac:dyDescent="0.25">
      <c r="A1502">
        <v>20230623</v>
      </c>
      <c r="B1502">
        <v>43094782</v>
      </c>
      <c r="C1502" t="s">
        <v>2630</v>
      </c>
      <c r="D1502">
        <v>2054669</v>
      </c>
      <c r="E1502" t="s">
        <v>2622</v>
      </c>
      <c r="F1502" s="59">
        <v>5516.73</v>
      </c>
      <c r="G1502">
        <v>4086.47</v>
      </c>
      <c r="H1502" t="s">
        <v>2538</v>
      </c>
      <c r="I1502" t="s">
        <v>2539</v>
      </c>
      <c r="J1502" t="s">
        <v>2352</v>
      </c>
      <c r="K1502" t="s">
        <v>2321</v>
      </c>
      <c r="L1502" t="s">
        <v>2351</v>
      </c>
      <c r="M1502" t="s">
        <v>2623</v>
      </c>
      <c r="N1502" t="s">
        <v>2624</v>
      </c>
      <c r="O1502" t="s">
        <v>2542</v>
      </c>
      <c r="P1502" t="s">
        <v>2543</v>
      </c>
      <c r="Q1502" t="s">
        <v>2544</v>
      </c>
      <c r="R1502" t="s">
        <v>2625</v>
      </c>
      <c r="S1502" t="s">
        <v>2546</v>
      </c>
      <c r="T1502">
        <v>0</v>
      </c>
      <c r="U1502" t="s">
        <v>838</v>
      </c>
      <c r="V1502" t="s">
        <v>2548</v>
      </c>
      <c r="W1502" t="s">
        <v>838</v>
      </c>
      <c r="X1502" t="s">
        <v>2548</v>
      </c>
      <c r="Y1502" t="str">
        <f t="shared" si="23"/>
        <v>深圳市小赢普惠科技有限责任公司深圳市赢众通金融信息服务有限责任公司信息流</v>
      </c>
      <c r="Z1502" t="e">
        <f>VLOOKUP(Y:Y,[1]Sheet1!N:N,1,0)</f>
        <v>#N/A</v>
      </c>
    </row>
    <row r="1503" spans="1:26" hidden="1" x14ac:dyDescent="0.25">
      <c r="A1503">
        <v>20230623</v>
      </c>
      <c r="B1503">
        <v>47184419</v>
      </c>
      <c r="C1503" t="s">
        <v>2740</v>
      </c>
      <c r="D1503">
        <v>2176807</v>
      </c>
      <c r="E1503" t="s">
        <v>2691</v>
      </c>
      <c r="F1503" s="59">
        <v>0.59</v>
      </c>
      <c r="G1503">
        <v>0.43</v>
      </c>
      <c r="H1503" t="s">
        <v>2538</v>
      </c>
      <c r="I1503" t="s">
        <v>2551</v>
      </c>
      <c r="J1503" t="s">
        <v>2339</v>
      </c>
      <c r="K1503" t="s">
        <v>2321</v>
      </c>
      <c r="L1503" t="s">
        <v>2338</v>
      </c>
      <c r="M1503" t="s">
        <v>2692</v>
      </c>
      <c r="N1503" t="s">
        <v>2693</v>
      </c>
      <c r="O1503" t="s">
        <v>2542</v>
      </c>
      <c r="P1503" t="s">
        <v>2543</v>
      </c>
      <c r="Q1503" t="s">
        <v>2544</v>
      </c>
      <c r="R1503" t="s">
        <v>2694</v>
      </c>
      <c r="S1503" t="s">
        <v>2546</v>
      </c>
      <c r="T1503">
        <v>0</v>
      </c>
      <c r="U1503" t="s">
        <v>2117</v>
      </c>
      <c r="V1503" t="s">
        <v>2695</v>
      </c>
      <c r="W1503" t="s">
        <v>2117</v>
      </c>
      <c r="X1503" t="s">
        <v>2695</v>
      </c>
      <c r="Y1503" t="str">
        <f t="shared" si="23"/>
        <v>北京三快在线科技有限公司及其关联公司北京三快科技有限公司信息流</v>
      </c>
      <c r="Z1503" t="e">
        <f>VLOOKUP(Y:Y,[1]Sheet1!N:N,1,0)</f>
        <v>#N/A</v>
      </c>
    </row>
    <row r="1504" spans="1:26" hidden="1" x14ac:dyDescent="0.25">
      <c r="A1504">
        <v>20230623</v>
      </c>
      <c r="B1504">
        <v>42327215</v>
      </c>
      <c r="C1504" t="s">
        <v>2739</v>
      </c>
      <c r="D1504">
        <v>2172261</v>
      </c>
      <c r="E1504" t="s">
        <v>2628</v>
      </c>
      <c r="F1504" s="59">
        <v>596</v>
      </c>
      <c r="G1504">
        <v>454.96</v>
      </c>
      <c r="H1504" t="s">
        <v>2538</v>
      </c>
      <c r="I1504" t="s">
        <v>2539</v>
      </c>
      <c r="J1504" t="s">
        <v>292</v>
      </c>
      <c r="K1504" t="s">
        <v>2321</v>
      </c>
      <c r="L1504" t="s">
        <v>574</v>
      </c>
      <c r="M1504" t="s">
        <v>2611</v>
      </c>
      <c r="N1504" t="s">
        <v>2612</v>
      </c>
      <c r="O1504" t="s">
        <v>2542</v>
      </c>
      <c r="P1504" t="s">
        <v>2543</v>
      </c>
      <c r="Q1504" t="s">
        <v>2544</v>
      </c>
      <c r="R1504" t="s">
        <v>2613</v>
      </c>
      <c r="S1504" t="s">
        <v>2546</v>
      </c>
      <c r="T1504">
        <v>0</v>
      </c>
      <c r="U1504" t="s">
        <v>2614</v>
      </c>
      <c r="V1504" t="s">
        <v>2615</v>
      </c>
      <c r="W1504" t="s">
        <v>2614</v>
      </c>
      <c r="X1504" t="s">
        <v>2615</v>
      </c>
      <c r="Y1504" t="str">
        <f t="shared" si="23"/>
        <v>广州荔湾品唯信息服务有限公司广州唯品会电子商务有限公司信息流</v>
      </c>
      <c r="Z1504" t="e">
        <f>VLOOKUP(Y:Y,[1]Sheet1!N:N,1,0)</f>
        <v>#N/A</v>
      </c>
    </row>
    <row r="1505" spans="1:26" hidden="1" x14ac:dyDescent="0.25">
      <c r="A1505">
        <v>20230623</v>
      </c>
      <c r="B1505">
        <v>47327991</v>
      </c>
      <c r="C1505" t="s">
        <v>2766</v>
      </c>
      <c r="D1505">
        <v>2185183</v>
      </c>
      <c r="E1505" t="s">
        <v>2574</v>
      </c>
      <c r="F1505" s="59">
        <v>11328.5</v>
      </c>
      <c r="G1505">
        <v>8582.2000000000007</v>
      </c>
      <c r="H1505" t="s">
        <v>2538</v>
      </c>
      <c r="I1505" t="s">
        <v>2539</v>
      </c>
      <c r="J1505" t="s">
        <v>2575</v>
      </c>
      <c r="K1505" t="s">
        <v>2321</v>
      </c>
      <c r="L1505" t="s">
        <v>2344</v>
      </c>
      <c r="M1505" t="s">
        <v>2576</v>
      </c>
      <c r="O1505" t="s">
        <v>2542</v>
      </c>
      <c r="P1505" t="s">
        <v>2543</v>
      </c>
      <c r="Q1505" t="s">
        <v>2544</v>
      </c>
      <c r="R1505" t="s">
        <v>2577</v>
      </c>
      <c r="S1505" t="s">
        <v>2546</v>
      </c>
      <c r="T1505">
        <v>0</v>
      </c>
      <c r="U1505" t="s">
        <v>838</v>
      </c>
      <c r="V1505" t="s">
        <v>2578</v>
      </c>
      <c r="W1505" t="s">
        <v>838</v>
      </c>
      <c r="X1505" t="s">
        <v>2578</v>
      </c>
      <c r="Y1505" t="str">
        <f t="shared" si="23"/>
        <v>北京微财科技有限公司-数媒重庆市黑卡小额贷款有限公司信息流</v>
      </c>
      <c r="Z1505" t="e">
        <f>VLOOKUP(Y:Y,[1]Sheet1!N:N,1,0)</f>
        <v>#N/A</v>
      </c>
    </row>
    <row r="1506" spans="1:26" hidden="1" x14ac:dyDescent="0.25">
      <c r="A1506">
        <v>20230623</v>
      </c>
      <c r="B1506">
        <v>45265219</v>
      </c>
      <c r="C1506" t="s">
        <v>2772</v>
      </c>
      <c r="D1506">
        <v>2118167</v>
      </c>
      <c r="E1506" t="s">
        <v>2592</v>
      </c>
      <c r="F1506" s="59">
        <v>0.47</v>
      </c>
      <c r="G1506">
        <v>0</v>
      </c>
      <c r="H1506" t="s">
        <v>2538</v>
      </c>
      <c r="I1506" t="s">
        <v>2551</v>
      </c>
      <c r="J1506" t="s">
        <v>554</v>
      </c>
      <c r="K1506" t="s">
        <v>2321</v>
      </c>
      <c r="L1506" t="s">
        <v>2370</v>
      </c>
      <c r="M1506" t="s">
        <v>2593</v>
      </c>
      <c r="N1506" t="s">
        <v>2594</v>
      </c>
      <c r="O1506" t="s">
        <v>2542</v>
      </c>
      <c r="P1506" t="s">
        <v>2543</v>
      </c>
      <c r="Q1506" t="s">
        <v>2544</v>
      </c>
      <c r="R1506" t="s">
        <v>2595</v>
      </c>
      <c r="S1506" t="s">
        <v>2546</v>
      </c>
      <c r="T1506">
        <v>0</v>
      </c>
      <c r="U1506" t="s">
        <v>2555</v>
      </c>
      <c r="V1506" t="s">
        <v>2596</v>
      </c>
      <c r="W1506" t="s">
        <v>2555</v>
      </c>
      <c r="X1506" t="s">
        <v>2596</v>
      </c>
      <c r="Y1506" t="str">
        <f t="shared" si="23"/>
        <v>薯一薯二文化传媒（上海）有限公司行吟信息科技(上海)有限公司信息流</v>
      </c>
      <c r="Z1506" t="e">
        <f>VLOOKUP(Y:Y,[1]Sheet1!N:N,1,0)</f>
        <v>#N/A</v>
      </c>
    </row>
    <row r="1507" spans="1:26" hidden="1" x14ac:dyDescent="0.25">
      <c r="A1507">
        <v>20230623</v>
      </c>
      <c r="B1507">
        <v>41250523</v>
      </c>
      <c r="C1507" t="s">
        <v>2742</v>
      </c>
      <c r="D1507">
        <v>2130054</v>
      </c>
      <c r="E1507" t="s">
        <v>2558</v>
      </c>
      <c r="F1507" s="59">
        <v>4947.7700000000004</v>
      </c>
      <c r="G1507">
        <v>4006.18</v>
      </c>
      <c r="H1507" t="s">
        <v>2559</v>
      </c>
      <c r="I1507" t="s">
        <v>2560</v>
      </c>
      <c r="J1507" t="s">
        <v>2350</v>
      </c>
      <c r="K1507" t="s">
        <v>711</v>
      </c>
      <c r="L1507" t="s">
        <v>2350</v>
      </c>
      <c r="M1507" t="s">
        <v>2561</v>
      </c>
      <c r="N1507" t="s">
        <v>2562</v>
      </c>
      <c r="O1507" t="s">
        <v>2542</v>
      </c>
      <c r="P1507" t="s">
        <v>2543</v>
      </c>
      <c r="Q1507" t="s">
        <v>2544</v>
      </c>
      <c r="R1507" t="s">
        <v>2563</v>
      </c>
      <c r="S1507" t="s">
        <v>2546</v>
      </c>
      <c r="T1507">
        <v>25352.472000000002</v>
      </c>
      <c r="U1507" t="s">
        <v>1891</v>
      </c>
      <c r="V1507" t="s">
        <v>2564</v>
      </c>
      <c r="W1507" t="s">
        <v>1891</v>
      </c>
      <c r="X1507" t="s">
        <v>2564</v>
      </c>
      <c r="Y1507" t="str">
        <f t="shared" si="23"/>
        <v>深圳尚米网络技术有限公司深圳尚米网络技术有限公司CPC</v>
      </c>
      <c r="Z1507" t="e">
        <f>VLOOKUP(Y:Y,[1]Sheet1!N:N,1,0)</f>
        <v>#N/A</v>
      </c>
    </row>
    <row r="1508" spans="1:26" hidden="1" x14ac:dyDescent="0.25">
      <c r="A1508">
        <v>20230623</v>
      </c>
      <c r="B1508">
        <v>47953361</v>
      </c>
      <c r="C1508" t="s">
        <v>2549</v>
      </c>
      <c r="D1508">
        <v>2167551</v>
      </c>
      <c r="E1508" t="s">
        <v>2550</v>
      </c>
      <c r="F1508" s="59">
        <v>0.16</v>
      </c>
      <c r="G1508">
        <v>0.16</v>
      </c>
      <c r="H1508" t="s">
        <v>2538</v>
      </c>
      <c r="I1508" t="s">
        <v>2539</v>
      </c>
      <c r="J1508" t="s">
        <v>2332</v>
      </c>
      <c r="K1508" t="s">
        <v>2321</v>
      </c>
      <c r="L1508" t="s">
        <v>2333</v>
      </c>
      <c r="M1508" t="s">
        <v>2552</v>
      </c>
      <c r="N1508" t="s">
        <v>2553</v>
      </c>
      <c r="O1508" t="s">
        <v>2542</v>
      </c>
      <c r="P1508" t="s">
        <v>2543</v>
      </c>
      <c r="Q1508" t="s">
        <v>2544</v>
      </c>
      <c r="R1508" t="s">
        <v>2554</v>
      </c>
      <c r="S1508" t="s">
        <v>2546</v>
      </c>
      <c r="T1508">
        <v>0</v>
      </c>
      <c r="U1508" t="s">
        <v>2555</v>
      </c>
      <c r="V1508" t="s">
        <v>2556</v>
      </c>
      <c r="W1508" t="s">
        <v>2555</v>
      </c>
      <c r="X1508" t="s">
        <v>2556</v>
      </c>
      <c r="Y1508" t="str">
        <f t="shared" si="23"/>
        <v>北京爱奇艺科技有限公司-百度北京爱奇艺科技有限公司信息流</v>
      </c>
      <c r="Z1508" t="e">
        <f>VLOOKUP(Y:Y,[1]Sheet1!N:N,1,0)</f>
        <v>#N/A</v>
      </c>
    </row>
    <row r="1509" spans="1:26" hidden="1" x14ac:dyDescent="0.25">
      <c r="A1509">
        <v>20230623</v>
      </c>
      <c r="B1509">
        <v>29768622</v>
      </c>
      <c r="C1509" t="s">
        <v>2603</v>
      </c>
      <c r="D1509">
        <v>2130054</v>
      </c>
      <c r="E1509" t="s">
        <v>2558</v>
      </c>
      <c r="F1509" s="59">
        <v>2646.79</v>
      </c>
      <c r="G1509">
        <v>2143.08</v>
      </c>
      <c r="H1509" t="s">
        <v>2559</v>
      </c>
      <c r="I1509" t="s">
        <v>2560</v>
      </c>
      <c r="J1509" t="s">
        <v>2350</v>
      </c>
      <c r="K1509" t="s">
        <v>711</v>
      </c>
      <c r="L1509" t="s">
        <v>2350</v>
      </c>
      <c r="M1509" t="s">
        <v>2561</v>
      </c>
      <c r="N1509" t="s">
        <v>2562</v>
      </c>
      <c r="O1509" t="s">
        <v>2542</v>
      </c>
      <c r="P1509" t="s">
        <v>2543</v>
      </c>
      <c r="Q1509" t="s">
        <v>2544</v>
      </c>
      <c r="R1509" t="s">
        <v>2563</v>
      </c>
      <c r="S1509" t="s">
        <v>2546</v>
      </c>
      <c r="T1509">
        <v>11858.437</v>
      </c>
      <c r="U1509" t="s">
        <v>1891</v>
      </c>
      <c r="V1509" t="s">
        <v>2564</v>
      </c>
      <c r="W1509" t="s">
        <v>1891</v>
      </c>
      <c r="X1509" t="s">
        <v>2564</v>
      </c>
      <c r="Y1509" t="str">
        <f t="shared" si="23"/>
        <v>深圳尚米网络技术有限公司深圳尚米网络技术有限公司CPC</v>
      </c>
      <c r="Z1509" t="e">
        <f>VLOOKUP(Y:Y,[1]Sheet1!N:N,1,0)</f>
        <v>#N/A</v>
      </c>
    </row>
    <row r="1510" spans="1:26" x14ac:dyDescent="0.25">
      <c r="A1510">
        <v>20230623</v>
      </c>
      <c r="B1510">
        <v>43094804</v>
      </c>
      <c r="C1510" t="s">
        <v>2705</v>
      </c>
      <c r="D1510">
        <v>2054669</v>
      </c>
      <c r="E1510" t="s">
        <v>2622</v>
      </c>
      <c r="F1510" s="59">
        <v>939.96</v>
      </c>
      <c r="G1510">
        <v>696.27</v>
      </c>
      <c r="H1510" t="s">
        <v>2538</v>
      </c>
      <c r="I1510" t="s">
        <v>2539</v>
      </c>
      <c r="J1510" t="s">
        <v>2352</v>
      </c>
      <c r="K1510" t="s">
        <v>2321</v>
      </c>
      <c r="L1510" t="s">
        <v>2351</v>
      </c>
      <c r="M1510" t="s">
        <v>2623</v>
      </c>
      <c r="N1510" t="s">
        <v>2624</v>
      </c>
      <c r="O1510" t="s">
        <v>2542</v>
      </c>
      <c r="P1510" t="s">
        <v>2543</v>
      </c>
      <c r="Q1510" t="s">
        <v>2544</v>
      </c>
      <c r="R1510" t="s">
        <v>2625</v>
      </c>
      <c r="S1510" t="s">
        <v>2546</v>
      </c>
      <c r="T1510">
        <v>0</v>
      </c>
      <c r="U1510" t="s">
        <v>838</v>
      </c>
      <c r="V1510" t="s">
        <v>2548</v>
      </c>
      <c r="W1510" t="s">
        <v>838</v>
      </c>
      <c r="X1510" t="s">
        <v>2548</v>
      </c>
      <c r="Y1510" t="str">
        <f t="shared" si="23"/>
        <v>深圳市小赢普惠科技有限责任公司深圳市赢众通金融信息服务有限责任公司信息流</v>
      </c>
      <c r="Z1510" t="e">
        <f>VLOOKUP(Y:Y,[1]Sheet1!N:N,1,0)</f>
        <v>#N/A</v>
      </c>
    </row>
    <row r="1511" spans="1:26" hidden="1" x14ac:dyDescent="0.25">
      <c r="A1511">
        <v>20230623</v>
      </c>
      <c r="B1511">
        <v>38794071</v>
      </c>
      <c r="C1511" t="s">
        <v>2778</v>
      </c>
      <c r="D1511">
        <v>2172261</v>
      </c>
      <c r="E1511" t="s">
        <v>2628</v>
      </c>
      <c r="F1511" s="59">
        <v>65143.01</v>
      </c>
      <c r="G1511">
        <v>49727.49</v>
      </c>
      <c r="H1511" t="s">
        <v>2538</v>
      </c>
      <c r="I1511" t="s">
        <v>2551</v>
      </c>
      <c r="J1511" t="s">
        <v>292</v>
      </c>
      <c r="K1511" t="s">
        <v>2321</v>
      </c>
      <c r="L1511" t="s">
        <v>574</v>
      </c>
      <c r="M1511" t="s">
        <v>2611</v>
      </c>
      <c r="N1511" t="s">
        <v>2612</v>
      </c>
      <c r="O1511" t="s">
        <v>2542</v>
      </c>
      <c r="P1511" t="s">
        <v>2543</v>
      </c>
      <c r="Q1511" t="s">
        <v>2544</v>
      </c>
      <c r="R1511" t="s">
        <v>2613</v>
      </c>
      <c r="S1511" t="s">
        <v>2546</v>
      </c>
      <c r="T1511">
        <v>0</v>
      </c>
      <c r="U1511" t="s">
        <v>2614</v>
      </c>
      <c r="V1511" t="s">
        <v>2615</v>
      </c>
      <c r="W1511" t="s">
        <v>2614</v>
      </c>
      <c r="X1511" t="s">
        <v>2615</v>
      </c>
      <c r="Y1511" t="str">
        <f t="shared" si="23"/>
        <v>广州荔湾品唯信息服务有限公司广州唯品会电子商务有限公司信息流</v>
      </c>
      <c r="Z1511" t="e">
        <f>VLOOKUP(Y:Y,[1]Sheet1!N:N,1,0)</f>
        <v>#N/A</v>
      </c>
    </row>
    <row r="1512" spans="1:26" hidden="1" x14ac:dyDescent="0.25">
      <c r="A1512">
        <v>20230623</v>
      </c>
      <c r="B1512">
        <v>44739349</v>
      </c>
      <c r="C1512" t="s">
        <v>2746</v>
      </c>
      <c r="D1512">
        <v>2118167</v>
      </c>
      <c r="E1512" t="s">
        <v>2592</v>
      </c>
      <c r="F1512" s="59">
        <v>11.35</v>
      </c>
      <c r="G1512">
        <v>0</v>
      </c>
      <c r="H1512" t="s">
        <v>2538</v>
      </c>
      <c r="I1512" t="s">
        <v>2551</v>
      </c>
      <c r="J1512" t="s">
        <v>554</v>
      </c>
      <c r="K1512" t="s">
        <v>2321</v>
      </c>
      <c r="L1512" t="s">
        <v>2370</v>
      </c>
      <c r="M1512" t="s">
        <v>2593</v>
      </c>
      <c r="N1512" t="s">
        <v>2594</v>
      </c>
      <c r="O1512" t="s">
        <v>2542</v>
      </c>
      <c r="P1512" t="s">
        <v>2543</v>
      </c>
      <c r="Q1512" t="s">
        <v>2544</v>
      </c>
      <c r="R1512" t="s">
        <v>2595</v>
      </c>
      <c r="S1512" t="s">
        <v>2546</v>
      </c>
      <c r="T1512">
        <v>0</v>
      </c>
      <c r="U1512" t="s">
        <v>2555</v>
      </c>
      <c r="V1512" t="s">
        <v>2596</v>
      </c>
      <c r="W1512" t="s">
        <v>2555</v>
      </c>
      <c r="X1512" t="s">
        <v>2596</v>
      </c>
      <c r="Y1512" t="str">
        <f t="shared" si="23"/>
        <v>薯一薯二文化传媒（上海）有限公司行吟信息科技(上海)有限公司信息流</v>
      </c>
      <c r="Z1512" t="e">
        <f>VLOOKUP(Y:Y,[1]Sheet1!N:N,1,0)</f>
        <v>#N/A</v>
      </c>
    </row>
    <row r="1513" spans="1:26" hidden="1" x14ac:dyDescent="0.25">
      <c r="A1513">
        <v>20230623</v>
      </c>
      <c r="B1513">
        <v>45265219</v>
      </c>
      <c r="C1513" t="s">
        <v>2772</v>
      </c>
      <c r="D1513">
        <v>2118167</v>
      </c>
      <c r="E1513" t="s">
        <v>2592</v>
      </c>
      <c r="F1513" s="59">
        <v>29.93</v>
      </c>
      <c r="G1513">
        <v>0</v>
      </c>
      <c r="H1513" t="s">
        <v>2538</v>
      </c>
      <c r="I1513" t="s">
        <v>2539</v>
      </c>
      <c r="J1513" t="s">
        <v>554</v>
      </c>
      <c r="K1513" t="s">
        <v>2321</v>
      </c>
      <c r="L1513" t="s">
        <v>2370</v>
      </c>
      <c r="M1513" t="s">
        <v>2593</v>
      </c>
      <c r="N1513" t="s">
        <v>2594</v>
      </c>
      <c r="O1513" t="s">
        <v>2542</v>
      </c>
      <c r="P1513" t="s">
        <v>2543</v>
      </c>
      <c r="Q1513" t="s">
        <v>2544</v>
      </c>
      <c r="R1513" t="s">
        <v>2595</v>
      </c>
      <c r="S1513" t="s">
        <v>2546</v>
      </c>
      <c r="T1513">
        <v>0</v>
      </c>
      <c r="U1513" t="s">
        <v>2555</v>
      </c>
      <c r="V1513" t="s">
        <v>2596</v>
      </c>
      <c r="W1513" t="s">
        <v>2555</v>
      </c>
      <c r="X1513" t="s">
        <v>2596</v>
      </c>
      <c r="Y1513" t="str">
        <f t="shared" si="23"/>
        <v>薯一薯二文化传媒（上海）有限公司行吟信息科技(上海)有限公司信息流</v>
      </c>
      <c r="Z1513" t="e">
        <f>VLOOKUP(Y:Y,[1]Sheet1!N:N,1,0)</f>
        <v>#N/A</v>
      </c>
    </row>
    <row r="1514" spans="1:26" hidden="1" x14ac:dyDescent="0.25">
      <c r="A1514">
        <v>20230623</v>
      </c>
      <c r="B1514">
        <v>45323011</v>
      </c>
      <c r="C1514" t="s">
        <v>2680</v>
      </c>
      <c r="D1514">
        <v>2172261</v>
      </c>
      <c r="E1514" t="s">
        <v>2628</v>
      </c>
      <c r="F1514" s="59">
        <v>130.66999999999999</v>
      </c>
      <c r="G1514">
        <v>99.75</v>
      </c>
      <c r="H1514" t="s">
        <v>2538</v>
      </c>
      <c r="I1514" t="s">
        <v>2539</v>
      </c>
      <c r="J1514" t="s">
        <v>292</v>
      </c>
      <c r="K1514" t="s">
        <v>2321</v>
      </c>
      <c r="L1514" t="s">
        <v>574</v>
      </c>
      <c r="M1514" t="s">
        <v>2611</v>
      </c>
      <c r="N1514" t="s">
        <v>2612</v>
      </c>
      <c r="O1514" t="s">
        <v>2542</v>
      </c>
      <c r="P1514" t="s">
        <v>2543</v>
      </c>
      <c r="Q1514" t="s">
        <v>2544</v>
      </c>
      <c r="R1514" t="s">
        <v>2613</v>
      </c>
      <c r="S1514" t="s">
        <v>2546</v>
      </c>
      <c r="T1514">
        <v>0</v>
      </c>
      <c r="U1514" t="s">
        <v>2614</v>
      </c>
      <c r="V1514" t="s">
        <v>2615</v>
      </c>
      <c r="W1514" t="s">
        <v>2614</v>
      </c>
      <c r="X1514" t="s">
        <v>2615</v>
      </c>
      <c r="Y1514" t="str">
        <f t="shared" si="23"/>
        <v>广州荔湾品唯信息服务有限公司广州唯品会电子商务有限公司信息流</v>
      </c>
      <c r="Z1514" t="e">
        <f>VLOOKUP(Y:Y,[1]Sheet1!N:N,1,0)</f>
        <v>#N/A</v>
      </c>
    </row>
    <row r="1515" spans="1:26" hidden="1" x14ac:dyDescent="0.25">
      <c r="A1515">
        <v>20230623</v>
      </c>
      <c r="B1515">
        <v>36470871</v>
      </c>
      <c r="C1515" t="s">
        <v>2579</v>
      </c>
      <c r="D1515">
        <v>2158492</v>
      </c>
      <c r="E1515" t="s">
        <v>2580</v>
      </c>
      <c r="F1515" s="59">
        <v>2816.02</v>
      </c>
      <c r="G1515">
        <v>2366.2600000000002</v>
      </c>
      <c r="H1515" t="s">
        <v>2559</v>
      </c>
      <c r="I1515" t="s">
        <v>2560</v>
      </c>
      <c r="J1515" t="s">
        <v>2330</v>
      </c>
      <c r="K1515" t="s">
        <v>711</v>
      </c>
      <c r="L1515" t="s">
        <v>2329</v>
      </c>
      <c r="M1515" t="s">
        <v>2581</v>
      </c>
      <c r="N1515" t="s">
        <v>2582</v>
      </c>
      <c r="O1515" t="s">
        <v>2542</v>
      </c>
      <c r="P1515" t="s">
        <v>2543</v>
      </c>
      <c r="Q1515" t="s">
        <v>2544</v>
      </c>
      <c r="R1515" t="s">
        <v>2583</v>
      </c>
      <c r="S1515" t="s">
        <v>2546</v>
      </c>
      <c r="T1515">
        <v>23436.035</v>
      </c>
      <c r="U1515" t="s">
        <v>2584</v>
      </c>
      <c r="V1515" t="s">
        <v>2585</v>
      </c>
      <c r="W1515" t="s">
        <v>2584</v>
      </c>
      <c r="X1515" t="s">
        <v>2585</v>
      </c>
      <c r="Y1515" t="str">
        <f t="shared" si="23"/>
        <v>成都哈拜网络科技有限公司-数字媒体事业部上海哈啰普惠科技有限公司CPC</v>
      </c>
      <c r="Z1515" t="e">
        <f>VLOOKUP(Y:Y,[1]Sheet1!N:N,1,0)</f>
        <v>#N/A</v>
      </c>
    </row>
    <row r="1516" spans="1:26" hidden="1" x14ac:dyDescent="0.25">
      <c r="A1516">
        <v>20230623</v>
      </c>
      <c r="B1516">
        <v>42327250</v>
      </c>
      <c r="C1516" t="s">
        <v>2704</v>
      </c>
      <c r="D1516">
        <v>2172261</v>
      </c>
      <c r="E1516" t="s">
        <v>2628</v>
      </c>
      <c r="F1516" s="59">
        <v>709.61</v>
      </c>
      <c r="G1516">
        <v>541.69000000000005</v>
      </c>
      <c r="H1516" t="s">
        <v>2538</v>
      </c>
      <c r="I1516" t="s">
        <v>2551</v>
      </c>
      <c r="J1516" t="s">
        <v>292</v>
      </c>
      <c r="K1516" t="s">
        <v>2321</v>
      </c>
      <c r="L1516" t="s">
        <v>574</v>
      </c>
      <c r="M1516" t="s">
        <v>2611</v>
      </c>
      <c r="N1516" t="s">
        <v>2612</v>
      </c>
      <c r="O1516" t="s">
        <v>2542</v>
      </c>
      <c r="P1516" t="s">
        <v>2543</v>
      </c>
      <c r="Q1516" t="s">
        <v>2544</v>
      </c>
      <c r="R1516" t="s">
        <v>2613</v>
      </c>
      <c r="S1516" t="s">
        <v>2546</v>
      </c>
      <c r="T1516">
        <v>0</v>
      </c>
      <c r="U1516" t="s">
        <v>2614</v>
      </c>
      <c r="V1516" t="s">
        <v>2615</v>
      </c>
      <c r="W1516" t="s">
        <v>2614</v>
      </c>
      <c r="X1516" t="s">
        <v>2615</v>
      </c>
      <c r="Y1516" t="str">
        <f t="shared" si="23"/>
        <v>广州荔湾品唯信息服务有限公司广州唯品会电子商务有限公司信息流</v>
      </c>
      <c r="Z1516" t="e">
        <f>VLOOKUP(Y:Y,[1]Sheet1!N:N,1,0)</f>
        <v>#N/A</v>
      </c>
    </row>
    <row r="1517" spans="1:26" hidden="1" x14ac:dyDescent="0.25">
      <c r="A1517">
        <v>20230623</v>
      </c>
      <c r="B1517">
        <v>42327274</v>
      </c>
      <c r="C1517" t="s">
        <v>2791</v>
      </c>
      <c r="D1517">
        <v>2172261</v>
      </c>
      <c r="E1517" t="s">
        <v>2628</v>
      </c>
      <c r="F1517" s="59">
        <v>446.85</v>
      </c>
      <c r="G1517">
        <v>341.11</v>
      </c>
      <c r="H1517" t="s">
        <v>2538</v>
      </c>
      <c r="I1517" t="s">
        <v>2551</v>
      </c>
      <c r="J1517" t="s">
        <v>292</v>
      </c>
      <c r="K1517" t="s">
        <v>2321</v>
      </c>
      <c r="L1517" t="s">
        <v>574</v>
      </c>
      <c r="M1517" t="s">
        <v>2611</v>
      </c>
      <c r="N1517" t="s">
        <v>2612</v>
      </c>
      <c r="O1517" t="s">
        <v>2542</v>
      </c>
      <c r="P1517" t="s">
        <v>2543</v>
      </c>
      <c r="Q1517" t="s">
        <v>2544</v>
      </c>
      <c r="R1517" t="s">
        <v>2613</v>
      </c>
      <c r="S1517" t="s">
        <v>2546</v>
      </c>
      <c r="T1517">
        <v>0</v>
      </c>
      <c r="U1517" t="s">
        <v>2614</v>
      </c>
      <c r="V1517" t="s">
        <v>2615</v>
      </c>
      <c r="W1517" t="s">
        <v>2614</v>
      </c>
      <c r="X1517" t="s">
        <v>2615</v>
      </c>
      <c r="Y1517" t="str">
        <f t="shared" si="23"/>
        <v>广州荔湾品唯信息服务有限公司广州唯品会电子商务有限公司信息流</v>
      </c>
      <c r="Z1517" t="e">
        <f>VLOOKUP(Y:Y,[1]Sheet1!N:N,1,0)</f>
        <v>#N/A</v>
      </c>
    </row>
    <row r="1518" spans="1:26" hidden="1" x14ac:dyDescent="0.25">
      <c r="A1518">
        <v>20230623</v>
      </c>
      <c r="B1518">
        <v>32070458</v>
      </c>
      <c r="C1518" t="s">
        <v>2646</v>
      </c>
      <c r="D1518">
        <v>2158492</v>
      </c>
      <c r="E1518" t="s">
        <v>2580</v>
      </c>
      <c r="F1518" s="59">
        <v>627.11</v>
      </c>
      <c r="G1518">
        <v>526.94000000000005</v>
      </c>
      <c r="H1518" t="s">
        <v>2559</v>
      </c>
      <c r="I1518" t="s">
        <v>2560</v>
      </c>
      <c r="J1518" t="s">
        <v>2330</v>
      </c>
      <c r="K1518" t="s">
        <v>711</v>
      </c>
      <c r="L1518" t="s">
        <v>2329</v>
      </c>
      <c r="M1518" t="s">
        <v>2581</v>
      </c>
      <c r="N1518" t="s">
        <v>2582</v>
      </c>
      <c r="O1518" t="s">
        <v>2542</v>
      </c>
      <c r="P1518" t="s">
        <v>2543</v>
      </c>
      <c r="Q1518" t="s">
        <v>2544</v>
      </c>
      <c r="R1518" t="s">
        <v>2583</v>
      </c>
      <c r="S1518" t="s">
        <v>2546</v>
      </c>
      <c r="T1518">
        <v>17020.341</v>
      </c>
      <c r="U1518" t="s">
        <v>2584</v>
      </c>
      <c r="V1518" t="s">
        <v>2585</v>
      </c>
      <c r="W1518" t="s">
        <v>2584</v>
      </c>
      <c r="X1518" t="s">
        <v>2585</v>
      </c>
      <c r="Y1518" t="str">
        <f t="shared" si="23"/>
        <v>成都哈拜网络科技有限公司-数字媒体事业部上海哈啰普惠科技有限公司CPC</v>
      </c>
      <c r="Z1518" t="e">
        <f>VLOOKUP(Y:Y,[1]Sheet1!N:N,1,0)</f>
        <v>#N/A</v>
      </c>
    </row>
    <row r="1519" spans="1:26" hidden="1" x14ac:dyDescent="0.25">
      <c r="A1519">
        <v>20230623</v>
      </c>
      <c r="B1519">
        <v>38794097</v>
      </c>
      <c r="C1519" t="s">
        <v>2757</v>
      </c>
      <c r="D1519">
        <v>2172261</v>
      </c>
      <c r="E1519" t="s">
        <v>2628</v>
      </c>
      <c r="F1519" s="59">
        <v>88.32</v>
      </c>
      <c r="G1519">
        <v>67.42</v>
      </c>
      <c r="H1519" t="s">
        <v>2538</v>
      </c>
      <c r="I1519" t="s">
        <v>2539</v>
      </c>
      <c r="J1519" t="s">
        <v>292</v>
      </c>
      <c r="K1519" t="s">
        <v>2321</v>
      </c>
      <c r="L1519" t="s">
        <v>574</v>
      </c>
      <c r="M1519" t="s">
        <v>2611</v>
      </c>
      <c r="N1519" t="s">
        <v>2612</v>
      </c>
      <c r="O1519" t="s">
        <v>2542</v>
      </c>
      <c r="P1519" t="s">
        <v>2543</v>
      </c>
      <c r="Q1519" t="s">
        <v>2544</v>
      </c>
      <c r="R1519" t="s">
        <v>2613</v>
      </c>
      <c r="S1519" t="s">
        <v>2546</v>
      </c>
      <c r="T1519">
        <v>0</v>
      </c>
      <c r="U1519" t="s">
        <v>2614</v>
      </c>
      <c r="V1519" t="s">
        <v>2615</v>
      </c>
      <c r="W1519" t="s">
        <v>2614</v>
      </c>
      <c r="X1519" t="s">
        <v>2615</v>
      </c>
      <c r="Y1519" t="str">
        <f t="shared" si="23"/>
        <v>广州荔湾品唯信息服务有限公司广州唯品会电子商务有限公司信息流</v>
      </c>
      <c r="Z1519" t="e">
        <f>VLOOKUP(Y:Y,[1]Sheet1!N:N,1,0)</f>
        <v>#N/A</v>
      </c>
    </row>
    <row r="1520" spans="1:26" hidden="1" x14ac:dyDescent="0.25">
      <c r="A1520">
        <v>20230623</v>
      </c>
      <c r="B1520">
        <v>39122181</v>
      </c>
      <c r="C1520" t="s">
        <v>2586</v>
      </c>
      <c r="D1520">
        <v>2117410</v>
      </c>
      <c r="E1520" t="s">
        <v>2587</v>
      </c>
      <c r="F1520" s="59">
        <v>11176.17</v>
      </c>
      <c r="G1520">
        <v>0</v>
      </c>
      <c r="H1520" t="s">
        <v>2538</v>
      </c>
      <c r="I1520" t="s">
        <v>2551</v>
      </c>
      <c r="J1520" t="s">
        <v>2353</v>
      </c>
      <c r="K1520" t="s">
        <v>2321</v>
      </c>
      <c r="L1520" t="s">
        <v>326</v>
      </c>
      <c r="M1520" t="s">
        <v>2588</v>
      </c>
      <c r="N1520" t="s">
        <v>2589</v>
      </c>
      <c r="O1520" t="s">
        <v>2542</v>
      </c>
      <c r="P1520" t="s">
        <v>2543</v>
      </c>
      <c r="Q1520" t="s">
        <v>2544</v>
      </c>
      <c r="R1520" t="s">
        <v>2570</v>
      </c>
      <c r="S1520" t="s">
        <v>2546</v>
      </c>
      <c r="T1520">
        <v>0</v>
      </c>
      <c r="U1520" t="s">
        <v>2571</v>
      </c>
      <c r="V1520" t="s">
        <v>2572</v>
      </c>
      <c r="W1520" t="s">
        <v>1891</v>
      </c>
      <c r="X1520" t="s">
        <v>2564</v>
      </c>
      <c r="Y1520" t="str">
        <f t="shared" si="23"/>
        <v>网易有道信息技术（北京）有限公司网易(杭州)网络有限公司信息流</v>
      </c>
      <c r="Z1520" t="e">
        <f>VLOOKUP(Y:Y,[1]Sheet1!N:N,1,0)</f>
        <v>#N/A</v>
      </c>
    </row>
    <row r="1521" spans="1:26" hidden="1" x14ac:dyDescent="0.25">
      <c r="A1521">
        <v>20230623</v>
      </c>
      <c r="B1521">
        <v>40850187</v>
      </c>
      <c r="C1521" t="s">
        <v>2652</v>
      </c>
      <c r="D1521">
        <v>2165227</v>
      </c>
      <c r="E1521" t="s">
        <v>2566</v>
      </c>
      <c r="F1521" s="59">
        <v>633.64</v>
      </c>
      <c r="G1521">
        <v>469.36</v>
      </c>
      <c r="H1521" t="s">
        <v>2538</v>
      </c>
      <c r="I1521" t="s">
        <v>2539</v>
      </c>
      <c r="J1521" t="s">
        <v>2320</v>
      </c>
      <c r="K1521" t="s">
        <v>2321</v>
      </c>
      <c r="L1521" t="s">
        <v>2318</v>
      </c>
      <c r="M1521" t="s">
        <v>2540</v>
      </c>
      <c r="N1521" t="s">
        <v>2541</v>
      </c>
      <c r="O1521" t="s">
        <v>2542</v>
      </c>
      <c r="P1521" t="s">
        <v>2543</v>
      </c>
      <c r="Q1521" t="s">
        <v>2544</v>
      </c>
      <c r="R1521" t="s">
        <v>2545</v>
      </c>
      <c r="S1521" t="s">
        <v>2546</v>
      </c>
      <c r="T1521">
        <v>0</v>
      </c>
      <c r="U1521" t="s">
        <v>838</v>
      </c>
      <c r="V1521" t="s">
        <v>2547</v>
      </c>
      <c r="W1521" t="s">
        <v>838</v>
      </c>
      <c r="X1521" t="s">
        <v>2548</v>
      </c>
      <c r="Y1521" t="str">
        <f t="shared" si="23"/>
        <v>上海耳序信息技术有限公司-四部上海拍拍贷金融信息服务有限公司信息流</v>
      </c>
      <c r="Z1521" t="e">
        <f>VLOOKUP(Y:Y,[1]Sheet1!N:N,1,0)</f>
        <v>#N/A</v>
      </c>
    </row>
    <row r="1522" spans="1:26" hidden="1" x14ac:dyDescent="0.25">
      <c r="A1522">
        <v>20230623</v>
      </c>
      <c r="B1522">
        <v>45323107</v>
      </c>
      <c r="C1522" t="s">
        <v>2654</v>
      </c>
      <c r="D1522">
        <v>2172261</v>
      </c>
      <c r="E1522" t="s">
        <v>2628</v>
      </c>
      <c r="F1522" s="59">
        <v>303.37</v>
      </c>
      <c r="G1522">
        <v>231.58</v>
      </c>
      <c r="H1522" t="s">
        <v>2538</v>
      </c>
      <c r="I1522" t="s">
        <v>2551</v>
      </c>
      <c r="J1522" t="s">
        <v>292</v>
      </c>
      <c r="K1522" t="s">
        <v>2321</v>
      </c>
      <c r="L1522" t="s">
        <v>574</v>
      </c>
      <c r="M1522" t="s">
        <v>2611</v>
      </c>
      <c r="N1522" t="s">
        <v>2612</v>
      </c>
      <c r="O1522" t="s">
        <v>2542</v>
      </c>
      <c r="P1522" t="s">
        <v>2543</v>
      </c>
      <c r="Q1522" t="s">
        <v>2544</v>
      </c>
      <c r="R1522" t="s">
        <v>2613</v>
      </c>
      <c r="S1522" t="s">
        <v>2546</v>
      </c>
      <c r="T1522">
        <v>0</v>
      </c>
      <c r="U1522" t="s">
        <v>2614</v>
      </c>
      <c r="V1522" t="s">
        <v>2615</v>
      </c>
      <c r="W1522" t="s">
        <v>2614</v>
      </c>
      <c r="X1522" t="s">
        <v>2615</v>
      </c>
      <c r="Y1522" t="str">
        <f t="shared" si="23"/>
        <v>广州荔湾品唯信息服务有限公司广州唯品会电子商务有限公司信息流</v>
      </c>
      <c r="Z1522" t="e">
        <f>VLOOKUP(Y:Y,[1]Sheet1!N:N,1,0)</f>
        <v>#N/A</v>
      </c>
    </row>
    <row r="1523" spans="1:26" hidden="1" x14ac:dyDescent="0.25">
      <c r="A1523">
        <v>20230623</v>
      </c>
      <c r="B1523">
        <v>46808242</v>
      </c>
      <c r="C1523" t="s">
        <v>2707</v>
      </c>
      <c r="D1523">
        <v>2159765</v>
      </c>
      <c r="E1523" t="s">
        <v>2568</v>
      </c>
      <c r="F1523" s="59">
        <v>4586.47</v>
      </c>
      <c r="G1523">
        <v>3501.12</v>
      </c>
      <c r="H1523" t="s">
        <v>2538</v>
      </c>
      <c r="I1523" t="s">
        <v>2551</v>
      </c>
      <c r="J1523" t="s">
        <v>2375</v>
      </c>
      <c r="K1523" t="s">
        <v>2321</v>
      </c>
      <c r="L1523" t="s">
        <v>2277</v>
      </c>
      <c r="M1523" t="s">
        <v>2569</v>
      </c>
      <c r="O1523" t="s">
        <v>2542</v>
      </c>
      <c r="P1523" t="s">
        <v>2543</v>
      </c>
      <c r="Q1523" t="s">
        <v>2544</v>
      </c>
      <c r="R1523" t="s">
        <v>2570</v>
      </c>
      <c r="S1523" t="s">
        <v>2546</v>
      </c>
      <c r="T1523">
        <v>0</v>
      </c>
      <c r="U1523" t="s">
        <v>2571</v>
      </c>
      <c r="V1523" t="s">
        <v>2572</v>
      </c>
      <c r="W1523" t="s">
        <v>2571</v>
      </c>
      <c r="X1523" t="s">
        <v>2572</v>
      </c>
      <c r="Y1523" t="str">
        <f t="shared" si="23"/>
        <v>酷得少年（天津）文化传播有限公司-1北京酷得少年科技有限公司信息流</v>
      </c>
      <c r="Z1523" t="e">
        <f>VLOOKUP(Y:Y,[1]Sheet1!N:N,1,0)</f>
        <v>#N/A</v>
      </c>
    </row>
    <row r="1524" spans="1:26" hidden="1" x14ac:dyDescent="0.25">
      <c r="A1524">
        <v>20230623</v>
      </c>
      <c r="B1524">
        <v>47184415</v>
      </c>
      <c r="C1524" t="s">
        <v>2708</v>
      </c>
      <c r="D1524">
        <v>2176807</v>
      </c>
      <c r="E1524" t="s">
        <v>2691</v>
      </c>
      <c r="F1524" s="59">
        <v>7.84</v>
      </c>
      <c r="G1524">
        <v>5.72</v>
      </c>
      <c r="H1524" t="s">
        <v>2538</v>
      </c>
      <c r="I1524" t="s">
        <v>2539</v>
      </c>
      <c r="J1524" t="s">
        <v>2339</v>
      </c>
      <c r="K1524" t="s">
        <v>2321</v>
      </c>
      <c r="L1524" t="s">
        <v>2338</v>
      </c>
      <c r="M1524" t="s">
        <v>2692</v>
      </c>
      <c r="N1524" t="s">
        <v>2693</v>
      </c>
      <c r="O1524" t="s">
        <v>2542</v>
      </c>
      <c r="P1524" t="s">
        <v>2543</v>
      </c>
      <c r="Q1524" t="s">
        <v>2544</v>
      </c>
      <c r="R1524" t="s">
        <v>2694</v>
      </c>
      <c r="S1524" t="s">
        <v>2546</v>
      </c>
      <c r="T1524">
        <v>0</v>
      </c>
      <c r="U1524" t="s">
        <v>2117</v>
      </c>
      <c r="V1524" t="s">
        <v>2695</v>
      </c>
      <c r="W1524" t="s">
        <v>2117</v>
      </c>
      <c r="X1524" t="s">
        <v>2695</v>
      </c>
      <c r="Y1524" t="str">
        <f t="shared" si="23"/>
        <v>北京三快在线科技有限公司及其关联公司北京三快科技有限公司信息流</v>
      </c>
      <c r="Z1524" t="e">
        <f>VLOOKUP(Y:Y,[1]Sheet1!N:N,1,0)</f>
        <v>#N/A</v>
      </c>
    </row>
    <row r="1525" spans="1:26" hidden="1" x14ac:dyDescent="0.25">
      <c r="A1525">
        <v>20230623</v>
      </c>
      <c r="B1525">
        <v>47799554</v>
      </c>
      <c r="C1525" t="s">
        <v>2793</v>
      </c>
      <c r="D1525">
        <v>2159765</v>
      </c>
      <c r="E1525" t="s">
        <v>2568</v>
      </c>
      <c r="F1525" s="59">
        <v>67.55</v>
      </c>
      <c r="G1525">
        <v>51.57</v>
      </c>
      <c r="H1525" t="s">
        <v>2538</v>
      </c>
      <c r="I1525" t="s">
        <v>2551</v>
      </c>
      <c r="J1525" t="s">
        <v>2375</v>
      </c>
      <c r="K1525" t="s">
        <v>2321</v>
      </c>
      <c r="L1525" t="s">
        <v>2277</v>
      </c>
      <c r="M1525" t="s">
        <v>2569</v>
      </c>
      <c r="O1525" t="s">
        <v>2542</v>
      </c>
      <c r="P1525" t="s">
        <v>2543</v>
      </c>
      <c r="Q1525" t="s">
        <v>2544</v>
      </c>
      <c r="R1525" t="s">
        <v>2570</v>
      </c>
      <c r="S1525" t="s">
        <v>2546</v>
      </c>
      <c r="T1525">
        <v>0</v>
      </c>
      <c r="U1525" t="s">
        <v>2571</v>
      </c>
      <c r="V1525" t="s">
        <v>2572</v>
      </c>
      <c r="W1525" t="s">
        <v>2571</v>
      </c>
      <c r="X1525" t="s">
        <v>2572</v>
      </c>
      <c r="Y1525" t="str">
        <f t="shared" si="23"/>
        <v>酷得少年（天津）文化传播有限公司-1北京酷得少年科技有限公司信息流</v>
      </c>
      <c r="Z1525" t="e">
        <f>VLOOKUP(Y:Y,[1]Sheet1!N:N,1,0)</f>
        <v>#N/A</v>
      </c>
    </row>
    <row r="1526" spans="1:26" hidden="1" x14ac:dyDescent="0.25">
      <c r="A1526">
        <v>20230623</v>
      </c>
      <c r="B1526">
        <v>38794025</v>
      </c>
      <c r="C1526" t="s">
        <v>2651</v>
      </c>
      <c r="D1526">
        <v>2172261</v>
      </c>
      <c r="E1526" t="s">
        <v>2628</v>
      </c>
      <c r="F1526" s="59">
        <v>57.48</v>
      </c>
      <c r="G1526">
        <v>43.88</v>
      </c>
      <c r="H1526" t="s">
        <v>2538</v>
      </c>
      <c r="I1526" t="s">
        <v>2539</v>
      </c>
      <c r="J1526" t="s">
        <v>292</v>
      </c>
      <c r="K1526" t="s">
        <v>2321</v>
      </c>
      <c r="L1526" t="s">
        <v>574</v>
      </c>
      <c r="M1526" t="s">
        <v>2611</v>
      </c>
      <c r="N1526" t="s">
        <v>2612</v>
      </c>
      <c r="O1526" t="s">
        <v>2542</v>
      </c>
      <c r="P1526" t="s">
        <v>2543</v>
      </c>
      <c r="Q1526" t="s">
        <v>2544</v>
      </c>
      <c r="R1526" t="s">
        <v>2613</v>
      </c>
      <c r="S1526" t="s">
        <v>2546</v>
      </c>
      <c r="T1526">
        <v>0</v>
      </c>
      <c r="U1526" t="s">
        <v>2614</v>
      </c>
      <c r="V1526" t="s">
        <v>2615</v>
      </c>
      <c r="W1526" t="s">
        <v>2614</v>
      </c>
      <c r="X1526" t="s">
        <v>2615</v>
      </c>
      <c r="Y1526" t="str">
        <f t="shared" si="23"/>
        <v>广州荔湾品唯信息服务有限公司广州唯品会电子商务有限公司信息流</v>
      </c>
      <c r="Z1526" t="e">
        <f>VLOOKUP(Y:Y,[1]Sheet1!N:N,1,0)</f>
        <v>#N/A</v>
      </c>
    </row>
    <row r="1527" spans="1:26" hidden="1" x14ac:dyDescent="0.25">
      <c r="A1527">
        <v>20230623</v>
      </c>
      <c r="B1527">
        <v>29850997</v>
      </c>
      <c r="C1527" t="s">
        <v>2701</v>
      </c>
      <c r="D1527">
        <v>2130054</v>
      </c>
      <c r="E1527" t="s">
        <v>2558</v>
      </c>
      <c r="F1527" s="59">
        <v>7005.24</v>
      </c>
      <c r="G1527">
        <v>5672.15</v>
      </c>
      <c r="H1527" t="s">
        <v>2559</v>
      </c>
      <c r="I1527" t="s">
        <v>2560</v>
      </c>
      <c r="J1527" t="s">
        <v>2350</v>
      </c>
      <c r="K1527" t="s">
        <v>711</v>
      </c>
      <c r="L1527" t="s">
        <v>2350</v>
      </c>
      <c r="M1527" t="s">
        <v>2561</v>
      </c>
      <c r="N1527" t="s">
        <v>2562</v>
      </c>
      <c r="O1527" t="s">
        <v>2542</v>
      </c>
      <c r="P1527" t="s">
        <v>2543</v>
      </c>
      <c r="Q1527" t="s">
        <v>2544</v>
      </c>
      <c r="R1527" t="s">
        <v>2563</v>
      </c>
      <c r="S1527" t="s">
        <v>2546</v>
      </c>
      <c r="T1527">
        <v>24297.882000000001</v>
      </c>
      <c r="U1527" t="s">
        <v>1891</v>
      </c>
      <c r="V1527" t="s">
        <v>2564</v>
      </c>
      <c r="W1527" t="s">
        <v>1891</v>
      </c>
      <c r="X1527" t="s">
        <v>2564</v>
      </c>
      <c r="Y1527" t="str">
        <f t="shared" si="23"/>
        <v>深圳尚米网络技术有限公司深圳尚米网络技术有限公司CPC</v>
      </c>
      <c r="Z1527" t="e">
        <f>VLOOKUP(Y:Y,[1]Sheet1!N:N,1,0)</f>
        <v>#N/A</v>
      </c>
    </row>
    <row r="1528" spans="1:26" hidden="1" x14ac:dyDescent="0.25">
      <c r="A1528">
        <v>20230623</v>
      </c>
      <c r="B1528">
        <v>45323132</v>
      </c>
      <c r="C1528" t="s">
        <v>2747</v>
      </c>
      <c r="D1528">
        <v>2172261</v>
      </c>
      <c r="E1528" t="s">
        <v>2628</v>
      </c>
      <c r="F1528" s="59">
        <v>22.17</v>
      </c>
      <c r="G1528">
        <v>16.920000000000002</v>
      </c>
      <c r="H1528" t="s">
        <v>2538</v>
      </c>
      <c r="I1528" t="s">
        <v>2539</v>
      </c>
      <c r="J1528" t="s">
        <v>292</v>
      </c>
      <c r="K1528" t="s">
        <v>2321</v>
      </c>
      <c r="L1528" t="s">
        <v>574</v>
      </c>
      <c r="M1528" t="s">
        <v>2611</v>
      </c>
      <c r="N1528" t="s">
        <v>2612</v>
      </c>
      <c r="O1528" t="s">
        <v>2542</v>
      </c>
      <c r="P1528" t="s">
        <v>2543</v>
      </c>
      <c r="Q1528" t="s">
        <v>2544</v>
      </c>
      <c r="R1528" t="s">
        <v>2613</v>
      </c>
      <c r="S1528" t="s">
        <v>2546</v>
      </c>
      <c r="T1528">
        <v>0</v>
      </c>
      <c r="U1528" t="s">
        <v>2614</v>
      </c>
      <c r="V1528" t="s">
        <v>2615</v>
      </c>
      <c r="W1528" t="s">
        <v>2614</v>
      </c>
      <c r="X1528" t="s">
        <v>2615</v>
      </c>
      <c r="Y1528" t="str">
        <f t="shared" si="23"/>
        <v>广州荔湾品唯信息服务有限公司广州唯品会电子商务有限公司信息流</v>
      </c>
      <c r="Z1528" t="e">
        <f>VLOOKUP(Y:Y,[1]Sheet1!N:N,1,0)</f>
        <v>#N/A</v>
      </c>
    </row>
    <row r="1529" spans="1:26" hidden="1" x14ac:dyDescent="0.25">
      <c r="A1529">
        <v>20230623</v>
      </c>
      <c r="B1529">
        <v>47184415</v>
      </c>
      <c r="C1529" t="s">
        <v>2708</v>
      </c>
      <c r="D1529">
        <v>2176807</v>
      </c>
      <c r="E1529" t="s">
        <v>2691</v>
      </c>
      <c r="F1529" s="59">
        <v>17868.66</v>
      </c>
      <c r="G1529">
        <v>13042.82</v>
      </c>
      <c r="H1529" t="s">
        <v>2538</v>
      </c>
      <c r="I1529" t="s">
        <v>2551</v>
      </c>
      <c r="J1529" t="s">
        <v>2339</v>
      </c>
      <c r="K1529" t="s">
        <v>2321</v>
      </c>
      <c r="L1529" t="s">
        <v>2338</v>
      </c>
      <c r="M1529" t="s">
        <v>2692</v>
      </c>
      <c r="N1529" t="s">
        <v>2693</v>
      </c>
      <c r="O1529" t="s">
        <v>2542</v>
      </c>
      <c r="P1529" t="s">
        <v>2543</v>
      </c>
      <c r="Q1529" t="s">
        <v>2544</v>
      </c>
      <c r="R1529" t="s">
        <v>2694</v>
      </c>
      <c r="S1529" t="s">
        <v>2546</v>
      </c>
      <c r="T1529">
        <v>0</v>
      </c>
      <c r="U1529" t="s">
        <v>2117</v>
      </c>
      <c r="V1529" t="s">
        <v>2695</v>
      </c>
      <c r="W1529" t="s">
        <v>2117</v>
      </c>
      <c r="X1529" t="s">
        <v>2695</v>
      </c>
      <c r="Y1529" t="str">
        <f t="shared" si="23"/>
        <v>北京三快在线科技有限公司及其关联公司北京三快科技有限公司信息流</v>
      </c>
      <c r="Z1529" t="e">
        <f>VLOOKUP(Y:Y,[1]Sheet1!N:N,1,0)</f>
        <v>#N/A</v>
      </c>
    </row>
    <row r="1530" spans="1:26" hidden="1" x14ac:dyDescent="0.25">
      <c r="A1530">
        <v>20230623</v>
      </c>
      <c r="B1530">
        <v>29768589</v>
      </c>
      <c r="C1530" t="s">
        <v>2724</v>
      </c>
      <c r="D1530">
        <v>2130054</v>
      </c>
      <c r="E1530" t="s">
        <v>2558</v>
      </c>
      <c r="F1530" s="59">
        <v>2755.28</v>
      </c>
      <c r="G1530">
        <v>2230.9499999999998</v>
      </c>
      <c r="H1530" t="s">
        <v>2559</v>
      </c>
      <c r="I1530" t="s">
        <v>2560</v>
      </c>
      <c r="J1530" t="s">
        <v>2350</v>
      </c>
      <c r="K1530" t="s">
        <v>711</v>
      </c>
      <c r="L1530" t="s">
        <v>2350</v>
      </c>
      <c r="M1530" t="s">
        <v>2561</v>
      </c>
      <c r="N1530" t="s">
        <v>2562</v>
      </c>
      <c r="O1530" t="s">
        <v>2542</v>
      </c>
      <c r="P1530" t="s">
        <v>2543</v>
      </c>
      <c r="Q1530" t="s">
        <v>2544</v>
      </c>
      <c r="R1530" t="s">
        <v>2563</v>
      </c>
      <c r="S1530" t="s">
        <v>2546</v>
      </c>
      <c r="T1530">
        <v>12416.865</v>
      </c>
      <c r="U1530" t="s">
        <v>1891</v>
      </c>
      <c r="V1530" t="s">
        <v>2564</v>
      </c>
      <c r="W1530" t="s">
        <v>1891</v>
      </c>
      <c r="X1530" t="s">
        <v>2564</v>
      </c>
      <c r="Y1530" t="str">
        <f t="shared" si="23"/>
        <v>深圳尚米网络技术有限公司深圳尚米网络技术有限公司CPC</v>
      </c>
      <c r="Z1530" t="e">
        <f>VLOOKUP(Y:Y,[1]Sheet1!N:N,1,0)</f>
        <v>#N/A</v>
      </c>
    </row>
    <row r="1531" spans="1:26" hidden="1" x14ac:dyDescent="0.25">
      <c r="A1531">
        <v>20230623</v>
      </c>
      <c r="B1531">
        <v>43097616</v>
      </c>
      <c r="C1531" t="s">
        <v>2712</v>
      </c>
      <c r="D1531">
        <v>2118167</v>
      </c>
      <c r="E1531" t="s">
        <v>2592</v>
      </c>
      <c r="F1531" s="59">
        <v>430.38</v>
      </c>
      <c r="G1531">
        <v>0</v>
      </c>
      <c r="H1531" t="s">
        <v>2538</v>
      </c>
      <c r="I1531" t="s">
        <v>2551</v>
      </c>
      <c r="J1531" t="s">
        <v>554</v>
      </c>
      <c r="K1531" t="s">
        <v>2321</v>
      </c>
      <c r="L1531" t="s">
        <v>2370</v>
      </c>
      <c r="M1531" t="s">
        <v>2593</v>
      </c>
      <c r="N1531" t="s">
        <v>2594</v>
      </c>
      <c r="O1531" t="s">
        <v>2542</v>
      </c>
      <c r="P1531" t="s">
        <v>2543</v>
      </c>
      <c r="Q1531" t="s">
        <v>2544</v>
      </c>
      <c r="R1531" t="s">
        <v>2595</v>
      </c>
      <c r="S1531" t="s">
        <v>2546</v>
      </c>
      <c r="T1531">
        <v>0</v>
      </c>
      <c r="U1531" t="s">
        <v>2555</v>
      </c>
      <c r="V1531" t="s">
        <v>2596</v>
      </c>
      <c r="W1531" t="s">
        <v>2555</v>
      </c>
      <c r="X1531" t="s">
        <v>2596</v>
      </c>
      <c r="Y1531" t="str">
        <f t="shared" si="23"/>
        <v>薯一薯二文化传媒（上海）有限公司行吟信息科技(上海)有限公司信息流</v>
      </c>
      <c r="Z1531" t="e">
        <f>VLOOKUP(Y:Y,[1]Sheet1!N:N,1,0)</f>
        <v>#N/A</v>
      </c>
    </row>
    <row r="1532" spans="1:26" hidden="1" x14ac:dyDescent="0.25">
      <c r="A1532">
        <v>20230623</v>
      </c>
      <c r="B1532">
        <v>47327963</v>
      </c>
      <c r="C1532" t="s">
        <v>2678</v>
      </c>
      <c r="D1532">
        <v>2185183</v>
      </c>
      <c r="E1532" t="s">
        <v>2574</v>
      </c>
      <c r="F1532" s="59">
        <v>1765.8</v>
      </c>
      <c r="G1532">
        <v>1337.73</v>
      </c>
      <c r="H1532" t="s">
        <v>2538</v>
      </c>
      <c r="I1532" t="s">
        <v>2539</v>
      </c>
      <c r="J1532" t="s">
        <v>2575</v>
      </c>
      <c r="K1532" t="s">
        <v>2321</v>
      </c>
      <c r="L1532" t="s">
        <v>2344</v>
      </c>
      <c r="M1532" t="s">
        <v>2576</v>
      </c>
      <c r="O1532" t="s">
        <v>2542</v>
      </c>
      <c r="P1532" t="s">
        <v>2543</v>
      </c>
      <c r="Q1532" t="s">
        <v>2544</v>
      </c>
      <c r="R1532" t="s">
        <v>2577</v>
      </c>
      <c r="S1532" t="s">
        <v>2546</v>
      </c>
      <c r="T1532">
        <v>0</v>
      </c>
      <c r="U1532" t="s">
        <v>838</v>
      </c>
      <c r="V1532" t="s">
        <v>2578</v>
      </c>
      <c r="W1532" t="s">
        <v>838</v>
      </c>
      <c r="X1532" t="s">
        <v>2578</v>
      </c>
      <c r="Y1532" t="str">
        <f t="shared" si="23"/>
        <v>北京微财科技有限公司-数媒重庆市黑卡小额贷款有限公司信息流</v>
      </c>
      <c r="Z1532" t="e">
        <f>VLOOKUP(Y:Y,[1]Sheet1!N:N,1,0)</f>
        <v>#N/A</v>
      </c>
    </row>
    <row r="1533" spans="1:26" hidden="1" x14ac:dyDescent="0.25">
      <c r="A1533">
        <v>20230623</v>
      </c>
      <c r="B1533">
        <v>47953348</v>
      </c>
      <c r="C1533" t="s">
        <v>2607</v>
      </c>
      <c r="D1533">
        <v>2167551</v>
      </c>
      <c r="E1533" t="s">
        <v>2550</v>
      </c>
      <c r="F1533" s="59">
        <v>448.68</v>
      </c>
      <c r="G1533">
        <v>448.68</v>
      </c>
      <c r="H1533" t="s">
        <v>2538</v>
      </c>
      <c r="I1533" t="s">
        <v>2551</v>
      </c>
      <c r="J1533" t="s">
        <v>2332</v>
      </c>
      <c r="K1533" t="s">
        <v>2321</v>
      </c>
      <c r="L1533" t="s">
        <v>2333</v>
      </c>
      <c r="M1533" t="s">
        <v>2552</v>
      </c>
      <c r="N1533" t="s">
        <v>2553</v>
      </c>
      <c r="O1533" t="s">
        <v>2542</v>
      </c>
      <c r="P1533" t="s">
        <v>2543</v>
      </c>
      <c r="Q1533" t="s">
        <v>2544</v>
      </c>
      <c r="R1533" t="s">
        <v>2554</v>
      </c>
      <c r="S1533" t="s">
        <v>2546</v>
      </c>
      <c r="T1533">
        <v>0</v>
      </c>
      <c r="U1533" t="s">
        <v>2555</v>
      </c>
      <c r="V1533" t="s">
        <v>2556</v>
      </c>
      <c r="W1533" t="s">
        <v>2555</v>
      </c>
      <c r="X1533" t="s">
        <v>2556</v>
      </c>
      <c r="Y1533" t="str">
        <f t="shared" si="23"/>
        <v>北京爱奇艺科技有限公司-百度北京爱奇艺科技有限公司信息流</v>
      </c>
      <c r="Z1533" t="e">
        <f>VLOOKUP(Y:Y,[1]Sheet1!N:N,1,0)</f>
        <v>#N/A</v>
      </c>
    </row>
    <row r="1534" spans="1:26" x14ac:dyDescent="0.25">
      <c r="A1534">
        <v>20230623</v>
      </c>
      <c r="B1534">
        <v>43094813</v>
      </c>
      <c r="C1534" t="s">
        <v>2677</v>
      </c>
      <c r="D1534">
        <v>2054669</v>
      </c>
      <c r="E1534" t="s">
        <v>2622</v>
      </c>
      <c r="F1534" s="59">
        <v>1356.5</v>
      </c>
      <c r="G1534">
        <v>1004.81</v>
      </c>
      <c r="H1534" t="s">
        <v>2538</v>
      </c>
      <c r="I1534" t="s">
        <v>2539</v>
      </c>
      <c r="J1534" t="s">
        <v>2352</v>
      </c>
      <c r="K1534" t="s">
        <v>2321</v>
      </c>
      <c r="L1534" t="s">
        <v>2351</v>
      </c>
      <c r="M1534" t="s">
        <v>2623</v>
      </c>
      <c r="N1534" t="s">
        <v>2624</v>
      </c>
      <c r="O1534" t="s">
        <v>2542</v>
      </c>
      <c r="P1534" t="s">
        <v>2543</v>
      </c>
      <c r="Q1534" t="s">
        <v>2544</v>
      </c>
      <c r="R1534" t="s">
        <v>2625</v>
      </c>
      <c r="S1534" t="s">
        <v>2546</v>
      </c>
      <c r="T1534">
        <v>0</v>
      </c>
      <c r="U1534" t="s">
        <v>838</v>
      </c>
      <c r="V1534" t="s">
        <v>2548</v>
      </c>
      <c r="W1534" t="s">
        <v>838</v>
      </c>
      <c r="X1534" t="s">
        <v>2548</v>
      </c>
      <c r="Y1534" t="str">
        <f t="shared" si="23"/>
        <v>深圳市小赢普惠科技有限责任公司深圳市赢众通金融信息服务有限责任公司信息流</v>
      </c>
      <c r="Z1534" t="e">
        <f>VLOOKUP(Y:Y,[1]Sheet1!N:N,1,0)</f>
        <v>#N/A</v>
      </c>
    </row>
    <row r="1535" spans="1:26" x14ac:dyDescent="0.25">
      <c r="A1535">
        <v>20230623</v>
      </c>
      <c r="B1535">
        <v>43094813</v>
      </c>
      <c r="C1535" t="s">
        <v>2677</v>
      </c>
      <c r="D1535">
        <v>2054669</v>
      </c>
      <c r="E1535" t="s">
        <v>2622</v>
      </c>
      <c r="F1535" s="59">
        <v>72.55</v>
      </c>
      <c r="G1535">
        <v>53.74</v>
      </c>
      <c r="H1535" t="s">
        <v>2538</v>
      </c>
      <c r="I1535" t="s">
        <v>2551</v>
      </c>
      <c r="J1535" t="s">
        <v>2352</v>
      </c>
      <c r="K1535" t="s">
        <v>2321</v>
      </c>
      <c r="L1535" t="s">
        <v>2351</v>
      </c>
      <c r="M1535" t="s">
        <v>2623</v>
      </c>
      <c r="N1535" t="s">
        <v>2624</v>
      </c>
      <c r="O1535" t="s">
        <v>2542</v>
      </c>
      <c r="P1535" t="s">
        <v>2543</v>
      </c>
      <c r="Q1535" t="s">
        <v>2544</v>
      </c>
      <c r="R1535" t="s">
        <v>2625</v>
      </c>
      <c r="S1535" t="s">
        <v>2546</v>
      </c>
      <c r="T1535">
        <v>0</v>
      </c>
      <c r="U1535" t="s">
        <v>838</v>
      </c>
      <c r="V1535" t="s">
        <v>2548</v>
      </c>
      <c r="W1535" t="s">
        <v>838</v>
      </c>
      <c r="X1535" t="s">
        <v>2548</v>
      </c>
      <c r="Y1535" t="str">
        <f t="shared" si="23"/>
        <v>深圳市小赢普惠科技有限责任公司深圳市赢众通金融信息服务有限责任公司信息流</v>
      </c>
      <c r="Z1535" t="e">
        <f>VLOOKUP(Y:Y,[1]Sheet1!N:N,1,0)</f>
        <v>#N/A</v>
      </c>
    </row>
    <row r="1536" spans="1:26" hidden="1" x14ac:dyDescent="0.25">
      <c r="A1536">
        <v>20230623</v>
      </c>
      <c r="B1536">
        <v>42594484</v>
      </c>
      <c r="C1536" t="s">
        <v>2752</v>
      </c>
      <c r="D1536">
        <v>2130054</v>
      </c>
      <c r="E1536" t="s">
        <v>2558</v>
      </c>
      <c r="F1536" s="59">
        <v>1001.11</v>
      </c>
      <c r="G1536">
        <v>810.56</v>
      </c>
      <c r="H1536" t="s">
        <v>2559</v>
      </c>
      <c r="I1536" t="s">
        <v>2560</v>
      </c>
      <c r="J1536" t="s">
        <v>2350</v>
      </c>
      <c r="K1536" t="s">
        <v>711</v>
      </c>
      <c r="L1536" t="s">
        <v>2350</v>
      </c>
      <c r="M1536" t="s">
        <v>2561</v>
      </c>
      <c r="N1536" t="s">
        <v>2562</v>
      </c>
      <c r="O1536" t="s">
        <v>2542</v>
      </c>
      <c r="P1536" t="s">
        <v>2543</v>
      </c>
      <c r="Q1536" t="s">
        <v>2544</v>
      </c>
      <c r="R1536" t="s">
        <v>2563</v>
      </c>
      <c r="S1536" t="s">
        <v>2546</v>
      </c>
      <c r="T1536">
        <v>2953.6990000000001</v>
      </c>
      <c r="U1536" t="s">
        <v>1891</v>
      </c>
      <c r="V1536" t="s">
        <v>2564</v>
      </c>
      <c r="W1536" t="s">
        <v>1891</v>
      </c>
      <c r="X1536" t="s">
        <v>2564</v>
      </c>
      <c r="Y1536" t="str">
        <f t="shared" si="23"/>
        <v>深圳尚米网络技术有限公司深圳尚米网络技术有限公司CPC</v>
      </c>
      <c r="Z1536" t="e">
        <f>VLOOKUP(Y:Y,[1]Sheet1!N:N,1,0)</f>
        <v>#N/A</v>
      </c>
    </row>
    <row r="1537" spans="1:26" hidden="1" x14ac:dyDescent="0.25">
      <c r="A1537">
        <v>20230623</v>
      </c>
      <c r="B1537">
        <v>42965750</v>
      </c>
      <c r="C1537" t="s">
        <v>2565</v>
      </c>
      <c r="D1537">
        <v>2165227</v>
      </c>
      <c r="E1537" t="s">
        <v>2566</v>
      </c>
      <c r="F1537" s="59">
        <v>724.15</v>
      </c>
      <c r="G1537">
        <v>536.41</v>
      </c>
      <c r="H1537" t="s">
        <v>2538</v>
      </c>
      <c r="I1537" t="s">
        <v>2539</v>
      </c>
      <c r="J1537" t="s">
        <v>2320</v>
      </c>
      <c r="K1537" t="s">
        <v>2321</v>
      </c>
      <c r="L1537" t="s">
        <v>2318</v>
      </c>
      <c r="M1537" t="s">
        <v>2540</v>
      </c>
      <c r="N1537" t="s">
        <v>2541</v>
      </c>
      <c r="O1537" t="s">
        <v>2542</v>
      </c>
      <c r="P1537" t="s">
        <v>2543</v>
      </c>
      <c r="Q1537" t="s">
        <v>2544</v>
      </c>
      <c r="R1537" t="s">
        <v>2545</v>
      </c>
      <c r="S1537" t="s">
        <v>2546</v>
      </c>
      <c r="T1537">
        <v>0</v>
      </c>
      <c r="U1537" t="s">
        <v>838</v>
      </c>
      <c r="V1537" t="s">
        <v>2547</v>
      </c>
      <c r="W1537" t="s">
        <v>838</v>
      </c>
      <c r="X1537" t="s">
        <v>2548</v>
      </c>
      <c r="Y1537" t="str">
        <f t="shared" si="23"/>
        <v>上海耳序信息技术有限公司-四部上海拍拍贷金融信息服务有限公司信息流</v>
      </c>
      <c r="Z1537" t="e">
        <f>VLOOKUP(Y:Y,[1]Sheet1!N:N,1,0)</f>
        <v>#N/A</v>
      </c>
    </row>
    <row r="1538" spans="1:26" hidden="1" x14ac:dyDescent="0.25">
      <c r="A1538">
        <v>20230623</v>
      </c>
      <c r="B1538">
        <v>47184415</v>
      </c>
      <c r="C1538" t="s">
        <v>2708</v>
      </c>
      <c r="D1538">
        <v>2171552</v>
      </c>
      <c r="E1538" t="s">
        <v>2749</v>
      </c>
      <c r="F1538" s="59">
        <v>14.8</v>
      </c>
      <c r="G1538">
        <v>14.8</v>
      </c>
      <c r="H1538" t="s">
        <v>2538</v>
      </c>
      <c r="I1538" t="s">
        <v>2539</v>
      </c>
      <c r="J1538" t="s">
        <v>2339</v>
      </c>
      <c r="K1538" t="s">
        <v>2321</v>
      </c>
      <c r="L1538" t="s">
        <v>2338</v>
      </c>
      <c r="M1538" t="s">
        <v>2692</v>
      </c>
      <c r="N1538" t="s">
        <v>2693</v>
      </c>
      <c r="O1538" t="s">
        <v>2542</v>
      </c>
      <c r="P1538" t="s">
        <v>2543</v>
      </c>
      <c r="Q1538" t="s">
        <v>2544</v>
      </c>
      <c r="R1538" t="s">
        <v>2694</v>
      </c>
      <c r="S1538" t="s">
        <v>2546</v>
      </c>
      <c r="T1538">
        <v>0</v>
      </c>
      <c r="U1538" t="s">
        <v>2117</v>
      </c>
      <c r="V1538" t="s">
        <v>2695</v>
      </c>
      <c r="W1538" t="s">
        <v>2117</v>
      </c>
      <c r="X1538" t="s">
        <v>2695</v>
      </c>
      <c r="Y1538" t="str">
        <f t="shared" si="23"/>
        <v>北京三快在线科技有限公司及其关联公司北京三快科技有限公司信息流</v>
      </c>
      <c r="Z1538" t="e">
        <f>VLOOKUP(Y:Y,[1]Sheet1!N:N,1,0)</f>
        <v>#N/A</v>
      </c>
    </row>
    <row r="1539" spans="1:26" hidden="1" x14ac:dyDescent="0.25">
      <c r="A1539">
        <v>20230623</v>
      </c>
      <c r="B1539">
        <v>47953339</v>
      </c>
      <c r="C1539" t="s">
        <v>2755</v>
      </c>
      <c r="D1539">
        <v>2189969</v>
      </c>
      <c r="E1539" t="s">
        <v>2608</v>
      </c>
      <c r="F1539" s="59">
        <v>0.17</v>
      </c>
      <c r="G1539">
        <v>0.12</v>
      </c>
      <c r="H1539" t="s">
        <v>2538</v>
      </c>
      <c r="I1539" t="s">
        <v>2539</v>
      </c>
      <c r="J1539" t="s">
        <v>2332</v>
      </c>
      <c r="K1539" t="s">
        <v>2321</v>
      </c>
      <c r="L1539" t="s">
        <v>2333</v>
      </c>
      <c r="M1539" t="s">
        <v>2552</v>
      </c>
      <c r="N1539" t="s">
        <v>2553</v>
      </c>
      <c r="O1539" t="s">
        <v>2542</v>
      </c>
      <c r="P1539" t="s">
        <v>2543</v>
      </c>
      <c r="Q1539" t="s">
        <v>2544</v>
      </c>
      <c r="R1539" t="s">
        <v>2554</v>
      </c>
      <c r="S1539" t="s">
        <v>2546</v>
      </c>
      <c r="T1539">
        <v>0</v>
      </c>
      <c r="U1539" t="s">
        <v>2555</v>
      </c>
      <c r="V1539" t="s">
        <v>2556</v>
      </c>
      <c r="W1539" t="s">
        <v>2555</v>
      </c>
      <c r="X1539" t="s">
        <v>2556</v>
      </c>
      <c r="Y1539" t="str">
        <f t="shared" ref="Y1539:Y1602" si="24">L1539&amp;J1539&amp;K1539</f>
        <v>北京爱奇艺科技有限公司-百度北京爱奇艺科技有限公司信息流</v>
      </c>
      <c r="Z1539" t="e">
        <f>VLOOKUP(Y:Y,[1]Sheet1!N:N,1,0)</f>
        <v>#N/A</v>
      </c>
    </row>
    <row r="1540" spans="1:26" x14ac:dyDescent="0.25">
      <c r="A1540">
        <v>20230623</v>
      </c>
      <c r="B1540">
        <v>39873589</v>
      </c>
      <c r="C1540" t="s">
        <v>2811</v>
      </c>
      <c r="D1540">
        <v>2054669</v>
      </c>
      <c r="E1540" t="s">
        <v>2622</v>
      </c>
      <c r="F1540" s="59">
        <v>4765.72</v>
      </c>
      <c r="G1540">
        <v>3530.16</v>
      </c>
      <c r="H1540" t="s">
        <v>2538</v>
      </c>
      <c r="I1540" t="s">
        <v>2539</v>
      </c>
      <c r="J1540" t="s">
        <v>2352</v>
      </c>
      <c r="K1540" t="s">
        <v>2321</v>
      </c>
      <c r="L1540" t="s">
        <v>2351</v>
      </c>
      <c r="M1540" t="s">
        <v>2623</v>
      </c>
      <c r="N1540" t="s">
        <v>2624</v>
      </c>
      <c r="O1540" t="s">
        <v>2542</v>
      </c>
      <c r="P1540" t="s">
        <v>2543</v>
      </c>
      <c r="Q1540" t="s">
        <v>2544</v>
      </c>
      <c r="R1540" t="s">
        <v>2625</v>
      </c>
      <c r="S1540" t="s">
        <v>2546</v>
      </c>
      <c r="T1540">
        <v>0</v>
      </c>
      <c r="U1540" t="s">
        <v>838</v>
      </c>
      <c r="V1540" t="s">
        <v>2548</v>
      </c>
      <c r="W1540" t="s">
        <v>838</v>
      </c>
      <c r="X1540" t="s">
        <v>2548</v>
      </c>
      <c r="Y1540" t="str">
        <f t="shared" si="24"/>
        <v>深圳市小赢普惠科技有限责任公司深圳市赢众通金融信息服务有限责任公司信息流</v>
      </c>
      <c r="Z1540" t="e">
        <f>VLOOKUP(Y:Y,[1]Sheet1!N:N,1,0)</f>
        <v>#N/A</v>
      </c>
    </row>
    <row r="1541" spans="1:26" hidden="1" x14ac:dyDescent="0.25">
      <c r="A1541">
        <v>20230623</v>
      </c>
      <c r="B1541">
        <v>47426571</v>
      </c>
      <c r="C1541" t="s">
        <v>2754</v>
      </c>
      <c r="D1541">
        <v>2189969</v>
      </c>
      <c r="E1541" t="s">
        <v>2608</v>
      </c>
      <c r="F1541" s="59">
        <v>9845.08</v>
      </c>
      <c r="G1541">
        <v>7032.2</v>
      </c>
      <c r="H1541" t="s">
        <v>2538</v>
      </c>
      <c r="I1541" t="s">
        <v>2551</v>
      </c>
      <c r="J1541" t="s">
        <v>2332</v>
      </c>
      <c r="K1541" t="s">
        <v>2321</v>
      </c>
      <c r="L1541" t="s">
        <v>2333</v>
      </c>
      <c r="M1541" t="s">
        <v>2552</v>
      </c>
      <c r="N1541" t="s">
        <v>2553</v>
      </c>
      <c r="O1541" t="s">
        <v>2542</v>
      </c>
      <c r="P1541" t="s">
        <v>2543</v>
      </c>
      <c r="Q1541" t="s">
        <v>2544</v>
      </c>
      <c r="R1541" t="s">
        <v>2554</v>
      </c>
      <c r="S1541" t="s">
        <v>2546</v>
      </c>
      <c r="T1541">
        <v>0</v>
      </c>
      <c r="U1541" t="s">
        <v>2555</v>
      </c>
      <c r="V1541" t="s">
        <v>2556</v>
      </c>
      <c r="W1541" t="s">
        <v>2555</v>
      </c>
      <c r="X1541" t="s">
        <v>2556</v>
      </c>
      <c r="Y1541" t="str">
        <f t="shared" si="24"/>
        <v>北京爱奇艺科技有限公司-百度北京爱奇艺科技有限公司信息流</v>
      </c>
      <c r="Z1541" t="e">
        <f>VLOOKUP(Y:Y,[1]Sheet1!N:N,1,0)</f>
        <v>#N/A</v>
      </c>
    </row>
    <row r="1542" spans="1:26" hidden="1" x14ac:dyDescent="0.25">
      <c r="A1542">
        <v>20230623</v>
      </c>
      <c r="B1542">
        <v>48447565</v>
      </c>
      <c r="C1542" t="s">
        <v>2639</v>
      </c>
      <c r="D1542">
        <v>2199431</v>
      </c>
      <c r="E1542" t="s">
        <v>2640</v>
      </c>
      <c r="F1542" s="59">
        <v>3920.64</v>
      </c>
      <c r="G1542">
        <v>2970</v>
      </c>
      <c r="H1542" t="s">
        <v>2559</v>
      </c>
      <c r="I1542" t="s">
        <v>2560</v>
      </c>
      <c r="J1542" t="s">
        <v>392</v>
      </c>
      <c r="K1542" t="s">
        <v>711</v>
      </c>
      <c r="L1542" t="s">
        <v>392</v>
      </c>
      <c r="M1542" t="s">
        <v>2641</v>
      </c>
      <c r="N1542" t="s">
        <v>2642</v>
      </c>
      <c r="O1542" t="s">
        <v>2542</v>
      </c>
      <c r="P1542" t="s">
        <v>2543</v>
      </c>
      <c r="Q1542" t="s">
        <v>2544</v>
      </c>
      <c r="R1542" t="s">
        <v>2643</v>
      </c>
      <c r="S1542" t="s">
        <v>2546</v>
      </c>
      <c r="T1542">
        <v>34128.305</v>
      </c>
      <c r="U1542" t="s">
        <v>838</v>
      </c>
      <c r="V1542" t="s">
        <v>2644</v>
      </c>
      <c r="W1542" t="s">
        <v>838</v>
      </c>
      <c r="X1542" t="s">
        <v>2548</v>
      </c>
      <c r="Y1542" t="str">
        <f t="shared" si="24"/>
        <v>福州三六零网络小额贷款有限公司福州三六零网络小额贷款有限公司CPC</v>
      </c>
      <c r="Z1542" t="e">
        <f>VLOOKUP(Y:Y,[1]Sheet1!N:N,1,0)</f>
        <v>#N/A</v>
      </c>
    </row>
    <row r="1543" spans="1:26" hidden="1" x14ac:dyDescent="0.25">
      <c r="A1543">
        <v>20230623</v>
      </c>
      <c r="B1543">
        <v>38794042</v>
      </c>
      <c r="C1543" t="s">
        <v>2756</v>
      </c>
      <c r="D1543">
        <v>2172261</v>
      </c>
      <c r="E1543" t="s">
        <v>2628</v>
      </c>
      <c r="F1543" s="59">
        <v>793.53</v>
      </c>
      <c r="G1543">
        <v>605.75</v>
      </c>
      <c r="H1543" t="s">
        <v>2538</v>
      </c>
      <c r="I1543" t="s">
        <v>2551</v>
      </c>
      <c r="J1543" t="s">
        <v>292</v>
      </c>
      <c r="K1543" t="s">
        <v>2321</v>
      </c>
      <c r="L1543" t="s">
        <v>574</v>
      </c>
      <c r="M1543" t="s">
        <v>2611</v>
      </c>
      <c r="N1543" t="s">
        <v>2612</v>
      </c>
      <c r="O1543" t="s">
        <v>2542</v>
      </c>
      <c r="P1543" t="s">
        <v>2543</v>
      </c>
      <c r="Q1543" t="s">
        <v>2544</v>
      </c>
      <c r="R1543" t="s">
        <v>2613</v>
      </c>
      <c r="S1543" t="s">
        <v>2546</v>
      </c>
      <c r="T1543">
        <v>0</v>
      </c>
      <c r="U1543" t="s">
        <v>2614</v>
      </c>
      <c r="V1543" t="s">
        <v>2615</v>
      </c>
      <c r="W1543" t="s">
        <v>2614</v>
      </c>
      <c r="X1543" t="s">
        <v>2615</v>
      </c>
      <c r="Y1543" t="str">
        <f t="shared" si="24"/>
        <v>广州荔湾品唯信息服务有限公司广州唯品会电子商务有限公司信息流</v>
      </c>
      <c r="Z1543" t="e">
        <f>VLOOKUP(Y:Y,[1]Sheet1!N:N,1,0)</f>
        <v>#N/A</v>
      </c>
    </row>
    <row r="1544" spans="1:26" x14ac:dyDescent="0.25">
      <c r="A1544">
        <v>20230623</v>
      </c>
      <c r="B1544">
        <v>45336938</v>
      </c>
      <c r="C1544" t="s">
        <v>2753</v>
      </c>
      <c r="D1544">
        <v>2054669</v>
      </c>
      <c r="E1544" t="s">
        <v>2622</v>
      </c>
      <c r="F1544" s="59">
        <v>357.34</v>
      </c>
      <c r="G1544">
        <v>264.7</v>
      </c>
      <c r="H1544" t="s">
        <v>2538</v>
      </c>
      <c r="I1544" t="s">
        <v>2539</v>
      </c>
      <c r="J1544" t="s">
        <v>2352</v>
      </c>
      <c r="K1544" t="s">
        <v>2321</v>
      </c>
      <c r="L1544" t="s">
        <v>2351</v>
      </c>
      <c r="M1544" t="s">
        <v>2623</v>
      </c>
      <c r="N1544" t="s">
        <v>2624</v>
      </c>
      <c r="O1544" t="s">
        <v>2542</v>
      </c>
      <c r="P1544" t="s">
        <v>2543</v>
      </c>
      <c r="Q1544" t="s">
        <v>2544</v>
      </c>
      <c r="R1544" t="s">
        <v>2625</v>
      </c>
      <c r="S1544" t="s">
        <v>2546</v>
      </c>
      <c r="T1544">
        <v>0</v>
      </c>
      <c r="U1544" t="s">
        <v>838</v>
      </c>
      <c r="V1544" t="s">
        <v>2548</v>
      </c>
      <c r="W1544" t="s">
        <v>838</v>
      </c>
      <c r="X1544" t="s">
        <v>2548</v>
      </c>
      <c r="Y1544" t="str">
        <f t="shared" si="24"/>
        <v>深圳市小赢普惠科技有限责任公司深圳市赢众通金融信息服务有限责任公司信息流</v>
      </c>
      <c r="Z1544" t="e">
        <f>VLOOKUP(Y:Y,[1]Sheet1!N:N,1,0)</f>
        <v>#N/A</v>
      </c>
    </row>
    <row r="1545" spans="1:26" hidden="1" x14ac:dyDescent="0.25">
      <c r="A1545">
        <v>20230623</v>
      </c>
      <c r="B1545">
        <v>47327773</v>
      </c>
      <c r="C1545" t="s">
        <v>2714</v>
      </c>
      <c r="D1545">
        <v>2185183</v>
      </c>
      <c r="E1545" t="s">
        <v>2574</v>
      </c>
      <c r="F1545" s="59">
        <v>4578.24</v>
      </c>
      <c r="G1545">
        <v>3468.36</v>
      </c>
      <c r="H1545" t="s">
        <v>2538</v>
      </c>
      <c r="I1545" t="s">
        <v>2539</v>
      </c>
      <c r="J1545" t="s">
        <v>2575</v>
      </c>
      <c r="K1545" t="s">
        <v>2321</v>
      </c>
      <c r="L1545" t="s">
        <v>2344</v>
      </c>
      <c r="M1545" t="s">
        <v>2576</v>
      </c>
      <c r="O1545" t="s">
        <v>2542</v>
      </c>
      <c r="P1545" t="s">
        <v>2543</v>
      </c>
      <c r="Q1545" t="s">
        <v>2544</v>
      </c>
      <c r="R1545" t="s">
        <v>2577</v>
      </c>
      <c r="S1545" t="s">
        <v>2546</v>
      </c>
      <c r="T1545">
        <v>0</v>
      </c>
      <c r="U1545" t="s">
        <v>838</v>
      </c>
      <c r="V1545" t="s">
        <v>2578</v>
      </c>
      <c r="W1545" t="s">
        <v>838</v>
      </c>
      <c r="X1545" t="s">
        <v>2578</v>
      </c>
      <c r="Y1545" t="str">
        <f t="shared" si="24"/>
        <v>北京微财科技有限公司-数媒重庆市黑卡小额贷款有限公司信息流</v>
      </c>
      <c r="Z1545" t="e">
        <f>VLOOKUP(Y:Y,[1]Sheet1!N:N,1,0)</f>
        <v>#N/A</v>
      </c>
    </row>
    <row r="1546" spans="1:26" hidden="1" x14ac:dyDescent="0.25">
      <c r="A1546">
        <v>20230623</v>
      </c>
      <c r="B1546">
        <v>47328039</v>
      </c>
      <c r="C1546" t="s">
        <v>2573</v>
      </c>
      <c r="D1546">
        <v>2185183</v>
      </c>
      <c r="E1546" t="s">
        <v>2574</v>
      </c>
      <c r="F1546" s="59">
        <v>33.76</v>
      </c>
      <c r="G1546">
        <v>25.58</v>
      </c>
      <c r="H1546" t="s">
        <v>2538</v>
      </c>
      <c r="I1546" t="s">
        <v>2551</v>
      </c>
      <c r="J1546" t="s">
        <v>2575</v>
      </c>
      <c r="K1546" t="s">
        <v>2321</v>
      </c>
      <c r="L1546" t="s">
        <v>2344</v>
      </c>
      <c r="M1546" t="s">
        <v>2576</v>
      </c>
      <c r="O1546" t="s">
        <v>2542</v>
      </c>
      <c r="P1546" t="s">
        <v>2543</v>
      </c>
      <c r="Q1546" t="s">
        <v>2544</v>
      </c>
      <c r="R1546" t="s">
        <v>2577</v>
      </c>
      <c r="S1546" t="s">
        <v>2546</v>
      </c>
      <c r="T1546">
        <v>0</v>
      </c>
      <c r="U1546" t="s">
        <v>838</v>
      </c>
      <c r="V1546" t="s">
        <v>2578</v>
      </c>
      <c r="W1546" t="s">
        <v>838</v>
      </c>
      <c r="X1546" t="s">
        <v>2578</v>
      </c>
      <c r="Y1546" t="str">
        <f t="shared" si="24"/>
        <v>北京微财科技有限公司-数媒重庆市黑卡小额贷款有限公司信息流</v>
      </c>
      <c r="Z1546" t="e">
        <f>VLOOKUP(Y:Y,[1]Sheet1!N:N,1,0)</f>
        <v>#N/A</v>
      </c>
    </row>
    <row r="1547" spans="1:26" hidden="1" x14ac:dyDescent="0.25">
      <c r="A1547">
        <v>20230623</v>
      </c>
      <c r="B1547">
        <v>47953331</v>
      </c>
      <c r="C1547" t="s">
        <v>2663</v>
      </c>
      <c r="D1547">
        <v>2167551</v>
      </c>
      <c r="E1547" t="s">
        <v>2550</v>
      </c>
      <c r="F1547" s="59">
        <v>82.27</v>
      </c>
      <c r="G1547">
        <v>82.27</v>
      </c>
      <c r="H1547" t="s">
        <v>2538</v>
      </c>
      <c r="I1547" t="s">
        <v>2551</v>
      </c>
      <c r="J1547" t="s">
        <v>2332</v>
      </c>
      <c r="K1547" t="s">
        <v>2321</v>
      </c>
      <c r="L1547" t="s">
        <v>2333</v>
      </c>
      <c r="M1547" t="s">
        <v>2552</v>
      </c>
      <c r="N1547" t="s">
        <v>2553</v>
      </c>
      <c r="O1547" t="s">
        <v>2542</v>
      </c>
      <c r="P1547" t="s">
        <v>2543</v>
      </c>
      <c r="Q1547" t="s">
        <v>2544</v>
      </c>
      <c r="R1547" t="s">
        <v>2554</v>
      </c>
      <c r="S1547" t="s">
        <v>2546</v>
      </c>
      <c r="T1547">
        <v>0</v>
      </c>
      <c r="U1547" t="s">
        <v>2555</v>
      </c>
      <c r="V1547" t="s">
        <v>2556</v>
      </c>
      <c r="W1547" t="s">
        <v>2555</v>
      </c>
      <c r="X1547" t="s">
        <v>2556</v>
      </c>
      <c r="Y1547" t="str">
        <f t="shared" si="24"/>
        <v>北京爱奇艺科技有限公司-百度北京爱奇艺科技有限公司信息流</v>
      </c>
      <c r="Z1547" t="e">
        <f>VLOOKUP(Y:Y,[1]Sheet1!N:N,1,0)</f>
        <v>#N/A</v>
      </c>
    </row>
    <row r="1548" spans="1:26" hidden="1" x14ac:dyDescent="0.25">
      <c r="A1548">
        <v>20230623</v>
      </c>
      <c r="B1548">
        <v>41250541</v>
      </c>
      <c r="C1548" t="s">
        <v>2719</v>
      </c>
      <c r="D1548">
        <v>2130054</v>
      </c>
      <c r="E1548" t="s">
        <v>2558</v>
      </c>
      <c r="F1548" s="59">
        <v>2092.13</v>
      </c>
      <c r="G1548">
        <v>1693.98</v>
      </c>
      <c r="H1548" t="s">
        <v>2559</v>
      </c>
      <c r="I1548" t="s">
        <v>2560</v>
      </c>
      <c r="J1548" t="s">
        <v>2350</v>
      </c>
      <c r="K1548" t="s">
        <v>711</v>
      </c>
      <c r="L1548" t="s">
        <v>2350</v>
      </c>
      <c r="M1548" t="s">
        <v>2561</v>
      </c>
      <c r="N1548" t="s">
        <v>2562</v>
      </c>
      <c r="O1548" t="s">
        <v>2542</v>
      </c>
      <c r="P1548" t="s">
        <v>2543</v>
      </c>
      <c r="Q1548" t="s">
        <v>2544</v>
      </c>
      <c r="R1548" t="s">
        <v>2563</v>
      </c>
      <c r="S1548" t="s">
        <v>2546</v>
      </c>
      <c r="T1548">
        <v>10448.937</v>
      </c>
      <c r="U1548" t="s">
        <v>1891</v>
      </c>
      <c r="V1548" t="s">
        <v>2564</v>
      </c>
      <c r="W1548" t="s">
        <v>1891</v>
      </c>
      <c r="X1548" t="s">
        <v>2564</v>
      </c>
      <c r="Y1548" t="str">
        <f t="shared" si="24"/>
        <v>深圳尚米网络技术有限公司深圳尚米网络技术有限公司CPC</v>
      </c>
      <c r="Z1548" t="e">
        <f>VLOOKUP(Y:Y,[1]Sheet1!N:N,1,0)</f>
        <v>#N/A</v>
      </c>
    </row>
    <row r="1549" spans="1:26" hidden="1" x14ac:dyDescent="0.25">
      <c r="A1549">
        <v>20230623</v>
      </c>
      <c r="B1549">
        <v>47327867</v>
      </c>
      <c r="C1549" t="s">
        <v>2682</v>
      </c>
      <c r="D1549">
        <v>2185183</v>
      </c>
      <c r="E1549" t="s">
        <v>2574</v>
      </c>
      <c r="F1549" s="59">
        <v>1338.03</v>
      </c>
      <c r="G1549">
        <v>1013.66</v>
      </c>
      <c r="H1549" t="s">
        <v>2538</v>
      </c>
      <c r="I1549" t="s">
        <v>2539</v>
      </c>
      <c r="J1549" t="s">
        <v>2575</v>
      </c>
      <c r="K1549" t="s">
        <v>2321</v>
      </c>
      <c r="L1549" t="s">
        <v>2344</v>
      </c>
      <c r="M1549" t="s">
        <v>2576</v>
      </c>
      <c r="O1549" t="s">
        <v>2542</v>
      </c>
      <c r="P1549" t="s">
        <v>2543</v>
      </c>
      <c r="Q1549" t="s">
        <v>2544</v>
      </c>
      <c r="R1549" t="s">
        <v>2577</v>
      </c>
      <c r="S1549" t="s">
        <v>2546</v>
      </c>
      <c r="T1549">
        <v>0</v>
      </c>
      <c r="U1549" t="s">
        <v>838</v>
      </c>
      <c r="V1549" t="s">
        <v>2578</v>
      </c>
      <c r="W1549" t="s">
        <v>838</v>
      </c>
      <c r="X1549" t="s">
        <v>2578</v>
      </c>
      <c r="Y1549" t="str">
        <f t="shared" si="24"/>
        <v>北京微财科技有限公司-数媒重庆市黑卡小额贷款有限公司信息流</v>
      </c>
      <c r="Z1549" t="e">
        <f>VLOOKUP(Y:Y,[1]Sheet1!N:N,1,0)</f>
        <v>#N/A</v>
      </c>
    </row>
    <row r="1550" spans="1:26" hidden="1" x14ac:dyDescent="0.25">
      <c r="A1550">
        <v>20230623</v>
      </c>
      <c r="B1550">
        <v>47344663</v>
      </c>
      <c r="C1550" t="s">
        <v>2788</v>
      </c>
      <c r="D1550">
        <v>2165628</v>
      </c>
      <c r="E1550" t="s">
        <v>2789</v>
      </c>
      <c r="F1550" s="59">
        <v>1028.9100000000001</v>
      </c>
      <c r="G1550">
        <v>0</v>
      </c>
      <c r="H1550" t="s">
        <v>2559</v>
      </c>
      <c r="I1550" t="s">
        <v>2560</v>
      </c>
      <c r="J1550" t="s">
        <v>2332</v>
      </c>
      <c r="K1550" t="s">
        <v>711</v>
      </c>
      <c r="L1550" t="s">
        <v>2333</v>
      </c>
      <c r="M1550" t="s">
        <v>2552</v>
      </c>
      <c r="N1550" t="s">
        <v>2553</v>
      </c>
      <c r="O1550" t="s">
        <v>2542</v>
      </c>
      <c r="P1550" t="s">
        <v>2543</v>
      </c>
      <c r="Q1550" t="s">
        <v>2544</v>
      </c>
      <c r="R1550" t="s">
        <v>2554</v>
      </c>
      <c r="S1550" t="s">
        <v>2546</v>
      </c>
      <c r="T1550">
        <v>0</v>
      </c>
      <c r="U1550" t="s">
        <v>2555</v>
      </c>
      <c r="V1550" t="s">
        <v>2556</v>
      </c>
      <c r="W1550" t="s">
        <v>2555</v>
      </c>
      <c r="X1550" t="s">
        <v>2556</v>
      </c>
      <c r="Y1550" t="str">
        <f t="shared" si="24"/>
        <v>北京爱奇艺科技有限公司-百度北京爱奇艺科技有限公司CPC</v>
      </c>
      <c r="Z1550" t="e">
        <f>VLOOKUP(Y:Y,[1]Sheet1!N:N,1,0)</f>
        <v>#N/A</v>
      </c>
    </row>
    <row r="1551" spans="1:26" hidden="1" x14ac:dyDescent="0.25">
      <c r="A1551">
        <v>20230623</v>
      </c>
      <c r="B1551">
        <v>42965764</v>
      </c>
      <c r="C1551" t="s">
        <v>2536</v>
      </c>
      <c r="D1551">
        <v>2158784</v>
      </c>
      <c r="E1551" t="s">
        <v>2537</v>
      </c>
      <c r="F1551" s="59">
        <v>603.42999999999995</v>
      </c>
      <c r="G1551">
        <v>603.42999999999995</v>
      </c>
      <c r="H1551" t="s">
        <v>2538</v>
      </c>
      <c r="I1551" t="s">
        <v>2539</v>
      </c>
      <c r="J1551" t="s">
        <v>2320</v>
      </c>
      <c r="K1551" t="s">
        <v>2321</v>
      </c>
      <c r="L1551" t="s">
        <v>2318</v>
      </c>
      <c r="M1551" t="s">
        <v>2540</v>
      </c>
      <c r="N1551" t="s">
        <v>2541</v>
      </c>
      <c r="O1551" t="s">
        <v>2542</v>
      </c>
      <c r="P1551" t="s">
        <v>2543</v>
      </c>
      <c r="Q1551" t="s">
        <v>2544</v>
      </c>
      <c r="R1551" t="s">
        <v>2545</v>
      </c>
      <c r="S1551" t="s">
        <v>2546</v>
      </c>
      <c r="T1551">
        <v>0</v>
      </c>
      <c r="U1551" t="s">
        <v>838</v>
      </c>
      <c r="V1551" t="s">
        <v>2547</v>
      </c>
      <c r="W1551" t="s">
        <v>838</v>
      </c>
      <c r="X1551" t="s">
        <v>2548</v>
      </c>
      <c r="Y1551" t="str">
        <f t="shared" si="24"/>
        <v>上海耳序信息技术有限公司-四部上海拍拍贷金融信息服务有限公司信息流</v>
      </c>
      <c r="Z1551" t="e">
        <f>VLOOKUP(Y:Y,[1]Sheet1!N:N,1,0)</f>
        <v>#N/A</v>
      </c>
    </row>
    <row r="1552" spans="1:26" hidden="1" x14ac:dyDescent="0.25">
      <c r="A1552">
        <v>20230623</v>
      </c>
      <c r="B1552">
        <v>40168764</v>
      </c>
      <c r="C1552" t="s">
        <v>2590</v>
      </c>
      <c r="D1552">
        <v>2158492</v>
      </c>
      <c r="E1552" t="s">
        <v>2580</v>
      </c>
      <c r="F1552" s="59">
        <v>867.16</v>
      </c>
      <c r="G1552">
        <v>728.61</v>
      </c>
      <c r="H1552" t="s">
        <v>2559</v>
      </c>
      <c r="I1552" t="s">
        <v>2560</v>
      </c>
      <c r="J1552" t="s">
        <v>2330</v>
      </c>
      <c r="K1552" t="s">
        <v>711</v>
      </c>
      <c r="L1552" t="s">
        <v>2329</v>
      </c>
      <c r="M1552" t="s">
        <v>2581</v>
      </c>
      <c r="N1552" t="s">
        <v>2582</v>
      </c>
      <c r="O1552" t="s">
        <v>2542</v>
      </c>
      <c r="P1552" t="s">
        <v>2543</v>
      </c>
      <c r="Q1552" t="s">
        <v>2544</v>
      </c>
      <c r="R1552" t="s">
        <v>2583</v>
      </c>
      <c r="S1552" t="s">
        <v>2546</v>
      </c>
      <c r="T1552">
        <v>9655.018</v>
      </c>
      <c r="U1552" t="s">
        <v>2584</v>
      </c>
      <c r="V1552" t="s">
        <v>2585</v>
      </c>
      <c r="W1552" t="s">
        <v>2584</v>
      </c>
      <c r="X1552" t="s">
        <v>2585</v>
      </c>
      <c r="Y1552" t="str">
        <f t="shared" si="24"/>
        <v>成都哈拜网络科技有限公司-数字媒体事业部上海哈啰普惠科技有限公司CPC</v>
      </c>
      <c r="Z1552" t="e">
        <f>VLOOKUP(Y:Y,[1]Sheet1!N:N,1,0)</f>
        <v>#N/A</v>
      </c>
    </row>
    <row r="1553" spans="1:26" hidden="1" x14ac:dyDescent="0.25">
      <c r="A1553">
        <v>20230623</v>
      </c>
      <c r="B1553">
        <v>47184422</v>
      </c>
      <c r="C1553" t="s">
        <v>2748</v>
      </c>
      <c r="D1553">
        <v>2176807</v>
      </c>
      <c r="E1553" t="s">
        <v>2691</v>
      </c>
      <c r="F1553" s="59">
        <v>9544.8799999999992</v>
      </c>
      <c r="G1553">
        <v>6967.07</v>
      </c>
      <c r="H1553" t="s">
        <v>2538</v>
      </c>
      <c r="I1553" t="s">
        <v>2551</v>
      </c>
      <c r="J1553" t="s">
        <v>2339</v>
      </c>
      <c r="K1553" t="s">
        <v>2321</v>
      </c>
      <c r="L1553" t="s">
        <v>2338</v>
      </c>
      <c r="M1553" t="s">
        <v>2692</v>
      </c>
      <c r="N1553" t="s">
        <v>2693</v>
      </c>
      <c r="O1553" t="s">
        <v>2542</v>
      </c>
      <c r="P1553" t="s">
        <v>2543</v>
      </c>
      <c r="Q1553" t="s">
        <v>2544</v>
      </c>
      <c r="R1553" t="s">
        <v>2694</v>
      </c>
      <c r="S1553" t="s">
        <v>2546</v>
      </c>
      <c r="T1553">
        <v>0</v>
      </c>
      <c r="U1553" t="s">
        <v>2117</v>
      </c>
      <c r="V1553" t="s">
        <v>2695</v>
      </c>
      <c r="W1553" t="s">
        <v>2117</v>
      </c>
      <c r="X1553" t="s">
        <v>2695</v>
      </c>
      <c r="Y1553" t="str">
        <f t="shared" si="24"/>
        <v>北京三快在线科技有限公司及其关联公司北京三快科技有限公司信息流</v>
      </c>
      <c r="Z1553" t="e">
        <f>VLOOKUP(Y:Y,[1]Sheet1!N:N,1,0)</f>
        <v>#N/A</v>
      </c>
    </row>
    <row r="1554" spans="1:26" hidden="1" x14ac:dyDescent="0.25">
      <c r="A1554">
        <v>20230623</v>
      </c>
      <c r="B1554">
        <v>47327867</v>
      </c>
      <c r="C1554" t="s">
        <v>2682</v>
      </c>
      <c r="D1554">
        <v>2185183</v>
      </c>
      <c r="E1554" t="s">
        <v>2574</v>
      </c>
      <c r="F1554" s="59">
        <v>328.32</v>
      </c>
      <c r="G1554">
        <v>248.73</v>
      </c>
      <c r="H1554" t="s">
        <v>2538</v>
      </c>
      <c r="I1554" t="s">
        <v>2551</v>
      </c>
      <c r="J1554" t="s">
        <v>2575</v>
      </c>
      <c r="K1554" t="s">
        <v>2321</v>
      </c>
      <c r="L1554" t="s">
        <v>2344</v>
      </c>
      <c r="M1554" t="s">
        <v>2576</v>
      </c>
      <c r="O1554" t="s">
        <v>2542</v>
      </c>
      <c r="P1554" t="s">
        <v>2543</v>
      </c>
      <c r="Q1554" t="s">
        <v>2544</v>
      </c>
      <c r="R1554" t="s">
        <v>2577</v>
      </c>
      <c r="S1554" t="s">
        <v>2546</v>
      </c>
      <c r="T1554">
        <v>0</v>
      </c>
      <c r="U1554" t="s">
        <v>838</v>
      </c>
      <c r="V1554" t="s">
        <v>2578</v>
      </c>
      <c r="W1554" t="s">
        <v>838</v>
      </c>
      <c r="X1554" t="s">
        <v>2578</v>
      </c>
      <c r="Y1554" t="str">
        <f t="shared" si="24"/>
        <v>北京微财科技有限公司-数媒重庆市黑卡小额贷款有限公司信息流</v>
      </c>
      <c r="Z1554" t="e">
        <f>VLOOKUP(Y:Y,[1]Sheet1!N:N,1,0)</f>
        <v>#N/A</v>
      </c>
    </row>
    <row r="1555" spans="1:26" x14ac:dyDescent="0.25">
      <c r="A1555">
        <v>20230623</v>
      </c>
      <c r="B1555">
        <v>39873589</v>
      </c>
      <c r="C1555" t="s">
        <v>2811</v>
      </c>
      <c r="D1555">
        <v>2054669</v>
      </c>
      <c r="E1555" t="s">
        <v>2622</v>
      </c>
      <c r="F1555" s="59">
        <v>497.08</v>
      </c>
      <c r="G1555">
        <v>368.21</v>
      </c>
      <c r="H1555" t="s">
        <v>2538</v>
      </c>
      <c r="I1555" t="s">
        <v>2551</v>
      </c>
      <c r="J1555" t="s">
        <v>2352</v>
      </c>
      <c r="K1555" t="s">
        <v>2321</v>
      </c>
      <c r="L1555" t="s">
        <v>2351</v>
      </c>
      <c r="M1555" t="s">
        <v>2623</v>
      </c>
      <c r="N1555" t="s">
        <v>2624</v>
      </c>
      <c r="O1555" t="s">
        <v>2542</v>
      </c>
      <c r="P1555" t="s">
        <v>2543</v>
      </c>
      <c r="Q1555" t="s">
        <v>2544</v>
      </c>
      <c r="R1555" t="s">
        <v>2625</v>
      </c>
      <c r="S1555" t="s">
        <v>2546</v>
      </c>
      <c r="T1555">
        <v>0</v>
      </c>
      <c r="U1555" t="s">
        <v>838</v>
      </c>
      <c r="V1555" t="s">
        <v>2548</v>
      </c>
      <c r="W1555" t="s">
        <v>838</v>
      </c>
      <c r="X1555" t="s">
        <v>2548</v>
      </c>
      <c r="Y1555" t="str">
        <f t="shared" si="24"/>
        <v>深圳市小赢普惠科技有限责任公司深圳市赢众通金融信息服务有限责任公司信息流</v>
      </c>
      <c r="Z1555" t="e">
        <f>VLOOKUP(Y:Y,[1]Sheet1!N:N,1,0)</f>
        <v>#N/A</v>
      </c>
    </row>
    <row r="1556" spans="1:26" hidden="1" x14ac:dyDescent="0.25">
      <c r="A1556">
        <v>20230623</v>
      </c>
      <c r="B1556">
        <v>40548287</v>
      </c>
      <c r="C1556" t="s">
        <v>2616</v>
      </c>
      <c r="D1556">
        <v>2130054</v>
      </c>
      <c r="E1556" t="s">
        <v>2558</v>
      </c>
      <c r="F1556" s="59">
        <v>1000.67</v>
      </c>
      <c r="G1556">
        <v>810.23</v>
      </c>
      <c r="H1556" t="s">
        <v>2559</v>
      </c>
      <c r="I1556" t="s">
        <v>2560</v>
      </c>
      <c r="J1556" t="s">
        <v>2350</v>
      </c>
      <c r="K1556" t="s">
        <v>711</v>
      </c>
      <c r="L1556" t="s">
        <v>2350</v>
      </c>
      <c r="M1556" t="s">
        <v>2561</v>
      </c>
      <c r="N1556" t="s">
        <v>2562</v>
      </c>
      <c r="O1556" t="s">
        <v>2542</v>
      </c>
      <c r="P1556" t="s">
        <v>2543</v>
      </c>
      <c r="Q1556" t="s">
        <v>2544</v>
      </c>
      <c r="R1556" t="s">
        <v>2563</v>
      </c>
      <c r="S1556" t="s">
        <v>2546</v>
      </c>
      <c r="T1556">
        <v>6639.9409999999998</v>
      </c>
      <c r="U1556" t="s">
        <v>1891</v>
      </c>
      <c r="V1556" t="s">
        <v>2564</v>
      </c>
      <c r="W1556" t="s">
        <v>1891</v>
      </c>
      <c r="X1556" t="s">
        <v>2564</v>
      </c>
      <c r="Y1556" t="str">
        <f t="shared" si="24"/>
        <v>深圳尚米网络技术有限公司深圳尚米网络技术有限公司CPC</v>
      </c>
      <c r="Z1556" t="e">
        <f>VLOOKUP(Y:Y,[1]Sheet1!N:N,1,0)</f>
        <v>#N/A</v>
      </c>
    </row>
    <row r="1557" spans="1:26" hidden="1" x14ac:dyDescent="0.25">
      <c r="A1557">
        <v>20230623</v>
      </c>
      <c r="B1557">
        <v>47184415</v>
      </c>
      <c r="C1557" t="s">
        <v>2708</v>
      </c>
      <c r="D1557">
        <v>2171552</v>
      </c>
      <c r="E1557" t="s">
        <v>2749</v>
      </c>
      <c r="F1557" s="59">
        <v>41285.99</v>
      </c>
      <c r="G1557">
        <v>41285.99</v>
      </c>
      <c r="H1557" t="s">
        <v>2538</v>
      </c>
      <c r="I1557" t="s">
        <v>2551</v>
      </c>
      <c r="J1557" t="s">
        <v>2339</v>
      </c>
      <c r="K1557" t="s">
        <v>2321</v>
      </c>
      <c r="L1557" t="s">
        <v>2338</v>
      </c>
      <c r="M1557" t="s">
        <v>2692</v>
      </c>
      <c r="N1557" t="s">
        <v>2693</v>
      </c>
      <c r="O1557" t="s">
        <v>2542</v>
      </c>
      <c r="P1557" t="s">
        <v>2543</v>
      </c>
      <c r="Q1557" t="s">
        <v>2544</v>
      </c>
      <c r="R1557" t="s">
        <v>2694</v>
      </c>
      <c r="S1557" t="s">
        <v>2546</v>
      </c>
      <c r="T1557">
        <v>0</v>
      </c>
      <c r="U1557" t="s">
        <v>2117</v>
      </c>
      <c r="V1557" t="s">
        <v>2695</v>
      </c>
      <c r="W1557" t="s">
        <v>2117</v>
      </c>
      <c r="X1557" t="s">
        <v>2695</v>
      </c>
      <c r="Y1557" t="str">
        <f t="shared" si="24"/>
        <v>北京三快在线科技有限公司及其关联公司北京三快科技有限公司信息流</v>
      </c>
      <c r="Z1557" t="e">
        <f>VLOOKUP(Y:Y,[1]Sheet1!N:N,1,0)</f>
        <v>#N/A</v>
      </c>
    </row>
    <row r="1558" spans="1:26" hidden="1" x14ac:dyDescent="0.25">
      <c r="A1558">
        <v>20230623</v>
      </c>
      <c r="B1558">
        <v>47327773</v>
      </c>
      <c r="C1558" t="s">
        <v>2714</v>
      </c>
      <c r="D1558">
        <v>2185183</v>
      </c>
      <c r="E1558" t="s">
        <v>2574</v>
      </c>
      <c r="F1558" s="59">
        <v>304.62</v>
      </c>
      <c r="G1558">
        <v>230.77</v>
      </c>
      <c r="H1558" t="s">
        <v>2538</v>
      </c>
      <c r="I1558" t="s">
        <v>2551</v>
      </c>
      <c r="J1558" t="s">
        <v>2575</v>
      </c>
      <c r="K1558" t="s">
        <v>2321</v>
      </c>
      <c r="L1558" t="s">
        <v>2344</v>
      </c>
      <c r="M1558" t="s">
        <v>2576</v>
      </c>
      <c r="O1558" t="s">
        <v>2542</v>
      </c>
      <c r="P1558" t="s">
        <v>2543</v>
      </c>
      <c r="Q1558" t="s">
        <v>2544</v>
      </c>
      <c r="R1558" t="s">
        <v>2577</v>
      </c>
      <c r="S1558" t="s">
        <v>2546</v>
      </c>
      <c r="T1558">
        <v>0</v>
      </c>
      <c r="U1558" t="s">
        <v>838</v>
      </c>
      <c r="V1558" t="s">
        <v>2578</v>
      </c>
      <c r="W1558" t="s">
        <v>838</v>
      </c>
      <c r="X1558" t="s">
        <v>2578</v>
      </c>
      <c r="Y1558" t="str">
        <f t="shared" si="24"/>
        <v>北京微财科技有限公司-数媒重庆市黑卡小额贷款有限公司信息流</v>
      </c>
      <c r="Z1558" t="e">
        <f>VLOOKUP(Y:Y,[1]Sheet1!N:N,1,0)</f>
        <v>#N/A</v>
      </c>
    </row>
    <row r="1559" spans="1:26" hidden="1" x14ac:dyDescent="0.25">
      <c r="A1559">
        <v>20230623</v>
      </c>
      <c r="B1559">
        <v>47328039</v>
      </c>
      <c r="C1559" t="s">
        <v>2573</v>
      </c>
      <c r="D1559">
        <v>2185183</v>
      </c>
      <c r="E1559" t="s">
        <v>2574</v>
      </c>
      <c r="F1559" s="59">
        <v>1677.58</v>
      </c>
      <c r="G1559">
        <v>1270.8900000000001</v>
      </c>
      <c r="H1559" t="s">
        <v>2538</v>
      </c>
      <c r="I1559" t="s">
        <v>2539</v>
      </c>
      <c r="J1559" t="s">
        <v>2575</v>
      </c>
      <c r="K1559" t="s">
        <v>2321</v>
      </c>
      <c r="L1559" t="s">
        <v>2344</v>
      </c>
      <c r="M1559" t="s">
        <v>2576</v>
      </c>
      <c r="O1559" t="s">
        <v>2542</v>
      </c>
      <c r="P1559" t="s">
        <v>2543</v>
      </c>
      <c r="Q1559" t="s">
        <v>2544</v>
      </c>
      <c r="R1559" t="s">
        <v>2577</v>
      </c>
      <c r="S1559" t="s">
        <v>2546</v>
      </c>
      <c r="T1559">
        <v>0</v>
      </c>
      <c r="U1559" t="s">
        <v>838</v>
      </c>
      <c r="V1559" t="s">
        <v>2578</v>
      </c>
      <c r="W1559" t="s">
        <v>838</v>
      </c>
      <c r="X1559" t="s">
        <v>2578</v>
      </c>
      <c r="Y1559" t="str">
        <f t="shared" si="24"/>
        <v>北京微财科技有限公司-数媒重庆市黑卡小额贷款有限公司信息流</v>
      </c>
      <c r="Z1559" t="e">
        <f>VLOOKUP(Y:Y,[1]Sheet1!N:N,1,0)</f>
        <v>#N/A</v>
      </c>
    </row>
    <row r="1560" spans="1:26" hidden="1" x14ac:dyDescent="0.25">
      <c r="A1560">
        <v>20230623</v>
      </c>
      <c r="B1560">
        <v>48413778</v>
      </c>
      <c r="C1560" t="s">
        <v>2626</v>
      </c>
      <c r="D1560">
        <v>2118167</v>
      </c>
      <c r="E1560" t="s">
        <v>2592</v>
      </c>
      <c r="F1560" s="59">
        <v>7.85</v>
      </c>
      <c r="G1560">
        <v>0</v>
      </c>
      <c r="H1560" t="s">
        <v>2538</v>
      </c>
      <c r="I1560" t="s">
        <v>2539</v>
      </c>
      <c r="J1560" t="s">
        <v>554</v>
      </c>
      <c r="K1560" t="s">
        <v>2321</v>
      </c>
      <c r="L1560" t="s">
        <v>2370</v>
      </c>
      <c r="M1560" t="s">
        <v>2593</v>
      </c>
      <c r="N1560" t="s">
        <v>2594</v>
      </c>
      <c r="O1560" t="s">
        <v>2542</v>
      </c>
      <c r="P1560" t="s">
        <v>2543</v>
      </c>
      <c r="Q1560" t="s">
        <v>2544</v>
      </c>
      <c r="R1560" t="s">
        <v>2595</v>
      </c>
      <c r="S1560" t="s">
        <v>2546</v>
      </c>
      <c r="T1560">
        <v>0</v>
      </c>
      <c r="U1560" t="s">
        <v>2555</v>
      </c>
      <c r="V1560" t="s">
        <v>2596</v>
      </c>
      <c r="W1560" t="s">
        <v>2555</v>
      </c>
      <c r="X1560" t="s">
        <v>2596</v>
      </c>
      <c r="Y1560" t="str">
        <f t="shared" si="24"/>
        <v>薯一薯二文化传媒（上海）有限公司行吟信息科技(上海)有限公司信息流</v>
      </c>
      <c r="Z1560" t="e">
        <f>VLOOKUP(Y:Y,[1]Sheet1!N:N,1,0)</f>
        <v>#N/A</v>
      </c>
    </row>
    <row r="1561" spans="1:26" hidden="1" x14ac:dyDescent="0.25">
      <c r="A1561">
        <v>20230623</v>
      </c>
      <c r="B1561">
        <v>40182529</v>
      </c>
      <c r="C1561" t="s">
        <v>2795</v>
      </c>
      <c r="D1561">
        <v>2130054</v>
      </c>
      <c r="E1561" t="s">
        <v>2558</v>
      </c>
      <c r="F1561" s="59">
        <v>1625.78</v>
      </c>
      <c r="G1561">
        <v>1316.37</v>
      </c>
      <c r="H1561" t="s">
        <v>2559</v>
      </c>
      <c r="I1561" t="s">
        <v>2560</v>
      </c>
      <c r="J1561" t="s">
        <v>2350</v>
      </c>
      <c r="K1561" t="s">
        <v>711</v>
      </c>
      <c r="L1561" t="s">
        <v>2350</v>
      </c>
      <c r="M1561" t="s">
        <v>2561</v>
      </c>
      <c r="N1561" t="s">
        <v>2562</v>
      </c>
      <c r="O1561" t="s">
        <v>2542</v>
      </c>
      <c r="P1561" t="s">
        <v>2543</v>
      </c>
      <c r="Q1561" t="s">
        <v>2544</v>
      </c>
      <c r="R1561" t="s">
        <v>2563</v>
      </c>
      <c r="S1561" t="s">
        <v>2546</v>
      </c>
      <c r="T1561">
        <v>7936.7730000000001</v>
      </c>
      <c r="U1561" t="s">
        <v>1891</v>
      </c>
      <c r="V1561" t="s">
        <v>2564</v>
      </c>
      <c r="W1561" t="s">
        <v>1891</v>
      </c>
      <c r="X1561" t="s">
        <v>2564</v>
      </c>
      <c r="Y1561" t="str">
        <f t="shared" si="24"/>
        <v>深圳尚米网络技术有限公司深圳尚米网络技术有限公司CPC</v>
      </c>
      <c r="Z1561" t="e">
        <f>VLOOKUP(Y:Y,[1]Sheet1!N:N,1,0)</f>
        <v>#N/A</v>
      </c>
    </row>
    <row r="1562" spans="1:26" hidden="1" x14ac:dyDescent="0.25">
      <c r="A1562">
        <v>20230623</v>
      </c>
      <c r="B1562">
        <v>42965681</v>
      </c>
      <c r="C1562" t="s">
        <v>2725</v>
      </c>
      <c r="D1562">
        <v>2165227</v>
      </c>
      <c r="E1562" t="s">
        <v>2566</v>
      </c>
      <c r="F1562" s="59">
        <v>1519.16</v>
      </c>
      <c r="G1562">
        <v>1125.3</v>
      </c>
      <c r="H1562" t="s">
        <v>2538</v>
      </c>
      <c r="I1562" t="s">
        <v>2539</v>
      </c>
      <c r="J1562" t="s">
        <v>2320</v>
      </c>
      <c r="K1562" t="s">
        <v>2321</v>
      </c>
      <c r="L1562" t="s">
        <v>2318</v>
      </c>
      <c r="M1562" t="s">
        <v>2540</v>
      </c>
      <c r="N1562" t="s">
        <v>2541</v>
      </c>
      <c r="O1562" t="s">
        <v>2542</v>
      </c>
      <c r="P1562" t="s">
        <v>2543</v>
      </c>
      <c r="Q1562" t="s">
        <v>2544</v>
      </c>
      <c r="R1562" t="s">
        <v>2545</v>
      </c>
      <c r="S1562" t="s">
        <v>2546</v>
      </c>
      <c r="T1562">
        <v>0</v>
      </c>
      <c r="U1562" t="s">
        <v>838</v>
      </c>
      <c r="V1562" t="s">
        <v>2547</v>
      </c>
      <c r="W1562" t="s">
        <v>838</v>
      </c>
      <c r="X1562" t="s">
        <v>2548</v>
      </c>
      <c r="Y1562" t="str">
        <f t="shared" si="24"/>
        <v>上海耳序信息技术有限公司-四部上海拍拍贷金融信息服务有限公司信息流</v>
      </c>
      <c r="Z1562" t="e">
        <f>VLOOKUP(Y:Y,[1]Sheet1!N:N,1,0)</f>
        <v>#N/A</v>
      </c>
    </row>
    <row r="1563" spans="1:26" hidden="1" x14ac:dyDescent="0.25">
      <c r="A1563">
        <v>20230623</v>
      </c>
      <c r="B1563">
        <v>44739349</v>
      </c>
      <c r="C1563" t="s">
        <v>2746</v>
      </c>
      <c r="D1563">
        <v>2118167</v>
      </c>
      <c r="E1563" t="s">
        <v>2592</v>
      </c>
      <c r="F1563" s="59">
        <v>2120.41</v>
      </c>
      <c r="G1563">
        <v>0</v>
      </c>
      <c r="H1563" t="s">
        <v>2538</v>
      </c>
      <c r="I1563" t="s">
        <v>2539</v>
      </c>
      <c r="J1563" t="s">
        <v>554</v>
      </c>
      <c r="K1563" t="s">
        <v>2321</v>
      </c>
      <c r="L1563" t="s">
        <v>2370</v>
      </c>
      <c r="M1563" t="s">
        <v>2593</v>
      </c>
      <c r="N1563" t="s">
        <v>2594</v>
      </c>
      <c r="O1563" t="s">
        <v>2542</v>
      </c>
      <c r="P1563" t="s">
        <v>2543</v>
      </c>
      <c r="Q1563" t="s">
        <v>2544</v>
      </c>
      <c r="R1563" t="s">
        <v>2595</v>
      </c>
      <c r="S1563" t="s">
        <v>2546</v>
      </c>
      <c r="T1563">
        <v>0</v>
      </c>
      <c r="U1563" t="s">
        <v>2555</v>
      </c>
      <c r="V1563" t="s">
        <v>2596</v>
      </c>
      <c r="W1563" t="s">
        <v>2555</v>
      </c>
      <c r="X1563" t="s">
        <v>2596</v>
      </c>
      <c r="Y1563" t="str">
        <f t="shared" si="24"/>
        <v>薯一薯二文化传媒（上海）有限公司行吟信息科技(上海)有限公司信息流</v>
      </c>
      <c r="Z1563" t="e">
        <f>VLOOKUP(Y:Y,[1]Sheet1!N:N,1,0)</f>
        <v>#N/A</v>
      </c>
    </row>
    <row r="1564" spans="1:26" hidden="1" x14ac:dyDescent="0.25">
      <c r="A1564">
        <v>20230623</v>
      </c>
      <c r="B1564">
        <v>47184438</v>
      </c>
      <c r="C1564" t="s">
        <v>2734</v>
      </c>
      <c r="D1564">
        <v>2176807</v>
      </c>
      <c r="E1564" t="s">
        <v>2691</v>
      </c>
      <c r="F1564" s="59">
        <v>0.02</v>
      </c>
      <c r="G1564">
        <v>0.02</v>
      </c>
      <c r="H1564" t="s">
        <v>2538</v>
      </c>
      <c r="I1564" t="s">
        <v>2539</v>
      </c>
      <c r="J1564" t="s">
        <v>2339</v>
      </c>
      <c r="K1564" t="s">
        <v>2321</v>
      </c>
      <c r="L1564" t="s">
        <v>2338</v>
      </c>
      <c r="M1564" t="s">
        <v>2692</v>
      </c>
      <c r="N1564" t="s">
        <v>2693</v>
      </c>
      <c r="O1564" t="s">
        <v>2542</v>
      </c>
      <c r="P1564" t="s">
        <v>2543</v>
      </c>
      <c r="Q1564" t="s">
        <v>2544</v>
      </c>
      <c r="R1564" t="s">
        <v>2694</v>
      </c>
      <c r="S1564" t="s">
        <v>2546</v>
      </c>
      <c r="T1564">
        <v>0</v>
      </c>
      <c r="U1564" t="s">
        <v>2117</v>
      </c>
      <c r="V1564" t="s">
        <v>2695</v>
      </c>
      <c r="W1564" t="s">
        <v>2117</v>
      </c>
      <c r="X1564" t="s">
        <v>2695</v>
      </c>
      <c r="Y1564" t="str">
        <f t="shared" si="24"/>
        <v>北京三快在线科技有限公司及其关联公司北京三快科技有限公司信息流</v>
      </c>
      <c r="Z1564" t="e">
        <f>VLOOKUP(Y:Y,[1]Sheet1!N:N,1,0)</f>
        <v>#N/A</v>
      </c>
    </row>
    <row r="1565" spans="1:26" hidden="1" x14ac:dyDescent="0.25">
      <c r="A1565">
        <v>20230623</v>
      </c>
      <c r="B1565">
        <v>47327914</v>
      </c>
      <c r="C1565" t="s">
        <v>2720</v>
      </c>
      <c r="D1565">
        <v>2185183</v>
      </c>
      <c r="E1565" t="s">
        <v>2574</v>
      </c>
      <c r="F1565" s="59">
        <v>460.89</v>
      </c>
      <c r="G1565">
        <v>349.16</v>
      </c>
      <c r="H1565" t="s">
        <v>2538</v>
      </c>
      <c r="I1565" t="s">
        <v>2539</v>
      </c>
      <c r="J1565" t="s">
        <v>2575</v>
      </c>
      <c r="K1565" t="s">
        <v>2321</v>
      </c>
      <c r="L1565" t="s">
        <v>2344</v>
      </c>
      <c r="M1565" t="s">
        <v>2576</v>
      </c>
      <c r="O1565" t="s">
        <v>2542</v>
      </c>
      <c r="P1565" t="s">
        <v>2543</v>
      </c>
      <c r="Q1565" t="s">
        <v>2544</v>
      </c>
      <c r="R1565" t="s">
        <v>2577</v>
      </c>
      <c r="S1565" t="s">
        <v>2546</v>
      </c>
      <c r="T1565">
        <v>0</v>
      </c>
      <c r="U1565" t="s">
        <v>838</v>
      </c>
      <c r="V1565" t="s">
        <v>2578</v>
      </c>
      <c r="W1565" t="s">
        <v>838</v>
      </c>
      <c r="X1565" t="s">
        <v>2578</v>
      </c>
      <c r="Y1565" t="str">
        <f t="shared" si="24"/>
        <v>北京微财科技有限公司-数媒重庆市黑卡小额贷款有限公司信息流</v>
      </c>
      <c r="Z1565" t="e">
        <f>VLOOKUP(Y:Y,[1]Sheet1!N:N,1,0)</f>
        <v>#N/A</v>
      </c>
    </row>
    <row r="1566" spans="1:26" hidden="1" x14ac:dyDescent="0.25">
      <c r="A1566">
        <v>20230623</v>
      </c>
      <c r="B1566">
        <v>48413794</v>
      </c>
      <c r="C1566" t="s">
        <v>2750</v>
      </c>
      <c r="D1566">
        <v>2118167</v>
      </c>
      <c r="E1566" t="s">
        <v>2592</v>
      </c>
      <c r="F1566" s="59">
        <v>11.05</v>
      </c>
      <c r="G1566">
        <v>0</v>
      </c>
      <c r="H1566" t="s">
        <v>2538</v>
      </c>
      <c r="I1566" t="s">
        <v>2551</v>
      </c>
      <c r="J1566" t="s">
        <v>554</v>
      </c>
      <c r="K1566" t="s">
        <v>2321</v>
      </c>
      <c r="L1566" t="s">
        <v>2370</v>
      </c>
      <c r="M1566" t="s">
        <v>2593</v>
      </c>
      <c r="N1566" t="s">
        <v>2594</v>
      </c>
      <c r="O1566" t="s">
        <v>2542</v>
      </c>
      <c r="P1566" t="s">
        <v>2543</v>
      </c>
      <c r="Q1566" t="s">
        <v>2544</v>
      </c>
      <c r="R1566" t="s">
        <v>2595</v>
      </c>
      <c r="S1566" t="s">
        <v>2546</v>
      </c>
      <c r="T1566">
        <v>0</v>
      </c>
      <c r="U1566" t="s">
        <v>2555</v>
      </c>
      <c r="V1566" t="s">
        <v>2596</v>
      </c>
      <c r="W1566" t="s">
        <v>2555</v>
      </c>
      <c r="X1566" t="s">
        <v>2596</v>
      </c>
      <c r="Y1566" t="str">
        <f t="shared" si="24"/>
        <v>薯一薯二文化传媒（上海）有限公司行吟信息科技(上海)有限公司信息流</v>
      </c>
      <c r="Z1566" t="e">
        <f>VLOOKUP(Y:Y,[1]Sheet1!N:N,1,0)</f>
        <v>#N/A</v>
      </c>
    </row>
    <row r="1567" spans="1:26" hidden="1" x14ac:dyDescent="0.25">
      <c r="A1567">
        <v>20230623</v>
      </c>
      <c r="B1567">
        <v>29880965</v>
      </c>
      <c r="C1567" t="s">
        <v>2730</v>
      </c>
      <c r="D1567">
        <v>2130054</v>
      </c>
      <c r="E1567" t="s">
        <v>2558</v>
      </c>
      <c r="F1567" s="59">
        <v>14259.33</v>
      </c>
      <c r="G1567">
        <v>11545.89</v>
      </c>
      <c r="H1567" t="s">
        <v>2559</v>
      </c>
      <c r="I1567" t="s">
        <v>2560</v>
      </c>
      <c r="J1567" t="s">
        <v>2350</v>
      </c>
      <c r="K1567" t="s">
        <v>711</v>
      </c>
      <c r="L1567" t="s">
        <v>2350</v>
      </c>
      <c r="M1567" t="s">
        <v>2561</v>
      </c>
      <c r="N1567" t="s">
        <v>2562</v>
      </c>
      <c r="O1567" t="s">
        <v>2542</v>
      </c>
      <c r="P1567" t="s">
        <v>2543</v>
      </c>
      <c r="Q1567" t="s">
        <v>2544</v>
      </c>
      <c r="R1567" t="s">
        <v>2563</v>
      </c>
      <c r="S1567" t="s">
        <v>2546</v>
      </c>
      <c r="T1567">
        <v>51247.120999999999</v>
      </c>
      <c r="U1567" t="s">
        <v>1891</v>
      </c>
      <c r="V1567" t="s">
        <v>2564</v>
      </c>
      <c r="W1567" t="s">
        <v>1891</v>
      </c>
      <c r="X1567" t="s">
        <v>2564</v>
      </c>
      <c r="Y1567" t="str">
        <f t="shared" si="24"/>
        <v>深圳尚米网络技术有限公司深圳尚米网络技术有限公司CPC</v>
      </c>
      <c r="Z1567" t="e">
        <f>VLOOKUP(Y:Y,[1]Sheet1!N:N,1,0)</f>
        <v>#N/A</v>
      </c>
    </row>
    <row r="1568" spans="1:26" hidden="1" x14ac:dyDescent="0.25">
      <c r="A1568">
        <v>20230623</v>
      </c>
      <c r="B1568">
        <v>29768624</v>
      </c>
      <c r="C1568" t="s">
        <v>2751</v>
      </c>
      <c r="D1568">
        <v>2130054</v>
      </c>
      <c r="E1568" t="s">
        <v>2558</v>
      </c>
      <c r="F1568" s="59">
        <v>1442.81</v>
      </c>
      <c r="G1568">
        <v>1168.1500000000001</v>
      </c>
      <c r="H1568" t="s">
        <v>2559</v>
      </c>
      <c r="I1568" t="s">
        <v>2560</v>
      </c>
      <c r="J1568" t="s">
        <v>2350</v>
      </c>
      <c r="K1568" t="s">
        <v>711</v>
      </c>
      <c r="L1568" t="s">
        <v>2350</v>
      </c>
      <c r="M1568" t="s">
        <v>2561</v>
      </c>
      <c r="N1568" t="s">
        <v>2562</v>
      </c>
      <c r="O1568" t="s">
        <v>2542</v>
      </c>
      <c r="P1568" t="s">
        <v>2543</v>
      </c>
      <c r="Q1568" t="s">
        <v>2544</v>
      </c>
      <c r="R1568" t="s">
        <v>2563</v>
      </c>
      <c r="S1568" t="s">
        <v>2546</v>
      </c>
      <c r="T1568">
        <v>10114.950999999999</v>
      </c>
      <c r="U1568" t="s">
        <v>1891</v>
      </c>
      <c r="V1568" t="s">
        <v>2602</v>
      </c>
      <c r="W1568" t="s">
        <v>1891</v>
      </c>
      <c r="X1568" t="s">
        <v>2564</v>
      </c>
      <c r="Y1568" t="str">
        <f t="shared" si="24"/>
        <v>深圳尚米网络技术有限公司深圳尚米网络技术有限公司CPC</v>
      </c>
      <c r="Z1568" t="e">
        <f>VLOOKUP(Y:Y,[1]Sheet1!N:N,1,0)</f>
        <v>#N/A</v>
      </c>
    </row>
    <row r="1569" spans="1:26" hidden="1" x14ac:dyDescent="0.25">
      <c r="A1569">
        <v>20230623</v>
      </c>
      <c r="B1569">
        <v>42840845</v>
      </c>
      <c r="C1569" t="s">
        <v>2812</v>
      </c>
      <c r="D1569">
        <v>2117410</v>
      </c>
      <c r="E1569" t="s">
        <v>2587</v>
      </c>
      <c r="F1569" s="59">
        <v>1328.69</v>
      </c>
      <c r="G1569">
        <v>0</v>
      </c>
      <c r="H1569" t="s">
        <v>2538</v>
      </c>
      <c r="I1569" t="s">
        <v>2551</v>
      </c>
      <c r="J1569" t="s">
        <v>2353</v>
      </c>
      <c r="K1569" t="s">
        <v>2321</v>
      </c>
      <c r="L1569" t="s">
        <v>326</v>
      </c>
      <c r="M1569" t="s">
        <v>2588</v>
      </c>
      <c r="N1569" t="s">
        <v>2589</v>
      </c>
      <c r="O1569" t="s">
        <v>2542</v>
      </c>
      <c r="P1569" t="s">
        <v>2543</v>
      </c>
      <c r="Q1569" t="s">
        <v>2544</v>
      </c>
      <c r="R1569" t="s">
        <v>2570</v>
      </c>
      <c r="S1569" t="s">
        <v>2546</v>
      </c>
      <c r="T1569">
        <v>0</v>
      </c>
      <c r="U1569" t="s">
        <v>2571</v>
      </c>
      <c r="V1569" t="s">
        <v>2572</v>
      </c>
      <c r="W1569" t="s">
        <v>1891</v>
      </c>
      <c r="X1569" t="s">
        <v>2564</v>
      </c>
      <c r="Y1569" t="str">
        <f t="shared" si="24"/>
        <v>网易有道信息技术（北京）有限公司网易(杭州)网络有限公司信息流</v>
      </c>
      <c r="Z1569" t="e">
        <f>VLOOKUP(Y:Y,[1]Sheet1!N:N,1,0)</f>
        <v>#N/A</v>
      </c>
    </row>
    <row r="1570" spans="1:26" hidden="1" x14ac:dyDescent="0.25">
      <c r="A1570">
        <v>20230623</v>
      </c>
      <c r="B1570">
        <v>44739239</v>
      </c>
      <c r="C1570" t="s">
        <v>2672</v>
      </c>
      <c r="D1570">
        <v>2118167</v>
      </c>
      <c r="E1570" t="s">
        <v>2592</v>
      </c>
      <c r="F1570" s="59">
        <v>2720.05</v>
      </c>
      <c r="G1570">
        <v>0</v>
      </c>
      <c r="H1570" t="s">
        <v>2538</v>
      </c>
      <c r="I1570" t="s">
        <v>2539</v>
      </c>
      <c r="J1570" t="s">
        <v>554</v>
      </c>
      <c r="K1570" t="s">
        <v>2321</v>
      </c>
      <c r="L1570" t="s">
        <v>2370</v>
      </c>
      <c r="M1570" t="s">
        <v>2593</v>
      </c>
      <c r="N1570" t="s">
        <v>2594</v>
      </c>
      <c r="O1570" t="s">
        <v>2542</v>
      </c>
      <c r="P1570" t="s">
        <v>2543</v>
      </c>
      <c r="Q1570" t="s">
        <v>2544</v>
      </c>
      <c r="R1570" t="s">
        <v>2595</v>
      </c>
      <c r="S1570" t="s">
        <v>2546</v>
      </c>
      <c r="T1570">
        <v>0</v>
      </c>
      <c r="U1570" t="s">
        <v>2555</v>
      </c>
      <c r="V1570" t="s">
        <v>2596</v>
      </c>
      <c r="W1570" t="s">
        <v>2555</v>
      </c>
      <c r="X1570" t="s">
        <v>2596</v>
      </c>
      <c r="Y1570" t="str">
        <f t="shared" si="24"/>
        <v>薯一薯二文化传媒（上海）有限公司行吟信息科技(上海)有限公司信息流</v>
      </c>
      <c r="Z1570" t="e">
        <f>VLOOKUP(Y:Y,[1]Sheet1!N:N,1,0)</f>
        <v>#N/A</v>
      </c>
    </row>
    <row r="1571" spans="1:26" hidden="1" x14ac:dyDescent="0.25">
      <c r="A1571">
        <v>20230623</v>
      </c>
      <c r="B1571">
        <v>47327991</v>
      </c>
      <c r="C1571" t="s">
        <v>2766</v>
      </c>
      <c r="D1571">
        <v>2185183</v>
      </c>
      <c r="E1571" t="s">
        <v>2574</v>
      </c>
      <c r="F1571" s="59">
        <v>575.09</v>
      </c>
      <c r="G1571">
        <v>435.68</v>
      </c>
      <c r="H1571" t="s">
        <v>2538</v>
      </c>
      <c r="I1571" t="s">
        <v>2551</v>
      </c>
      <c r="J1571" t="s">
        <v>2575</v>
      </c>
      <c r="K1571" t="s">
        <v>2321</v>
      </c>
      <c r="L1571" t="s">
        <v>2344</v>
      </c>
      <c r="M1571" t="s">
        <v>2576</v>
      </c>
      <c r="O1571" t="s">
        <v>2542</v>
      </c>
      <c r="P1571" t="s">
        <v>2543</v>
      </c>
      <c r="Q1571" t="s">
        <v>2544</v>
      </c>
      <c r="R1571" t="s">
        <v>2577</v>
      </c>
      <c r="S1571" t="s">
        <v>2546</v>
      </c>
      <c r="T1571">
        <v>0</v>
      </c>
      <c r="U1571" t="s">
        <v>838</v>
      </c>
      <c r="V1571" t="s">
        <v>2578</v>
      </c>
      <c r="W1571" t="s">
        <v>838</v>
      </c>
      <c r="X1571" t="s">
        <v>2578</v>
      </c>
      <c r="Y1571" t="str">
        <f t="shared" si="24"/>
        <v>北京微财科技有限公司-数媒重庆市黑卡小额贷款有限公司信息流</v>
      </c>
      <c r="Z1571" t="e">
        <f>VLOOKUP(Y:Y,[1]Sheet1!N:N,1,0)</f>
        <v>#N/A</v>
      </c>
    </row>
    <row r="1572" spans="1:26" hidden="1" x14ac:dyDescent="0.25">
      <c r="A1572">
        <v>20230623</v>
      </c>
      <c r="B1572">
        <v>47426703</v>
      </c>
      <c r="C1572" t="s">
        <v>2726</v>
      </c>
      <c r="D1572">
        <v>2189969</v>
      </c>
      <c r="E1572" t="s">
        <v>2608</v>
      </c>
      <c r="F1572" s="59">
        <v>2067.8000000000002</v>
      </c>
      <c r="G1572">
        <v>1477</v>
      </c>
      <c r="H1572" t="s">
        <v>2538</v>
      </c>
      <c r="I1572" t="s">
        <v>2551</v>
      </c>
      <c r="J1572" t="s">
        <v>2332</v>
      </c>
      <c r="K1572" t="s">
        <v>2321</v>
      </c>
      <c r="L1572" t="s">
        <v>2333</v>
      </c>
      <c r="M1572" t="s">
        <v>2552</v>
      </c>
      <c r="N1572" t="s">
        <v>2553</v>
      </c>
      <c r="O1572" t="s">
        <v>2542</v>
      </c>
      <c r="P1572" t="s">
        <v>2543</v>
      </c>
      <c r="Q1572" t="s">
        <v>2544</v>
      </c>
      <c r="R1572" t="s">
        <v>2554</v>
      </c>
      <c r="S1572" t="s">
        <v>2546</v>
      </c>
      <c r="T1572">
        <v>0</v>
      </c>
      <c r="U1572" t="s">
        <v>2555</v>
      </c>
      <c r="V1572" t="s">
        <v>2556</v>
      </c>
      <c r="W1572" t="s">
        <v>2555</v>
      </c>
      <c r="X1572" t="s">
        <v>2556</v>
      </c>
      <c r="Y1572" t="str">
        <f t="shared" si="24"/>
        <v>北京爱奇艺科技有限公司-百度北京爱奇艺科技有限公司信息流</v>
      </c>
      <c r="Z1572" t="e">
        <f>VLOOKUP(Y:Y,[1]Sheet1!N:N,1,0)</f>
        <v>#N/A</v>
      </c>
    </row>
    <row r="1573" spans="1:26" hidden="1" x14ac:dyDescent="0.25">
      <c r="A1573">
        <v>20230623</v>
      </c>
      <c r="B1573">
        <v>47799599</v>
      </c>
      <c r="C1573" t="s">
        <v>2727</v>
      </c>
      <c r="D1573">
        <v>2159765</v>
      </c>
      <c r="E1573" t="s">
        <v>2568</v>
      </c>
      <c r="F1573" s="59">
        <v>435.18</v>
      </c>
      <c r="G1573">
        <v>332.2</v>
      </c>
      <c r="H1573" t="s">
        <v>2538</v>
      </c>
      <c r="I1573" t="s">
        <v>2551</v>
      </c>
      <c r="J1573" t="s">
        <v>2375</v>
      </c>
      <c r="K1573" t="s">
        <v>2321</v>
      </c>
      <c r="L1573" t="s">
        <v>2277</v>
      </c>
      <c r="M1573" t="s">
        <v>2569</v>
      </c>
      <c r="O1573" t="s">
        <v>2542</v>
      </c>
      <c r="P1573" t="s">
        <v>2543</v>
      </c>
      <c r="Q1573" t="s">
        <v>2544</v>
      </c>
      <c r="R1573" t="s">
        <v>2570</v>
      </c>
      <c r="S1573" t="s">
        <v>2546</v>
      </c>
      <c r="T1573">
        <v>0</v>
      </c>
      <c r="U1573" t="s">
        <v>2571</v>
      </c>
      <c r="V1573" t="s">
        <v>2572</v>
      </c>
      <c r="W1573" t="s">
        <v>2571</v>
      </c>
      <c r="X1573" t="s">
        <v>2572</v>
      </c>
      <c r="Y1573" t="str">
        <f t="shared" si="24"/>
        <v>酷得少年（天津）文化传播有限公司-1北京酷得少年科技有限公司信息流</v>
      </c>
      <c r="Z1573" t="e">
        <f>VLOOKUP(Y:Y,[1]Sheet1!N:N,1,0)</f>
        <v>#N/A</v>
      </c>
    </row>
    <row r="1574" spans="1:26" hidden="1" x14ac:dyDescent="0.25">
      <c r="A1574">
        <v>20230623</v>
      </c>
      <c r="B1574">
        <v>48413794</v>
      </c>
      <c r="C1574" t="s">
        <v>2750</v>
      </c>
      <c r="D1574">
        <v>2118167</v>
      </c>
      <c r="E1574" t="s">
        <v>2592</v>
      </c>
      <c r="F1574" s="59">
        <v>22.33</v>
      </c>
      <c r="G1574">
        <v>0</v>
      </c>
      <c r="H1574" t="s">
        <v>2538</v>
      </c>
      <c r="I1574" t="s">
        <v>2539</v>
      </c>
      <c r="J1574" t="s">
        <v>554</v>
      </c>
      <c r="K1574" t="s">
        <v>2321</v>
      </c>
      <c r="L1574" t="s">
        <v>2370</v>
      </c>
      <c r="M1574" t="s">
        <v>2593</v>
      </c>
      <c r="N1574" t="s">
        <v>2594</v>
      </c>
      <c r="O1574" t="s">
        <v>2542</v>
      </c>
      <c r="P1574" t="s">
        <v>2543</v>
      </c>
      <c r="Q1574" t="s">
        <v>2544</v>
      </c>
      <c r="R1574" t="s">
        <v>2595</v>
      </c>
      <c r="S1574" t="s">
        <v>2546</v>
      </c>
      <c r="T1574">
        <v>0</v>
      </c>
      <c r="U1574" t="s">
        <v>2555</v>
      </c>
      <c r="V1574" t="s">
        <v>2596</v>
      </c>
      <c r="W1574" t="s">
        <v>2555</v>
      </c>
      <c r="X1574" t="s">
        <v>2596</v>
      </c>
      <c r="Y1574" t="str">
        <f t="shared" si="24"/>
        <v>薯一薯二文化传媒（上海）有限公司行吟信息科技(上海)有限公司信息流</v>
      </c>
      <c r="Z1574" t="e">
        <f>VLOOKUP(Y:Y,[1]Sheet1!N:N,1,0)</f>
        <v>#N/A</v>
      </c>
    </row>
    <row r="1575" spans="1:26" hidden="1" x14ac:dyDescent="0.25">
      <c r="A1575">
        <v>20230623</v>
      </c>
      <c r="B1575">
        <v>28450438</v>
      </c>
      <c r="C1575" t="s">
        <v>2665</v>
      </c>
      <c r="D1575">
        <v>2113477</v>
      </c>
      <c r="E1575" t="s">
        <v>2666</v>
      </c>
      <c r="F1575" s="59">
        <v>2815.1</v>
      </c>
      <c r="G1575">
        <v>0</v>
      </c>
      <c r="H1575" t="s">
        <v>2559</v>
      </c>
      <c r="I1575" t="s">
        <v>2560</v>
      </c>
      <c r="J1575" t="s">
        <v>231</v>
      </c>
      <c r="K1575" t="s">
        <v>711</v>
      </c>
      <c r="L1575" t="s">
        <v>231</v>
      </c>
      <c r="M1575" t="s">
        <v>2667</v>
      </c>
      <c r="N1575" t="s">
        <v>2668</v>
      </c>
      <c r="O1575" t="s">
        <v>2542</v>
      </c>
      <c r="P1575" t="s">
        <v>2543</v>
      </c>
      <c r="Q1575" t="s">
        <v>2544</v>
      </c>
      <c r="R1575" t="s">
        <v>2669</v>
      </c>
      <c r="S1575" t="s">
        <v>2546</v>
      </c>
      <c r="T1575">
        <v>0</v>
      </c>
      <c r="U1575" t="s">
        <v>2555</v>
      </c>
      <c r="V1575" t="s">
        <v>2670</v>
      </c>
      <c r="W1575" t="s">
        <v>2555</v>
      </c>
      <c r="X1575" t="s">
        <v>2671</v>
      </c>
      <c r="Y1575" t="str">
        <f t="shared" si="24"/>
        <v>广州酷狗计算机科技有限公司广州酷狗计算机科技有限公司CPC</v>
      </c>
      <c r="Z1575" t="e">
        <f>VLOOKUP(Y:Y,[1]Sheet1!N:N,1,0)</f>
        <v>#N/A</v>
      </c>
    </row>
    <row r="1576" spans="1:26" hidden="1" x14ac:dyDescent="0.25">
      <c r="A1576">
        <v>20230623</v>
      </c>
      <c r="B1576">
        <v>41276552</v>
      </c>
      <c r="C1576" t="s">
        <v>2817</v>
      </c>
      <c r="D1576">
        <v>2158492</v>
      </c>
      <c r="E1576" t="s">
        <v>2580</v>
      </c>
      <c r="F1576" s="59">
        <v>521.07000000000005</v>
      </c>
      <c r="G1576">
        <v>437.86</v>
      </c>
      <c r="H1576" t="s">
        <v>2559</v>
      </c>
      <c r="I1576" t="s">
        <v>2560</v>
      </c>
      <c r="J1576" t="s">
        <v>2330</v>
      </c>
      <c r="K1576" t="s">
        <v>711</v>
      </c>
      <c r="L1576" t="s">
        <v>2329</v>
      </c>
      <c r="M1576" t="s">
        <v>2581</v>
      </c>
      <c r="N1576" t="s">
        <v>2582</v>
      </c>
      <c r="O1576" t="s">
        <v>2542</v>
      </c>
      <c r="P1576" t="s">
        <v>2543</v>
      </c>
      <c r="Q1576" t="s">
        <v>2544</v>
      </c>
      <c r="R1576" t="s">
        <v>2583</v>
      </c>
      <c r="S1576" t="s">
        <v>2546</v>
      </c>
      <c r="T1576">
        <v>3920.6379999999999</v>
      </c>
      <c r="U1576" t="s">
        <v>2584</v>
      </c>
      <c r="V1576" t="s">
        <v>2585</v>
      </c>
      <c r="W1576" t="s">
        <v>2584</v>
      </c>
      <c r="X1576" t="s">
        <v>2585</v>
      </c>
      <c r="Y1576" t="str">
        <f t="shared" si="24"/>
        <v>成都哈拜网络科技有限公司-数字媒体事业部上海哈啰普惠科技有限公司CPC</v>
      </c>
      <c r="Z1576" t="e">
        <f>VLOOKUP(Y:Y,[1]Sheet1!N:N,1,0)</f>
        <v>#N/A</v>
      </c>
    </row>
    <row r="1577" spans="1:26" hidden="1" x14ac:dyDescent="0.25">
      <c r="A1577">
        <v>20230623</v>
      </c>
      <c r="B1577">
        <v>42965764</v>
      </c>
      <c r="C1577" t="s">
        <v>2536</v>
      </c>
      <c r="D1577">
        <v>2158784</v>
      </c>
      <c r="E1577" t="s">
        <v>2537</v>
      </c>
      <c r="F1577" s="59">
        <v>175.26</v>
      </c>
      <c r="G1577">
        <v>175.26</v>
      </c>
      <c r="H1577" t="s">
        <v>2538</v>
      </c>
      <c r="I1577" t="s">
        <v>2551</v>
      </c>
      <c r="J1577" t="s">
        <v>2320</v>
      </c>
      <c r="K1577" t="s">
        <v>2321</v>
      </c>
      <c r="L1577" t="s">
        <v>2318</v>
      </c>
      <c r="M1577" t="s">
        <v>2540</v>
      </c>
      <c r="N1577" t="s">
        <v>2541</v>
      </c>
      <c r="O1577" t="s">
        <v>2542</v>
      </c>
      <c r="P1577" t="s">
        <v>2543</v>
      </c>
      <c r="Q1577" t="s">
        <v>2544</v>
      </c>
      <c r="R1577" t="s">
        <v>2545</v>
      </c>
      <c r="S1577" t="s">
        <v>2546</v>
      </c>
      <c r="T1577">
        <v>0</v>
      </c>
      <c r="U1577" t="s">
        <v>838</v>
      </c>
      <c r="V1577" t="s">
        <v>2547</v>
      </c>
      <c r="W1577" t="s">
        <v>838</v>
      </c>
      <c r="X1577" t="s">
        <v>2548</v>
      </c>
      <c r="Y1577" t="str">
        <f t="shared" si="24"/>
        <v>上海耳序信息技术有限公司-四部上海拍拍贷金融信息服务有限公司信息流</v>
      </c>
      <c r="Z1577" t="e">
        <f>VLOOKUP(Y:Y,[1]Sheet1!N:N,1,0)</f>
        <v>#N/A</v>
      </c>
    </row>
    <row r="1578" spans="1:26" hidden="1" x14ac:dyDescent="0.25">
      <c r="A1578">
        <v>20230623</v>
      </c>
      <c r="B1578">
        <v>44739316</v>
      </c>
      <c r="C1578" t="s">
        <v>2620</v>
      </c>
      <c r="D1578">
        <v>2118167</v>
      </c>
      <c r="E1578" t="s">
        <v>2592</v>
      </c>
      <c r="F1578" s="59">
        <v>395.49</v>
      </c>
      <c r="G1578">
        <v>0</v>
      </c>
      <c r="H1578" t="s">
        <v>2538</v>
      </c>
      <c r="I1578" t="s">
        <v>2551</v>
      </c>
      <c r="J1578" t="s">
        <v>554</v>
      </c>
      <c r="K1578" t="s">
        <v>2321</v>
      </c>
      <c r="L1578" t="s">
        <v>2370</v>
      </c>
      <c r="M1578" t="s">
        <v>2593</v>
      </c>
      <c r="N1578" t="s">
        <v>2594</v>
      </c>
      <c r="O1578" t="s">
        <v>2542</v>
      </c>
      <c r="P1578" t="s">
        <v>2543</v>
      </c>
      <c r="Q1578" t="s">
        <v>2544</v>
      </c>
      <c r="R1578" t="s">
        <v>2595</v>
      </c>
      <c r="S1578" t="s">
        <v>2546</v>
      </c>
      <c r="T1578">
        <v>0</v>
      </c>
      <c r="U1578" t="s">
        <v>2555</v>
      </c>
      <c r="V1578" t="s">
        <v>2596</v>
      </c>
      <c r="W1578" t="s">
        <v>2555</v>
      </c>
      <c r="X1578" t="s">
        <v>2596</v>
      </c>
      <c r="Y1578" t="str">
        <f t="shared" si="24"/>
        <v>薯一薯二文化传媒（上海）有限公司行吟信息科技(上海)有限公司信息流</v>
      </c>
      <c r="Z1578" t="e">
        <f>VLOOKUP(Y:Y,[1]Sheet1!N:N,1,0)</f>
        <v>#N/A</v>
      </c>
    </row>
    <row r="1579" spans="1:26" x14ac:dyDescent="0.25">
      <c r="A1579">
        <v>20230623</v>
      </c>
      <c r="B1579">
        <v>45336938</v>
      </c>
      <c r="C1579" t="s">
        <v>2753</v>
      </c>
      <c r="D1579">
        <v>2054669</v>
      </c>
      <c r="E1579" t="s">
        <v>2622</v>
      </c>
      <c r="F1579" s="59">
        <v>23.38</v>
      </c>
      <c r="G1579">
        <v>17.32</v>
      </c>
      <c r="H1579" t="s">
        <v>2538</v>
      </c>
      <c r="I1579" t="s">
        <v>2551</v>
      </c>
      <c r="J1579" t="s">
        <v>2352</v>
      </c>
      <c r="K1579" t="s">
        <v>2321</v>
      </c>
      <c r="L1579" t="s">
        <v>2351</v>
      </c>
      <c r="M1579" t="s">
        <v>2623</v>
      </c>
      <c r="N1579" t="s">
        <v>2624</v>
      </c>
      <c r="O1579" t="s">
        <v>2542</v>
      </c>
      <c r="P1579" t="s">
        <v>2543</v>
      </c>
      <c r="Q1579" t="s">
        <v>2544</v>
      </c>
      <c r="R1579" t="s">
        <v>2625</v>
      </c>
      <c r="S1579" t="s">
        <v>2546</v>
      </c>
      <c r="T1579">
        <v>0</v>
      </c>
      <c r="U1579" t="s">
        <v>838</v>
      </c>
      <c r="V1579" t="s">
        <v>2548</v>
      </c>
      <c r="W1579" t="s">
        <v>838</v>
      </c>
      <c r="X1579" t="s">
        <v>2548</v>
      </c>
      <c r="Y1579" t="str">
        <f t="shared" si="24"/>
        <v>深圳市小赢普惠科技有限责任公司深圳市赢众通金融信息服务有限责任公司信息流</v>
      </c>
      <c r="Z1579" t="e">
        <f>VLOOKUP(Y:Y,[1]Sheet1!N:N,1,0)</f>
        <v>#N/A</v>
      </c>
    </row>
    <row r="1580" spans="1:26" hidden="1" x14ac:dyDescent="0.25">
      <c r="A1580">
        <v>20230623</v>
      </c>
      <c r="B1580">
        <v>46808299</v>
      </c>
      <c r="C1580" t="s">
        <v>2567</v>
      </c>
      <c r="D1580">
        <v>2159765</v>
      </c>
      <c r="E1580" t="s">
        <v>2568</v>
      </c>
      <c r="F1580" s="59">
        <v>32.75</v>
      </c>
      <c r="G1580">
        <v>25</v>
      </c>
      <c r="H1580" t="s">
        <v>2538</v>
      </c>
      <c r="I1580" t="s">
        <v>2551</v>
      </c>
      <c r="J1580" t="s">
        <v>2375</v>
      </c>
      <c r="K1580" t="s">
        <v>2321</v>
      </c>
      <c r="L1580" t="s">
        <v>2277</v>
      </c>
      <c r="M1580" t="s">
        <v>2569</v>
      </c>
      <c r="O1580" t="s">
        <v>2542</v>
      </c>
      <c r="P1580" t="s">
        <v>2543</v>
      </c>
      <c r="Q1580" t="s">
        <v>2544</v>
      </c>
      <c r="R1580" t="s">
        <v>2570</v>
      </c>
      <c r="S1580" t="s">
        <v>2546</v>
      </c>
      <c r="T1580">
        <v>0</v>
      </c>
      <c r="U1580" t="s">
        <v>2571</v>
      </c>
      <c r="V1580" t="s">
        <v>2572</v>
      </c>
      <c r="W1580" t="s">
        <v>2571</v>
      </c>
      <c r="X1580" t="s">
        <v>2572</v>
      </c>
      <c r="Y1580" t="str">
        <f t="shared" si="24"/>
        <v>酷得少年（天津）文化传播有限公司-1北京酷得少年科技有限公司信息流</v>
      </c>
      <c r="Z1580" t="e">
        <f>VLOOKUP(Y:Y,[1]Sheet1!N:N,1,0)</f>
        <v>#N/A</v>
      </c>
    </row>
    <row r="1581" spans="1:26" hidden="1" x14ac:dyDescent="0.25">
      <c r="A1581">
        <v>20230623</v>
      </c>
      <c r="B1581">
        <v>47426625</v>
      </c>
      <c r="C1581" t="s">
        <v>2802</v>
      </c>
      <c r="D1581">
        <v>2189969</v>
      </c>
      <c r="E1581" t="s">
        <v>2608</v>
      </c>
      <c r="F1581" s="59">
        <v>1001.44</v>
      </c>
      <c r="G1581">
        <v>715.31</v>
      </c>
      <c r="H1581" t="s">
        <v>2538</v>
      </c>
      <c r="I1581" t="s">
        <v>2551</v>
      </c>
      <c r="J1581" t="s">
        <v>2332</v>
      </c>
      <c r="K1581" t="s">
        <v>2321</v>
      </c>
      <c r="L1581" t="s">
        <v>2333</v>
      </c>
      <c r="M1581" t="s">
        <v>2552</v>
      </c>
      <c r="N1581" t="s">
        <v>2553</v>
      </c>
      <c r="O1581" t="s">
        <v>2542</v>
      </c>
      <c r="P1581" t="s">
        <v>2543</v>
      </c>
      <c r="Q1581" t="s">
        <v>2544</v>
      </c>
      <c r="R1581" t="s">
        <v>2554</v>
      </c>
      <c r="S1581" t="s">
        <v>2546</v>
      </c>
      <c r="T1581">
        <v>0</v>
      </c>
      <c r="U1581" t="s">
        <v>2555</v>
      </c>
      <c r="V1581" t="s">
        <v>2556</v>
      </c>
      <c r="W1581" t="s">
        <v>2555</v>
      </c>
      <c r="X1581" t="s">
        <v>2556</v>
      </c>
      <c r="Y1581" t="str">
        <f t="shared" si="24"/>
        <v>北京爱奇艺科技有限公司-百度北京爱奇艺科技有限公司信息流</v>
      </c>
      <c r="Z1581" t="e">
        <f>VLOOKUP(Y:Y,[1]Sheet1!N:N,1,0)</f>
        <v>#N/A</v>
      </c>
    </row>
    <row r="1582" spans="1:26" hidden="1" x14ac:dyDescent="0.25">
      <c r="A1582">
        <v>20230623</v>
      </c>
      <c r="B1582">
        <v>47799575</v>
      </c>
      <c r="C1582" t="s">
        <v>2797</v>
      </c>
      <c r="D1582">
        <v>2159765</v>
      </c>
      <c r="E1582" t="s">
        <v>2568</v>
      </c>
      <c r="F1582" s="59">
        <v>153.33000000000001</v>
      </c>
      <c r="G1582">
        <v>117.05</v>
      </c>
      <c r="H1582" t="s">
        <v>2538</v>
      </c>
      <c r="I1582" t="s">
        <v>2551</v>
      </c>
      <c r="J1582" t="s">
        <v>2375</v>
      </c>
      <c r="K1582" t="s">
        <v>2321</v>
      </c>
      <c r="L1582" t="s">
        <v>2277</v>
      </c>
      <c r="M1582" t="s">
        <v>2569</v>
      </c>
      <c r="O1582" t="s">
        <v>2542</v>
      </c>
      <c r="P1582" t="s">
        <v>2543</v>
      </c>
      <c r="Q1582" t="s">
        <v>2544</v>
      </c>
      <c r="R1582" t="s">
        <v>2570</v>
      </c>
      <c r="S1582" t="s">
        <v>2546</v>
      </c>
      <c r="T1582">
        <v>0</v>
      </c>
      <c r="U1582" t="s">
        <v>2571</v>
      </c>
      <c r="V1582" t="s">
        <v>2572</v>
      </c>
      <c r="W1582" t="s">
        <v>2571</v>
      </c>
      <c r="X1582" t="s">
        <v>2572</v>
      </c>
      <c r="Y1582" t="str">
        <f t="shared" si="24"/>
        <v>酷得少年（天津）文化传播有限公司-1北京酷得少年科技有限公司信息流</v>
      </c>
      <c r="Z1582" t="e">
        <f>VLOOKUP(Y:Y,[1]Sheet1!N:N,1,0)</f>
        <v>#N/A</v>
      </c>
    </row>
    <row r="1583" spans="1:26" hidden="1" x14ac:dyDescent="0.25">
      <c r="A1583">
        <v>20230623</v>
      </c>
      <c r="B1583">
        <v>47953331</v>
      </c>
      <c r="C1583" t="s">
        <v>2663</v>
      </c>
      <c r="D1583">
        <v>2167551</v>
      </c>
      <c r="E1583" t="s">
        <v>2550</v>
      </c>
      <c r="F1583" s="59">
        <v>4.51</v>
      </c>
      <c r="G1583">
        <v>4.51</v>
      </c>
      <c r="H1583" t="s">
        <v>2538</v>
      </c>
      <c r="I1583" t="s">
        <v>2539</v>
      </c>
      <c r="J1583" t="s">
        <v>2332</v>
      </c>
      <c r="K1583" t="s">
        <v>2321</v>
      </c>
      <c r="L1583" t="s">
        <v>2333</v>
      </c>
      <c r="M1583" t="s">
        <v>2552</v>
      </c>
      <c r="N1583" t="s">
        <v>2553</v>
      </c>
      <c r="O1583" t="s">
        <v>2542</v>
      </c>
      <c r="P1583" t="s">
        <v>2543</v>
      </c>
      <c r="Q1583" t="s">
        <v>2544</v>
      </c>
      <c r="R1583" t="s">
        <v>2554</v>
      </c>
      <c r="S1583" t="s">
        <v>2546</v>
      </c>
      <c r="T1583">
        <v>0</v>
      </c>
      <c r="U1583" t="s">
        <v>2555</v>
      </c>
      <c r="V1583" t="s">
        <v>2556</v>
      </c>
      <c r="W1583" t="s">
        <v>2555</v>
      </c>
      <c r="X1583" t="s">
        <v>2556</v>
      </c>
      <c r="Y1583" t="str">
        <f t="shared" si="24"/>
        <v>北京爱奇艺科技有限公司-百度北京爱奇艺科技有限公司信息流</v>
      </c>
      <c r="Z1583" t="e">
        <f>VLOOKUP(Y:Y,[1]Sheet1!N:N,1,0)</f>
        <v>#N/A</v>
      </c>
    </row>
    <row r="1584" spans="1:26" hidden="1" x14ac:dyDescent="0.25">
      <c r="A1584">
        <v>20230623</v>
      </c>
      <c r="B1584">
        <v>47953339</v>
      </c>
      <c r="C1584" t="s">
        <v>2755</v>
      </c>
      <c r="D1584">
        <v>2189969</v>
      </c>
      <c r="E1584" t="s">
        <v>2608</v>
      </c>
      <c r="F1584" s="59">
        <v>202.2</v>
      </c>
      <c r="G1584">
        <v>144.43</v>
      </c>
      <c r="H1584" t="s">
        <v>2538</v>
      </c>
      <c r="I1584" t="s">
        <v>2551</v>
      </c>
      <c r="J1584" t="s">
        <v>2332</v>
      </c>
      <c r="K1584" t="s">
        <v>2321</v>
      </c>
      <c r="L1584" t="s">
        <v>2333</v>
      </c>
      <c r="M1584" t="s">
        <v>2552</v>
      </c>
      <c r="N1584" t="s">
        <v>2553</v>
      </c>
      <c r="O1584" t="s">
        <v>2542</v>
      </c>
      <c r="P1584" t="s">
        <v>2543</v>
      </c>
      <c r="Q1584" t="s">
        <v>2544</v>
      </c>
      <c r="R1584" t="s">
        <v>2554</v>
      </c>
      <c r="S1584" t="s">
        <v>2546</v>
      </c>
      <c r="T1584">
        <v>0</v>
      </c>
      <c r="U1584" t="s">
        <v>2555</v>
      </c>
      <c r="V1584" t="s">
        <v>2556</v>
      </c>
      <c r="W1584" t="s">
        <v>2555</v>
      </c>
      <c r="X1584" t="s">
        <v>2556</v>
      </c>
      <c r="Y1584" t="str">
        <f t="shared" si="24"/>
        <v>北京爱奇艺科技有限公司-百度北京爱奇艺科技有限公司信息流</v>
      </c>
      <c r="Z1584" t="e">
        <f>VLOOKUP(Y:Y,[1]Sheet1!N:N,1,0)</f>
        <v>#N/A</v>
      </c>
    </row>
    <row r="1585" spans="1:26" hidden="1" x14ac:dyDescent="0.25">
      <c r="A1585">
        <v>20230623</v>
      </c>
      <c r="B1585">
        <v>27753547</v>
      </c>
      <c r="C1585" t="s">
        <v>2674</v>
      </c>
      <c r="D1585">
        <v>2172257</v>
      </c>
      <c r="E1585" t="s">
        <v>2610</v>
      </c>
      <c r="F1585" s="59">
        <v>1013.47</v>
      </c>
      <c r="G1585">
        <v>804.3</v>
      </c>
      <c r="H1585" t="s">
        <v>2559</v>
      </c>
      <c r="I1585" t="s">
        <v>2560</v>
      </c>
      <c r="J1585" t="s">
        <v>292</v>
      </c>
      <c r="K1585" t="s">
        <v>711</v>
      </c>
      <c r="L1585" t="s">
        <v>574</v>
      </c>
      <c r="M1585" t="s">
        <v>2611</v>
      </c>
      <c r="N1585" t="s">
        <v>2612</v>
      </c>
      <c r="O1585" t="s">
        <v>2542</v>
      </c>
      <c r="P1585" t="s">
        <v>2543</v>
      </c>
      <c r="Q1585" t="s">
        <v>2544</v>
      </c>
      <c r="R1585" t="s">
        <v>2613</v>
      </c>
      <c r="S1585" t="s">
        <v>2546</v>
      </c>
      <c r="T1585">
        <v>77435.600999999995</v>
      </c>
      <c r="U1585" t="s">
        <v>2614</v>
      </c>
      <c r="V1585" t="s">
        <v>2615</v>
      </c>
      <c r="W1585" t="s">
        <v>2614</v>
      </c>
      <c r="X1585" t="s">
        <v>2615</v>
      </c>
      <c r="Y1585" t="str">
        <f t="shared" si="24"/>
        <v>广州荔湾品唯信息服务有限公司广州唯品会电子商务有限公司CPC</v>
      </c>
      <c r="Z1585" t="e">
        <f>VLOOKUP(Y:Y,[1]Sheet1!N:N,1,0)</f>
        <v>#N/A</v>
      </c>
    </row>
    <row r="1586" spans="1:26" hidden="1" x14ac:dyDescent="0.25">
      <c r="A1586">
        <v>20230623</v>
      </c>
      <c r="B1586">
        <v>45323132</v>
      </c>
      <c r="C1586" t="s">
        <v>2747</v>
      </c>
      <c r="D1586">
        <v>2172261</v>
      </c>
      <c r="E1586" t="s">
        <v>2628</v>
      </c>
      <c r="F1586" s="59">
        <v>479.3</v>
      </c>
      <c r="G1586">
        <v>365.88</v>
      </c>
      <c r="H1586" t="s">
        <v>2538</v>
      </c>
      <c r="I1586" t="s">
        <v>2551</v>
      </c>
      <c r="J1586" t="s">
        <v>292</v>
      </c>
      <c r="K1586" t="s">
        <v>2321</v>
      </c>
      <c r="L1586" t="s">
        <v>574</v>
      </c>
      <c r="M1586" t="s">
        <v>2611</v>
      </c>
      <c r="N1586" t="s">
        <v>2612</v>
      </c>
      <c r="O1586" t="s">
        <v>2542</v>
      </c>
      <c r="P1586" t="s">
        <v>2543</v>
      </c>
      <c r="Q1586" t="s">
        <v>2544</v>
      </c>
      <c r="R1586" t="s">
        <v>2613</v>
      </c>
      <c r="S1586" t="s">
        <v>2546</v>
      </c>
      <c r="T1586">
        <v>0</v>
      </c>
      <c r="U1586" t="s">
        <v>2614</v>
      </c>
      <c r="V1586" t="s">
        <v>2615</v>
      </c>
      <c r="W1586" t="s">
        <v>2614</v>
      </c>
      <c r="X1586" t="s">
        <v>2615</v>
      </c>
      <c r="Y1586" t="str">
        <f t="shared" si="24"/>
        <v>广州荔湾品唯信息服务有限公司广州唯品会电子商务有限公司信息流</v>
      </c>
      <c r="Z1586" t="e">
        <f>VLOOKUP(Y:Y,[1]Sheet1!N:N,1,0)</f>
        <v>#N/A</v>
      </c>
    </row>
    <row r="1587" spans="1:26" hidden="1" x14ac:dyDescent="0.25">
      <c r="A1587">
        <v>20230623</v>
      </c>
      <c r="B1587">
        <v>38794049</v>
      </c>
      <c r="C1587" t="s">
        <v>2627</v>
      </c>
      <c r="D1587">
        <v>2172261</v>
      </c>
      <c r="E1587" t="s">
        <v>2628</v>
      </c>
      <c r="F1587" s="59">
        <v>2.62</v>
      </c>
      <c r="G1587">
        <v>2</v>
      </c>
      <c r="H1587" t="s">
        <v>2538</v>
      </c>
      <c r="I1587" t="s">
        <v>2539</v>
      </c>
      <c r="J1587" t="s">
        <v>292</v>
      </c>
      <c r="K1587" t="s">
        <v>2321</v>
      </c>
      <c r="L1587" t="s">
        <v>574</v>
      </c>
      <c r="M1587" t="s">
        <v>2611</v>
      </c>
      <c r="N1587" t="s">
        <v>2612</v>
      </c>
      <c r="O1587" t="s">
        <v>2542</v>
      </c>
      <c r="P1587" t="s">
        <v>2543</v>
      </c>
      <c r="Q1587" t="s">
        <v>2544</v>
      </c>
      <c r="R1587" t="s">
        <v>2613</v>
      </c>
      <c r="S1587" t="s">
        <v>2546</v>
      </c>
      <c r="T1587">
        <v>0</v>
      </c>
      <c r="U1587" t="s">
        <v>2614</v>
      </c>
      <c r="V1587" t="s">
        <v>2615</v>
      </c>
      <c r="W1587" t="s">
        <v>2614</v>
      </c>
      <c r="X1587" t="s">
        <v>2615</v>
      </c>
      <c r="Y1587" t="str">
        <f t="shared" si="24"/>
        <v>广州荔湾品唯信息服务有限公司广州唯品会电子商务有限公司信息流</v>
      </c>
      <c r="Z1587" t="e">
        <f>VLOOKUP(Y:Y,[1]Sheet1!N:N,1,0)</f>
        <v>#N/A</v>
      </c>
    </row>
    <row r="1588" spans="1:26" hidden="1" x14ac:dyDescent="0.25">
      <c r="A1588">
        <v>20230623</v>
      </c>
      <c r="B1588">
        <v>41250572</v>
      </c>
      <c r="C1588" t="s">
        <v>2703</v>
      </c>
      <c r="D1588">
        <v>2130054</v>
      </c>
      <c r="E1588" t="s">
        <v>2558</v>
      </c>
      <c r="F1588" s="59">
        <v>3019.4</v>
      </c>
      <c r="G1588">
        <v>2444.8200000000002</v>
      </c>
      <c r="H1588" t="s">
        <v>2559</v>
      </c>
      <c r="I1588" t="s">
        <v>2560</v>
      </c>
      <c r="J1588" t="s">
        <v>2350</v>
      </c>
      <c r="K1588" t="s">
        <v>711</v>
      </c>
      <c r="L1588" t="s">
        <v>2350</v>
      </c>
      <c r="M1588" t="s">
        <v>2561</v>
      </c>
      <c r="N1588" t="s">
        <v>2562</v>
      </c>
      <c r="O1588" t="s">
        <v>2542</v>
      </c>
      <c r="P1588" t="s">
        <v>2543</v>
      </c>
      <c r="Q1588" t="s">
        <v>2544</v>
      </c>
      <c r="R1588" t="s">
        <v>2563</v>
      </c>
      <c r="S1588" t="s">
        <v>2546</v>
      </c>
      <c r="T1588">
        <v>10649.692999999999</v>
      </c>
      <c r="U1588" t="s">
        <v>1891</v>
      </c>
      <c r="V1588" t="s">
        <v>2564</v>
      </c>
      <c r="W1588" t="s">
        <v>1891</v>
      </c>
      <c r="X1588" t="s">
        <v>2564</v>
      </c>
      <c r="Y1588" t="str">
        <f t="shared" si="24"/>
        <v>深圳尚米网络技术有限公司深圳尚米网络技术有限公司CPC</v>
      </c>
      <c r="Z1588" t="e">
        <f>VLOOKUP(Y:Y,[1]Sheet1!N:N,1,0)</f>
        <v>#N/A</v>
      </c>
    </row>
    <row r="1589" spans="1:26" hidden="1" x14ac:dyDescent="0.25">
      <c r="A1589">
        <v>20230623</v>
      </c>
      <c r="B1589">
        <v>42327215</v>
      </c>
      <c r="C1589" t="s">
        <v>2739</v>
      </c>
      <c r="D1589">
        <v>2172261</v>
      </c>
      <c r="E1589" t="s">
        <v>2628</v>
      </c>
      <c r="F1589" s="59">
        <v>459.96</v>
      </c>
      <c r="G1589">
        <v>351.12</v>
      </c>
      <c r="H1589" t="s">
        <v>2538</v>
      </c>
      <c r="I1589" t="s">
        <v>2551</v>
      </c>
      <c r="J1589" t="s">
        <v>292</v>
      </c>
      <c r="K1589" t="s">
        <v>2321</v>
      </c>
      <c r="L1589" t="s">
        <v>574</v>
      </c>
      <c r="M1589" t="s">
        <v>2611</v>
      </c>
      <c r="N1589" t="s">
        <v>2612</v>
      </c>
      <c r="O1589" t="s">
        <v>2542</v>
      </c>
      <c r="P1589" t="s">
        <v>2543</v>
      </c>
      <c r="Q1589" t="s">
        <v>2544</v>
      </c>
      <c r="R1589" t="s">
        <v>2613</v>
      </c>
      <c r="S1589" t="s">
        <v>2546</v>
      </c>
      <c r="T1589">
        <v>0</v>
      </c>
      <c r="U1589" t="s">
        <v>2614</v>
      </c>
      <c r="V1589" t="s">
        <v>2615</v>
      </c>
      <c r="W1589" t="s">
        <v>2614</v>
      </c>
      <c r="X1589" t="s">
        <v>2615</v>
      </c>
      <c r="Y1589" t="str">
        <f t="shared" si="24"/>
        <v>广州荔湾品唯信息服务有限公司广州唯品会电子商务有限公司信息流</v>
      </c>
      <c r="Z1589" t="e">
        <f>VLOOKUP(Y:Y,[1]Sheet1!N:N,1,0)</f>
        <v>#N/A</v>
      </c>
    </row>
    <row r="1590" spans="1:26" hidden="1" x14ac:dyDescent="0.25">
      <c r="A1590">
        <v>20230623</v>
      </c>
      <c r="B1590">
        <v>42965759</v>
      </c>
      <c r="C1590" t="s">
        <v>2619</v>
      </c>
      <c r="D1590">
        <v>2165227</v>
      </c>
      <c r="E1590" t="s">
        <v>2566</v>
      </c>
      <c r="F1590" s="59">
        <v>1194</v>
      </c>
      <c r="G1590">
        <v>884.44</v>
      </c>
      <c r="H1590" t="s">
        <v>2538</v>
      </c>
      <c r="I1590" t="s">
        <v>2539</v>
      </c>
      <c r="J1590" t="s">
        <v>2320</v>
      </c>
      <c r="K1590" t="s">
        <v>2321</v>
      </c>
      <c r="L1590" t="s">
        <v>2318</v>
      </c>
      <c r="M1590" t="s">
        <v>2540</v>
      </c>
      <c r="N1590" t="s">
        <v>2541</v>
      </c>
      <c r="O1590" t="s">
        <v>2542</v>
      </c>
      <c r="P1590" t="s">
        <v>2543</v>
      </c>
      <c r="Q1590" t="s">
        <v>2544</v>
      </c>
      <c r="R1590" t="s">
        <v>2545</v>
      </c>
      <c r="S1590" t="s">
        <v>2546</v>
      </c>
      <c r="T1590">
        <v>0</v>
      </c>
      <c r="U1590" t="s">
        <v>838</v>
      </c>
      <c r="V1590" t="s">
        <v>2547</v>
      </c>
      <c r="W1590" t="s">
        <v>838</v>
      </c>
      <c r="X1590" t="s">
        <v>2548</v>
      </c>
      <c r="Y1590" t="str">
        <f t="shared" si="24"/>
        <v>上海耳序信息技术有限公司-四部上海拍拍贷金融信息服务有限公司信息流</v>
      </c>
      <c r="Z1590" t="e">
        <f>VLOOKUP(Y:Y,[1]Sheet1!N:N,1,0)</f>
        <v>#N/A</v>
      </c>
    </row>
    <row r="1591" spans="1:26" hidden="1" x14ac:dyDescent="0.25">
      <c r="A1591">
        <v>20230623</v>
      </c>
      <c r="B1591">
        <v>47184419</v>
      </c>
      <c r="C1591" t="s">
        <v>2740</v>
      </c>
      <c r="D1591">
        <v>2176807</v>
      </c>
      <c r="E1591" t="s">
        <v>2691</v>
      </c>
      <c r="F1591" s="59">
        <v>13.48</v>
      </c>
      <c r="G1591">
        <v>9.84</v>
      </c>
      <c r="H1591" t="s">
        <v>2538</v>
      </c>
      <c r="I1591" t="s">
        <v>2539</v>
      </c>
      <c r="J1591" t="s">
        <v>2339</v>
      </c>
      <c r="K1591" t="s">
        <v>2321</v>
      </c>
      <c r="L1591" t="s">
        <v>2338</v>
      </c>
      <c r="M1591" t="s">
        <v>2692</v>
      </c>
      <c r="N1591" t="s">
        <v>2693</v>
      </c>
      <c r="O1591" t="s">
        <v>2542</v>
      </c>
      <c r="P1591" t="s">
        <v>2543</v>
      </c>
      <c r="Q1591" t="s">
        <v>2544</v>
      </c>
      <c r="R1591" t="s">
        <v>2694</v>
      </c>
      <c r="S1591" t="s">
        <v>2546</v>
      </c>
      <c r="T1591">
        <v>0</v>
      </c>
      <c r="U1591" t="s">
        <v>2117</v>
      </c>
      <c r="V1591" t="s">
        <v>2695</v>
      </c>
      <c r="W1591" t="s">
        <v>2117</v>
      </c>
      <c r="X1591" t="s">
        <v>2695</v>
      </c>
      <c r="Y1591" t="str">
        <f t="shared" si="24"/>
        <v>北京三快在线科技有限公司及其关联公司北京三快科技有限公司信息流</v>
      </c>
      <c r="Z1591" t="e">
        <f>VLOOKUP(Y:Y,[1]Sheet1!N:N,1,0)</f>
        <v>#N/A</v>
      </c>
    </row>
    <row r="1592" spans="1:26" hidden="1" x14ac:dyDescent="0.25">
      <c r="A1592">
        <v>20230623</v>
      </c>
      <c r="B1592">
        <v>29404181</v>
      </c>
      <c r="C1592" t="s">
        <v>2801</v>
      </c>
      <c r="D1592">
        <v>2130054</v>
      </c>
      <c r="E1592" t="s">
        <v>2558</v>
      </c>
      <c r="F1592" s="59">
        <v>6383.12</v>
      </c>
      <c r="G1592">
        <v>5168.3599999999997</v>
      </c>
      <c r="H1592" t="s">
        <v>2559</v>
      </c>
      <c r="I1592" t="s">
        <v>2560</v>
      </c>
      <c r="J1592" t="s">
        <v>2350</v>
      </c>
      <c r="K1592" t="s">
        <v>711</v>
      </c>
      <c r="L1592" t="s">
        <v>2350</v>
      </c>
      <c r="M1592" t="s">
        <v>2561</v>
      </c>
      <c r="N1592" t="s">
        <v>2562</v>
      </c>
      <c r="O1592" t="s">
        <v>2542</v>
      </c>
      <c r="P1592" t="s">
        <v>2543</v>
      </c>
      <c r="Q1592" t="s">
        <v>2544</v>
      </c>
      <c r="R1592" t="s">
        <v>2563</v>
      </c>
      <c r="S1592" t="s">
        <v>2546</v>
      </c>
      <c r="T1592">
        <v>19645.848000000002</v>
      </c>
      <c r="U1592" t="s">
        <v>1891</v>
      </c>
      <c r="V1592" t="s">
        <v>2564</v>
      </c>
      <c r="W1592" t="s">
        <v>1891</v>
      </c>
      <c r="X1592" t="s">
        <v>2564</v>
      </c>
      <c r="Y1592" t="str">
        <f t="shared" si="24"/>
        <v>深圳尚米网络技术有限公司深圳尚米网络技术有限公司CPC</v>
      </c>
      <c r="Z1592" t="e">
        <f>VLOOKUP(Y:Y,[1]Sheet1!N:N,1,0)</f>
        <v>#N/A</v>
      </c>
    </row>
    <row r="1593" spans="1:26" hidden="1" x14ac:dyDescent="0.25">
      <c r="A1593">
        <v>20230623</v>
      </c>
      <c r="B1593">
        <v>31849478</v>
      </c>
      <c r="C1593" t="s">
        <v>2650</v>
      </c>
      <c r="D1593">
        <v>2158492</v>
      </c>
      <c r="E1593" t="s">
        <v>2580</v>
      </c>
      <c r="F1593" s="59">
        <v>383.23</v>
      </c>
      <c r="G1593">
        <v>322</v>
      </c>
      <c r="H1593" t="s">
        <v>2559</v>
      </c>
      <c r="I1593" t="s">
        <v>2560</v>
      </c>
      <c r="J1593" t="s">
        <v>2330</v>
      </c>
      <c r="K1593" t="s">
        <v>711</v>
      </c>
      <c r="L1593" t="s">
        <v>2329</v>
      </c>
      <c r="M1593" t="s">
        <v>2581</v>
      </c>
      <c r="N1593" t="s">
        <v>2582</v>
      </c>
      <c r="O1593" t="s">
        <v>2542</v>
      </c>
      <c r="P1593" t="s">
        <v>2543</v>
      </c>
      <c r="Q1593" t="s">
        <v>2544</v>
      </c>
      <c r="R1593" t="s">
        <v>2583</v>
      </c>
      <c r="S1593" t="s">
        <v>2546</v>
      </c>
      <c r="T1593">
        <v>87238.543000000005</v>
      </c>
      <c r="U1593" t="s">
        <v>2584</v>
      </c>
      <c r="V1593" t="s">
        <v>2585</v>
      </c>
      <c r="W1593" t="s">
        <v>2584</v>
      </c>
      <c r="X1593" t="s">
        <v>2585</v>
      </c>
      <c r="Y1593" t="str">
        <f t="shared" si="24"/>
        <v>成都哈拜网络科技有限公司-数字媒体事业部上海哈啰普惠科技有限公司CPC</v>
      </c>
      <c r="Z1593" t="e">
        <f>VLOOKUP(Y:Y,[1]Sheet1!N:N,1,0)</f>
        <v>#N/A</v>
      </c>
    </row>
    <row r="1594" spans="1:26" hidden="1" x14ac:dyDescent="0.25">
      <c r="A1594">
        <v>20230623</v>
      </c>
      <c r="B1594">
        <v>32834859</v>
      </c>
      <c r="C1594" t="s">
        <v>2737</v>
      </c>
      <c r="D1594">
        <v>2054667</v>
      </c>
      <c r="E1594" t="s">
        <v>2738</v>
      </c>
      <c r="F1594" s="59">
        <v>24807.95</v>
      </c>
      <c r="G1594">
        <v>20846.63</v>
      </c>
      <c r="H1594" t="s">
        <v>2559</v>
      </c>
      <c r="I1594" t="s">
        <v>2560</v>
      </c>
      <c r="J1594" t="s">
        <v>2352</v>
      </c>
      <c r="K1594" t="s">
        <v>711</v>
      </c>
      <c r="L1594" t="s">
        <v>2351</v>
      </c>
      <c r="M1594" t="s">
        <v>2623</v>
      </c>
      <c r="N1594" t="s">
        <v>2624</v>
      </c>
      <c r="O1594" t="s">
        <v>2542</v>
      </c>
      <c r="P1594" t="s">
        <v>2543</v>
      </c>
      <c r="Q1594" t="s">
        <v>2544</v>
      </c>
      <c r="R1594" t="s">
        <v>2625</v>
      </c>
      <c r="S1594" t="s">
        <v>2546</v>
      </c>
      <c r="T1594">
        <v>270223.25699999998</v>
      </c>
      <c r="U1594" t="s">
        <v>838</v>
      </c>
      <c r="V1594" t="s">
        <v>2548</v>
      </c>
      <c r="W1594" t="s">
        <v>838</v>
      </c>
      <c r="X1594" t="s">
        <v>2548</v>
      </c>
      <c r="Y1594" t="str">
        <f t="shared" si="24"/>
        <v>深圳市小赢普惠科技有限责任公司深圳市赢众通金融信息服务有限责任公司CPC</v>
      </c>
      <c r="Z1594" t="e">
        <f>VLOOKUP(Y:Y,[1]Sheet1!N:N,1,0)</f>
        <v>#N/A</v>
      </c>
    </row>
    <row r="1595" spans="1:26" hidden="1" x14ac:dyDescent="0.25">
      <c r="A1595">
        <v>20230623</v>
      </c>
      <c r="B1595">
        <v>39122181</v>
      </c>
      <c r="C1595" t="s">
        <v>2586</v>
      </c>
      <c r="D1595">
        <v>2117410</v>
      </c>
      <c r="E1595" t="s">
        <v>2587</v>
      </c>
      <c r="F1595" s="59">
        <v>0</v>
      </c>
      <c r="G1595">
        <v>0</v>
      </c>
      <c r="H1595" t="s">
        <v>2538</v>
      </c>
      <c r="I1595" t="s">
        <v>2539</v>
      </c>
      <c r="J1595" t="s">
        <v>2353</v>
      </c>
      <c r="K1595" t="s">
        <v>2321</v>
      </c>
      <c r="L1595" t="s">
        <v>326</v>
      </c>
      <c r="M1595" t="s">
        <v>2588</v>
      </c>
      <c r="N1595" t="s">
        <v>2589</v>
      </c>
      <c r="O1595" t="s">
        <v>2542</v>
      </c>
      <c r="P1595" t="s">
        <v>2543</v>
      </c>
      <c r="Q1595" t="s">
        <v>2544</v>
      </c>
      <c r="R1595" t="s">
        <v>2570</v>
      </c>
      <c r="S1595" t="s">
        <v>2546</v>
      </c>
      <c r="T1595">
        <v>0</v>
      </c>
      <c r="U1595" t="s">
        <v>2571</v>
      </c>
      <c r="V1595" t="s">
        <v>2572</v>
      </c>
      <c r="W1595" t="s">
        <v>1891</v>
      </c>
      <c r="X1595" t="s">
        <v>2564</v>
      </c>
      <c r="Y1595" t="str">
        <f t="shared" si="24"/>
        <v>网易有道信息技术（北京）有限公司网易(杭州)网络有限公司信息流</v>
      </c>
      <c r="Z1595" t="e">
        <f>VLOOKUP(Y:Y,[1]Sheet1!N:N,1,0)</f>
        <v>#N/A</v>
      </c>
    </row>
    <row r="1596" spans="1:26" hidden="1" x14ac:dyDescent="0.25">
      <c r="A1596">
        <v>20230623</v>
      </c>
      <c r="B1596">
        <v>41276538</v>
      </c>
      <c r="C1596" t="s">
        <v>2606</v>
      </c>
      <c r="D1596">
        <v>2158492</v>
      </c>
      <c r="E1596" t="s">
        <v>2580</v>
      </c>
      <c r="F1596" s="59">
        <v>780.92</v>
      </c>
      <c r="G1596">
        <v>656.16</v>
      </c>
      <c r="H1596" t="s">
        <v>2559</v>
      </c>
      <c r="I1596" t="s">
        <v>2560</v>
      </c>
      <c r="J1596" t="s">
        <v>2330</v>
      </c>
      <c r="K1596" t="s">
        <v>711</v>
      </c>
      <c r="L1596" t="s">
        <v>2329</v>
      </c>
      <c r="M1596" t="s">
        <v>2581</v>
      </c>
      <c r="N1596" t="s">
        <v>2582</v>
      </c>
      <c r="O1596" t="s">
        <v>2542</v>
      </c>
      <c r="P1596" t="s">
        <v>2543</v>
      </c>
      <c r="Q1596" t="s">
        <v>2544</v>
      </c>
      <c r="R1596" t="s">
        <v>2583</v>
      </c>
      <c r="S1596" t="s">
        <v>2546</v>
      </c>
      <c r="T1596">
        <v>47851.959000000003</v>
      </c>
      <c r="U1596" t="s">
        <v>2584</v>
      </c>
      <c r="V1596" t="s">
        <v>2585</v>
      </c>
      <c r="W1596" t="s">
        <v>2584</v>
      </c>
      <c r="X1596" t="s">
        <v>2585</v>
      </c>
      <c r="Y1596" t="str">
        <f t="shared" si="24"/>
        <v>成都哈拜网络科技有限公司-数字媒体事业部上海哈啰普惠科技有限公司CPC</v>
      </c>
      <c r="Z1596" t="e">
        <f>VLOOKUP(Y:Y,[1]Sheet1!N:N,1,0)</f>
        <v>#N/A</v>
      </c>
    </row>
    <row r="1597" spans="1:26" hidden="1" x14ac:dyDescent="0.25">
      <c r="A1597">
        <v>20230623</v>
      </c>
      <c r="B1597">
        <v>42965681</v>
      </c>
      <c r="C1597" t="s">
        <v>2725</v>
      </c>
      <c r="D1597">
        <v>2165227</v>
      </c>
      <c r="E1597" t="s">
        <v>2566</v>
      </c>
      <c r="F1597" s="59">
        <v>116.59</v>
      </c>
      <c r="G1597">
        <v>86.36</v>
      </c>
      <c r="H1597" t="s">
        <v>2538</v>
      </c>
      <c r="I1597" t="s">
        <v>2551</v>
      </c>
      <c r="J1597" t="s">
        <v>2320</v>
      </c>
      <c r="K1597" t="s">
        <v>2321</v>
      </c>
      <c r="L1597" t="s">
        <v>2318</v>
      </c>
      <c r="M1597" t="s">
        <v>2540</v>
      </c>
      <c r="N1597" t="s">
        <v>2541</v>
      </c>
      <c r="O1597" t="s">
        <v>2542</v>
      </c>
      <c r="P1597" t="s">
        <v>2543</v>
      </c>
      <c r="Q1597" t="s">
        <v>2544</v>
      </c>
      <c r="R1597" t="s">
        <v>2545</v>
      </c>
      <c r="S1597" t="s">
        <v>2546</v>
      </c>
      <c r="T1597">
        <v>0</v>
      </c>
      <c r="U1597" t="s">
        <v>838</v>
      </c>
      <c r="V1597" t="s">
        <v>2547</v>
      </c>
      <c r="W1597" t="s">
        <v>838</v>
      </c>
      <c r="X1597" t="s">
        <v>2548</v>
      </c>
      <c r="Y1597" t="str">
        <f t="shared" si="24"/>
        <v>上海耳序信息技术有限公司-四部上海拍拍贷金融信息服务有限公司信息流</v>
      </c>
      <c r="Z1597" t="e">
        <f>VLOOKUP(Y:Y,[1]Sheet1!N:N,1,0)</f>
        <v>#N/A</v>
      </c>
    </row>
    <row r="1598" spans="1:26" x14ac:dyDescent="0.25">
      <c r="A1598">
        <v>20230623</v>
      </c>
      <c r="B1598">
        <v>45336925</v>
      </c>
      <c r="C1598" t="s">
        <v>2717</v>
      </c>
      <c r="D1598">
        <v>2054669</v>
      </c>
      <c r="E1598" t="s">
        <v>2622</v>
      </c>
      <c r="F1598" s="59">
        <v>2747.96</v>
      </c>
      <c r="G1598">
        <v>2035.53</v>
      </c>
      <c r="H1598" t="s">
        <v>2538</v>
      </c>
      <c r="I1598" t="s">
        <v>2539</v>
      </c>
      <c r="J1598" t="s">
        <v>2352</v>
      </c>
      <c r="K1598" t="s">
        <v>2321</v>
      </c>
      <c r="L1598" t="s">
        <v>2351</v>
      </c>
      <c r="M1598" t="s">
        <v>2623</v>
      </c>
      <c r="N1598" t="s">
        <v>2624</v>
      </c>
      <c r="O1598" t="s">
        <v>2542</v>
      </c>
      <c r="P1598" t="s">
        <v>2543</v>
      </c>
      <c r="Q1598" t="s">
        <v>2544</v>
      </c>
      <c r="R1598" t="s">
        <v>2625</v>
      </c>
      <c r="S1598" t="s">
        <v>2546</v>
      </c>
      <c r="T1598">
        <v>0</v>
      </c>
      <c r="U1598" t="s">
        <v>838</v>
      </c>
      <c r="V1598" t="s">
        <v>2548</v>
      </c>
      <c r="W1598" t="s">
        <v>838</v>
      </c>
      <c r="X1598" t="s">
        <v>2548</v>
      </c>
      <c r="Y1598" t="str">
        <f t="shared" si="24"/>
        <v>深圳市小赢普惠科技有限责任公司深圳市赢众通金融信息服务有限责任公司信息流</v>
      </c>
      <c r="Z1598" t="e">
        <f>VLOOKUP(Y:Y,[1]Sheet1!N:N,1,0)</f>
        <v>#N/A</v>
      </c>
    </row>
    <row r="1599" spans="1:26" hidden="1" x14ac:dyDescent="0.25">
      <c r="A1599">
        <v>20230623</v>
      </c>
      <c r="B1599">
        <v>47327914</v>
      </c>
      <c r="C1599" t="s">
        <v>2720</v>
      </c>
      <c r="D1599">
        <v>2185183</v>
      </c>
      <c r="E1599" t="s">
        <v>2574</v>
      </c>
      <c r="F1599" s="59">
        <v>912.44</v>
      </c>
      <c r="G1599">
        <v>691.24</v>
      </c>
      <c r="H1599" t="s">
        <v>2538</v>
      </c>
      <c r="I1599" t="s">
        <v>2551</v>
      </c>
      <c r="J1599" t="s">
        <v>2575</v>
      </c>
      <c r="K1599" t="s">
        <v>2321</v>
      </c>
      <c r="L1599" t="s">
        <v>2344</v>
      </c>
      <c r="M1599" t="s">
        <v>2576</v>
      </c>
      <c r="O1599" t="s">
        <v>2542</v>
      </c>
      <c r="P1599" t="s">
        <v>2543</v>
      </c>
      <c r="Q1599" t="s">
        <v>2544</v>
      </c>
      <c r="R1599" t="s">
        <v>2577</v>
      </c>
      <c r="S1599" t="s">
        <v>2546</v>
      </c>
      <c r="T1599">
        <v>0</v>
      </c>
      <c r="U1599" t="s">
        <v>838</v>
      </c>
      <c r="V1599" t="s">
        <v>2578</v>
      </c>
      <c r="W1599" t="s">
        <v>838</v>
      </c>
      <c r="X1599" t="s">
        <v>2578</v>
      </c>
      <c r="Y1599" t="str">
        <f t="shared" si="24"/>
        <v>北京微财科技有限公司-数媒重庆市黑卡小额贷款有限公司信息流</v>
      </c>
      <c r="Z1599" t="e">
        <f>VLOOKUP(Y:Y,[1]Sheet1!N:N,1,0)</f>
        <v>#N/A</v>
      </c>
    </row>
    <row r="1600" spans="1:26" hidden="1" x14ac:dyDescent="0.25">
      <c r="A1600">
        <v>20230623</v>
      </c>
      <c r="B1600">
        <v>47953357</v>
      </c>
      <c r="C1600" t="s">
        <v>2735</v>
      </c>
      <c r="D1600">
        <v>2167551</v>
      </c>
      <c r="E1600" t="s">
        <v>2550</v>
      </c>
      <c r="F1600" s="59">
        <v>214.43</v>
      </c>
      <c r="G1600">
        <v>214.43</v>
      </c>
      <c r="H1600" t="s">
        <v>2538</v>
      </c>
      <c r="I1600" t="s">
        <v>2551</v>
      </c>
      <c r="J1600" t="s">
        <v>2332</v>
      </c>
      <c r="K1600" t="s">
        <v>2321</v>
      </c>
      <c r="L1600" t="s">
        <v>2333</v>
      </c>
      <c r="M1600" t="s">
        <v>2552</v>
      </c>
      <c r="N1600" t="s">
        <v>2553</v>
      </c>
      <c r="O1600" t="s">
        <v>2542</v>
      </c>
      <c r="P1600" t="s">
        <v>2543</v>
      </c>
      <c r="Q1600" t="s">
        <v>2544</v>
      </c>
      <c r="R1600" t="s">
        <v>2554</v>
      </c>
      <c r="S1600" t="s">
        <v>2546</v>
      </c>
      <c r="T1600">
        <v>0</v>
      </c>
      <c r="U1600" t="s">
        <v>2555</v>
      </c>
      <c r="V1600" t="s">
        <v>2556</v>
      </c>
      <c r="W1600" t="s">
        <v>2555</v>
      </c>
      <c r="X1600" t="s">
        <v>2556</v>
      </c>
      <c r="Y1600" t="str">
        <f t="shared" si="24"/>
        <v>北京爱奇艺科技有限公司-百度北京爱奇艺科技有限公司信息流</v>
      </c>
      <c r="Z1600" t="e">
        <f>VLOOKUP(Y:Y,[1]Sheet1!N:N,1,0)</f>
        <v>#N/A</v>
      </c>
    </row>
    <row r="1601" spans="1:26" hidden="1" x14ac:dyDescent="0.25">
      <c r="A1601">
        <v>20230623</v>
      </c>
      <c r="B1601">
        <v>19668996</v>
      </c>
      <c r="C1601" t="s">
        <v>2711</v>
      </c>
      <c r="D1601">
        <v>2172257</v>
      </c>
      <c r="E1601" t="s">
        <v>2610</v>
      </c>
      <c r="F1601" s="59">
        <v>14091.27</v>
      </c>
      <c r="G1601">
        <v>11183.25</v>
      </c>
      <c r="H1601" t="s">
        <v>2559</v>
      </c>
      <c r="I1601" t="s">
        <v>2560</v>
      </c>
      <c r="J1601" t="s">
        <v>292</v>
      </c>
      <c r="K1601" t="s">
        <v>711</v>
      </c>
      <c r="L1601" t="s">
        <v>574</v>
      </c>
      <c r="M1601" t="s">
        <v>2611</v>
      </c>
      <c r="N1601" t="s">
        <v>2612</v>
      </c>
      <c r="O1601" t="s">
        <v>2542</v>
      </c>
      <c r="P1601" t="s">
        <v>2543</v>
      </c>
      <c r="Q1601" t="s">
        <v>2544</v>
      </c>
      <c r="R1601" t="s">
        <v>2613</v>
      </c>
      <c r="S1601" t="s">
        <v>2546</v>
      </c>
      <c r="T1601">
        <v>356514.06199999998</v>
      </c>
      <c r="U1601" t="s">
        <v>2614</v>
      </c>
      <c r="V1601" t="s">
        <v>2615</v>
      </c>
      <c r="W1601" t="s">
        <v>2614</v>
      </c>
      <c r="X1601" t="s">
        <v>2615</v>
      </c>
      <c r="Y1601" t="str">
        <f t="shared" si="24"/>
        <v>广州荔湾品唯信息服务有限公司广州唯品会电子商务有限公司CPC</v>
      </c>
      <c r="Z1601" t="e">
        <f>VLOOKUP(Y:Y,[1]Sheet1!N:N,1,0)</f>
        <v>#N/A</v>
      </c>
    </row>
    <row r="1602" spans="1:26" hidden="1" x14ac:dyDescent="0.25">
      <c r="A1602">
        <v>20230623</v>
      </c>
      <c r="B1602">
        <v>40548313</v>
      </c>
      <c r="C1602" t="s">
        <v>2629</v>
      </c>
      <c r="D1602">
        <v>2130054</v>
      </c>
      <c r="E1602" t="s">
        <v>2558</v>
      </c>
      <c r="F1602" s="59">
        <v>3322.28</v>
      </c>
      <c r="G1602">
        <v>2690.05</v>
      </c>
      <c r="H1602" t="s">
        <v>2559</v>
      </c>
      <c r="I1602" t="s">
        <v>2560</v>
      </c>
      <c r="J1602" t="s">
        <v>2350</v>
      </c>
      <c r="K1602" t="s">
        <v>711</v>
      </c>
      <c r="L1602" t="s">
        <v>2350</v>
      </c>
      <c r="M1602" t="s">
        <v>2561</v>
      </c>
      <c r="N1602" t="s">
        <v>2562</v>
      </c>
      <c r="O1602" t="s">
        <v>2542</v>
      </c>
      <c r="P1602" t="s">
        <v>2543</v>
      </c>
      <c r="Q1602" t="s">
        <v>2544</v>
      </c>
      <c r="R1602" t="s">
        <v>2563</v>
      </c>
      <c r="S1602" t="s">
        <v>2546</v>
      </c>
      <c r="T1602">
        <v>11318.906000000001</v>
      </c>
      <c r="U1602" t="s">
        <v>1891</v>
      </c>
      <c r="V1602" t="s">
        <v>2564</v>
      </c>
      <c r="W1602" t="s">
        <v>1891</v>
      </c>
      <c r="X1602" t="s">
        <v>2564</v>
      </c>
      <c r="Y1602" t="str">
        <f t="shared" si="24"/>
        <v>深圳尚米网络技术有限公司深圳尚米网络技术有限公司CPC</v>
      </c>
      <c r="Z1602" t="e">
        <f>VLOOKUP(Y:Y,[1]Sheet1!N:N,1,0)</f>
        <v>#N/A</v>
      </c>
    </row>
    <row r="1603" spans="1:26" hidden="1" x14ac:dyDescent="0.25">
      <c r="A1603">
        <v>20230623</v>
      </c>
      <c r="B1603">
        <v>44739351</v>
      </c>
      <c r="C1603" t="s">
        <v>2731</v>
      </c>
      <c r="D1603">
        <v>2118167</v>
      </c>
      <c r="E1603" t="s">
        <v>2592</v>
      </c>
      <c r="F1603" s="59">
        <v>11541.3</v>
      </c>
      <c r="G1603">
        <v>0</v>
      </c>
      <c r="H1603" t="s">
        <v>2538</v>
      </c>
      <c r="I1603" t="s">
        <v>2539</v>
      </c>
      <c r="J1603" t="s">
        <v>554</v>
      </c>
      <c r="K1603" t="s">
        <v>2321</v>
      </c>
      <c r="L1603" t="s">
        <v>2370</v>
      </c>
      <c r="M1603" t="s">
        <v>2593</v>
      </c>
      <c r="N1603" t="s">
        <v>2594</v>
      </c>
      <c r="O1603" t="s">
        <v>2542</v>
      </c>
      <c r="P1603" t="s">
        <v>2543</v>
      </c>
      <c r="Q1603" t="s">
        <v>2544</v>
      </c>
      <c r="R1603" t="s">
        <v>2595</v>
      </c>
      <c r="S1603" t="s">
        <v>2546</v>
      </c>
      <c r="T1603">
        <v>0</v>
      </c>
      <c r="U1603" t="s">
        <v>2555</v>
      </c>
      <c r="V1603" t="s">
        <v>2596</v>
      </c>
      <c r="W1603" t="s">
        <v>2555</v>
      </c>
      <c r="X1603" t="s">
        <v>2596</v>
      </c>
      <c r="Y1603" t="str">
        <f t="shared" ref="Y1603:Y1666" si="25">L1603&amp;J1603&amp;K1603</f>
        <v>薯一薯二文化传媒（上海）有限公司行吟信息科技(上海)有限公司信息流</v>
      </c>
      <c r="Z1603" t="e">
        <f>VLOOKUP(Y:Y,[1]Sheet1!N:N,1,0)</f>
        <v>#N/A</v>
      </c>
    </row>
    <row r="1604" spans="1:26" hidden="1" x14ac:dyDescent="0.25">
      <c r="A1604">
        <v>20230623</v>
      </c>
      <c r="B1604">
        <v>47953344</v>
      </c>
      <c r="C1604" t="s">
        <v>2732</v>
      </c>
      <c r="D1604">
        <v>2189969</v>
      </c>
      <c r="E1604" t="s">
        <v>2608</v>
      </c>
      <c r="F1604" s="59">
        <v>1359.21</v>
      </c>
      <c r="G1604">
        <v>970.87</v>
      </c>
      <c r="H1604" t="s">
        <v>2538</v>
      </c>
      <c r="I1604" t="s">
        <v>2551</v>
      </c>
      <c r="J1604" t="s">
        <v>2332</v>
      </c>
      <c r="K1604" t="s">
        <v>2321</v>
      </c>
      <c r="L1604" t="s">
        <v>2333</v>
      </c>
      <c r="M1604" t="s">
        <v>2552</v>
      </c>
      <c r="N1604" t="s">
        <v>2553</v>
      </c>
      <c r="O1604" t="s">
        <v>2542</v>
      </c>
      <c r="P1604" t="s">
        <v>2543</v>
      </c>
      <c r="Q1604" t="s">
        <v>2544</v>
      </c>
      <c r="R1604" t="s">
        <v>2554</v>
      </c>
      <c r="S1604" t="s">
        <v>2546</v>
      </c>
      <c r="T1604">
        <v>0</v>
      </c>
      <c r="U1604" t="s">
        <v>2555</v>
      </c>
      <c r="V1604" t="s">
        <v>2556</v>
      </c>
      <c r="W1604" t="s">
        <v>2555</v>
      </c>
      <c r="X1604" t="s">
        <v>2556</v>
      </c>
      <c r="Y1604" t="str">
        <f t="shared" si="25"/>
        <v>北京爱奇艺科技有限公司-百度北京爱奇艺科技有限公司信息流</v>
      </c>
      <c r="Z1604" t="e">
        <f>VLOOKUP(Y:Y,[1]Sheet1!N:N,1,0)</f>
        <v>#N/A</v>
      </c>
    </row>
    <row r="1605" spans="1:26" hidden="1" x14ac:dyDescent="0.25">
      <c r="A1605">
        <v>20230623</v>
      </c>
      <c r="B1605">
        <v>29855630</v>
      </c>
      <c r="C1605" t="s">
        <v>2765</v>
      </c>
      <c r="D1605">
        <v>2130054</v>
      </c>
      <c r="E1605" t="s">
        <v>2558</v>
      </c>
      <c r="F1605" s="59">
        <v>3509.74</v>
      </c>
      <c r="G1605">
        <v>2841.81</v>
      </c>
      <c r="H1605" t="s">
        <v>2559</v>
      </c>
      <c r="I1605" t="s">
        <v>2560</v>
      </c>
      <c r="J1605" t="s">
        <v>2350</v>
      </c>
      <c r="K1605" t="s">
        <v>711</v>
      </c>
      <c r="L1605" t="s">
        <v>2350</v>
      </c>
      <c r="M1605" t="s">
        <v>2561</v>
      </c>
      <c r="N1605" t="s">
        <v>2562</v>
      </c>
      <c r="O1605" t="s">
        <v>2542</v>
      </c>
      <c r="P1605" t="s">
        <v>2543</v>
      </c>
      <c r="Q1605" t="s">
        <v>2544</v>
      </c>
      <c r="R1605" t="s">
        <v>2563</v>
      </c>
      <c r="S1605" t="s">
        <v>2546</v>
      </c>
      <c r="T1605">
        <v>10690.849</v>
      </c>
      <c r="U1605" t="s">
        <v>1891</v>
      </c>
      <c r="V1605" t="s">
        <v>2564</v>
      </c>
      <c r="W1605" t="s">
        <v>1891</v>
      </c>
      <c r="X1605" t="s">
        <v>2564</v>
      </c>
      <c r="Y1605" t="str">
        <f t="shared" si="25"/>
        <v>深圳尚米网络技术有限公司深圳尚米网络技术有限公司CPC</v>
      </c>
      <c r="Z1605" t="e">
        <f>VLOOKUP(Y:Y,[1]Sheet1!N:N,1,0)</f>
        <v>#N/A</v>
      </c>
    </row>
    <row r="1606" spans="1:26" hidden="1" x14ac:dyDescent="0.25">
      <c r="A1606">
        <v>20230623</v>
      </c>
      <c r="B1606">
        <v>31849475</v>
      </c>
      <c r="C1606" t="s">
        <v>2604</v>
      </c>
      <c r="D1606">
        <v>2158492</v>
      </c>
      <c r="E1606" t="s">
        <v>2580</v>
      </c>
      <c r="F1606" s="59">
        <v>5972.64</v>
      </c>
      <c r="G1606">
        <v>5018.76</v>
      </c>
      <c r="H1606" t="s">
        <v>2559</v>
      </c>
      <c r="I1606" t="s">
        <v>2560</v>
      </c>
      <c r="J1606" t="s">
        <v>2330</v>
      </c>
      <c r="K1606" t="s">
        <v>711</v>
      </c>
      <c r="L1606" t="s">
        <v>2329</v>
      </c>
      <c r="M1606" t="s">
        <v>2581</v>
      </c>
      <c r="N1606" t="s">
        <v>2582</v>
      </c>
      <c r="O1606" t="s">
        <v>2542</v>
      </c>
      <c r="P1606" t="s">
        <v>2543</v>
      </c>
      <c r="Q1606" t="s">
        <v>2544</v>
      </c>
      <c r="R1606" t="s">
        <v>2583</v>
      </c>
      <c r="S1606" t="s">
        <v>2546</v>
      </c>
      <c r="T1606">
        <v>58290.813000000002</v>
      </c>
      <c r="U1606" t="s">
        <v>2584</v>
      </c>
      <c r="V1606" t="s">
        <v>2585</v>
      </c>
      <c r="W1606" t="s">
        <v>2584</v>
      </c>
      <c r="X1606" t="s">
        <v>2585</v>
      </c>
      <c r="Y1606" t="str">
        <f t="shared" si="25"/>
        <v>成都哈拜网络科技有限公司-数字媒体事业部上海哈啰普惠科技有限公司CPC</v>
      </c>
      <c r="Z1606" t="e">
        <f>VLOOKUP(Y:Y,[1]Sheet1!N:N,1,0)</f>
        <v>#N/A</v>
      </c>
    </row>
    <row r="1607" spans="1:26" hidden="1" x14ac:dyDescent="0.25">
      <c r="A1607">
        <v>20230623</v>
      </c>
      <c r="B1607">
        <v>45323011</v>
      </c>
      <c r="C1607" t="s">
        <v>2680</v>
      </c>
      <c r="D1607">
        <v>2172261</v>
      </c>
      <c r="E1607" t="s">
        <v>2628</v>
      </c>
      <c r="F1607" s="59">
        <v>374.54</v>
      </c>
      <c r="G1607">
        <v>285.91000000000003</v>
      </c>
      <c r="H1607" t="s">
        <v>2538</v>
      </c>
      <c r="I1607" t="s">
        <v>2551</v>
      </c>
      <c r="J1607" t="s">
        <v>292</v>
      </c>
      <c r="K1607" t="s">
        <v>2321</v>
      </c>
      <c r="L1607" t="s">
        <v>574</v>
      </c>
      <c r="M1607" t="s">
        <v>2611</v>
      </c>
      <c r="N1607" t="s">
        <v>2612</v>
      </c>
      <c r="O1607" t="s">
        <v>2542</v>
      </c>
      <c r="P1607" t="s">
        <v>2543</v>
      </c>
      <c r="Q1607" t="s">
        <v>2544</v>
      </c>
      <c r="R1607" t="s">
        <v>2613</v>
      </c>
      <c r="S1607" t="s">
        <v>2546</v>
      </c>
      <c r="T1607">
        <v>0</v>
      </c>
      <c r="U1607" t="s">
        <v>2614</v>
      </c>
      <c r="V1607" t="s">
        <v>2615</v>
      </c>
      <c r="W1607" t="s">
        <v>2614</v>
      </c>
      <c r="X1607" t="s">
        <v>2615</v>
      </c>
      <c r="Y1607" t="str">
        <f t="shared" si="25"/>
        <v>广州荔湾品唯信息服务有限公司广州唯品会电子商务有限公司信息流</v>
      </c>
      <c r="Z1607" t="e">
        <f>VLOOKUP(Y:Y,[1]Sheet1!N:N,1,0)</f>
        <v>#N/A</v>
      </c>
    </row>
    <row r="1608" spans="1:26" hidden="1" x14ac:dyDescent="0.25">
      <c r="A1608">
        <v>20230623</v>
      </c>
      <c r="B1608">
        <v>29768594</v>
      </c>
      <c r="C1608" t="s">
        <v>2792</v>
      </c>
      <c r="D1608">
        <v>2130054</v>
      </c>
      <c r="E1608" t="s">
        <v>2558</v>
      </c>
      <c r="F1608" s="59">
        <v>9001.51</v>
      </c>
      <c r="G1608">
        <v>7288.49</v>
      </c>
      <c r="H1608" t="s">
        <v>2559</v>
      </c>
      <c r="I1608" t="s">
        <v>2560</v>
      </c>
      <c r="J1608" t="s">
        <v>2350</v>
      </c>
      <c r="K1608" t="s">
        <v>711</v>
      </c>
      <c r="L1608" t="s">
        <v>2350</v>
      </c>
      <c r="M1608" t="s">
        <v>2561</v>
      </c>
      <c r="N1608" t="s">
        <v>2562</v>
      </c>
      <c r="O1608" t="s">
        <v>2542</v>
      </c>
      <c r="P1608" t="s">
        <v>2543</v>
      </c>
      <c r="Q1608" t="s">
        <v>2544</v>
      </c>
      <c r="R1608" t="s">
        <v>2563</v>
      </c>
      <c r="S1608" t="s">
        <v>2546</v>
      </c>
      <c r="T1608">
        <v>23955.571</v>
      </c>
      <c r="U1608" t="s">
        <v>1891</v>
      </c>
      <c r="V1608" t="s">
        <v>2564</v>
      </c>
      <c r="W1608" t="s">
        <v>1891</v>
      </c>
      <c r="X1608" t="s">
        <v>2564</v>
      </c>
      <c r="Y1608" t="str">
        <f t="shared" si="25"/>
        <v>深圳尚米网络技术有限公司深圳尚米网络技术有限公司CPC</v>
      </c>
      <c r="Z1608" t="e">
        <f>VLOOKUP(Y:Y,[1]Sheet1!N:N,1,0)</f>
        <v>#N/A</v>
      </c>
    </row>
    <row r="1609" spans="1:26" hidden="1" x14ac:dyDescent="0.25">
      <c r="A1609">
        <v>20230623</v>
      </c>
      <c r="B1609">
        <v>39122211</v>
      </c>
      <c r="C1609" t="s">
        <v>2605</v>
      </c>
      <c r="D1609">
        <v>2117410</v>
      </c>
      <c r="E1609" t="s">
        <v>2587</v>
      </c>
      <c r="F1609" s="59">
        <v>3735.8</v>
      </c>
      <c r="G1609">
        <v>0</v>
      </c>
      <c r="H1609" t="s">
        <v>2538</v>
      </c>
      <c r="I1609" t="s">
        <v>2551</v>
      </c>
      <c r="J1609" t="s">
        <v>2353</v>
      </c>
      <c r="K1609" t="s">
        <v>2321</v>
      </c>
      <c r="L1609" t="s">
        <v>326</v>
      </c>
      <c r="M1609" t="s">
        <v>2588</v>
      </c>
      <c r="N1609" t="s">
        <v>2589</v>
      </c>
      <c r="O1609" t="s">
        <v>2542</v>
      </c>
      <c r="P1609" t="s">
        <v>2543</v>
      </c>
      <c r="Q1609" t="s">
        <v>2544</v>
      </c>
      <c r="R1609" t="s">
        <v>2570</v>
      </c>
      <c r="S1609" t="s">
        <v>2546</v>
      </c>
      <c r="T1609">
        <v>0</v>
      </c>
      <c r="U1609" t="s">
        <v>2571</v>
      </c>
      <c r="V1609" t="s">
        <v>2572</v>
      </c>
      <c r="W1609" t="s">
        <v>1891</v>
      </c>
      <c r="X1609" t="s">
        <v>2564</v>
      </c>
      <c r="Y1609" t="str">
        <f t="shared" si="25"/>
        <v>网易有道信息技术（北京）有限公司网易(杭州)网络有限公司信息流</v>
      </c>
      <c r="Z1609" t="e">
        <f>VLOOKUP(Y:Y,[1]Sheet1!N:N,1,0)</f>
        <v>#N/A</v>
      </c>
    </row>
    <row r="1610" spans="1:26" hidden="1" x14ac:dyDescent="0.25">
      <c r="A1610">
        <v>20230623</v>
      </c>
      <c r="B1610">
        <v>41250557</v>
      </c>
      <c r="C1610" t="s">
        <v>2771</v>
      </c>
      <c r="D1610">
        <v>2130054</v>
      </c>
      <c r="E1610" t="s">
        <v>2558</v>
      </c>
      <c r="F1610" s="59">
        <v>4010.19</v>
      </c>
      <c r="G1610">
        <v>3247.04</v>
      </c>
      <c r="H1610" t="s">
        <v>2559</v>
      </c>
      <c r="I1610" t="s">
        <v>2560</v>
      </c>
      <c r="J1610" t="s">
        <v>2350</v>
      </c>
      <c r="K1610" t="s">
        <v>711</v>
      </c>
      <c r="L1610" t="s">
        <v>2350</v>
      </c>
      <c r="M1610" t="s">
        <v>2561</v>
      </c>
      <c r="N1610" t="s">
        <v>2562</v>
      </c>
      <c r="O1610" t="s">
        <v>2542</v>
      </c>
      <c r="P1610" t="s">
        <v>2543</v>
      </c>
      <c r="Q1610" t="s">
        <v>2544</v>
      </c>
      <c r="R1610" t="s">
        <v>2563</v>
      </c>
      <c r="S1610" t="s">
        <v>2546</v>
      </c>
      <c r="T1610">
        <v>10671.126</v>
      </c>
      <c r="U1610" t="s">
        <v>1891</v>
      </c>
      <c r="V1610" t="s">
        <v>2564</v>
      </c>
      <c r="W1610" t="s">
        <v>1891</v>
      </c>
      <c r="X1610" t="s">
        <v>2564</v>
      </c>
      <c r="Y1610" t="str">
        <f t="shared" si="25"/>
        <v>深圳尚米网络技术有限公司深圳尚米网络技术有限公司CPC</v>
      </c>
      <c r="Z1610" t="e">
        <f>VLOOKUP(Y:Y,[1]Sheet1!N:N,1,0)</f>
        <v>#N/A</v>
      </c>
    </row>
    <row r="1611" spans="1:26" hidden="1" x14ac:dyDescent="0.25">
      <c r="A1611">
        <v>20230623</v>
      </c>
      <c r="B1611">
        <v>42327274</v>
      </c>
      <c r="C1611" t="s">
        <v>2791</v>
      </c>
      <c r="D1611">
        <v>2172261</v>
      </c>
      <c r="E1611" t="s">
        <v>2628</v>
      </c>
      <c r="F1611" s="59">
        <v>61.32</v>
      </c>
      <c r="G1611">
        <v>46.81</v>
      </c>
      <c r="H1611" t="s">
        <v>2538</v>
      </c>
      <c r="I1611" t="s">
        <v>2539</v>
      </c>
      <c r="J1611" t="s">
        <v>292</v>
      </c>
      <c r="K1611" t="s">
        <v>2321</v>
      </c>
      <c r="L1611" t="s">
        <v>574</v>
      </c>
      <c r="M1611" t="s">
        <v>2611</v>
      </c>
      <c r="N1611" t="s">
        <v>2612</v>
      </c>
      <c r="O1611" t="s">
        <v>2542</v>
      </c>
      <c r="P1611" t="s">
        <v>2543</v>
      </c>
      <c r="Q1611" t="s">
        <v>2544</v>
      </c>
      <c r="R1611" t="s">
        <v>2613</v>
      </c>
      <c r="S1611" t="s">
        <v>2546</v>
      </c>
      <c r="T1611">
        <v>0</v>
      </c>
      <c r="U1611" t="s">
        <v>2614</v>
      </c>
      <c r="V1611" t="s">
        <v>2615</v>
      </c>
      <c r="W1611" t="s">
        <v>2614</v>
      </c>
      <c r="X1611" t="s">
        <v>2615</v>
      </c>
      <c r="Y1611" t="str">
        <f t="shared" si="25"/>
        <v>广州荔湾品唯信息服务有限公司广州唯品会电子商务有限公司信息流</v>
      </c>
      <c r="Z1611" t="e">
        <f>VLOOKUP(Y:Y,[1]Sheet1!N:N,1,0)</f>
        <v>#N/A</v>
      </c>
    </row>
    <row r="1612" spans="1:26" hidden="1" x14ac:dyDescent="0.25">
      <c r="A1612">
        <v>20230623</v>
      </c>
      <c r="B1612">
        <v>47327817</v>
      </c>
      <c r="C1612" t="s">
        <v>2718</v>
      </c>
      <c r="D1612">
        <v>2185183</v>
      </c>
      <c r="E1612" t="s">
        <v>2574</v>
      </c>
      <c r="F1612" s="59">
        <v>515.01</v>
      </c>
      <c r="G1612">
        <v>390.16</v>
      </c>
      <c r="H1612" t="s">
        <v>2538</v>
      </c>
      <c r="I1612" t="s">
        <v>2551</v>
      </c>
      <c r="J1612" t="s">
        <v>2575</v>
      </c>
      <c r="K1612" t="s">
        <v>2321</v>
      </c>
      <c r="L1612" t="s">
        <v>2344</v>
      </c>
      <c r="M1612" t="s">
        <v>2576</v>
      </c>
      <c r="O1612" t="s">
        <v>2542</v>
      </c>
      <c r="P1612" t="s">
        <v>2543</v>
      </c>
      <c r="Q1612" t="s">
        <v>2544</v>
      </c>
      <c r="R1612" t="s">
        <v>2577</v>
      </c>
      <c r="S1612" t="s">
        <v>2546</v>
      </c>
      <c r="T1612">
        <v>0</v>
      </c>
      <c r="U1612" t="s">
        <v>838</v>
      </c>
      <c r="V1612" t="s">
        <v>2578</v>
      </c>
      <c r="W1612" t="s">
        <v>838</v>
      </c>
      <c r="X1612" t="s">
        <v>2578</v>
      </c>
      <c r="Y1612" t="str">
        <f t="shared" si="25"/>
        <v>北京微财科技有限公司-数媒重庆市黑卡小额贷款有限公司信息流</v>
      </c>
      <c r="Z1612" t="e">
        <f>VLOOKUP(Y:Y,[1]Sheet1!N:N,1,0)</f>
        <v>#N/A</v>
      </c>
    </row>
    <row r="1613" spans="1:26" hidden="1" x14ac:dyDescent="0.25">
      <c r="A1613">
        <v>20230623</v>
      </c>
      <c r="B1613">
        <v>38794097</v>
      </c>
      <c r="C1613" t="s">
        <v>2757</v>
      </c>
      <c r="D1613">
        <v>2172261</v>
      </c>
      <c r="E1613" t="s">
        <v>2628</v>
      </c>
      <c r="F1613" s="59">
        <v>1268.26</v>
      </c>
      <c r="G1613">
        <v>968.14</v>
      </c>
      <c r="H1613" t="s">
        <v>2538</v>
      </c>
      <c r="I1613" t="s">
        <v>2551</v>
      </c>
      <c r="J1613" t="s">
        <v>292</v>
      </c>
      <c r="K1613" t="s">
        <v>2321</v>
      </c>
      <c r="L1613" t="s">
        <v>574</v>
      </c>
      <c r="M1613" t="s">
        <v>2611</v>
      </c>
      <c r="N1613" t="s">
        <v>2612</v>
      </c>
      <c r="O1613" t="s">
        <v>2542</v>
      </c>
      <c r="P1613" t="s">
        <v>2543</v>
      </c>
      <c r="Q1613" t="s">
        <v>2544</v>
      </c>
      <c r="R1613" t="s">
        <v>2613</v>
      </c>
      <c r="S1613" t="s">
        <v>2546</v>
      </c>
      <c r="T1613">
        <v>0</v>
      </c>
      <c r="U1613" t="s">
        <v>2614</v>
      </c>
      <c r="V1613" t="s">
        <v>2615</v>
      </c>
      <c r="W1613" t="s">
        <v>2614</v>
      </c>
      <c r="X1613" t="s">
        <v>2615</v>
      </c>
      <c r="Y1613" t="str">
        <f t="shared" si="25"/>
        <v>广州荔湾品唯信息服务有限公司广州唯品会电子商务有限公司信息流</v>
      </c>
      <c r="Z1613" t="e">
        <f>VLOOKUP(Y:Y,[1]Sheet1!N:N,1,0)</f>
        <v>#N/A</v>
      </c>
    </row>
    <row r="1614" spans="1:26" hidden="1" x14ac:dyDescent="0.25">
      <c r="A1614">
        <v>20230623</v>
      </c>
      <c r="B1614">
        <v>40182525</v>
      </c>
      <c r="C1614" t="s">
        <v>2679</v>
      </c>
      <c r="D1614">
        <v>2130054</v>
      </c>
      <c r="E1614" t="s">
        <v>2558</v>
      </c>
      <c r="F1614" s="59">
        <v>1080.6500000000001</v>
      </c>
      <c r="G1614">
        <v>874.97</v>
      </c>
      <c r="H1614" t="s">
        <v>2559</v>
      </c>
      <c r="I1614" t="s">
        <v>2560</v>
      </c>
      <c r="J1614" t="s">
        <v>2350</v>
      </c>
      <c r="K1614" t="s">
        <v>711</v>
      </c>
      <c r="L1614" t="s">
        <v>2350</v>
      </c>
      <c r="M1614" t="s">
        <v>2561</v>
      </c>
      <c r="N1614" t="s">
        <v>2562</v>
      </c>
      <c r="O1614" t="s">
        <v>2542</v>
      </c>
      <c r="P1614" t="s">
        <v>2543</v>
      </c>
      <c r="Q1614" t="s">
        <v>2544</v>
      </c>
      <c r="R1614" t="s">
        <v>2563</v>
      </c>
      <c r="S1614" t="s">
        <v>2546</v>
      </c>
      <c r="T1614">
        <v>6610.6769999999997</v>
      </c>
      <c r="U1614" t="s">
        <v>1891</v>
      </c>
      <c r="V1614" t="s">
        <v>2564</v>
      </c>
      <c r="W1614" t="s">
        <v>1891</v>
      </c>
      <c r="X1614" t="s">
        <v>2564</v>
      </c>
      <c r="Y1614" t="str">
        <f t="shared" si="25"/>
        <v>深圳尚米网络技术有限公司深圳尚米网络技术有限公司CPC</v>
      </c>
      <c r="Z1614" t="e">
        <f>VLOOKUP(Y:Y,[1]Sheet1!N:N,1,0)</f>
        <v>#N/A</v>
      </c>
    </row>
    <row r="1615" spans="1:26" hidden="1" x14ac:dyDescent="0.25">
      <c r="A1615">
        <v>20230623</v>
      </c>
      <c r="B1615">
        <v>40850187</v>
      </c>
      <c r="C1615" t="s">
        <v>2652</v>
      </c>
      <c r="D1615">
        <v>2165227</v>
      </c>
      <c r="E1615" t="s">
        <v>2566</v>
      </c>
      <c r="F1615" s="59">
        <v>48.66</v>
      </c>
      <c r="G1615">
        <v>36.04</v>
      </c>
      <c r="H1615" t="s">
        <v>2538</v>
      </c>
      <c r="I1615" t="s">
        <v>2551</v>
      </c>
      <c r="J1615" t="s">
        <v>2320</v>
      </c>
      <c r="K1615" t="s">
        <v>2321</v>
      </c>
      <c r="L1615" t="s">
        <v>2318</v>
      </c>
      <c r="M1615" t="s">
        <v>2540</v>
      </c>
      <c r="N1615" t="s">
        <v>2541</v>
      </c>
      <c r="O1615" t="s">
        <v>2542</v>
      </c>
      <c r="P1615" t="s">
        <v>2543</v>
      </c>
      <c r="Q1615" t="s">
        <v>2544</v>
      </c>
      <c r="R1615" t="s">
        <v>2545</v>
      </c>
      <c r="S1615" t="s">
        <v>2546</v>
      </c>
      <c r="T1615">
        <v>0</v>
      </c>
      <c r="U1615" t="s">
        <v>838</v>
      </c>
      <c r="V1615" t="s">
        <v>2547</v>
      </c>
      <c r="W1615" t="s">
        <v>838</v>
      </c>
      <c r="X1615" t="s">
        <v>2548</v>
      </c>
      <c r="Y1615" t="str">
        <f t="shared" si="25"/>
        <v>上海耳序信息技术有限公司-四部上海拍拍贷金融信息服务有限公司信息流</v>
      </c>
      <c r="Z1615" t="e">
        <f>VLOOKUP(Y:Y,[1]Sheet1!N:N,1,0)</f>
        <v>#N/A</v>
      </c>
    </row>
    <row r="1616" spans="1:26" hidden="1" x14ac:dyDescent="0.25">
      <c r="A1616">
        <v>20230623</v>
      </c>
      <c r="B1616">
        <v>42012606</v>
      </c>
      <c r="C1616" t="s">
        <v>2715</v>
      </c>
      <c r="D1616">
        <v>2142924</v>
      </c>
      <c r="E1616" t="s">
        <v>2716</v>
      </c>
      <c r="F1616" s="59">
        <v>601.32000000000005</v>
      </c>
      <c r="G1616">
        <v>601.32000000000005</v>
      </c>
      <c r="H1616" t="s">
        <v>2559</v>
      </c>
      <c r="I1616" t="s">
        <v>2560</v>
      </c>
      <c r="J1616" t="s">
        <v>392</v>
      </c>
      <c r="K1616" t="s">
        <v>711</v>
      </c>
      <c r="L1616" t="s">
        <v>392</v>
      </c>
      <c r="M1616" t="s">
        <v>2641</v>
      </c>
      <c r="N1616" t="s">
        <v>2642</v>
      </c>
      <c r="O1616" t="s">
        <v>2542</v>
      </c>
      <c r="P1616" t="s">
        <v>2543</v>
      </c>
      <c r="Q1616" t="s">
        <v>2544</v>
      </c>
      <c r="R1616" t="s">
        <v>2643</v>
      </c>
      <c r="S1616" t="s">
        <v>2546</v>
      </c>
      <c r="T1616">
        <v>34850.06</v>
      </c>
      <c r="U1616" t="s">
        <v>838</v>
      </c>
      <c r="V1616" t="s">
        <v>2578</v>
      </c>
      <c r="W1616" t="s">
        <v>838</v>
      </c>
      <c r="X1616" t="s">
        <v>2548</v>
      </c>
      <c r="Y1616" t="str">
        <f t="shared" si="25"/>
        <v>福州三六零网络小额贷款有限公司福州三六零网络小额贷款有限公司CPC</v>
      </c>
      <c r="Z1616" t="e">
        <f>VLOOKUP(Y:Y,[1]Sheet1!N:N,1,0)</f>
        <v>#N/A</v>
      </c>
    </row>
    <row r="1617" spans="1:26" hidden="1" x14ac:dyDescent="0.25">
      <c r="A1617">
        <v>20230623</v>
      </c>
      <c r="B1617">
        <v>31693175</v>
      </c>
      <c r="C1617" t="s">
        <v>2787</v>
      </c>
      <c r="D1617">
        <v>2158492</v>
      </c>
      <c r="E1617" t="s">
        <v>2580</v>
      </c>
      <c r="F1617" s="59">
        <v>3171.07</v>
      </c>
      <c r="G1617">
        <v>2664.54</v>
      </c>
      <c r="H1617" t="s">
        <v>2559</v>
      </c>
      <c r="I1617" t="s">
        <v>2560</v>
      </c>
      <c r="J1617" t="s">
        <v>2330</v>
      </c>
      <c r="K1617" t="s">
        <v>711</v>
      </c>
      <c r="L1617" t="s">
        <v>2329</v>
      </c>
      <c r="M1617" t="s">
        <v>2581</v>
      </c>
      <c r="N1617" t="s">
        <v>2582</v>
      </c>
      <c r="O1617" t="s">
        <v>2542</v>
      </c>
      <c r="P1617" t="s">
        <v>2543</v>
      </c>
      <c r="Q1617" t="s">
        <v>2544</v>
      </c>
      <c r="R1617" t="s">
        <v>2583</v>
      </c>
      <c r="S1617" t="s">
        <v>2546</v>
      </c>
      <c r="T1617">
        <v>27193.044000000002</v>
      </c>
      <c r="U1617" t="s">
        <v>2584</v>
      </c>
      <c r="V1617" t="s">
        <v>2585</v>
      </c>
      <c r="W1617" t="s">
        <v>2584</v>
      </c>
      <c r="X1617" t="s">
        <v>2585</v>
      </c>
      <c r="Y1617" t="str">
        <f t="shared" si="25"/>
        <v>成都哈拜网络科技有限公司-数字媒体事业部上海哈啰普惠科技有限公司CPC</v>
      </c>
      <c r="Z1617" t="e">
        <f>VLOOKUP(Y:Y,[1]Sheet1!N:N,1,0)</f>
        <v>#N/A</v>
      </c>
    </row>
    <row r="1618" spans="1:26" hidden="1" x14ac:dyDescent="0.25">
      <c r="A1618">
        <v>20230623</v>
      </c>
      <c r="B1618">
        <v>40732451</v>
      </c>
      <c r="C1618" t="s">
        <v>2681</v>
      </c>
      <c r="D1618">
        <v>2158492</v>
      </c>
      <c r="E1618" t="s">
        <v>2580</v>
      </c>
      <c r="F1618" s="59">
        <v>19094.330000000002</v>
      </c>
      <c r="G1618">
        <v>16045.36</v>
      </c>
      <c r="H1618" t="s">
        <v>2559</v>
      </c>
      <c r="I1618" t="s">
        <v>2560</v>
      </c>
      <c r="J1618" t="s">
        <v>2330</v>
      </c>
      <c r="K1618" t="s">
        <v>711</v>
      </c>
      <c r="L1618" t="s">
        <v>2329</v>
      </c>
      <c r="M1618" t="s">
        <v>2581</v>
      </c>
      <c r="N1618" t="s">
        <v>2582</v>
      </c>
      <c r="O1618" t="s">
        <v>2542</v>
      </c>
      <c r="P1618" t="s">
        <v>2543</v>
      </c>
      <c r="Q1618" t="s">
        <v>2544</v>
      </c>
      <c r="R1618" t="s">
        <v>2583</v>
      </c>
      <c r="S1618" t="s">
        <v>2546</v>
      </c>
      <c r="T1618">
        <v>78720.25</v>
      </c>
      <c r="U1618" t="s">
        <v>2584</v>
      </c>
      <c r="V1618" t="s">
        <v>2585</v>
      </c>
      <c r="W1618" t="s">
        <v>2584</v>
      </c>
      <c r="X1618" t="s">
        <v>2585</v>
      </c>
      <c r="Y1618" t="str">
        <f t="shared" si="25"/>
        <v>成都哈拜网络科技有限公司-数字媒体事业部上海哈啰普惠科技有限公司CPC</v>
      </c>
      <c r="Z1618" t="e">
        <f>VLOOKUP(Y:Y,[1]Sheet1!N:N,1,0)</f>
        <v>#N/A</v>
      </c>
    </row>
    <row r="1619" spans="1:26" hidden="1" x14ac:dyDescent="0.25">
      <c r="A1619">
        <v>20230623</v>
      </c>
      <c r="B1619">
        <v>42014357</v>
      </c>
      <c r="C1619" t="s">
        <v>2798</v>
      </c>
      <c r="D1619">
        <v>2142924</v>
      </c>
      <c r="E1619" t="s">
        <v>2716</v>
      </c>
      <c r="F1619" s="59">
        <v>604.94000000000005</v>
      </c>
      <c r="G1619">
        <v>604.94000000000005</v>
      </c>
      <c r="H1619" t="s">
        <v>2559</v>
      </c>
      <c r="I1619" t="s">
        <v>2560</v>
      </c>
      <c r="J1619" t="s">
        <v>392</v>
      </c>
      <c r="K1619" t="s">
        <v>711</v>
      </c>
      <c r="L1619" t="s">
        <v>392</v>
      </c>
      <c r="M1619" t="s">
        <v>2641</v>
      </c>
      <c r="N1619" t="s">
        <v>2642</v>
      </c>
      <c r="O1619" t="s">
        <v>2542</v>
      </c>
      <c r="P1619" t="s">
        <v>2543</v>
      </c>
      <c r="Q1619" t="s">
        <v>2544</v>
      </c>
      <c r="R1619" t="s">
        <v>2643</v>
      </c>
      <c r="S1619" t="s">
        <v>2546</v>
      </c>
      <c r="T1619">
        <v>44067.19</v>
      </c>
      <c r="U1619" t="s">
        <v>838</v>
      </c>
      <c r="V1619" t="s">
        <v>2578</v>
      </c>
      <c r="W1619" t="s">
        <v>838</v>
      </c>
      <c r="X1619" t="s">
        <v>2548</v>
      </c>
      <c r="Y1619" t="str">
        <f t="shared" si="25"/>
        <v>福州三六零网络小额贷款有限公司福州三六零网络小额贷款有限公司CPC</v>
      </c>
      <c r="Z1619" t="e">
        <f>VLOOKUP(Y:Y,[1]Sheet1!N:N,1,0)</f>
        <v>#N/A</v>
      </c>
    </row>
    <row r="1620" spans="1:26" hidden="1" x14ac:dyDescent="0.25">
      <c r="A1620">
        <v>20230623</v>
      </c>
      <c r="B1620">
        <v>48413778</v>
      </c>
      <c r="C1620" t="s">
        <v>2626</v>
      </c>
      <c r="D1620">
        <v>2118167</v>
      </c>
      <c r="E1620" t="s">
        <v>2592</v>
      </c>
      <c r="F1620" s="59">
        <v>10.73</v>
      </c>
      <c r="G1620">
        <v>0</v>
      </c>
      <c r="H1620" t="s">
        <v>2538</v>
      </c>
      <c r="I1620" t="s">
        <v>2551</v>
      </c>
      <c r="J1620" t="s">
        <v>554</v>
      </c>
      <c r="K1620" t="s">
        <v>2321</v>
      </c>
      <c r="L1620" t="s">
        <v>2370</v>
      </c>
      <c r="M1620" t="s">
        <v>2593</v>
      </c>
      <c r="N1620" t="s">
        <v>2594</v>
      </c>
      <c r="O1620" t="s">
        <v>2542</v>
      </c>
      <c r="P1620" t="s">
        <v>2543</v>
      </c>
      <c r="Q1620" t="s">
        <v>2544</v>
      </c>
      <c r="R1620" t="s">
        <v>2595</v>
      </c>
      <c r="S1620" t="s">
        <v>2546</v>
      </c>
      <c r="T1620">
        <v>0</v>
      </c>
      <c r="U1620" t="s">
        <v>2555</v>
      </c>
      <c r="V1620" t="s">
        <v>2596</v>
      </c>
      <c r="W1620" t="s">
        <v>2555</v>
      </c>
      <c r="X1620" t="s">
        <v>2596</v>
      </c>
      <c r="Y1620" t="str">
        <f t="shared" si="25"/>
        <v>薯一薯二文化传媒（上海）有限公司行吟信息科技(上海)有限公司信息流</v>
      </c>
      <c r="Z1620" t="e">
        <f>VLOOKUP(Y:Y,[1]Sheet1!N:N,1,0)</f>
        <v>#N/A</v>
      </c>
    </row>
    <row r="1621" spans="1:26" hidden="1" x14ac:dyDescent="0.25">
      <c r="A1621">
        <v>20230623</v>
      </c>
      <c r="B1621">
        <v>38794049</v>
      </c>
      <c r="C1621" t="s">
        <v>2627</v>
      </c>
      <c r="D1621">
        <v>2172261</v>
      </c>
      <c r="E1621" t="s">
        <v>2628</v>
      </c>
      <c r="F1621" s="59">
        <v>718.44</v>
      </c>
      <c r="G1621">
        <v>548.42999999999995</v>
      </c>
      <c r="H1621" t="s">
        <v>2538</v>
      </c>
      <c r="I1621" t="s">
        <v>2551</v>
      </c>
      <c r="J1621" t="s">
        <v>292</v>
      </c>
      <c r="K1621" t="s">
        <v>2321</v>
      </c>
      <c r="L1621" t="s">
        <v>574</v>
      </c>
      <c r="M1621" t="s">
        <v>2611</v>
      </c>
      <c r="N1621" t="s">
        <v>2612</v>
      </c>
      <c r="O1621" t="s">
        <v>2542</v>
      </c>
      <c r="P1621" t="s">
        <v>2543</v>
      </c>
      <c r="Q1621" t="s">
        <v>2544</v>
      </c>
      <c r="R1621" t="s">
        <v>2613</v>
      </c>
      <c r="S1621" t="s">
        <v>2546</v>
      </c>
      <c r="T1621">
        <v>0</v>
      </c>
      <c r="U1621" t="s">
        <v>2614</v>
      </c>
      <c r="V1621" t="s">
        <v>2615</v>
      </c>
      <c r="W1621" t="s">
        <v>2614</v>
      </c>
      <c r="X1621" t="s">
        <v>2615</v>
      </c>
      <c r="Y1621" t="str">
        <f t="shared" si="25"/>
        <v>广州荔湾品唯信息服务有限公司广州唯品会电子商务有限公司信息流</v>
      </c>
      <c r="Z1621" t="e">
        <f>VLOOKUP(Y:Y,[1]Sheet1!N:N,1,0)</f>
        <v>#N/A</v>
      </c>
    </row>
    <row r="1622" spans="1:26" hidden="1" x14ac:dyDescent="0.25">
      <c r="A1622">
        <v>20230623</v>
      </c>
      <c r="B1622">
        <v>45323155</v>
      </c>
      <c r="C1622" t="s">
        <v>2759</v>
      </c>
      <c r="D1622">
        <v>2172261</v>
      </c>
      <c r="E1622" t="s">
        <v>2628</v>
      </c>
      <c r="F1622" s="59">
        <v>0.26</v>
      </c>
      <c r="G1622">
        <v>0.2</v>
      </c>
      <c r="H1622" t="s">
        <v>2538</v>
      </c>
      <c r="I1622" t="s">
        <v>2539</v>
      </c>
      <c r="J1622" t="s">
        <v>292</v>
      </c>
      <c r="K1622" t="s">
        <v>2321</v>
      </c>
      <c r="L1622" t="s">
        <v>574</v>
      </c>
      <c r="M1622" t="s">
        <v>2611</v>
      </c>
      <c r="N1622" t="s">
        <v>2612</v>
      </c>
      <c r="O1622" t="s">
        <v>2542</v>
      </c>
      <c r="P1622" t="s">
        <v>2543</v>
      </c>
      <c r="Q1622" t="s">
        <v>2544</v>
      </c>
      <c r="R1622" t="s">
        <v>2613</v>
      </c>
      <c r="S1622" t="s">
        <v>2546</v>
      </c>
      <c r="T1622">
        <v>0</v>
      </c>
      <c r="U1622" t="s">
        <v>2614</v>
      </c>
      <c r="V1622" t="s">
        <v>2615</v>
      </c>
      <c r="W1622" t="s">
        <v>2614</v>
      </c>
      <c r="X1622" t="s">
        <v>2615</v>
      </c>
      <c r="Y1622" t="str">
        <f t="shared" si="25"/>
        <v>广州荔湾品唯信息服务有限公司广州唯品会电子商务有限公司信息流</v>
      </c>
      <c r="Z1622" t="e">
        <f>VLOOKUP(Y:Y,[1]Sheet1!N:N,1,0)</f>
        <v>#N/A</v>
      </c>
    </row>
    <row r="1623" spans="1:26" hidden="1" x14ac:dyDescent="0.25">
      <c r="A1623">
        <v>20230623</v>
      </c>
      <c r="B1623">
        <v>47426672</v>
      </c>
      <c r="C1623" t="s">
        <v>2709</v>
      </c>
      <c r="D1623">
        <v>2189969</v>
      </c>
      <c r="E1623" t="s">
        <v>2608</v>
      </c>
      <c r="F1623" s="59">
        <v>7055.14</v>
      </c>
      <c r="G1623">
        <v>5039.3900000000003</v>
      </c>
      <c r="H1623" t="s">
        <v>2538</v>
      </c>
      <c r="I1623" t="s">
        <v>2551</v>
      </c>
      <c r="J1623" t="s">
        <v>2332</v>
      </c>
      <c r="K1623" t="s">
        <v>2321</v>
      </c>
      <c r="L1623" t="s">
        <v>2333</v>
      </c>
      <c r="M1623" t="s">
        <v>2552</v>
      </c>
      <c r="N1623" t="s">
        <v>2553</v>
      </c>
      <c r="O1623" t="s">
        <v>2542</v>
      </c>
      <c r="P1623" t="s">
        <v>2543</v>
      </c>
      <c r="Q1623" t="s">
        <v>2544</v>
      </c>
      <c r="R1623" t="s">
        <v>2554</v>
      </c>
      <c r="S1623" t="s">
        <v>2546</v>
      </c>
      <c r="T1623">
        <v>0</v>
      </c>
      <c r="U1623" t="s">
        <v>2555</v>
      </c>
      <c r="V1623" t="s">
        <v>2556</v>
      </c>
      <c r="W1623" t="s">
        <v>2555</v>
      </c>
      <c r="X1623" t="s">
        <v>2556</v>
      </c>
      <c r="Y1623" t="str">
        <f t="shared" si="25"/>
        <v>北京爱奇艺科技有限公司-百度北京爱奇艺科技有限公司信息流</v>
      </c>
      <c r="Z1623" t="e">
        <f>VLOOKUP(Y:Y,[1]Sheet1!N:N,1,0)</f>
        <v>#N/A</v>
      </c>
    </row>
    <row r="1624" spans="1:26" hidden="1" x14ac:dyDescent="0.25">
      <c r="A1624">
        <v>20230623</v>
      </c>
      <c r="B1624">
        <v>47798422</v>
      </c>
      <c r="C1624" t="s">
        <v>2794</v>
      </c>
      <c r="D1624">
        <v>2169384</v>
      </c>
      <c r="E1624" t="s">
        <v>2633</v>
      </c>
      <c r="F1624" s="59">
        <v>1830.09</v>
      </c>
      <c r="G1624">
        <v>1355.62</v>
      </c>
      <c r="H1624" t="s">
        <v>2538</v>
      </c>
      <c r="I1624" t="s">
        <v>2551</v>
      </c>
      <c r="J1624" t="s">
        <v>296</v>
      </c>
      <c r="K1624" t="s">
        <v>2321</v>
      </c>
      <c r="L1624" t="s">
        <v>2334</v>
      </c>
      <c r="M1624" t="s">
        <v>2634</v>
      </c>
      <c r="N1624" t="s">
        <v>2635</v>
      </c>
      <c r="O1624" t="s">
        <v>2542</v>
      </c>
      <c r="P1624" t="s">
        <v>2543</v>
      </c>
      <c r="Q1624" t="s">
        <v>2544</v>
      </c>
      <c r="R1624" t="s">
        <v>2636</v>
      </c>
      <c r="S1624" t="s">
        <v>2546</v>
      </c>
      <c r="T1624">
        <v>0</v>
      </c>
      <c r="U1624" t="s">
        <v>2584</v>
      </c>
      <c r="V1624" t="s">
        <v>2637</v>
      </c>
      <c r="W1624" t="s">
        <v>2584</v>
      </c>
      <c r="X1624" t="s">
        <v>2637</v>
      </c>
      <c r="Y1624" t="str">
        <f t="shared" si="25"/>
        <v>湖北车智汇传媒有限公司北京车之家信息技术有限公司信息流</v>
      </c>
      <c r="Z1624" t="e">
        <f>VLOOKUP(Y:Y,[1]Sheet1!N:N,1,0)</f>
        <v>#N/A</v>
      </c>
    </row>
    <row r="1625" spans="1:26" hidden="1" x14ac:dyDescent="0.25">
      <c r="A1625">
        <v>20230623</v>
      </c>
      <c r="B1625">
        <v>45323041</v>
      </c>
      <c r="C1625" t="s">
        <v>2775</v>
      </c>
      <c r="D1625">
        <v>2172261</v>
      </c>
      <c r="E1625" t="s">
        <v>2628</v>
      </c>
      <c r="F1625" s="59">
        <v>13012.38</v>
      </c>
      <c r="G1625">
        <v>9933.11</v>
      </c>
      <c r="H1625" t="s">
        <v>2538</v>
      </c>
      <c r="I1625" t="s">
        <v>2551</v>
      </c>
      <c r="J1625" t="s">
        <v>292</v>
      </c>
      <c r="K1625" t="s">
        <v>2321</v>
      </c>
      <c r="L1625" t="s">
        <v>574</v>
      </c>
      <c r="M1625" t="s">
        <v>2611</v>
      </c>
      <c r="N1625" t="s">
        <v>2612</v>
      </c>
      <c r="O1625" t="s">
        <v>2542</v>
      </c>
      <c r="P1625" t="s">
        <v>2543</v>
      </c>
      <c r="Q1625" t="s">
        <v>2544</v>
      </c>
      <c r="R1625" t="s">
        <v>2613</v>
      </c>
      <c r="S1625" t="s">
        <v>2546</v>
      </c>
      <c r="T1625">
        <v>0</v>
      </c>
      <c r="U1625" t="s">
        <v>2614</v>
      </c>
      <c r="V1625" t="s">
        <v>2615</v>
      </c>
      <c r="W1625" t="s">
        <v>2614</v>
      </c>
      <c r="X1625" t="s">
        <v>2615</v>
      </c>
      <c r="Y1625" t="str">
        <f t="shared" si="25"/>
        <v>广州荔湾品唯信息服务有限公司广州唯品会电子商务有限公司信息流</v>
      </c>
      <c r="Z1625" t="e">
        <f>VLOOKUP(Y:Y,[1]Sheet1!N:N,1,0)</f>
        <v>#N/A</v>
      </c>
    </row>
    <row r="1626" spans="1:26" hidden="1" x14ac:dyDescent="0.25">
      <c r="A1626">
        <v>20230623</v>
      </c>
      <c r="B1626">
        <v>33076487</v>
      </c>
      <c r="C1626" t="s">
        <v>2657</v>
      </c>
      <c r="D1626">
        <v>1856876</v>
      </c>
      <c r="E1626" t="s">
        <v>2658</v>
      </c>
      <c r="F1626" s="59">
        <v>3640.49</v>
      </c>
      <c r="G1626">
        <v>3640.49</v>
      </c>
      <c r="H1626" t="s">
        <v>2559</v>
      </c>
      <c r="I1626" t="s">
        <v>2560</v>
      </c>
      <c r="J1626" t="s">
        <v>2383</v>
      </c>
      <c r="K1626" t="s">
        <v>711</v>
      </c>
      <c r="L1626" t="s">
        <v>2383</v>
      </c>
      <c r="M1626" t="s">
        <v>2659</v>
      </c>
      <c r="N1626" t="s">
        <v>2660</v>
      </c>
      <c r="O1626" t="s">
        <v>2542</v>
      </c>
      <c r="P1626" t="s">
        <v>2543</v>
      </c>
      <c r="Q1626" t="s">
        <v>2544</v>
      </c>
      <c r="R1626" t="s">
        <v>2661</v>
      </c>
      <c r="S1626" t="s">
        <v>2546</v>
      </c>
      <c r="T1626">
        <v>50233.94</v>
      </c>
      <c r="U1626" t="s">
        <v>1891</v>
      </c>
      <c r="V1626" t="s">
        <v>2662</v>
      </c>
      <c r="W1626" t="s">
        <v>1891</v>
      </c>
      <c r="X1626" t="s">
        <v>2602</v>
      </c>
      <c r="Y1626" t="str">
        <f t="shared" si="25"/>
        <v>上海娱公竞宇网络有限公司上海娱公竞宇网络有限公司CPC</v>
      </c>
      <c r="Z1626" t="e">
        <f>VLOOKUP(Y:Y,[1]Sheet1!N:N,1,0)</f>
        <v>#N/A</v>
      </c>
    </row>
    <row r="1627" spans="1:26" hidden="1" x14ac:dyDescent="0.25">
      <c r="A1627">
        <v>20230623</v>
      </c>
      <c r="B1627">
        <v>41512462</v>
      </c>
      <c r="C1627" t="s">
        <v>2743</v>
      </c>
      <c r="D1627">
        <v>2117409</v>
      </c>
      <c r="E1627" t="s">
        <v>2744</v>
      </c>
      <c r="F1627" s="59">
        <v>448.99</v>
      </c>
      <c r="G1627">
        <v>0</v>
      </c>
      <c r="H1627" t="s">
        <v>2559</v>
      </c>
      <c r="I1627" t="s">
        <v>2560</v>
      </c>
      <c r="J1627" t="s">
        <v>2353</v>
      </c>
      <c r="K1627" t="s">
        <v>711</v>
      </c>
      <c r="L1627" t="s">
        <v>326</v>
      </c>
      <c r="M1627" t="s">
        <v>2588</v>
      </c>
      <c r="N1627" t="s">
        <v>2589</v>
      </c>
      <c r="O1627" t="s">
        <v>2542</v>
      </c>
      <c r="P1627" t="s">
        <v>2543</v>
      </c>
      <c r="Q1627" t="s">
        <v>2544</v>
      </c>
      <c r="R1627" t="s">
        <v>2570</v>
      </c>
      <c r="S1627" t="s">
        <v>2546</v>
      </c>
      <c r="T1627">
        <v>0</v>
      </c>
      <c r="U1627" t="s">
        <v>2571</v>
      </c>
      <c r="V1627" t="s">
        <v>2572</v>
      </c>
      <c r="W1627" t="s">
        <v>1891</v>
      </c>
      <c r="X1627" t="s">
        <v>2564</v>
      </c>
      <c r="Y1627" t="str">
        <f t="shared" si="25"/>
        <v>网易有道信息技术（北京）有限公司网易(杭州)网络有限公司CPC</v>
      </c>
      <c r="Z1627" t="e">
        <f>VLOOKUP(Y:Y,[1]Sheet1!N:N,1,0)</f>
        <v>#N/A</v>
      </c>
    </row>
    <row r="1628" spans="1:26" hidden="1" x14ac:dyDescent="0.25">
      <c r="A1628">
        <v>20230623</v>
      </c>
      <c r="B1628">
        <v>44739239</v>
      </c>
      <c r="C1628" t="s">
        <v>2672</v>
      </c>
      <c r="D1628">
        <v>2118167</v>
      </c>
      <c r="E1628" t="s">
        <v>2592</v>
      </c>
      <c r="F1628" s="59">
        <v>34.97</v>
      </c>
      <c r="G1628">
        <v>0</v>
      </c>
      <c r="H1628" t="s">
        <v>2538</v>
      </c>
      <c r="I1628" t="s">
        <v>2551</v>
      </c>
      <c r="J1628" t="s">
        <v>554</v>
      </c>
      <c r="K1628" t="s">
        <v>2321</v>
      </c>
      <c r="L1628" t="s">
        <v>2370</v>
      </c>
      <c r="M1628" t="s">
        <v>2593</v>
      </c>
      <c r="N1628" t="s">
        <v>2594</v>
      </c>
      <c r="O1628" t="s">
        <v>2542</v>
      </c>
      <c r="P1628" t="s">
        <v>2543</v>
      </c>
      <c r="Q1628" t="s">
        <v>2544</v>
      </c>
      <c r="R1628" t="s">
        <v>2595</v>
      </c>
      <c r="S1628" t="s">
        <v>2546</v>
      </c>
      <c r="T1628">
        <v>0</v>
      </c>
      <c r="U1628" t="s">
        <v>2555</v>
      </c>
      <c r="V1628" t="s">
        <v>2596</v>
      </c>
      <c r="W1628" t="s">
        <v>2555</v>
      </c>
      <c r="X1628" t="s">
        <v>2596</v>
      </c>
      <c r="Y1628" t="str">
        <f t="shared" si="25"/>
        <v>薯一薯二文化传媒（上海）有限公司行吟信息科技(上海)有限公司信息流</v>
      </c>
      <c r="Z1628" t="e">
        <f>VLOOKUP(Y:Y,[1]Sheet1!N:N,1,0)</f>
        <v>#N/A</v>
      </c>
    </row>
    <row r="1629" spans="1:26" hidden="1" x14ac:dyDescent="0.25">
      <c r="A1629">
        <v>20230623</v>
      </c>
      <c r="B1629">
        <v>47953357</v>
      </c>
      <c r="C1629" t="s">
        <v>2735</v>
      </c>
      <c r="D1629">
        <v>2167551</v>
      </c>
      <c r="E1629" t="s">
        <v>2550</v>
      </c>
      <c r="F1629" s="59">
        <v>112.92</v>
      </c>
      <c r="G1629">
        <v>112.92</v>
      </c>
      <c r="H1629" t="s">
        <v>2538</v>
      </c>
      <c r="I1629" t="s">
        <v>2539</v>
      </c>
      <c r="J1629" t="s">
        <v>2332</v>
      </c>
      <c r="K1629" t="s">
        <v>2321</v>
      </c>
      <c r="L1629" t="s">
        <v>2333</v>
      </c>
      <c r="M1629" t="s">
        <v>2552</v>
      </c>
      <c r="N1629" t="s">
        <v>2553</v>
      </c>
      <c r="O1629" t="s">
        <v>2542</v>
      </c>
      <c r="P1629" t="s">
        <v>2543</v>
      </c>
      <c r="Q1629" t="s">
        <v>2544</v>
      </c>
      <c r="R1629" t="s">
        <v>2554</v>
      </c>
      <c r="S1629" t="s">
        <v>2546</v>
      </c>
      <c r="T1629">
        <v>0</v>
      </c>
      <c r="U1629" t="s">
        <v>2555</v>
      </c>
      <c r="V1629" t="s">
        <v>2556</v>
      </c>
      <c r="W1629" t="s">
        <v>2555</v>
      </c>
      <c r="X1629" t="s">
        <v>2556</v>
      </c>
      <c r="Y1629" t="str">
        <f t="shared" si="25"/>
        <v>北京爱奇艺科技有限公司-百度北京爱奇艺科技有限公司信息流</v>
      </c>
      <c r="Z1629" t="e">
        <f>VLOOKUP(Y:Y,[1]Sheet1!N:N,1,0)</f>
        <v>#N/A</v>
      </c>
    </row>
    <row r="1630" spans="1:26" hidden="1" x14ac:dyDescent="0.25">
      <c r="A1630">
        <v>20230623</v>
      </c>
      <c r="B1630">
        <v>48386094</v>
      </c>
      <c r="C1630" t="s">
        <v>2597</v>
      </c>
      <c r="D1630">
        <v>2158492</v>
      </c>
      <c r="E1630" t="s">
        <v>2580</v>
      </c>
      <c r="F1630" s="59">
        <v>322.51</v>
      </c>
      <c r="G1630">
        <v>271.01</v>
      </c>
      <c r="H1630" t="s">
        <v>2559</v>
      </c>
      <c r="I1630" t="s">
        <v>2560</v>
      </c>
      <c r="J1630" t="s">
        <v>2330</v>
      </c>
      <c r="K1630" t="s">
        <v>711</v>
      </c>
      <c r="L1630" t="s">
        <v>2329</v>
      </c>
      <c r="M1630" t="s">
        <v>2581</v>
      </c>
      <c r="N1630" t="s">
        <v>2582</v>
      </c>
      <c r="O1630" t="s">
        <v>2542</v>
      </c>
      <c r="P1630" t="s">
        <v>2543</v>
      </c>
      <c r="Q1630" t="s">
        <v>2544</v>
      </c>
      <c r="R1630" t="s">
        <v>2583</v>
      </c>
      <c r="S1630" t="s">
        <v>2546</v>
      </c>
      <c r="T1630">
        <v>78769.861999999994</v>
      </c>
      <c r="U1630" t="s">
        <v>2598</v>
      </c>
      <c r="V1630" t="s">
        <v>2599</v>
      </c>
      <c r="W1630" t="s">
        <v>2584</v>
      </c>
      <c r="X1630" t="s">
        <v>2585</v>
      </c>
      <c r="Y1630" t="str">
        <f t="shared" si="25"/>
        <v>成都哈拜网络科技有限公司-数字媒体事业部上海哈啰普惠科技有限公司CPC</v>
      </c>
      <c r="Z1630" t="e">
        <f>VLOOKUP(Y:Y,[1]Sheet1!N:N,1,0)</f>
        <v>#N/A</v>
      </c>
    </row>
    <row r="1631" spans="1:26" hidden="1" x14ac:dyDescent="0.25">
      <c r="A1631">
        <v>20230623</v>
      </c>
      <c r="B1631">
        <v>27382568</v>
      </c>
      <c r="C1631" t="s">
        <v>2796</v>
      </c>
      <c r="D1631">
        <v>2172257</v>
      </c>
      <c r="E1631" t="s">
        <v>2610</v>
      </c>
      <c r="F1631" s="59">
        <v>5020.22</v>
      </c>
      <c r="G1631">
        <v>3984.12</v>
      </c>
      <c r="H1631" t="s">
        <v>2559</v>
      </c>
      <c r="I1631" t="s">
        <v>2560</v>
      </c>
      <c r="J1631" t="s">
        <v>292</v>
      </c>
      <c r="K1631" t="s">
        <v>711</v>
      </c>
      <c r="L1631" t="s">
        <v>574</v>
      </c>
      <c r="M1631" t="s">
        <v>2611</v>
      </c>
      <c r="N1631" t="s">
        <v>2612</v>
      </c>
      <c r="O1631" t="s">
        <v>2542</v>
      </c>
      <c r="P1631" t="s">
        <v>2543</v>
      </c>
      <c r="Q1631" t="s">
        <v>2544</v>
      </c>
      <c r="R1631" t="s">
        <v>2613</v>
      </c>
      <c r="S1631" t="s">
        <v>2546</v>
      </c>
      <c r="T1631">
        <v>145068.61199999999</v>
      </c>
      <c r="U1631" t="s">
        <v>2614</v>
      </c>
      <c r="V1631" t="s">
        <v>2615</v>
      </c>
      <c r="W1631" t="s">
        <v>2614</v>
      </c>
      <c r="X1631" t="s">
        <v>2615</v>
      </c>
      <c r="Y1631" t="str">
        <f t="shared" si="25"/>
        <v>广州荔湾品唯信息服务有限公司广州唯品会电子商务有限公司CPC</v>
      </c>
      <c r="Z1631" t="e">
        <f>VLOOKUP(Y:Y,[1]Sheet1!N:N,1,0)</f>
        <v>#N/A</v>
      </c>
    </row>
    <row r="1632" spans="1:26" hidden="1" x14ac:dyDescent="0.25">
      <c r="A1632">
        <v>20230623</v>
      </c>
      <c r="B1632">
        <v>43097616</v>
      </c>
      <c r="C1632" t="s">
        <v>2712</v>
      </c>
      <c r="D1632">
        <v>2118167</v>
      </c>
      <c r="E1632" t="s">
        <v>2592</v>
      </c>
      <c r="F1632" s="59">
        <v>1094.76</v>
      </c>
      <c r="G1632">
        <v>0</v>
      </c>
      <c r="H1632" t="s">
        <v>2538</v>
      </c>
      <c r="I1632" t="s">
        <v>2539</v>
      </c>
      <c r="J1632" t="s">
        <v>554</v>
      </c>
      <c r="K1632" t="s">
        <v>2321</v>
      </c>
      <c r="L1632" t="s">
        <v>2370</v>
      </c>
      <c r="M1632" t="s">
        <v>2593</v>
      </c>
      <c r="N1632" t="s">
        <v>2594</v>
      </c>
      <c r="O1632" t="s">
        <v>2542</v>
      </c>
      <c r="P1632" t="s">
        <v>2543</v>
      </c>
      <c r="Q1632" t="s">
        <v>2544</v>
      </c>
      <c r="R1632" t="s">
        <v>2595</v>
      </c>
      <c r="S1632" t="s">
        <v>2546</v>
      </c>
      <c r="T1632">
        <v>0</v>
      </c>
      <c r="U1632" t="s">
        <v>2555</v>
      </c>
      <c r="V1632" t="s">
        <v>2596</v>
      </c>
      <c r="W1632" t="s">
        <v>2555</v>
      </c>
      <c r="X1632" t="s">
        <v>2596</v>
      </c>
      <c r="Y1632" t="str">
        <f t="shared" si="25"/>
        <v>薯一薯二文化传媒（上海）有限公司行吟信息科技(上海)有限公司信息流</v>
      </c>
      <c r="Z1632" t="e">
        <f>VLOOKUP(Y:Y,[1]Sheet1!N:N,1,0)</f>
        <v>#N/A</v>
      </c>
    </row>
    <row r="1633" spans="1:26" hidden="1" x14ac:dyDescent="0.25">
      <c r="A1633">
        <v>20230623</v>
      </c>
      <c r="B1633">
        <v>46610852</v>
      </c>
      <c r="C1633" t="s">
        <v>2713</v>
      </c>
      <c r="D1633">
        <v>2117410</v>
      </c>
      <c r="E1633" t="s">
        <v>2587</v>
      </c>
      <c r="F1633" s="59">
        <v>1996.58</v>
      </c>
      <c r="G1633">
        <v>0</v>
      </c>
      <c r="H1633" t="s">
        <v>2538</v>
      </c>
      <c r="I1633" t="s">
        <v>2551</v>
      </c>
      <c r="J1633" t="s">
        <v>2353</v>
      </c>
      <c r="K1633" t="s">
        <v>2321</v>
      </c>
      <c r="L1633" t="s">
        <v>326</v>
      </c>
      <c r="M1633" t="s">
        <v>2588</v>
      </c>
      <c r="N1633" t="s">
        <v>2589</v>
      </c>
      <c r="O1633" t="s">
        <v>2542</v>
      </c>
      <c r="P1633" t="s">
        <v>2543</v>
      </c>
      <c r="Q1633" t="s">
        <v>2544</v>
      </c>
      <c r="R1633" t="s">
        <v>2570</v>
      </c>
      <c r="S1633" t="s">
        <v>2546</v>
      </c>
      <c r="T1633">
        <v>0</v>
      </c>
      <c r="U1633" t="s">
        <v>2571</v>
      </c>
      <c r="V1633" t="s">
        <v>2572</v>
      </c>
      <c r="W1633" t="s">
        <v>1891</v>
      </c>
      <c r="X1633" t="s">
        <v>2564</v>
      </c>
      <c r="Y1633" t="str">
        <f t="shared" si="25"/>
        <v>网易有道信息技术（北京）有限公司网易(杭州)网络有限公司信息流</v>
      </c>
      <c r="Z1633" t="e">
        <f>VLOOKUP(Y:Y,[1]Sheet1!N:N,1,0)</f>
        <v>#N/A</v>
      </c>
    </row>
    <row r="1634" spans="1:26" hidden="1" x14ac:dyDescent="0.25">
      <c r="A1634">
        <v>20230623</v>
      </c>
      <c r="B1634">
        <v>47580667</v>
      </c>
      <c r="C1634" t="s">
        <v>2683</v>
      </c>
      <c r="D1634">
        <v>2171230</v>
      </c>
      <c r="E1634" t="s">
        <v>2684</v>
      </c>
      <c r="F1634" s="59">
        <v>14201.15</v>
      </c>
      <c r="G1634">
        <v>11094.65</v>
      </c>
      <c r="H1634" t="s">
        <v>2538</v>
      </c>
      <c r="I1634" t="s">
        <v>2551</v>
      </c>
      <c r="J1634" t="s">
        <v>2322</v>
      </c>
      <c r="K1634" t="s">
        <v>2321</v>
      </c>
      <c r="L1634" t="s">
        <v>2323</v>
      </c>
      <c r="M1634" t="s">
        <v>2685</v>
      </c>
      <c r="N1634" t="s">
        <v>2686</v>
      </c>
      <c r="O1634" t="s">
        <v>2542</v>
      </c>
      <c r="P1634" t="s">
        <v>2543</v>
      </c>
      <c r="Q1634" t="s">
        <v>2544</v>
      </c>
      <c r="R1634" t="s">
        <v>2687</v>
      </c>
      <c r="S1634" t="s">
        <v>2546</v>
      </c>
      <c r="T1634">
        <v>0</v>
      </c>
      <c r="U1634" t="s">
        <v>2555</v>
      </c>
      <c r="V1634" t="s">
        <v>2556</v>
      </c>
      <c r="W1634" t="s">
        <v>2555</v>
      </c>
      <c r="X1634" t="s">
        <v>2671</v>
      </c>
      <c r="Y1634" t="str">
        <f t="shared" si="25"/>
        <v>广州虎牙信息科技有限公司-百度广州虎牙信息科技有限公司信息流</v>
      </c>
      <c r="Z1634" t="e">
        <f>VLOOKUP(Y:Y,[1]Sheet1!N:N,1,0)</f>
        <v>#N/A</v>
      </c>
    </row>
    <row r="1635" spans="1:26" hidden="1" x14ac:dyDescent="0.25">
      <c r="A1635">
        <v>20230623</v>
      </c>
      <c r="B1635">
        <v>42965750</v>
      </c>
      <c r="C1635" t="s">
        <v>2565</v>
      </c>
      <c r="D1635">
        <v>2165227</v>
      </c>
      <c r="E1635" t="s">
        <v>2566</v>
      </c>
      <c r="F1635" s="59">
        <v>95.54</v>
      </c>
      <c r="G1635">
        <v>70.77</v>
      </c>
      <c r="H1635" t="s">
        <v>2538</v>
      </c>
      <c r="I1635" t="s">
        <v>2551</v>
      </c>
      <c r="J1635" t="s">
        <v>2320</v>
      </c>
      <c r="K1635" t="s">
        <v>2321</v>
      </c>
      <c r="L1635" t="s">
        <v>2318</v>
      </c>
      <c r="M1635" t="s">
        <v>2540</v>
      </c>
      <c r="N1635" t="s">
        <v>2541</v>
      </c>
      <c r="O1635" t="s">
        <v>2542</v>
      </c>
      <c r="P1635" t="s">
        <v>2543</v>
      </c>
      <c r="Q1635" t="s">
        <v>2544</v>
      </c>
      <c r="R1635" t="s">
        <v>2545</v>
      </c>
      <c r="S1635" t="s">
        <v>2546</v>
      </c>
      <c r="T1635">
        <v>0</v>
      </c>
      <c r="U1635" t="s">
        <v>838</v>
      </c>
      <c r="V1635" t="s">
        <v>2547</v>
      </c>
      <c r="W1635" t="s">
        <v>838</v>
      </c>
      <c r="X1635" t="s">
        <v>2548</v>
      </c>
      <c r="Y1635" t="str">
        <f t="shared" si="25"/>
        <v>上海耳序信息技术有限公司-四部上海拍拍贷金融信息服务有限公司信息流</v>
      </c>
      <c r="Z1635" t="e">
        <f>VLOOKUP(Y:Y,[1]Sheet1!N:N,1,0)</f>
        <v>#N/A</v>
      </c>
    </row>
    <row r="1636" spans="1:26" hidden="1" x14ac:dyDescent="0.25">
      <c r="A1636">
        <v>20230623</v>
      </c>
      <c r="B1636">
        <v>45323155</v>
      </c>
      <c r="C1636" t="s">
        <v>2759</v>
      </c>
      <c r="D1636">
        <v>2172261</v>
      </c>
      <c r="E1636" t="s">
        <v>2628</v>
      </c>
      <c r="F1636" s="59">
        <v>255.1</v>
      </c>
      <c r="G1636">
        <v>194.73</v>
      </c>
      <c r="H1636" t="s">
        <v>2538</v>
      </c>
      <c r="I1636" t="s">
        <v>2551</v>
      </c>
      <c r="J1636" t="s">
        <v>292</v>
      </c>
      <c r="K1636" t="s">
        <v>2321</v>
      </c>
      <c r="L1636" t="s">
        <v>574</v>
      </c>
      <c r="M1636" t="s">
        <v>2611</v>
      </c>
      <c r="N1636" t="s">
        <v>2612</v>
      </c>
      <c r="O1636" t="s">
        <v>2542</v>
      </c>
      <c r="P1636" t="s">
        <v>2543</v>
      </c>
      <c r="Q1636" t="s">
        <v>2544</v>
      </c>
      <c r="R1636" t="s">
        <v>2613</v>
      </c>
      <c r="S1636" t="s">
        <v>2546</v>
      </c>
      <c r="T1636">
        <v>0</v>
      </c>
      <c r="U1636" t="s">
        <v>2614</v>
      </c>
      <c r="V1636" t="s">
        <v>2615</v>
      </c>
      <c r="W1636" t="s">
        <v>2614</v>
      </c>
      <c r="X1636" t="s">
        <v>2615</v>
      </c>
      <c r="Y1636" t="str">
        <f t="shared" si="25"/>
        <v>广州荔湾品唯信息服务有限公司广州唯品会电子商务有限公司信息流</v>
      </c>
      <c r="Z1636" t="e">
        <f>VLOOKUP(Y:Y,[1]Sheet1!N:N,1,0)</f>
        <v>#N/A</v>
      </c>
    </row>
    <row r="1637" spans="1:26" hidden="1" x14ac:dyDescent="0.25">
      <c r="A1637">
        <v>20230623</v>
      </c>
      <c r="B1637">
        <v>47328011</v>
      </c>
      <c r="C1637" t="s">
        <v>2647</v>
      </c>
      <c r="D1637">
        <v>2185183</v>
      </c>
      <c r="E1637" t="s">
        <v>2574</v>
      </c>
      <c r="F1637" s="59">
        <v>529.33000000000004</v>
      </c>
      <c r="G1637">
        <v>401.01</v>
      </c>
      <c r="H1637" t="s">
        <v>2538</v>
      </c>
      <c r="I1637" t="s">
        <v>2539</v>
      </c>
      <c r="J1637" t="s">
        <v>2575</v>
      </c>
      <c r="K1637" t="s">
        <v>2321</v>
      </c>
      <c r="L1637" t="s">
        <v>2344</v>
      </c>
      <c r="M1637" t="s">
        <v>2576</v>
      </c>
      <c r="O1637" t="s">
        <v>2542</v>
      </c>
      <c r="P1637" t="s">
        <v>2543</v>
      </c>
      <c r="Q1637" t="s">
        <v>2544</v>
      </c>
      <c r="R1637" t="s">
        <v>2577</v>
      </c>
      <c r="S1637" t="s">
        <v>2546</v>
      </c>
      <c r="T1637">
        <v>0</v>
      </c>
      <c r="U1637" t="s">
        <v>838</v>
      </c>
      <c r="V1637" t="s">
        <v>2578</v>
      </c>
      <c r="W1637" t="s">
        <v>838</v>
      </c>
      <c r="X1637" t="s">
        <v>2578</v>
      </c>
      <c r="Y1637" t="str">
        <f t="shared" si="25"/>
        <v>北京微财科技有限公司-数媒重庆市黑卡小额贷款有限公司信息流</v>
      </c>
      <c r="Z1637" t="e">
        <f>VLOOKUP(Y:Y,[1]Sheet1!N:N,1,0)</f>
        <v>#N/A</v>
      </c>
    </row>
    <row r="1638" spans="1:26" hidden="1" x14ac:dyDescent="0.25">
      <c r="A1638">
        <v>20230623</v>
      </c>
      <c r="B1638">
        <v>47953354</v>
      </c>
      <c r="C1638" t="s">
        <v>2655</v>
      </c>
      <c r="D1638">
        <v>2167551</v>
      </c>
      <c r="E1638" t="s">
        <v>2550</v>
      </c>
      <c r="F1638" s="59">
        <v>2.2200000000000002</v>
      </c>
      <c r="G1638">
        <v>2.2200000000000002</v>
      </c>
      <c r="H1638" t="s">
        <v>2538</v>
      </c>
      <c r="I1638" t="s">
        <v>2539</v>
      </c>
      <c r="J1638" t="s">
        <v>2332</v>
      </c>
      <c r="K1638" t="s">
        <v>2321</v>
      </c>
      <c r="L1638" t="s">
        <v>2333</v>
      </c>
      <c r="M1638" t="s">
        <v>2552</v>
      </c>
      <c r="N1638" t="s">
        <v>2553</v>
      </c>
      <c r="O1638" t="s">
        <v>2542</v>
      </c>
      <c r="P1638" t="s">
        <v>2543</v>
      </c>
      <c r="Q1638" t="s">
        <v>2544</v>
      </c>
      <c r="R1638" t="s">
        <v>2554</v>
      </c>
      <c r="S1638" t="s">
        <v>2546</v>
      </c>
      <c r="T1638">
        <v>0</v>
      </c>
      <c r="U1638" t="s">
        <v>2555</v>
      </c>
      <c r="V1638" t="s">
        <v>2556</v>
      </c>
      <c r="W1638" t="s">
        <v>2555</v>
      </c>
      <c r="X1638" t="s">
        <v>2556</v>
      </c>
      <c r="Y1638" t="str">
        <f t="shared" si="25"/>
        <v>北京爱奇艺科技有限公司-百度北京爱奇艺科技有限公司信息流</v>
      </c>
      <c r="Z1638" t="e">
        <f>VLOOKUP(Y:Y,[1]Sheet1!N:N,1,0)</f>
        <v>#N/A</v>
      </c>
    </row>
    <row r="1639" spans="1:26" hidden="1" x14ac:dyDescent="0.25">
      <c r="A1639">
        <v>20230623</v>
      </c>
      <c r="B1639">
        <v>38794025</v>
      </c>
      <c r="C1639" t="s">
        <v>2651</v>
      </c>
      <c r="D1639">
        <v>2172261</v>
      </c>
      <c r="E1639" t="s">
        <v>2628</v>
      </c>
      <c r="F1639" s="59">
        <v>994.65</v>
      </c>
      <c r="G1639">
        <v>759.27</v>
      </c>
      <c r="H1639" t="s">
        <v>2538</v>
      </c>
      <c r="I1639" t="s">
        <v>2551</v>
      </c>
      <c r="J1639" t="s">
        <v>292</v>
      </c>
      <c r="K1639" t="s">
        <v>2321</v>
      </c>
      <c r="L1639" t="s">
        <v>574</v>
      </c>
      <c r="M1639" t="s">
        <v>2611</v>
      </c>
      <c r="N1639" t="s">
        <v>2612</v>
      </c>
      <c r="O1639" t="s">
        <v>2542</v>
      </c>
      <c r="P1639" t="s">
        <v>2543</v>
      </c>
      <c r="Q1639" t="s">
        <v>2544</v>
      </c>
      <c r="R1639" t="s">
        <v>2613</v>
      </c>
      <c r="S1639" t="s">
        <v>2546</v>
      </c>
      <c r="T1639">
        <v>0</v>
      </c>
      <c r="U1639" t="s">
        <v>2614</v>
      </c>
      <c r="V1639" t="s">
        <v>2615</v>
      </c>
      <c r="W1639" t="s">
        <v>2614</v>
      </c>
      <c r="X1639" t="s">
        <v>2615</v>
      </c>
      <c r="Y1639" t="str">
        <f t="shared" si="25"/>
        <v>广州荔湾品唯信息服务有限公司广州唯品会电子商务有限公司信息流</v>
      </c>
      <c r="Z1639" t="e">
        <f>VLOOKUP(Y:Y,[1]Sheet1!N:N,1,0)</f>
        <v>#N/A</v>
      </c>
    </row>
    <row r="1640" spans="1:26" hidden="1" x14ac:dyDescent="0.25">
      <c r="A1640">
        <v>20230623</v>
      </c>
      <c r="B1640">
        <v>47798436</v>
      </c>
      <c r="C1640" t="s">
        <v>2632</v>
      </c>
      <c r="D1640">
        <v>2169384</v>
      </c>
      <c r="E1640" t="s">
        <v>2633</v>
      </c>
      <c r="F1640" s="59">
        <v>15795.23</v>
      </c>
      <c r="G1640">
        <v>11700.17</v>
      </c>
      <c r="H1640" t="s">
        <v>2538</v>
      </c>
      <c r="I1640" t="s">
        <v>2551</v>
      </c>
      <c r="J1640" t="s">
        <v>296</v>
      </c>
      <c r="K1640" t="s">
        <v>2321</v>
      </c>
      <c r="L1640" t="s">
        <v>2334</v>
      </c>
      <c r="M1640" t="s">
        <v>2634</v>
      </c>
      <c r="N1640" t="s">
        <v>2635</v>
      </c>
      <c r="O1640" t="s">
        <v>2542</v>
      </c>
      <c r="P1640" t="s">
        <v>2543</v>
      </c>
      <c r="Q1640" t="s">
        <v>2544</v>
      </c>
      <c r="R1640" t="s">
        <v>2636</v>
      </c>
      <c r="S1640" t="s">
        <v>2546</v>
      </c>
      <c r="T1640">
        <v>0</v>
      </c>
      <c r="U1640" t="s">
        <v>2584</v>
      </c>
      <c r="V1640" t="s">
        <v>2637</v>
      </c>
      <c r="W1640" t="s">
        <v>2584</v>
      </c>
      <c r="X1640" t="s">
        <v>2637</v>
      </c>
      <c r="Y1640" t="str">
        <f t="shared" si="25"/>
        <v>湖北车智汇传媒有限公司北京车之家信息技术有限公司信息流</v>
      </c>
      <c r="Z1640" t="e">
        <f>VLOOKUP(Y:Y,[1]Sheet1!N:N,1,0)</f>
        <v>#N/A</v>
      </c>
    </row>
    <row r="1641" spans="1:26" hidden="1" x14ac:dyDescent="0.25">
      <c r="A1641">
        <v>20230623</v>
      </c>
      <c r="B1641">
        <v>47953344</v>
      </c>
      <c r="C1641" t="s">
        <v>2732</v>
      </c>
      <c r="D1641">
        <v>2189969</v>
      </c>
      <c r="E1641" t="s">
        <v>2608</v>
      </c>
      <c r="F1641" s="59">
        <v>0.28000000000000003</v>
      </c>
      <c r="G1641">
        <v>0.2</v>
      </c>
      <c r="H1641" t="s">
        <v>2538</v>
      </c>
      <c r="I1641" t="s">
        <v>2539</v>
      </c>
      <c r="J1641" t="s">
        <v>2332</v>
      </c>
      <c r="K1641" t="s">
        <v>2321</v>
      </c>
      <c r="L1641" t="s">
        <v>2333</v>
      </c>
      <c r="M1641" t="s">
        <v>2552</v>
      </c>
      <c r="N1641" t="s">
        <v>2553</v>
      </c>
      <c r="O1641" t="s">
        <v>2542</v>
      </c>
      <c r="P1641" t="s">
        <v>2543</v>
      </c>
      <c r="Q1641" t="s">
        <v>2544</v>
      </c>
      <c r="R1641" t="s">
        <v>2554</v>
      </c>
      <c r="S1641" t="s">
        <v>2546</v>
      </c>
      <c r="T1641">
        <v>0</v>
      </c>
      <c r="U1641" t="s">
        <v>2555</v>
      </c>
      <c r="V1641" t="s">
        <v>2556</v>
      </c>
      <c r="W1641" t="s">
        <v>2555</v>
      </c>
      <c r="X1641" t="s">
        <v>2556</v>
      </c>
      <c r="Y1641" t="str">
        <f t="shared" si="25"/>
        <v>北京爱奇艺科技有限公司-百度北京爱奇艺科技有限公司信息流</v>
      </c>
      <c r="Z1641" t="e">
        <f>VLOOKUP(Y:Y,[1]Sheet1!N:N,1,0)</f>
        <v>#N/A</v>
      </c>
    </row>
    <row r="1642" spans="1:26" hidden="1" x14ac:dyDescent="0.25">
      <c r="A1642">
        <v>20230623</v>
      </c>
      <c r="B1642">
        <v>48447553</v>
      </c>
      <c r="C1642" t="s">
        <v>2764</v>
      </c>
      <c r="D1642">
        <v>2142924</v>
      </c>
      <c r="E1642" t="s">
        <v>2716</v>
      </c>
      <c r="F1642" s="59">
        <v>254.69</v>
      </c>
      <c r="G1642">
        <v>254.69</v>
      </c>
      <c r="H1642" t="s">
        <v>2559</v>
      </c>
      <c r="I1642" t="s">
        <v>2560</v>
      </c>
      <c r="J1642" t="s">
        <v>392</v>
      </c>
      <c r="K1642" t="s">
        <v>711</v>
      </c>
      <c r="L1642" t="s">
        <v>392</v>
      </c>
      <c r="M1642" t="s">
        <v>2641</v>
      </c>
      <c r="N1642" t="s">
        <v>2642</v>
      </c>
      <c r="O1642" t="s">
        <v>2542</v>
      </c>
      <c r="P1642" t="s">
        <v>2543</v>
      </c>
      <c r="Q1642" t="s">
        <v>2544</v>
      </c>
      <c r="R1642" t="s">
        <v>2643</v>
      </c>
      <c r="S1642" t="s">
        <v>2546</v>
      </c>
      <c r="T1642">
        <v>4885.6499999999996</v>
      </c>
      <c r="U1642" t="s">
        <v>838</v>
      </c>
      <c r="V1642" t="s">
        <v>2644</v>
      </c>
      <c r="W1642" t="s">
        <v>838</v>
      </c>
      <c r="X1642" t="s">
        <v>2548</v>
      </c>
      <c r="Y1642" t="str">
        <f t="shared" si="25"/>
        <v>福州三六零网络小额贷款有限公司福州三六零网络小额贷款有限公司CPC</v>
      </c>
      <c r="Z1642" t="e">
        <f>VLOOKUP(Y:Y,[1]Sheet1!N:N,1,0)</f>
        <v>#N/A</v>
      </c>
    </row>
    <row r="1643" spans="1:26" hidden="1" x14ac:dyDescent="0.25">
      <c r="A1643">
        <v>20230623</v>
      </c>
      <c r="B1643">
        <v>48770435</v>
      </c>
      <c r="C1643" t="s">
        <v>2770</v>
      </c>
      <c r="D1643">
        <v>2169384</v>
      </c>
      <c r="E1643" t="s">
        <v>2633</v>
      </c>
      <c r="F1643" s="59">
        <v>3624.09</v>
      </c>
      <c r="G1643">
        <v>2684.51</v>
      </c>
      <c r="H1643" t="s">
        <v>2538</v>
      </c>
      <c r="I1643" t="s">
        <v>2551</v>
      </c>
      <c r="J1643" t="s">
        <v>296</v>
      </c>
      <c r="K1643" t="s">
        <v>2321</v>
      </c>
      <c r="L1643" t="s">
        <v>2334</v>
      </c>
      <c r="M1643" t="s">
        <v>2634</v>
      </c>
      <c r="N1643" t="s">
        <v>2635</v>
      </c>
      <c r="O1643" t="s">
        <v>2542</v>
      </c>
      <c r="P1643" t="s">
        <v>2543</v>
      </c>
      <c r="Q1643" t="s">
        <v>2544</v>
      </c>
      <c r="R1643" t="s">
        <v>2636</v>
      </c>
      <c r="S1643" t="s">
        <v>2546</v>
      </c>
      <c r="T1643">
        <v>0</v>
      </c>
      <c r="U1643" t="s">
        <v>2584</v>
      </c>
      <c r="V1643" t="s">
        <v>2637</v>
      </c>
      <c r="W1643" t="s">
        <v>2584</v>
      </c>
      <c r="X1643" t="s">
        <v>2637</v>
      </c>
      <c r="Y1643" t="str">
        <f t="shared" si="25"/>
        <v>湖北车智汇传媒有限公司北京车之家信息技术有限公司信息流</v>
      </c>
      <c r="Z1643" t="e">
        <f>VLOOKUP(Y:Y,[1]Sheet1!N:N,1,0)</f>
        <v>#N/A</v>
      </c>
    </row>
    <row r="1644" spans="1:26" hidden="1" x14ac:dyDescent="0.25">
      <c r="A1644">
        <v>20230623</v>
      </c>
      <c r="B1644">
        <v>23293206</v>
      </c>
      <c r="C1644" t="s">
        <v>2696</v>
      </c>
      <c r="D1644">
        <v>2147805</v>
      </c>
      <c r="E1644" t="s">
        <v>2697</v>
      </c>
      <c r="F1644" s="59">
        <v>7505.45</v>
      </c>
      <c r="G1644">
        <v>6701.06</v>
      </c>
      <c r="H1644" t="s">
        <v>2559</v>
      </c>
      <c r="I1644" t="s">
        <v>2560</v>
      </c>
      <c r="J1644" t="s">
        <v>2347</v>
      </c>
      <c r="K1644" t="s">
        <v>711</v>
      </c>
      <c r="L1644" t="s">
        <v>2346</v>
      </c>
      <c r="M1644" t="s">
        <v>2698</v>
      </c>
      <c r="N1644" t="s">
        <v>2699</v>
      </c>
      <c r="O1644" t="s">
        <v>2542</v>
      </c>
      <c r="P1644" t="s">
        <v>2543</v>
      </c>
      <c r="Q1644" t="s">
        <v>2544</v>
      </c>
      <c r="R1644" t="s">
        <v>2700</v>
      </c>
      <c r="S1644" t="s">
        <v>2546</v>
      </c>
      <c r="T1644">
        <v>25416.365000000002</v>
      </c>
      <c r="U1644" t="s">
        <v>2555</v>
      </c>
      <c r="V1644" t="s">
        <v>2596</v>
      </c>
      <c r="W1644" t="s">
        <v>2555</v>
      </c>
      <c r="X1644" t="s">
        <v>2556</v>
      </c>
      <c r="Y1644" t="str">
        <f t="shared" si="25"/>
        <v>飞狐信息技术（天津）有限公司飞狐信息技术(天津)有限公司CPC</v>
      </c>
      <c r="Z1644" t="e">
        <f>VLOOKUP(Y:Y,[1]Sheet1!N:N,1,0)</f>
        <v>#N/A</v>
      </c>
    </row>
    <row r="1645" spans="1:26" hidden="1" x14ac:dyDescent="0.25">
      <c r="A1645">
        <v>20230623</v>
      </c>
      <c r="B1645">
        <v>40732460</v>
      </c>
      <c r="C1645" t="s">
        <v>2702</v>
      </c>
      <c r="D1645">
        <v>2158492</v>
      </c>
      <c r="E1645" t="s">
        <v>2580</v>
      </c>
      <c r="F1645" s="59">
        <v>9213.5400000000009</v>
      </c>
      <c r="G1645">
        <v>7742.17</v>
      </c>
      <c r="H1645" t="s">
        <v>2559</v>
      </c>
      <c r="I1645" t="s">
        <v>2560</v>
      </c>
      <c r="J1645" t="s">
        <v>2330</v>
      </c>
      <c r="K1645" t="s">
        <v>711</v>
      </c>
      <c r="L1645" t="s">
        <v>2329</v>
      </c>
      <c r="M1645" t="s">
        <v>2581</v>
      </c>
      <c r="N1645" t="s">
        <v>2582</v>
      </c>
      <c r="O1645" t="s">
        <v>2542</v>
      </c>
      <c r="P1645" t="s">
        <v>2543</v>
      </c>
      <c r="Q1645" t="s">
        <v>2544</v>
      </c>
      <c r="R1645" t="s">
        <v>2583</v>
      </c>
      <c r="S1645" t="s">
        <v>2546</v>
      </c>
      <c r="T1645">
        <v>46393.998</v>
      </c>
      <c r="U1645" t="s">
        <v>2584</v>
      </c>
      <c r="V1645" t="s">
        <v>2585</v>
      </c>
      <c r="W1645" t="s">
        <v>2584</v>
      </c>
      <c r="X1645" t="s">
        <v>2585</v>
      </c>
      <c r="Y1645" t="str">
        <f t="shared" si="25"/>
        <v>成都哈拜网络科技有限公司-数字媒体事业部上海哈啰普惠科技有限公司CPC</v>
      </c>
      <c r="Z1645" t="e">
        <f>VLOOKUP(Y:Y,[1]Sheet1!N:N,1,0)</f>
        <v>#N/A</v>
      </c>
    </row>
    <row r="1646" spans="1:26" hidden="1" x14ac:dyDescent="0.25">
      <c r="A1646">
        <v>20230623</v>
      </c>
      <c r="B1646">
        <v>42840928</v>
      </c>
      <c r="C1646" t="s">
        <v>2813</v>
      </c>
      <c r="D1646">
        <v>2117410</v>
      </c>
      <c r="E1646" t="s">
        <v>2587</v>
      </c>
      <c r="F1646" s="59">
        <v>502.31</v>
      </c>
      <c r="G1646">
        <v>0</v>
      </c>
      <c r="H1646" t="s">
        <v>2538</v>
      </c>
      <c r="I1646" t="s">
        <v>2551</v>
      </c>
      <c r="J1646" t="s">
        <v>2353</v>
      </c>
      <c r="K1646" t="s">
        <v>2321</v>
      </c>
      <c r="L1646" t="s">
        <v>326</v>
      </c>
      <c r="M1646" t="s">
        <v>2588</v>
      </c>
      <c r="N1646" t="s">
        <v>2589</v>
      </c>
      <c r="O1646" t="s">
        <v>2542</v>
      </c>
      <c r="P1646" t="s">
        <v>2543</v>
      </c>
      <c r="Q1646" t="s">
        <v>2544</v>
      </c>
      <c r="R1646" t="s">
        <v>2570</v>
      </c>
      <c r="S1646" t="s">
        <v>2546</v>
      </c>
      <c r="T1646">
        <v>0</v>
      </c>
      <c r="U1646" t="s">
        <v>2571</v>
      </c>
      <c r="V1646" t="s">
        <v>2572</v>
      </c>
      <c r="W1646" t="s">
        <v>1891</v>
      </c>
      <c r="X1646" t="s">
        <v>2564</v>
      </c>
      <c r="Y1646" t="str">
        <f t="shared" si="25"/>
        <v>网易有道信息技术（北京）有限公司网易(杭州)网络有限公司信息流</v>
      </c>
      <c r="Z1646" t="e">
        <f>VLOOKUP(Y:Y,[1]Sheet1!N:N,1,0)</f>
        <v>#N/A</v>
      </c>
    </row>
    <row r="1647" spans="1:26" hidden="1" x14ac:dyDescent="0.25">
      <c r="A1647">
        <v>20230623</v>
      </c>
      <c r="B1647">
        <v>44739316</v>
      </c>
      <c r="C1647" t="s">
        <v>2620</v>
      </c>
      <c r="D1647">
        <v>2118167</v>
      </c>
      <c r="E1647" t="s">
        <v>2592</v>
      </c>
      <c r="F1647" s="59">
        <v>778.01</v>
      </c>
      <c r="G1647">
        <v>0</v>
      </c>
      <c r="H1647" t="s">
        <v>2538</v>
      </c>
      <c r="I1647" t="s">
        <v>2539</v>
      </c>
      <c r="J1647" t="s">
        <v>554</v>
      </c>
      <c r="K1647" t="s">
        <v>2321</v>
      </c>
      <c r="L1647" t="s">
        <v>2370</v>
      </c>
      <c r="M1647" t="s">
        <v>2593</v>
      </c>
      <c r="N1647" t="s">
        <v>2594</v>
      </c>
      <c r="O1647" t="s">
        <v>2542</v>
      </c>
      <c r="P1647" t="s">
        <v>2543</v>
      </c>
      <c r="Q1647" t="s">
        <v>2544</v>
      </c>
      <c r="R1647" t="s">
        <v>2595</v>
      </c>
      <c r="S1647" t="s">
        <v>2546</v>
      </c>
      <c r="T1647">
        <v>0</v>
      </c>
      <c r="U1647" t="s">
        <v>2555</v>
      </c>
      <c r="V1647" t="s">
        <v>2596</v>
      </c>
      <c r="W1647" t="s">
        <v>2555</v>
      </c>
      <c r="X1647" t="s">
        <v>2596</v>
      </c>
      <c r="Y1647" t="str">
        <f t="shared" si="25"/>
        <v>薯一薯二文化传媒（上海）有限公司行吟信息科技(上海)有限公司信息流</v>
      </c>
      <c r="Z1647" t="e">
        <f>VLOOKUP(Y:Y,[1]Sheet1!N:N,1,0)</f>
        <v>#N/A</v>
      </c>
    </row>
    <row r="1648" spans="1:26" hidden="1" x14ac:dyDescent="0.25">
      <c r="A1648">
        <v>20230623</v>
      </c>
      <c r="B1648">
        <v>45322956</v>
      </c>
      <c r="C1648" t="s">
        <v>2631</v>
      </c>
      <c r="D1648">
        <v>2172261</v>
      </c>
      <c r="E1648" t="s">
        <v>2628</v>
      </c>
      <c r="F1648" s="59">
        <v>437.19</v>
      </c>
      <c r="G1648">
        <v>333.73</v>
      </c>
      <c r="H1648" t="s">
        <v>2538</v>
      </c>
      <c r="I1648" t="s">
        <v>2539</v>
      </c>
      <c r="J1648" t="s">
        <v>292</v>
      </c>
      <c r="K1648" t="s">
        <v>2321</v>
      </c>
      <c r="L1648" t="s">
        <v>574</v>
      </c>
      <c r="M1648" t="s">
        <v>2611</v>
      </c>
      <c r="N1648" t="s">
        <v>2612</v>
      </c>
      <c r="O1648" t="s">
        <v>2542</v>
      </c>
      <c r="P1648" t="s">
        <v>2543</v>
      </c>
      <c r="Q1648" t="s">
        <v>2544</v>
      </c>
      <c r="R1648" t="s">
        <v>2613</v>
      </c>
      <c r="S1648" t="s">
        <v>2546</v>
      </c>
      <c r="T1648">
        <v>0</v>
      </c>
      <c r="U1648" t="s">
        <v>2614</v>
      </c>
      <c r="V1648" t="s">
        <v>2615</v>
      </c>
      <c r="W1648" t="s">
        <v>2614</v>
      </c>
      <c r="X1648" t="s">
        <v>2615</v>
      </c>
      <c r="Y1648" t="str">
        <f t="shared" si="25"/>
        <v>广州荔湾品唯信息服务有限公司广州唯品会电子商务有限公司信息流</v>
      </c>
      <c r="Z1648" t="e">
        <f>VLOOKUP(Y:Y,[1]Sheet1!N:N,1,0)</f>
        <v>#N/A</v>
      </c>
    </row>
    <row r="1649" spans="1:26" x14ac:dyDescent="0.25">
      <c r="A1649">
        <v>20230623</v>
      </c>
      <c r="B1649">
        <v>45336908</v>
      </c>
      <c r="C1649" t="s">
        <v>2621</v>
      </c>
      <c r="D1649">
        <v>2054669</v>
      </c>
      <c r="E1649" t="s">
        <v>2622</v>
      </c>
      <c r="F1649" s="59">
        <v>44.67</v>
      </c>
      <c r="G1649">
        <v>33.090000000000003</v>
      </c>
      <c r="H1649" t="s">
        <v>2538</v>
      </c>
      <c r="I1649" t="s">
        <v>2551</v>
      </c>
      <c r="J1649" t="s">
        <v>2352</v>
      </c>
      <c r="K1649" t="s">
        <v>2321</v>
      </c>
      <c r="L1649" t="s">
        <v>2351</v>
      </c>
      <c r="M1649" t="s">
        <v>2623</v>
      </c>
      <c r="N1649" t="s">
        <v>2624</v>
      </c>
      <c r="O1649" t="s">
        <v>2542</v>
      </c>
      <c r="P1649" t="s">
        <v>2543</v>
      </c>
      <c r="Q1649" t="s">
        <v>2544</v>
      </c>
      <c r="R1649" t="s">
        <v>2625</v>
      </c>
      <c r="S1649" t="s">
        <v>2546</v>
      </c>
      <c r="T1649">
        <v>0</v>
      </c>
      <c r="U1649" t="s">
        <v>838</v>
      </c>
      <c r="V1649" t="s">
        <v>2548</v>
      </c>
      <c r="W1649" t="s">
        <v>838</v>
      </c>
      <c r="X1649" t="s">
        <v>2548</v>
      </c>
      <c r="Y1649" t="str">
        <f t="shared" si="25"/>
        <v>深圳市小赢普惠科技有限责任公司深圳市赢众通金融信息服务有限责任公司信息流</v>
      </c>
      <c r="Z1649" t="e">
        <f>VLOOKUP(Y:Y,[1]Sheet1!N:N,1,0)</f>
        <v>#N/A</v>
      </c>
    </row>
    <row r="1650" spans="1:26" hidden="1" x14ac:dyDescent="0.25">
      <c r="A1650">
        <v>20230623</v>
      </c>
      <c r="B1650">
        <v>29995324</v>
      </c>
      <c r="C1650" t="s">
        <v>2722</v>
      </c>
      <c r="D1650">
        <v>2142924</v>
      </c>
      <c r="E1650" t="s">
        <v>2716</v>
      </c>
      <c r="F1650" s="59">
        <v>12726.28</v>
      </c>
      <c r="G1650">
        <v>12726.28</v>
      </c>
      <c r="H1650" t="s">
        <v>2559</v>
      </c>
      <c r="I1650" t="s">
        <v>2560</v>
      </c>
      <c r="J1650" t="s">
        <v>392</v>
      </c>
      <c r="K1650" t="s">
        <v>711</v>
      </c>
      <c r="L1650" t="s">
        <v>392</v>
      </c>
      <c r="M1650" t="s">
        <v>2641</v>
      </c>
      <c r="N1650" t="s">
        <v>2642</v>
      </c>
      <c r="O1650" t="s">
        <v>2542</v>
      </c>
      <c r="P1650" t="s">
        <v>2543</v>
      </c>
      <c r="Q1650" t="s">
        <v>2544</v>
      </c>
      <c r="R1650" t="s">
        <v>2643</v>
      </c>
      <c r="S1650" t="s">
        <v>2546</v>
      </c>
      <c r="T1650">
        <v>134690.54</v>
      </c>
      <c r="U1650" t="s">
        <v>838</v>
      </c>
      <c r="V1650" t="s">
        <v>2548</v>
      </c>
      <c r="W1650" t="s">
        <v>838</v>
      </c>
      <c r="X1650" t="s">
        <v>2548</v>
      </c>
      <c r="Y1650" t="str">
        <f t="shared" si="25"/>
        <v>福州三六零网络小额贷款有限公司福州三六零网络小额贷款有限公司CPC</v>
      </c>
      <c r="Z1650" t="e">
        <f>VLOOKUP(Y:Y,[1]Sheet1!N:N,1,0)</f>
        <v>#N/A</v>
      </c>
    </row>
    <row r="1651" spans="1:26" hidden="1" x14ac:dyDescent="0.25">
      <c r="A1651">
        <v>20230623</v>
      </c>
      <c r="B1651">
        <v>40548239</v>
      </c>
      <c r="C1651" t="s">
        <v>2777</v>
      </c>
      <c r="D1651">
        <v>2130054</v>
      </c>
      <c r="E1651" t="s">
        <v>2558</v>
      </c>
      <c r="F1651" s="59">
        <v>2531.9299999999998</v>
      </c>
      <c r="G1651">
        <v>2050.0700000000002</v>
      </c>
      <c r="H1651" t="s">
        <v>2559</v>
      </c>
      <c r="I1651" t="s">
        <v>2560</v>
      </c>
      <c r="J1651" t="s">
        <v>2350</v>
      </c>
      <c r="K1651" t="s">
        <v>711</v>
      </c>
      <c r="L1651" t="s">
        <v>2350</v>
      </c>
      <c r="M1651" t="s">
        <v>2561</v>
      </c>
      <c r="N1651" t="s">
        <v>2562</v>
      </c>
      <c r="O1651" t="s">
        <v>2542</v>
      </c>
      <c r="P1651" t="s">
        <v>2543</v>
      </c>
      <c r="Q1651" t="s">
        <v>2544</v>
      </c>
      <c r="R1651" t="s">
        <v>2563</v>
      </c>
      <c r="S1651" t="s">
        <v>2546</v>
      </c>
      <c r="T1651">
        <v>8753.31</v>
      </c>
      <c r="U1651" t="s">
        <v>1891</v>
      </c>
      <c r="V1651" t="s">
        <v>2564</v>
      </c>
      <c r="W1651" t="s">
        <v>1891</v>
      </c>
      <c r="X1651" t="s">
        <v>2564</v>
      </c>
      <c r="Y1651" t="str">
        <f t="shared" si="25"/>
        <v>深圳尚米网络技术有限公司深圳尚米网络技术有限公司CPC</v>
      </c>
      <c r="Z1651" t="e">
        <f>VLOOKUP(Y:Y,[1]Sheet1!N:N,1,0)</f>
        <v>#N/A</v>
      </c>
    </row>
    <row r="1652" spans="1:26" hidden="1" x14ac:dyDescent="0.25">
      <c r="A1652">
        <v>20230623</v>
      </c>
      <c r="B1652">
        <v>42012563</v>
      </c>
      <c r="C1652" t="s">
        <v>2741</v>
      </c>
      <c r="D1652">
        <v>2142924</v>
      </c>
      <c r="E1652" t="s">
        <v>2716</v>
      </c>
      <c r="F1652" s="59">
        <v>725.74</v>
      </c>
      <c r="G1652">
        <v>725.74</v>
      </c>
      <c r="H1652" t="s">
        <v>2559</v>
      </c>
      <c r="I1652" t="s">
        <v>2560</v>
      </c>
      <c r="J1652" t="s">
        <v>392</v>
      </c>
      <c r="K1652" t="s">
        <v>711</v>
      </c>
      <c r="L1652" t="s">
        <v>392</v>
      </c>
      <c r="M1652" t="s">
        <v>2641</v>
      </c>
      <c r="N1652" t="s">
        <v>2642</v>
      </c>
      <c r="O1652" t="s">
        <v>2542</v>
      </c>
      <c r="P1652" t="s">
        <v>2543</v>
      </c>
      <c r="Q1652" t="s">
        <v>2544</v>
      </c>
      <c r="R1652" t="s">
        <v>2643</v>
      </c>
      <c r="S1652" t="s">
        <v>2546</v>
      </c>
      <c r="T1652">
        <v>33673.019999999997</v>
      </c>
      <c r="U1652" t="s">
        <v>838</v>
      </c>
      <c r="V1652" t="s">
        <v>2578</v>
      </c>
      <c r="W1652" t="s">
        <v>838</v>
      </c>
      <c r="X1652" t="s">
        <v>2548</v>
      </c>
      <c r="Y1652" t="str">
        <f t="shared" si="25"/>
        <v>福州三六零网络小额贷款有限公司福州三六零网络小额贷款有限公司CPC</v>
      </c>
      <c r="Z1652" t="e">
        <f>VLOOKUP(Y:Y,[1]Sheet1!N:N,1,0)</f>
        <v>#N/A</v>
      </c>
    </row>
    <row r="1653" spans="1:26" hidden="1" x14ac:dyDescent="0.25">
      <c r="A1653">
        <v>20230623</v>
      </c>
      <c r="B1653">
        <v>42327250</v>
      </c>
      <c r="C1653" t="s">
        <v>2704</v>
      </c>
      <c r="D1653">
        <v>2172261</v>
      </c>
      <c r="E1653" t="s">
        <v>2628</v>
      </c>
      <c r="F1653" s="59">
        <v>53.94</v>
      </c>
      <c r="G1653">
        <v>41.18</v>
      </c>
      <c r="H1653" t="s">
        <v>2538</v>
      </c>
      <c r="I1653" t="s">
        <v>2539</v>
      </c>
      <c r="J1653" t="s">
        <v>292</v>
      </c>
      <c r="K1653" t="s">
        <v>2321</v>
      </c>
      <c r="L1653" t="s">
        <v>574</v>
      </c>
      <c r="M1653" t="s">
        <v>2611</v>
      </c>
      <c r="N1653" t="s">
        <v>2612</v>
      </c>
      <c r="O1653" t="s">
        <v>2542</v>
      </c>
      <c r="P1653" t="s">
        <v>2543</v>
      </c>
      <c r="Q1653" t="s">
        <v>2544</v>
      </c>
      <c r="R1653" t="s">
        <v>2613</v>
      </c>
      <c r="S1653" t="s">
        <v>2546</v>
      </c>
      <c r="T1653">
        <v>0</v>
      </c>
      <c r="U1653" t="s">
        <v>2614</v>
      </c>
      <c r="V1653" t="s">
        <v>2615</v>
      </c>
      <c r="W1653" t="s">
        <v>2614</v>
      </c>
      <c r="X1653" t="s">
        <v>2615</v>
      </c>
      <c r="Y1653" t="str">
        <f t="shared" si="25"/>
        <v>广州荔湾品唯信息服务有限公司广州唯品会电子商务有限公司信息流</v>
      </c>
      <c r="Z1653" t="e">
        <f>VLOOKUP(Y:Y,[1]Sheet1!N:N,1,0)</f>
        <v>#N/A</v>
      </c>
    </row>
    <row r="1654" spans="1:26" hidden="1" x14ac:dyDescent="0.25">
      <c r="A1654">
        <v>20230623</v>
      </c>
      <c r="B1654">
        <v>30387904</v>
      </c>
      <c r="C1654" t="s">
        <v>2645</v>
      </c>
      <c r="D1654">
        <v>2130054</v>
      </c>
      <c r="E1654" t="s">
        <v>2558</v>
      </c>
      <c r="F1654" s="59">
        <v>1007.49</v>
      </c>
      <c r="G1654">
        <v>815.77</v>
      </c>
      <c r="H1654" t="s">
        <v>2559</v>
      </c>
      <c r="I1654" t="s">
        <v>2560</v>
      </c>
      <c r="J1654" t="s">
        <v>2350</v>
      </c>
      <c r="K1654" t="s">
        <v>711</v>
      </c>
      <c r="L1654" t="s">
        <v>2350</v>
      </c>
      <c r="M1654" t="s">
        <v>2561</v>
      </c>
      <c r="N1654" t="s">
        <v>2562</v>
      </c>
      <c r="O1654" t="s">
        <v>2542</v>
      </c>
      <c r="P1654" t="s">
        <v>2543</v>
      </c>
      <c r="Q1654" t="s">
        <v>2544</v>
      </c>
      <c r="R1654" t="s">
        <v>2563</v>
      </c>
      <c r="S1654" t="s">
        <v>2546</v>
      </c>
      <c r="T1654">
        <v>5233.9480000000003</v>
      </c>
      <c r="U1654" t="s">
        <v>1891</v>
      </c>
      <c r="V1654" t="s">
        <v>2564</v>
      </c>
      <c r="W1654" t="s">
        <v>1891</v>
      </c>
      <c r="X1654" t="s">
        <v>2564</v>
      </c>
      <c r="Y1654" t="str">
        <f t="shared" si="25"/>
        <v>深圳尚米网络技术有限公司深圳尚米网络技术有限公司CPC</v>
      </c>
      <c r="Z1654" t="e">
        <f>VLOOKUP(Y:Y,[1]Sheet1!N:N,1,0)</f>
        <v>#N/A</v>
      </c>
    </row>
    <row r="1655" spans="1:26" hidden="1" x14ac:dyDescent="0.25">
      <c r="A1655">
        <v>20230623</v>
      </c>
      <c r="B1655">
        <v>47184422</v>
      </c>
      <c r="C1655" t="s">
        <v>2748</v>
      </c>
      <c r="D1655">
        <v>2176807</v>
      </c>
      <c r="E1655" t="s">
        <v>2691</v>
      </c>
      <c r="F1655" s="59">
        <v>2.35</v>
      </c>
      <c r="G1655">
        <v>1.72</v>
      </c>
      <c r="H1655" t="s">
        <v>2538</v>
      </c>
      <c r="I1655" t="s">
        <v>2539</v>
      </c>
      <c r="J1655" t="s">
        <v>2339</v>
      </c>
      <c r="K1655" t="s">
        <v>2321</v>
      </c>
      <c r="L1655" t="s">
        <v>2338</v>
      </c>
      <c r="M1655" t="s">
        <v>2692</v>
      </c>
      <c r="N1655" t="s">
        <v>2693</v>
      </c>
      <c r="O1655" t="s">
        <v>2542</v>
      </c>
      <c r="P1655" t="s">
        <v>2543</v>
      </c>
      <c r="Q1655" t="s">
        <v>2544</v>
      </c>
      <c r="R1655" t="s">
        <v>2694</v>
      </c>
      <c r="S1655" t="s">
        <v>2546</v>
      </c>
      <c r="T1655">
        <v>0</v>
      </c>
      <c r="U1655" t="s">
        <v>2117</v>
      </c>
      <c r="V1655" t="s">
        <v>2695</v>
      </c>
      <c r="W1655" t="s">
        <v>2117</v>
      </c>
      <c r="X1655" t="s">
        <v>2695</v>
      </c>
      <c r="Y1655" t="str">
        <f t="shared" si="25"/>
        <v>北京三快在线科技有限公司及其关联公司北京三快科技有限公司信息流</v>
      </c>
      <c r="Z1655" t="e">
        <f>VLOOKUP(Y:Y,[1]Sheet1!N:N,1,0)</f>
        <v>#N/A</v>
      </c>
    </row>
    <row r="1656" spans="1:26" hidden="1" x14ac:dyDescent="0.25">
      <c r="A1656">
        <v>20230623</v>
      </c>
      <c r="B1656">
        <v>47580629</v>
      </c>
      <c r="C1656" t="s">
        <v>2773</v>
      </c>
      <c r="D1656">
        <v>2171220</v>
      </c>
      <c r="E1656" t="s">
        <v>2774</v>
      </c>
      <c r="F1656" s="59">
        <v>8377.8799999999992</v>
      </c>
      <c r="G1656">
        <v>7413.44</v>
      </c>
      <c r="H1656" t="s">
        <v>2559</v>
      </c>
      <c r="I1656" t="s">
        <v>2560</v>
      </c>
      <c r="J1656" t="s">
        <v>2322</v>
      </c>
      <c r="K1656" t="s">
        <v>711</v>
      </c>
      <c r="L1656" t="s">
        <v>2323</v>
      </c>
      <c r="M1656" t="s">
        <v>2685</v>
      </c>
      <c r="N1656" t="s">
        <v>2686</v>
      </c>
      <c r="O1656" t="s">
        <v>2542</v>
      </c>
      <c r="P1656" t="s">
        <v>2543</v>
      </c>
      <c r="Q1656" t="s">
        <v>2544</v>
      </c>
      <c r="R1656" t="s">
        <v>2687</v>
      </c>
      <c r="S1656" t="s">
        <v>2546</v>
      </c>
      <c r="T1656">
        <v>130230.761</v>
      </c>
      <c r="U1656" t="s">
        <v>2555</v>
      </c>
      <c r="V1656" t="s">
        <v>2556</v>
      </c>
      <c r="W1656" t="s">
        <v>2555</v>
      </c>
      <c r="X1656" t="s">
        <v>2671</v>
      </c>
      <c r="Y1656" t="str">
        <f t="shared" si="25"/>
        <v>广州虎牙信息科技有限公司-百度广州虎牙信息科技有限公司CPC</v>
      </c>
      <c r="Z1656" t="e">
        <f>VLOOKUP(Y:Y,[1]Sheet1!N:N,1,0)</f>
        <v>#N/A</v>
      </c>
    </row>
    <row r="1657" spans="1:26" hidden="1" x14ac:dyDescent="0.25">
      <c r="A1657">
        <v>20230623</v>
      </c>
      <c r="B1657">
        <v>47580667</v>
      </c>
      <c r="C1657" t="s">
        <v>2683</v>
      </c>
      <c r="D1657">
        <v>2171230</v>
      </c>
      <c r="E1657" t="s">
        <v>2684</v>
      </c>
      <c r="F1657" s="59">
        <v>6815.89</v>
      </c>
      <c r="G1657">
        <v>5324.92</v>
      </c>
      <c r="H1657" t="s">
        <v>2538</v>
      </c>
      <c r="I1657" t="s">
        <v>2539</v>
      </c>
      <c r="J1657" t="s">
        <v>2322</v>
      </c>
      <c r="K1657" t="s">
        <v>2321</v>
      </c>
      <c r="L1657" t="s">
        <v>2323</v>
      </c>
      <c r="M1657" t="s">
        <v>2685</v>
      </c>
      <c r="N1657" t="s">
        <v>2686</v>
      </c>
      <c r="O1657" t="s">
        <v>2542</v>
      </c>
      <c r="P1657" t="s">
        <v>2543</v>
      </c>
      <c r="Q1657" t="s">
        <v>2544</v>
      </c>
      <c r="R1657" t="s">
        <v>2687</v>
      </c>
      <c r="S1657" t="s">
        <v>2546</v>
      </c>
      <c r="T1657">
        <v>0</v>
      </c>
      <c r="U1657" t="s">
        <v>2555</v>
      </c>
      <c r="V1657" t="s">
        <v>2556</v>
      </c>
      <c r="W1657" t="s">
        <v>2555</v>
      </c>
      <c r="X1657" t="s">
        <v>2671</v>
      </c>
      <c r="Y1657" t="str">
        <f t="shared" si="25"/>
        <v>广州虎牙信息科技有限公司-百度广州虎牙信息科技有限公司信息流</v>
      </c>
      <c r="Z1657" t="e">
        <f>VLOOKUP(Y:Y,[1]Sheet1!N:N,1,0)</f>
        <v>#N/A</v>
      </c>
    </row>
    <row r="1658" spans="1:26" hidden="1" x14ac:dyDescent="0.25">
      <c r="A1658">
        <v>20230623</v>
      </c>
      <c r="B1658">
        <v>47953361</v>
      </c>
      <c r="C1658" t="s">
        <v>2549</v>
      </c>
      <c r="D1658">
        <v>2167551</v>
      </c>
      <c r="E1658" t="s">
        <v>2550</v>
      </c>
      <c r="F1658" s="59">
        <v>419.6</v>
      </c>
      <c r="G1658">
        <v>419.6</v>
      </c>
      <c r="H1658" t="s">
        <v>2538</v>
      </c>
      <c r="I1658" t="s">
        <v>2551</v>
      </c>
      <c r="J1658" t="s">
        <v>2332</v>
      </c>
      <c r="K1658" t="s">
        <v>2321</v>
      </c>
      <c r="L1658" t="s">
        <v>2333</v>
      </c>
      <c r="M1658" t="s">
        <v>2552</v>
      </c>
      <c r="N1658" t="s">
        <v>2553</v>
      </c>
      <c r="O1658" t="s">
        <v>2542</v>
      </c>
      <c r="P1658" t="s">
        <v>2543</v>
      </c>
      <c r="Q1658" t="s">
        <v>2544</v>
      </c>
      <c r="R1658" t="s">
        <v>2554</v>
      </c>
      <c r="S1658" t="s">
        <v>2546</v>
      </c>
      <c r="T1658">
        <v>0</v>
      </c>
      <c r="U1658" t="s">
        <v>2555</v>
      </c>
      <c r="V1658" t="s">
        <v>2556</v>
      </c>
      <c r="W1658" t="s">
        <v>2555</v>
      </c>
      <c r="X1658" t="s">
        <v>2556</v>
      </c>
      <c r="Y1658" t="str">
        <f t="shared" si="25"/>
        <v>北京爱奇艺科技有限公司-百度北京爱奇艺科技有限公司信息流</v>
      </c>
      <c r="Z1658" t="e">
        <f>VLOOKUP(Y:Y,[1]Sheet1!N:N,1,0)</f>
        <v>#N/A</v>
      </c>
    </row>
    <row r="1659" spans="1:26" hidden="1" x14ac:dyDescent="0.25">
      <c r="A1659">
        <v>20230623</v>
      </c>
      <c r="B1659">
        <v>47974695</v>
      </c>
      <c r="C1659" t="s">
        <v>2814</v>
      </c>
      <c r="D1659">
        <v>2129251</v>
      </c>
      <c r="E1659" t="s">
        <v>2815</v>
      </c>
      <c r="F1659" s="59">
        <v>5028.74</v>
      </c>
      <c r="G1659">
        <v>0</v>
      </c>
      <c r="H1659" t="s">
        <v>2538</v>
      </c>
      <c r="I1659" t="s">
        <v>2551</v>
      </c>
      <c r="J1659" t="s">
        <v>2330</v>
      </c>
      <c r="K1659" t="s">
        <v>2321</v>
      </c>
      <c r="L1659" t="s">
        <v>2329</v>
      </c>
      <c r="M1659" t="s">
        <v>2581</v>
      </c>
      <c r="N1659" t="s">
        <v>2582</v>
      </c>
      <c r="O1659" t="s">
        <v>2542</v>
      </c>
      <c r="P1659" t="s">
        <v>2543</v>
      </c>
      <c r="Q1659" t="s">
        <v>2544</v>
      </c>
      <c r="R1659" t="s">
        <v>2583</v>
      </c>
      <c r="S1659" t="s">
        <v>2546</v>
      </c>
      <c r="T1659">
        <v>0</v>
      </c>
      <c r="U1659" t="s">
        <v>838</v>
      </c>
      <c r="V1659" t="s">
        <v>2578</v>
      </c>
      <c r="W1659" t="s">
        <v>2584</v>
      </c>
      <c r="X1659" t="s">
        <v>2585</v>
      </c>
      <c r="Y1659" t="str">
        <f t="shared" si="25"/>
        <v>成都哈拜网络科技有限公司-数字媒体事业部上海哈啰普惠科技有限公司信息流</v>
      </c>
      <c r="Z1659" t="e">
        <f>VLOOKUP(Y:Y,[1]Sheet1!N:N,1,0)</f>
        <v>#N/A</v>
      </c>
    </row>
    <row r="1660" spans="1:26" hidden="1" x14ac:dyDescent="0.25">
      <c r="A1660">
        <v>20230623</v>
      </c>
      <c r="B1660">
        <v>44739351</v>
      </c>
      <c r="C1660" t="s">
        <v>2731</v>
      </c>
      <c r="D1660">
        <v>2118167</v>
      </c>
      <c r="E1660" t="s">
        <v>2592</v>
      </c>
      <c r="F1660" s="59">
        <v>87.17</v>
      </c>
      <c r="G1660">
        <v>0</v>
      </c>
      <c r="H1660" t="s">
        <v>2538</v>
      </c>
      <c r="I1660" t="s">
        <v>2551</v>
      </c>
      <c r="J1660" t="s">
        <v>554</v>
      </c>
      <c r="K1660" t="s">
        <v>2321</v>
      </c>
      <c r="L1660" t="s">
        <v>2370</v>
      </c>
      <c r="M1660" t="s">
        <v>2593</v>
      </c>
      <c r="N1660" t="s">
        <v>2594</v>
      </c>
      <c r="O1660" t="s">
        <v>2542</v>
      </c>
      <c r="P1660" t="s">
        <v>2543</v>
      </c>
      <c r="Q1660" t="s">
        <v>2544</v>
      </c>
      <c r="R1660" t="s">
        <v>2595</v>
      </c>
      <c r="S1660" t="s">
        <v>2546</v>
      </c>
      <c r="T1660">
        <v>0</v>
      </c>
      <c r="U1660" t="s">
        <v>2555</v>
      </c>
      <c r="V1660" t="s">
        <v>2596</v>
      </c>
      <c r="W1660" t="s">
        <v>2555</v>
      </c>
      <c r="X1660" t="s">
        <v>2596</v>
      </c>
      <c r="Y1660" t="str">
        <f t="shared" si="25"/>
        <v>薯一薯二文化传媒（上海）有限公司行吟信息科技(上海)有限公司信息流</v>
      </c>
      <c r="Z1660" t="e">
        <f>VLOOKUP(Y:Y,[1]Sheet1!N:N,1,0)</f>
        <v>#N/A</v>
      </c>
    </row>
    <row r="1661" spans="1:26" x14ac:dyDescent="0.25">
      <c r="A1661">
        <v>20230623</v>
      </c>
      <c r="B1661">
        <v>43094804</v>
      </c>
      <c r="C1661" t="s">
        <v>2705</v>
      </c>
      <c r="D1661">
        <v>2054669</v>
      </c>
      <c r="E1661" t="s">
        <v>2622</v>
      </c>
      <c r="F1661" s="59">
        <v>75.19</v>
      </c>
      <c r="G1661">
        <v>55.7</v>
      </c>
      <c r="H1661" t="s">
        <v>2538</v>
      </c>
      <c r="I1661" t="s">
        <v>2551</v>
      </c>
      <c r="J1661" t="s">
        <v>2352</v>
      </c>
      <c r="K1661" t="s">
        <v>2321</v>
      </c>
      <c r="L1661" t="s">
        <v>2351</v>
      </c>
      <c r="M1661" t="s">
        <v>2623</v>
      </c>
      <c r="N1661" t="s">
        <v>2624</v>
      </c>
      <c r="O1661" t="s">
        <v>2542</v>
      </c>
      <c r="P1661" t="s">
        <v>2543</v>
      </c>
      <c r="Q1661" t="s">
        <v>2544</v>
      </c>
      <c r="R1661" t="s">
        <v>2625</v>
      </c>
      <c r="S1661" t="s">
        <v>2546</v>
      </c>
      <c r="T1661">
        <v>0</v>
      </c>
      <c r="U1661" t="s">
        <v>838</v>
      </c>
      <c r="V1661" t="s">
        <v>2548</v>
      </c>
      <c r="W1661" t="s">
        <v>838</v>
      </c>
      <c r="X1661" t="s">
        <v>2548</v>
      </c>
      <c r="Y1661" t="str">
        <f t="shared" si="25"/>
        <v>深圳市小赢普惠科技有限责任公司深圳市赢众通金融信息服务有限责任公司信息流</v>
      </c>
      <c r="Z1661" t="e">
        <f>VLOOKUP(Y:Y,[1]Sheet1!N:N,1,0)</f>
        <v>#N/A</v>
      </c>
    </row>
    <row r="1662" spans="1:26" hidden="1" x14ac:dyDescent="0.25">
      <c r="A1662">
        <v>20230623</v>
      </c>
      <c r="B1662">
        <v>47866527</v>
      </c>
      <c r="C1662" t="s">
        <v>2800</v>
      </c>
      <c r="D1662">
        <v>2172257</v>
      </c>
      <c r="E1662" t="s">
        <v>2610</v>
      </c>
      <c r="F1662" s="59">
        <v>2286.21</v>
      </c>
      <c r="G1662">
        <v>1814.36</v>
      </c>
      <c r="H1662" t="s">
        <v>2559</v>
      </c>
      <c r="I1662" t="s">
        <v>2560</v>
      </c>
      <c r="J1662" t="s">
        <v>292</v>
      </c>
      <c r="K1662" t="s">
        <v>711</v>
      </c>
      <c r="L1662" t="s">
        <v>2325</v>
      </c>
      <c r="M1662" t="s">
        <v>2611</v>
      </c>
      <c r="N1662" t="s">
        <v>2612</v>
      </c>
      <c r="O1662" t="s">
        <v>2542</v>
      </c>
      <c r="P1662" t="s">
        <v>2543</v>
      </c>
      <c r="Q1662" t="s">
        <v>2544</v>
      </c>
      <c r="R1662" t="s">
        <v>2613</v>
      </c>
      <c r="S1662" t="s">
        <v>2546</v>
      </c>
      <c r="T1662">
        <v>77837.209000000003</v>
      </c>
      <c r="U1662" t="s">
        <v>2614</v>
      </c>
      <c r="V1662" t="s">
        <v>2615</v>
      </c>
      <c r="W1662" t="s">
        <v>2614</v>
      </c>
      <c r="X1662" t="s">
        <v>2615</v>
      </c>
      <c r="Y1662" t="str">
        <f t="shared" si="25"/>
        <v>深圳龙鱼科技有限公司广州唯品会电子商务有限公司CPC</v>
      </c>
      <c r="Z1662" t="e">
        <f>VLOOKUP(Y:Y,[1]Sheet1!N:N,1,0)</f>
        <v>#N/A</v>
      </c>
    </row>
    <row r="1663" spans="1:26" hidden="1" x14ac:dyDescent="0.25">
      <c r="A1663">
        <v>20230623</v>
      </c>
      <c r="B1663">
        <v>40548298</v>
      </c>
      <c r="C1663" t="s">
        <v>2557</v>
      </c>
      <c r="D1663">
        <v>2130054</v>
      </c>
      <c r="E1663" t="s">
        <v>2558</v>
      </c>
      <c r="F1663" s="59">
        <v>3509.7</v>
      </c>
      <c r="G1663">
        <v>2841.79</v>
      </c>
      <c r="H1663" t="s">
        <v>2559</v>
      </c>
      <c r="I1663" t="s">
        <v>2560</v>
      </c>
      <c r="J1663" t="s">
        <v>2350</v>
      </c>
      <c r="K1663" t="s">
        <v>711</v>
      </c>
      <c r="L1663" t="s">
        <v>2350</v>
      </c>
      <c r="M1663" t="s">
        <v>2561</v>
      </c>
      <c r="N1663" t="s">
        <v>2562</v>
      </c>
      <c r="O1663" t="s">
        <v>2542</v>
      </c>
      <c r="P1663" t="s">
        <v>2543</v>
      </c>
      <c r="Q1663" t="s">
        <v>2544</v>
      </c>
      <c r="R1663" t="s">
        <v>2563</v>
      </c>
      <c r="S1663" t="s">
        <v>2546</v>
      </c>
      <c r="T1663">
        <v>12664.264999999999</v>
      </c>
      <c r="U1663" t="s">
        <v>1891</v>
      </c>
      <c r="V1663" t="s">
        <v>2564</v>
      </c>
      <c r="W1663" t="s">
        <v>1891</v>
      </c>
      <c r="X1663" t="s">
        <v>2564</v>
      </c>
      <c r="Y1663" t="str">
        <f t="shared" si="25"/>
        <v>深圳尚米网络技术有限公司深圳尚米网络技术有限公司CPC</v>
      </c>
      <c r="Z1663" t="e">
        <f>VLOOKUP(Y:Y,[1]Sheet1!N:N,1,0)</f>
        <v>#N/A</v>
      </c>
    </row>
    <row r="1664" spans="1:26" hidden="1" x14ac:dyDescent="0.25">
      <c r="A1664">
        <v>20230623</v>
      </c>
      <c r="B1664">
        <v>29995327</v>
      </c>
      <c r="C1664" t="s">
        <v>2761</v>
      </c>
      <c r="D1664">
        <v>2199431</v>
      </c>
      <c r="E1664" t="s">
        <v>2640</v>
      </c>
      <c r="F1664" s="59">
        <v>395.25</v>
      </c>
      <c r="G1664">
        <v>299.41000000000003</v>
      </c>
      <c r="H1664" t="s">
        <v>2559</v>
      </c>
      <c r="I1664" t="s">
        <v>2560</v>
      </c>
      <c r="J1664" t="s">
        <v>392</v>
      </c>
      <c r="K1664" t="s">
        <v>711</v>
      </c>
      <c r="L1664" t="s">
        <v>392</v>
      </c>
      <c r="M1664" t="s">
        <v>2641</v>
      </c>
      <c r="N1664" t="s">
        <v>2642</v>
      </c>
      <c r="O1664" t="s">
        <v>2542</v>
      </c>
      <c r="P1664" t="s">
        <v>2543</v>
      </c>
      <c r="Q1664" t="s">
        <v>2544</v>
      </c>
      <c r="R1664" t="s">
        <v>2643</v>
      </c>
      <c r="S1664" t="s">
        <v>2546</v>
      </c>
      <c r="T1664">
        <v>151007.39199999999</v>
      </c>
      <c r="U1664" t="s">
        <v>838</v>
      </c>
      <c r="V1664" t="s">
        <v>2548</v>
      </c>
      <c r="W1664" t="s">
        <v>838</v>
      </c>
      <c r="X1664" t="s">
        <v>2548</v>
      </c>
      <c r="Y1664" t="str">
        <f t="shared" si="25"/>
        <v>福州三六零网络小额贷款有限公司福州三六零网络小额贷款有限公司CPC</v>
      </c>
      <c r="Z1664" t="e">
        <f>VLOOKUP(Y:Y,[1]Sheet1!N:N,1,0)</f>
        <v>#N/A</v>
      </c>
    </row>
    <row r="1665" spans="1:26" hidden="1" x14ac:dyDescent="0.25">
      <c r="A1665">
        <v>20230623</v>
      </c>
      <c r="B1665">
        <v>41512404</v>
      </c>
      <c r="C1665" t="s">
        <v>2769</v>
      </c>
      <c r="D1665">
        <v>2117409</v>
      </c>
      <c r="E1665" t="s">
        <v>2744</v>
      </c>
      <c r="F1665" s="59">
        <v>2589.7199999999998</v>
      </c>
      <c r="G1665">
        <v>0</v>
      </c>
      <c r="H1665" t="s">
        <v>2559</v>
      </c>
      <c r="I1665" t="s">
        <v>2560</v>
      </c>
      <c r="J1665" t="s">
        <v>2353</v>
      </c>
      <c r="K1665" t="s">
        <v>711</v>
      </c>
      <c r="L1665" t="s">
        <v>326</v>
      </c>
      <c r="M1665" t="s">
        <v>2588</v>
      </c>
      <c r="N1665" t="s">
        <v>2589</v>
      </c>
      <c r="O1665" t="s">
        <v>2542</v>
      </c>
      <c r="P1665" t="s">
        <v>2543</v>
      </c>
      <c r="Q1665" t="s">
        <v>2544</v>
      </c>
      <c r="R1665" t="s">
        <v>2570</v>
      </c>
      <c r="S1665" t="s">
        <v>2546</v>
      </c>
      <c r="T1665">
        <v>0</v>
      </c>
      <c r="U1665" t="s">
        <v>2571</v>
      </c>
      <c r="V1665" t="s">
        <v>2572</v>
      </c>
      <c r="W1665" t="s">
        <v>1891</v>
      </c>
      <c r="X1665" t="s">
        <v>2564</v>
      </c>
      <c r="Y1665" t="str">
        <f t="shared" si="25"/>
        <v>网易有道信息技术（北京）有限公司网易(杭州)网络有限公司CPC</v>
      </c>
      <c r="Z1665" t="e">
        <f>VLOOKUP(Y:Y,[1]Sheet1!N:N,1,0)</f>
        <v>#N/A</v>
      </c>
    </row>
    <row r="1666" spans="1:26" hidden="1" x14ac:dyDescent="0.25">
      <c r="A1666">
        <v>20230623</v>
      </c>
      <c r="B1666">
        <v>42032158</v>
      </c>
      <c r="C1666" t="s">
        <v>2768</v>
      </c>
      <c r="D1666">
        <v>2118167</v>
      </c>
      <c r="E1666" t="s">
        <v>2592</v>
      </c>
      <c r="F1666" s="59">
        <v>38374.75</v>
      </c>
      <c r="G1666">
        <v>0</v>
      </c>
      <c r="H1666" t="s">
        <v>2538</v>
      </c>
      <c r="I1666" t="s">
        <v>2551</v>
      </c>
      <c r="J1666" t="s">
        <v>554</v>
      </c>
      <c r="K1666" t="s">
        <v>2321</v>
      </c>
      <c r="L1666" t="s">
        <v>2370</v>
      </c>
      <c r="M1666" t="s">
        <v>2593</v>
      </c>
      <c r="N1666" t="s">
        <v>2594</v>
      </c>
      <c r="O1666" t="s">
        <v>2542</v>
      </c>
      <c r="P1666" t="s">
        <v>2543</v>
      </c>
      <c r="Q1666" t="s">
        <v>2544</v>
      </c>
      <c r="R1666" t="s">
        <v>2595</v>
      </c>
      <c r="S1666" t="s">
        <v>2546</v>
      </c>
      <c r="T1666">
        <v>0</v>
      </c>
      <c r="U1666" t="s">
        <v>2555</v>
      </c>
      <c r="V1666" t="s">
        <v>2596</v>
      </c>
      <c r="W1666" t="s">
        <v>2555</v>
      </c>
      <c r="X1666" t="s">
        <v>2596</v>
      </c>
      <c r="Y1666" t="str">
        <f t="shared" si="25"/>
        <v>薯一薯二文化传媒（上海）有限公司行吟信息科技(上海)有限公司信息流</v>
      </c>
      <c r="Z1666" t="e">
        <f>VLOOKUP(Y:Y,[1]Sheet1!N:N,1,0)</f>
        <v>#N/A</v>
      </c>
    </row>
    <row r="1667" spans="1:26" x14ac:dyDescent="0.25">
      <c r="A1667">
        <v>20230623</v>
      </c>
      <c r="B1667">
        <v>43094782</v>
      </c>
      <c r="C1667" t="s">
        <v>2630</v>
      </c>
      <c r="D1667">
        <v>2054669</v>
      </c>
      <c r="E1667" t="s">
        <v>2622</v>
      </c>
      <c r="F1667" s="59">
        <v>20.93</v>
      </c>
      <c r="G1667">
        <v>15.51</v>
      </c>
      <c r="H1667" t="s">
        <v>2538</v>
      </c>
      <c r="I1667" t="s">
        <v>2551</v>
      </c>
      <c r="J1667" t="s">
        <v>2352</v>
      </c>
      <c r="K1667" t="s">
        <v>2321</v>
      </c>
      <c r="L1667" t="s">
        <v>2351</v>
      </c>
      <c r="M1667" t="s">
        <v>2623</v>
      </c>
      <c r="N1667" t="s">
        <v>2624</v>
      </c>
      <c r="O1667" t="s">
        <v>2542</v>
      </c>
      <c r="P1667" t="s">
        <v>2543</v>
      </c>
      <c r="Q1667" t="s">
        <v>2544</v>
      </c>
      <c r="R1667" t="s">
        <v>2625</v>
      </c>
      <c r="S1667" t="s">
        <v>2546</v>
      </c>
      <c r="T1667">
        <v>0</v>
      </c>
      <c r="U1667" t="s">
        <v>838</v>
      </c>
      <c r="V1667" t="s">
        <v>2548</v>
      </c>
      <c r="W1667" t="s">
        <v>838</v>
      </c>
      <c r="X1667" t="s">
        <v>2548</v>
      </c>
      <c r="Y1667" t="str">
        <f t="shared" ref="Y1667:Y1730" si="26">L1667&amp;J1667&amp;K1667</f>
        <v>深圳市小赢普惠科技有限责任公司深圳市赢众通金融信息服务有限责任公司信息流</v>
      </c>
      <c r="Z1667" t="e">
        <f>VLOOKUP(Y:Y,[1]Sheet1!N:N,1,0)</f>
        <v>#N/A</v>
      </c>
    </row>
    <row r="1668" spans="1:26" hidden="1" x14ac:dyDescent="0.25">
      <c r="A1668">
        <v>20230623</v>
      </c>
      <c r="B1668">
        <v>45322956</v>
      </c>
      <c r="C1668" t="s">
        <v>2631</v>
      </c>
      <c r="D1668">
        <v>2172261</v>
      </c>
      <c r="E1668" t="s">
        <v>2628</v>
      </c>
      <c r="F1668" s="59">
        <v>77.81</v>
      </c>
      <c r="G1668">
        <v>59.4</v>
      </c>
      <c r="H1668" t="s">
        <v>2538</v>
      </c>
      <c r="I1668" t="s">
        <v>2551</v>
      </c>
      <c r="J1668" t="s">
        <v>292</v>
      </c>
      <c r="K1668" t="s">
        <v>2321</v>
      </c>
      <c r="L1668" t="s">
        <v>574</v>
      </c>
      <c r="M1668" t="s">
        <v>2611</v>
      </c>
      <c r="N1668" t="s">
        <v>2612</v>
      </c>
      <c r="O1668" t="s">
        <v>2542</v>
      </c>
      <c r="P1668" t="s">
        <v>2543</v>
      </c>
      <c r="Q1668" t="s">
        <v>2544</v>
      </c>
      <c r="R1668" t="s">
        <v>2613</v>
      </c>
      <c r="S1668" t="s">
        <v>2546</v>
      </c>
      <c r="T1668">
        <v>0</v>
      </c>
      <c r="U1668" t="s">
        <v>2614</v>
      </c>
      <c r="V1668" t="s">
        <v>2615</v>
      </c>
      <c r="W1668" t="s">
        <v>2614</v>
      </c>
      <c r="X1668" t="s">
        <v>2615</v>
      </c>
      <c r="Y1668" t="str">
        <f t="shared" si="26"/>
        <v>广州荔湾品唯信息服务有限公司广州唯品会电子商务有限公司信息流</v>
      </c>
      <c r="Z1668" t="e">
        <f>VLOOKUP(Y:Y,[1]Sheet1!N:N,1,0)</f>
        <v>#N/A</v>
      </c>
    </row>
    <row r="1669" spans="1:26" hidden="1" x14ac:dyDescent="0.25">
      <c r="A1669">
        <v>20230623</v>
      </c>
      <c r="B1669">
        <v>27382539</v>
      </c>
      <c r="C1669" t="s">
        <v>2609</v>
      </c>
      <c r="D1669">
        <v>2172257</v>
      </c>
      <c r="E1669" t="s">
        <v>2610</v>
      </c>
      <c r="F1669" s="59">
        <v>7029.38</v>
      </c>
      <c r="G1669">
        <v>5578.79</v>
      </c>
      <c r="H1669" t="s">
        <v>2559</v>
      </c>
      <c r="I1669" t="s">
        <v>2560</v>
      </c>
      <c r="J1669" t="s">
        <v>292</v>
      </c>
      <c r="K1669" t="s">
        <v>711</v>
      </c>
      <c r="L1669" t="s">
        <v>574</v>
      </c>
      <c r="M1669" t="s">
        <v>2611</v>
      </c>
      <c r="N1669" t="s">
        <v>2612</v>
      </c>
      <c r="O1669" t="s">
        <v>2542</v>
      </c>
      <c r="P1669" t="s">
        <v>2543</v>
      </c>
      <c r="Q1669" t="s">
        <v>2544</v>
      </c>
      <c r="R1669" t="s">
        <v>2613</v>
      </c>
      <c r="S1669" t="s">
        <v>2546</v>
      </c>
      <c r="T1669">
        <v>136287.15900000001</v>
      </c>
      <c r="U1669" t="s">
        <v>2614</v>
      </c>
      <c r="V1669" t="s">
        <v>2615</v>
      </c>
      <c r="W1669" t="s">
        <v>2614</v>
      </c>
      <c r="X1669" t="s">
        <v>2615</v>
      </c>
      <c r="Y1669" t="str">
        <f t="shared" si="26"/>
        <v>广州荔湾品唯信息服务有限公司广州唯品会电子商务有限公司CPC</v>
      </c>
      <c r="Z1669" t="e">
        <f>VLOOKUP(Y:Y,[1]Sheet1!N:N,1,0)</f>
        <v>#N/A</v>
      </c>
    </row>
    <row r="1670" spans="1:26" hidden="1" x14ac:dyDescent="0.25">
      <c r="A1670">
        <v>20230622</v>
      </c>
      <c r="B1670">
        <v>42327274</v>
      </c>
      <c r="C1670" t="s">
        <v>2791</v>
      </c>
      <c r="D1670">
        <v>2172261</v>
      </c>
      <c r="E1670" t="s">
        <v>2628</v>
      </c>
      <c r="F1670" s="59">
        <v>416.01</v>
      </c>
      <c r="G1670">
        <v>317.57</v>
      </c>
      <c r="H1670" t="s">
        <v>2538</v>
      </c>
      <c r="I1670" t="s">
        <v>2551</v>
      </c>
      <c r="J1670" t="s">
        <v>292</v>
      </c>
      <c r="K1670" t="s">
        <v>2321</v>
      </c>
      <c r="L1670" t="s">
        <v>574</v>
      </c>
      <c r="M1670" t="s">
        <v>2611</v>
      </c>
      <c r="N1670" t="s">
        <v>2612</v>
      </c>
      <c r="O1670" t="s">
        <v>2542</v>
      </c>
      <c r="P1670" t="s">
        <v>2543</v>
      </c>
      <c r="Q1670" t="s">
        <v>2544</v>
      </c>
      <c r="R1670" t="s">
        <v>2613</v>
      </c>
      <c r="S1670" t="s">
        <v>2546</v>
      </c>
      <c r="T1670">
        <v>0</v>
      </c>
      <c r="U1670" t="s">
        <v>2614</v>
      </c>
      <c r="V1670" t="s">
        <v>2615</v>
      </c>
      <c r="W1670" t="s">
        <v>2614</v>
      </c>
      <c r="X1670" t="s">
        <v>2615</v>
      </c>
      <c r="Y1670" t="str">
        <f t="shared" si="26"/>
        <v>广州荔湾品唯信息服务有限公司广州唯品会电子商务有限公司信息流</v>
      </c>
      <c r="Z1670" t="e">
        <f>VLOOKUP(Y:Y,[1]Sheet1!N:N,1,0)</f>
        <v>#N/A</v>
      </c>
    </row>
    <row r="1671" spans="1:26" hidden="1" x14ac:dyDescent="0.25">
      <c r="A1671">
        <v>20230622</v>
      </c>
      <c r="B1671">
        <v>47426672</v>
      </c>
      <c r="C1671" t="s">
        <v>2709</v>
      </c>
      <c r="D1671">
        <v>2189969</v>
      </c>
      <c r="E1671" t="s">
        <v>2608</v>
      </c>
      <c r="F1671" s="59">
        <v>8168.03</v>
      </c>
      <c r="G1671">
        <v>5834.31</v>
      </c>
      <c r="H1671" t="s">
        <v>2538</v>
      </c>
      <c r="I1671" t="s">
        <v>2551</v>
      </c>
      <c r="J1671" t="s">
        <v>2332</v>
      </c>
      <c r="K1671" t="s">
        <v>2321</v>
      </c>
      <c r="L1671" t="s">
        <v>2333</v>
      </c>
      <c r="M1671" t="s">
        <v>2552</v>
      </c>
      <c r="N1671" t="s">
        <v>2553</v>
      </c>
      <c r="O1671" t="s">
        <v>2542</v>
      </c>
      <c r="P1671" t="s">
        <v>2543</v>
      </c>
      <c r="Q1671" t="s">
        <v>2544</v>
      </c>
      <c r="R1671" t="s">
        <v>2554</v>
      </c>
      <c r="S1671" t="s">
        <v>2546</v>
      </c>
      <c r="T1671">
        <v>0</v>
      </c>
      <c r="U1671" t="s">
        <v>2555</v>
      </c>
      <c r="V1671" t="s">
        <v>2556</v>
      </c>
      <c r="W1671" t="s">
        <v>2555</v>
      </c>
      <c r="X1671" t="s">
        <v>2556</v>
      </c>
      <c r="Y1671" t="str">
        <f t="shared" si="26"/>
        <v>北京爱奇艺科技有限公司-百度北京爱奇艺科技有限公司信息流</v>
      </c>
      <c r="Z1671" t="e">
        <f>VLOOKUP(Y:Y,[1]Sheet1!N:N,1,0)</f>
        <v>#N/A</v>
      </c>
    </row>
    <row r="1672" spans="1:26" hidden="1" x14ac:dyDescent="0.25">
      <c r="A1672">
        <v>20230622</v>
      </c>
      <c r="B1672">
        <v>39122181</v>
      </c>
      <c r="C1672" t="s">
        <v>2586</v>
      </c>
      <c r="D1672">
        <v>2117410</v>
      </c>
      <c r="E1672" t="s">
        <v>2587</v>
      </c>
      <c r="F1672" s="59">
        <v>7356.16</v>
      </c>
      <c r="G1672">
        <v>0</v>
      </c>
      <c r="H1672" t="s">
        <v>2538</v>
      </c>
      <c r="I1672" t="s">
        <v>2551</v>
      </c>
      <c r="J1672" t="s">
        <v>2353</v>
      </c>
      <c r="K1672" t="s">
        <v>2321</v>
      </c>
      <c r="L1672" t="s">
        <v>326</v>
      </c>
      <c r="M1672" t="s">
        <v>2588</v>
      </c>
      <c r="N1672" t="s">
        <v>2589</v>
      </c>
      <c r="O1672" t="s">
        <v>2542</v>
      </c>
      <c r="P1672" t="s">
        <v>2543</v>
      </c>
      <c r="Q1672" t="s">
        <v>2544</v>
      </c>
      <c r="R1672" t="s">
        <v>2570</v>
      </c>
      <c r="S1672" t="s">
        <v>2546</v>
      </c>
      <c r="T1672">
        <v>0</v>
      </c>
      <c r="U1672" t="s">
        <v>2571</v>
      </c>
      <c r="V1672" t="s">
        <v>2572</v>
      </c>
      <c r="W1672" t="s">
        <v>1891</v>
      </c>
      <c r="X1672" t="s">
        <v>2564</v>
      </c>
      <c r="Y1672" t="str">
        <f t="shared" si="26"/>
        <v>网易有道信息技术（北京）有限公司网易(杭州)网络有限公司信息流</v>
      </c>
      <c r="Z1672" t="e">
        <f>VLOOKUP(Y:Y,[1]Sheet1!N:N,1,0)</f>
        <v>#N/A</v>
      </c>
    </row>
    <row r="1673" spans="1:26" hidden="1" x14ac:dyDescent="0.25">
      <c r="A1673">
        <v>20230622</v>
      </c>
      <c r="B1673">
        <v>31693175</v>
      </c>
      <c r="C1673" t="s">
        <v>2787</v>
      </c>
      <c r="D1673">
        <v>2158492</v>
      </c>
      <c r="E1673" t="s">
        <v>2580</v>
      </c>
      <c r="F1673" s="59">
        <v>2928.31</v>
      </c>
      <c r="G1673">
        <v>2460.58</v>
      </c>
      <c r="H1673" t="s">
        <v>2559</v>
      </c>
      <c r="I1673" t="s">
        <v>2560</v>
      </c>
      <c r="J1673" t="s">
        <v>2330</v>
      </c>
      <c r="K1673" t="s">
        <v>711</v>
      </c>
      <c r="L1673" t="s">
        <v>2329</v>
      </c>
      <c r="M1673" t="s">
        <v>2581</v>
      </c>
      <c r="N1673" t="s">
        <v>2582</v>
      </c>
      <c r="O1673" t="s">
        <v>2542</v>
      </c>
      <c r="P1673" t="s">
        <v>2543</v>
      </c>
      <c r="Q1673" t="s">
        <v>2544</v>
      </c>
      <c r="R1673" t="s">
        <v>2583</v>
      </c>
      <c r="S1673" t="s">
        <v>2546</v>
      </c>
      <c r="T1673">
        <v>29943.278999999999</v>
      </c>
      <c r="U1673" t="s">
        <v>2584</v>
      </c>
      <c r="V1673" t="s">
        <v>2585</v>
      </c>
      <c r="W1673" t="s">
        <v>2584</v>
      </c>
      <c r="X1673" t="s">
        <v>2585</v>
      </c>
      <c r="Y1673" t="str">
        <f t="shared" si="26"/>
        <v>成都哈拜网络科技有限公司-数字媒体事业部上海哈啰普惠科技有限公司CPC</v>
      </c>
      <c r="Z1673" t="e">
        <f>VLOOKUP(Y:Y,[1]Sheet1!N:N,1,0)</f>
        <v>#N/A</v>
      </c>
    </row>
    <row r="1674" spans="1:26" hidden="1" x14ac:dyDescent="0.25">
      <c r="A1674">
        <v>20230622</v>
      </c>
      <c r="B1674">
        <v>40732451</v>
      </c>
      <c r="C1674" t="s">
        <v>2681</v>
      </c>
      <c r="D1674">
        <v>2158492</v>
      </c>
      <c r="E1674" t="s">
        <v>2580</v>
      </c>
      <c r="F1674" s="59">
        <v>21632.14</v>
      </c>
      <c r="G1674">
        <v>18177.939999999999</v>
      </c>
      <c r="H1674" t="s">
        <v>2559</v>
      </c>
      <c r="I1674" t="s">
        <v>2560</v>
      </c>
      <c r="J1674" t="s">
        <v>2330</v>
      </c>
      <c r="K1674" t="s">
        <v>711</v>
      </c>
      <c r="L1674" t="s">
        <v>2329</v>
      </c>
      <c r="M1674" t="s">
        <v>2581</v>
      </c>
      <c r="N1674" t="s">
        <v>2582</v>
      </c>
      <c r="O1674" t="s">
        <v>2542</v>
      </c>
      <c r="P1674" t="s">
        <v>2543</v>
      </c>
      <c r="Q1674" t="s">
        <v>2544</v>
      </c>
      <c r="R1674" t="s">
        <v>2583</v>
      </c>
      <c r="S1674" t="s">
        <v>2546</v>
      </c>
      <c r="T1674">
        <v>27575.786</v>
      </c>
      <c r="U1674" t="s">
        <v>2584</v>
      </c>
      <c r="V1674" t="s">
        <v>2585</v>
      </c>
      <c r="W1674" t="s">
        <v>2584</v>
      </c>
      <c r="X1674" t="s">
        <v>2585</v>
      </c>
      <c r="Y1674" t="str">
        <f t="shared" si="26"/>
        <v>成都哈拜网络科技有限公司-数字媒体事业部上海哈啰普惠科技有限公司CPC</v>
      </c>
      <c r="Z1674" t="e">
        <f>VLOOKUP(Y:Y,[1]Sheet1!N:N,1,0)</f>
        <v>#N/A</v>
      </c>
    </row>
    <row r="1675" spans="1:26" hidden="1" x14ac:dyDescent="0.25">
      <c r="A1675">
        <v>20230622</v>
      </c>
      <c r="B1675">
        <v>41250541</v>
      </c>
      <c r="C1675" t="s">
        <v>2719</v>
      </c>
      <c r="D1675">
        <v>2130054</v>
      </c>
      <c r="E1675" t="s">
        <v>2558</v>
      </c>
      <c r="F1675" s="59">
        <v>2118.5300000000002</v>
      </c>
      <c r="G1675">
        <v>1715.37</v>
      </c>
      <c r="H1675" t="s">
        <v>2559</v>
      </c>
      <c r="I1675" t="s">
        <v>2560</v>
      </c>
      <c r="J1675" t="s">
        <v>2350</v>
      </c>
      <c r="K1675" t="s">
        <v>711</v>
      </c>
      <c r="L1675" t="s">
        <v>2350</v>
      </c>
      <c r="M1675" t="s">
        <v>2561</v>
      </c>
      <c r="N1675" t="s">
        <v>2562</v>
      </c>
      <c r="O1675" t="s">
        <v>2542</v>
      </c>
      <c r="P1675" t="s">
        <v>2543</v>
      </c>
      <c r="Q1675" t="s">
        <v>2544</v>
      </c>
      <c r="R1675" t="s">
        <v>2563</v>
      </c>
      <c r="S1675" t="s">
        <v>2546</v>
      </c>
      <c r="T1675">
        <v>12142.97</v>
      </c>
      <c r="U1675" t="s">
        <v>1891</v>
      </c>
      <c r="V1675" t="s">
        <v>2564</v>
      </c>
      <c r="W1675" t="s">
        <v>1891</v>
      </c>
      <c r="X1675" t="s">
        <v>2564</v>
      </c>
      <c r="Y1675" t="str">
        <f t="shared" si="26"/>
        <v>深圳尚米网络技术有限公司深圳尚米网络技术有限公司CPC</v>
      </c>
      <c r="Z1675" t="e">
        <f>VLOOKUP(Y:Y,[1]Sheet1!N:N,1,0)</f>
        <v>#N/A</v>
      </c>
    </row>
    <row r="1676" spans="1:26" hidden="1" x14ac:dyDescent="0.25">
      <c r="A1676">
        <v>20230622</v>
      </c>
      <c r="B1676">
        <v>45322956</v>
      </c>
      <c r="C1676" t="s">
        <v>2631</v>
      </c>
      <c r="D1676">
        <v>2172261</v>
      </c>
      <c r="E1676" t="s">
        <v>2628</v>
      </c>
      <c r="F1676" s="59">
        <v>100.1</v>
      </c>
      <c r="G1676">
        <v>76.41</v>
      </c>
      <c r="H1676" t="s">
        <v>2538</v>
      </c>
      <c r="I1676" t="s">
        <v>2551</v>
      </c>
      <c r="J1676" t="s">
        <v>292</v>
      </c>
      <c r="K1676" t="s">
        <v>2321</v>
      </c>
      <c r="L1676" t="s">
        <v>574</v>
      </c>
      <c r="M1676" t="s">
        <v>2611</v>
      </c>
      <c r="N1676" t="s">
        <v>2612</v>
      </c>
      <c r="O1676" t="s">
        <v>2542</v>
      </c>
      <c r="P1676" t="s">
        <v>2543</v>
      </c>
      <c r="Q1676" t="s">
        <v>2544</v>
      </c>
      <c r="R1676" t="s">
        <v>2613</v>
      </c>
      <c r="S1676" t="s">
        <v>2546</v>
      </c>
      <c r="T1676">
        <v>0</v>
      </c>
      <c r="U1676" t="s">
        <v>2614</v>
      </c>
      <c r="V1676" t="s">
        <v>2615</v>
      </c>
      <c r="W1676" t="s">
        <v>2614</v>
      </c>
      <c r="X1676" t="s">
        <v>2615</v>
      </c>
      <c r="Y1676" t="str">
        <f t="shared" si="26"/>
        <v>广州荔湾品唯信息服务有限公司广州唯品会电子商务有限公司信息流</v>
      </c>
      <c r="Z1676" t="e">
        <f>VLOOKUP(Y:Y,[1]Sheet1!N:N,1,0)</f>
        <v>#N/A</v>
      </c>
    </row>
    <row r="1677" spans="1:26" hidden="1" x14ac:dyDescent="0.25">
      <c r="A1677">
        <v>20230622</v>
      </c>
      <c r="B1677">
        <v>47184422</v>
      </c>
      <c r="C1677" t="s">
        <v>2748</v>
      </c>
      <c r="D1677">
        <v>2176807</v>
      </c>
      <c r="E1677" t="s">
        <v>2691</v>
      </c>
      <c r="F1677" s="59">
        <v>4796.83</v>
      </c>
      <c r="G1677">
        <v>3501.34</v>
      </c>
      <c r="H1677" t="s">
        <v>2538</v>
      </c>
      <c r="I1677" t="s">
        <v>2551</v>
      </c>
      <c r="J1677" t="s">
        <v>2339</v>
      </c>
      <c r="K1677" t="s">
        <v>2321</v>
      </c>
      <c r="L1677" t="s">
        <v>2338</v>
      </c>
      <c r="M1677" t="s">
        <v>2692</v>
      </c>
      <c r="N1677" t="s">
        <v>2693</v>
      </c>
      <c r="O1677" t="s">
        <v>2542</v>
      </c>
      <c r="P1677" t="s">
        <v>2543</v>
      </c>
      <c r="Q1677" t="s">
        <v>2544</v>
      </c>
      <c r="R1677" t="s">
        <v>2694</v>
      </c>
      <c r="S1677" t="s">
        <v>2546</v>
      </c>
      <c r="T1677">
        <v>0</v>
      </c>
      <c r="U1677" t="s">
        <v>2117</v>
      </c>
      <c r="V1677" t="s">
        <v>2695</v>
      </c>
      <c r="W1677" t="s">
        <v>2117</v>
      </c>
      <c r="X1677" t="s">
        <v>2695</v>
      </c>
      <c r="Y1677" t="str">
        <f t="shared" si="26"/>
        <v>北京三快在线科技有限公司及其关联公司北京三快科技有限公司信息流</v>
      </c>
      <c r="Z1677" t="e">
        <f>VLOOKUP(Y:Y,[1]Sheet1!N:N,1,0)</f>
        <v>#N/A</v>
      </c>
    </row>
    <row r="1678" spans="1:26" hidden="1" x14ac:dyDescent="0.25">
      <c r="A1678">
        <v>20230622</v>
      </c>
      <c r="B1678">
        <v>47328039</v>
      </c>
      <c r="C1678" t="s">
        <v>2573</v>
      </c>
      <c r="D1678">
        <v>2185183</v>
      </c>
      <c r="E1678" t="s">
        <v>2574</v>
      </c>
      <c r="F1678" s="59">
        <v>645.13</v>
      </c>
      <c r="G1678">
        <v>488.74</v>
      </c>
      <c r="H1678" t="s">
        <v>2538</v>
      </c>
      <c r="I1678" t="s">
        <v>2539</v>
      </c>
      <c r="J1678" t="s">
        <v>2575</v>
      </c>
      <c r="K1678" t="s">
        <v>2321</v>
      </c>
      <c r="L1678" t="s">
        <v>2344</v>
      </c>
      <c r="M1678" t="s">
        <v>2576</v>
      </c>
      <c r="O1678" t="s">
        <v>2542</v>
      </c>
      <c r="P1678" t="s">
        <v>2543</v>
      </c>
      <c r="Q1678" t="s">
        <v>2544</v>
      </c>
      <c r="R1678" t="s">
        <v>2577</v>
      </c>
      <c r="S1678" t="s">
        <v>2546</v>
      </c>
      <c r="T1678">
        <v>0</v>
      </c>
      <c r="U1678" t="s">
        <v>838</v>
      </c>
      <c r="V1678" t="s">
        <v>2578</v>
      </c>
      <c r="W1678" t="s">
        <v>838</v>
      </c>
      <c r="X1678" t="s">
        <v>2578</v>
      </c>
      <c r="Y1678" t="str">
        <f t="shared" si="26"/>
        <v>北京微财科技有限公司-数媒重庆市黑卡小额贷款有限公司信息流</v>
      </c>
      <c r="Z1678" t="e">
        <f>VLOOKUP(Y:Y,[1]Sheet1!N:N,1,0)</f>
        <v>#N/A</v>
      </c>
    </row>
    <row r="1679" spans="1:26" hidden="1" x14ac:dyDescent="0.25">
      <c r="A1679">
        <v>20230622</v>
      </c>
      <c r="B1679">
        <v>47580667</v>
      </c>
      <c r="C1679" t="s">
        <v>2683</v>
      </c>
      <c r="D1679">
        <v>2171230</v>
      </c>
      <c r="E1679" t="s">
        <v>2684</v>
      </c>
      <c r="F1679" s="59">
        <v>14399.27</v>
      </c>
      <c r="G1679">
        <v>11249.43</v>
      </c>
      <c r="H1679" t="s">
        <v>2538</v>
      </c>
      <c r="I1679" t="s">
        <v>2551</v>
      </c>
      <c r="J1679" t="s">
        <v>2322</v>
      </c>
      <c r="K1679" t="s">
        <v>2321</v>
      </c>
      <c r="L1679" t="s">
        <v>2323</v>
      </c>
      <c r="M1679" t="s">
        <v>2685</v>
      </c>
      <c r="N1679" t="s">
        <v>2686</v>
      </c>
      <c r="O1679" t="s">
        <v>2542</v>
      </c>
      <c r="P1679" t="s">
        <v>2543</v>
      </c>
      <c r="Q1679" t="s">
        <v>2544</v>
      </c>
      <c r="R1679" t="s">
        <v>2687</v>
      </c>
      <c r="S1679" t="s">
        <v>2546</v>
      </c>
      <c r="T1679">
        <v>0</v>
      </c>
      <c r="U1679" t="s">
        <v>2555</v>
      </c>
      <c r="V1679" t="s">
        <v>2556</v>
      </c>
      <c r="W1679" t="s">
        <v>2555</v>
      </c>
      <c r="X1679" t="s">
        <v>2671</v>
      </c>
      <c r="Y1679" t="str">
        <f t="shared" si="26"/>
        <v>广州虎牙信息科技有限公司-百度广州虎牙信息科技有限公司信息流</v>
      </c>
      <c r="Z1679" t="e">
        <f>VLOOKUP(Y:Y,[1]Sheet1!N:N,1,0)</f>
        <v>#N/A</v>
      </c>
    </row>
    <row r="1680" spans="1:26" hidden="1" x14ac:dyDescent="0.25">
      <c r="A1680">
        <v>20230622</v>
      </c>
      <c r="B1680">
        <v>47953344</v>
      </c>
      <c r="C1680" t="s">
        <v>2732</v>
      </c>
      <c r="D1680">
        <v>2189969</v>
      </c>
      <c r="E1680" t="s">
        <v>2608</v>
      </c>
      <c r="F1680" s="59">
        <v>0.25</v>
      </c>
      <c r="G1680">
        <v>0.18</v>
      </c>
      <c r="H1680" t="s">
        <v>2538</v>
      </c>
      <c r="I1680" t="s">
        <v>2539</v>
      </c>
      <c r="J1680" t="s">
        <v>2332</v>
      </c>
      <c r="K1680" t="s">
        <v>2321</v>
      </c>
      <c r="L1680" t="s">
        <v>2333</v>
      </c>
      <c r="M1680" t="s">
        <v>2552</v>
      </c>
      <c r="N1680" t="s">
        <v>2553</v>
      </c>
      <c r="O1680" t="s">
        <v>2542</v>
      </c>
      <c r="P1680" t="s">
        <v>2543</v>
      </c>
      <c r="Q1680" t="s">
        <v>2544</v>
      </c>
      <c r="R1680" t="s">
        <v>2554</v>
      </c>
      <c r="S1680" t="s">
        <v>2546</v>
      </c>
      <c r="T1680">
        <v>0</v>
      </c>
      <c r="U1680" t="s">
        <v>2555</v>
      </c>
      <c r="V1680" t="s">
        <v>2556</v>
      </c>
      <c r="W1680" t="s">
        <v>2555</v>
      </c>
      <c r="X1680" t="s">
        <v>2556</v>
      </c>
      <c r="Y1680" t="str">
        <f t="shared" si="26"/>
        <v>北京爱奇艺科技有限公司-百度北京爱奇艺科技有限公司信息流</v>
      </c>
      <c r="Z1680" t="e">
        <f>VLOOKUP(Y:Y,[1]Sheet1!N:N,1,0)</f>
        <v>#N/A</v>
      </c>
    </row>
    <row r="1681" spans="1:26" hidden="1" x14ac:dyDescent="0.25">
      <c r="A1681">
        <v>20230622</v>
      </c>
      <c r="B1681">
        <v>19668996</v>
      </c>
      <c r="C1681" t="s">
        <v>2711</v>
      </c>
      <c r="D1681">
        <v>2172257</v>
      </c>
      <c r="E1681" t="s">
        <v>2610</v>
      </c>
      <c r="F1681" s="59">
        <v>14060.22</v>
      </c>
      <c r="G1681">
        <v>11158.57</v>
      </c>
      <c r="H1681" t="s">
        <v>2559</v>
      </c>
      <c r="I1681" t="s">
        <v>2560</v>
      </c>
      <c r="J1681" t="s">
        <v>292</v>
      </c>
      <c r="K1681" t="s">
        <v>711</v>
      </c>
      <c r="L1681" t="s">
        <v>574</v>
      </c>
      <c r="M1681" t="s">
        <v>2611</v>
      </c>
      <c r="N1681" t="s">
        <v>2612</v>
      </c>
      <c r="O1681" t="s">
        <v>2542</v>
      </c>
      <c r="P1681" t="s">
        <v>2543</v>
      </c>
      <c r="Q1681" t="s">
        <v>2544</v>
      </c>
      <c r="R1681" t="s">
        <v>2613</v>
      </c>
      <c r="S1681" t="s">
        <v>2546</v>
      </c>
      <c r="T1681">
        <v>367697.609</v>
      </c>
      <c r="U1681" t="s">
        <v>2614</v>
      </c>
      <c r="V1681" t="s">
        <v>2615</v>
      </c>
      <c r="W1681" t="s">
        <v>2614</v>
      </c>
      <c r="X1681" t="s">
        <v>2615</v>
      </c>
      <c r="Y1681" t="str">
        <f t="shared" si="26"/>
        <v>广州荔湾品唯信息服务有限公司广州唯品会电子商务有限公司CPC</v>
      </c>
      <c r="Z1681" t="e">
        <f>VLOOKUP(Y:Y,[1]Sheet1!N:N,1,0)</f>
        <v>#N/A</v>
      </c>
    </row>
    <row r="1682" spans="1:26" x14ac:dyDescent="0.25">
      <c r="A1682">
        <v>20230622</v>
      </c>
      <c r="B1682">
        <v>43094804</v>
      </c>
      <c r="C1682" t="s">
        <v>2705</v>
      </c>
      <c r="D1682">
        <v>2054669</v>
      </c>
      <c r="E1682" t="s">
        <v>2622</v>
      </c>
      <c r="F1682" s="59">
        <v>1790.43</v>
      </c>
      <c r="G1682">
        <v>1326.25</v>
      </c>
      <c r="H1682" t="s">
        <v>2538</v>
      </c>
      <c r="I1682" t="s">
        <v>2539</v>
      </c>
      <c r="J1682" t="s">
        <v>2352</v>
      </c>
      <c r="K1682" t="s">
        <v>2321</v>
      </c>
      <c r="L1682" t="s">
        <v>2351</v>
      </c>
      <c r="M1682" t="s">
        <v>2623</v>
      </c>
      <c r="N1682" t="s">
        <v>2624</v>
      </c>
      <c r="O1682" t="s">
        <v>2542</v>
      </c>
      <c r="P1682" t="s">
        <v>2543</v>
      </c>
      <c r="Q1682" t="s">
        <v>2544</v>
      </c>
      <c r="R1682" t="s">
        <v>2625</v>
      </c>
      <c r="S1682" t="s">
        <v>2546</v>
      </c>
      <c r="T1682">
        <v>0</v>
      </c>
      <c r="U1682" t="s">
        <v>838</v>
      </c>
      <c r="V1682" t="s">
        <v>2548</v>
      </c>
      <c r="W1682" t="s">
        <v>838</v>
      </c>
      <c r="X1682" t="s">
        <v>2548</v>
      </c>
      <c r="Y1682" t="str">
        <f t="shared" si="26"/>
        <v>深圳市小赢普惠科技有限责任公司深圳市赢众通金融信息服务有限责任公司信息流</v>
      </c>
      <c r="Z1682" t="e">
        <f>VLOOKUP(Y:Y,[1]Sheet1!N:N,1,0)</f>
        <v>#N/A</v>
      </c>
    </row>
    <row r="1683" spans="1:26" hidden="1" x14ac:dyDescent="0.25">
      <c r="A1683">
        <v>20230622</v>
      </c>
      <c r="B1683">
        <v>27382539</v>
      </c>
      <c r="C1683" t="s">
        <v>2609</v>
      </c>
      <c r="D1683">
        <v>2172257</v>
      </c>
      <c r="E1683" t="s">
        <v>2610</v>
      </c>
      <c r="F1683" s="59">
        <v>7058.85</v>
      </c>
      <c r="G1683">
        <v>5602.17</v>
      </c>
      <c r="H1683" t="s">
        <v>2559</v>
      </c>
      <c r="I1683" t="s">
        <v>2560</v>
      </c>
      <c r="J1683" t="s">
        <v>292</v>
      </c>
      <c r="K1683" t="s">
        <v>711</v>
      </c>
      <c r="L1683" t="s">
        <v>574</v>
      </c>
      <c r="M1683" t="s">
        <v>2611</v>
      </c>
      <c r="N1683" t="s">
        <v>2612</v>
      </c>
      <c r="O1683" t="s">
        <v>2542</v>
      </c>
      <c r="P1683" t="s">
        <v>2543</v>
      </c>
      <c r="Q1683" t="s">
        <v>2544</v>
      </c>
      <c r="R1683" t="s">
        <v>2613</v>
      </c>
      <c r="S1683" t="s">
        <v>2546</v>
      </c>
      <c r="T1683">
        <v>141866.03200000001</v>
      </c>
      <c r="U1683" t="s">
        <v>2614</v>
      </c>
      <c r="V1683" t="s">
        <v>2615</v>
      </c>
      <c r="W1683" t="s">
        <v>2614</v>
      </c>
      <c r="X1683" t="s">
        <v>2615</v>
      </c>
      <c r="Y1683" t="str">
        <f t="shared" si="26"/>
        <v>广州荔湾品唯信息服务有限公司广州唯品会电子商务有限公司CPC</v>
      </c>
      <c r="Z1683" t="e">
        <f>VLOOKUP(Y:Y,[1]Sheet1!N:N,1,0)</f>
        <v>#N/A</v>
      </c>
    </row>
    <row r="1684" spans="1:26" hidden="1" x14ac:dyDescent="0.25">
      <c r="A1684">
        <v>20230622</v>
      </c>
      <c r="B1684">
        <v>47953339</v>
      </c>
      <c r="C1684" t="s">
        <v>2755</v>
      </c>
      <c r="D1684">
        <v>2189969</v>
      </c>
      <c r="E1684" t="s">
        <v>2608</v>
      </c>
      <c r="F1684" s="59">
        <v>94.97</v>
      </c>
      <c r="G1684">
        <v>67.84</v>
      </c>
      <c r="H1684" t="s">
        <v>2538</v>
      </c>
      <c r="I1684" t="s">
        <v>2539</v>
      </c>
      <c r="J1684" t="s">
        <v>2332</v>
      </c>
      <c r="K1684" t="s">
        <v>2321</v>
      </c>
      <c r="L1684" t="s">
        <v>2333</v>
      </c>
      <c r="M1684" t="s">
        <v>2552</v>
      </c>
      <c r="N1684" t="s">
        <v>2553</v>
      </c>
      <c r="O1684" t="s">
        <v>2542</v>
      </c>
      <c r="P1684" t="s">
        <v>2543</v>
      </c>
      <c r="Q1684" t="s">
        <v>2544</v>
      </c>
      <c r="R1684" t="s">
        <v>2554</v>
      </c>
      <c r="S1684" t="s">
        <v>2546</v>
      </c>
      <c r="T1684">
        <v>0</v>
      </c>
      <c r="U1684" t="s">
        <v>2555</v>
      </c>
      <c r="V1684" t="s">
        <v>2556</v>
      </c>
      <c r="W1684" t="s">
        <v>2555</v>
      </c>
      <c r="X1684" t="s">
        <v>2556</v>
      </c>
      <c r="Y1684" t="str">
        <f t="shared" si="26"/>
        <v>北京爱奇艺科技有限公司-百度北京爱奇艺科技有限公司信息流</v>
      </c>
      <c r="Z1684" t="e">
        <f>VLOOKUP(Y:Y,[1]Sheet1!N:N,1,0)</f>
        <v>#N/A</v>
      </c>
    </row>
    <row r="1685" spans="1:26" hidden="1" x14ac:dyDescent="0.25">
      <c r="A1685">
        <v>20230622</v>
      </c>
      <c r="B1685">
        <v>36470871</v>
      </c>
      <c r="C1685" t="s">
        <v>2579</v>
      </c>
      <c r="D1685">
        <v>2158492</v>
      </c>
      <c r="E1685" t="s">
        <v>2580</v>
      </c>
      <c r="F1685" s="59">
        <v>4661.37</v>
      </c>
      <c r="G1685">
        <v>3916.98</v>
      </c>
      <c r="H1685" t="s">
        <v>2559</v>
      </c>
      <c r="I1685" t="s">
        <v>2560</v>
      </c>
      <c r="J1685" t="s">
        <v>2330</v>
      </c>
      <c r="K1685" t="s">
        <v>711</v>
      </c>
      <c r="L1685" t="s">
        <v>2329</v>
      </c>
      <c r="M1685" t="s">
        <v>2581</v>
      </c>
      <c r="N1685" t="s">
        <v>2582</v>
      </c>
      <c r="O1685" t="s">
        <v>2542</v>
      </c>
      <c r="P1685" t="s">
        <v>2543</v>
      </c>
      <c r="Q1685" t="s">
        <v>2544</v>
      </c>
      <c r="R1685" t="s">
        <v>2583</v>
      </c>
      <c r="S1685" t="s">
        <v>2546</v>
      </c>
      <c r="T1685">
        <v>25771.841</v>
      </c>
      <c r="U1685" t="s">
        <v>2584</v>
      </c>
      <c r="V1685" t="s">
        <v>2585</v>
      </c>
      <c r="W1685" t="s">
        <v>2584</v>
      </c>
      <c r="X1685" t="s">
        <v>2585</v>
      </c>
      <c r="Y1685" t="str">
        <f t="shared" si="26"/>
        <v>成都哈拜网络科技有限公司-数字媒体事业部上海哈啰普惠科技有限公司CPC</v>
      </c>
      <c r="Z1685" t="e">
        <f>VLOOKUP(Y:Y,[1]Sheet1!N:N,1,0)</f>
        <v>#N/A</v>
      </c>
    </row>
    <row r="1686" spans="1:26" hidden="1" x14ac:dyDescent="0.25">
      <c r="A1686">
        <v>20230622</v>
      </c>
      <c r="B1686">
        <v>40732460</v>
      </c>
      <c r="C1686" t="s">
        <v>2702</v>
      </c>
      <c r="D1686">
        <v>2158492</v>
      </c>
      <c r="E1686" t="s">
        <v>2580</v>
      </c>
      <c r="F1686" s="59">
        <v>10086.280000000001</v>
      </c>
      <c r="G1686">
        <v>8475.5400000000009</v>
      </c>
      <c r="H1686" t="s">
        <v>2559</v>
      </c>
      <c r="I1686" t="s">
        <v>2560</v>
      </c>
      <c r="J1686" t="s">
        <v>2330</v>
      </c>
      <c r="K1686" t="s">
        <v>711</v>
      </c>
      <c r="L1686" t="s">
        <v>2329</v>
      </c>
      <c r="M1686" t="s">
        <v>2581</v>
      </c>
      <c r="N1686" t="s">
        <v>2582</v>
      </c>
      <c r="O1686" t="s">
        <v>2542</v>
      </c>
      <c r="P1686" t="s">
        <v>2543</v>
      </c>
      <c r="Q1686" t="s">
        <v>2544</v>
      </c>
      <c r="R1686" t="s">
        <v>2583</v>
      </c>
      <c r="S1686" t="s">
        <v>2546</v>
      </c>
      <c r="T1686">
        <v>54167.317000000003</v>
      </c>
      <c r="U1686" t="s">
        <v>2584</v>
      </c>
      <c r="V1686" t="s">
        <v>2585</v>
      </c>
      <c r="W1686" t="s">
        <v>2584</v>
      </c>
      <c r="X1686" t="s">
        <v>2585</v>
      </c>
      <c r="Y1686" t="str">
        <f t="shared" si="26"/>
        <v>成都哈拜网络科技有限公司-数字媒体事业部上海哈啰普惠科技有限公司CPC</v>
      </c>
      <c r="Z1686" t="e">
        <f>VLOOKUP(Y:Y,[1]Sheet1!N:N,1,0)</f>
        <v>#N/A</v>
      </c>
    </row>
    <row r="1687" spans="1:26" hidden="1" x14ac:dyDescent="0.25">
      <c r="A1687">
        <v>20230622</v>
      </c>
      <c r="B1687">
        <v>45323155</v>
      </c>
      <c r="C1687" t="s">
        <v>2759</v>
      </c>
      <c r="D1687">
        <v>2172261</v>
      </c>
      <c r="E1687" t="s">
        <v>2628</v>
      </c>
      <c r="F1687" s="59">
        <v>0.43</v>
      </c>
      <c r="G1687">
        <v>0.33</v>
      </c>
      <c r="H1687" t="s">
        <v>2538</v>
      </c>
      <c r="I1687" t="s">
        <v>2539</v>
      </c>
      <c r="J1687" t="s">
        <v>292</v>
      </c>
      <c r="K1687" t="s">
        <v>2321</v>
      </c>
      <c r="L1687" t="s">
        <v>574</v>
      </c>
      <c r="M1687" t="s">
        <v>2611</v>
      </c>
      <c r="N1687" t="s">
        <v>2612</v>
      </c>
      <c r="O1687" t="s">
        <v>2542</v>
      </c>
      <c r="P1687" t="s">
        <v>2543</v>
      </c>
      <c r="Q1687" t="s">
        <v>2544</v>
      </c>
      <c r="R1687" t="s">
        <v>2613</v>
      </c>
      <c r="S1687" t="s">
        <v>2546</v>
      </c>
      <c r="T1687">
        <v>0</v>
      </c>
      <c r="U1687" t="s">
        <v>2614</v>
      </c>
      <c r="V1687" t="s">
        <v>2615</v>
      </c>
      <c r="W1687" t="s">
        <v>2614</v>
      </c>
      <c r="X1687" t="s">
        <v>2615</v>
      </c>
      <c r="Y1687" t="str">
        <f t="shared" si="26"/>
        <v>广州荔湾品唯信息服务有限公司广州唯品会电子商务有限公司信息流</v>
      </c>
      <c r="Z1687" t="e">
        <f>VLOOKUP(Y:Y,[1]Sheet1!N:N,1,0)</f>
        <v>#N/A</v>
      </c>
    </row>
    <row r="1688" spans="1:26" hidden="1" x14ac:dyDescent="0.25">
      <c r="A1688">
        <v>20230622</v>
      </c>
      <c r="B1688">
        <v>47426703</v>
      </c>
      <c r="C1688" t="s">
        <v>2726</v>
      </c>
      <c r="D1688">
        <v>2189969</v>
      </c>
      <c r="E1688" t="s">
        <v>2608</v>
      </c>
      <c r="F1688" s="59">
        <v>828.89</v>
      </c>
      <c r="G1688">
        <v>592.07000000000005</v>
      </c>
      <c r="H1688" t="s">
        <v>2538</v>
      </c>
      <c r="I1688" t="s">
        <v>2551</v>
      </c>
      <c r="J1688" t="s">
        <v>2332</v>
      </c>
      <c r="K1688" t="s">
        <v>2321</v>
      </c>
      <c r="L1688" t="s">
        <v>2333</v>
      </c>
      <c r="M1688" t="s">
        <v>2552</v>
      </c>
      <c r="N1688" t="s">
        <v>2553</v>
      </c>
      <c r="O1688" t="s">
        <v>2542</v>
      </c>
      <c r="P1688" t="s">
        <v>2543</v>
      </c>
      <c r="Q1688" t="s">
        <v>2544</v>
      </c>
      <c r="R1688" t="s">
        <v>2554</v>
      </c>
      <c r="S1688" t="s">
        <v>2546</v>
      </c>
      <c r="T1688">
        <v>0</v>
      </c>
      <c r="U1688" t="s">
        <v>2555</v>
      </c>
      <c r="V1688" t="s">
        <v>2556</v>
      </c>
      <c r="W1688" t="s">
        <v>2555</v>
      </c>
      <c r="X1688" t="s">
        <v>2556</v>
      </c>
      <c r="Y1688" t="str">
        <f t="shared" si="26"/>
        <v>北京爱奇艺科技有限公司-百度北京爱奇艺科技有限公司信息流</v>
      </c>
      <c r="Z1688" t="e">
        <f>VLOOKUP(Y:Y,[1]Sheet1!N:N,1,0)</f>
        <v>#N/A</v>
      </c>
    </row>
    <row r="1689" spans="1:26" hidden="1" x14ac:dyDescent="0.25">
      <c r="A1689">
        <v>20230622</v>
      </c>
      <c r="B1689">
        <v>29404181</v>
      </c>
      <c r="C1689" t="s">
        <v>2801</v>
      </c>
      <c r="D1689">
        <v>2130054</v>
      </c>
      <c r="E1689" t="s">
        <v>2558</v>
      </c>
      <c r="F1689" s="59">
        <v>7924.32</v>
      </c>
      <c r="G1689">
        <v>6416.29</v>
      </c>
      <c r="H1689" t="s">
        <v>2559</v>
      </c>
      <c r="I1689" t="s">
        <v>2560</v>
      </c>
      <c r="J1689" t="s">
        <v>2350</v>
      </c>
      <c r="K1689" t="s">
        <v>711</v>
      </c>
      <c r="L1689" t="s">
        <v>2350</v>
      </c>
      <c r="M1689" t="s">
        <v>2561</v>
      </c>
      <c r="N1689" t="s">
        <v>2562</v>
      </c>
      <c r="O1689" t="s">
        <v>2542</v>
      </c>
      <c r="P1689" t="s">
        <v>2543</v>
      </c>
      <c r="Q1689" t="s">
        <v>2544</v>
      </c>
      <c r="R1689" t="s">
        <v>2563</v>
      </c>
      <c r="S1689" t="s">
        <v>2546</v>
      </c>
      <c r="T1689">
        <v>25022.537</v>
      </c>
      <c r="U1689" t="s">
        <v>1891</v>
      </c>
      <c r="V1689" t="s">
        <v>2564</v>
      </c>
      <c r="W1689" t="s">
        <v>1891</v>
      </c>
      <c r="X1689" t="s">
        <v>2564</v>
      </c>
      <c r="Y1689" t="str">
        <f t="shared" si="26"/>
        <v>深圳尚米网络技术有限公司深圳尚米网络技术有限公司CPC</v>
      </c>
      <c r="Z1689" t="e">
        <f>VLOOKUP(Y:Y,[1]Sheet1!N:N,1,0)</f>
        <v>#N/A</v>
      </c>
    </row>
    <row r="1690" spans="1:26" hidden="1" x14ac:dyDescent="0.25">
      <c r="A1690">
        <v>20230622</v>
      </c>
      <c r="B1690">
        <v>42965759</v>
      </c>
      <c r="C1690" t="s">
        <v>2619</v>
      </c>
      <c r="D1690">
        <v>2165227</v>
      </c>
      <c r="E1690" t="s">
        <v>2566</v>
      </c>
      <c r="F1690" s="59">
        <v>297.61</v>
      </c>
      <c r="G1690">
        <v>220.45</v>
      </c>
      <c r="H1690" t="s">
        <v>2538</v>
      </c>
      <c r="I1690" t="s">
        <v>2551</v>
      </c>
      <c r="J1690" t="s">
        <v>2320</v>
      </c>
      <c r="K1690" t="s">
        <v>2321</v>
      </c>
      <c r="L1690" t="s">
        <v>2318</v>
      </c>
      <c r="M1690" t="s">
        <v>2540</v>
      </c>
      <c r="N1690" t="s">
        <v>2541</v>
      </c>
      <c r="O1690" t="s">
        <v>2542</v>
      </c>
      <c r="P1690" t="s">
        <v>2543</v>
      </c>
      <c r="Q1690" t="s">
        <v>2544</v>
      </c>
      <c r="R1690" t="s">
        <v>2545</v>
      </c>
      <c r="S1690" t="s">
        <v>2546</v>
      </c>
      <c r="T1690">
        <v>0</v>
      </c>
      <c r="U1690" t="s">
        <v>838</v>
      </c>
      <c r="V1690" t="s">
        <v>2547</v>
      </c>
      <c r="W1690" t="s">
        <v>838</v>
      </c>
      <c r="X1690" t="s">
        <v>2548</v>
      </c>
      <c r="Y1690" t="str">
        <f t="shared" si="26"/>
        <v>上海耳序信息技术有限公司-四部上海拍拍贷金融信息服务有限公司信息流</v>
      </c>
      <c r="Z1690" t="e">
        <f>VLOOKUP(Y:Y,[1]Sheet1!N:N,1,0)</f>
        <v>#N/A</v>
      </c>
    </row>
    <row r="1691" spans="1:26" x14ac:dyDescent="0.25">
      <c r="A1691">
        <v>20230622</v>
      </c>
      <c r="B1691">
        <v>43094782</v>
      </c>
      <c r="C1691" t="s">
        <v>2630</v>
      </c>
      <c r="D1691">
        <v>2054669</v>
      </c>
      <c r="E1691" t="s">
        <v>2622</v>
      </c>
      <c r="F1691" s="59">
        <v>10.18</v>
      </c>
      <c r="G1691">
        <v>7.54</v>
      </c>
      <c r="H1691" t="s">
        <v>2538</v>
      </c>
      <c r="I1691" t="s">
        <v>2551</v>
      </c>
      <c r="J1691" t="s">
        <v>2352</v>
      </c>
      <c r="K1691" t="s">
        <v>2321</v>
      </c>
      <c r="L1691" t="s">
        <v>2351</v>
      </c>
      <c r="M1691" t="s">
        <v>2623</v>
      </c>
      <c r="N1691" t="s">
        <v>2624</v>
      </c>
      <c r="O1691" t="s">
        <v>2542</v>
      </c>
      <c r="P1691" t="s">
        <v>2543</v>
      </c>
      <c r="Q1691" t="s">
        <v>2544</v>
      </c>
      <c r="R1691" t="s">
        <v>2625</v>
      </c>
      <c r="S1691" t="s">
        <v>2546</v>
      </c>
      <c r="T1691">
        <v>0</v>
      </c>
      <c r="U1691" t="s">
        <v>838</v>
      </c>
      <c r="V1691" t="s">
        <v>2548</v>
      </c>
      <c r="W1691" t="s">
        <v>838</v>
      </c>
      <c r="X1691" t="s">
        <v>2548</v>
      </c>
      <c r="Y1691" t="str">
        <f t="shared" si="26"/>
        <v>深圳市小赢普惠科技有限责任公司深圳市赢众通金融信息服务有限责任公司信息流</v>
      </c>
      <c r="Z1691" t="e">
        <f>VLOOKUP(Y:Y,[1]Sheet1!N:N,1,0)</f>
        <v>#N/A</v>
      </c>
    </row>
    <row r="1692" spans="1:26" hidden="1" x14ac:dyDescent="0.25">
      <c r="A1692">
        <v>20230622</v>
      </c>
      <c r="B1692">
        <v>47327963</v>
      </c>
      <c r="C1692" t="s">
        <v>2678</v>
      </c>
      <c r="D1692">
        <v>2185183</v>
      </c>
      <c r="E1692" t="s">
        <v>2574</v>
      </c>
      <c r="F1692" s="59">
        <v>302.20999999999998</v>
      </c>
      <c r="G1692">
        <v>228.95</v>
      </c>
      <c r="H1692" t="s">
        <v>2538</v>
      </c>
      <c r="I1692" t="s">
        <v>2551</v>
      </c>
      <c r="J1692" t="s">
        <v>2575</v>
      </c>
      <c r="K1692" t="s">
        <v>2321</v>
      </c>
      <c r="L1692" t="s">
        <v>2344</v>
      </c>
      <c r="M1692" t="s">
        <v>2576</v>
      </c>
      <c r="O1692" t="s">
        <v>2542</v>
      </c>
      <c r="P1692" t="s">
        <v>2543</v>
      </c>
      <c r="Q1692" t="s">
        <v>2544</v>
      </c>
      <c r="R1692" t="s">
        <v>2577</v>
      </c>
      <c r="S1692" t="s">
        <v>2546</v>
      </c>
      <c r="T1692">
        <v>0</v>
      </c>
      <c r="U1692" t="s">
        <v>838</v>
      </c>
      <c r="V1692" t="s">
        <v>2578</v>
      </c>
      <c r="W1692" t="s">
        <v>838</v>
      </c>
      <c r="X1692" t="s">
        <v>2578</v>
      </c>
      <c r="Y1692" t="str">
        <f t="shared" si="26"/>
        <v>北京微财科技有限公司-数媒重庆市黑卡小额贷款有限公司信息流</v>
      </c>
      <c r="Z1692" t="e">
        <f>VLOOKUP(Y:Y,[1]Sheet1!N:N,1,0)</f>
        <v>#N/A</v>
      </c>
    </row>
    <row r="1693" spans="1:26" hidden="1" x14ac:dyDescent="0.25">
      <c r="A1693">
        <v>20230622</v>
      </c>
      <c r="B1693">
        <v>31849478</v>
      </c>
      <c r="C1693" t="s">
        <v>2650</v>
      </c>
      <c r="D1693">
        <v>2158492</v>
      </c>
      <c r="E1693" t="s">
        <v>2580</v>
      </c>
      <c r="F1693" s="59">
        <v>247.34</v>
      </c>
      <c r="G1693">
        <v>207.82</v>
      </c>
      <c r="H1693" t="s">
        <v>2559</v>
      </c>
      <c r="I1693" t="s">
        <v>2560</v>
      </c>
      <c r="J1693" t="s">
        <v>2330</v>
      </c>
      <c r="K1693" t="s">
        <v>711</v>
      </c>
      <c r="L1693" t="s">
        <v>2329</v>
      </c>
      <c r="M1693" t="s">
        <v>2581</v>
      </c>
      <c r="N1693" t="s">
        <v>2582</v>
      </c>
      <c r="O1693" t="s">
        <v>2542</v>
      </c>
      <c r="P1693" t="s">
        <v>2543</v>
      </c>
      <c r="Q1693" t="s">
        <v>2544</v>
      </c>
      <c r="R1693" t="s">
        <v>2583</v>
      </c>
      <c r="S1693" t="s">
        <v>2546</v>
      </c>
      <c r="T1693">
        <v>154796.92800000001</v>
      </c>
      <c r="U1693" t="s">
        <v>2584</v>
      </c>
      <c r="V1693" t="s">
        <v>2585</v>
      </c>
      <c r="W1693" t="s">
        <v>2584</v>
      </c>
      <c r="X1693" t="s">
        <v>2585</v>
      </c>
      <c r="Y1693" t="str">
        <f t="shared" si="26"/>
        <v>成都哈拜网络科技有限公司-数字媒体事业部上海哈啰普惠科技有限公司CPC</v>
      </c>
      <c r="Z1693" t="e">
        <f>VLOOKUP(Y:Y,[1]Sheet1!N:N,1,0)</f>
        <v>#N/A</v>
      </c>
    </row>
    <row r="1694" spans="1:26" hidden="1" x14ac:dyDescent="0.25">
      <c r="A1694">
        <v>20230622</v>
      </c>
      <c r="B1694">
        <v>47327817</v>
      </c>
      <c r="C1694" t="s">
        <v>2718</v>
      </c>
      <c r="D1694">
        <v>2185183</v>
      </c>
      <c r="E1694" t="s">
        <v>2574</v>
      </c>
      <c r="F1694" s="59">
        <v>2539.11</v>
      </c>
      <c r="G1694">
        <v>1923.57</v>
      </c>
      <c r="H1694" t="s">
        <v>2538</v>
      </c>
      <c r="I1694" t="s">
        <v>2539</v>
      </c>
      <c r="J1694" t="s">
        <v>2575</v>
      </c>
      <c r="K1694" t="s">
        <v>2321</v>
      </c>
      <c r="L1694" t="s">
        <v>2344</v>
      </c>
      <c r="M1694" t="s">
        <v>2576</v>
      </c>
      <c r="O1694" t="s">
        <v>2542</v>
      </c>
      <c r="P1694" t="s">
        <v>2543</v>
      </c>
      <c r="Q1694" t="s">
        <v>2544</v>
      </c>
      <c r="R1694" t="s">
        <v>2577</v>
      </c>
      <c r="S1694" t="s">
        <v>2546</v>
      </c>
      <c r="T1694">
        <v>0</v>
      </c>
      <c r="U1694" t="s">
        <v>838</v>
      </c>
      <c r="V1694" t="s">
        <v>2578</v>
      </c>
      <c r="W1694" t="s">
        <v>838</v>
      </c>
      <c r="X1694" t="s">
        <v>2578</v>
      </c>
      <c r="Y1694" t="str">
        <f t="shared" si="26"/>
        <v>北京微财科技有限公司-数媒重庆市黑卡小额贷款有限公司信息流</v>
      </c>
      <c r="Z1694" t="e">
        <f>VLOOKUP(Y:Y,[1]Sheet1!N:N,1,0)</f>
        <v>#N/A</v>
      </c>
    </row>
    <row r="1695" spans="1:26" hidden="1" x14ac:dyDescent="0.25">
      <c r="A1695">
        <v>20230622</v>
      </c>
      <c r="B1695">
        <v>42594504</v>
      </c>
      <c r="C1695" t="s">
        <v>2618</v>
      </c>
      <c r="D1695">
        <v>2130054</v>
      </c>
      <c r="E1695" t="s">
        <v>2558</v>
      </c>
      <c r="F1695" s="59">
        <v>2008.57</v>
      </c>
      <c r="G1695">
        <v>1626.32</v>
      </c>
      <c r="H1695" t="s">
        <v>2559</v>
      </c>
      <c r="I1695" t="s">
        <v>2560</v>
      </c>
      <c r="J1695" t="s">
        <v>2350</v>
      </c>
      <c r="K1695" t="s">
        <v>711</v>
      </c>
      <c r="L1695" t="s">
        <v>2350</v>
      </c>
      <c r="M1695" t="s">
        <v>2561</v>
      </c>
      <c r="N1695" t="s">
        <v>2562</v>
      </c>
      <c r="O1695" t="s">
        <v>2542</v>
      </c>
      <c r="P1695" t="s">
        <v>2543</v>
      </c>
      <c r="Q1695" t="s">
        <v>2544</v>
      </c>
      <c r="R1695" t="s">
        <v>2563</v>
      </c>
      <c r="S1695" t="s">
        <v>2546</v>
      </c>
      <c r="T1695">
        <v>10227.359</v>
      </c>
      <c r="U1695" t="s">
        <v>1891</v>
      </c>
      <c r="V1695" t="s">
        <v>2564</v>
      </c>
      <c r="W1695" t="s">
        <v>1891</v>
      </c>
      <c r="X1695" t="s">
        <v>2564</v>
      </c>
      <c r="Y1695" t="str">
        <f t="shared" si="26"/>
        <v>深圳尚米网络技术有限公司深圳尚米网络技术有限公司CPC</v>
      </c>
      <c r="Z1695" t="e">
        <f>VLOOKUP(Y:Y,[1]Sheet1!N:N,1,0)</f>
        <v>#N/A</v>
      </c>
    </row>
    <row r="1696" spans="1:26" hidden="1" x14ac:dyDescent="0.25">
      <c r="A1696">
        <v>20230622</v>
      </c>
      <c r="B1696">
        <v>45323011</v>
      </c>
      <c r="C1696" t="s">
        <v>2680</v>
      </c>
      <c r="D1696">
        <v>2172261</v>
      </c>
      <c r="E1696" t="s">
        <v>2628</v>
      </c>
      <c r="F1696" s="59">
        <v>51.19</v>
      </c>
      <c r="G1696">
        <v>39.08</v>
      </c>
      <c r="H1696" t="s">
        <v>2538</v>
      </c>
      <c r="I1696" t="s">
        <v>2539</v>
      </c>
      <c r="J1696" t="s">
        <v>292</v>
      </c>
      <c r="K1696" t="s">
        <v>2321</v>
      </c>
      <c r="L1696" t="s">
        <v>574</v>
      </c>
      <c r="M1696" t="s">
        <v>2611</v>
      </c>
      <c r="N1696" t="s">
        <v>2612</v>
      </c>
      <c r="O1696" t="s">
        <v>2542</v>
      </c>
      <c r="P1696" t="s">
        <v>2543</v>
      </c>
      <c r="Q1696" t="s">
        <v>2544</v>
      </c>
      <c r="R1696" t="s">
        <v>2613</v>
      </c>
      <c r="S1696" t="s">
        <v>2546</v>
      </c>
      <c r="T1696">
        <v>0</v>
      </c>
      <c r="U1696" t="s">
        <v>2614</v>
      </c>
      <c r="V1696" t="s">
        <v>2615</v>
      </c>
      <c r="W1696" t="s">
        <v>2614</v>
      </c>
      <c r="X1696" t="s">
        <v>2615</v>
      </c>
      <c r="Y1696" t="str">
        <f t="shared" si="26"/>
        <v>广州荔湾品唯信息服务有限公司广州唯品会电子商务有限公司信息流</v>
      </c>
      <c r="Z1696" t="e">
        <f>VLOOKUP(Y:Y,[1]Sheet1!N:N,1,0)</f>
        <v>#N/A</v>
      </c>
    </row>
    <row r="1697" spans="1:26" hidden="1" x14ac:dyDescent="0.25">
      <c r="A1697">
        <v>20230622</v>
      </c>
      <c r="B1697">
        <v>47953354</v>
      </c>
      <c r="C1697" t="s">
        <v>2655</v>
      </c>
      <c r="D1697">
        <v>2167551</v>
      </c>
      <c r="E1697" t="s">
        <v>2550</v>
      </c>
      <c r="F1697" s="59">
        <v>505.95</v>
      </c>
      <c r="G1697">
        <v>505.95</v>
      </c>
      <c r="H1697" t="s">
        <v>2538</v>
      </c>
      <c r="I1697" t="s">
        <v>2551</v>
      </c>
      <c r="J1697" t="s">
        <v>2332</v>
      </c>
      <c r="K1697" t="s">
        <v>2321</v>
      </c>
      <c r="L1697" t="s">
        <v>2333</v>
      </c>
      <c r="M1697" t="s">
        <v>2552</v>
      </c>
      <c r="N1697" t="s">
        <v>2553</v>
      </c>
      <c r="O1697" t="s">
        <v>2542</v>
      </c>
      <c r="P1697" t="s">
        <v>2543</v>
      </c>
      <c r="Q1697" t="s">
        <v>2544</v>
      </c>
      <c r="R1697" t="s">
        <v>2554</v>
      </c>
      <c r="S1697" t="s">
        <v>2546</v>
      </c>
      <c r="T1697">
        <v>0</v>
      </c>
      <c r="U1697" t="s">
        <v>2555</v>
      </c>
      <c r="V1697" t="s">
        <v>2556</v>
      </c>
      <c r="W1697" t="s">
        <v>2555</v>
      </c>
      <c r="X1697" t="s">
        <v>2556</v>
      </c>
      <c r="Y1697" t="str">
        <f t="shared" si="26"/>
        <v>北京爱奇艺科技有限公司-百度北京爱奇艺科技有限公司信息流</v>
      </c>
      <c r="Z1697" t="e">
        <f>VLOOKUP(Y:Y,[1]Sheet1!N:N,1,0)</f>
        <v>#N/A</v>
      </c>
    </row>
    <row r="1698" spans="1:26" hidden="1" x14ac:dyDescent="0.25">
      <c r="A1698">
        <v>20230622</v>
      </c>
      <c r="B1698">
        <v>48723832</v>
      </c>
      <c r="C1698" t="s">
        <v>2710</v>
      </c>
      <c r="D1698">
        <v>2189969</v>
      </c>
      <c r="E1698" t="s">
        <v>2608</v>
      </c>
      <c r="F1698" s="59">
        <v>698.12</v>
      </c>
      <c r="G1698">
        <v>498.66</v>
      </c>
      <c r="H1698" t="s">
        <v>2538</v>
      </c>
      <c r="I1698" t="s">
        <v>2551</v>
      </c>
      <c r="J1698" t="s">
        <v>2332</v>
      </c>
      <c r="K1698" t="s">
        <v>2321</v>
      </c>
      <c r="L1698" t="s">
        <v>2333</v>
      </c>
      <c r="M1698" t="s">
        <v>2552</v>
      </c>
      <c r="N1698" t="s">
        <v>2553</v>
      </c>
      <c r="O1698" t="s">
        <v>2542</v>
      </c>
      <c r="P1698" t="s">
        <v>2543</v>
      </c>
      <c r="Q1698" t="s">
        <v>2544</v>
      </c>
      <c r="R1698" t="s">
        <v>2554</v>
      </c>
      <c r="S1698" t="s">
        <v>2546</v>
      </c>
      <c r="T1698">
        <v>0</v>
      </c>
      <c r="U1698" t="s">
        <v>2555</v>
      </c>
      <c r="V1698" t="s">
        <v>2556</v>
      </c>
      <c r="W1698" t="s">
        <v>2555</v>
      </c>
      <c r="X1698" t="s">
        <v>2556</v>
      </c>
      <c r="Y1698" t="str">
        <f t="shared" si="26"/>
        <v>北京爱奇艺科技有限公司-百度北京爱奇艺科技有限公司信息流</v>
      </c>
      <c r="Z1698" t="e">
        <f>VLOOKUP(Y:Y,[1]Sheet1!N:N,1,0)</f>
        <v>#N/A</v>
      </c>
    </row>
    <row r="1699" spans="1:26" hidden="1" x14ac:dyDescent="0.25">
      <c r="A1699">
        <v>20230622</v>
      </c>
      <c r="B1699">
        <v>39122211</v>
      </c>
      <c r="C1699" t="s">
        <v>2605</v>
      </c>
      <c r="D1699">
        <v>2117410</v>
      </c>
      <c r="E1699" t="s">
        <v>2587</v>
      </c>
      <c r="F1699" s="59">
        <v>9.6199999999999992</v>
      </c>
      <c r="G1699">
        <v>0</v>
      </c>
      <c r="H1699" t="s">
        <v>2538</v>
      </c>
      <c r="I1699" t="s">
        <v>2539</v>
      </c>
      <c r="J1699" t="s">
        <v>2353</v>
      </c>
      <c r="K1699" t="s">
        <v>2321</v>
      </c>
      <c r="L1699" t="s">
        <v>326</v>
      </c>
      <c r="M1699" t="s">
        <v>2588</v>
      </c>
      <c r="N1699" t="s">
        <v>2589</v>
      </c>
      <c r="O1699" t="s">
        <v>2542</v>
      </c>
      <c r="P1699" t="s">
        <v>2543</v>
      </c>
      <c r="Q1699" t="s">
        <v>2544</v>
      </c>
      <c r="R1699" t="s">
        <v>2570</v>
      </c>
      <c r="S1699" t="s">
        <v>2546</v>
      </c>
      <c r="T1699">
        <v>0</v>
      </c>
      <c r="U1699" t="s">
        <v>2571</v>
      </c>
      <c r="V1699" t="s">
        <v>2572</v>
      </c>
      <c r="W1699" t="s">
        <v>1891</v>
      </c>
      <c r="X1699" t="s">
        <v>2564</v>
      </c>
      <c r="Y1699" t="str">
        <f t="shared" si="26"/>
        <v>网易有道信息技术（北京）有限公司网易(杭州)网络有限公司信息流</v>
      </c>
      <c r="Z1699" t="e">
        <f>VLOOKUP(Y:Y,[1]Sheet1!N:N,1,0)</f>
        <v>#N/A</v>
      </c>
    </row>
    <row r="1700" spans="1:26" hidden="1" x14ac:dyDescent="0.25">
      <c r="A1700">
        <v>20230622</v>
      </c>
      <c r="B1700">
        <v>41250557</v>
      </c>
      <c r="C1700" t="s">
        <v>2771</v>
      </c>
      <c r="D1700">
        <v>2130054</v>
      </c>
      <c r="E1700" t="s">
        <v>2558</v>
      </c>
      <c r="F1700" s="59">
        <v>3860.39</v>
      </c>
      <c r="G1700">
        <v>3125.76</v>
      </c>
      <c r="H1700" t="s">
        <v>2559</v>
      </c>
      <c r="I1700" t="s">
        <v>2560</v>
      </c>
      <c r="J1700" t="s">
        <v>2350</v>
      </c>
      <c r="K1700" t="s">
        <v>711</v>
      </c>
      <c r="L1700" t="s">
        <v>2350</v>
      </c>
      <c r="M1700" t="s">
        <v>2561</v>
      </c>
      <c r="N1700" t="s">
        <v>2562</v>
      </c>
      <c r="O1700" t="s">
        <v>2542</v>
      </c>
      <c r="P1700" t="s">
        <v>2543</v>
      </c>
      <c r="Q1700" t="s">
        <v>2544</v>
      </c>
      <c r="R1700" t="s">
        <v>2563</v>
      </c>
      <c r="S1700" t="s">
        <v>2546</v>
      </c>
      <c r="T1700">
        <v>13808.065000000001</v>
      </c>
      <c r="U1700" t="s">
        <v>1891</v>
      </c>
      <c r="V1700" t="s">
        <v>2564</v>
      </c>
      <c r="W1700" t="s">
        <v>1891</v>
      </c>
      <c r="X1700" t="s">
        <v>2564</v>
      </c>
      <c r="Y1700" t="str">
        <f t="shared" si="26"/>
        <v>深圳尚米网络技术有限公司深圳尚米网络技术有限公司CPC</v>
      </c>
      <c r="Z1700" t="e">
        <f>VLOOKUP(Y:Y,[1]Sheet1!N:N,1,0)</f>
        <v>#N/A</v>
      </c>
    </row>
    <row r="1701" spans="1:26" x14ac:dyDescent="0.25">
      <c r="A1701">
        <v>20230622</v>
      </c>
      <c r="B1701">
        <v>43094813</v>
      </c>
      <c r="C1701" t="s">
        <v>2677</v>
      </c>
      <c r="D1701">
        <v>2054669</v>
      </c>
      <c r="E1701" t="s">
        <v>2622</v>
      </c>
      <c r="F1701" s="59">
        <v>105.57</v>
      </c>
      <c r="G1701">
        <v>78.2</v>
      </c>
      <c r="H1701" t="s">
        <v>2538</v>
      </c>
      <c r="I1701" t="s">
        <v>2551</v>
      </c>
      <c r="J1701" t="s">
        <v>2352</v>
      </c>
      <c r="K1701" t="s">
        <v>2321</v>
      </c>
      <c r="L1701" t="s">
        <v>2351</v>
      </c>
      <c r="M1701" t="s">
        <v>2623</v>
      </c>
      <c r="N1701" t="s">
        <v>2624</v>
      </c>
      <c r="O1701" t="s">
        <v>2542</v>
      </c>
      <c r="P1701" t="s">
        <v>2543</v>
      </c>
      <c r="Q1701" t="s">
        <v>2544</v>
      </c>
      <c r="R1701" t="s">
        <v>2625</v>
      </c>
      <c r="S1701" t="s">
        <v>2546</v>
      </c>
      <c r="T1701">
        <v>0</v>
      </c>
      <c r="U1701" t="s">
        <v>838</v>
      </c>
      <c r="V1701" t="s">
        <v>2548</v>
      </c>
      <c r="W1701" t="s">
        <v>838</v>
      </c>
      <c r="X1701" t="s">
        <v>2548</v>
      </c>
      <c r="Y1701" t="str">
        <f t="shared" si="26"/>
        <v>深圳市小赢普惠科技有限责任公司深圳市赢众通金融信息服务有限责任公司信息流</v>
      </c>
      <c r="Z1701" t="e">
        <f>VLOOKUP(Y:Y,[1]Sheet1!N:N,1,0)</f>
        <v>#N/A</v>
      </c>
    </row>
    <row r="1702" spans="1:26" hidden="1" x14ac:dyDescent="0.25">
      <c r="A1702">
        <v>20230622</v>
      </c>
      <c r="B1702">
        <v>44739351</v>
      </c>
      <c r="C1702" t="s">
        <v>2731</v>
      </c>
      <c r="D1702">
        <v>2118167</v>
      </c>
      <c r="E1702" t="s">
        <v>2592</v>
      </c>
      <c r="F1702" s="59">
        <v>8979.18</v>
      </c>
      <c r="G1702">
        <v>0</v>
      </c>
      <c r="H1702" t="s">
        <v>2538</v>
      </c>
      <c r="I1702" t="s">
        <v>2539</v>
      </c>
      <c r="J1702" t="s">
        <v>554</v>
      </c>
      <c r="K1702" t="s">
        <v>2321</v>
      </c>
      <c r="L1702" t="s">
        <v>2370</v>
      </c>
      <c r="M1702" t="s">
        <v>2593</v>
      </c>
      <c r="N1702" t="s">
        <v>2594</v>
      </c>
      <c r="O1702" t="s">
        <v>2542</v>
      </c>
      <c r="P1702" t="s">
        <v>2543</v>
      </c>
      <c r="Q1702" t="s">
        <v>2544</v>
      </c>
      <c r="R1702" t="s">
        <v>2595</v>
      </c>
      <c r="S1702" t="s">
        <v>2546</v>
      </c>
      <c r="T1702">
        <v>0</v>
      </c>
      <c r="U1702" t="s">
        <v>2555</v>
      </c>
      <c r="V1702" t="s">
        <v>2596</v>
      </c>
      <c r="W1702" t="s">
        <v>2555</v>
      </c>
      <c r="X1702" t="s">
        <v>2596</v>
      </c>
      <c r="Y1702" t="str">
        <f t="shared" si="26"/>
        <v>薯一薯二文化传媒（上海）有限公司行吟信息科技(上海)有限公司信息流</v>
      </c>
      <c r="Z1702" t="e">
        <f>VLOOKUP(Y:Y,[1]Sheet1!N:N,1,0)</f>
        <v>#N/A</v>
      </c>
    </row>
    <row r="1703" spans="1:26" x14ac:dyDescent="0.25">
      <c r="A1703">
        <v>20230622</v>
      </c>
      <c r="B1703">
        <v>39873589</v>
      </c>
      <c r="C1703" t="s">
        <v>2811</v>
      </c>
      <c r="D1703">
        <v>2054669</v>
      </c>
      <c r="E1703" t="s">
        <v>2622</v>
      </c>
      <c r="F1703" s="59">
        <v>7331.1</v>
      </c>
      <c r="G1703">
        <v>5430.44</v>
      </c>
      <c r="H1703" t="s">
        <v>2538</v>
      </c>
      <c r="I1703" t="s">
        <v>2539</v>
      </c>
      <c r="J1703" t="s">
        <v>2352</v>
      </c>
      <c r="K1703" t="s">
        <v>2321</v>
      </c>
      <c r="L1703" t="s">
        <v>2351</v>
      </c>
      <c r="M1703" t="s">
        <v>2623</v>
      </c>
      <c r="N1703" t="s">
        <v>2624</v>
      </c>
      <c r="O1703" t="s">
        <v>2542</v>
      </c>
      <c r="P1703" t="s">
        <v>2543</v>
      </c>
      <c r="Q1703" t="s">
        <v>2544</v>
      </c>
      <c r="R1703" t="s">
        <v>2625</v>
      </c>
      <c r="S1703" t="s">
        <v>2546</v>
      </c>
      <c r="T1703">
        <v>0</v>
      </c>
      <c r="U1703" t="s">
        <v>838</v>
      </c>
      <c r="V1703" t="s">
        <v>2548</v>
      </c>
      <c r="W1703" t="s">
        <v>838</v>
      </c>
      <c r="X1703" t="s">
        <v>2548</v>
      </c>
      <c r="Y1703" t="str">
        <f t="shared" si="26"/>
        <v>深圳市小赢普惠科技有限责任公司深圳市赢众通金融信息服务有限责任公司信息流</v>
      </c>
      <c r="Z1703" t="e">
        <f>VLOOKUP(Y:Y,[1]Sheet1!N:N,1,0)</f>
        <v>#N/A</v>
      </c>
    </row>
    <row r="1704" spans="1:26" hidden="1" x14ac:dyDescent="0.25">
      <c r="A1704">
        <v>20230622</v>
      </c>
      <c r="B1704">
        <v>41276547</v>
      </c>
      <c r="C1704" t="s">
        <v>2676</v>
      </c>
      <c r="D1704">
        <v>2158492</v>
      </c>
      <c r="E1704" t="s">
        <v>2580</v>
      </c>
      <c r="F1704" s="59">
        <v>1209.6099999999999</v>
      </c>
      <c r="G1704">
        <v>1016.39</v>
      </c>
      <c r="H1704" t="s">
        <v>2559</v>
      </c>
      <c r="I1704" t="s">
        <v>2560</v>
      </c>
      <c r="J1704" t="s">
        <v>2330</v>
      </c>
      <c r="K1704" t="s">
        <v>711</v>
      </c>
      <c r="L1704" t="s">
        <v>2329</v>
      </c>
      <c r="M1704" t="s">
        <v>2581</v>
      </c>
      <c r="N1704" t="s">
        <v>2582</v>
      </c>
      <c r="O1704" t="s">
        <v>2542</v>
      </c>
      <c r="P1704" t="s">
        <v>2543</v>
      </c>
      <c r="Q1704" t="s">
        <v>2544</v>
      </c>
      <c r="R1704" t="s">
        <v>2583</v>
      </c>
      <c r="S1704" t="s">
        <v>2546</v>
      </c>
      <c r="T1704">
        <v>9549.1939999999995</v>
      </c>
      <c r="U1704" t="s">
        <v>2584</v>
      </c>
      <c r="V1704" t="s">
        <v>2585</v>
      </c>
      <c r="W1704" t="s">
        <v>2584</v>
      </c>
      <c r="X1704" t="s">
        <v>2585</v>
      </c>
      <c r="Y1704" t="str">
        <f t="shared" si="26"/>
        <v>成都哈拜网络科技有限公司-数字媒体事业部上海哈啰普惠科技有限公司CPC</v>
      </c>
      <c r="Z1704" t="e">
        <f>VLOOKUP(Y:Y,[1]Sheet1!N:N,1,0)</f>
        <v>#N/A</v>
      </c>
    </row>
    <row r="1705" spans="1:26" hidden="1" x14ac:dyDescent="0.25">
      <c r="A1705">
        <v>20230622</v>
      </c>
      <c r="B1705">
        <v>45322956</v>
      </c>
      <c r="C1705" t="s">
        <v>2631</v>
      </c>
      <c r="D1705">
        <v>2172261</v>
      </c>
      <c r="E1705" t="s">
        <v>2628</v>
      </c>
      <c r="F1705" s="59">
        <v>416.76</v>
      </c>
      <c r="G1705">
        <v>318.14</v>
      </c>
      <c r="H1705" t="s">
        <v>2538</v>
      </c>
      <c r="I1705" t="s">
        <v>2539</v>
      </c>
      <c r="J1705" t="s">
        <v>292</v>
      </c>
      <c r="K1705" t="s">
        <v>2321</v>
      </c>
      <c r="L1705" t="s">
        <v>574</v>
      </c>
      <c r="M1705" t="s">
        <v>2611</v>
      </c>
      <c r="N1705" t="s">
        <v>2612</v>
      </c>
      <c r="O1705" t="s">
        <v>2542</v>
      </c>
      <c r="P1705" t="s">
        <v>2543</v>
      </c>
      <c r="Q1705" t="s">
        <v>2544</v>
      </c>
      <c r="R1705" t="s">
        <v>2613</v>
      </c>
      <c r="S1705" t="s">
        <v>2546</v>
      </c>
      <c r="T1705">
        <v>0</v>
      </c>
      <c r="U1705" t="s">
        <v>2614</v>
      </c>
      <c r="V1705" t="s">
        <v>2615</v>
      </c>
      <c r="W1705" t="s">
        <v>2614</v>
      </c>
      <c r="X1705" t="s">
        <v>2615</v>
      </c>
      <c r="Y1705" t="str">
        <f t="shared" si="26"/>
        <v>广州荔湾品唯信息服务有限公司广州唯品会电子商务有限公司信息流</v>
      </c>
      <c r="Z1705" t="e">
        <f>VLOOKUP(Y:Y,[1]Sheet1!N:N,1,0)</f>
        <v>#N/A</v>
      </c>
    </row>
    <row r="1706" spans="1:26" hidden="1" x14ac:dyDescent="0.25">
      <c r="A1706">
        <v>20230622</v>
      </c>
      <c r="B1706">
        <v>47184419</v>
      </c>
      <c r="C1706" t="s">
        <v>2740</v>
      </c>
      <c r="D1706">
        <v>2176807</v>
      </c>
      <c r="E1706" t="s">
        <v>2691</v>
      </c>
      <c r="F1706" s="59">
        <v>0.45</v>
      </c>
      <c r="G1706">
        <v>0.33</v>
      </c>
      <c r="H1706" t="s">
        <v>2538</v>
      </c>
      <c r="I1706" t="s">
        <v>2551</v>
      </c>
      <c r="J1706" t="s">
        <v>2339</v>
      </c>
      <c r="K1706" t="s">
        <v>2321</v>
      </c>
      <c r="L1706" t="s">
        <v>2338</v>
      </c>
      <c r="M1706" t="s">
        <v>2692</v>
      </c>
      <c r="N1706" t="s">
        <v>2693</v>
      </c>
      <c r="O1706" t="s">
        <v>2542</v>
      </c>
      <c r="P1706" t="s">
        <v>2543</v>
      </c>
      <c r="Q1706" t="s">
        <v>2544</v>
      </c>
      <c r="R1706" t="s">
        <v>2694</v>
      </c>
      <c r="S1706" t="s">
        <v>2546</v>
      </c>
      <c r="T1706">
        <v>0</v>
      </c>
      <c r="U1706" t="s">
        <v>2117</v>
      </c>
      <c r="V1706" t="s">
        <v>2695</v>
      </c>
      <c r="W1706" t="s">
        <v>2117</v>
      </c>
      <c r="X1706" t="s">
        <v>2695</v>
      </c>
      <c r="Y1706" t="str">
        <f t="shared" si="26"/>
        <v>北京三快在线科技有限公司及其关联公司北京三快科技有限公司信息流</v>
      </c>
      <c r="Z1706" t="e">
        <f>VLOOKUP(Y:Y,[1]Sheet1!N:N,1,0)</f>
        <v>#N/A</v>
      </c>
    </row>
    <row r="1707" spans="1:26" hidden="1" x14ac:dyDescent="0.25">
      <c r="A1707">
        <v>20230622</v>
      </c>
      <c r="B1707">
        <v>47327963</v>
      </c>
      <c r="C1707" t="s">
        <v>2678</v>
      </c>
      <c r="D1707">
        <v>2185183</v>
      </c>
      <c r="E1707" t="s">
        <v>2574</v>
      </c>
      <c r="F1707" s="59">
        <v>3904.32</v>
      </c>
      <c r="G1707">
        <v>2957.82</v>
      </c>
      <c r="H1707" t="s">
        <v>2538</v>
      </c>
      <c r="I1707" t="s">
        <v>2539</v>
      </c>
      <c r="J1707" t="s">
        <v>2575</v>
      </c>
      <c r="K1707" t="s">
        <v>2321</v>
      </c>
      <c r="L1707" t="s">
        <v>2344</v>
      </c>
      <c r="M1707" t="s">
        <v>2576</v>
      </c>
      <c r="O1707" t="s">
        <v>2542</v>
      </c>
      <c r="P1707" t="s">
        <v>2543</v>
      </c>
      <c r="Q1707" t="s">
        <v>2544</v>
      </c>
      <c r="R1707" t="s">
        <v>2577</v>
      </c>
      <c r="S1707" t="s">
        <v>2546</v>
      </c>
      <c r="T1707">
        <v>0</v>
      </c>
      <c r="U1707" t="s">
        <v>838</v>
      </c>
      <c r="V1707" t="s">
        <v>2578</v>
      </c>
      <c r="W1707" t="s">
        <v>838</v>
      </c>
      <c r="X1707" t="s">
        <v>2578</v>
      </c>
      <c r="Y1707" t="str">
        <f t="shared" si="26"/>
        <v>北京微财科技有限公司-数媒重庆市黑卡小额贷款有限公司信息流</v>
      </c>
      <c r="Z1707" t="e">
        <f>VLOOKUP(Y:Y,[1]Sheet1!N:N,1,0)</f>
        <v>#N/A</v>
      </c>
    </row>
    <row r="1708" spans="1:26" hidden="1" x14ac:dyDescent="0.25">
      <c r="A1708">
        <v>20230622</v>
      </c>
      <c r="B1708">
        <v>47328039</v>
      </c>
      <c r="C1708" t="s">
        <v>2573</v>
      </c>
      <c r="D1708">
        <v>2185183</v>
      </c>
      <c r="E1708" t="s">
        <v>2574</v>
      </c>
      <c r="F1708" s="59">
        <v>152.27000000000001</v>
      </c>
      <c r="G1708">
        <v>115.36</v>
      </c>
      <c r="H1708" t="s">
        <v>2538</v>
      </c>
      <c r="I1708" t="s">
        <v>2551</v>
      </c>
      <c r="J1708" t="s">
        <v>2575</v>
      </c>
      <c r="K1708" t="s">
        <v>2321</v>
      </c>
      <c r="L1708" t="s">
        <v>2344</v>
      </c>
      <c r="M1708" t="s">
        <v>2576</v>
      </c>
      <c r="O1708" t="s">
        <v>2542</v>
      </c>
      <c r="P1708" t="s">
        <v>2543</v>
      </c>
      <c r="Q1708" t="s">
        <v>2544</v>
      </c>
      <c r="R1708" t="s">
        <v>2577</v>
      </c>
      <c r="S1708" t="s">
        <v>2546</v>
      </c>
      <c r="T1708">
        <v>0</v>
      </c>
      <c r="U1708" t="s">
        <v>838</v>
      </c>
      <c r="V1708" t="s">
        <v>2578</v>
      </c>
      <c r="W1708" t="s">
        <v>838</v>
      </c>
      <c r="X1708" t="s">
        <v>2578</v>
      </c>
      <c r="Y1708" t="str">
        <f t="shared" si="26"/>
        <v>北京微财科技有限公司-数媒重庆市黑卡小额贷款有限公司信息流</v>
      </c>
      <c r="Z1708" t="e">
        <f>VLOOKUP(Y:Y,[1]Sheet1!N:N,1,0)</f>
        <v>#N/A</v>
      </c>
    </row>
    <row r="1709" spans="1:26" hidden="1" x14ac:dyDescent="0.25">
      <c r="A1709">
        <v>20230622</v>
      </c>
      <c r="B1709">
        <v>38794049</v>
      </c>
      <c r="C1709" t="s">
        <v>2627</v>
      </c>
      <c r="D1709">
        <v>2172261</v>
      </c>
      <c r="E1709" t="s">
        <v>2628</v>
      </c>
      <c r="F1709" s="59">
        <v>716.84</v>
      </c>
      <c r="G1709">
        <v>547.21</v>
      </c>
      <c r="H1709" t="s">
        <v>2538</v>
      </c>
      <c r="I1709" t="s">
        <v>2551</v>
      </c>
      <c r="J1709" t="s">
        <v>292</v>
      </c>
      <c r="K1709" t="s">
        <v>2321</v>
      </c>
      <c r="L1709" t="s">
        <v>574</v>
      </c>
      <c r="M1709" t="s">
        <v>2611</v>
      </c>
      <c r="N1709" t="s">
        <v>2612</v>
      </c>
      <c r="O1709" t="s">
        <v>2542</v>
      </c>
      <c r="P1709" t="s">
        <v>2543</v>
      </c>
      <c r="Q1709" t="s">
        <v>2544</v>
      </c>
      <c r="R1709" t="s">
        <v>2613</v>
      </c>
      <c r="S1709" t="s">
        <v>2546</v>
      </c>
      <c r="T1709">
        <v>0</v>
      </c>
      <c r="U1709" t="s">
        <v>2614</v>
      </c>
      <c r="V1709" t="s">
        <v>2615</v>
      </c>
      <c r="W1709" t="s">
        <v>2614</v>
      </c>
      <c r="X1709" t="s">
        <v>2615</v>
      </c>
      <c r="Y1709" t="str">
        <f t="shared" si="26"/>
        <v>广州荔湾品唯信息服务有限公司广州唯品会电子商务有限公司信息流</v>
      </c>
      <c r="Z1709" t="e">
        <f>VLOOKUP(Y:Y,[1]Sheet1!N:N,1,0)</f>
        <v>#N/A</v>
      </c>
    </row>
    <row r="1710" spans="1:26" hidden="1" x14ac:dyDescent="0.25">
      <c r="A1710">
        <v>20230622</v>
      </c>
      <c r="B1710">
        <v>47328011</v>
      </c>
      <c r="C1710" t="s">
        <v>2647</v>
      </c>
      <c r="D1710">
        <v>2185183</v>
      </c>
      <c r="E1710" t="s">
        <v>2574</v>
      </c>
      <c r="F1710" s="59">
        <v>134.22</v>
      </c>
      <c r="G1710">
        <v>101.68</v>
      </c>
      <c r="H1710" t="s">
        <v>2538</v>
      </c>
      <c r="I1710" t="s">
        <v>2551</v>
      </c>
      <c r="J1710" t="s">
        <v>2575</v>
      </c>
      <c r="K1710" t="s">
        <v>2321</v>
      </c>
      <c r="L1710" t="s">
        <v>2344</v>
      </c>
      <c r="M1710" t="s">
        <v>2576</v>
      </c>
      <c r="O1710" t="s">
        <v>2542</v>
      </c>
      <c r="P1710" t="s">
        <v>2543</v>
      </c>
      <c r="Q1710" t="s">
        <v>2544</v>
      </c>
      <c r="R1710" t="s">
        <v>2577</v>
      </c>
      <c r="S1710" t="s">
        <v>2546</v>
      </c>
      <c r="T1710">
        <v>0</v>
      </c>
      <c r="U1710" t="s">
        <v>838</v>
      </c>
      <c r="V1710" t="s">
        <v>2578</v>
      </c>
      <c r="W1710" t="s">
        <v>838</v>
      </c>
      <c r="X1710" t="s">
        <v>2578</v>
      </c>
      <c r="Y1710" t="str">
        <f t="shared" si="26"/>
        <v>北京微财科技有限公司-数媒重庆市黑卡小额贷款有限公司信息流</v>
      </c>
      <c r="Z1710" t="e">
        <f>VLOOKUP(Y:Y,[1]Sheet1!N:N,1,0)</f>
        <v>#N/A</v>
      </c>
    </row>
    <row r="1711" spans="1:26" hidden="1" x14ac:dyDescent="0.25">
      <c r="A1711">
        <v>20230622</v>
      </c>
      <c r="B1711">
        <v>48248606</v>
      </c>
      <c r="C1711" t="s">
        <v>2656</v>
      </c>
      <c r="D1711">
        <v>2172261</v>
      </c>
      <c r="E1711" t="s">
        <v>2628</v>
      </c>
      <c r="F1711" s="59">
        <v>0.06</v>
      </c>
      <c r="G1711">
        <v>0.05</v>
      </c>
      <c r="H1711" t="s">
        <v>2538</v>
      </c>
      <c r="I1711" t="s">
        <v>2551</v>
      </c>
      <c r="J1711" t="s">
        <v>292</v>
      </c>
      <c r="K1711" t="s">
        <v>2321</v>
      </c>
      <c r="L1711" t="s">
        <v>574</v>
      </c>
      <c r="M1711" t="s">
        <v>2611</v>
      </c>
      <c r="N1711" t="s">
        <v>2612</v>
      </c>
      <c r="O1711" t="s">
        <v>2542</v>
      </c>
      <c r="P1711" t="s">
        <v>2543</v>
      </c>
      <c r="Q1711" t="s">
        <v>2544</v>
      </c>
      <c r="R1711" t="s">
        <v>2613</v>
      </c>
      <c r="S1711" t="s">
        <v>2546</v>
      </c>
      <c r="T1711">
        <v>0</v>
      </c>
      <c r="U1711" t="s">
        <v>2614</v>
      </c>
      <c r="V1711" t="s">
        <v>2615</v>
      </c>
      <c r="W1711" t="s">
        <v>2614</v>
      </c>
      <c r="X1711" t="s">
        <v>2615</v>
      </c>
      <c r="Y1711" t="str">
        <f t="shared" si="26"/>
        <v>广州荔湾品唯信息服务有限公司广州唯品会电子商务有限公司信息流</v>
      </c>
      <c r="Z1711" t="e">
        <f>VLOOKUP(Y:Y,[1]Sheet1!N:N,1,0)</f>
        <v>#N/A</v>
      </c>
    </row>
    <row r="1712" spans="1:26" hidden="1" x14ac:dyDescent="0.25">
      <c r="A1712">
        <v>20230622</v>
      </c>
      <c r="B1712">
        <v>42327250</v>
      </c>
      <c r="C1712" t="s">
        <v>2704</v>
      </c>
      <c r="D1712">
        <v>2172261</v>
      </c>
      <c r="E1712" t="s">
        <v>2628</v>
      </c>
      <c r="F1712" s="59">
        <v>111.06</v>
      </c>
      <c r="G1712">
        <v>84.78</v>
      </c>
      <c r="H1712" t="s">
        <v>2538</v>
      </c>
      <c r="I1712" t="s">
        <v>2539</v>
      </c>
      <c r="J1712" t="s">
        <v>292</v>
      </c>
      <c r="K1712" t="s">
        <v>2321</v>
      </c>
      <c r="L1712" t="s">
        <v>574</v>
      </c>
      <c r="M1712" t="s">
        <v>2611</v>
      </c>
      <c r="N1712" t="s">
        <v>2612</v>
      </c>
      <c r="O1712" t="s">
        <v>2542</v>
      </c>
      <c r="P1712" t="s">
        <v>2543</v>
      </c>
      <c r="Q1712" t="s">
        <v>2544</v>
      </c>
      <c r="R1712" t="s">
        <v>2613</v>
      </c>
      <c r="S1712" t="s">
        <v>2546</v>
      </c>
      <c r="T1712">
        <v>0</v>
      </c>
      <c r="U1712" t="s">
        <v>2614</v>
      </c>
      <c r="V1712" t="s">
        <v>2615</v>
      </c>
      <c r="W1712" t="s">
        <v>2614</v>
      </c>
      <c r="X1712" t="s">
        <v>2615</v>
      </c>
      <c r="Y1712" t="str">
        <f t="shared" si="26"/>
        <v>广州荔湾品唯信息服务有限公司广州唯品会电子商务有限公司信息流</v>
      </c>
      <c r="Z1712" t="e">
        <f>VLOOKUP(Y:Y,[1]Sheet1!N:N,1,0)</f>
        <v>#N/A</v>
      </c>
    </row>
    <row r="1713" spans="1:26" hidden="1" x14ac:dyDescent="0.25">
      <c r="A1713">
        <v>20230622</v>
      </c>
      <c r="B1713">
        <v>42594484</v>
      </c>
      <c r="C1713" t="s">
        <v>2752</v>
      </c>
      <c r="D1713">
        <v>2130054</v>
      </c>
      <c r="E1713" t="s">
        <v>2558</v>
      </c>
      <c r="F1713" s="59">
        <v>1005.64</v>
      </c>
      <c r="G1713">
        <v>814.23</v>
      </c>
      <c r="H1713" t="s">
        <v>2559</v>
      </c>
      <c r="I1713" t="s">
        <v>2560</v>
      </c>
      <c r="J1713" t="s">
        <v>2350</v>
      </c>
      <c r="K1713" t="s">
        <v>711</v>
      </c>
      <c r="L1713" t="s">
        <v>2350</v>
      </c>
      <c r="M1713" t="s">
        <v>2561</v>
      </c>
      <c r="N1713" t="s">
        <v>2562</v>
      </c>
      <c r="O1713" t="s">
        <v>2542</v>
      </c>
      <c r="P1713" t="s">
        <v>2543</v>
      </c>
      <c r="Q1713" t="s">
        <v>2544</v>
      </c>
      <c r="R1713" t="s">
        <v>2563</v>
      </c>
      <c r="S1713" t="s">
        <v>2546</v>
      </c>
      <c r="T1713">
        <v>3764.1930000000002</v>
      </c>
      <c r="U1713" t="s">
        <v>1891</v>
      </c>
      <c r="V1713" t="s">
        <v>2564</v>
      </c>
      <c r="W1713" t="s">
        <v>1891</v>
      </c>
      <c r="X1713" t="s">
        <v>2564</v>
      </c>
      <c r="Y1713" t="str">
        <f t="shared" si="26"/>
        <v>深圳尚米网络技术有限公司深圳尚米网络技术有限公司CPC</v>
      </c>
      <c r="Z1713" t="e">
        <f>VLOOKUP(Y:Y,[1]Sheet1!N:N,1,0)</f>
        <v>#N/A</v>
      </c>
    </row>
    <row r="1714" spans="1:26" hidden="1" x14ac:dyDescent="0.25">
      <c r="A1714">
        <v>20230622</v>
      </c>
      <c r="B1714">
        <v>47327773</v>
      </c>
      <c r="C1714" t="s">
        <v>2714</v>
      </c>
      <c r="D1714">
        <v>2185183</v>
      </c>
      <c r="E1714" t="s">
        <v>2574</v>
      </c>
      <c r="F1714" s="59">
        <v>4606.88</v>
      </c>
      <c r="G1714">
        <v>3490.06</v>
      </c>
      <c r="H1714" t="s">
        <v>2538</v>
      </c>
      <c r="I1714" t="s">
        <v>2539</v>
      </c>
      <c r="J1714" t="s">
        <v>2575</v>
      </c>
      <c r="K1714" t="s">
        <v>2321</v>
      </c>
      <c r="L1714" t="s">
        <v>2344</v>
      </c>
      <c r="M1714" t="s">
        <v>2576</v>
      </c>
      <c r="O1714" t="s">
        <v>2542</v>
      </c>
      <c r="P1714" t="s">
        <v>2543</v>
      </c>
      <c r="Q1714" t="s">
        <v>2544</v>
      </c>
      <c r="R1714" t="s">
        <v>2577</v>
      </c>
      <c r="S1714" t="s">
        <v>2546</v>
      </c>
      <c r="T1714">
        <v>0</v>
      </c>
      <c r="U1714" t="s">
        <v>838</v>
      </c>
      <c r="V1714" t="s">
        <v>2578</v>
      </c>
      <c r="W1714" t="s">
        <v>838</v>
      </c>
      <c r="X1714" t="s">
        <v>2578</v>
      </c>
      <c r="Y1714" t="str">
        <f t="shared" si="26"/>
        <v>北京微财科技有限公司-数媒重庆市黑卡小额贷款有限公司信息流</v>
      </c>
      <c r="Z1714" t="e">
        <f>VLOOKUP(Y:Y,[1]Sheet1!N:N,1,0)</f>
        <v>#N/A</v>
      </c>
    </row>
    <row r="1715" spans="1:26" hidden="1" x14ac:dyDescent="0.25">
      <c r="A1715">
        <v>20230622</v>
      </c>
      <c r="B1715">
        <v>41512404</v>
      </c>
      <c r="C1715" t="s">
        <v>2769</v>
      </c>
      <c r="D1715">
        <v>2117409</v>
      </c>
      <c r="E1715" t="s">
        <v>2744</v>
      </c>
      <c r="F1715" s="59">
        <v>2955.36</v>
      </c>
      <c r="G1715">
        <v>0</v>
      </c>
      <c r="H1715" t="s">
        <v>2559</v>
      </c>
      <c r="I1715" t="s">
        <v>2560</v>
      </c>
      <c r="J1715" t="s">
        <v>2353</v>
      </c>
      <c r="K1715" t="s">
        <v>711</v>
      </c>
      <c r="L1715" t="s">
        <v>326</v>
      </c>
      <c r="M1715" t="s">
        <v>2588</v>
      </c>
      <c r="N1715" t="s">
        <v>2589</v>
      </c>
      <c r="O1715" t="s">
        <v>2542</v>
      </c>
      <c r="P1715" t="s">
        <v>2543</v>
      </c>
      <c r="Q1715" t="s">
        <v>2544</v>
      </c>
      <c r="R1715" t="s">
        <v>2570</v>
      </c>
      <c r="S1715" t="s">
        <v>2546</v>
      </c>
      <c r="T1715">
        <v>0</v>
      </c>
      <c r="U1715" t="s">
        <v>2571</v>
      </c>
      <c r="V1715" t="s">
        <v>2572</v>
      </c>
      <c r="W1715" t="s">
        <v>1891</v>
      </c>
      <c r="X1715" t="s">
        <v>2564</v>
      </c>
      <c r="Y1715" t="str">
        <f t="shared" si="26"/>
        <v>网易有道信息技术（北京）有限公司网易(杭州)网络有限公司CPC</v>
      </c>
      <c r="Z1715" t="e">
        <f>VLOOKUP(Y:Y,[1]Sheet1!N:N,1,0)</f>
        <v>#N/A</v>
      </c>
    </row>
    <row r="1716" spans="1:26" hidden="1" x14ac:dyDescent="0.25">
      <c r="A1716">
        <v>20230622</v>
      </c>
      <c r="B1716">
        <v>42965750</v>
      </c>
      <c r="C1716" t="s">
        <v>2565</v>
      </c>
      <c r="D1716">
        <v>2165227</v>
      </c>
      <c r="E1716" t="s">
        <v>2566</v>
      </c>
      <c r="F1716" s="59">
        <v>145.76</v>
      </c>
      <c r="G1716">
        <v>107.97</v>
      </c>
      <c r="H1716" t="s">
        <v>2538</v>
      </c>
      <c r="I1716" t="s">
        <v>2551</v>
      </c>
      <c r="J1716" t="s">
        <v>2320</v>
      </c>
      <c r="K1716" t="s">
        <v>2321</v>
      </c>
      <c r="L1716" t="s">
        <v>2318</v>
      </c>
      <c r="M1716" t="s">
        <v>2540</v>
      </c>
      <c r="N1716" t="s">
        <v>2541</v>
      </c>
      <c r="O1716" t="s">
        <v>2542</v>
      </c>
      <c r="P1716" t="s">
        <v>2543</v>
      </c>
      <c r="Q1716" t="s">
        <v>2544</v>
      </c>
      <c r="R1716" t="s">
        <v>2545</v>
      </c>
      <c r="S1716" t="s">
        <v>2546</v>
      </c>
      <c r="T1716">
        <v>0</v>
      </c>
      <c r="U1716" t="s">
        <v>838</v>
      </c>
      <c r="V1716" t="s">
        <v>2547</v>
      </c>
      <c r="W1716" t="s">
        <v>838</v>
      </c>
      <c r="X1716" t="s">
        <v>2548</v>
      </c>
      <c r="Y1716" t="str">
        <f t="shared" si="26"/>
        <v>上海耳序信息技术有限公司-四部上海拍拍贷金融信息服务有限公司信息流</v>
      </c>
      <c r="Z1716" t="e">
        <f>VLOOKUP(Y:Y,[1]Sheet1!N:N,1,0)</f>
        <v>#N/A</v>
      </c>
    </row>
    <row r="1717" spans="1:26" hidden="1" x14ac:dyDescent="0.25">
      <c r="A1717">
        <v>20230622</v>
      </c>
      <c r="B1717">
        <v>46610852</v>
      </c>
      <c r="C1717" t="s">
        <v>2713</v>
      </c>
      <c r="D1717">
        <v>2117410</v>
      </c>
      <c r="E1717" t="s">
        <v>2587</v>
      </c>
      <c r="F1717" s="59">
        <v>489.66</v>
      </c>
      <c r="G1717">
        <v>0</v>
      </c>
      <c r="H1717" t="s">
        <v>2538</v>
      </c>
      <c r="I1717" t="s">
        <v>2551</v>
      </c>
      <c r="J1717" t="s">
        <v>2353</v>
      </c>
      <c r="K1717" t="s">
        <v>2321</v>
      </c>
      <c r="L1717" t="s">
        <v>326</v>
      </c>
      <c r="M1717" t="s">
        <v>2588</v>
      </c>
      <c r="N1717" t="s">
        <v>2589</v>
      </c>
      <c r="O1717" t="s">
        <v>2542</v>
      </c>
      <c r="P1717" t="s">
        <v>2543</v>
      </c>
      <c r="Q1717" t="s">
        <v>2544</v>
      </c>
      <c r="R1717" t="s">
        <v>2570</v>
      </c>
      <c r="S1717" t="s">
        <v>2546</v>
      </c>
      <c r="T1717">
        <v>0</v>
      </c>
      <c r="U1717" t="s">
        <v>2571</v>
      </c>
      <c r="V1717" t="s">
        <v>2572</v>
      </c>
      <c r="W1717" t="s">
        <v>1891</v>
      </c>
      <c r="X1717" t="s">
        <v>2564</v>
      </c>
      <c r="Y1717" t="str">
        <f t="shared" si="26"/>
        <v>网易有道信息技术（北京）有限公司网易(杭州)网络有限公司信息流</v>
      </c>
      <c r="Z1717" t="e">
        <f>VLOOKUP(Y:Y,[1]Sheet1!N:N,1,0)</f>
        <v>#N/A</v>
      </c>
    </row>
    <row r="1718" spans="1:26" hidden="1" x14ac:dyDescent="0.25">
      <c r="A1718">
        <v>20230622</v>
      </c>
      <c r="B1718">
        <v>46808299</v>
      </c>
      <c r="C1718" t="s">
        <v>2567</v>
      </c>
      <c r="D1718">
        <v>2159765</v>
      </c>
      <c r="E1718" t="s">
        <v>2568</v>
      </c>
      <c r="F1718" s="59">
        <v>30.21</v>
      </c>
      <c r="G1718">
        <v>23.06</v>
      </c>
      <c r="H1718" t="s">
        <v>2538</v>
      </c>
      <c r="I1718" t="s">
        <v>2551</v>
      </c>
      <c r="J1718" t="s">
        <v>2375</v>
      </c>
      <c r="K1718" t="s">
        <v>2321</v>
      </c>
      <c r="L1718" t="s">
        <v>2277</v>
      </c>
      <c r="M1718" t="s">
        <v>2569</v>
      </c>
      <c r="O1718" t="s">
        <v>2542</v>
      </c>
      <c r="P1718" t="s">
        <v>2543</v>
      </c>
      <c r="Q1718" t="s">
        <v>2544</v>
      </c>
      <c r="R1718" t="s">
        <v>2570</v>
      </c>
      <c r="S1718" t="s">
        <v>2546</v>
      </c>
      <c r="T1718">
        <v>0</v>
      </c>
      <c r="U1718" t="s">
        <v>2571</v>
      </c>
      <c r="V1718" t="s">
        <v>2572</v>
      </c>
      <c r="W1718" t="s">
        <v>2571</v>
      </c>
      <c r="X1718" t="s">
        <v>2572</v>
      </c>
      <c r="Y1718" t="str">
        <f t="shared" si="26"/>
        <v>酷得少年（天津）文化传播有限公司-1北京酷得少年科技有限公司信息流</v>
      </c>
      <c r="Z1718" t="e">
        <f>VLOOKUP(Y:Y,[1]Sheet1!N:N,1,0)</f>
        <v>#N/A</v>
      </c>
    </row>
    <row r="1719" spans="1:26" hidden="1" x14ac:dyDescent="0.25">
      <c r="A1719">
        <v>20230622</v>
      </c>
      <c r="B1719">
        <v>47184422</v>
      </c>
      <c r="C1719" t="s">
        <v>2748</v>
      </c>
      <c r="D1719">
        <v>2176807</v>
      </c>
      <c r="E1719" t="s">
        <v>2691</v>
      </c>
      <c r="F1719" s="59">
        <v>0.73</v>
      </c>
      <c r="G1719">
        <v>0.53</v>
      </c>
      <c r="H1719" t="s">
        <v>2538</v>
      </c>
      <c r="I1719" t="s">
        <v>2539</v>
      </c>
      <c r="J1719" t="s">
        <v>2339</v>
      </c>
      <c r="K1719" t="s">
        <v>2321</v>
      </c>
      <c r="L1719" t="s">
        <v>2338</v>
      </c>
      <c r="M1719" t="s">
        <v>2692</v>
      </c>
      <c r="N1719" t="s">
        <v>2693</v>
      </c>
      <c r="O1719" t="s">
        <v>2542</v>
      </c>
      <c r="P1719" t="s">
        <v>2543</v>
      </c>
      <c r="Q1719" t="s">
        <v>2544</v>
      </c>
      <c r="R1719" t="s">
        <v>2694</v>
      </c>
      <c r="S1719" t="s">
        <v>2546</v>
      </c>
      <c r="T1719">
        <v>0</v>
      </c>
      <c r="U1719" t="s">
        <v>2117</v>
      </c>
      <c r="V1719" t="s">
        <v>2695</v>
      </c>
      <c r="W1719" t="s">
        <v>2117</v>
      </c>
      <c r="X1719" t="s">
        <v>2695</v>
      </c>
      <c r="Y1719" t="str">
        <f t="shared" si="26"/>
        <v>北京三快在线科技有限公司及其关联公司北京三快科技有限公司信息流</v>
      </c>
      <c r="Z1719" t="e">
        <f>VLOOKUP(Y:Y,[1]Sheet1!N:N,1,0)</f>
        <v>#N/A</v>
      </c>
    </row>
    <row r="1720" spans="1:26" hidden="1" x14ac:dyDescent="0.25">
      <c r="A1720">
        <v>20230622</v>
      </c>
      <c r="B1720">
        <v>47799575</v>
      </c>
      <c r="C1720" t="s">
        <v>2797</v>
      </c>
      <c r="D1720">
        <v>2159765</v>
      </c>
      <c r="E1720" t="s">
        <v>2568</v>
      </c>
      <c r="F1720" s="59">
        <v>16.72</v>
      </c>
      <c r="G1720">
        <v>12.76</v>
      </c>
      <c r="H1720" t="s">
        <v>2538</v>
      </c>
      <c r="I1720" t="s">
        <v>2551</v>
      </c>
      <c r="J1720" t="s">
        <v>2375</v>
      </c>
      <c r="K1720" t="s">
        <v>2321</v>
      </c>
      <c r="L1720" t="s">
        <v>2277</v>
      </c>
      <c r="M1720" t="s">
        <v>2569</v>
      </c>
      <c r="O1720" t="s">
        <v>2542</v>
      </c>
      <c r="P1720" t="s">
        <v>2543</v>
      </c>
      <c r="Q1720" t="s">
        <v>2544</v>
      </c>
      <c r="R1720" t="s">
        <v>2570</v>
      </c>
      <c r="S1720" t="s">
        <v>2546</v>
      </c>
      <c r="T1720">
        <v>0</v>
      </c>
      <c r="U1720" t="s">
        <v>2571</v>
      </c>
      <c r="V1720" t="s">
        <v>2572</v>
      </c>
      <c r="W1720" t="s">
        <v>2571</v>
      </c>
      <c r="X1720" t="s">
        <v>2572</v>
      </c>
      <c r="Y1720" t="str">
        <f t="shared" si="26"/>
        <v>酷得少年（天津）文化传播有限公司-1北京酷得少年科技有限公司信息流</v>
      </c>
      <c r="Z1720" t="e">
        <f>VLOOKUP(Y:Y,[1]Sheet1!N:N,1,0)</f>
        <v>#N/A</v>
      </c>
    </row>
    <row r="1721" spans="1:26" hidden="1" x14ac:dyDescent="0.25">
      <c r="A1721">
        <v>20230622</v>
      </c>
      <c r="B1721">
        <v>47953348</v>
      </c>
      <c r="C1721" t="s">
        <v>2607</v>
      </c>
      <c r="D1721">
        <v>2167551</v>
      </c>
      <c r="E1721" t="s">
        <v>2550</v>
      </c>
      <c r="F1721" s="59">
        <v>28.03</v>
      </c>
      <c r="G1721">
        <v>28.03</v>
      </c>
      <c r="H1721" t="s">
        <v>2538</v>
      </c>
      <c r="I1721" t="s">
        <v>2539</v>
      </c>
      <c r="J1721" t="s">
        <v>2332</v>
      </c>
      <c r="K1721" t="s">
        <v>2321</v>
      </c>
      <c r="L1721" t="s">
        <v>2333</v>
      </c>
      <c r="M1721" t="s">
        <v>2552</v>
      </c>
      <c r="N1721" t="s">
        <v>2553</v>
      </c>
      <c r="O1721" t="s">
        <v>2542</v>
      </c>
      <c r="P1721" t="s">
        <v>2543</v>
      </c>
      <c r="Q1721" t="s">
        <v>2544</v>
      </c>
      <c r="R1721" t="s">
        <v>2554</v>
      </c>
      <c r="S1721" t="s">
        <v>2546</v>
      </c>
      <c r="T1721">
        <v>0</v>
      </c>
      <c r="U1721" t="s">
        <v>2555</v>
      </c>
      <c r="V1721" t="s">
        <v>2556</v>
      </c>
      <c r="W1721" t="s">
        <v>2555</v>
      </c>
      <c r="X1721" t="s">
        <v>2556</v>
      </c>
      <c r="Y1721" t="str">
        <f t="shared" si="26"/>
        <v>北京爱奇艺科技有限公司-百度北京爱奇艺科技有限公司信息流</v>
      </c>
      <c r="Z1721" t="e">
        <f>VLOOKUP(Y:Y,[1]Sheet1!N:N,1,0)</f>
        <v>#N/A</v>
      </c>
    </row>
    <row r="1722" spans="1:26" hidden="1" x14ac:dyDescent="0.25">
      <c r="A1722">
        <v>20230622</v>
      </c>
      <c r="B1722">
        <v>42012606</v>
      </c>
      <c r="C1722" t="s">
        <v>2715</v>
      </c>
      <c r="D1722">
        <v>2142924</v>
      </c>
      <c r="E1722" t="s">
        <v>2716</v>
      </c>
      <c r="F1722" s="59">
        <v>667.85</v>
      </c>
      <c r="G1722">
        <v>667.85</v>
      </c>
      <c r="H1722" t="s">
        <v>2559</v>
      </c>
      <c r="I1722" t="s">
        <v>2560</v>
      </c>
      <c r="J1722" t="s">
        <v>392</v>
      </c>
      <c r="K1722" t="s">
        <v>711</v>
      </c>
      <c r="L1722" t="s">
        <v>392</v>
      </c>
      <c r="M1722" t="s">
        <v>2641</v>
      </c>
      <c r="N1722" t="s">
        <v>2642</v>
      </c>
      <c r="O1722" t="s">
        <v>2542</v>
      </c>
      <c r="P1722" t="s">
        <v>2543</v>
      </c>
      <c r="Q1722" t="s">
        <v>2544</v>
      </c>
      <c r="R1722" t="s">
        <v>2643</v>
      </c>
      <c r="S1722" t="s">
        <v>2546</v>
      </c>
      <c r="T1722">
        <v>35451.379999999997</v>
      </c>
      <c r="U1722" t="s">
        <v>838</v>
      </c>
      <c r="V1722" t="s">
        <v>2578</v>
      </c>
      <c r="W1722" t="s">
        <v>838</v>
      </c>
      <c r="X1722" t="s">
        <v>2548</v>
      </c>
      <c r="Y1722" t="str">
        <f t="shared" si="26"/>
        <v>福州三六零网络小额贷款有限公司福州三六零网络小额贷款有限公司CPC</v>
      </c>
      <c r="Z1722" t="e">
        <f>VLOOKUP(Y:Y,[1]Sheet1!N:N,1,0)</f>
        <v>#N/A</v>
      </c>
    </row>
    <row r="1723" spans="1:26" hidden="1" x14ac:dyDescent="0.25">
      <c r="A1723">
        <v>20230622</v>
      </c>
      <c r="B1723">
        <v>29522757</v>
      </c>
      <c r="C1723" t="s">
        <v>2601</v>
      </c>
      <c r="D1723">
        <v>2130054</v>
      </c>
      <c r="E1723" t="s">
        <v>2558</v>
      </c>
      <c r="F1723" s="59">
        <v>2969.47</v>
      </c>
      <c r="G1723">
        <v>2404.35</v>
      </c>
      <c r="H1723" t="s">
        <v>2559</v>
      </c>
      <c r="I1723" t="s">
        <v>2560</v>
      </c>
      <c r="J1723" t="s">
        <v>2350</v>
      </c>
      <c r="K1723" t="s">
        <v>711</v>
      </c>
      <c r="L1723" t="s">
        <v>2350</v>
      </c>
      <c r="M1723" t="s">
        <v>2561</v>
      </c>
      <c r="N1723" t="s">
        <v>2562</v>
      </c>
      <c r="O1723" t="s">
        <v>2542</v>
      </c>
      <c r="P1723" t="s">
        <v>2543</v>
      </c>
      <c r="Q1723" t="s">
        <v>2544</v>
      </c>
      <c r="R1723" t="s">
        <v>2563</v>
      </c>
      <c r="S1723" t="s">
        <v>2546</v>
      </c>
      <c r="T1723">
        <v>0</v>
      </c>
      <c r="U1723" t="s">
        <v>1891</v>
      </c>
      <c r="V1723" t="s">
        <v>2602</v>
      </c>
      <c r="W1723" t="s">
        <v>1891</v>
      </c>
      <c r="X1723" t="s">
        <v>2564</v>
      </c>
      <c r="Y1723" t="str">
        <f t="shared" si="26"/>
        <v>深圳尚米网络技术有限公司深圳尚米网络技术有限公司CPC</v>
      </c>
      <c r="Z1723" t="e">
        <f>VLOOKUP(Y:Y,[1]Sheet1!N:N,1,0)</f>
        <v>#N/A</v>
      </c>
    </row>
    <row r="1724" spans="1:26" hidden="1" x14ac:dyDescent="0.25">
      <c r="A1724">
        <v>20230622</v>
      </c>
      <c r="B1724">
        <v>38794025</v>
      </c>
      <c r="C1724" t="s">
        <v>2651</v>
      </c>
      <c r="D1724">
        <v>2172261</v>
      </c>
      <c r="E1724" t="s">
        <v>2628</v>
      </c>
      <c r="F1724" s="59">
        <v>977.42</v>
      </c>
      <c r="G1724">
        <v>746.12</v>
      </c>
      <c r="H1724" t="s">
        <v>2538</v>
      </c>
      <c r="I1724" t="s">
        <v>2551</v>
      </c>
      <c r="J1724" t="s">
        <v>292</v>
      </c>
      <c r="K1724" t="s">
        <v>2321</v>
      </c>
      <c r="L1724" t="s">
        <v>574</v>
      </c>
      <c r="M1724" t="s">
        <v>2611</v>
      </c>
      <c r="N1724" t="s">
        <v>2612</v>
      </c>
      <c r="O1724" t="s">
        <v>2542</v>
      </c>
      <c r="P1724" t="s">
        <v>2543</v>
      </c>
      <c r="Q1724" t="s">
        <v>2544</v>
      </c>
      <c r="R1724" t="s">
        <v>2613</v>
      </c>
      <c r="S1724" t="s">
        <v>2546</v>
      </c>
      <c r="T1724">
        <v>0</v>
      </c>
      <c r="U1724" t="s">
        <v>2614</v>
      </c>
      <c r="V1724" t="s">
        <v>2615</v>
      </c>
      <c r="W1724" t="s">
        <v>2614</v>
      </c>
      <c r="X1724" t="s">
        <v>2615</v>
      </c>
      <c r="Y1724" t="str">
        <f t="shared" si="26"/>
        <v>广州荔湾品唯信息服务有限公司广州唯品会电子商务有限公司信息流</v>
      </c>
      <c r="Z1724" t="e">
        <f>VLOOKUP(Y:Y,[1]Sheet1!N:N,1,0)</f>
        <v>#N/A</v>
      </c>
    </row>
    <row r="1725" spans="1:26" hidden="1" x14ac:dyDescent="0.25">
      <c r="A1725">
        <v>20230622</v>
      </c>
      <c r="B1725">
        <v>40548287</v>
      </c>
      <c r="C1725" t="s">
        <v>2616</v>
      </c>
      <c r="D1725">
        <v>2130054</v>
      </c>
      <c r="E1725" t="s">
        <v>2558</v>
      </c>
      <c r="F1725" s="59">
        <v>879.67</v>
      </c>
      <c r="G1725">
        <v>712.24</v>
      </c>
      <c r="H1725" t="s">
        <v>2559</v>
      </c>
      <c r="I1725" t="s">
        <v>2560</v>
      </c>
      <c r="J1725" t="s">
        <v>2350</v>
      </c>
      <c r="K1725" t="s">
        <v>711</v>
      </c>
      <c r="L1725" t="s">
        <v>2350</v>
      </c>
      <c r="M1725" t="s">
        <v>2561</v>
      </c>
      <c r="N1725" t="s">
        <v>2562</v>
      </c>
      <c r="O1725" t="s">
        <v>2542</v>
      </c>
      <c r="P1725" t="s">
        <v>2543</v>
      </c>
      <c r="Q1725" t="s">
        <v>2544</v>
      </c>
      <c r="R1725" t="s">
        <v>2563</v>
      </c>
      <c r="S1725" t="s">
        <v>2546</v>
      </c>
      <c r="T1725">
        <v>7506.8959999999997</v>
      </c>
      <c r="U1725" t="s">
        <v>1891</v>
      </c>
      <c r="V1725" t="s">
        <v>2564</v>
      </c>
      <c r="W1725" t="s">
        <v>1891</v>
      </c>
      <c r="X1725" t="s">
        <v>2564</v>
      </c>
      <c r="Y1725" t="str">
        <f t="shared" si="26"/>
        <v>深圳尚米网络技术有限公司深圳尚米网络技术有限公司CPC</v>
      </c>
      <c r="Z1725" t="e">
        <f>VLOOKUP(Y:Y,[1]Sheet1!N:N,1,0)</f>
        <v>#N/A</v>
      </c>
    </row>
    <row r="1726" spans="1:26" hidden="1" x14ac:dyDescent="0.25">
      <c r="A1726">
        <v>20230622</v>
      </c>
      <c r="B1726">
        <v>40850187</v>
      </c>
      <c r="C1726" t="s">
        <v>2652</v>
      </c>
      <c r="D1726">
        <v>2165227</v>
      </c>
      <c r="E1726" t="s">
        <v>2566</v>
      </c>
      <c r="F1726" s="59">
        <v>518.01</v>
      </c>
      <c r="G1726">
        <v>383.71</v>
      </c>
      <c r="H1726" t="s">
        <v>2538</v>
      </c>
      <c r="I1726" t="s">
        <v>2539</v>
      </c>
      <c r="J1726" t="s">
        <v>2320</v>
      </c>
      <c r="K1726" t="s">
        <v>2321</v>
      </c>
      <c r="L1726" t="s">
        <v>2318</v>
      </c>
      <c r="M1726" t="s">
        <v>2540</v>
      </c>
      <c r="N1726" t="s">
        <v>2541</v>
      </c>
      <c r="O1726" t="s">
        <v>2542</v>
      </c>
      <c r="P1726" t="s">
        <v>2543</v>
      </c>
      <c r="Q1726" t="s">
        <v>2544</v>
      </c>
      <c r="R1726" t="s">
        <v>2545</v>
      </c>
      <c r="S1726" t="s">
        <v>2546</v>
      </c>
      <c r="T1726">
        <v>0</v>
      </c>
      <c r="U1726" t="s">
        <v>838</v>
      </c>
      <c r="V1726" t="s">
        <v>2547</v>
      </c>
      <c r="W1726" t="s">
        <v>838</v>
      </c>
      <c r="X1726" t="s">
        <v>2548</v>
      </c>
      <c r="Y1726" t="str">
        <f t="shared" si="26"/>
        <v>上海耳序信息技术有限公司-四部上海拍拍贷金融信息服务有限公司信息流</v>
      </c>
      <c r="Z1726" t="e">
        <f>VLOOKUP(Y:Y,[1]Sheet1!N:N,1,0)</f>
        <v>#N/A</v>
      </c>
    </row>
    <row r="1727" spans="1:26" hidden="1" x14ac:dyDescent="0.25">
      <c r="A1727">
        <v>20230622</v>
      </c>
      <c r="B1727">
        <v>41276538</v>
      </c>
      <c r="C1727" t="s">
        <v>2606</v>
      </c>
      <c r="D1727">
        <v>2158492</v>
      </c>
      <c r="E1727" t="s">
        <v>2580</v>
      </c>
      <c r="F1727" s="59">
        <v>259.5</v>
      </c>
      <c r="G1727">
        <v>218.03</v>
      </c>
      <c r="H1727" t="s">
        <v>2559</v>
      </c>
      <c r="I1727" t="s">
        <v>2560</v>
      </c>
      <c r="J1727" t="s">
        <v>2330</v>
      </c>
      <c r="K1727" t="s">
        <v>711</v>
      </c>
      <c r="L1727" t="s">
        <v>2329</v>
      </c>
      <c r="M1727" t="s">
        <v>2581</v>
      </c>
      <c r="N1727" t="s">
        <v>2582</v>
      </c>
      <c r="O1727" t="s">
        <v>2542</v>
      </c>
      <c r="P1727" t="s">
        <v>2543</v>
      </c>
      <c r="Q1727" t="s">
        <v>2544</v>
      </c>
      <c r="R1727" t="s">
        <v>2583</v>
      </c>
      <c r="S1727" t="s">
        <v>2546</v>
      </c>
      <c r="T1727">
        <v>48508.195</v>
      </c>
      <c r="U1727" t="s">
        <v>2584</v>
      </c>
      <c r="V1727" t="s">
        <v>2585</v>
      </c>
      <c r="W1727" t="s">
        <v>2584</v>
      </c>
      <c r="X1727" t="s">
        <v>2585</v>
      </c>
      <c r="Y1727" t="str">
        <f t="shared" si="26"/>
        <v>成都哈拜网络科技有限公司-数字媒体事业部上海哈啰普惠科技有限公司CPC</v>
      </c>
      <c r="Z1727" t="e">
        <f>VLOOKUP(Y:Y,[1]Sheet1!N:N,1,0)</f>
        <v>#N/A</v>
      </c>
    </row>
    <row r="1728" spans="1:26" hidden="1" x14ac:dyDescent="0.25">
      <c r="A1728">
        <v>20230622</v>
      </c>
      <c r="B1728">
        <v>45323132</v>
      </c>
      <c r="C1728" t="s">
        <v>2747</v>
      </c>
      <c r="D1728">
        <v>2172261</v>
      </c>
      <c r="E1728" t="s">
        <v>2628</v>
      </c>
      <c r="F1728" s="59">
        <v>15.05</v>
      </c>
      <c r="G1728">
        <v>11.49</v>
      </c>
      <c r="H1728" t="s">
        <v>2538</v>
      </c>
      <c r="I1728" t="s">
        <v>2539</v>
      </c>
      <c r="J1728" t="s">
        <v>292</v>
      </c>
      <c r="K1728" t="s">
        <v>2321</v>
      </c>
      <c r="L1728" t="s">
        <v>574</v>
      </c>
      <c r="M1728" t="s">
        <v>2611</v>
      </c>
      <c r="N1728" t="s">
        <v>2612</v>
      </c>
      <c r="O1728" t="s">
        <v>2542</v>
      </c>
      <c r="P1728" t="s">
        <v>2543</v>
      </c>
      <c r="Q1728" t="s">
        <v>2544</v>
      </c>
      <c r="R1728" t="s">
        <v>2613</v>
      </c>
      <c r="S1728" t="s">
        <v>2546</v>
      </c>
      <c r="T1728">
        <v>0</v>
      </c>
      <c r="U1728" t="s">
        <v>2614</v>
      </c>
      <c r="V1728" t="s">
        <v>2615</v>
      </c>
      <c r="W1728" t="s">
        <v>2614</v>
      </c>
      <c r="X1728" t="s">
        <v>2615</v>
      </c>
      <c r="Y1728" t="str">
        <f t="shared" si="26"/>
        <v>广州荔湾品唯信息服务有限公司广州唯品会电子商务有限公司信息流</v>
      </c>
      <c r="Z1728" t="e">
        <f>VLOOKUP(Y:Y,[1]Sheet1!N:N,1,0)</f>
        <v>#N/A</v>
      </c>
    </row>
    <row r="1729" spans="1:26" hidden="1" x14ac:dyDescent="0.25">
      <c r="A1729">
        <v>20230622</v>
      </c>
      <c r="B1729">
        <v>47327991</v>
      </c>
      <c r="C1729" t="s">
        <v>2766</v>
      </c>
      <c r="D1729">
        <v>2185183</v>
      </c>
      <c r="E1729" t="s">
        <v>2574</v>
      </c>
      <c r="F1729" s="59">
        <v>755.31</v>
      </c>
      <c r="G1729">
        <v>572.21</v>
      </c>
      <c r="H1729" t="s">
        <v>2538</v>
      </c>
      <c r="I1729" t="s">
        <v>2551</v>
      </c>
      <c r="J1729" t="s">
        <v>2575</v>
      </c>
      <c r="K1729" t="s">
        <v>2321</v>
      </c>
      <c r="L1729" t="s">
        <v>2344</v>
      </c>
      <c r="M1729" t="s">
        <v>2576</v>
      </c>
      <c r="O1729" t="s">
        <v>2542</v>
      </c>
      <c r="P1729" t="s">
        <v>2543</v>
      </c>
      <c r="Q1729" t="s">
        <v>2544</v>
      </c>
      <c r="R1729" t="s">
        <v>2577</v>
      </c>
      <c r="S1729" t="s">
        <v>2546</v>
      </c>
      <c r="T1729">
        <v>0</v>
      </c>
      <c r="U1729" t="s">
        <v>838</v>
      </c>
      <c r="V1729" t="s">
        <v>2578</v>
      </c>
      <c r="W1729" t="s">
        <v>838</v>
      </c>
      <c r="X1729" t="s">
        <v>2578</v>
      </c>
      <c r="Y1729" t="str">
        <f t="shared" si="26"/>
        <v>北京微财科技有限公司-数媒重庆市黑卡小额贷款有限公司信息流</v>
      </c>
      <c r="Z1729" t="e">
        <f>VLOOKUP(Y:Y,[1]Sheet1!N:N,1,0)</f>
        <v>#N/A</v>
      </c>
    </row>
    <row r="1730" spans="1:26" hidden="1" x14ac:dyDescent="0.25">
      <c r="A1730">
        <v>20230622</v>
      </c>
      <c r="B1730">
        <v>47953357</v>
      </c>
      <c r="C1730" t="s">
        <v>2735</v>
      </c>
      <c r="D1730">
        <v>2167551</v>
      </c>
      <c r="E1730" t="s">
        <v>2550</v>
      </c>
      <c r="F1730" s="59">
        <v>140.91999999999999</v>
      </c>
      <c r="G1730">
        <v>140.91999999999999</v>
      </c>
      <c r="H1730" t="s">
        <v>2538</v>
      </c>
      <c r="I1730" t="s">
        <v>2539</v>
      </c>
      <c r="J1730" t="s">
        <v>2332</v>
      </c>
      <c r="K1730" t="s">
        <v>2321</v>
      </c>
      <c r="L1730" t="s">
        <v>2333</v>
      </c>
      <c r="M1730" t="s">
        <v>2552</v>
      </c>
      <c r="N1730" t="s">
        <v>2553</v>
      </c>
      <c r="O1730" t="s">
        <v>2542</v>
      </c>
      <c r="P1730" t="s">
        <v>2543</v>
      </c>
      <c r="Q1730" t="s">
        <v>2544</v>
      </c>
      <c r="R1730" t="s">
        <v>2554</v>
      </c>
      <c r="S1730" t="s">
        <v>2546</v>
      </c>
      <c r="T1730">
        <v>0</v>
      </c>
      <c r="U1730" t="s">
        <v>2555</v>
      </c>
      <c r="V1730" t="s">
        <v>2556</v>
      </c>
      <c r="W1730" t="s">
        <v>2555</v>
      </c>
      <c r="X1730" t="s">
        <v>2556</v>
      </c>
      <c r="Y1730" t="str">
        <f t="shared" si="26"/>
        <v>北京爱奇艺科技有限公司-百度北京爱奇艺科技有限公司信息流</v>
      </c>
      <c r="Z1730" t="e">
        <f>VLOOKUP(Y:Y,[1]Sheet1!N:N,1,0)</f>
        <v>#N/A</v>
      </c>
    </row>
    <row r="1731" spans="1:26" hidden="1" x14ac:dyDescent="0.25">
      <c r="A1731">
        <v>20230622</v>
      </c>
      <c r="B1731">
        <v>27753547</v>
      </c>
      <c r="C1731" t="s">
        <v>2674</v>
      </c>
      <c r="D1731">
        <v>2172257</v>
      </c>
      <c r="E1731" t="s">
        <v>2610</v>
      </c>
      <c r="F1731" s="59">
        <v>1014.91</v>
      </c>
      <c r="G1731">
        <v>805.44</v>
      </c>
      <c r="H1731" t="s">
        <v>2559</v>
      </c>
      <c r="I1731" t="s">
        <v>2560</v>
      </c>
      <c r="J1731" t="s">
        <v>292</v>
      </c>
      <c r="K1731" t="s">
        <v>711</v>
      </c>
      <c r="L1731" t="s">
        <v>574</v>
      </c>
      <c r="M1731" t="s">
        <v>2611</v>
      </c>
      <c r="N1731" t="s">
        <v>2612</v>
      </c>
      <c r="O1731" t="s">
        <v>2542</v>
      </c>
      <c r="P1731" t="s">
        <v>2543</v>
      </c>
      <c r="Q1731" t="s">
        <v>2544</v>
      </c>
      <c r="R1731" t="s">
        <v>2613</v>
      </c>
      <c r="S1731" t="s">
        <v>2546</v>
      </c>
      <c r="T1731">
        <v>78239.941999999995</v>
      </c>
      <c r="U1731" t="s">
        <v>2614</v>
      </c>
      <c r="V1731" t="s">
        <v>2615</v>
      </c>
      <c r="W1731" t="s">
        <v>2614</v>
      </c>
      <c r="X1731" t="s">
        <v>2615</v>
      </c>
      <c r="Y1731" t="str">
        <f t="shared" ref="Y1731:Y1794" si="27">L1731&amp;J1731&amp;K1731</f>
        <v>广州荔湾品唯信息服务有限公司广州唯品会电子商务有限公司CPC</v>
      </c>
      <c r="Z1731" t="e">
        <f>VLOOKUP(Y:Y,[1]Sheet1!N:N,1,0)</f>
        <v>#N/A</v>
      </c>
    </row>
    <row r="1732" spans="1:26" hidden="1" x14ac:dyDescent="0.25">
      <c r="A1732">
        <v>20230622</v>
      </c>
      <c r="B1732">
        <v>47327867</v>
      </c>
      <c r="C1732" t="s">
        <v>2682</v>
      </c>
      <c r="D1732">
        <v>2185183</v>
      </c>
      <c r="E1732" t="s">
        <v>2574</v>
      </c>
      <c r="F1732" s="59">
        <v>1792.92</v>
      </c>
      <c r="G1732">
        <v>1358.27</v>
      </c>
      <c r="H1732" t="s">
        <v>2538</v>
      </c>
      <c r="I1732" t="s">
        <v>2539</v>
      </c>
      <c r="J1732" t="s">
        <v>2575</v>
      </c>
      <c r="K1732" t="s">
        <v>2321</v>
      </c>
      <c r="L1732" t="s">
        <v>2344</v>
      </c>
      <c r="M1732" t="s">
        <v>2576</v>
      </c>
      <c r="O1732" t="s">
        <v>2542</v>
      </c>
      <c r="P1732" t="s">
        <v>2543</v>
      </c>
      <c r="Q1732" t="s">
        <v>2544</v>
      </c>
      <c r="R1732" t="s">
        <v>2577</v>
      </c>
      <c r="S1732" t="s">
        <v>2546</v>
      </c>
      <c r="T1732">
        <v>0</v>
      </c>
      <c r="U1732" t="s">
        <v>838</v>
      </c>
      <c r="V1732" t="s">
        <v>2578</v>
      </c>
      <c r="W1732" t="s">
        <v>838</v>
      </c>
      <c r="X1732" t="s">
        <v>2578</v>
      </c>
      <c r="Y1732" t="str">
        <f t="shared" si="27"/>
        <v>北京微财科技有限公司-数媒重庆市黑卡小额贷款有限公司信息流</v>
      </c>
      <c r="Z1732" t="e">
        <f>VLOOKUP(Y:Y,[1]Sheet1!N:N,1,0)</f>
        <v>#N/A</v>
      </c>
    </row>
    <row r="1733" spans="1:26" hidden="1" x14ac:dyDescent="0.25">
      <c r="A1733">
        <v>20230622</v>
      </c>
      <c r="B1733">
        <v>47953339</v>
      </c>
      <c r="C1733" t="s">
        <v>2755</v>
      </c>
      <c r="D1733">
        <v>2189969</v>
      </c>
      <c r="E1733" t="s">
        <v>2608</v>
      </c>
      <c r="F1733" s="59">
        <v>336.34</v>
      </c>
      <c r="G1733">
        <v>240.24</v>
      </c>
      <c r="H1733" t="s">
        <v>2538</v>
      </c>
      <c r="I1733" t="s">
        <v>2551</v>
      </c>
      <c r="J1733" t="s">
        <v>2332</v>
      </c>
      <c r="K1733" t="s">
        <v>2321</v>
      </c>
      <c r="L1733" t="s">
        <v>2333</v>
      </c>
      <c r="M1733" t="s">
        <v>2552</v>
      </c>
      <c r="N1733" t="s">
        <v>2553</v>
      </c>
      <c r="O1733" t="s">
        <v>2542</v>
      </c>
      <c r="P1733" t="s">
        <v>2543</v>
      </c>
      <c r="Q1733" t="s">
        <v>2544</v>
      </c>
      <c r="R1733" t="s">
        <v>2554</v>
      </c>
      <c r="S1733" t="s">
        <v>2546</v>
      </c>
      <c r="T1733">
        <v>0</v>
      </c>
      <c r="U1733" t="s">
        <v>2555</v>
      </c>
      <c r="V1733" t="s">
        <v>2556</v>
      </c>
      <c r="W1733" t="s">
        <v>2555</v>
      </c>
      <c r="X1733" t="s">
        <v>2556</v>
      </c>
      <c r="Y1733" t="str">
        <f t="shared" si="27"/>
        <v>北京爱奇艺科技有限公司-百度北京爱奇艺科技有限公司信息流</v>
      </c>
      <c r="Z1733" t="e">
        <f>VLOOKUP(Y:Y,[1]Sheet1!N:N,1,0)</f>
        <v>#N/A</v>
      </c>
    </row>
    <row r="1734" spans="1:26" hidden="1" x14ac:dyDescent="0.25">
      <c r="A1734">
        <v>20230622</v>
      </c>
      <c r="B1734">
        <v>47953361</v>
      </c>
      <c r="C1734" t="s">
        <v>2549</v>
      </c>
      <c r="D1734">
        <v>2167551</v>
      </c>
      <c r="E1734" t="s">
        <v>2550</v>
      </c>
      <c r="F1734" s="59">
        <v>0.99</v>
      </c>
      <c r="G1734">
        <v>0.99</v>
      </c>
      <c r="H1734" t="s">
        <v>2538</v>
      </c>
      <c r="I1734" t="s">
        <v>2539</v>
      </c>
      <c r="J1734" t="s">
        <v>2332</v>
      </c>
      <c r="K1734" t="s">
        <v>2321</v>
      </c>
      <c r="L1734" t="s">
        <v>2333</v>
      </c>
      <c r="M1734" t="s">
        <v>2552</v>
      </c>
      <c r="N1734" t="s">
        <v>2553</v>
      </c>
      <c r="O1734" t="s">
        <v>2542</v>
      </c>
      <c r="P1734" t="s">
        <v>2543</v>
      </c>
      <c r="Q1734" t="s">
        <v>2544</v>
      </c>
      <c r="R1734" t="s">
        <v>2554</v>
      </c>
      <c r="S1734" t="s">
        <v>2546</v>
      </c>
      <c r="T1734">
        <v>0</v>
      </c>
      <c r="U1734" t="s">
        <v>2555</v>
      </c>
      <c r="V1734" t="s">
        <v>2556</v>
      </c>
      <c r="W1734" t="s">
        <v>2555</v>
      </c>
      <c r="X1734" t="s">
        <v>2556</v>
      </c>
      <c r="Y1734" t="str">
        <f t="shared" si="27"/>
        <v>北京爱奇艺科技有限公司-百度北京爱奇艺科技有限公司信息流</v>
      </c>
      <c r="Z1734" t="e">
        <f>VLOOKUP(Y:Y,[1]Sheet1!N:N,1,0)</f>
        <v>#N/A</v>
      </c>
    </row>
    <row r="1735" spans="1:26" hidden="1" x14ac:dyDescent="0.25">
      <c r="A1735">
        <v>20230622</v>
      </c>
      <c r="B1735">
        <v>48386094</v>
      </c>
      <c r="C1735" t="s">
        <v>2597</v>
      </c>
      <c r="D1735">
        <v>2158492</v>
      </c>
      <c r="E1735" t="s">
        <v>2580</v>
      </c>
      <c r="F1735" s="59">
        <v>107.18</v>
      </c>
      <c r="G1735">
        <v>90.06</v>
      </c>
      <c r="H1735" t="s">
        <v>2559</v>
      </c>
      <c r="I1735" t="s">
        <v>2560</v>
      </c>
      <c r="J1735" t="s">
        <v>2330</v>
      </c>
      <c r="K1735" t="s">
        <v>711</v>
      </c>
      <c r="L1735" t="s">
        <v>2329</v>
      </c>
      <c r="M1735" t="s">
        <v>2581</v>
      </c>
      <c r="N1735" t="s">
        <v>2582</v>
      </c>
      <c r="O1735" t="s">
        <v>2542</v>
      </c>
      <c r="P1735" t="s">
        <v>2543</v>
      </c>
      <c r="Q1735" t="s">
        <v>2544</v>
      </c>
      <c r="R1735" t="s">
        <v>2583</v>
      </c>
      <c r="S1735" t="s">
        <v>2546</v>
      </c>
      <c r="T1735">
        <v>79041.130999999994</v>
      </c>
      <c r="U1735" t="s">
        <v>2598</v>
      </c>
      <c r="V1735" t="s">
        <v>2599</v>
      </c>
      <c r="W1735" t="s">
        <v>2584</v>
      </c>
      <c r="X1735" t="s">
        <v>2585</v>
      </c>
      <c r="Y1735" t="str">
        <f t="shared" si="27"/>
        <v>成都哈拜网络科技有限公司-数字媒体事业部上海哈啰普惠科技有限公司CPC</v>
      </c>
      <c r="Z1735" t="e">
        <f>VLOOKUP(Y:Y,[1]Sheet1!N:N,1,0)</f>
        <v>#N/A</v>
      </c>
    </row>
    <row r="1736" spans="1:26" hidden="1" x14ac:dyDescent="0.25">
      <c r="A1736">
        <v>20230622</v>
      </c>
      <c r="B1736">
        <v>48413778</v>
      </c>
      <c r="C1736" t="s">
        <v>2626</v>
      </c>
      <c r="D1736">
        <v>2118167</v>
      </c>
      <c r="E1736" t="s">
        <v>2592</v>
      </c>
      <c r="F1736" s="59">
        <v>3.8</v>
      </c>
      <c r="G1736">
        <v>0</v>
      </c>
      <c r="H1736" t="s">
        <v>2538</v>
      </c>
      <c r="I1736" t="s">
        <v>2539</v>
      </c>
      <c r="J1736" t="s">
        <v>554</v>
      </c>
      <c r="K1736" t="s">
        <v>2321</v>
      </c>
      <c r="L1736" t="s">
        <v>2370</v>
      </c>
      <c r="M1736" t="s">
        <v>2593</v>
      </c>
      <c r="N1736" t="s">
        <v>2594</v>
      </c>
      <c r="O1736" t="s">
        <v>2542</v>
      </c>
      <c r="P1736" t="s">
        <v>2543</v>
      </c>
      <c r="Q1736" t="s">
        <v>2544</v>
      </c>
      <c r="R1736" t="s">
        <v>2595</v>
      </c>
      <c r="S1736" t="s">
        <v>2546</v>
      </c>
      <c r="T1736">
        <v>0</v>
      </c>
      <c r="U1736" t="s">
        <v>2555</v>
      </c>
      <c r="V1736" t="s">
        <v>2596</v>
      </c>
      <c r="W1736" t="s">
        <v>2555</v>
      </c>
      <c r="X1736" t="s">
        <v>2596</v>
      </c>
      <c r="Y1736" t="str">
        <f t="shared" si="27"/>
        <v>薯一薯二文化传媒（上海）有限公司行吟信息科技(上海)有限公司信息流</v>
      </c>
      <c r="Z1736" t="e">
        <f>VLOOKUP(Y:Y,[1]Sheet1!N:N,1,0)</f>
        <v>#N/A</v>
      </c>
    </row>
    <row r="1737" spans="1:26" hidden="1" x14ac:dyDescent="0.25">
      <c r="A1737">
        <v>20230622</v>
      </c>
      <c r="B1737">
        <v>42840928</v>
      </c>
      <c r="C1737" t="s">
        <v>2813</v>
      </c>
      <c r="D1737">
        <v>2117410</v>
      </c>
      <c r="E1737" t="s">
        <v>2587</v>
      </c>
      <c r="F1737" s="59">
        <v>189.77</v>
      </c>
      <c r="G1737">
        <v>0</v>
      </c>
      <c r="H1737" t="s">
        <v>2538</v>
      </c>
      <c r="I1737" t="s">
        <v>2551</v>
      </c>
      <c r="J1737" t="s">
        <v>2353</v>
      </c>
      <c r="K1737" t="s">
        <v>2321</v>
      </c>
      <c r="L1737" t="s">
        <v>326</v>
      </c>
      <c r="M1737" t="s">
        <v>2588</v>
      </c>
      <c r="N1737" t="s">
        <v>2589</v>
      </c>
      <c r="O1737" t="s">
        <v>2542</v>
      </c>
      <c r="P1737" t="s">
        <v>2543</v>
      </c>
      <c r="Q1737" t="s">
        <v>2544</v>
      </c>
      <c r="R1737" t="s">
        <v>2570</v>
      </c>
      <c r="S1737" t="s">
        <v>2546</v>
      </c>
      <c r="T1737">
        <v>0</v>
      </c>
      <c r="U1737" t="s">
        <v>2571</v>
      </c>
      <c r="V1737" t="s">
        <v>2572</v>
      </c>
      <c r="W1737" t="s">
        <v>1891</v>
      </c>
      <c r="X1737" t="s">
        <v>2564</v>
      </c>
      <c r="Y1737" t="str">
        <f t="shared" si="27"/>
        <v>网易有道信息技术（北京）有限公司网易(杭州)网络有限公司信息流</v>
      </c>
      <c r="Z1737" t="e">
        <f>VLOOKUP(Y:Y,[1]Sheet1!N:N,1,0)</f>
        <v>#N/A</v>
      </c>
    </row>
    <row r="1738" spans="1:26" hidden="1" x14ac:dyDescent="0.25">
      <c r="A1738">
        <v>20230622</v>
      </c>
      <c r="B1738">
        <v>47426625</v>
      </c>
      <c r="C1738" t="s">
        <v>2802</v>
      </c>
      <c r="D1738">
        <v>2189969</v>
      </c>
      <c r="E1738" t="s">
        <v>2608</v>
      </c>
      <c r="F1738" s="59">
        <v>343.73</v>
      </c>
      <c r="G1738">
        <v>245.52</v>
      </c>
      <c r="H1738" t="s">
        <v>2538</v>
      </c>
      <c r="I1738" t="s">
        <v>2551</v>
      </c>
      <c r="J1738" t="s">
        <v>2332</v>
      </c>
      <c r="K1738" t="s">
        <v>2321</v>
      </c>
      <c r="L1738" t="s">
        <v>2333</v>
      </c>
      <c r="M1738" t="s">
        <v>2552</v>
      </c>
      <c r="N1738" t="s">
        <v>2553</v>
      </c>
      <c r="O1738" t="s">
        <v>2542</v>
      </c>
      <c r="P1738" t="s">
        <v>2543</v>
      </c>
      <c r="Q1738" t="s">
        <v>2544</v>
      </c>
      <c r="R1738" t="s">
        <v>2554</v>
      </c>
      <c r="S1738" t="s">
        <v>2546</v>
      </c>
      <c r="T1738">
        <v>0</v>
      </c>
      <c r="U1738" t="s">
        <v>2555</v>
      </c>
      <c r="V1738" t="s">
        <v>2556</v>
      </c>
      <c r="W1738" t="s">
        <v>2555</v>
      </c>
      <c r="X1738" t="s">
        <v>2556</v>
      </c>
      <c r="Y1738" t="str">
        <f t="shared" si="27"/>
        <v>北京爱奇艺科技有限公司-百度北京爱奇艺科技有限公司信息流</v>
      </c>
      <c r="Z1738" t="e">
        <f>VLOOKUP(Y:Y,[1]Sheet1!N:N,1,0)</f>
        <v>#N/A</v>
      </c>
    </row>
    <row r="1739" spans="1:26" hidden="1" x14ac:dyDescent="0.25">
      <c r="A1739">
        <v>20230622</v>
      </c>
      <c r="B1739">
        <v>47866527</v>
      </c>
      <c r="C1739" t="s">
        <v>2800</v>
      </c>
      <c r="D1739">
        <v>2172257</v>
      </c>
      <c r="E1739" t="s">
        <v>2610</v>
      </c>
      <c r="F1739" s="59">
        <v>1787.02</v>
      </c>
      <c r="G1739">
        <v>1418.17</v>
      </c>
      <c r="H1739" t="s">
        <v>2559</v>
      </c>
      <c r="I1739" t="s">
        <v>2560</v>
      </c>
      <c r="J1739" t="s">
        <v>292</v>
      </c>
      <c r="K1739" t="s">
        <v>711</v>
      </c>
      <c r="L1739" t="s">
        <v>2325</v>
      </c>
      <c r="M1739" t="s">
        <v>2611</v>
      </c>
      <c r="N1739" t="s">
        <v>2612</v>
      </c>
      <c r="O1739" t="s">
        <v>2542</v>
      </c>
      <c r="P1739" t="s">
        <v>2543</v>
      </c>
      <c r="Q1739" t="s">
        <v>2544</v>
      </c>
      <c r="R1739" t="s">
        <v>2613</v>
      </c>
      <c r="S1739" t="s">
        <v>2546</v>
      </c>
      <c r="T1739">
        <v>79674.717000000004</v>
      </c>
      <c r="U1739" t="s">
        <v>2614</v>
      </c>
      <c r="V1739" t="s">
        <v>2615</v>
      </c>
      <c r="W1739" t="s">
        <v>2614</v>
      </c>
      <c r="X1739" t="s">
        <v>2615</v>
      </c>
      <c r="Y1739" t="str">
        <f t="shared" si="27"/>
        <v>深圳龙鱼科技有限公司广州唯品会电子商务有限公司CPC</v>
      </c>
      <c r="Z1739" t="e">
        <f>VLOOKUP(Y:Y,[1]Sheet1!N:N,1,0)</f>
        <v>#N/A</v>
      </c>
    </row>
    <row r="1740" spans="1:26" hidden="1" x14ac:dyDescent="0.25">
      <c r="A1740">
        <v>20230622</v>
      </c>
      <c r="B1740">
        <v>48447553</v>
      </c>
      <c r="C1740" t="s">
        <v>2764</v>
      </c>
      <c r="D1740">
        <v>2142924</v>
      </c>
      <c r="E1740" t="s">
        <v>2716</v>
      </c>
      <c r="F1740" s="59">
        <v>1260.8499999999999</v>
      </c>
      <c r="G1740">
        <v>1260.8499999999999</v>
      </c>
      <c r="H1740" t="s">
        <v>2559</v>
      </c>
      <c r="I1740" t="s">
        <v>2560</v>
      </c>
      <c r="J1740" t="s">
        <v>392</v>
      </c>
      <c r="K1740" t="s">
        <v>711</v>
      </c>
      <c r="L1740" t="s">
        <v>392</v>
      </c>
      <c r="M1740" t="s">
        <v>2641</v>
      </c>
      <c r="N1740" t="s">
        <v>2642</v>
      </c>
      <c r="O1740" t="s">
        <v>2542</v>
      </c>
      <c r="P1740" t="s">
        <v>2543</v>
      </c>
      <c r="Q1740" t="s">
        <v>2544</v>
      </c>
      <c r="R1740" t="s">
        <v>2643</v>
      </c>
      <c r="S1740" t="s">
        <v>2546</v>
      </c>
      <c r="T1740">
        <v>5175.08</v>
      </c>
      <c r="U1740" t="s">
        <v>838</v>
      </c>
      <c r="V1740" t="s">
        <v>2644</v>
      </c>
      <c r="W1740" t="s">
        <v>838</v>
      </c>
      <c r="X1740" t="s">
        <v>2548</v>
      </c>
      <c r="Y1740" t="str">
        <f t="shared" si="27"/>
        <v>福州三六零网络小额贷款有限公司福州三六零网络小额贷款有限公司CPC</v>
      </c>
      <c r="Z1740" t="e">
        <f>VLOOKUP(Y:Y,[1]Sheet1!N:N,1,0)</f>
        <v>#N/A</v>
      </c>
    </row>
    <row r="1741" spans="1:26" x14ac:dyDescent="0.25">
      <c r="A1741">
        <v>20230622</v>
      </c>
      <c r="B1741">
        <v>45336908</v>
      </c>
      <c r="C1741" t="s">
        <v>2621</v>
      </c>
      <c r="D1741">
        <v>2054669</v>
      </c>
      <c r="E1741" t="s">
        <v>2622</v>
      </c>
      <c r="F1741" s="59">
        <v>53.21</v>
      </c>
      <c r="G1741">
        <v>39.42</v>
      </c>
      <c r="H1741" t="s">
        <v>2538</v>
      </c>
      <c r="I1741" t="s">
        <v>2551</v>
      </c>
      <c r="J1741" t="s">
        <v>2352</v>
      </c>
      <c r="K1741" t="s">
        <v>2321</v>
      </c>
      <c r="L1741" t="s">
        <v>2351</v>
      </c>
      <c r="M1741" t="s">
        <v>2623</v>
      </c>
      <c r="N1741" t="s">
        <v>2624</v>
      </c>
      <c r="O1741" t="s">
        <v>2542</v>
      </c>
      <c r="P1741" t="s">
        <v>2543</v>
      </c>
      <c r="Q1741" t="s">
        <v>2544</v>
      </c>
      <c r="R1741" t="s">
        <v>2625</v>
      </c>
      <c r="S1741" t="s">
        <v>2546</v>
      </c>
      <c r="T1741">
        <v>0</v>
      </c>
      <c r="U1741" t="s">
        <v>838</v>
      </c>
      <c r="V1741" t="s">
        <v>2548</v>
      </c>
      <c r="W1741" t="s">
        <v>838</v>
      </c>
      <c r="X1741" t="s">
        <v>2548</v>
      </c>
      <c r="Y1741" t="str">
        <f t="shared" si="27"/>
        <v>深圳市小赢普惠科技有限责任公司深圳市赢众通金融信息服务有限责任公司信息流</v>
      </c>
      <c r="Z1741" t="e">
        <f>VLOOKUP(Y:Y,[1]Sheet1!N:N,1,0)</f>
        <v>#N/A</v>
      </c>
    </row>
    <row r="1742" spans="1:26" hidden="1" x14ac:dyDescent="0.25">
      <c r="A1742">
        <v>20230622</v>
      </c>
      <c r="B1742">
        <v>47798436</v>
      </c>
      <c r="C1742" t="s">
        <v>2632</v>
      </c>
      <c r="D1742">
        <v>2169384</v>
      </c>
      <c r="E1742" t="s">
        <v>2633</v>
      </c>
      <c r="F1742" s="59">
        <v>15075.19</v>
      </c>
      <c r="G1742">
        <v>11166.81</v>
      </c>
      <c r="H1742" t="s">
        <v>2538</v>
      </c>
      <c r="I1742" t="s">
        <v>2551</v>
      </c>
      <c r="J1742" t="s">
        <v>296</v>
      </c>
      <c r="K1742" t="s">
        <v>2321</v>
      </c>
      <c r="L1742" t="s">
        <v>2334</v>
      </c>
      <c r="M1742" t="s">
        <v>2634</v>
      </c>
      <c r="N1742" t="s">
        <v>2635</v>
      </c>
      <c r="O1742" t="s">
        <v>2542</v>
      </c>
      <c r="P1742" t="s">
        <v>2543</v>
      </c>
      <c r="Q1742" t="s">
        <v>2544</v>
      </c>
      <c r="R1742" t="s">
        <v>2636</v>
      </c>
      <c r="S1742" t="s">
        <v>2546</v>
      </c>
      <c r="T1742">
        <v>0</v>
      </c>
      <c r="U1742" t="s">
        <v>2584</v>
      </c>
      <c r="V1742" t="s">
        <v>2637</v>
      </c>
      <c r="W1742" t="s">
        <v>2584</v>
      </c>
      <c r="X1742" t="s">
        <v>2637</v>
      </c>
      <c r="Y1742" t="str">
        <f t="shared" si="27"/>
        <v>湖北车智汇传媒有限公司北京车之家信息技术有限公司信息流</v>
      </c>
      <c r="Z1742" t="e">
        <f>VLOOKUP(Y:Y,[1]Sheet1!N:N,1,0)</f>
        <v>#N/A</v>
      </c>
    </row>
    <row r="1743" spans="1:26" x14ac:dyDescent="0.25">
      <c r="A1743">
        <v>20230622</v>
      </c>
      <c r="B1743">
        <v>43094782</v>
      </c>
      <c r="C1743" t="s">
        <v>2630</v>
      </c>
      <c r="D1743">
        <v>2054669</v>
      </c>
      <c r="E1743" t="s">
        <v>2622</v>
      </c>
      <c r="F1743" s="59">
        <v>624.59</v>
      </c>
      <c r="G1743">
        <v>462.66</v>
      </c>
      <c r="H1743" t="s">
        <v>2538</v>
      </c>
      <c r="I1743" t="s">
        <v>2539</v>
      </c>
      <c r="J1743" t="s">
        <v>2352</v>
      </c>
      <c r="K1743" t="s">
        <v>2321</v>
      </c>
      <c r="L1743" t="s">
        <v>2351</v>
      </c>
      <c r="M1743" t="s">
        <v>2623</v>
      </c>
      <c r="N1743" t="s">
        <v>2624</v>
      </c>
      <c r="O1743" t="s">
        <v>2542</v>
      </c>
      <c r="P1743" t="s">
        <v>2543</v>
      </c>
      <c r="Q1743" t="s">
        <v>2544</v>
      </c>
      <c r="R1743" t="s">
        <v>2625</v>
      </c>
      <c r="S1743" t="s">
        <v>2546</v>
      </c>
      <c r="T1743">
        <v>0</v>
      </c>
      <c r="U1743" t="s">
        <v>838</v>
      </c>
      <c r="V1743" t="s">
        <v>2548</v>
      </c>
      <c r="W1743" t="s">
        <v>838</v>
      </c>
      <c r="X1743" t="s">
        <v>2548</v>
      </c>
      <c r="Y1743" t="str">
        <f t="shared" si="27"/>
        <v>深圳市小赢普惠科技有限责任公司深圳市赢众通金融信息服务有限责任公司信息流</v>
      </c>
      <c r="Z1743" t="e">
        <f>VLOOKUP(Y:Y,[1]Sheet1!N:N,1,0)</f>
        <v>#N/A</v>
      </c>
    </row>
    <row r="1744" spans="1:26" hidden="1" x14ac:dyDescent="0.25">
      <c r="A1744">
        <v>20230622</v>
      </c>
      <c r="B1744">
        <v>38794025</v>
      </c>
      <c r="C1744" t="s">
        <v>2651</v>
      </c>
      <c r="D1744">
        <v>2172261</v>
      </c>
      <c r="E1744" t="s">
        <v>2628</v>
      </c>
      <c r="F1744" s="59">
        <v>74.64</v>
      </c>
      <c r="G1744">
        <v>56.98</v>
      </c>
      <c r="H1744" t="s">
        <v>2538</v>
      </c>
      <c r="I1744" t="s">
        <v>2539</v>
      </c>
      <c r="J1744" t="s">
        <v>292</v>
      </c>
      <c r="K1744" t="s">
        <v>2321</v>
      </c>
      <c r="L1744" t="s">
        <v>574</v>
      </c>
      <c r="M1744" t="s">
        <v>2611</v>
      </c>
      <c r="N1744" t="s">
        <v>2612</v>
      </c>
      <c r="O1744" t="s">
        <v>2542</v>
      </c>
      <c r="P1744" t="s">
        <v>2543</v>
      </c>
      <c r="Q1744" t="s">
        <v>2544</v>
      </c>
      <c r="R1744" t="s">
        <v>2613</v>
      </c>
      <c r="S1744" t="s">
        <v>2546</v>
      </c>
      <c r="T1744">
        <v>0</v>
      </c>
      <c r="U1744" t="s">
        <v>2614</v>
      </c>
      <c r="V1744" t="s">
        <v>2615</v>
      </c>
      <c r="W1744" t="s">
        <v>2614</v>
      </c>
      <c r="X1744" t="s">
        <v>2615</v>
      </c>
      <c r="Y1744" t="str">
        <f t="shared" si="27"/>
        <v>广州荔湾品唯信息服务有限公司广州唯品会电子商务有限公司信息流</v>
      </c>
      <c r="Z1744" t="e">
        <f>VLOOKUP(Y:Y,[1]Sheet1!N:N,1,0)</f>
        <v>#N/A</v>
      </c>
    </row>
    <row r="1745" spans="1:26" hidden="1" x14ac:dyDescent="0.25">
      <c r="A1745">
        <v>20230622</v>
      </c>
      <c r="B1745">
        <v>41250532</v>
      </c>
      <c r="C1745" t="s">
        <v>2664</v>
      </c>
      <c r="D1745">
        <v>2130054</v>
      </c>
      <c r="E1745" t="s">
        <v>2558</v>
      </c>
      <c r="F1745" s="59">
        <v>1338.45</v>
      </c>
      <c r="G1745">
        <v>1083.72</v>
      </c>
      <c r="H1745" t="s">
        <v>2559</v>
      </c>
      <c r="I1745" t="s">
        <v>2560</v>
      </c>
      <c r="J1745" t="s">
        <v>2350</v>
      </c>
      <c r="K1745" t="s">
        <v>711</v>
      </c>
      <c r="L1745" t="s">
        <v>2350</v>
      </c>
      <c r="M1745" t="s">
        <v>2561</v>
      </c>
      <c r="N1745" t="s">
        <v>2562</v>
      </c>
      <c r="O1745" t="s">
        <v>2542</v>
      </c>
      <c r="P1745" t="s">
        <v>2543</v>
      </c>
      <c r="Q1745" t="s">
        <v>2544</v>
      </c>
      <c r="R1745" t="s">
        <v>2563</v>
      </c>
      <c r="S1745" t="s">
        <v>2546</v>
      </c>
      <c r="T1745">
        <v>8399.9809999999998</v>
      </c>
      <c r="U1745" t="s">
        <v>1891</v>
      </c>
      <c r="V1745" t="s">
        <v>2564</v>
      </c>
      <c r="W1745" t="s">
        <v>1891</v>
      </c>
      <c r="X1745" t="s">
        <v>2564</v>
      </c>
      <c r="Y1745" t="str">
        <f t="shared" si="27"/>
        <v>深圳尚米网络技术有限公司深圳尚米网络技术有限公司CPC</v>
      </c>
      <c r="Z1745" t="e">
        <f>VLOOKUP(Y:Y,[1]Sheet1!N:N,1,0)</f>
        <v>#N/A</v>
      </c>
    </row>
    <row r="1746" spans="1:26" hidden="1" x14ac:dyDescent="0.25">
      <c r="A1746">
        <v>20230622</v>
      </c>
      <c r="B1746">
        <v>47184438</v>
      </c>
      <c r="C1746" t="s">
        <v>2734</v>
      </c>
      <c r="D1746">
        <v>2176807</v>
      </c>
      <c r="E1746" t="s">
        <v>2691</v>
      </c>
      <c r="F1746" s="59">
        <v>0</v>
      </c>
      <c r="G1746">
        <v>0</v>
      </c>
      <c r="H1746" t="s">
        <v>2538</v>
      </c>
      <c r="I1746" t="s">
        <v>2539</v>
      </c>
      <c r="J1746" t="s">
        <v>2339</v>
      </c>
      <c r="K1746" t="s">
        <v>2321</v>
      </c>
      <c r="L1746" t="s">
        <v>2338</v>
      </c>
      <c r="M1746" t="s">
        <v>2692</v>
      </c>
      <c r="N1746" t="s">
        <v>2693</v>
      </c>
      <c r="O1746" t="s">
        <v>2542</v>
      </c>
      <c r="P1746" t="s">
        <v>2543</v>
      </c>
      <c r="Q1746" t="s">
        <v>2544</v>
      </c>
      <c r="R1746" t="s">
        <v>2694</v>
      </c>
      <c r="S1746" t="s">
        <v>2546</v>
      </c>
      <c r="T1746">
        <v>0</v>
      </c>
      <c r="U1746" t="s">
        <v>2117</v>
      </c>
      <c r="V1746" t="s">
        <v>2695</v>
      </c>
      <c r="W1746" t="s">
        <v>2117</v>
      </c>
      <c r="X1746" t="s">
        <v>2695</v>
      </c>
      <c r="Y1746" t="str">
        <f t="shared" si="27"/>
        <v>北京三快在线科技有限公司及其关联公司北京三快科技有限公司信息流</v>
      </c>
      <c r="Z1746" t="e">
        <f>VLOOKUP(Y:Y,[1]Sheet1!N:N,1,0)</f>
        <v>#N/A</v>
      </c>
    </row>
    <row r="1747" spans="1:26" hidden="1" x14ac:dyDescent="0.25">
      <c r="A1747">
        <v>20230622</v>
      </c>
      <c r="B1747">
        <v>47327991</v>
      </c>
      <c r="C1747" t="s">
        <v>2766</v>
      </c>
      <c r="D1747">
        <v>2185183</v>
      </c>
      <c r="E1747" t="s">
        <v>2574</v>
      </c>
      <c r="F1747" s="59">
        <v>12609.51</v>
      </c>
      <c r="G1747">
        <v>9552.66</v>
      </c>
      <c r="H1747" t="s">
        <v>2538</v>
      </c>
      <c r="I1747" t="s">
        <v>2539</v>
      </c>
      <c r="J1747" t="s">
        <v>2575</v>
      </c>
      <c r="K1747" t="s">
        <v>2321</v>
      </c>
      <c r="L1747" t="s">
        <v>2344</v>
      </c>
      <c r="M1747" t="s">
        <v>2576</v>
      </c>
      <c r="O1747" t="s">
        <v>2542</v>
      </c>
      <c r="P1747" t="s">
        <v>2543</v>
      </c>
      <c r="Q1747" t="s">
        <v>2544</v>
      </c>
      <c r="R1747" t="s">
        <v>2577</v>
      </c>
      <c r="S1747" t="s">
        <v>2546</v>
      </c>
      <c r="T1747">
        <v>0</v>
      </c>
      <c r="U1747" t="s">
        <v>838</v>
      </c>
      <c r="V1747" t="s">
        <v>2578</v>
      </c>
      <c r="W1747" t="s">
        <v>838</v>
      </c>
      <c r="X1747" t="s">
        <v>2578</v>
      </c>
      <c r="Y1747" t="str">
        <f t="shared" si="27"/>
        <v>北京微财科技有限公司-数媒重庆市黑卡小额贷款有限公司信息流</v>
      </c>
      <c r="Z1747" t="e">
        <f>VLOOKUP(Y:Y,[1]Sheet1!N:N,1,0)</f>
        <v>#N/A</v>
      </c>
    </row>
    <row r="1748" spans="1:26" hidden="1" x14ac:dyDescent="0.25">
      <c r="A1748">
        <v>20230622</v>
      </c>
      <c r="B1748">
        <v>27382568</v>
      </c>
      <c r="C1748" t="s">
        <v>2796</v>
      </c>
      <c r="D1748">
        <v>2172257</v>
      </c>
      <c r="E1748" t="s">
        <v>2610</v>
      </c>
      <c r="F1748" s="59">
        <v>5010.76</v>
      </c>
      <c r="G1748">
        <v>3976.6</v>
      </c>
      <c r="H1748" t="s">
        <v>2559</v>
      </c>
      <c r="I1748" t="s">
        <v>2560</v>
      </c>
      <c r="J1748" t="s">
        <v>292</v>
      </c>
      <c r="K1748" t="s">
        <v>711</v>
      </c>
      <c r="L1748" t="s">
        <v>574</v>
      </c>
      <c r="M1748" t="s">
        <v>2611</v>
      </c>
      <c r="N1748" t="s">
        <v>2612</v>
      </c>
      <c r="O1748" t="s">
        <v>2542</v>
      </c>
      <c r="P1748" t="s">
        <v>2543</v>
      </c>
      <c r="Q1748" t="s">
        <v>2544</v>
      </c>
      <c r="R1748" t="s">
        <v>2613</v>
      </c>
      <c r="S1748" t="s">
        <v>2546</v>
      </c>
      <c r="T1748">
        <v>149052.91399999999</v>
      </c>
      <c r="U1748" t="s">
        <v>2614</v>
      </c>
      <c r="V1748" t="s">
        <v>2615</v>
      </c>
      <c r="W1748" t="s">
        <v>2614</v>
      </c>
      <c r="X1748" t="s">
        <v>2615</v>
      </c>
      <c r="Y1748" t="str">
        <f t="shared" si="27"/>
        <v>广州荔湾品唯信息服务有限公司广州唯品会电子商务有限公司CPC</v>
      </c>
      <c r="Z1748" t="e">
        <f>VLOOKUP(Y:Y,[1]Sheet1!N:N,1,0)</f>
        <v>#N/A</v>
      </c>
    </row>
    <row r="1749" spans="1:26" hidden="1" x14ac:dyDescent="0.25">
      <c r="A1749">
        <v>20230622</v>
      </c>
      <c r="B1749">
        <v>45323107</v>
      </c>
      <c r="C1749" t="s">
        <v>2654</v>
      </c>
      <c r="D1749">
        <v>2172261</v>
      </c>
      <c r="E1749" t="s">
        <v>2628</v>
      </c>
      <c r="F1749" s="59">
        <v>366.6</v>
      </c>
      <c r="G1749">
        <v>279.85000000000002</v>
      </c>
      <c r="H1749" t="s">
        <v>2538</v>
      </c>
      <c r="I1749" t="s">
        <v>2551</v>
      </c>
      <c r="J1749" t="s">
        <v>292</v>
      </c>
      <c r="K1749" t="s">
        <v>2321</v>
      </c>
      <c r="L1749" t="s">
        <v>574</v>
      </c>
      <c r="M1749" t="s">
        <v>2611</v>
      </c>
      <c r="N1749" t="s">
        <v>2612</v>
      </c>
      <c r="O1749" t="s">
        <v>2542</v>
      </c>
      <c r="P1749" t="s">
        <v>2543</v>
      </c>
      <c r="Q1749" t="s">
        <v>2544</v>
      </c>
      <c r="R1749" t="s">
        <v>2613</v>
      </c>
      <c r="S1749" t="s">
        <v>2546</v>
      </c>
      <c r="T1749">
        <v>0</v>
      </c>
      <c r="U1749" t="s">
        <v>2614</v>
      </c>
      <c r="V1749" t="s">
        <v>2615</v>
      </c>
      <c r="W1749" t="s">
        <v>2614</v>
      </c>
      <c r="X1749" t="s">
        <v>2615</v>
      </c>
      <c r="Y1749" t="str">
        <f t="shared" si="27"/>
        <v>广州荔湾品唯信息服务有限公司广州唯品会电子商务有限公司信息流</v>
      </c>
      <c r="Z1749" t="e">
        <f>VLOOKUP(Y:Y,[1]Sheet1!N:N,1,0)</f>
        <v>#N/A</v>
      </c>
    </row>
    <row r="1750" spans="1:26" x14ac:dyDescent="0.25">
      <c r="A1750">
        <v>20230622</v>
      </c>
      <c r="B1750">
        <v>45336925</v>
      </c>
      <c r="C1750" t="s">
        <v>2717</v>
      </c>
      <c r="D1750">
        <v>2054669</v>
      </c>
      <c r="E1750" t="s">
        <v>2622</v>
      </c>
      <c r="F1750" s="59">
        <v>94.69</v>
      </c>
      <c r="G1750">
        <v>70.14</v>
      </c>
      <c r="H1750" t="s">
        <v>2538</v>
      </c>
      <c r="I1750" t="s">
        <v>2551</v>
      </c>
      <c r="J1750" t="s">
        <v>2352</v>
      </c>
      <c r="K1750" t="s">
        <v>2321</v>
      </c>
      <c r="L1750" t="s">
        <v>2351</v>
      </c>
      <c r="M1750" t="s">
        <v>2623</v>
      </c>
      <c r="N1750" t="s">
        <v>2624</v>
      </c>
      <c r="O1750" t="s">
        <v>2542</v>
      </c>
      <c r="P1750" t="s">
        <v>2543</v>
      </c>
      <c r="Q1750" t="s">
        <v>2544</v>
      </c>
      <c r="R1750" t="s">
        <v>2625</v>
      </c>
      <c r="S1750" t="s">
        <v>2546</v>
      </c>
      <c r="T1750">
        <v>0</v>
      </c>
      <c r="U1750" t="s">
        <v>838</v>
      </c>
      <c r="V1750" t="s">
        <v>2548</v>
      </c>
      <c r="W1750" t="s">
        <v>838</v>
      </c>
      <c r="X1750" t="s">
        <v>2548</v>
      </c>
      <c r="Y1750" t="str">
        <f t="shared" si="27"/>
        <v>深圳市小赢普惠科技有限责任公司深圳市赢众通金融信息服务有限责任公司信息流</v>
      </c>
      <c r="Z1750" t="e">
        <f>VLOOKUP(Y:Y,[1]Sheet1!N:N,1,0)</f>
        <v>#N/A</v>
      </c>
    </row>
    <row r="1751" spans="1:26" hidden="1" x14ac:dyDescent="0.25">
      <c r="A1751">
        <v>20230622</v>
      </c>
      <c r="B1751">
        <v>47327817</v>
      </c>
      <c r="C1751" t="s">
        <v>2718</v>
      </c>
      <c r="D1751">
        <v>2185183</v>
      </c>
      <c r="E1751" t="s">
        <v>2574</v>
      </c>
      <c r="F1751" s="59">
        <v>613.98</v>
      </c>
      <c r="G1751">
        <v>465.14</v>
      </c>
      <c r="H1751" t="s">
        <v>2538</v>
      </c>
      <c r="I1751" t="s">
        <v>2551</v>
      </c>
      <c r="J1751" t="s">
        <v>2575</v>
      </c>
      <c r="K1751" t="s">
        <v>2321</v>
      </c>
      <c r="L1751" t="s">
        <v>2344</v>
      </c>
      <c r="M1751" t="s">
        <v>2576</v>
      </c>
      <c r="O1751" t="s">
        <v>2542</v>
      </c>
      <c r="P1751" t="s">
        <v>2543</v>
      </c>
      <c r="Q1751" t="s">
        <v>2544</v>
      </c>
      <c r="R1751" t="s">
        <v>2577</v>
      </c>
      <c r="S1751" t="s">
        <v>2546</v>
      </c>
      <c r="T1751">
        <v>0</v>
      </c>
      <c r="U1751" t="s">
        <v>838</v>
      </c>
      <c r="V1751" t="s">
        <v>2578</v>
      </c>
      <c r="W1751" t="s">
        <v>838</v>
      </c>
      <c r="X1751" t="s">
        <v>2578</v>
      </c>
      <c r="Y1751" t="str">
        <f t="shared" si="27"/>
        <v>北京微财科技有限公司-数媒重庆市黑卡小额贷款有限公司信息流</v>
      </c>
      <c r="Z1751" t="e">
        <f>VLOOKUP(Y:Y,[1]Sheet1!N:N,1,0)</f>
        <v>#N/A</v>
      </c>
    </row>
    <row r="1752" spans="1:26" hidden="1" x14ac:dyDescent="0.25">
      <c r="A1752">
        <v>20230622</v>
      </c>
      <c r="B1752">
        <v>23293206</v>
      </c>
      <c r="C1752" t="s">
        <v>2696</v>
      </c>
      <c r="D1752">
        <v>2147805</v>
      </c>
      <c r="E1752" t="s">
        <v>2697</v>
      </c>
      <c r="F1752" s="59">
        <v>7505.56</v>
      </c>
      <c r="G1752">
        <v>6701.16</v>
      </c>
      <c r="H1752" t="s">
        <v>2559</v>
      </c>
      <c r="I1752" t="s">
        <v>2560</v>
      </c>
      <c r="J1752" t="s">
        <v>2347</v>
      </c>
      <c r="K1752" t="s">
        <v>711</v>
      </c>
      <c r="L1752" t="s">
        <v>2346</v>
      </c>
      <c r="M1752" t="s">
        <v>2698</v>
      </c>
      <c r="N1752" t="s">
        <v>2699</v>
      </c>
      <c r="O1752" t="s">
        <v>2542</v>
      </c>
      <c r="P1752" t="s">
        <v>2543</v>
      </c>
      <c r="Q1752" t="s">
        <v>2544</v>
      </c>
      <c r="R1752" t="s">
        <v>2700</v>
      </c>
      <c r="S1752" t="s">
        <v>2546</v>
      </c>
      <c r="T1752">
        <v>32226.633000000002</v>
      </c>
      <c r="U1752" t="s">
        <v>2555</v>
      </c>
      <c r="V1752" t="s">
        <v>2596</v>
      </c>
      <c r="W1752" t="s">
        <v>2555</v>
      </c>
      <c r="X1752" t="s">
        <v>2556</v>
      </c>
      <c r="Y1752" t="str">
        <f t="shared" si="27"/>
        <v>飞狐信息技术（天津）有限公司飞狐信息技术(天津)有限公司CPC</v>
      </c>
      <c r="Z1752" t="e">
        <f>VLOOKUP(Y:Y,[1]Sheet1!N:N,1,0)</f>
        <v>#N/A</v>
      </c>
    </row>
    <row r="1753" spans="1:26" hidden="1" x14ac:dyDescent="0.25">
      <c r="A1753">
        <v>20230622</v>
      </c>
      <c r="B1753">
        <v>42327215</v>
      </c>
      <c r="C1753" t="s">
        <v>2739</v>
      </c>
      <c r="D1753">
        <v>2172261</v>
      </c>
      <c r="E1753" t="s">
        <v>2628</v>
      </c>
      <c r="F1753" s="59">
        <v>749.23</v>
      </c>
      <c r="G1753">
        <v>571.92999999999995</v>
      </c>
      <c r="H1753" t="s">
        <v>2538</v>
      </c>
      <c r="I1753" t="s">
        <v>2539</v>
      </c>
      <c r="J1753" t="s">
        <v>292</v>
      </c>
      <c r="K1753" t="s">
        <v>2321</v>
      </c>
      <c r="L1753" t="s">
        <v>574</v>
      </c>
      <c r="M1753" t="s">
        <v>2611</v>
      </c>
      <c r="N1753" t="s">
        <v>2612</v>
      </c>
      <c r="O1753" t="s">
        <v>2542</v>
      </c>
      <c r="P1753" t="s">
        <v>2543</v>
      </c>
      <c r="Q1753" t="s">
        <v>2544</v>
      </c>
      <c r="R1753" t="s">
        <v>2613</v>
      </c>
      <c r="S1753" t="s">
        <v>2546</v>
      </c>
      <c r="T1753">
        <v>0</v>
      </c>
      <c r="U1753" t="s">
        <v>2614</v>
      </c>
      <c r="V1753" t="s">
        <v>2615</v>
      </c>
      <c r="W1753" t="s">
        <v>2614</v>
      </c>
      <c r="X1753" t="s">
        <v>2615</v>
      </c>
      <c r="Y1753" t="str">
        <f t="shared" si="27"/>
        <v>广州荔湾品唯信息服务有限公司广州唯品会电子商务有限公司信息流</v>
      </c>
      <c r="Z1753" t="e">
        <f>VLOOKUP(Y:Y,[1]Sheet1!N:N,1,0)</f>
        <v>#N/A</v>
      </c>
    </row>
    <row r="1754" spans="1:26" hidden="1" x14ac:dyDescent="0.25">
      <c r="A1754">
        <v>20230622</v>
      </c>
      <c r="B1754">
        <v>42965750</v>
      </c>
      <c r="C1754" t="s">
        <v>2565</v>
      </c>
      <c r="D1754">
        <v>2165227</v>
      </c>
      <c r="E1754" t="s">
        <v>2566</v>
      </c>
      <c r="F1754" s="59">
        <v>883.51</v>
      </c>
      <c r="G1754">
        <v>654.45000000000005</v>
      </c>
      <c r="H1754" t="s">
        <v>2538</v>
      </c>
      <c r="I1754" t="s">
        <v>2539</v>
      </c>
      <c r="J1754" t="s">
        <v>2320</v>
      </c>
      <c r="K1754" t="s">
        <v>2321</v>
      </c>
      <c r="L1754" t="s">
        <v>2318</v>
      </c>
      <c r="M1754" t="s">
        <v>2540</v>
      </c>
      <c r="N1754" t="s">
        <v>2541</v>
      </c>
      <c r="O1754" t="s">
        <v>2542</v>
      </c>
      <c r="P1754" t="s">
        <v>2543</v>
      </c>
      <c r="Q1754" t="s">
        <v>2544</v>
      </c>
      <c r="R1754" t="s">
        <v>2545</v>
      </c>
      <c r="S1754" t="s">
        <v>2546</v>
      </c>
      <c r="T1754">
        <v>0</v>
      </c>
      <c r="U1754" t="s">
        <v>838</v>
      </c>
      <c r="V1754" t="s">
        <v>2547</v>
      </c>
      <c r="W1754" t="s">
        <v>838</v>
      </c>
      <c r="X1754" t="s">
        <v>2548</v>
      </c>
      <c r="Y1754" t="str">
        <f t="shared" si="27"/>
        <v>上海耳序信息技术有限公司-四部上海拍拍贷金融信息服务有限公司信息流</v>
      </c>
      <c r="Z1754" t="e">
        <f>VLOOKUP(Y:Y,[1]Sheet1!N:N,1,0)</f>
        <v>#N/A</v>
      </c>
    </row>
    <row r="1755" spans="1:26" hidden="1" x14ac:dyDescent="0.25">
      <c r="A1755">
        <v>20230622</v>
      </c>
      <c r="B1755">
        <v>43097616</v>
      </c>
      <c r="C1755" t="s">
        <v>2712</v>
      </c>
      <c r="D1755">
        <v>2118167</v>
      </c>
      <c r="E1755" t="s">
        <v>2592</v>
      </c>
      <c r="F1755" s="59">
        <v>49.89</v>
      </c>
      <c r="G1755">
        <v>0</v>
      </c>
      <c r="H1755" t="s">
        <v>2538</v>
      </c>
      <c r="I1755" t="s">
        <v>2539</v>
      </c>
      <c r="J1755" t="s">
        <v>554</v>
      </c>
      <c r="K1755" t="s">
        <v>2321</v>
      </c>
      <c r="L1755" t="s">
        <v>2370</v>
      </c>
      <c r="M1755" t="s">
        <v>2593</v>
      </c>
      <c r="N1755" t="s">
        <v>2594</v>
      </c>
      <c r="O1755" t="s">
        <v>2542</v>
      </c>
      <c r="P1755" t="s">
        <v>2543</v>
      </c>
      <c r="Q1755" t="s">
        <v>2544</v>
      </c>
      <c r="R1755" t="s">
        <v>2595</v>
      </c>
      <c r="S1755" t="s">
        <v>2546</v>
      </c>
      <c r="T1755">
        <v>0</v>
      </c>
      <c r="U1755" t="s">
        <v>2555</v>
      </c>
      <c r="V1755" t="s">
        <v>2596</v>
      </c>
      <c r="W1755" t="s">
        <v>2555</v>
      </c>
      <c r="X1755" t="s">
        <v>2596</v>
      </c>
      <c r="Y1755" t="str">
        <f t="shared" si="27"/>
        <v>薯一薯二文化传媒（上海）有限公司行吟信息科技(上海)有限公司信息流</v>
      </c>
      <c r="Z1755" t="e">
        <f>VLOOKUP(Y:Y,[1]Sheet1!N:N,1,0)</f>
        <v>#N/A</v>
      </c>
    </row>
    <row r="1756" spans="1:26" x14ac:dyDescent="0.25">
      <c r="A1756">
        <v>20230622</v>
      </c>
      <c r="B1756">
        <v>45336938</v>
      </c>
      <c r="C1756" t="s">
        <v>2753</v>
      </c>
      <c r="D1756">
        <v>2054669</v>
      </c>
      <c r="E1756" t="s">
        <v>2622</v>
      </c>
      <c r="F1756" s="59">
        <v>36.19</v>
      </c>
      <c r="G1756">
        <v>26.81</v>
      </c>
      <c r="H1756" t="s">
        <v>2538</v>
      </c>
      <c r="I1756" t="s">
        <v>2551</v>
      </c>
      <c r="J1756" t="s">
        <v>2352</v>
      </c>
      <c r="K1756" t="s">
        <v>2321</v>
      </c>
      <c r="L1756" t="s">
        <v>2351</v>
      </c>
      <c r="M1756" t="s">
        <v>2623</v>
      </c>
      <c r="N1756" t="s">
        <v>2624</v>
      </c>
      <c r="O1756" t="s">
        <v>2542</v>
      </c>
      <c r="P1756" t="s">
        <v>2543</v>
      </c>
      <c r="Q1756" t="s">
        <v>2544</v>
      </c>
      <c r="R1756" t="s">
        <v>2625</v>
      </c>
      <c r="S1756" t="s">
        <v>2546</v>
      </c>
      <c r="T1756">
        <v>0</v>
      </c>
      <c r="U1756" t="s">
        <v>838</v>
      </c>
      <c r="V1756" t="s">
        <v>2548</v>
      </c>
      <c r="W1756" t="s">
        <v>838</v>
      </c>
      <c r="X1756" t="s">
        <v>2548</v>
      </c>
      <c r="Y1756" t="str">
        <f t="shared" si="27"/>
        <v>深圳市小赢普惠科技有限责任公司深圳市赢众通金融信息服务有限责任公司信息流</v>
      </c>
      <c r="Z1756" t="e">
        <f>VLOOKUP(Y:Y,[1]Sheet1!N:N,1,0)</f>
        <v>#N/A</v>
      </c>
    </row>
    <row r="1757" spans="1:26" hidden="1" x14ac:dyDescent="0.25">
      <c r="A1757">
        <v>20230622</v>
      </c>
      <c r="B1757">
        <v>47426571</v>
      </c>
      <c r="C1757" t="s">
        <v>2754</v>
      </c>
      <c r="D1757">
        <v>2189969</v>
      </c>
      <c r="E1757" t="s">
        <v>2608</v>
      </c>
      <c r="F1757" s="59">
        <v>27070.82</v>
      </c>
      <c r="G1757">
        <v>19336.3</v>
      </c>
      <c r="H1757" t="s">
        <v>2538</v>
      </c>
      <c r="I1757" t="s">
        <v>2551</v>
      </c>
      <c r="J1757" t="s">
        <v>2332</v>
      </c>
      <c r="K1757" t="s">
        <v>2321</v>
      </c>
      <c r="L1757" t="s">
        <v>2333</v>
      </c>
      <c r="M1757" t="s">
        <v>2552</v>
      </c>
      <c r="N1757" t="s">
        <v>2553</v>
      </c>
      <c r="O1757" t="s">
        <v>2542</v>
      </c>
      <c r="P1757" t="s">
        <v>2543</v>
      </c>
      <c r="Q1757" t="s">
        <v>2544</v>
      </c>
      <c r="R1757" t="s">
        <v>2554</v>
      </c>
      <c r="S1757" t="s">
        <v>2546</v>
      </c>
      <c r="T1757">
        <v>0</v>
      </c>
      <c r="U1757" t="s">
        <v>2555</v>
      </c>
      <c r="V1757" t="s">
        <v>2556</v>
      </c>
      <c r="W1757" t="s">
        <v>2555</v>
      </c>
      <c r="X1757" t="s">
        <v>2556</v>
      </c>
      <c r="Y1757" t="str">
        <f t="shared" si="27"/>
        <v>北京爱奇艺科技有限公司-百度北京爱奇艺科技有限公司信息流</v>
      </c>
      <c r="Z1757" t="e">
        <f>VLOOKUP(Y:Y,[1]Sheet1!N:N,1,0)</f>
        <v>#N/A</v>
      </c>
    </row>
    <row r="1758" spans="1:26" hidden="1" x14ac:dyDescent="0.25">
      <c r="A1758">
        <v>20230622</v>
      </c>
      <c r="B1758">
        <v>47953348</v>
      </c>
      <c r="C1758" t="s">
        <v>2607</v>
      </c>
      <c r="D1758">
        <v>2167551</v>
      </c>
      <c r="E1758" t="s">
        <v>2550</v>
      </c>
      <c r="F1758" s="59">
        <v>479.78</v>
      </c>
      <c r="G1758">
        <v>479.78</v>
      </c>
      <c r="H1758" t="s">
        <v>2538</v>
      </c>
      <c r="I1758" t="s">
        <v>2551</v>
      </c>
      <c r="J1758" t="s">
        <v>2332</v>
      </c>
      <c r="K1758" t="s">
        <v>2321</v>
      </c>
      <c r="L1758" t="s">
        <v>2333</v>
      </c>
      <c r="M1758" t="s">
        <v>2552</v>
      </c>
      <c r="N1758" t="s">
        <v>2553</v>
      </c>
      <c r="O1758" t="s">
        <v>2542</v>
      </c>
      <c r="P1758" t="s">
        <v>2543</v>
      </c>
      <c r="Q1758" t="s">
        <v>2544</v>
      </c>
      <c r="R1758" t="s">
        <v>2554</v>
      </c>
      <c r="S1758" t="s">
        <v>2546</v>
      </c>
      <c r="T1758">
        <v>0</v>
      </c>
      <c r="U1758" t="s">
        <v>2555</v>
      </c>
      <c r="V1758" t="s">
        <v>2556</v>
      </c>
      <c r="W1758" t="s">
        <v>2555</v>
      </c>
      <c r="X1758" t="s">
        <v>2556</v>
      </c>
      <c r="Y1758" t="str">
        <f t="shared" si="27"/>
        <v>北京爱奇艺科技有限公司-百度北京爱奇艺科技有限公司信息流</v>
      </c>
      <c r="Z1758" t="e">
        <f>VLOOKUP(Y:Y,[1]Sheet1!N:N,1,0)</f>
        <v>#N/A</v>
      </c>
    </row>
    <row r="1759" spans="1:26" hidden="1" x14ac:dyDescent="0.25">
      <c r="A1759">
        <v>20230622</v>
      </c>
      <c r="B1759">
        <v>47953361</v>
      </c>
      <c r="C1759" t="s">
        <v>2549</v>
      </c>
      <c r="D1759">
        <v>2167551</v>
      </c>
      <c r="E1759" t="s">
        <v>2550</v>
      </c>
      <c r="F1759" s="59">
        <v>480.14</v>
      </c>
      <c r="G1759">
        <v>480.14</v>
      </c>
      <c r="H1759" t="s">
        <v>2538</v>
      </c>
      <c r="I1759" t="s">
        <v>2551</v>
      </c>
      <c r="J1759" t="s">
        <v>2332</v>
      </c>
      <c r="K1759" t="s">
        <v>2321</v>
      </c>
      <c r="L1759" t="s">
        <v>2333</v>
      </c>
      <c r="M1759" t="s">
        <v>2552</v>
      </c>
      <c r="N1759" t="s">
        <v>2553</v>
      </c>
      <c r="O1759" t="s">
        <v>2542</v>
      </c>
      <c r="P1759" t="s">
        <v>2543</v>
      </c>
      <c r="Q1759" t="s">
        <v>2544</v>
      </c>
      <c r="R1759" t="s">
        <v>2554</v>
      </c>
      <c r="S1759" t="s">
        <v>2546</v>
      </c>
      <c r="T1759">
        <v>0</v>
      </c>
      <c r="U1759" t="s">
        <v>2555</v>
      </c>
      <c r="V1759" t="s">
        <v>2556</v>
      </c>
      <c r="W1759" t="s">
        <v>2555</v>
      </c>
      <c r="X1759" t="s">
        <v>2556</v>
      </c>
      <c r="Y1759" t="str">
        <f t="shared" si="27"/>
        <v>北京爱奇艺科技有限公司-百度北京爱奇艺科技有限公司信息流</v>
      </c>
      <c r="Z1759" t="e">
        <f>VLOOKUP(Y:Y,[1]Sheet1!N:N,1,0)</f>
        <v>#N/A</v>
      </c>
    </row>
    <row r="1760" spans="1:26" hidden="1" x14ac:dyDescent="0.25">
      <c r="A1760">
        <v>20230622</v>
      </c>
      <c r="B1760">
        <v>40548298</v>
      </c>
      <c r="C1760" t="s">
        <v>2557</v>
      </c>
      <c r="D1760">
        <v>2130054</v>
      </c>
      <c r="E1760" t="s">
        <v>2558</v>
      </c>
      <c r="F1760" s="59">
        <v>3500.5</v>
      </c>
      <c r="G1760">
        <v>2834.35</v>
      </c>
      <c r="H1760" t="s">
        <v>2559</v>
      </c>
      <c r="I1760" t="s">
        <v>2560</v>
      </c>
      <c r="J1760" t="s">
        <v>2350</v>
      </c>
      <c r="K1760" t="s">
        <v>711</v>
      </c>
      <c r="L1760" t="s">
        <v>2350</v>
      </c>
      <c r="M1760" t="s">
        <v>2561</v>
      </c>
      <c r="N1760" t="s">
        <v>2562</v>
      </c>
      <c r="O1760" t="s">
        <v>2542</v>
      </c>
      <c r="P1760" t="s">
        <v>2543</v>
      </c>
      <c r="Q1760" t="s">
        <v>2544</v>
      </c>
      <c r="R1760" t="s">
        <v>2563</v>
      </c>
      <c r="S1760" t="s">
        <v>2546</v>
      </c>
      <c r="T1760">
        <v>15426.669</v>
      </c>
      <c r="U1760" t="s">
        <v>1891</v>
      </c>
      <c r="V1760" t="s">
        <v>2564</v>
      </c>
      <c r="W1760" t="s">
        <v>1891</v>
      </c>
      <c r="X1760" t="s">
        <v>2564</v>
      </c>
      <c r="Y1760" t="str">
        <f t="shared" si="27"/>
        <v>深圳尚米网络技术有限公司深圳尚米网络技术有限公司CPC</v>
      </c>
      <c r="Z1760" t="e">
        <f>VLOOKUP(Y:Y,[1]Sheet1!N:N,1,0)</f>
        <v>#N/A</v>
      </c>
    </row>
    <row r="1761" spans="1:26" hidden="1" x14ac:dyDescent="0.25">
      <c r="A1761">
        <v>20230622</v>
      </c>
      <c r="B1761">
        <v>48770435</v>
      </c>
      <c r="C1761" t="s">
        <v>2770</v>
      </c>
      <c r="D1761">
        <v>2169384</v>
      </c>
      <c r="E1761" t="s">
        <v>2633</v>
      </c>
      <c r="F1761" s="59">
        <v>3203.06</v>
      </c>
      <c r="G1761">
        <v>2372.64</v>
      </c>
      <c r="H1761" t="s">
        <v>2538</v>
      </c>
      <c r="I1761" t="s">
        <v>2551</v>
      </c>
      <c r="J1761" t="s">
        <v>296</v>
      </c>
      <c r="K1761" t="s">
        <v>2321</v>
      </c>
      <c r="L1761" t="s">
        <v>2334</v>
      </c>
      <c r="M1761" t="s">
        <v>2634</v>
      </c>
      <c r="N1761" t="s">
        <v>2635</v>
      </c>
      <c r="O1761" t="s">
        <v>2542</v>
      </c>
      <c r="P1761" t="s">
        <v>2543</v>
      </c>
      <c r="Q1761" t="s">
        <v>2544</v>
      </c>
      <c r="R1761" t="s">
        <v>2636</v>
      </c>
      <c r="S1761" t="s">
        <v>2546</v>
      </c>
      <c r="T1761">
        <v>0</v>
      </c>
      <c r="U1761" t="s">
        <v>2584</v>
      </c>
      <c r="V1761" t="s">
        <v>2637</v>
      </c>
      <c r="W1761" t="s">
        <v>2584</v>
      </c>
      <c r="X1761" t="s">
        <v>2637</v>
      </c>
      <c r="Y1761" t="str">
        <f t="shared" si="27"/>
        <v>湖北车智汇传媒有限公司北京车之家信息技术有限公司信息流</v>
      </c>
      <c r="Z1761" t="e">
        <f>VLOOKUP(Y:Y,[1]Sheet1!N:N,1,0)</f>
        <v>#N/A</v>
      </c>
    </row>
    <row r="1762" spans="1:26" hidden="1" x14ac:dyDescent="0.25">
      <c r="A1762">
        <v>20230622</v>
      </c>
      <c r="B1762">
        <v>47953331</v>
      </c>
      <c r="C1762" t="s">
        <v>2663</v>
      </c>
      <c r="D1762">
        <v>2167551</v>
      </c>
      <c r="E1762" t="s">
        <v>2550</v>
      </c>
      <c r="F1762" s="59">
        <v>12.42</v>
      </c>
      <c r="G1762">
        <v>12.42</v>
      </c>
      <c r="H1762" t="s">
        <v>2538</v>
      </c>
      <c r="I1762" t="s">
        <v>2539</v>
      </c>
      <c r="J1762" t="s">
        <v>2332</v>
      </c>
      <c r="K1762" t="s">
        <v>2321</v>
      </c>
      <c r="L1762" t="s">
        <v>2333</v>
      </c>
      <c r="M1762" t="s">
        <v>2552</v>
      </c>
      <c r="N1762" t="s">
        <v>2553</v>
      </c>
      <c r="O1762" t="s">
        <v>2542</v>
      </c>
      <c r="P1762" t="s">
        <v>2543</v>
      </c>
      <c r="Q1762" t="s">
        <v>2544</v>
      </c>
      <c r="R1762" t="s">
        <v>2554</v>
      </c>
      <c r="S1762" t="s">
        <v>2546</v>
      </c>
      <c r="T1762">
        <v>0</v>
      </c>
      <c r="U1762" t="s">
        <v>2555</v>
      </c>
      <c r="V1762" t="s">
        <v>2556</v>
      </c>
      <c r="W1762" t="s">
        <v>2555</v>
      </c>
      <c r="X1762" t="s">
        <v>2556</v>
      </c>
      <c r="Y1762" t="str">
        <f t="shared" si="27"/>
        <v>北京爱奇艺科技有限公司-百度北京爱奇艺科技有限公司信息流</v>
      </c>
      <c r="Z1762" t="e">
        <f>VLOOKUP(Y:Y,[1]Sheet1!N:N,1,0)</f>
        <v>#N/A</v>
      </c>
    </row>
    <row r="1763" spans="1:26" hidden="1" x14ac:dyDescent="0.25">
      <c r="A1763">
        <v>20230622</v>
      </c>
      <c r="B1763">
        <v>47799599</v>
      </c>
      <c r="C1763" t="s">
        <v>2727</v>
      </c>
      <c r="D1763">
        <v>2159765</v>
      </c>
      <c r="E1763" t="s">
        <v>2568</v>
      </c>
      <c r="F1763" s="59">
        <v>100.08</v>
      </c>
      <c r="G1763">
        <v>76.400000000000006</v>
      </c>
      <c r="H1763" t="s">
        <v>2538</v>
      </c>
      <c r="I1763" t="s">
        <v>2551</v>
      </c>
      <c r="J1763" t="s">
        <v>2375</v>
      </c>
      <c r="K1763" t="s">
        <v>2321</v>
      </c>
      <c r="L1763" t="s">
        <v>2277</v>
      </c>
      <c r="M1763" t="s">
        <v>2569</v>
      </c>
      <c r="O1763" t="s">
        <v>2542</v>
      </c>
      <c r="P1763" t="s">
        <v>2543</v>
      </c>
      <c r="Q1763" t="s">
        <v>2544</v>
      </c>
      <c r="R1763" t="s">
        <v>2570</v>
      </c>
      <c r="S1763" t="s">
        <v>2546</v>
      </c>
      <c r="T1763">
        <v>0</v>
      </c>
      <c r="U1763" t="s">
        <v>2571</v>
      </c>
      <c r="V1763" t="s">
        <v>2572</v>
      </c>
      <c r="W1763" t="s">
        <v>2571</v>
      </c>
      <c r="X1763" t="s">
        <v>2572</v>
      </c>
      <c r="Y1763" t="str">
        <f t="shared" si="27"/>
        <v>酷得少年（天津）文化传播有限公司-1北京酷得少年科技有限公司信息流</v>
      </c>
      <c r="Z1763" t="e">
        <f>VLOOKUP(Y:Y,[1]Sheet1!N:N,1,0)</f>
        <v>#N/A</v>
      </c>
    </row>
    <row r="1764" spans="1:26" hidden="1" x14ac:dyDescent="0.25">
      <c r="A1764">
        <v>20230622</v>
      </c>
      <c r="B1764">
        <v>44739239</v>
      </c>
      <c r="C1764" t="s">
        <v>2672</v>
      </c>
      <c r="D1764">
        <v>2118167</v>
      </c>
      <c r="E1764" t="s">
        <v>2592</v>
      </c>
      <c r="F1764" s="59">
        <v>43.51</v>
      </c>
      <c r="G1764">
        <v>0</v>
      </c>
      <c r="H1764" t="s">
        <v>2538</v>
      </c>
      <c r="I1764" t="s">
        <v>2551</v>
      </c>
      <c r="J1764" t="s">
        <v>554</v>
      </c>
      <c r="K1764" t="s">
        <v>2321</v>
      </c>
      <c r="L1764" t="s">
        <v>2370</v>
      </c>
      <c r="M1764" t="s">
        <v>2593</v>
      </c>
      <c r="N1764" t="s">
        <v>2594</v>
      </c>
      <c r="O1764" t="s">
        <v>2542</v>
      </c>
      <c r="P1764" t="s">
        <v>2543</v>
      </c>
      <c r="Q1764" t="s">
        <v>2544</v>
      </c>
      <c r="R1764" t="s">
        <v>2595</v>
      </c>
      <c r="S1764" t="s">
        <v>2546</v>
      </c>
      <c r="T1764">
        <v>0</v>
      </c>
      <c r="U1764" t="s">
        <v>2555</v>
      </c>
      <c r="V1764" t="s">
        <v>2596</v>
      </c>
      <c r="W1764" t="s">
        <v>2555</v>
      </c>
      <c r="X1764" t="s">
        <v>2596</v>
      </c>
      <c r="Y1764" t="str">
        <f t="shared" si="27"/>
        <v>薯一薯二文化传媒（上海）有限公司行吟信息科技(上海)有限公司信息流</v>
      </c>
      <c r="Z1764" t="e">
        <f>VLOOKUP(Y:Y,[1]Sheet1!N:N,1,0)</f>
        <v>#N/A</v>
      </c>
    </row>
    <row r="1765" spans="1:26" x14ac:dyDescent="0.25">
      <c r="A1765">
        <v>20230622</v>
      </c>
      <c r="B1765">
        <v>45336908</v>
      </c>
      <c r="C1765" t="s">
        <v>2621</v>
      </c>
      <c r="D1765">
        <v>2054669</v>
      </c>
      <c r="E1765" t="s">
        <v>2622</v>
      </c>
      <c r="F1765" s="59">
        <v>3823.08</v>
      </c>
      <c r="G1765">
        <v>2831.91</v>
      </c>
      <c r="H1765" t="s">
        <v>2538</v>
      </c>
      <c r="I1765" t="s">
        <v>2539</v>
      </c>
      <c r="J1765" t="s">
        <v>2352</v>
      </c>
      <c r="K1765" t="s">
        <v>2321</v>
      </c>
      <c r="L1765" t="s">
        <v>2351</v>
      </c>
      <c r="M1765" t="s">
        <v>2623</v>
      </c>
      <c r="N1765" t="s">
        <v>2624</v>
      </c>
      <c r="O1765" t="s">
        <v>2542</v>
      </c>
      <c r="P1765" t="s">
        <v>2543</v>
      </c>
      <c r="Q1765" t="s">
        <v>2544</v>
      </c>
      <c r="R1765" t="s">
        <v>2625</v>
      </c>
      <c r="S1765" t="s">
        <v>2546</v>
      </c>
      <c r="T1765">
        <v>0</v>
      </c>
      <c r="U1765" t="s">
        <v>838</v>
      </c>
      <c r="V1765" t="s">
        <v>2548</v>
      </c>
      <c r="W1765" t="s">
        <v>838</v>
      </c>
      <c r="X1765" t="s">
        <v>2548</v>
      </c>
      <c r="Y1765" t="str">
        <f t="shared" si="27"/>
        <v>深圳市小赢普惠科技有限责任公司深圳市赢众通金融信息服务有限责任公司信息流</v>
      </c>
      <c r="Z1765" t="e">
        <f>VLOOKUP(Y:Y,[1]Sheet1!N:N,1,0)</f>
        <v>#N/A</v>
      </c>
    </row>
    <row r="1766" spans="1:26" hidden="1" x14ac:dyDescent="0.25">
      <c r="A1766">
        <v>20230622</v>
      </c>
      <c r="B1766">
        <v>47184415</v>
      </c>
      <c r="C1766" t="s">
        <v>2708</v>
      </c>
      <c r="D1766">
        <v>2171552</v>
      </c>
      <c r="E1766" t="s">
        <v>2749</v>
      </c>
      <c r="F1766" s="59">
        <v>75506.2</v>
      </c>
      <c r="G1766">
        <v>75506.2</v>
      </c>
      <c r="H1766" t="s">
        <v>2538</v>
      </c>
      <c r="I1766" t="s">
        <v>2551</v>
      </c>
      <c r="J1766" t="s">
        <v>2339</v>
      </c>
      <c r="K1766" t="s">
        <v>2321</v>
      </c>
      <c r="L1766" t="s">
        <v>2338</v>
      </c>
      <c r="M1766" t="s">
        <v>2692</v>
      </c>
      <c r="N1766" t="s">
        <v>2693</v>
      </c>
      <c r="O1766" t="s">
        <v>2542</v>
      </c>
      <c r="P1766" t="s">
        <v>2543</v>
      </c>
      <c r="Q1766" t="s">
        <v>2544</v>
      </c>
      <c r="R1766" t="s">
        <v>2694</v>
      </c>
      <c r="S1766" t="s">
        <v>2546</v>
      </c>
      <c r="T1766">
        <v>0</v>
      </c>
      <c r="U1766" t="s">
        <v>2117</v>
      </c>
      <c r="V1766" t="s">
        <v>2695</v>
      </c>
      <c r="W1766" t="s">
        <v>2117</v>
      </c>
      <c r="X1766" t="s">
        <v>2695</v>
      </c>
      <c r="Y1766" t="str">
        <f t="shared" si="27"/>
        <v>北京三快在线科技有限公司及其关联公司北京三快科技有限公司信息流</v>
      </c>
      <c r="Z1766" t="e">
        <f>VLOOKUP(Y:Y,[1]Sheet1!N:N,1,0)</f>
        <v>#N/A</v>
      </c>
    </row>
    <row r="1767" spans="1:26" hidden="1" x14ac:dyDescent="0.25">
      <c r="A1767">
        <v>20230622</v>
      </c>
      <c r="B1767">
        <v>47953331</v>
      </c>
      <c r="C1767" t="s">
        <v>2663</v>
      </c>
      <c r="D1767">
        <v>2167551</v>
      </c>
      <c r="E1767" t="s">
        <v>2550</v>
      </c>
      <c r="F1767" s="59">
        <v>1008.83</v>
      </c>
      <c r="G1767">
        <v>1008.83</v>
      </c>
      <c r="H1767" t="s">
        <v>2538</v>
      </c>
      <c r="I1767" t="s">
        <v>2551</v>
      </c>
      <c r="J1767" t="s">
        <v>2332</v>
      </c>
      <c r="K1767" t="s">
        <v>2321</v>
      </c>
      <c r="L1767" t="s">
        <v>2333</v>
      </c>
      <c r="M1767" t="s">
        <v>2552</v>
      </c>
      <c r="N1767" t="s">
        <v>2553</v>
      </c>
      <c r="O1767" t="s">
        <v>2542</v>
      </c>
      <c r="P1767" t="s">
        <v>2543</v>
      </c>
      <c r="Q1767" t="s">
        <v>2544</v>
      </c>
      <c r="R1767" t="s">
        <v>2554</v>
      </c>
      <c r="S1767" t="s">
        <v>2546</v>
      </c>
      <c r="T1767">
        <v>0</v>
      </c>
      <c r="U1767" t="s">
        <v>2555</v>
      </c>
      <c r="V1767" t="s">
        <v>2556</v>
      </c>
      <c r="W1767" t="s">
        <v>2555</v>
      </c>
      <c r="X1767" t="s">
        <v>2556</v>
      </c>
      <c r="Y1767" t="str">
        <f t="shared" si="27"/>
        <v>北京爱奇艺科技有限公司-百度北京爱奇艺科技有限公司信息流</v>
      </c>
      <c r="Z1767" t="e">
        <f>VLOOKUP(Y:Y,[1]Sheet1!N:N,1,0)</f>
        <v>#N/A</v>
      </c>
    </row>
    <row r="1768" spans="1:26" hidden="1" x14ac:dyDescent="0.25">
      <c r="A1768">
        <v>20230622</v>
      </c>
      <c r="B1768">
        <v>38794049</v>
      </c>
      <c r="C1768" t="s">
        <v>2627</v>
      </c>
      <c r="D1768">
        <v>2172261</v>
      </c>
      <c r="E1768" t="s">
        <v>2628</v>
      </c>
      <c r="F1768" s="59">
        <v>5.77</v>
      </c>
      <c r="G1768">
        <v>4.41</v>
      </c>
      <c r="H1768" t="s">
        <v>2538</v>
      </c>
      <c r="I1768" t="s">
        <v>2539</v>
      </c>
      <c r="J1768" t="s">
        <v>292</v>
      </c>
      <c r="K1768" t="s">
        <v>2321</v>
      </c>
      <c r="L1768" t="s">
        <v>574</v>
      </c>
      <c r="M1768" t="s">
        <v>2611</v>
      </c>
      <c r="N1768" t="s">
        <v>2612</v>
      </c>
      <c r="O1768" t="s">
        <v>2542</v>
      </c>
      <c r="P1768" t="s">
        <v>2543</v>
      </c>
      <c r="Q1768" t="s">
        <v>2544</v>
      </c>
      <c r="R1768" t="s">
        <v>2613</v>
      </c>
      <c r="S1768" t="s">
        <v>2546</v>
      </c>
      <c r="T1768">
        <v>0</v>
      </c>
      <c r="U1768" t="s">
        <v>2614</v>
      </c>
      <c r="V1768" t="s">
        <v>2615</v>
      </c>
      <c r="W1768" t="s">
        <v>2614</v>
      </c>
      <c r="X1768" t="s">
        <v>2615</v>
      </c>
      <c r="Y1768" t="str">
        <f t="shared" si="27"/>
        <v>广州荔湾品唯信息服务有限公司广州唯品会电子商务有限公司信息流</v>
      </c>
      <c r="Z1768" t="e">
        <f>VLOOKUP(Y:Y,[1]Sheet1!N:N,1,0)</f>
        <v>#N/A</v>
      </c>
    </row>
    <row r="1769" spans="1:26" hidden="1" x14ac:dyDescent="0.25">
      <c r="A1769">
        <v>20230622</v>
      </c>
      <c r="B1769">
        <v>41512462</v>
      </c>
      <c r="C1769" t="s">
        <v>2743</v>
      </c>
      <c r="D1769">
        <v>2117409</v>
      </c>
      <c r="E1769" t="s">
        <v>2744</v>
      </c>
      <c r="F1769" s="59">
        <v>1055.54</v>
      </c>
      <c r="G1769">
        <v>0</v>
      </c>
      <c r="H1769" t="s">
        <v>2559</v>
      </c>
      <c r="I1769" t="s">
        <v>2560</v>
      </c>
      <c r="J1769" t="s">
        <v>2353</v>
      </c>
      <c r="K1769" t="s">
        <v>711</v>
      </c>
      <c r="L1769" t="s">
        <v>326</v>
      </c>
      <c r="M1769" t="s">
        <v>2588</v>
      </c>
      <c r="N1769" t="s">
        <v>2589</v>
      </c>
      <c r="O1769" t="s">
        <v>2542</v>
      </c>
      <c r="P1769" t="s">
        <v>2543</v>
      </c>
      <c r="Q1769" t="s">
        <v>2544</v>
      </c>
      <c r="R1769" t="s">
        <v>2570</v>
      </c>
      <c r="S1769" t="s">
        <v>2546</v>
      </c>
      <c r="T1769">
        <v>0</v>
      </c>
      <c r="U1769" t="s">
        <v>2571</v>
      </c>
      <c r="V1769" t="s">
        <v>2572</v>
      </c>
      <c r="W1769" t="s">
        <v>1891</v>
      </c>
      <c r="X1769" t="s">
        <v>2564</v>
      </c>
      <c r="Y1769" t="str">
        <f t="shared" si="27"/>
        <v>网易有道信息技术（北京）有限公司网易(杭州)网络有限公司CPC</v>
      </c>
      <c r="Z1769" t="e">
        <f>VLOOKUP(Y:Y,[1]Sheet1!N:N,1,0)</f>
        <v>#N/A</v>
      </c>
    </row>
    <row r="1770" spans="1:26" hidden="1" x14ac:dyDescent="0.25">
      <c r="A1770">
        <v>20230622</v>
      </c>
      <c r="B1770">
        <v>47798422</v>
      </c>
      <c r="C1770" t="s">
        <v>2794</v>
      </c>
      <c r="D1770">
        <v>2169384</v>
      </c>
      <c r="E1770" t="s">
        <v>2633</v>
      </c>
      <c r="F1770" s="59">
        <v>1830.2</v>
      </c>
      <c r="G1770">
        <v>1355.71</v>
      </c>
      <c r="H1770" t="s">
        <v>2538</v>
      </c>
      <c r="I1770" t="s">
        <v>2551</v>
      </c>
      <c r="J1770" t="s">
        <v>296</v>
      </c>
      <c r="K1770" t="s">
        <v>2321</v>
      </c>
      <c r="L1770" t="s">
        <v>2334</v>
      </c>
      <c r="M1770" t="s">
        <v>2634</v>
      </c>
      <c r="N1770" t="s">
        <v>2635</v>
      </c>
      <c r="O1770" t="s">
        <v>2542</v>
      </c>
      <c r="P1770" t="s">
        <v>2543</v>
      </c>
      <c r="Q1770" t="s">
        <v>2544</v>
      </c>
      <c r="R1770" t="s">
        <v>2636</v>
      </c>
      <c r="S1770" t="s">
        <v>2546</v>
      </c>
      <c r="T1770">
        <v>0</v>
      </c>
      <c r="U1770" t="s">
        <v>2584</v>
      </c>
      <c r="V1770" t="s">
        <v>2637</v>
      </c>
      <c r="W1770" t="s">
        <v>2584</v>
      </c>
      <c r="X1770" t="s">
        <v>2637</v>
      </c>
      <c r="Y1770" t="str">
        <f t="shared" si="27"/>
        <v>湖北车智汇传媒有限公司北京车之家信息技术有限公司信息流</v>
      </c>
      <c r="Z1770" t="e">
        <f>VLOOKUP(Y:Y,[1]Sheet1!N:N,1,0)</f>
        <v>#N/A</v>
      </c>
    </row>
    <row r="1771" spans="1:26" hidden="1" x14ac:dyDescent="0.25">
      <c r="A1771">
        <v>20230622</v>
      </c>
      <c r="B1771">
        <v>29995327</v>
      </c>
      <c r="C1771" t="s">
        <v>2761</v>
      </c>
      <c r="D1771">
        <v>2199431</v>
      </c>
      <c r="E1771" t="s">
        <v>2640</v>
      </c>
      <c r="F1771" s="59">
        <v>252.97</v>
      </c>
      <c r="G1771">
        <v>191.63</v>
      </c>
      <c r="H1771" t="s">
        <v>2559</v>
      </c>
      <c r="I1771" t="s">
        <v>2560</v>
      </c>
      <c r="J1771" t="s">
        <v>392</v>
      </c>
      <c r="K1771" t="s">
        <v>711</v>
      </c>
      <c r="L1771" t="s">
        <v>392</v>
      </c>
      <c r="M1771" t="s">
        <v>2641</v>
      </c>
      <c r="N1771" t="s">
        <v>2642</v>
      </c>
      <c r="O1771" t="s">
        <v>2542</v>
      </c>
      <c r="P1771" t="s">
        <v>2543</v>
      </c>
      <c r="Q1771" t="s">
        <v>2544</v>
      </c>
      <c r="R1771" t="s">
        <v>2643</v>
      </c>
      <c r="S1771" t="s">
        <v>2546</v>
      </c>
      <c r="T1771">
        <v>234632.08499999999</v>
      </c>
      <c r="U1771" t="s">
        <v>838</v>
      </c>
      <c r="V1771" t="s">
        <v>2548</v>
      </c>
      <c r="W1771" t="s">
        <v>838</v>
      </c>
      <c r="X1771" t="s">
        <v>2548</v>
      </c>
      <c r="Y1771" t="str">
        <f t="shared" si="27"/>
        <v>福州三六零网络小额贷款有限公司福州三六零网络小额贷款有限公司CPC</v>
      </c>
      <c r="Z1771" t="e">
        <f>VLOOKUP(Y:Y,[1]Sheet1!N:N,1,0)</f>
        <v>#N/A</v>
      </c>
    </row>
    <row r="1772" spans="1:26" hidden="1" x14ac:dyDescent="0.25">
      <c r="A1772">
        <v>20230622</v>
      </c>
      <c r="B1772">
        <v>48447541</v>
      </c>
      <c r="C1772" t="s">
        <v>2733</v>
      </c>
      <c r="D1772">
        <v>2142924</v>
      </c>
      <c r="E1772" t="s">
        <v>2716</v>
      </c>
      <c r="F1772" s="59">
        <v>1409.88</v>
      </c>
      <c r="G1772">
        <v>1409.88</v>
      </c>
      <c r="H1772" t="s">
        <v>2559</v>
      </c>
      <c r="I1772" t="s">
        <v>2560</v>
      </c>
      <c r="J1772" t="s">
        <v>392</v>
      </c>
      <c r="K1772" t="s">
        <v>711</v>
      </c>
      <c r="L1772" t="s">
        <v>392</v>
      </c>
      <c r="M1772" t="s">
        <v>2641</v>
      </c>
      <c r="N1772" t="s">
        <v>2642</v>
      </c>
      <c r="O1772" t="s">
        <v>2542</v>
      </c>
      <c r="P1772" t="s">
        <v>2543</v>
      </c>
      <c r="Q1772" t="s">
        <v>2544</v>
      </c>
      <c r="R1772" t="s">
        <v>2643</v>
      </c>
      <c r="S1772" t="s">
        <v>2546</v>
      </c>
      <c r="T1772">
        <v>2600.08</v>
      </c>
      <c r="U1772" t="s">
        <v>838</v>
      </c>
      <c r="V1772" t="s">
        <v>2644</v>
      </c>
      <c r="W1772" t="s">
        <v>838</v>
      </c>
      <c r="X1772" t="s">
        <v>2548</v>
      </c>
      <c r="Y1772" t="str">
        <f t="shared" si="27"/>
        <v>福州三六零网络小额贷款有限公司福州三六零网络小额贷款有限公司CPC</v>
      </c>
      <c r="Z1772" t="e">
        <f>VLOOKUP(Y:Y,[1]Sheet1!N:N,1,0)</f>
        <v>#N/A</v>
      </c>
    </row>
    <row r="1773" spans="1:26" hidden="1" x14ac:dyDescent="0.25">
      <c r="A1773">
        <v>20230622</v>
      </c>
      <c r="B1773">
        <v>45323155</v>
      </c>
      <c r="C1773" t="s">
        <v>2759</v>
      </c>
      <c r="D1773">
        <v>2172261</v>
      </c>
      <c r="E1773" t="s">
        <v>2628</v>
      </c>
      <c r="F1773" s="59">
        <v>226.48</v>
      </c>
      <c r="G1773">
        <v>172.89</v>
      </c>
      <c r="H1773" t="s">
        <v>2538</v>
      </c>
      <c r="I1773" t="s">
        <v>2551</v>
      </c>
      <c r="J1773" t="s">
        <v>292</v>
      </c>
      <c r="K1773" t="s">
        <v>2321</v>
      </c>
      <c r="L1773" t="s">
        <v>574</v>
      </c>
      <c r="M1773" t="s">
        <v>2611</v>
      </c>
      <c r="N1773" t="s">
        <v>2612</v>
      </c>
      <c r="O1773" t="s">
        <v>2542</v>
      </c>
      <c r="P1773" t="s">
        <v>2543</v>
      </c>
      <c r="Q1773" t="s">
        <v>2544</v>
      </c>
      <c r="R1773" t="s">
        <v>2613</v>
      </c>
      <c r="S1773" t="s">
        <v>2546</v>
      </c>
      <c r="T1773">
        <v>0</v>
      </c>
      <c r="U1773" t="s">
        <v>2614</v>
      </c>
      <c r="V1773" t="s">
        <v>2615</v>
      </c>
      <c r="W1773" t="s">
        <v>2614</v>
      </c>
      <c r="X1773" t="s">
        <v>2615</v>
      </c>
      <c r="Y1773" t="str">
        <f t="shared" si="27"/>
        <v>广州荔湾品唯信息服务有限公司广州唯品会电子商务有限公司信息流</v>
      </c>
      <c r="Z1773" t="e">
        <f>VLOOKUP(Y:Y,[1]Sheet1!N:N,1,0)</f>
        <v>#N/A</v>
      </c>
    </row>
    <row r="1774" spans="1:26" hidden="1" x14ac:dyDescent="0.25">
      <c r="A1774">
        <v>20230622</v>
      </c>
      <c r="B1774">
        <v>39122211</v>
      </c>
      <c r="C1774" t="s">
        <v>2605</v>
      </c>
      <c r="D1774">
        <v>2117410</v>
      </c>
      <c r="E1774" t="s">
        <v>2587</v>
      </c>
      <c r="F1774" s="59">
        <v>3927.94</v>
      </c>
      <c r="G1774">
        <v>0</v>
      </c>
      <c r="H1774" t="s">
        <v>2538</v>
      </c>
      <c r="I1774" t="s">
        <v>2551</v>
      </c>
      <c r="J1774" t="s">
        <v>2353</v>
      </c>
      <c r="K1774" t="s">
        <v>2321</v>
      </c>
      <c r="L1774" t="s">
        <v>326</v>
      </c>
      <c r="M1774" t="s">
        <v>2588</v>
      </c>
      <c r="N1774" t="s">
        <v>2589</v>
      </c>
      <c r="O1774" t="s">
        <v>2542</v>
      </c>
      <c r="P1774" t="s">
        <v>2543</v>
      </c>
      <c r="Q1774" t="s">
        <v>2544</v>
      </c>
      <c r="R1774" t="s">
        <v>2570</v>
      </c>
      <c r="S1774" t="s">
        <v>2546</v>
      </c>
      <c r="T1774">
        <v>0</v>
      </c>
      <c r="U1774" t="s">
        <v>2571</v>
      </c>
      <c r="V1774" t="s">
        <v>2572</v>
      </c>
      <c r="W1774" t="s">
        <v>1891</v>
      </c>
      <c r="X1774" t="s">
        <v>2564</v>
      </c>
      <c r="Y1774" t="str">
        <f t="shared" si="27"/>
        <v>网易有道信息技术（北京）有限公司网易(杭州)网络有限公司信息流</v>
      </c>
      <c r="Z1774" t="e">
        <f>VLOOKUP(Y:Y,[1]Sheet1!N:N,1,0)</f>
        <v>#N/A</v>
      </c>
    </row>
    <row r="1775" spans="1:26" hidden="1" x14ac:dyDescent="0.25">
      <c r="A1775">
        <v>20230622</v>
      </c>
      <c r="B1775">
        <v>42965681</v>
      </c>
      <c r="C1775" t="s">
        <v>2725</v>
      </c>
      <c r="D1775">
        <v>2165227</v>
      </c>
      <c r="E1775" t="s">
        <v>2566</v>
      </c>
      <c r="F1775" s="59">
        <v>126.24</v>
      </c>
      <c r="G1775">
        <v>93.51</v>
      </c>
      <c r="H1775" t="s">
        <v>2538</v>
      </c>
      <c r="I1775" t="s">
        <v>2551</v>
      </c>
      <c r="J1775" t="s">
        <v>2320</v>
      </c>
      <c r="K1775" t="s">
        <v>2321</v>
      </c>
      <c r="L1775" t="s">
        <v>2318</v>
      </c>
      <c r="M1775" t="s">
        <v>2540</v>
      </c>
      <c r="N1775" t="s">
        <v>2541</v>
      </c>
      <c r="O1775" t="s">
        <v>2542</v>
      </c>
      <c r="P1775" t="s">
        <v>2543</v>
      </c>
      <c r="Q1775" t="s">
        <v>2544</v>
      </c>
      <c r="R1775" t="s">
        <v>2545</v>
      </c>
      <c r="S1775" t="s">
        <v>2546</v>
      </c>
      <c r="T1775">
        <v>0</v>
      </c>
      <c r="U1775" t="s">
        <v>838</v>
      </c>
      <c r="V1775" t="s">
        <v>2547</v>
      </c>
      <c r="W1775" t="s">
        <v>838</v>
      </c>
      <c r="X1775" t="s">
        <v>2548</v>
      </c>
      <c r="Y1775" t="str">
        <f t="shared" si="27"/>
        <v>上海耳序信息技术有限公司-四部上海拍拍贷金融信息服务有限公司信息流</v>
      </c>
      <c r="Z1775" t="e">
        <f>VLOOKUP(Y:Y,[1]Sheet1!N:N,1,0)</f>
        <v>#N/A</v>
      </c>
    </row>
    <row r="1776" spans="1:26" hidden="1" x14ac:dyDescent="0.25">
      <c r="A1776">
        <v>20230622</v>
      </c>
      <c r="B1776">
        <v>38794097</v>
      </c>
      <c r="C1776" t="s">
        <v>2757</v>
      </c>
      <c r="D1776">
        <v>2172261</v>
      </c>
      <c r="E1776" t="s">
        <v>2628</v>
      </c>
      <c r="F1776" s="59">
        <v>122.61</v>
      </c>
      <c r="G1776">
        <v>93.6</v>
      </c>
      <c r="H1776" t="s">
        <v>2538</v>
      </c>
      <c r="I1776" t="s">
        <v>2539</v>
      </c>
      <c r="J1776" t="s">
        <v>292</v>
      </c>
      <c r="K1776" t="s">
        <v>2321</v>
      </c>
      <c r="L1776" t="s">
        <v>574</v>
      </c>
      <c r="M1776" t="s">
        <v>2611</v>
      </c>
      <c r="N1776" t="s">
        <v>2612</v>
      </c>
      <c r="O1776" t="s">
        <v>2542</v>
      </c>
      <c r="P1776" t="s">
        <v>2543</v>
      </c>
      <c r="Q1776" t="s">
        <v>2544</v>
      </c>
      <c r="R1776" t="s">
        <v>2613</v>
      </c>
      <c r="S1776" t="s">
        <v>2546</v>
      </c>
      <c r="T1776">
        <v>0</v>
      </c>
      <c r="U1776" t="s">
        <v>2614</v>
      </c>
      <c r="V1776" t="s">
        <v>2615</v>
      </c>
      <c r="W1776" t="s">
        <v>2614</v>
      </c>
      <c r="X1776" t="s">
        <v>2615</v>
      </c>
      <c r="Y1776" t="str">
        <f t="shared" si="27"/>
        <v>广州荔湾品唯信息服务有限公司广州唯品会电子商务有限公司信息流</v>
      </c>
      <c r="Z1776" t="e">
        <f>VLOOKUP(Y:Y,[1]Sheet1!N:N,1,0)</f>
        <v>#N/A</v>
      </c>
    </row>
    <row r="1777" spans="1:26" hidden="1" x14ac:dyDescent="0.25">
      <c r="A1777">
        <v>20230622</v>
      </c>
      <c r="B1777">
        <v>44739239</v>
      </c>
      <c r="C1777" t="s">
        <v>2672</v>
      </c>
      <c r="D1777">
        <v>2118167</v>
      </c>
      <c r="E1777" t="s">
        <v>2592</v>
      </c>
      <c r="F1777" s="59">
        <v>2113.1799999999998</v>
      </c>
      <c r="G1777">
        <v>0</v>
      </c>
      <c r="H1777" t="s">
        <v>2538</v>
      </c>
      <c r="I1777" t="s">
        <v>2539</v>
      </c>
      <c r="J1777" t="s">
        <v>554</v>
      </c>
      <c r="K1777" t="s">
        <v>2321</v>
      </c>
      <c r="L1777" t="s">
        <v>2370</v>
      </c>
      <c r="M1777" t="s">
        <v>2593</v>
      </c>
      <c r="N1777" t="s">
        <v>2594</v>
      </c>
      <c r="O1777" t="s">
        <v>2542</v>
      </c>
      <c r="P1777" t="s">
        <v>2543</v>
      </c>
      <c r="Q1777" t="s">
        <v>2544</v>
      </c>
      <c r="R1777" t="s">
        <v>2595</v>
      </c>
      <c r="S1777" t="s">
        <v>2546</v>
      </c>
      <c r="T1777">
        <v>0</v>
      </c>
      <c r="U1777" t="s">
        <v>2555</v>
      </c>
      <c r="V1777" t="s">
        <v>2596</v>
      </c>
      <c r="W1777" t="s">
        <v>2555</v>
      </c>
      <c r="X1777" t="s">
        <v>2596</v>
      </c>
      <c r="Y1777" t="str">
        <f t="shared" si="27"/>
        <v>薯一薯二文化传媒（上海）有限公司行吟信息科技(上海)有限公司信息流</v>
      </c>
      <c r="Z1777" t="e">
        <f>VLOOKUP(Y:Y,[1]Sheet1!N:N,1,0)</f>
        <v>#N/A</v>
      </c>
    </row>
    <row r="1778" spans="1:26" hidden="1" x14ac:dyDescent="0.25">
      <c r="A1778">
        <v>20230622</v>
      </c>
      <c r="B1778">
        <v>46808242</v>
      </c>
      <c r="C1778" t="s">
        <v>2707</v>
      </c>
      <c r="D1778">
        <v>2159765</v>
      </c>
      <c r="E1778" t="s">
        <v>2568</v>
      </c>
      <c r="F1778" s="59">
        <v>5335.89</v>
      </c>
      <c r="G1778">
        <v>4073.2</v>
      </c>
      <c r="H1778" t="s">
        <v>2538</v>
      </c>
      <c r="I1778" t="s">
        <v>2551</v>
      </c>
      <c r="J1778" t="s">
        <v>2375</v>
      </c>
      <c r="K1778" t="s">
        <v>2321</v>
      </c>
      <c r="L1778" t="s">
        <v>2277</v>
      </c>
      <c r="M1778" t="s">
        <v>2569</v>
      </c>
      <c r="O1778" t="s">
        <v>2542</v>
      </c>
      <c r="P1778" t="s">
        <v>2543</v>
      </c>
      <c r="Q1778" t="s">
        <v>2544</v>
      </c>
      <c r="R1778" t="s">
        <v>2570</v>
      </c>
      <c r="S1778" t="s">
        <v>2546</v>
      </c>
      <c r="T1778">
        <v>0</v>
      </c>
      <c r="U1778" t="s">
        <v>2571</v>
      </c>
      <c r="V1778" t="s">
        <v>2572</v>
      </c>
      <c r="W1778" t="s">
        <v>2571</v>
      </c>
      <c r="X1778" t="s">
        <v>2572</v>
      </c>
      <c r="Y1778" t="str">
        <f t="shared" si="27"/>
        <v>酷得少年（天津）文化传播有限公司-1北京酷得少年科技有限公司信息流</v>
      </c>
      <c r="Z1778" t="e">
        <f>VLOOKUP(Y:Y,[1]Sheet1!N:N,1,0)</f>
        <v>#N/A</v>
      </c>
    </row>
    <row r="1779" spans="1:26" hidden="1" x14ac:dyDescent="0.25">
      <c r="A1779">
        <v>20230622</v>
      </c>
      <c r="B1779">
        <v>47426526</v>
      </c>
      <c r="C1779" t="s">
        <v>2799</v>
      </c>
      <c r="D1779">
        <v>2189969</v>
      </c>
      <c r="E1779" t="s">
        <v>2608</v>
      </c>
      <c r="F1779" s="59">
        <v>613.08000000000004</v>
      </c>
      <c r="G1779">
        <v>437.91</v>
      </c>
      <c r="H1779" t="s">
        <v>2538</v>
      </c>
      <c r="I1779" t="s">
        <v>2551</v>
      </c>
      <c r="J1779" t="s">
        <v>2332</v>
      </c>
      <c r="K1779" t="s">
        <v>2321</v>
      </c>
      <c r="L1779" t="s">
        <v>2333</v>
      </c>
      <c r="M1779" t="s">
        <v>2552</v>
      </c>
      <c r="N1779" t="s">
        <v>2553</v>
      </c>
      <c r="O1779" t="s">
        <v>2542</v>
      </c>
      <c r="P1779" t="s">
        <v>2543</v>
      </c>
      <c r="Q1779" t="s">
        <v>2544</v>
      </c>
      <c r="R1779" t="s">
        <v>2554</v>
      </c>
      <c r="S1779" t="s">
        <v>2546</v>
      </c>
      <c r="T1779">
        <v>0</v>
      </c>
      <c r="U1779" t="s">
        <v>2555</v>
      </c>
      <c r="V1779" t="s">
        <v>2556</v>
      </c>
      <c r="W1779" t="s">
        <v>2555</v>
      </c>
      <c r="X1779" t="s">
        <v>2556</v>
      </c>
      <c r="Y1779" t="str">
        <f t="shared" si="27"/>
        <v>北京爱奇艺科技有限公司-百度北京爱奇艺科技有限公司信息流</v>
      </c>
      <c r="Z1779" t="e">
        <f>VLOOKUP(Y:Y,[1]Sheet1!N:N,1,0)</f>
        <v>#N/A</v>
      </c>
    </row>
    <row r="1780" spans="1:26" hidden="1" x14ac:dyDescent="0.25">
      <c r="A1780">
        <v>20230622</v>
      </c>
      <c r="B1780">
        <v>40548313</v>
      </c>
      <c r="C1780" t="s">
        <v>2629</v>
      </c>
      <c r="D1780">
        <v>2130054</v>
      </c>
      <c r="E1780" t="s">
        <v>2558</v>
      </c>
      <c r="F1780" s="59">
        <v>2707.7</v>
      </c>
      <c r="G1780">
        <v>2192.4299999999998</v>
      </c>
      <c r="H1780" t="s">
        <v>2559</v>
      </c>
      <c r="I1780" t="s">
        <v>2560</v>
      </c>
      <c r="J1780" t="s">
        <v>2350</v>
      </c>
      <c r="K1780" t="s">
        <v>711</v>
      </c>
      <c r="L1780" t="s">
        <v>2350</v>
      </c>
      <c r="M1780" t="s">
        <v>2561</v>
      </c>
      <c r="N1780" t="s">
        <v>2562</v>
      </c>
      <c r="O1780" t="s">
        <v>2542</v>
      </c>
      <c r="P1780" t="s">
        <v>2543</v>
      </c>
      <c r="Q1780" t="s">
        <v>2544</v>
      </c>
      <c r="R1780" t="s">
        <v>2563</v>
      </c>
      <c r="S1780" t="s">
        <v>2546</v>
      </c>
      <c r="T1780">
        <v>14073.555</v>
      </c>
      <c r="U1780" t="s">
        <v>1891</v>
      </c>
      <c r="V1780" t="s">
        <v>2564</v>
      </c>
      <c r="W1780" t="s">
        <v>1891</v>
      </c>
      <c r="X1780" t="s">
        <v>2564</v>
      </c>
      <c r="Y1780" t="str">
        <f t="shared" si="27"/>
        <v>深圳尚米网络技术有限公司深圳尚米网络技术有限公司CPC</v>
      </c>
      <c r="Z1780" t="e">
        <f>VLOOKUP(Y:Y,[1]Sheet1!N:N,1,0)</f>
        <v>#N/A</v>
      </c>
    </row>
    <row r="1781" spans="1:26" hidden="1" x14ac:dyDescent="0.25">
      <c r="A1781">
        <v>20230622</v>
      </c>
      <c r="B1781">
        <v>40182525</v>
      </c>
      <c r="C1781" t="s">
        <v>2679</v>
      </c>
      <c r="D1781">
        <v>2130054</v>
      </c>
      <c r="E1781" t="s">
        <v>2558</v>
      </c>
      <c r="F1781" s="59">
        <v>1887.21</v>
      </c>
      <c r="G1781">
        <v>1528.07</v>
      </c>
      <c r="H1781" t="s">
        <v>2559</v>
      </c>
      <c r="I1781" t="s">
        <v>2560</v>
      </c>
      <c r="J1781" t="s">
        <v>2350</v>
      </c>
      <c r="K1781" t="s">
        <v>711</v>
      </c>
      <c r="L1781" t="s">
        <v>2350</v>
      </c>
      <c r="M1781" t="s">
        <v>2561</v>
      </c>
      <c r="N1781" t="s">
        <v>2562</v>
      </c>
      <c r="O1781" t="s">
        <v>2542</v>
      </c>
      <c r="P1781" t="s">
        <v>2543</v>
      </c>
      <c r="Q1781" t="s">
        <v>2544</v>
      </c>
      <c r="R1781" t="s">
        <v>2563</v>
      </c>
      <c r="S1781" t="s">
        <v>2546</v>
      </c>
      <c r="T1781">
        <v>7480.0209999999997</v>
      </c>
      <c r="U1781" t="s">
        <v>1891</v>
      </c>
      <c r="V1781" t="s">
        <v>2564</v>
      </c>
      <c r="W1781" t="s">
        <v>1891</v>
      </c>
      <c r="X1781" t="s">
        <v>2564</v>
      </c>
      <c r="Y1781" t="str">
        <f t="shared" si="27"/>
        <v>深圳尚米网络技术有限公司深圳尚米网络技术有限公司CPC</v>
      </c>
      <c r="Z1781" t="e">
        <f>VLOOKUP(Y:Y,[1]Sheet1!N:N,1,0)</f>
        <v>#N/A</v>
      </c>
    </row>
    <row r="1782" spans="1:26" hidden="1" x14ac:dyDescent="0.25">
      <c r="A1782">
        <v>20230622</v>
      </c>
      <c r="B1782">
        <v>40548239</v>
      </c>
      <c r="C1782" t="s">
        <v>2777</v>
      </c>
      <c r="D1782">
        <v>2130054</v>
      </c>
      <c r="E1782" t="s">
        <v>2558</v>
      </c>
      <c r="F1782" s="59">
        <v>2834.36</v>
      </c>
      <c r="G1782">
        <v>2294.9699999999998</v>
      </c>
      <c r="H1782" t="s">
        <v>2559</v>
      </c>
      <c r="I1782" t="s">
        <v>2560</v>
      </c>
      <c r="J1782" t="s">
        <v>2350</v>
      </c>
      <c r="K1782" t="s">
        <v>711</v>
      </c>
      <c r="L1782" t="s">
        <v>2350</v>
      </c>
      <c r="M1782" t="s">
        <v>2561</v>
      </c>
      <c r="N1782" t="s">
        <v>2562</v>
      </c>
      <c r="O1782" t="s">
        <v>2542</v>
      </c>
      <c r="P1782" t="s">
        <v>2543</v>
      </c>
      <c r="Q1782" t="s">
        <v>2544</v>
      </c>
      <c r="R1782" t="s">
        <v>2563</v>
      </c>
      <c r="S1782" t="s">
        <v>2546</v>
      </c>
      <c r="T1782">
        <v>10808.638000000001</v>
      </c>
      <c r="U1782" t="s">
        <v>1891</v>
      </c>
      <c r="V1782" t="s">
        <v>2564</v>
      </c>
      <c r="W1782" t="s">
        <v>1891</v>
      </c>
      <c r="X1782" t="s">
        <v>2564</v>
      </c>
      <c r="Y1782" t="str">
        <f t="shared" si="27"/>
        <v>深圳尚米网络技术有限公司深圳尚米网络技术有限公司CPC</v>
      </c>
      <c r="Z1782" t="e">
        <f>VLOOKUP(Y:Y,[1]Sheet1!N:N,1,0)</f>
        <v>#N/A</v>
      </c>
    </row>
    <row r="1783" spans="1:26" hidden="1" x14ac:dyDescent="0.25">
      <c r="A1783">
        <v>20230622</v>
      </c>
      <c r="B1783">
        <v>47953344</v>
      </c>
      <c r="C1783" t="s">
        <v>2732</v>
      </c>
      <c r="D1783">
        <v>2189969</v>
      </c>
      <c r="E1783" t="s">
        <v>2608</v>
      </c>
      <c r="F1783" s="59">
        <v>1532.51</v>
      </c>
      <c r="G1783">
        <v>1094.6500000000001</v>
      </c>
      <c r="H1783" t="s">
        <v>2538</v>
      </c>
      <c r="I1783" t="s">
        <v>2551</v>
      </c>
      <c r="J1783" t="s">
        <v>2332</v>
      </c>
      <c r="K1783" t="s">
        <v>2321</v>
      </c>
      <c r="L1783" t="s">
        <v>2333</v>
      </c>
      <c r="M1783" t="s">
        <v>2552</v>
      </c>
      <c r="N1783" t="s">
        <v>2553</v>
      </c>
      <c r="O1783" t="s">
        <v>2542</v>
      </c>
      <c r="P1783" t="s">
        <v>2543</v>
      </c>
      <c r="Q1783" t="s">
        <v>2544</v>
      </c>
      <c r="R1783" t="s">
        <v>2554</v>
      </c>
      <c r="S1783" t="s">
        <v>2546</v>
      </c>
      <c r="T1783">
        <v>0</v>
      </c>
      <c r="U1783" t="s">
        <v>2555</v>
      </c>
      <c r="V1783" t="s">
        <v>2556</v>
      </c>
      <c r="W1783" t="s">
        <v>2555</v>
      </c>
      <c r="X1783" t="s">
        <v>2556</v>
      </c>
      <c r="Y1783" t="str">
        <f t="shared" si="27"/>
        <v>北京爱奇艺科技有限公司-百度北京爱奇艺科技有限公司信息流</v>
      </c>
      <c r="Z1783" t="e">
        <f>VLOOKUP(Y:Y,[1]Sheet1!N:N,1,0)</f>
        <v>#N/A</v>
      </c>
    </row>
    <row r="1784" spans="1:26" hidden="1" x14ac:dyDescent="0.25">
      <c r="A1784">
        <v>20230622</v>
      </c>
      <c r="B1784">
        <v>33076487</v>
      </c>
      <c r="C1784" t="s">
        <v>2657</v>
      </c>
      <c r="D1784">
        <v>1856876</v>
      </c>
      <c r="E1784" t="s">
        <v>2658</v>
      </c>
      <c r="F1784" s="59">
        <v>3814.42</v>
      </c>
      <c r="G1784">
        <v>3814.42</v>
      </c>
      <c r="H1784" t="s">
        <v>2559</v>
      </c>
      <c r="I1784" t="s">
        <v>2560</v>
      </c>
      <c r="J1784" t="s">
        <v>2383</v>
      </c>
      <c r="K1784" t="s">
        <v>711</v>
      </c>
      <c r="L1784" t="s">
        <v>2383</v>
      </c>
      <c r="M1784" t="s">
        <v>2659</v>
      </c>
      <c r="N1784" t="s">
        <v>2660</v>
      </c>
      <c r="O1784" t="s">
        <v>2542</v>
      </c>
      <c r="P1784" t="s">
        <v>2543</v>
      </c>
      <c r="Q1784" t="s">
        <v>2544</v>
      </c>
      <c r="R1784" t="s">
        <v>2661</v>
      </c>
      <c r="S1784" t="s">
        <v>2546</v>
      </c>
      <c r="T1784">
        <v>53880.05</v>
      </c>
      <c r="U1784" t="s">
        <v>1891</v>
      </c>
      <c r="V1784" t="s">
        <v>2662</v>
      </c>
      <c r="W1784" t="s">
        <v>1891</v>
      </c>
      <c r="X1784" t="s">
        <v>2602</v>
      </c>
      <c r="Y1784" t="str">
        <f t="shared" si="27"/>
        <v>上海娱公竞宇网络有限公司上海娱公竞宇网络有限公司CPC</v>
      </c>
      <c r="Z1784" t="e">
        <f>VLOOKUP(Y:Y,[1]Sheet1!N:N,1,0)</f>
        <v>#N/A</v>
      </c>
    </row>
    <row r="1785" spans="1:26" hidden="1" x14ac:dyDescent="0.25">
      <c r="A1785">
        <v>20230622</v>
      </c>
      <c r="B1785">
        <v>29850997</v>
      </c>
      <c r="C1785" t="s">
        <v>2701</v>
      </c>
      <c r="D1785">
        <v>2130054</v>
      </c>
      <c r="E1785" t="s">
        <v>2558</v>
      </c>
      <c r="F1785" s="59">
        <v>7112.93</v>
      </c>
      <c r="G1785">
        <v>5759.35</v>
      </c>
      <c r="H1785" t="s">
        <v>2559</v>
      </c>
      <c r="I1785" t="s">
        <v>2560</v>
      </c>
      <c r="J1785" t="s">
        <v>2350</v>
      </c>
      <c r="K1785" t="s">
        <v>711</v>
      </c>
      <c r="L1785" t="s">
        <v>2350</v>
      </c>
      <c r="M1785" t="s">
        <v>2561</v>
      </c>
      <c r="N1785" t="s">
        <v>2562</v>
      </c>
      <c r="O1785" t="s">
        <v>2542</v>
      </c>
      <c r="P1785" t="s">
        <v>2543</v>
      </c>
      <c r="Q1785" t="s">
        <v>2544</v>
      </c>
      <c r="R1785" t="s">
        <v>2563</v>
      </c>
      <c r="S1785" t="s">
        <v>2546</v>
      </c>
      <c r="T1785">
        <v>30025.688999999998</v>
      </c>
      <c r="U1785" t="s">
        <v>1891</v>
      </c>
      <c r="V1785" t="s">
        <v>2564</v>
      </c>
      <c r="W1785" t="s">
        <v>1891</v>
      </c>
      <c r="X1785" t="s">
        <v>2564</v>
      </c>
      <c r="Y1785" t="str">
        <f t="shared" si="27"/>
        <v>深圳尚米网络技术有限公司深圳尚米网络技术有限公司CPC</v>
      </c>
      <c r="Z1785" t="e">
        <f>VLOOKUP(Y:Y,[1]Sheet1!N:N,1,0)</f>
        <v>#N/A</v>
      </c>
    </row>
    <row r="1786" spans="1:26" hidden="1" x14ac:dyDescent="0.25">
      <c r="A1786">
        <v>20230622</v>
      </c>
      <c r="B1786">
        <v>29880965</v>
      </c>
      <c r="C1786" t="s">
        <v>2730</v>
      </c>
      <c r="D1786">
        <v>2130054</v>
      </c>
      <c r="E1786" t="s">
        <v>2558</v>
      </c>
      <c r="F1786" s="59">
        <v>14167.23</v>
      </c>
      <c r="G1786">
        <v>11471.33</v>
      </c>
      <c r="H1786" t="s">
        <v>2559</v>
      </c>
      <c r="I1786" t="s">
        <v>2560</v>
      </c>
      <c r="J1786" t="s">
        <v>2350</v>
      </c>
      <c r="K1786" t="s">
        <v>711</v>
      </c>
      <c r="L1786" t="s">
        <v>2350</v>
      </c>
      <c r="M1786" t="s">
        <v>2561</v>
      </c>
      <c r="N1786" t="s">
        <v>2562</v>
      </c>
      <c r="O1786" t="s">
        <v>2542</v>
      </c>
      <c r="P1786" t="s">
        <v>2543</v>
      </c>
      <c r="Q1786" t="s">
        <v>2544</v>
      </c>
      <c r="R1786" t="s">
        <v>2563</v>
      </c>
      <c r="S1786" t="s">
        <v>2546</v>
      </c>
      <c r="T1786">
        <v>62790.716</v>
      </c>
      <c r="U1786" t="s">
        <v>1891</v>
      </c>
      <c r="V1786" t="s">
        <v>2564</v>
      </c>
      <c r="W1786" t="s">
        <v>1891</v>
      </c>
      <c r="X1786" t="s">
        <v>2564</v>
      </c>
      <c r="Y1786" t="str">
        <f t="shared" si="27"/>
        <v>深圳尚米网络技术有限公司深圳尚米网络技术有限公司CPC</v>
      </c>
      <c r="Z1786" t="e">
        <f>VLOOKUP(Y:Y,[1]Sheet1!N:N,1,0)</f>
        <v>#N/A</v>
      </c>
    </row>
    <row r="1787" spans="1:26" hidden="1" x14ac:dyDescent="0.25">
      <c r="A1787">
        <v>20230622</v>
      </c>
      <c r="B1787">
        <v>31849475</v>
      </c>
      <c r="C1787" t="s">
        <v>2604</v>
      </c>
      <c r="D1787">
        <v>2158492</v>
      </c>
      <c r="E1787" t="s">
        <v>2580</v>
      </c>
      <c r="F1787" s="59">
        <v>5567.07</v>
      </c>
      <c r="G1787">
        <v>4677.95</v>
      </c>
      <c r="H1787" t="s">
        <v>2559</v>
      </c>
      <c r="I1787" t="s">
        <v>2560</v>
      </c>
      <c r="J1787" t="s">
        <v>2330</v>
      </c>
      <c r="K1787" t="s">
        <v>711</v>
      </c>
      <c r="L1787" t="s">
        <v>2329</v>
      </c>
      <c r="M1787" t="s">
        <v>2581</v>
      </c>
      <c r="N1787" t="s">
        <v>2582</v>
      </c>
      <c r="O1787" t="s">
        <v>2542</v>
      </c>
      <c r="P1787" t="s">
        <v>2543</v>
      </c>
      <c r="Q1787" t="s">
        <v>2544</v>
      </c>
      <c r="R1787" t="s">
        <v>2583</v>
      </c>
      <c r="S1787" t="s">
        <v>2546</v>
      </c>
      <c r="T1787">
        <v>63313.906000000003</v>
      </c>
      <c r="U1787" t="s">
        <v>2584</v>
      </c>
      <c r="V1787" t="s">
        <v>2585</v>
      </c>
      <c r="W1787" t="s">
        <v>2584</v>
      </c>
      <c r="X1787" t="s">
        <v>2585</v>
      </c>
      <c r="Y1787" t="str">
        <f t="shared" si="27"/>
        <v>成都哈拜网络科技有限公司-数字媒体事业部上海哈啰普惠科技有限公司CPC</v>
      </c>
      <c r="Z1787" t="e">
        <f>VLOOKUP(Y:Y,[1]Sheet1!N:N,1,0)</f>
        <v>#N/A</v>
      </c>
    </row>
    <row r="1788" spans="1:26" x14ac:dyDescent="0.25">
      <c r="A1788">
        <v>20230622</v>
      </c>
      <c r="B1788">
        <v>39873589</v>
      </c>
      <c r="C1788" t="s">
        <v>2811</v>
      </c>
      <c r="D1788">
        <v>2054669</v>
      </c>
      <c r="E1788" t="s">
        <v>2622</v>
      </c>
      <c r="F1788" s="59">
        <v>518.4</v>
      </c>
      <c r="G1788">
        <v>384</v>
      </c>
      <c r="H1788" t="s">
        <v>2538</v>
      </c>
      <c r="I1788" t="s">
        <v>2551</v>
      </c>
      <c r="J1788" t="s">
        <v>2352</v>
      </c>
      <c r="K1788" t="s">
        <v>2321</v>
      </c>
      <c r="L1788" t="s">
        <v>2351</v>
      </c>
      <c r="M1788" t="s">
        <v>2623</v>
      </c>
      <c r="N1788" t="s">
        <v>2624</v>
      </c>
      <c r="O1788" t="s">
        <v>2542</v>
      </c>
      <c r="P1788" t="s">
        <v>2543</v>
      </c>
      <c r="Q1788" t="s">
        <v>2544</v>
      </c>
      <c r="R1788" t="s">
        <v>2625</v>
      </c>
      <c r="S1788" t="s">
        <v>2546</v>
      </c>
      <c r="T1788">
        <v>0</v>
      </c>
      <c r="U1788" t="s">
        <v>838</v>
      </c>
      <c r="V1788" t="s">
        <v>2548</v>
      </c>
      <c r="W1788" t="s">
        <v>838</v>
      </c>
      <c r="X1788" t="s">
        <v>2548</v>
      </c>
      <c r="Y1788" t="str">
        <f t="shared" si="27"/>
        <v>深圳市小赢普惠科技有限责任公司深圳市赢众通金融信息服务有限责任公司信息流</v>
      </c>
      <c r="Z1788" t="e">
        <f>VLOOKUP(Y:Y,[1]Sheet1!N:N,1,0)</f>
        <v>#N/A</v>
      </c>
    </row>
    <row r="1789" spans="1:26" x14ac:dyDescent="0.25">
      <c r="A1789">
        <v>20230622</v>
      </c>
      <c r="B1789">
        <v>43094813</v>
      </c>
      <c r="C1789" t="s">
        <v>2677</v>
      </c>
      <c r="D1789">
        <v>2054669</v>
      </c>
      <c r="E1789" t="s">
        <v>2622</v>
      </c>
      <c r="F1789" s="59">
        <v>3657.95</v>
      </c>
      <c r="G1789">
        <v>2709.59</v>
      </c>
      <c r="H1789" t="s">
        <v>2538</v>
      </c>
      <c r="I1789" t="s">
        <v>2539</v>
      </c>
      <c r="J1789" t="s">
        <v>2352</v>
      </c>
      <c r="K1789" t="s">
        <v>2321</v>
      </c>
      <c r="L1789" t="s">
        <v>2351</v>
      </c>
      <c r="M1789" t="s">
        <v>2623</v>
      </c>
      <c r="N1789" t="s">
        <v>2624</v>
      </c>
      <c r="O1789" t="s">
        <v>2542</v>
      </c>
      <c r="P1789" t="s">
        <v>2543</v>
      </c>
      <c r="Q1789" t="s">
        <v>2544</v>
      </c>
      <c r="R1789" t="s">
        <v>2625</v>
      </c>
      <c r="S1789" t="s">
        <v>2546</v>
      </c>
      <c r="T1789">
        <v>0</v>
      </c>
      <c r="U1789" t="s">
        <v>838</v>
      </c>
      <c r="V1789" t="s">
        <v>2548</v>
      </c>
      <c r="W1789" t="s">
        <v>838</v>
      </c>
      <c r="X1789" t="s">
        <v>2548</v>
      </c>
      <c r="Y1789" t="str">
        <f t="shared" si="27"/>
        <v>深圳市小赢普惠科技有限责任公司深圳市赢众通金融信息服务有限责任公司信息流</v>
      </c>
      <c r="Z1789" t="e">
        <f>VLOOKUP(Y:Y,[1]Sheet1!N:N,1,0)</f>
        <v>#N/A</v>
      </c>
    </row>
    <row r="1790" spans="1:26" x14ac:dyDescent="0.25">
      <c r="A1790">
        <v>20230622</v>
      </c>
      <c r="B1790">
        <v>45336938</v>
      </c>
      <c r="C1790" t="s">
        <v>2753</v>
      </c>
      <c r="D1790">
        <v>2054669</v>
      </c>
      <c r="E1790" t="s">
        <v>2622</v>
      </c>
      <c r="F1790" s="59">
        <v>432.78</v>
      </c>
      <c r="G1790">
        <v>320.58</v>
      </c>
      <c r="H1790" t="s">
        <v>2538</v>
      </c>
      <c r="I1790" t="s">
        <v>2539</v>
      </c>
      <c r="J1790" t="s">
        <v>2352</v>
      </c>
      <c r="K1790" t="s">
        <v>2321</v>
      </c>
      <c r="L1790" t="s">
        <v>2351</v>
      </c>
      <c r="M1790" t="s">
        <v>2623</v>
      </c>
      <c r="N1790" t="s">
        <v>2624</v>
      </c>
      <c r="O1790" t="s">
        <v>2542</v>
      </c>
      <c r="P1790" t="s">
        <v>2543</v>
      </c>
      <c r="Q1790" t="s">
        <v>2544</v>
      </c>
      <c r="R1790" t="s">
        <v>2625</v>
      </c>
      <c r="S1790" t="s">
        <v>2546</v>
      </c>
      <c r="T1790">
        <v>0</v>
      </c>
      <c r="U1790" t="s">
        <v>838</v>
      </c>
      <c r="V1790" t="s">
        <v>2548</v>
      </c>
      <c r="W1790" t="s">
        <v>838</v>
      </c>
      <c r="X1790" t="s">
        <v>2548</v>
      </c>
      <c r="Y1790" t="str">
        <f t="shared" si="27"/>
        <v>深圳市小赢普惠科技有限责任公司深圳市赢众通金融信息服务有限责任公司信息流</v>
      </c>
      <c r="Z1790" t="e">
        <f>VLOOKUP(Y:Y,[1]Sheet1!N:N,1,0)</f>
        <v>#N/A</v>
      </c>
    </row>
    <row r="1791" spans="1:26" hidden="1" x14ac:dyDescent="0.25">
      <c r="A1791">
        <v>20230622</v>
      </c>
      <c r="B1791">
        <v>47327773</v>
      </c>
      <c r="C1791" t="s">
        <v>2714</v>
      </c>
      <c r="D1791">
        <v>2185183</v>
      </c>
      <c r="E1791" t="s">
        <v>2574</v>
      </c>
      <c r="F1791" s="59">
        <v>403.12</v>
      </c>
      <c r="G1791">
        <v>305.39999999999998</v>
      </c>
      <c r="H1791" t="s">
        <v>2538</v>
      </c>
      <c r="I1791" t="s">
        <v>2551</v>
      </c>
      <c r="J1791" t="s">
        <v>2575</v>
      </c>
      <c r="K1791" t="s">
        <v>2321</v>
      </c>
      <c r="L1791" t="s">
        <v>2344</v>
      </c>
      <c r="M1791" t="s">
        <v>2576</v>
      </c>
      <c r="O1791" t="s">
        <v>2542</v>
      </c>
      <c r="P1791" t="s">
        <v>2543</v>
      </c>
      <c r="Q1791" t="s">
        <v>2544</v>
      </c>
      <c r="R1791" t="s">
        <v>2577</v>
      </c>
      <c r="S1791" t="s">
        <v>2546</v>
      </c>
      <c r="T1791">
        <v>0</v>
      </c>
      <c r="U1791" t="s">
        <v>838</v>
      </c>
      <c r="V1791" t="s">
        <v>2578</v>
      </c>
      <c r="W1791" t="s">
        <v>838</v>
      </c>
      <c r="X1791" t="s">
        <v>2578</v>
      </c>
      <c r="Y1791" t="str">
        <f t="shared" si="27"/>
        <v>北京微财科技有限公司-数媒重庆市黑卡小额贷款有限公司信息流</v>
      </c>
      <c r="Z1791" t="e">
        <f>VLOOKUP(Y:Y,[1]Sheet1!N:N,1,0)</f>
        <v>#N/A</v>
      </c>
    </row>
    <row r="1792" spans="1:26" hidden="1" x14ac:dyDescent="0.25">
      <c r="A1792">
        <v>20230622</v>
      </c>
      <c r="B1792">
        <v>47580667</v>
      </c>
      <c r="C1792" t="s">
        <v>2683</v>
      </c>
      <c r="D1792">
        <v>2171230</v>
      </c>
      <c r="E1792" t="s">
        <v>2684</v>
      </c>
      <c r="F1792" s="59">
        <v>6603</v>
      </c>
      <c r="G1792">
        <v>5158.59</v>
      </c>
      <c r="H1792" t="s">
        <v>2538</v>
      </c>
      <c r="I1792" t="s">
        <v>2539</v>
      </c>
      <c r="J1792" t="s">
        <v>2322</v>
      </c>
      <c r="K1792" t="s">
        <v>2321</v>
      </c>
      <c r="L1792" t="s">
        <v>2323</v>
      </c>
      <c r="M1792" t="s">
        <v>2685</v>
      </c>
      <c r="N1792" t="s">
        <v>2686</v>
      </c>
      <c r="O1792" t="s">
        <v>2542</v>
      </c>
      <c r="P1792" t="s">
        <v>2543</v>
      </c>
      <c r="Q1792" t="s">
        <v>2544</v>
      </c>
      <c r="R1792" t="s">
        <v>2687</v>
      </c>
      <c r="S1792" t="s">
        <v>2546</v>
      </c>
      <c r="T1792">
        <v>0</v>
      </c>
      <c r="U1792" t="s">
        <v>2555</v>
      </c>
      <c r="V1792" t="s">
        <v>2556</v>
      </c>
      <c r="W1792" t="s">
        <v>2555</v>
      </c>
      <c r="X1792" t="s">
        <v>2671</v>
      </c>
      <c r="Y1792" t="str">
        <f t="shared" si="27"/>
        <v>广州虎牙信息科技有限公司-百度广州虎牙信息科技有限公司信息流</v>
      </c>
      <c r="Z1792" t="e">
        <f>VLOOKUP(Y:Y,[1]Sheet1!N:N,1,0)</f>
        <v>#N/A</v>
      </c>
    </row>
    <row r="1793" spans="1:26" hidden="1" x14ac:dyDescent="0.25">
      <c r="A1793">
        <v>20230622</v>
      </c>
      <c r="B1793">
        <v>47974695</v>
      </c>
      <c r="C1793" t="s">
        <v>2814</v>
      </c>
      <c r="D1793">
        <v>2129251</v>
      </c>
      <c r="E1793" t="s">
        <v>2815</v>
      </c>
      <c r="F1793" s="59">
        <v>860.81</v>
      </c>
      <c r="G1793">
        <v>0</v>
      </c>
      <c r="H1793" t="s">
        <v>2538</v>
      </c>
      <c r="I1793" t="s">
        <v>2551</v>
      </c>
      <c r="J1793" t="s">
        <v>2330</v>
      </c>
      <c r="K1793" t="s">
        <v>2321</v>
      </c>
      <c r="L1793" t="s">
        <v>2329</v>
      </c>
      <c r="M1793" t="s">
        <v>2581</v>
      </c>
      <c r="N1793" t="s">
        <v>2582</v>
      </c>
      <c r="O1793" t="s">
        <v>2542</v>
      </c>
      <c r="P1793" t="s">
        <v>2543</v>
      </c>
      <c r="Q1793" t="s">
        <v>2544</v>
      </c>
      <c r="R1793" t="s">
        <v>2583</v>
      </c>
      <c r="S1793" t="s">
        <v>2546</v>
      </c>
      <c r="T1793">
        <v>0</v>
      </c>
      <c r="U1793" t="s">
        <v>838</v>
      </c>
      <c r="V1793" t="s">
        <v>2578</v>
      </c>
      <c r="W1793" t="s">
        <v>2584</v>
      </c>
      <c r="X1793" t="s">
        <v>2585</v>
      </c>
      <c r="Y1793" t="str">
        <f t="shared" si="27"/>
        <v>成都哈拜网络科技有限公司-数字媒体事业部上海哈啰普惠科技有限公司信息流</v>
      </c>
      <c r="Z1793" t="e">
        <f>VLOOKUP(Y:Y,[1]Sheet1!N:N,1,0)</f>
        <v>#N/A</v>
      </c>
    </row>
    <row r="1794" spans="1:26" hidden="1" x14ac:dyDescent="0.25">
      <c r="A1794">
        <v>20230622</v>
      </c>
      <c r="B1794">
        <v>29768622</v>
      </c>
      <c r="C1794" t="s">
        <v>2603</v>
      </c>
      <c r="D1794">
        <v>2130054</v>
      </c>
      <c r="E1794" t="s">
        <v>2558</v>
      </c>
      <c r="F1794" s="59">
        <v>2700.54</v>
      </c>
      <c r="G1794">
        <v>2186.59</v>
      </c>
      <c r="H1794" t="s">
        <v>2559</v>
      </c>
      <c r="I1794" t="s">
        <v>2560</v>
      </c>
      <c r="J1794" t="s">
        <v>2350</v>
      </c>
      <c r="K1794" t="s">
        <v>711</v>
      </c>
      <c r="L1794" t="s">
        <v>2350</v>
      </c>
      <c r="M1794" t="s">
        <v>2561</v>
      </c>
      <c r="N1794" t="s">
        <v>2562</v>
      </c>
      <c r="O1794" t="s">
        <v>2542</v>
      </c>
      <c r="P1794" t="s">
        <v>2543</v>
      </c>
      <c r="Q1794" t="s">
        <v>2544</v>
      </c>
      <c r="R1794" t="s">
        <v>2563</v>
      </c>
      <c r="S1794" t="s">
        <v>2546</v>
      </c>
      <c r="T1794">
        <v>14001.594999999999</v>
      </c>
      <c r="U1794" t="s">
        <v>1891</v>
      </c>
      <c r="V1794" t="s">
        <v>2564</v>
      </c>
      <c r="W1794" t="s">
        <v>1891</v>
      </c>
      <c r="X1794" t="s">
        <v>2564</v>
      </c>
      <c r="Y1794" t="str">
        <f t="shared" si="27"/>
        <v>深圳尚米网络技术有限公司深圳尚米网络技术有限公司CPC</v>
      </c>
      <c r="Z1794" t="e">
        <f>VLOOKUP(Y:Y,[1]Sheet1!N:N,1,0)</f>
        <v>#N/A</v>
      </c>
    </row>
    <row r="1795" spans="1:26" hidden="1" x14ac:dyDescent="0.25">
      <c r="A1795">
        <v>20230622</v>
      </c>
      <c r="B1795">
        <v>29768589</v>
      </c>
      <c r="C1795" t="s">
        <v>2724</v>
      </c>
      <c r="D1795">
        <v>2130054</v>
      </c>
      <c r="E1795" t="s">
        <v>2558</v>
      </c>
      <c r="F1795" s="59">
        <v>2339.1999999999998</v>
      </c>
      <c r="G1795">
        <v>1894.05</v>
      </c>
      <c r="H1795" t="s">
        <v>2559</v>
      </c>
      <c r="I1795" t="s">
        <v>2560</v>
      </c>
      <c r="J1795" t="s">
        <v>2350</v>
      </c>
      <c r="K1795" t="s">
        <v>711</v>
      </c>
      <c r="L1795" t="s">
        <v>2350</v>
      </c>
      <c r="M1795" t="s">
        <v>2561</v>
      </c>
      <c r="N1795" t="s">
        <v>2562</v>
      </c>
      <c r="O1795" t="s">
        <v>2542</v>
      </c>
      <c r="P1795" t="s">
        <v>2543</v>
      </c>
      <c r="Q1795" t="s">
        <v>2544</v>
      </c>
      <c r="R1795" t="s">
        <v>2563</v>
      </c>
      <c r="S1795" t="s">
        <v>2546</v>
      </c>
      <c r="T1795">
        <v>14640.848</v>
      </c>
      <c r="U1795" t="s">
        <v>1891</v>
      </c>
      <c r="V1795" t="s">
        <v>2564</v>
      </c>
      <c r="W1795" t="s">
        <v>1891</v>
      </c>
      <c r="X1795" t="s">
        <v>2564</v>
      </c>
      <c r="Y1795" t="str">
        <f t="shared" ref="Y1795:Y1858" si="28">L1795&amp;J1795&amp;K1795</f>
        <v>深圳尚米网络技术有限公司深圳尚米网络技术有限公司CPC</v>
      </c>
      <c r="Z1795" t="e">
        <f>VLOOKUP(Y:Y,[1]Sheet1!N:N,1,0)</f>
        <v>#N/A</v>
      </c>
    </row>
    <row r="1796" spans="1:26" hidden="1" x14ac:dyDescent="0.25">
      <c r="A1796">
        <v>20230622</v>
      </c>
      <c r="B1796">
        <v>32070458</v>
      </c>
      <c r="C1796" t="s">
        <v>2646</v>
      </c>
      <c r="D1796">
        <v>2158492</v>
      </c>
      <c r="E1796" t="s">
        <v>2580</v>
      </c>
      <c r="F1796" s="59">
        <v>1049.47</v>
      </c>
      <c r="G1796">
        <v>881.84</v>
      </c>
      <c r="H1796" t="s">
        <v>2559</v>
      </c>
      <c r="I1796" t="s">
        <v>2560</v>
      </c>
      <c r="J1796" t="s">
        <v>2330</v>
      </c>
      <c r="K1796" t="s">
        <v>711</v>
      </c>
      <c r="L1796" t="s">
        <v>2329</v>
      </c>
      <c r="M1796" t="s">
        <v>2581</v>
      </c>
      <c r="N1796" t="s">
        <v>2582</v>
      </c>
      <c r="O1796" t="s">
        <v>2542</v>
      </c>
      <c r="P1796" t="s">
        <v>2543</v>
      </c>
      <c r="Q1796" t="s">
        <v>2544</v>
      </c>
      <c r="R1796" t="s">
        <v>2583</v>
      </c>
      <c r="S1796" t="s">
        <v>2546</v>
      </c>
      <c r="T1796">
        <v>17525.281999999999</v>
      </c>
      <c r="U1796" t="s">
        <v>2584</v>
      </c>
      <c r="V1796" t="s">
        <v>2585</v>
      </c>
      <c r="W1796" t="s">
        <v>2584</v>
      </c>
      <c r="X1796" t="s">
        <v>2585</v>
      </c>
      <c r="Y1796" t="str">
        <f t="shared" si="28"/>
        <v>成都哈拜网络科技有限公司-数字媒体事业部上海哈啰普惠科技有限公司CPC</v>
      </c>
      <c r="Z1796" t="e">
        <f>VLOOKUP(Y:Y,[1]Sheet1!N:N,1,0)</f>
        <v>#N/A</v>
      </c>
    </row>
    <row r="1797" spans="1:26" hidden="1" x14ac:dyDescent="0.25">
      <c r="A1797">
        <v>20230622</v>
      </c>
      <c r="B1797">
        <v>47327914</v>
      </c>
      <c r="C1797" t="s">
        <v>2720</v>
      </c>
      <c r="D1797">
        <v>2185183</v>
      </c>
      <c r="E1797" t="s">
        <v>2574</v>
      </c>
      <c r="F1797" s="59">
        <v>1089.92</v>
      </c>
      <c r="G1797">
        <v>825.7</v>
      </c>
      <c r="H1797" t="s">
        <v>2538</v>
      </c>
      <c r="I1797" t="s">
        <v>2551</v>
      </c>
      <c r="J1797" t="s">
        <v>2575</v>
      </c>
      <c r="K1797" t="s">
        <v>2321</v>
      </c>
      <c r="L1797" t="s">
        <v>2344</v>
      </c>
      <c r="M1797" t="s">
        <v>2576</v>
      </c>
      <c r="O1797" t="s">
        <v>2542</v>
      </c>
      <c r="P1797" t="s">
        <v>2543</v>
      </c>
      <c r="Q1797" t="s">
        <v>2544</v>
      </c>
      <c r="R1797" t="s">
        <v>2577</v>
      </c>
      <c r="S1797" t="s">
        <v>2546</v>
      </c>
      <c r="T1797">
        <v>0</v>
      </c>
      <c r="U1797" t="s">
        <v>838</v>
      </c>
      <c r="V1797" t="s">
        <v>2578</v>
      </c>
      <c r="W1797" t="s">
        <v>838</v>
      </c>
      <c r="X1797" t="s">
        <v>2578</v>
      </c>
      <c r="Y1797" t="str">
        <f t="shared" si="28"/>
        <v>北京微财科技有限公司-数媒重庆市黑卡小额贷款有限公司信息流</v>
      </c>
      <c r="Z1797" t="e">
        <f>VLOOKUP(Y:Y,[1]Sheet1!N:N,1,0)</f>
        <v>#N/A</v>
      </c>
    </row>
    <row r="1798" spans="1:26" hidden="1" x14ac:dyDescent="0.25">
      <c r="A1798">
        <v>20230622</v>
      </c>
      <c r="B1798">
        <v>28450438</v>
      </c>
      <c r="C1798" t="s">
        <v>2665</v>
      </c>
      <c r="D1798">
        <v>2113477</v>
      </c>
      <c r="E1798" t="s">
        <v>2666</v>
      </c>
      <c r="F1798" s="59">
        <v>2968.42</v>
      </c>
      <c r="G1798">
        <v>0</v>
      </c>
      <c r="H1798" t="s">
        <v>2559</v>
      </c>
      <c r="I1798" t="s">
        <v>2560</v>
      </c>
      <c r="J1798" t="s">
        <v>231</v>
      </c>
      <c r="K1798" t="s">
        <v>711</v>
      </c>
      <c r="L1798" t="s">
        <v>231</v>
      </c>
      <c r="M1798" t="s">
        <v>2667</v>
      </c>
      <c r="N1798" t="s">
        <v>2668</v>
      </c>
      <c r="O1798" t="s">
        <v>2542</v>
      </c>
      <c r="P1798" t="s">
        <v>2543</v>
      </c>
      <c r="Q1798" t="s">
        <v>2544</v>
      </c>
      <c r="R1798" t="s">
        <v>2669</v>
      </c>
      <c r="S1798" t="s">
        <v>2546</v>
      </c>
      <c r="T1798">
        <v>0</v>
      </c>
      <c r="U1798" t="s">
        <v>2555</v>
      </c>
      <c r="V1798" t="s">
        <v>2670</v>
      </c>
      <c r="W1798" t="s">
        <v>2555</v>
      </c>
      <c r="X1798" t="s">
        <v>2671</v>
      </c>
      <c r="Y1798" t="str">
        <f t="shared" si="28"/>
        <v>广州酷狗计算机科技有限公司广州酷狗计算机科技有限公司CPC</v>
      </c>
      <c r="Z1798" t="e">
        <f>VLOOKUP(Y:Y,[1]Sheet1!N:N,1,0)</f>
        <v>#N/A</v>
      </c>
    </row>
    <row r="1799" spans="1:26" hidden="1" x14ac:dyDescent="0.25">
      <c r="A1799">
        <v>20230622</v>
      </c>
      <c r="B1799">
        <v>42840845</v>
      </c>
      <c r="C1799" t="s">
        <v>2812</v>
      </c>
      <c r="D1799">
        <v>2117410</v>
      </c>
      <c r="E1799" t="s">
        <v>2587</v>
      </c>
      <c r="F1799" s="59">
        <v>1561.36</v>
      </c>
      <c r="G1799">
        <v>0</v>
      </c>
      <c r="H1799" t="s">
        <v>2538</v>
      </c>
      <c r="I1799" t="s">
        <v>2551</v>
      </c>
      <c r="J1799" t="s">
        <v>2353</v>
      </c>
      <c r="K1799" t="s">
        <v>2321</v>
      </c>
      <c r="L1799" t="s">
        <v>326</v>
      </c>
      <c r="M1799" t="s">
        <v>2588</v>
      </c>
      <c r="N1799" t="s">
        <v>2589</v>
      </c>
      <c r="O1799" t="s">
        <v>2542</v>
      </c>
      <c r="P1799" t="s">
        <v>2543</v>
      </c>
      <c r="Q1799" t="s">
        <v>2544</v>
      </c>
      <c r="R1799" t="s">
        <v>2570</v>
      </c>
      <c r="S1799" t="s">
        <v>2546</v>
      </c>
      <c r="T1799">
        <v>0</v>
      </c>
      <c r="U1799" t="s">
        <v>2571</v>
      </c>
      <c r="V1799" t="s">
        <v>2572</v>
      </c>
      <c r="W1799" t="s">
        <v>1891</v>
      </c>
      <c r="X1799" t="s">
        <v>2564</v>
      </c>
      <c r="Y1799" t="str">
        <f t="shared" si="28"/>
        <v>网易有道信息技术（北京）有限公司网易(杭州)网络有限公司信息流</v>
      </c>
      <c r="Z1799" t="e">
        <f>VLOOKUP(Y:Y,[1]Sheet1!N:N,1,0)</f>
        <v>#N/A</v>
      </c>
    </row>
    <row r="1800" spans="1:26" hidden="1" x14ac:dyDescent="0.25">
      <c r="A1800">
        <v>20230622</v>
      </c>
      <c r="B1800">
        <v>47328011</v>
      </c>
      <c r="C1800" t="s">
        <v>2647</v>
      </c>
      <c r="D1800">
        <v>2185183</v>
      </c>
      <c r="E1800" t="s">
        <v>2574</v>
      </c>
      <c r="F1800" s="59">
        <v>500.91</v>
      </c>
      <c r="G1800">
        <v>379.48</v>
      </c>
      <c r="H1800" t="s">
        <v>2538</v>
      </c>
      <c r="I1800" t="s">
        <v>2539</v>
      </c>
      <c r="J1800" t="s">
        <v>2575</v>
      </c>
      <c r="K1800" t="s">
        <v>2321</v>
      </c>
      <c r="L1800" t="s">
        <v>2344</v>
      </c>
      <c r="M1800" t="s">
        <v>2576</v>
      </c>
      <c r="O1800" t="s">
        <v>2542</v>
      </c>
      <c r="P1800" t="s">
        <v>2543</v>
      </c>
      <c r="Q1800" t="s">
        <v>2544</v>
      </c>
      <c r="R1800" t="s">
        <v>2577</v>
      </c>
      <c r="S1800" t="s">
        <v>2546</v>
      </c>
      <c r="T1800">
        <v>0</v>
      </c>
      <c r="U1800" t="s">
        <v>838</v>
      </c>
      <c r="V1800" t="s">
        <v>2578</v>
      </c>
      <c r="W1800" t="s">
        <v>838</v>
      </c>
      <c r="X1800" t="s">
        <v>2578</v>
      </c>
      <c r="Y1800" t="str">
        <f t="shared" si="28"/>
        <v>北京微财科技有限公司-数媒重庆市黑卡小额贷款有限公司信息流</v>
      </c>
      <c r="Z1800" t="e">
        <f>VLOOKUP(Y:Y,[1]Sheet1!N:N,1,0)</f>
        <v>#N/A</v>
      </c>
    </row>
    <row r="1801" spans="1:26" hidden="1" x14ac:dyDescent="0.25">
      <c r="A1801">
        <v>20230622</v>
      </c>
      <c r="B1801">
        <v>42327250</v>
      </c>
      <c r="C1801" t="s">
        <v>2704</v>
      </c>
      <c r="D1801">
        <v>2172261</v>
      </c>
      <c r="E1801" t="s">
        <v>2628</v>
      </c>
      <c r="F1801" s="59">
        <v>641.11</v>
      </c>
      <c r="G1801">
        <v>489.4</v>
      </c>
      <c r="H1801" t="s">
        <v>2538</v>
      </c>
      <c r="I1801" t="s">
        <v>2551</v>
      </c>
      <c r="J1801" t="s">
        <v>292</v>
      </c>
      <c r="K1801" t="s">
        <v>2321</v>
      </c>
      <c r="L1801" t="s">
        <v>574</v>
      </c>
      <c r="M1801" t="s">
        <v>2611</v>
      </c>
      <c r="N1801" t="s">
        <v>2612</v>
      </c>
      <c r="O1801" t="s">
        <v>2542</v>
      </c>
      <c r="P1801" t="s">
        <v>2543</v>
      </c>
      <c r="Q1801" t="s">
        <v>2544</v>
      </c>
      <c r="R1801" t="s">
        <v>2613</v>
      </c>
      <c r="S1801" t="s">
        <v>2546</v>
      </c>
      <c r="T1801">
        <v>0</v>
      </c>
      <c r="U1801" t="s">
        <v>2614</v>
      </c>
      <c r="V1801" t="s">
        <v>2615</v>
      </c>
      <c r="W1801" t="s">
        <v>2614</v>
      </c>
      <c r="X1801" t="s">
        <v>2615</v>
      </c>
      <c r="Y1801" t="str">
        <f t="shared" si="28"/>
        <v>广州荔湾品唯信息服务有限公司广州唯品会电子商务有限公司信息流</v>
      </c>
      <c r="Z1801" t="e">
        <f>VLOOKUP(Y:Y,[1]Sheet1!N:N,1,0)</f>
        <v>#N/A</v>
      </c>
    </row>
    <row r="1802" spans="1:26" hidden="1" x14ac:dyDescent="0.25">
      <c r="A1802">
        <v>20230622</v>
      </c>
      <c r="B1802">
        <v>38794097</v>
      </c>
      <c r="C1802" t="s">
        <v>2757</v>
      </c>
      <c r="D1802">
        <v>2172261</v>
      </c>
      <c r="E1802" t="s">
        <v>2628</v>
      </c>
      <c r="F1802" s="59">
        <v>915.27</v>
      </c>
      <c r="G1802">
        <v>698.68</v>
      </c>
      <c r="H1802" t="s">
        <v>2538</v>
      </c>
      <c r="I1802" t="s">
        <v>2551</v>
      </c>
      <c r="J1802" t="s">
        <v>292</v>
      </c>
      <c r="K1802" t="s">
        <v>2321</v>
      </c>
      <c r="L1802" t="s">
        <v>574</v>
      </c>
      <c r="M1802" t="s">
        <v>2611</v>
      </c>
      <c r="N1802" t="s">
        <v>2612</v>
      </c>
      <c r="O1802" t="s">
        <v>2542</v>
      </c>
      <c r="P1802" t="s">
        <v>2543</v>
      </c>
      <c r="Q1802" t="s">
        <v>2544</v>
      </c>
      <c r="R1802" t="s">
        <v>2613</v>
      </c>
      <c r="S1802" t="s">
        <v>2546</v>
      </c>
      <c r="T1802">
        <v>0</v>
      </c>
      <c r="U1802" t="s">
        <v>2614</v>
      </c>
      <c r="V1802" t="s">
        <v>2615</v>
      </c>
      <c r="W1802" t="s">
        <v>2614</v>
      </c>
      <c r="X1802" t="s">
        <v>2615</v>
      </c>
      <c r="Y1802" t="str">
        <f t="shared" si="28"/>
        <v>广州荔湾品唯信息服务有限公司广州唯品会电子商务有限公司信息流</v>
      </c>
      <c r="Z1802" t="e">
        <f>VLOOKUP(Y:Y,[1]Sheet1!N:N,1,0)</f>
        <v>#N/A</v>
      </c>
    </row>
    <row r="1803" spans="1:26" hidden="1" x14ac:dyDescent="0.25">
      <c r="A1803">
        <v>20230622</v>
      </c>
      <c r="B1803">
        <v>40182529</v>
      </c>
      <c r="C1803" t="s">
        <v>2795</v>
      </c>
      <c r="D1803">
        <v>2130054</v>
      </c>
      <c r="E1803" t="s">
        <v>2558</v>
      </c>
      <c r="F1803" s="59">
        <v>1700.62</v>
      </c>
      <c r="G1803">
        <v>1376.98</v>
      </c>
      <c r="H1803" t="s">
        <v>2559</v>
      </c>
      <c r="I1803" t="s">
        <v>2560</v>
      </c>
      <c r="J1803" t="s">
        <v>2350</v>
      </c>
      <c r="K1803" t="s">
        <v>711</v>
      </c>
      <c r="L1803" t="s">
        <v>2350</v>
      </c>
      <c r="M1803" t="s">
        <v>2561</v>
      </c>
      <c r="N1803" t="s">
        <v>2562</v>
      </c>
      <c r="O1803" t="s">
        <v>2542</v>
      </c>
      <c r="P1803" t="s">
        <v>2543</v>
      </c>
      <c r="Q1803" t="s">
        <v>2544</v>
      </c>
      <c r="R1803" t="s">
        <v>2563</v>
      </c>
      <c r="S1803" t="s">
        <v>2546</v>
      </c>
      <c r="T1803">
        <v>9236.1730000000007</v>
      </c>
      <c r="U1803" t="s">
        <v>1891</v>
      </c>
      <c r="V1803" t="s">
        <v>2564</v>
      </c>
      <c r="W1803" t="s">
        <v>1891</v>
      </c>
      <c r="X1803" t="s">
        <v>2564</v>
      </c>
      <c r="Y1803" t="str">
        <f t="shared" si="28"/>
        <v>深圳尚米网络技术有限公司深圳尚米网络技术有限公司CPC</v>
      </c>
      <c r="Z1803" t="e">
        <f>VLOOKUP(Y:Y,[1]Sheet1!N:N,1,0)</f>
        <v>#N/A</v>
      </c>
    </row>
    <row r="1804" spans="1:26" hidden="1" x14ac:dyDescent="0.25">
      <c r="A1804">
        <v>20230622</v>
      </c>
      <c r="B1804">
        <v>45323107</v>
      </c>
      <c r="C1804" t="s">
        <v>2654</v>
      </c>
      <c r="D1804">
        <v>2172261</v>
      </c>
      <c r="E1804" t="s">
        <v>2628</v>
      </c>
      <c r="F1804" s="59">
        <v>653.49</v>
      </c>
      <c r="G1804">
        <v>498.85</v>
      </c>
      <c r="H1804" t="s">
        <v>2538</v>
      </c>
      <c r="I1804" t="s">
        <v>2539</v>
      </c>
      <c r="J1804" t="s">
        <v>292</v>
      </c>
      <c r="K1804" t="s">
        <v>2321</v>
      </c>
      <c r="L1804" t="s">
        <v>574</v>
      </c>
      <c r="M1804" t="s">
        <v>2611</v>
      </c>
      <c r="N1804" t="s">
        <v>2612</v>
      </c>
      <c r="O1804" t="s">
        <v>2542</v>
      </c>
      <c r="P1804" t="s">
        <v>2543</v>
      </c>
      <c r="Q1804" t="s">
        <v>2544</v>
      </c>
      <c r="R1804" t="s">
        <v>2613</v>
      </c>
      <c r="S1804" t="s">
        <v>2546</v>
      </c>
      <c r="T1804">
        <v>0</v>
      </c>
      <c r="U1804" t="s">
        <v>2614</v>
      </c>
      <c r="V1804" t="s">
        <v>2615</v>
      </c>
      <c r="W1804" t="s">
        <v>2614</v>
      </c>
      <c r="X1804" t="s">
        <v>2615</v>
      </c>
      <c r="Y1804" t="str">
        <f t="shared" si="28"/>
        <v>广州荔湾品唯信息服务有限公司广州唯品会电子商务有限公司信息流</v>
      </c>
      <c r="Z1804" t="e">
        <f>VLOOKUP(Y:Y,[1]Sheet1!N:N,1,0)</f>
        <v>#N/A</v>
      </c>
    </row>
    <row r="1805" spans="1:26" x14ac:dyDescent="0.25">
      <c r="A1805">
        <v>20230622</v>
      </c>
      <c r="B1805">
        <v>45336925</v>
      </c>
      <c r="C1805" t="s">
        <v>2717</v>
      </c>
      <c r="D1805">
        <v>2054669</v>
      </c>
      <c r="E1805" t="s">
        <v>2622</v>
      </c>
      <c r="F1805" s="59">
        <v>4269.22</v>
      </c>
      <c r="G1805">
        <v>3162.39</v>
      </c>
      <c r="H1805" t="s">
        <v>2538</v>
      </c>
      <c r="I1805" t="s">
        <v>2539</v>
      </c>
      <c r="J1805" t="s">
        <v>2352</v>
      </c>
      <c r="K1805" t="s">
        <v>2321</v>
      </c>
      <c r="L1805" t="s">
        <v>2351</v>
      </c>
      <c r="M1805" t="s">
        <v>2623</v>
      </c>
      <c r="N1805" t="s">
        <v>2624</v>
      </c>
      <c r="O1805" t="s">
        <v>2542</v>
      </c>
      <c r="P1805" t="s">
        <v>2543</v>
      </c>
      <c r="Q1805" t="s">
        <v>2544</v>
      </c>
      <c r="R1805" t="s">
        <v>2625</v>
      </c>
      <c r="S1805" t="s">
        <v>2546</v>
      </c>
      <c r="T1805">
        <v>0</v>
      </c>
      <c r="U1805" t="s">
        <v>838</v>
      </c>
      <c r="V1805" t="s">
        <v>2548</v>
      </c>
      <c r="W1805" t="s">
        <v>838</v>
      </c>
      <c r="X1805" t="s">
        <v>2548</v>
      </c>
      <c r="Y1805" t="str">
        <f t="shared" si="28"/>
        <v>深圳市小赢普惠科技有限责任公司深圳市赢众通金融信息服务有限责任公司信息流</v>
      </c>
      <c r="Z1805" t="e">
        <f>VLOOKUP(Y:Y,[1]Sheet1!N:N,1,0)</f>
        <v>#N/A</v>
      </c>
    </row>
    <row r="1806" spans="1:26" hidden="1" x14ac:dyDescent="0.25">
      <c r="A1806">
        <v>20230622</v>
      </c>
      <c r="B1806">
        <v>47799554</v>
      </c>
      <c r="C1806" t="s">
        <v>2793</v>
      </c>
      <c r="D1806">
        <v>2159765</v>
      </c>
      <c r="E1806" t="s">
        <v>2568</v>
      </c>
      <c r="F1806" s="59">
        <v>61.23</v>
      </c>
      <c r="G1806">
        <v>46.74</v>
      </c>
      <c r="H1806" t="s">
        <v>2538</v>
      </c>
      <c r="I1806" t="s">
        <v>2551</v>
      </c>
      <c r="J1806" t="s">
        <v>2375</v>
      </c>
      <c r="K1806" t="s">
        <v>2321</v>
      </c>
      <c r="L1806" t="s">
        <v>2277</v>
      </c>
      <c r="M1806" t="s">
        <v>2569</v>
      </c>
      <c r="O1806" t="s">
        <v>2542</v>
      </c>
      <c r="P1806" t="s">
        <v>2543</v>
      </c>
      <c r="Q1806" t="s">
        <v>2544</v>
      </c>
      <c r="R1806" t="s">
        <v>2570</v>
      </c>
      <c r="S1806" t="s">
        <v>2546</v>
      </c>
      <c r="T1806">
        <v>0</v>
      </c>
      <c r="U1806" t="s">
        <v>2571</v>
      </c>
      <c r="V1806" t="s">
        <v>2572</v>
      </c>
      <c r="W1806" t="s">
        <v>2571</v>
      </c>
      <c r="X1806" t="s">
        <v>2572</v>
      </c>
      <c r="Y1806" t="str">
        <f t="shared" si="28"/>
        <v>酷得少年（天津）文化传播有限公司-1北京酷得少年科技有限公司信息流</v>
      </c>
      <c r="Z1806" t="e">
        <f>VLOOKUP(Y:Y,[1]Sheet1!N:N,1,0)</f>
        <v>#N/A</v>
      </c>
    </row>
    <row r="1807" spans="1:26" hidden="1" x14ac:dyDescent="0.25">
      <c r="A1807">
        <v>20230622</v>
      </c>
      <c r="B1807">
        <v>48413794</v>
      </c>
      <c r="C1807" t="s">
        <v>2750</v>
      </c>
      <c r="D1807">
        <v>2118167</v>
      </c>
      <c r="E1807" t="s">
        <v>2592</v>
      </c>
      <c r="F1807" s="59">
        <v>5.07</v>
      </c>
      <c r="G1807">
        <v>0</v>
      </c>
      <c r="H1807" t="s">
        <v>2538</v>
      </c>
      <c r="I1807" t="s">
        <v>2551</v>
      </c>
      <c r="J1807" t="s">
        <v>554</v>
      </c>
      <c r="K1807" t="s">
        <v>2321</v>
      </c>
      <c r="L1807" t="s">
        <v>2370</v>
      </c>
      <c r="M1807" t="s">
        <v>2593</v>
      </c>
      <c r="N1807" t="s">
        <v>2594</v>
      </c>
      <c r="O1807" t="s">
        <v>2542</v>
      </c>
      <c r="P1807" t="s">
        <v>2543</v>
      </c>
      <c r="Q1807" t="s">
        <v>2544</v>
      </c>
      <c r="R1807" t="s">
        <v>2595</v>
      </c>
      <c r="S1807" t="s">
        <v>2546</v>
      </c>
      <c r="T1807">
        <v>0</v>
      </c>
      <c r="U1807" t="s">
        <v>2555</v>
      </c>
      <c r="V1807" t="s">
        <v>2596</v>
      </c>
      <c r="W1807" t="s">
        <v>2555</v>
      </c>
      <c r="X1807" t="s">
        <v>2596</v>
      </c>
      <c r="Y1807" t="str">
        <f t="shared" si="28"/>
        <v>薯一薯二文化传媒（上海）有限公司行吟信息科技(上海)有限公司信息流</v>
      </c>
      <c r="Z1807" t="e">
        <f>VLOOKUP(Y:Y,[1]Sheet1!N:N,1,0)</f>
        <v>#N/A</v>
      </c>
    </row>
    <row r="1808" spans="1:26" hidden="1" x14ac:dyDescent="0.25">
      <c r="A1808">
        <v>20230622</v>
      </c>
      <c r="B1808">
        <v>38794071</v>
      </c>
      <c r="C1808" t="s">
        <v>2778</v>
      </c>
      <c r="D1808">
        <v>2172261</v>
      </c>
      <c r="E1808" t="s">
        <v>2628</v>
      </c>
      <c r="F1808" s="59">
        <v>66581.539999999994</v>
      </c>
      <c r="G1808">
        <v>50825.599999999999</v>
      </c>
      <c r="H1808" t="s">
        <v>2538</v>
      </c>
      <c r="I1808" t="s">
        <v>2551</v>
      </c>
      <c r="J1808" t="s">
        <v>292</v>
      </c>
      <c r="K1808" t="s">
        <v>2321</v>
      </c>
      <c r="L1808" t="s">
        <v>574</v>
      </c>
      <c r="M1808" t="s">
        <v>2611</v>
      </c>
      <c r="N1808" t="s">
        <v>2612</v>
      </c>
      <c r="O1808" t="s">
        <v>2542</v>
      </c>
      <c r="P1808" t="s">
        <v>2543</v>
      </c>
      <c r="Q1808" t="s">
        <v>2544</v>
      </c>
      <c r="R1808" t="s">
        <v>2613</v>
      </c>
      <c r="S1808" t="s">
        <v>2546</v>
      </c>
      <c r="T1808">
        <v>0</v>
      </c>
      <c r="U1808" t="s">
        <v>2614</v>
      </c>
      <c r="V1808" t="s">
        <v>2615</v>
      </c>
      <c r="W1808" t="s">
        <v>2614</v>
      </c>
      <c r="X1808" t="s">
        <v>2615</v>
      </c>
      <c r="Y1808" t="str">
        <f t="shared" si="28"/>
        <v>广州荔湾品唯信息服务有限公司广州唯品会电子商务有限公司信息流</v>
      </c>
      <c r="Z1808" t="e">
        <f>VLOOKUP(Y:Y,[1]Sheet1!N:N,1,0)</f>
        <v>#N/A</v>
      </c>
    </row>
    <row r="1809" spans="1:26" hidden="1" x14ac:dyDescent="0.25">
      <c r="A1809">
        <v>20230622</v>
      </c>
      <c r="B1809">
        <v>29851020</v>
      </c>
      <c r="C1809" t="s">
        <v>2790</v>
      </c>
      <c r="D1809">
        <v>2130054</v>
      </c>
      <c r="E1809" t="s">
        <v>2558</v>
      </c>
      <c r="F1809" s="59">
        <v>5821.93</v>
      </c>
      <c r="G1809">
        <v>4713.95</v>
      </c>
      <c r="H1809" t="s">
        <v>2559</v>
      </c>
      <c r="I1809" t="s">
        <v>2560</v>
      </c>
      <c r="J1809" t="s">
        <v>2350</v>
      </c>
      <c r="K1809" t="s">
        <v>711</v>
      </c>
      <c r="L1809" t="s">
        <v>2350</v>
      </c>
      <c r="M1809" t="s">
        <v>2561</v>
      </c>
      <c r="N1809" t="s">
        <v>2562</v>
      </c>
      <c r="O1809" t="s">
        <v>2542</v>
      </c>
      <c r="P1809" t="s">
        <v>2543</v>
      </c>
      <c r="Q1809" t="s">
        <v>2544</v>
      </c>
      <c r="R1809" t="s">
        <v>2563</v>
      </c>
      <c r="S1809" t="s">
        <v>2546</v>
      </c>
      <c r="T1809">
        <v>24188.438999999998</v>
      </c>
      <c r="U1809" t="s">
        <v>1891</v>
      </c>
      <c r="V1809" t="s">
        <v>2564</v>
      </c>
      <c r="W1809" t="s">
        <v>1891</v>
      </c>
      <c r="X1809" t="s">
        <v>2564</v>
      </c>
      <c r="Y1809" t="str">
        <f t="shared" si="28"/>
        <v>深圳尚米网络技术有限公司深圳尚米网络技术有限公司CPC</v>
      </c>
      <c r="Z1809" t="e">
        <f>VLOOKUP(Y:Y,[1]Sheet1!N:N,1,0)</f>
        <v>#N/A</v>
      </c>
    </row>
    <row r="1810" spans="1:26" hidden="1" x14ac:dyDescent="0.25">
      <c r="A1810">
        <v>20230622</v>
      </c>
      <c r="B1810">
        <v>42965764</v>
      </c>
      <c r="C1810" t="s">
        <v>2536</v>
      </c>
      <c r="D1810">
        <v>2158784</v>
      </c>
      <c r="E1810" t="s">
        <v>2537</v>
      </c>
      <c r="F1810" s="59">
        <v>640.38</v>
      </c>
      <c r="G1810">
        <v>640.38</v>
      </c>
      <c r="H1810" t="s">
        <v>2538</v>
      </c>
      <c r="I1810" t="s">
        <v>2539</v>
      </c>
      <c r="J1810" t="s">
        <v>2320</v>
      </c>
      <c r="K1810" t="s">
        <v>2321</v>
      </c>
      <c r="L1810" t="s">
        <v>2318</v>
      </c>
      <c r="M1810" t="s">
        <v>2540</v>
      </c>
      <c r="N1810" t="s">
        <v>2541</v>
      </c>
      <c r="O1810" t="s">
        <v>2542</v>
      </c>
      <c r="P1810" t="s">
        <v>2543</v>
      </c>
      <c r="Q1810" t="s">
        <v>2544</v>
      </c>
      <c r="R1810" t="s">
        <v>2545</v>
      </c>
      <c r="S1810" t="s">
        <v>2546</v>
      </c>
      <c r="T1810">
        <v>0</v>
      </c>
      <c r="U1810" t="s">
        <v>838</v>
      </c>
      <c r="V1810" t="s">
        <v>2547</v>
      </c>
      <c r="W1810" t="s">
        <v>838</v>
      </c>
      <c r="X1810" t="s">
        <v>2548</v>
      </c>
      <c r="Y1810" t="str">
        <f t="shared" si="28"/>
        <v>上海耳序信息技术有限公司-四部上海拍拍贷金融信息服务有限公司信息流</v>
      </c>
      <c r="Z1810" t="e">
        <f>VLOOKUP(Y:Y,[1]Sheet1!N:N,1,0)</f>
        <v>#N/A</v>
      </c>
    </row>
    <row r="1811" spans="1:26" hidden="1" x14ac:dyDescent="0.25">
      <c r="A1811">
        <v>20230622</v>
      </c>
      <c r="B1811">
        <v>47184434</v>
      </c>
      <c r="C1811" t="s">
        <v>2818</v>
      </c>
      <c r="D1811">
        <v>2176807</v>
      </c>
      <c r="E1811" t="s">
        <v>2691</v>
      </c>
      <c r="F1811" s="59">
        <v>0</v>
      </c>
      <c r="G1811">
        <v>0</v>
      </c>
      <c r="H1811" t="s">
        <v>2538</v>
      </c>
      <c r="I1811" t="s">
        <v>2539</v>
      </c>
      <c r="J1811" t="s">
        <v>2339</v>
      </c>
      <c r="K1811" t="s">
        <v>2321</v>
      </c>
      <c r="L1811" t="s">
        <v>2338</v>
      </c>
      <c r="M1811" t="s">
        <v>2692</v>
      </c>
      <c r="N1811" t="s">
        <v>2693</v>
      </c>
      <c r="O1811" t="s">
        <v>2542</v>
      </c>
      <c r="P1811" t="s">
        <v>2543</v>
      </c>
      <c r="Q1811" t="s">
        <v>2544</v>
      </c>
      <c r="R1811" t="s">
        <v>2694</v>
      </c>
      <c r="S1811" t="s">
        <v>2546</v>
      </c>
      <c r="T1811">
        <v>0</v>
      </c>
      <c r="U1811" t="s">
        <v>2117</v>
      </c>
      <c r="V1811" t="s">
        <v>2695</v>
      </c>
      <c r="W1811" t="s">
        <v>2117</v>
      </c>
      <c r="X1811" t="s">
        <v>2695</v>
      </c>
      <c r="Y1811" t="str">
        <f t="shared" si="28"/>
        <v>北京三快在线科技有限公司及其关联公司北京三快科技有限公司信息流</v>
      </c>
      <c r="Z1811" t="e">
        <f>VLOOKUP(Y:Y,[1]Sheet1!N:N,1,0)</f>
        <v>#N/A</v>
      </c>
    </row>
    <row r="1812" spans="1:26" hidden="1" x14ac:dyDescent="0.25">
      <c r="A1812">
        <v>20230622</v>
      </c>
      <c r="B1812">
        <v>47327867</v>
      </c>
      <c r="C1812" t="s">
        <v>2682</v>
      </c>
      <c r="D1812">
        <v>2185183</v>
      </c>
      <c r="E1812" t="s">
        <v>2574</v>
      </c>
      <c r="F1812" s="59">
        <v>453.34</v>
      </c>
      <c r="G1812">
        <v>343.44</v>
      </c>
      <c r="H1812" t="s">
        <v>2538</v>
      </c>
      <c r="I1812" t="s">
        <v>2551</v>
      </c>
      <c r="J1812" t="s">
        <v>2575</v>
      </c>
      <c r="K1812" t="s">
        <v>2321</v>
      </c>
      <c r="L1812" t="s">
        <v>2344</v>
      </c>
      <c r="M1812" t="s">
        <v>2576</v>
      </c>
      <c r="O1812" t="s">
        <v>2542</v>
      </c>
      <c r="P1812" t="s">
        <v>2543</v>
      </c>
      <c r="Q1812" t="s">
        <v>2544</v>
      </c>
      <c r="R1812" t="s">
        <v>2577</v>
      </c>
      <c r="S1812" t="s">
        <v>2546</v>
      </c>
      <c r="T1812">
        <v>0</v>
      </c>
      <c r="U1812" t="s">
        <v>838</v>
      </c>
      <c r="V1812" t="s">
        <v>2578</v>
      </c>
      <c r="W1812" t="s">
        <v>838</v>
      </c>
      <c r="X1812" t="s">
        <v>2578</v>
      </c>
      <c r="Y1812" t="str">
        <f t="shared" si="28"/>
        <v>北京微财科技有限公司-数媒重庆市黑卡小额贷款有限公司信息流</v>
      </c>
      <c r="Z1812" t="e">
        <f>VLOOKUP(Y:Y,[1]Sheet1!N:N,1,0)</f>
        <v>#N/A</v>
      </c>
    </row>
    <row r="1813" spans="1:26" hidden="1" x14ac:dyDescent="0.25">
      <c r="A1813">
        <v>20230622</v>
      </c>
      <c r="B1813">
        <v>29768624</v>
      </c>
      <c r="C1813" t="s">
        <v>2751</v>
      </c>
      <c r="D1813">
        <v>2130054</v>
      </c>
      <c r="E1813" t="s">
        <v>2558</v>
      </c>
      <c r="F1813" s="59">
        <v>1337.94</v>
      </c>
      <c r="G1813">
        <v>1083.24</v>
      </c>
      <c r="H1813" t="s">
        <v>2559</v>
      </c>
      <c r="I1813" t="s">
        <v>2560</v>
      </c>
      <c r="J1813" t="s">
        <v>2350</v>
      </c>
      <c r="K1813" t="s">
        <v>711</v>
      </c>
      <c r="L1813" t="s">
        <v>2350</v>
      </c>
      <c r="M1813" t="s">
        <v>2561</v>
      </c>
      <c r="N1813" t="s">
        <v>2562</v>
      </c>
      <c r="O1813" t="s">
        <v>2542</v>
      </c>
      <c r="P1813" t="s">
        <v>2543</v>
      </c>
      <c r="Q1813" t="s">
        <v>2544</v>
      </c>
      <c r="R1813" t="s">
        <v>2563</v>
      </c>
      <c r="S1813" t="s">
        <v>2546</v>
      </c>
      <c r="T1813">
        <v>11292.545</v>
      </c>
      <c r="U1813" t="s">
        <v>1891</v>
      </c>
      <c r="V1813" t="s">
        <v>2602</v>
      </c>
      <c r="W1813" t="s">
        <v>1891</v>
      </c>
      <c r="X1813" t="s">
        <v>2564</v>
      </c>
      <c r="Y1813" t="str">
        <f t="shared" si="28"/>
        <v>深圳尚米网络技术有限公司深圳尚米网络技术有限公司CPC</v>
      </c>
      <c r="Z1813" t="e">
        <f>VLOOKUP(Y:Y,[1]Sheet1!N:N,1,0)</f>
        <v>#N/A</v>
      </c>
    </row>
    <row r="1814" spans="1:26" hidden="1" x14ac:dyDescent="0.25">
      <c r="A1814">
        <v>20230622</v>
      </c>
      <c r="B1814">
        <v>32834859</v>
      </c>
      <c r="C1814" t="s">
        <v>2737</v>
      </c>
      <c r="D1814">
        <v>2054667</v>
      </c>
      <c r="E1814" t="s">
        <v>2738</v>
      </c>
      <c r="F1814" s="59">
        <v>24848.28</v>
      </c>
      <c r="G1814">
        <v>20880.509999999998</v>
      </c>
      <c r="H1814" t="s">
        <v>2559</v>
      </c>
      <c r="I1814" t="s">
        <v>2560</v>
      </c>
      <c r="J1814" t="s">
        <v>2352</v>
      </c>
      <c r="K1814" t="s">
        <v>711</v>
      </c>
      <c r="L1814" t="s">
        <v>2351</v>
      </c>
      <c r="M1814" t="s">
        <v>2623</v>
      </c>
      <c r="N1814" t="s">
        <v>2624</v>
      </c>
      <c r="O1814" t="s">
        <v>2542</v>
      </c>
      <c r="P1814" t="s">
        <v>2543</v>
      </c>
      <c r="Q1814" t="s">
        <v>2544</v>
      </c>
      <c r="R1814" t="s">
        <v>2625</v>
      </c>
      <c r="S1814" t="s">
        <v>2546</v>
      </c>
      <c r="T1814">
        <v>291070.27399999998</v>
      </c>
      <c r="U1814" t="s">
        <v>838</v>
      </c>
      <c r="V1814" t="s">
        <v>2548</v>
      </c>
      <c r="W1814" t="s">
        <v>838</v>
      </c>
      <c r="X1814" t="s">
        <v>2548</v>
      </c>
      <c r="Y1814" t="str">
        <f t="shared" si="28"/>
        <v>深圳市小赢普惠科技有限责任公司深圳市赢众通金融信息服务有限责任公司CPC</v>
      </c>
      <c r="Z1814" t="e">
        <f>VLOOKUP(Y:Y,[1]Sheet1!N:N,1,0)</f>
        <v>#N/A</v>
      </c>
    </row>
    <row r="1815" spans="1:26" hidden="1" x14ac:dyDescent="0.25">
      <c r="A1815">
        <v>20230622</v>
      </c>
      <c r="B1815">
        <v>40168764</v>
      </c>
      <c r="C1815" t="s">
        <v>2590</v>
      </c>
      <c r="D1815">
        <v>2158492</v>
      </c>
      <c r="E1815" t="s">
        <v>2580</v>
      </c>
      <c r="F1815" s="59">
        <v>1010.92</v>
      </c>
      <c r="G1815">
        <v>849.44</v>
      </c>
      <c r="H1815" t="s">
        <v>2559</v>
      </c>
      <c r="I1815" t="s">
        <v>2560</v>
      </c>
      <c r="J1815" t="s">
        <v>2330</v>
      </c>
      <c r="K1815" t="s">
        <v>711</v>
      </c>
      <c r="L1815" t="s">
        <v>2329</v>
      </c>
      <c r="M1815" t="s">
        <v>2581</v>
      </c>
      <c r="N1815" t="s">
        <v>2582</v>
      </c>
      <c r="O1815" t="s">
        <v>2542</v>
      </c>
      <c r="P1815" t="s">
        <v>2543</v>
      </c>
      <c r="Q1815" t="s">
        <v>2544</v>
      </c>
      <c r="R1815" t="s">
        <v>2583</v>
      </c>
      <c r="S1815" t="s">
        <v>2546</v>
      </c>
      <c r="T1815">
        <v>10246.219999999999</v>
      </c>
      <c r="U1815" t="s">
        <v>2584</v>
      </c>
      <c r="V1815" t="s">
        <v>2585</v>
      </c>
      <c r="W1815" t="s">
        <v>2584</v>
      </c>
      <c r="X1815" t="s">
        <v>2585</v>
      </c>
      <c r="Y1815" t="str">
        <f t="shared" si="28"/>
        <v>成都哈拜网络科技有限公司-数字媒体事业部上海哈啰普惠科技有限公司CPC</v>
      </c>
      <c r="Z1815" t="e">
        <f>VLOOKUP(Y:Y,[1]Sheet1!N:N,1,0)</f>
        <v>#N/A</v>
      </c>
    </row>
    <row r="1816" spans="1:26" hidden="1" x14ac:dyDescent="0.25">
      <c r="A1816">
        <v>20230622</v>
      </c>
      <c r="B1816">
        <v>45323041</v>
      </c>
      <c r="C1816" t="s">
        <v>2775</v>
      </c>
      <c r="D1816">
        <v>2172261</v>
      </c>
      <c r="E1816" t="s">
        <v>2628</v>
      </c>
      <c r="F1816" s="59">
        <v>11017.89</v>
      </c>
      <c r="G1816">
        <v>8410.6</v>
      </c>
      <c r="H1816" t="s">
        <v>2538</v>
      </c>
      <c r="I1816" t="s">
        <v>2551</v>
      </c>
      <c r="J1816" t="s">
        <v>292</v>
      </c>
      <c r="K1816" t="s">
        <v>2321</v>
      </c>
      <c r="L1816" t="s">
        <v>574</v>
      </c>
      <c r="M1816" t="s">
        <v>2611</v>
      </c>
      <c r="N1816" t="s">
        <v>2612</v>
      </c>
      <c r="O1816" t="s">
        <v>2542</v>
      </c>
      <c r="P1816" t="s">
        <v>2543</v>
      </c>
      <c r="Q1816" t="s">
        <v>2544</v>
      </c>
      <c r="R1816" t="s">
        <v>2613</v>
      </c>
      <c r="S1816" t="s">
        <v>2546</v>
      </c>
      <c r="T1816">
        <v>0</v>
      </c>
      <c r="U1816" t="s">
        <v>2614</v>
      </c>
      <c r="V1816" t="s">
        <v>2615</v>
      </c>
      <c r="W1816" t="s">
        <v>2614</v>
      </c>
      <c r="X1816" t="s">
        <v>2615</v>
      </c>
      <c r="Y1816" t="str">
        <f t="shared" si="28"/>
        <v>广州荔湾品唯信息服务有限公司广州唯品会电子商务有限公司信息流</v>
      </c>
      <c r="Z1816" t="e">
        <f>VLOOKUP(Y:Y,[1]Sheet1!N:N,1,0)</f>
        <v>#N/A</v>
      </c>
    </row>
    <row r="1817" spans="1:26" hidden="1" x14ac:dyDescent="0.25">
      <c r="A1817">
        <v>20230622</v>
      </c>
      <c r="B1817">
        <v>45323132</v>
      </c>
      <c r="C1817" t="s">
        <v>2747</v>
      </c>
      <c r="D1817">
        <v>2172261</v>
      </c>
      <c r="E1817" t="s">
        <v>2628</v>
      </c>
      <c r="F1817" s="59">
        <v>485.86</v>
      </c>
      <c r="G1817">
        <v>370.89</v>
      </c>
      <c r="H1817" t="s">
        <v>2538</v>
      </c>
      <c r="I1817" t="s">
        <v>2551</v>
      </c>
      <c r="J1817" t="s">
        <v>292</v>
      </c>
      <c r="K1817" t="s">
        <v>2321</v>
      </c>
      <c r="L1817" t="s">
        <v>574</v>
      </c>
      <c r="M1817" t="s">
        <v>2611</v>
      </c>
      <c r="N1817" t="s">
        <v>2612</v>
      </c>
      <c r="O1817" t="s">
        <v>2542</v>
      </c>
      <c r="P1817" t="s">
        <v>2543</v>
      </c>
      <c r="Q1817" t="s">
        <v>2544</v>
      </c>
      <c r="R1817" t="s">
        <v>2613</v>
      </c>
      <c r="S1817" t="s">
        <v>2546</v>
      </c>
      <c r="T1817">
        <v>0</v>
      </c>
      <c r="U1817" t="s">
        <v>2614</v>
      </c>
      <c r="V1817" t="s">
        <v>2615</v>
      </c>
      <c r="W1817" t="s">
        <v>2614</v>
      </c>
      <c r="X1817" t="s">
        <v>2615</v>
      </c>
      <c r="Y1817" t="str">
        <f t="shared" si="28"/>
        <v>广州荔湾品唯信息服务有限公司广州唯品会电子商务有限公司信息流</v>
      </c>
      <c r="Z1817" t="e">
        <f>VLOOKUP(Y:Y,[1]Sheet1!N:N,1,0)</f>
        <v>#N/A</v>
      </c>
    </row>
    <row r="1818" spans="1:26" hidden="1" x14ac:dyDescent="0.25">
      <c r="A1818">
        <v>20230622</v>
      </c>
      <c r="B1818">
        <v>47327914</v>
      </c>
      <c r="C1818" t="s">
        <v>2720</v>
      </c>
      <c r="D1818">
        <v>2185183</v>
      </c>
      <c r="E1818" t="s">
        <v>2574</v>
      </c>
      <c r="F1818" s="59">
        <v>1973.76</v>
      </c>
      <c r="G1818">
        <v>1495.27</v>
      </c>
      <c r="H1818" t="s">
        <v>2538</v>
      </c>
      <c r="I1818" t="s">
        <v>2539</v>
      </c>
      <c r="J1818" t="s">
        <v>2575</v>
      </c>
      <c r="K1818" t="s">
        <v>2321</v>
      </c>
      <c r="L1818" t="s">
        <v>2344</v>
      </c>
      <c r="M1818" t="s">
        <v>2576</v>
      </c>
      <c r="O1818" t="s">
        <v>2542</v>
      </c>
      <c r="P1818" t="s">
        <v>2543</v>
      </c>
      <c r="Q1818" t="s">
        <v>2544</v>
      </c>
      <c r="R1818" t="s">
        <v>2577</v>
      </c>
      <c r="S1818" t="s">
        <v>2546</v>
      </c>
      <c r="T1818">
        <v>0</v>
      </c>
      <c r="U1818" t="s">
        <v>838</v>
      </c>
      <c r="V1818" t="s">
        <v>2578</v>
      </c>
      <c r="W1818" t="s">
        <v>838</v>
      </c>
      <c r="X1818" t="s">
        <v>2578</v>
      </c>
      <c r="Y1818" t="str">
        <f t="shared" si="28"/>
        <v>北京微财科技有限公司-数媒重庆市黑卡小额贷款有限公司信息流</v>
      </c>
      <c r="Z1818" t="e">
        <f>VLOOKUP(Y:Y,[1]Sheet1!N:N,1,0)</f>
        <v>#N/A</v>
      </c>
    </row>
    <row r="1819" spans="1:26" hidden="1" x14ac:dyDescent="0.25">
      <c r="A1819">
        <v>20230622</v>
      </c>
      <c r="B1819">
        <v>47953354</v>
      </c>
      <c r="C1819" t="s">
        <v>2655</v>
      </c>
      <c r="D1819">
        <v>2167551</v>
      </c>
      <c r="E1819" t="s">
        <v>2550</v>
      </c>
      <c r="F1819" s="59">
        <v>8.61</v>
      </c>
      <c r="G1819">
        <v>8.61</v>
      </c>
      <c r="H1819" t="s">
        <v>2538</v>
      </c>
      <c r="I1819" t="s">
        <v>2539</v>
      </c>
      <c r="J1819" t="s">
        <v>2332</v>
      </c>
      <c r="K1819" t="s">
        <v>2321</v>
      </c>
      <c r="L1819" t="s">
        <v>2333</v>
      </c>
      <c r="M1819" t="s">
        <v>2552</v>
      </c>
      <c r="N1819" t="s">
        <v>2553</v>
      </c>
      <c r="O1819" t="s">
        <v>2542</v>
      </c>
      <c r="P1819" t="s">
        <v>2543</v>
      </c>
      <c r="Q1819" t="s">
        <v>2544</v>
      </c>
      <c r="R1819" t="s">
        <v>2554</v>
      </c>
      <c r="S1819" t="s">
        <v>2546</v>
      </c>
      <c r="T1819">
        <v>0</v>
      </c>
      <c r="U1819" t="s">
        <v>2555</v>
      </c>
      <c r="V1819" t="s">
        <v>2556</v>
      </c>
      <c r="W1819" t="s">
        <v>2555</v>
      </c>
      <c r="X1819" t="s">
        <v>2556</v>
      </c>
      <c r="Y1819" t="str">
        <f t="shared" si="28"/>
        <v>北京爱奇艺科技有限公司-百度北京爱奇艺科技有限公司信息流</v>
      </c>
      <c r="Z1819" t="e">
        <f>VLOOKUP(Y:Y,[1]Sheet1!N:N,1,0)</f>
        <v>#N/A</v>
      </c>
    </row>
    <row r="1820" spans="1:26" hidden="1" x14ac:dyDescent="0.25">
      <c r="A1820">
        <v>20230622</v>
      </c>
      <c r="B1820">
        <v>47953357</v>
      </c>
      <c r="C1820" t="s">
        <v>2735</v>
      </c>
      <c r="D1820">
        <v>2167551</v>
      </c>
      <c r="E1820" t="s">
        <v>2550</v>
      </c>
      <c r="F1820" s="59">
        <v>367.38</v>
      </c>
      <c r="G1820">
        <v>367.38</v>
      </c>
      <c r="H1820" t="s">
        <v>2538</v>
      </c>
      <c r="I1820" t="s">
        <v>2551</v>
      </c>
      <c r="J1820" t="s">
        <v>2332</v>
      </c>
      <c r="K1820" t="s">
        <v>2321</v>
      </c>
      <c r="L1820" t="s">
        <v>2333</v>
      </c>
      <c r="M1820" t="s">
        <v>2552</v>
      </c>
      <c r="N1820" t="s">
        <v>2553</v>
      </c>
      <c r="O1820" t="s">
        <v>2542</v>
      </c>
      <c r="P1820" t="s">
        <v>2543</v>
      </c>
      <c r="Q1820" t="s">
        <v>2544</v>
      </c>
      <c r="R1820" t="s">
        <v>2554</v>
      </c>
      <c r="S1820" t="s">
        <v>2546</v>
      </c>
      <c r="T1820">
        <v>0</v>
      </c>
      <c r="U1820" t="s">
        <v>2555</v>
      </c>
      <c r="V1820" t="s">
        <v>2556</v>
      </c>
      <c r="W1820" t="s">
        <v>2555</v>
      </c>
      <c r="X1820" t="s">
        <v>2556</v>
      </c>
      <c r="Y1820" t="str">
        <f t="shared" si="28"/>
        <v>北京爱奇艺科技有限公司-百度北京爱奇艺科技有限公司信息流</v>
      </c>
      <c r="Z1820" t="e">
        <f>VLOOKUP(Y:Y,[1]Sheet1!N:N,1,0)</f>
        <v>#N/A</v>
      </c>
    </row>
    <row r="1821" spans="1:26" hidden="1" x14ac:dyDescent="0.25">
      <c r="A1821">
        <v>20230622</v>
      </c>
      <c r="B1821">
        <v>48413794</v>
      </c>
      <c r="C1821" t="s">
        <v>2750</v>
      </c>
      <c r="D1821">
        <v>2118167</v>
      </c>
      <c r="E1821" t="s">
        <v>2592</v>
      </c>
      <c r="F1821" s="59">
        <v>8.81</v>
      </c>
      <c r="G1821">
        <v>0</v>
      </c>
      <c r="H1821" t="s">
        <v>2538</v>
      </c>
      <c r="I1821" t="s">
        <v>2539</v>
      </c>
      <c r="J1821" t="s">
        <v>554</v>
      </c>
      <c r="K1821" t="s">
        <v>2321</v>
      </c>
      <c r="L1821" t="s">
        <v>2370</v>
      </c>
      <c r="M1821" t="s">
        <v>2593</v>
      </c>
      <c r="N1821" t="s">
        <v>2594</v>
      </c>
      <c r="O1821" t="s">
        <v>2542</v>
      </c>
      <c r="P1821" t="s">
        <v>2543</v>
      </c>
      <c r="Q1821" t="s">
        <v>2544</v>
      </c>
      <c r="R1821" t="s">
        <v>2595</v>
      </c>
      <c r="S1821" t="s">
        <v>2546</v>
      </c>
      <c r="T1821">
        <v>0</v>
      </c>
      <c r="U1821" t="s">
        <v>2555</v>
      </c>
      <c r="V1821" t="s">
        <v>2596</v>
      </c>
      <c r="W1821" t="s">
        <v>2555</v>
      </c>
      <c r="X1821" t="s">
        <v>2596</v>
      </c>
      <c r="Y1821" t="str">
        <f t="shared" si="28"/>
        <v>薯一薯二文化传媒（上海）有限公司行吟信息科技(上海)有限公司信息流</v>
      </c>
      <c r="Z1821" t="e">
        <f>VLOOKUP(Y:Y,[1]Sheet1!N:N,1,0)</f>
        <v>#N/A</v>
      </c>
    </row>
    <row r="1822" spans="1:26" hidden="1" x14ac:dyDescent="0.25">
      <c r="A1822">
        <v>20230622</v>
      </c>
      <c r="B1822">
        <v>29855630</v>
      </c>
      <c r="C1822" t="s">
        <v>2765</v>
      </c>
      <c r="D1822">
        <v>2130054</v>
      </c>
      <c r="E1822" t="s">
        <v>2558</v>
      </c>
      <c r="F1822" s="59">
        <v>3641.71</v>
      </c>
      <c r="G1822">
        <v>2948.66</v>
      </c>
      <c r="H1822" t="s">
        <v>2559</v>
      </c>
      <c r="I1822" t="s">
        <v>2560</v>
      </c>
      <c r="J1822" t="s">
        <v>2350</v>
      </c>
      <c r="K1822" t="s">
        <v>711</v>
      </c>
      <c r="L1822" t="s">
        <v>2350</v>
      </c>
      <c r="M1822" t="s">
        <v>2561</v>
      </c>
      <c r="N1822" t="s">
        <v>2562</v>
      </c>
      <c r="O1822" t="s">
        <v>2542</v>
      </c>
      <c r="P1822" t="s">
        <v>2543</v>
      </c>
      <c r="Q1822" t="s">
        <v>2544</v>
      </c>
      <c r="R1822" t="s">
        <v>2563</v>
      </c>
      <c r="S1822" t="s">
        <v>2546</v>
      </c>
      <c r="T1822">
        <v>13492.632</v>
      </c>
      <c r="U1822" t="s">
        <v>1891</v>
      </c>
      <c r="V1822" t="s">
        <v>2564</v>
      </c>
      <c r="W1822" t="s">
        <v>1891</v>
      </c>
      <c r="X1822" t="s">
        <v>2564</v>
      </c>
      <c r="Y1822" t="str">
        <f t="shared" si="28"/>
        <v>深圳尚米网络技术有限公司深圳尚米网络技术有限公司CPC</v>
      </c>
      <c r="Z1822" t="e">
        <f>VLOOKUP(Y:Y,[1]Sheet1!N:N,1,0)</f>
        <v>#N/A</v>
      </c>
    </row>
    <row r="1823" spans="1:26" hidden="1" x14ac:dyDescent="0.25">
      <c r="A1823">
        <v>20230622</v>
      </c>
      <c r="B1823">
        <v>30387904</v>
      </c>
      <c r="C1823" t="s">
        <v>2645</v>
      </c>
      <c r="D1823">
        <v>2130054</v>
      </c>
      <c r="E1823" t="s">
        <v>2558</v>
      </c>
      <c r="F1823" s="59">
        <v>990.06</v>
      </c>
      <c r="G1823">
        <v>801.65</v>
      </c>
      <c r="H1823" t="s">
        <v>2559</v>
      </c>
      <c r="I1823" t="s">
        <v>2560</v>
      </c>
      <c r="J1823" t="s">
        <v>2350</v>
      </c>
      <c r="K1823" t="s">
        <v>711</v>
      </c>
      <c r="L1823" t="s">
        <v>2350</v>
      </c>
      <c r="M1823" t="s">
        <v>2561</v>
      </c>
      <c r="N1823" t="s">
        <v>2562</v>
      </c>
      <c r="O1823" t="s">
        <v>2542</v>
      </c>
      <c r="P1823" t="s">
        <v>2543</v>
      </c>
      <c r="Q1823" t="s">
        <v>2544</v>
      </c>
      <c r="R1823" t="s">
        <v>2563</v>
      </c>
      <c r="S1823" t="s">
        <v>2546</v>
      </c>
      <c r="T1823">
        <v>6110.1660000000002</v>
      </c>
      <c r="U1823" t="s">
        <v>1891</v>
      </c>
      <c r="V1823" t="s">
        <v>2564</v>
      </c>
      <c r="W1823" t="s">
        <v>1891</v>
      </c>
      <c r="X1823" t="s">
        <v>2564</v>
      </c>
      <c r="Y1823" t="str">
        <f t="shared" si="28"/>
        <v>深圳尚米网络技术有限公司深圳尚米网络技术有限公司CPC</v>
      </c>
      <c r="Z1823" t="e">
        <f>VLOOKUP(Y:Y,[1]Sheet1!N:N,1,0)</f>
        <v>#N/A</v>
      </c>
    </row>
    <row r="1824" spans="1:26" hidden="1" x14ac:dyDescent="0.25">
      <c r="A1824">
        <v>20230622</v>
      </c>
      <c r="B1824">
        <v>38794042</v>
      </c>
      <c r="C1824" t="s">
        <v>2756</v>
      </c>
      <c r="D1824">
        <v>2172261</v>
      </c>
      <c r="E1824" t="s">
        <v>2628</v>
      </c>
      <c r="F1824" s="59">
        <v>812.06</v>
      </c>
      <c r="G1824">
        <v>619.89</v>
      </c>
      <c r="H1824" t="s">
        <v>2538</v>
      </c>
      <c r="I1824" t="s">
        <v>2551</v>
      </c>
      <c r="J1824" t="s">
        <v>292</v>
      </c>
      <c r="K1824" t="s">
        <v>2321</v>
      </c>
      <c r="L1824" t="s">
        <v>574</v>
      </c>
      <c r="M1824" t="s">
        <v>2611</v>
      </c>
      <c r="N1824" t="s">
        <v>2612</v>
      </c>
      <c r="O1824" t="s">
        <v>2542</v>
      </c>
      <c r="P1824" t="s">
        <v>2543</v>
      </c>
      <c r="Q1824" t="s">
        <v>2544</v>
      </c>
      <c r="R1824" t="s">
        <v>2613</v>
      </c>
      <c r="S1824" t="s">
        <v>2546</v>
      </c>
      <c r="T1824">
        <v>0</v>
      </c>
      <c r="U1824" t="s">
        <v>2614</v>
      </c>
      <c r="V1824" t="s">
        <v>2615</v>
      </c>
      <c r="W1824" t="s">
        <v>2614</v>
      </c>
      <c r="X1824" t="s">
        <v>2615</v>
      </c>
      <c r="Y1824" t="str">
        <f t="shared" si="28"/>
        <v>广州荔湾品唯信息服务有限公司广州唯品会电子商务有限公司信息流</v>
      </c>
      <c r="Z1824" t="e">
        <f>VLOOKUP(Y:Y,[1]Sheet1!N:N,1,0)</f>
        <v>#N/A</v>
      </c>
    </row>
    <row r="1825" spans="1:26" hidden="1" x14ac:dyDescent="0.25">
      <c r="A1825">
        <v>20230622</v>
      </c>
      <c r="B1825">
        <v>42327215</v>
      </c>
      <c r="C1825" t="s">
        <v>2739</v>
      </c>
      <c r="D1825">
        <v>2172261</v>
      </c>
      <c r="E1825" t="s">
        <v>2628</v>
      </c>
      <c r="F1825" s="59">
        <v>436.79</v>
      </c>
      <c r="G1825">
        <v>333.43</v>
      </c>
      <c r="H1825" t="s">
        <v>2538</v>
      </c>
      <c r="I1825" t="s">
        <v>2551</v>
      </c>
      <c r="J1825" t="s">
        <v>292</v>
      </c>
      <c r="K1825" t="s">
        <v>2321</v>
      </c>
      <c r="L1825" t="s">
        <v>574</v>
      </c>
      <c r="M1825" t="s">
        <v>2611</v>
      </c>
      <c r="N1825" t="s">
        <v>2612</v>
      </c>
      <c r="O1825" t="s">
        <v>2542</v>
      </c>
      <c r="P1825" t="s">
        <v>2543</v>
      </c>
      <c r="Q1825" t="s">
        <v>2544</v>
      </c>
      <c r="R1825" t="s">
        <v>2613</v>
      </c>
      <c r="S1825" t="s">
        <v>2546</v>
      </c>
      <c r="T1825">
        <v>0</v>
      </c>
      <c r="U1825" t="s">
        <v>2614</v>
      </c>
      <c r="V1825" t="s">
        <v>2615</v>
      </c>
      <c r="W1825" t="s">
        <v>2614</v>
      </c>
      <c r="X1825" t="s">
        <v>2615</v>
      </c>
      <c r="Y1825" t="str">
        <f t="shared" si="28"/>
        <v>广州荔湾品唯信息服务有限公司广州唯品会电子商务有限公司信息流</v>
      </c>
      <c r="Z1825" t="e">
        <f>VLOOKUP(Y:Y,[1]Sheet1!N:N,1,0)</f>
        <v>#N/A</v>
      </c>
    </row>
    <row r="1826" spans="1:26" hidden="1" x14ac:dyDescent="0.25">
      <c r="A1826">
        <v>20230622</v>
      </c>
      <c r="B1826">
        <v>42965764</v>
      </c>
      <c r="C1826" t="s">
        <v>2536</v>
      </c>
      <c r="D1826">
        <v>2158784</v>
      </c>
      <c r="E1826" t="s">
        <v>2537</v>
      </c>
      <c r="F1826" s="59">
        <v>122.96</v>
      </c>
      <c r="G1826">
        <v>122.96</v>
      </c>
      <c r="H1826" t="s">
        <v>2538</v>
      </c>
      <c r="I1826" t="s">
        <v>2551</v>
      </c>
      <c r="J1826" t="s">
        <v>2320</v>
      </c>
      <c r="K1826" t="s">
        <v>2321</v>
      </c>
      <c r="L1826" t="s">
        <v>2318</v>
      </c>
      <c r="M1826" t="s">
        <v>2540</v>
      </c>
      <c r="N1826" t="s">
        <v>2541</v>
      </c>
      <c r="O1826" t="s">
        <v>2542</v>
      </c>
      <c r="P1826" t="s">
        <v>2543</v>
      </c>
      <c r="Q1826" t="s">
        <v>2544</v>
      </c>
      <c r="R1826" t="s">
        <v>2545</v>
      </c>
      <c r="S1826" t="s">
        <v>2546</v>
      </c>
      <c r="T1826">
        <v>0</v>
      </c>
      <c r="U1826" t="s">
        <v>838</v>
      </c>
      <c r="V1826" t="s">
        <v>2547</v>
      </c>
      <c r="W1826" t="s">
        <v>838</v>
      </c>
      <c r="X1826" t="s">
        <v>2548</v>
      </c>
      <c r="Y1826" t="str">
        <f t="shared" si="28"/>
        <v>上海耳序信息技术有限公司-四部上海拍拍贷金融信息服务有限公司信息流</v>
      </c>
      <c r="Z1826" t="e">
        <f>VLOOKUP(Y:Y,[1]Sheet1!N:N,1,0)</f>
        <v>#N/A</v>
      </c>
    </row>
    <row r="1827" spans="1:26" hidden="1" x14ac:dyDescent="0.25">
      <c r="A1827">
        <v>20230622</v>
      </c>
      <c r="B1827">
        <v>43097616</v>
      </c>
      <c r="C1827" t="s">
        <v>2712</v>
      </c>
      <c r="D1827">
        <v>2118167</v>
      </c>
      <c r="E1827" t="s">
        <v>2592</v>
      </c>
      <c r="F1827" s="59">
        <v>175.05</v>
      </c>
      <c r="G1827">
        <v>0</v>
      </c>
      <c r="H1827" t="s">
        <v>2538</v>
      </c>
      <c r="I1827" t="s">
        <v>2551</v>
      </c>
      <c r="J1827" t="s">
        <v>554</v>
      </c>
      <c r="K1827" t="s">
        <v>2321</v>
      </c>
      <c r="L1827" t="s">
        <v>2370</v>
      </c>
      <c r="M1827" t="s">
        <v>2593</v>
      </c>
      <c r="N1827" t="s">
        <v>2594</v>
      </c>
      <c r="O1827" t="s">
        <v>2542</v>
      </c>
      <c r="P1827" t="s">
        <v>2543</v>
      </c>
      <c r="Q1827" t="s">
        <v>2544</v>
      </c>
      <c r="R1827" t="s">
        <v>2595</v>
      </c>
      <c r="S1827" t="s">
        <v>2546</v>
      </c>
      <c r="T1827">
        <v>0</v>
      </c>
      <c r="U1827" t="s">
        <v>2555</v>
      </c>
      <c r="V1827" t="s">
        <v>2596</v>
      </c>
      <c r="W1827" t="s">
        <v>2555</v>
      </c>
      <c r="X1827" t="s">
        <v>2596</v>
      </c>
      <c r="Y1827" t="str">
        <f t="shared" si="28"/>
        <v>薯一薯二文化传媒（上海）有限公司行吟信息科技(上海)有限公司信息流</v>
      </c>
      <c r="Z1827" t="e">
        <f>VLOOKUP(Y:Y,[1]Sheet1!N:N,1,0)</f>
        <v>#N/A</v>
      </c>
    </row>
    <row r="1828" spans="1:26" hidden="1" x14ac:dyDescent="0.25">
      <c r="A1828">
        <v>20230622</v>
      </c>
      <c r="B1828">
        <v>44739351</v>
      </c>
      <c r="C1828" t="s">
        <v>2731</v>
      </c>
      <c r="D1828">
        <v>2118167</v>
      </c>
      <c r="E1828" t="s">
        <v>2592</v>
      </c>
      <c r="F1828" s="59">
        <v>73.94</v>
      </c>
      <c r="G1828">
        <v>0</v>
      </c>
      <c r="H1828" t="s">
        <v>2538</v>
      </c>
      <c r="I1828" t="s">
        <v>2551</v>
      </c>
      <c r="J1828" t="s">
        <v>554</v>
      </c>
      <c r="K1828" t="s">
        <v>2321</v>
      </c>
      <c r="L1828" t="s">
        <v>2370</v>
      </c>
      <c r="M1828" t="s">
        <v>2593</v>
      </c>
      <c r="N1828" t="s">
        <v>2594</v>
      </c>
      <c r="O1828" t="s">
        <v>2542</v>
      </c>
      <c r="P1828" t="s">
        <v>2543</v>
      </c>
      <c r="Q1828" t="s">
        <v>2544</v>
      </c>
      <c r="R1828" t="s">
        <v>2595</v>
      </c>
      <c r="S1828" t="s">
        <v>2546</v>
      </c>
      <c r="T1828">
        <v>0</v>
      </c>
      <c r="U1828" t="s">
        <v>2555</v>
      </c>
      <c r="V1828" t="s">
        <v>2596</v>
      </c>
      <c r="W1828" t="s">
        <v>2555</v>
      </c>
      <c r="X1828" t="s">
        <v>2596</v>
      </c>
      <c r="Y1828" t="str">
        <f t="shared" si="28"/>
        <v>薯一薯二文化传媒（上海）有限公司行吟信息科技(上海)有限公司信息流</v>
      </c>
      <c r="Z1828" t="e">
        <f>VLOOKUP(Y:Y,[1]Sheet1!N:N,1,0)</f>
        <v>#N/A</v>
      </c>
    </row>
    <row r="1829" spans="1:26" hidden="1" x14ac:dyDescent="0.25">
      <c r="A1829">
        <v>20230622</v>
      </c>
      <c r="B1829">
        <v>47184415</v>
      </c>
      <c r="C1829" t="s">
        <v>2708</v>
      </c>
      <c r="D1829">
        <v>2171552</v>
      </c>
      <c r="E1829" t="s">
        <v>2749</v>
      </c>
      <c r="F1829" s="59">
        <v>75.56</v>
      </c>
      <c r="G1829">
        <v>75.56</v>
      </c>
      <c r="H1829" t="s">
        <v>2538</v>
      </c>
      <c r="I1829" t="s">
        <v>2539</v>
      </c>
      <c r="J1829" t="s">
        <v>2339</v>
      </c>
      <c r="K1829" t="s">
        <v>2321</v>
      </c>
      <c r="L1829" t="s">
        <v>2338</v>
      </c>
      <c r="M1829" t="s">
        <v>2692</v>
      </c>
      <c r="N1829" t="s">
        <v>2693</v>
      </c>
      <c r="O1829" t="s">
        <v>2542</v>
      </c>
      <c r="P1829" t="s">
        <v>2543</v>
      </c>
      <c r="Q1829" t="s">
        <v>2544</v>
      </c>
      <c r="R1829" t="s">
        <v>2694</v>
      </c>
      <c r="S1829" t="s">
        <v>2546</v>
      </c>
      <c r="T1829">
        <v>0</v>
      </c>
      <c r="U1829" t="s">
        <v>2117</v>
      </c>
      <c r="V1829" t="s">
        <v>2695</v>
      </c>
      <c r="W1829" t="s">
        <v>2117</v>
      </c>
      <c r="X1829" t="s">
        <v>2695</v>
      </c>
      <c r="Y1829" t="str">
        <f t="shared" si="28"/>
        <v>北京三快在线科技有限公司及其关联公司北京三快科技有限公司信息流</v>
      </c>
      <c r="Z1829" t="e">
        <f>VLOOKUP(Y:Y,[1]Sheet1!N:N,1,0)</f>
        <v>#N/A</v>
      </c>
    </row>
    <row r="1830" spans="1:26" hidden="1" x14ac:dyDescent="0.25">
      <c r="A1830">
        <v>20230622</v>
      </c>
      <c r="B1830">
        <v>47426526</v>
      </c>
      <c r="C1830" t="s">
        <v>2799</v>
      </c>
      <c r="D1830">
        <v>2167551</v>
      </c>
      <c r="E1830" t="s">
        <v>2550</v>
      </c>
      <c r="F1830" s="59">
        <v>5425.07</v>
      </c>
      <c r="G1830">
        <v>5425.07</v>
      </c>
      <c r="H1830" t="s">
        <v>2538</v>
      </c>
      <c r="I1830" t="s">
        <v>2551</v>
      </c>
      <c r="J1830" t="s">
        <v>2332</v>
      </c>
      <c r="K1830" t="s">
        <v>2321</v>
      </c>
      <c r="L1830" t="s">
        <v>2333</v>
      </c>
      <c r="M1830" t="s">
        <v>2552</v>
      </c>
      <c r="N1830" t="s">
        <v>2553</v>
      </c>
      <c r="O1830" t="s">
        <v>2542</v>
      </c>
      <c r="P1830" t="s">
        <v>2543</v>
      </c>
      <c r="Q1830" t="s">
        <v>2544</v>
      </c>
      <c r="R1830" t="s">
        <v>2554</v>
      </c>
      <c r="S1830" t="s">
        <v>2546</v>
      </c>
      <c r="T1830">
        <v>0</v>
      </c>
      <c r="U1830" t="s">
        <v>2555</v>
      </c>
      <c r="V1830" t="s">
        <v>2556</v>
      </c>
      <c r="W1830" t="s">
        <v>2555</v>
      </c>
      <c r="X1830" t="s">
        <v>2556</v>
      </c>
      <c r="Y1830" t="str">
        <f t="shared" si="28"/>
        <v>北京爱奇艺科技有限公司-百度北京爱奇艺科技有限公司信息流</v>
      </c>
      <c r="Z1830" t="e">
        <f>VLOOKUP(Y:Y,[1]Sheet1!N:N,1,0)</f>
        <v>#N/A</v>
      </c>
    </row>
    <row r="1831" spans="1:26" hidden="1" x14ac:dyDescent="0.25">
      <c r="A1831">
        <v>20230622</v>
      </c>
      <c r="B1831">
        <v>48447565</v>
      </c>
      <c r="C1831" t="s">
        <v>2639</v>
      </c>
      <c r="D1831">
        <v>2199431</v>
      </c>
      <c r="E1831" t="s">
        <v>2640</v>
      </c>
      <c r="F1831" s="59">
        <v>1100.43</v>
      </c>
      <c r="G1831">
        <v>833.6</v>
      </c>
      <c r="H1831" t="s">
        <v>2559</v>
      </c>
      <c r="I1831" t="s">
        <v>2560</v>
      </c>
      <c r="J1831" t="s">
        <v>392</v>
      </c>
      <c r="K1831" t="s">
        <v>711</v>
      </c>
      <c r="L1831" t="s">
        <v>392</v>
      </c>
      <c r="M1831" t="s">
        <v>2641</v>
      </c>
      <c r="N1831" t="s">
        <v>2642</v>
      </c>
      <c r="O1831" t="s">
        <v>2542</v>
      </c>
      <c r="P1831" t="s">
        <v>2543</v>
      </c>
      <c r="Q1831" t="s">
        <v>2544</v>
      </c>
      <c r="R1831" t="s">
        <v>2643</v>
      </c>
      <c r="S1831" t="s">
        <v>2546</v>
      </c>
      <c r="T1831">
        <v>37430.245000000003</v>
      </c>
      <c r="U1831" t="s">
        <v>838</v>
      </c>
      <c r="V1831" t="s">
        <v>2644</v>
      </c>
      <c r="W1831" t="s">
        <v>838</v>
      </c>
      <c r="X1831" t="s">
        <v>2548</v>
      </c>
      <c r="Y1831" t="str">
        <f t="shared" si="28"/>
        <v>福州三六零网络小额贷款有限公司福州三六零网络小额贷款有限公司CPC</v>
      </c>
      <c r="Z1831" t="e">
        <f>VLOOKUP(Y:Y,[1]Sheet1!N:N,1,0)</f>
        <v>#N/A</v>
      </c>
    </row>
    <row r="1832" spans="1:26" hidden="1" x14ac:dyDescent="0.25">
      <c r="A1832">
        <v>20230622</v>
      </c>
      <c r="B1832">
        <v>29768594</v>
      </c>
      <c r="C1832" t="s">
        <v>2792</v>
      </c>
      <c r="D1832">
        <v>2130054</v>
      </c>
      <c r="E1832" t="s">
        <v>2558</v>
      </c>
      <c r="F1832" s="59">
        <v>9030.64</v>
      </c>
      <c r="G1832">
        <v>7312.08</v>
      </c>
      <c r="H1832" t="s">
        <v>2559</v>
      </c>
      <c r="I1832" t="s">
        <v>2560</v>
      </c>
      <c r="J1832" t="s">
        <v>2350</v>
      </c>
      <c r="K1832" t="s">
        <v>711</v>
      </c>
      <c r="L1832" t="s">
        <v>2350</v>
      </c>
      <c r="M1832" t="s">
        <v>2561</v>
      </c>
      <c r="N1832" t="s">
        <v>2562</v>
      </c>
      <c r="O1832" t="s">
        <v>2542</v>
      </c>
      <c r="P1832" t="s">
        <v>2543</v>
      </c>
      <c r="Q1832" t="s">
        <v>2544</v>
      </c>
      <c r="R1832" t="s">
        <v>2563</v>
      </c>
      <c r="S1832" t="s">
        <v>2546</v>
      </c>
      <c r="T1832">
        <v>31244.243999999999</v>
      </c>
      <c r="U1832" t="s">
        <v>1891</v>
      </c>
      <c r="V1832" t="s">
        <v>2564</v>
      </c>
      <c r="W1832" t="s">
        <v>1891</v>
      </c>
      <c r="X1832" t="s">
        <v>2564</v>
      </c>
      <c r="Y1832" t="str">
        <f t="shared" si="28"/>
        <v>深圳尚米网络技术有限公司深圳尚米网络技术有限公司CPC</v>
      </c>
      <c r="Z1832" t="e">
        <f>VLOOKUP(Y:Y,[1]Sheet1!N:N,1,0)</f>
        <v>#N/A</v>
      </c>
    </row>
    <row r="1833" spans="1:26" hidden="1" x14ac:dyDescent="0.25">
      <c r="A1833">
        <v>20230622</v>
      </c>
      <c r="B1833">
        <v>40896118</v>
      </c>
      <c r="C1833" t="s">
        <v>2758</v>
      </c>
      <c r="D1833">
        <v>2117409</v>
      </c>
      <c r="E1833" t="s">
        <v>2744</v>
      </c>
      <c r="F1833" s="59">
        <v>1177.99</v>
      </c>
      <c r="G1833">
        <v>0</v>
      </c>
      <c r="H1833" t="s">
        <v>2559</v>
      </c>
      <c r="I1833" t="s">
        <v>2560</v>
      </c>
      <c r="J1833" t="s">
        <v>2353</v>
      </c>
      <c r="K1833" t="s">
        <v>711</v>
      </c>
      <c r="L1833" t="s">
        <v>326</v>
      </c>
      <c r="M1833" t="s">
        <v>2588</v>
      </c>
      <c r="N1833" t="s">
        <v>2589</v>
      </c>
      <c r="O1833" t="s">
        <v>2542</v>
      </c>
      <c r="P1833" t="s">
        <v>2543</v>
      </c>
      <c r="Q1833" t="s">
        <v>2544</v>
      </c>
      <c r="R1833" t="s">
        <v>2570</v>
      </c>
      <c r="S1833" t="s">
        <v>2546</v>
      </c>
      <c r="T1833">
        <v>0</v>
      </c>
      <c r="U1833" t="s">
        <v>2571</v>
      </c>
      <c r="V1833" t="s">
        <v>2572</v>
      </c>
      <c r="W1833" t="s">
        <v>1891</v>
      </c>
      <c r="X1833" t="s">
        <v>2564</v>
      </c>
      <c r="Y1833" t="str">
        <f t="shared" si="28"/>
        <v>网易有道信息技术（北京）有限公司网易(杭州)网络有限公司CPC</v>
      </c>
      <c r="Z1833" t="e">
        <f>VLOOKUP(Y:Y,[1]Sheet1!N:N,1,0)</f>
        <v>#N/A</v>
      </c>
    </row>
    <row r="1834" spans="1:26" hidden="1" x14ac:dyDescent="0.25">
      <c r="A1834">
        <v>20230622</v>
      </c>
      <c r="B1834">
        <v>42012563</v>
      </c>
      <c r="C1834" t="s">
        <v>2741</v>
      </c>
      <c r="D1834">
        <v>2142924</v>
      </c>
      <c r="E1834" t="s">
        <v>2716</v>
      </c>
      <c r="F1834" s="59">
        <v>732.43</v>
      </c>
      <c r="G1834">
        <v>732.43</v>
      </c>
      <c r="H1834" t="s">
        <v>2559</v>
      </c>
      <c r="I1834" t="s">
        <v>2560</v>
      </c>
      <c r="J1834" t="s">
        <v>392</v>
      </c>
      <c r="K1834" t="s">
        <v>711</v>
      </c>
      <c r="L1834" t="s">
        <v>392</v>
      </c>
      <c r="M1834" t="s">
        <v>2641</v>
      </c>
      <c r="N1834" t="s">
        <v>2642</v>
      </c>
      <c r="O1834" t="s">
        <v>2542</v>
      </c>
      <c r="P1834" t="s">
        <v>2543</v>
      </c>
      <c r="Q1834" t="s">
        <v>2544</v>
      </c>
      <c r="R1834" t="s">
        <v>2643</v>
      </c>
      <c r="S1834" t="s">
        <v>2546</v>
      </c>
      <c r="T1834">
        <v>34398.76</v>
      </c>
      <c r="U1834" t="s">
        <v>838</v>
      </c>
      <c r="V1834" t="s">
        <v>2578</v>
      </c>
      <c r="W1834" t="s">
        <v>838</v>
      </c>
      <c r="X1834" t="s">
        <v>2548</v>
      </c>
      <c r="Y1834" t="str">
        <f t="shared" si="28"/>
        <v>福州三六零网络小额贷款有限公司福州三六零网络小额贷款有限公司CPC</v>
      </c>
      <c r="Z1834" t="e">
        <f>VLOOKUP(Y:Y,[1]Sheet1!N:N,1,0)</f>
        <v>#N/A</v>
      </c>
    </row>
    <row r="1835" spans="1:26" hidden="1" x14ac:dyDescent="0.25">
      <c r="A1835">
        <v>20230622</v>
      </c>
      <c r="B1835">
        <v>42327274</v>
      </c>
      <c r="C1835" t="s">
        <v>2791</v>
      </c>
      <c r="D1835">
        <v>2172261</v>
      </c>
      <c r="E1835" t="s">
        <v>2628</v>
      </c>
      <c r="F1835" s="59">
        <v>90.43</v>
      </c>
      <c r="G1835">
        <v>69.03</v>
      </c>
      <c r="H1835" t="s">
        <v>2538</v>
      </c>
      <c r="I1835" t="s">
        <v>2539</v>
      </c>
      <c r="J1835" t="s">
        <v>292</v>
      </c>
      <c r="K1835" t="s">
        <v>2321</v>
      </c>
      <c r="L1835" t="s">
        <v>574</v>
      </c>
      <c r="M1835" t="s">
        <v>2611</v>
      </c>
      <c r="N1835" t="s">
        <v>2612</v>
      </c>
      <c r="O1835" t="s">
        <v>2542</v>
      </c>
      <c r="P1835" t="s">
        <v>2543</v>
      </c>
      <c r="Q1835" t="s">
        <v>2544</v>
      </c>
      <c r="R1835" t="s">
        <v>2613</v>
      </c>
      <c r="S1835" t="s">
        <v>2546</v>
      </c>
      <c r="T1835">
        <v>0</v>
      </c>
      <c r="U1835" t="s">
        <v>2614</v>
      </c>
      <c r="V1835" t="s">
        <v>2615</v>
      </c>
      <c r="W1835" t="s">
        <v>2614</v>
      </c>
      <c r="X1835" t="s">
        <v>2615</v>
      </c>
      <c r="Y1835" t="str">
        <f t="shared" si="28"/>
        <v>广州荔湾品唯信息服务有限公司广州唯品会电子商务有限公司信息流</v>
      </c>
      <c r="Z1835" t="e">
        <f>VLOOKUP(Y:Y,[1]Sheet1!N:N,1,0)</f>
        <v>#N/A</v>
      </c>
    </row>
    <row r="1836" spans="1:26" hidden="1" x14ac:dyDescent="0.25">
      <c r="A1836">
        <v>20230622</v>
      </c>
      <c r="B1836">
        <v>45323011</v>
      </c>
      <c r="C1836" t="s">
        <v>2680</v>
      </c>
      <c r="D1836">
        <v>2172261</v>
      </c>
      <c r="E1836" t="s">
        <v>2628</v>
      </c>
      <c r="F1836" s="59">
        <v>454.74</v>
      </c>
      <c r="G1836">
        <v>347.13</v>
      </c>
      <c r="H1836" t="s">
        <v>2538</v>
      </c>
      <c r="I1836" t="s">
        <v>2551</v>
      </c>
      <c r="J1836" t="s">
        <v>292</v>
      </c>
      <c r="K1836" t="s">
        <v>2321</v>
      </c>
      <c r="L1836" t="s">
        <v>574</v>
      </c>
      <c r="M1836" t="s">
        <v>2611</v>
      </c>
      <c r="N1836" t="s">
        <v>2612</v>
      </c>
      <c r="O1836" t="s">
        <v>2542</v>
      </c>
      <c r="P1836" t="s">
        <v>2543</v>
      </c>
      <c r="Q1836" t="s">
        <v>2544</v>
      </c>
      <c r="R1836" t="s">
        <v>2613</v>
      </c>
      <c r="S1836" t="s">
        <v>2546</v>
      </c>
      <c r="T1836">
        <v>0</v>
      </c>
      <c r="U1836" t="s">
        <v>2614</v>
      </c>
      <c r="V1836" t="s">
        <v>2615</v>
      </c>
      <c r="W1836" t="s">
        <v>2614</v>
      </c>
      <c r="X1836" t="s">
        <v>2615</v>
      </c>
      <c r="Y1836" t="str">
        <f t="shared" si="28"/>
        <v>广州荔湾品唯信息服务有限公司广州唯品会电子商务有限公司信息流</v>
      </c>
      <c r="Z1836" t="e">
        <f>VLOOKUP(Y:Y,[1]Sheet1!N:N,1,0)</f>
        <v>#N/A</v>
      </c>
    </row>
    <row r="1837" spans="1:26" hidden="1" x14ac:dyDescent="0.25">
      <c r="A1837">
        <v>20230622</v>
      </c>
      <c r="B1837">
        <v>48447565</v>
      </c>
      <c r="C1837" t="s">
        <v>2639</v>
      </c>
      <c r="D1837">
        <v>2142924</v>
      </c>
      <c r="E1837" t="s">
        <v>2716</v>
      </c>
      <c r="F1837" s="59">
        <v>3529.81</v>
      </c>
      <c r="G1837">
        <v>3529.81</v>
      </c>
      <c r="H1837" t="s">
        <v>2559</v>
      </c>
      <c r="I1837" t="s">
        <v>2560</v>
      </c>
      <c r="J1837" t="s">
        <v>392</v>
      </c>
      <c r="K1837" t="s">
        <v>711</v>
      </c>
      <c r="L1837" t="s">
        <v>392</v>
      </c>
      <c r="M1837" t="s">
        <v>2641</v>
      </c>
      <c r="N1837" t="s">
        <v>2642</v>
      </c>
      <c r="O1837" t="s">
        <v>2542</v>
      </c>
      <c r="P1837" t="s">
        <v>2543</v>
      </c>
      <c r="Q1837" t="s">
        <v>2544</v>
      </c>
      <c r="R1837" t="s">
        <v>2643</v>
      </c>
      <c r="S1837" t="s">
        <v>2546</v>
      </c>
      <c r="T1837">
        <v>37430.245000000003</v>
      </c>
      <c r="U1837" t="s">
        <v>838</v>
      </c>
      <c r="V1837" t="s">
        <v>2644</v>
      </c>
      <c r="W1837" t="s">
        <v>838</v>
      </c>
      <c r="X1837" t="s">
        <v>2548</v>
      </c>
      <c r="Y1837" t="str">
        <f t="shared" si="28"/>
        <v>福州三六零网络小额贷款有限公司福州三六零网络小额贷款有限公司CPC</v>
      </c>
      <c r="Z1837" t="e">
        <f>VLOOKUP(Y:Y,[1]Sheet1!N:N,1,0)</f>
        <v>#N/A</v>
      </c>
    </row>
    <row r="1838" spans="1:26" hidden="1" x14ac:dyDescent="0.25">
      <c r="A1838">
        <v>20230622</v>
      </c>
      <c r="B1838">
        <v>40850187</v>
      </c>
      <c r="C1838" t="s">
        <v>2652</v>
      </c>
      <c r="D1838">
        <v>2165227</v>
      </c>
      <c r="E1838" t="s">
        <v>2566</v>
      </c>
      <c r="F1838" s="59">
        <v>84.95</v>
      </c>
      <c r="G1838">
        <v>62.93</v>
      </c>
      <c r="H1838" t="s">
        <v>2538</v>
      </c>
      <c r="I1838" t="s">
        <v>2551</v>
      </c>
      <c r="J1838" t="s">
        <v>2320</v>
      </c>
      <c r="K1838" t="s">
        <v>2321</v>
      </c>
      <c r="L1838" t="s">
        <v>2318</v>
      </c>
      <c r="M1838" t="s">
        <v>2540</v>
      </c>
      <c r="N1838" t="s">
        <v>2541</v>
      </c>
      <c r="O1838" t="s">
        <v>2542</v>
      </c>
      <c r="P1838" t="s">
        <v>2543</v>
      </c>
      <c r="Q1838" t="s">
        <v>2544</v>
      </c>
      <c r="R1838" t="s">
        <v>2545</v>
      </c>
      <c r="S1838" t="s">
        <v>2546</v>
      </c>
      <c r="T1838">
        <v>0</v>
      </c>
      <c r="U1838" t="s">
        <v>838</v>
      </c>
      <c r="V1838" t="s">
        <v>2547</v>
      </c>
      <c r="W1838" t="s">
        <v>838</v>
      </c>
      <c r="X1838" t="s">
        <v>2548</v>
      </c>
      <c r="Y1838" t="str">
        <f t="shared" si="28"/>
        <v>上海耳序信息技术有限公司-四部上海拍拍贷金融信息服务有限公司信息流</v>
      </c>
      <c r="Z1838" t="e">
        <f>VLOOKUP(Y:Y,[1]Sheet1!N:N,1,0)</f>
        <v>#N/A</v>
      </c>
    </row>
    <row r="1839" spans="1:26" hidden="1" x14ac:dyDescent="0.25">
      <c r="A1839">
        <v>20230622</v>
      </c>
      <c r="B1839">
        <v>41276552</v>
      </c>
      <c r="C1839" t="s">
        <v>2817</v>
      </c>
      <c r="D1839">
        <v>2158492</v>
      </c>
      <c r="E1839" t="s">
        <v>2580</v>
      </c>
      <c r="F1839" s="59">
        <v>360.92</v>
      </c>
      <c r="G1839">
        <v>303.27</v>
      </c>
      <c r="H1839" t="s">
        <v>2559</v>
      </c>
      <c r="I1839" t="s">
        <v>2560</v>
      </c>
      <c r="J1839" t="s">
        <v>2330</v>
      </c>
      <c r="K1839" t="s">
        <v>711</v>
      </c>
      <c r="L1839" t="s">
        <v>2329</v>
      </c>
      <c r="M1839" t="s">
        <v>2581</v>
      </c>
      <c r="N1839" t="s">
        <v>2582</v>
      </c>
      <c r="O1839" t="s">
        <v>2542</v>
      </c>
      <c r="P1839" t="s">
        <v>2543</v>
      </c>
      <c r="Q1839" t="s">
        <v>2544</v>
      </c>
      <c r="R1839" t="s">
        <v>2583</v>
      </c>
      <c r="S1839" t="s">
        <v>2546</v>
      </c>
      <c r="T1839">
        <v>4348.6210000000001</v>
      </c>
      <c r="U1839" t="s">
        <v>2584</v>
      </c>
      <c r="V1839" t="s">
        <v>2585</v>
      </c>
      <c r="W1839" t="s">
        <v>2584</v>
      </c>
      <c r="X1839" t="s">
        <v>2585</v>
      </c>
      <c r="Y1839" t="str">
        <f t="shared" si="28"/>
        <v>成都哈拜网络科技有限公司-数字媒体事业部上海哈啰普惠科技有限公司CPC</v>
      </c>
      <c r="Z1839" t="e">
        <f>VLOOKUP(Y:Y,[1]Sheet1!N:N,1,0)</f>
        <v>#N/A</v>
      </c>
    </row>
    <row r="1840" spans="1:26" hidden="1" x14ac:dyDescent="0.25">
      <c r="A1840">
        <v>20230622</v>
      </c>
      <c r="B1840">
        <v>42965681</v>
      </c>
      <c r="C1840" t="s">
        <v>2725</v>
      </c>
      <c r="D1840">
        <v>2165227</v>
      </c>
      <c r="E1840" t="s">
        <v>2566</v>
      </c>
      <c r="F1840" s="59">
        <v>1348.72</v>
      </c>
      <c r="G1840">
        <v>999.05</v>
      </c>
      <c r="H1840" t="s">
        <v>2538</v>
      </c>
      <c r="I1840" t="s">
        <v>2539</v>
      </c>
      <c r="J1840" t="s">
        <v>2320</v>
      </c>
      <c r="K1840" t="s">
        <v>2321</v>
      </c>
      <c r="L1840" t="s">
        <v>2318</v>
      </c>
      <c r="M1840" t="s">
        <v>2540</v>
      </c>
      <c r="N1840" t="s">
        <v>2541</v>
      </c>
      <c r="O1840" t="s">
        <v>2542</v>
      </c>
      <c r="P1840" t="s">
        <v>2543</v>
      </c>
      <c r="Q1840" t="s">
        <v>2544</v>
      </c>
      <c r="R1840" t="s">
        <v>2545</v>
      </c>
      <c r="S1840" t="s">
        <v>2546</v>
      </c>
      <c r="T1840">
        <v>0</v>
      </c>
      <c r="U1840" t="s">
        <v>838</v>
      </c>
      <c r="V1840" t="s">
        <v>2547</v>
      </c>
      <c r="W1840" t="s">
        <v>838</v>
      </c>
      <c r="X1840" t="s">
        <v>2548</v>
      </c>
      <c r="Y1840" t="str">
        <f t="shared" si="28"/>
        <v>上海耳序信息技术有限公司-四部上海拍拍贷金融信息服务有限公司信息流</v>
      </c>
      <c r="Z1840" t="e">
        <f>VLOOKUP(Y:Y,[1]Sheet1!N:N,1,0)</f>
        <v>#N/A</v>
      </c>
    </row>
    <row r="1841" spans="1:26" x14ac:dyDescent="0.25">
      <c r="A1841">
        <v>20230622</v>
      </c>
      <c r="B1841">
        <v>43094804</v>
      </c>
      <c r="C1841" t="s">
        <v>2705</v>
      </c>
      <c r="D1841">
        <v>2054669</v>
      </c>
      <c r="E1841" t="s">
        <v>2622</v>
      </c>
      <c r="F1841" s="59">
        <v>187.2</v>
      </c>
      <c r="G1841">
        <v>138.66999999999999</v>
      </c>
      <c r="H1841" t="s">
        <v>2538</v>
      </c>
      <c r="I1841" t="s">
        <v>2551</v>
      </c>
      <c r="J1841" t="s">
        <v>2352</v>
      </c>
      <c r="K1841" t="s">
        <v>2321</v>
      </c>
      <c r="L1841" t="s">
        <v>2351</v>
      </c>
      <c r="M1841" t="s">
        <v>2623</v>
      </c>
      <c r="N1841" t="s">
        <v>2624</v>
      </c>
      <c r="O1841" t="s">
        <v>2542</v>
      </c>
      <c r="P1841" t="s">
        <v>2543</v>
      </c>
      <c r="Q1841" t="s">
        <v>2544</v>
      </c>
      <c r="R1841" t="s">
        <v>2625</v>
      </c>
      <c r="S1841" t="s">
        <v>2546</v>
      </c>
      <c r="T1841">
        <v>0</v>
      </c>
      <c r="U1841" t="s">
        <v>838</v>
      </c>
      <c r="V1841" t="s">
        <v>2548</v>
      </c>
      <c r="W1841" t="s">
        <v>838</v>
      </c>
      <c r="X1841" t="s">
        <v>2548</v>
      </c>
      <c r="Y1841" t="str">
        <f t="shared" si="28"/>
        <v>深圳市小赢普惠科技有限责任公司深圳市赢众通金融信息服务有限责任公司信息流</v>
      </c>
      <c r="Z1841" t="e">
        <f>VLOOKUP(Y:Y,[1]Sheet1!N:N,1,0)</f>
        <v>#N/A</v>
      </c>
    </row>
    <row r="1842" spans="1:26" hidden="1" x14ac:dyDescent="0.25">
      <c r="A1842">
        <v>20230622</v>
      </c>
      <c r="B1842">
        <v>29995324</v>
      </c>
      <c r="C1842" t="s">
        <v>2722</v>
      </c>
      <c r="D1842">
        <v>2142924</v>
      </c>
      <c r="E1842" t="s">
        <v>2716</v>
      </c>
      <c r="F1842" s="59">
        <v>12898.15</v>
      </c>
      <c r="G1842">
        <v>12898.15</v>
      </c>
      <c r="H1842" t="s">
        <v>2559</v>
      </c>
      <c r="I1842" t="s">
        <v>2560</v>
      </c>
      <c r="J1842" t="s">
        <v>392</v>
      </c>
      <c r="K1842" t="s">
        <v>711</v>
      </c>
      <c r="L1842" t="s">
        <v>392</v>
      </c>
      <c r="M1842" t="s">
        <v>2641</v>
      </c>
      <c r="N1842" t="s">
        <v>2642</v>
      </c>
      <c r="O1842" t="s">
        <v>2542</v>
      </c>
      <c r="P1842" t="s">
        <v>2543</v>
      </c>
      <c r="Q1842" t="s">
        <v>2544</v>
      </c>
      <c r="R1842" t="s">
        <v>2643</v>
      </c>
      <c r="S1842" t="s">
        <v>2546</v>
      </c>
      <c r="T1842">
        <v>147161.98000000001</v>
      </c>
      <c r="U1842" t="s">
        <v>838</v>
      </c>
      <c r="V1842" t="s">
        <v>2548</v>
      </c>
      <c r="W1842" t="s">
        <v>838</v>
      </c>
      <c r="X1842" t="s">
        <v>2548</v>
      </c>
      <c r="Y1842" t="str">
        <f t="shared" si="28"/>
        <v>福州三六零网络小额贷款有限公司福州三六零网络小额贷款有限公司CPC</v>
      </c>
      <c r="Z1842" t="e">
        <f>VLOOKUP(Y:Y,[1]Sheet1!N:N,1,0)</f>
        <v>#N/A</v>
      </c>
    </row>
    <row r="1843" spans="1:26" hidden="1" x14ac:dyDescent="0.25">
      <c r="A1843">
        <v>20230622</v>
      </c>
      <c r="B1843">
        <v>42965759</v>
      </c>
      <c r="C1843" t="s">
        <v>2619</v>
      </c>
      <c r="D1843">
        <v>2165227</v>
      </c>
      <c r="E1843" t="s">
        <v>2566</v>
      </c>
      <c r="F1843" s="59">
        <v>1927.74</v>
      </c>
      <c r="G1843">
        <v>1427.96</v>
      </c>
      <c r="H1843" t="s">
        <v>2538</v>
      </c>
      <c r="I1843" t="s">
        <v>2539</v>
      </c>
      <c r="J1843" t="s">
        <v>2320</v>
      </c>
      <c r="K1843" t="s">
        <v>2321</v>
      </c>
      <c r="L1843" t="s">
        <v>2318</v>
      </c>
      <c r="M1843" t="s">
        <v>2540</v>
      </c>
      <c r="N1843" t="s">
        <v>2541</v>
      </c>
      <c r="O1843" t="s">
        <v>2542</v>
      </c>
      <c r="P1843" t="s">
        <v>2543</v>
      </c>
      <c r="Q1843" t="s">
        <v>2544</v>
      </c>
      <c r="R1843" t="s">
        <v>2545</v>
      </c>
      <c r="S1843" t="s">
        <v>2546</v>
      </c>
      <c r="T1843">
        <v>0</v>
      </c>
      <c r="U1843" t="s">
        <v>838</v>
      </c>
      <c r="V1843" t="s">
        <v>2547</v>
      </c>
      <c r="W1843" t="s">
        <v>838</v>
      </c>
      <c r="X1843" t="s">
        <v>2548</v>
      </c>
      <c r="Y1843" t="str">
        <f t="shared" si="28"/>
        <v>上海耳序信息技术有限公司-四部上海拍拍贷金融信息服务有限公司信息流</v>
      </c>
      <c r="Z1843" t="e">
        <f>VLOOKUP(Y:Y,[1]Sheet1!N:N,1,0)</f>
        <v>#N/A</v>
      </c>
    </row>
    <row r="1844" spans="1:26" hidden="1" x14ac:dyDescent="0.25">
      <c r="A1844">
        <v>20230622</v>
      </c>
      <c r="B1844">
        <v>47580629</v>
      </c>
      <c r="C1844" t="s">
        <v>2773</v>
      </c>
      <c r="D1844">
        <v>2171220</v>
      </c>
      <c r="E1844" t="s">
        <v>2774</v>
      </c>
      <c r="F1844" s="59">
        <v>9937.16</v>
      </c>
      <c r="G1844">
        <v>8793.25</v>
      </c>
      <c r="H1844" t="s">
        <v>2559</v>
      </c>
      <c r="I1844" t="s">
        <v>2560</v>
      </c>
      <c r="J1844" t="s">
        <v>2322</v>
      </c>
      <c r="K1844" t="s">
        <v>711</v>
      </c>
      <c r="L1844" t="s">
        <v>2323</v>
      </c>
      <c r="M1844" t="s">
        <v>2685</v>
      </c>
      <c r="N1844" t="s">
        <v>2686</v>
      </c>
      <c r="O1844" t="s">
        <v>2542</v>
      </c>
      <c r="P1844" t="s">
        <v>2543</v>
      </c>
      <c r="Q1844" t="s">
        <v>2544</v>
      </c>
      <c r="R1844" t="s">
        <v>2687</v>
      </c>
      <c r="S1844" t="s">
        <v>2546</v>
      </c>
      <c r="T1844">
        <v>137520.106</v>
      </c>
      <c r="U1844" t="s">
        <v>2555</v>
      </c>
      <c r="V1844" t="s">
        <v>2556</v>
      </c>
      <c r="W1844" t="s">
        <v>2555</v>
      </c>
      <c r="X1844" t="s">
        <v>2671</v>
      </c>
      <c r="Y1844" t="str">
        <f t="shared" si="28"/>
        <v>广州虎牙信息科技有限公司-百度广州虎牙信息科技有限公司CPC</v>
      </c>
      <c r="Z1844" t="e">
        <f>VLOOKUP(Y:Y,[1]Sheet1!N:N,1,0)</f>
        <v>#N/A</v>
      </c>
    </row>
    <row r="1845" spans="1:26" hidden="1" x14ac:dyDescent="0.25">
      <c r="A1845">
        <v>20230622</v>
      </c>
      <c r="B1845">
        <v>41250572</v>
      </c>
      <c r="C1845" t="s">
        <v>2703</v>
      </c>
      <c r="D1845">
        <v>2130054</v>
      </c>
      <c r="E1845" t="s">
        <v>2558</v>
      </c>
      <c r="F1845" s="59">
        <v>3007.8</v>
      </c>
      <c r="G1845">
        <v>2435.4299999999998</v>
      </c>
      <c r="H1845" t="s">
        <v>2559</v>
      </c>
      <c r="I1845" t="s">
        <v>2560</v>
      </c>
      <c r="J1845" t="s">
        <v>2350</v>
      </c>
      <c r="K1845" t="s">
        <v>711</v>
      </c>
      <c r="L1845" t="s">
        <v>2350</v>
      </c>
      <c r="M1845" t="s">
        <v>2561</v>
      </c>
      <c r="N1845" t="s">
        <v>2562</v>
      </c>
      <c r="O1845" t="s">
        <v>2542</v>
      </c>
      <c r="P1845" t="s">
        <v>2543</v>
      </c>
      <c r="Q1845" t="s">
        <v>2544</v>
      </c>
      <c r="R1845" t="s">
        <v>2563</v>
      </c>
      <c r="S1845" t="s">
        <v>2546</v>
      </c>
      <c r="T1845">
        <v>13094.550999999999</v>
      </c>
      <c r="U1845" t="s">
        <v>1891</v>
      </c>
      <c r="V1845" t="s">
        <v>2564</v>
      </c>
      <c r="W1845" t="s">
        <v>1891</v>
      </c>
      <c r="X1845" t="s">
        <v>2564</v>
      </c>
      <c r="Y1845" t="str">
        <f t="shared" si="28"/>
        <v>深圳尚米网络技术有限公司深圳尚米网络技术有限公司CPC</v>
      </c>
      <c r="Z1845" t="e">
        <f>VLOOKUP(Y:Y,[1]Sheet1!N:N,1,0)</f>
        <v>#N/A</v>
      </c>
    </row>
    <row r="1846" spans="1:26" hidden="1" x14ac:dyDescent="0.25">
      <c r="A1846">
        <v>20230622</v>
      </c>
      <c r="B1846">
        <v>42014357</v>
      </c>
      <c r="C1846" t="s">
        <v>2798</v>
      </c>
      <c r="D1846">
        <v>2142924</v>
      </c>
      <c r="E1846" t="s">
        <v>2716</v>
      </c>
      <c r="F1846" s="59">
        <v>709.18</v>
      </c>
      <c r="G1846">
        <v>709.18</v>
      </c>
      <c r="H1846" t="s">
        <v>2559</v>
      </c>
      <c r="I1846" t="s">
        <v>2560</v>
      </c>
      <c r="J1846" t="s">
        <v>392</v>
      </c>
      <c r="K1846" t="s">
        <v>711</v>
      </c>
      <c r="L1846" t="s">
        <v>392</v>
      </c>
      <c r="M1846" t="s">
        <v>2641</v>
      </c>
      <c r="N1846" t="s">
        <v>2642</v>
      </c>
      <c r="O1846" t="s">
        <v>2542</v>
      </c>
      <c r="P1846" t="s">
        <v>2543</v>
      </c>
      <c r="Q1846" t="s">
        <v>2544</v>
      </c>
      <c r="R1846" t="s">
        <v>2643</v>
      </c>
      <c r="S1846" t="s">
        <v>2546</v>
      </c>
      <c r="T1846">
        <v>44672.13</v>
      </c>
      <c r="U1846" t="s">
        <v>838</v>
      </c>
      <c r="V1846" t="s">
        <v>2578</v>
      </c>
      <c r="W1846" t="s">
        <v>838</v>
      </c>
      <c r="X1846" t="s">
        <v>2548</v>
      </c>
      <c r="Y1846" t="str">
        <f t="shared" si="28"/>
        <v>福州三六零网络小额贷款有限公司福州三六零网络小额贷款有限公司CPC</v>
      </c>
      <c r="Z1846" t="e">
        <f>VLOOKUP(Y:Y,[1]Sheet1!N:N,1,0)</f>
        <v>#N/A</v>
      </c>
    </row>
    <row r="1847" spans="1:26" hidden="1" x14ac:dyDescent="0.25">
      <c r="A1847">
        <v>20230622</v>
      </c>
      <c r="B1847">
        <v>42032158</v>
      </c>
      <c r="C1847" t="s">
        <v>2768</v>
      </c>
      <c r="D1847">
        <v>2118167</v>
      </c>
      <c r="E1847" t="s">
        <v>2592</v>
      </c>
      <c r="F1847" s="59">
        <v>14580.19</v>
      </c>
      <c r="G1847">
        <v>0</v>
      </c>
      <c r="H1847" t="s">
        <v>2538</v>
      </c>
      <c r="I1847" t="s">
        <v>2551</v>
      </c>
      <c r="J1847" t="s">
        <v>554</v>
      </c>
      <c r="K1847" t="s">
        <v>2321</v>
      </c>
      <c r="L1847" t="s">
        <v>2370</v>
      </c>
      <c r="M1847" t="s">
        <v>2593</v>
      </c>
      <c r="N1847" t="s">
        <v>2594</v>
      </c>
      <c r="O1847" t="s">
        <v>2542</v>
      </c>
      <c r="P1847" t="s">
        <v>2543</v>
      </c>
      <c r="Q1847" t="s">
        <v>2544</v>
      </c>
      <c r="R1847" t="s">
        <v>2595</v>
      </c>
      <c r="S1847" t="s">
        <v>2546</v>
      </c>
      <c r="T1847">
        <v>0</v>
      </c>
      <c r="U1847" t="s">
        <v>2555</v>
      </c>
      <c r="V1847" t="s">
        <v>2596</v>
      </c>
      <c r="W1847" t="s">
        <v>2555</v>
      </c>
      <c r="X1847" t="s">
        <v>2596</v>
      </c>
      <c r="Y1847" t="str">
        <f t="shared" si="28"/>
        <v>薯一薯二文化传媒（上海）有限公司行吟信息科技(上海)有限公司信息流</v>
      </c>
      <c r="Z1847" t="e">
        <f>VLOOKUP(Y:Y,[1]Sheet1!N:N,1,0)</f>
        <v>#N/A</v>
      </c>
    </row>
    <row r="1848" spans="1:26" hidden="1" x14ac:dyDescent="0.25">
      <c r="A1848">
        <v>20230622</v>
      </c>
      <c r="B1848">
        <v>47184419</v>
      </c>
      <c r="C1848" t="s">
        <v>2740</v>
      </c>
      <c r="D1848">
        <v>2176807</v>
      </c>
      <c r="E1848" t="s">
        <v>2691</v>
      </c>
      <c r="F1848" s="59">
        <v>10.49</v>
      </c>
      <c r="G1848">
        <v>7.66</v>
      </c>
      <c r="H1848" t="s">
        <v>2538</v>
      </c>
      <c r="I1848" t="s">
        <v>2539</v>
      </c>
      <c r="J1848" t="s">
        <v>2339</v>
      </c>
      <c r="K1848" t="s">
        <v>2321</v>
      </c>
      <c r="L1848" t="s">
        <v>2338</v>
      </c>
      <c r="M1848" t="s">
        <v>2692</v>
      </c>
      <c r="N1848" t="s">
        <v>2693</v>
      </c>
      <c r="O1848" t="s">
        <v>2542</v>
      </c>
      <c r="P1848" t="s">
        <v>2543</v>
      </c>
      <c r="Q1848" t="s">
        <v>2544</v>
      </c>
      <c r="R1848" t="s">
        <v>2694</v>
      </c>
      <c r="S1848" t="s">
        <v>2546</v>
      </c>
      <c r="T1848">
        <v>0</v>
      </c>
      <c r="U1848" t="s">
        <v>2117</v>
      </c>
      <c r="V1848" t="s">
        <v>2695</v>
      </c>
      <c r="W1848" t="s">
        <v>2117</v>
      </c>
      <c r="X1848" t="s">
        <v>2695</v>
      </c>
      <c r="Y1848" t="str">
        <f t="shared" si="28"/>
        <v>北京三快在线科技有限公司及其关联公司北京三快科技有限公司信息流</v>
      </c>
      <c r="Z1848" t="e">
        <f>VLOOKUP(Y:Y,[1]Sheet1!N:N,1,0)</f>
        <v>#N/A</v>
      </c>
    </row>
    <row r="1849" spans="1:26" hidden="1" x14ac:dyDescent="0.25">
      <c r="A1849">
        <v>20230622</v>
      </c>
      <c r="B1849">
        <v>47344663</v>
      </c>
      <c r="C1849" t="s">
        <v>2788</v>
      </c>
      <c r="D1849">
        <v>2165628</v>
      </c>
      <c r="E1849" t="s">
        <v>2789</v>
      </c>
      <c r="F1849" s="59">
        <v>1421.92</v>
      </c>
      <c r="G1849">
        <v>0</v>
      </c>
      <c r="H1849" t="s">
        <v>2559</v>
      </c>
      <c r="I1849" t="s">
        <v>2560</v>
      </c>
      <c r="J1849" t="s">
        <v>2332</v>
      </c>
      <c r="K1849" t="s">
        <v>711</v>
      </c>
      <c r="L1849" t="s">
        <v>2333</v>
      </c>
      <c r="M1849" t="s">
        <v>2552</v>
      </c>
      <c r="N1849" t="s">
        <v>2553</v>
      </c>
      <c r="O1849" t="s">
        <v>2542</v>
      </c>
      <c r="P1849" t="s">
        <v>2543</v>
      </c>
      <c r="Q1849" t="s">
        <v>2544</v>
      </c>
      <c r="R1849" t="s">
        <v>2554</v>
      </c>
      <c r="S1849" t="s">
        <v>2546</v>
      </c>
      <c r="T1849">
        <v>0</v>
      </c>
      <c r="U1849" t="s">
        <v>2555</v>
      </c>
      <c r="V1849" t="s">
        <v>2556</v>
      </c>
      <c r="W1849" t="s">
        <v>2555</v>
      </c>
      <c r="X1849" t="s">
        <v>2556</v>
      </c>
      <c r="Y1849" t="str">
        <f t="shared" si="28"/>
        <v>北京爱奇艺科技有限公司-百度北京爱奇艺科技有限公司CPC</v>
      </c>
      <c r="Z1849" t="e">
        <f>VLOOKUP(Y:Y,[1]Sheet1!N:N,1,0)</f>
        <v>#N/A</v>
      </c>
    </row>
    <row r="1850" spans="1:26" hidden="1" x14ac:dyDescent="0.25">
      <c r="A1850">
        <v>20230622</v>
      </c>
      <c r="B1850">
        <v>48413778</v>
      </c>
      <c r="C1850" t="s">
        <v>2626</v>
      </c>
      <c r="D1850">
        <v>2118167</v>
      </c>
      <c r="E1850" t="s">
        <v>2592</v>
      </c>
      <c r="F1850" s="59">
        <v>7.7</v>
      </c>
      <c r="G1850">
        <v>0</v>
      </c>
      <c r="H1850" t="s">
        <v>2538</v>
      </c>
      <c r="I1850" t="s">
        <v>2551</v>
      </c>
      <c r="J1850" t="s">
        <v>554</v>
      </c>
      <c r="K1850" t="s">
        <v>2321</v>
      </c>
      <c r="L1850" t="s">
        <v>2370</v>
      </c>
      <c r="M1850" t="s">
        <v>2593</v>
      </c>
      <c r="N1850" t="s">
        <v>2594</v>
      </c>
      <c r="O1850" t="s">
        <v>2542</v>
      </c>
      <c r="P1850" t="s">
        <v>2543</v>
      </c>
      <c r="Q1850" t="s">
        <v>2544</v>
      </c>
      <c r="R1850" t="s">
        <v>2595</v>
      </c>
      <c r="S1850" t="s">
        <v>2546</v>
      </c>
      <c r="T1850">
        <v>0</v>
      </c>
      <c r="U1850" t="s">
        <v>2555</v>
      </c>
      <c r="V1850" t="s">
        <v>2596</v>
      </c>
      <c r="W1850" t="s">
        <v>2555</v>
      </c>
      <c r="X1850" t="s">
        <v>2596</v>
      </c>
      <c r="Y1850" t="str">
        <f t="shared" si="28"/>
        <v>薯一薯二文化传媒（上海）有限公司行吟信息科技(上海)有限公司信息流</v>
      </c>
      <c r="Z1850" t="e">
        <f>VLOOKUP(Y:Y,[1]Sheet1!N:N,1,0)</f>
        <v>#N/A</v>
      </c>
    </row>
    <row r="1851" spans="1:26" hidden="1" x14ac:dyDescent="0.25">
      <c r="A1851">
        <v>20230622</v>
      </c>
      <c r="B1851">
        <v>41250523</v>
      </c>
      <c r="C1851" t="s">
        <v>2742</v>
      </c>
      <c r="D1851">
        <v>2130054</v>
      </c>
      <c r="E1851" t="s">
        <v>2558</v>
      </c>
      <c r="F1851" s="59">
        <v>4889.3</v>
      </c>
      <c r="G1851">
        <v>3958.84</v>
      </c>
      <c r="H1851" t="s">
        <v>2559</v>
      </c>
      <c r="I1851" t="s">
        <v>2560</v>
      </c>
      <c r="J1851" t="s">
        <v>2350</v>
      </c>
      <c r="K1851" t="s">
        <v>711</v>
      </c>
      <c r="L1851" t="s">
        <v>2350</v>
      </c>
      <c r="M1851" t="s">
        <v>2561</v>
      </c>
      <c r="N1851" t="s">
        <v>2562</v>
      </c>
      <c r="O1851" t="s">
        <v>2542</v>
      </c>
      <c r="P1851" t="s">
        <v>2543</v>
      </c>
      <c r="Q1851" t="s">
        <v>2544</v>
      </c>
      <c r="R1851" t="s">
        <v>2563</v>
      </c>
      <c r="S1851" t="s">
        <v>2546</v>
      </c>
      <c r="T1851">
        <v>29317.977999999999</v>
      </c>
      <c r="U1851" t="s">
        <v>1891</v>
      </c>
      <c r="V1851" t="s">
        <v>2564</v>
      </c>
      <c r="W1851" t="s">
        <v>1891</v>
      </c>
      <c r="X1851" t="s">
        <v>2564</v>
      </c>
      <c r="Y1851" t="str">
        <f t="shared" si="28"/>
        <v>深圳尚米网络技术有限公司深圳尚米网络技术有限公司CPC</v>
      </c>
      <c r="Z1851" t="e">
        <f>VLOOKUP(Y:Y,[1]Sheet1!N:N,1,0)</f>
        <v>#N/A</v>
      </c>
    </row>
    <row r="1852" spans="1:26" hidden="1" x14ac:dyDescent="0.25">
      <c r="A1852">
        <v>20230621</v>
      </c>
      <c r="B1852">
        <v>42327274</v>
      </c>
      <c r="C1852" t="s">
        <v>2791</v>
      </c>
      <c r="D1852">
        <v>2172261</v>
      </c>
      <c r="E1852" t="s">
        <v>2628</v>
      </c>
      <c r="F1852" s="59">
        <v>477.9</v>
      </c>
      <c r="G1852">
        <v>364.81</v>
      </c>
      <c r="H1852" t="s">
        <v>2538</v>
      </c>
      <c r="I1852" t="s">
        <v>2551</v>
      </c>
      <c r="J1852" t="s">
        <v>292</v>
      </c>
      <c r="K1852" t="s">
        <v>2321</v>
      </c>
      <c r="L1852" t="s">
        <v>574</v>
      </c>
      <c r="M1852" t="s">
        <v>2611</v>
      </c>
      <c r="N1852" t="s">
        <v>2612</v>
      </c>
      <c r="O1852" t="s">
        <v>2542</v>
      </c>
      <c r="P1852" t="s">
        <v>2543</v>
      </c>
      <c r="Q1852" t="s">
        <v>2544</v>
      </c>
      <c r="R1852" t="s">
        <v>2613</v>
      </c>
      <c r="S1852" t="s">
        <v>2546</v>
      </c>
      <c r="T1852">
        <v>0</v>
      </c>
      <c r="U1852" t="s">
        <v>2614</v>
      </c>
      <c r="V1852" t="s">
        <v>2615</v>
      </c>
      <c r="W1852" t="s">
        <v>2614</v>
      </c>
      <c r="X1852" t="s">
        <v>2615</v>
      </c>
      <c r="Y1852" t="str">
        <f t="shared" si="28"/>
        <v>广州荔湾品唯信息服务有限公司广州唯品会电子商务有限公司信息流</v>
      </c>
      <c r="Z1852" t="e">
        <f>VLOOKUP(Y:Y,[1]Sheet1!N:N,1,0)</f>
        <v>#N/A</v>
      </c>
    </row>
    <row r="1853" spans="1:26" hidden="1" x14ac:dyDescent="0.25">
      <c r="A1853">
        <v>20230621</v>
      </c>
      <c r="B1853">
        <v>46808242</v>
      </c>
      <c r="C1853" t="s">
        <v>2707</v>
      </c>
      <c r="D1853">
        <v>2159765</v>
      </c>
      <c r="E1853" t="s">
        <v>2568</v>
      </c>
      <c r="F1853" s="59">
        <v>4308.57</v>
      </c>
      <c r="G1853">
        <v>3288.99</v>
      </c>
      <c r="H1853" t="s">
        <v>2538</v>
      </c>
      <c r="I1853" t="s">
        <v>2551</v>
      </c>
      <c r="J1853" t="s">
        <v>2375</v>
      </c>
      <c r="K1853" t="s">
        <v>2321</v>
      </c>
      <c r="L1853" t="s">
        <v>2277</v>
      </c>
      <c r="M1853" t="s">
        <v>2569</v>
      </c>
      <c r="O1853" t="s">
        <v>2542</v>
      </c>
      <c r="P1853" t="s">
        <v>2543</v>
      </c>
      <c r="Q1853" t="s">
        <v>2544</v>
      </c>
      <c r="R1853" t="s">
        <v>2570</v>
      </c>
      <c r="S1853" t="s">
        <v>2546</v>
      </c>
      <c r="T1853">
        <v>0</v>
      </c>
      <c r="U1853" t="s">
        <v>2571</v>
      </c>
      <c r="V1853" t="s">
        <v>2572</v>
      </c>
      <c r="W1853" t="s">
        <v>2571</v>
      </c>
      <c r="X1853" t="s">
        <v>2572</v>
      </c>
      <c r="Y1853" t="str">
        <f t="shared" si="28"/>
        <v>酷得少年（天津）文化传播有限公司-1北京酷得少年科技有限公司信息流</v>
      </c>
      <c r="Z1853" t="e">
        <f>VLOOKUP(Y:Y,[1]Sheet1!N:N,1,0)</f>
        <v>#N/A</v>
      </c>
    </row>
    <row r="1854" spans="1:26" hidden="1" x14ac:dyDescent="0.25">
      <c r="A1854">
        <v>20230621</v>
      </c>
      <c r="B1854">
        <v>48413794</v>
      </c>
      <c r="C1854" t="s">
        <v>2750</v>
      </c>
      <c r="D1854">
        <v>2118167</v>
      </c>
      <c r="E1854" t="s">
        <v>2592</v>
      </c>
      <c r="F1854" s="59">
        <v>4.93</v>
      </c>
      <c r="G1854">
        <v>0</v>
      </c>
      <c r="H1854" t="s">
        <v>2538</v>
      </c>
      <c r="I1854" t="s">
        <v>2551</v>
      </c>
      <c r="J1854" t="s">
        <v>554</v>
      </c>
      <c r="K1854" t="s">
        <v>2321</v>
      </c>
      <c r="L1854" t="s">
        <v>2370</v>
      </c>
      <c r="M1854" t="s">
        <v>2593</v>
      </c>
      <c r="N1854" t="s">
        <v>2594</v>
      </c>
      <c r="O1854" t="s">
        <v>2542</v>
      </c>
      <c r="P1854" t="s">
        <v>2543</v>
      </c>
      <c r="Q1854" t="s">
        <v>2544</v>
      </c>
      <c r="R1854" t="s">
        <v>2595</v>
      </c>
      <c r="S1854" t="s">
        <v>2546</v>
      </c>
      <c r="T1854">
        <v>0</v>
      </c>
      <c r="U1854" t="s">
        <v>2555</v>
      </c>
      <c r="V1854" t="s">
        <v>2596</v>
      </c>
      <c r="W1854" t="s">
        <v>2555</v>
      </c>
      <c r="X1854" t="s">
        <v>2596</v>
      </c>
      <c r="Y1854" t="str">
        <f t="shared" si="28"/>
        <v>薯一薯二文化传媒（上海）有限公司行吟信息科技(上海)有限公司信息流</v>
      </c>
      <c r="Z1854" t="e">
        <f>VLOOKUP(Y:Y,[1]Sheet1!N:N,1,0)</f>
        <v>#N/A</v>
      </c>
    </row>
    <row r="1855" spans="1:26" hidden="1" x14ac:dyDescent="0.25">
      <c r="A1855">
        <v>20230621</v>
      </c>
      <c r="B1855">
        <v>41250523</v>
      </c>
      <c r="C1855" t="s">
        <v>2742</v>
      </c>
      <c r="D1855">
        <v>2130054</v>
      </c>
      <c r="E1855" t="s">
        <v>2558</v>
      </c>
      <c r="F1855" s="59">
        <v>4130.68</v>
      </c>
      <c r="G1855">
        <v>3344.56</v>
      </c>
      <c r="H1855" t="s">
        <v>2559</v>
      </c>
      <c r="I1855" t="s">
        <v>2560</v>
      </c>
      <c r="J1855" t="s">
        <v>2350</v>
      </c>
      <c r="K1855" t="s">
        <v>711</v>
      </c>
      <c r="L1855" t="s">
        <v>2350</v>
      </c>
      <c r="M1855" t="s">
        <v>2561</v>
      </c>
      <c r="N1855" t="s">
        <v>2562</v>
      </c>
      <c r="O1855" t="s">
        <v>2542</v>
      </c>
      <c r="P1855" t="s">
        <v>2543</v>
      </c>
      <c r="Q1855" t="s">
        <v>2544</v>
      </c>
      <c r="R1855" t="s">
        <v>2563</v>
      </c>
      <c r="S1855" t="s">
        <v>2546</v>
      </c>
      <c r="T1855">
        <v>33314.237999999998</v>
      </c>
      <c r="U1855" t="s">
        <v>1891</v>
      </c>
      <c r="V1855" t="s">
        <v>2564</v>
      </c>
      <c r="W1855" t="s">
        <v>1891</v>
      </c>
      <c r="X1855" t="s">
        <v>2564</v>
      </c>
      <c r="Y1855" t="str">
        <f t="shared" si="28"/>
        <v>深圳尚米网络技术有限公司深圳尚米网络技术有限公司CPC</v>
      </c>
      <c r="Z1855" t="e">
        <f>VLOOKUP(Y:Y,[1]Sheet1!N:N,1,0)</f>
        <v>#N/A</v>
      </c>
    </row>
    <row r="1856" spans="1:26" hidden="1" x14ac:dyDescent="0.25">
      <c r="A1856">
        <v>20230621</v>
      </c>
      <c r="B1856">
        <v>40850187</v>
      </c>
      <c r="C1856" t="s">
        <v>2652</v>
      </c>
      <c r="D1856">
        <v>2165227</v>
      </c>
      <c r="E1856" t="s">
        <v>2566</v>
      </c>
      <c r="F1856" s="59">
        <v>113.55</v>
      </c>
      <c r="G1856">
        <v>84.11</v>
      </c>
      <c r="H1856" t="s">
        <v>2538</v>
      </c>
      <c r="I1856" t="s">
        <v>2551</v>
      </c>
      <c r="J1856" t="s">
        <v>2320</v>
      </c>
      <c r="K1856" t="s">
        <v>2321</v>
      </c>
      <c r="L1856" t="s">
        <v>2318</v>
      </c>
      <c r="M1856" t="s">
        <v>2540</v>
      </c>
      <c r="N1856" t="s">
        <v>2541</v>
      </c>
      <c r="O1856" t="s">
        <v>2542</v>
      </c>
      <c r="P1856" t="s">
        <v>2543</v>
      </c>
      <c r="Q1856" t="s">
        <v>2544</v>
      </c>
      <c r="R1856" t="s">
        <v>2545</v>
      </c>
      <c r="S1856" t="s">
        <v>2546</v>
      </c>
      <c r="T1856">
        <v>0</v>
      </c>
      <c r="U1856" t="s">
        <v>838</v>
      </c>
      <c r="V1856" t="s">
        <v>2547</v>
      </c>
      <c r="W1856" t="s">
        <v>838</v>
      </c>
      <c r="X1856" t="s">
        <v>2548</v>
      </c>
      <c r="Y1856" t="str">
        <f t="shared" si="28"/>
        <v>上海耳序信息技术有限公司-四部上海拍拍贷金融信息服务有限公司信息流</v>
      </c>
      <c r="Z1856" t="e">
        <f>VLOOKUP(Y:Y,[1]Sheet1!N:N,1,0)</f>
        <v>#N/A</v>
      </c>
    </row>
    <row r="1857" spans="1:26" hidden="1" x14ac:dyDescent="0.25">
      <c r="A1857">
        <v>20230621</v>
      </c>
      <c r="B1857">
        <v>47328011</v>
      </c>
      <c r="C1857" t="s">
        <v>2647</v>
      </c>
      <c r="D1857">
        <v>2185183</v>
      </c>
      <c r="E1857" t="s">
        <v>2574</v>
      </c>
      <c r="F1857" s="59">
        <v>698.01</v>
      </c>
      <c r="G1857">
        <v>528.79999999999995</v>
      </c>
      <c r="H1857" t="s">
        <v>2538</v>
      </c>
      <c r="I1857" t="s">
        <v>2539</v>
      </c>
      <c r="J1857" t="s">
        <v>2575</v>
      </c>
      <c r="K1857" t="s">
        <v>2321</v>
      </c>
      <c r="L1857" t="s">
        <v>2344</v>
      </c>
      <c r="M1857" t="s">
        <v>2576</v>
      </c>
      <c r="O1857" t="s">
        <v>2542</v>
      </c>
      <c r="P1857" t="s">
        <v>2543</v>
      </c>
      <c r="Q1857" t="s">
        <v>2544</v>
      </c>
      <c r="R1857" t="s">
        <v>2577</v>
      </c>
      <c r="S1857" t="s">
        <v>2546</v>
      </c>
      <c r="T1857">
        <v>0</v>
      </c>
      <c r="U1857" t="s">
        <v>838</v>
      </c>
      <c r="V1857" t="s">
        <v>2578</v>
      </c>
      <c r="W1857" t="s">
        <v>838</v>
      </c>
      <c r="X1857" t="s">
        <v>2578</v>
      </c>
      <c r="Y1857" t="str">
        <f t="shared" si="28"/>
        <v>北京微财科技有限公司-数媒重庆市黑卡小额贷款有限公司信息流</v>
      </c>
      <c r="Z1857" t="e">
        <f>VLOOKUP(Y:Y,[1]Sheet1!N:N,1,0)</f>
        <v>#N/A</v>
      </c>
    </row>
    <row r="1858" spans="1:26" hidden="1" x14ac:dyDescent="0.25">
      <c r="A1858">
        <v>20230621</v>
      </c>
      <c r="B1858">
        <v>38794025</v>
      </c>
      <c r="C1858" t="s">
        <v>2651</v>
      </c>
      <c r="D1858">
        <v>2172261</v>
      </c>
      <c r="E1858" t="s">
        <v>2628</v>
      </c>
      <c r="F1858" s="59">
        <v>944.45</v>
      </c>
      <c r="G1858">
        <v>720.95</v>
      </c>
      <c r="H1858" t="s">
        <v>2538</v>
      </c>
      <c r="I1858" t="s">
        <v>2551</v>
      </c>
      <c r="J1858" t="s">
        <v>292</v>
      </c>
      <c r="K1858" t="s">
        <v>2321</v>
      </c>
      <c r="L1858" t="s">
        <v>574</v>
      </c>
      <c r="M1858" t="s">
        <v>2611</v>
      </c>
      <c r="N1858" t="s">
        <v>2612</v>
      </c>
      <c r="O1858" t="s">
        <v>2542</v>
      </c>
      <c r="P1858" t="s">
        <v>2543</v>
      </c>
      <c r="Q1858" t="s">
        <v>2544</v>
      </c>
      <c r="R1858" t="s">
        <v>2613</v>
      </c>
      <c r="S1858" t="s">
        <v>2546</v>
      </c>
      <c r="T1858">
        <v>0</v>
      </c>
      <c r="U1858" t="s">
        <v>2614</v>
      </c>
      <c r="V1858" t="s">
        <v>2615</v>
      </c>
      <c r="W1858" t="s">
        <v>2614</v>
      </c>
      <c r="X1858" t="s">
        <v>2615</v>
      </c>
      <c r="Y1858" t="str">
        <f t="shared" si="28"/>
        <v>广州荔湾品唯信息服务有限公司广州唯品会电子商务有限公司信息流</v>
      </c>
      <c r="Z1858" t="e">
        <f>VLOOKUP(Y:Y,[1]Sheet1!N:N,1,0)</f>
        <v>#N/A</v>
      </c>
    </row>
    <row r="1859" spans="1:26" hidden="1" x14ac:dyDescent="0.25">
      <c r="A1859">
        <v>20230621</v>
      </c>
      <c r="B1859">
        <v>42840845</v>
      </c>
      <c r="C1859" t="s">
        <v>2812</v>
      </c>
      <c r="D1859">
        <v>2117410</v>
      </c>
      <c r="E1859" t="s">
        <v>2587</v>
      </c>
      <c r="F1859" s="59">
        <v>820.55</v>
      </c>
      <c r="G1859">
        <v>0</v>
      </c>
      <c r="H1859" t="s">
        <v>2538</v>
      </c>
      <c r="I1859" t="s">
        <v>2551</v>
      </c>
      <c r="J1859" t="s">
        <v>2353</v>
      </c>
      <c r="K1859" t="s">
        <v>2321</v>
      </c>
      <c r="L1859" t="s">
        <v>326</v>
      </c>
      <c r="M1859" t="s">
        <v>2588</v>
      </c>
      <c r="N1859" t="s">
        <v>2589</v>
      </c>
      <c r="O1859" t="s">
        <v>2542</v>
      </c>
      <c r="P1859" t="s">
        <v>2543</v>
      </c>
      <c r="Q1859" t="s">
        <v>2544</v>
      </c>
      <c r="R1859" t="s">
        <v>2570</v>
      </c>
      <c r="S1859" t="s">
        <v>2546</v>
      </c>
      <c r="T1859">
        <v>0</v>
      </c>
      <c r="U1859" t="s">
        <v>2571</v>
      </c>
      <c r="V1859" t="s">
        <v>2572</v>
      </c>
      <c r="W1859" t="s">
        <v>1891</v>
      </c>
      <c r="X1859" t="s">
        <v>2564</v>
      </c>
      <c r="Y1859" t="str">
        <f t="shared" ref="Y1859:Y1922" si="29">L1859&amp;J1859&amp;K1859</f>
        <v>网易有道信息技术（北京）有限公司网易(杭州)网络有限公司信息流</v>
      </c>
      <c r="Z1859" t="e">
        <f>VLOOKUP(Y:Y,[1]Sheet1!N:N,1,0)</f>
        <v>#N/A</v>
      </c>
    </row>
    <row r="1860" spans="1:26" hidden="1" x14ac:dyDescent="0.25">
      <c r="A1860">
        <v>20230621</v>
      </c>
      <c r="B1860">
        <v>40896118</v>
      </c>
      <c r="C1860" t="s">
        <v>2758</v>
      </c>
      <c r="D1860">
        <v>2117409</v>
      </c>
      <c r="E1860" t="s">
        <v>2744</v>
      </c>
      <c r="F1860" s="59">
        <v>2177.2600000000002</v>
      </c>
      <c r="G1860">
        <v>0</v>
      </c>
      <c r="H1860" t="s">
        <v>2559</v>
      </c>
      <c r="I1860" t="s">
        <v>2560</v>
      </c>
      <c r="J1860" t="s">
        <v>2353</v>
      </c>
      <c r="K1860" t="s">
        <v>711</v>
      </c>
      <c r="L1860" t="s">
        <v>326</v>
      </c>
      <c r="M1860" t="s">
        <v>2588</v>
      </c>
      <c r="N1860" t="s">
        <v>2589</v>
      </c>
      <c r="O1860" t="s">
        <v>2542</v>
      </c>
      <c r="P1860" t="s">
        <v>2543</v>
      </c>
      <c r="Q1860" t="s">
        <v>2544</v>
      </c>
      <c r="R1860" t="s">
        <v>2570</v>
      </c>
      <c r="S1860" t="s">
        <v>2546</v>
      </c>
      <c r="T1860">
        <v>0</v>
      </c>
      <c r="U1860" t="s">
        <v>2571</v>
      </c>
      <c r="V1860" t="s">
        <v>2572</v>
      </c>
      <c r="W1860" t="s">
        <v>1891</v>
      </c>
      <c r="X1860" t="s">
        <v>2564</v>
      </c>
      <c r="Y1860" t="str">
        <f t="shared" si="29"/>
        <v>网易有道信息技术（北京）有限公司网易(杭州)网络有限公司CPC</v>
      </c>
      <c r="Z1860" t="e">
        <f>VLOOKUP(Y:Y,[1]Sheet1!N:N,1,0)</f>
        <v>#N/A</v>
      </c>
    </row>
    <row r="1861" spans="1:26" hidden="1" x14ac:dyDescent="0.25">
      <c r="A1861">
        <v>20230621</v>
      </c>
      <c r="B1861">
        <v>40182525</v>
      </c>
      <c r="C1861" t="s">
        <v>2679</v>
      </c>
      <c r="D1861">
        <v>2130054</v>
      </c>
      <c r="E1861" t="s">
        <v>2558</v>
      </c>
      <c r="F1861" s="59">
        <v>772.37</v>
      </c>
      <c r="G1861">
        <v>625.36</v>
      </c>
      <c r="H1861" t="s">
        <v>2559</v>
      </c>
      <c r="I1861" t="s">
        <v>2560</v>
      </c>
      <c r="J1861" t="s">
        <v>2350</v>
      </c>
      <c r="K1861" t="s">
        <v>711</v>
      </c>
      <c r="L1861" t="s">
        <v>2350</v>
      </c>
      <c r="M1861" t="s">
        <v>2561</v>
      </c>
      <c r="N1861" t="s">
        <v>2562</v>
      </c>
      <c r="O1861" t="s">
        <v>2542</v>
      </c>
      <c r="P1861" t="s">
        <v>2543</v>
      </c>
      <c r="Q1861" t="s">
        <v>2544</v>
      </c>
      <c r="R1861" t="s">
        <v>2563</v>
      </c>
      <c r="S1861" t="s">
        <v>2546</v>
      </c>
      <c r="T1861">
        <v>8930.741</v>
      </c>
      <c r="U1861" t="s">
        <v>1891</v>
      </c>
      <c r="V1861" t="s">
        <v>2564</v>
      </c>
      <c r="W1861" t="s">
        <v>1891</v>
      </c>
      <c r="X1861" t="s">
        <v>2564</v>
      </c>
      <c r="Y1861" t="str">
        <f t="shared" si="29"/>
        <v>深圳尚米网络技术有限公司深圳尚米网络技术有限公司CPC</v>
      </c>
      <c r="Z1861" t="e">
        <f>VLOOKUP(Y:Y,[1]Sheet1!N:N,1,0)</f>
        <v>#N/A</v>
      </c>
    </row>
    <row r="1862" spans="1:26" hidden="1" x14ac:dyDescent="0.25">
      <c r="A1862">
        <v>20230621</v>
      </c>
      <c r="B1862">
        <v>45322956</v>
      </c>
      <c r="C1862" t="s">
        <v>2631</v>
      </c>
      <c r="D1862">
        <v>2172261</v>
      </c>
      <c r="E1862" t="s">
        <v>2628</v>
      </c>
      <c r="F1862" s="59">
        <v>832.44</v>
      </c>
      <c r="G1862">
        <v>635.45000000000005</v>
      </c>
      <c r="H1862" t="s">
        <v>2538</v>
      </c>
      <c r="I1862" t="s">
        <v>2539</v>
      </c>
      <c r="J1862" t="s">
        <v>292</v>
      </c>
      <c r="K1862" t="s">
        <v>2321</v>
      </c>
      <c r="L1862" t="s">
        <v>574</v>
      </c>
      <c r="M1862" t="s">
        <v>2611</v>
      </c>
      <c r="N1862" t="s">
        <v>2612</v>
      </c>
      <c r="O1862" t="s">
        <v>2542</v>
      </c>
      <c r="P1862" t="s">
        <v>2543</v>
      </c>
      <c r="Q1862" t="s">
        <v>2544</v>
      </c>
      <c r="R1862" t="s">
        <v>2613</v>
      </c>
      <c r="S1862" t="s">
        <v>2546</v>
      </c>
      <c r="T1862">
        <v>0</v>
      </c>
      <c r="U1862" t="s">
        <v>2614</v>
      </c>
      <c r="V1862" t="s">
        <v>2615</v>
      </c>
      <c r="W1862" t="s">
        <v>2614</v>
      </c>
      <c r="X1862" t="s">
        <v>2615</v>
      </c>
      <c r="Y1862" t="str">
        <f t="shared" si="29"/>
        <v>广州荔湾品唯信息服务有限公司广州唯品会电子商务有限公司信息流</v>
      </c>
      <c r="Z1862" t="e">
        <f>VLOOKUP(Y:Y,[1]Sheet1!N:N,1,0)</f>
        <v>#N/A</v>
      </c>
    </row>
    <row r="1863" spans="1:26" hidden="1" x14ac:dyDescent="0.25">
      <c r="A1863">
        <v>20230621</v>
      </c>
      <c r="B1863">
        <v>38794049</v>
      </c>
      <c r="C1863" t="s">
        <v>2627</v>
      </c>
      <c r="D1863">
        <v>2172261</v>
      </c>
      <c r="E1863" t="s">
        <v>2628</v>
      </c>
      <c r="F1863" s="59">
        <v>851.39</v>
      </c>
      <c r="G1863">
        <v>649.91999999999996</v>
      </c>
      <c r="H1863" t="s">
        <v>2538</v>
      </c>
      <c r="I1863" t="s">
        <v>2551</v>
      </c>
      <c r="J1863" t="s">
        <v>292</v>
      </c>
      <c r="K1863" t="s">
        <v>2321</v>
      </c>
      <c r="L1863" t="s">
        <v>574</v>
      </c>
      <c r="M1863" t="s">
        <v>2611</v>
      </c>
      <c r="N1863" t="s">
        <v>2612</v>
      </c>
      <c r="O1863" t="s">
        <v>2542</v>
      </c>
      <c r="P1863" t="s">
        <v>2543</v>
      </c>
      <c r="Q1863" t="s">
        <v>2544</v>
      </c>
      <c r="R1863" t="s">
        <v>2613</v>
      </c>
      <c r="S1863" t="s">
        <v>2546</v>
      </c>
      <c r="T1863">
        <v>0</v>
      </c>
      <c r="U1863" t="s">
        <v>2614</v>
      </c>
      <c r="V1863" t="s">
        <v>2615</v>
      </c>
      <c r="W1863" t="s">
        <v>2614</v>
      </c>
      <c r="X1863" t="s">
        <v>2615</v>
      </c>
      <c r="Y1863" t="str">
        <f t="shared" si="29"/>
        <v>广州荔湾品唯信息服务有限公司广州唯品会电子商务有限公司信息流</v>
      </c>
      <c r="Z1863" t="e">
        <f>VLOOKUP(Y:Y,[1]Sheet1!N:N,1,0)</f>
        <v>#N/A</v>
      </c>
    </row>
    <row r="1864" spans="1:26" hidden="1" x14ac:dyDescent="0.25">
      <c r="A1864">
        <v>20230621</v>
      </c>
      <c r="B1864">
        <v>47184415</v>
      </c>
      <c r="C1864" t="s">
        <v>2708</v>
      </c>
      <c r="D1864">
        <v>2171552</v>
      </c>
      <c r="E1864" t="s">
        <v>2749</v>
      </c>
      <c r="F1864" s="59">
        <v>36.47</v>
      </c>
      <c r="G1864">
        <v>36.47</v>
      </c>
      <c r="H1864" t="s">
        <v>2538</v>
      </c>
      <c r="I1864" t="s">
        <v>2539</v>
      </c>
      <c r="J1864" t="s">
        <v>2339</v>
      </c>
      <c r="K1864" t="s">
        <v>2321</v>
      </c>
      <c r="L1864" t="s">
        <v>2338</v>
      </c>
      <c r="M1864" t="s">
        <v>2692</v>
      </c>
      <c r="N1864" t="s">
        <v>2693</v>
      </c>
      <c r="O1864" t="s">
        <v>2542</v>
      </c>
      <c r="P1864" t="s">
        <v>2543</v>
      </c>
      <c r="Q1864" t="s">
        <v>2544</v>
      </c>
      <c r="R1864" t="s">
        <v>2694</v>
      </c>
      <c r="S1864" t="s">
        <v>2546</v>
      </c>
      <c r="T1864">
        <v>0</v>
      </c>
      <c r="U1864" t="s">
        <v>2117</v>
      </c>
      <c r="V1864" t="s">
        <v>2695</v>
      </c>
      <c r="W1864" t="s">
        <v>2117</v>
      </c>
      <c r="X1864" t="s">
        <v>2695</v>
      </c>
      <c r="Y1864" t="str">
        <f t="shared" si="29"/>
        <v>北京三快在线科技有限公司及其关联公司北京三快科技有限公司信息流</v>
      </c>
      <c r="Z1864" t="e">
        <f>VLOOKUP(Y:Y,[1]Sheet1!N:N,1,0)</f>
        <v>#N/A</v>
      </c>
    </row>
    <row r="1865" spans="1:26" hidden="1" x14ac:dyDescent="0.25">
      <c r="A1865">
        <v>20230621</v>
      </c>
      <c r="B1865">
        <v>47327867</v>
      </c>
      <c r="C1865" t="s">
        <v>2682</v>
      </c>
      <c r="D1865">
        <v>2185183</v>
      </c>
      <c r="E1865" t="s">
        <v>2574</v>
      </c>
      <c r="F1865" s="59">
        <v>1922.14</v>
      </c>
      <c r="G1865">
        <v>1456.17</v>
      </c>
      <c r="H1865" t="s">
        <v>2538</v>
      </c>
      <c r="I1865" t="s">
        <v>2539</v>
      </c>
      <c r="J1865" t="s">
        <v>2575</v>
      </c>
      <c r="K1865" t="s">
        <v>2321</v>
      </c>
      <c r="L1865" t="s">
        <v>2344</v>
      </c>
      <c r="M1865" t="s">
        <v>2576</v>
      </c>
      <c r="O1865" t="s">
        <v>2542</v>
      </c>
      <c r="P1865" t="s">
        <v>2543</v>
      </c>
      <c r="Q1865" t="s">
        <v>2544</v>
      </c>
      <c r="R1865" t="s">
        <v>2577</v>
      </c>
      <c r="S1865" t="s">
        <v>2546</v>
      </c>
      <c r="T1865">
        <v>0</v>
      </c>
      <c r="U1865" t="s">
        <v>838</v>
      </c>
      <c r="V1865" t="s">
        <v>2578</v>
      </c>
      <c r="W1865" t="s">
        <v>838</v>
      </c>
      <c r="X1865" t="s">
        <v>2578</v>
      </c>
      <c r="Y1865" t="str">
        <f t="shared" si="29"/>
        <v>北京微财科技有限公司-数媒重庆市黑卡小额贷款有限公司信息流</v>
      </c>
      <c r="Z1865" t="e">
        <f>VLOOKUP(Y:Y,[1]Sheet1!N:N,1,0)</f>
        <v>#N/A</v>
      </c>
    </row>
    <row r="1866" spans="1:26" hidden="1" x14ac:dyDescent="0.25">
      <c r="A1866">
        <v>20230621</v>
      </c>
      <c r="B1866">
        <v>41276538</v>
      </c>
      <c r="C1866" t="s">
        <v>2606</v>
      </c>
      <c r="D1866">
        <v>2158492</v>
      </c>
      <c r="E1866" t="s">
        <v>2580</v>
      </c>
      <c r="F1866" s="59">
        <v>530.65</v>
      </c>
      <c r="G1866">
        <v>445.87</v>
      </c>
      <c r="H1866" t="s">
        <v>2559</v>
      </c>
      <c r="I1866" t="s">
        <v>2560</v>
      </c>
      <c r="J1866" t="s">
        <v>2330</v>
      </c>
      <c r="K1866" t="s">
        <v>711</v>
      </c>
      <c r="L1866" t="s">
        <v>2329</v>
      </c>
      <c r="M1866" t="s">
        <v>2581</v>
      </c>
      <c r="N1866" t="s">
        <v>2582</v>
      </c>
      <c r="O1866" t="s">
        <v>2542</v>
      </c>
      <c r="P1866" t="s">
        <v>2543</v>
      </c>
      <c r="Q1866" t="s">
        <v>2544</v>
      </c>
      <c r="R1866" t="s">
        <v>2583</v>
      </c>
      <c r="S1866" t="s">
        <v>2546</v>
      </c>
      <c r="T1866">
        <v>48726.262000000002</v>
      </c>
      <c r="U1866" t="s">
        <v>2584</v>
      </c>
      <c r="V1866" t="s">
        <v>2585</v>
      </c>
      <c r="W1866" t="s">
        <v>2584</v>
      </c>
      <c r="X1866" t="s">
        <v>2585</v>
      </c>
      <c r="Y1866" t="str">
        <f t="shared" si="29"/>
        <v>成都哈拜网络科技有限公司-数字媒体事业部上海哈啰普惠科技有限公司CPC</v>
      </c>
      <c r="Z1866" t="e">
        <f>VLOOKUP(Y:Y,[1]Sheet1!N:N,1,0)</f>
        <v>#N/A</v>
      </c>
    </row>
    <row r="1867" spans="1:26" x14ac:dyDescent="0.25">
      <c r="A1867">
        <v>20230621</v>
      </c>
      <c r="B1867">
        <v>43094804</v>
      </c>
      <c r="C1867" t="s">
        <v>2705</v>
      </c>
      <c r="D1867">
        <v>2054669</v>
      </c>
      <c r="E1867" t="s">
        <v>2622</v>
      </c>
      <c r="F1867" s="59">
        <v>1398.92</v>
      </c>
      <c r="G1867">
        <v>1036.24</v>
      </c>
      <c r="H1867" t="s">
        <v>2538</v>
      </c>
      <c r="I1867" t="s">
        <v>2539</v>
      </c>
      <c r="J1867" t="s">
        <v>2352</v>
      </c>
      <c r="K1867" t="s">
        <v>2321</v>
      </c>
      <c r="L1867" t="s">
        <v>2351</v>
      </c>
      <c r="M1867" t="s">
        <v>2623</v>
      </c>
      <c r="N1867" t="s">
        <v>2624</v>
      </c>
      <c r="O1867" t="s">
        <v>2542</v>
      </c>
      <c r="P1867" t="s">
        <v>2543</v>
      </c>
      <c r="Q1867" t="s">
        <v>2544</v>
      </c>
      <c r="R1867" t="s">
        <v>2625</v>
      </c>
      <c r="S1867" t="s">
        <v>2546</v>
      </c>
      <c r="T1867">
        <v>0</v>
      </c>
      <c r="U1867" t="s">
        <v>838</v>
      </c>
      <c r="V1867" t="s">
        <v>2548</v>
      </c>
      <c r="W1867" t="s">
        <v>838</v>
      </c>
      <c r="X1867" t="s">
        <v>2548</v>
      </c>
      <c r="Y1867" t="str">
        <f t="shared" si="29"/>
        <v>深圳市小赢普惠科技有限责任公司深圳市赢众通金融信息服务有限责任公司信息流</v>
      </c>
      <c r="Z1867" t="e">
        <f>VLOOKUP(Y:Y,[1]Sheet1!N:N,1,0)</f>
        <v>#N/A</v>
      </c>
    </row>
    <row r="1868" spans="1:26" hidden="1" x14ac:dyDescent="0.25">
      <c r="A1868">
        <v>20230621</v>
      </c>
      <c r="B1868">
        <v>44739239</v>
      </c>
      <c r="C1868" t="s">
        <v>2672</v>
      </c>
      <c r="D1868">
        <v>2118167</v>
      </c>
      <c r="E1868" t="s">
        <v>2592</v>
      </c>
      <c r="F1868" s="59">
        <v>59.31</v>
      </c>
      <c r="G1868">
        <v>0</v>
      </c>
      <c r="H1868" t="s">
        <v>2538</v>
      </c>
      <c r="I1868" t="s">
        <v>2551</v>
      </c>
      <c r="J1868" t="s">
        <v>554</v>
      </c>
      <c r="K1868" t="s">
        <v>2321</v>
      </c>
      <c r="L1868" t="s">
        <v>2370</v>
      </c>
      <c r="M1868" t="s">
        <v>2593</v>
      </c>
      <c r="N1868" t="s">
        <v>2594</v>
      </c>
      <c r="O1868" t="s">
        <v>2542</v>
      </c>
      <c r="P1868" t="s">
        <v>2543</v>
      </c>
      <c r="Q1868" t="s">
        <v>2544</v>
      </c>
      <c r="R1868" t="s">
        <v>2595</v>
      </c>
      <c r="S1868" t="s">
        <v>2546</v>
      </c>
      <c r="T1868">
        <v>0</v>
      </c>
      <c r="U1868" t="s">
        <v>2555</v>
      </c>
      <c r="V1868" t="s">
        <v>2596</v>
      </c>
      <c r="W1868" t="s">
        <v>2555</v>
      </c>
      <c r="X1868" t="s">
        <v>2596</v>
      </c>
      <c r="Y1868" t="str">
        <f t="shared" si="29"/>
        <v>薯一薯二文化传媒（上海）有限公司行吟信息科技(上海)有限公司信息流</v>
      </c>
      <c r="Z1868" t="e">
        <f>VLOOKUP(Y:Y,[1]Sheet1!N:N,1,0)</f>
        <v>#N/A</v>
      </c>
    </row>
    <row r="1869" spans="1:26" hidden="1" x14ac:dyDescent="0.25">
      <c r="A1869">
        <v>20230621</v>
      </c>
      <c r="B1869">
        <v>47327817</v>
      </c>
      <c r="C1869" t="s">
        <v>2718</v>
      </c>
      <c r="D1869">
        <v>2185183</v>
      </c>
      <c r="E1869" t="s">
        <v>2574</v>
      </c>
      <c r="F1869" s="59">
        <v>3975.27</v>
      </c>
      <c r="G1869">
        <v>3011.57</v>
      </c>
      <c r="H1869" t="s">
        <v>2538</v>
      </c>
      <c r="I1869" t="s">
        <v>2539</v>
      </c>
      <c r="J1869" t="s">
        <v>2575</v>
      </c>
      <c r="K1869" t="s">
        <v>2321</v>
      </c>
      <c r="L1869" t="s">
        <v>2344</v>
      </c>
      <c r="M1869" t="s">
        <v>2576</v>
      </c>
      <c r="O1869" t="s">
        <v>2542</v>
      </c>
      <c r="P1869" t="s">
        <v>2543</v>
      </c>
      <c r="Q1869" t="s">
        <v>2544</v>
      </c>
      <c r="R1869" t="s">
        <v>2577</v>
      </c>
      <c r="S1869" t="s">
        <v>2546</v>
      </c>
      <c r="T1869">
        <v>0</v>
      </c>
      <c r="U1869" t="s">
        <v>838</v>
      </c>
      <c r="V1869" t="s">
        <v>2578</v>
      </c>
      <c r="W1869" t="s">
        <v>838</v>
      </c>
      <c r="X1869" t="s">
        <v>2578</v>
      </c>
      <c r="Y1869" t="str">
        <f t="shared" si="29"/>
        <v>北京微财科技有限公司-数媒重庆市黑卡小额贷款有限公司信息流</v>
      </c>
      <c r="Z1869" t="e">
        <f>VLOOKUP(Y:Y,[1]Sheet1!N:N,1,0)</f>
        <v>#N/A</v>
      </c>
    </row>
    <row r="1870" spans="1:26" hidden="1" x14ac:dyDescent="0.25">
      <c r="A1870">
        <v>20230621</v>
      </c>
      <c r="B1870">
        <v>47327914</v>
      </c>
      <c r="C1870" t="s">
        <v>2720</v>
      </c>
      <c r="D1870">
        <v>2185183</v>
      </c>
      <c r="E1870" t="s">
        <v>2574</v>
      </c>
      <c r="F1870" s="59">
        <v>262.35000000000002</v>
      </c>
      <c r="G1870">
        <v>198.75</v>
      </c>
      <c r="H1870" t="s">
        <v>2538</v>
      </c>
      <c r="I1870" t="s">
        <v>2539</v>
      </c>
      <c r="J1870" t="s">
        <v>2575</v>
      </c>
      <c r="K1870" t="s">
        <v>2321</v>
      </c>
      <c r="L1870" t="s">
        <v>2344</v>
      </c>
      <c r="M1870" t="s">
        <v>2576</v>
      </c>
      <c r="O1870" t="s">
        <v>2542</v>
      </c>
      <c r="P1870" t="s">
        <v>2543</v>
      </c>
      <c r="Q1870" t="s">
        <v>2544</v>
      </c>
      <c r="R1870" t="s">
        <v>2577</v>
      </c>
      <c r="S1870" t="s">
        <v>2546</v>
      </c>
      <c r="T1870">
        <v>0</v>
      </c>
      <c r="U1870" t="s">
        <v>838</v>
      </c>
      <c r="V1870" t="s">
        <v>2578</v>
      </c>
      <c r="W1870" t="s">
        <v>838</v>
      </c>
      <c r="X1870" t="s">
        <v>2578</v>
      </c>
      <c r="Y1870" t="str">
        <f t="shared" si="29"/>
        <v>北京微财科技有限公司-数媒重庆市黑卡小额贷款有限公司信息流</v>
      </c>
      <c r="Z1870" t="e">
        <f>VLOOKUP(Y:Y,[1]Sheet1!N:N,1,0)</f>
        <v>#N/A</v>
      </c>
    </row>
    <row r="1871" spans="1:26" hidden="1" x14ac:dyDescent="0.25">
      <c r="A1871">
        <v>20230621</v>
      </c>
      <c r="B1871">
        <v>47798422</v>
      </c>
      <c r="C1871" t="s">
        <v>2794</v>
      </c>
      <c r="D1871">
        <v>2169384</v>
      </c>
      <c r="E1871" t="s">
        <v>2633</v>
      </c>
      <c r="F1871" s="59">
        <v>1731.15</v>
      </c>
      <c r="G1871">
        <v>1282.33</v>
      </c>
      <c r="H1871" t="s">
        <v>2538</v>
      </c>
      <c r="I1871" t="s">
        <v>2551</v>
      </c>
      <c r="J1871" t="s">
        <v>296</v>
      </c>
      <c r="K1871" t="s">
        <v>2321</v>
      </c>
      <c r="L1871" t="s">
        <v>2334</v>
      </c>
      <c r="M1871" t="s">
        <v>2634</v>
      </c>
      <c r="N1871" t="s">
        <v>2635</v>
      </c>
      <c r="O1871" t="s">
        <v>2542</v>
      </c>
      <c r="P1871" t="s">
        <v>2543</v>
      </c>
      <c r="Q1871" t="s">
        <v>2544</v>
      </c>
      <c r="R1871" t="s">
        <v>2636</v>
      </c>
      <c r="S1871" t="s">
        <v>2546</v>
      </c>
      <c r="T1871">
        <v>0</v>
      </c>
      <c r="U1871" t="s">
        <v>2584</v>
      </c>
      <c r="V1871" t="s">
        <v>2637</v>
      </c>
      <c r="W1871" t="s">
        <v>2584</v>
      </c>
      <c r="X1871" t="s">
        <v>2637</v>
      </c>
      <c r="Y1871" t="str">
        <f t="shared" si="29"/>
        <v>湖北车智汇传媒有限公司北京车之家信息技术有限公司信息流</v>
      </c>
      <c r="Z1871" t="e">
        <f>VLOOKUP(Y:Y,[1]Sheet1!N:N,1,0)</f>
        <v>#N/A</v>
      </c>
    </row>
    <row r="1872" spans="1:26" hidden="1" x14ac:dyDescent="0.25">
      <c r="A1872">
        <v>20230621</v>
      </c>
      <c r="B1872">
        <v>42965681</v>
      </c>
      <c r="C1872" t="s">
        <v>2725</v>
      </c>
      <c r="D1872">
        <v>2165227</v>
      </c>
      <c r="E1872" t="s">
        <v>2566</v>
      </c>
      <c r="F1872" s="59">
        <v>1773.06</v>
      </c>
      <c r="G1872">
        <v>1313.38</v>
      </c>
      <c r="H1872" t="s">
        <v>2538</v>
      </c>
      <c r="I1872" t="s">
        <v>2539</v>
      </c>
      <c r="J1872" t="s">
        <v>2320</v>
      </c>
      <c r="K1872" t="s">
        <v>2321</v>
      </c>
      <c r="L1872" t="s">
        <v>2318</v>
      </c>
      <c r="M1872" t="s">
        <v>2540</v>
      </c>
      <c r="N1872" t="s">
        <v>2541</v>
      </c>
      <c r="O1872" t="s">
        <v>2542</v>
      </c>
      <c r="P1872" t="s">
        <v>2543</v>
      </c>
      <c r="Q1872" t="s">
        <v>2544</v>
      </c>
      <c r="R1872" t="s">
        <v>2545</v>
      </c>
      <c r="S1872" t="s">
        <v>2546</v>
      </c>
      <c r="T1872">
        <v>0</v>
      </c>
      <c r="U1872" t="s">
        <v>838</v>
      </c>
      <c r="V1872" t="s">
        <v>2547</v>
      </c>
      <c r="W1872" t="s">
        <v>838</v>
      </c>
      <c r="X1872" t="s">
        <v>2548</v>
      </c>
      <c r="Y1872" t="str">
        <f t="shared" si="29"/>
        <v>上海耳序信息技术有限公司-四部上海拍拍贷金融信息服务有限公司信息流</v>
      </c>
      <c r="Z1872" t="e">
        <f>VLOOKUP(Y:Y,[1]Sheet1!N:N,1,0)</f>
        <v>#N/A</v>
      </c>
    </row>
    <row r="1873" spans="1:26" hidden="1" x14ac:dyDescent="0.25">
      <c r="A1873">
        <v>20230621</v>
      </c>
      <c r="B1873">
        <v>36470871</v>
      </c>
      <c r="C1873" t="s">
        <v>2579</v>
      </c>
      <c r="D1873">
        <v>2158492</v>
      </c>
      <c r="E1873" t="s">
        <v>2580</v>
      </c>
      <c r="F1873" s="59">
        <v>6157.54</v>
      </c>
      <c r="G1873">
        <v>5174.24</v>
      </c>
      <c r="H1873" t="s">
        <v>2559</v>
      </c>
      <c r="I1873" t="s">
        <v>2560</v>
      </c>
      <c r="J1873" t="s">
        <v>2330</v>
      </c>
      <c r="K1873" t="s">
        <v>711</v>
      </c>
      <c r="L1873" t="s">
        <v>2329</v>
      </c>
      <c r="M1873" t="s">
        <v>2581</v>
      </c>
      <c r="N1873" t="s">
        <v>2582</v>
      </c>
      <c r="O1873" t="s">
        <v>2542</v>
      </c>
      <c r="P1873" t="s">
        <v>2543</v>
      </c>
      <c r="Q1873" t="s">
        <v>2544</v>
      </c>
      <c r="R1873" t="s">
        <v>2583</v>
      </c>
      <c r="S1873" t="s">
        <v>2546</v>
      </c>
      <c r="T1873">
        <v>29775.489000000001</v>
      </c>
      <c r="U1873" t="s">
        <v>2584</v>
      </c>
      <c r="V1873" t="s">
        <v>2585</v>
      </c>
      <c r="W1873" t="s">
        <v>2584</v>
      </c>
      <c r="X1873" t="s">
        <v>2585</v>
      </c>
      <c r="Y1873" t="str">
        <f t="shared" si="29"/>
        <v>成都哈拜网络科技有限公司-数字媒体事业部上海哈啰普惠科技有限公司CPC</v>
      </c>
      <c r="Z1873" t="e">
        <f>VLOOKUP(Y:Y,[1]Sheet1!N:N,1,0)</f>
        <v>#N/A</v>
      </c>
    </row>
    <row r="1874" spans="1:26" hidden="1" x14ac:dyDescent="0.25">
      <c r="A1874">
        <v>20230621</v>
      </c>
      <c r="B1874">
        <v>41512404</v>
      </c>
      <c r="C1874" t="s">
        <v>2769</v>
      </c>
      <c r="D1874">
        <v>2117409</v>
      </c>
      <c r="E1874" t="s">
        <v>2744</v>
      </c>
      <c r="F1874" s="59">
        <v>3421.7</v>
      </c>
      <c r="G1874">
        <v>0</v>
      </c>
      <c r="H1874" t="s">
        <v>2559</v>
      </c>
      <c r="I1874" t="s">
        <v>2560</v>
      </c>
      <c r="J1874" t="s">
        <v>2353</v>
      </c>
      <c r="K1874" t="s">
        <v>711</v>
      </c>
      <c r="L1874" t="s">
        <v>326</v>
      </c>
      <c r="M1874" t="s">
        <v>2588</v>
      </c>
      <c r="N1874" t="s">
        <v>2589</v>
      </c>
      <c r="O1874" t="s">
        <v>2542</v>
      </c>
      <c r="P1874" t="s">
        <v>2543</v>
      </c>
      <c r="Q1874" t="s">
        <v>2544</v>
      </c>
      <c r="R1874" t="s">
        <v>2570</v>
      </c>
      <c r="S1874" t="s">
        <v>2546</v>
      </c>
      <c r="T1874">
        <v>0</v>
      </c>
      <c r="U1874" t="s">
        <v>2571</v>
      </c>
      <c r="V1874" t="s">
        <v>2572</v>
      </c>
      <c r="W1874" t="s">
        <v>1891</v>
      </c>
      <c r="X1874" t="s">
        <v>2564</v>
      </c>
      <c r="Y1874" t="str">
        <f t="shared" si="29"/>
        <v>网易有道信息技术（北京）有限公司网易(杭州)网络有限公司CPC</v>
      </c>
      <c r="Z1874" t="e">
        <f>VLOOKUP(Y:Y,[1]Sheet1!N:N,1,0)</f>
        <v>#N/A</v>
      </c>
    </row>
    <row r="1875" spans="1:26" hidden="1" x14ac:dyDescent="0.25">
      <c r="A1875">
        <v>20230621</v>
      </c>
      <c r="B1875">
        <v>42014357</v>
      </c>
      <c r="C1875" t="s">
        <v>2798</v>
      </c>
      <c r="D1875">
        <v>2142924</v>
      </c>
      <c r="E1875" t="s">
        <v>2716</v>
      </c>
      <c r="F1875" s="59">
        <v>613.92999999999995</v>
      </c>
      <c r="G1875">
        <v>613.92999999999995</v>
      </c>
      <c r="H1875" t="s">
        <v>2559</v>
      </c>
      <c r="I1875" t="s">
        <v>2560</v>
      </c>
      <c r="J1875" t="s">
        <v>392</v>
      </c>
      <c r="K1875" t="s">
        <v>711</v>
      </c>
      <c r="L1875" t="s">
        <v>392</v>
      </c>
      <c r="M1875" t="s">
        <v>2641</v>
      </c>
      <c r="N1875" t="s">
        <v>2642</v>
      </c>
      <c r="O1875" t="s">
        <v>2542</v>
      </c>
      <c r="P1875" t="s">
        <v>2543</v>
      </c>
      <c r="Q1875" t="s">
        <v>2544</v>
      </c>
      <c r="R1875" t="s">
        <v>2643</v>
      </c>
      <c r="S1875" t="s">
        <v>2546</v>
      </c>
      <c r="T1875">
        <v>45381.31</v>
      </c>
      <c r="U1875" t="s">
        <v>838</v>
      </c>
      <c r="V1875" t="s">
        <v>2578</v>
      </c>
      <c r="W1875" t="s">
        <v>838</v>
      </c>
      <c r="X1875" t="s">
        <v>2548</v>
      </c>
      <c r="Y1875" t="str">
        <f t="shared" si="29"/>
        <v>福州三六零网络小额贷款有限公司福州三六零网络小额贷款有限公司CPC</v>
      </c>
      <c r="Z1875" t="e">
        <f>VLOOKUP(Y:Y,[1]Sheet1!N:N,1,0)</f>
        <v>#N/A</v>
      </c>
    </row>
    <row r="1876" spans="1:26" x14ac:dyDescent="0.25">
      <c r="A1876">
        <v>20230621</v>
      </c>
      <c r="B1876">
        <v>43094782</v>
      </c>
      <c r="C1876" t="s">
        <v>2630</v>
      </c>
      <c r="D1876">
        <v>2054669</v>
      </c>
      <c r="E1876" t="s">
        <v>2622</v>
      </c>
      <c r="F1876" s="59">
        <v>13.08</v>
      </c>
      <c r="G1876">
        <v>9.69</v>
      </c>
      <c r="H1876" t="s">
        <v>2538</v>
      </c>
      <c r="I1876" t="s">
        <v>2551</v>
      </c>
      <c r="J1876" t="s">
        <v>2352</v>
      </c>
      <c r="K1876" t="s">
        <v>2321</v>
      </c>
      <c r="L1876" t="s">
        <v>2351</v>
      </c>
      <c r="M1876" t="s">
        <v>2623</v>
      </c>
      <c r="N1876" t="s">
        <v>2624</v>
      </c>
      <c r="O1876" t="s">
        <v>2542</v>
      </c>
      <c r="P1876" t="s">
        <v>2543</v>
      </c>
      <c r="Q1876" t="s">
        <v>2544</v>
      </c>
      <c r="R1876" t="s">
        <v>2625</v>
      </c>
      <c r="S1876" t="s">
        <v>2546</v>
      </c>
      <c r="T1876">
        <v>0</v>
      </c>
      <c r="U1876" t="s">
        <v>838</v>
      </c>
      <c r="V1876" t="s">
        <v>2548</v>
      </c>
      <c r="W1876" t="s">
        <v>838</v>
      </c>
      <c r="X1876" t="s">
        <v>2548</v>
      </c>
      <c r="Y1876" t="str">
        <f t="shared" si="29"/>
        <v>深圳市小赢普惠科技有限责任公司深圳市赢众通金融信息服务有限责任公司信息流</v>
      </c>
      <c r="Z1876" t="e">
        <f>VLOOKUP(Y:Y,[1]Sheet1!N:N,1,0)</f>
        <v>#N/A</v>
      </c>
    </row>
    <row r="1877" spans="1:26" x14ac:dyDescent="0.25">
      <c r="A1877">
        <v>20230621</v>
      </c>
      <c r="B1877">
        <v>43094813</v>
      </c>
      <c r="C1877" t="s">
        <v>2677</v>
      </c>
      <c r="D1877">
        <v>2054669</v>
      </c>
      <c r="E1877" t="s">
        <v>2622</v>
      </c>
      <c r="F1877" s="59">
        <v>70.52</v>
      </c>
      <c r="G1877">
        <v>52.24</v>
      </c>
      <c r="H1877" t="s">
        <v>2538</v>
      </c>
      <c r="I1877" t="s">
        <v>2551</v>
      </c>
      <c r="J1877" t="s">
        <v>2352</v>
      </c>
      <c r="K1877" t="s">
        <v>2321</v>
      </c>
      <c r="L1877" t="s">
        <v>2351</v>
      </c>
      <c r="M1877" t="s">
        <v>2623</v>
      </c>
      <c r="N1877" t="s">
        <v>2624</v>
      </c>
      <c r="O1877" t="s">
        <v>2542</v>
      </c>
      <c r="P1877" t="s">
        <v>2543</v>
      </c>
      <c r="Q1877" t="s">
        <v>2544</v>
      </c>
      <c r="R1877" t="s">
        <v>2625</v>
      </c>
      <c r="S1877" t="s">
        <v>2546</v>
      </c>
      <c r="T1877">
        <v>0</v>
      </c>
      <c r="U1877" t="s">
        <v>838</v>
      </c>
      <c r="V1877" t="s">
        <v>2548</v>
      </c>
      <c r="W1877" t="s">
        <v>838</v>
      </c>
      <c r="X1877" t="s">
        <v>2548</v>
      </c>
      <c r="Y1877" t="str">
        <f t="shared" si="29"/>
        <v>深圳市小赢普惠科技有限责任公司深圳市赢众通金融信息服务有限责任公司信息流</v>
      </c>
      <c r="Z1877" t="e">
        <f>VLOOKUP(Y:Y,[1]Sheet1!N:N,1,0)</f>
        <v>#N/A</v>
      </c>
    </row>
    <row r="1878" spans="1:26" hidden="1" x14ac:dyDescent="0.25">
      <c r="A1878">
        <v>20230621</v>
      </c>
      <c r="B1878">
        <v>47580667</v>
      </c>
      <c r="C1878" t="s">
        <v>2683</v>
      </c>
      <c r="D1878">
        <v>2171230</v>
      </c>
      <c r="E1878" t="s">
        <v>2684</v>
      </c>
      <c r="F1878" s="59">
        <v>15118.87</v>
      </c>
      <c r="G1878">
        <v>11811.62</v>
      </c>
      <c r="H1878" t="s">
        <v>2538</v>
      </c>
      <c r="I1878" t="s">
        <v>2551</v>
      </c>
      <c r="J1878" t="s">
        <v>2322</v>
      </c>
      <c r="K1878" t="s">
        <v>2321</v>
      </c>
      <c r="L1878" t="s">
        <v>2323</v>
      </c>
      <c r="M1878" t="s">
        <v>2685</v>
      </c>
      <c r="N1878" t="s">
        <v>2686</v>
      </c>
      <c r="O1878" t="s">
        <v>2542</v>
      </c>
      <c r="P1878" t="s">
        <v>2543</v>
      </c>
      <c r="Q1878" t="s">
        <v>2544</v>
      </c>
      <c r="R1878" t="s">
        <v>2687</v>
      </c>
      <c r="S1878" t="s">
        <v>2546</v>
      </c>
      <c r="T1878">
        <v>0</v>
      </c>
      <c r="U1878" t="s">
        <v>2555</v>
      </c>
      <c r="V1878" t="s">
        <v>2556</v>
      </c>
      <c r="W1878" t="s">
        <v>2555</v>
      </c>
      <c r="X1878" t="s">
        <v>2671</v>
      </c>
      <c r="Y1878" t="str">
        <f t="shared" si="29"/>
        <v>广州虎牙信息科技有限公司-百度广州虎牙信息科技有限公司信息流</v>
      </c>
      <c r="Z1878" t="e">
        <f>VLOOKUP(Y:Y,[1]Sheet1!N:N,1,0)</f>
        <v>#N/A</v>
      </c>
    </row>
    <row r="1879" spans="1:26" hidden="1" x14ac:dyDescent="0.25">
      <c r="A1879">
        <v>20230621</v>
      </c>
      <c r="B1879">
        <v>48447553</v>
      </c>
      <c r="C1879" t="s">
        <v>2764</v>
      </c>
      <c r="D1879">
        <v>2142924</v>
      </c>
      <c r="E1879" t="s">
        <v>2716</v>
      </c>
      <c r="F1879" s="59">
        <v>3000.67</v>
      </c>
      <c r="G1879">
        <v>3000.67</v>
      </c>
      <c r="H1879" t="s">
        <v>2559</v>
      </c>
      <c r="I1879" t="s">
        <v>2560</v>
      </c>
      <c r="J1879" t="s">
        <v>392</v>
      </c>
      <c r="K1879" t="s">
        <v>711</v>
      </c>
      <c r="L1879" t="s">
        <v>392</v>
      </c>
      <c r="M1879" t="s">
        <v>2641</v>
      </c>
      <c r="N1879" t="s">
        <v>2642</v>
      </c>
      <c r="O1879" t="s">
        <v>2542</v>
      </c>
      <c r="P1879" t="s">
        <v>2543</v>
      </c>
      <c r="Q1879" t="s">
        <v>2544</v>
      </c>
      <c r="R1879" t="s">
        <v>2643</v>
      </c>
      <c r="S1879" t="s">
        <v>2546</v>
      </c>
      <c r="T1879">
        <v>6393.78</v>
      </c>
      <c r="U1879" t="s">
        <v>838</v>
      </c>
      <c r="V1879" t="s">
        <v>2644</v>
      </c>
      <c r="W1879" t="s">
        <v>838</v>
      </c>
      <c r="X1879" t="s">
        <v>2548</v>
      </c>
      <c r="Y1879" t="str">
        <f t="shared" si="29"/>
        <v>福州三六零网络小额贷款有限公司福州三六零网络小额贷款有限公司CPC</v>
      </c>
      <c r="Z1879" t="e">
        <f>VLOOKUP(Y:Y,[1]Sheet1!N:N,1,0)</f>
        <v>#N/A</v>
      </c>
    </row>
    <row r="1880" spans="1:26" hidden="1" x14ac:dyDescent="0.25">
      <c r="A1880">
        <v>20230621</v>
      </c>
      <c r="B1880">
        <v>29768622</v>
      </c>
      <c r="C1880" t="s">
        <v>2603</v>
      </c>
      <c r="D1880">
        <v>2130054</v>
      </c>
      <c r="E1880" t="s">
        <v>2558</v>
      </c>
      <c r="F1880" s="59">
        <v>1528.55</v>
      </c>
      <c r="G1880">
        <v>1237.6300000000001</v>
      </c>
      <c r="H1880" t="s">
        <v>2559</v>
      </c>
      <c r="I1880" t="s">
        <v>2560</v>
      </c>
      <c r="J1880" t="s">
        <v>2350</v>
      </c>
      <c r="K1880" t="s">
        <v>711</v>
      </c>
      <c r="L1880" t="s">
        <v>2350</v>
      </c>
      <c r="M1880" t="s">
        <v>2561</v>
      </c>
      <c r="N1880" t="s">
        <v>2562</v>
      </c>
      <c r="O1880" t="s">
        <v>2542</v>
      </c>
      <c r="P1880" t="s">
        <v>2543</v>
      </c>
      <c r="Q1880" t="s">
        <v>2544</v>
      </c>
      <c r="R1880" t="s">
        <v>2563</v>
      </c>
      <c r="S1880" t="s">
        <v>2546</v>
      </c>
      <c r="T1880">
        <v>16192.534</v>
      </c>
      <c r="U1880" t="s">
        <v>1891</v>
      </c>
      <c r="V1880" t="s">
        <v>2564</v>
      </c>
      <c r="W1880" t="s">
        <v>1891</v>
      </c>
      <c r="X1880" t="s">
        <v>2564</v>
      </c>
      <c r="Y1880" t="str">
        <f t="shared" si="29"/>
        <v>深圳尚米网络技术有限公司深圳尚米网络技术有限公司CPC</v>
      </c>
      <c r="Z1880" t="e">
        <f>VLOOKUP(Y:Y,[1]Sheet1!N:N,1,0)</f>
        <v>#N/A</v>
      </c>
    </row>
    <row r="1881" spans="1:26" hidden="1" x14ac:dyDescent="0.25">
      <c r="A1881">
        <v>20230621</v>
      </c>
      <c r="B1881">
        <v>42594484</v>
      </c>
      <c r="C1881" t="s">
        <v>2752</v>
      </c>
      <c r="D1881">
        <v>2130054</v>
      </c>
      <c r="E1881" t="s">
        <v>2558</v>
      </c>
      <c r="F1881" s="59">
        <v>1002.49</v>
      </c>
      <c r="G1881">
        <v>811.71</v>
      </c>
      <c r="H1881" t="s">
        <v>2559</v>
      </c>
      <c r="I1881" t="s">
        <v>2560</v>
      </c>
      <c r="J1881" t="s">
        <v>2350</v>
      </c>
      <c r="K1881" t="s">
        <v>711</v>
      </c>
      <c r="L1881" t="s">
        <v>2350</v>
      </c>
      <c r="M1881" t="s">
        <v>2561</v>
      </c>
      <c r="N1881" t="s">
        <v>2562</v>
      </c>
      <c r="O1881" t="s">
        <v>2542</v>
      </c>
      <c r="P1881" t="s">
        <v>2543</v>
      </c>
      <c r="Q1881" t="s">
        <v>2544</v>
      </c>
      <c r="R1881" t="s">
        <v>2563</v>
      </c>
      <c r="S1881" t="s">
        <v>2546</v>
      </c>
      <c r="T1881">
        <v>4578.4759999999997</v>
      </c>
      <c r="U1881" t="s">
        <v>1891</v>
      </c>
      <c r="V1881" t="s">
        <v>2564</v>
      </c>
      <c r="W1881" t="s">
        <v>1891</v>
      </c>
      <c r="X1881" t="s">
        <v>2564</v>
      </c>
      <c r="Y1881" t="str">
        <f t="shared" si="29"/>
        <v>深圳尚米网络技术有限公司深圳尚米网络技术有限公司CPC</v>
      </c>
      <c r="Z1881" t="e">
        <f>VLOOKUP(Y:Y,[1]Sheet1!N:N,1,0)</f>
        <v>#N/A</v>
      </c>
    </row>
    <row r="1882" spans="1:26" hidden="1" x14ac:dyDescent="0.25">
      <c r="A1882">
        <v>20230621</v>
      </c>
      <c r="B1882">
        <v>42840928</v>
      </c>
      <c r="C1882" t="s">
        <v>2813</v>
      </c>
      <c r="D1882">
        <v>2117410</v>
      </c>
      <c r="E1882" t="s">
        <v>2587</v>
      </c>
      <c r="F1882" s="59">
        <v>874.06</v>
      </c>
      <c r="G1882">
        <v>0</v>
      </c>
      <c r="H1882" t="s">
        <v>2538</v>
      </c>
      <c r="I1882" t="s">
        <v>2551</v>
      </c>
      <c r="J1882" t="s">
        <v>2353</v>
      </c>
      <c r="K1882" t="s">
        <v>2321</v>
      </c>
      <c r="L1882" t="s">
        <v>326</v>
      </c>
      <c r="M1882" t="s">
        <v>2588</v>
      </c>
      <c r="N1882" t="s">
        <v>2589</v>
      </c>
      <c r="O1882" t="s">
        <v>2542</v>
      </c>
      <c r="P1882" t="s">
        <v>2543</v>
      </c>
      <c r="Q1882" t="s">
        <v>2544</v>
      </c>
      <c r="R1882" t="s">
        <v>2570</v>
      </c>
      <c r="S1882" t="s">
        <v>2546</v>
      </c>
      <c r="T1882">
        <v>0</v>
      </c>
      <c r="U1882" t="s">
        <v>2571</v>
      </c>
      <c r="V1882" t="s">
        <v>2572</v>
      </c>
      <c r="W1882" t="s">
        <v>1891</v>
      </c>
      <c r="X1882" t="s">
        <v>2564</v>
      </c>
      <c r="Y1882" t="str">
        <f t="shared" si="29"/>
        <v>网易有道信息技术（北京）有限公司网易(杭州)网络有限公司信息流</v>
      </c>
      <c r="Z1882" t="e">
        <f>VLOOKUP(Y:Y,[1]Sheet1!N:N,1,0)</f>
        <v>#N/A</v>
      </c>
    </row>
    <row r="1883" spans="1:26" hidden="1" x14ac:dyDescent="0.25">
      <c r="A1883">
        <v>20230621</v>
      </c>
      <c r="B1883">
        <v>47426571</v>
      </c>
      <c r="C1883" t="s">
        <v>2754</v>
      </c>
      <c r="D1883">
        <v>2189969</v>
      </c>
      <c r="E1883" t="s">
        <v>2608</v>
      </c>
      <c r="F1883" s="59">
        <v>11299.34</v>
      </c>
      <c r="G1883">
        <v>8070.96</v>
      </c>
      <c r="H1883" t="s">
        <v>2538</v>
      </c>
      <c r="I1883" t="s">
        <v>2551</v>
      </c>
      <c r="J1883" t="s">
        <v>2332</v>
      </c>
      <c r="K1883" t="s">
        <v>2321</v>
      </c>
      <c r="L1883" t="s">
        <v>2333</v>
      </c>
      <c r="M1883" t="s">
        <v>2552</v>
      </c>
      <c r="N1883" t="s">
        <v>2553</v>
      </c>
      <c r="O1883" t="s">
        <v>2542</v>
      </c>
      <c r="P1883" t="s">
        <v>2543</v>
      </c>
      <c r="Q1883" t="s">
        <v>2544</v>
      </c>
      <c r="R1883" t="s">
        <v>2554</v>
      </c>
      <c r="S1883" t="s">
        <v>2546</v>
      </c>
      <c r="T1883">
        <v>0</v>
      </c>
      <c r="U1883" t="s">
        <v>2555</v>
      </c>
      <c r="V1883" t="s">
        <v>2556</v>
      </c>
      <c r="W1883" t="s">
        <v>2555</v>
      </c>
      <c r="X1883" t="s">
        <v>2556</v>
      </c>
      <c r="Y1883" t="str">
        <f t="shared" si="29"/>
        <v>北京爱奇艺科技有限公司-百度北京爱奇艺科技有限公司信息流</v>
      </c>
      <c r="Z1883" t="e">
        <f>VLOOKUP(Y:Y,[1]Sheet1!N:N,1,0)</f>
        <v>#N/A</v>
      </c>
    </row>
    <row r="1884" spans="1:26" hidden="1" x14ac:dyDescent="0.25">
      <c r="A1884">
        <v>20230621</v>
      </c>
      <c r="B1884">
        <v>29768589</v>
      </c>
      <c r="C1884" t="s">
        <v>2724</v>
      </c>
      <c r="D1884">
        <v>2130054</v>
      </c>
      <c r="E1884" t="s">
        <v>2558</v>
      </c>
      <c r="F1884" s="59">
        <v>1801.54</v>
      </c>
      <c r="G1884">
        <v>1458.7</v>
      </c>
      <c r="H1884" t="s">
        <v>2559</v>
      </c>
      <c r="I1884" t="s">
        <v>2560</v>
      </c>
      <c r="J1884" t="s">
        <v>2350</v>
      </c>
      <c r="K1884" t="s">
        <v>711</v>
      </c>
      <c r="L1884" t="s">
        <v>2350</v>
      </c>
      <c r="M1884" t="s">
        <v>2561</v>
      </c>
      <c r="N1884" t="s">
        <v>2562</v>
      </c>
      <c r="O1884" t="s">
        <v>2542</v>
      </c>
      <c r="P1884" t="s">
        <v>2543</v>
      </c>
      <c r="Q1884" t="s">
        <v>2544</v>
      </c>
      <c r="R1884" t="s">
        <v>2563</v>
      </c>
      <c r="S1884" t="s">
        <v>2546</v>
      </c>
      <c r="T1884">
        <v>16542.977999999999</v>
      </c>
      <c r="U1884" t="s">
        <v>1891</v>
      </c>
      <c r="V1884" t="s">
        <v>2564</v>
      </c>
      <c r="W1884" t="s">
        <v>1891</v>
      </c>
      <c r="X1884" t="s">
        <v>2564</v>
      </c>
      <c r="Y1884" t="str">
        <f t="shared" si="29"/>
        <v>深圳尚米网络技术有限公司深圳尚米网络技术有限公司CPC</v>
      </c>
      <c r="Z1884" t="e">
        <f>VLOOKUP(Y:Y,[1]Sheet1!N:N,1,0)</f>
        <v>#N/A</v>
      </c>
    </row>
    <row r="1885" spans="1:26" hidden="1" x14ac:dyDescent="0.25">
      <c r="A1885">
        <v>20230621</v>
      </c>
      <c r="B1885">
        <v>38794097</v>
      </c>
      <c r="C1885" t="s">
        <v>2757</v>
      </c>
      <c r="D1885">
        <v>2172261</v>
      </c>
      <c r="E1885" t="s">
        <v>2628</v>
      </c>
      <c r="F1885" s="59">
        <v>183.14</v>
      </c>
      <c r="G1885">
        <v>139.80000000000001</v>
      </c>
      <c r="H1885" t="s">
        <v>2538</v>
      </c>
      <c r="I1885" t="s">
        <v>2539</v>
      </c>
      <c r="J1885" t="s">
        <v>292</v>
      </c>
      <c r="K1885" t="s">
        <v>2321</v>
      </c>
      <c r="L1885" t="s">
        <v>574</v>
      </c>
      <c r="M1885" t="s">
        <v>2611</v>
      </c>
      <c r="N1885" t="s">
        <v>2612</v>
      </c>
      <c r="O1885" t="s">
        <v>2542</v>
      </c>
      <c r="P1885" t="s">
        <v>2543</v>
      </c>
      <c r="Q1885" t="s">
        <v>2544</v>
      </c>
      <c r="R1885" t="s">
        <v>2613</v>
      </c>
      <c r="S1885" t="s">
        <v>2546</v>
      </c>
      <c r="T1885">
        <v>0</v>
      </c>
      <c r="U1885" t="s">
        <v>2614</v>
      </c>
      <c r="V1885" t="s">
        <v>2615</v>
      </c>
      <c r="W1885" t="s">
        <v>2614</v>
      </c>
      <c r="X1885" t="s">
        <v>2615</v>
      </c>
      <c r="Y1885" t="str">
        <f t="shared" si="29"/>
        <v>广州荔湾品唯信息服务有限公司广州唯品会电子商务有限公司信息流</v>
      </c>
      <c r="Z1885" t="e">
        <f>VLOOKUP(Y:Y,[1]Sheet1!N:N,1,0)</f>
        <v>#N/A</v>
      </c>
    </row>
    <row r="1886" spans="1:26" hidden="1" x14ac:dyDescent="0.25">
      <c r="A1886">
        <v>20230621</v>
      </c>
      <c r="B1886">
        <v>33076487</v>
      </c>
      <c r="C1886" t="s">
        <v>2657</v>
      </c>
      <c r="D1886">
        <v>1856876</v>
      </c>
      <c r="E1886" t="s">
        <v>2658</v>
      </c>
      <c r="F1886" s="59">
        <v>2540.37</v>
      </c>
      <c r="G1886">
        <v>2540.37</v>
      </c>
      <c r="H1886" t="s">
        <v>2559</v>
      </c>
      <c r="I1886" t="s">
        <v>2560</v>
      </c>
      <c r="J1886" t="s">
        <v>2383</v>
      </c>
      <c r="K1886" t="s">
        <v>711</v>
      </c>
      <c r="L1886" t="s">
        <v>2383</v>
      </c>
      <c r="M1886" t="s">
        <v>2659</v>
      </c>
      <c r="N1886" t="s">
        <v>2660</v>
      </c>
      <c r="O1886" t="s">
        <v>2542</v>
      </c>
      <c r="P1886" t="s">
        <v>2543</v>
      </c>
      <c r="Q1886" t="s">
        <v>2544</v>
      </c>
      <c r="R1886" t="s">
        <v>2661</v>
      </c>
      <c r="S1886" t="s">
        <v>2546</v>
      </c>
      <c r="T1886">
        <v>57781.51</v>
      </c>
      <c r="U1886" t="s">
        <v>1891</v>
      </c>
      <c r="V1886" t="s">
        <v>2662</v>
      </c>
      <c r="W1886" t="s">
        <v>1891</v>
      </c>
      <c r="X1886" t="s">
        <v>2602</v>
      </c>
      <c r="Y1886" t="str">
        <f t="shared" si="29"/>
        <v>上海娱公竞宇网络有限公司上海娱公竞宇网络有限公司CPC</v>
      </c>
      <c r="Z1886" t="e">
        <f>VLOOKUP(Y:Y,[1]Sheet1!N:N,1,0)</f>
        <v>#N/A</v>
      </c>
    </row>
    <row r="1887" spans="1:26" hidden="1" x14ac:dyDescent="0.25">
      <c r="A1887">
        <v>20230621</v>
      </c>
      <c r="B1887">
        <v>31781225</v>
      </c>
      <c r="C1887" t="s">
        <v>2779</v>
      </c>
      <c r="D1887">
        <v>2115174</v>
      </c>
      <c r="E1887" t="s">
        <v>2780</v>
      </c>
      <c r="F1887" s="59">
        <v>633.04</v>
      </c>
      <c r="G1887">
        <v>0</v>
      </c>
      <c r="H1887" t="s">
        <v>2559</v>
      </c>
      <c r="I1887" t="s">
        <v>2560</v>
      </c>
      <c r="J1887" t="s">
        <v>2357</v>
      </c>
      <c r="K1887" t="s">
        <v>711</v>
      </c>
      <c r="L1887" t="s">
        <v>2356</v>
      </c>
      <c r="M1887" t="s">
        <v>2781</v>
      </c>
      <c r="N1887" t="s">
        <v>2782</v>
      </c>
      <c r="O1887" t="s">
        <v>2542</v>
      </c>
      <c r="P1887" t="s">
        <v>2543</v>
      </c>
      <c r="Q1887" t="s">
        <v>2544</v>
      </c>
      <c r="R1887" t="s">
        <v>2783</v>
      </c>
      <c r="S1887" t="s">
        <v>2546</v>
      </c>
      <c r="T1887">
        <v>0</v>
      </c>
      <c r="U1887" t="s">
        <v>2784</v>
      </c>
      <c r="V1887" t="s">
        <v>2785</v>
      </c>
      <c r="W1887" t="s">
        <v>1891</v>
      </c>
      <c r="X1887" t="s">
        <v>2602</v>
      </c>
      <c r="Y1887" t="str">
        <f t="shared" si="29"/>
        <v>腾讯云计算(北京)有限责任公司深圳市腾讯计算机系统有限公司CPC</v>
      </c>
      <c r="Z1887" t="e">
        <f>VLOOKUP(Y:Y,[1]Sheet1!N:N,1,0)</f>
        <v>#N/A</v>
      </c>
    </row>
    <row r="1888" spans="1:26" hidden="1" x14ac:dyDescent="0.25">
      <c r="A1888">
        <v>20230621</v>
      </c>
      <c r="B1888">
        <v>47327867</v>
      </c>
      <c r="C1888" t="s">
        <v>2682</v>
      </c>
      <c r="D1888">
        <v>2185183</v>
      </c>
      <c r="E1888" t="s">
        <v>2574</v>
      </c>
      <c r="F1888" s="59">
        <v>399.06</v>
      </c>
      <c r="G1888">
        <v>302.32</v>
      </c>
      <c r="H1888" t="s">
        <v>2538</v>
      </c>
      <c r="I1888" t="s">
        <v>2551</v>
      </c>
      <c r="J1888" t="s">
        <v>2575</v>
      </c>
      <c r="K1888" t="s">
        <v>2321</v>
      </c>
      <c r="L1888" t="s">
        <v>2344</v>
      </c>
      <c r="M1888" t="s">
        <v>2576</v>
      </c>
      <c r="O1888" t="s">
        <v>2542</v>
      </c>
      <c r="P1888" t="s">
        <v>2543</v>
      </c>
      <c r="Q1888" t="s">
        <v>2544</v>
      </c>
      <c r="R1888" t="s">
        <v>2577</v>
      </c>
      <c r="S1888" t="s">
        <v>2546</v>
      </c>
      <c r="T1888">
        <v>0</v>
      </c>
      <c r="U1888" t="s">
        <v>838</v>
      </c>
      <c r="V1888" t="s">
        <v>2578</v>
      </c>
      <c r="W1888" t="s">
        <v>838</v>
      </c>
      <c r="X1888" t="s">
        <v>2578</v>
      </c>
      <c r="Y1888" t="str">
        <f t="shared" si="29"/>
        <v>北京微财科技有限公司-数媒重庆市黑卡小额贷款有限公司信息流</v>
      </c>
      <c r="Z1888" t="e">
        <f>VLOOKUP(Y:Y,[1]Sheet1!N:N,1,0)</f>
        <v>#N/A</v>
      </c>
    </row>
    <row r="1889" spans="1:26" hidden="1" x14ac:dyDescent="0.25">
      <c r="A1889">
        <v>20230621</v>
      </c>
      <c r="B1889">
        <v>47426625</v>
      </c>
      <c r="C1889" t="s">
        <v>2802</v>
      </c>
      <c r="D1889">
        <v>2189969</v>
      </c>
      <c r="E1889" t="s">
        <v>2608</v>
      </c>
      <c r="F1889" s="59">
        <v>1097.29</v>
      </c>
      <c r="G1889">
        <v>783.78</v>
      </c>
      <c r="H1889" t="s">
        <v>2538</v>
      </c>
      <c r="I1889" t="s">
        <v>2551</v>
      </c>
      <c r="J1889" t="s">
        <v>2332</v>
      </c>
      <c r="K1889" t="s">
        <v>2321</v>
      </c>
      <c r="L1889" t="s">
        <v>2333</v>
      </c>
      <c r="M1889" t="s">
        <v>2552</v>
      </c>
      <c r="N1889" t="s">
        <v>2553</v>
      </c>
      <c r="O1889" t="s">
        <v>2542</v>
      </c>
      <c r="P1889" t="s">
        <v>2543</v>
      </c>
      <c r="Q1889" t="s">
        <v>2544</v>
      </c>
      <c r="R1889" t="s">
        <v>2554</v>
      </c>
      <c r="S1889" t="s">
        <v>2546</v>
      </c>
      <c r="T1889">
        <v>0</v>
      </c>
      <c r="U1889" t="s">
        <v>2555</v>
      </c>
      <c r="V1889" t="s">
        <v>2556</v>
      </c>
      <c r="W1889" t="s">
        <v>2555</v>
      </c>
      <c r="X1889" t="s">
        <v>2556</v>
      </c>
      <c r="Y1889" t="str">
        <f t="shared" si="29"/>
        <v>北京爱奇艺科技有限公司-百度北京爱奇艺科技有限公司信息流</v>
      </c>
      <c r="Z1889" t="e">
        <f>VLOOKUP(Y:Y,[1]Sheet1!N:N,1,0)</f>
        <v>#N/A</v>
      </c>
    </row>
    <row r="1890" spans="1:26" hidden="1" x14ac:dyDescent="0.25">
      <c r="A1890">
        <v>20230621</v>
      </c>
      <c r="B1890">
        <v>29768594</v>
      </c>
      <c r="C1890" t="s">
        <v>2792</v>
      </c>
      <c r="D1890">
        <v>2130054</v>
      </c>
      <c r="E1890" t="s">
        <v>2558</v>
      </c>
      <c r="F1890" s="59">
        <v>9015.2199999999993</v>
      </c>
      <c r="G1890">
        <v>7299.59</v>
      </c>
      <c r="H1890" t="s">
        <v>2559</v>
      </c>
      <c r="I1890" t="s">
        <v>2560</v>
      </c>
      <c r="J1890" t="s">
        <v>2350</v>
      </c>
      <c r="K1890" t="s">
        <v>711</v>
      </c>
      <c r="L1890" t="s">
        <v>2350</v>
      </c>
      <c r="M1890" t="s">
        <v>2561</v>
      </c>
      <c r="N1890" t="s">
        <v>2562</v>
      </c>
      <c r="O1890" t="s">
        <v>2542</v>
      </c>
      <c r="P1890" t="s">
        <v>2543</v>
      </c>
      <c r="Q1890" t="s">
        <v>2544</v>
      </c>
      <c r="R1890" t="s">
        <v>2563</v>
      </c>
      <c r="S1890" t="s">
        <v>2546</v>
      </c>
      <c r="T1890">
        <v>39108.203000000001</v>
      </c>
      <c r="U1890" t="s">
        <v>1891</v>
      </c>
      <c r="V1890" t="s">
        <v>2564</v>
      </c>
      <c r="W1890" t="s">
        <v>1891</v>
      </c>
      <c r="X1890" t="s">
        <v>2564</v>
      </c>
      <c r="Y1890" t="str">
        <f t="shared" si="29"/>
        <v>深圳尚米网络技术有限公司深圳尚米网络技术有限公司CPC</v>
      </c>
      <c r="Z1890" t="e">
        <f>VLOOKUP(Y:Y,[1]Sheet1!N:N,1,0)</f>
        <v>#N/A</v>
      </c>
    </row>
    <row r="1891" spans="1:26" hidden="1" x14ac:dyDescent="0.25">
      <c r="A1891">
        <v>20230621</v>
      </c>
      <c r="B1891">
        <v>42965764</v>
      </c>
      <c r="C1891" t="s">
        <v>2536</v>
      </c>
      <c r="D1891">
        <v>2158784</v>
      </c>
      <c r="E1891" t="s">
        <v>2537</v>
      </c>
      <c r="F1891" s="59">
        <v>35.270000000000003</v>
      </c>
      <c r="G1891">
        <v>35.270000000000003</v>
      </c>
      <c r="H1891" t="s">
        <v>2538</v>
      </c>
      <c r="I1891" t="s">
        <v>2551</v>
      </c>
      <c r="J1891" t="s">
        <v>2320</v>
      </c>
      <c r="K1891" t="s">
        <v>2321</v>
      </c>
      <c r="L1891" t="s">
        <v>2318</v>
      </c>
      <c r="M1891" t="s">
        <v>2540</v>
      </c>
      <c r="N1891" t="s">
        <v>2541</v>
      </c>
      <c r="O1891" t="s">
        <v>2542</v>
      </c>
      <c r="P1891" t="s">
        <v>2543</v>
      </c>
      <c r="Q1891" t="s">
        <v>2544</v>
      </c>
      <c r="R1891" t="s">
        <v>2545</v>
      </c>
      <c r="S1891" t="s">
        <v>2546</v>
      </c>
      <c r="T1891">
        <v>0</v>
      </c>
      <c r="U1891" t="s">
        <v>838</v>
      </c>
      <c r="V1891" t="s">
        <v>2547</v>
      </c>
      <c r="W1891" t="s">
        <v>838</v>
      </c>
      <c r="X1891" t="s">
        <v>2548</v>
      </c>
      <c r="Y1891" t="str">
        <f t="shared" si="29"/>
        <v>上海耳序信息技术有限公司-四部上海拍拍贷金融信息服务有限公司信息流</v>
      </c>
      <c r="Z1891" t="e">
        <f>VLOOKUP(Y:Y,[1]Sheet1!N:N,1,0)</f>
        <v>#N/A</v>
      </c>
    </row>
    <row r="1892" spans="1:26" hidden="1" x14ac:dyDescent="0.25">
      <c r="A1892">
        <v>20230621</v>
      </c>
      <c r="B1892">
        <v>47953331</v>
      </c>
      <c r="C1892" t="s">
        <v>2663</v>
      </c>
      <c r="D1892">
        <v>2167551</v>
      </c>
      <c r="E1892" t="s">
        <v>2550</v>
      </c>
      <c r="F1892" s="59">
        <v>6.97</v>
      </c>
      <c r="G1892">
        <v>6.97</v>
      </c>
      <c r="H1892" t="s">
        <v>2538</v>
      </c>
      <c r="I1892" t="s">
        <v>2539</v>
      </c>
      <c r="J1892" t="s">
        <v>2332</v>
      </c>
      <c r="K1892" t="s">
        <v>2321</v>
      </c>
      <c r="L1892" t="s">
        <v>2333</v>
      </c>
      <c r="M1892" t="s">
        <v>2552</v>
      </c>
      <c r="N1892" t="s">
        <v>2553</v>
      </c>
      <c r="O1892" t="s">
        <v>2542</v>
      </c>
      <c r="P1892" t="s">
        <v>2543</v>
      </c>
      <c r="Q1892" t="s">
        <v>2544</v>
      </c>
      <c r="R1892" t="s">
        <v>2554</v>
      </c>
      <c r="S1892" t="s">
        <v>2546</v>
      </c>
      <c r="T1892">
        <v>0</v>
      </c>
      <c r="U1892" t="s">
        <v>2555</v>
      </c>
      <c r="V1892" t="s">
        <v>2556</v>
      </c>
      <c r="W1892" t="s">
        <v>2555</v>
      </c>
      <c r="X1892" t="s">
        <v>2556</v>
      </c>
      <c r="Y1892" t="str">
        <f t="shared" si="29"/>
        <v>北京爱奇艺科技有限公司-百度北京爱奇艺科技有限公司信息流</v>
      </c>
      <c r="Z1892" t="e">
        <f>VLOOKUP(Y:Y,[1]Sheet1!N:N,1,0)</f>
        <v>#N/A</v>
      </c>
    </row>
    <row r="1893" spans="1:26" hidden="1" x14ac:dyDescent="0.25">
      <c r="A1893">
        <v>20230621</v>
      </c>
      <c r="B1893">
        <v>47953348</v>
      </c>
      <c r="C1893" t="s">
        <v>2607</v>
      </c>
      <c r="D1893">
        <v>2167551</v>
      </c>
      <c r="E1893" t="s">
        <v>2550</v>
      </c>
      <c r="F1893" s="59">
        <v>0.36</v>
      </c>
      <c r="G1893">
        <v>0.36</v>
      </c>
      <c r="H1893" t="s">
        <v>2538</v>
      </c>
      <c r="I1893" t="s">
        <v>2539</v>
      </c>
      <c r="J1893" t="s">
        <v>2332</v>
      </c>
      <c r="K1893" t="s">
        <v>2321</v>
      </c>
      <c r="L1893" t="s">
        <v>2333</v>
      </c>
      <c r="M1893" t="s">
        <v>2552</v>
      </c>
      <c r="N1893" t="s">
        <v>2553</v>
      </c>
      <c r="O1893" t="s">
        <v>2542</v>
      </c>
      <c r="P1893" t="s">
        <v>2543</v>
      </c>
      <c r="Q1893" t="s">
        <v>2544</v>
      </c>
      <c r="R1893" t="s">
        <v>2554</v>
      </c>
      <c r="S1893" t="s">
        <v>2546</v>
      </c>
      <c r="T1893">
        <v>0</v>
      </c>
      <c r="U1893" t="s">
        <v>2555</v>
      </c>
      <c r="V1893" t="s">
        <v>2556</v>
      </c>
      <c r="W1893" t="s">
        <v>2555</v>
      </c>
      <c r="X1893" t="s">
        <v>2556</v>
      </c>
      <c r="Y1893" t="str">
        <f t="shared" si="29"/>
        <v>北京爱奇艺科技有限公司-百度北京爱奇艺科技有限公司信息流</v>
      </c>
      <c r="Z1893" t="e">
        <f>VLOOKUP(Y:Y,[1]Sheet1!N:N,1,0)</f>
        <v>#N/A</v>
      </c>
    </row>
    <row r="1894" spans="1:26" hidden="1" x14ac:dyDescent="0.25">
      <c r="A1894">
        <v>20230621</v>
      </c>
      <c r="B1894">
        <v>41250557</v>
      </c>
      <c r="C1894" t="s">
        <v>2771</v>
      </c>
      <c r="D1894">
        <v>2130054</v>
      </c>
      <c r="E1894" t="s">
        <v>2558</v>
      </c>
      <c r="F1894" s="59">
        <v>3941.62</v>
      </c>
      <c r="G1894">
        <v>3191.54</v>
      </c>
      <c r="H1894" t="s">
        <v>2559</v>
      </c>
      <c r="I1894" t="s">
        <v>2560</v>
      </c>
      <c r="J1894" t="s">
        <v>2350</v>
      </c>
      <c r="K1894" t="s">
        <v>711</v>
      </c>
      <c r="L1894" t="s">
        <v>2350</v>
      </c>
      <c r="M1894" t="s">
        <v>2561</v>
      </c>
      <c r="N1894" t="s">
        <v>2562</v>
      </c>
      <c r="O1894" t="s">
        <v>2542</v>
      </c>
      <c r="P1894" t="s">
        <v>2543</v>
      </c>
      <c r="Q1894" t="s">
        <v>2544</v>
      </c>
      <c r="R1894" t="s">
        <v>2563</v>
      </c>
      <c r="S1894" t="s">
        <v>2546</v>
      </c>
      <c r="T1894">
        <v>16810.041000000001</v>
      </c>
      <c r="U1894" t="s">
        <v>1891</v>
      </c>
      <c r="V1894" t="s">
        <v>2564</v>
      </c>
      <c r="W1894" t="s">
        <v>1891</v>
      </c>
      <c r="X1894" t="s">
        <v>2564</v>
      </c>
      <c r="Y1894" t="str">
        <f t="shared" si="29"/>
        <v>深圳尚米网络技术有限公司深圳尚米网络技术有限公司CPC</v>
      </c>
      <c r="Z1894" t="e">
        <f>VLOOKUP(Y:Y,[1]Sheet1!N:N,1,0)</f>
        <v>#N/A</v>
      </c>
    </row>
    <row r="1895" spans="1:26" hidden="1" x14ac:dyDescent="0.25">
      <c r="A1895">
        <v>20230621</v>
      </c>
      <c r="B1895">
        <v>29995327</v>
      </c>
      <c r="C1895" t="s">
        <v>2761</v>
      </c>
      <c r="D1895">
        <v>2142924</v>
      </c>
      <c r="E1895" t="s">
        <v>2716</v>
      </c>
      <c r="F1895" s="59">
        <v>310.70999999999998</v>
      </c>
      <c r="G1895">
        <v>310.70999999999998</v>
      </c>
      <c r="H1895" t="s">
        <v>2559</v>
      </c>
      <c r="I1895" t="s">
        <v>2560</v>
      </c>
      <c r="J1895" t="s">
        <v>392</v>
      </c>
      <c r="K1895" t="s">
        <v>711</v>
      </c>
      <c r="L1895" t="s">
        <v>392</v>
      </c>
      <c r="M1895" t="s">
        <v>2641</v>
      </c>
      <c r="N1895" t="s">
        <v>2642</v>
      </c>
      <c r="O1895" t="s">
        <v>2542</v>
      </c>
      <c r="P1895" t="s">
        <v>2543</v>
      </c>
      <c r="Q1895" t="s">
        <v>2544</v>
      </c>
      <c r="R1895" t="s">
        <v>2643</v>
      </c>
      <c r="S1895" t="s">
        <v>2546</v>
      </c>
      <c r="T1895">
        <v>234828.68400000001</v>
      </c>
      <c r="U1895" t="s">
        <v>838</v>
      </c>
      <c r="V1895" t="s">
        <v>2548</v>
      </c>
      <c r="W1895" t="s">
        <v>838</v>
      </c>
      <c r="X1895" t="s">
        <v>2548</v>
      </c>
      <c r="Y1895" t="str">
        <f t="shared" si="29"/>
        <v>福州三六零网络小额贷款有限公司福州三六零网络小额贷款有限公司CPC</v>
      </c>
      <c r="Z1895" t="e">
        <f>VLOOKUP(Y:Y,[1]Sheet1!N:N,1,0)</f>
        <v>#N/A</v>
      </c>
    </row>
    <row r="1896" spans="1:26" x14ac:dyDescent="0.25">
      <c r="A1896">
        <v>20230621</v>
      </c>
      <c r="B1896">
        <v>39873589</v>
      </c>
      <c r="C1896" t="s">
        <v>2811</v>
      </c>
      <c r="D1896">
        <v>2054669</v>
      </c>
      <c r="E1896" t="s">
        <v>2622</v>
      </c>
      <c r="F1896" s="59">
        <v>4621.66</v>
      </c>
      <c r="G1896">
        <v>3423.45</v>
      </c>
      <c r="H1896" t="s">
        <v>2538</v>
      </c>
      <c r="I1896" t="s">
        <v>2539</v>
      </c>
      <c r="J1896" t="s">
        <v>2352</v>
      </c>
      <c r="K1896" t="s">
        <v>2321</v>
      </c>
      <c r="L1896" t="s">
        <v>2351</v>
      </c>
      <c r="M1896" t="s">
        <v>2623</v>
      </c>
      <c r="N1896" t="s">
        <v>2624</v>
      </c>
      <c r="O1896" t="s">
        <v>2542</v>
      </c>
      <c r="P1896" t="s">
        <v>2543</v>
      </c>
      <c r="Q1896" t="s">
        <v>2544</v>
      </c>
      <c r="R1896" t="s">
        <v>2625</v>
      </c>
      <c r="S1896" t="s">
        <v>2546</v>
      </c>
      <c r="T1896">
        <v>0</v>
      </c>
      <c r="U1896" t="s">
        <v>838</v>
      </c>
      <c r="V1896" t="s">
        <v>2548</v>
      </c>
      <c r="W1896" t="s">
        <v>838</v>
      </c>
      <c r="X1896" t="s">
        <v>2548</v>
      </c>
      <c r="Y1896" t="str">
        <f t="shared" si="29"/>
        <v>深圳市小赢普惠科技有限责任公司深圳市赢众通金融信息服务有限责任公司信息流</v>
      </c>
      <c r="Z1896" t="e">
        <f>VLOOKUP(Y:Y,[1]Sheet1!N:N,1,0)</f>
        <v>#N/A</v>
      </c>
    </row>
    <row r="1897" spans="1:26" hidden="1" x14ac:dyDescent="0.25">
      <c r="A1897">
        <v>20230621</v>
      </c>
      <c r="B1897">
        <v>41276547</v>
      </c>
      <c r="C1897" t="s">
        <v>2676</v>
      </c>
      <c r="D1897">
        <v>2158492</v>
      </c>
      <c r="E1897" t="s">
        <v>2580</v>
      </c>
      <c r="F1897" s="59">
        <v>1778.44</v>
      </c>
      <c r="G1897">
        <v>1494.37</v>
      </c>
      <c r="H1897" t="s">
        <v>2559</v>
      </c>
      <c r="I1897" t="s">
        <v>2560</v>
      </c>
      <c r="J1897" t="s">
        <v>2330</v>
      </c>
      <c r="K1897" t="s">
        <v>711</v>
      </c>
      <c r="L1897" t="s">
        <v>2329</v>
      </c>
      <c r="M1897" t="s">
        <v>2581</v>
      </c>
      <c r="N1897" t="s">
        <v>2582</v>
      </c>
      <c r="O1897" t="s">
        <v>2542</v>
      </c>
      <c r="P1897" t="s">
        <v>2543</v>
      </c>
      <c r="Q1897" t="s">
        <v>2544</v>
      </c>
      <c r="R1897" t="s">
        <v>2583</v>
      </c>
      <c r="S1897" t="s">
        <v>2546</v>
      </c>
      <c r="T1897">
        <v>10565.673000000001</v>
      </c>
      <c r="U1897" t="s">
        <v>2584</v>
      </c>
      <c r="V1897" t="s">
        <v>2585</v>
      </c>
      <c r="W1897" t="s">
        <v>2584</v>
      </c>
      <c r="X1897" t="s">
        <v>2585</v>
      </c>
      <c r="Y1897" t="str">
        <f t="shared" si="29"/>
        <v>成都哈拜网络科技有限公司-数字媒体事业部上海哈啰普惠科技有限公司CPC</v>
      </c>
      <c r="Z1897" t="e">
        <f>VLOOKUP(Y:Y,[1]Sheet1!N:N,1,0)</f>
        <v>#N/A</v>
      </c>
    </row>
    <row r="1898" spans="1:26" hidden="1" x14ac:dyDescent="0.25">
      <c r="A1898">
        <v>20230621</v>
      </c>
      <c r="B1898">
        <v>44739351</v>
      </c>
      <c r="C1898" t="s">
        <v>2731</v>
      </c>
      <c r="D1898">
        <v>2118167</v>
      </c>
      <c r="E1898" t="s">
        <v>2592</v>
      </c>
      <c r="F1898" s="59">
        <v>66.3</v>
      </c>
      <c r="G1898">
        <v>0</v>
      </c>
      <c r="H1898" t="s">
        <v>2538</v>
      </c>
      <c r="I1898" t="s">
        <v>2551</v>
      </c>
      <c r="J1898" t="s">
        <v>554</v>
      </c>
      <c r="K1898" t="s">
        <v>2321</v>
      </c>
      <c r="L1898" t="s">
        <v>2370</v>
      </c>
      <c r="M1898" t="s">
        <v>2593</v>
      </c>
      <c r="N1898" t="s">
        <v>2594</v>
      </c>
      <c r="O1898" t="s">
        <v>2542</v>
      </c>
      <c r="P1898" t="s">
        <v>2543</v>
      </c>
      <c r="Q1898" t="s">
        <v>2544</v>
      </c>
      <c r="R1898" t="s">
        <v>2595</v>
      </c>
      <c r="S1898" t="s">
        <v>2546</v>
      </c>
      <c r="T1898">
        <v>0</v>
      </c>
      <c r="U1898" t="s">
        <v>2555</v>
      </c>
      <c r="V1898" t="s">
        <v>2596</v>
      </c>
      <c r="W1898" t="s">
        <v>2555</v>
      </c>
      <c r="X1898" t="s">
        <v>2596</v>
      </c>
      <c r="Y1898" t="str">
        <f t="shared" si="29"/>
        <v>薯一薯二文化传媒（上海）有限公司行吟信息科技(上海)有限公司信息流</v>
      </c>
      <c r="Z1898" t="e">
        <f>VLOOKUP(Y:Y,[1]Sheet1!N:N,1,0)</f>
        <v>#N/A</v>
      </c>
    </row>
    <row r="1899" spans="1:26" hidden="1" x14ac:dyDescent="0.25">
      <c r="A1899">
        <v>20230621</v>
      </c>
      <c r="B1899">
        <v>47327773</v>
      </c>
      <c r="C1899" t="s">
        <v>2714</v>
      </c>
      <c r="D1899">
        <v>2185183</v>
      </c>
      <c r="E1899" t="s">
        <v>2574</v>
      </c>
      <c r="F1899" s="59">
        <v>5430.99</v>
      </c>
      <c r="G1899">
        <v>4114.3900000000003</v>
      </c>
      <c r="H1899" t="s">
        <v>2538</v>
      </c>
      <c r="I1899" t="s">
        <v>2539</v>
      </c>
      <c r="J1899" t="s">
        <v>2575</v>
      </c>
      <c r="K1899" t="s">
        <v>2321</v>
      </c>
      <c r="L1899" t="s">
        <v>2344</v>
      </c>
      <c r="M1899" t="s">
        <v>2576</v>
      </c>
      <c r="O1899" t="s">
        <v>2542</v>
      </c>
      <c r="P1899" t="s">
        <v>2543</v>
      </c>
      <c r="Q1899" t="s">
        <v>2544</v>
      </c>
      <c r="R1899" t="s">
        <v>2577</v>
      </c>
      <c r="S1899" t="s">
        <v>2546</v>
      </c>
      <c r="T1899">
        <v>0</v>
      </c>
      <c r="U1899" t="s">
        <v>838</v>
      </c>
      <c r="V1899" t="s">
        <v>2578</v>
      </c>
      <c r="W1899" t="s">
        <v>838</v>
      </c>
      <c r="X1899" t="s">
        <v>2578</v>
      </c>
      <c r="Y1899" t="str">
        <f t="shared" si="29"/>
        <v>北京微财科技有限公司-数媒重庆市黑卡小额贷款有限公司信息流</v>
      </c>
      <c r="Z1899" t="e">
        <f>VLOOKUP(Y:Y,[1]Sheet1!N:N,1,0)</f>
        <v>#N/A</v>
      </c>
    </row>
    <row r="1900" spans="1:26" hidden="1" x14ac:dyDescent="0.25">
      <c r="A1900">
        <v>20230621</v>
      </c>
      <c r="B1900">
        <v>47953361</v>
      </c>
      <c r="C1900" t="s">
        <v>2549</v>
      </c>
      <c r="D1900">
        <v>2167551</v>
      </c>
      <c r="E1900" t="s">
        <v>2550</v>
      </c>
      <c r="F1900" s="59">
        <v>348.8</v>
      </c>
      <c r="G1900">
        <v>348.8</v>
      </c>
      <c r="H1900" t="s">
        <v>2538</v>
      </c>
      <c r="I1900" t="s">
        <v>2551</v>
      </c>
      <c r="J1900" t="s">
        <v>2332</v>
      </c>
      <c r="K1900" t="s">
        <v>2321</v>
      </c>
      <c r="L1900" t="s">
        <v>2333</v>
      </c>
      <c r="M1900" t="s">
        <v>2552</v>
      </c>
      <c r="N1900" t="s">
        <v>2553</v>
      </c>
      <c r="O1900" t="s">
        <v>2542</v>
      </c>
      <c r="P1900" t="s">
        <v>2543</v>
      </c>
      <c r="Q1900" t="s">
        <v>2544</v>
      </c>
      <c r="R1900" t="s">
        <v>2554</v>
      </c>
      <c r="S1900" t="s">
        <v>2546</v>
      </c>
      <c r="T1900">
        <v>0</v>
      </c>
      <c r="U1900" t="s">
        <v>2555</v>
      </c>
      <c r="V1900" t="s">
        <v>2556</v>
      </c>
      <c r="W1900" t="s">
        <v>2555</v>
      </c>
      <c r="X1900" t="s">
        <v>2556</v>
      </c>
      <c r="Y1900" t="str">
        <f t="shared" si="29"/>
        <v>北京爱奇艺科技有限公司-百度北京爱奇艺科技有限公司信息流</v>
      </c>
      <c r="Z1900" t="e">
        <f>VLOOKUP(Y:Y,[1]Sheet1!N:N,1,0)</f>
        <v>#N/A</v>
      </c>
    </row>
    <row r="1901" spans="1:26" hidden="1" x14ac:dyDescent="0.25">
      <c r="A1901">
        <v>20230621</v>
      </c>
      <c r="B1901">
        <v>29850997</v>
      </c>
      <c r="C1901" t="s">
        <v>2701</v>
      </c>
      <c r="D1901">
        <v>2130054</v>
      </c>
      <c r="E1901" t="s">
        <v>2558</v>
      </c>
      <c r="F1901" s="59">
        <v>7033.73</v>
      </c>
      <c r="G1901">
        <v>5695.24</v>
      </c>
      <c r="H1901" t="s">
        <v>2559</v>
      </c>
      <c r="I1901" t="s">
        <v>2560</v>
      </c>
      <c r="J1901" t="s">
        <v>2350</v>
      </c>
      <c r="K1901" t="s">
        <v>711</v>
      </c>
      <c r="L1901" t="s">
        <v>2350</v>
      </c>
      <c r="M1901" t="s">
        <v>2561</v>
      </c>
      <c r="N1901" t="s">
        <v>2562</v>
      </c>
      <c r="O1901" t="s">
        <v>2542</v>
      </c>
      <c r="P1901" t="s">
        <v>2543</v>
      </c>
      <c r="Q1901" t="s">
        <v>2544</v>
      </c>
      <c r="R1901" t="s">
        <v>2563</v>
      </c>
      <c r="S1901" t="s">
        <v>2546</v>
      </c>
      <c r="T1901">
        <v>35729.722000000002</v>
      </c>
      <c r="U1901" t="s">
        <v>1891</v>
      </c>
      <c r="V1901" t="s">
        <v>2564</v>
      </c>
      <c r="W1901" t="s">
        <v>1891</v>
      </c>
      <c r="X1901" t="s">
        <v>2564</v>
      </c>
      <c r="Y1901" t="str">
        <f t="shared" si="29"/>
        <v>深圳尚米网络技术有限公司深圳尚米网络技术有限公司CPC</v>
      </c>
      <c r="Z1901" t="e">
        <f>VLOOKUP(Y:Y,[1]Sheet1!N:N,1,0)</f>
        <v>#N/A</v>
      </c>
    </row>
    <row r="1902" spans="1:26" hidden="1" x14ac:dyDescent="0.25">
      <c r="A1902">
        <v>20230621</v>
      </c>
      <c r="B1902">
        <v>45323107</v>
      </c>
      <c r="C1902" t="s">
        <v>2654</v>
      </c>
      <c r="D1902">
        <v>2172261</v>
      </c>
      <c r="E1902" t="s">
        <v>2628</v>
      </c>
      <c r="F1902" s="59">
        <v>870.52</v>
      </c>
      <c r="G1902">
        <v>664.52</v>
      </c>
      <c r="H1902" t="s">
        <v>2538</v>
      </c>
      <c r="I1902" t="s">
        <v>2551</v>
      </c>
      <c r="J1902" t="s">
        <v>292</v>
      </c>
      <c r="K1902" t="s">
        <v>2321</v>
      </c>
      <c r="L1902" t="s">
        <v>574</v>
      </c>
      <c r="M1902" t="s">
        <v>2611</v>
      </c>
      <c r="N1902" t="s">
        <v>2612</v>
      </c>
      <c r="O1902" t="s">
        <v>2542</v>
      </c>
      <c r="P1902" t="s">
        <v>2543</v>
      </c>
      <c r="Q1902" t="s">
        <v>2544</v>
      </c>
      <c r="R1902" t="s">
        <v>2613</v>
      </c>
      <c r="S1902" t="s">
        <v>2546</v>
      </c>
      <c r="T1902">
        <v>0</v>
      </c>
      <c r="U1902" t="s">
        <v>2614</v>
      </c>
      <c r="V1902" t="s">
        <v>2615</v>
      </c>
      <c r="W1902" t="s">
        <v>2614</v>
      </c>
      <c r="X1902" t="s">
        <v>2615</v>
      </c>
      <c r="Y1902" t="str">
        <f t="shared" si="29"/>
        <v>广州荔湾品唯信息服务有限公司广州唯品会电子商务有限公司信息流</v>
      </c>
      <c r="Z1902" t="e">
        <f>VLOOKUP(Y:Y,[1]Sheet1!N:N,1,0)</f>
        <v>#N/A</v>
      </c>
    </row>
    <row r="1903" spans="1:26" hidden="1" x14ac:dyDescent="0.25">
      <c r="A1903">
        <v>20230621</v>
      </c>
      <c r="B1903">
        <v>31849475</v>
      </c>
      <c r="C1903" t="s">
        <v>2604</v>
      </c>
      <c r="D1903">
        <v>2158492</v>
      </c>
      <c r="E1903" t="s">
        <v>2580</v>
      </c>
      <c r="F1903" s="59">
        <v>7635.31</v>
      </c>
      <c r="G1903">
        <v>6415.9</v>
      </c>
      <c r="H1903" t="s">
        <v>2559</v>
      </c>
      <c r="I1903" t="s">
        <v>2560</v>
      </c>
      <c r="J1903" t="s">
        <v>2330</v>
      </c>
      <c r="K1903" t="s">
        <v>711</v>
      </c>
      <c r="L1903" t="s">
        <v>2329</v>
      </c>
      <c r="M1903" t="s">
        <v>2581</v>
      </c>
      <c r="N1903" t="s">
        <v>2582</v>
      </c>
      <c r="O1903" t="s">
        <v>2542</v>
      </c>
      <c r="P1903" t="s">
        <v>2543</v>
      </c>
      <c r="Q1903" t="s">
        <v>2544</v>
      </c>
      <c r="R1903" t="s">
        <v>2583</v>
      </c>
      <c r="S1903" t="s">
        <v>2546</v>
      </c>
      <c r="T1903">
        <v>68069.292000000001</v>
      </c>
      <c r="U1903" t="s">
        <v>2584</v>
      </c>
      <c r="V1903" t="s">
        <v>2585</v>
      </c>
      <c r="W1903" t="s">
        <v>2584</v>
      </c>
      <c r="X1903" t="s">
        <v>2585</v>
      </c>
      <c r="Y1903" t="str">
        <f t="shared" si="29"/>
        <v>成都哈拜网络科技有限公司-数字媒体事业部上海哈啰普惠科技有限公司CPC</v>
      </c>
      <c r="Z1903" t="e">
        <f>VLOOKUP(Y:Y,[1]Sheet1!N:N,1,0)</f>
        <v>#N/A</v>
      </c>
    </row>
    <row r="1904" spans="1:26" x14ac:dyDescent="0.25">
      <c r="A1904">
        <v>20230621</v>
      </c>
      <c r="B1904">
        <v>43094804</v>
      </c>
      <c r="C1904" t="s">
        <v>2705</v>
      </c>
      <c r="D1904">
        <v>2054669</v>
      </c>
      <c r="E1904" t="s">
        <v>2622</v>
      </c>
      <c r="F1904" s="59">
        <v>116.39</v>
      </c>
      <c r="G1904">
        <v>86.21</v>
      </c>
      <c r="H1904" t="s">
        <v>2538</v>
      </c>
      <c r="I1904" t="s">
        <v>2551</v>
      </c>
      <c r="J1904" t="s">
        <v>2352</v>
      </c>
      <c r="K1904" t="s">
        <v>2321</v>
      </c>
      <c r="L1904" t="s">
        <v>2351</v>
      </c>
      <c r="M1904" t="s">
        <v>2623</v>
      </c>
      <c r="N1904" t="s">
        <v>2624</v>
      </c>
      <c r="O1904" t="s">
        <v>2542</v>
      </c>
      <c r="P1904" t="s">
        <v>2543</v>
      </c>
      <c r="Q1904" t="s">
        <v>2544</v>
      </c>
      <c r="R1904" t="s">
        <v>2625</v>
      </c>
      <c r="S1904" t="s">
        <v>2546</v>
      </c>
      <c r="T1904">
        <v>0</v>
      </c>
      <c r="U1904" t="s">
        <v>838</v>
      </c>
      <c r="V1904" t="s">
        <v>2548</v>
      </c>
      <c r="W1904" t="s">
        <v>838</v>
      </c>
      <c r="X1904" t="s">
        <v>2548</v>
      </c>
      <c r="Y1904" t="str">
        <f t="shared" si="29"/>
        <v>深圳市小赢普惠科技有限责任公司深圳市赢众通金融信息服务有限责任公司信息流</v>
      </c>
      <c r="Z1904" t="e">
        <f>VLOOKUP(Y:Y,[1]Sheet1!N:N,1,0)</f>
        <v>#N/A</v>
      </c>
    </row>
    <row r="1905" spans="1:26" hidden="1" x14ac:dyDescent="0.25">
      <c r="A1905">
        <v>20230621</v>
      </c>
      <c r="B1905">
        <v>45323011</v>
      </c>
      <c r="C1905" t="s">
        <v>2680</v>
      </c>
      <c r="D1905">
        <v>2172261</v>
      </c>
      <c r="E1905" t="s">
        <v>2628</v>
      </c>
      <c r="F1905" s="59">
        <v>53.45</v>
      </c>
      <c r="G1905">
        <v>40.799999999999997</v>
      </c>
      <c r="H1905" t="s">
        <v>2538</v>
      </c>
      <c r="I1905" t="s">
        <v>2539</v>
      </c>
      <c r="J1905" t="s">
        <v>292</v>
      </c>
      <c r="K1905" t="s">
        <v>2321</v>
      </c>
      <c r="L1905" t="s">
        <v>574</v>
      </c>
      <c r="M1905" t="s">
        <v>2611</v>
      </c>
      <c r="N1905" t="s">
        <v>2612</v>
      </c>
      <c r="O1905" t="s">
        <v>2542</v>
      </c>
      <c r="P1905" t="s">
        <v>2543</v>
      </c>
      <c r="Q1905" t="s">
        <v>2544</v>
      </c>
      <c r="R1905" t="s">
        <v>2613</v>
      </c>
      <c r="S1905" t="s">
        <v>2546</v>
      </c>
      <c r="T1905">
        <v>0</v>
      </c>
      <c r="U1905" t="s">
        <v>2614</v>
      </c>
      <c r="V1905" t="s">
        <v>2615</v>
      </c>
      <c r="W1905" t="s">
        <v>2614</v>
      </c>
      <c r="X1905" t="s">
        <v>2615</v>
      </c>
      <c r="Y1905" t="str">
        <f t="shared" si="29"/>
        <v>广州荔湾品唯信息服务有限公司广州唯品会电子商务有限公司信息流</v>
      </c>
      <c r="Z1905" t="e">
        <f>VLOOKUP(Y:Y,[1]Sheet1!N:N,1,0)</f>
        <v>#N/A</v>
      </c>
    </row>
    <row r="1906" spans="1:26" hidden="1" x14ac:dyDescent="0.25">
      <c r="A1906">
        <v>20230621</v>
      </c>
      <c r="B1906">
        <v>47799599</v>
      </c>
      <c r="C1906" t="s">
        <v>2727</v>
      </c>
      <c r="D1906">
        <v>2159765</v>
      </c>
      <c r="E1906" t="s">
        <v>2568</v>
      </c>
      <c r="F1906" s="59">
        <v>29.33</v>
      </c>
      <c r="G1906">
        <v>22.39</v>
      </c>
      <c r="H1906" t="s">
        <v>2538</v>
      </c>
      <c r="I1906" t="s">
        <v>2551</v>
      </c>
      <c r="J1906" t="s">
        <v>2375</v>
      </c>
      <c r="K1906" t="s">
        <v>2321</v>
      </c>
      <c r="L1906" t="s">
        <v>2277</v>
      </c>
      <c r="M1906" t="s">
        <v>2569</v>
      </c>
      <c r="O1906" t="s">
        <v>2542</v>
      </c>
      <c r="P1906" t="s">
        <v>2543</v>
      </c>
      <c r="Q1906" t="s">
        <v>2544</v>
      </c>
      <c r="R1906" t="s">
        <v>2570</v>
      </c>
      <c r="S1906" t="s">
        <v>2546</v>
      </c>
      <c r="T1906">
        <v>0</v>
      </c>
      <c r="U1906" t="s">
        <v>2571</v>
      </c>
      <c r="V1906" t="s">
        <v>2572</v>
      </c>
      <c r="W1906" t="s">
        <v>2571</v>
      </c>
      <c r="X1906" t="s">
        <v>2572</v>
      </c>
      <c r="Y1906" t="str">
        <f t="shared" si="29"/>
        <v>酷得少年（天津）文化传播有限公司-1北京酷得少年科技有限公司信息流</v>
      </c>
      <c r="Z1906" t="e">
        <f>VLOOKUP(Y:Y,[1]Sheet1!N:N,1,0)</f>
        <v>#N/A</v>
      </c>
    </row>
    <row r="1907" spans="1:26" hidden="1" x14ac:dyDescent="0.25">
      <c r="A1907">
        <v>20230621</v>
      </c>
      <c r="B1907">
        <v>28450438</v>
      </c>
      <c r="C1907" t="s">
        <v>2665</v>
      </c>
      <c r="D1907">
        <v>2113477</v>
      </c>
      <c r="E1907" t="s">
        <v>2666</v>
      </c>
      <c r="F1907" s="59">
        <v>3259.59</v>
      </c>
      <c r="G1907">
        <v>0</v>
      </c>
      <c r="H1907" t="s">
        <v>2559</v>
      </c>
      <c r="I1907" t="s">
        <v>2560</v>
      </c>
      <c r="J1907" t="s">
        <v>231</v>
      </c>
      <c r="K1907" t="s">
        <v>711</v>
      </c>
      <c r="L1907" t="s">
        <v>231</v>
      </c>
      <c r="M1907" t="s">
        <v>2667</v>
      </c>
      <c r="N1907" t="s">
        <v>2668</v>
      </c>
      <c r="O1907" t="s">
        <v>2542</v>
      </c>
      <c r="P1907" t="s">
        <v>2543</v>
      </c>
      <c r="Q1907" t="s">
        <v>2544</v>
      </c>
      <c r="R1907" t="s">
        <v>2669</v>
      </c>
      <c r="S1907" t="s">
        <v>2546</v>
      </c>
      <c r="T1907">
        <v>0</v>
      </c>
      <c r="U1907" t="s">
        <v>2555</v>
      </c>
      <c r="V1907" t="s">
        <v>2670</v>
      </c>
      <c r="W1907" t="s">
        <v>2555</v>
      </c>
      <c r="X1907" t="s">
        <v>2671</v>
      </c>
      <c r="Y1907" t="str">
        <f t="shared" si="29"/>
        <v>广州酷狗计算机科技有限公司广州酷狗计算机科技有限公司CPC</v>
      </c>
      <c r="Z1907" t="e">
        <f>VLOOKUP(Y:Y,[1]Sheet1!N:N,1,0)</f>
        <v>#N/A</v>
      </c>
    </row>
    <row r="1908" spans="1:26" hidden="1" x14ac:dyDescent="0.25">
      <c r="A1908">
        <v>20230621</v>
      </c>
      <c r="B1908">
        <v>45323107</v>
      </c>
      <c r="C1908" t="s">
        <v>2654</v>
      </c>
      <c r="D1908">
        <v>2172261</v>
      </c>
      <c r="E1908" t="s">
        <v>2628</v>
      </c>
      <c r="F1908" s="59">
        <v>1174.1300000000001</v>
      </c>
      <c r="G1908">
        <v>896.28</v>
      </c>
      <c r="H1908" t="s">
        <v>2538</v>
      </c>
      <c r="I1908" t="s">
        <v>2539</v>
      </c>
      <c r="J1908" t="s">
        <v>292</v>
      </c>
      <c r="K1908" t="s">
        <v>2321</v>
      </c>
      <c r="L1908" t="s">
        <v>574</v>
      </c>
      <c r="M1908" t="s">
        <v>2611</v>
      </c>
      <c r="N1908" t="s">
        <v>2612</v>
      </c>
      <c r="O1908" t="s">
        <v>2542</v>
      </c>
      <c r="P1908" t="s">
        <v>2543</v>
      </c>
      <c r="Q1908" t="s">
        <v>2544</v>
      </c>
      <c r="R1908" t="s">
        <v>2613</v>
      </c>
      <c r="S1908" t="s">
        <v>2546</v>
      </c>
      <c r="T1908">
        <v>0</v>
      </c>
      <c r="U1908" t="s">
        <v>2614</v>
      </c>
      <c r="V1908" t="s">
        <v>2615</v>
      </c>
      <c r="W1908" t="s">
        <v>2614</v>
      </c>
      <c r="X1908" t="s">
        <v>2615</v>
      </c>
      <c r="Y1908" t="str">
        <f t="shared" si="29"/>
        <v>广州荔湾品唯信息服务有限公司广州唯品会电子商务有限公司信息流</v>
      </c>
      <c r="Z1908" t="e">
        <f>VLOOKUP(Y:Y,[1]Sheet1!N:N,1,0)</f>
        <v>#N/A</v>
      </c>
    </row>
    <row r="1909" spans="1:26" hidden="1" x14ac:dyDescent="0.25">
      <c r="A1909">
        <v>20230621</v>
      </c>
      <c r="B1909">
        <v>47327991</v>
      </c>
      <c r="C1909" t="s">
        <v>2766</v>
      </c>
      <c r="D1909">
        <v>2185183</v>
      </c>
      <c r="E1909" t="s">
        <v>2574</v>
      </c>
      <c r="F1909" s="59">
        <v>527.72</v>
      </c>
      <c r="G1909">
        <v>399.79</v>
      </c>
      <c r="H1909" t="s">
        <v>2538</v>
      </c>
      <c r="I1909" t="s">
        <v>2551</v>
      </c>
      <c r="J1909" t="s">
        <v>2575</v>
      </c>
      <c r="K1909" t="s">
        <v>2321</v>
      </c>
      <c r="L1909" t="s">
        <v>2344</v>
      </c>
      <c r="M1909" t="s">
        <v>2576</v>
      </c>
      <c r="O1909" t="s">
        <v>2542</v>
      </c>
      <c r="P1909" t="s">
        <v>2543</v>
      </c>
      <c r="Q1909" t="s">
        <v>2544</v>
      </c>
      <c r="R1909" t="s">
        <v>2577</v>
      </c>
      <c r="S1909" t="s">
        <v>2546</v>
      </c>
      <c r="T1909">
        <v>0</v>
      </c>
      <c r="U1909" t="s">
        <v>838</v>
      </c>
      <c r="V1909" t="s">
        <v>2578</v>
      </c>
      <c r="W1909" t="s">
        <v>838</v>
      </c>
      <c r="X1909" t="s">
        <v>2578</v>
      </c>
      <c r="Y1909" t="str">
        <f t="shared" si="29"/>
        <v>北京微财科技有限公司-数媒重庆市黑卡小额贷款有限公司信息流</v>
      </c>
      <c r="Z1909" t="e">
        <f>VLOOKUP(Y:Y,[1]Sheet1!N:N,1,0)</f>
        <v>#N/A</v>
      </c>
    </row>
    <row r="1910" spans="1:26" hidden="1" x14ac:dyDescent="0.25">
      <c r="A1910">
        <v>20230621</v>
      </c>
      <c r="B1910">
        <v>39122181</v>
      </c>
      <c r="C1910" t="s">
        <v>2586</v>
      </c>
      <c r="D1910">
        <v>2117410</v>
      </c>
      <c r="E1910" t="s">
        <v>2587</v>
      </c>
      <c r="F1910" s="59">
        <v>33.89</v>
      </c>
      <c r="G1910">
        <v>0</v>
      </c>
      <c r="H1910" t="s">
        <v>2538</v>
      </c>
      <c r="I1910" t="s">
        <v>2539</v>
      </c>
      <c r="J1910" t="s">
        <v>2353</v>
      </c>
      <c r="K1910" t="s">
        <v>2321</v>
      </c>
      <c r="L1910" t="s">
        <v>326</v>
      </c>
      <c r="M1910" t="s">
        <v>2588</v>
      </c>
      <c r="N1910" t="s">
        <v>2589</v>
      </c>
      <c r="O1910" t="s">
        <v>2542</v>
      </c>
      <c r="P1910" t="s">
        <v>2543</v>
      </c>
      <c r="Q1910" t="s">
        <v>2544</v>
      </c>
      <c r="R1910" t="s">
        <v>2570</v>
      </c>
      <c r="S1910" t="s">
        <v>2546</v>
      </c>
      <c r="T1910">
        <v>0</v>
      </c>
      <c r="U1910" t="s">
        <v>2571</v>
      </c>
      <c r="V1910" t="s">
        <v>2572</v>
      </c>
      <c r="W1910" t="s">
        <v>1891</v>
      </c>
      <c r="X1910" t="s">
        <v>2564</v>
      </c>
      <c r="Y1910" t="str">
        <f t="shared" si="29"/>
        <v>网易有道信息技术（北京）有限公司网易(杭州)网络有限公司信息流</v>
      </c>
      <c r="Z1910" t="e">
        <f>VLOOKUP(Y:Y,[1]Sheet1!N:N,1,0)</f>
        <v>#N/A</v>
      </c>
    </row>
    <row r="1911" spans="1:26" hidden="1" x14ac:dyDescent="0.25">
      <c r="A1911">
        <v>20230621</v>
      </c>
      <c r="B1911">
        <v>39122211</v>
      </c>
      <c r="C1911" t="s">
        <v>2605</v>
      </c>
      <c r="D1911">
        <v>2117410</v>
      </c>
      <c r="E1911" t="s">
        <v>2587</v>
      </c>
      <c r="F1911" s="59">
        <v>443.52</v>
      </c>
      <c r="G1911">
        <v>0</v>
      </c>
      <c r="H1911" t="s">
        <v>2538</v>
      </c>
      <c r="I1911" t="s">
        <v>2539</v>
      </c>
      <c r="J1911" t="s">
        <v>2353</v>
      </c>
      <c r="K1911" t="s">
        <v>2321</v>
      </c>
      <c r="L1911" t="s">
        <v>326</v>
      </c>
      <c r="M1911" t="s">
        <v>2588</v>
      </c>
      <c r="N1911" t="s">
        <v>2589</v>
      </c>
      <c r="O1911" t="s">
        <v>2542</v>
      </c>
      <c r="P1911" t="s">
        <v>2543</v>
      </c>
      <c r="Q1911" t="s">
        <v>2544</v>
      </c>
      <c r="R1911" t="s">
        <v>2570</v>
      </c>
      <c r="S1911" t="s">
        <v>2546</v>
      </c>
      <c r="T1911">
        <v>0</v>
      </c>
      <c r="U1911" t="s">
        <v>2571</v>
      </c>
      <c r="V1911" t="s">
        <v>2572</v>
      </c>
      <c r="W1911" t="s">
        <v>1891</v>
      </c>
      <c r="X1911" t="s">
        <v>2564</v>
      </c>
      <c r="Y1911" t="str">
        <f t="shared" si="29"/>
        <v>网易有道信息技术（北京）有限公司网易(杭州)网络有限公司信息流</v>
      </c>
      <c r="Z1911" t="e">
        <f>VLOOKUP(Y:Y,[1]Sheet1!N:N,1,0)</f>
        <v>#N/A</v>
      </c>
    </row>
    <row r="1912" spans="1:26" hidden="1" x14ac:dyDescent="0.25">
      <c r="A1912">
        <v>20230621</v>
      </c>
      <c r="B1912">
        <v>41250541</v>
      </c>
      <c r="C1912" t="s">
        <v>2719</v>
      </c>
      <c r="D1912">
        <v>2130054</v>
      </c>
      <c r="E1912" t="s">
        <v>2558</v>
      </c>
      <c r="F1912" s="59">
        <v>2170.23</v>
      </c>
      <c r="G1912">
        <v>1757.22</v>
      </c>
      <c r="H1912" t="s">
        <v>2559</v>
      </c>
      <c r="I1912" t="s">
        <v>2560</v>
      </c>
      <c r="J1912" t="s">
        <v>2350</v>
      </c>
      <c r="K1912" t="s">
        <v>711</v>
      </c>
      <c r="L1912" t="s">
        <v>2350</v>
      </c>
      <c r="M1912" t="s">
        <v>2561</v>
      </c>
      <c r="N1912" t="s">
        <v>2562</v>
      </c>
      <c r="O1912" t="s">
        <v>2542</v>
      </c>
      <c r="P1912" t="s">
        <v>2543</v>
      </c>
      <c r="Q1912" t="s">
        <v>2544</v>
      </c>
      <c r="R1912" t="s">
        <v>2563</v>
      </c>
      <c r="S1912" t="s">
        <v>2546</v>
      </c>
      <c r="T1912">
        <v>13858.378000000001</v>
      </c>
      <c r="U1912" t="s">
        <v>1891</v>
      </c>
      <c r="V1912" t="s">
        <v>2564</v>
      </c>
      <c r="W1912" t="s">
        <v>1891</v>
      </c>
      <c r="X1912" t="s">
        <v>2564</v>
      </c>
      <c r="Y1912" t="str">
        <f t="shared" si="29"/>
        <v>深圳尚米网络技术有限公司深圳尚米网络技术有限公司CPC</v>
      </c>
      <c r="Z1912" t="e">
        <f>VLOOKUP(Y:Y,[1]Sheet1!N:N,1,0)</f>
        <v>#N/A</v>
      </c>
    </row>
    <row r="1913" spans="1:26" hidden="1" x14ac:dyDescent="0.25">
      <c r="A1913">
        <v>20230621</v>
      </c>
      <c r="B1913">
        <v>45323011</v>
      </c>
      <c r="C1913" t="s">
        <v>2680</v>
      </c>
      <c r="D1913">
        <v>2172261</v>
      </c>
      <c r="E1913" t="s">
        <v>2628</v>
      </c>
      <c r="F1913" s="59">
        <v>544.55999999999995</v>
      </c>
      <c r="G1913">
        <v>415.7</v>
      </c>
      <c r="H1913" t="s">
        <v>2538</v>
      </c>
      <c r="I1913" t="s">
        <v>2551</v>
      </c>
      <c r="J1913" t="s">
        <v>292</v>
      </c>
      <c r="K1913" t="s">
        <v>2321</v>
      </c>
      <c r="L1913" t="s">
        <v>574</v>
      </c>
      <c r="M1913" t="s">
        <v>2611</v>
      </c>
      <c r="N1913" t="s">
        <v>2612</v>
      </c>
      <c r="O1913" t="s">
        <v>2542</v>
      </c>
      <c r="P1913" t="s">
        <v>2543</v>
      </c>
      <c r="Q1913" t="s">
        <v>2544</v>
      </c>
      <c r="R1913" t="s">
        <v>2613</v>
      </c>
      <c r="S1913" t="s">
        <v>2546</v>
      </c>
      <c r="T1913">
        <v>0</v>
      </c>
      <c r="U1913" t="s">
        <v>2614</v>
      </c>
      <c r="V1913" t="s">
        <v>2615</v>
      </c>
      <c r="W1913" t="s">
        <v>2614</v>
      </c>
      <c r="X1913" t="s">
        <v>2615</v>
      </c>
      <c r="Y1913" t="str">
        <f t="shared" si="29"/>
        <v>广州荔湾品唯信息服务有限公司广州唯品会电子商务有限公司信息流</v>
      </c>
      <c r="Z1913" t="e">
        <f>VLOOKUP(Y:Y,[1]Sheet1!N:N,1,0)</f>
        <v>#N/A</v>
      </c>
    </row>
    <row r="1914" spans="1:26" hidden="1" x14ac:dyDescent="0.25">
      <c r="A1914">
        <v>20230621</v>
      </c>
      <c r="B1914">
        <v>39122181</v>
      </c>
      <c r="C1914" t="s">
        <v>2586</v>
      </c>
      <c r="D1914">
        <v>2117410</v>
      </c>
      <c r="E1914" t="s">
        <v>2587</v>
      </c>
      <c r="F1914" s="59">
        <v>4871.17</v>
      </c>
      <c r="G1914">
        <v>0</v>
      </c>
      <c r="H1914" t="s">
        <v>2538</v>
      </c>
      <c r="I1914" t="s">
        <v>2551</v>
      </c>
      <c r="J1914" t="s">
        <v>2353</v>
      </c>
      <c r="K1914" t="s">
        <v>2321</v>
      </c>
      <c r="L1914" t="s">
        <v>326</v>
      </c>
      <c r="M1914" t="s">
        <v>2588</v>
      </c>
      <c r="N1914" t="s">
        <v>2589</v>
      </c>
      <c r="O1914" t="s">
        <v>2542</v>
      </c>
      <c r="P1914" t="s">
        <v>2543</v>
      </c>
      <c r="Q1914" t="s">
        <v>2544</v>
      </c>
      <c r="R1914" t="s">
        <v>2570</v>
      </c>
      <c r="S1914" t="s">
        <v>2546</v>
      </c>
      <c r="T1914">
        <v>0</v>
      </c>
      <c r="U1914" t="s">
        <v>2571</v>
      </c>
      <c r="V1914" t="s">
        <v>2572</v>
      </c>
      <c r="W1914" t="s">
        <v>1891</v>
      </c>
      <c r="X1914" t="s">
        <v>2564</v>
      </c>
      <c r="Y1914" t="str">
        <f t="shared" si="29"/>
        <v>网易有道信息技术（北京）有限公司网易(杭州)网络有限公司信息流</v>
      </c>
      <c r="Z1914" t="e">
        <f>VLOOKUP(Y:Y,[1]Sheet1!N:N,1,0)</f>
        <v>#N/A</v>
      </c>
    </row>
    <row r="1915" spans="1:26" hidden="1" x14ac:dyDescent="0.25">
      <c r="A1915">
        <v>20230621</v>
      </c>
      <c r="B1915">
        <v>32070458</v>
      </c>
      <c r="C1915" t="s">
        <v>2646</v>
      </c>
      <c r="D1915">
        <v>2158492</v>
      </c>
      <c r="E1915" t="s">
        <v>2580</v>
      </c>
      <c r="F1915" s="59">
        <v>1393.31</v>
      </c>
      <c r="G1915">
        <v>1170.77</v>
      </c>
      <c r="H1915" t="s">
        <v>2559</v>
      </c>
      <c r="I1915" t="s">
        <v>2560</v>
      </c>
      <c r="J1915" t="s">
        <v>2330</v>
      </c>
      <c r="K1915" t="s">
        <v>711</v>
      </c>
      <c r="L1915" t="s">
        <v>2329</v>
      </c>
      <c r="M1915" t="s">
        <v>2581</v>
      </c>
      <c r="N1915" t="s">
        <v>2582</v>
      </c>
      <c r="O1915" t="s">
        <v>2542</v>
      </c>
      <c r="P1915" t="s">
        <v>2543</v>
      </c>
      <c r="Q1915" t="s">
        <v>2544</v>
      </c>
      <c r="R1915" t="s">
        <v>2583</v>
      </c>
      <c r="S1915" t="s">
        <v>2546</v>
      </c>
      <c r="T1915">
        <v>18427.929</v>
      </c>
      <c r="U1915" t="s">
        <v>2584</v>
      </c>
      <c r="V1915" t="s">
        <v>2585</v>
      </c>
      <c r="W1915" t="s">
        <v>2584</v>
      </c>
      <c r="X1915" t="s">
        <v>2585</v>
      </c>
      <c r="Y1915" t="str">
        <f t="shared" si="29"/>
        <v>成都哈拜网络科技有限公司-数字媒体事业部上海哈啰普惠科技有限公司CPC</v>
      </c>
      <c r="Z1915" t="e">
        <f>VLOOKUP(Y:Y,[1]Sheet1!N:N,1,0)</f>
        <v>#N/A</v>
      </c>
    </row>
    <row r="1916" spans="1:26" hidden="1" x14ac:dyDescent="0.25">
      <c r="A1916">
        <v>20230621</v>
      </c>
      <c r="B1916">
        <v>39122211</v>
      </c>
      <c r="C1916" t="s">
        <v>2605</v>
      </c>
      <c r="D1916">
        <v>2117410</v>
      </c>
      <c r="E1916" t="s">
        <v>2587</v>
      </c>
      <c r="F1916" s="59">
        <v>3523.92</v>
      </c>
      <c r="G1916">
        <v>0</v>
      </c>
      <c r="H1916" t="s">
        <v>2538</v>
      </c>
      <c r="I1916" t="s">
        <v>2551</v>
      </c>
      <c r="J1916" t="s">
        <v>2353</v>
      </c>
      <c r="K1916" t="s">
        <v>2321</v>
      </c>
      <c r="L1916" t="s">
        <v>326</v>
      </c>
      <c r="M1916" t="s">
        <v>2588</v>
      </c>
      <c r="N1916" t="s">
        <v>2589</v>
      </c>
      <c r="O1916" t="s">
        <v>2542</v>
      </c>
      <c r="P1916" t="s">
        <v>2543</v>
      </c>
      <c r="Q1916" t="s">
        <v>2544</v>
      </c>
      <c r="R1916" t="s">
        <v>2570</v>
      </c>
      <c r="S1916" t="s">
        <v>2546</v>
      </c>
      <c r="T1916">
        <v>0</v>
      </c>
      <c r="U1916" t="s">
        <v>2571</v>
      </c>
      <c r="V1916" t="s">
        <v>2572</v>
      </c>
      <c r="W1916" t="s">
        <v>1891</v>
      </c>
      <c r="X1916" t="s">
        <v>2564</v>
      </c>
      <c r="Y1916" t="str">
        <f t="shared" si="29"/>
        <v>网易有道信息技术（北京）有限公司网易(杭州)网络有限公司信息流</v>
      </c>
      <c r="Z1916" t="e">
        <f>VLOOKUP(Y:Y,[1]Sheet1!N:N,1,0)</f>
        <v>#N/A</v>
      </c>
    </row>
    <row r="1917" spans="1:26" hidden="1" x14ac:dyDescent="0.25">
      <c r="A1917">
        <v>20230621</v>
      </c>
      <c r="B1917">
        <v>42965681</v>
      </c>
      <c r="C1917" t="s">
        <v>2725</v>
      </c>
      <c r="D1917">
        <v>2165227</v>
      </c>
      <c r="E1917" t="s">
        <v>2566</v>
      </c>
      <c r="F1917" s="59">
        <v>48.56</v>
      </c>
      <c r="G1917">
        <v>35.97</v>
      </c>
      <c r="H1917" t="s">
        <v>2538</v>
      </c>
      <c r="I1917" t="s">
        <v>2551</v>
      </c>
      <c r="J1917" t="s">
        <v>2320</v>
      </c>
      <c r="K1917" t="s">
        <v>2321</v>
      </c>
      <c r="L1917" t="s">
        <v>2318</v>
      </c>
      <c r="M1917" t="s">
        <v>2540</v>
      </c>
      <c r="N1917" t="s">
        <v>2541</v>
      </c>
      <c r="O1917" t="s">
        <v>2542</v>
      </c>
      <c r="P1917" t="s">
        <v>2543</v>
      </c>
      <c r="Q1917" t="s">
        <v>2544</v>
      </c>
      <c r="R1917" t="s">
        <v>2545</v>
      </c>
      <c r="S1917" t="s">
        <v>2546</v>
      </c>
      <c r="T1917">
        <v>0</v>
      </c>
      <c r="U1917" t="s">
        <v>838</v>
      </c>
      <c r="V1917" t="s">
        <v>2547</v>
      </c>
      <c r="W1917" t="s">
        <v>838</v>
      </c>
      <c r="X1917" t="s">
        <v>2548</v>
      </c>
      <c r="Y1917" t="str">
        <f t="shared" si="29"/>
        <v>上海耳序信息技术有限公司-四部上海拍拍贷金融信息服务有限公司信息流</v>
      </c>
      <c r="Z1917" t="e">
        <f>VLOOKUP(Y:Y,[1]Sheet1!N:N,1,0)</f>
        <v>#N/A</v>
      </c>
    </row>
    <row r="1918" spans="1:26" hidden="1" x14ac:dyDescent="0.25">
      <c r="A1918">
        <v>20230621</v>
      </c>
      <c r="B1918">
        <v>45323155</v>
      </c>
      <c r="C1918" t="s">
        <v>2759</v>
      </c>
      <c r="D1918">
        <v>2172261</v>
      </c>
      <c r="E1918" t="s">
        <v>2628</v>
      </c>
      <c r="F1918" s="59">
        <v>326.95999999999998</v>
      </c>
      <c r="G1918">
        <v>249.59</v>
      </c>
      <c r="H1918" t="s">
        <v>2538</v>
      </c>
      <c r="I1918" t="s">
        <v>2551</v>
      </c>
      <c r="J1918" t="s">
        <v>292</v>
      </c>
      <c r="K1918" t="s">
        <v>2321</v>
      </c>
      <c r="L1918" t="s">
        <v>574</v>
      </c>
      <c r="M1918" t="s">
        <v>2611</v>
      </c>
      <c r="N1918" t="s">
        <v>2612</v>
      </c>
      <c r="O1918" t="s">
        <v>2542</v>
      </c>
      <c r="P1918" t="s">
        <v>2543</v>
      </c>
      <c r="Q1918" t="s">
        <v>2544</v>
      </c>
      <c r="R1918" t="s">
        <v>2613</v>
      </c>
      <c r="S1918" t="s">
        <v>2546</v>
      </c>
      <c r="T1918">
        <v>0</v>
      </c>
      <c r="U1918" t="s">
        <v>2614</v>
      </c>
      <c r="V1918" t="s">
        <v>2615</v>
      </c>
      <c r="W1918" t="s">
        <v>2614</v>
      </c>
      <c r="X1918" t="s">
        <v>2615</v>
      </c>
      <c r="Y1918" t="str">
        <f t="shared" si="29"/>
        <v>广州荔湾品唯信息服务有限公司广州唯品会电子商务有限公司信息流</v>
      </c>
      <c r="Z1918" t="e">
        <f>VLOOKUP(Y:Y,[1]Sheet1!N:N,1,0)</f>
        <v>#N/A</v>
      </c>
    </row>
    <row r="1919" spans="1:26" hidden="1" x14ac:dyDescent="0.25">
      <c r="A1919">
        <v>20230621</v>
      </c>
      <c r="B1919">
        <v>47327914</v>
      </c>
      <c r="C1919" t="s">
        <v>2720</v>
      </c>
      <c r="D1919">
        <v>2185183</v>
      </c>
      <c r="E1919" t="s">
        <v>2574</v>
      </c>
      <c r="F1919" s="59">
        <v>1470.99</v>
      </c>
      <c r="G1919">
        <v>1114.3900000000001</v>
      </c>
      <c r="H1919" t="s">
        <v>2538</v>
      </c>
      <c r="I1919" t="s">
        <v>2551</v>
      </c>
      <c r="J1919" t="s">
        <v>2575</v>
      </c>
      <c r="K1919" t="s">
        <v>2321</v>
      </c>
      <c r="L1919" t="s">
        <v>2344</v>
      </c>
      <c r="M1919" t="s">
        <v>2576</v>
      </c>
      <c r="O1919" t="s">
        <v>2542</v>
      </c>
      <c r="P1919" t="s">
        <v>2543</v>
      </c>
      <c r="Q1919" t="s">
        <v>2544</v>
      </c>
      <c r="R1919" t="s">
        <v>2577</v>
      </c>
      <c r="S1919" t="s">
        <v>2546</v>
      </c>
      <c r="T1919">
        <v>0</v>
      </c>
      <c r="U1919" t="s">
        <v>838</v>
      </c>
      <c r="V1919" t="s">
        <v>2578</v>
      </c>
      <c r="W1919" t="s">
        <v>838</v>
      </c>
      <c r="X1919" t="s">
        <v>2578</v>
      </c>
      <c r="Y1919" t="str">
        <f t="shared" si="29"/>
        <v>北京微财科技有限公司-数媒重庆市黑卡小额贷款有限公司信息流</v>
      </c>
      <c r="Z1919" t="e">
        <f>VLOOKUP(Y:Y,[1]Sheet1!N:N,1,0)</f>
        <v>#N/A</v>
      </c>
    </row>
    <row r="1920" spans="1:26" hidden="1" x14ac:dyDescent="0.25">
      <c r="A1920">
        <v>20230621</v>
      </c>
      <c r="B1920">
        <v>48447565</v>
      </c>
      <c r="C1920" t="s">
        <v>2639</v>
      </c>
      <c r="D1920">
        <v>2142924</v>
      </c>
      <c r="E1920" t="s">
        <v>2716</v>
      </c>
      <c r="F1920" s="59">
        <v>5042.8900000000003</v>
      </c>
      <c r="G1920">
        <v>5042.8900000000003</v>
      </c>
      <c r="H1920" t="s">
        <v>2559</v>
      </c>
      <c r="I1920" t="s">
        <v>2560</v>
      </c>
      <c r="J1920" t="s">
        <v>392</v>
      </c>
      <c r="K1920" t="s">
        <v>711</v>
      </c>
      <c r="L1920" t="s">
        <v>392</v>
      </c>
      <c r="M1920" t="s">
        <v>2641</v>
      </c>
      <c r="N1920" t="s">
        <v>2642</v>
      </c>
      <c r="O1920" t="s">
        <v>2542</v>
      </c>
      <c r="P1920" t="s">
        <v>2543</v>
      </c>
      <c r="Q1920" t="s">
        <v>2544</v>
      </c>
      <c r="R1920" t="s">
        <v>2643</v>
      </c>
      <c r="S1920" t="s">
        <v>2546</v>
      </c>
      <c r="T1920">
        <v>3528.73</v>
      </c>
      <c r="U1920" t="s">
        <v>838</v>
      </c>
      <c r="V1920" t="s">
        <v>2644</v>
      </c>
      <c r="W1920" t="s">
        <v>838</v>
      </c>
      <c r="X1920" t="s">
        <v>2548</v>
      </c>
      <c r="Y1920" t="str">
        <f t="shared" si="29"/>
        <v>福州三六零网络小额贷款有限公司福州三六零网络小额贷款有限公司CPC</v>
      </c>
      <c r="Z1920" t="e">
        <f>VLOOKUP(Y:Y,[1]Sheet1!N:N,1,0)</f>
        <v>#N/A</v>
      </c>
    </row>
    <row r="1921" spans="1:26" hidden="1" x14ac:dyDescent="0.25">
      <c r="A1921">
        <v>20230621</v>
      </c>
      <c r="B1921">
        <v>23293206</v>
      </c>
      <c r="C1921" t="s">
        <v>2696</v>
      </c>
      <c r="D1921">
        <v>2147805</v>
      </c>
      <c r="E1921" t="s">
        <v>2697</v>
      </c>
      <c r="F1921" s="59">
        <v>7549.91</v>
      </c>
      <c r="G1921">
        <v>6740.77</v>
      </c>
      <c r="H1921" t="s">
        <v>2559</v>
      </c>
      <c r="I1921" t="s">
        <v>2560</v>
      </c>
      <c r="J1921" t="s">
        <v>2347</v>
      </c>
      <c r="K1921" t="s">
        <v>711</v>
      </c>
      <c r="L1921" t="s">
        <v>2346</v>
      </c>
      <c r="M1921" t="s">
        <v>2698</v>
      </c>
      <c r="N1921" t="s">
        <v>2699</v>
      </c>
      <c r="O1921" t="s">
        <v>2542</v>
      </c>
      <c r="P1921" t="s">
        <v>2543</v>
      </c>
      <c r="Q1921" t="s">
        <v>2544</v>
      </c>
      <c r="R1921" t="s">
        <v>2700</v>
      </c>
      <c r="S1921" t="s">
        <v>2546</v>
      </c>
      <c r="T1921">
        <v>38867.133000000002</v>
      </c>
      <c r="U1921" t="s">
        <v>2555</v>
      </c>
      <c r="V1921" t="s">
        <v>2596</v>
      </c>
      <c r="W1921" t="s">
        <v>2555</v>
      </c>
      <c r="X1921" t="s">
        <v>2556</v>
      </c>
      <c r="Y1921" t="str">
        <f t="shared" si="29"/>
        <v>飞狐信息技术（天津）有限公司飞狐信息技术(天津)有限公司CPC</v>
      </c>
      <c r="Z1921" t="e">
        <f>VLOOKUP(Y:Y,[1]Sheet1!N:N,1,0)</f>
        <v>#N/A</v>
      </c>
    </row>
    <row r="1922" spans="1:26" hidden="1" x14ac:dyDescent="0.25">
      <c r="A1922">
        <v>20230621</v>
      </c>
      <c r="B1922">
        <v>41276552</v>
      </c>
      <c r="C1922" t="s">
        <v>2817</v>
      </c>
      <c r="D1922">
        <v>2158492</v>
      </c>
      <c r="E1922" t="s">
        <v>2580</v>
      </c>
      <c r="F1922" s="59">
        <v>399.75</v>
      </c>
      <c r="G1922">
        <v>335.91</v>
      </c>
      <c r="H1922" t="s">
        <v>2559</v>
      </c>
      <c r="I1922" t="s">
        <v>2560</v>
      </c>
      <c r="J1922" t="s">
        <v>2330</v>
      </c>
      <c r="K1922" t="s">
        <v>711</v>
      </c>
      <c r="L1922" t="s">
        <v>2329</v>
      </c>
      <c r="M1922" t="s">
        <v>2581</v>
      </c>
      <c r="N1922" t="s">
        <v>2582</v>
      </c>
      <c r="O1922" t="s">
        <v>2542</v>
      </c>
      <c r="P1922" t="s">
        <v>2543</v>
      </c>
      <c r="Q1922" t="s">
        <v>2544</v>
      </c>
      <c r="R1922" t="s">
        <v>2583</v>
      </c>
      <c r="S1922" t="s">
        <v>2546</v>
      </c>
      <c r="T1922">
        <v>4661.5709999999999</v>
      </c>
      <c r="U1922" t="s">
        <v>2584</v>
      </c>
      <c r="V1922" t="s">
        <v>2585</v>
      </c>
      <c r="W1922" t="s">
        <v>2584</v>
      </c>
      <c r="X1922" t="s">
        <v>2585</v>
      </c>
      <c r="Y1922" t="str">
        <f t="shared" si="29"/>
        <v>成都哈拜网络科技有限公司-数字媒体事业部上海哈啰普惠科技有限公司CPC</v>
      </c>
      <c r="Z1922" t="e">
        <f>VLOOKUP(Y:Y,[1]Sheet1!N:N,1,0)</f>
        <v>#N/A</v>
      </c>
    </row>
    <row r="1923" spans="1:26" hidden="1" x14ac:dyDescent="0.25">
      <c r="A1923">
        <v>20230621</v>
      </c>
      <c r="B1923">
        <v>40548313</v>
      </c>
      <c r="C1923" t="s">
        <v>2629</v>
      </c>
      <c r="D1923">
        <v>2130054</v>
      </c>
      <c r="E1923" t="s">
        <v>2558</v>
      </c>
      <c r="F1923" s="59">
        <v>2598.0300000000002</v>
      </c>
      <c r="G1923">
        <v>2103.61</v>
      </c>
      <c r="H1923" t="s">
        <v>2559</v>
      </c>
      <c r="I1923" t="s">
        <v>2560</v>
      </c>
      <c r="J1923" t="s">
        <v>2350</v>
      </c>
      <c r="K1923" t="s">
        <v>711</v>
      </c>
      <c r="L1923" t="s">
        <v>2350</v>
      </c>
      <c r="M1923" t="s">
        <v>2561</v>
      </c>
      <c r="N1923" t="s">
        <v>2562</v>
      </c>
      <c r="O1923" t="s">
        <v>2542</v>
      </c>
      <c r="P1923" t="s">
        <v>2543</v>
      </c>
      <c r="Q1923" t="s">
        <v>2544</v>
      </c>
      <c r="R1923" t="s">
        <v>2563</v>
      </c>
      <c r="S1923" t="s">
        <v>2546</v>
      </c>
      <c r="T1923">
        <v>16253.816000000001</v>
      </c>
      <c r="U1923" t="s">
        <v>1891</v>
      </c>
      <c r="V1923" t="s">
        <v>2564</v>
      </c>
      <c r="W1923" t="s">
        <v>1891</v>
      </c>
      <c r="X1923" t="s">
        <v>2564</v>
      </c>
      <c r="Y1923" t="str">
        <f t="shared" ref="Y1923:Y1986" si="30">L1923&amp;J1923&amp;K1923</f>
        <v>深圳尚米网络技术有限公司深圳尚米网络技术有限公司CPC</v>
      </c>
      <c r="Z1923" t="e">
        <f>VLOOKUP(Y:Y,[1]Sheet1!N:N,1,0)</f>
        <v>#N/A</v>
      </c>
    </row>
    <row r="1924" spans="1:26" hidden="1" x14ac:dyDescent="0.25">
      <c r="A1924">
        <v>20230621</v>
      </c>
      <c r="B1924">
        <v>40732460</v>
      </c>
      <c r="C1924" t="s">
        <v>2702</v>
      </c>
      <c r="D1924">
        <v>2158492</v>
      </c>
      <c r="E1924" t="s">
        <v>2580</v>
      </c>
      <c r="F1924" s="59">
        <v>12690.36</v>
      </c>
      <c r="G1924">
        <v>10663.77</v>
      </c>
      <c r="H1924" t="s">
        <v>2559</v>
      </c>
      <c r="I1924" t="s">
        <v>2560</v>
      </c>
      <c r="J1924" t="s">
        <v>2330</v>
      </c>
      <c r="K1924" t="s">
        <v>711</v>
      </c>
      <c r="L1924" t="s">
        <v>2329</v>
      </c>
      <c r="M1924" t="s">
        <v>2581</v>
      </c>
      <c r="N1924" t="s">
        <v>2582</v>
      </c>
      <c r="O1924" t="s">
        <v>2542</v>
      </c>
      <c r="P1924" t="s">
        <v>2543</v>
      </c>
      <c r="Q1924" t="s">
        <v>2544</v>
      </c>
      <c r="R1924" t="s">
        <v>2583</v>
      </c>
      <c r="S1924" t="s">
        <v>2546</v>
      </c>
      <c r="T1924">
        <v>62738.165000000001</v>
      </c>
      <c r="U1924" t="s">
        <v>2584</v>
      </c>
      <c r="V1924" t="s">
        <v>2585</v>
      </c>
      <c r="W1924" t="s">
        <v>2584</v>
      </c>
      <c r="X1924" t="s">
        <v>2585</v>
      </c>
      <c r="Y1924" t="str">
        <f t="shared" si="30"/>
        <v>成都哈拜网络科技有限公司-数字媒体事业部上海哈啰普惠科技有限公司CPC</v>
      </c>
      <c r="Z1924" t="e">
        <f>VLOOKUP(Y:Y,[1]Sheet1!N:N,1,0)</f>
        <v>#N/A</v>
      </c>
    </row>
    <row r="1925" spans="1:26" hidden="1" x14ac:dyDescent="0.25">
      <c r="A1925">
        <v>20230621</v>
      </c>
      <c r="B1925">
        <v>40850187</v>
      </c>
      <c r="C1925" t="s">
        <v>2652</v>
      </c>
      <c r="D1925">
        <v>2165227</v>
      </c>
      <c r="E1925" t="s">
        <v>2566</v>
      </c>
      <c r="F1925" s="59">
        <v>779</v>
      </c>
      <c r="G1925">
        <v>577.04</v>
      </c>
      <c r="H1925" t="s">
        <v>2538</v>
      </c>
      <c r="I1925" t="s">
        <v>2539</v>
      </c>
      <c r="J1925" t="s">
        <v>2320</v>
      </c>
      <c r="K1925" t="s">
        <v>2321</v>
      </c>
      <c r="L1925" t="s">
        <v>2318</v>
      </c>
      <c r="M1925" t="s">
        <v>2540</v>
      </c>
      <c r="N1925" t="s">
        <v>2541</v>
      </c>
      <c r="O1925" t="s">
        <v>2542</v>
      </c>
      <c r="P1925" t="s">
        <v>2543</v>
      </c>
      <c r="Q1925" t="s">
        <v>2544</v>
      </c>
      <c r="R1925" t="s">
        <v>2545</v>
      </c>
      <c r="S1925" t="s">
        <v>2546</v>
      </c>
      <c r="T1925">
        <v>0</v>
      </c>
      <c r="U1925" t="s">
        <v>838</v>
      </c>
      <c r="V1925" t="s">
        <v>2547</v>
      </c>
      <c r="W1925" t="s">
        <v>838</v>
      </c>
      <c r="X1925" t="s">
        <v>2548</v>
      </c>
      <c r="Y1925" t="str">
        <f t="shared" si="30"/>
        <v>上海耳序信息技术有限公司-四部上海拍拍贷金融信息服务有限公司信息流</v>
      </c>
      <c r="Z1925" t="e">
        <f>VLOOKUP(Y:Y,[1]Sheet1!N:N,1,0)</f>
        <v>#N/A</v>
      </c>
    </row>
    <row r="1926" spans="1:26" hidden="1" x14ac:dyDescent="0.25">
      <c r="A1926">
        <v>20230621</v>
      </c>
      <c r="B1926">
        <v>47799554</v>
      </c>
      <c r="C1926" t="s">
        <v>2793</v>
      </c>
      <c r="D1926">
        <v>2159765</v>
      </c>
      <c r="E1926" t="s">
        <v>2568</v>
      </c>
      <c r="F1926" s="59">
        <v>42.82</v>
      </c>
      <c r="G1926">
        <v>32.69</v>
      </c>
      <c r="H1926" t="s">
        <v>2538</v>
      </c>
      <c r="I1926" t="s">
        <v>2551</v>
      </c>
      <c r="J1926" t="s">
        <v>2375</v>
      </c>
      <c r="K1926" t="s">
        <v>2321</v>
      </c>
      <c r="L1926" t="s">
        <v>2277</v>
      </c>
      <c r="M1926" t="s">
        <v>2569</v>
      </c>
      <c r="O1926" t="s">
        <v>2542</v>
      </c>
      <c r="P1926" t="s">
        <v>2543</v>
      </c>
      <c r="Q1926" t="s">
        <v>2544</v>
      </c>
      <c r="R1926" t="s">
        <v>2570</v>
      </c>
      <c r="S1926" t="s">
        <v>2546</v>
      </c>
      <c r="T1926">
        <v>0</v>
      </c>
      <c r="U1926" t="s">
        <v>2571</v>
      </c>
      <c r="V1926" t="s">
        <v>2572</v>
      </c>
      <c r="W1926" t="s">
        <v>2571</v>
      </c>
      <c r="X1926" t="s">
        <v>2572</v>
      </c>
      <c r="Y1926" t="str">
        <f t="shared" si="30"/>
        <v>酷得少年（天津）文化传播有限公司-1北京酷得少年科技有限公司信息流</v>
      </c>
      <c r="Z1926" t="e">
        <f>VLOOKUP(Y:Y,[1]Sheet1!N:N,1,0)</f>
        <v>#N/A</v>
      </c>
    </row>
    <row r="1927" spans="1:26" hidden="1" x14ac:dyDescent="0.25">
      <c r="A1927">
        <v>20230621</v>
      </c>
      <c r="B1927">
        <v>48386094</v>
      </c>
      <c r="C1927" t="s">
        <v>2597</v>
      </c>
      <c r="D1927">
        <v>2158492</v>
      </c>
      <c r="E1927" t="s">
        <v>2580</v>
      </c>
      <c r="F1927" s="59">
        <v>125.5</v>
      </c>
      <c r="G1927">
        <v>105.45</v>
      </c>
      <c r="H1927" t="s">
        <v>2559</v>
      </c>
      <c r="I1927" t="s">
        <v>2560</v>
      </c>
      <c r="J1927" t="s">
        <v>2330</v>
      </c>
      <c r="K1927" t="s">
        <v>711</v>
      </c>
      <c r="L1927" t="s">
        <v>2329</v>
      </c>
      <c r="M1927" t="s">
        <v>2581</v>
      </c>
      <c r="N1927" t="s">
        <v>2582</v>
      </c>
      <c r="O1927" t="s">
        <v>2542</v>
      </c>
      <c r="P1927" t="s">
        <v>2543</v>
      </c>
      <c r="Q1927" t="s">
        <v>2544</v>
      </c>
      <c r="R1927" t="s">
        <v>2583</v>
      </c>
      <c r="S1927" t="s">
        <v>2546</v>
      </c>
      <c r="T1927">
        <v>79130.945999999996</v>
      </c>
      <c r="U1927" t="s">
        <v>2598</v>
      </c>
      <c r="V1927" t="s">
        <v>2599</v>
      </c>
      <c r="W1927" t="s">
        <v>2584</v>
      </c>
      <c r="X1927" t="s">
        <v>2585</v>
      </c>
      <c r="Y1927" t="str">
        <f t="shared" si="30"/>
        <v>成都哈拜网络科技有限公司-数字媒体事业部上海哈啰普惠科技有限公司CPC</v>
      </c>
      <c r="Z1927" t="e">
        <f>VLOOKUP(Y:Y,[1]Sheet1!N:N,1,0)</f>
        <v>#N/A</v>
      </c>
    </row>
    <row r="1928" spans="1:26" hidden="1" x14ac:dyDescent="0.25">
      <c r="A1928">
        <v>20230621</v>
      </c>
      <c r="B1928">
        <v>38794025</v>
      </c>
      <c r="C1928" t="s">
        <v>2651</v>
      </c>
      <c r="D1928">
        <v>2172261</v>
      </c>
      <c r="E1928" t="s">
        <v>2628</v>
      </c>
      <c r="F1928" s="59">
        <v>87.21</v>
      </c>
      <c r="G1928">
        <v>66.569999999999993</v>
      </c>
      <c r="H1928" t="s">
        <v>2538</v>
      </c>
      <c r="I1928" t="s">
        <v>2539</v>
      </c>
      <c r="J1928" t="s">
        <v>292</v>
      </c>
      <c r="K1928" t="s">
        <v>2321</v>
      </c>
      <c r="L1928" t="s">
        <v>574</v>
      </c>
      <c r="M1928" t="s">
        <v>2611</v>
      </c>
      <c r="N1928" t="s">
        <v>2612</v>
      </c>
      <c r="O1928" t="s">
        <v>2542</v>
      </c>
      <c r="P1928" t="s">
        <v>2543</v>
      </c>
      <c r="Q1928" t="s">
        <v>2544</v>
      </c>
      <c r="R1928" t="s">
        <v>2613</v>
      </c>
      <c r="S1928" t="s">
        <v>2546</v>
      </c>
      <c r="T1928">
        <v>0</v>
      </c>
      <c r="U1928" t="s">
        <v>2614</v>
      </c>
      <c r="V1928" t="s">
        <v>2615</v>
      </c>
      <c r="W1928" t="s">
        <v>2614</v>
      </c>
      <c r="X1928" t="s">
        <v>2615</v>
      </c>
      <c r="Y1928" t="str">
        <f t="shared" si="30"/>
        <v>广州荔湾品唯信息服务有限公司广州唯品会电子商务有限公司信息流</v>
      </c>
      <c r="Z1928" t="e">
        <f>VLOOKUP(Y:Y,[1]Sheet1!N:N,1,0)</f>
        <v>#N/A</v>
      </c>
    </row>
    <row r="1929" spans="1:26" hidden="1" x14ac:dyDescent="0.25">
      <c r="A1929">
        <v>20230621</v>
      </c>
      <c r="B1929">
        <v>29880965</v>
      </c>
      <c r="C1929" t="s">
        <v>2730</v>
      </c>
      <c r="D1929">
        <v>2130054</v>
      </c>
      <c r="E1929" t="s">
        <v>2558</v>
      </c>
      <c r="F1929" s="59">
        <v>12937.02</v>
      </c>
      <c r="G1929">
        <v>10475.209999999999</v>
      </c>
      <c r="H1929" t="s">
        <v>2559</v>
      </c>
      <c r="I1929" t="s">
        <v>2560</v>
      </c>
      <c r="J1929" t="s">
        <v>2350</v>
      </c>
      <c r="K1929" t="s">
        <v>711</v>
      </c>
      <c r="L1929" t="s">
        <v>2350</v>
      </c>
      <c r="M1929" t="s">
        <v>2561</v>
      </c>
      <c r="N1929" t="s">
        <v>2562</v>
      </c>
      <c r="O1929" t="s">
        <v>2542</v>
      </c>
      <c r="P1929" t="s">
        <v>2543</v>
      </c>
      <c r="Q1929" t="s">
        <v>2544</v>
      </c>
      <c r="R1929" t="s">
        <v>2563</v>
      </c>
      <c r="S1929" t="s">
        <v>2546</v>
      </c>
      <c r="T1929">
        <v>74055.558999999994</v>
      </c>
      <c r="U1929" t="s">
        <v>1891</v>
      </c>
      <c r="V1929" t="s">
        <v>2564</v>
      </c>
      <c r="W1929" t="s">
        <v>1891</v>
      </c>
      <c r="X1929" t="s">
        <v>2564</v>
      </c>
      <c r="Y1929" t="str">
        <f t="shared" si="30"/>
        <v>深圳尚米网络技术有限公司深圳尚米网络技术有限公司CPC</v>
      </c>
      <c r="Z1929" t="e">
        <f>VLOOKUP(Y:Y,[1]Sheet1!N:N,1,0)</f>
        <v>#N/A</v>
      </c>
    </row>
    <row r="1930" spans="1:26" hidden="1" x14ac:dyDescent="0.25">
      <c r="A1930">
        <v>20230621</v>
      </c>
      <c r="B1930">
        <v>42965750</v>
      </c>
      <c r="C1930" t="s">
        <v>2565</v>
      </c>
      <c r="D1930">
        <v>2165227</v>
      </c>
      <c r="E1930" t="s">
        <v>2566</v>
      </c>
      <c r="F1930" s="59">
        <v>853.85</v>
      </c>
      <c r="G1930">
        <v>632.48</v>
      </c>
      <c r="H1930" t="s">
        <v>2538</v>
      </c>
      <c r="I1930" t="s">
        <v>2539</v>
      </c>
      <c r="J1930" t="s">
        <v>2320</v>
      </c>
      <c r="K1930" t="s">
        <v>2321</v>
      </c>
      <c r="L1930" t="s">
        <v>2318</v>
      </c>
      <c r="M1930" t="s">
        <v>2540</v>
      </c>
      <c r="N1930" t="s">
        <v>2541</v>
      </c>
      <c r="O1930" t="s">
        <v>2542</v>
      </c>
      <c r="P1930" t="s">
        <v>2543</v>
      </c>
      <c r="Q1930" t="s">
        <v>2544</v>
      </c>
      <c r="R1930" t="s">
        <v>2545</v>
      </c>
      <c r="S1930" t="s">
        <v>2546</v>
      </c>
      <c r="T1930">
        <v>0</v>
      </c>
      <c r="U1930" t="s">
        <v>838</v>
      </c>
      <c r="V1930" t="s">
        <v>2547</v>
      </c>
      <c r="W1930" t="s">
        <v>838</v>
      </c>
      <c r="X1930" t="s">
        <v>2548</v>
      </c>
      <c r="Y1930" t="str">
        <f t="shared" si="30"/>
        <v>上海耳序信息技术有限公司-四部上海拍拍贷金融信息服务有限公司信息流</v>
      </c>
      <c r="Z1930" t="e">
        <f>VLOOKUP(Y:Y,[1]Sheet1!N:N,1,0)</f>
        <v>#N/A</v>
      </c>
    </row>
    <row r="1931" spans="1:26" hidden="1" x14ac:dyDescent="0.25">
      <c r="A1931">
        <v>20230621</v>
      </c>
      <c r="B1931">
        <v>47344663</v>
      </c>
      <c r="C1931" t="s">
        <v>2788</v>
      </c>
      <c r="D1931">
        <v>2165628</v>
      </c>
      <c r="E1931" t="s">
        <v>2789</v>
      </c>
      <c r="F1931" s="59">
        <v>1174.8599999999999</v>
      </c>
      <c r="G1931">
        <v>0</v>
      </c>
      <c r="H1931" t="s">
        <v>2559</v>
      </c>
      <c r="I1931" t="s">
        <v>2560</v>
      </c>
      <c r="J1931" t="s">
        <v>2332</v>
      </c>
      <c r="K1931" t="s">
        <v>711</v>
      </c>
      <c r="L1931" t="s">
        <v>2333</v>
      </c>
      <c r="M1931" t="s">
        <v>2552</v>
      </c>
      <c r="N1931" t="s">
        <v>2553</v>
      </c>
      <c r="O1931" t="s">
        <v>2542</v>
      </c>
      <c r="P1931" t="s">
        <v>2543</v>
      </c>
      <c r="Q1931" t="s">
        <v>2544</v>
      </c>
      <c r="R1931" t="s">
        <v>2554</v>
      </c>
      <c r="S1931" t="s">
        <v>2546</v>
      </c>
      <c r="T1931">
        <v>0</v>
      </c>
      <c r="U1931" t="s">
        <v>2555</v>
      </c>
      <c r="V1931" t="s">
        <v>2556</v>
      </c>
      <c r="W1931" t="s">
        <v>2555</v>
      </c>
      <c r="X1931" t="s">
        <v>2556</v>
      </c>
      <c r="Y1931" t="str">
        <f t="shared" si="30"/>
        <v>北京爱奇艺科技有限公司-百度北京爱奇艺科技有限公司CPC</v>
      </c>
      <c r="Z1931" t="e">
        <f>VLOOKUP(Y:Y,[1]Sheet1!N:N,1,0)</f>
        <v>#N/A</v>
      </c>
    </row>
    <row r="1932" spans="1:26" hidden="1" x14ac:dyDescent="0.25">
      <c r="A1932">
        <v>20230621</v>
      </c>
      <c r="B1932">
        <v>29522757</v>
      </c>
      <c r="C1932" t="s">
        <v>2601</v>
      </c>
      <c r="D1932">
        <v>2130054</v>
      </c>
      <c r="E1932" t="s">
        <v>2558</v>
      </c>
      <c r="F1932" s="59">
        <v>2485.5100000000002</v>
      </c>
      <c r="G1932">
        <v>2012.49</v>
      </c>
      <c r="H1932" t="s">
        <v>2559</v>
      </c>
      <c r="I1932" t="s">
        <v>2560</v>
      </c>
      <c r="J1932" t="s">
        <v>2350</v>
      </c>
      <c r="K1932" t="s">
        <v>711</v>
      </c>
      <c r="L1932" t="s">
        <v>2350</v>
      </c>
      <c r="M1932" t="s">
        <v>2561</v>
      </c>
      <c r="N1932" t="s">
        <v>2562</v>
      </c>
      <c r="O1932" t="s">
        <v>2542</v>
      </c>
      <c r="P1932" t="s">
        <v>2543</v>
      </c>
      <c r="Q1932" t="s">
        <v>2544</v>
      </c>
      <c r="R1932" t="s">
        <v>2563</v>
      </c>
      <c r="S1932" t="s">
        <v>2546</v>
      </c>
      <c r="T1932">
        <v>2448.0410000000002</v>
      </c>
      <c r="U1932" t="s">
        <v>1891</v>
      </c>
      <c r="V1932" t="s">
        <v>2602</v>
      </c>
      <c r="W1932" t="s">
        <v>1891</v>
      </c>
      <c r="X1932" t="s">
        <v>2564</v>
      </c>
      <c r="Y1932" t="str">
        <f t="shared" si="30"/>
        <v>深圳尚米网络技术有限公司深圳尚米网络技术有限公司CPC</v>
      </c>
      <c r="Z1932" t="e">
        <f>VLOOKUP(Y:Y,[1]Sheet1!N:N,1,0)</f>
        <v>#N/A</v>
      </c>
    </row>
    <row r="1933" spans="1:26" hidden="1" x14ac:dyDescent="0.25">
      <c r="A1933">
        <v>20230621</v>
      </c>
      <c r="B1933">
        <v>29855630</v>
      </c>
      <c r="C1933" t="s">
        <v>2765</v>
      </c>
      <c r="D1933">
        <v>2130054</v>
      </c>
      <c r="E1933" t="s">
        <v>2558</v>
      </c>
      <c r="F1933" s="59">
        <v>2285.9</v>
      </c>
      <c r="G1933">
        <v>1850.85</v>
      </c>
      <c r="H1933" t="s">
        <v>2559</v>
      </c>
      <c r="I1933" t="s">
        <v>2560</v>
      </c>
      <c r="J1933" t="s">
        <v>2350</v>
      </c>
      <c r="K1933" t="s">
        <v>711</v>
      </c>
      <c r="L1933" t="s">
        <v>2350</v>
      </c>
      <c r="M1933" t="s">
        <v>2561</v>
      </c>
      <c r="N1933" t="s">
        <v>2562</v>
      </c>
      <c r="O1933" t="s">
        <v>2542</v>
      </c>
      <c r="P1933" t="s">
        <v>2543</v>
      </c>
      <c r="Q1933" t="s">
        <v>2544</v>
      </c>
      <c r="R1933" t="s">
        <v>2563</v>
      </c>
      <c r="S1933" t="s">
        <v>2546</v>
      </c>
      <c r="T1933">
        <v>16375.450999999999</v>
      </c>
      <c r="U1933" t="s">
        <v>1891</v>
      </c>
      <c r="V1933" t="s">
        <v>2564</v>
      </c>
      <c r="W1933" t="s">
        <v>1891</v>
      </c>
      <c r="X1933" t="s">
        <v>2564</v>
      </c>
      <c r="Y1933" t="str">
        <f t="shared" si="30"/>
        <v>深圳尚米网络技术有限公司深圳尚米网络技术有限公司CPC</v>
      </c>
      <c r="Z1933" t="e">
        <f>VLOOKUP(Y:Y,[1]Sheet1!N:N,1,0)</f>
        <v>#N/A</v>
      </c>
    </row>
    <row r="1934" spans="1:26" hidden="1" x14ac:dyDescent="0.25">
      <c r="A1934">
        <v>20230621</v>
      </c>
      <c r="B1934">
        <v>31693175</v>
      </c>
      <c r="C1934" t="s">
        <v>2787</v>
      </c>
      <c r="D1934">
        <v>2158492</v>
      </c>
      <c r="E1934" t="s">
        <v>2580</v>
      </c>
      <c r="F1934" s="59">
        <v>3170.87</v>
      </c>
      <c r="G1934">
        <v>2664.37</v>
      </c>
      <c r="H1934" t="s">
        <v>2559</v>
      </c>
      <c r="I1934" t="s">
        <v>2560</v>
      </c>
      <c r="J1934" t="s">
        <v>2330</v>
      </c>
      <c r="K1934" t="s">
        <v>711</v>
      </c>
      <c r="L1934" t="s">
        <v>2329</v>
      </c>
      <c r="M1934" t="s">
        <v>2581</v>
      </c>
      <c r="N1934" t="s">
        <v>2582</v>
      </c>
      <c r="O1934" t="s">
        <v>2542</v>
      </c>
      <c r="P1934" t="s">
        <v>2543</v>
      </c>
      <c r="Q1934" t="s">
        <v>2544</v>
      </c>
      <c r="R1934" t="s">
        <v>2583</v>
      </c>
      <c r="S1934" t="s">
        <v>2546</v>
      </c>
      <c r="T1934">
        <v>32340.927</v>
      </c>
      <c r="U1934" t="s">
        <v>2584</v>
      </c>
      <c r="V1934" t="s">
        <v>2585</v>
      </c>
      <c r="W1934" t="s">
        <v>2584</v>
      </c>
      <c r="X1934" t="s">
        <v>2585</v>
      </c>
      <c r="Y1934" t="str">
        <f t="shared" si="30"/>
        <v>成都哈拜网络科技有限公司-数字媒体事业部上海哈啰普惠科技有限公司CPC</v>
      </c>
      <c r="Z1934" t="e">
        <f>VLOOKUP(Y:Y,[1]Sheet1!N:N,1,0)</f>
        <v>#N/A</v>
      </c>
    </row>
    <row r="1935" spans="1:26" hidden="1" x14ac:dyDescent="0.25">
      <c r="A1935">
        <v>20230621</v>
      </c>
      <c r="B1935">
        <v>38794071</v>
      </c>
      <c r="C1935" t="s">
        <v>2778</v>
      </c>
      <c r="D1935">
        <v>2172261</v>
      </c>
      <c r="E1935" t="s">
        <v>2628</v>
      </c>
      <c r="F1935" s="59">
        <v>58064.97</v>
      </c>
      <c r="G1935">
        <v>44324.41</v>
      </c>
      <c r="H1935" t="s">
        <v>2538</v>
      </c>
      <c r="I1935" t="s">
        <v>2551</v>
      </c>
      <c r="J1935" t="s">
        <v>292</v>
      </c>
      <c r="K1935" t="s">
        <v>2321</v>
      </c>
      <c r="L1935" t="s">
        <v>574</v>
      </c>
      <c r="M1935" t="s">
        <v>2611</v>
      </c>
      <c r="N1935" t="s">
        <v>2612</v>
      </c>
      <c r="O1935" t="s">
        <v>2542</v>
      </c>
      <c r="P1935" t="s">
        <v>2543</v>
      </c>
      <c r="Q1935" t="s">
        <v>2544</v>
      </c>
      <c r="R1935" t="s">
        <v>2613</v>
      </c>
      <c r="S1935" t="s">
        <v>2546</v>
      </c>
      <c r="T1935">
        <v>0</v>
      </c>
      <c r="U1935" t="s">
        <v>2614</v>
      </c>
      <c r="V1935" t="s">
        <v>2615</v>
      </c>
      <c r="W1935" t="s">
        <v>2614</v>
      </c>
      <c r="X1935" t="s">
        <v>2615</v>
      </c>
      <c r="Y1935" t="str">
        <f t="shared" si="30"/>
        <v>广州荔湾品唯信息服务有限公司广州唯品会电子商务有限公司信息流</v>
      </c>
      <c r="Z1935" t="e">
        <f>VLOOKUP(Y:Y,[1]Sheet1!N:N,1,0)</f>
        <v>#N/A</v>
      </c>
    </row>
    <row r="1936" spans="1:26" x14ac:dyDescent="0.25">
      <c r="A1936">
        <v>20230621</v>
      </c>
      <c r="B1936">
        <v>45336925</v>
      </c>
      <c r="C1936" t="s">
        <v>2717</v>
      </c>
      <c r="D1936">
        <v>2054669</v>
      </c>
      <c r="E1936" t="s">
        <v>2622</v>
      </c>
      <c r="F1936" s="59">
        <v>2255.8000000000002</v>
      </c>
      <c r="G1936">
        <v>1670.96</v>
      </c>
      <c r="H1936" t="s">
        <v>2538</v>
      </c>
      <c r="I1936" t="s">
        <v>2539</v>
      </c>
      <c r="J1936" t="s">
        <v>2352</v>
      </c>
      <c r="K1936" t="s">
        <v>2321</v>
      </c>
      <c r="L1936" t="s">
        <v>2351</v>
      </c>
      <c r="M1936" t="s">
        <v>2623</v>
      </c>
      <c r="N1936" t="s">
        <v>2624</v>
      </c>
      <c r="O1936" t="s">
        <v>2542</v>
      </c>
      <c r="P1936" t="s">
        <v>2543</v>
      </c>
      <c r="Q1936" t="s">
        <v>2544</v>
      </c>
      <c r="R1936" t="s">
        <v>2625</v>
      </c>
      <c r="S1936" t="s">
        <v>2546</v>
      </c>
      <c r="T1936">
        <v>0</v>
      </c>
      <c r="U1936" t="s">
        <v>838</v>
      </c>
      <c r="V1936" t="s">
        <v>2548</v>
      </c>
      <c r="W1936" t="s">
        <v>838</v>
      </c>
      <c r="X1936" t="s">
        <v>2548</v>
      </c>
      <c r="Y1936" t="str">
        <f t="shared" si="30"/>
        <v>深圳市小赢普惠科技有限责任公司深圳市赢众通金融信息服务有限责任公司信息流</v>
      </c>
      <c r="Z1936" t="e">
        <f>VLOOKUP(Y:Y,[1]Sheet1!N:N,1,0)</f>
        <v>#N/A</v>
      </c>
    </row>
    <row r="1937" spans="1:26" hidden="1" x14ac:dyDescent="0.25">
      <c r="A1937">
        <v>20230621</v>
      </c>
      <c r="B1937">
        <v>47953354</v>
      </c>
      <c r="C1937" t="s">
        <v>2655</v>
      </c>
      <c r="D1937">
        <v>2167551</v>
      </c>
      <c r="E1937" t="s">
        <v>2550</v>
      </c>
      <c r="F1937" s="59">
        <v>8.24</v>
      </c>
      <c r="G1937">
        <v>8.24</v>
      </c>
      <c r="H1937" t="s">
        <v>2538</v>
      </c>
      <c r="I1937" t="s">
        <v>2539</v>
      </c>
      <c r="J1937" t="s">
        <v>2332</v>
      </c>
      <c r="K1937" t="s">
        <v>2321</v>
      </c>
      <c r="L1937" t="s">
        <v>2333</v>
      </c>
      <c r="M1937" t="s">
        <v>2552</v>
      </c>
      <c r="N1937" t="s">
        <v>2553</v>
      </c>
      <c r="O1937" t="s">
        <v>2542</v>
      </c>
      <c r="P1937" t="s">
        <v>2543</v>
      </c>
      <c r="Q1937" t="s">
        <v>2544</v>
      </c>
      <c r="R1937" t="s">
        <v>2554</v>
      </c>
      <c r="S1937" t="s">
        <v>2546</v>
      </c>
      <c r="T1937">
        <v>0</v>
      </c>
      <c r="U1937" t="s">
        <v>2555</v>
      </c>
      <c r="V1937" t="s">
        <v>2556</v>
      </c>
      <c r="W1937" t="s">
        <v>2555</v>
      </c>
      <c r="X1937" t="s">
        <v>2556</v>
      </c>
      <c r="Y1937" t="str">
        <f t="shared" si="30"/>
        <v>北京爱奇艺科技有限公司-百度北京爱奇艺科技有限公司信息流</v>
      </c>
      <c r="Z1937" t="e">
        <f>VLOOKUP(Y:Y,[1]Sheet1!N:N,1,0)</f>
        <v>#N/A</v>
      </c>
    </row>
    <row r="1938" spans="1:26" hidden="1" x14ac:dyDescent="0.25">
      <c r="A1938">
        <v>20230621</v>
      </c>
      <c r="B1938">
        <v>27382568</v>
      </c>
      <c r="C1938" t="s">
        <v>2796</v>
      </c>
      <c r="D1938">
        <v>2172257</v>
      </c>
      <c r="E1938" t="s">
        <v>2610</v>
      </c>
      <c r="F1938" s="59">
        <v>5036.91</v>
      </c>
      <c r="G1938">
        <v>3997.39</v>
      </c>
      <c r="H1938" t="s">
        <v>2559</v>
      </c>
      <c r="I1938" t="s">
        <v>2560</v>
      </c>
      <c r="J1938" t="s">
        <v>292</v>
      </c>
      <c r="K1938" t="s">
        <v>711</v>
      </c>
      <c r="L1938" t="s">
        <v>574</v>
      </c>
      <c r="M1938" t="s">
        <v>2611</v>
      </c>
      <c r="N1938" t="s">
        <v>2612</v>
      </c>
      <c r="O1938" t="s">
        <v>2542</v>
      </c>
      <c r="P1938" t="s">
        <v>2543</v>
      </c>
      <c r="Q1938" t="s">
        <v>2544</v>
      </c>
      <c r="R1938" t="s">
        <v>2613</v>
      </c>
      <c r="S1938" t="s">
        <v>2546</v>
      </c>
      <c r="T1938">
        <v>153029.70800000001</v>
      </c>
      <c r="U1938" t="s">
        <v>2614</v>
      </c>
      <c r="V1938" t="s">
        <v>2615</v>
      </c>
      <c r="W1938" t="s">
        <v>2614</v>
      </c>
      <c r="X1938" t="s">
        <v>2615</v>
      </c>
      <c r="Y1938" t="str">
        <f t="shared" si="30"/>
        <v>广州荔湾品唯信息服务有限公司广州唯品会电子商务有限公司CPC</v>
      </c>
      <c r="Z1938" t="e">
        <f>VLOOKUP(Y:Y,[1]Sheet1!N:N,1,0)</f>
        <v>#N/A</v>
      </c>
    </row>
    <row r="1939" spans="1:26" hidden="1" x14ac:dyDescent="0.25">
      <c r="A1939">
        <v>20230621</v>
      </c>
      <c r="B1939">
        <v>42965750</v>
      </c>
      <c r="C1939" t="s">
        <v>2565</v>
      </c>
      <c r="D1939">
        <v>2165227</v>
      </c>
      <c r="E1939" t="s">
        <v>2566</v>
      </c>
      <c r="F1939" s="59">
        <v>60.29</v>
      </c>
      <c r="G1939">
        <v>44.66</v>
      </c>
      <c r="H1939" t="s">
        <v>2538</v>
      </c>
      <c r="I1939" t="s">
        <v>2551</v>
      </c>
      <c r="J1939" t="s">
        <v>2320</v>
      </c>
      <c r="K1939" t="s">
        <v>2321</v>
      </c>
      <c r="L1939" t="s">
        <v>2318</v>
      </c>
      <c r="M1939" t="s">
        <v>2540</v>
      </c>
      <c r="N1939" t="s">
        <v>2541</v>
      </c>
      <c r="O1939" t="s">
        <v>2542</v>
      </c>
      <c r="P1939" t="s">
        <v>2543</v>
      </c>
      <c r="Q1939" t="s">
        <v>2544</v>
      </c>
      <c r="R1939" t="s">
        <v>2545</v>
      </c>
      <c r="S1939" t="s">
        <v>2546</v>
      </c>
      <c r="T1939">
        <v>0</v>
      </c>
      <c r="U1939" t="s">
        <v>838</v>
      </c>
      <c r="V1939" t="s">
        <v>2547</v>
      </c>
      <c r="W1939" t="s">
        <v>838</v>
      </c>
      <c r="X1939" t="s">
        <v>2548</v>
      </c>
      <c r="Y1939" t="str">
        <f t="shared" si="30"/>
        <v>上海耳序信息技术有限公司-四部上海拍拍贷金融信息服务有限公司信息流</v>
      </c>
      <c r="Z1939" t="e">
        <f>VLOOKUP(Y:Y,[1]Sheet1!N:N,1,0)</f>
        <v>#N/A</v>
      </c>
    </row>
    <row r="1940" spans="1:26" hidden="1" x14ac:dyDescent="0.25">
      <c r="A1940">
        <v>20230621</v>
      </c>
      <c r="B1940">
        <v>47328039</v>
      </c>
      <c r="C1940" t="s">
        <v>2573</v>
      </c>
      <c r="D1940">
        <v>2185183</v>
      </c>
      <c r="E1940" t="s">
        <v>2574</v>
      </c>
      <c r="F1940" s="59">
        <v>688.21</v>
      </c>
      <c r="G1940">
        <v>521.37</v>
      </c>
      <c r="H1940" t="s">
        <v>2538</v>
      </c>
      <c r="I1940" t="s">
        <v>2539</v>
      </c>
      <c r="J1940" t="s">
        <v>2575</v>
      </c>
      <c r="K1940" t="s">
        <v>2321</v>
      </c>
      <c r="L1940" t="s">
        <v>2344</v>
      </c>
      <c r="M1940" t="s">
        <v>2576</v>
      </c>
      <c r="O1940" t="s">
        <v>2542</v>
      </c>
      <c r="P1940" t="s">
        <v>2543</v>
      </c>
      <c r="Q1940" t="s">
        <v>2544</v>
      </c>
      <c r="R1940" t="s">
        <v>2577</v>
      </c>
      <c r="S1940" t="s">
        <v>2546</v>
      </c>
      <c r="T1940">
        <v>0</v>
      </c>
      <c r="U1940" t="s">
        <v>838</v>
      </c>
      <c r="V1940" t="s">
        <v>2578</v>
      </c>
      <c r="W1940" t="s">
        <v>838</v>
      </c>
      <c r="X1940" t="s">
        <v>2578</v>
      </c>
      <c r="Y1940" t="str">
        <f t="shared" si="30"/>
        <v>北京微财科技有限公司-数媒重庆市黑卡小额贷款有限公司信息流</v>
      </c>
      <c r="Z1940" t="e">
        <f>VLOOKUP(Y:Y,[1]Sheet1!N:N,1,0)</f>
        <v>#N/A</v>
      </c>
    </row>
    <row r="1941" spans="1:26" hidden="1" x14ac:dyDescent="0.25">
      <c r="A1941">
        <v>20230621</v>
      </c>
      <c r="B1941">
        <v>47426526</v>
      </c>
      <c r="C1941" t="s">
        <v>2799</v>
      </c>
      <c r="D1941">
        <v>2167551</v>
      </c>
      <c r="E1941" t="s">
        <v>2550</v>
      </c>
      <c r="F1941" s="59">
        <v>1212.3800000000001</v>
      </c>
      <c r="G1941">
        <v>1212.3800000000001</v>
      </c>
      <c r="H1941" t="s">
        <v>2538</v>
      </c>
      <c r="I1941" t="s">
        <v>2551</v>
      </c>
      <c r="J1941" t="s">
        <v>2332</v>
      </c>
      <c r="K1941" t="s">
        <v>2321</v>
      </c>
      <c r="L1941" t="s">
        <v>2333</v>
      </c>
      <c r="M1941" t="s">
        <v>2552</v>
      </c>
      <c r="N1941" t="s">
        <v>2553</v>
      </c>
      <c r="O1941" t="s">
        <v>2542</v>
      </c>
      <c r="P1941" t="s">
        <v>2543</v>
      </c>
      <c r="Q1941" t="s">
        <v>2544</v>
      </c>
      <c r="R1941" t="s">
        <v>2554</v>
      </c>
      <c r="S1941" t="s">
        <v>2546</v>
      </c>
      <c r="T1941">
        <v>0</v>
      </c>
      <c r="U1941" t="s">
        <v>2555</v>
      </c>
      <c r="V1941" t="s">
        <v>2556</v>
      </c>
      <c r="W1941" t="s">
        <v>2555</v>
      </c>
      <c r="X1941" t="s">
        <v>2556</v>
      </c>
      <c r="Y1941" t="str">
        <f t="shared" si="30"/>
        <v>北京爱奇艺科技有限公司-百度北京爱奇艺科技有限公司信息流</v>
      </c>
      <c r="Z1941" t="e">
        <f>VLOOKUP(Y:Y,[1]Sheet1!N:N,1,0)</f>
        <v>#N/A</v>
      </c>
    </row>
    <row r="1942" spans="1:26" hidden="1" x14ac:dyDescent="0.25">
      <c r="A1942">
        <v>20230621</v>
      </c>
      <c r="B1942">
        <v>42327215</v>
      </c>
      <c r="C1942" t="s">
        <v>2739</v>
      </c>
      <c r="D1942">
        <v>2172261</v>
      </c>
      <c r="E1942" t="s">
        <v>2628</v>
      </c>
      <c r="F1942" s="59">
        <v>858.48</v>
      </c>
      <c r="G1942">
        <v>655.33000000000004</v>
      </c>
      <c r="H1942" t="s">
        <v>2538</v>
      </c>
      <c r="I1942" t="s">
        <v>2551</v>
      </c>
      <c r="J1942" t="s">
        <v>292</v>
      </c>
      <c r="K1942" t="s">
        <v>2321</v>
      </c>
      <c r="L1942" t="s">
        <v>574</v>
      </c>
      <c r="M1942" t="s">
        <v>2611</v>
      </c>
      <c r="N1942" t="s">
        <v>2612</v>
      </c>
      <c r="O1942" t="s">
        <v>2542</v>
      </c>
      <c r="P1942" t="s">
        <v>2543</v>
      </c>
      <c r="Q1942" t="s">
        <v>2544</v>
      </c>
      <c r="R1942" t="s">
        <v>2613</v>
      </c>
      <c r="S1942" t="s">
        <v>2546</v>
      </c>
      <c r="T1942">
        <v>0</v>
      </c>
      <c r="U1942" t="s">
        <v>2614</v>
      </c>
      <c r="V1942" t="s">
        <v>2615</v>
      </c>
      <c r="W1942" t="s">
        <v>2614</v>
      </c>
      <c r="X1942" t="s">
        <v>2615</v>
      </c>
      <c r="Y1942" t="str">
        <f t="shared" si="30"/>
        <v>广州荔湾品唯信息服务有限公司广州唯品会电子商务有限公司信息流</v>
      </c>
      <c r="Z1942" t="e">
        <f>VLOOKUP(Y:Y,[1]Sheet1!N:N,1,0)</f>
        <v>#N/A</v>
      </c>
    </row>
    <row r="1943" spans="1:26" x14ac:dyDescent="0.25">
      <c r="A1943">
        <v>20230621</v>
      </c>
      <c r="B1943">
        <v>45336938</v>
      </c>
      <c r="C1943" t="s">
        <v>2753</v>
      </c>
      <c r="D1943">
        <v>2054669</v>
      </c>
      <c r="E1943" t="s">
        <v>2622</v>
      </c>
      <c r="F1943" s="59">
        <v>353.43</v>
      </c>
      <c r="G1943">
        <v>261.8</v>
      </c>
      <c r="H1943" t="s">
        <v>2538</v>
      </c>
      <c r="I1943" t="s">
        <v>2539</v>
      </c>
      <c r="J1943" t="s">
        <v>2352</v>
      </c>
      <c r="K1943" t="s">
        <v>2321</v>
      </c>
      <c r="L1943" t="s">
        <v>2351</v>
      </c>
      <c r="M1943" t="s">
        <v>2623</v>
      </c>
      <c r="N1943" t="s">
        <v>2624</v>
      </c>
      <c r="O1943" t="s">
        <v>2542</v>
      </c>
      <c r="P1943" t="s">
        <v>2543</v>
      </c>
      <c r="Q1943" t="s">
        <v>2544</v>
      </c>
      <c r="R1943" t="s">
        <v>2625</v>
      </c>
      <c r="S1943" t="s">
        <v>2546</v>
      </c>
      <c r="T1943">
        <v>0</v>
      </c>
      <c r="U1943" t="s">
        <v>838</v>
      </c>
      <c r="V1943" t="s">
        <v>2548</v>
      </c>
      <c r="W1943" t="s">
        <v>838</v>
      </c>
      <c r="X1943" t="s">
        <v>2548</v>
      </c>
      <c r="Y1943" t="str">
        <f t="shared" si="30"/>
        <v>深圳市小赢普惠科技有限责任公司深圳市赢众通金融信息服务有限责任公司信息流</v>
      </c>
      <c r="Z1943" t="e">
        <f>VLOOKUP(Y:Y,[1]Sheet1!N:N,1,0)</f>
        <v>#N/A</v>
      </c>
    </row>
    <row r="1944" spans="1:26" hidden="1" x14ac:dyDescent="0.25">
      <c r="A1944">
        <v>20230621</v>
      </c>
      <c r="B1944">
        <v>47184422</v>
      </c>
      <c r="C1944" t="s">
        <v>2748</v>
      </c>
      <c r="D1944">
        <v>2176807</v>
      </c>
      <c r="E1944" t="s">
        <v>2691</v>
      </c>
      <c r="F1944" s="59">
        <v>0.76</v>
      </c>
      <c r="G1944">
        <v>0.56000000000000005</v>
      </c>
      <c r="H1944" t="s">
        <v>2538</v>
      </c>
      <c r="I1944" t="s">
        <v>2539</v>
      </c>
      <c r="J1944" t="s">
        <v>2339</v>
      </c>
      <c r="K1944" t="s">
        <v>2321</v>
      </c>
      <c r="L1944" t="s">
        <v>2338</v>
      </c>
      <c r="M1944" t="s">
        <v>2692</v>
      </c>
      <c r="N1944" t="s">
        <v>2693</v>
      </c>
      <c r="O1944" t="s">
        <v>2542</v>
      </c>
      <c r="P1944" t="s">
        <v>2543</v>
      </c>
      <c r="Q1944" t="s">
        <v>2544</v>
      </c>
      <c r="R1944" t="s">
        <v>2694</v>
      </c>
      <c r="S1944" t="s">
        <v>2546</v>
      </c>
      <c r="T1944">
        <v>0</v>
      </c>
      <c r="U1944" t="s">
        <v>2117</v>
      </c>
      <c r="V1944" t="s">
        <v>2695</v>
      </c>
      <c r="W1944" t="s">
        <v>2117</v>
      </c>
      <c r="X1944" t="s">
        <v>2695</v>
      </c>
      <c r="Y1944" t="str">
        <f t="shared" si="30"/>
        <v>北京三快在线科技有限公司及其关联公司北京三快科技有限公司信息流</v>
      </c>
      <c r="Z1944" t="e">
        <f>VLOOKUP(Y:Y,[1]Sheet1!N:N,1,0)</f>
        <v>#N/A</v>
      </c>
    </row>
    <row r="1945" spans="1:26" hidden="1" x14ac:dyDescent="0.25">
      <c r="A1945">
        <v>20230621</v>
      </c>
      <c r="B1945">
        <v>29851020</v>
      </c>
      <c r="C1945" t="s">
        <v>2790</v>
      </c>
      <c r="D1945">
        <v>2130054</v>
      </c>
      <c r="E1945" t="s">
        <v>2558</v>
      </c>
      <c r="F1945" s="59">
        <v>3590.49</v>
      </c>
      <c r="G1945">
        <v>2907.13</v>
      </c>
      <c r="H1945" t="s">
        <v>2559</v>
      </c>
      <c r="I1945" t="s">
        <v>2560</v>
      </c>
      <c r="J1945" t="s">
        <v>2350</v>
      </c>
      <c r="K1945" t="s">
        <v>711</v>
      </c>
      <c r="L1945" t="s">
        <v>2350</v>
      </c>
      <c r="M1945" t="s">
        <v>2561</v>
      </c>
      <c r="N1945" t="s">
        <v>2562</v>
      </c>
      <c r="O1945" t="s">
        <v>2542</v>
      </c>
      <c r="P1945" t="s">
        <v>2543</v>
      </c>
      <c r="Q1945" t="s">
        <v>2544</v>
      </c>
      <c r="R1945" t="s">
        <v>2563</v>
      </c>
      <c r="S1945" t="s">
        <v>2546</v>
      </c>
      <c r="T1945">
        <v>29055.135999999999</v>
      </c>
      <c r="U1945" t="s">
        <v>1891</v>
      </c>
      <c r="V1945" t="s">
        <v>2564</v>
      </c>
      <c r="W1945" t="s">
        <v>1891</v>
      </c>
      <c r="X1945" t="s">
        <v>2564</v>
      </c>
      <c r="Y1945" t="str">
        <f t="shared" si="30"/>
        <v>深圳尚米网络技术有限公司深圳尚米网络技术有限公司CPC</v>
      </c>
      <c r="Z1945" t="e">
        <f>VLOOKUP(Y:Y,[1]Sheet1!N:N,1,0)</f>
        <v>#N/A</v>
      </c>
    </row>
    <row r="1946" spans="1:26" hidden="1" x14ac:dyDescent="0.25">
      <c r="A1946">
        <v>20230621</v>
      </c>
      <c r="B1946">
        <v>42327250</v>
      </c>
      <c r="C1946" t="s">
        <v>2704</v>
      </c>
      <c r="D1946">
        <v>2172261</v>
      </c>
      <c r="E1946" t="s">
        <v>2628</v>
      </c>
      <c r="F1946" s="59">
        <v>69.180000000000007</v>
      </c>
      <c r="G1946">
        <v>52.81</v>
      </c>
      <c r="H1946" t="s">
        <v>2538</v>
      </c>
      <c r="I1946" t="s">
        <v>2539</v>
      </c>
      <c r="J1946" t="s">
        <v>292</v>
      </c>
      <c r="K1946" t="s">
        <v>2321</v>
      </c>
      <c r="L1946" t="s">
        <v>574</v>
      </c>
      <c r="M1946" t="s">
        <v>2611</v>
      </c>
      <c r="N1946" t="s">
        <v>2612</v>
      </c>
      <c r="O1946" t="s">
        <v>2542</v>
      </c>
      <c r="P1946" t="s">
        <v>2543</v>
      </c>
      <c r="Q1946" t="s">
        <v>2544</v>
      </c>
      <c r="R1946" t="s">
        <v>2613</v>
      </c>
      <c r="S1946" t="s">
        <v>2546</v>
      </c>
      <c r="T1946">
        <v>0</v>
      </c>
      <c r="U1946" t="s">
        <v>2614</v>
      </c>
      <c r="V1946" t="s">
        <v>2615</v>
      </c>
      <c r="W1946" t="s">
        <v>2614</v>
      </c>
      <c r="X1946" t="s">
        <v>2615</v>
      </c>
      <c r="Y1946" t="str">
        <f t="shared" si="30"/>
        <v>广州荔湾品唯信息服务有限公司广州唯品会电子商务有限公司信息流</v>
      </c>
      <c r="Z1946" t="e">
        <f>VLOOKUP(Y:Y,[1]Sheet1!N:N,1,0)</f>
        <v>#N/A</v>
      </c>
    </row>
    <row r="1947" spans="1:26" hidden="1" x14ac:dyDescent="0.25">
      <c r="A1947">
        <v>20230621</v>
      </c>
      <c r="B1947">
        <v>42594504</v>
      </c>
      <c r="C1947" t="s">
        <v>2618</v>
      </c>
      <c r="D1947">
        <v>2130054</v>
      </c>
      <c r="E1947" t="s">
        <v>2558</v>
      </c>
      <c r="F1947" s="59">
        <v>2064.58</v>
      </c>
      <c r="G1947">
        <v>1671.66</v>
      </c>
      <c r="H1947" t="s">
        <v>2559</v>
      </c>
      <c r="I1947" t="s">
        <v>2560</v>
      </c>
      <c r="J1947" t="s">
        <v>2350</v>
      </c>
      <c r="K1947" t="s">
        <v>711</v>
      </c>
      <c r="L1947" t="s">
        <v>2350</v>
      </c>
      <c r="M1947" t="s">
        <v>2561</v>
      </c>
      <c r="N1947" t="s">
        <v>2562</v>
      </c>
      <c r="O1947" t="s">
        <v>2542</v>
      </c>
      <c r="P1947" t="s">
        <v>2543</v>
      </c>
      <c r="Q1947" t="s">
        <v>2544</v>
      </c>
      <c r="R1947" t="s">
        <v>2563</v>
      </c>
      <c r="S1947" t="s">
        <v>2546</v>
      </c>
      <c r="T1947">
        <v>11853.731</v>
      </c>
      <c r="U1947" t="s">
        <v>1891</v>
      </c>
      <c r="V1947" t="s">
        <v>2564</v>
      </c>
      <c r="W1947" t="s">
        <v>1891</v>
      </c>
      <c r="X1947" t="s">
        <v>2564</v>
      </c>
      <c r="Y1947" t="str">
        <f t="shared" si="30"/>
        <v>深圳尚米网络技术有限公司深圳尚米网络技术有限公司CPC</v>
      </c>
      <c r="Z1947" t="e">
        <f>VLOOKUP(Y:Y,[1]Sheet1!N:N,1,0)</f>
        <v>#N/A</v>
      </c>
    </row>
    <row r="1948" spans="1:26" hidden="1" x14ac:dyDescent="0.25">
      <c r="A1948">
        <v>20230621</v>
      </c>
      <c r="B1948">
        <v>44739239</v>
      </c>
      <c r="C1948" t="s">
        <v>2672</v>
      </c>
      <c r="D1948">
        <v>2118167</v>
      </c>
      <c r="E1948" t="s">
        <v>2592</v>
      </c>
      <c r="F1948" s="59">
        <v>1762.45</v>
      </c>
      <c r="G1948">
        <v>0</v>
      </c>
      <c r="H1948" t="s">
        <v>2538</v>
      </c>
      <c r="I1948" t="s">
        <v>2539</v>
      </c>
      <c r="J1948" t="s">
        <v>554</v>
      </c>
      <c r="K1948" t="s">
        <v>2321</v>
      </c>
      <c r="L1948" t="s">
        <v>2370</v>
      </c>
      <c r="M1948" t="s">
        <v>2593</v>
      </c>
      <c r="N1948" t="s">
        <v>2594</v>
      </c>
      <c r="O1948" t="s">
        <v>2542</v>
      </c>
      <c r="P1948" t="s">
        <v>2543</v>
      </c>
      <c r="Q1948" t="s">
        <v>2544</v>
      </c>
      <c r="R1948" t="s">
        <v>2595</v>
      </c>
      <c r="S1948" t="s">
        <v>2546</v>
      </c>
      <c r="T1948">
        <v>0</v>
      </c>
      <c r="U1948" t="s">
        <v>2555</v>
      </c>
      <c r="V1948" t="s">
        <v>2596</v>
      </c>
      <c r="W1948" t="s">
        <v>2555</v>
      </c>
      <c r="X1948" t="s">
        <v>2596</v>
      </c>
      <c r="Y1948" t="str">
        <f t="shared" si="30"/>
        <v>薯一薯二文化传媒（上海）有限公司行吟信息科技(上海)有限公司信息流</v>
      </c>
      <c r="Z1948" t="e">
        <f>VLOOKUP(Y:Y,[1]Sheet1!N:N,1,0)</f>
        <v>#N/A</v>
      </c>
    </row>
    <row r="1949" spans="1:26" hidden="1" x14ac:dyDescent="0.25">
      <c r="A1949">
        <v>20230621</v>
      </c>
      <c r="B1949">
        <v>45323132</v>
      </c>
      <c r="C1949" t="s">
        <v>2747</v>
      </c>
      <c r="D1949">
        <v>2172261</v>
      </c>
      <c r="E1949" t="s">
        <v>2628</v>
      </c>
      <c r="F1949" s="59">
        <v>35.07</v>
      </c>
      <c r="G1949">
        <v>26.77</v>
      </c>
      <c r="H1949" t="s">
        <v>2538</v>
      </c>
      <c r="I1949" t="s">
        <v>2539</v>
      </c>
      <c r="J1949" t="s">
        <v>292</v>
      </c>
      <c r="K1949" t="s">
        <v>2321</v>
      </c>
      <c r="L1949" t="s">
        <v>574</v>
      </c>
      <c r="M1949" t="s">
        <v>2611</v>
      </c>
      <c r="N1949" t="s">
        <v>2612</v>
      </c>
      <c r="O1949" t="s">
        <v>2542</v>
      </c>
      <c r="P1949" t="s">
        <v>2543</v>
      </c>
      <c r="Q1949" t="s">
        <v>2544</v>
      </c>
      <c r="R1949" t="s">
        <v>2613</v>
      </c>
      <c r="S1949" t="s">
        <v>2546</v>
      </c>
      <c r="T1949">
        <v>0</v>
      </c>
      <c r="U1949" t="s">
        <v>2614</v>
      </c>
      <c r="V1949" t="s">
        <v>2615</v>
      </c>
      <c r="W1949" t="s">
        <v>2614</v>
      </c>
      <c r="X1949" t="s">
        <v>2615</v>
      </c>
      <c r="Y1949" t="str">
        <f t="shared" si="30"/>
        <v>广州荔湾品唯信息服务有限公司广州唯品会电子商务有限公司信息流</v>
      </c>
      <c r="Z1949" t="e">
        <f>VLOOKUP(Y:Y,[1]Sheet1!N:N,1,0)</f>
        <v>#N/A</v>
      </c>
    </row>
    <row r="1950" spans="1:26" hidden="1" x14ac:dyDescent="0.25">
      <c r="A1950">
        <v>20230621</v>
      </c>
      <c r="B1950">
        <v>47327817</v>
      </c>
      <c r="C1950" t="s">
        <v>2718</v>
      </c>
      <c r="D1950">
        <v>2185183</v>
      </c>
      <c r="E1950" t="s">
        <v>2574</v>
      </c>
      <c r="F1950" s="59">
        <v>776.72</v>
      </c>
      <c r="G1950">
        <v>588.41999999999996</v>
      </c>
      <c r="H1950" t="s">
        <v>2538</v>
      </c>
      <c r="I1950" t="s">
        <v>2551</v>
      </c>
      <c r="J1950" t="s">
        <v>2575</v>
      </c>
      <c r="K1950" t="s">
        <v>2321</v>
      </c>
      <c r="L1950" t="s">
        <v>2344</v>
      </c>
      <c r="M1950" t="s">
        <v>2576</v>
      </c>
      <c r="O1950" t="s">
        <v>2542</v>
      </c>
      <c r="P1950" t="s">
        <v>2543</v>
      </c>
      <c r="Q1950" t="s">
        <v>2544</v>
      </c>
      <c r="R1950" t="s">
        <v>2577</v>
      </c>
      <c r="S1950" t="s">
        <v>2546</v>
      </c>
      <c r="T1950">
        <v>0</v>
      </c>
      <c r="U1950" t="s">
        <v>838</v>
      </c>
      <c r="V1950" t="s">
        <v>2578</v>
      </c>
      <c r="W1950" t="s">
        <v>838</v>
      </c>
      <c r="X1950" t="s">
        <v>2578</v>
      </c>
      <c r="Y1950" t="str">
        <f t="shared" si="30"/>
        <v>北京微财科技有限公司-数媒重庆市黑卡小额贷款有限公司信息流</v>
      </c>
      <c r="Z1950" t="e">
        <f>VLOOKUP(Y:Y,[1]Sheet1!N:N,1,0)</f>
        <v>#N/A</v>
      </c>
    </row>
    <row r="1951" spans="1:26" hidden="1" x14ac:dyDescent="0.25">
      <c r="A1951">
        <v>20230621</v>
      </c>
      <c r="B1951">
        <v>29768624</v>
      </c>
      <c r="C1951" t="s">
        <v>2751</v>
      </c>
      <c r="D1951">
        <v>2130054</v>
      </c>
      <c r="E1951" t="s">
        <v>2558</v>
      </c>
      <c r="F1951" s="59">
        <v>1224.5899999999999</v>
      </c>
      <c r="G1951">
        <v>991.48</v>
      </c>
      <c r="H1951" t="s">
        <v>2559</v>
      </c>
      <c r="I1951" t="s">
        <v>2560</v>
      </c>
      <c r="J1951" t="s">
        <v>2350</v>
      </c>
      <c r="K1951" t="s">
        <v>711</v>
      </c>
      <c r="L1951" t="s">
        <v>2350</v>
      </c>
      <c r="M1951" t="s">
        <v>2561</v>
      </c>
      <c r="N1951" t="s">
        <v>2562</v>
      </c>
      <c r="O1951" t="s">
        <v>2542</v>
      </c>
      <c r="P1951" t="s">
        <v>2543</v>
      </c>
      <c r="Q1951" t="s">
        <v>2544</v>
      </c>
      <c r="R1951" t="s">
        <v>2563</v>
      </c>
      <c r="S1951" t="s">
        <v>2546</v>
      </c>
      <c r="T1951">
        <v>12411.063</v>
      </c>
      <c r="U1951" t="s">
        <v>1891</v>
      </c>
      <c r="V1951" t="s">
        <v>2602</v>
      </c>
      <c r="W1951" t="s">
        <v>1891</v>
      </c>
      <c r="X1951" t="s">
        <v>2564</v>
      </c>
      <c r="Y1951" t="str">
        <f t="shared" si="30"/>
        <v>深圳尚米网络技术有限公司深圳尚米网络技术有限公司CPC</v>
      </c>
      <c r="Z1951" t="e">
        <f>VLOOKUP(Y:Y,[1]Sheet1!N:N,1,0)</f>
        <v>#N/A</v>
      </c>
    </row>
    <row r="1952" spans="1:26" hidden="1" x14ac:dyDescent="0.25">
      <c r="A1952">
        <v>20230621</v>
      </c>
      <c r="B1952">
        <v>30387904</v>
      </c>
      <c r="C1952" t="s">
        <v>2645</v>
      </c>
      <c r="D1952">
        <v>2130054</v>
      </c>
      <c r="E1952" t="s">
        <v>2558</v>
      </c>
      <c r="F1952" s="59">
        <v>1012.84</v>
      </c>
      <c r="G1952">
        <v>820.1</v>
      </c>
      <c r="H1952" t="s">
        <v>2559</v>
      </c>
      <c r="I1952" t="s">
        <v>2560</v>
      </c>
      <c r="J1952" t="s">
        <v>2350</v>
      </c>
      <c r="K1952" t="s">
        <v>711</v>
      </c>
      <c r="L1952" t="s">
        <v>2350</v>
      </c>
      <c r="M1952" t="s">
        <v>2561</v>
      </c>
      <c r="N1952" t="s">
        <v>2562</v>
      </c>
      <c r="O1952" t="s">
        <v>2542</v>
      </c>
      <c r="P1952" t="s">
        <v>2543</v>
      </c>
      <c r="Q1952" t="s">
        <v>2544</v>
      </c>
      <c r="R1952" t="s">
        <v>2563</v>
      </c>
      <c r="S1952" t="s">
        <v>2546</v>
      </c>
      <c r="T1952">
        <v>6986.0280000000002</v>
      </c>
      <c r="U1952" t="s">
        <v>1891</v>
      </c>
      <c r="V1952" t="s">
        <v>2564</v>
      </c>
      <c r="W1952" t="s">
        <v>1891</v>
      </c>
      <c r="X1952" t="s">
        <v>2564</v>
      </c>
      <c r="Y1952" t="str">
        <f t="shared" si="30"/>
        <v>深圳尚米网络技术有限公司深圳尚米网络技术有限公司CPC</v>
      </c>
      <c r="Z1952" t="e">
        <f>VLOOKUP(Y:Y,[1]Sheet1!N:N,1,0)</f>
        <v>#N/A</v>
      </c>
    </row>
    <row r="1953" spans="1:26" hidden="1" x14ac:dyDescent="0.25">
      <c r="A1953">
        <v>20230621</v>
      </c>
      <c r="B1953">
        <v>40548287</v>
      </c>
      <c r="C1953" t="s">
        <v>2616</v>
      </c>
      <c r="D1953">
        <v>2130054</v>
      </c>
      <c r="E1953" t="s">
        <v>2558</v>
      </c>
      <c r="F1953" s="59">
        <v>1005.98</v>
      </c>
      <c r="G1953">
        <v>814.52</v>
      </c>
      <c r="H1953" t="s">
        <v>2559</v>
      </c>
      <c r="I1953" t="s">
        <v>2560</v>
      </c>
      <c r="J1953" t="s">
        <v>2350</v>
      </c>
      <c r="K1953" t="s">
        <v>711</v>
      </c>
      <c r="L1953" t="s">
        <v>2350</v>
      </c>
      <c r="M1953" t="s">
        <v>2561</v>
      </c>
      <c r="N1953" t="s">
        <v>2562</v>
      </c>
      <c r="O1953" t="s">
        <v>2542</v>
      </c>
      <c r="P1953" t="s">
        <v>2543</v>
      </c>
      <c r="Q1953" t="s">
        <v>2544</v>
      </c>
      <c r="R1953" t="s">
        <v>2563</v>
      </c>
      <c r="S1953" t="s">
        <v>2546</v>
      </c>
      <c r="T1953">
        <v>8208.9519999999993</v>
      </c>
      <c r="U1953" t="s">
        <v>1891</v>
      </c>
      <c r="V1953" t="s">
        <v>2564</v>
      </c>
      <c r="W1953" t="s">
        <v>1891</v>
      </c>
      <c r="X1953" t="s">
        <v>2564</v>
      </c>
      <c r="Y1953" t="str">
        <f t="shared" si="30"/>
        <v>深圳尚米网络技术有限公司深圳尚米网络技术有限公司CPC</v>
      </c>
      <c r="Z1953" t="e">
        <f>VLOOKUP(Y:Y,[1]Sheet1!N:N,1,0)</f>
        <v>#N/A</v>
      </c>
    </row>
    <row r="1954" spans="1:26" hidden="1" x14ac:dyDescent="0.25">
      <c r="A1954">
        <v>20230621</v>
      </c>
      <c r="B1954">
        <v>41250572</v>
      </c>
      <c r="C1954" t="s">
        <v>2703</v>
      </c>
      <c r="D1954">
        <v>2130054</v>
      </c>
      <c r="E1954" t="s">
        <v>2558</v>
      </c>
      <c r="F1954" s="59">
        <v>3001.99</v>
      </c>
      <c r="G1954">
        <v>2430.71</v>
      </c>
      <c r="H1954" t="s">
        <v>2559</v>
      </c>
      <c r="I1954" t="s">
        <v>2560</v>
      </c>
      <c r="J1954" t="s">
        <v>2350</v>
      </c>
      <c r="K1954" t="s">
        <v>711</v>
      </c>
      <c r="L1954" t="s">
        <v>2350</v>
      </c>
      <c r="M1954" t="s">
        <v>2561</v>
      </c>
      <c r="N1954" t="s">
        <v>2562</v>
      </c>
      <c r="O1954" t="s">
        <v>2542</v>
      </c>
      <c r="P1954" t="s">
        <v>2543</v>
      </c>
      <c r="Q1954" t="s">
        <v>2544</v>
      </c>
      <c r="R1954" t="s">
        <v>2563</v>
      </c>
      <c r="S1954" t="s">
        <v>2546</v>
      </c>
      <c r="T1954">
        <v>15597.862999999999</v>
      </c>
      <c r="U1954" t="s">
        <v>1891</v>
      </c>
      <c r="V1954" t="s">
        <v>2564</v>
      </c>
      <c r="W1954" t="s">
        <v>1891</v>
      </c>
      <c r="X1954" t="s">
        <v>2564</v>
      </c>
      <c r="Y1954" t="str">
        <f t="shared" si="30"/>
        <v>深圳尚米网络技术有限公司深圳尚米网络技术有限公司CPC</v>
      </c>
      <c r="Z1954" t="e">
        <f>VLOOKUP(Y:Y,[1]Sheet1!N:N,1,0)</f>
        <v>#N/A</v>
      </c>
    </row>
    <row r="1955" spans="1:26" hidden="1" x14ac:dyDescent="0.25">
      <c r="A1955">
        <v>20230621</v>
      </c>
      <c r="B1955">
        <v>42327215</v>
      </c>
      <c r="C1955" t="s">
        <v>2739</v>
      </c>
      <c r="D1955">
        <v>2172261</v>
      </c>
      <c r="E1955" t="s">
        <v>2628</v>
      </c>
      <c r="F1955" s="59">
        <v>1015.14</v>
      </c>
      <c r="G1955">
        <v>774.92</v>
      </c>
      <c r="H1955" t="s">
        <v>2538</v>
      </c>
      <c r="I1955" t="s">
        <v>2539</v>
      </c>
      <c r="J1955" t="s">
        <v>292</v>
      </c>
      <c r="K1955" t="s">
        <v>2321</v>
      </c>
      <c r="L1955" t="s">
        <v>574</v>
      </c>
      <c r="M1955" t="s">
        <v>2611</v>
      </c>
      <c r="N1955" t="s">
        <v>2612</v>
      </c>
      <c r="O1955" t="s">
        <v>2542</v>
      </c>
      <c r="P1955" t="s">
        <v>2543</v>
      </c>
      <c r="Q1955" t="s">
        <v>2544</v>
      </c>
      <c r="R1955" t="s">
        <v>2613</v>
      </c>
      <c r="S1955" t="s">
        <v>2546</v>
      </c>
      <c r="T1955">
        <v>0</v>
      </c>
      <c r="U1955" t="s">
        <v>2614</v>
      </c>
      <c r="V1955" t="s">
        <v>2615</v>
      </c>
      <c r="W1955" t="s">
        <v>2614</v>
      </c>
      <c r="X1955" t="s">
        <v>2615</v>
      </c>
      <c r="Y1955" t="str">
        <f t="shared" si="30"/>
        <v>广州荔湾品唯信息服务有限公司广州唯品会电子商务有限公司信息流</v>
      </c>
      <c r="Z1955" t="e">
        <f>VLOOKUP(Y:Y,[1]Sheet1!N:N,1,0)</f>
        <v>#N/A</v>
      </c>
    </row>
    <row r="1956" spans="1:26" hidden="1" x14ac:dyDescent="0.25">
      <c r="A1956">
        <v>20230621</v>
      </c>
      <c r="B1956">
        <v>42965759</v>
      </c>
      <c r="C1956" t="s">
        <v>2619</v>
      </c>
      <c r="D1956">
        <v>2165227</v>
      </c>
      <c r="E1956" t="s">
        <v>2566</v>
      </c>
      <c r="F1956" s="59">
        <v>77.64</v>
      </c>
      <c r="G1956">
        <v>57.51</v>
      </c>
      <c r="H1956" t="s">
        <v>2538</v>
      </c>
      <c r="I1956" t="s">
        <v>2551</v>
      </c>
      <c r="J1956" t="s">
        <v>2320</v>
      </c>
      <c r="K1956" t="s">
        <v>2321</v>
      </c>
      <c r="L1956" t="s">
        <v>2318</v>
      </c>
      <c r="M1956" t="s">
        <v>2540</v>
      </c>
      <c r="N1956" t="s">
        <v>2541</v>
      </c>
      <c r="O1956" t="s">
        <v>2542</v>
      </c>
      <c r="P1956" t="s">
        <v>2543</v>
      </c>
      <c r="Q1956" t="s">
        <v>2544</v>
      </c>
      <c r="R1956" t="s">
        <v>2545</v>
      </c>
      <c r="S1956" t="s">
        <v>2546</v>
      </c>
      <c r="T1956">
        <v>0</v>
      </c>
      <c r="U1956" t="s">
        <v>838</v>
      </c>
      <c r="V1956" t="s">
        <v>2547</v>
      </c>
      <c r="W1956" t="s">
        <v>838</v>
      </c>
      <c r="X1956" t="s">
        <v>2548</v>
      </c>
      <c r="Y1956" t="str">
        <f t="shared" si="30"/>
        <v>上海耳序信息技术有限公司-四部上海拍拍贷金融信息服务有限公司信息流</v>
      </c>
      <c r="Z1956" t="e">
        <f>VLOOKUP(Y:Y,[1]Sheet1!N:N,1,0)</f>
        <v>#N/A</v>
      </c>
    </row>
    <row r="1957" spans="1:26" x14ac:dyDescent="0.25">
      <c r="A1957">
        <v>20230621</v>
      </c>
      <c r="B1957">
        <v>43094813</v>
      </c>
      <c r="C1957" t="s">
        <v>2677</v>
      </c>
      <c r="D1957">
        <v>2054669</v>
      </c>
      <c r="E1957" t="s">
        <v>2622</v>
      </c>
      <c r="F1957" s="59">
        <v>2674.19</v>
      </c>
      <c r="G1957">
        <v>1980.88</v>
      </c>
      <c r="H1957" t="s">
        <v>2538</v>
      </c>
      <c r="I1957" t="s">
        <v>2539</v>
      </c>
      <c r="J1957" t="s">
        <v>2352</v>
      </c>
      <c r="K1957" t="s">
        <v>2321</v>
      </c>
      <c r="L1957" t="s">
        <v>2351</v>
      </c>
      <c r="M1957" t="s">
        <v>2623</v>
      </c>
      <c r="N1957" t="s">
        <v>2624</v>
      </c>
      <c r="O1957" t="s">
        <v>2542</v>
      </c>
      <c r="P1957" t="s">
        <v>2543</v>
      </c>
      <c r="Q1957" t="s">
        <v>2544</v>
      </c>
      <c r="R1957" t="s">
        <v>2625</v>
      </c>
      <c r="S1957" t="s">
        <v>2546</v>
      </c>
      <c r="T1957">
        <v>0</v>
      </c>
      <c r="U1957" t="s">
        <v>838</v>
      </c>
      <c r="V1957" t="s">
        <v>2548</v>
      </c>
      <c r="W1957" t="s">
        <v>838</v>
      </c>
      <c r="X1957" t="s">
        <v>2548</v>
      </c>
      <c r="Y1957" t="str">
        <f t="shared" si="30"/>
        <v>深圳市小赢普惠科技有限责任公司深圳市赢众通金融信息服务有限责任公司信息流</v>
      </c>
      <c r="Z1957" t="e">
        <f>VLOOKUP(Y:Y,[1]Sheet1!N:N,1,0)</f>
        <v>#N/A</v>
      </c>
    </row>
    <row r="1958" spans="1:26" hidden="1" x14ac:dyDescent="0.25">
      <c r="A1958">
        <v>20230621</v>
      </c>
      <c r="B1958">
        <v>47327963</v>
      </c>
      <c r="C1958" t="s">
        <v>2678</v>
      </c>
      <c r="D1958">
        <v>2185183</v>
      </c>
      <c r="E1958" t="s">
        <v>2574</v>
      </c>
      <c r="F1958" s="59">
        <v>5689.94</v>
      </c>
      <c r="G1958">
        <v>4310.5600000000004</v>
      </c>
      <c r="H1958" t="s">
        <v>2538</v>
      </c>
      <c r="I1958" t="s">
        <v>2539</v>
      </c>
      <c r="J1958" t="s">
        <v>2575</v>
      </c>
      <c r="K1958" t="s">
        <v>2321</v>
      </c>
      <c r="L1958" t="s">
        <v>2344</v>
      </c>
      <c r="M1958" t="s">
        <v>2576</v>
      </c>
      <c r="O1958" t="s">
        <v>2542</v>
      </c>
      <c r="P1958" t="s">
        <v>2543</v>
      </c>
      <c r="Q1958" t="s">
        <v>2544</v>
      </c>
      <c r="R1958" t="s">
        <v>2577</v>
      </c>
      <c r="S1958" t="s">
        <v>2546</v>
      </c>
      <c r="T1958">
        <v>0</v>
      </c>
      <c r="U1958" t="s">
        <v>838</v>
      </c>
      <c r="V1958" t="s">
        <v>2578</v>
      </c>
      <c r="W1958" t="s">
        <v>838</v>
      </c>
      <c r="X1958" t="s">
        <v>2578</v>
      </c>
      <c r="Y1958" t="str">
        <f t="shared" si="30"/>
        <v>北京微财科技有限公司-数媒重庆市黑卡小额贷款有限公司信息流</v>
      </c>
      <c r="Z1958" t="e">
        <f>VLOOKUP(Y:Y,[1]Sheet1!N:N,1,0)</f>
        <v>#N/A</v>
      </c>
    </row>
    <row r="1959" spans="1:26" hidden="1" x14ac:dyDescent="0.25">
      <c r="A1959">
        <v>20230621</v>
      </c>
      <c r="B1959">
        <v>47328039</v>
      </c>
      <c r="C1959" t="s">
        <v>2573</v>
      </c>
      <c r="D1959">
        <v>2185183</v>
      </c>
      <c r="E1959" t="s">
        <v>2574</v>
      </c>
      <c r="F1959" s="59">
        <v>172.53</v>
      </c>
      <c r="G1959">
        <v>130.69999999999999</v>
      </c>
      <c r="H1959" t="s">
        <v>2538</v>
      </c>
      <c r="I1959" t="s">
        <v>2551</v>
      </c>
      <c r="J1959" t="s">
        <v>2575</v>
      </c>
      <c r="K1959" t="s">
        <v>2321</v>
      </c>
      <c r="L1959" t="s">
        <v>2344</v>
      </c>
      <c r="M1959" t="s">
        <v>2576</v>
      </c>
      <c r="O1959" t="s">
        <v>2542</v>
      </c>
      <c r="P1959" t="s">
        <v>2543</v>
      </c>
      <c r="Q1959" t="s">
        <v>2544</v>
      </c>
      <c r="R1959" t="s">
        <v>2577</v>
      </c>
      <c r="S1959" t="s">
        <v>2546</v>
      </c>
      <c r="T1959">
        <v>0</v>
      </c>
      <c r="U1959" t="s">
        <v>838</v>
      </c>
      <c r="V1959" t="s">
        <v>2578</v>
      </c>
      <c r="W1959" t="s">
        <v>838</v>
      </c>
      <c r="X1959" t="s">
        <v>2578</v>
      </c>
      <c r="Y1959" t="str">
        <f t="shared" si="30"/>
        <v>北京微财科技有限公司-数媒重庆市黑卡小额贷款有限公司信息流</v>
      </c>
      <c r="Z1959" t="e">
        <f>VLOOKUP(Y:Y,[1]Sheet1!N:N,1,0)</f>
        <v>#N/A</v>
      </c>
    </row>
    <row r="1960" spans="1:26" hidden="1" x14ac:dyDescent="0.25">
      <c r="A1960">
        <v>20230621</v>
      </c>
      <c r="B1960">
        <v>47580667</v>
      </c>
      <c r="C1960" t="s">
        <v>2683</v>
      </c>
      <c r="D1960">
        <v>2171230</v>
      </c>
      <c r="E1960" t="s">
        <v>2684</v>
      </c>
      <c r="F1960" s="59">
        <v>5889.15</v>
      </c>
      <c r="G1960">
        <v>4600.8999999999996</v>
      </c>
      <c r="H1960" t="s">
        <v>2538</v>
      </c>
      <c r="I1960" t="s">
        <v>2539</v>
      </c>
      <c r="J1960" t="s">
        <v>2322</v>
      </c>
      <c r="K1960" t="s">
        <v>2321</v>
      </c>
      <c r="L1960" t="s">
        <v>2323</v>
      </c>
      <c r="M1960" t="s">
        <v>2685</v>
      </c>
      <c r="N1960" t="s">
        <v>2686</v>
      </c>
      <c r="O1960" t="s">
        <v>2542</v>
      </c>
      <c r="P1960" t="s">
        <v>2543</v>
      </c>
      <c r="Q1960" t="s">
        <v>2544</v>
      </c>
      <c r="R1960" t="s">
        <v>2687</v>
      </c>
      <c r="S1960" t="s">
        <v>2546</v>
      </c>
      <c r="T1960">
        <v>0</v>
      </c>
      <c r="U1960" t="s">
        <v>2555</v>
      </c>
      <c r="V1960" t="s">
        <v>2556</v>
      </c>
      <c r="W1960" t="s">
        <v>2555</v>
      </c>
      <c r="X1960" t="s">
        <v>2671</v>
      </c>
      <c r="Y1960" t="str">
        <f t="shared" si="30"/>
        <v>广州虎牙信息科技有限公司-百度广州虎牙信息科技有限公司信息流</v>
      </c>
      <c r="Z1960" t="e">
        <f>VLOOKUP(Y:Y,[1]Sheet1!N:N,1,0)</f>
        <v>#N/A</v>
      </c>
    </row>
    <row r="1961" spans="1:26" hidden="1" x14ac:dyDescent="0.25">
      <c r="A1961">
        <v>20230621</v>
      </c>
      <c r="B1961">
        <v>47953331</v>
      </c>
      <c r="C1961" t="s">
        <v>2663</v>
      </c>
      <c r="D1961">
        <v>2167551</v>
      </c>
      <c r="E1961" t="s">
        <v>2550</v>
      </c>
      <c r="F1961" s="59">
        <v>1028.4000000000001</v>
      </c>
      <c r="G1961">
        <v>1028.4000000000001</v>
      </c>
      <c r="H1961" t="s">
        <v>2538</v>
      </c>
      <c r="I1961" t="s">
        <v>2551</v>
      </c>
      <c r="J1961" t="s">
        <v>2332</v>
      </c>
      <c r="K1961" t="s">
        <v>2321</v>
      </c>
      <c r="L1961" t="s">
        <v>2333</v>
      </c>
      <c r="M1961" t="s">
        <v>2552</v>
      </c>
      <c r="N1961" t="s">
        <v>2553</v>
      </c>
      <c r="O1961" t="s">
        <v>2542</v>
      </c>
      <c r="P1961" t="s">
        <v>2543</v>
      </c>
      <c r="Q1961" t="s">
        <v>2544</v>
      </c>
      <c r="R1961" t="s">
        <v>2554</v>
      </c>
      <c r="S1961" t="s">
        <v>2546</v>
      </c>
      <c r="T1961">
        <v>0</v>
      </c>
      <c r="U1961" t="s">
        <v>2555</v>
      </c>
      <c r="V1961" t="s">
        <v>2556</v>
      </c>
      <c r="W1961" t="s">
        <v>2555</v>
      </c>
      <c r="X1961" t="s">
        <v>2556</v>
      </c>
      <c r="Y1961" t="str">
        <f t="shared" si="30"/>
        <v>北京爱奇艺科技有限公司-百度北京爱奇艺科技有限公司信息流</v>
      </c>
      <c r="Z1961" t="e">
        <f>VLOOKUP(Y:Y,[1]Sheet1!N:N,1,0)</f>
        <v>#N/A</v>
      </c>
    </row>
    <row r="1962" spans="1:26" hidden="1" x14ac:dyDescent="0.25">
      <c r="A1962">
        <v>20230621</v>
      </c>
      <c r="B1962">
        <v>47953344</v>
      </c>
      <c r="C1962" t="s">
        <v>2732</v>
      </c>
      <c r="D1962">
        <v>2189969</v>
      </c>
      <c r="E1962" t="s">
        <v>2608</v>
      </c>
      <c r="F1962" s="59">
        <v>7.53</v>
      </c>
      <c r="G1962">
        <v>5.38</v>
      </c>
      <c r="H1962" t="s">
        <v>2538</v>
      </c>
      <c r="I1962" t="s">
        <v>2539</v>
      </c>
      <c r="J1962" t="s">
        <v>2332</v>
      </c>
      <c r="K1962" t="s">
        <v>2321</v>
      </c>
      <c r="L1962" t="s">
        <v>2333</v>
      </c>
      <c r="M1962" t="s">
        <v>2552</v>
      </c>
      <c r="N1962" t="s">
        <v>2553</v>
      </c>
      <c r="O1962" t="s">
        <v>2542</v>
      </c>
      <c r="P1962" t="s">
        <v>2543</v>
      </c>
      <c r="Q1962" t="s">
        <v>2544</v>
      </c>
      <c r="R1962" t="s">
        <v>2554</v>
      </c>
      <c r="S1962" t="s">
        <v>2546</v>
      </c>
      <c r="T1962">
        <v>0</v>
      </c>
      <c r="U1962" t="s">
        <v>2555</v>
      </c>
      <c r="V1962" t="s">
        <v>2556</v>
      </c>
      <c r="W1962" t="s">
        <v>2555</v>
      </c>
      <c r="X1962" t="s">
        <v>2556</v>
      </c>
      <c r="Y1962" t="str">
        <f t="shared" si="30"/>
        <v>北京爱奇艺科技有限公司-百度北京爱奇艺科技有限公司信息流</v>
      </c>
      <c r="Z1962" t="e">
        <f>VLOOKUP(Y:Y,[1]Sheet1!N:N,1,0)</f>
        <v>#N/A</v>
      </c>
    </row>
    <row r="1963" spans="1:26" hidden="1" x14ac:dyDescent="0.25">
      <c r="A1963">
        <v>20230621</v>
      </c>
      <c r="B1963">
        <v>48413778</v>
      </c>
      <c r="C1963" t="s">
        <v>2626</v>
      </c>
      <c r="D1963">
        <v>2118167</v>
      </c>
      <c r="E1963" t="s">
        <v>2592</v>
      </c>
      <c r="F1963" s="59">
        <v>7.78</v>
      </c>
      <c r="G1963">
        <v>0</v>
      </c>
      <c r="H1963" t="s">
        <v>2538</v>
      </c>
      <c r="I1963" t="s">
        <v>2551</v>
      </c>
      <c r="J1963" t="s">
        <v>554</v>
      </c>
      <c r="K1963" t="s">
        <v>2321</v>
      </c>
      <c r="L1963" t="s">
        <v>2370</v>
      </c>
      <c r="M1963" t="s">
        <v>2593</v>
      </c>
      <c r="N1963" t="s">
        <v>2594</v>
      </c>
      <c r="O1963" t="s">
        <v>2542</v>
      </c>
      <c r="P1963" t="s">
        <v>2543</v>
      </c>
      <c r="Q1963" t="s">
        <v>2544</v>
      </c>
      <c r="R1963" t="s">
        <v>2595</v>
      </c>
      <c r="S1963" t="s">
        <v>2546</v>
      </c>
      <c r="T1963">
        <v>0</v>
      </c>
      <c r="U1963" t="s">
        <v>2555</v>
      </c>
      <c r="V1963" t="s">
        <v>2596</v>
      </c>
      <c r="W1963" t="s">
        <v>2555</v>
      </c>
      <c r="X1963" t="s">
        <v>2596</v>
      </c>
      <c r="Y1963" t="str">
        <f t="shared" si="30"/>
        <v>薯一薯二文化传媒（上海）有限公司行吟信息科技(上海)有限公司信息流</v>
      </c>
      <c r="Z1963" t="e">
        <f>VLOOKUP(Y:Y,[1]Sheet1!N:N,1,0)</f>
        <v>#N/A</v>
      </c>
    </row>
    <row r="1964" spans="1:26" hidden="1" x14ac:dyDescent="0.25">
      <c r="A1964">
        <v>20230621</v>
      </c>
      <c r="B1964">
        <v>48770435</v>
      </c>
      <c r="C1964" t="s">
        <v>2770</v>
      </c>
      <c r="D1964">
        <v>2169384</v>
      </c>
      <c r="E1964" t="s">
        <v>2633</v>
      </c>
      <c r="F1964" s="59">
        <v>1234.99</v>
      </c>
      <c r="G1964">
        <v>914.81</v>
      </c>
      <c r="H1964" t="s">
        <v>2538</v>
      </c>
      <c r="I1964" t="s">
        <v>2551</v>
      </c>
      <c r="J1964" t="s">
        <v>296</v>
      </c>
      <c r="K1964" t="s">
        <v>2321</v>
      </c>
      <c r="L1964" t="s">
        <v>2334</v>
      </c>
      <c r="M1964" t="s">
        <v>2634</v>
      </c>
      <c r="N1964" t="s">
        <v>2635</v>
      </c>
      <c r="O1964" t="s">
        <v>2542</v>
      </c>
      <c r="P1964" t="s">
        <v>2543</v>
      </c>
      <c r="Q1964" t="s">
        <v>2544</v>
      </c>
      <c r="R1964" t="s">
        <v>2636</v>
      </c>
      <c r="S1964" t="s">
        <v>2546</v>
      </c>
      <c r="T1964">
        <v>0</v>
      </c>
      <c r="U1964" t="s">
        <v>2584</v>
      </c>
      <c r="V1964" t="s">
        <v>2637</v>
      </c>
      <c r="W1964" t="s">
        <v>2584</v>
      </c>
      <c r="X1964" t="s">
        <v>2637</v>
      </c>
      <c r="Y1964" t="str">
        <f t="shared" si="30"/>
        <v>湖北车智汇传媒有限公司北京车之家信息技术有限公司信息流</v>
      </c>
      <c r="Z1964" t="e">
        <f>VLOOKUP(Y:Y,[1]Sheet1!N:N,1,0)</f>
        <v>#N/A</v>
      </c>
    </row>
    <row r="1965" spans="1:26" hidden="1" x14ac:dyDescent="0.25">
      <c r="A1965">
        <v>20230621</v>
      </c>
      <c r="B1965">
        <v>29995324</v>
      </c>
      <c r="C1965" t="s">
        <v>2722</v>
      </c>
      <c r="D1965">
        <v>2142924</v>
      </c>
      <c r="E1965" t="s">
        <v>2716</v>
      </c>
      <c r="F1965" s="59">
        <v>19369.52</v>
      </c>
      <c r="G1965">
        <v>19369.52</v>
      </c>
      <c r="H1965" t="s">
        <v>2559</v>
      </c>
      <c r="I1965" t="s">
        <v>2560</v>
      </c>
      <c r="J1965" t="s">
        <v>392</v>
      </c>
      <c r="K1965" t="s">
        <v>711</v>
      </c>
      <c r="L1965" t="s">
        <v>392</v>
      </c>
      <c r="M1965" t="s">
        <v>2641</v>
      </c>
      <c r="N1965" t="s">
        <v>2642</v>
      </c>
      <c r="O1965" t="s">
        <v>2542</v>
      </c>
      <c r="P1965" t="s">
        <v>2543</v>
      </c>
      <c r="Q1965" t="s">
        <v>2544</v>
      </c>
      <c r="R1965" t="s">
        <v>2643</v>
      </c>
      <c r="S1965" t="s">
        <v>2546</v>
      </c>
      <c r="T1965">
        <v>160391.31</v>
      </c>
      <c r="U1965" t="s">
        <v>838</v>
      </c>
      <c r="V1965" t="s">
        <v>2548</v>
      </c>
      <c r="W1965" t="s">
        <v>838</v>
      </c>
      <c r="X1965" t="s">
        <v>2548</v>
      </c>
      <c r="Y1965" t="str">
        <f t="shared" si="30"/>
        <v>福州三六零网络小额贷款有限公司福州三六零网络小额贷款有限公司CPC</v>
      </c>
      <c r="Z1965" t="e">
        <f>VLOOKUP(Y:Y,[1]Sheet1!N:N,1,0)</f>
        <v>#N/A</v>
      </c>
    </row>
    <row r="1966" spans="1:26" hidden="1" x14ac:dyDescent="0.25">
      <c r="A1966">
        <v>20230621</v>
      </c>
      <c r="B1966">
        <v>45323041</v>
      </c>
      <c r="C1966" t="s">
        <v>2775</v>
      </c>
      <c r="D1966">
        <v>2172261</v>
      </c>
      <c r="E1966" t="s">
        <v>2628</v>
      </c>
      <c r="F1966" s="59">
        <v>11073.15</v>
      </c>
      <c r="G1966">
        <v>8452.7900000000009</v>
      </c>
      <c r="H1966" t="s">
        <v>2538</v>
      </c>
      <c r="I1966" t="s">
        <v>2551</v>
      </c>
      <c r="J1966" t="s">
        <v>292</v>
      </c>
      <c r="K1966" t="s">
        <v>2321</v>
      </c>
      <c r="L1966" t="s">
        <v>574</v>
      </c>
      <c r="M1966" t="s">
        <v>2611</v>
      </c>
      <c r="N1966" t="s">
        <v>2612</v>
      </c>
      <c r="O1966" t="s">
        <v>2542</v>
      </c>
      <c r="P1966" t="s">
        <v>2543</v>
      </c>
      <c r="Q1966" t="s">
        <v>2544</v>
      </c>
      <c r="R1966" t="s">
        <v>2613</v>
      </c>
      <c r="S1966" t="s">
        <v>2546</v>
      </c>
      <c r="T1966">
        <v>0</v>
      </c>
      <c r="U1966" t="s">
        <v>2614</v>
      </c>
      <c r="V1966" t="s">
        <v>2615</v>
      </c>
      <c r="W1966" t="s">
        <v>2614</v>
      </c>
      <c r="X1966" t="s">
        <v>2615</v>
      </c>
      <c r="Y1966" t="str">
        <f t="shared" si="30"/>
        <v>广州荔湾品唯信息服务有限公司广州唯品会电子商务有限公司信息流</v>
      </c>
      <c r="Z1966" t="e">
        <f>VLOOKUP(Y:Y,[1]Sheet1!N:N,1,0)</f>
        <v>#N/A</v>
      </c>
    </row>
    <row r="1967" spans="1:26" hidden="1" x14ac:dyDescent="0.25">
      <c r="A1967">
        <v>20230621</v>
      </c>
      <c r="B1967">
        <v>45323132</v>
      </c>
      <c r="C1967" t="s">
        <v>2747</v>
      </c>
      <c r="D1967">
        <v>2172261</v>
      </c>
      <c r="E1967" t="s">
        <v>2628</v>
      </c>
      <c r="F1967" s="59">
        <v>485.49</v>
      </c>
      <c r="G1967">
        <v>370.6</v>
      </c>
      <c r="H1967" t="s">
        <v>2538</v>
      </c>
      <c r="I1967" t="s">
        <v>2551</v>
      </c>
      <c r="J1967" t="s">
        <v>292</v>
      </c>
      <c r="K1967" t="s">
        <v>2321</v>
      </c>
      <c r="L1967" t="s">
        <v>574</v>
      </c>
      <c r="M1967" t="s">
        <v>2611</v>
      </c>
      <c r="N1967" t="s">
        <v>2612</v>
      </c>
      <c r="O1967" t="s">
        <v>2542</v>
      </c>
      <c r="P1967" t="s">
        <v>2543</v>
      </c>
      <c r="Q1967" t="s">
        <v>2544</v>
      </c>
      <c r="R1967" t="s">
        <v>2613</v>
      </c>
      <c r="S1967" t="s">
        <v>2546</v>
      </c>
      <c r="T1967">
        <v>0</v>
      </c>
      <c r="U1967" t="s">
        <v>2614</v>
      </c>
      <c r="V1967" t="s">
        <v>2615</v>
      </c>
      <c r="W1967" t="s">
        <v>2614</v>
      </c>
      <c r="X1967" t="s">
        <v>2615</v>
      </c>
      <c r="Y1967" t="str">
        <f t="shared" si="30"/>
        <v>广州荔湾品唯信息服务有限公司广州唯品会电子商务有限公司信息流</v>
      </c>
      <c r="Z1967" t="e">
        <f>VLOOKUP(Y:Y,[1]Sheet1!N:N,1,0)</f>
        <v>#N/A</v>
      </c>
    </row>
    <row r="1968" spans="1:26" hidden="1" x14ac:dyDescent="0.25">
      <c r="A1968">
        <v>20230621</v>
      </c>
      <c r="B1968">
        <v>45323155</v>
      </c>
      <c r="C1968" t="s">
        <v>2759</v>
      </c>
      <c r="D1968">
        <v>2172261</v>
      </c>
      <c r="E1968" t="s">
        <v>2628</v>
      </c>
      <c r="F1968" s="59">
        <v>0.98</v>
      </c>
      <c r="G1968">
        <v>0.75</v>
      </c>
      <c r="H1968" t="s">
        <v>2538</v>
      </c>
      <c r="I1968" t="s">
        <v>2539</v>
      </c>
      <c r="J1968" t="s">
        <v>292</v>
      </c>
      <c r="K1968" t="s">
        <v>2321</v>
      </c>
      <c r="L1968" t="s">
        <v>574</v>
      </c>
      <c r="M1968" t="s">
        <v>2611</v>
      </c>
      <c r="N1968" t="s">
        <v>2612</v>
      </c>
      <c r="O1968" t="s">
        <v>2542</v>
      </c>
      <c r="P1968" t="s">
        <v>2543</v>
      </c>
      <c r="Q1968" t="s">
        <v>2544</v>
      </c>
      <c r="R1968" t="s">
        <v>2613</v>
      </c>
      <c r="S1968" t="s">
        <v>2546</v>
      </c>
      <c r="T1968">
        <v>0</v>
      </c>
      <c r="U1968" t="s">
        <v>2614</v>
      </c>
      <c r="V1968" t="s">
        <v>2615</v>
      </c>
      <c r="W1968" t="s">
        <v>2614</v>
      </c>
      <c r="X1968" t="s">
        <v>2615</v>
      </c>
      <c r="Y1968" t="str">
        <f t="shared" si="30"/>
        <v>广州荔湾品唯信息服务有限公司广州唯品会电子商务有限公司信息流</v>
      </c>
      <c r="Z1968" t="e">
        <f>VLOOKUP(Y:Y,[1]Sheet1!N:N,1,0)</f>
        <v>#N/A</v>
      </c>
    </row>
    <row r="1969" spans="1:26" x14ac:dyDescent="0.25">
      <c r="A1969">
        <v>20230621</v>
      </c>
      <c r="B1969">
        <v>45336925</v>
      </c>
      <c r="C1969" t="s">
        <v>2717</v>
      </c>
      <c r="D1969">
        <v>2054669</v>
      </c>
      <c r="E1969" t="s">
        <v>2622</v>
      </c>
      <c r="F1969" s="59">
        <v>63.13</v>
      </c>
      <c r="G1969">
        <v>46.76</v>
      </c>
      <c r="H1969" t="s">
        <v>2538</v>
      </c>
      <c r="I1969" t="s">
        <v>2551</v>
      </c>
      <c r="J1969" t="s">
        <v>2352</v>
      </c>
      <c r="K1969" t="s">
        <v>2321</v>
      </c>
      <c r="L1969" t="s">
        <v>2351</v>
      </c>
      <c r="M1969" t="s">
        <v>2623</v>
      </c>
      <c r="N1969" t="s">
        <v>2624</v>
      </c>
      <c r="O1969" t="s">
        <v>2542</v>
      </c>
      <c r="P1969" t="s">
        <v>2543</v>
      </c>
      <c r="Q1969" t="s">
        <v>2544</v>
      </c>
      <c r="R1969" t="s">
        <v>2625</v>
      </c>
      <c r="S1969" t="s">
        <v>2546</v>
      </c>
      <c r="T1969">
        <v>0</v>
      </c>
      <c r="U1969" t="s">
        <v>838</v>
      </c>
      <c r="V1969" t="s">
        <v>2548</v>
      </c>
      <c r="W1969" t="s">
        <v>838</v>
      </c>
      <c r="X1969" t="s">
        <v>2548</v>
      </c>
      <c r="Y1969" t="str">
        <f t="shared" si="30"/>
        <v>深圳市小赢普惠科技有限责任公司深圳市赢众通金融信息服务有限责任公司信息流</v>
      </c>
      <c r="Z1969" t="e">
        <f>VLOOKUP(Y:Y,[1]Sheet1!N:N,1,0)</f>
        <v>#N/A</v>
      </c>
    </row>
    <row r="1970" spans="1:26" hidden="1" x14ac:dyDescent="0.25">
      <c r="A1970">
        <v>20230621</v>
      </c>
      <c r="B1970">
        <v>47580629</v>
      </c>
      <c r="C1970" t="s">
        <v>2773</v>
      </c>
      <c r="D1970">
        <v>2171220</v>
      </c>
      <c r="E1970" t="s">
        <v>2774</v>
      </c>
      <c r="F1970" s="59">
        <v>7774.71</v>
      </c>
      <c r="G1970">
        <v>6879.64</v>
      </c>
      <c r="H1970" t="s">
        <v>2559</v>
      </c>
      <c r="I1970" t="s">
        <v>2560</v>
      </c>
      <c r="J1970" t="s">
        <v>2322</v>
      </c>
      <c r="K1970" t="s">
        <v>711</v>
      </c>
      <c r="L1970" t="s">
        <v>2323</v>
      </c>
      <c r="M1970" t="s">
        <v>2685</v>
      </c>
      <c r="N1970" t="s">
        <v>2686</v>
      </c>
      <c r="O1970" t="s">
        <v>2542</v>
      </c>
      <c r="P1970" t="s">
        <v>2543</v>
      </c>
      <c r="Q1970" t="s">
        <v>2544</v>
      </c>
      <c r="R1970" t="s">
        <v>2687</v>
      </c>
      <c r="S1970" t="s">
        <v>2546</v>
      </c>
      <c r="T1970">
        <v>146348.486</v>
      </c>
      <c r="U1970" t="s">
        <v>2555</v>
      </c>
      <c r="V1970" t="s">
        <v>2556</v>
      </c>
      <c r="W1970" t="s">
        <v>2555</v>
      </c>
      <c r="X1970" t="s">
        <v>2671</v>
      </c>
      <c r="Y1970" t="str">
        <f t="shared" si="30"/>
        <v>广州虎牙信息科技有限公司-百度广州虎牙信息科技有限公司CPC</v>
      </c>
      <c r="Z1970" t="e">
        <f>VLOOKUP(Y:Y,[1]Sheet1!N:N,1,0)</f>
        <v>#N/A</v>
      </c>
    </row>
    <row r="1971" spans="1:26" hidden="1" x14ac:dyDescent="0.25">
      <c r="A1971">
        <v>20230621</v>
      </c>
      <c r="B1971">
        <v>42327250</v>
      </c>
      <c r="C1971" t="s">
        <v>2704</v>
      </c>
      <c r="D1971">
        <v>2172261</v>
      </c>
      <c r="E1971" t="s">
        <v>2628</v>
      </c>
      <c r="F1971" s="59">
        <v>805.92</v>
      </c>
      <c r="G1971">
        <v>615.21</v>
      </c>
      <c r="H1971" t="s">
        <v>2538</v>
      </c>
      <c r="I1971" t="s">
        <v>2551</v>
      </c>
      <c r="J1971" t="s">
        <v>292</v>
      </c>
      <c r="K1971" t="s">
        <v>2321</v>
      </c>
      <c r="L1971" t="s">
        <v>574</v>
      </c>
      <c r="M1971" t="s">
        <v>2611</v>
      </c>
      <c r="N1971" t="s">
        <v>2612</v>
      </c>
      <c r="O1971" t="s">
        <v>2542</v>
      </c>
      <c r="P1971" t="s">
        <v>2543</v>
      </c>
      <c r="Q1971" t="s">
        <v>2544</v>
      </c>
      <c r="R1971" t="s">
        <v>2613</v>
      </c>
      <c r="S1971" t="s">
        <v>2546</v>
      </c>
      <c r="T1971">
        <v>0</v>
      </c>
      <c r="U1971" t="s">
        <v>2614</v>
      </c>
      <c r="V1971" t="s">
        <v>2615</v>
      </c>
      <c r="W1971" t="s">
        <v>2614</v>
      </c>
      <c r="X1971" t="s">
        <v>2615</v>
      </c>
      <c r="Y1971" t="str">
        <f t="shared" si="30"/>
        <v>广州荔湾品唯信息服务有限公司广州唯品会电子商务有限公司信息流</v>
      </c>
      <c r="Z1971" t="e">
        <f>VLOOKUP(Y:Y,[1]Sheet1!N:N,1,0)</f>
        <v>#N/A</v>
      </c>
    </row>
    <row r="1972" spans="1:26" hidden="1" x14ac:dyDescent="0.25">
      <c r="A1972">
        <v>20230621</v>
      </c>
      <c r="B1972">
        <v>46808299</v>
      </c>
      <c r="C1972" t="s">
        <v>2567</v>
      </c>
      <c r="D1972">
        <v>2159765</v>
      </c>
      <c r="E1972" t="s">
        <v>2568</v>
      </c>
      <c r="F1972" s="59">
        <v>40.619999999999997</v>
      </c>
      <c r="G1972">
        <v>31.01</v>
      </c>
      <c r="H1972" t="s">
        <v>2538</v>
      </c>
      <c r="I1972" t="s">
        <v>2551</v>
      </c>
      <c r="J1972" t="s">
        <v>2375</v>
      </c>
      <c r="K1972" t="s">
        <v>2321</v>
      </c>
      <c r="L1972" t="s">
        <v>2277</v>
      </c>
      <c r="M1972" t="s">
        <v>2569</v>
      </c>
      <c r="O1972" t="s">
        <v>2542</v>
      </c>
      <c r="P1972" t="s">
        <v>2543</v>
      </c>
      <c r="Q1972" t="s">
        <v>2544</v>
      </c>
      <c r="R1972" t="s">
        <v>2570</v>
      </c>
      <c r="S1972" t="s">
        <v>2546</v>
      </c>
      <c r="T1972">
        <v>0</v>
      </c>
      <c r="U1972" t="s">
        <v>2571</v>
      </c>
      <c r="V1972" t="s">
        <v>2572</v>
      </c>
      <c r="W1972" t="s">
        <v>2571</v>
      </c>
      <c r="X1972" t="s">
        <v>2572</v>
      </c>
      <c r="Y1972" t="str">
        <f t="shared" si="30"/>
        <v>酷得少年（天津）文化传播有限公司-1北京酷得少年科技有限公司信息流</v>
      </c>
      <c r="Z1972" t="e">
        <f>VLOOKUP(Y:Y,[1]Sheet1!N:N,1,0)</f>
        <v>#N/A</v>
      </c>
    </row>
    <row r="1973" spans="1:26" hidden="1" x14ac:dyDescent="0.25">
      <c r="A1973">
        <v>20230621</v>
      </c>
      <c r="B1973">
        <v>47327963</v>
      </c>
      <c r="C1973" t="s">
        <v>2678</v>
      </c>
      <c r="D1973">
        <v>2185183</v>
      </c>
      <c r="E1973" t="s">
        <v>2574</v>
      </c>
      <c r="F1973" s="59">
        <v>211.5</v>
      </c>
      <c r="G1973">
        <v>160.22999999999999</v>
      </c>
      <c r="H1973" t="s">
        <v>2538</v>
      </c>
      <c r="I1973" t="s">
        <v>2551</v>
      </c>
      <c r="J1973" t="s">
        <v>2575</v>
      </c>
      <c r="K1973" t="s">
        <v>2321</v>
      </c>
      <c r="L1973" t="s">
        <v>2344</v>
      </c>
      <c r="M1973" t="s">
        <v>2576</v>
      </c>
      <c r="O1973" t="s">
        <v>2542</v>
      </c>
      <c r="P1973" t="s">
        <v>2543</v>
      </c>
      <c r="Q1973" t="s">
        <v>2544</v>
      </c>
      <c r="R1973" t="s">
        <v>2577</v>
      </c>
      <c r="S1973" t="s">
        <v>2546</v>
      </c>
      <c r="T1973">
        <v>0</v>
      </c>
      <c r="U1973" t="s">
        <v>838</v>
      </c>
      <c r="V1973" t="s">
        <v>2578</v>
      </c>
      <c r="W1973" t="s">
        <v>838</v>
      </c>
      <c r="X1973" t="s">
        <v>2578</v>
      </c>
      <c r="Y1973" t="str">
        <f t="shared" si="30"/>
        <v>北京微财科技有限公司-数媒重庆市黑卡小额贷款有限公司信息流</v>
      </c>
      <c r="Z1973" t="e">
        <f>VLOOKUP(Y:Y,[1]Sheet1!N:N,1,0)</f>
        <v>#N/A</v>
      </c>
    </row>
    <row r="1974" spans="1:26" hidden="1" x14ac:dyDescent="0.25">
      <c r="A1974">
        <v>20230621</v>
      </c>
      <c r="B1974">
        <v>47953344</v>
      </c>
      <c r="C1974" t="s">
        <v>2732</v>
      </c>
      <c r="D1974">
        <v>2189969</v>
      </c>
      <c r="E1974" t="s">
        <v>2608</v>
      </c>
      <c r="F1974" s="59">
        <v>7028.32</v>
      </c>
      <c r="G1974">
        <v>5020.2299999999996</v>
      </c>
      <c r="H1974" t="s">
        <v>2538</v>
      </c>
      <c r="I1974" t="s">
        <v>2551</v>
      </c>
      <c r="J1974" t="s">
        <v>2332</v>
      </c>
      <c r="K1974" t="s">
        <v>2321</v>
      </c>
      <c r="L1974" t="s">
        <v>2333</v>
      </c>
      <c r="M1974" t="s">
        <v>2552</v>
      </c>
      <c r="N1974" t="s">
        <v>2553</v>
      </c>
      <c r="O1974" t="s">
        <v>2542</v>
      </c>
      <c r="P1974" t="s">
        <v>2543</v>
      </c>
      <c r="Q1974" t="s">
        <v>2544</v>
      </c>
      <c r="R1974" t="s">
        <v>2554</v>
      </c>
      <c r="S1974" t="s">
        <v>2546</v>
      </c>
      <c r="T1974">
        <v>0</v>
      </c>
      <c r="U1974" t="s">
        <v>2555</v>
      </c>
      <c r="V1974" t="s">
        <v>2556</v>
      </c>
      <c r="W1974" t="s">
        <v>2555</v>
      </c>
      <c r="X1974" t="s">
        <v>2556</v>
      </c>
      <c r="Y1974" t="str">
        <f t="shared" si="30"/>
        <v>北京爱奇艺科技有限公司-百度北京爱奇艺科技有限公司信息流</v>
      </c>
      <c r="Z1974" t="e">
        <f>VLOOKUP(Y:Y,[1]Sheet1!N:N,1,0)</f>
        <v>#N/A</v>
      </c>
    </row>
    <row r="1975" spans="1:26" hidden="1" x14ac:dyDescent="0.25">
      <c r="A1975">
        <v>20230621</v>
      </c>
      <c r="B1975">
        <v>47953361</v>
      </c>
      <c r="C1975" t="s">
        <v>2549</v>
      </c>
      <c r="D1975">
        <v>2167551</v>
      </c>
      <c r="E1975" t="s">
        <v>2550</v>
      </c>
      <c r="F1975" s="59">
        <v>2.1800000000000002</v>
      </c>
      <c r="G1975">
        <v>2.1800000000000002</v>
      </c>
      <c r="H1975" t="s">
        <v>2538</v>
      </c>
      <c r="I1975" t="s">
        <v>2539</v>
      </c>
      <c r="J1975" t="s">
        <v>2332</v>
      </c>
      <c r="K1975" t="s">
        <v>2321</v>
      </c>
      <c r="L1975" t="s">
        <v>2333</v>
      </c>
      <c r="M1975" t="s">
        <v>2552</v>
      </c>
      <c r="N1975" t="s">
        <v>2553</v>
      </c>
      <c r="O1975" t="s">
        <v>2542</v>
      </c>
      <c r="P1975" t="s">
        <v>2543</v>
      </c>
      <c r="Q1975" t="s">
        <v>2544</v>
      </c>
      <c r="R1975" t="s">
        <v>2554</v>
      </c>
      <c r="S1975" t="s">
        <v>2546</v>
      </c>
      <c r="T1975">
        <v>0</v>
      </c>
      <c r="U1975" t="s">
        <v>2555</v>
      </c>
      <c r="V1975" t="s">
        <v>2556</v>
      </c>
      <c r="W1975" t="s">
        <v>2555</v>
      </c>
      <c r="X1975" t="s">
        <v>2556</v>
      </c>
      <c r="Y1975" t="str">
        <f t="shared" si="30"/>
        <v>北京爱奇艺科技有限公司-百度北京爱奇艺科技有限公司信息流</v>
      </c>
      <c r="Z1975" t="e">
        <f>VLOOKUP(Y:Y,[1]Sheet1!N:N,1,0)</f>
        <v>#N/A</v>
      </c>
    </row>
    <row r="1976" spans="1:26" x14ac:dyDescent="0.25">
      <c r="A1976">
        <v>20230621</v>
      </c>
      <c r="B1976">
        <v>39873589</v>
      </c>
      <c r="C1976" t="s">
        <v>2811</v>
      </c>
      <c r="D1976">
        <v>2054669</v>
      </c>
      <c r="E1976" t="s">
        <v>2622</v>
      </c>
      <c r="F1976" s="59">
        <v>293.86</v>
      </c>
      <c r="G1976">
        <v>217.68</v>
      </c>
      <c r="H1976" t="s">
        <v>2538</v>
      </c>
      <c r="I1976" t="s">
        <v>2551</v>
      </c>
      <c r="J1976" t="s">
        <v>2352</v>
      </c>
      <c r="K1976" t="s">
        <v>2321</v>
      </c>
      <c r="L1976" t="s">
        <v>2351</v>
      </c>
      <c r="M1976" t="s">
        <v>2623</v>
      </c>
      <c r="N1976" t="s">
        <v>2624</v>
      </c>
      <c r="O1976" t="s">
        <v>2542</v>
      </c>
      <c r="P1976" t="s">
        <v>2543</v>
      </c>
      <c r="Q1976" t="s">
        <v>2544</v>
      </c>
      <c r="R1976" t="s">
        <v>2625</v>
      </c>
      <c r="S1976" t="s">
        <v>2546</v>
      </c>
      <c r="T1976">
        <v>0</v>
      </c>
      <c r="U1976" t="s">
        <v>838</v>
      </c>
      <c r="V1976" t="s">
        <v>2548</v>
      </c>
      <c r="W1976" t="s">
        <v>838</v>
      </c>
      <c r="X1976" t="s">
        <v>2548</v>
      </c>
      <c r="Y1976" t="str">
        <f t="shared" si="30"/>
        <v>深圳市小赢普惠科技有限责任公司深圳市赢众通金融信息服务有限责任公司信息流</v>
      </c>
      <c r="Z1976" t="e">
        <f>VLOOKUP(Y:Y,[1]Sheet1!N:N,1,0)</f>
        <v>#N/A</v>
      </c>
    </row>
    <row r="1977" spans="1:26" hidden="1" x14ac:dyDescent="0.25">
      <c r="A1977">
        <v>20230621</v>
      </c>
      <c r="B1977">
        <v>47953357</v>
      </c>
      <c r="C1977" t="s">
        <v>2735</v>
      </c>
      <c r="D1977">
        <v>2167551</v>
      </c>
      <c r="E1977" t="s">
        <v>2550</v>
      </c>
      <c r="F1977" s="59">
        <v>57.39</v>
      </c>
      <c r="G1977">
        <v>57.39</v>
      </c>
      <c r="H1977" t="s">
        <v>2538</v>
      </c>
      <c r="I1977" t="s">
        <v>2551</v>
      </c>
      <c r="J1977" t="s">
        <v>2332</v>
      </c>
      <c r="K1977" t="s">
        <v>2321</v>
      </c>
      <c r="L1977" t="s">
        <v>2333</v>
      </c>
      <c r="M1977" t="s">
        <v>2552</v>
      </c>
      <c r="N1977" t="s">
        <v>2553</v>
      </c>
      <c r="O1977" t="s">
        <v>2542</v>
      </c>
      <c r="P1977" t="s">
        <v>2543</v>
      </c>
      <c r="Q1977" t="s">
        <v>2544</v>
      </c>
      <c r="R1977" t="s">
        <v>2554</v>
      </c>
      <c r="S1977" t="s">
        <v>2546</v>
      </c>
      <c r="T1977">
        <v>0</v>
      </c>
      <c r="U1977" t="s">
        <v>2555</v>
      </c>
      <c r="V1977" t="s">
        <v>2556</v>
      </c>
      <c r="W1977" t="s">
        <v>2555</v>
      </c>
      <c r="X1977" t="s">
        <v>2556</v>
      </c>
      <c r="Y1977" t="str">
        <f t="shared" si="30"/>
        <v>北京爱奇艺科技有限公司-百度北京爱奇艺科技有限公司信息流</v>
      </c>
      <c r="Z1977" t="e">
        <f>VLOOKUP(Y:Y,[1]Sheet1!N:N,1,0)</f>
        <v>#N/A</v>
      </c>
    </row>
    <row r="1978" spans="1:26" hidden="1" x14ac:dyDescent="0.25">
      <c r="A1978">
        <v>20230621</v>
      </c>
      <c r="B1978">
        <v>48413794</v>
      </c>
      <c r="C1978" t="s">
        <v>2750</v>
      </c>
      <c r="D1978">
        <v>2118167</v>
      </c>
      <c r="E1978" t="s">
        <v>2592</v>
      </c>
      <c r="F1978" s="59">
        <v>5.53</v>
      </c>
      <c r="G1978">
        <v>0</v>
      </c>
      <c r="H1978" t="s">
        <v>2538</v>
      </c>
      <c r="I1978" t="s">
        <v>2539</v>
      </c>
      <c r="J1978" t="s">
        <v>554</v>
      </c>
      <c r="K1978" t="s">
        <v>2321</v>
      </c>
      <c r="L1978" t="s">
        <v>2370</v>
      </c>
      <c r="M1978" t="s">
        <v>2593</v>
      </c>
      <c r="N1978" t="s">
        <v>2594</v>
      </c>
      <c r="O1978" t="s">
        <v>2542</v>
      </c>
      <c r="P1978" t="s">
        <v>2543</v>
      </c>
      <c r="Q1978" t="s">
        <v>2544</v>
      </c>
      <c r="R1978" t="s">
        <v>2595</v>
      </c>
      <c r="S1978" t="s">
        <v>2546</v>
      </c>
      <c r="T1978">
        <v>0</v>
      </c>
      <c r="U1978" t="s">
        <v>2555</v>
      </c>
      <c r="V1978" t="s">
        <v>2596</v>
      </c>
      <c r="W1978" t="s">
        <v>2555</v>
      </c>
      <c r="X1978" t="s">
        <v>2596</v>
      </c>
      <c r="Y1978" t="str">
        <f t="shared" si="30"/>
        <v>薯一薯二文化传媒（上海）有限公司行吟信息科技(上海)有限公司信息流</v>
      </c>
      <c r="Z1978" t="e">
        <f>VLOOKUP(Y:Y,[1]Sheet1!N:N,1,0)</f>
        <v>#N/A</v>
      </c>
    </row>
    <row r="1979" spans="1:26" hidden="1" x14ac:dyDescent="0.25">
      <c r="A1979">
        <v>20230621</v>
      </c>
      <c r="B1979">
        <v>42327274</v>
      </c>
      <c r="C1979" t="s">
        <v>2791</v>
      </c>
      <c r="D1979">
        <v>2172261</v>
      </c>
      <c r="E1979" t="s">
        <v>2628</v>
      </c>
      <c r="F1979" s="59">
        <v>89.56</v>
      </c>
      <c r="G1979">
        <v>68.37</v>
      </c>
      <c r="H1979" t="s">
        <v>2538</v>
      </c>
      <c r="I1979" t="s">
        <v>2539</v>
      </c>
      <c r="J1979" t="s">
        <v>292</v>
      </c>
      <c r="K1979" t="s">
        <v>2321</v>
      </c>
      <c r="L1979" t="s">
        <v>574</v>
      </c>
      <c r="M1979" t="s">
        <v>2611</v>
      </c>
      <c r="N1979" t="s">
        <v>2612</v>
      </c>
      <c r="O1979" t="s">
        <v>2542</v>
      </c>
      <c r="P1979" t="s">
        <v>2543</v>
      </c>
      <c r="Q1979" t="s">
        <v>2544</v>
      </c>
      <c r="R1979" t="s">
        <v>2613</v>
      </c>
      <c r="S1979" t="s">
        <v>2546</v>
      </c>
      <c r="T1979">
        <v>0</v>
      </c>
      <c r="U1979" t="s">
        <v>2614</v>
      </c>
      <c r="V1979" t="s">
        <v>2615</v>
      </c>
      <c r="W1979" t="s">
        <v>2614</v>
      </c>
      <c r="X1979" t="s">
        <v>2615</v>
      </c>
      <c r="Y1979" t="str">
        <f t="shared" si="30"/>
        <v>广州荔湾品唯信息服务有限公司广州唯品会电子商务有限公司信息流</v>
      </c>
      <c r="Z1979" t="e">
        <f>VLOOKUP(Y:Y,[1]Sheet1!N:N,1,0)</f>
        <v>#N/A</v>
      </c>
    </row>
    <row r="1980" spans="1:26" hidden="1" x14ac:dyDescent="0.25">
      <c r="A1980">
        <v>20230621</v>
      </c>
      <c r="B1980">
        <v>40182529</v>
      </c>
      <c r="C1980" t="s">
        <v>2795</v>
      </c>
      <c r="D1980">
        <v>2130054</v>
      </c>
      <c r="E1980" t="s">
        <v>2558</v>
      </c>
      <c r="F1980" s="59">
        <v>1798.58</v>
      </c>
      <c r="G1980">
        <v>1456.28</v>
      </c>
      <c r="H1980" t="s">
        <v>2559</v>
      </c>
      <c r="I1980" t="s">
        <v>2560</v>
      </c>
      <c r="J1980" t="s">
        <v>2350</v>
      </c>
      <c r="K1980" t="s">
        <v>711</v>
      </c>
      <c r="L1980" t="s">
        <v>2350</v>
      </c>
      <c r="M1980" t="s">
        <v>2561</v>
      </c>
      <c r="N1980" t="s">
        <v>2562</v>
      </c>
      <c r="O1980" t="s">
        <v>2542</v>
      </c>
      <c r="P1980" t="s">
        <v>2543</v>
      </c>
      <c r="Q1980" t="s">
        <v>2544</v>
      </c>
      <c r="R1980" t="s">
        <v>2563</v>
      </c>
      <c r="S1980" t="s">
        <v>2546</v>
      </c>
      <c r="T1980">
        <v>10625.734</v>
      </c>
      <c r="U1980" t="s">
        <v>1891</v>
      </c>
      <c r="V1980" t="s">
        <v>2564</v>
      </c>
      <c r="W1980" t="s">
        <v>1891</v>
      </c>
      <c r="X1980" t="s">
        <v>2564</v>
      </c>
      <c r="Y1980" t="str">
        <f t="shared" si="30"/>
        <v>深圳尚米网络技术有限公司深圳尚米网络技术有限公司CPC</v>
      </c>
      <c r="Z1980" t="e">
        <f>VLOOKUP(Y:Y,[1]Sheet1!N:N,1,0)</f>
        <v>#N/A</v>
      </c>
    </row>
    <row r="1981" spans="1:26" hidden="1" x14ac:dyDescent="0.25">
      <c r="A1981">
        <v>20230621</v>
      </c>
      <c r="B1981">
        <v>41250532</v>
      </c>
      <c r="C1981" t="s">
        <v>2664</v>
      </c>
      <c r="D1981">
        <v>2130054</v>
      </c>
      <c r="E1981" t="s">
        <v>2558</v>
      </c>
      <c r="F1981" s="59">
        <v>1001.58</v>
      </c>
      <c r="G1981">
        <v>810.94</v>
      </c>
      <c r="H1981" t="s">
        <v>2559</v>
      </c>
      <c r="I1981" t="s">
        <v>2560</v>
      </c>
      <c r="J1981" t="s">
        <v>2350</v>
      </c>
      <c r="K1981" t="s">
        <v>711</v>
      </c>
      <c r="L1981" t="s">
        <v>2350</v>
      </c>
      <c r="M1981" t="s">
        <v>2561</v>
      </c>
      <c r="N1981" t="s">
        <v>2562</v>
      </c>
      <c r="O1981" t="s">
        <v>2542</v>
      </c>
      <c r="P1981" t="s">
        <v>2543</v>
      </c>
      <c r="Q1981" t="s">
        <v>2544</v>
      </c>
      <c r="R1981" t="s">
        <v>2563</v>
      </c>
      <c r="S1981" t="s">
        <v>2546</v>
      </c>
      <c r="T1981">
        <v>9461.7289999999994</v>
      </c>
      <c r="U1981" t="s">
        <v>1891</v>
      </c>
      <c r="V1981" t="s">
        <v>2564</v>
      </c>
      <c r="W1981" t="s">
        <v>1891</v>
      </c>
      <c r="X1981" t="s">
        <v>2564</v>
      </c>
      <c r="Y1981" t="str">
        <f t="shared" si="30"/>
        <v>深圳尚米网络技术有限公司深圳尚米网络技术有限公司CPC</v>
      </c>
      <c r="Z1981" t="e">
        <f>VLOOKUP(Y:Y,[1]Sheet1!N:N,1,0)</f>
        <v>#N/A</v>
      </c>
    </row>
    <row r="1982" spans="1:26" hidden="1" x14ac:dyDescent="0.25">
      <c r="A1982">
        <v>20230621</v>
      </c>
      <c r="B1982">
        <v>44739351</v>
      </c>
      <c r="C1982" t="s">
        <v>2731</v>
      </c>
      <c r="D1982">
        <v>2118167</v>
      </c>
      <c r="E1982" t="s">
        <v>2592</v>
      </c>
      <c r="F1982" s="59">
        <v>4170.18</v>
      </c>
      <c r="G1982">
        <v>0</v>
      </c>
      <c r="H1982" t="s">
        <v>2538</v>
      </c>
      <c r="I1982" t="s">
        <v>2539</v>
      </c>
      <c r="J1982" t="s">
        <v>554</v>
      </c>
      <c r="K1982" t="s">
        <v>2321</v>
      </c>
      <c r="L1982" t="s">
        <v>2370</v>
      </c>
      <c r="M1982" t="s">
        <v>2593</v>
      </c>
      <c r="N1982" t="s">
        <v>2594</v>
      </c>
      <c r="O1982" t="s">
        <v>2542</v>
      </c>
      <c r="P1982" t="s">
        <v>2543</v>
      </c>
      <c r="Q1982" t="s">
        <v>2544</v>
      </c>
      <c r="R1982" t="s">
        <v>2595</v>
      </c>
      <c r="S1982" t="s">
        <v>2546</v>
      </c>
      <c r="T1982">
        <v>0</v>
      </c>
      <c r="U1982" t="s">
        <v>2555</v>
      </c>
      <c r="V1982" t="s">
        <v>2596</v>
      </c>
      <c r="W1982" t="s">
        <v>2555</v>
      </c>
      <c r="X1982" t="s">
        <v>2596</v>
      </c>
      <c r="Y1982" t="str">
        <f t="shared" si="30"/>
        <v>薯一薯二文化传媒（上海）有限公司行吟信息科技(上海)有限公司信息流</v>
      </c>
      <c r="Z1982" t="e">
        <f>VLOOKUP(Y:Y,[1]Sheet1!N:N,1,0)</f>
        <v>#N/A</v>
      </c>
    </row>
    <row r="1983" spans="1:26" x14ac:dyDescent="0.25">
      <c r="A1983">
        <v>20230621</v>
      </c>
      <c r="B1983">
        <v>45336938</v>
      </c>
      <c r="C1983" t="s">
        <v>2753</v>
      </c>
      <c r="D1983">
        <v>2054669</v>
      </c>
      <c r="E1983" t="s">
        <v>2622</v>
      </c>
      <c r="F1983" s="59">
        <v>51.52</v>
      </c>
      <c r="G1983">
        <v>38.159999999999997</v>
      </c>
      <c r="H1983" t="s">
        <v>2538</v>
      </c>
      <c r="I1983" t="s">
        <v>2551</v>
      </c>
      <c r="J1983" t="s">
        <v>2352</v>
      </c>
      <c r="K1983" t="s">
        <v>2321</v>
      </c>
      <c r="L1983" t="s">
        <v>2351</v>
      </c>
      <c r="M1983" t="s">
        <v>2623</v>
      </c>
      <c r="N1983" t="s">
        <v>2624</v>
      </c>
      <c r="O1983" t="s">
        <v>2542</v>
      </c>
      <c r="P1983" t="s">
        <v>2543</v>
      </c>
      <c r="Q1983" t="s">
        <v>2544</v>
      </c>
      <c r="R1983" t="s">
        <v>2625</v>
      </c>
      <c r="S1983" t="s">
        <v>2546</v>
      </c>
      <c r="T1983">
        <v>0</v>
      </c>
      <c r="U1983" t="s">
        <v>838</v>
      </c>
      <c r="V1983" t="s">
        <v>2548</v>
      </c>
      <c r="W1983" t="s">
        <v>838</v>
      </c>
      <c r="X1983" t="s">
        <v>2548</v>
      </c>
      <c r="Y1983" t="str">
        <f t="shared" si="30"/>
        <v>深圳市小赢普惠科技有限责任公司深圳市赢众通金融信息服务有限责任公司信息流</v>
      </c>
      <c r="Z1983" t="e">
        <f>VLOOKUP(Y:Y,[1]Sheet1!N:N,1,0)</f>
        <v>#N/A</v>
      </c>
    </row>
    <row r="1984" spans="1:26" hidden="1" x14ac:dyDescent="0.25">
      <c r="A1984">
        <v>20230621</v>
      </c>
      <c r="B1984">
        <v>47184415</v>
      </c>
      <c r="C1984" t="s">
        <v>2708</v>
      </c>
      <c r="D1984">
        <v>2171552</v>
      </c>
      <c r="E1984" t="s">
        <v>2749</v>
      </c>
      <c r="F1984" s="59">
        <v>44036.31</v>
      </c>
      <c r="G1984">
        <v>44036.31</v>
      </c>
      <c r="H1984" t="s">
        <v>2538</v>
      </c>
      <c r="I1984" t="s">
        <v>2551</v>
      </c>
      <c r="J1984" t="s">
        <v>2339</v>
      </c>
      <c r="K1984" t="s">
        <v>2321</v>
      </c>
      <c r="L1984" t="s">
        <v>2338</v>
      </c>
      <c r="M1984" t="s">
        <v>2692</v>
      </c>
      <c r="N1984" t="s">
        <v>2693</v>
      </c>
      <c r="O1984" t="s">
        <v>2542</v>
      </c>
      <c r="P1984" t="s">
        <v>2543</v>
      </c>
      <c r="Q1984" t="s">
        <v>2544</v>
      </c>
      <c r="R1984" t="s">
        <v>2694</v>
      </c>
      <c r="S1984" t="s">
        <v>2546</v>
      </c>
      <c r="T1984">
        <v>0</v>
      </c>
      <c r="U1984" t="s">
        <v>2117</v>
      </c>
      <c r="V1984" t="s">
        <v>2695</v>
      </c>
      <c r="W1984" t="s">
        <v>2117</v>
      </c>
      <c r="X1984" t="s">
        <v>2695</v>
      </c>
      <c r="Y1984" t="str">
        <f t="shared" si="30"/>
        <v>北京三快在线科技有限公司及其关联公司北京三快科技有限公司信息流</v>
      </c>
      <c r="Z1984" t="e">
        <f>VLOOKUP(Y:Y,[1]Sheet1!N:N,1,0)</f>
        <v>#N/A</v>
      </c>
    </row>
    <row r="1985" spans="1:26" hidden="1" x14ac:dyDescent="0.25">
      <c r="A1985">
        <v>20230621</v>
      </c>
      <c r="B1985">
        <v>47184419</v>
      </c>
      <c r="C1985" t="s">
        <v>2740</v>
      </c>
      <c r="D1985">
        <v>2176807</v>
      </c>
      <c r="E1985" t="s">
        <v>2691</v>
      </c>
      <c r="F1985" s="59">
        <v>5.6</v>
      </c>
      <c r="G1985">
        <v>4.09</v>
      </c>
      <c r="H1985" t="s">
        <v>2538</v>
      </c>
      <c r="I1985" t="s">
        <v>2539</v>
      </c>
      <c r="J1985" t="s">
        <v>2339</v>
      </c>
      <c r="K1985" t="s">
        <v>2321</v>
      </c>
      <c r="L1985" t="s">
        <v>2338</v>
      </c>
      <c r="M1985" t="s">
        <v>2692</v>
      </c>
      <c r="N1985" t="s">
        <v>2693</v>
      </c>
      <c r="O1985" t="s">
        <v>2542</v>
      </c>
      <c r="P1985" t="s">
        <v>2543</v>
      </c>
      <c r="Q1985" t="s">
        <v>2544</v>
      </c>
      <c r="R1985" t="s">
        <v>2694</v>
      </c>
      <c r="S1985" t="s">
        <v>2546</v>
      </c>
      <c r="T1985">
        <v>0</v>
      </c>
      <c r="U1985" t="s">
        <v>2117</v>
      </c>
      <c r="V1985" t="s">
        <v>2695</v>
      </c>
      <c r="W1985" t="s">
        <v>2117</v>
      </c>
      <c r="X1985" t="s">
        <v>2695</v>
      </c>
      <c r="Y1985" t="str">
        <f t="shared" si="30"/>
        <v>北京三快在线科技有限公司及其关联公司北京三快科技有限公司信息流</v>
      </c>
      <c r="Z1985" t="e">
        <f>VLOOKUP(Y:Y,[1]Sheet1!N:N,1,0)</f>
        <v>#N/A</v>
      </c>
    </row>
    <row r="1986" spans="1:26" hidden="1" x14ac:dyDescent="0.25">
      <c r="A1986">
        <v>20230621</v>
      </c>
      <c r="B1986">
        <v>47184422</v>
      </c>
      <c r="C1986" t="s">
        <v>2748</v>
      </c>
      <c r="D1986">
        <v>2176807</v>
      </c>
      <c r="E1986" t="s">
        <v>2691</v>
      </c>
      <c r="F1986" s="59">
        <v>5813.24</v>
      </c>
      <c r="G1986">
        <v>4243.24</v>
      </c>
      <c r="H1986" t="s">
        <v>2538</v>
      </c>
      <c r="I1986" t="s">
        <v>2551</v>
      </c>
      <c r="J1986" t="s">
        <v>2339</v>
      </c>
      <c r="K1986" t="s">
        <v>2321</v>
      </c>
      <c r="L1986" t="s">
        <v>2338</v>
      </c>
      <c r="M1986" t="s">
        <v>2692</v>
      </c>
      <c r="N1986" t="s">
        <v>2693</v>
      </c>
      <c r="O1986" t="s">
        <v>2542</v>
      </c>
      <c r="P1986" t="s">
        <v>2543</v>
      </c>
      <c r="Q1986" t="s">
        <v>2544</v>
      </c>
      <c r="R1986" t="s">
        <v>2694</v>
      </c>
      <c r="S1986" t="s">
        <v>2546</v>
      </c>
      <c r="T1986">
        <v>0</v>
      </c>
      <c r="U1986" t="s">
        <v>2117</v>
      </c>
      <c r="V1986" t="s">
        <v>2695</v>
      </c>
      <c r="W1986" t="s">
        <v>2117</v>
      </c>
      <c r="X1986" t="s">
        <v>2695</v>
      </c>
      <c r="Y1986" t="str">
        <f t="shared" si="30"/>
        <v>北京三快在线科技有限公司及其关联公司北京三快科技有限公司信息流</v>
      </c>
      <c r="Z1986" t="e">
        <f>VLOOKUP(Y:Y,[1]Sheet1!N:N,1,0)</f>
        <v>#N/A</v>
      </c>
    </row>
    <row r="1987" spans="1:26" hidden="1" x14ac:dyDescent="0.25">
      <c r="A1987">
        <v>20230621</v>
      </c>
      <c r="B1987">
        <v>38794049</v>
      </c>
      <c r="C1987" t="s">
        <v>2627</v>
      </c>
      <c r="D1987">
        <v>2172261</v>
      </c>
      <c r="E1987" t="s">
        <v>2628</v>
      </c>
      <c r="F1987" s="59">
        <v>9.74</v>
      </c>
      <c r="G1987">
        <v>7.44</v>
      </c>
      <c r="H1987" t="s">
        <v>2538</v>
      </c>
      <c r="I1987" t="s">
        <v>2539</v>
      </c>
      <c r="J1987" t="s">
        <v>292</v>
      </c>
      <c r="K1987" t="s">
        <v>2321</v>
      </c>
      <c r="L1987" t="s">
        <v>574</v>
      </c>
      <c r="M1987" t="s">
        <v>2611</v>
      </c>
      <c r="N1987" t="s">
        <v>2612</v>
      </c>
      <c r="O1987" t="s">
        <v>2542</v>
      </c>
      <c r="P1987" t="s">
        <v>2543</v>
      </c>
      <c r="Q1987" t="s">
        <v>2544</v>
      </c>
      <c r="R1987" t="s">
        <v>2613</v>
      </c>
      <c r="S1987" t="s">
        <v>2546</v>
      </c>
      <c r="T1987">
        <v>0</v>
      </c>
      <c r="U1987" t="s">
        <v>2614</v>
      </c>
      <c r="V1987" t="s">
        <v>2615</v>
      </c>
      <c r="W1987" t="s">
        <v>2614</v>
      </c>
      <c r="X1987" t="s">
        <v>2615</v>
      </c>
      <c r="Y1987" t="str">
        <f t="shared" ref="Y1987:Y2050" si="31">L1987&amp;J1987&amp;K1987</f>
        <v>广州荔湾品唯信息服务有限公司广州唯品会电子商务有限公司信息流</v>
      </c>
      <c r="Z1987" t="e">
        <f>VLOOKUP(Y:Y,[1]Sheet1!N:N,1,0)</f>
        <v>#N/A</v>
      </c>
    </row>
    <row r="1988" spans="1:26" hidden="1" x14ac:dyDescent="0.25">
      <c r="A1988">
        <v>20230621</v>
      </c>
      <c r="B1988">
        <v>46610852</v>
      </c>
      <c r="C1988" t="s">
        <v>2713</v>
      </c>
      <c r="D1988">
        <v>2117410</v>
      </c>
      <c r="E1988" t="s">
        <v>2587</v>
      </c>
      <c r="F1988" s="59">
        <v>869.6</v>
      </c>
      <c r="G1988">
        <v>0</v>
      </c>
      <c r="H1988" t="s">
        <v>2538</v>
      </c>
      <c r="I1988" t="s">
        <v>2551</v>
      </c>
      <c r="J1988" t="s">
        <v>2353</v>
      </c>
      <c r="K1988" t="s">
        <v>2321</v>
      </c>
      <c r="L1988" t="s">
        <v>326</v>
      </c>
      <c r="M1988" t="s">
        <v>2588</v>
      </c>
      <c r="N1988" t="s">
        <v>2589</v>
      </c>
      <c r="O1988" t="s">
        <v>2542</v>
      </c>
      <c r="P1988" t="s">
        <v>2543</v>
      </c>
      <c r="Q1988" t="s">
        <v>2544</v>
      </c>
      <c r="R1988" t="s">
        <v>2570</v>
      </c>
      <c r="S1988" t="s">
        <v>2546</v>
      </c>
      <c r="T1988">
        <v>0</v>
      </c>
      <c r="U1988" t="s">
        <v>2571</v>
      </c>
      <c r="V1988" t="s">
        <v>2572</v>
      </c>
      <c r="W1988" t="s">
        <v>1891</v>
      </c>
      <c r="X1988" t="s">
        <v>2564</v>
      </c>
      <c r="Y1988" t="str">
        <f t="shared" si="31"/>
        <v>网易有道信息技术（北京）有限公司网易(杭州)网络有限公司信息流</v>
      </c>
      <c r="Z1988" t="e">
        <f>VLOOKUP(Y:Y,[1]Sheet1!N:N,1,0)</f>
        <v>#N/A</v>
      </c>
    </row>
    <row r="1989" spans="1:26" hidden="1" x14ac:dyDescent="0.25">
      <c r="A1989">
        <v>20230621</v>
      </c>
      <c r="B1989">
        <v>47327773</v>
      </c>
      <c r="C1989" t="s">
        <v>2714</v>
      </c>
      <c r="D1989">
        <v>2185183</v>
      </c>
      <c r="E1989" t="s">
        <v>2574</v>
      </c>
      <c r="F1989" s="59">
        <v>280.60000000000002</v>
      </c>
      <c r="G1989">
        <v>212.58</v>
      </c>
      <c r="H1989" t="s">
        <v>2538</v>
      </c>
      <c r="I1989" t="s">
        <v>2551</v>
      </c>
      <c r="J1989" t="s">
        <v>2575</v>
      </c>
      <c r="K1989" t="s">
        <v>2321</v>
      </c>
      <c r="L1989" t="s">
        <v>2344</v>
      </c>
      <c r="M1989" t="s">
        <v>2576</v>
      </c>
      <c r="O1989" t="s">
        <v>2542</v>
      </c>
      <c r="P1989" t="s">
        <v>2543</v>
      </c>
      <c r="Q1989" t="s">
        <v>2544</v>
      </c>
      <c r="R1989" t="s">
        <v>2577</v>
      </c>
      <c r="S1989" t="s">
        <v>2546</v>
      </c>
      <c r="T1989">
        <v>0</v>
      </c>
      <c r="U1989" t="s">
        <v>838</v>
      </c>
      <c r="V1989" t="s">
        <v>2578</v>
      </c>
      <c r="W1989" t="s">
        <v>838</v>
      </c>
      <c r="X1989" t="s">
        <v>2578</v>
      </c>
      <c r="Y1989" t="str">
        <f t="shared" si="31"/>
        <v>北京微财科技有限公司-数媒重庆市黑卡小额贷款有限公司信息流</v>
      </c>
      <c r="Z1989" t="e">
        <f>VLOOKUP(Y:Y,[1]Sheet1!N:N,1,0)</f>
        <v>#N/A</v>
      </c>
    </row>
    <row r="1990" spans="1:26" hidden="1" x14ac:dyDescent="0.25">
      <c r="A1990">
        <v>20230621</v>
      </c>
      <c r="B1990">
        <v>47866527</v>
      </c>
      <c r="C1990" t="s">
        <v>2800</v>
      </c>
      <c r="D1990">
        <v>2172257</v>
      </c>
      <c r="E1990" t="s">
        <v>2610</v>
      </c>
      <c r="F1990" s="59">
        <v>2078.36</v>
      </c>
      <c r="G1990">
        <v>1649.4</v>
      </c>
      <c r="H1990" t="s">
        <v>2559</v>
      </c>
      <c r="I1990" t="s">
        <v>2560</v>
      </c>
      <c r="J1990" t="s">
        <v>292</v>
      </c>
      <c r="K1990" t="s">
        <v>711</v>
      </c>
      <c r="L1990" t="s">
        <v>2325</v>
      </c>
      <c r="M1990" t="s">
        <v>2611</v>
      </c>
      <c r="N1990" t="s">
        <v>2612</v>
      </c>
      <c r="O1990" t="s">
        <v>2542</v>
      </c>
      <c r="P1990" t="s">
        <v>2543</v>
      </c>
      <c r="Q1990" t="s">
        <v>2544</v>
      </c>
      <c r="R1990" t="s">
        <v>2613</v>
      </c>
      <c r="S1990" t="s">
        <v>2546</v>
      </c>
      <c r="T1990">
        <v>81091.422999999995</v>
      </c>
      <c r="U1990" t="s">
        <v>2614</v>
      </c>
      <c r="V1990" t="s">
        <v>2615</v>
      </c>
      <c r="W1990" t="s">
        <v>2614</v>
      </c>
      <c r="X1990" t="s">
        <v>2615</v>
      </c>
      <c r="Y1990" t="str">
        <f t="shared" si="31"/>
        <v>深圳龙鱼科技有限公司广州唯品会电子商务有限公司CPC</v>
      </c>
      <c r="Z1990" t="e">
        <f>VLOOKUP(Y:Y,[1]Sheet1!N:N,1,0)</f>
        <v>#N/A</v>
      </c>
    </row>
    <row r="1991" spans="1:26" hidden="1" x14ac:dyDescent="0.25">
      <c r="A1991">
        <v>20230621</v>
      </c>
      <c r="B1991">
        <v>47953339</v>
      </c>
      <c r="C1991" t="s">
        <v>2755</v>
      </c>
      <c r="D1991">
        <v>2189969</v>
      </c>
      <c r="E1991" t="s">
        <v>2608</v>
      </c>
      <c r="F1991" s="59">
        <v>446.64</v>
      </c>
      <c r="G1991">
        <v>319.02999999999997</v>
      </c>
      <c r="H1991" t="s">
        <v>2538</v>
      </c>
      <c r="I1991" t="s">
        <v>2551</v>
      </c>
      <c r="J1991" t="s">
        <v>2332</v>
      </c>
      <c r="K1991" t="s">
        <v>2321</v>
      </c>
      <c r="L1991" t="s">
        <v>2333</v>
      </c>
      <c r="M1991" t="s">
        <v>2552</v>
      </c>
      <c r="N1991" t="s">
        <v>2553</v>
      </c>
      <c r="O1991" t="s">
        <v>2542</v>
      </c>
      <c r="P1991" t="s">
        <v>2543</v>
      </c>
      <c r="Q1991" t="s">
        <v>2544</v>
      </c>
      <c r="R1991" t="s">
        <v>2554</v>
      </c>
      <c r="S1991" t="s">
        <v>2546</v>
      </c>
      <c r="T1991">
        <v>0</v>
      </c>
      <c r="U1991" t="s">
        <v>2555</v>
      </c>
      <c r="V1991" t="s">
        <v>2556</v>
      </c>
      <c r="W1991" t="s">
        <v>2555</v>
      </c>
      <c r="X1991" t="s">
        <v>2556</v>
      </c>
      <c r="Y1991" t="str">
        <f t="shared" si="31"/>
        <v>北京爱奇艺科技有限公司-百度北京爱奇艺科技有限公司信息流</v>
      </c>
      <c r="Z1991" t="e">
        <f>VLOOKUP(Y:Y,[1]Sheet1!N:N,1,0)</f>
        <v>#N/A</v>
      </c>
    </row>
    <row r="1992" spans="1:26" hidden="1" x14ac:dyDescent="0.25">
      <c r="A1992">
        <v>20230621</v>
      </c>
      <c r="B1992">
        <v>42965759</v>
      </c>
      <c r="C1992" t="s">
        <v>2619</v>
      </c>
      <c r="D1992">
        <v>2165227</v>
      </c>
      <c r="E1992" t="s">
        <v>2566</v>
      </c>
      <c r="F1992" s="59">
        <v>1830.54</v>
      </c>
      <c r="G1992">
        <v>1355.96</v>
      </c>
      <c r="H1992" t="s">
        <v>2538</v>
      </c>
      <c r="I1992" t="s">
        <v>2539</v>
      </c>
      <c r="J1992" t="s">
        <v>2320</v>
      </c>
      <c r="K1992" t="s">
        <v>2321</v>
      </c>
      <c r="L1992" t="s">
        <v>2318</v>
      </c>
      <c r="M1992" t="s">
        <v>2540</v>
      </c>
      <c r="N1992" t="s">
        <v>2541</v>
      </c>
      <c r="O1992" t="s">
        <v>2542</v>
      </c>
      <c r="P1992" t="s">
        <v>2543</v>
      </c>
      <c r="Q1992" t="s">
        <v>2544</v>
      </c>
      <c r="R1992" t="s">
        <v>2545</v>
      </c>
      <c r="S1992" t="s">
        <v>2546</v>
      </c>
      <c r="T1992">
        <v>0</v>
      </c>
      <c r="U1992" t="s">
        <v>838</v>
      </c>
      <c r="V1992" t="s">
        <v>2547</v>
      </c>
      <c r="W1992" t="s">
        <v>838</v>
      </c>
      <c r="X1992" t="s">
        <v>2548</v>
      </c>
      <c r="Y1992" t="str">
        <f t="shared" si="31"/>
        <v>上海耳序信息技术有限公司-四部上海拍拍贷金融信息服务有限公司信息流</v>
      </c>
      <c r="Z1992" t="e">
        <f>VLOOKUP(Y:Y,[1]Sheet1!N:N,1,0)</f>
        <v>#N/A</v>
      </c>
    </row>
    <row r="1993" spans="1:26" hidden="1" x14ac:dyDescent="0.25">
      <c r="A1993">
        <v>20230621</v>
      </c>
      <c r="B1993">
        <v>40168764</v>
      </c>
      <c r="C1993" t="s">
        <v>2590</v>
      </c>
      <c r="D1993">
        <v>2158492</v>
      </c>
      <c r="E1993" t="s">
        <v>2580</v>
      </c>
      <c r="F1993" s="59">
        <v>1400.87</v>
      </c>
      <c r="G1993">
        <v>1177.0999999999999</v>
      </c>
      <c r="H1993" t="s">
        <v>2559</v>
      </c>
      <c r="I1993" t="s">
        <v>2560</v>
      </c>
      <c r="J1993" t="s">
        <v>2330</v>
      </c>
      <c r="K1993" t="s">
        <v>711</v>
      </c>
      <c r="L1993" t="s">
        <v>2329</v>
      </c>
      <c r="M1993" t="s">
        <v>2581</v>
      </c>
      <c r="N1993" t="s">
        <v>2582</v>
      </c>
      <c r="O1993" t="s">
        <v>2542</v>
      </c>
      <c r="P1993" t="s">
        <v>2543</v>
      </c>
      <c r="Q1993" t="s">
        <v>2544</v>
      </c>
      <c r="R1993" t="s">
        <v>2583</v>
      </c>
      <c r="S1993" t="s">
        <v>2546</v>
      </c>
      <c r="T1993">
        <v>11095.732</v>
      </c>
      <c r="U1993" t="s">
        <v>2584</v>
      </c>
      <c r="V1993" t="s">
        <v>2585</v>
      </c>
      <c r="W1993" t="s">
        <v>2584</v>
      </c>
      <c r="X1993" t="s">
        <v>2585</v>
      </c>
      <c r="Y1993" t="str">
        <f t="shared" si="31"/>
        <v>成都哈拜网络科技有限公司-数字媒体事业部上海哈啰普惠科技有限公司CPC</v>
      </c>
      <c r="Z1993" t="e">
        <f>VLOOKUP(Y:Y,[1]Sheet1!N:N,1,0)</f>
        <v>#N/A</v>
      </c>
    </row>
    <row r="1994" spans="1:26" hidden="1" x14ac:dyDescent="0.25">
      <c r="A1994">
        <v>20230621</v>
      </c>
      <c r="B1994">
        <v>27753547</v>
      </c>
      <c r="C1994" t="s">
        <v>2674</v>
      </c>
      <c r="D1994">
        <v>2172257</v>
      </c>
      <c r="E1994" t="s">
        <v>2610</v>
      </c>
      <c r="F1994" s="59">
        <v>1028.72</v>
      </c>
      <c r="G1994">
        <v>816.39</v>
      </c>
      <c r="H1994" t="s">
        <v>2559</v>
      </c>
      <c r="I1994" t="s">
        <v>2560</v>
      </c>
      <c r="J1994" t="s">
        <v>292</v>
      </c>
      <c r="K1994" t="s">
        <v>711</v>
      </c>
      <c r="L1994" t="s">
        <v>574</v>
      </c>
      <c r="M1994" t="s">
        <v>2611</v>
      </c>
      <c r="N1994" t="s">
        <v>2612</v>
      </c>
      <c r="O1994" t="s">
        <v>2542</v>
      </c>
      <c r="P1994" t="s">
        <v>2543</v>
      </c>
      <c r="Q1994" t="s">
        <v>2544</v>
      </c>
      <c r="R1994" t="s">
        <v>2613</v>
      </c>
      <c r="S1994" t="s">
        <v>2546</v>
      </c>
      <c r="T1994">
        <v>79045.426000000007</v>
      </c>
      <c r="U1994" t="s">
        <v>2614</v>
      </c>
      <c r="V1994" t="s">
        <v>2615</v>
      </c>
      <c r="W1994" t="s">
        <v>2614</v>
      </c>
      <c r="X1994" t="s">
        <v>2615</v>
      </c>
      <c r="Y1994" t="str">
        <f t="shared" si="31"/>
        <v>广州荔湾品唯信息服务有限公司广州唯品会电子商务有限公司CPC</v>
      </c>
      <c r="Z1994" t="e">
        <f>VLOOKUP(Y:Y,[1]Sheet1!N:N,1,0)</f>
        <v>#N/A</v>
      </c>
    </row>
    <row r="1995" spans="1:26" hidden="1" x14ac:dyDescent="0.25">
      <c r="A1995">
        <v>20230621</v>
      </c>
      <c r="B1995">
        <v>47799575</v>
      </c>
      <c r="C1995" t="s">
        <v>2797</v>
      </c>
      <c r="D1995">
        <v>2159765</v>
      </c>
      <c r="E1995" t="s">
        <v>2568</v>
      </c>
      <c r="F1995" s="59">
        <v>20.12</v>
      </c>
      <c r="G1995">
        <v>15.36</v>
      </c>
      <c r="H1995" t="s">
        <v>2538</v>
      </c>
      <c r="I1995" t="s">
        <v>2551</v>
      </c>
      <c r="J1995" t="s">
        <v>2375</v>
      </c>
      <c r="K1995" t="s">
        <v>2321</v>
      </c>
      <c r="L1995" t="s">
        <v>2277</v>
      </c>
      <c r="M1995" t="s">
        <v>2569</v>
      </c>
      <c r="O1995" t="s">
        <v>2542</v>
      </c>
      <c r="P1995" t="s">
        <v>2543</v>
      </c>
      <c r="Q1995" t="s">
        <v>2544</v>
      </c>
      <c r="R1995" t="s">
        <v>2570</v>
      </c>
      <c r="S1995" t="s">
        <v>2546</v>
      </c>
      <c r="T1995">
        <v>0</v>
      </c>
      <c r="U1995" t="s">
        <v>2571</v>
      </c>
      <c r="V1995" t="s">
        <v>2572</v>
      </c>
      <c r="W1995" t="s">
        <v>2571</v>
      </c>
      <c r="X1995" t="s">
        <v>2572</v>
      </c>
      <c r="Y1995" t="str">
        <f t="shared" si="31"/>
        <v>酷得少年（天津）文化传播有限公司-1北京酷得少年科技有限公司信息流</v>
      </c>
      <c r="Z1995" t="e">
        <f>VLOOKUP(Y:Y,[1]Sheet1!N:N,1,0)</f>
        <v>#N/A</v>
      </c>
    </row>
    <row r="1996" spans="1:26" x14ac:dyDescent="0.25">
      <c r="A1996">
        <v>20230621</v>
      </c>
      <c r="B1996">
        <v>45336908</v>
      </c>
      <c r="C1996" t="s">
        <v>2621</v>
      </c>
      <c r="D1996">
        <v>2054669</v>
      </c>
      <c r="E1996" t="s">
        <v>2622</v>
      </c>
      <c r="F1996" s="59">
        <v>5697.5</v>
      </c>
      <c r="G1996">
        <v>4220.37</v>
      </c>
      <c r="H1996" t="s">
        <v>2538</v>
      </c>
      <c r="I1996" t="s">
        <v>2539</v>
      </c>
      <c r="J1996" t="s">
        <v>2352</v>
      </c>
      <c r="K1996" t="s">
        <v>2321</v>
      </c>
      <c r="L1996" t="s">
        <v>2351</v>
      </c>
      <c r="M1996" t="s">
        <v>2623</v>
      </c>
      <c r="N1996" t="s">
        <v>2624</v>
      </c>
      <c r="O1996" t="s">
        <v>2542</v>
      </c>
      <c r="P1996" t="s">
        <v>2543</v>
      </c>
      <c r="Q1996" t="s">
        <v>2544</v>
      </c>
      <c r="R1996" t="s">
        <v>2625</v>
      </c>
      <c r="S1996" t="s">
        <v>2546</v>
      </c>
      <c r="T1996">
        <v>0</v>
      </c>
      <c r="U1996" t="s">
        <v>838</v>
      </c>
      <c r="V1996" t="s">
        <v>2548</v>
      </c>
      <c r="W1996" t="s">
        <v>838</v>
      </c>
      <c r="X1996" t="s">
        <v>2548</v>
      </c>
      <c r="Y1996" t="str">
        <f t="shared" si="31"/>
        <v>深圳市小赢普惠科技有限责任公司深圳市赢众通金融信息服务有限责任公司信息流</v>
      </c>
      <c r="Z1996" t="e">
        <f>VLOOKUP(Y:Y,[1]Sheet1!N:N,1,0)</f>
        <v>#N/A</v>
      </c>
    </row>
    <row r="1997" spans="1:26" hidden="1" x14ac:dyDescent="0.25">
      <c r="A1997">
        <v>20230621</v>
      </c>
      <c r="B1997">
        <v>42012606</v>
      </c>
      <c r="C1997" t="s">
        <v>2715</v>
      </c>
      <c r="D1997">
        <v>2142924</v>
      </c>
      <c r="E1997" t="s">
        <v>2716</v>
      </c>
      <c r="F1997" s="59">
        <v>602.23</v>
      </c>
      <c r="G1997">
        <v>602.23</v>
      </c>
      <c r="H1997" t="s">
        <v>2559</v>
      </c>
      <c r="I1997" t="s">
        <v>2560</v>
      </c>
      <c r="J1997" t="s">
        <v>392</v>
      </c>
      <c r="K1997" t="s">
        <v>711</v>
      </c>
      <c r="L1997" t="s">
        <v>392</v>
      </c>
      <c r="M1997" t="s">
        <v>2641</v>
      </c>
      <c r="N1997" t="s">
        <v>2642</v>
      </c>
      <c r="O1997" t="s">
        <v>2542</v>
      </c>
      <c r="P1997" t="s">
        <v>2543</v>
      </c>
      <c r="Q1997" t="s">
        <v>2544</v>
      </c>
      <c r="R1997" t="s">
        <v>2643</v>
      </c>
      <c r="S1997" t="s">
        <v>2546</v>
      </c>
      <c r="T1997">
        <v>36119.230000000003</v>
      </c>
      <c r="U1997" t="s">
        <v>838</v>
      </c>
      <c r="V1997" t="s">
        <v>2578</v>
      </c>
      <c r="W1997" t="s">
        <v>838</v>
      </c>
      <c r="X1997" t="s">
        <v>2548</v>
      </c>
      <c r="Y1997" t="str">
        <f t="shared" si="31"/>
        <v>福州三六零网络小额贷款有限公司福州三六零网络小额贷款有限公司CPC</v>
      </c>
      <c r="Z1997" t="e">
        <f>VLOOKUP(Y:Y,[1]Sheet1!N:N,1,0)</f>
        <v>#N/A</v>
      </c>
    </row>
    <row r="1998" spans="1:26" hidden="1" x14ac:dyDescent="0.25">
      <c r="A1998">
        <v>20230621</v>
      </c>
      <c r="B1998">
        <v>42965764</v>
      </c>
      <c r="C1998" t="s">
        <v>2536</v>
      </c>
      <c r="D1998">
        <v>2158784</v>
      </c>
      <c r="E1998" t="s">
        <v>2537</v>
      </c>
      <c r="F1998" s="59">
        <v>300.39</v>
      </c>
      <c r="G1998">
        <v>300.39</v>
      </c>
      <c r="H1998" t="s">
        <v>2538</v>
      </c>
      <c r="I1998" t="s">
        <v>2539</v>
      </c>
      <c r="J1998" t="s">
        <v>2320</v>
      </c>
      <c r="K1998" t="s">
        <v>2321</v>
      </c>
      <c r="L1998" t="s">
        <v>2318</v>
      </c>
      <c r="M1998" t="s">
        <v>2540</v>
      </c>
      <c r="N1998" t="s">
        <v>2541</v>
      </c>
      <c r="O1998" t="s">
        <v>2542</v>
      </c>
      <c r="P1998" t="s">
        <v>2543</v>
      </c>
      <c r="Q1998" t="s">
        <v>2544</v>
      </c>
      <c r="R1998" t="s">
        <v>2545</v>
      </c>
      <c r="S1998" t="s">
        <v>2546</v>
      </c>
      <c r="T1998">
        <v>0</v>
      </c>
      <c r="U1998" t="s">
        <v>838</v>
      </c>
      <c r="V1998" t="s">
        <v>2547</v>
      </c>
      <c r="W1998" t="s">
        <v>838</v>
      </c>
      <c r="X1998" t="s">
        <v>2548</v>
      </c>
      <c r="Y1998" t="str">
        <f t="shared" si="31"/>
        <v>上海耳序信息技术有限公司-四部上海拍拍贷金融信息服务有限公司信息流</v>
      </c>
      <c r="Z1998" t="e">
        <f>VLOOKUP(Y:Y,[1]Sheet1!N:N,1,0)</f>
        <v>#N/A</v>
      </c>
    </row>
    <row r="1999" spans="1:26" hidden="1" x14ac:dyDescent="0.25">
      <c r="A1999">
        <v>20230621</v>
      </c>
      <c r="B1999">
        <v>47953339</v>
      </c>
      <c r="C1999" t="s">
        <v>2755</v>
      </c>
      <c r="D1999">
        <v>2189969</v>
      </c>
      <c r="E1999" t="s">
        <v>2608</v>
      </c>
      <c r="F1999" s="59">
        <v>365.57</v>
      </c>
      <c r="G1999">
        <v>261.12</v>
      </c>
      <c r="H1999" t="s">
        <v>2538</v>
      </c>
      <c r="I1999" t="s">
        <v>2539</v>
      </c>
      <c r="J1999" t="s">
        <v>2332</v>
      </c>
      <c r="K1999" t="s">
        <v>2321</v>
      </c>
      <c r="L1999" t="s">
        <v>2333</v>
      </c>
      <c r="M1999" t="s">
        <v>2552</v>
      </c>
      <c r="N1999" t="s">
        <v>2553</v>
      </c>
      <c r="O1999" t="s">
        <v>2542</v>
      </c>
      <c r="P1999" t="s">
        <v>2543</v>
      </c>
      <c r="Q1999" t="s">
        <v>2544</v>
      </c>
      <c r="R1999" t="s">
        <v>2554</v>
      </c>
      <c r="S1999" t="s">
        <v>2546</v>
      </c>
      <c r="T1999">
        <v>0</v>
      </c>
      <c r="U1999" t="s">
        <v>2555</v>
      </c>
      <c r="V1999" t="s">
        <v>2556</v>
      </c>
      <c r="W1999" t="s">
        <v>2555</v>
      </c>
      <c r="X1999" t="s">
        <v>2556</v>
      </c>
      <c r="Y1999" t="str">
        <f t="shared" si="31"/>
        <v>北京爱奇艺科技有限公司-百度北京爱奇艺科技有限公司信息流</v>
      </c>
      <c r="Z1999" t="e">
        <f>VLOOKUP(Y:Y,[1]Sheet1!N:N,1,0)</f>
        <v>#N/A</v>
      </c>
    </row>
    <row r="2000" spans="1:26" hidden="1" x14ac:dyDescent="0.25">
      <c r="A2000">
        <v>20230621</v>
      </c>
      <c r="B2000">
        <v>47953348</v>
      </c>
      <c r="C2000" t="s">
        <v>2607</v>
      </c>
      <c r="D2000">
        <v>2167551</v>
      </c>
      <c r="E2000" t="s">
        <v>2550</v>
      </c>
      <c r="F2000" s="59">
        <v>12.48</v>
      </c>
      <c r="G2000">
        <v>12.48</v>
      </c>
      <c r="H2000" t="s">
        <v>2538</v>
      </c>
      <c r="I2000" t="s">
        <v>2551</v>
      </c>
      <c r="J2000" t="s">
        <v>2332</v>
      </c>
      <c r="K2000" t="s">
        <v>2321</v>
      </c>
      <c r="L2000" t="s">
        <v>2333</v>
      </c>
      <c r="M2000" t="s">
        <v>2552</v>
      </c>
      <c r="N2000" t="s">
        <v>2553</v>
      </c>
      <c r="O2000" t="s">
        <v>2542</v>
      </c>
      <c r="P2000" t="s">
        <v>2543</v>
      </c>
      <c r="Q2000" t="s">
        <v>2544</v>
      </c>
      <c r="R2000" t="s">
        <v>2554</v>
      </c>
      <c r="S2000" t="s">
        <v>2546</v>
      </c>
      <c r="T2000">
        <v>0</v>
      </c>
      <c r="U2000" t="s">
        <v>2555</v>
      </c>
      <c r="V2000" t="s">
        <v>2556</v>
      </c>
      <c r="W2000" t="s">
        <v>2555</v>
      </c>
      <c r="X2000" t="s">
        <v>2556</v>
      </c>
      <c r="Y2000" t="str">
        <f t="shared" si="31"/>
        <v>北京爱奇艺科技有限公司-百度北京爱奇艺科技有限公司信息流</v>
      </c>
      <c r="Z2000" t="e">
        <f>VLOOKUP(Y:Y,[1]Sheet1!N:N,1,0)</f>
        <v>#N/A</v>
      </c>
    </row>
    <row r="2001" spans="1:26" hidden="1" x14ac:dyDescent="0.25">
      <c r="A2001">
        <v>20230621</v>
      </c>
      <c r="B2001">
        <v>38794042</v>
      </c>
      <c r="C2001" t="s">
        <v>2756</v>
      </c>
      <c r="D2001">
        <v>2172261</v>
      </c>
      <c r="E2001" t="s">
        <v>2628</v>
      </c>
      <c r="F2001" s="59">
        <v>825.32</v>
      </c>
      <c r="G2001">
        <v>630.02</v>
      </c>
      <c r="H2001" t="s">
        <v>2538</v>
      </c>
      <c r="I2001" t="s">
        <v>2551</v>
      </c>
      <c r="J2001" t="s">
        <v>292</v>
      </c>
      <c r="K2001" t="s">
        <v>2321</v>
      </c>
      <c r="L2001" t="s">
        <v>574</v>
      </c>
      <c r="M2001" t="s">
        <v>2611</v>
      </c>
      <c r="N2001" t="s">
        <v>2612</v>
      </c>
      <c r="O2001" t="s">
        <v>2542</v>
      </c>
      <c r="P2001" t="s">
        <v>2543</v>
      </c>
      <c r="Q2001" t="s">
        <v>2544</v>
      </c>
      <c r="R2001" t="s">
        <v>2613</v>
      </c>
      <c r="S2001" t="s">
        <v>2546</v>
      </c>
      <c r="T2001">
        <v>0</v>
      </c>
      <c r="U2001" t="s">
        <v>2614</v>
      </c>
      <c r="V2001" t="s">
        <v>2615</v>
      </c>
      <c r="W2001" t="s">
        <v>2614</v>
      </c>
      <c r="X2001" t="s">
        <v>2615</v>
      </c>
      <c r="Y2001" t="str">
        <f t="shared" si="31"/>
        <v>广州荔湾品唯信息服务有限公司广州唯品会电子商务有限公司信息流</v>
      </c>
      <c r="Z2001" t="e">
        <f>VLOOKUP(Y:Y,[1]Sheet1!N:N,1,0)</f>
        <v>#N/A</v>
      </c>
    </row>
    <row r="2002" spans="1:26" hidden="1" x14ac:dyDescent="0.25">
      <c r="A2002">
        <v>20230621</v>
      </c>
      <c r="B2002">
        <v>47184434</v>
      </c>
      <c r="C2002" t="s">
        <v>2818</v>
      </c>
      <c r="D2002">
        <v>2176807</v>
      </c>
      <c r="E2002" t="s">
        <v>2691</v>
      </c>
      <c r="F2002" s="59">
        <v>0</v>
      </c>
      <c r="G2002">
        <v>0</v>
      </c>
      <c r="H2002" t="s">
        <v>2538</v>
      </c>
      <c r="I2002" t="s">
        <v>2539</v>
      </c>
      <c r="J2002" t="s">
        <v>2339</v>
      </c>
      <c r="K2002" t="s">
        <v>2321</v>
      </c>
      <c r="L2002" t="s">
        <v>2338</v>
      </c>
      <c r="M2002" t="s">
        <v>2692</v>
      </c>
      <c r="N2002" t="s">
        <v>2693</v>
      </c>
      <c r="O2002" t="s">
        <v>2542</v>
      </c>
      <c r="P2002" t="s">
        <v>2543</v>
      </c>
      <c r="Q2002" t="s">
        <v>2544</v>
      </c>
      <c r="R2002" t="s">
        <v>2694</v>
      </c>
      <c r="S2002" t="s">
        <v>2546</v>
      </c>
      <c r="T2002">
        <v>0</v>
      </c>
      <c r="U2002" t="s">
        <v>2117</v>
      </c>
      <c r="V2002" t="s">
        <v>2695</v>
      </c>
      <c r="W2002" t="s">
        <v>2117</v>
      </c>
      <c r="X2002" t="s">
        <v>2695</v>
      </c>
      <c r="Y2002" t="str">
        <f t="shared" si="31"/>
        <v>北京三快在线科技有限公司及其关联公司北京三快科技有限公司信息流</v>
      </c>
      <c r="Z2002" t="e">
        <f>VLOOKUP(Y:Y,[1]Sheet1!N:N,1,0)</f>
        <v>#N/A</v>
      </c>
    </row>
    <row r="2003" spans="1:26" hidden="1" x14ac:dyDescent="0.25">
      <c r="A2003">
        <v>20230621</v>
      </c>
      <c r="B2003">
        <v>47974695</v>
      </c>
      <c r="C2003" t="s">
        <v>2814</v>
      </c>
      <c r="D2003">
        <v>2129251</v>
      </c>
      <c r="E2003" t="s">
        <v>2815</v>
      </c>
      <c r="F2003" s="59">
        <v>52.76</v>
      </c>
      <c r="G2003">
        <v>0</v>
      </c>
      <c r="H2003" t="s">
        <v>2538</v>
      </c>
      <c r="I2003" t="s">
        <v>2539</v>
      </c>
      <c r="J2003" t="s">
        <v>2330</v>
      </c>
      <c r="K2003" t="s">
        <v>2321</v>
      </c>
      <c r="L2003" t="s">
        <v>2329</v>
      </c>
      <c r="M2003" t="s">
        <v>2581</v>
      </c>
      <c r="N2003" t="s">
        <v>2582</v>
      </c>
      <c r="O2003" t="s">
        <v>2542</v>
      </c>
      <c r="P2003" t="s">
        <v>2543</v>
      </c>
      <c r="Q2003" t="s">
        <v>2544</v>
      </c>
      <c r="R2003" t="s">
        <v>2583</v>
      </c>
      <c r="S2003" t="s">
        <v>2546</v>
      </c>
      <c r="T2003">
        <v>0</v>
      </c>
      <c r="U2003" t="s">
        <v>838</v>
      </c>
      <c r="V2003" t="s">
        <v>2578</v>
      </c>
      <c r="W2003" t="s">
        <v>2584</v>
      </c>
      <c r="X2003" t="s">
        <v>2585</v>
      </c>
      <c r="Y2003" t="str">
        <f t="shared" si="31"/>
        <v>成都哈拜网络科技有限公司-数字媒体事业部上海哈啰普惠科技有限公司信息流</v>
      </c>
      <c r="Z2003" t="e">
        <f>VLOOKUP(Y:Y,[1]Sheet1!N:N,1,0)</f>
        <v>#N/A</v>
      </c>
    </row>
    <row r="2004" spans="1:26" hidden="1" x14ac:dyDescent="0.25">
      <c r="A2004">
        <v>20230621</v>
      </c>
      <c r="B2004">
        <v>48413778</v>
      </c>
      <c r="C2004" t="s">
        <v>2626</v>
      </c>
      <c r="D2004">
        <v>2118167</v>
      </c>
      <c r="E2004" t="s">
        <v>2592</v>
      </c>
      <c r="F2004" s="59">
        <v>2.81</v>
      </c>
      <c r="G2004">
        <v>0</v>
      </c>
      <c r="H2004" t="s">
        <v>2538</v>
      </c>
      <c r="I2004" t="s">
        <v>2539</v>
      </c>
      <c r="J2004" t="s">
        <v>554</v>
      </c>
      <c r="K2004" t="s">
        <v>2321</v>
      </c>
      <c r="L2004" t="s">
        <v>2370</v>
      </c>
      <c r="M2004" t="s">
        <v>2593</v>
      </c>
      <c r="N2004" t="s">
        <v>2594</v>
      </c>
      <c r="O2004" t="s">
        <v>2542</v>
      </c>
      <c r="P2004" t="s">
        <v>2543</v>
      </c>
      <c r="Q2004" t="s">
        <v>2544</v>
      </c>
      <c r="R2004" t="s">
        <v>2595</v>
      </c>
      <c r="S2004" t="s">
        <v>2546</v>
      </c>
      <c r="T2004">
        <v>0</v>
      </c>
      <c r="U2004" t="s">
        <v>2555</v>
      </c>
      <c r="V2004" t="s">
        <v>2596</v>
      </c>
      <c r="W2004" t="s">
        <v>2555</v>
      </c>
      <c r="X2004" t="s">
        <v>2596</v>
      </c>
      <c r="Y2004" t="str">
        <f t="shared" si="31"/>
        <v>薯一薯二文化传媒（上海）有限公司行吟信息科技(上海)有限公司信息流</v>
      </c>
      <c r="Z2004" t="e">
        <f>VLOOKUP(Y:Y,[1]Sheet1!N:N,1,0)</f>
        <v>#N/A</v>
      </c>
    </row>
    <row r="2005" spans="1:26" hidden="1" x14ac:dyDescent="0.25">
      <c r="A2005">
        <v>20230621</v>
      </c>
      <c r="B2005">
        <v>45322956</v>
      </c>
      <c r="C2005" t="s">
        <v>2631</v>
      </c>
      <c r="D2005">
        <v>2172261</v>
      </c>
      <c r="E2005" t="s">
        <v>2628</v>
      </c>
      <c r="F2005" s="59">
        <v>196.3</v>
      </c>
      <c r="G2005">
        <v>149.85</v>
      </c>
      <c r="H2005" t="s">
        <v>2538</v>
      </c>
      <c r="I2005" t="s">
        <v>2551</v>
      </c>
      <c r="J2005" t="s">
        <v>292</v>
      </c>
      <c r="K2005" t="s">
        <v>2321</v>
      </c>
      <c r="L2005" t="s">
        <v>574</v>
      </c>
      <c r="M2005" t="s">
        <v>2611</v>
      </c>
      <c r="N2005" t="s">
        <v>2612</v>
      </c>
      <c r="O2005" t="s">
        <v>2542</v>
      </c>
      <c r="P2005" t="s">
        <v>2543</v>
      </c>
      <c r="Q2005" t="s">
        <v>2544</v>
      </c>
      <c r="R2005" t="s">
        <v>2613</v>
      </c>
      <c r="S2005" t="s">
        <v>2546</v>
      </c>
      <c r="T2005">
        <v>0</v>
      </c>
      <c r="U2005" t="s">
        <v>2614</v>
      </c>
      <c r="V2005" t="s">
        <v>2615</v>
      </c>
      <c r="W2005" t="s">
        <v>2614</v>
      </c>
      <c r="X2005" t="s">
        <v>2615</v>
      </c>
      <c r="Y2005" t="str">
        <f t="shared" si="31"/>
        <v>广州荔湾品唯信息服务有限公司广州唯品会电子商务有限公司信息流</v>
      </c>
      <c r="Z2005" t="e">
        <f>VLOOKUP(Y:Y,[1]Sheet1!N:N,1,0)</f>
        <v>#N/A</v>
      </c>
    </row>
    <row r="2006" spans="1:26" hidden="1" x14ac:dyDescent="0.25">
      <c r="A2006">
        <v>20230621</v>
      </c>
      <c r="B2006">
        <v>29404181</v>
      </c>
      <c r="C2006" t="s">
        <v>2801</v>
      </c>
      <c r="D2006">
        <v>2130054</v>
      </c>
      <c r="E2006" t="s">
        <v>2558</v>
      </c>
      <c r="F2006" s="59">
        <v>5750.05</v>
      </c>
      <c r="G2006">
        <v>4655.7700000000004</v>
      </c>
      <c r="H2006" t="s">
        <v>2559</v>
      </c>
      <c r="I2006" t="s">
        <v>2560</v>
      </c>
      <c r="J2006" t="s">
        <v>2350</v>
      </c>
      <c r="K2006" t="s">
        <v>711</v>
      </c>
      <c r="L2006" t="s">
        <v>2350</v>
      </c>
      <c r="M2006" t="s">
        <v>2561</v>
      </c>
      <c r="N2006" t="s">
        <v>2562</v>
      </c>
      <c r="O2006" t="s">
        <v>2542</v>
      </c>
      <c r="P2006" t="s">
        <v>2543</v>
      </c>
      <c r="Q2006" t="s">
        <v>2544</v>
      </c>
      <c r="R2006" t="s">
        <v>2563</v>
      </c>
      <c r="S2006" t="s">
        <v>2546</v>
      </c>
      <c r="T2006">
        <v>31118.617999999999</v>
      </c>
      <c r="U2006" t="s">
        <v>1891</v>
      </c>
      <c r="V2006" t="s">
        <v>2564</v>
      </c>
      <c r="W2006" t="s">
        <v>1891</v>
      </c>
      <c r="X2006" t="s">
        <v>2564</v>
      </c>
      <c r="Y2006" t="str">
        <f t="shared" si="31"/>
        <v>深圳尚米网络技术有限公司深圳尚米网络技术有限公司CPC</v>
      </c>
      <c r="Z2006" t="e">
        <f>VLOOKUP(Y:Y,[1]Sheet1!N:N,1,0)</f>
        <v>#N/A</v>
      </c>
    </row>
    <row r="2007" spans="1:26" hidden="1" x14ac:dyDescent="0.25">
      <c r="A2007">
        <v>20230621</v>
      </c>
      <c r="B2007">
        <v>32834859</v>
      </c>
      <c r="C2007" t="s">
        <v>2737</v>
      </c>
      <c r="D2007">
        <v>2054667</v>
      </c>
      <c r="E2007" t="s">
        <v>2738</v>
      </c>
      <c r="F2007" s="59">
        <v>35214.5</v>
      </c>
      <c r="G2007">
        <v>29591.52</v>
      </c>
      <c r="H2007" t="s">
        <v>2559</v>
      </c>
      <c r="I2007" t="s">
        <v>2560</v>
      </c>
      <c r="J2007" t="s">
        <v>2352</v>
      </c>
      <c r="K2007" t="s">
        <v>711</v>
      </c>
      <c r="L2007" t="s">
        <v>2351</v>
      </c>
      <c r="M2007" t="s">
        <v>2623</v>
      </c>
      <c r="N2007" t="s">
        <v>2624</v>
      </c>
      <c r="O2007" t="s">
        <v>2542</v>
      </c>
      <c r="P2007" t="s">
        <v>2543</v>
      </c>
      <c r="Q2007" t="s">
        <v>2544</v>
      </c>
      <c r="R2007" t="s">
        <v>2625</v>
      </c>
      <c r="S2007" t="s">
        <v>2546</v>
      </c>
      <c r="T2007">
        <v>313608.10700000002</v>
      </c>
      <c r="U2007" t="s">
        <v>838</v>
      </c>
      <c r="V2007" t="s">
        <v>2548</v>
      </c>
      <c r="W2007" t="s">
        <v>838</v>
      </c>
      <c r="X2007" t="s">
        <v>2548</v>
      </c>
      <c r="Y2007" t="str">
        <f t="shared" si="31"/>
        <v>深圳市小赢普惠科技有限责任公司深圳市赢众通金融信息服务有限责任公司CPC</v>
      </c>
      <c r="Z2007" t="e">
        <f>VLOOKUP(Y:Y,[1]Sheet1!N:N,1,0)</f>
        <v>#N/A</v>
      </c>
    </row>
    <row r="2008" spans="1:26" x14ac:dyDescent="0.25">
      <c r="A2008">
        <v>20230621</v>
      </c>
      <c r="B2008">
        <v>45336908</v>
      </c>
      <c r="C2008" t="s">
        <v>2621</v>
      </c>
      <c r="D2008">
        <v>2054669</v>
      </c>
      <c r="E2008" t="s">
        <v>2622</v>
      </c>
      <c r="F2008" s="59">
        <v>9.27</v>
      </c>
      <c r="G2008">
        <v>6.87</v>
      </c>
      <c r="H2008" t="s">
        <v>2538</v>
      </c>
      <c r="I2008" t="s">
        <v>2551</v>
      </c>
      <c r="J2008" t="s">
        <v>2352</v>
      </c>
      <c r="K2008" t="s">
        <v>2321</v>
      </c>
      <c r="L2008" t="s">
        <v>2351</v>
      </c>
      <c r="M2008" t="s">
        <v>2623</v>
      </c>
      <c r="N2008" t="s">
        <v>2624</v>
      </c>
      <c r="O2008" t="s">
        <v>2542</v>
      </c>
      <c r="P2008" t="s">
        <v>2543</v>
      </c>
      <c r="Q2008" t="s">
        <v>2544</v>
      </c>
      <c r="R2008" t="s">
        <v>2625</v>
      </c>
      <c r="S2008" t="s">
        <v>2546</v>
      </c>
      <c r="T2008">
        <v>0</v>
      </c>
      <c r="U2008" t="s">
        <v>838</v>
      </c>
      <c r="V2008" t="s">
        <v>2548</v>
      </c>
      <c r="W2008" t="s">
        <v>838</v>
      </c>
      <c r="X2008" t="s">
        <v>2548</v>
      </c>
      <c r="Y2008" t="str">
        <f t="shared" si="31"/>
        <v>深圳市小赢普惠科技有限责任公司深圳市赢众通金融信息服务有限责任公司信息流</v>
      </c>
      <c r="Z2008" t="e">
        <f>VLOOKUP(Y:Y,[1]Sheet1!N:N,1,0)</f>
        <v>#N/A</v>
      </c>
    </row>
    <row r="2009" spans="1:26" hidden="1" x14ac:dyDescent="0.25">
      <c r="A2009">
        <v>20230621</v>
      </c>
      <c r="B2009">
        <v>47184419</v>
      </c>
      <c r="C2009" t="s">
        <v>2740</v>
      </c>
      <c r="D2009">
        <v>2176807</v>
      </c>
      <c r="E2009" t="s">
        <v>2691</v>
      </c>
      <c r="F2009" s="59">
        <v>0.64</v>
      </c>
      <c r="G2009">
        <v>0.47</v>
      </c>
      <c r="H2009" t="s">
        <v>2538</v>
      </c>
      <c r="I2009" t="s">
        <v>2551</v>
      </c>
      <c r="J2009" t="s">
        <v>2339</v>
      </c>
      <c r="K2009" t="s">
        <v>2321</v>
      </c>
      <c r="L2009" t="s">
        <v>2338</v>
      </c>
      <c r="M2009" t="s">
        <v>2692</v>
      </c>
      <c r="N2009" t="s">
        <v>2693</v>
      </c>
      <c r="O2009" t="s">
        <v>2542</v>
      </c>
      <c r="P2009" t="s">
        <v>2543</v>
      </c>
      <c r="Q2009" t="s">
        <v>2544</v>
      </c>
      <c r="R2009" t="s">
        <v>2694</v>
      </c>
      <c r="S2009" t="s">
        <v>2546</v>
      </c>
      <c r="T2009">
        <v>0</v>
      </c>
      <c r="U2009" t="s">
        <v>2117</v>
      </c>
      <c r="V2009" t="s">
        <v>2695</v>
      </c>
      <c r="W2009" t="s">
        <v>2117</v>
      </c>
      <c r="X2009" t="s">
        <v>2695</v>
      </c>
      <c r="Y2009" t="str">
        <f t="shared" si="31"/>
        <v>北京三快在线科技有限公司及其关联公司北京三快科技有限公司信息流</v>
      </c>
      <c r="Z2009" t="e">
        <f>VLOOKUP(Y:Y,[1]Sheet1!N:N,1,0)</f>
        <v>#N/A</v>
      </c>
    </row>
    <row r="2010" spans="1:26" hidden="1" x14ac:dyDescent="0.25">
      <c r="A2010">
        <v>20230621</v>
      </c>
      <c r="B2010">
        <v>47974695</v>
      </c>
      <c r="C2010" t="s">
        <v>2814</v>
      </c>
      <c r="D2010">
        <v>2129251</v>
      </c>
      <c r="E2010" t="s">
        <v>2815</v>
      </c>
      <c r="F2010" s="59">
        <v>4137.68</v>
      </c>
      <c r="G2010">
        <v>0</v>
      </c>
      <c r="H2010" t="s">
        <v>2538</v>
      </c>
      <c r="I2010" t="s">
        <v>2551</v>
      </c>
      <c r="J2010" t="s">
        <v>2330</v>
      </c>
      <c r="K2010" t="s">
        <v>2321</v>
      </c>
      <c r="L2010" t="s">
        <v>2329</v>
      </c>
      <c r="M2010" t="s">
        <v>2581</v>
      </c>
      <c r="N2010" t="s">
        <v>2582</v>
      </c>
      <c r="O2010" t="s">
        <v>2542</v>
      </c>
      <c r="P2010" t="s">
        <v>2543</v>
      </c>
      <c r="Q2010" t="s">
        <v>2544</v>
      </c>
      <c r="R2010" t="s">
        <v>2583</v>
      </c>
      <c r="S2010" t="s">
        <v>2546</v>
      </c>
      <c r="T2010">
        <v>0</v>
      </c>
      <c r="U2010" t="s">
        <v>838</v>
      </c>
      <c r="V2010" t="s">
        <v>2578</v>
      </c>
      <c r="W2010" t="s">
        <v>2584</v>
      </c>
      <c r="X2010" t="s">
        <v>2585</v>
      </c>
      <c r="Y2010" t="str">
        <f t="shared" si="31"/>
        <v>成都哈拜网络科技有限公司-数字媒体事业部上海哈啰普惠科技有限公司信息流</v>
      </c>
      <c r="Z2010" t="e">
        <f>VLOOKUP(Y:Y,[1]Sheet1!N:N,1,0)</f>
        <v>#N/A</v>
      </c>
    </row>
    <row r="2011" spans="1:26" hidden="1" x14ac:dyDescent="0.25">
      <c r="A2011">
        <v>20230621</v>
      </c>
      <c r="B2011">
        <v>48447541</v>
      </c>
      <c r="C2011" t="s">
        <v>2733</v>
      </c>
      <c r="D2011">
        <v>2142924</v>
      </c>
      <c r="E2011" t="s">
        <v>2716</v>
      </c>
      <c r="F2011" s="59">
        <v>3007.93</v>
      </c>
      <c r="G2011">
        <v>3007.93</v>
      </c>
      <c r="H2011" t="s">
        <v>2559</v>
      </c>
      <c r="I2011" t="s">
        <v>2560</v>
      </c>
      <c r="J2011" t="s">
        <v>392</v>
      </c>
      <c r="K2011" t="s">
        <v>711</v>
      </c>
      <c r="L2011" t="s">
        <v>392</v>
      </c>
      <c r="M2011" t="s">
        <v>2641</v>
      </c>
      <c r="N2011" t="s">
        <v>2642</v>
      </c>
      <c r="O2011" t="s">
        <v>2542</v>
      </c>
      <c r="P2011" t="s">
        <v>2543</v>
      </c>
      <c r="Q2011" t="s">
        <v>2544</v>
      </c>
      <c r="R2011" t="s">
        <v>2643</v>
      </c>
      <c r="S2011" t="s">
        <v>2546</v>
      </c>
      <c r="T2011">
        <v>3961.71</v>
      </c>
      <c r="U2011" t="s">
        <v>838</v>
      </c>
      <c r="V2011" t="s">
        <v>2644</v>
      </c>
      <c r="W2011" t="s">
        <v>838</v>
      </c>
      <c r="X2011" t="s">
        <v>2548</v>
      </c>
      <c r="Y2011" t="str">
        <f t="shared" si="31"/>
        <v>福州三六零网络小额贷款有限公司福州三六零网络小额贷款有限公司CPC</v>
      </c>
      <c r="Z2011" t="e">
        <f>VLOOKUP(Y:Y,[1]Sheet1!N:N,1,0)</f>
        <v>#N/A</v>
      </c>
    </row>
    <row r="2012" spans="1:26" hidden="1" x14ac:dyDescent="0.25">
      <c r="A2012">
        <v>20230621</v>
      </c>
      <c r="B2012">
        <v>27382539</v>
      </c>
      <c r="C2012" t="s">
        <v>2609</v>
      </c>
      <c r="D2012">
        <v>2172257</v>
      </c>
      <c r="E2012" t="s">
        <v>2610</v>
      </c>
      <c r="F2012" s="59">
        <v>7097.79</v>
      </c>
      <c r="G2012">
        <v>5633.09</v>
      </c>
      <c r="H2012" t="s">
        <v>2559</v>
      </c>
      <c r="I2012" t="s">
        <v>2560</v>
      </c>
      <c r="J2012" t="s">
        <v>292</v>
      </c>
      <c r="K2012" t="s">
        <v>711</v>
      </c>
      <c r="L2012" t="s">
        <v>574</v>
      </c>
      <c r="M2012" t="s">
        <v>2611</v>
      </c>
      <c r="N2012" t="s">
        <v>2612</v>
      </c>
      <c r="O2012" t="s">
        <v>2542</v>
      </c>
      <c r="P2012" t="s">
        <v>2543</v>
      </c>
      <c r="Q2012" t="s">
        <v>2544</v>
      </c>
      <c r="R2012" t="s">
        <v>2613</v>
      </c>
      <c r="S2012" t="s">
        <v>2546</v>
      </c>
      <c r="T2012">
        <v>147468.29300000001</v>
      </c>
      <c r="U2012" t="s">
        <v>2614</v>
      </c>
      <c r="V2012" t="s">
        <v>2615</v>
      </c>
      <c r="W2012" t="s">
        <v>2614</v>
      </c>
      <c r="X2012" t="s">
        <v>2615</v>
      </c>
      <c r="Y2012" t="str">
        <f t="shared" si="31"/>
        <v>广州荔湾品唯信息服务有限公司广州唯品会电子商务有限公司CPC</v>
      </c>
      <c r="Z2012" t="e">
        <f>VLOOKUP(Y:Y,[1]Sheet1!N:N,1,0)</f>
        <v>#N/A</v>
      </c>
    </row>
    <row r="2013" spans="1:26" hidden="1" x14ac:dyDescent="0.25">
      <c r="A2013">
        <v>20230621</v>
      </c>
      <c r="B2013">
        <v>38794097</v>
      </c>
      <c r="C2013" t="s">
        <v>2757</v>
      </c>
      <c r="D2013">
        <v>2172261</v>
      </c>
      <c r="E2013" t="s">
        <v>2628</v>
      </c>
      <c r="F2013" s="59">
        <v>1540.18</v>
      </c>
      <c r="G2013">
        <v>1175.71</v>
      </c>
      <c r="H2013" t="s">
        <v>2538</v>
      </c>
      <c r="I2013" t="s">
        <v>2551</v>
      </c>
      <c r="J2013" t="s">
        <v>292</v>
      </c>
      <c r="K2013" t="s">
        <v>2321</v>
      </c>
      <c r="L2013" t="s">
        <v>574</v>
      </c>
      <c r="M2013" t="s">
        <v>2611</v>
      </c>
      <c r="N2013" t="s">
        <v>2612</v>
      </c>
      <c r="O2013" t="s">
        <v>2542</v>
      </c>
      <c r="P2013" t="s">
        <v>2543</v>
      </c>
      <c r="Q2013" t="s">
        <v>2544</v>
      </c>
      <c r="R2013" t="s">
        <v>2613</v>
      </c>
      <c r="S2013" t="s">
        <v>2546</v>
      </c>
      <c r="T2013">
        <v>0</v>
      </c>
      <c r="U2013" t="s">
        <v>2614</v>
      </c>
      <c r="V2013" t="s">
        <v>2615</v>
      </c>
      <c r="W2013" t="s">
        <v>2614</v>
      </c>
      <c r="X2013" t="s">
        <v>2615</v>
      </c>
      <c r="Y2013" t="str">
        <f t="shared" si="31"/>
        <v>广州荔湾品唯信息服务有限公司广州唯品会电子商务有限公司信息流</v>
      </c>
      <c r="Z2013" t="e">
        <f>VLOOKUP(Y:Y,[1]Sheet1!N:N,1,0)</f>
        <v>#N/A</v>
      </c>
    </row>
    <row r="2014" spans="1:26" hidden="1" x14ac:dyDescent="0.25">
      <c r="A2014">
        <v>20230621</v>
      </c>
      <c r="B2014">
        <v>40548239</v>
      </c>
      <c r="C2014" t="s">
        <v>2777</v>
      </c>
      <c r="D2014">
        <v>2130054</v>
      </c>
      <c r="E2014" t="s">
        <v>2558</v>
      </c>
      <c r="F2014" s="59">
        <v>3005.19</v>
      </c>
      <c r="G2014">
        <v>2433.29</v>
      </c>
      <c r="H2014" t="s">
        <v>2559</v>
      </c>
      <c r="I2014" t="s">
        <v>2560</v>
      </c>
      <c r="J2014" t="s">
        <v>2350</v>
      </c>
      <c r="K2014" t="s">
        <v>711</v>
      </c>
      <c r="L2014" t="s">
        <v>2350</v>
      </c>
      <c r="M2014" t="s">
        <v>2561</v>
      </c>
      <c r="N2014" t="s">
        <v>2562</v>
      </c>
      <c r="O2014" t="s">
        <v>2542</v>
      </c>
      <c r="P2014" t="s">
        <v>2543</v>
      </c>
      <c r="Q2014" t="s">
        <v>2544</v>
      </c>
      <c r="R2014" t="s">
        <v>2563</v>
      </c>
      <c r="S2014" t="s">
        <v>2546</v>
      </c>
      <c r="T2014">
        <v>13067.512000000001</v>
      </c>
      <c r="U2014" t="s">
        <v>1891</v>
      </c>
      <c r="V2014" t="s">
        <v>2564</v>
      </c>
      <c r="W2014" t="s">
        <v>1891</v>
      </c>
      <c r="X2014" t="s">
        <v>2564</v>
      </c>
      <c r="Y2014" t="str">
        <f t="shared" si="31"/>
        <v>深圳尚米网络技术有限公司深圳尚米网络技术有限公司CPC</v>
      </c>
      <c r="Z2014" t="e">
        <f>VLOOKUP(Y:Y,[1]Sheet1!N:N,1,0)</f>
        <v>#N/A</v>
      </c>
    </row>
    <row r="2015" spans="1:26" hidden="1" x14ac:dyDescent="0.25">
      <c r="A2015">
        <v>20230621</v>
      </c>
      <c r="B2015">
        <v>31849478</v>
      </c>
      <c r="C2015" t="s">
        <v>2650</v>
      </c>
      <c r="D2015">
        <v>2158492</v>
      </c>
      <c r="E2015" t="s">
        <v>2580</v>
      </c>
      <c r="F2015" s="59">
        <v>259.87</v>
      </c>
      <c r="G2015">
        <v>218.35</v>
      </c>
      <c r="H2015" t="s">
        <v>2559</v>
      </c>
      <c r="I2015" t="s">
        <v>2560</v>
      </c>
      <c r="J2015" t="s">
        <v>2330</v>
      </c>
      <c r="K2015" t="s">
        <v>711</v>
      </c>
      <c r="L2015" t="s">
        <v>2329</v>
      </c>
      <c r="M2015" t="s">
        <v>2581</v>
      </c>
      <c r="N2015" t="s">
        <v>2582</v>
      </c>
      <c r="O2015" t="s">
        <v>2542</v>
      </c>
      <c r="P2015" t="s">
        <v>2543</v>
      </c>
      <c r="Q2015" t="s">
        <v>2544</v>
      </c>
      <c r="R2015" t="s">
        <v>2583</v>
      </c>
      <c r="S2015" t="s">
        <v>2546</v>
      </c>
      <c r="T2015">
        <v>197009.897</v>
      </c>
      <c r="U2015" t="s">
        <v>2584</v>
      </c>
      <c r="V2015" t="s">
        <v>2585</v>
      </c>
      <c r="W2015" t="s">
        <v>2584</v>
      </c>
      <c r="X2015" t="s">
        <v>2585</v>
      </c>
      <c r="Y2015" t="str">
        <f t="shared" si="31"/>
        <v>成都哈拜网络科技有限公司-数字媒体事业部上海哈啰普惠科技有限公司CPC</v>
      </c>
      <c r="Z2015" t="e">
        <f>VLOOKUP(Y:Y,[1]Sheet1!N:N,1,0)</f>
        <v>#N/A</v>
      </c>
    </row>
    <row r="2016" spans="1:26" hidden="1" x14ac:dyDescent="0.25">
      <c r="A2016">
        <v>20230621</v>
      </c>
      <c r="B2016">
        <v>40548298</v>
      </c>
      <c r="C2016" t="s">
        <v>2557</v>
      </c>
      <c r="D2016">
        <v>2130054</v>
      </c>
      <c r="E2016" t="s">
        <v>2558</v>
      </c>
      <c r="F2016" s="59">
        <v>2592.7399999999998</v>
      </c>
      <c r="G2016">
        <v>2099.3200000000002</v>
      </c>
      <c r="H2016" t="s">
        <v>2559</v>
      </c>
      <c r="I2016" t="s">
        <v>2560</v>
      </c>
      <c r="J2016" t="s">
        <v>2350</v>
      </c>
      <c r="K2016" t="s">
        <v>711</v>
      </c>
      <c r="L2016" t="s">
        <v>2350</v>
      </c>
      <c r="M2016" t="s">
        <v>2561</v>
      </c>
      <c r="N2016" t="s">
        <v>2562</v>
      </c>
      <c r="O2016" t="s">
        <v>2542</v>
      </c>
      <c r="P2016" t="s">
        <v>2543</v>
      </c>
      <c r="Q2016" t="s">
        <v>2544</v>
      </c>
      <c r="R2016" t="s">
        <v>2563</v>
      </c>
      <c r="S2016" t="s">
        <v>2546</v>
      </c>
      <c r="T2016">
        <v>18360.797999999999</v>
      </c>
      <c r="U2016" t="s">
        <v>1891</v>
      </c>
      <c r="V2016" t="s">
        <v>2564</v>
      </c>
      <c r="W2016" t="s">
        <v>1891</v>
      </c>
      <c r="X2016" t="s">
        <v>2564</v>
      </c>
      <c r="Y2016" t="str">
        <f t="shared" si="31"/>
        <v>深圳尚米网络技术有限公司深圳尚米网络技术有限公司CPC</v>
      </c>
      <c r="Z2016" t="e">
        <f>VLOOKUP(Y:Y,[1]Sheet1!N:N,1,0)</f>
        <v>#N/A</v>
      </c>
    </row>
    <row r="2017" spans="1:26" hidden="1" x14ac:dyDescent="0.25">
      <c r="A2017">
        <v>20230621</v>
      </c>
      <c r="B2017">
        <v>40732451</v>
      </c>
      <c r="C2017" t="s">
        <v>2681</v>
      </c>
      <c r="D2017">
        <v>2158492</v>
      </c>
      <c r="E2017" t="s">
        <v>2580</v>
      </c>
      <c r="F2017" s="59">
        <v>25535.9</v>
      </c>
      <c r="G2017">
        <v>21458.37</v>
      </c>
      <c r="H2017" t="s">
        <v>2559</v>
      </c>
      <c r="I2017" t="s">
        <v>2560</v>
      </c>
      <c r="J2017" t="s">
        <v>2330</v>
      </c>
      <c r="K2017" t="s">
        <v>711</v>
      </c>
      <c r="L2017" t="s">
        <v>2329</v>
      </c>
      <c r="M2017" t="s">
        <v>2581</v>
      </c>
      <c r="N2017" t="s">
        <v>2582</v>
      </c>
      <c r="O2017" t="s">
        <v>2542</v>
      </c>
      <c r="P2017" t="s">
        <v>2543</v>
      </c>
      <c r="Q2017" t="s">
        <v>2544</v>
      </c>
      <c r="R2017" t="s">
        <v>2583</v>
      </c>
      <c r="S2017" t="s">
        <v>2546</v>
      </c>
      <c r="T2017">
        <v>3759.0590000000002</v>
      </c>
      <c r="U2017" t="s">
        <v>2584</v>
      </c>
      <c r="V2017" t="s">
        <v>2585</v>
      </c>
      <c r="W2017" t="s">
        <v>2584</v>
      </c>
      <c r="X2017" t="s">
        <v>2585</v>
      </c>
      <c r="Y2017" t="str">
        <f t="shared" si="31"/>
        <v>成都哈拜网络科技有限公司-数字媒体事业部上海哈啰普惠科技有限公司CPC</v>
      </c>
      <c r="Z2017" t="e">
        <f>VLOOKUP(Y:Y,[1]Sheet1!N:N,1,0)</f>
        <v>#N/A</v>
      </c>
    </row>
    <row r="2018" spans="1:26" hidden="1" x14ac:dyDescent="0.25">
      <c r="A2018">
        <v>20230621</v>
      </c>
      <c r="B2018">
        <v>47327991</v>
      </c>
      <c r="C2018" t="s">
        <v>2766</v>
      </c>
      <c r="D2018">
        <v>2185183</v>
      </c>
      <c r="E2018" t="s">
        <v>2574</v>
      </c>
      <c r="F2018" s="59">
        <v>13968.97</v>
      </c>
      <c r="G2018">
        <v>10582.55</v>
      </c>
      <c r="H2018" t="s">
        <v>2538</v>
      </c>
      <c r="I2018" t="s">
        <v>2539</v>
      </c>
      <c r="J2018" t="s">
        <v>2575</v>
      </c>
      <c r="K2018" t="s">
        <v>2321</v>
      </c>
      <c r="L2018" t="s">
        <v>2344</v>
      </c>
      <c r="M2018" t="s">
        <v>2576</v>
      </c>
      <c r="O2018" t="s">
        <v>2542</v>
      </c>
      <c r="P2018" t="s">
        <v>2543</v>
      </c>
      <c r="Q2018" t="s">
        <v>2544</v>
      </c>
      <c r="R2018" t="s">
        <v>2577</v>
      </c>
      <c r="S2018" t="s">
        <v>2546</v>
      </c>
      <c r="T2018">
        <v>0</v>
      </c>
      <c r="U2018" t="s">
        <v>838</v>
      </c>
      <c r="V2018" t="s">
        <v>2578</v>
      </c>
      <c r="W2018" t="s">
        <v>838</v>
      </c>
      <c r="X2018" t="s">
        <v>2578</v>
      </c>
      <c r="Y2018" t="str">
        <f t="shared" si="31"/>
        <v>北京微财科技有限公司-数媒重庆市黑卡小额贷款有限公司信息流</v>
      </c>
      <c r="Z2018" t="e">
        <f>VLOOKUP(Y:Y,[1]Sheet1!N:N,1,0)</f>
        <v>#N/A</v>
      </c>
    </row>
    <row r="2019" spans="1:26" hidden="1" x14ac:dyDescent="0.25">
      <c r="A2019">
        <v>20230621</v>
      </c>
      <c r="B2019">
        <v>47328011</v>
      </c>
      <c r="C2019" t="s">
        <v>2647</v>
      </c>
      <c r="D2019">
        <v>2185183</v>
      </c>
      <c r="E2019" t="s">
        <v>2574</v>
      </c>
      <c r="F2019" s="59">
        <v>132.87</v>
      </c>
      <c r="G2019">
        <v>100.66</v>
      </c>
      <c r="H2019" t="s">
        <v>2538</v>
      </c>
      <c r="I2019" t="s">
        <v>2551</v>
      </c>
      <c r="J2019" t="s">
        <v>2575</v>
      </c>
      <c r="K2019" t="s">
        <v>2321</v>
      </c>
      <c r="L2019" t="s">
        <v>2344</v>
      </c>
      <c r="M2019" t="s">
        <v>2576</v>
      </c>
      <c r="O2019" t="s">
        <v>2542</v>
      </c>
      <c r="P2019" t="s">
        <v>2543</v>
      </c>
      <c r="Q2019" t="s">
        <v>2544</v>
      </c>
      <c r="R2019" t="s">
        <v>2577</v>
      </c>
      <c r="S2019" t="s">
        <v>2546</v>
      </c>
      <c r="T2019">
        <v>0</v>
      </c>
      <c r="U2019" t="s">
        <v>838</v>
      </c>
      <c r="V2019" t="s">
        <v>2578</v>
      </c>
      <c r="W2019" t="s">
        <v>838</v>
      </c>
      <c r="X2019" t="s">
        <v>2578</v>
      </c>
      <c r="Y2019" t="str">
        <f t="shared" si="31"/>
        <v>北京微财科技有限公司-数媒重庆市黑卡小额贷款有限公司信息流</v>
      </c>
      <c r="Z2019" t="e">
        <f>VLOOKUP(Y:Y,[1]Sheet1!N:N,1,0)</f>
        <v>#N/A</v>
      </c>
    </row>
    <row r="2020" spans="1:26" hidden="1" x14ac:dyDescent="0.25">
      <c r="A2020">
        <v>20230621</v>
      </c>
      <c r="B2020">
        <v>47426672</v>
      </c>
      <c r="C2020" t="s">
        <v>2709</v>
      </c>
      <c r="D2020">
        <v>2189969</v>
      </c>
      <c r="E2020" t="s">
        <v>2608</v>
      </c>
      <c r="F2020" s="59">
        <v>8951.9599999999991</v>
      </c>
      <c r="G2020">
        <v>6394.26</v>
      </c>
      <c r="H2020" t="s">
        <v>2538</v>
      </c>
      <c r="I2020" t="s">
        <v>2551</v>
      </c>
      <c r="J2020" t="s">
        <v>2332</v>
      </c>
      <c r="K2020" t="s">
        <v>2321</v>
      </c>
      <c r="L2020" t="s">
        <v>2333</v>
      </c>
      <c r="M2020" t="s">
        <v>2552</v>
      </c>
      <c r="N2020" t="s">
        <v>2553</v>
      </c>
      <c r="O2020" t="s">
        <v>2542</v>
      </c>
      <c r="P2020" t="s">
        <v>2543</v>
      </c>
      <c r="Q2020" t="s">
        <v>2544</v>
      </c>
      <c r="R2020" t="s">
        <v>2554</v>
      </c>
      <c r="S2020" t="s">
        <v>2546</v>
      </c>
      <c r="T2020">
        <v>0</v>
      </c>
      <c r="U2020" t="s">
        <v>2555</v>
      </c>
      <c r="V2020" t="s">
        <v>2556</v>
      </c>
      <c r="W2020" t="s">
        <v>2555</v>
      </c>
      <c r="X2020" t="s">
        <v>2556</v>
      </c>
      <c r="Y2020" t="str">
        <f t="shared" si="31"/>
        <v>北京爱奇艺科技有限公司-百度北京爱奇艺科技有限公司信息流</v>
      </c>
      <c r="Z2020" t="e">
        <f>VLOOKUP(Y:Y,[1]Sheet1!N:N,1,0)</f>
        <v>#N/A</v>
      </c>
    </row>
    <row r="2021" spans="1:26" hidden="1" x14ac:dyDescent="0.25">
      <c r="A2021">
        <v>20230621</v>
      </c>
      <c r="B2021">
        <v>29995327</v>
      </c>
      <c r="C2021" t="s">
        <v>2761</v>
      </c>
      <c r="D2021">
        <v>2199431</v>
      </c>
      <c r="E2021" t="s">
        <v>2640</v>
      </c>
      <c r="F2021" s="59">
        <v>35.15</v>
      </c>
      <c r="G2021">
        <v>26.62</v>
      </c>
      <c r="H2021" t="s">
        <v>2559</v>
      </c>
      <c r="I2021" t="s">
        <v>2560</v>
      </c>
      <c r="J2021" t="s">
        <v>392</v>
      </c>
      <c r="K2021" t="s">
        <v>711</v>
      </c>
      <c r="L2021" t="s">
        <v>392</v>
      </c>
      <c r="M2021" t="s">
        <v>2641</v>
      </c>
      <c r="N2021" t="s">
        <v>2642</v>
      </c>
      <c r="O2021" t="s">
        <v>2542</v>
      </c>
      <c r="P2021" t="s">
        <v>2543</v>
      </c>
      <c r="Q2021" t="s">
        <v>2544</v>
      </c>
      <c r="R2021" t="s">
        <v>2643</v>
      </c>
      <c r="S2021" t="s">
        <v>2546</v>
      </c>
      <c r="T2021">
        <v>234828.68400000001</v>
      </c>
      <c r="U2021" t="s">
        <v>838</v>
      </c>
      <c r="V2021" t="s">
        <v>2548</v>
      </c>
      <c r="W2021" t="s">
        <v>838</v>
      </c>
      <c r="X2021" t="s">
        <v>2548</v>
      </c>
      <c r="Y2021" t="str">
        <f t="shared" si="31"/>
        <v>福州三六零网络小额贷款有限公司福州三六零网络小额贷款有限公司CPC</v>
      </c>
      <c r="Z2021" t="e">
        <f>VLOOKUP(Y:Y,[1]Sheet1!N:N,1,0)</f>
        <v>#N/A</v>
      </c>
    </row>
    <row r="2022" spans="1:26" hidden="1" x14ac:dyDescent="0.25">
      <c r="A2022">
        <v>20230621</v>
      </c>
      <c r="B2022">
        <v>42012563</v>
      </c>
      <c r="C2022" t="s">
        <v>2741</v>
      </c>
      <c r="D2022">
        <v>2142924</v>
      </c>
      <c r="E2022" t="s">
        <v>2716</v>
      </c>
      <c r="F2022" s="59">
        <v>650.79</v>
      </c>
      <c r="G2022">
        <v>650.79</v>
      </c>
      <c r="H2022" t="s">
        <v>2559</v>
      </c>
      <c r="I2022" t="s">
        <v>2560</v>
      </c>
      <c r="J2022" t="s">
        <v>392</v>
      </c>
      <c r="K2022" t="s">
        <v>711</v>
      </c>
      <c r="L2022" t="s">
        <v>392</v>
      </c>
      <c r="M2022" t="s">
        <v>2641</v>
      </c>
      <c r="N2022" t="s">
        <v>2642</v>
      </c>
      <c r="O2022" t="s">
        <v>2542</v>
      </c>
      <c r="P2022" t="s">
        <v>2543</v>
      </c>
      <c r="Q2022" t="s">
        <v>2544</v>
      </c>
      <c r="R2022" t="s">
        <v>2643</v>
      </c>
      <c r="S2022" t="s">
        <v>2546</v>
      </c>
      <c r="T2022">
        <v>35131.19</v>
      </c>
      <c r="U2022" t="s">
        <v>838</v>
      </c>
      <c r="V2022" t="s">
        <v>2578</v>
      </c>
      <c r="W2022" t="s">
        <v>838</v>
      </c>
      <c r="X2022" t="s">
        <v>2548</v>
      </c>
      <c r="Y2022" t="str">
        <f t="shared" si="31"/>
        <v>福州三六零网络小额贷款有限公司福州三六零网络小额贷款有限公司CPC</v>
      </c>
      <c r="Z2022" t="e">
        <f>VLOOKUP(Y:Y,[1]Sheet1!N:N,1,0)</f>
        <v>#N/A</v>
      </c>
    </row>
    <row r="2023" spans="1:26" x14ac:dyDescent="0.25">
      <c r="A2023">
        <v>20230621</v>
      </c>
      <c r="B2023">
        <v>43094782</v>
      </c>
      <c r="C2023" t="s">
        <v>2630</v>
      </c>
      <c r="D2023">
        <v>2054669</v>
      </c>
      <c r="E2023" t="s">
        <v>2622</v>
      </c>
      <c r="F2023" s="59">
        <v>1091.1199999999999</v>
      </c>
      <c r="G2023">
        <v>808.24</v>
      </c>
      <c r="H2023" t="s">
        <v>2538</v>
      </c>
      <c r="I2023" t="s">
        <v>2539</v>
      </c>
      <c r="J2023" t="s">
        <v>2352</v>
      </c>
      <c r="K2023" t="s">
        <v>2321</v>
      </c>
      <c r="L2023" t="s">
        <v>2351</v>
      </c>
      <c r="M2023" t="s">
        <v>2623</v>
      </c>
      <c r="N2023" t="s">
        <v>2624</v>
      </c>
      <c r="O2023" t="s">
        <v>2542</v>
      </c>
      <c r="P2023" t="s">
        <v>2543</v>
      </c>
      <c r="Q2023" t="s">
        <v>2544</v>
      </c>
      <c r="R2023" t="s">
        <v>2625</v>
      </c>
      <c r="S2023" t="s">
        <v>2546</v>
      </c>
      <c r="T2023">
        <v>0</v>
      </c>
      <c r="U2023" t="s">
        <v>838</v>
      </c>
      <c r="V2023" t="s">
        <v>2548</v>
      </c>
      <c r="W2023" t="s">
        <v>838</v>
      </c>
      <c r="X2023" t="s">
        <v>2548</v>
      </c>
      <c r="Y2023" t="str">
        <f t="shared" si="31"/>
        <v>深圳市小赢普惠科技有限责任公司深圳市赢众通金融信息服务有限责任公司信息流</v>
      </c>
      <c r="Z2023" t="e">
        <f>VLOOKUP(Y:Y,[1]Sheet1!N:N,1,0)</f>
        <v>#N/A</v>
      </c>
    </row>
    <row r="2024" spans="1:26" hidden="1" x14ac:dyDescent="0.25">
      <c r="A2024">
        <v>20230621</v>
      </c>
      <c r="B2024">
        <v>47798436</v>
      </c>
      <c r="C2024" t="s">
        <v>2632</v>
      </c>
      <c r="D2024">
        <v>2169384</v>
      </c>
      <c r="E2024" t="s">
        <v>2633</v>
      </c>
      <c r="F2024" s="59">
        <v>15418.09</v>
      </c>
      <c r="G2024">
        <v>11420.81</v>
      </c>
      <c r="H2024" t="s">
        <v>2538</v>
      </c>
      <c r="I2024" t="s">
        <v>2551</v>
      </c>
      <c r="J2024" t="s">
        <v>296</v>
      </c>
      <c r="K2024" t="s">
        <v>2321</v>
      </c>
      <c r="L2024" t="s">
        <v>2334</v>
      </c>
      <c r="M2024" t="s">
        <v>2634</v>
      </c>
      <c r="N2024" t="s">
        <v>2635</v>
      </c>
      <c r="O2024" t="s">
        <v>2542</v>
      </c>
      <c r="P2024" t="s">
        <v>2543</v>
      </c>
      <c r="Q2024" t="s">
        <v>2544</v>
      </c>
      <c r="R2024" t="s">
        <v>2636</v>
      </c>
      <c r="S2024" t="s">
        <v>2546</v>
      </c>
      <c r="T2024">
        <v>0</v>
      </c>
      <c r="U2024" t="s">
        <v>2584</v>
      </c>
      <c r="V2024" t="s">
        <v>2637</v>
      </c>
      <c r="W2024" t="s">
        <v>2584</v>
      </c>
      <c r="X2024" t="s">
        <v>2637</v>
      </c>
      <c r="Y2024" t="str">
        <f t="shared" si="31"/>
        <v>湖北车智汇传媒有限公司北京车之家信息技术有限公司信息流</v>
      </c>
      <c r="Z2024" t="e">
        <f>VLOOKUP(Y:Y,[1]Sheet1!N:N,1,0)</f>
        <v>#N/A</v>
      </c>
    </row>
    <row r="2025" spans="1:26" hidden="1" x14ac:dyDescent="0.25">
      <c r="A2025">
        <v>20230621</v>
      </c>
      <c r="B2025">
        <v>19668996</v>
      </c>
      <c r="C2025" t="s">
        <v>2711</v>
      </c>
      <c r="D2025">
        <v>2172257</v>
      </c>
      <c r="E2025" t="s">
        <v>2610</v>
      </c>
      <c r="F2025" s="59">
        <v>14060.43</v>
      </c>
      <c r="G2025">
        <v>11158.63</v>
      </c>
      <c r="H2025" t="s">
        <v>2559</v>
      </c>
      <c r="I2025" t="s">
        <v>2560</v>
      </c>
      <c r="J2025" t="s">
        <v>292</v>
      </c>
      <c r="K2025" t="s">
        <v>711</v>
      </c>
      <c r="L2025" t="s">
        <v>574</v>
      </c>
      <c r="M2025" t="s">
        <v>2611</v>
      </c>
      <c r="N2025" t="s">
        <v>2612</v>
      </c>
      <c r="O2025" t="s">
        <v>2542</v>
      </c>
      <c r="P2025" t="s">
        <v>2543</v>
      </c>
      <c r="Q2025" t="s">
        <v>2544</v>
      </c>
      <c r="R2025" t="s">
        <v>2613</v>
      </c>
      <c r="S2025" t="s">
        <v>2546</v>
      </c>
      <c r="T2025">
        <v>378856.51400000002</v>
      </c>
      <c r="U2025" t="s">
        <v>2614</v>
      </c>
      <c r="V2025" t="s">
        <v>2615</v>
      </c>
      <c r="W2025" t="s">
        <v>2614</v>
      </c>
      <c r="X2025" t="s">
        <v>2615</v>
      </c>
      <c r="Y2025" t="str">
        <f t="shared" si="31"/>
        <v>广州荔湾品唯信息服务有限公司广州唯品会电子商务有限公司CPC</v>
      </c>
      <c r="Z2025" t="e">
        <f>VLOOKUP(Y:Y,[1]Sheet1!N:N,1,0)</f>
        <v>#N/A</v>
      </c>
    </row>
    <row r="2026" spans="1:26" hidden="1" x14ac:dyDescent="0.25">
      <c r="A2026">
        <v>20230621</v>
      </c>
      <c r="B2026">
        <v>47184438</v>
      </c>
      <c r="C2026" t="s">
        <v>2734</v>
      </c>
      <c r="D2026">
        <v>2176807</v>
      </c>
      <c r="E2026" t="s">
        <v>2691</v>
      </c>
      <c r="F2026" s="59">
        <v>0</v>
      </c>
      <c r="G2026">
        <v>0</v>
      </c>
      <c r="H2026" t="s">
        <v>2538</v>
      </c>
      <c r="I2026" t="s">
        <v>2539</v>
      </c>
      <c r="J2026" t="s">
        <v>2339</v>
      </c>
      <c r="K2026" t="s">
        <v>2321</v>
      </c>
      <c r="L2026" t="s">
        <v>2338</v>
      </c>
      <c r="M2026" t="s">
        <v>2692</v>
      </c>
      <c r="N2026" t="s">
        <v>2693</v>
      </c>
      <c r="O2026" t="s">
        <v>2542</v>
      </c>
      <c r="P2026" t="s">
        <v>2543</v>
      </c>
      <c r="Q2026" t="s">
        <v>2544</v>
      </c>
      <c r="R2026" t="s">
        <v>2694</v>
      </c>
      <c r="S2026" t="s">
        <v>2546</v>
      </c>
      <c r="T2026">
        <v>0</v>
      </c>
      <c r="U2026" t="s">
        <v>2117</v>
      </c>
      <c r="V2026" t="s">
        <v>2695</v>
      </c>
      <c r="W2026" t="s">
        <v>2117</v>
      </c>
      <c r="X2026" t="s">
        <v>2695</v>
      </c>
      <c r="Y2026" t="str">
        <f t="shared" si="31"/>
        <v>北京三快在线科技有限公司及其关联公司北京三快科技有限公司信息流</v>
      </c>
      <c r="Z2026" t="e">
        <f>VLOOKUP(Y:Y,[1]Sheet1!N:N,1,0)</f>
        <v>#N/A</v>
      </c>
    </row>
    <row r="2027" spans="1:26" hidden="1" x14ac:dyDescent="0.25">
      <c r="A2027">
        <v>20230621</v>
      </c>
      <c r="B2027">
        <v>47953354</v>
      </c>
      <c r="C2027" t="s">
        <v>2655</v>
      </c>
      <c r="D2027">
        <v>2167551</v>
      </c>
      <c r="E2027" t="s">
        <v>2550</v>
      </c>
      <c r="F2027" s="59">
        <v>99.87</v>
      </c>
      <c r="G2027">
        <v>99.87</v>
      </c>
      <c r="H2027" t="s">
        <v>2538</v>
      </c>
      <c r="I2027" t="s">
        <v>2551</v>
      </c>
      <c r="J2027" t="s">
        <v>2332</v>
      </c>
      <c r="K2027" t="s">
        <v>2321</v>
      </c>
      <c r="L2027" t="s">
        <v>2333</v>
      </c>
      <c r="M2027" t="s">
        <v>2552</v>
      </c>
      <c r="N2027" t="s">
        <v>2553</v>
      </c>
      <c r="O2027" t="s">
        <v>2542</v>
      </c>
      <c r="P2027" t="s">
        <v>2543</v>
      </c>
      <c r="Q2027" t="s">
        <v>2544</v>
      </c>
      <c r="R2027" t="s">
        <v>2554</v>
      </c>
      <c r="S2027" t="s">
        <v>2546</v>
      </c>
      <c r="T2027">
        <v>0</v>
      </c>
      <c r="U2027" t="s">
        <v>2555</v>
      </c>
      <c r="V2027" t="s">
        <v>2556</v>
      </c>
      <c r="W2027" t="s">
        <v>2555</v>
      </c>
      <c r="X2027" t="s">
        <v>2556</v>
      </c>
      <c r="Y2027" t="str">
        <f t="shared" si="31"/>
        <v>北京爱奇艺科技有限公司-百度北京爱奇艺科技有限公司信息流</v>
      </c>
      <c r="Z2027" t="e">
        <f>VLOOKUP(Y:Y,[1]Sheet1!N:N,1,0)</f>
        <v>#N/A</v>
      </c>
    </row>
    <row r="2028" spans="1:26" hidden="1" x14ac:dyDescent="0.25">
      <c r="A2028">
        <v>20230621</v>
      </c>
      <c r="B2028">
        <v>47953357</v>
      </c>
      <c r="C2028" t="s">
        <v>2735</v>
      </c>
      <c r="D2028">
        <v>2167551</v>
      </c>
      <c r="E2028" t="s">
        <v>2550</v>
      </c>
      <c r="F2028" s="59">
        <v>0.01</v>
      </c>
      <c r="G2028">
        <v>0.01</v>
      </c>
      <c r="H2028" t="s">
        <v>2538</v>
      </c>
      <c r="I2028" t="s">
        <v>2539</v>
      </c>
      <c r="J2028" t="s">
        <v>2332</v>
      </c>
      <c r="K2028" t="s">
        <v>2321</v>
      </c>
      <c r="L2028" t="s">
        <v>2333</v>
      </c>
      <c r="M2028" t="s">
        <v>2552</v>
      </c>
      <c r="N2028" t="s">
        <v>2553</v>
      </c>
      <c r="O2028" t="s">
        <v>2542</v>
      </c>
      <c r="P2028" t="s">
        <v>2543</v>
      </c>
      <c r="Q2028" t="s">
        <v>2544</v>
      </c>
      <c r="R2028" t="s">
        <v>2554</v>
      </c>
      <c r="S2028" t="s">
        <v>2546</v>
      </c>
      <c r="T2028">
        <v>0</v>
      </c>
      <c r="U2028" t="s">
        <v>2555</v>
      </c>
      <c r="V2028" t="s">
        <v>2556</v>
      </c>
      <c r="W2028" t="s">
        <v>2555</v>
      </c>
      <c r="X2028" t="s">
        <v>2556</v>
      </c>
      <c r="Y2028" t="str">
        <f t="shared" si="31"/>
        <v>北京爱奇艺科技有限公司-百度北京爱奇艺科技有限公司信息流</v>
      </c>
      <c r="Z2028" t="e">
        <f>VLOOKUP(Y:Y,[1]Sheet1!N:N,1,0)</f>
        <v>#N/A</v>
      </c>
    </row>
    <row r="2029" spans="1:26" hidden="1" x14ac:dyDescent="0.25">
      <c r="A2029">
        <v>20230621</v>
      </c>
      <c r="B2029">
        <v>41512462</v>
      </c>
      <c r="C2029" t="s">
        <v>2743</v>
      </c>
      <c r="D2029">
        <v>2117409</v>
      </c>
      <c r="E2029" t="s">
        <v>2744</v>
      </c>
      <c r="F2029" s="59">
        <v>517.4</v>
      </c>
      <c r="G2029">
        <v>0</v>
      </c>
      <c r="H2029" t="s">
        <v>2559</v>
      </c>
      <c r="I2029" t="s">
        <v>2560</v>
      </c>
      <c r="J2029" t="s">
        <v>2353</v>
      </c>
      <c r="K2029" t="s">
        <v>711</v>
      </c>
      <c r="L2029" t="s">
        <v>326</v>
      </c>
      <c r="M2029" t="s">
        <v>2588</v>
      </c>
      <c r="N2029" t="s">
        <v>2589</v>
      </c>
      <c r="O2029" t="s">
        <v>2542</v>
      </c>
      <c r="P2029" t="s">
        <v>2543</v>
      </c>
      <c r="Q2029" t="s">
        <v>2544</v>
      </c>
      <c r="R2029" t="s">
        <v>2570</v>
      </c>
      <c r="S2029" t="s">
        <v>2546</v>
      </c>
      <c r="T2029">
        <v>0</v>
      </c>
      <c r="U2029" t="s">
        <v>2571</v>
      </c>
      <c r="V2029" t="s">
        <v>2572</v>
      </c>
      <c r="W2029" t="s">
        <v>1891</v>
      </c>
      <c r="X2029" t="s">
        <v>2564</v>
      </c>
      <c r="Y2029" t="str">
        <f t="shared" si="31"/>
        <v>网易有道信息技术（北京）有限公司网易(杭州)网络有限公司CPC</v>
      </c>
      <c r="Z2029" t="e">
        <f>VLOOKUP(Y:Y,[1]Sheet1!N:N,1,0)</f>
        <v>#N/A</v>
      </c>
    </row>
    <row r="2030" spans="1:26" x14ac:dyDescent="0.25">
      <c r="A2030">
        <v>20230620</v>
      </c>
      <c r="B2030">
        <v>45336938</v>
      </c>
      <c r="C2030" t="s">
        <v>2753</v>
      </c>
      <c r="D2030">
        <v>2054669</v>
      </c>
      <c r="E2030" t="s">
        <v>2622</v>
      </c>
      <c r="F2030" s="59">
        <v>2957.99</v>
      </c>
      <c r="G2030">
        <v>2191.1</v>
      </c>
      <c r="H2030" t="s">
        <v>2538</v>
      </c>
      <c r="I2030" t="s">
        <v>2539</v>
      </c>
      <c r="J2030" t="s">
        <v>2352</v>
      </c>
      <c r="K2030" t="s">
        <v>2321</v>
      </c>
      <c r="L2030" t="s">
        <v>2351</v>
      </c>
      <c r="M2030" t="s">
        <v>2623</v>
      </c>
      <c r="N2030" t="s">
        <v>2624</v>
      </c>
      <c r="O2030" t="s">
        <v>2542</v>
      </c>
      <c r="P2030" t="s">
        <v>2543</v>
      </c>
      <c r="Q2030" t="s">
        <v>2544</v>
      </c>
      <c r="R2030" t="s">
        <v>2625</v>
      </c>
      <c r="S2030" t="s">
        <v>2546</v>
      </c>
      <c r="T2030">
        <v>0</v>
      </c>
      <c r="U2030" t="s">
        <v>838</v>
      </c>
      <c r="V2030" t="s">
        <v>2548</v>
      </c>
      <c r="W2030" t="s">
        <v>838</v>
      </c>
      <c r="X2030" t="s">
        <v>2548</v>
      </c>
      <c r="Y2030" t="str">
        <f t="shared" si="31"/>
        <v>深圳市小赢普惠科技有限责任公司深圳市赢众通金融信息服务有限责任公司信息流</v>
      </c>
      <c r="Z2030" t="e">
        <f>VLOOKUP(Y:Y,[1]Sheet1!N:N,1,0)</f>
        <v>#N/A</v>
      </c>
    </row>
    <row r="2031" spans="1:26" hidden="1" x14ac:dyDescent="0.25">
      <c r="A2031">
        <v>20230620</v>
      </c>
      <c r="B2031">
        <v>47327963</v>
      </c>
      <c r="C2031" t="s">
        <v>2678</v>
      </c>
      <c r="D2031">
        <v>2185183</v>
      </c>
      <c r="E2031" t="s">
        <v>2574</v>
      </c>
      <c r="F2031" s="59">
        <v>6355.81</v>
      </c>
      <c r="G2031">
        <v>4815.01</v>
      </c>
      <c r="H2031" t="s">
        <v>2538</v>
      </c>
      <c r="I2031" t="s">
        <v>2539</v>
      </c>
      <c r="J2031" t="s">
        <v>2575</v>
      </c>
      <c r="K2031" t="s">
        <v>2321</v>
      </c>
      <c r="L2031" t="s">
        <v>2344</v>
      </c>
      <c r="M2031" t="s">
        <v>2576</v>
      </c>
      <c r="O2031" t="s">
        <v>2542</v>
      </c>
      <c r="P2031" t="s">
        <v>2543</v>
      </c>
      <c r="Q2031" t="s">
        <v>2544</v>
      </c>
      <c r="R2031" t="s">
        <v>2577</v>
      </c>
      <c r="S2031" t="s">
        <v>2546</v>
      </c>
      <c r="T2031">
        <v>0</v>
      </c>
      <c r="U2031" t="s">
        <v>838</v>
      </c>
      <c r="V2031" t="s">
        <v>2578</v>
      </c>
      <c r="W2031" t="s">
        <v>838</v>
      </c>
      <c r="X2031" t="s">
        <v>2578</v>
      </c>
      <c r="Y2031" t="str">
        <f t="shared" si="31"/>
        <v>北京微财科技有限公司-数媒重庆市黑卡小额贷款有限公司信息流</v>
      </c>
      <c r="Z2031" t="e">
        <f>VLOOKUP(Y:Y,[1]Sheet1!N:N,1,0)</f>
        <v>#N/A</v>
      </c>
    </row>
    <row r="2032" spans="1:26" hidden="1" x14ac:dyDescent="0.25">
      <c r="A2032">
        <v>20230620</v>
      </c>
      <c r="B2032">
        <v>47953331</v>
      </c>
      <c r="C2032" t="s">
        <v>2663</v>
      </c>
      <c r="D2032">
        <v>2167551</v>
      </c>
      <c r="E2032" t="s">
        <v>2550</v>
      </c>
      <c r="F2032" s="59">
        <v>0.69</v>
      </c>
      <c r="G2032">
        <v>0.69</v>
      </c>
      <c r="H2032" t="s">
        <v>2538</v>
      </c>
      <c r="I2032" t="s">
        <v>2539</v>
      </c>
      <c r="J2032" t="s">
        <v>2332</v>
      </c>
      <c r="K2032" t="s">
        <v>2321</v>
      </c>
      <c r="L2032" t="s">
        <v>2333</v>
      </c>
      <c r="M2032" t="s">
        <v>2552</v>
      </c>
      <c r="N2032" t="s">
        <v>2553</v>
      </c>
      <c r="O2032" t="s">
        <v>2542</v>
      </c>
      <c r="P2032" t="s">
        <v>2543</v>
      </c>
      <c r="Q2032" t="s">
        <v>2544</v>
      </c>
      <c r="R2032" t="s">
        <v>2554</v>
      </c>
      <c r="S2032" t="s">
        <v>2546</v>
      </c>
      <c r="T2032">
        <v>0</v>
      </c>
      <c r="U2032" t="s">
        <v>2555</v>
      </c>
      <c r="V2032" t="s">
        <v>2556</v>
      </c>
      <c r="W2032" t="s">
        <v>2555</v>
      </c>
      <c r="X2032" t="s">
        <v>2556</v>
      </c>
      <c r="Y2032" t="str">
        <f t="shared" si="31"/>
        <v>北京爱奇艺科技有限公司-百度北京爱奇艺科技有限公司信息流</v>
      </c>
      <c r="Z2032" t="e">
        <f>VLOOKUP(Y:Y,[1]Sheet1!N:N,1,0)</f>
        <v>#N/A</v>
      </c>
    </row>
    <row r="2033" spans="1:26" hidden="1" x14ac:dyDescent="0.25">
      <c r="A2033">
        <v>20230620</v>
      </c>
      <c r="B2033">
        <v>48413778</v>
      </c>
      <c r="C2033" t="s">
        <v>2626</v>
      </c>
      <c r="D2033">
        <v>2118167</v>
      </c>
      <c r="E2033" t="s">
        <v>2592</v>
      </c>
      <c r="F2033" s="59">
        <v>3.32</v>
      </c>
      <c r="G2033">
        <v>0</v>
      </c>
      <c r="H2033" t="s">
        <v>2538</v>
      </c>
      <c r="I2033" t="s">
        <v>2539</v>
      </c>
      <c r="J2033" t="s">
        <v>554</v>
      </c>
      <c r="K2033" t="s">
        <v>2321</v>
      </c>
      <c r="L2033" t="s">
        <v>2370</v>
      </c>
      <c r="M2033" t="s">
        <v>2593</v>
      </c>
      <c r="N2033" t="s">
        <v>2594</v>
      </c>
      <c r="O2033" t="s">
        <v>2542</v>
      </c>
      <c r="P2033" t="s">
        <v>2543</v>
      </c>
      <c r="Q2033" t="s">
        <v>2544</v>
      </c>
      <c r="R2033" t="s">
        <v>2595</v>
      </c>
      <c r="S2033" t="s">
        <v>2546</v>
      </c>
      <c r="T2033">
        <v>0</v>
      </c>
      <c r="U2033" t="s">
        <v>2555</v>
      </c>
      <c r="V2033" t="s">
        <v>2596</v>
      </c>
      <c r="W2033" t="s">
        <v>2555</v>
      </c>
      <c r="X2033" t="s">
        <v>2596</v>
      </c>
      <c r="Y2033" t="str">
        <f t="shared" si="31"/>
        <v>薯一薯二文化传媒（上海）有限公司行吟信息科技(上海)有限公司信息流</v>
      </c>
      <c r="Z2033" t="e">
        <f>VLOOKUP(Y:Y,[1]Sheet1!N:N,1,0)</f>
        <v>#N/A</v>
      </c>
    </row>
    <row r="2034" spans="1:26" x14ac:dyDescent="0.25">
      <c r="A2034">
        <v>20230620</v>
      </c>
      <c r="B2034">
        <v>45336908</v>
      </c>
      <c r="C2034" t="s">
        <v>2621</v>
      </c>
      <c r="D2034">
        <v>2054669</v>
      </c>
      <c r="E2034" t="s">
        <v>2622</v>
      </c>
      <c r="F2034" s="59">
        <v>20.89</v>
      </c>
      <c r="G2034">
        <v>15.48</v>
      </c>
      <c r="H2034" t="s">
        <v>2538</v>
      </c>
      <c r="I2034" t="s">
        <v>2551</v>
      </c>
      <c r="J2034" t="s">
        <v>2352</v>
      </c>
      <c r="K2034" t="s">
        <v>2321</v>
      </c>
      <c r="L2034" t="s">
        <v>2351</v>
      </c>
      <c r="M2034" t="s">
        <v>2623</v>
      </c>
      <c r="N2034" t="s">
        <v>2624</v>
      </c>
      <c r="O2034" t="s">
        <v>2542</v>
      </c>
      <c r="P2034" t="s">
        <v>2543</v>
      </c>
      <c r="Q2034" t="s">
        <v>2544</v>
      </c>
      <c r="R2034" t="s">
        <v>2625</v>
      </c>
      <c r="S2034" t="s">
        <v>2546</v>
      </c>
      <c r="T2034">
        <v>0</v>
      </c>
      <c r="U2034" t="s">
        <v>838</v>
      </c>
      <c r="V2034" t="s">
        <v>2548</v>
      </c>
      <c r="W2034" t="s">
        <v>838</v>
      </c>
      <c r="X2034" t="s">
        <v>2548</v>
      </c>
      <c r="Y2034" t="str">
        <f t="shared" si="31"/>
        <v>深圳市小赢普惠科技有限责任公司深圳市赢众通金融信息服务有限责任公司信息流</v>
      </c>
      <c r="Z2034" t="e">
        <f>VLOOKUP(Y:Y,[1]Sheet1!N:N,1,0)</f>
        <v>#N/A</v>
      </c>
    </row>
    <row r="2035" spans="1:26" hidden="1" x14ac:dyDescent="0.25">
      <c r="A2035">
        <v>20230620</v>
      </c>
      <c r="B2035">
        <v>38794025</v>
      </c>
      <c r="C2035" t="s">
        <v>2651</v>
      </c>
      <c r="D2035">
        <v>2172261</v>
      </c>
      <c r="E2035" t="s">
        <v>2628</v>
      </c>
      <c r="F2035" s="59">
        <v>52.87</v>
      </c>
      <c r="G2035">
        <v>40.36</v>
      </c>
      <c r="H2035" t="s">
        <v>2538</v>
      </c>
      <c r="I2035" t="s">
        <v>2539</v>
      </c>
      <c r="J2035" t="s">
        <v>292</v>
      </c>
      <c r="K2035" t="s">
        <v>2321</v>
      </c>
      <c r="L2035" t="s">
        <v>574</v>
      </c>
      <c r="M2035" t="s">
        <v>2611</v>
      </c>
      <c r="N2035" t="s">
        <v>2612</v>
      </c>
      <c r="O2035" t="s">
        <v>2542</v>
      </c>
      <c r="P2035" t="s">
        <v>2543</v>
      </c>
      <c r="Q2035" t="s">
        <v>2544</v>
      </c>
      <c r="R2035" t="s">
        <v>2613</v>
      </c>
      <c r="S2035" t="s">
        <v>2546</v>
      </c>
      <c r="T2035">
        <v>0</v>
      </c>
      <c r="U2035" t="s">
        <v>2614</v>
      </c>
      <c r="V2035" t="s">
        <v>2615</v>
      </c>
      <c r="W2035" t="s">
        <v>2614</v>
      </c>
      <c r="X2035" t="s">
        <v>2615</v>
      </c>
      <c r="Y2035" t="str">
        <f t="shared" si="31"/>
        <v>广州荔湾品唯信息服务有限公司广州唯品会电子商务有限公司信息流</v>
      </c>
      <c r="Z2035" t="e">
        <f>VLOOKUP(Y:Y,[1]Sheet1!N:N,1,0)</f>
        <v>#N/A</v>
      </c>
    </row>
    <row r="2036" spans="1:26" hidden="1" x14ac:dyDescent="0.25">
      <c r="A2036">
        <v>20230620</v>
      </c>
      <c r="B2036">
        <v>41250532</v>
      </c>
      <c r="C2036" t="s">
        <v>2664</v>
      </c>
      <c r="D2036">
        <v>2130054</v>
      </c>
      <c r="E2036" t="s">
        <v>2558</v>
      </c>
      <c r="F2036" s="59">
        <v>996.2</v>
      </c>
      <c r="G2036">
        <v>806.59</v>
      </c>
      <c r="H2036" t="s">
        <v>2559</v>
      </c>
      <c r="I2036" t="s">
        <v>2560</v>
      </c>
      <c r="J2036" t="s">
        <v>2350</v>
      </c>
      <c r="K2036" t="s">
        <v>711</v>
      </c>
      <c r="L2036" t="s">
        <v>2350</v>
      </c>
      <c r="M2036" t="s">
        <v>2561</v>
      </c>
      <c r="N2036" t="s">
        <v>2562</v>
      </c>
      <c r="O2036" t="s">
        <v>2542</v>
      </c>
      <c r="P2036" t="s">
        <v>2543</v>
      </c>
      <c r="Q2036" t="s">
        <v>2544</v>
      </c>
      <c r="R2036" t="s">
        <v>2563</v>
      </c>
      <c r="S2036" t="s">
        <v>2546</v>
      </c>
      <c r="T2036">
        <v>7851.8109999999997</v>
      </c>
      <c r="U2036" t="s">
        <v>1891</v>
      </c>
      <c r="V2036" t="s">
        <v>2564</v>
      </c>
      <c r="W2036" t="s">
        <v>1891</v>
      </c>
      <c r="X2036" t="s">
        <v>2564</v>
      </c>
      <c r="Y2036" t="str">
        <f t="shared" si="31"/>
        <v>深圳尚米网络技术有限公司深圳尚米网络技术有限公司CPC</v>
      </c>
      <c r="Z2036" t="e">
        <f>VLOOKUP(Y:Y,[1]Sheet1!N:N,1,0)</f>
        <v>#N/A</v>
      </c>
    </row>
    <row r="2037" spans="1:26" hidden="1" x14ac:dyDescent="0.25">
      <c r="A2037">
        <v>20230620</v>
      </c>
      <c r="B2037">
        <v>29995327</v>
      </c>
      <c r="C2037" t="s">
        <v>2761</v>
      </c>
      <c r="D2037">
        <v>2142924</v>
      </c>
      <c r="E2037" t="s">
        <v>2716</v>
      </c>
      <c r="F2037" s="59">
        <v>384.44</v>
      </c>
      <c r="G2037">
        <v>384.44</v>
      </c>
      <c r="H2037" t="s">
        <v>2559</v>
      </c>
      <c r="I2037" t="s">
        <v>2560</v>
      </c>
      <c r="J2037" t="s">
        <v>392</v>
      </c>
      <c r="K2037" t="s">
        <v>711</v>
      </c>
      <c r="L2037" t="s">
        <v>392</v>
      </c>
      <c r="M2037" t="s">
        <v>2641</v>
      </c>
      <c r="N2037" t="s">
        <v>2642</v>
      </c>
      <c r="O2037" t="s">
        <v>2542</v>
      </c>
      <c r="P2037" t="s">
        <v>2543</v>
      </c>
      <c r="Q2037" t="s">
        <v>2544</v>
      </c>
      <c r="R2037" t="s">
        <v>2643</v>
      </c>
      <c r="S2037" t="s">
        <v>2546</v>
      </c>
      <c r="T2037">
        <v>14344.97</v>
      </c>
      <c r="U2037" t="s">
        <v>838</v>
      </c>
      <c r="V2037" t="s">
        <v>2548</v>
      </c>
      <c r="W2037" t="s">
        <v>838</v>
      </c>
      <c r="X2037" t="s">
        <v>2548</v>
      </c>
      <c r="Y2037" t="str">
        <f t="shared" si="31"/>
        <v>福州三六零网络小额贷款有限公司福州三六零网络小额贷款有限公司CPC</v>
      </c>
      <c r="Z2037" t="e">
        <f>VLOOKUP(Y:Y,[1]Sheet1!N:N,1,0)</f>
        <v>#N/A</v>
      </c>
    </row>
    <row r="2038" spans="1:26" hidden="1" x14ac:dyDescent="0.25">
      <c r="A2038">
        <v>20230620</v>
      </c>
      <c r="B2038">
        <v>38794049</v>
      </c>
      <c r="C2038" t="s">
        <v>2627</v>
      </c>
      <c r="D2038">
        <v>2172261</v>
      </c>
      <c r="E2038" t="s">
        <v>2628</v>
      </c>
      <c r="F2038" s="59">
        <v>2001.52</v>
      </c>
      <c r="G2038">
        <v>1527.88</v>
      </c>
      <c r="H2038" t="s">
        <v>2538</v>
      </c>
      <c r="I2038" t="s">
        <v>2551</v>
      </c>
      <c r="J2038" t="s">
        <v>292</v>
      </c>
      <c r="K2038" t="s">
        <v>2321</v>
      </c>
      <c r="L2038" t="s">
        <v>574</v>
      </c>
      <c r="M2038" t="s">
        <v>2611</v>
      </c>
      <c r="N2038" t="s">
        <v>2612</v>
      </c>
      <c r="O2038" t="s">
        <v>2542</v>
      </c>
      <c r="P2038" t="s">
        <v>2543</v>
      </c>
      <c r="Q2038" t="s">
        <v>2544</v>
      </c>
      <c r="R2038" t="s">
        <v>2613</v>
      </c>
      <c r="S2038" t="s">
        <v>2546</v>
      </c>
      <c r="T2038">
        <v>0</v>
      </c>
      <c r="U2038" t="s">
        <v>2614</v>
      </c>
      <c r="V2038" t="s">
        <v>2615</v>
      </c>
      <c r="W2038" t="s">
        <v>2614</v>
      </c>
      <c r="X2038" t="s">
        <v>2615</v>
      </c>
      <c r="Y2038" t="str">
        <f t="shared" si="31"/>
        <v>广州荔湾品唯信息服务有限公司广州唯品会电子商务有限公司信息流</v>
      </c>
      <c r="Z2038" t="e">
        <f>VLOOKUP(Y:Y,[1]Sheet1!N:N,1,0)</f>
        <v>#N/A</v>
      </c>
    </row>
    <row r="2039" spans="1:26" x14ac:dyDescent="0.25">
      <c r="A2039">
        <v>20230620</v>
      </c>
      <c r="B2039">
        <v>43094782</v>
      </c>
      <c r="C2039" t="s">
        <v>2630</v>
      </c>
      <c r="D2039">
        <v>2054669</v>
      </c>
      <c r="E2039" t="s">
        <v>2622</v>
      </c>
      <c r="F2039" s="59">
        <v>2084.1799999999998</v>
      </c>
      <c r="G2039">
        <v>1543.84</v>
      </c>
      <c r="H2039" t="s">
        <v>2538</v>
      </c>
      <c r="I2039" t="s">
        <v>2539</v>
      </c>
      <c r="J2039" t="s">
        <v>2352</v>
      </c>
      <c r="K2039" t="s">
        <v>2321</v>
      </c>
      <c r="L2039" t="s">
        <v>2351</v>
      </c>
      <c r="M2039" t="s">
        <v>2623</v>
      </c>
      <c r="N2039" t="s">
        <v>2624</v>
      </c>
      <c r="O2039" t="s">
        <v>2542</v>
      </c>
      <c r="P2039" t="s">
        <v>2543</v>
      </c>
      <c r="Q2039" t="s">
        <v>2544</v>
      </c>
      <c r="R2039" t="s">
        <v>2625</v>
      </c>
      <c r="S2039" t="s">
        <v>2546</v>
      </c>
      <c r="T2039">
        <v>0</v>
      </c>
      <c r="U2039" t="s">
        <v>838</v>
      </c>
      <c r="V2039" t="s">
        <v>2548</v>
      </c>
      <c r="W2039" t="s">
        <v>838</v>
      </c>
      <c r="X2039" t="s">
        <v>2548</v>
      </c>
      <c r="Y2039" t="str">
        <f t="shared" si="31"/>
        <v>深圳市小赢普惠科技有限责任公司深圳市赢众通金融信息服务有限责任公司信息流</v>
      </c>
      <c r="Z2039" t="e">
        <f>VLOOKUP(Y:Y,[1]Sheet1!N:N,1,0)</f>
        <v>#N/A</v>
      </c>
    </row>
    <row r="2040" spans="1:26" hidden="1" x14ac:dyDescent="0.25">
      <c r="A2040">
        <v>20230620</v>
      </c>
      <c r="B2040">
        <v>47184419</v>
      </c>
      <c r="C2040" t="s">
        <v>2740</v>
      </c>
      <c r="D2040">
        <v>2176807</v>
      </c>
      <c r="E2040" t="s">
        <v>2691</v>
      </c>
      <c r="F2040" s="59">
        <v>1.35</v>
      </c>
      <c r="G2040">
        <v>0.99</v>
      </c>
      <c r="H2040" t="s">
        <v>2538</v>
      </c>
      <c r="I2040" t="s">
        <v>2551</v>
      </c>
      <c r="J2040" t="s">
        <v>2339</v>
      </c>
      <c r="K2040" t="s">
        <v>2321</v>
      </c>
      <c r="L2040" t="s">
        <v>2338</v>
      </c>
      <c r="M2040" t="s">
        <v>2692</v>
      </c>
      <c r="N2040" t="s">
        <v>2693</v>
      </c>
      <c r="O2040" t="s">
        <v>2542</v>
      </c>
      <c r="P2040" t="s">
        <v>2543</v>
      </c>
      <c r="Q2040" t="s">
        <v>2544</v>
      </c>
      <c r="R2040" t="s">
        <v>2694</v>
      </c>
      <c r="S2040" t="s">
        <v>2546</v>
      </c>
      <c r="T2040">
        <v>0</v>
      </c>
      <c r="U2040" t="s">
        <v>2117</v>
      </c>
      <c r="V2040" t="s">
        <v>2695</v>
      </c>
      <c r="W2040" t="s">
        <v>2117</v>
      </c>
      <c r="X2040" t="s">
        <v>2695</v>
      </c>
      <c r="Y2040" t="str">
        <f t="shared" si="31"/>
        <v>北京三快在线科技有限公司及其关联公司北京三快科技有限公司信息流</v>
      </c>
      <c r="Z2040" t="e">
        <f>VLOOKUP(Y:Y,[1]Sheet1!N:N,1,0)</f>
        <v>#N/A</v>
      </c>
    </row>
    <row r="2041" spans="1:26" hidden="1" x14ac:dyDescent="0.25">
      <c r="A2041">
        <v>20230620</v>
      </c>
      <c r="B2041">
        <v>47580667</v>
      </c>
      <c r="C2041" t="s">
        <v>2683</v>
      </c>
      <c r="D2041">
        <v>2171230</v>
      </c>
      <c r="E2041" t="s">
        <v>2684</v>
      </c>
      <c r="F2041" s="59">
        <v>3532.39</v>
      </c>
      <c r="G2041">
        <v>2759.68</v>
      </c>
      <c r="H2041" t="s">
        <v>2538</v>
      </c>
      <c r="I2041" t="s">
        <v>2539</v>
      </c>
      <c r="J2041" t="s">
        <v>2322</v>
      </c>
      <c r="K2041" t="s">
        <v>2321</v>
      </c>
      <c r="L2041" t="s">
        <v>2323</v>
      </c>
      <c r="M2041" t="s">
        <v>2685</v>
      </c>
      <c r="N2041" t="s">
        <v>2686</v>
      </c>
      <c r="O2041" t="s">
        <v>2542</v>
      </c>
      <c r="P2041" t="s">
        <v>2543</v>
      </c>
      <c r="Q2041" t="s">
        <v>2544</v>
      </c>
      <c r="R2041" t="s">
        <v>2687</v>
      </c>
      <c r="S2041" t="s">
        <v>2546</v>
      </c>
      <c r="T2041">
        <v>0</v>
      </c>
      <c r="U2041" t="s">
        <v>2555</v>
      </c>
      <c r="V2041" t="s">
        <v>2556</v>
      </c>
      <c r="W2041" t="s">
        <v>2555</v>
      </c>
      <c r="X2041" t="s">
        <v>2671</v>
      </c>
      <c r="Y2041" t="str">
        <f t="shared" si="31"/>
        <v>广州虎牙信息科技有限公司-百度广州虎牙信息科技有限公司信息流</v>
      </c>
      <c r="Z2041" t="e">
        <f>VLOOKUP(Y:Y,[1]Sheet1!N:N,1,0)</f>
        <v>#N/A</v>
      </c>
    </row>
    <row r="2042" spans="1:26" hidden="1" x14ac:dyDescent="0.25">
      <c r="A2042">
        <v>20230620</v>
      </c>
      <c r="B2042">
        <v>47953344</v>
      </c>
      <c r="C2042" t="s">
        <v>2732</v>
      </c>
      <c r="D2042">
        <v>2189969</v>
      </c>
      <c r="E2042" t="s">
        <v>2608</v>
      </c>
      <c r="F2042" s="59">
        <v>1795.76</v>
      </c>
      <c r="G2042">
        <v>1282.68</v>
      </c>
      <c r="H2042" t="s">
        <v>2538</v>
      </c>
      <c r="I2042" t="s">
        <v>2551</v>
      </c>
      <c r="J2042" t="s">
        <v>2332</v>
      </c>
      <c r="K2042" t="s">
        <v>2321</v>
      </c>
      <c r="L2042" t="s">
        <v>2333</v>
      </c>
      <c r="M2042" t="s">
        <v>2552</v>
      </c>
      <c r="N2042" t="s">
        <v>2553</v>
      </c>
      <c r="O2042" t="s">
        <v>2542</v>
      </c>
      <c r="P2042" t="s">
        <v>2543</v>
      </c>
      <c r="Q2042" t="s">
        <v>2544</v>
      </c>
      <c r="R2042" t="s">
        <v>2554</v>
      </c>
      <c r="S2042" t="s">
        <v>2546</v>
      </c>
      <c r="T2042">
        <v>0</v>
      </c>
      <c r="U2042" t="s">
        <v>2555</v>
      </c>
      <c r="V2042" t="s">
        <v>2556</v>
      </c>
      <c r="W2042" t="s">
        <v>2555</v>
      </c>
      <c r="X2042" t="s">
        <v>2556</v>
      </c>
      <c r="Y2042" t="str">
        <f t="shared" si="31"/>
        <v>北京爱奇艺科技有限公司-百度北京爱奇艺科技有限公司信息流</v>
      </c>
      <c r="Z2042" t="e">
        <f>VLOOKUP(Y:Y,[1]Sheet1!N:N,1,0)</f>
        <v>#N/A</v>
      </c>
    </row>
    <row r="2043" spans="1:26" hidden="1" x14ac:dyDescent="0.25">
      <c r="A2043">
        <v>20230620</v>
      </c>
      <c r="B2043">
        <v>19668996</v>
      </c>
      <c r="C2043" t="s">
        <v>2711</v>
      </c>
      <c r="D2043">
        <v>2172257</v>
      </c>
      <c r="E2043" t="s">
        <v>2610</v>
      </c>
      <c r="F2043" s="59">
        <v>8525.2199999999993</v>
      </c>
      <c r="G2043">
        <v>6765.78</v>
      </c>
      <c r="H2043" t="s">
        <v>2559</v>
      </c>
      <c r="I2043" t="s">
        <v>2560</v>
      </c>
      <c r="J2043" t="s">
        <v>292</v>
      </c>
      <c r="K2043" t="s">
        <v>711</v>
      </c>
      <c r="L2043" t="s">
        <v>574</v>
      </c>
      <c r="M2043" t="s">
        <v>2611</v>
      </c>
      <c r="N2043" t="s">
        <v>2612</v>
      </c>
      <c r="O2043" t="s">
        <v>2542</v>
      </c>
      <c r="P2043" t="s">
        <v>2543</v>
      </c>
      <c r="Q2043" t="s">
        <v>2544</v>
      </c>
      <c r="R2043" t="s">
        <v>2613</v>
      </c>
      <c r="S2043" t="s">
        <v>2546</v>
      </c>
      <c r="T2043">
        <v>390015.58600000001</v>
      </c>
      <c r="U2043" t="s">
        <v>2614</v>
      </c>
      <c r="V2043" t="s">
        <v>2615</v>
      </c>
      <c r="W2043" t="s">
        <v>2614</v>
      </c>
      <c r="X2043" t="s">
        <v>2615</v>
      </c>
      <c r="Y2043" t="str">
        <f t="shared" si="31"/>
        <v>广州荔湾品唯信息服务有限公司广州唯品会电子商务有限公司CPC</v>
      </c>
      <c r="Z2043" t="e">
        <f>VLOOKUP(Y:Y,[1]Sheet1!N:N,1,0)</f>
        <v>#N/A</v>
      </c>
    </row>
    <row r="2044" spans="1:26" hidden="1" x14ac:dyDescent="0.25">
      <c r="A2044">
        <v>20230620</v>
      </c>
      <c r="B2044">
        <v>38794025</v>
      </c>
      <c r="C2044" t="s">
        <v>2651</v>
      </c>
      <c r="D2044">
        <v>2172261</v>
      </c>
      <c r="E2044" t="s">
        <v>2628</v>
      </c>
      <c r="F2044" s="59">
        <v>956.25</v>
      </c>
      <c r="G2044">
        <v>729.96</v>
      </c>
      <c r="H2044" t="s">
        <v>2538</v>
      </c>
      <c r="I2044" t="s">
        <v>2551</v>
      </c>
      <c r="J2044" t="s">
        <v>292</v>
      </c>
      <c r="K2044" t="s">
        <v>2321</v>
      </c>
      <c r="L2044" t="s">
        <v>574</v>
      </c>
      <c r="M2044" t="s">
        <v>2611</v>
      </c>
      <c r="N2044" t="s">
        <v>2612</v>
      </c>
      <c r="O2044" t="s">
        <v>2542</v>
      </c>
      <c r="P2044" t="s">
        <v>2543</v>
      </c>
      <c r="Q2044" t="s">
        <v>2544</v>
      </c>
      <c r="R2044" t="s">
        <v>2613</v>
      </c>
      <c r="S2044" t="s">
        <v>2546</v>
      </c>
      <c r="T2044">
        <v>0</v>
      </c>
      <c r="U2044" t="s">
        <v>2614</v>
      </c>
      <c r="V2044" t="s">
        <v>2615</v>
      </c>
      <c r="W2044" t="s">
        <v>2614</v>
      </c>
      <c r="X2044" t="s">
        <v>2615</v>
      </c>
      <c r="Y2044" t="str">
        <f t="shared" si="31"/>
        <v>广州荔湾品唯信息服务有限公司广州唯品会电子商务有限公司信息流</v>
      </c>
      <c r="Z2044" t="e">
        <f>VLOOKUP(Y:Y,[1]Sheet1!N:N,1,0)</f>
        <v>#N/A</v>
      </c>
    </row>
    <row r="2045" spans="1:26" hidden="1" x14ac:dyDescent="0.25">
      <c r="A2045">
        <v>20230620</v>
      </c>
      <c r="B2045">
        <v>47953354</v>
      </c>
      <c r="C2045" t="s">
        <v>2655</v>
      </c>
      <c r="D2045">
        <v>2167551</v>
      </c>
      <c r="E2045" t="s">
        <v>2550</v>
      </c>
      <c r="F2045" s="59">
        <v>11.26</v>
      </c>
      <c r="G2045">
        <v>11.26</v>
      </c>
      <c r="H2045" t="s">
        <v>2538</v>
      </c>
      <c r="I2045" t="s">
        <v>2551</v>
      </c>
      <c r="J2045" t="s">
        <v>2332</v>
      </c>
      <c r="K2045" t="s">
        <v>2321</v>
      </c>
      <c r="L2045" t="s">
        <v>2333</v>
      </c>
      <c r="M2045" t="s">
        <v>2552</v>
      </c>
      <c r="N2045" t="s">
        <v>2553</v>
      </c>
      <c r="O2045" t="s">
        <v>2542</v>
      </c>
      <c r="P2045" t="s">
        <v>2543</v>
      </c>
      <c r="Q2045" t="s">
        <v>2544</v>
      </c>
      <c r="R2045" t="s">
        <v>2554</v>
      </c>
      <c r="S2045" t="s">
        <v>2546</v>
      </c>
      <c r="T2045">
        <v>0</v>
      </c>
      <c r="U2045" t="s">
        <v>2555</v>
      </c>
      <c r="V2045" t="s">
        <v>2556</v>
      </c>
      <c r="W2045" t="s">
        <v>2555</v>
      </c>
      <c r="X2045" t="s">
        <v>2556</v>
      </c>
      <c r="Y2045" t="str">
        <f t="shared" si="31"/>
        <v>北京爱奇艺科技有限公司-百度北京爱奇艺科技有限公司信息流</v>
      </c>
      <c r="Z2045" t="e">
        <f>VLOOKUP(Y:Y,[1]Sheet1!N:N,1,0)</f>
        <v>#N/A</v>
      </c>
    </row>
    <row r="2046" spans="1:26" hidden="1" x14ac:dyDescent="0.25">
      <c r="A2046">
        <v>20230620</v>
      </c>
      <c r="B2046">
        <v>29851020</v>
      </c>
      <c r="C2046" t="s">
        <v>2790</v>
      </c>
      <c r="D2046">
        <v>2130054</v>
      </c>
      <c r="E2046" t="s">
        <v>2558</v>
      </c>
      <c r="F2046" s="59">
        <v>4915.1899999999996</v>
      </c>
      <c r="G2046">
        <v>3979.77</v>
      </c>
      <c r="H2046" t="s">
        <v>2559</v>
      </c>
      <c r="I2046" t="s">
        <v>2560</v>
      </c>
      <c r="J2046" t="s">
        <v>2350</v>
      </c>
      <c r="K2046" t="s">
        <v>711</v>
      </c>
      <c r="L2046" t="s">
        <v>2350</v>
      </c>
      <c r="M2046" t="s">
        <v>2561</v>
      </c>
      <c r="N2046" t="s">
        <v>2562</v>
      </c>
      <c r="O2046" t="s">
        <v>2542</v>
      </c>
      <c r="P2046" t="s">
        <v>2543</v>
      </c>
      <c r="Q2046" t="s">
        <v>2544</v>
      </c>
      <c r="R2046" t="s">
        <v>2563</v>
      </c>
      <c r="S2046" t="s">
        <v>2546</v>
      </c>
      <c r="T2046">
        <v>24677.662</v>
      </c>
      <c r="U2046" t="s">
        <v>1891</v>
      </c>
      <c r="V2046" t="s">
        <v>2564</v>
      </c>
      <c r="W2046" t="s">
        <v>1891</v>
      </c>
      <c r="X2046" t="s">
        <v>2564</v>
      </c>
      <c r="Y2046" t="str">
        <f t="shared" si="31"/>
        <v>深圳尚米网络技术有限公司深圳尚米网络技术有限公司CPC</v>
      </c>
      <c r="Z2046" t="e">
        <f>VLOOKUP(Y:Y,[1]Sheet1!N:N,1,0)</f>
        <v>#N/A</v>
      </c>
    </row>
    <row r="2047" spans="1:26" hidden="1" x14ac:dyDescent="0.25">
      <c r="A2047">
        <v>20230620</v>
      </c>
      <c r="B2047">
        <v>42965759</v>
      </c>
      <c r="C2047" t="s">
        <v>2619</v>
      </c>
      <c r="D2047">
        <v>2165227</v>
      </c>
      <c r="E2047" t="s">
        <v>2566</v>
      </c>
      <c r="F2047" s="59">
        <v>65.599999999999994</v>
      </c>
      <c r="G2047">
        <v>48.59</v>
      </c>
      <c r="H2047" t="s">
        <v>2538</v>
      </c>
      <c r="I2047" t="s">
        <v>2551</v>
      </c>
      <c r="J2047" t="s">
        <v>2320</v>
      </c>
      <c r="K2047" t="s">
        <v>2321</v>
      </c>
      <c r="L2047" t="s">
        <v>2318</v>
      </c>
      <c r="M2047" t="s">
        <v>2540</v>
      </c>
      <c r="N2047" t="s">
        <v>2541</v>
      </c>
      <c r="O2047" t="s">
        <v>2542</v>
      </c>
      <c r="P2047" t="s">
        <v>2543</v>
      </c>
      <c r="Q2047" t="s">
        <v>2544</v>
      </c>
      <c r="R2047" t="s">
        <v>2545</v>
      </c>
      <c r="S2047" t="s">
        <v>2546</v>
      </c>
      <c r="T2047">
        <v>0</v>
      </c>
      <c r="U2047" t="s">
        <v>838</v>
      </c>
      <c r="V2047" t="s">
        <v>2547</v>
      </c>
      <c r="W2047" t="s">
        <v>838</v>
      </c>
      <c r="X2047" t="s">
        <v>2548</v>
      </c>
      <c r="Y2047" t="str">
        <f t="shared" si="31"/>
        <v>上海耳序信息技术有限公司-四部上海拍拍贷金融信息服务有限公司信息流</v>
      </c>
      <c r="Z2047" t="e">
        <f>VLOOKUP(Y:Y,[1]Sheet1!N:N,1,0)</f>
        <v>#N/A</v>
      </c>
    </row>
    <row r="2048" spans="1:26" hidden="1" x14ac:dyDescent="0.25">
      <c r="A2048">
        <v>20230620</v>
      </c>
      <c r="B2048">
        <v>48386094</v>
      </c>
      <c r="C2048" t="s">
        <v>2597</v>
      </c>
      <c r="D2048">
        <v>2158492</v>
      </c>
      <c r="E2048" t="s">
        <v>2580</v>
      </c>
      <c r="F2048" s="59">
        <v>727.55</v>
      </c>
      <c r="G2048">
        <v>611.37</v>
      </c>
      <c r="H2048" t="s">
        <v>2559</v>
      </c>
      <c r="I2048" t="s">
        <v>2560</v>
      </c>
      <c r="J2048" t="s">
        <v>2330</v>
      </c>
      <c r="K2048" t="s">
        <v>711</v>
      </c>
      <c r="L2048" t="s">
        <v>2329</v>
      </c>
      <c r="M2048" t="s">
        <v>2581</v>
      </c>
      <c r="N2048" t="s">
        <v>2582</v>
      </c>
      <c r="O2048" t="s">
        <v>2542</v>
      </c>
      <c r="P2048" t="s">
        <v>2543</v>
      </c>
      <c r="Q2048" t="s">
        <v>2544</v>
      </c>
      <c r="R2048" t="s">
        <v>2583</v>
      </c>
      <c r="S2048" t="s">
        <v>2546</v>
      </c>
      <c r="T2048">
        <v>79239.399999999994</v>
      </c>
      <c r="U2048" t="s">
        <v>2598</v>
      </c>
      <c r="V2048" t="s">
        <v>2599</v>
      </c>
      <c r="W2048" t="s">
        <v>2584</v>
      </c>
      <c r="X2048" t="s">
        <v>2585</v>
      </c>
      <c r="Y2048" t="str">
        <f t="shared" si="31"/>
        <v>成都哈拜网络科技有限公司-数字媒体事业部上海哈啰普惠科技有限公司CPC</v>
      </c>
      <c r="Z2048" t="e">
        <f>VLOOKUP(Y:Y,[1]Sheet1!N:N,1,0)</f>
        <v>#N/A</v>
      </c>
    </row>
    <row r="2049" spans="1:26" hidden="1" x14ac:dyDescent="0.25">
      <c r="A2049">
        <v>20230620</v>
      </c>
      <c r="B2049">
        <v>48447565</v>
      </c>
      <c r="C2049" t="s">
        <v>2639</v>
      </c>
      <c r="D2049">
        <v>2142924</v>
      </c>
      <c r="E2049" t="s">
        <v>2716</v>
      </c>
      <c r="F2049" s="59">
        <v>1427.3</v>
      </c>
      <c r="G2049">
        <v>1427.3</v>
      </c>
      <c r="H2049" t="s">
        <v>2559</v>
      </c>
      <c r="I2049" t="s">
        <v>2560</v>
      </c>
      <c r="J2049" t="s">
        <v>392</v>
      </c>
      <c r="K2049" t="s">
        <v>711</v>
      </c>
      <c r="L2049" t="s">
        <v>392</v>
      </c>
      <c r="M2049" t="s">
        <v>2641</v>
      </c>
      <c r="N2049" t="s">
        <v>2642</v>
      </c>
      <c r="O2049" t="s">
        <v>2542</v>
      </c>
      <c r="P2049" t="s">
        <v>2543</v>
      </c>
      <c r="Q2049" t="s">
        <v>2544</v>
      </c>
      <c r="R2049" t="s">
        <v>2643</v>
      </c>
      <c r="S2049" t="s">
        <v>2546</v>
      </c>
      <c r="T2049">
        <v>8849.75</v>
      </c>
      <c r="U2049" t="s">
        <v>838</v>
      </c>
      <c r="V2049" t="s">
        <v>2644</v>
      </c>
      <c r="W2049" t="s">
        <v>838</v>
      </c>
      <c r="X2049" t="s">
        <v>2548</v>
      </c>
      <c r="Y2049" t="str">
        <f t="shared" si="31"/>
        <v>福州三六零网络小额贷款有限公司福州三六零网络小额贷款有限公司CPC</v>
      </c>
      <c r="Z2049" t="e">
        <f>VLOOKUP(Y:Y,[1]Sheet1!N:N,1,0)</f>
        <v>#N/A</v>
      </c>
    </row>
    <row r="2050" spans="1:26" hidden="1" x14ac:dyDescent="0.25">
      <c r="A2050">
        <v>20230620</v>
      </c>
      <c r="B2050">
        <v>38794049</v>
      </c>
      <c r="C2050" t="s">
        <v>2627</v>
      </c>
      <c r="D2050">
        <v>2172261</v>
      </c>
      <c r="E2050" t="s">
        <v>2628</v>
      </c>
      <c r="F2050" s="59">
        <v>17.57</v>
      </c>
      <c r="G2050">
        <v>13.41</v>
      </c>
      <c r="H2050" t="s">
        <v>2538</v>
      </c>
      <c r="I2050" t="s">
        <v>2539</v>
      </c>
      <c r="J2050" t="s">
        <v>292</v>
      </c>
      <c r="K2050" t="s">
        <v>2321</v>
      </c>
      <c r="L2050" t="s">
        <v>574</v>
      </c>
      <c r="M2050" t="s">
        <v>2611</v>
      </c>
      <c r="N2050" t="s">
        <v>2612</v>
      </c>
      <c r="O2050" t="s">
        <v>2542</v>
      </c>
      <c r="P2050" t="s">
        <v>2543</v>
      </c>
      <c r="Q2050" t="s">
        <v>2544</v>
      </c>
      <c r="R2050" t="s">
        <v>2613</v>
      </c>
      <c r="S2050" t="s">
        <v>2546</v>
      </c>
      <c r="T2050">
        <v>0</v>
      </c>
      <c r="U2050" t="s">
        <v>2614</v>
      </c>
      <c r="V2050" t="s">
        <v>2615</v>
      </c>
      <c r="W2050" t="s">
        <v>2614</v>
      </c>
      <c r="X2050" t="s">
        <v>2615</v>
      </c>
      <c r="Y2050" t="str">
        <f t="shared" si="31"/>
        <v>广州荔湾品唯信息服务有限公司广州唯品会电子商务有限公司信息流</v>
      </c>
      <c r="Z2050" t="e">
        <f>VLOOKUP(Y:Y,[1]Sheet1!N:N,1,0)</f>
        <v>#N/A</v>
      </c>
    </row>
    <row r="2051" spans="1:26" hidden="1" x14ac:dyDescent="0.25">
      <c r="A2051">
        <v>20230620</v>
      </c>
      <c r="B2051">
        <v>41250541</v>
      </c>
      <c r="C2051" t="s">
        <v>2719</v>
      </c>
      <c r="D2051">
        <v>2130054</v>
      </c>
      <c r="E2051" t="s">
        <v>2558</v>
      </c>
      <c r="F2051" s="59">
        <v>2689.69</v>
      </c>
      <c r="G2051">
        <v>2177.84</v>
      </c>
      <c r="H2051" t="s">
        <v>2559</v>
      </c>
      <c r="I2051" t="s">
        <v>2560</v>
      </c>
      <c r="J2051" t="s">
        <v>2350</v>
      </c>
      <c r="K2051" t="s">
        <v>711</v>
      </c>
      <c r="L2051" t="s">
        <v>2350</v>
      </c>
      <c r="M2051" t="s">
        <v>2561</v>
      </c>
      <c r="N2051" t="s">
        <v>2562</v>
      </c>
      <c r="O2051" t="s">
        <v>2542</v>
      </c>
      <c r="P2051" t="s">
        <v>2543</v>
      </c>
      <c r="Q2051" t="s">
        <v>2544</v>
      </c>
      <c r="R2051" t="s">
        <v>2563</v>
      </c>
      <c r="S2051" t="s">
        <v>2546</v>
      </c>
      <c r="T2051">
        <v>1850.4670000000001</v>
      </c>
      <c r="U2051" t="s">
        <v>1891</v>
      </c>
      <c r="V2051" t="s">
        <v>2564</v>
      </c>
      <c r="W2051" t="s">
        <v>1891</v>
      </c>
      <c r="X2051" t="s">
        <v>2564</v>
      </c>
      <c r="Y2051" t="str">
        <f t="shared" ref="Y2051:Y2114" si="32">L2051&amp;J2051&amp;K2051</f>
        <v>深圳尚米网络技术有限公司深圳尚米网络技术有限公司CPC</v>
      </c>
      <c r="Z2051" t="e">
        <f>VLOOKUP(Y:Y,[1]Sheet1!N:N,1,0)</f>
        <v>#N/A</v>
      </c>
    </row>
    <row r="2052" spans="1:26" hidden="1" x14ac:dyDescent="0.25">
      <c r="A2052">
        <v>20230620</v>
      </c>
      <c r="B2052">
        <v>42965681</v>
      </c>
      <c r="C2052" t="s">
        <v>2725</v>
      </c>
      <c r="D2052">
        <v>2165227</v>
      </c>
      <c r="E2052" t="s">
        <v>2566</v>
      </c>
      <c r="F2052" s="59">
        <v>44.08</v>
      </c>
      <c r="G2052">
        <v>32.65</v>
      </c>
      <c r="H2052" t="s">
        <v>2538</v>
      </c>
      <c r="I2052" t="s">
        <v>2551</v>
      </c>
      <c r="J2052" t="s">
        <v>2320</v>
      </c>
      <c r="K2052" t="s">
        <v>2321</v>
      </c>
      <c r="L2052" t="s">
        <v>2318</v>
      </c>
      <c r="M2052" t="s">
        <v>2540</v>
      </c>
      <c r="N2052" t="s">
        <v>2541</v>
      </c>
      <c r="O2052" t="s">
        <v>2542</v>
      </c>
      <c r="P2052" t="s">
        <v>2543</v>
      </c>
      <c r="Q2052" t="s">
        <v>2544</v>
      </c>
      <c r="R2052" t="s">
        <v>2545</v>
      </c>
      <c r="S2052" t="s">
        <v>2546</v>
      </c>
      <c r="T2052">
        <v>0</v>
      </c>
      <c r="U2052" t="s">
        <v>838</v>
      </c>
      <c r="V2052" t="s">
        <v>2547</v>
      </c>
      <c r="W2052" t="s">
        <v>838</v>
      </c>
      <c r="X2052" t="s">
        <v>2548</v>
      </c>
      <c r="Y2052" t="str">
        <f t="shared" si="32"/>
        <v>上海耳序信息技术有限公司-四部上海拍拍贷金融信息服务有限公司信息流</v>
      </c>
      <c r="Z2052" t="e">
        <f>VLOOKUP(Y:Y,[1]Sheet1!N:N,1,0)</f>
        <v>#N/A</v>
      </c>
    </row>
    <row r="2053" spans="1:26" hidden="1" x14ac:dyDescent="0.25">
      <c r="A2053">
        <v>20230620</v>
      </c>
      <c r="B2053">
        <v>45323107</v>
      </c>
      <c r="C2053" t="s">
        <v>2654</v>
      </c>
      <c r="D2053">
        <v>2172261</v>
      </c>
      <c r="E2053" t="s">
        <v>2628</v>
      </c>
      <c r="F2053" s="59">
        <v>821.93</v>
      </c>
      <c r="G2053">
        <v>627.42999999999995</v>
      </c>
      <c r="H2053" t="s">
        <v>2538</v>
      </c>
      <c r="I2053" t="s">
        <v>2551</v>
      </c>
      <c r="J2053" t="s">
        <v>292</v>
      </c>
      <c r="K2053" t="s">
        <v>2321</v>
      </c>
      <c r="L2053" t="s">
        <v>574</v>
      </c>
      <c r="M2053" t="s">
        <v>2611</v>
      </c>
      <c r="N2053" t="s">
        <v>2612</v>
      </c>
      <c r="O2053" t="s">
        <v>2542</v>
      </c>
      <c r="P2053" t="s">
        <v>2543</v>
      </c>
      <c r="Q2053" t="s">
        <v>2544</v>
      </c>
      <c r="R2053" t="s">
        <v>2613</v>
      </c>
      <c r="S2053" t="s">
        <v>2546</v>
      </c>
      <c r="T2053">
        <v>0</v>
      </c>
      <c r="U2053" t="s">
        <v>2614</v>
      </c>
      <c r="V2053" t="s">
        <v>2615</v>
      </c>
      <c r="W2053" t="s">
        <v>2614</v>
      </c>
      <c r="X2053" t="s">
        <v>2615</v>
      </c>
      <c r="Y2053" t="str">
        <f t="shared" si="32"/>
        <v>广州荔湾品唯信息服务有限公司广州唯品会电子商务有限公司信息流</v>
      </c>
      <c r="Z2053" t="e">
        <f>VLOOKUP(Y:Y,[1]Sheet1!N:N,1,0)</f>
        <v>#N/A</v>
      </c>
    </row>
    <row r="2054" spans="1:26" hidden="1" x14ac:dyDescent="0.25">
      <c r="A2054">
        <v>20230620</v>
      </c>
      <c r="B2054">
        <v>47184415</v>
      </c>
      <c r="C2054" t="s">
        <v>2708</v>
      </c>
      <c r="D2054">
        <v>2176807</v>
      </c>
      <c r="E2054" t="s">
        <v>2691</v>
      </c>
      <c r="F2054" s="59">
        <v>10.86</v>
      </c>
      <c r="G2054">
        <v>7.71</v>
      </c>
      <c r="H2054" t="s">
        <v>2538</v>
      </c>
      <c r="I2054" t="s">
        <v>2539</v>
      </c>
      <c r="J2054" t="s">
        <v>2339</v>
      </c>
      <c r="K2054" t="s">
        <v>2321</v>
      </c>
      <c r="L2054" t="s">
        <v>2338</v>
      </c>
      <c r="M2054" t="s">
        <v>2692</v>
      </c>
      <c r="N2054" t="s">
        <v>2693</v>
      </c>
      <c r="O2054" t="s">
        <v>2542</v>
      </c>
      <c r="P2054" t="s">
        <v>2543</v>
      </c>
      <c r="Q2054" t="s">
        <v>2544</v>
      </c>
      <c r="R2054" t="s">
        <v>2694</v>
      </c>
      <c r="S2054" t="s">
        <v>2546</v>
      </c>
      <c r="T2054">
        <v>0</v>
      </c>
      <c r="U2054" t="s">
        <v>2117</v>
      </c>
      <c r="V2054" t="s">
        <v>2695</v>
      </c>
      <c r="W2054" t="s">
        <v>2117</v>
      </c>
      <c r="X2054" t="s">
        <v>2695</v>
      </c>
      <c r="Y2054" t="str">
        <f t="shared" si="32"/>
        <v>北京三快在线科技有限公司及其关联公司北京三快科技有限公司信息流</v>
      </c>
      <c r="Z2054" t="e">
        <f>VLOOKUP(Y:Y,[1]Sheet1!N:N,1,0)</f>
        <v>#N/A</v>
      </c>
    </row>
    <row r="2055" spans="1:26" hidden="1" x14ac:dyDescent="0.25">
      <c r="A2055">
        <v>20230620</v>
      </c>
      <c r="B2055">
        <v>48413794</v>
      </c>
      <c r="C2055" t="s">
        <v>2750</v>
      </c>
      <c r="D2055">
        <v>2118167</v>
      </c>
      <c r="E2055" t="s">
        <v>2592</v>
      </c>
      <c r="F2055" s="59">
        <v>0.98</v>
      </c>
      <c r="G2055">
        <v>0</v>
      </c>
      <c r="H2055" t="s">
        <v>2538</v>
      </c>
      <c r="I2055" t="s">
        <v>2539</v>
      </c>
      <c r="J2055" t="s">
        <v>554</v>
      </c>
      <c r="K2055" t="s">
        <v>2321</v>
      </c>
      <c r="L2055" t="s">
        <v>2370</v>
      </c>
      <c r="M2055" t="s">
        <v>2593</v>
      </c>
      <c r="N2055" t="s">
        <v>2594</v>
      </c>
      <c r="O2055" t="s">
        <v>2542</v>
      </c>
      <c r="P2055" t="s">
        <v>2543</v>
      </c>
      <c r="Q2055" t="s">
        <v>2544</v>
      </c>
      <c r="R2055" t="s">
        <v>2595</v>
      </c>
      <c r="S2055" t="s">
        <v>2546</v>
      </c>
      <c r="T2055">
        <v>0</v>
      </c>
      <c r="U2055" t="s">
        <v>2555</v>
      </c>
      <c r="V2055" t="s">
        <v>2596</v>
      </c>
      <c r="W2055" t="s">
        <v>2555</v>
      </c>
      <c r="X2055" t="s">
        <v>2596</v>
      </c>
      <c r="Y2055" t="str">
        <f t="shared" si="32"/>
        <v>薯一薯二文化传媒（上海）有限公司行吟信息科技(上海)有限公司信息流</v>
      </c>
      <c r="Z2055" t="e">
        <f>VLOOKUP(Y:Y,[1]Sheet1!N:N,1,0)</f>
        <v>#N/A</v>
      </c>
    </row>
    <row r="2056" spans="1:26" hidden="1" x14ac:dyDescent="0.25">
      <c r="A2056">
        <v>20230620</v>
      </c>
      <c r="B2056">
        <v>29522757</v>
      </c>
      <c r="C2056" t="s">
        <v>2601</v>
      </c>
      <c r="D2056">
        <v>2130054</v>
      </c>
      <c r="E2056" t="s">
        <v>2558</v>
      </c>
      <c r="F2056" s="59">
        <v>2662.23</v>
      </c>
      <c r="G2056">
        <v>2155.58</v>
      </c>
      <c r="H2056" t="s">
        <v>2559</v>
      </c>
      <c r="I2056" t="s">
        <v>2560</v>
      </c>
      <c r="J2056" t="s">
        <v>2350</v>
      </c>
      <c r="K2056" t="s">
        <v>711</v>
      </c>
      <c r="L2056" t="s">
        <v>2350</v>
      </c>
      <c r="M2056" t="s">
        <v>2561</v>
      </c>
      <c r="N2056" t="s">
        <v>2562</v>
      </c>
      <c r="O2056" t="s">
        <v>2542</v>
      </c>
      <c r="P2056" t="s">
        <v>2543</v>
      </c>
      <c r="Q2056" t="s">
        <v>2544</v>
      </c>
      <c r="R2056" t="s">
        <v>2563</v>
      </c>
      <c r="S2056" t="s">
        <v>2546</v>
      </c>
      <c r="T2056">
        <v>4550.8590000000004</v>
      </c>
      <c r="U2056" t="s">
        <v>1891</v>
      </c>
      <c r="V2056" t="s">
        <v>2602</v>
      </c>
      <c r="W2056" t="s">
        <v>1891</v>
      </c>
      <c r="X2056" t="s">
        <v>2564</v>
      </c>
      <c r="Y2056" t="str">
        <f t="shared" si="32"/>
        <v>深圳尚米网络技术有限公司深圳尚米网络技术有限公司CPC</v>
      </c>
      <c r="Z2056" t="e">
        <f>VLOOKUP(Y:Y,[1]Sheet1!N:N,1,0)</f>
        <v>#N/A</v>
      </c>
    </row>
    <row r="2057" spans="1:26" hidden="1" x14ac:dyDescent="0.25">
      <c r="A2057">
        <v>20230620</v>
      </c>
      <c r="B2057">
        <v>42965750</v>
      </c>
      <c r="C2057" t="s">
        <v>2565</v>
      </c>
      <c r="D2057">
        <v>2165227</v>
      </c>
      <c r="E2057" t="s">
        <v>2566</v>
      </c>
      <c r="F2057" s="59">
        <v>1592.67</v>
      </c>
      <c r="G2057">
        <v>1179.76</v>
      </c>
      <c r="H2057" t="s">
        <v>2538</v>
      </c>
      <c r="I2057" t="s">
        <v>2539</v>
      </c>
      <c r="J2057" t="s">
        <v>2320</v>
      </c>
      <c r="K2057" t="s">
        <v>2321</v>
      </c>
      <c r="L2057" t="s">
        <v>2318</v>
      </c>
      <c r="M2057" t="s">
        <v>2540</v>
      </c>
      <c r="N2057" t="s">
        <v>2541</v>
      </c>
      <c r="O2057" t="s">
        <v>2542</v>
      </c>
      <c r="P2057" t="s">
        <v>2543</v>
      </c>
      <c r="Q2057" t="s">
        <v>2544</v>
      </c>
      <c r="R2057" t="s">
        <v>2545</v>
      </c>
      <c r="S2057" t="s">
        <v>2546</v>
      </c>
      <c r="T2057">
        <v>0</v>
      </c>
      <c r="U2057" t="s">
        <v>838</v>
      </c>
      <c r="V2057" t="s">
        <v>2547</v>
      </c>
      <c r="W2057" t="s">
        <v>838</v>
      </c>
      <c r="X2057" t="s">
        <v>2548</v>
      </c>
      <c r="Y2057" t="str">
        <f t="shared" si="32"/>
        <v>上海耳序信息技术有限公司-四部上海拍拍贷金融信息服务有限公司信息流</v>
      </c>
      <c r="Z2057" t="e">
        <f>VLOOKUP(Y:Y,[1]Sheet1!N:N,1,0)</f>
        <v>#N/A</v>
      </c>
    </row>
    <row r="2058" spans="1:26" x14ac:dyDescent="0.25">
      <c r="A2058">
        <v>20230620</v>
      </c>
      <c r="B2058">
        <v>43094813</v>
      </c>
      <c r="C2058" t="s">
        <v>2677</v>
      </c>
      <c r="D2058">
        <v>2054669</v>
      </c>
      <c r="E2058" t="s">
        <v>2622</v>
      </c>
      <c r="F2058" s="59">
        <v>181.09</v>
      </c>
      <c r="G2058">
        <v>134.13999999999999</v>
      </c>
      <c r="H2058" t="s">
        <v>2538</v>
      </c>
      <c r="I2058" t="s">
        <v>2551</v>
      </c>
      <c r="J2058" t="s">
        <v>2352</v>
      </c>
      <c r="K2058" t="s">
        <v>2321</v>
      </c>
      <c r="L2058" t="s">
        <v>2351</v>
      </c>
      <c r="M2058" t="s">
        <v>2623</v>
      </c>
      <c r="N2058" t="s">
        <v>2624</v>
      </c>
      <c r="O2058" t="s">
        <v>2542</v>
      </c>
      <c r="P2058" t="s">
        <v>2543</v>
      </c>
      <c r="Q2058" t="s">
        <v>2544</v>
      </c>
      <c r="R2058" t="s">
        <v>2625</v>
      </c>
      <c r="S2058" t="s">
        <v>2546</v>
      </c>
      <c r="T2058">
        <v>0</v>
      </c>
      <c r="U2058" t="s">
        <v>838</v>
      </c>
      <c r="V2058" t="s">
        <v>2548</v>
      </c>
      <c r="W2058" t="s">
        <v>838</v>
      </c>
      <c r="X2058" t="s">
        <v>2548</v>
      </c>
      <c r="Y2058" t="str">
        <f t="shared" si="32"/>
        <v>深圳市小赢普惠科技有限责任公司深圳市赢众通金融信息服务有限责任公司信息流</v>
      </c>
      <c r="Z2058" t="e">
        <f>VLOOKUP(Y:Y,[1]Sheet1!N:N,1,0)</f>
        <v>#N/A</v>
      </c>
    </row>
    <row r="2059" spans="1:26" hidden="1" x14ac:dyDescent="0.25">
      <c r="A2059">
        <v>20230620</v>
      </c>
      <c r="B2059">
        <v>47580667</v>
      </c>
      <c r="C2059" t="s">
        <v>2683</v>
      </c>
      <c r="D2059">
        <v>2171230</v>
      </c>
      <c r="E2059" t="s">
        <v>2684</v>
      </c>
      <c r="F2059" s="59">
        <v>17481.25</v>
      </c>
      <c r="G2059">
        <v>13657.23</v>
      </c>
      <c r="H2059" t="s">
        <v>2538</v>
      </c>
      <c r="I2059" t="s">
        <v>2551</v>
      </c>
      <c r="J2059" t="s">
        <v>2322</v>
      </c>
      <c r="K2059" t="s">
        <v>2321</v>
      </c>
      <c r="L2059" t="s">
        <v>2323</v>
      </c>
      <c r="M2059" t="s">
        <v>2685</v>
      </c>
      <c r="N2059" t="s">
        <v>2686</v>
      </c>
      <c r="O2059" t="s">
        <v>2542</v>
      </c>
      <c r="P2059" t="s">
        <v>2543</v>
      </c>
      <c r="Q2059" t="s">
        <v>2544</v>
      </c>
      <c r="R2059" t="s">
        <v>2687</v>
      </c>
      <c r="S2059" t="s">
        <v>2546</v>
      </c>
      <c r="T2059">
        <v>0</v>
      </c>
      <c r="U2059" t="s">
        <v>2555</v>
      </c>
      <c r="V2059" t="s">
        <v>2556</v>
      </c>
      <c r="W2059" t="s">
        <v>2555</v>
      </c>
      <c r="X2059" t="s">
        <v>2671</v>
      </c>
      <c r="Y2059" t="str">
        <f t="shared" si="32"/>
        <v>广州虎牙信息科技有限公司-百度广州虎牙信息科技有限公司信息流</v>
      </c>
      <c r="Z2059" t="e">
        <f>VLOOKUP(Y:Y,[1]Sheet1!N:N,1,0)</f>
        <v>#N/A</v>
      </c>
    </row>
    <row r="2060" spans="1:26" hidden="1" x14ac:dyDescent="0.25">
      <c r="A2060">
        <v>20230620</v>
      </c>
      <c r="B2060">
        <v>47953339</v>
      </c>
      <c r="C2060" t="s">
        <v>2755</v>
      </c>
      <c r="D2060">
        <v>2189969</v>
      </c>
      <c r="E2060" t="s">
        <v>2608</v>
      </c>
      <c r="F2060" s="59">
        <v>266.86</v>
      </c>
      <c r="G2060">
        <v>190.61</v>
      </c>
      <c r="H2060" t="s">
        <v>2538</v>
      </c>
      <c r="I2060" t="s">
        <v>2539</v>
      </c>
      <c r="J2060" t="s">
        <v>2332</v>
      </c>
      <c r="K2060" t="s">
        <v>2321</v>
      </c>
      <c r="L2060" t="s">
        <v>2333</v>
      </c>
      <c r="M2060" t="s">
        <v>2552</v>
      </c>
      <c r="N2060" t="s">
        <v>2553</v>
      </c>
      <c r="O2060" t="s">
        <v>2542</v>
      </c>
      <c r="P2060" t="s">
        <v>2543</v>
      </c>
      <c r="Q2060" t="s">
        <v>2544</v>
      </c>
      <c r="R2060" t="s">
        <v>2554</v>
      </c>
      <c r="S2060" t="s">
        <v>2546</v>
      </c>
      <c r="T2060">
        <v>0</v>
      </c>
      <c r="U2060" t="s">
        <v>2555</v>
      </c>
      <c r="V2060" t="s">
        <v>2556</v>
      </c>
      <c r="W2060" t="s">
        <v>2555</v>
      </c>
      <c r="X2060" t="s">
        <v>2556</v>
      </c>
      <c r="Y2060" t="str">
        <f t="shared" si="32"/>
        <v>北京爱奇艺科技有限公司-百度北京爱奇艺科技有限公司信息流</v>
      </c>
      <c r="Z2060" t="e">
        <f>VLOOKUP(Y:Y,[1]Sheet1!N:N,1,0)</f>
        <v>#N/A</v>
      </c>
    </row>
    <row r="2061" spans="1:26" hidden="1" x14ac:dyDescent="0.25">
      <c r="A2061">
        <v>20230620</v>
      </c>
      <c r="B2061">
        <v>47953361</v>
      </c>
      <c r="C2061" t="s">
        <v>2549</v>
      </c>
      <c r="D2061">
        <v>2167551</v>
      </c>
      <c r="E2061" t="s">
        <v>2550</v>
      </c>
      <c r="F2061" s="59">
        <v>23.22</v>
      </c>
      <c r="G2061">
        <v>23.22</v>
      </c>
      <c r="H2061" t="s">
        <v>2538</v>
      </c>
      <c r="I2061" t="s">
        <v>2551</v>
      </c>
      <c r="J2061" t="s">
        <v>2332</v>
      </c>
      <c r="K2061" t="s">
        <v>2321</v>
      </c>
      <c r="L2061" t="s">
        <v>2333</v>
      </c>
      <c r="M2061" t="s">
        <v>2552</v>
      </c>
      <c r="N2061" t="s">
        <v>2553</v>
      </c>
      <c r="O2061" t="s">
        <v>2542</v>
      </c>
      <c r="P2061" t="s">
        <v>2543</v>
      </c>
      <c r="Q2061" t="s">
        <v>2544</v>
      </c>
      <c r="R2061" t="s">
        <v>2554</v>
      </c>
      <c r="S2061" t="s">
        <v>2546</v>
      </c>
      <c r="T2061">
        <v>0</v>
      </c>
      <c r="U2061" t="s">
        <v>2555</v>
      </c>
      <c r="V2061" t="s">
        <v>2556</v>
      </c>
      <c r="W2061" t="s">
        <v>2555</v>
      </c>
      <c r="X2061" t="s">
        <v>2556</v>
      </c>
      <c r="Y2061" t="str">
        <f t="shared" si="32"/>
        <v>北京爱奇艺科技有限公司-百度北京爱奇艺科技有限公司信息流</v>
      </c>
      <c r="Z2061" t="e">
        <f>VLOOKUP(Y:Y,[1]Sheet1!N:N,1,0)</f>
        <v>#N/A</v>
      </c>
    </row>
    <row r="2062" spans="1:26" hidden="1" x14ac:dyDescent="0.25">
      <c r="A2062">
        <v>20230620</v>
      </c>
      <c r="B2062">
        <v>41276547</v>
      </c>
      <c r="C2062" t="s">
        <v>2676</v>
      </c>
      <c r="D2062">
        <v>2158492</v>
      </c>
      <c r="E2062" t="s">
        <v>2580</v>
      </c>
      <c r="F2062" s="59">
        <v>1760.04</v>
      </c>
      <c r="G2062">
        <v>1478.91</v>
      </c>
      <c r="H2062" t="s">
        <v>2559</v>
      </c>
      <c r="I2062" t="s">
        <v>2560</v>
      </c>
      <c r="J2062" t="s">
        <v>2330</v>
      </c>
      <c r="K2062" t="s">
        <v>711</v>
      </c>
      <c r="L2062" t="s">
        <v>2329</v>
      </c>
      <c r="M2062" t="s">
        <v>2581</v>
      </c>
      <c r="N2062" t="s">
        <v>2582</v>
      </c>
      <c r="O2062" t="s">
        <v>2542</v>
      </c>
      <c r="P2062" t="s">
        <v>2543</v>
      </c>
      <c r="Q2062" t="s">
        <v>2544</v>
      </c>
      <c r="R2062" t="s">
        <v>2583</v>
      </c>
      <c r="S2062" t="s">
        <v>2546</v>
      </c>
      <c r="T2062">
        <v>12060.161</v>
      </c>
      <c r="U2062" t="s">
        <v>2584</v>
      </c>
      <c r="V2062" t="s">
        <v>2585</v>
      </c>
      <c r="W2062" t="s">
        <v>2584</v>
      </c>
      <c r="X2062" t="s">
        <v>2585</v>
      </c>
      <c r="Y2062" t="str">
        <f t="shared" si="32"/>
        <v>成都哈拜网络科技有限公司-数字媒体事业部上海哈啰普惠科技有限公司CPC</v>
      </c>
      <c r="Z2062" t="e">
        <f>VLOOKUP(Y:Y,[1]Sheet1!N:N,1,0)</f>
        <v>#N/A</v>
      </c>
    </row>
    <row r="2063" spans="1:26" hidden="1" x14ac:dyDescent="0.25">
      <c r="A2063">
        <v>20230620</v>
      </c>
      <c r="B2063">
        <v>48413794</v>
      </c>
      <c r="C2063" t="s">
        <v>2750</v>
      </c>
      <c r="D2063">
        <v>2118167</v>
      </c>
      <c r="E2063" t="s">
        <v>2592</v>
      </c>
      <c r="F2063" s="59">
        <v>4.12</v>
      </c>
      <c r="G2063">
        <v>0</v>
      </c>
      <c r="H2063" t="s">
        <v>2538</v>
      </c>
      <c r="I2063" t="s">
        <v>2551</v>
      </c>
      <c r="J2063" t="s">
        <v>554</v>
      </c>
      <c r="K2063" t="s">
        <v>2321</v>
      </c>
      <c r="L2063" t="s">
        <v>2370</v>
      </c>
      <c r="M2063" t="s">
        <v>2593</v>
      </c>
      <c r="N2063" t="s">
        <v>2594</v>
      </c>
      <c r="O2063" t="s">
        <v>2542</v>
      </c>
      <c r="P2063" t="s">
        <v>2543</v>
      </c>
      <c r="Q2063" t="s">
        <v>2544</v>
      </c>
      <c r="R2063" t="s">
        <v>2595</v>
      </c>
      <c r="S2063" t="s">
        <v>2546</v>
      </c>
      <c r="T2063">
        <v>0</v>
      </c>
      <c r="U2063" t="s">
        <v>2555</v>
      </c>
      <c r="V2063" t="s">
        <v>2596</v>
      </c>
      <c r="W2063" t="s">
        <v>2555</v>
      </c>
      <c r="X2063" t="s">
        <v>2596</v>
      </c>
      <c r="Y2063" t="str">
        <f t="shared" si="32"/>
        <v>薯一薯二文化传媒（上海）有限公司行吟信息科技(上海)有限公司信息流</v>
      </c>
      <c r="Z2063" t="e">
        <f>VLOOKUP(Y:Y,[1]Sheet1!N:N,1,0)</f>
        <v>#N/A</v>
      </c>
    </row>
    <row r="2064" spans="1:26" hidden="1" x14ac:dyDescent="0.25">
      <c r="A2064">
        <v>20230620</v>
      </c>
      <c r="B2064">
        <v>44739239</v>
      </c>
      <c r="C2064" t="s">
        <v>2672</v>
      </c>
      <c r="D2064">
        <v>2118167</v>
      </c>
      <c r="E2064" t="s">
        <v>2592</v>
      </c>
      <c r="F2064" s="59">
        <v>138.78</v>
      </c>
      <c r="G2064">
        <v>0</v>
      </c>
      <c r="H2064" t="s">
        <v>2538</v>
      </c>
      <c r="I2064" t="s">
        <v>2551</v>
      </c>
      <c r="J2064" t="s">
        <v>554</v>
      </c>
      <c r="K2064" t="s">
        <v>2321</v>
      </c>
      <c r="L2064" t="s">
        <v>2370</v>
      </c>
      <c r="M2064" t="s">
        <v>2593</v>
      </c>
      <c r="N2064" t="s">
        <v>2594</v>
      </c>
      <c r="O2064" t="s">
        <v>2542</v>
      </c>
      <c r="P2064" t="s">
        <v>2543</v>
      </c>
      <c r="Q2064" t="s">
        <v>2544</v>
      </c>
      <c r="R2064" t="s">
        <v>2595</v>
      </c>
      <c r="S2064" t="s">
        <v>2546</v>
      </c>
      <c r="T2064">
        <v>0</v>
      </c>
      <c r="U2064" t="s">
        <v>2555</v>
      </c>
      <c r="V2064" t="s">
        <v>2596</v>
      </c>
      <c r="W2064" t="s">
        <v>2555</v>
      </c>
      <c r="X2064" t="s">
        <v>2596</v>
      </c>
      <c r="Y2064" t="str">
        <f t="shared" si="32"/>
        <v>薯一薯二文化传媒（上海）有限公司行吟信息科技(上海)有限公司信息流</v>
      </c>
      <c r="Z2064" t="e">
        <f>VLOOKUP(Y:Y,[1]Sheet1!N:N,1,0)</f>
        <v>#N/A</v>
      </c>
    </row>
    <row r="2065" spans="1:26" hidden="1" x14ac:dyDescent="0.25">
      <c r="A2065">
        <v>20230620</v>
      </c>
      <c r="B2065">
        <v>40168764</v>
      </c>
      <c r="C2065" t="s">
        <v>2590</v>
      </c>
      <c r="D2065">
        <v>2158492</v>
      </c>
      <c r="E2065" t="s">
        <v>2580</v>
      </c>
      <c r="F2065" s="59">
        <v>1481.3</v>
      </c>
      <c r="G2065">
        <v>1244.6500000000001</v>
      </c>
      <c r="H2065" t="s">
        <v>2559</v>
      </c>
      <c r="I2065" t="s">
        <v>2560</v>
      </c>
      <c r="J2065" t="s">
        <v>2330</v>
      </c>
      <c r="K2065" t="s">
        <v>711</v>
      </c>
      <c r="L2065" t="s">
        <v>2329</v>
      </c>
      <c r="M2065" t="s">
        <v>2581</v>
      </c>
      <c r="N2065" t="s">
        <v>2582</v>
      </c>
      <c r="O2065" t="s">
        <v>2542</v>
      </c>
      <c r="P2065" t="s">
        <v>2543</v>
      </c>
      <c r="Q2065" t="s">
        <v>2544</v>
      </c>
      <c r="R2065" t="s">
        <v>2583</v>
      </c>
      <c r="S2065" t="s">
        <v>2546</v>
      </c>
      <c r="T2065">
        <v>12391.825000000001</v>
      </c>
      <c r="U2065" t="s">
        <v>2584</v>
      </c>
      <c r="V2065" t="s">
        <v>2585</v>
      </c>
      <c r="W2065" t="s">
        <v>2584</v>
      </c>
      <c r="X2065" t="s">
        <v>2585</v>
      </c>
      <c r="Y2065" t="str">
        <f t="shared" si="32"/>
        <v>成都哈拜网络科技有限公司-数字媒体事业部上海哈啰普惠科技有限公司CPC</v>
      </c>
      <c r="Z2065" t="e">
        <f>VLOOKUP(Y:Y,[1]Sheet1!N:N,1,0)</f>
        <v>#N/A</v>
      </c>
    </row>
    <row r="2066" spans="1:26" hidden="1" x14ac:dyDescent="0.25">
      <c r="A2066">
        <v>20230620</v>
      </c>
      <c r="B2066">
        <v>47327773</v>
      </c>
      <c r="C2066" t="s">
        <v>2714</v>
      </c>
      <c r="D2066">
        <v>2185183</v>
      </c>
      <c r="E2066" t="s">
        <v>2574</v>
      </c>
      <c r="F2066" s="59">
        <v>6501.24</v>
      </c>
      <c r="G2066">
        <v>4925.18</v>
      </c>
      <c r="H2066" t="s">
        <v>2538</v>
      </c>
      <c r="I2066" t="s">
        <v>2539</v>
      </c>
      <c r="J2066" t="s">
        <v>2575</v>
      </c>
      <c r="K2066" t="s">
        <v>2321</v>
      </c>
      <c r="L2066" t="s">
        <v>2344</v>
      </c>
      <c r="M2066" t="s">
        <v>2576</v>
      </c>
      <c r="O2066" t="s">
        <v>2542</v>
      </c>
      <c r="P2066" t="s">
        <v>2543</v>
      </c>
      <c r="Q2066" t="s">
        <v>2544</v>
      </c>
      <c r="R2066" t="s">
        <v>2577</v>
      </c>
      <c r="S2066" t="s">
        <v>2546</v>
      </c>
      <c r="T2066">
        <v>0</v>
      </c>
      <c r="U2066" t="s">
        <v>838</v>
      </c>
      <c r="V2066" t="s">
        <v>2578</v>
      </c>
      <c r="W2066" t="s">
        <v>838</v>
      </c>
      <c r="X2066" t="s">
        <v>2578</v>
      </c>
      <c r="Y2066" t="str">
        <f t="shared" si="32"/>
        <v>北京微财科技有限公司-数媒重庆市黑卡小额贷款有限公司信息流</v>
      </c>
      <c r="Z2066" t="e">
        <f>VLOOKUP(Y:Y,[1]Sheet1!N:N,1,0)</f>
        <v>#N/A</v>
      </c>
    </row>
    <row r="2067" spans="1:26" hidden="1" x14ac:dyDescent="0.25">
      <c r="A2067">
        <v>20230620</v>
      </c>
      <c r="B2067">
        <v>42327215</v>
      </c>
      <c r="C2067" t="s">
        <v>2739</v>
      </c>
      <c r="D2067">
        <v>2172261</v>
      </c>
      <c r="E2067" t="s">
        <v>2628</v>
      </c>
      <c r="F2067" s="59">
        <v>1581.4</v>
      </c>
      <c r="G2067">
        <v>1207.18</v>
      </c>
      <c r="H2067" t="s">
        <v>2538</v>
      </c>
      <c r="I2067" t="s">
        <v>2539</v>
      </c>
      <c r="J2067" t="s">
        <v>292</v>
      </c>
      <c r="K2067" t="s">
        <v>2321</v>
      </c>
      <c r="L2067" t="s">
        <v>574</v>
      </c>
      <c r="M2067" t="s">
        <v>2611</v>
      </c>
      <c r="N2067" t="s">
        <v>2612</v>
      </c>
      <c r="O2067" t="s">
        <v>2542</v>
      </c>
      <c r="P2067" t="s">
        <v>2543</v>
      </c>
      <c r="Q2067" t="s">
        <v>2544</v>
      </c>
      <c r="R2067" t="s">
        <v>2613</v>
      </c>
      <c r="S2067" t="s">
        <v>2546</v>
      </c>
      <c r="T2067">
        <v>0</v>
      </c>
      <c r="U2067" t="s">
        <v>2614</v>
      </c>
      <c r="V2067" t="s">
        <v>2615</v>
      </c>
      <c r="W2067" t="s">
        <v>2614</v>
      </c>
      <c r="X2067" t="s">
        <v>2615</v>
      </c>
      <c r="Y2067" t="str">
        <f t="shared" si="32"/>
        <v>广州荔湾品唯信息服务有限公司广州唯品会电子商务有限公司信息流</v>
      </c>
      <c r="Z2067" t="e">
        <f>VLOOKUP(Y:Y,[1]Sheet1!N:N,1,0)</f>
        <v>#N/A</v>
      </c>
    </row>
    <row r="2068" spans="1:26" x14ac:dyDescent="0.25">
      <c r="A2068">
        <v>20230620</v>
      </c>
      <c r="B2068">
        <v>39873589</v>
      </c>
      <c r="C2068" t="s">
        <v>2811</v>
      </c>
      <c r="D2068">
        <v>2054669</v>
      </c>
      <c r="E2068" t="s">
        <v>2622</v>
      </c>
      <c r="F2068" s="59">
        <v>442.56</v>
      </c>
      <c r="G2068">
        <v>327.82</v>
      </c>
      <c r="H2068" t="s">
        <v>2538</v>
      </c>
      <c r="I2068" t="s">
        <v>2551</v>
      </c>
      <c r="J2068" t="s">
        <v>2352</v>
      </c>
      <c r="K2068" t="s">
        <v>2321</v>
      </c>
      <c r="L2068" t="s">
        <v>2351</v>
      </c>
      <c r="M2068" t="s">
        <v>2623</v>
      </c>
      <c r="N2068" t="s">
        <v>2624</v>
      </c>
      <c r="O2068" t="s">
        <v>2542</v>
      </c>
      <c r="P2068" t="s">
        <v>2543</v>
      </c>
      <c r="Q2068" t="s">
        <v>2544</v>
      </c>
      <c r="R2068" t="s">
        <v>2625</v>
      </c>
      <c r="S2068" t="s">
        <v>2546</v>
      </c>
      <c r="T2068">
        <v>0</v>
      </c>
      <c r="U2068" t="s">
        <v>838</v>
      </c>
      <c r="V2068" t="s">
        <v>2548</v>
      </c>
      <c r="W2068" t="s">
        <v>838</v>
      </c>
      <c r="X2068" t="s">
        <v>2548</v>
      </c>
      <c r="Y2068" t="str">
        <f t="shared" si="32"/>
        <v>深圳市小赢普惠科技有限责任公司深圳市赢众通金融信息服务有限责任公司信息流</v>
      </c>
      <c r="Z2068" t="e">
        <f>VLOOKUP(Y:Y,[1]Sheet1!N:N,1,0)</f>
        <v>#N/A</v>
      </c>
    </row>
    <row r="2069" spans="1:26" hidden="1" x14ac:dyDescent="0.25">
      <c r="A2069">
        <v>20230620</v>
      </c>
      <c r="B2069">
        <v>42327215</v>
      </c>
      <c r="C2069" t="s">
        <v>2739</v>
      </c>
      <c r="D2069">
        <v>2172261</v>
      </c>
      <c r="E2069" t="s">
        <v>2628</v>
      </c>
      <c r="F2069" s="59">
        <v>1723.03</v>
      </c>
      <c r="G2069">
        <v>1315.29</v>
      </c>
      <c r="H2069" t="s">
        <v>2538</v>
      </c>
      <c r="I2069" t="s">
        <v>2551</v>
      </c>
      <c r="J2069" t="s">
        <v>292</v>
      </c>
      <c r="K2069" t="s">
        <v>2321</v>
      </c>
      <c r="L2069" t="s">
        <v>574</v>
      </c>
      <c r="M2069" t="s">
        <v>2611</v>
      </c>
      <c r="N2069" t="s">
        <v>2612</v>
      </c>
      <c r="O2069" t="s">
        <v>2542</v>
      </c>
      <c r="P2069" t="s">
        <v>2543</v>
      </c>
      <c r="Q2069" t="s">
        <v>2544</v>
      </c>
      <c r="R2069" t="s">
        <v>2613</v>
      </c>
      <c r="S2069" t="s">
        <v>2546</v>
      </c>
      <c r="T2069">
        <v>0</v>
      </c>
      <c r="U2069" t="s">
        <v>2614</v>
      </c>
      <c r="V2069" t="s">
        <v>2615</v>
      </c>
      <c r="W2069" t="s">
        <v>2614</v>
      </c>
      <c r="X2069" t="s">
        <v>2615</v>
      </c>
      <c r="Y2069" t="str">
        <f t="shared" si="32"/>
        <v>广州荔湾品唯信息服务有限公司广州唯品会电子商务有限公司信息流</v>
      </c>
      <c r="Z2069" t="e">
        <f>VLOOKUP(Y:Y,[1]Sheet1!N:N,1,0)</f>
        <v>#N/A</v>
      </c>
    </row>
    <row r="2070" spans="1:26" hidden="1" x14ac:dyDescent="0.25">
      <c r="A2070">
        <v>20230620</v>
      </c>
      <c r="B2070">
        <v>42840928</v>
      </c>
      <c r="C2070" t="s">
        <v>2813</v>
      </c>
      <c r="D2070">
        <v>2117410</v>
      </c>
      <c r="E2070" t="s">
        <v>2587</v>
      </c>
      <c r="F2070" s="59">
        <v>382.07</v>
      </c>
      <c r="G2070">
        <v>0</v>
      </c>
      <c r="H2070" t="s">
        <v>2538</v>
      </c>
      <c r="I2070" t="s">
        <v>2551</v>
      </c>
      <c r="J2070" t="s">
        <v>2353</v>
      </c>
      <c r="K2070" t="s">
        <v>2321</v>
      </c>
      <c r="L2070" t="s">
        <v>326</v>
      </c>
      <c r="M2070" t="s">
        <v>2588</v>
      </c>
      <c r="N2070" t="s">
        <v>2589</v>
      </c>
      <c r="O2070" t="s">
        <v>2542</v>
      </c>
      <c r="P2070" t="s">
        <v>2543</v>
      </c>
      <c r="Q2070" t="s">
        <v>2544</v>
      </c>
      <c r="R2070" t="s">
        <v>2570</v>
      </c>
      <c r="S2070" t="s">
        <v>2546</v>
      </c>
      <c r="T2070">
        <v>0</v>
      </c>
      <c r="U2070" t="s">
        <v>2571</v>
      </c>
      <c r="V2070" t="s">
        <v>2572</v>
      </c>
      <c r="W2070" t="s">
        <v>1891</v>
      </c>
      <c r="X2070" t="s">
        <v>2564</v>
      </c>
      <c r="Y2070" t="str">
        <f t="shared" si="32"/>
        <v>网易有道信息技术（北京）有限公司网易(杭州)网络有限公司信息流</v>
      </c>
      <c r="Z2070" t="e">
        <f>VLOOKUP(Y:Y,[1]Sheet1!N:N,1,0)</f>
        <v>#N/A</v>
      </c>
    </row>
    <row r="2071" spans="1:26" hidden="1" x14ac:dyDescent="0.25">
      <c r="A2071">
        <v>20230620</v>
      </c>
      <c r="B2071">
        <v>47426625</v>
      </c>
      <c r="C2071" t="s">
        <v>2802</v>
      </c>
      <c r="D2071">
        <v>2189969</v>
      </c>
      <c r="E2071" t="s">
        <v>2608</v>
      </c>
      <c r="F2071" s="59">
        <v>1120.92</v>
      </c>
      <c r="G2071">
        <v>800.66</v>
      </c>
      <c r="H2071" t="s">
        <v>2538</v>
      </c>
      <c r="I2071" t="s">
        <v>2551</v>
      </c>
      <c r="J2071" t="s">
        <v>2332</v>
      </c>
      <c r="K2071" t="s">
        <v>2321</v>
      </c>
      <c r="L2071" t="s">
        <v>2333</v>
      </c>
      <c r="M2071" t="s">
        <v>2552</v>
      </c>
      <c r="N2071" t="s">
        <v>2553</v>
      </c>
      <c r="O2071" t="s">
        <v>2542</v>
      </c>
      <c r="P2071" t="s">
        <v>2543</v>
      </c>
      <c r="Q2071" t="s">
        <v>2544</v>
      </c>
      <c r="R2071" t="s">
        <v>2554</v>
      </c>
      <c r="S2071" t="s">
        <v>2546</v>
      </c>
      <c r="T2071">
        <v>0</v>
      </c>
      <c r="U2071" t="s">
        <v>2555</v>
      </c>
      <c r="V2071" t="s">
        <v>2556</v>
      </c>
      <c r="W2071" t="s">
        <v>2555</v>
      </c>
      <c r="X2071" t="s">
        <v>2556</v>
      </c>
      <c r="Y2071" t="str">
        <f t="shared" si="32"/>
        <v>北京爱奇艺科技有限公司-百度北京爱奇艺科技有限公司信息流</v>
      </c>
      <c r="Z2071" t="e">
        <f>VLOOKUP(Y:Y,[1]Sheet1!N:N,1,0)</f>
        <v>#N/A</v>
      </c>
    </row>
    <row r="2072" spans="1:26" hidden="1" x14ac:dyDescent="0.25">
      <c r="A2072">
        <v>20230620</v>
      </c>
      <c r="B2072">
        <v>47953348</v>
      </c>
      <c r="C2072" t="s">
        <v>2607</v>
      </c>
      <c r="D2072">
        <v>2167551</v>
      </c>
      <c r="E2072" t="s">
        <v>2550</v>
      </c>
      <c r="F2072" s="59">
        <v>0.57999999999999996</v>
      </c>
      <c r="G2072">
        <v>0.57999999999999996</v>
      </c>
      <c r="H2072" t="s">
        <v>2538</v>
      </c>
      <c r="I2072" t="s">
        <v>2539</v>
      </c>
      <c r="J2072" t="s">
        <v>2332</v>
      </c>
      <c r="K2072" t="s">
        <v>2321</v>
      </c>
      <c r="L2072" t="s">
        <v>2333</v>
      </c>
      <c r="M2072" t="s">
        <v>2552</v>
      </c>
      <c r="N2072" t="s">
        <v>2553</v>
      </c>
      <c r="O2072" t="s">
        <v>2542</v>
      </c>
      <c r="P2072" t="s">
        <v>2543</v>
      </c>
      <c r="Q2072" t="s">
        <v>2544</v>
      </c>
      <c r="R2072" t="s">
        <v>2554</v>
      </c>
      <c r="S2072" t="s">
        <v>2546</v>
      </c>
      <c r="T2072">
        <v>0</v>
      </c>
      <c r="U2072" t="s">
        <v>2555</v>
      </c>
      <c r="V2072" t="s">
        <v>2556</v>
      </c>
      <c r="W2072" t="s">
        <v>2555</v>
      </c>
      <c r="X2072" t="s">
        <v>2556</v>
      </c>
      <c r="Y2072" t="str">
        <f t="shared" si="32"/>
        <v>北京爱奇艺科技有限公司-百度北京爱奇艺科技有限公司信息流</v>
      </c>
      <c r="Z2072" t="e">
        <f>VLOOKUP(Y:Y,[1]Sheet1!N:N,1,0)</f>
        <v>#N/A</v>
      </c>
    </row>
    <row r="2073" spans="1:26" hidden="1" x14ac:dyDescent="0.25">
      <c r="A2073">
        <v>20230620</v>
      </c>
      <c r="B2073">
        <v>29768589</v>
      </c>
      <c r="C2073" t="s">
        <v>2724</v>
      </c>
      <c r="D2073">
        <v>2130054</v>
      </c>
      <c r="E2073" t="s">
        <v>2558</v>
      </c>
      <c r="F2073" s="59">
        <v>2159.36</v>
      </c>
      <c r="G2073">
        <v>1748.43</v>
      </c>
      <c r="H2073" t="s">
        <v>2559</v>
      </c>
      <c r="I2073" t="s">
        <v>2560</v>
      </c>
      <c r="J2073" t="s">
        <v>2350</v>
      </c>
      <c r="K2073" t="s">
        <v>711</v>
      </c>
      <c r="L2073" t="s">
        <v>2350</v>
      </c>
      <c r="M2073" t="s">
        <v>2561</v>
      </c>
      <c r="N2073" t="s">
        <v>2562</v>
      </c>
      <c r="O2073" t="s">
        <v>2542</v>
      </c>
      <c r="P2073" t="s">
        <v>2543</v>
      </c>
      <c r="Q2073" t="s">
        <v>2544</v>
      </c>
      <c r="R2073" t="s">
        <v>2563</v>
      </c>
      <c r="S2073" t="s">
        <v>2546</v>
      </c>
      <c r="T2073">
        <v>6676.4939999999997</v>
      </c>
      <c r="U2073" t="s">
        <v>1891</v>
      </c>
      <c r="V2073" t="s">
        <v>2564</v>
      </c>
      <c r="W2073" t="s">
        <v>1891</v>
      </c>
      <c r="X2073" t="s">
        <v>2564</v>
      </c>
      <c r="Y2073" t="str">
        <f t="shared" si="32"/>
        <v>深圳尚米网络技术有限公司深圳尚米网络技术有限公司CPC</v>
      </c>
      <c r="Z2073" t="e">
        <f>VLOOKUP(Y:Y,[1]Sheet1!N:N,1,0)</f>
        <v>#N/A</v>
      </c>
    </row>
    <row r="2074" spans="1:26" hidden="1" x14ac:dyDescent="0.25">
      <c r="A2074">
        <v>20230620</v>
      </c>
      <c r="B2074">
        <v>40182529</v>
      </c>
      <c r="C2074" t="s">
        <v>2795</v>
      </c>
      <c r="D2074">
        <v>2130054</v>
      </c>
      <c r="E2074" t="s">
        <v>2558</v>
      </c>
      <c r="F2074" s="59">
        <v>1758.06</v>
      </c>
      <c r="G2074">
        <v>1423.48</v>
      </c>
      <c r="H2074" t="s">
        <v>2559</v>
      </c>
      <c r="I2074" t="s">
        <v>2560</v>
      </c>
      <c r="J2074" t="s">
        <v>2350</v>
      </c>
      <c r="K2074" t="s">
        <v>711</v>
      </c>
      <c r="L2074" t="s">
        <v>2350</v>
      </c>
      <c r="M2074" t="s">
        <v>2561</v>
      </c>
      <c r="N2074" t="s">
        <v>2562</v>
      </c>
      <c r="O2074" t="s">
        <v>2542</v>
      </c>
      <c r="P2074" t="s">
        <v>2543</v>
      </c>
      <c r="Q2074" t="s">
        <v>2544</v>
      </c>
      <c r="R2074" t="s">
        <v>2563</v>
      </c>
      <c r="S2074" t="s">
        <v>2546</v>
      </c>
      <c r="T2074">
        <v>7239.0559999999996</v>
      </c>
      <c r="U2074" t="s">
        <v>1891</v>
      </c>
      <c r="V2074" t="s">
        <v>2564</v>
      </c>
      <c r="W2074" t="s">
        <v>1891</v>
      </c>
      <c r="X2074" t="s">
        <v>2564</v>
      </c>
      <c r="Y2074" t="str">
        <f t="shared" si="32"/>
        <v>深圳尚米网络技术有限公司深圳尚米网络技术有限公司CPC</v>
      </c>
      <c r="Z2074" t="e">
        <f>VLOOKUP(Y:Y,[1]Sheet1!N:N,1,0)</f>
        <v>#N/A</v>
      </c>
    </row>
    <row r="2075" spans="1:26" hidden="1" x14ac:dyDescent="0.25">
      <c r="A2075">
        <v>20230620</v>
      </c>
      <c r="B2075">
        <v>45322956</v>
      </c>
      <c r="C2075" t="s">
        <v>2631</v>
      </c>
      <c r="D2075">
        <v>2172261</v>
      </c>
      <c r="E2075" t="s">
        <v>2628</v>
      </c>
      <c r="F2075" s="59">
        <v>438.03</v>
      </c>
      <c r="G2075">
        <v>334.37</v>
      </c>
      <c r="H2075" t="s">
        <v>2538</v>
      </c>
      <c r="I2075" t="s">
        <v>2551</v>
      </c>
      <c r="J2075" t="s">
        <v>292</v>
      </c>
      <c r="K2075" t="s">
        <v>2321</v>
      </c>
      <c r="L2075" t="s">
        <v>574</v>
      </c>
      <c r="M2075" t="s">
        <v>2611</v>
      </c>
      <c r="N2075" t="s">
        <v>2612</v>
      </c>
      <c r="O2075" t="s">
        <v>2542</v>
      </c>
      <c r="P2075" t="s">
        <v>2543</v>
      </c>
      <c r="Q2075" t="s">
        <v>2544</v>
      </c>
      <c r="R2075" t="s">
        <v>2613</v>
      </c>
      <c r="S2075" t="s">
        <v>2546</v>
      </c>
      <c r="T2075">
        <v>0</v>
      </c>
      <c r="U2075" t="s">
        <v>2614</v>
      </c>
      <c r="V2075" t="s">
        <v>2615</v>
      </c>
      <c r="W2075" t="s">
        <v>2614</v>
      </c>
      <c r="X2075" t="s">
        <v>2615</v>
      </c>
      <c r="Y2075" t="str">
        <f t="shared" si="32"/>
        <v>广州荔湾品唯信息服务有限公司广州唯品会电子商务有限公司信息流</v>
      </c>
      <c r="Z2075" t="e">
        <f>VLOOKUP(Y:Y,[1]Sheet1!N:N,1,0)</f>
        <v>#N/A</v>
      </c>
    </row>
    <row r="2076" spans="1:26" hidden="1" x14ac:dyDescent="0.25">
      <c r="A2076">
        <v>20230620</v>
      </c>
      <c r="B2076">
        <v>29855630</v>
      </c>
      <c r="C2076" t="s">
        <v>2765</v>
      </c>
      <c r="D2076">
        <v>2130054</v>
      </c>
      <c r="E2076" t="s">
        <v>2558</v>
      </c>
      <c r="F2076" s="59">
        <v>2710.5</v>
      </c>
      <c r="G2076">
        <v>2194.67</v>
      </c>
      <c r="H2076" t="s">
        <v>2559</v>
      </c>
      <c r="I2076" t="s">
        <v>2560</v>
      </c>
      <c r="J2076" t="s">
        <v>2350</v>
      </c>
      <c r="K2076" t="s">
        <v>711</v>
      </c>
      <c r="L2076" t="s">
        <v>2350</v>
      </c>
      <c r="M2076" t="s">
        <v>2561</v>
      </c>
      <c r="N2076" t="s">
        <v>2562</v>
      </c>
      <c r="O2076" t="s">
        <v>2542</v>
      </c>
      <c r="P2076" t="s">
        <v>2543</v>
      </c>
      <c r="Q2076" t="s">
        <v>2544</v>
      </c>
      <c r="R2076" t="s">
        <v>2563</v>
      </c>
      <c r="S2076" t="s">
        <v>2546</v>
      </c>
      <c r="T2076">
        <v>6902.1809999999996</v>
      </c>
      <c r="U2076" t="s">
        <v>1891</v>
      </c>
      <c r="V2076" t="s">
        <v>2564</v>
      </c>
      <c r="W2076" t="s">
        <v>1891</v>
      </c>
      <c r="X2076" t="s">
        <v>2564</v>
      </c>
      <c r="Y2076" t="str">
        <f t="shared" si="32"/>
        <v>深圳尚米网络技术有限公司深圳尚米网络技术有限公司CPC</v>
      </c>
      <c r="Z2076" t="e">
        <f>VLOOKUP(Y:Y,[1]Sheet1!N:N,1,0)</f>
        <v>#N/A</v>
      </c>
    </row>
    <row r="2077" spans="1:26" hidden="1" x14ac:dyDescent="0.25">
      <c r="A2077">
        <v>20230620</v>
      </c>
      <c r="B2077">
        <v>42965759</v>
      </c>
      <c r="C2077" t="s">
        <v>2619</v>
      </c>
      <c r="D2077">
        <v>2165227</v>
      </c>
      <c r="E2077" t="s">
        <v>2566</v>
      </c>
      <c r="F2077" s="59">
        <v>1402.25</v>
      </c>
      <c r="G2077">
        <v>1038.7</v>
      </c>
      <c r="H2077" t="s">
        <v>2538</v>
      </c>
      <c r="I2077" t="s">
        <v>2539</v>
      </c>
      <c r="J2077" t="s">
        <v>2320</v>
      </c>
      <c r="K2077" t="s">
        <v>2321</v>
      </c>
      <c r="L2077" t="s">
        <v>2318</v>
      </c>
      <c r="M2077" t="s">
        <v>2540</v>
      </c>
      <c r="N2077" t="s">
        <v>2541</v>
      </c>
      <c r="O2077" t="s">
        <v>2542</v>
      </c>
      <c r="P2077" t="s">
        <v>2543</v>
      </c>
      <c r="Q2077" t="s">
        <v>2544</v>
      </c>
      <c r="R2077" t="s">
        <v>2545</v>
      </c>
      <c r="S2077" t="s">
        <v>2546</v>
      </c>
      <c r="T2077">
        <v>0</v>
      </c>
      <c r="U2077" t="s">
        <v>838</v>
      </c>
      <c r="V2077" t="s">
        <v>2547</v>
      </c>
      <c r="W2077" t="s">
        <v>838</v>
      </c>
      <c r="X2077" t="s">
        <v>2548</v>
      </c>
      <c r="Y2077" t="str">
        <f t="shared" si="32"/>
        <v>上海耳序信息技术有限公司-四部上海拍拍贷金融信息服务有限公司信息流</v>
      </c>
      <c r="Z2077" t="e">
        <f>VLOOKUP(Y:Y,[1]Sheet1!N:N,1,0)</f>
        <v>#N/A</v>
      </c>
    </row>
    <row r="2078" spans="1:26" hidden="1" x14ac:dyDescent="0.25">
      <c r="A2078">
        <v>20230620</v>
      </c>
      <c r="B2078">
        <v>46808299</v>
      </c>
      <c r="C2078" t="s">
        <v>2567</v>
      </c>
      <c r="D2078">
        <v>2159765</v>
      </c>
      <c r="E2078" t="s">
        <v>2568</v>
      </c>
      <c r="F2078" s="59">
        <v>44.93</v>
      </c>
      <c r="G2078">
        <v>34.299999999999997</v>
      </c>
      <c r="H2078" t="s">
        <v>2538</v>
      </c>
      <c r="I2078" t="s">
        <v>2551</v>
      </c>
      <c r="J2078" t="s">
        <v>2375</v>
      </c>
      <c r="K2078" t="s">
        <v>2321</v>
      </c>
      <c r="L2078" t="s">
        <v>2277</v>
      </c>
      <c r="M2078" t="s">
        <v>2569</v>
      </c>
      <c r="O2078" t="s">
        <v>2542</v>
      </c>
      <c r="P2078" t="s">
        <v>2543</v>
      </c>
      <c r="Q2078" t="s">
        <v>2544</v>
      </c>
      <c r="R2078" t="s">
        <v>2570</v>
      </c>
      <c r="S2078" t="s">
        <v>2546</v>
      </c>
      <c r="T2078">
        <v>0</v>
      </c>
      <c r="U2078" t="s">
        <v>2571</v>
      </c>
      <c r="V2078" t="s">
        <v>2572</v>
      </c>
      <c r="W2078" t="s">
        <v>2571</v>
      </c>
      <c r="X2078" t="s">
        <v>2572</v>
      </c>
      <c r="Y2078" t="str">
        <f t="shared" si="32"/>
        <v>酷得少年（天津）文化传播有限公司-1北京酷得少年科技有限公司信息流</v>
      </c>
      <c r="Z2078" t="e">
        <f>VLOOKUP(Y:Y,[1]Sheet1!N:N,1,0)</f>
        <v>#N/A</v>
      </c>
    </row>
    <row r="2079" spans="1:26" hidden="1" x14ac:dyDescent="0.25">
      <c r="A2079">
        <v>20230620</v>
      </c>
      <c r="B2079">
        <v>47426526</v>
      </c>
      <c r="C2079" t="s">
        <v>2799</v>
      </c>
      <c r="D2079">
        <v>2167551</v>
      </c>
      <c r="E2079" t="s">
        <v>2550</v>
      </c>
      <c r="F2079" s="59">
        <v>2841.32</v>
      </c>
      <c r="G2079">
        <v>2841.32</v>
      </c>
      <c r="H2079" t="s">
        <v>2538</v>
      </c>
      <c r="I2079" t="s">
        <v>2551</v>
      </c>
      <c r="J2079" t="s">
        <v>2332</v>
      </c>
      <c r="K2079" t="s">
        <v>2321</v>
      </c>
      <c r="L2079" t="s">
        <v>2333</v>
      </c>
      <c r="M2079" t="s">
        <v>2552</v>
      </c>
      <c r="N2079" t="s">
        <v>2553</v>
      </c>
      <c r="O2079" t="s">
        <v>2542</v>
      </c>
      <c r="P2079" t="s">
        <v>2543</v>
      </c>
      <c r="Q2079" t="s">
        <v>2544</v>
      </c>
      <c r="R2079" t="s">
        <v>2554</v>
      </c>
      <c r="S2079" t="s">
        <v>2546</v>
      </c>
      <c r="T2079">
        <v>0</v>
      </c>
      <c r="U2079" t="s">
        <v>2555</v>
      </c>
      <c r="V2079" t="s">
        <v>2556</v>
      </c>
      <c r="W2079" t="s">
        <v>2555</v>
      </c>
      <c r="X2079" t="s">
        <v>2556</v>
      </c>
      <c r="Y2079" t="str">
        <f t="shared" si="32"/>
        <v>北京爱奇艺科技有限公司-百度北京爱奇艺科技有限公司信息流</v>
      </c>
      <c r="Z2079" t="e">
        <f>VLOOKUP(Y:Y,[1]Sheet1!N:N,1,0)</f>
        <v>#N/A</v>
      </c>
    </row>
    <row r="2080" spans="1:26" hidden="1" x14ac:dyDescent="0.25">
      <c r="A2080">
        <v>20230620</v>
      </c>
      <c r="B2080">
        <v>27753547</v>
      </c>
      <c r="C2080" t="s">
        <v>2674</v>
      </c>
      <c r="D2080">
        <v>2172257</v>
      </c>
      <c r="E2080" t="s">
        <v>2610</v>
      </c>
      <c r="F2080" s="59">
        <v>2006.05</v>
      </c>
      <c r="G2080">
        <v>1592.02</v>
      </c>
      <c r="H2080" t="s">
        <v>2559</v>
      </c>
      <c r="I2080" t="s">
        <v>2560</v>
      </c>
      <c r="J2080" t="s">
        <v>292</v>
      </c>
      <c r="K2080" t="s">
        <v>711</v>
      </c>
      <c r="L2080" t="s">
        <v>574</v>
      </c>
      <c r="M2080" t="s">
        <v>2611</v>
      </c>
      <c r="N2080" t="s">
        <v>2612</v>
      </c>
      <c r="O2080" t="s">
        <v>2542</v>
      </c>
      <c r="P2080" t="s">
        <v>2543</v>
      </c>
      <c r="Q2080" t="s">
        <v>2544</v>
      </c>
      <c r="R2080" t="s">
        <v>2613</v>
      </c>
      <c r="S2080" t="s">
        <v>2546</v>
      </c>
      <c r="T2080">
        <v>79861.870999999999</v>
      </c>
      <c r="U2080" t="s">
        <v>2614</v>
      </c>
      <c r="V2080" t="s">
        <v>2615</v>
      </c>
      <c r="W2080" t="s">
        <v>2614</v>
      </c>
      <c r="X2080" t="s">
        <v>2615</v>
      </c>
      <c r="Y2080" t="str">
        <f t="shared" si="32"/>
        <v>广州荔湾品唯信息服务有限公司广州唯品会电子商务有限公司CPC</v>
      </c>
      <c r="Z2080" t="e">
        <f>VLOOKUP(Y:Y,[1]Sheet1!N:N,1,0)</f>
        <v>#N/A</v>
      </c>
    </row>
    <row r="2081" spans="1:26" hidden="1" x14ac:dyDescent="0.25">
      <c r="A2081">
        <v>20230620</v>
      </c>
      <c r="B2081">
        <v>42965750</v>
      </c>
      <c r="C2081" t="s">
        <v>2565</v>
      </c>
      <c r="D2081">
        <v>2165227</v>
      </c>
      <c r="E2081" t="s">
        <v>2566</v>
      </c>
      <c r="F2081" s="59">
        <v>69.180000000000007</v>
      </c>
      <c r="G2081">
        <v>51.25</v>
      </c>
      <c r="H2081" t="s">
        <v>2538</v>
      </c>
      <c r="I2081" t="s">
        <v>2551</v>
      </c>
      <c r="J2081" t="s">
        <v>2320</v>
      </c>
      <c r="K2081" t="s">
        <v>2321</v>
      </c>
      <c r="L2081" t="s">
        <v>2318</v>
      </c>
      <c r="M2081" t="s">
        <v>2540</v>
      </c>
      <c r="N2081" t="s">
        <v>2541</v>
      </c>
      <c r="O2081" t="s">
        <v>2542</v>
      </c>
      <c r="P2081" t="s">
        <v>2543</v>
      </c>
      <c r="Q2081" t="s">
        <v>2544</v>
      </c>
      <c r="R2081" t="s">
        <v>2545</v>
      </c>
      <c r="S2081" t="s">
        <v>2546</v>
      </c>
      <c r="T2081">
        <v>0</v>
      </c>
      <c r="U2081" t="s">
        <v>838</v>
      </c>
      <c r="V2081" t="s">
        <v>2547</v>
      </c>
      <c r="W2081" t="s">
        <v>838</v>
      </c>
      <c r="X2081" t="s">
        <v>2548</v>
      </c>
      <c r="Y2081" t="str">
        <f t="shared" si="32"/>
        <v>上海耳序信息技术有限公司-四部上海拍拍贷金融信息服务有限公司信息流</v>
      </c>
      <c r="Z2081" t="e">
        <f>VLOOKUP(Y:Y,[1]Sheet1!N:N,1,0)</f>
        <v>#N/A</v>
      </c>
    </row>
    <row r="2082" spans="1:26" hidden="1" x14ac:dyDescent="0.25">
      <c r="A2082">
        <v>20230620</v>
      </c>
      <c r="B2082">
        <v>47184422</v>
      </c>
      <c r="C2082" t="s">
        <v>2748</v>
      </c>
      <c r="D2082">
        <v>2176807</v>
      </c>
      <c r="E2082" t="s">
        <v>2691</v>
      </c>
      <c r="F2082" s="59">
        <v>7.0000000000000007E-2</v>
      </c>
      <c r="G2082">
        <v>0.05</v>
      </c>
      <c r="H2082" t="s">
        <v>2538</v>
      </c>
      <c r="I2082" t="s">
        <v>2539</v>
      </c>
      <c r="J2082" t="s">
        <v>2339</v>
      </c>
      <c r="K2082" t="s">
        <v>2321</v>
      </c>
      <c r="L2082" t="s">
        <v>2338</v>
      </c>
      <c r="M2082" t="s">
        <v>2692</v>
      </c>
      <c r="N2082" t="s">
        <v>2693</v>
      </c>
      <c r="O2082" t="s">
        <v>2542</v>
      </c>
      <c r="P2082" t="s">
        <v>2543</v>
      </c>
      <c r="Q2082" t="s">
        <v>2544</v>
      </c>
      <c r="R2082" t="s">
        <v>2694</v>
      </c>
      <c r="S2082" t="s">
        <v>2546</v>
      </c>
      <c r="T2082">
        <v>0</v>
      </c>
      <c r="U2082" t="s">
        <v>2117</v>
      </c>
      <c r="V2082" t="s">
        <v>2695</v>
      </c>
      <c r="W2082" t="s">
        <v>2117</v>
      </c>
      <c r="X2082" t="s">
        <v>2695</v>
      </c>
      <c r="Y2082" t="str">
        <f t="shared" si="32"/>
        <v>北京三快在线科技有限公司及其关联公司北京三快科技有限公司信息流</v>
      </c>
      <c r="Z2082" t="e">
        <f>VLOOKUP(Y:Y,[1]Sheet1!N:N,1,0)</f>
        <v>#N/A</v>
      </c>
    </row>
    <row r="2083" spans="1:26" hidden="1" x14ac:dyDescent="0.25">
      <c r="A2083">
        <v>20230620</v>
      </c>
      <c r="B2083">
        <v>47953339</v>
      </c>
      <c r="C2083" t="s">
        <v>2755</v>
      </c>
      <c r="D2083">
        <v>2189969</v>
      </c>
      <c r="E2083" t="s">
        <v>2608</v>
      </c>
      <c r="F2083" s="59">
        <v>89.59</v>
      </c>
      <c r="G2083">
        <v>63.99</v>
      </c>
      <c r="H2083" t="s">
        <v>2538</v>
      </c>
      <c r="I2083" t="s">
        <v>2551</v>
      </c>
      <c r="J2083" t="s">
        <v>2332</v>
      </c>
      <c r="K2083" t="s">
        <v>2321</v>
      </c>
      <c r="L2083" t="s">
        <v>2333</v>
      </c>
      <c r="M2083" t="s">
        <v>2552</v>
      </c>
      <c r="N2083" t="s">
        <v>2553</v>
      </c>
      <c r="O2083" t="s">
        <v>2542</v>
      </c>
      <c r="P2083" t="s">
        <v>2543</v>
      </c>
      <c r="Q2083" t="s">
        <v>2544</v>
      </c>
      <c r="R2083" t="s">
        <v>2554</v>
      </c>
      <c r="S2083" t="s">
        <v>2546</v>
      </c>
      <c r="T2083">
        <v>0</v>
      </c>
      <c r="U2083" t="s">
        <v>2555</v>
      </c>
      <c r="V2083" t="s">
        <v>2556</v>
      </c>
      <c r="W2083" t="s">
        <v>2555</v>
      </c>
      <c r="X2083" t="s">
        <v>2556</v>
      </c>
      <c r="Y2083" t="str">
        <f t="shared" si="32"/>
        <v>北京爱奇艺科技有限公司-百度北京爱奇艺科技有限公司信息流</v>
      </c>
      <c r="Z2083" t="e">
        <f>VLOOKUP(Y:Y,[1]Sheet1!N:N,1,0)</f>
        <v>#N/A</v>
      </c>
    </row>
    <row r="2084" spans="1:26" hidden="1" x14ac:dyDescent="0.25">
      <c r="A2084">
        <v>20230620</v>
      </c>
      <c r="B2084">
        <v>47953361</v>
      </c>
      <c r="C2084" t="s">
        <v>2549</v>
      </c>
      <c r="D2084">
        <v>2167551</v>
      </c>
      <c r="E2084" t="s">
        <v>2550</v>
      </c>
      <c r="F2084" s="59">
        <v>0.02</v>
      </c>
      <c r="G2084">
        <v>0.02</v>
      </c>
      <c r="H2084" t="s">
        <v>2538</v>
      </c>
      <c r="I2084" t="s">
        <v>2539</v>
      </c>
      <c r="J2084" t="s">
        <v>2332</v>
      </c>
      <c r="K2084" t="s">
        <v>2321</v>
      </c>
      <c r="L2084" t="s">
        <v>2333</v>
      </c>
      <c r="M2084" t="s">
        <v>2552</v>
      </c>
      <c r="N2084" t="s">
        <v>2553</v>
      </c>
      <c r="O2084" t="s">
        <v>2542</v>
      </c>
      <c r="P2084" t="s">
        <v>2543</v>
      </c>
      <c r="Q2084" t="s">
        <v>2544</v>
      </c>
      <c r="R2084" t="s">
        <v>2554</v>
      </c>
      <c r="S2084" t="s">
        <v>2546</v>
      </c>
      <c r="T2084">
        <v>0</v>
      </c>
      <c r="U2084" t="s">
        <v>2555</v>
      </c>
      <c r="V2084" t="s">
        <v>2556</v>
      </c>
      <c r="W2084" t="s">
        <v>2555</v>
      </c>
      <c r="X2084" t="s">
        <v>2556</v>
      </c>
      <c r="Y2084" t="str">
        <f t="shared" si="32"/>
        <v>北京爱奇艺科技有限公司-百度北京爱奇艺科技有限公司信息流</v>
      </c>
      <c r="Z2084" t="e">
        <f>VLOOKUP(Y:Y,[1]Sheet1!N:N,1,0)</f>
        <v>#N/A</v>
      </c>
    </row>
    <row r="2085" spans="1:26" hidden="1" x14ac:dyDescent="0.25">
      <c r="A2085">
        <v>20230620</v>
      </c>
      <c r="B2085">
        <v>33076487</v>
      </c>
      <c r="C2085" t="s">
        <v>2657</v>
      </c>
      <c r="D2085">
        <v>1856876</v>
      </c>
      <c r="E2085" t="s">
        <v>2658</v>
      </c>
      <c r="F2085" s="59">
        <v>2238.6799999999998</v>
      </c>
      <c r="G2085">
        <v>2238.6799999999998</v>
      </c>
      <c r="H2085" t="s">
        <v>2559</v>
      </c>
      <c r="I2085" t="s">
        <v>2560</v>
      </c>
      <c r="J2085" t="s">
        <v>2383</v>
      </c>
      <c r="K2085" t="s">
        <v>711</v>
      </c>
      <c r="L2085" t="s">
        <v>2383</v>
      </c>
      <c r="M2085" t="s">
        <v>2659</v>
      </c>
      <c r="N2085" t="s">
        <v>2660</v>
      </c>
      <c r="O2085" t="s">
        <v>2542</v>
      </c>
      <c r="P2085" t="s">
        <v>2543</v>
      </c>
      <c r="Q2085" t="s">
        <v>2544</v>
      </c>
      <c r="R2085" t="s">
        <v>2661</v>
      </c>
      <c r="S2085" t="s">
        <v>2546</v>
      </c>
      <c r="T2085">
        <v>60252.46</v>
      </c>
      <c r="U2085" t="s">
        <v>1891</v>
      </c>
      <c r="V2085" t="s">
        <v>2662</v>
      </c>
      <c r="W2085" t="s">
        <v>1891</v>
      </c>
      <c r="X2085" t="s">
        <v>2602</v>
      </c>
      <c r="Y2085" t="str">
        <f t="shared" si="32"/>
        <v>上海娱公竞宇网络有限公司上海娱公竞宇网络有限公司CPC</v>
      </c>
      <c r="Z2085" t="e">
        <f>VLOOKUP(Y:Y,[1]Sheet1!N:N,1,0)</f>
        <v>#N/A</v>
      </c>
    </row>
    <row r="2086" spans="1:26" hidden="1" x14ac:dyDescent="0.25">
      <c r="A2086">
        <v>20230620</v>
      </c>
      <c r="B2086">
        <v>41250523</v>
      </c>
      <c r="C2086" t="s">
        <v>2742</v>
      </c>
      <c r="D2086">
        <v>2130054</v>
      </c>
      <c r="E2086" t="s">
        <v>2558</v>
      </c>
      <c r="F2086" s="59">
        <v>4904.04</v>
      </c>
      <c r="G2086">
        <v>3970.82</v>
      </c>
      <c r="H2086" t="s">
        <v>2559</v>
      </c>
      <c r="I2086" t="s">
        <v>2560</v>
      </c>
      <c r="J2086" t="s">
        <v>2350</v>
      </c>
      <c r="K2086" t="s">
        <v>711</v>
      </c>
      <c r="L2086" t="s">
        <v>2350</v>
      </c>
      <c r="M2086" t="s">
        <v>2561</v>
      </c>
      <c r="N2086" t="s">
        <v>2562</v>
      </c>
      <c r="O2086" t="s">
        <v>2542</v>
      </c>
      <c r="P2086" t="s">
        <v>2543</v>
      </c>
      <c r="Q2086" t="s">
        <v>2544</v>
      </c>
      <c r="R2086" t="s">
        <v>2563</v>
      </c>
      <c r="S2086" t="s">
        <v>2546</v>
      </c>
      <c r="T2086">
        <v>14934.191999999999</v>
      </c>
      <c r="U2086" t="s">
        <v>1891</v>
      </c>
      <c r="V2086" t="s">
        <v>2564</v>
      </c>
      <c r="W2086" t="s">
        <v>1891</v>
      </c>
      <c r="X2086" t="s">
        <v>2564</v>
      </c>
      <c r="Y2086" t="str">
        <f t="shared" si="32"/>
        <v>深圳尚米网络技术有限公司深圳尚米网络技术有限公司CPC</v>
      </c>
      <c r="Z2086" t="e">
        <f>VLOOKUP(Y:Y,[1]Sheet1!N:N,1,0)</f>
        <v>#N/A</v>
      </c>
    </row>
    <row r="2087" spans="1:26" hidden="1" x14ac:dyDescent="0.25">
      <c r="A2087">
        <v>20230620</v>
      </c>
      <c r="B2087">
        <v>46808242</v>
      </c>
      <c r="C2087" t="s">
        <v>2707</v>
      </c>
      <c r="D2087">
        <v>2159765</v>
      </c>
      <c r="E2087" t="s">
        <v>2568</v>
      </c>
      <c r="F2087" s="59">
        <v>4177.6499999999996</v>
      </c>
      <c r="G2087">
        <v>3189.05</v>
      </c>
      <c r="H2087" t="s">
        <v>2538</v>
      </c>
      <c r="I2087" t="s">
        <v>2551</v>
      </c>
      <c r="J2087" t="s">
        <v>2375</v>
      </c>
      <c r="K2087" t="s">
        <v>2321</v>
      </c>
      <c r="L2087" t="s">
        <v>2277</v>
      </c>
      <c r="M2087" t="s">
        <v>2569</v>
      </c>
      <c r="O2087" t="s">
        <v>2542</v>
      </c>
      <c r="P2087" t="s">
        <v>2543</v>
      </c>
      <c r="Q2087" t="s">
        <v>2544</v>
      </c>
      <c r="R2087" t="s">
        <v>2570</v>
      </c>
      <c r="S2087" t="s">
        <v>2546</v>
      </c>
      <c r="T2087">
        <v>0</v>
      </c>
      <c r="U2087" t="s">
        <v>2571</v>
      </c>
      <c r="V2087" t="s">
        <v>2572</v>
      </c>
      <c r="W2087" t="s">
        <v>2571</v>
      </c>
      <c r="X2087" t="s">
        <v>2572</v>
      </c>
      <c r="Y2087" t="str">
        <f t="shared" si="32"/>
        <v>酷得少年（天津）文化传播有限公司-1北京酷得少年科技有限公司信息流</v>
      </c>
      <c r="Z2087" t="e">
        <f>VLOOKUP(Y:Y,[1]Sheet1!N:N,1,0)</f>
        <v>#N/A</v>
      </c>
    </row>
    <row r="2088" spans="1:26" hidden="1" x14ac:dyDescent="0.25">
      <c r="A2088">
        <v>20230620</v>
      </c>
      <c r="B2088">
        <v>48447541</v>
      </c>
      <c r="C2088" t="s">
        <v>2733</v>
      </c>
      <c r="D2088">
        <v>2142924</v>
      </c>
      <c r="E2088" t="s">
        <v>2716</v>
      </c>
      <c r="F2088" s="59">
        <v>3030.36</v>
      </c>
      <c r="G2088">
        <v>3030.36</v>
      </c>
      <c r="H2088" t="s">
        <v>2559</v>
      </c>
      <c r="I2088" t="s">
        <v>2560</v>
      </c>
      <c r="J2088" t="s">
        <v>392</v>
      </c>
      <c r="K2088" t="s">
        <v>711</v>
      </c>
      <c r="L2088" t="s">
        <v>392</v>
      </c>
      <c r="M2088" t="s">
        <v>2641</v>
      </c>
      <c r="N2088" t="s">
        <v>2642</v>
      </c>
      <c r="O2088" t="s">
        <v>2542</v>
      </c>
      <c r="P2088" t="s">
        <v>2543</v>
      </c>
      <c r="Q2088" t="s">
        <v>2544</v>
      </c>
      <c r="R2088" t="s">
        <v>2643</v>
      </c>
      <c r="S2088" t="s">
        <v>2546</v>
      </c>
      <c r="T2088">
        <v>7603.53</v>
      </c>
      <c r="U2088" t="s">
        <v>838</v>
      </c>
      <c r="V2088" t="s">
        <v>2644</v>
      </c>
      <c r="W2088" t="s">
        <v>838</v>
      </c>
      <c r="X2088" t="s">
        <v>2548</v>
      </c>
      <c r="Y2088" t="str">
        <f t="shared" si="32"/>
        <v>福州三六零网络小额贷款有限公司福州三六零网络小额贷款有限公司CPC</v>
      </c>
      <c r="Z2088" t="e">
        <f>VLOOKUP(Y:Y,[1]Sheet1!N:N,1,0)</f>
        <v>#N/A</v>
      </c>
    </row>
    <row r="2089" spans="1:26" hidden="1" x14ac:dyDescent="0.25">
      <c r="A2089">
        <v>20230620</v>
      </c>
      <c r="B2089">
        <v>39122211</v>
      </c>
      <c r="C2089" t="s">
        <v>2605</v>
      </c>
      <c r="D2089">
        <v>2117410</v>
      </c>
      <c r="E2089" t="s">
        <v>2587</v>
      </c>
      <c r="F2089" s="59">
        <v>198.45</v>
      </c>
      <c r="G2089">
        <v>0</v>
      </c>
      <c r="H2089" t="s">
        <v>2538</v>
      </c>
      <c r="I2089" t="s">
        <v>2539</v>
      </c>
      <c r="J2089" t="s">
        <v>2353</v>
      </c>
      <c r="K2089" t="s">
        <v>2321</v>
      </c>
      <c r="L2089" t="s">
        <v>326</v>
      </c>
      <c r="M2089" t="s">
        <v>2588</v>
      </c>
      <c r="N2089" t="s">
        <v>2589</v>
      </c>
      <c r="O2089" t="s">
        <v>2542</v>
      </c>
      <c r="P2089" t="s">
        <v>2543</v>
      </c>
      <c r="Q2089" t="s">
        <v>2544</v>
      </c>
      <c r="R2089" t="s">
        <v>2570</v>
      </c>
      <c r="S2089" t="s">
        <v>2546</v>
      </c>
      <c r="T2089">
        <v>0</v>
      </c>
      <c r="U2089" t="s">
        <v>2571</v>
      </c>
      <c r="V2089" t="s">
        <v>2572</v>
      </c>
      <c r="W2089" t="s">
        <v>1891</v>
      </c>
      <c r="X2089" t="s">
        <v>2564</v>
      </c>
      <c r="Y2089" t="str">
        <f t="shared" si="32"/>
        <v>网易有道信息技术（北京）有限公司网易(杭州)网络有限公司信息流</v>
      </c>
      <c r="Z2089" t="e">
        <f>VLOOKUP(Y:Y,[1]Sheet1!N:N,1,0)</f>
        <v>#N/A</v>
      </c>
    </row>
    <row r="2090" spans="1:26" hidden="1" x14ac:dyDescent="0.25">
      <c r="A2090">
        <v>20230620</v>
      </c>
      <c r="B2090">
        <v>39122181</v>
      </c>
      <c r="C2090" t="s">
        <v>2586</v>
      </c>
      <c r="D2090">
        <v>2117410</v>
      </c>
      <c r="E2090" t="s">
        <v>2587</v>
      </c>
      <c r="F2090" s="59">
        <v>21.24</v>
      </c>
      <c r="G2090">
        <v>0</v>
      </c>
      <c r="H2090" t="s">
        <v>2538</v>
      </c>
      <c r="I2090" t="s">
        <v>2539</v>
      </c>
      <c r="J2090" t="s">
        <v>2353</v>
      </c>
      <c r="K2090" t="s">
        <v>2321</v>
      </c>
      <c r="L2090" t="s">
        <v>326</v>
      </c>
      <c r="M2090" t="s">
        <v>2588</v>
      </c>
      <c r="N2090" t="s">
        <v>2589</v>
      </c>
      <c r="O2090" t="s">
        <v>2542</v>
      </c>
      <c r="P2090" t="s">
        <v>2543</v>
      </c>
      <c r="Q2090" t="s">
        <v>2544</v>
      </c>
      <c r="R2090" t="s">
        <v>2570</v>
      </c>
      <c r="S2090" t="s">
        <v>2546</v>
      </c>
      <c r="T2090">
        <v>0</v>
      </c>
      <c r="U2090" t="s">
        <v>2571</v>
      </c>
      <c r="V2090" t="s">
        <v>2572</v>
      </c>
      <c r="W2090" t="s">
        <v>1891</v>
      </c>
      <c r="X2090" t="s">
        <v>2564</v>
      </c>
      <c r="Y2090" t="str">
        <f t="shared" si="32"/>
        <v>网易有道信息技术（北京）有限公司网易(杭州)网络有限公司信息流</v>
      </c>
      <c r="Z2090" t="e">
        <f>VLOOKUP(Y:Y,[1]Sheet1!N:N,1,0)</f>
        <v>#N/A</v>
      </c>
    </row>
    <row r="2091" spans="1:26" hidden="1" x14ac:dyDescent="0.25">
      <c r="A2091">
        <v>20230620</v>
      </c>
      <c r="B2091">
        <v>40548313</v>
      </c>
      <c r="C2091" t="s">
        <v>2629</v>
      </c>
      <c r="D2091">
        <v>2130054</v>
      </c>
      <c r="E2091" t="s">
        <v>2558</v>
      </c>
      <c r="F2091" s="59">
        <v>3396.34</v>
      </c>
      <c r="G2091">
        <v>2750.02</v>
      </c>
      <c r="H2091" t="s">
        <v>2559</v>
      </c>
      <c r="I2091" t="s">
        <v>2560</v>
      </c>
      <c r="J2091" t="s">
        <v>2350</v>
      </c>
      <c r="K2091" t="s">
        <v>711</v>
      </c>
      <c r="L2091" t="s">
        <v>2350</v>
      </c>
      <c r="M2091" t="s">
        <v>2561</v>
      </c>
      <c r="N2091" t="s">
        <v>2562</v>
      </c>
      <c r="O2091" t="s">
        <v>2542</v>
      </c>
      <c r="P2091" t="s">
        <v>2543</v>
      </c>
      <c r="Q2091" t="s">
        <v>2544</v>
      </c>
      <c r="R2091" t="s">
        <v>2563</v>
      </c>
      <c r="S2091" t="s">
        <v>2546</v>
      </c>
      <c r="T2091">
        <v>4546.8779999999997</v>
      </c>
      <c r="U2091" t="s">
        <v>1891</v>
      </c>
      <c r="V2091" t="s">
        <v>2564</v>
      </c>
      <c r="W2091" t="s">
        <v>1891</v>
      </c>
      <c r="X2091" t="s">
        <v>2564</v>
      </c>
      <c r="Y2091" t="str">
        <f t="shared" si="32"/>
        <v>深圳尚米网络技术有限公司深圳尚米网络技术有限公司CPC</v>
      </c>
      <c r="Z2091" t="e">
        <f>VLOOKUP(Y:Y,[1]Sheet1!N:N,1,0)</f>
        <v>#N/A</v>
      </c>
    </row>
    <row r="2092" spans="1:26" x14ac:dyDescent="0.25">
      <c r="A2092">
        <v>20230620</v>
      </c>
      <c r="B2092">
        <v>45336925</v>
      </c>
      <c r="C2092" t="s">
        <v>2717</v>
      </c>
      <c r="D2092">
        <v>2054669</v>
      </c>
      <c r="E2092" t="s">
        <v>2622</v>
      </c>
      <c r="F2092" s="59">
        <v>51.33</v>
      </c>
      <c r="G2092">
        <v>38.020000000000003</v>
      </c>
      <c r="H2092" t="s">
        <v>2538</v>
      </c>
      <c r="I2092" t="s">
        <v>2551</v>
      </c>
      <c r="J2092" t="s">
        <v>2352</v>
      </c>
      <c r="K2092" t="s">
        <v>2321</v>
      </c>
      <c r="L2092" t="s">
        <v>2351</v>
      </c>
      <c r="M2092" t="s">
        <v>2623</v>
      </c>
      <c r="N2092" t="s">
        <v>2624</v>
      </c>
      <c r="O2092" t="s">
        <v>2542</v>
      </c>
      <c r="P2092" t="s">
        <v>2543</v>
      </c>
      <c r="Q2092" t="s">
        <v>2544</v>
      </c>
      <c r="R2092" t="s">
        <v>2625</v>
      </c>
      <c r="S2092" t="s">
        <v>2546</v>
      </c>
      <c r="T2092">
        <v>0</v>
      </c>
      <c r="U2092" t="s">
        <v>838</v>
      </c>
      <c r="V2092" t="s">
        <v>2548</v>
      </c>
      <c r="W2092" t="s">
        <v>838</v>
      </c>
      <c r="X2092" t="s">
        <v>2548</v>
      </c>
      <c r="Y2092" t="str">
        <f t="shared" si="32"/>
        <v>深圳市小赢普惠科技有限责任公司深圳市赢众通金融信息服务有限责任公司信息流</v>
      </c>
      <c r="Z2092" t="e">
        <f>VLOOKUP(Y:Y,[1]Sheet1!N:N,1,0)</f>
        <v>#N/A</v>
      </c>
    </row>
    <row r="2093" spans="1:26" hidden="1" x14ac:dyDescent="0.25">
      <c r="A2093">
        <v>20230620</v>
      </c>
      <c r="B2093">
        <v>47799599</v>
      </c>
      <c r="C2093" t="s">
        <v>2727</v>
      </c>
      <c r="D2093">
        <v>2159765</v>
      </c>
      <c r="E2093" t="s">
        <v>2568</v>
      </c>
      <c r="F2093" s="59">
        <v>20.97</v>
      </c>
      <c r="G2093">
        <v>16.010000000000002</v>
      </c>
      <c r="H2093" t="s">
        <v>2538</v>
      </c>
      <c r="I2093" t="s">
        <v>2551</v>
      </c>
      <c r="J2093" t="s">
        <v>2375</v>
      </c>
      <c r="K2093" t="s">
        <v>2321</v>
      </c>
      <c r="L2093" t="s">
        <v>2277</v>
      </c>
      <c r="M2093" t="s">
        <v>2569</v>
      </c>
      <c r="O2093" t="s">
        <v>2542</v>
      </c>
      <c r="P2093" t="s">
        <v>2543</v>
      </c>
      <c r="Q2093" t="s">
        <v>2544</v>
      </c>
      <c r="R2093" t="s">
        <v>2570</v>
      </c>
      <c r="S2093" t="s">
        <v>2546</v>
      </c>
      <c r="T2093">
        <v>0</v>
      </c>
      <c r="U2093" t="s">
        <v>2571</v>
      </c>
      <c r="V2093" t="s">
        <v>2572</v>
      </c>
      <c r="W2093" t="s">
        <v>2571</v>
      </c>
      <c r="X2093" t="s">
        <v>2572</v>
      </c>
      <c r="Y2093" t="str">
        <f t="shared" si="32"/>
        <v>酷得少年（天津）文化传播有限公司-1北京酷得少年科技有限公司信息流</v>
      </c>
      <c r="Z2093" t="e">
        <f>VLOOKUP(Y:Y,[1]Sheet1!N:N,1,0)</f>
        <v>#N/A</v>
      </c>
    </row>
    <row r="2094" spans="1:26" hidden="1" x14ac:dyDescent="0.25">
      <c r="A2094">
        <v>20230620</v>
      </c>
      <c r="B2094">
        <v>29880965</v>
      </c>
      <c r="C2094" t="s">
        <v>2730</v>
      </c>
      <c r="D2094">
        <v>2130054</v>
      </c>
      <c r="E2094" t="s">
        <v>2558</v>
      </c>
      <c r="F2094" s="59">
        <v>14115.16</v>
      </c>
      <c r="G2094">
        <v>11429.2</v>
      </c>
      <c r="H2094" t="s">
        <v>2559</v>
      </c>
      <c r="I2094" t="s">
        <v>2560</v>
      </c>
      <c r="J2094" t="s">
        <v>2350</v>
      </c>
      <c r="K2094" t="s">
        <v>711</v>
      </c>
      <c r="L2094" t="s">
        <v>2350</v>
      </c>
      <c r="M2094" t="s">
        <v>2561</v>
      </c>
      <c r="N2094" t="s">
        <v>2562</v>
      </c>
      <c r="O2094" t="s">
        <v>2542</v>
      </c>
      <c r="P2094" t="s">
        <v>2543</v>
      </c>
      <c r="Q2094" t="s">
        <v>2544</v>
      </c>
      <c r="R2094" t="s">
        <v>2563</v>
      </c>
      <c r="S2094" t="s">
        <v>2546</v>
      </c>
      <c r="T2094">
        <v>35942.154000000002</v>
      </c>
      <c r="U2094" t="s">
        <v>1891</v>
      </c>
      <c r="V2094" t="s">
        <v>2564</v>
      </c>
      <c r="W2094" t="s">
        <v>1891</v>
      </c>
      <c r="X2094" t="s">
        <v>2564</v>
      </c>
      <c r="Y2094" t="str">
        <f t="shared" si="32"/>
        <v>深圳尚米网络技术有限公司深圳尚米网络技术有限公司CPC</v>
      </c>
      <c r="Z2094" t="e">
        <f>VLOOKUP(Y:Y,[1]Sheet1!N:N,1,0)</f>
        <v>#N/A</v>
      </c>
    </row>
    <row r="2095" spans="1:26" hidden="1" x14ac:dyDescent="0.25">
      <c r="A2095">
        <v>20230620</v>
      </c>
      <c r="B2095">
        <v>47327817</v>
      </c>
      <c r="C2095" t="s">
        <v>2718</v>
      </c>
      <c r="D2095">
        <v>2185183</v>
      </c>
      <c r="E2095" t="s">
        <v>2574</v>
      </c>
      <c r="F2095" s="59">
        <v>839.97</v>
      </c>
      <c r="G2095">
        <v>636.34</v>
      </c>
      <c r="H2095" t="s">
        <v>2538</v>
      </c>
      <c r="I2095" t="s">
        <v>2551</v>
      </c>
      <c r="J2095" t="s">
        <v>2575</v>
      </c>
      <c r="K2095" t="s">
        <v>2321</v>
      </c>
      <c r="L2095" t="s">
        <v>2344</v>
      </c>
      <c r="M2095" t="s">
        <v>2576</v>
      </c>
      <c r="O2095" t="s">
        <v>2542</v>
      </c>
      <c r="P2095" t="s">
        <v>2543</v>
      </c>
      <c r="Q2095" t="s">
        <v>2544</v>
      </c>
      <c r="R2095" t="s">
        <v>2577</v>
      </c>
      <c r="S2095" t="s">
        <v>2546</v>
      </c>
      <c r="T2095">
        <v>0</v>
      </c>
      <c r="U2095" t="s">
        <v>838</v>
      </c>
      <c r="V2095" t="s">
        <v>2578</v>
      </c>
      <c r="W2095" t="s">
        <v>838</v>
      </c>
      <c r="X2095" t="s">
        <v>2578</v>
      </c>
      <c r="Y2095" t="str">
        <f t="shared" si="32"/>
        <v>北京微财科技有限公司-数媒重庆市黑卡小额贷款有限公司信息流</v>
      </c>
      <c r="Z2095" t="e">
        <f>VLOOKUP(Y:Y,[1]Sheet1!N:N,1,0)</f>
        <v>#N/A</v>
      </c>
    </row>
    <row r="2096" spans="1:26" hidden="1" x14ac:dyDescent="0.25">
      <c r="A2096">
        <v>20230620</v>
      </c>
      <c r="B2096">
        <v>47328011</v>
      </c>
      <c r="C2096" t="s">
        <v>2647</v>
      </c>
      <c r="D2096">
        <v>2185183</v>
      </c>
      <c r="E2096" t="s">
        <v>2574</v>
      </c>
      <c r="F2096" s="59">
        <v>250.94</v>
      </c>
      <c r="G2096">
        <v>190.11</v>
      </c>
      <c r="H2096" t="s">
        <v>2538</v>
      </c>
      <c r="I2096" t="s">
        <v>2551</v>
      </c>
      <c r="J2096" t="s">
        <v>2575</v>
      </c>
      <c r="K2096" t="s">
        <v>2321</v>
      </c>
      <c r="L2096" t="s">
        <v>2344</v>
      </c>
      <c r="M2096" t="s">
        <v>2576</v>
      </c>
      <c r="O2096" t="s">
        <v>2542</v>
      </c>
      <c r="P2096" t="s">
        <v>2543</v>
      </c>
      <c r="Q2096" t="s">
        <v>2544</v>
      </c>
      <c r="R2096" t="s">
        <v>2577</v>
      </c>
      <c r="S2096" t="s">
        <v>2546</v>
      </c>
      <c r="T2096">
        <v>0</v>
      </c>
      <c r="U2096" t="s">
        <v>838</v>
      </c>
      <c r="V2096" t="s">
        <v>2578</v>
      </c>
      <c r="W2096" t="s">
        <v>838</v>
      </c>
      <c r="X2096" t="s">
        <v>2578</v>
      </c>
      <c r="Y2096" t="str">
        <f t="shared" si="32"/>
        <v>北京微财科技有限公司-数媒重庆市黑卡小额贷款有限公司信息流</v>
      </c>
      <c r="Z2096" t="e">
        <f>VLOOKUP(Y:Y,[1]Sheet1!N:N,1,0)</f>
        <v>#N/A</v>
      </c>
    </row>
    <row r="2097" spans="1:26" hidden="1" x14ac:dyDescent="0.25">
      <c r="A2097">
        <v>20230620</v>
      </c>
      <c r="B2097">
        <v>47953344</v>
      </c>
      <c r="C2097" t="s">
        <v>2732</v>
      </c>
      <c r="D2097">
        <v>2167551</v>
      </c>
      <c r="E2097" t="s">
        <v>2550</v>
      </c>
      <c r="F2097" s="59">
        <v>0.39</v>
      </c>
      <c r="G2097">
        <v>0.39</v>
      </c>
      <c r="H2097" t="s">
        <v>2538</v>
      </c>
      <c r="I2097" t="s">
        <v>2539</v>
      </c>
      <c r="J2097" t="s">
        <v>2332</v>
      </c>
      <c r="K2097" t="s">
        <v>2321</v>
      </c>
      <c r="L2097" t="s">
        <v>2333</v>
      </c>
      <c r="M2097" t="s">
        <v>2552</v>
      </c>
      <c r="N2097" t="s">
        <v>2553</v>
      </c>
      <c r="O2097" t="s">
        <v>2542</v>
      </c>
      <c r="P2097" t="s">
        <v>2543</v>
      </c>
      <c r="Q2097" t="s">
        <v>2544</v>
      </c>
      <c r="R2097" t="s">
        <v>2554</v>
      </c>
      <c r="S2097" t="s">
        <v>2546</v>
      </c>
      <c r="T2097">
        <v>0</v>
      </c>
      <c r="U2097" t="s">
        <v>2555</v>
      </c>
      <c r="V2097" t="s">
        <v>2556</v>
      </c>
      <c r="W2097" t="s">
        <v>2555</v>
      </c>
      <c r="X2097" t="s">
        <v>2556</v>
      </c>
      <c r="Y2097" t="str">
        <f t="shared" si="32"/>
        <v>北京爱奇艺科技有限公司-百度北京爱奇艺科技有限公司信息流</v>
      </c>
      <c r="Z2097" t="e">
        <f>VLOOKUP(Y:Y,[1]Sheet1!N:N,1,0)</f>
        <v>#N/A</v>
      </c>
    </row>
    <row r="2098" spans="1:26" hidden="1" x14ac:dyDescent="0.25">
      <c r="A2098">
        <v>20230620</v>
      </c>
      <c r="B2098">
        <v>47184438</v>
      </c>
      <c r="C2098" t="s">
        <v>2734</v>
      </c>
      <c r="D2098">
        <v>2176807</v>
      </c>
      <c r="E2098" t="s">
        <v>2691</v>
      </c>
      <c r="F2098" s="59">
        <v>0</v>
      </c>
      <c r="G2098">
        <v>0</v>
      </c>
      <c r="H2098" t="s">
        <v>2538</v>
      </c>
      <c r="I2098" t="s">
        <v>2539</v>
      </c>
      <c r="J2098" t="s">
        <v>2339</v>
      </c>
      <c r="K2098" t="s">
        <v>2321</v>
      </c>
      <c r="L2098" t="s">
        <v>2338</v>
      </c>
      <c r="M2098" t="s">
        <v>2692</v>
      </c>
      <c r="N2098" t="s">
        <v>2693</v>
      </c>
      <c r="O2098" t="s">
        <v>2542</v>
      </c>
      <c r="P2098" t="s">
        <v>2543</v>
      </c>
      <c r="Q2098" t="s">
        <v>2544</v>
      </c>
      <c r="R2098" t="s">
        <v>2694</v>
      </c>
      <c r="S2098" t="s">
        <v>2546</v>
      </c>
      <c r="T2098">
        <v>0</v>
      </c>
      <c r="U2098" t="s">
        <v>2117</v>
      </c>
      <c r="V2098" t="s">
        <v>2695</v>
      </c>
      <c r="W2098" t="s">
        <v>2117</v>
      </c>
      <c r="X2098" t="s">
        <v>2695</v>
      </c>
      <c r="Y2098" t="str">
        <f t="shared" si="32"/>
        <v>北京三快在线科技有限公司及其关联公司北京三快科技有限公司信息流</v>
      </c>
      <c r="Z2098" t="e">
        <f>VLOOKUP(Y:Y,[1]Sheet1!N:N,1,0)</f>
        <v>#N/A</v>
      </c>
    </row>
    <row r="2099" spans="1:26" hidden="1" x14ac:dyDescent="0.25">
      <c r="A2099">
        <v>20230620</v>
      </c>
      <c r="B2099">
        <v>40732460</v>
      </c>
      <c r="C2099" t="s">
        <v>2702</v>
      </c>
      <c r="D2099">
        <v>2158492</v>
      </c>
      <c r="E2099" t="s">
        <v>2580</v>
      </c>
      <c r="F2099" s="59">
        <v>9128.3700000000008</v>
      </c>
      <c r="G2099">
        <v>7670.58</v>
      </c>
      <c r="H2099" t="s">
        <v>2559</v>
      </c>
      <c r="I2099" t="s">
        <v>2560</v>
      </c>
      <c r="J2099" t="s">
        <v>2330</v>
      </c>
      <c r="K2099" t="s">
        <v>711</v>
      </c>
      <c r="L2099" t="s">
        <v>2329</v>
      </c>
      <c r="M2099" t="s">
        <v>2581</v>
      </c>
      <c r="N2099" t="s">
        <v>2582</v>
      </c>
      <c r="O2099" t="s">
        <v>2542</v>
      </c>
      <c r="P2099" t="s">
        <v>2543</v>
      </c>
      <c r="Q2099" t="s">
        <v>2544</v>
      </c>
      <c r="R2099" t="s">
        <v>2583</v>
      </c>
      <c r="S2099" t="s">
        <v>2546</v>
      </c>
      <c r="T2099">
        <v>73296.585000000006</v>
      </c>
      <c r="U2099" t="s">
        <v>2584</v>
      </c>
      <c r="V2099" t="s">
        <v>2585</v>
      </c>
      <c r="W2099" t="s">
        <v>2584</v>
      </c>
      <c r="X2099" t="s">
        <v>2585</v>
      </c>
      <c r="Y2099" t="str">
        <f t="shared" si="32"/>
        <v>成都哈拜网络科技有限公司-数字媒体事业部上海哈啰普惠科技有限公司CPC</v>
      </c>
      <c r="Z2099" t="e">
        <f>VLOOKUP(Y:Y,[1]Sheet1!N:N,1,0)</f>
        <v>#N/A</v>
      </c>
    </row>
    <row r="2100" spans="1:26" hidden="1" x14ac:dyDescent="0.25">
      <c r="A2100">
        <v>20230620</v>
      </c>
      <c r="B2100">
        <v>41276552</v>
      </c>
      <c r="C2100" t="s">
        <v>2817</v>
      </c>
      <c r="D2100">
        <v>2158492</v>
      </c>
      <c r="E2100" t="s">
        <v>2580</v>
      </c>
      <c r="F2100" s="59">
        <v>366.51</v>
      </c>
      <c r="G2100">
        <v>307.98</v>
      </c>
      <c r="H2100" t="s">
        <v>2559</v>
      </c>
      <c r="I2100" t="s">
        <v>2560</v>
      </c>
      <c r="J2100" t="s">
        <v>2330</v>
      </c>
      <c r="K2100" t="s">
        <v>711</v>
      </c>
      <c r="L2100" t="s">
        <v>2329</v>
      </c>
      <c r="M2100" t="s">
        <v>2581</v>
      </c>
      <c r="N2100" t="s">
        <v>2582</v>
      </c>
      <c r="O2100" t="s">
        <v>2542</v>
      </c>
      <c r="P2100" t="s">
        <v>2543</v>
      </c>
      <c r="Q2100" t="s">
        <v>2544</v>
      </c>
      <c r="R2100" t="s">
        <v>2583</v>
      </c>
      <c r="S2100" t="s">
        <v>2546</v>
      </c>
      <c r="T2100">
        <v>4993.0240000000003</v>
      </c>
      <c r="U2100" t="s">
        <v>2584</v>
      </c>
      <c r="V2100" t="s">
        <v>2585</v>
      </c>
      <c r="W2100" t="s">
        <v>2584</v>
      </c>
      <c r="X2100" t="s">
        <v>2585</v>
      </c>
      <c r="Y2100" t="str">
        <f t="shared" si="32"/>
        <v>成都哈拜网络科技有限公司-数字媒体事业部上海哈啰普惠科技有限公司CPC</v>
      </c>
      <c r="Z2100" t="e">
        <f>VLOOKUP(Y:Y,[1]Sheet1!N:N,1,0)</f>
        <v>#N/A</v>
      </c>
    </row>
    <row r="2101" spans="1:26" hidden="1" x14ac:dyDescent="0.25">
      <c r="A2101">
        <v>20230620</v>
      </c>
      <c r="B2101">
        <v>45322956</v>
      </c>
      <c r="C2101" t="s">
        <v>2631</v>
      </c>
      <c r="D2101">
        <v>2172261</v>
      </c>
      <c r="E2101" t="s">
        <v>2628</v>
      </c>
      <c r="F2101" s="59">
        <v>1498.06</v>
      </c>
      <c r="G2101">
        <v>1143.56</v>
      </c>
      <c r="H2101" t="s">
        <v>2538</v>
      </c>
      <c r="I2101" t="s">
        <v>2539</v>
      </c>
      <c r="J2101" t="s">
        <v>292</v>
      </c>
      <c r="K2101" t="s">
        <v>2321</v>
      </c>
      <c r="L2101" t="s">
        <v>574</v>
      </c>
      <c r="M2101" t="s">
        <v>2611</v>
      </c>
      <c r="N2101" t="s">
        <v>2612</v>
      </c>
      <c r="O2101" t="s">
        <v>2542</v>
      </c>
      <c r="P2101" t="s">
        <v>2543</v>
      </c>
      <c r="Q2101" t="s">
        <v>2544</v>
      </c>
      <c r="R2101" t="s">
        <v>2613</v>
      </c>
      <c r="S2101" t="s">
        <v>2546</v>
      </c>
      <c r="T2101">
        <v>0</v>
      </c>
      <c r="U2101" t="s">
        <v>2614</v>
      </c>
      <c r="V2101" t="s">
        <v>2615</v>
      </c>
      <c r="W2101" t="s">
        <v>2614</v>
      </c>
      <c r="X2101" t="s">
        <v>2615</v>
      </c>
      <c r="Y2101" t="str">
        <f t="shared" si="32"/>
        <v>广州荔湾品唯信息服务有限公司广州唯品会电子商务有限公司信息流</v>
      </c>
      <c r="Z2101" t="e">
        <f>VLOOKUP(Y:Y,[1]Sheet1!N:N,1,0)</f>
        <v>#N/A</v>
      </c>
    </row>
    <row r="2102" spans="1:26" hidden="1" x14ac:dyDescent="0.25">
      <c r="A2102">
        <v>20230620</v>
      </c>
      <c r="B2102">
        <v>46610852</v>
      </c>
      <c r="C2102" t="s">
        <v>2713</v>
      </c>
      <c r="D2102">
        <v>2117410</v>
      </c>
      <c r="E2102" t="s">
        <v>2587</v>
      </c>
      <c r="F2102" s="59">
        <v>209.55</v>
      </c>
      <c r="G2102">
        <v>0</v>
      </c>
      <c r="H2102" t="s">
        <v>2538</v>
      </c>
      <c r="I2102" t="s">
        <v>2551</v>
      </c>
      <c r="J2102" t="s">
        <v>2353</v>
      </c>
      <c r="K2102" t="s">
        <v>2321</v>
      </c>
      <c r="L2102" t="s">
        <v>326</v>
      </c>
      <c r="M2102" t="s">
        <v>2588</v>
      </c>
      <c r="N2102" t="s">
        <v>2589</v>
      </c>
      <c r="O2102" t="s">
        <v>2542</v>
      </c>
      <c r="P2102" t="s">
        <v>2543</v>
      </c>
      <c r="Q2102" t="s">
        <v>2544</v>
      </c>
      <c r="R2102" t="s">
        <v>2570</v>
      </c>
      <c r="S2102" t="s">
        <v>2546</v>
      </c>
      <c r="T2102">
        <v>0</v>
      </c>
      <c r="U2102" t="s">
        <v>2571</v>
      </c>
      <c r="V2102" t="s">
        <v>2572</v>
      </c>
      <c r="W2102" t="s">
        <v>1891</v>
      </c>
      <c r="X2102" t="s">
        <v>2564</v>
      </c>
      <c r="Y2102" t="str">
        <f t="shared" si="32"/>
        <v>网易有道信息技术（北京）有限公司网易(杭州)网络有限公司信息流</v>
      </c>
      <c r="Z2102" t="e">
        <f>VLOOKUP(Y:Y,[1]Sheet1!N:N,1,0)</f>
        <v>#N/A</v>
      </c>
    </row>
    <row r="2103" spans="1:26" hidden="1" x14ac:dyDescent="0.25">
      <c r="A2103">
        <v>20230620</v>
      </c>
      <c r="B2103">
        <v>47328039</v>
      </c>
      <c r="C2103" t="s">
        <v>2573</v>
      </c>
      <c r="D2103">
        <v>2185183</v>
      </c>
      <c r="E2103" t="s">
        <v>2574</v>
      </c>
      <c r="F2103" s="59">
        <v>260.62</v>
      </c>
      <c r="G2103">
        <v>197.44</v>
      </c>
      <c r="H2103" t="s">
        <v>2538</v>
      </c>
      <c r="I2103" t="s">
        <v>2551</v>
      </c>
      <c r="J2103" t="s">
        <v>2575</v>
      </c>
      <c r="K2103" t="s">
        <v>2321</v>
      </c>
      <c r="L2103" t="s">
        <v>2344</v>
      </c>
      <c r="M2103" t="s">
        <v>2576</v>
      </c>
      <c r="O2103" t="s">
        <v>2542</v>
      </c>
      <c r="P2103" t="s">
        <v>2543</v>
      </c>
      <c r="Q2103" t="s">
        <v>2544</v>
      </c>
      <c r="R2103" t="s">
        <v>2577</v>
      </c>
      <c r="S2103" t="s">
        <v>2546</v>
      </c>
      <c r="T2103">
        <v>0</v>
      </c>
      <c r="U2103" t="s">
        <v>838</v>
      </c>
      <c r="V2103" t="s">
        <v>2578</v>
      </c>
      <c r="W2103" t="s">
        <v>838</v>
      </c>
      <c r="X2103" t="s">
        <v>2578</v>
      </c>
      <c r="Y2103" t="str">
        <f t="shared" si="32"/>
        <v>北京微财科技有限公司-数媒重庆市黑卡小额贷款有限公司信息流</v>
      </c>
      <c r="Z2103" t="e">
        <f>VLOOKUP(Y:Y,[1]Sheet1!N:N,1,0)</f>
        <v>#N/A</v>
      </c>
    </row>
    <row r="2104" spans="1:26" hidden="1" x14ac:dyDescent="0.25">
      <c r="A2104">
        <v>20230620</v>
      </c>
      <c r="B2104">
        <v>29404181</v>
      </c>
      <c r="C2104" t="s">
        <v>2801</v>
      </c>
      <c r="D2104">
        <v>2130054</v>
      </c>
      <c r="E2104" t="s">
        <v>2558</v>
      </c>
      <c r="F2104" s="59">
        <v>6462</v>
      </c>
      <c r="G2104">
        <v>5232.29</v>
      </c>
      <c r="H2104" t="s">
        <v>2559</v>
      </c>
      <c r="I2104" t="s">
        <v>2560</v>
      </c>
      <c r="J2104" t="s">
        <v>2350</v>
      </c>
      <c r="K2104" t="s">
        <v>711</v>
      </c>
      <c r="L2104" t="s">
        <v>2350</v>
      </c>
      <c r="M2104" t="s">
        <v>2561</v>
      </c>
      <c r="N2104" t="s">
        <v>2562</v>
      </c>
      <c r="O2104" t="s">
        <v>2542</v>
      </c>
      <c r="P2104" t="s">
        <v>2543</v>
      </c>
      <c r="Q2104" t="s">
        <v>2544</v>
      </c>
      <c r="R2104" t="s">
        <v>2563</v>
      </c>
      <c r="S2104" t="s">
        <v>2546</v>
      </c>
      <c r="T2104">
        <v>24883.949000000001</v>
      </c>
      <c r="U2104" t="s">
        <v>1891</v>
      </c>
      <c r="V2104" t="s">
        <v>2564</v>
      </c>
      <c r="W2104" t="s">
        <v>1891</v>
      </c>
      <c r="X2104" t="s">
        <v>2564</v>
      </c>
      <c r="Y2104" t="str">
        <f t="shared" si="32"/>
        <v>深圳尚米网络技术有限公司深圳尚米网络技术有限公司CPC</v>
      </c>
      <c r="Z2104" t="e">
        <f>VLOOKUP(Y:Y,[1]Sheet1!N:N,1,0)</f>
        <v>#N/A</v>
      </c>
    </row>
    <row r="2105" spans="1:26" hidden="1" x14ac:dyDescent="0.25">
      <c r="A2105">
        <v>20230620</v>
      </c>
      <c r="B2105">
        <v>39122211</v>
      </c>
      <c r="C2105" t="s">
        <v>2605</v>
      </c>
      <c r="D2105">
        <v>2117410</v>
      </c>
      <c r="E2105" t="s">
        <v>2587</v>
      </c>
      <c r="F2105" s="59">
        <v>2914.59</v>
      </c>
      <c r="G2105">
        <v>0</v>
      </c>
      <c r="H2105" t="s">
        <v>2538</v>
      </c>
      <c r="I2105" t="s">
        <v>2551</v>
      </c>
      <c r="J2105" t="s">
        <v>2353</v>
      </c>
      <c r="K2105" t="s">
        <v>2321</v>
      </c>
      <c r="L2105" t="s">
        <v>326</v>
      </c>
      <c r="M2105" t="s">
        <v>2588</v>
      </c>
      <c r="N2105" t="s">
        <v>2589</v>
      </c>
      <c r="O2105" t="s">
        <v>2542</v>
      </c>
      <c r="P2105" t="s">
        <v>2543</v>
      </c>
      <c r="Q2105" t="s">
        <v>2544</v>
      </c>
      <c r="R2105" t="s">
        <v>2570</v>
      </c>
      <c r="S2105" t="s">
        <v>2546</v>
      </c>
      <c r="T2105">
        <v>0</v>
      </c>
      <c r="U2105" t="s">
        <v>2571</v>
      </c>
      <c r="V2105" t="s">
        <v>2572</v>
      </c>
      <c r="W2105" t="s">
        <v>1891</v>
      </c>
      <c r="X2105" t="s">
        <v>2564</v>
      </c>
      <c r="Y2105" t="str">
        <f t="shared" si="32"/>
        <v>网易有道信息技术（北京）有限公司网易(杭州)网络有限公司信息流</v>
      </c>
      <c r="Z2105" t="e">
        <f>VLOOKUP(Y:Y,[1]Sheet1!N:N,1,0)</f>
        <v>#N/A</v>
      </c>
    </row>
    <row r="2106" spans="1:26" hidden="1" x14ac:dyDescent="0.25">
      <c r="A2106">
        <v>20230620</v>
      </c>
      <c r="B2106">
        <v>40182525</v>
      </c>
      <c r="C2106" t="s">
        <v>2679</v>
      </c>
      <c r="D2106">
        <v>2130054</v>
      </c>
      <c r="E2106" t="s">
        <v>2558</v>
      </c>
      <c r="F2106" s="59">
        <v>1019.73</v>
      </c>
      <c r="G2106">
        <v>825.64</v>
      </c>
      <c r="H2106" t="s">
        <v>2559</v>
      </c>
      <c r="I2106" t="s">
        <v>2560</v>
      </c>
      <c r="J2106" t="s">
        <v>2350</v>
      </c>
      <c r="K2106" t="s">
        <v>711</v>
      </c>
      <c r="L2106" t="s">
        <v>2350</v>
      </c>
      <c r="M2106" t="s">
        <v>2561</v>
      </c>
      <c r="N2106" t="s">
        <v>2562</v>
      </c>
      <c r="O2106" t="s">
        <v>2542</v>
      </c>
      <c r="P2106" t="s">
        <v>2543</v>
      </c>
      <c r="Q2106" t="s">
        <v>2544</v>
      </c>
      <c r="R2106" t="s">
        <v>2563</v>
      </c>
      <c r="S2106" t="s">
        <v>2546</v>
      </c>
      <c r="T2106">
        <v>8063.8530000000001</v>
      </c>
      <c r="U2106" t="s">
        <v>1891</v>
      </c>
      <c r="V2106" t="s">
        <v>2564</v>
      </c>
      <c r="W2106" t="s">
        <v>1891</v>
      </c>
      <c r="X2106" t="s">
        <v>2564</v>
      </c>
      <c r="Y2106" t="str">
        <f t="shared" si="32"/>
        <v>深圳尚米网络技术有限公司深圳尚米网络技术有限公司CPC</v>
      </c>
      <c r="Z2106" t="e">
        <f>VLOOKUP(Y:Y,[1]Sheet1!N:N,1,0)</f>
        <v>#N/A</v>
      </c>
    </row>
    <row r="2107" spans="1:26" hidden="1" x14ac:dyDescent="0.25">
      <c r="A2107">
        <v>20230620</v>
      </c>
      <c r="B2107">
        <v>40548298</v>
      </c>
      <c r="C2107" t="s">
        <v>2557</v>
      </c>
      <c r="D2107">
        <v>2130054</v>
      </c>
      <c r="E2107" t="s">
        <v>2558</v>
      </c>
      <c r="F2107" s="59">
        <v>2470.81</v>
      </c>
      <c r="G2107">
        <v>2000.59</v>
      </c>
      <c r="H2107" t="s">
        <v>2559</v>
      </c>
      <c r="I2107" t="s">
        <v>2560</v>
      </c>
      <c r="J2107" t="s">
        <v>2350</v>
      </c>
      <c r="K2107" t="s">
        <v>711</v>
      </c>
      <c r="L2107" t="s">
        <v>2350</v>
      </c>
      <c r="M2107" t="s">
        <v>2561</v>
      </c>
      <c r="N2107" t="s">
        <v>2562</v>
      </c>
      <c r="O2107" t="s">
        <v>2542</v>
      </c>
      <c r="P2107" t="s">
        <v>2543</v>
      </c>
      <c r="Q2107" t="s">
        <v>2544</v>
      </c>
      <c r="R2107" t="s">
        <v>2563</v>
      </c>
      <c r="S2107" t="s">
        <v>2546</v>
      </c>
      <c r="T2107">
        <v>13147.866</v>
      </c>
      <c r="U2107" t="s">
        <v>1891</v>
      </c>
      <c r="V2107" t="s">
        <v>2564</v>
      </c>
      <c r="W2107" t="s">
        <v>1891</v>
      </c>
      <c r="X2107" t="s">
        <v>2564</v>
      </c>
      <c r="Y2107" t="str">
        <f t="shared" si="32"/>
        <v>深圳尚米网络技术有限公司深圳尚米网络技术有限公司CPC</v>
      </c>
      <c r="Z2107" t="e">
        <f>VLOOKUP(Y:Y,[1]Sheet1!N:N,1,0)</f>
        <v>#N/A</v>
      </c>
    </row>
    <row r="2108" spans="1:26" hidden="1" x14ac:dyDescent="0.25">
      <c r="A2108">
        <v>20230620</v>
      </c>
      <c r="B2108">
        <v>45323011</v>
      </c>
      <c r="C2108" t="s">
        <v>2680</v>
      </c>
      <c r="D2108">
        <v>2172261</v>
      </c>
      <c r="E2108" t="s">
        <v>2628</v>
      </c>
      <c r="F2108" s="59">
        <v>2944.42</v>
      </c>
      <c r="G2108">
        <v>2247.65</v>
      </c>
      <c r="H2108" t="s">
        <v>2538</v>
      </c>
      <c r="I2108" t="s">
        <v>2551</v>
      </c>
      <c r="J2108" t="s">
        <v>292</v>
      </c>
      <c r="K2108" t="s">
        <v>2321</v>
      </c>
      <c r="L2108" t="s">
        <v>574</v>
      </c>
      <c r="M2108" t="s">
        <v>2611</v>
      </c>
      <c r="N2108" t="s">
        <v>2612</v>
      </c>
      <c r="O2108" t="s">
        <v>2542</v>
      </c>
      <c r="P2108" t="s">
        <v>2543</v>
      </c>
      <c r="Q2108" t="s">
        <v>2544</v>
      </c>
      <c r="R2108" t="s">
        <v>2613</v>
      </c>
      <c r="S2108" t="s">
        <v>2546</v>
      </c>
      <c r="T2108">
        <v>0</v>
      </c>
      <c r="U2108" t="s">
        <v>2614</v>
      </c>
      <c r="V2108" t="s">
        <v>2615</v>
      </c>
      <c r="W2108" t="s">
        <v>2614</v>
      </c>
      <c r="X2108" t="s">
        <v>2615</v>
      </c>
      <c r="Y2108" t="str">
        <f t="shared" si="32"/>
        <v>广州荔湾品唯信息服务有限公司广州唯品会电子商务有限公司信息流</v>
      </c>
      <c r="Z2108" t="e">
        <f>VLOOKUP(Y:Y,[1]Sheet1!N:N,1,0)</f>
        <v>#N/A</v>
      </c>
    </row>
    <row r="2109" spans="1:26" hidden="1" x14ac:dyDescent="0.25">
      <c r="A2109">
        <v>20230620</v>
      </c>
      <c r="B2109">
        <v>31693175</v>
      </c>
      <c r="C2109" t="s">
        <v>2787</v>
      </c>
      <c r="D2109">
        <v>2158492</v>
      </c>
      <c r="E2109" t="s">
        <v>2580</v>
      </c>
      <c r="F2109" s="59">
        <v>2681.88</v>
      </c>
      <c r="G2109">
        <v>2253.4699999999998</v>
      </c>
      <c r="H2109" t="s">
        <v>2559</v>
      </c>
      <c r="I2109" t="s">
        <v>2560</v>
      </c>
      <c r="J2109" t="s">
        <v>2330</v>
      </c>
      <c r="K2109" t="s">
        <v>711</v>
      </c>
      <c r="L2109" t="s">
        <v>2329</v>
      </c>
      <c r="M2109" t="s">
        <v>2581</v>
      </c>
      <c r="N2109" t="s">
        <v>2582</v>
      </c>
      <c r="O2109" t="s">
        <v>2542</v>
      </c>
      <c r="P2109" t="s">
        <v>2543</v>
      </c>
      <c r="Q2109" t="s">
        <v>2544</v>
      </c>
      <c r="R2109" t="s">
        <v>2583</v>
      </c>
      <c r="S2109" t="s">
        <v>2546</v>
      </c>
      <c r="T2109">
        <v>34984.472999999998</v>
      </c>
      <c r="U2109" t="s">
        <v>2584</v>
      </c>
      <c r="V2109" t="s">
        <v>2585</v>
      </c>
      <c r="W2109" t="s">
        <v>2584</v>
      </c>
      <c r="X2109" t="s">
        <v>2585</v>
      </c>
      <c r="Y2109" t="str">
        <f t="shared" si="32"/>
        <v>成都哈拜网络科技有限公司-数字媒体事业部上海哈啰普惠科技有限公司CPC</v>
      </c>
      <c r="Z2109" t="e">
        <f>VLOOKUP(Y:Y,[1]Sheet1!N:N,1,0)</f>
        <v>#N/A</v>
      </c>
    </row>
    <row r="2110" spans="1:26" x14ac:dyDescent="0.25">
      <c r="A2110">
        <v>20230620</v>
      </c>
      <c r="B2110">
        <v>45336908</v>
      </c>
      <c r="C2110" t="s">
        <v>2621</v>
      </c>
      <c r="D2110">
        <v>2054669</v>
      </c>
      <c r="E2110" t="s">
        <v>2622</v>
      </c>
      <c r="F2110" s="59">
        <v>7618.1</v>
      </c>
      <c r="G2110">
        <v>5643.04</v>
      </c>
      <c r="H2110" t="s">
        <v>2538</v>
      </c>
      <c r="I2110" t="s">
        <v>2539</v>
      </c>
      <c r="J2110" t="s">
        <v>2352</v>
      </c>
      <c r="K2110" t="s">
        <v>2321</v>
      </c>
      <c r="L2110" t="s">
        <v>2351</v>
      </c>
      <c r="M2110" t="s">
        <v>2623</v>
      </c>
      <c r="N2110" t="s">
        <v>2624</v>
      </c>
      <c r="O2110" t="s">
        <v>2542</v>
      </c>
      <c r="P2110" t="s">
        <v>2543</v>
      </c>
      <c r="Q2110" t="s">
        <v>2544</v>
      </c>
      <c r="R2110" t="s">
        <v>2625</v>
      </c>
      <c r="S2110" t="s">
        <v>2546</v>
      </c>
      <c r="T2110">
        <v>0</v>
      </c>
      <c r="U2110" t="s">
        <v>838</v>
      </c>
      <c r="V2110" t="s">
        <v>2548</v>
      </c>
      <c r="W2110" t="s">
        <v>838</v>
      </c>
      <c r="X2110" t="s">
        <v>2548</v>
      </c>
      <c r="Y2110" t="str">
        <f t="shared" si="32"/>
        <v>深圳市小赢普惠科技有限责任公司深圳市赢众通金融信息服务有限责任公司信息流</v>
      </c>
      <c r="Z2110" t="e">
        <f>VLOOKUP(Y:Y,[1]Sheet1!N:N,1,0)</f>
        <v>#N/A</v>
      </c>
    </row>
    <row r="2111" spans="1:26" hidden="1" x14ac:dyDescent="0.25">
      <c r="A2111">
        <v>20230620</v>
      </c>
      <c r="B2111">
        <v>47328039</v>
      </c>
      <c r="C2111" t="s">
        <v>2573</v>
      </c>
      <c r="D2111">
        <v>2185183</v>
      </c>
      <c r="E2111" t="s">
        <v>2574</v>
      </c>
      <c r="F2111" s="59">
        <v>1142.5</v>
      </c>
      <c r="G2111">
        <v>865.53</v>
      </c>
      <c r="H2111" t="s">
        <v>2538</v>
      </c>
      <c r="I2111" t="s">
        <v>2539</v>
      </c>
      <c r="J2111" t="s">
        <v>2575</v>
      </c>
      <c r="K2111" t="s">
        <v>2321</v>
      </c>
      <c r="L2111" t="s">
        <v>2344</v>
      </c>
      <c r="M2111" t="s">
        <v>2576</v>
      </c>
      <c r="O2111" t="s">
        <v>2542</v>
      </c>
      <c r="P2111" t="s">
        <v>2543</v>
      </c>
      <c r="Q2111" t="s">
        <v>2544</v>
      </c>
      <c r="R2111" t="s">
        <v>2577</v>
      </c>
      <c r="S2111" t="s">
        <v>2546</v>
      </c>
      <c r="T2111">
        <v>0</v>
      </c>
      <c r="U2111" t="s">
        <v>838</v>
      </c>
      <c r="V2111" t="s">
        <v>2578</v>
      </c>
      <c r="W2111" t="s">
        <v>838</v>
      </c>
      <c r="X2111" t="s">
        <v>2578</v>
      </c>
      <c r="Y2111" t="str">
        <f t="shared" si="32"/>
        <v>北京微财科技有限公司-数媒重庆市黑卡小额贷款有限公司信息流</v>
      </c>
      <c r="Z2111" t="e">
        <f>VLOOKUP(Y:Y,[1]Sheet1!N:N,1,0)</f>
        <v>#N/A</v>
      </c>
    </row>
    <row r="2112" spans="1:26" hidden="1" x14ac:dyDescent="0.25">
      <c r="A2112">
        <v>20230620</v>
      </c>
      <c r="B2112">
        <v>47953344</v>
      </c>
      <c r="C2112" t="s">
        <v>2732</v>
      </c>
      <c r="D2112">
        <v>2189969</v>
      </c>
      <c r="E2112" t="s">
        <v>2608</v>
      </c>
      <c r="F2112" s="59">
        <v>1.58</v>
      </c>
      <c r="G2112">
        <v>1.1299999999999999</v>
      </c>
      <c r="H2112" t="s">
        <v>2538</v>
      </c>
      <c r="I2112" t="s">
        <v>2539</v>
      </c>
      <c r="J2112" t="s">
        <v>2332</v>
      </c>
      <c r="K2112" t="s">
        <v>2321</v>
      </c>
      <c r="L2112" t="s">
        <v>2333</v>
      </c>
      <c r="M2112" t="s">
        <v>2552</v>
      </c>
      <c r="N2112" t="s">
        <v>2553</v>
      </c>
      <c r="O2112" t="s">
        <v>2542</v>
      </c>
      <c r="P2112" t="s">
        <v>2543</v>
      </c>
      <c r="Q2112" t="s">
        <v>2544</v>
      </c>
      <c r="R2112" t="s">
        <v>2554</v>
      </c>
      <c r="S2112" t="s">
        <v>2546</v>
      </c>
      <c r="T2112">
        <v>0</v>
      </c>
      <c r="U2112" t="s">
        <v>2555</v>
      </c>
      <c r="V2112" t="s">
        <v>2556</v>
      </c>
      <c r="W2112" t="s">
        <v>2555</v>
      </c>
      <c r="X2112" t="s">
        <v>2556</v>
      </c>
      <c r="Y2112" t="str">
        <f t="shared" si="32"/>
        <v>北京爱奇艺科技有限公司-百度北京爱奇艺科技有限公司信息流</v>
      </c>
      <c r="Z2112" t="e">
        <f>VLOOKUP(Y:Y,[1]Sheet1!N:N,1,0)</f>
        <v>#N/A</v>
      </c>
    </row>
    <row r="2113" spans="1:26" hidden="1" x14ac:dyDescent="0.25">
      <c r="A2113">
        <v>20230620</v>
      </c>
      <c r="B2113">
        <v>31781225</v>
      </c>
      <c r="C2113" t="s">
        <v>2779</v>
      </c>
      <c r="D2113">
        <v>2115174</v>
      </c>
      <c r="E2113" t="s">
        <v>2780</v>
      </c>
      <c r="F2113" s="59">
        <v>738.32</v>
      </c>
      <c r="G2113">
        <v>0</v>
      </c>
      <c r="H2113" t="s">
        <v>2559</v>
      </c>
      <c r="I2113" t="s">
        <v>2560</v>
      </c>
      <c r="J2113" t="s">
        <v>2357</v>
      </c>
      <c r="K2113" t="s">
        <v>711</v>
      </c>
      <c r="L2113" t="s">
        <v>2356</v>
      </c>
      <c r="M2113" t="s">
        <v>2781</v>
      </c>
      <c r="N2113" t="s">
        <v>2782</v>
      </c>
      <c r="O2113" t="s">
        <v>2542</v>
      </c>
      <c r="P2113" t="s">
        <v>2543</v>
      </c>
      <c r="Q2113" t="s">
        <v>2544</v>
      </c>
      <c r="R2113" t="s">
        <v>2783</v>
      </c>
      <c r="S2113" t="s">
        <v>2546</v>
      </c>
      <c r="T2113">
        <v>0</v>
      </c>
      <c r="U2113" t="s">
        <v>2784</v>
      </c>
      <c r="V2113" t="s">
        <v>2785</v>
      </c>
      <c r="W2113" t="s">
        <v>1891</v>
      </c>
      <c r="X2113" t="s">
        <v>2602</v>
      </c>
      <c r="Y2113" t="str">
        <f t="shared" si="32"/>
        <v>腾讯云计算(北京)有限责任公司深圳市腾讯计算机系统有限公司CPC</v>
      </c>
      <c r="Z2113" t="e">
        <f>VLOOKUP(Y:Y,[1]Sheet1!N:N,1,0)</f>
        <v>#N/A</v>
      </c>
    </row>
    <row r="2114" spans="1:26" hidden="1" x14ac:dyDescent="0.25">
      <c r="A2114">
        <v>20230620</v>
      </c>
      <c r="B2114">
        <v>38794097</v>
      </c>
      <c r="C2114" t="s">
        <v>2757</v>
      </c>
      <c r="D2114">
        <v>2172261</v>
      </c>
      <c r="E2114" t="s">
        <v>2628</v>
      </c>
      <c r="F2114" s="59">
        <v>1395.52</v>
      </c>
      <c r="G2114">
        <v>1065.28</v>
      </c>
      <c r="H2114" t="s">
        <v>2538</v>
      </c>
      <c r="I2114" t="s">
        <v>2551</v>
      </c>
      <c r="J2114" t="s">
        <v>292</v>
      </c>
      <c r="K2114" t="s">
        <v>2321</v>
      </c>
      <c r="L2114" t="s">
        <v>574</v>
      </c>
      <c r="M2114" t="s">
        <v>2611</v>
      </c>
      <c r="N2114" t="s">
        <v>2612</v>
      </c>
      <c r="O2114" t="s">
        <v>2542</v>
      </c>
      <c r="P2114" t="s">
        <v>2543</v>
      </c>
      <c r="Q2114" t="s">
        <v>2544</v>
      </c>
      <c r="R2114" t="s">
        <v>2613</v>
      </c>
      <c r="S2114" t="s">
        <v>2546</v>
      </c>
      <c r="T2114">
        <v>0</v>
      </c>
      <c r="U2114" t="s">
        <v>2614</v>
      </c>
      <c r="V2114" t="s">
        <v>2615</v>
      </c>
      <c r="W2114" t="s">
        <v>2614</v>
      </c>
      <c r="X2114" t="s">
        <v>2615</v>
      </c>
      <c r="Y2114" t="str">
        <f t="shared" si="32"/>
        <v>广州荔湾品唯信息服务有限公司广州唯品会电子商务有限公司信息流</v>
      </c>
      <c r="Z2114" t="e">
        <f>VLOOKUP(Y:Y,[1]Sheet1!N:N,1,0)</f>
        <v>#N/A</v>
      </c>
    </row>
    <row r="2115" spans="1:26" hidden="1" x14ac:dyDescent="0.25">
      <c r="A2115">
        <v>20230620</v>
      </c>
      <c r="B2115">
        <v>42840845</v>
      </c>
      <c r="C2115" t="s">
        <v>2812</v>
      </c>
      <c r="D2115">
        <v>2117410</v>
      </c>
      <c r="E2115" t="s">
        <v>2587</v>
      </c>
      <c r="F2115" s="59">
        <v>335.04</v>
      </c>
      <c r="G2115">
        <v>0</v>
      </c>
      <c r="H2115" t="s">
        <v>2538</v>
      </c>
      <c r="I2115" t="s">
        <v>2551</v>
      </c>
      <c r="J2115" t="s">
        <v>2353</v>
      </c>
      <c r="K2115" t="s">
        <v>2321</v>
      </c>
      <c r="L2115" t="s">
        <v>326</v>
      </c>
      <c r="M2115" t="s">
        <v>2588</v>
      </c>
      <c r="N2115" t="s">
        <v>2589</v>
      </c>
      <c r="O2115" t="s">
        <v>2542</v>
      </c>
      <c r="P2115" t="s">
        <v>2543</v>
      </c>
      <c r="Q2115" t="s">
        <v>2544</v>
      </c>
      <c r="R2115" t="s">
        <v>2570</v>
      </c>
      <c r="S2115" t="s">
        <v>2546</v>
      </c>
      <c r="T2115">
        <v>0</v>
      </c>
      <c r="U2115" t="s">
        <v>2571</v>
      </c>
      <c r="V2115" t="s">
        <v>2572</v>
      </c>
      <c r="W2115" t="s">
        <v>1891</v>
      </c>
      <c r="X2115" t="s">
        <v>2564</v>
      </c>
      <c r="Y2115" t="str">
        <f t="shared" ref="Y2115:Y2178" si="33">L2115&amp;J2115&amp;K2115</f>
        <v>网易有道信息技术（北京）有限公司网易(杭州)网络有限公司信息流</v>
      </c>
      <c r="Z2115" t="e">
        <f>VLOOKUP(Y:Y,[1]Sheet1!N:N,1,0)</f>
        <v>#N/A</v>
      </c>
    </row>
    <row r="2116" spans="1:26" hidden="1" x14ac:dyDescent="0.25">
      <c r="A2116">
        <v>20230620</v>
      </c>
      <c r="B2116">
        <v>44739239</v>
      </c>
      <c r="C2116" t="s">
        <v>2672</v>
      </c>
      <c r="D2116">
        <v>2118167</v>
      </c>
      <c r="E2116" t="s">
        <v>2592</v>
      </c>
      <c r="F2116" s="59">
        <v>1749.98</v>
      </c>
      <c r="G2116">
        <v>0</v>
      </c>
      <c r="H2116" t="s">
        <v>2538</v>
      </c>
      <c r="I2116" t="s">
        <v>2539</v>
      </c>
      <c r="J2116" t="s">
        <v>554</v>
      </c>
      <c r="K2116" t="s">
        <v>2321</v>
      </c>
      <c r="L2116" t="s">
        <v>2370</v>
      </c>
      <c r="M2116" t="s">
        <v>2593</v>
      </c>
      <c r="N2116" t="s">
        <v>2594</v>
      </c>
      <c r="O2116" t="s">
        <v>2542</v>
      </c>
      <c r="P2116" t="s">
        <v>2543</v>
      </c>
      <c r="Q2116" t="s">
        <v>2544</v>
      </c>
      <c r="R2116" t="s">
        <v>2595</v>
      </c>
      <c r="S2116" t="s">
        <v>2546</v>
      </c>
      <c r="T2116">
        <v>0</v>
      </c>
      <c r="U2116" t="s">
        <v>2555</v>
      </c>
      <c r="V2116" t="s">
        <v>2596</v>
      </c>
      <c r="W2116" t="s">
        <v>2555</v>
      </c>
      <c r="X2116" t="s">
        <v>2596</v>
      </c>
      <c r="Y2116" t="str">
        <f t="shared" si="33"/>
        <v>薯一薯二文化传媒（上海）有限公司行吟信息科技(上海)有限公司信息流</v>
      </c>
      <c r="Z2116" t="e">
        <f>VLOOKUP(Y:Y,[1]Sheet1!N:N,1,0)</f>
        <v>#N/A</v>
      </c>
    </row>
    <row r="2117" spans="1:26" hidden="1" x14ac:dyDescent="0.25">
      <c r="A2117">
        <v>20230620</v>
      </c>
      <c r="B2117">
        <v>45323011</v>
      </c>
      <c r="C2117" t="s">
        <v>2680</v>
      </c>
      <c r="D2117">
        <v>2172261</v>
      </c>
      <c r="E2117" t="s">
        <v>2628</v>
      </c>
      <c r="F2117" s="59">
        <v>58.34</v>
      </c>
      <c r="G2117">
        <v>44.53</v>
      </c>
      <c r="H2117" t="s">
        <v>2538</v>
      </c>
      <c r="I2117" t="s">
        <v>2539</v>
      </c>
      <c r="J2117" t="s">
        <v>292</v>
      </c>
      <c r="K2117" t="s">
        <v>2321</v>
      </c>
      <c r="L2117" t="s">
        <v>574</v>
      </c>
      <c r="M2117" t="s">
        <v>2611</v>
      </c>
      <c r="N2117" t="s">
        <v>2612</v>
      </c>
      <c r="O2117" t="s">
        <v>2542</v>
      </c>
      <c r="P2117" t="s">
        <v>2543</v>
      </c>
      <c r="Q2117" t="s">
        <v>2544</v>
      </c>
      <c r="R2117" t="s">
        <v>2613</v>
      </c>
      <c r="S2117" t="s">
        <v>2546</v>
      </c>
      <c r="T2117">
        <v>0</v>
      </c>
      <c r="U2117" t="s">
        <v>2614</v>
      </c>
      <c r="V2117" t="s">
        <v>2615</v>
      </c>
      <c r="W2117" t="s">
        <v>2614</v>
      </c>
      <c r="X2117" t="s">
        <v>2615</v>
      </c>
      <c r="Y2117" t="str">
        <f t="shared" si="33"/>
        <v>广州荔湾品唯信息服务有限公司广州唯品会电子商务有限公司信息流</v>
      </c>
      <c r="Z2117" t="e">
        <f>VLOOKUP(Y:Y,[1]Sheet1!N:N,1,0)</f>
        <v>#N/A</v>
      </c>
    </row>
    <row r="2118" spans="1:26" hidden="1" x14ac:dyDescent="0.25">
      <c r="A2118">
        <v>20230620</v>
      </c>
      <c r="B2118">
        <v>47327817</v>
      </c>
      <c r="C2118" t="s">
        <v>2718</v>
      </c>
      <c r="D2118">
        <v>2185183</v>
      </c>
      <c r="E2118" t="s">
        <v>2574</v>
      </c>
      <c r="F2118" s="59">
        <v>4286.95</v>
      </c>
      <c r="G2118">
        <v>3247.69</v>
      </c>
      <c r="H2118" t="s">
        <v>2538</v>
      </c>
      <c r="I2118" t="s">
        <v>2539</v>
      </c>
      <c r="J2118" t="s">
        <v>2575</v>
      </c>
      <c r="K2118" t="s">
        <v>2321</v>
      </c>
      <c r="L2118" t="s">
        <v>2344</v>
      </c>
      <c r="M2118" t="s">
        <v>2576</v>
      </c>
      <c r="O2118" t="s">
        <v>2542</v>
      </c>
      <c r="P2118" t="s">
        <v>2543</v>
      </c>
      <c r="Q2118" t="s">
        <v>2544</v>
      </c>
      <c r="R2118" t="s">
        <v>2577</v>
      </c>
      <c r="S2118" t="s">
        <v>2546</v>
      </c>
      <c r="T2118">
        <v>0</v>
      </c>
      <c r="U2118" t="s">
        <v>838</v>
      </c>
      <c r="V2118" t="s">
        <v>2578</v>
      </c>
      <c r="W2118" t="s">
        <v>838</v>
      </c>
      <c r="X2118" t="s">
        <v>2578</v>
      </c>
      <c r="Y2118" t="str">
        <f t="shared" si="33"/>
        <v>北京微财科技有限公司-数媒重庆市黑卡小额贷款有限公司信息流</v>
      </c>
      <c r="Z2118" t="e">
        <f>VLOOKUP(Y:Y,[1]Sheet1!N:N,1,0)</f>
        <v>#N/A</v>
      </c>
    </row>
    <row r="2119" spans="1:26" hidden="1" x14ac:dyDescent="0.25">
      <c r="A2119">
        <v>20230620</v>
      </c>
      <c r="B2119">
        <v>47953344</v>
      </c>
      <c r="C2119" t="s">
        <v>2732</v>
      </c>
      <c r="D2119">
        <v>2167551</v>
      </c>
      <c r="E2119" t="s">
        <v>2550</v>
      </c>
      <c r="F2119" s="59">
        <v>1438.3</v>
      </c>
      <c r="G2119">
        <v>1438.3</v>
      </c>
      <c r="H2119" t="s">
        <v>2538</v>
      </c>
      <c r="I2119" t="s">
        <v>2551</v>
      </c>
      <c r="J2119" t="s">
        <v>2332</v>
      </c>
      <c r="K2119" t="s">
        <v>2321</v>
      </c>
      <c r="L2119" t="s">
        <v>2333</v>
      </c>
      <c r="M2119" t="s">
        <v>2552</v>
      </c>
      <c r="N2119" t="s">
        <v>2553</v>
      </c>
      <c r="O2119" t="s">
        <v>2542</v>
      </c>
      <c r="P2119" t="s">
        <v>2543</v>
      </c>
      <c r="Q2119" t="s">
        <v>2544</v>
      </c>
      <c r="R2119" t="s">
        <v>2554</v>
      </c>
      <c r="S2119" t="s">
        <v>2546</v>
      </c>
      <c r="T2119">
        <v>0</v>
      </c>
      <c r="U2119" t="s">
        <v>2555</v>
      </c>
      <c r="V2119" t="s">
        <v>2556</v>
      </c>
      <c r="W2119" t="s">
        <v>2555</v>
      </c>
      <c r="X2119" t="s">
        <v>2556</v>
      </c>
      <c r="Y2119" t="str">
        <f t="shared" si="33"/>
        <v>北京爱奇艺科技有限公司-百度北京爱奇艺科技有限公司信息流</v>
      </c>
      <c r="Z2119" t="e">
        <f>VLOOKUP(Y:Y,[1]Sheet1!N:N,1,0)</f>
        <v>#N/A</v>
      </c>
    </row>
    <row r="2120" spans="1:26" hidden="1" x14ac:dyDescent="0.25">
      <c r="A2120">
        <v>20230620</v>
      </c>
      <c r="B2120">
        <v>27382539</v>
      </c>
      <c r="C2120" t="s">
        <v>2609</v>
      </c>
      <c r="D2120">
        <v>2159087</v>
      </c>
      <c r="E2120" t="s">
        <v>2819</v>
      </c>
      <c r="F2120" s="59">
        <v>2028.63</v>
      </c>
      <c r="G2120">
        <v>2028.63</v>
      </c>
      <c r="H2120" t="s">
        <v>2559</v>
      </c>
      <c r="I2120" t="s">
        <v>2560</v>
      </c>
      <c r="J2120" t="s">
        <v>292</v>
      </c>
      <c r="K2120" t="s">
        <v>711</v>
      </c>
      <c r="L2120" t="s">
        <v>574</v>
      </c>
      <c r="M2120" t="s">
        <v>2611</v>
      </c>
      <c r="N2120" t="s">
        <v>2612</v>
      </c>
      <c r="O2120" t="s">
        <v>2542</v>
      </c>
      <c r="P2120" t="s">
        <v>2543</v>
      </c>
      <c r="Q2120" t="s">
        <v>2544</v>
      </c>
      <c r="R2120" t="s">
        <v>2613</v>
      </c>
      <c r="S2120" t="s">
        <v>2546</v>
      </c>
      <c r="T2120">
        <v>153101.46</v>
      </c>
      <c r="U2120" t="s">
        <v>2614</v>
      </c>
      <c r="V2120" t="s">
        <v>2615</v>
      </c>
      <c r="W2120" t="s">
        <v>2614</v>
      </c>
      <c r="X2120" t="s">
        <v>2615</v>
      </c>
      <c r="Y2120" t="str">
        <f t="shared" si="33"/>
        <v>广州荔湾品唯信息服务有限公司广州唯品会电子商务有限公司CPC</v>
      </c>
      <c r="Z2120" t="e">
        <f>VLOOKUP(Y:Y,[1]Sheet1!N:N,1,0)</f>
        <v>#N/A</v>
      </c>
    </row>
    <row r="2121" spans="1:26" hidden="1" x14ac:dyDescent="0.25">
      <c r="A2121">
        <v>20230620</v>
      </c>
      <c r="B2121">
        <v>39122181</v>
      </c>
      <c r="C2121" t="s">
        <v>2586</v>
      </c>
      <c r="D2121">
        <v>2117410</v>
      </c>
      <c r="E2121" t="s">
        <v>2587</v>
      </c>
      <c r="F2121" s="59">
        <v>4042.43</v>
      </c>
      <c r="G2121">
        <v>0</v>
      </c>
      <c r="H2121" t="s">
        <v>2538</v>
      </c>
      <c r="I2121" t="s">
        <v>2551</v>
      </c>
      <c r="J2121" t="s">
        <v>2353</v>
      </c>
      <c r="K2121" t="s">
        <v>2321</v>
      </c>
      <c r="L2121" t="s">
        <v>326</v>
      </c>
      <c r="M2121" t="s">
        <v>2588</v>
      </c>
      <c r="N2121" t="s">
        <v>2589</v>
      </c>
      <c r="O2121" t="s">
        <v>2542</v>
      </c>
      <c r="P2121" t="s">
        <v>2543</v>
      </c>
      <c r="Q2121" t="s">
        <v>2544</v>
      </c>
      <c r="R2121" t="s">
        <v>2570</v>
      </c>
      <c r="S2121" t="s">
        <v>2546</v>
      </c>
      <c r="T2121">
        <v>0</v>
      </c>
      <c r="U2121" t="s">
        <v>2571</v>
      </c>
      <c r="V2121" t="s">
        <v>2572</v>
      </c>
      <c r="W2121" t="s">
        <v>1891</v>
      </c>
      <c r="X2121" t="s">
        <v>2564</v>
      </c>
      <c r="Y2121" t="str">
        <f t="shared" si="33"/>
        <v>网易有道信息技术（北京）有限公司网易(杭州)网络有限公司信息流</v>
      </c>
      <c r="Z2121" t="e">
        <f>VLOOKUP(Y:Y,[1]Sheet1!N:N,1,0)</f>
        <v>#N/A</v>
      </c>
    </row>
    <row r="2122" spans="1:26" hidden="1" x14ac:dyDescent="0.25">
      <c r="A2122">
        <v>20230620</v>
      </c>
      <c r="B2122">
        <v>41276538</v>
      </c>
      <c r="C2122" t="s">
        <v>2606</v>
      </c>
      <c r="D2122">
        <v>2158492</v>
      </c>
      <c r="E2122" t="s">
        <v>2580</v>
      </c>
      <c r="F2122" s="59">
        <v>679.35</v>
      </c>
      <c r="G2122">
        <v>570.83000000000004</v>
      </c>
      <c r="H2122" t="s">
        <v>2559</v>
      </c>
      <c r="I2122" t="s">
        <v>2560</v>
      </c>
      <c r="J2122" t="s">
        <v>2330</v>
      </c>
      <c r="K2122" t="s">
        <v>711</v>
      </c>
      <c r="L2122" t="s">
        <v>2329</v>
      </c>
      <c r="M2122" t="s">
        <v>2581</v>
      </c>
      <c r="N2122" t="s">
        <v>2582</v>
      </c>
      <c r="O2122" t="s">
        <v>2542</v>
      </c>
      <c r="P2122" t="s">
        <v>2543</v>
      </c>
      <c r="Q2122" t="s">
        <v>2544</v>
      </c>
      <c r="R2122" t="s">
        <v>2583</v>
      </c>
      <c r="S2122" t="s">
        <v>2546</v>
      </c>
      <c r="T2122">
        <v>49172.186000000002</v>
      </c>
      <c r="U2122" t="s">
        <v>2584</v>
      </c>
      <c r="V2122" t="s">
        <v>2585</v>
      </c>
      <c r="W2122" t="s">
        <v>2584</v>
      </c>
      <c r="X2122" t="s">
        <v>2585</v>
      </c>
      <c r="Y2122" t="str">
        <f t="shared" si="33"/>
        <v>成都哈拜网络科技有限公司-数字媒体事业部上海哈啰普惠科技有限公司CPC</v>
      </c>
      <c r="Z2122" t="e">
        <f>VLOOKUP(Y:Y,[1]Sheet1!N:N,1,0)</f>
        <v>#N/A</v>
      </c>
    </row>
    <row r="2123" spans="1:26" hidden="1" x14ac:dyDescent="0.25">
      <c r="A2123">
        <v>20230620</v>
      </c>
      <c r="B2123">
        <v>28450438</v>
      </c>
      <c r="C2123" t="s">
        <v>2665</v>
      </c>
      <c r="D2123">
        <v>2113477</v>
      </c>
      <c r="E2123" t="s">
        <v>2666</v>
      </c>
      <c r="F2123" s="59">
        <v>3958.69</v>
      </c>
      <c r="G2123">
        <v>0</v>
      </c>
      <c r="H2123" t="s">
        <v>2559</v>
      </c>
      <c r="I2123" t="s">
        <v>2560</v>
      </c>
      <c r="J2123" t="s">
        <v>231</v>
      </c>
      <c r="K2123" t="s">
        <v>711</v>
      </c>
      <c r="L2123" t="s">
        <v>231</v>
      </c>
      <c r="M2123" t="s">
        <v>2667</v>
      </c>
      <c r="N2123" t="s">
        <v>2668</v>
      </c>
      <c r="O2123" t="s">
        <v>2542</v>
      </c>
      <c r="P2123" t="s">
        <v>2543</v>
      </c>
      <c r="Q2123" t="s">
        <v>2544</v>
      </c>
      <c r="R2123" t="s">
        <v>2669</v>
      </c>
      <c r="S2123" t="s">
        <v>2546</v>
      </c>
      <c r="T2123">
        <v>0</v>
      </c>
      <c r="U2123" t="s">
        <v>2555</v>
      </c>
      <c r="V2123" t="s">
        <v>2670</v>
      </c>
      <c r="W2123" t="s">
        <v>2555</v>
      </c>
      <c r="X2123" t="s">
        <v>2671</v>
      </c>
      <c r="Y2123" t="str">
        <f t="shared" si="33"/>
        <v>广州酷狗计算机科技有限公司广州酷狗计算机科技有限公司CPC</v>
      </c>
      <c r="Z2123" t="e">
        <f>VLOOKUP(Y:Y,[1]Sheet1!N:N,1,0)</f>
        <v>#N/A</v>
      </c>
    </row>
    <row r="2124" spans="1:26" hidden="1" x14ac:dyDescent="0.25">
      <c r="A2124">
        <v>20230620</v>
      </c>
      <c r="B2124">
        <v>42012606</v>
      </c>
      <c r="C2124" t="s">
        <v>2715</v>
      </c>
      <c r="D2124">
        <v>2142924</v>
      </c>
      <c r="E2124" t="s">
        <v>2716</v>
      </c>
      <c r="F2124" s="59">
        <v>605.47</v>
      </c>
      <c r="G2124">
        <v>605.47</v>
      </c>
      <c r="H2124" t="s">
        <v>2559</v>
      </c>
      <c r="I2124" t="s">
        <v>2560</v>
      </c>
      <c r="J2124" t="s">
        <v>392</v>
      </c>
      <c r="K2124" t="s">
        <v>711</v>
      </c>
      <c r="L2124" t="s">
        <v>392</v>
      </c>
      <c r="M2124" t="s">
        <v>2641</v>
      </c>
      <c r="N2124" t="s">
        <v>2642</v>
      </c>
      <c r="O2124" t="s">
        <v>2542</v>
      </c>
      <c r="P2124" t="s">
        <v>2543</v>
      </c>
      <c r="Q2124" t="s">
        <v>2544</v>
      </c>
      <c r="R2124" t="s">
        <v>2643</v>
      </c>
      <c r="S2124" t="s">
        <v>2546</v>
      </c>
      <c r="T2124">
        <v>36721.46</v>
      </c>
      <c r="U2124" t="s">
        <v>838</v>
      </c>
      <c r="V2124" t="s">
        <v>2578</v>
      </c>
      <c r="W2124" t="s">
        <v>838</v>
      </c>
      <c r="X2124" t="s">
        <v>2548</v>
      </c>
      <c r="Y2124" t="str">
        <f t="shared" si="33"/>
        <v>福州三六零网络小额贷款有限公司福州三六零网络小额贷款有限公司CPC</v>
      </c>
      <c r="Z2124" t="e">
        <f>VLOOKUP(Y:Y,[1]Sheet1!N:N,1,0)</f>
        <v>#N/A</v>
      </c>
    </row>
    <row r="2125" spans="1:26" hidden="1" x14ac:dyDescent="0.25">
      <c r="A2125">
        <v>20230620</v>
      </c>
      <c r="B2125">
        <v>47184419</v>
      </c>
      <c r="C2125" t="s">
        <v>2740</v>
      </c>
      <c r="D2125">
        <v>2176807</v>
      </c>
      <c r="E2125" t="s">
        <v>2691</v>
      </c>
      <c r="F2125" s="59">
        <v>1.35</v>
      </c>
      <c r="G2125">
        <v>0.99</v>
      </c>
      <c r="H2125" t="s">
        <v>2538</v>
      </c>
      <c r="I2125" t="s">
        <v>2539</v>
      </c>
      <c r="J2125" t="s">
        <v>2339</v>
      </c>
      <c r="K2125" t="s">
        <v>2321</v>
      </c>
      <c r="L2125" t="s">
        <v>2338</v>
      </c>
      <c r="M2125" t="s">
        <v>2692</v>
      </c>
      <c r="N2125" t="s">
        <v>2693</v>
      </c>
      <c r="O2125" t="s">
        <v>2542</v>
      </c>
      <c r="P2125" t="s">
        <v>2543</v>
      </c>
      <c r="Q2125" t="s">
        <v>2544</v>
      </c>
      <c r="R2125" t="s">
        <v>2694</v>
      </c>
      <c r="S2125" t="s">
        <v>2546</v>
      </c>
      <c r="T2125">
        <v>0</v>
      </c>
      <c r="U2125" t="s">
        <v>2117</v>
      </c>
      <c r="V2125" t="s">
        <v>2695</v>
      </c>
      <c r="W2125" t="s">
        <v>2117</v>
      </c>
      <c r="X2125" t="s">
        <v>2695</v>
      </c>
      <c r="Y2125" t="str">
        <f t="shared" si="33"/>
        <v>北京三快在线科技有限公司及其关联公司北京三快科技有限公司信息流</v>
      </c>
      <c r="Z2125" t="e">
        <f>VLOOKUP(Y:Y,[1]Sheet1!N:N,1,0)</f>
        <v>#N/A</v>
      </c>
    </row>
    <row r="2126" spans="1:26" hidden="1" x14ac:dyDescent="0.25">
      <c r="A2126">
        <v>20230620</v>
      </c>
      <c r="B2126">
        <v>47327963</v>
      </c>
      <c r="C2126" t="s">
        <v>2678</v>
      </c>
      <c r="D2126">
        <v>2185183</v>
      </c>
      <c r="E2126" t="s">
        <v>2574</v>
      </c>
      <c r="F2126" s="59">
        <v>288.22000000000003</v>
      </c>
      <c r="G2126">
        <v>218.35</v>
      </c>
      <c r="H2126" t="s">
        <v>2538</v>
      </c>
      <c r="I2126" t="s">
        <v>2551</v>
      </c>
      <c r="J2126" t="s">
        <v>2575</v>
      </c>
      <c r="K2126" t="s">
        <v>2321</v>
      </c>
      <c r="L2126" t="s">
        <v>2344</v>
      </c>
      <c r="M2126" t="s">
        <v>2576</v>
      </c>
      <c r="O2126" t="s">
        <v>2542</v>
      </c>
      <c r="P2126" t="s">
        <v>2543</v>
      </c>
      <c r="Q2126" t="s">
        <v>2544</v>
      </c>
      <c r="R2126" t="s">
        <v>2577</v>
      </c>
      <c r="S2126" t="s">
        <v>2546</v>
      </c>
      <c r="T2126">
        <v>0</v>
      </c>
      <c r="U2126" t="s">
        <v>838</v>
      </c>
      <c r="V2126" t="s">
        <v>2578</v>
      </c>
      <c r="W2126" t="s">
        <v>838</v>
      </c>
      <c r="X2126" t="s">
        <v>2578</v>
      </c>
      <c r="Y2126" t="str">
        <f t="shared" si="33"/>
        <v>北京微财科技有限公司-数媒重庆市黑卡小额贷款有限公司信息流</v>
      </c>
      <c r="Z2126" t="e">
        <f>VLOOKUP(Y:Y,[1]Sheet1!N:N,1,0)</f>
        <v>#N/A</v>
      </c>
    </row>
    <row r="2127" spans="1:26" hidden="1" x14ac:dyDescent="0.25">
      <c r="A2127">
        <v>20230620</v>
      </c>
      <c r="B2127">
        <v>47953331</v>
      </c>
      <c r="C2127" t="s">
        <v>2663</v>
      </c>
      <c r="D2127">
        <v>2167551</v>
      </c>
      <c r="E2127" t="s">
        <v>2550</v>
      </c>
      <c r="F2127" s="59">
        <v>372.94</v>
      </c>
      <c r="G2127">
        <v>372.94</v>
      </c>
      <c r="H2127" t="s">
        <v>2538</v>
      </c>
      <c r="I2127" t="s">
        <v>2551</v>
      </c>
      <c r="J2127" t="s">
        <v>2332</v>
      </c>
      <c r="K2127" t="s">
        <v>2321</v>
      </c>
      <c r="L2127" t="s">
        <v>2333</v>
      </c>
      <c r="M2127" t="s">
        <v>2552</v>
      </c>
      <c r="N2127" t="s">
        <v>2553</v>
      </c>
      <c r="O2127" t="s">
        <v>2542</v>
      </c>
      <c r="P2127" t="s">
        <v>2543</v>
      </c>
      <c r="Q2127" t="s">
        <v>2544</v>
      </c>
      <c r="R2127" t="s">
        <v>2554</v>
      </c>
      <c r="S2127" t="s">
        <v>2546</v>
      </c>
      <c r="T2127">
        <v>0</v>
      </c>
      <c r="U2127" t="s">
        <v>2555</v>
      </c>
      <c r="V2127" t="s">
        <v>2556</v>
      </c>
      <c r="W2127" t="s">
        <v>2555</v>
      </c>
      <c r="X2127" t="s">
        <v>2556</v>
      </c>
      <c r="Y2127" t="str">
        <f t="shared" si="33"/>
        <v>北京爱奇艺科技有限公司-百度北京爱奇艺科技有限公司信息流</v>
      </c>
      <c r="Z2127" t="e">
        <f>VLOOKUP(Y:Y,[1]Sheet1!N:N,1,0)</f>
        <v>#N/A</v>
      </c>
    </row>
    <row r="2128" spans="1:26" hidden="1" x14ac:dyDescent="0.25">
      <c r="A2128">
        <v>20230620</v>
      </c>
      <c r="B2128">
        <v>41512404</v>
      </c>
      <c r="C2128" t="s">
        <v>2769</v>
      </c>
      <c r="D2128">
        <v>2117409</v>
      </c>
      <c r="E2128" t="s">
        <v>2744</v>
      </c>
      <c r="F2128" s="59">
        <v>1718.55</v>
      </c>
      <c r="G2128">
        <v>0</v>
      </c>
      <c r="H2128" t="s">
        <v>2559</v>
      </c>
      <c r="I2128" t="s">
        <v>2560</v>
      </c>
      <c r="J2128" t="s">
        <v>2353</v>
      </c>
      <c r="K2128" t="s">
        <v>711</v>
      </c>
      <c r="L2128" t="s">
        <v>326</v>
      </c>
      <c r="M2128" t="s">
        <v>2588</v>
      </c>
      <c r="N2128" t="s">
        <v>2589</v>
      </c>
      <c r="O2128" t="s">
        <v>2542</v>
      </c>
      <c r="P2128" t="s">
        <v>2543</v>
      </c>
      <c r="Q2128" t="s">
        <v>2544</v>
      </c>
      <c r="R2128" t="s">
        <v>2570</v>
      </c>
      <c r="S2128" t="s">
        <v>2546</v>
      </c>
      <c r="T2128">
        <v>0</v>
      </c>
      <c r="U2128" t="s">
        <v>2571</v>
      </c>
      <c r="V2128" t="s">
        <v>2572</v>
      </c>
      <c r="W2128" t="s">
        <v>1891</v>
      </c>
      <c r="X2128" t="s">
        <v>2564</v>
      </c>
      <c r="Y2128" t="str">
        <f t="shared" si="33"/>
        <v>网易有道信息技术（北京）有限公司网易(杭州)网络有限公司CPC</v>
      </c>
      <c r="Z2128" t="e">
        <f>VLOOKUP(Y:Y,[1]Sheet1!N:N,1,0)</f>
        <v>#N/A</v>
      </c>
    </row>
    <row r="2129" spans="1:26" hidden="1" x14ac:dyDescent="0.25">
      <c r="A2129">
        <v>20230620</v>
      </c>
      <c r="B2129">
        <v>40548287</v>
      </c>
      <c r="C2129" t="s">
        <v>2616</v>
      </c>
      <c r="D2129">
        <v>2130054</v>
      </c>
      <c r="E2129" t="s">
        <v>2558</v>
      </c>
      <c r="F2129" s="59">
        <v>1001.08</v>
      </c>
      <c r="G2129">
        <v>810.54</v>
      </c>
      <c r="H2129" t="s">
        <v>2559</v>
      </c>
      <c r="I2129" t="s">
        <v>2560</v>
      </c>
      <c r="J2129" t="s">
        <v>2350</v>
      </c>
      <c r="K2129" t="s">
        <v>711</v>
      </c>
      <c r="L2129" t="s">
        <v>2350</v>
      </c>
      <c r="M2129" t="s">
        <v>2561</v>
      </c>
      <c r="N2129" t="s">
        <v>2562</v>
      </c>
      <c r="O2129" t="s">
        <v>2542</v>
      </c>
      <c r="P2129" t="s">
        <v>2543</v>
      </c>
      <c r="Q2129" t="s">
        <v>2544</v>
      </c>
      <c r="R2129" t="s">
        <v>2563</v>
      </c>
      <c r="S2129" t="s">
        <v>2546</v>
      </c>
      <c r="T2129">
        <v>6547.8909999999996</v>
      </c>
      <c r="U2129" t="s">
        <v>1891</v>
      </c>
      <c r="V2129" t="s">
        <v>2564</v>
      </c>
      <c r="W2129" t="s">
        <v>1891</v>
      </c>
      <c r="X2129" t="s">
        <v>2564</v>
      </c>
      <c r="Y2129" t="str">
        <f t="shared" si="33"/>
        <v>深圳尚米网络技术有限公司深圳尚米网络技术有限公司CPC</v>
      </c>
      <c r="Z2129" t="e">
        <f>VLOOKUP(Y:Y,[1]Sheet1!N:N,1,0)</f>
        <v>#N/A</v>
      </c>
    </row>
    <row r="2130" spans="1:26" hidden="1" x14ac:dyDescent="0.25">
      <c r="A2130">
        <v>20230620</v>
      </c>
      <c r="B2130">
        <v>40732451</v>
      </c>
      <c r="C2130" t="s">
        <v>2681</v>
      </c>
      <c r="D2130">
        <v>2158492</v>
      </c>
      <c r="E2130" t="s">
        <v>2580</v>
      </c>
      <c r="F2130" s="59">
        <v>19059.09</v>
      </c>
      <c r="G2130">
        <v>16015.73</v>
      </c>
      <c r="H2130" t="s">
        <v>2559</v>
      </c>
      <c r="I2130" t="s">
        <v>2560</v>
      </c>
      <c r="J2130" t="s">
        <v>2330</v>
      </c>
      <c r="K2130" t="s">
        <v>711</v>
      </c>
      <c r="L2130" t="s">
        <v>2329</v>
      </c>
      <c r="M2130" t="s">
        <v>2581</v>
      </c>
      <c r="N2130" t="s">
        <v>2582</v>
      </c>
      <c r="O2130" t="s">
        <v>2542</v>
      </c>
      <c r="P2130" t="s">
        <v>2543</v>
      </c>
      <c r="Q2130" t="s">
        <v>2544</v>
      </c>
      <c r="R2130" t="s">
        <v>2583</v>
      </c>
      <c r="S2130" t="s">
        <v>2546</v>
      </c>
      <c r="T2130">
        <v>25279.603999999999</v>
      </c>
      <c r="U2130" t="s">
        <v>2584</v>
      </c>
      <c r="V2130" t="s">
        <v>2585</v>
      </c>
      <c r="W2130" t="s">
        <v>2584</v>
      </c>
      <c r="X2130" t="s">
        <v>2585</v>
      </c>
      <c r="Y2130" t="str">
        <f t="shared" si="33"/>
        <v>成都哈拜网络科技有限公司-数字媒体事业部上海哈啰普惠科技有限公司CPC</v>
      </c>
      <c r="Z2130" t="e">
        <f>VLOOKUP(Y:Y,[1]Sheet1!N:N,1,0)</f>
        <v>#N/A</v>
      </c>
    </row>
    <row r="2131" spans="1:26" hidden="1" x14ac:dyDescent="0.25">
      <c r="A2131">
        <v>20230620</v>
      </c>
      <c r="B2131">
        <v>44739351</v>
      </c>
      <c r="C2131" t="s">
        <v>2731</v>
      </c>
      <c r="D2131">
        <v>2118167</v>
      </c>
      <c r="E2131" t="s">
        <v>2592</v>
      </c>
      <c r="F2131" s="59">
        <v>70.88</v>
      </c>
      <c r="G2131">
        <v>0</v>
      </c>
      <c r="H2131" t="s">
        <v>2538</v>
      </c>
      <c r="I2131" t="s">
        <v>2551</v>
      </c>
      <c r="J2131" t="s">
        <v>554</v>
      </c>
      <c r="K2131" t="s">
        <v>2321</v>
      </c>
      <c r="L2131" t="s">
        <v>2370</v>
      </c>
      <c r="M2131" t="s">
        <v>2593</v>
      </c>
      <c r="N2131" t="s">
        <v>2594</v>
      </c>
      <c r="O2131" t="s">
        <v>2542</v>
      </c>
      <c r="P2131" t="s">
        <v>2543</v>
      </c>
      <c r="Q2131" t="s">
        <v>2544</v>
      </c>
      <c r="R2131" t="s">
        <v>2595</v>
      </c>
      <c r="S2131" t="s">
        <v>2546</v>
      </c>
      <c r="T2131">
        <v>0</v>
      </c>
      <c r="U2131" t="s">
        <v>2555</v>
      </c>
      <c r="V2131" t="s">
        <v>2596</v>
      </c>
      <c r="W2131" t="s">
        <v>2555</v>
      </c>
      <c r="X2131" t="s">
        <v>2596</v>
      </c>
      <c r="Y2131" t="str">
        <f t="shared" si="33"/>
        <v>薯一薯二文化传媒（上海）有限公司行吟信息科技(上海)有限公司信息流</v>
      </c>
      <c r="Z2131" t="e">
        <f>VLOOKUP(Y:Y,[1]Sheet1!N:N,1,0)</f>
        <v>#N/A</v>
      </c>
    </row>
    <row r="2132" spans="1:26" hidden="1" x14ac:dyDescent="0.25">
      <c r="A2132">
        <v>20230620</v>
      </c>
      <c r="B2132">
        <v>47327773</v>
      </c>
      <c r="C2132" t="s">
        <v>2714</v>
      </c>
      <c r="D2132">
        <v>2185183</v>
      </c>
      <c r="E2132" t="s">
        <v>2574</v>
      </c>
      <c r="F2132" s="59">
        <v>385.89</v>
      </c>
      <c r="G2132">
        <v>292.33999999999997</v>
      </c>
      <c r="H2132" t="s">
        <v>2538</v>
      </c>
      <c r="I2132" t="s">
        <v>2551</v>
      </c>
      <c r="J2132" t="s">
        <v>2575</v>
      </c>
      <c r="K2132" t="s">
        <v>2321</v>
      </c>
      <c r="L2132" t="s">
        <v>2344</v>
      </c>
      <c r="M2132" t="s">
        <v>2576</v>
      </c>
      <c r="O2132" t="s">
        <v>2542</v>
      </c>
      <c r="P2132" t="s">
        <v>2543</v>
      </c>
      <c r="Q2132" t="s">
        <v>2544</v>
      </c>
      <c r="R2132" t="s">
        <v>2577</v>
      </c>
      <c r="S2132" t="s">
        <v>2546</v>
      </c>
      <c r="T2132">
        <v>0</v>
      </c>
      <c r="U2132" t="s">
        <v>838</v>
      </c>
      <c r="V2132" t="s">
        <v>2578</v>
      </c>
      <c r="W2132" t="s">
        <v>838</v>
      </c>
      <c r="X2132" t="s">
        <v>2578</v>
      </c>
      <c r="Y2132" t="str">
        <f t="shared" si="33"/>
        <v>北京微财科技有限公司-数媒重庆市黑卡小额贷款有限公司信息流</v>
      </c>
      <c r="Z2132" t="e">
        <f>VLOOKUP(Y:Y,[1]Sheet1!N:N,1,0)</f>
        <v>#N/A</v>
      </c>
    </row>
    <row r="2133" spans="1:26" hidden="1" x14ac:dyDescent="0.25">
      <c r="A2133">
        <v>20230620</v>
      </c>
      <c r="B2133">
        <v>47580629</v>
      </c>
      <c r="C2133" t="s">
        <v>2773</v>
      </c>
      <c r="D2133">
        <v>2171220</v>
      </c>
      <c r="E2133" t="s">
        <v>2774</v>
      </c>
      <c r="F2133" s="59">
        <v>6398.58</v>
      </c>
      <c r="G2133">
        <v>5661.93</v>
      </c>
      <c r="H2133" t="s">
        <v>2559</v>
      </c>
      <c r="I2133" t="s">
        <v>2560</v>
      </c>
      <c r="J2133" t="s">
        <v>2322</v>
      </c>
      <c r="K2133" t="s">
        <v>711</v>
      </c>
      <c r="L2133" t="s">
        <v>2323</v>
      </c>
      <c r="M2133" t="s">
        <v>2685</v>
      </c>
      <c r="N2133" t="s">
        <v>2686</v>
      </c>
      <c r="O2133" t="s">
        <v>2542</v>
      </c>
      <c r="P2133" t="s">
        <v>2543</v>
      </c>
      <c r="Q2133" t="s">
        <v>2544</v>
      </c>
      <c r="R2133" t="s">
        <v>2687</v>
      </c>
      <c r="S2133" t="s">
        <v>2546</v>
      </c>
      <c r="T2133">
        <v>153179.16800000001</v>
      </c>
      <c r="U2133" t="s">
        <v>2555</v>
      </c>
      <c r="V2133" t="s">
        <v>2556</v>
      </c>
      <c r="W2133" t="s">
        <v>2555</v>
      </c>
      <c r="X2133" t="s">
        <v>2671</v>
      </c>
      <c r="Y2133" t="str">
        <f t="shared" si="33"/>
        <v>广州虎牙信息科技有限公司-百度广州虎牙信息科技有限公司CPC</v>
      </c>
      <c r="Z2133" t="e">
        <f>VLOOKUP(Y:Y,[1]Sheet1!N:N,1,0)</f>
        <v>#N/A</v>
      </c>
    </row>
    <row r="2134" spans="1:26" hidden="1" x14ac:dyDescent="0.25">
      <c r="A2134">
        <v>20230620</v>
      </c>
      <c r="B2134">
        <v>38794042</v>
      </c>
      <c r="C2134" t="s">
        <v>2756</v>
      </c>
      <c r="D2134">
        <v>2172261</v>
      </c>
      <c r="E2134" t="s">
        <v>2628</v>
      </c>
      <c r="F2134" s="59">
        <v>772.65</v>
      </c>
      <c r="G2134">
        <v>589.80999999999995</v>
      </c>
      <c r="H2134" t="s">
        <v>2538</v>
      </c>
      <c r="I2134" t="s">
        <v>2551</v>
      </c>
      <c r="J2134" t="s">
        <v>292</v>
      </c>
      <c r="K2134" t="s">
        <v>2321</v>
      </c>
      <c r="L2134" t="s">
        <v>574</v>
      </c>
      <c r="M2134" t="s">
        <v>2611</v>
      </c>
      <c r="N2134" t="s">
        <v>2612</v>
      </c>
      <c r="O2134" t="s">
        <v>2542</v>
      </c>
      <c r="P2134" t="s">
        <v>2543</v>
      </c>
      <c r="Q2134" t="s">
        <v>2544</v>
      </c>
      <c r="R2134" t="s">
        <v>2613</v>
      </c>
      <c r="S2134" t="s">
        <v>2546</v>
      </c>
      <c r="T2134">
        <v>0</v>
      </c>
      <c r="U2134" t="s">
        <v>2614</v>
      </c>
      <c r="V2134" t="s">
        <v>2615</v>
      </c>
      <c r="W2134" t="s">
        <v>2614</v>
      </c>
      <c r="X2134" t="s">
        <v>2615</v>
      </c>
      <c r="Y2134" t="str">
        <f t="shared" si="33"/>
        <v>广州荔湾品唯信息服务有限公司广州唯品会电子商务有限公司信息流</v>
      </c>
      <c r="Z2134" t="e">
        <f>VLOOKUP(Y:Y,[1]Sheet1!N:N,1,0)</f>
        <v>#N/A</v>
      </c>
    </row>
    <row r="2135" spans="1:26" hidden="1" x14ac:dyDescent="0.25">
      <c r="A2135">
        <v>20230620</v>
      </c>
      <c r="B2135">
        <v>32070458</v>
      </c>
      <c r="C2135" t="s">
        <v>2646</v>
      </c>
      <c r="D2135">
        <v>2158492</v>
      </c>
      <c r="E2135" t="s">
        <v>2580</v>
      </c>
      <c r="F2135" s="59">
        <v>855.14</v>
      </c>
      <c r="G2135">
        <v>718.55</v>
      </c>
      <c r="H2135" t="s">
        <v>2559</v>
      </c>
      <c r="I2135" t="s">
        <v>2560</v>
      </c>
      <c r="J2135" t="s">
        <v>2330</v>
      </c>
      <c r="K2135" t="s">
        <v>711</v>
      </c>
      <c r="L2135" t="s">
        <v>2329</v>
      </c>
      <c r="M2135" t="s">
        <v>2581</v>
      </c>
      <c r="N2135" t="s">
        <v>2582</v>
      </c>
      <c r="O2135" t="s">
        <v>2542</v>
      </c>
      <c r="P2135" t="s">
        <v>2543</v>
      </c>
      <c r="Q2135" t="s">
        <v>2544</v>
      </c>
      <c r="R2135" t="s">
        <v>2583</v>
      </c>
      <c r="S2135" t="s">
        <v>2546</v>
      </c>
      <c r="T2135">
        <v>2813.5439999999999</v>
      </c>
      <c r="U2135" t="s">
        <v>2584</v>
      </c>
      <c r="V2135" t="s">
        <v>2585</v>
      </c>
      <c r="W2135" t="s">
        <v>2584</v>
      </c>
      <c r="X2135" t="s">
        <v>2585</v>
      </c>
      <c r="Y2135" t="str">
        <f t="shared" si="33"/>
        <v>成都哈拜网络科技有限公司-数字媒体事业部上海哈啰普惠科技有限公司CPC</v>
      </c>
      <c r="Z2135" t="e">
        <f>VLOOKUP(Y:Y,[1]Sheet1!N:N,1,0)</f>
        <v>#N/A</v>
      </c>
    </row>
    <row r="2136" spans="1:26" hidden="1" x14ac:dyDescent="0.25">
      <c r="A2136">
        <v>20230620</v>
      </c>
      <c r="B2136">
        <v>40548239</v>
      </c>
      <c r="C2136" t="s">
        <v>2777</v>
      </c>
      <c r="D2136">
        <v>2130054</v>
      </c>
      <c r="E2136" t="s">
        <v>2558</v>
      </c>
      <c r="F2136" s="59">
        <v>2555.73</v>
      </c>
      <c r="G2136">
        <v>2069.36</v>
      </c>
      <c r="H2136" t="s">
        <v>2559</v>
      </c>
      <c r="I2136" t="s">
        <v>2560</v>
      </c>
      <c r="J2136" t="s">
        <v>2350</v>
      </c>
      <c r="K2136" t="s">
        <v>711</v>
      </c>
      <c r="L2136" t="s">
        <v>2350</v>
      </c>
      <c r="M2136" t="s">
        <v>2561</v>
      </c>
      <c r="N2136" t="s">
        <v>2562</v>
      </c>
      <c r="O2136" t="s">
        <v>2542</v>
      </c>
      <c r="P2136" t="s">
        <v>2543</v>
      </c>
      <c r="Q2136" t="s">
        <v>2544</v>
      </c>
      <c r="R2136" t="s">
        <v>2563</v>
      </c>
      <c r="S2136" t="s">
        <v>2546</v>
      </c>
      <c r="T2136">
        <v>4163.91</v>
      </c>
      <c r="U2136" t="s">
        <v>1891</v>
      </c>
      <c r="V2136" t="s">
        <v>2564</v>
      </c>
      <c r="W2136" t="s">
        <v>1891</v>
      </c>
      <c r="X2136" t="s">
        <v>2564</v>
      </c>
      <c r="Y2136" t="str">
        <f t="shared" si="33"/>
        <v>深圳尚米网络技术有限公司深圳尚米网络技术有限公司CPC</v>
      </c>
      <c r="Z2136" t="e">
        <f>VLOOKUP(Y:Y,[1]Sheet1!N:N,1,0)</f>
        <v>#N/A</v>
      </c>
    </row>
    <row r="2137" spans="1:26" hidden="1" x14ac:dyDescent="0.25">
      <c r="A2137">
        <v>20230620</v>
      </c>
      <c r="B2137">
        <v>42012563</v>
      </c>
      <c r="C2137" t="s">
        <v>2741</v>
      </c>
      <c r="D2137">
        <v>2142924</v>
      </c>
      <c r="E2137" t="s">
        <v>2716</v>
      </c>
      <c r="F2137" s="59">
        <v>773.19</v>
      </c>
      <c r="G2137">
        <v>773.19</v>
      </c>
      <c r="H2137" t="s">
        <v>2559</v>
      </c>
      <c r="I2137" t="s">
        <v>2560</v>
      </c>
      <c r="J2137" t="s">
        <v>392</v>
      </c>
      <c r="K2137" t="s">
        <v>711</v>
      </c>
      <c r="L2137" t="s">
        <v>392</v>
      </c>
      <c r="M2137" t="s">
        <v>2641</v>
      </c>
      <c r="N2137" t="s">
        <v>2642</v>
      </c>
      <c r="O2137" t="s">
        <v>2542</v>
      </c>
      <c r="P2137" t="s">
        <v>2543</v>
      </c>
      <c r="Q2137" t="s">
        <v>2544</v>
      </c>
      <c r="R2137" t="s">
        <v>2643</v>
      </c>
      <c r="S2137" t="s">
        <v>2546</v>
      </c>
      <c r="T2137">
        <v>35781.980000000003</v>
      </c>
      <c r="U2137" t="s">
        <v>838</v>
      </c>
      <c r="V2137" t="s">
        <v>2578</v>
      </c>
      <c r="W2137" t="s">
        <v>838</v>
      </c>
      <c r="X2137" t="s">
        <v>2548</v>
      </c>
      <c r="Y2137" t="str">
        <f t="shared" si="33"/>
        <v>福州三六零网络小额贷款有限公司福州三六零网络小额贷款有限公司CPC</v>
      </c>
      <c r="Z2137" t="e">
        <f>VLOOKUP(Y:Y,[1]Sheet1!N:N,1,0)</f>
        <v>#N/A</v>
      </c>
    </row>
    <row r="2138" spans="1:26" x14ac:dyDescent="0.25">
      <c r="A2138">
        <v>20230620</v>
      </c>
      <c r="B2138">
        <v>43094813</v>
      </c>
      <c r="C2138" t="s">
        <v>2677</v>
      </c>
      <c r="D2138">
        <v>2054669</v>
      </c>
      <c r="E2138" t="s">
        <v>2622</v>
      </c>
      <c r="F2138" s="59">
        <v>7875.92</v>
      </c>
      <c r="G2138">
        <v>5834.02</v>
      </c>
      <c r="H2138" t="s">
        <v>2538</v>
      </c>
      <c r="I2138" t="s">
        <v>2539</v>
      </c>
      <c r="J2138" t="s">
        <v>2352</v>
      </c>
      <c r="K2138" t="s">
        <v>2321</v>
      </c>
      <c r="L2138" t="s">
        <v>2351</v>
      </c>
      <c r="M2138" t="s">
        <v>2623</v>
      </c>
      <c r="N2138" t="s">
        <v>2624</v>
      </c>
      <c r="O2138" t="s">
        <v>2542</v>
      </c>
      <c r="P2138" t="s">
        <v>2543</v>
      </c>
      <c r="Q2138" t="s">
        <v>2544</v>
      </c>
      <c r="R2138" t="s">
        <v>2625</v>
      </c>
      <c r="S2138" t="s">
        <v>2546</v>
      </c>
      <c r="T2138">
        <v>0</v>
      </c>
      <c r="U2138" t="s">
        <v>838</v>
      </c>
      <c r="V2138" t="s">
        <v>2548</v>
      </c>
      <c r="W2138" t="s">
        <v>838</v>
      </c>
      <c r="X2138" t="s">
        <v>2548</v>
      </c>
      <c r="Y2138" t="str">
        <f t="shared" si="33"/>
        <v>深圳市小赢普惠科技有限责任公司深圳市赢众通金融信息服务有限责任公司信息流</v>
      </c>
      <c r="Z2138" t="e">
        <f>VLOOKUP(Y:Y,[1]Sheet1!N:N,1,0)</f>
        <v>#N/A</v>
      </c>
    </row>
    <row r="2139" spans="1:26" hidden="1" x14ac:dyDescent="0.25">
      <c r="A2139">
        <v>20230620</v>
      </c>
      <c r="B2139">
        <v>47799575</v>
      </c>
      <c r="C2139" t="s">
        <v>2797</v>
      </c>
      <c r="D2139">
        <v>2159765</v>
      </c>
      <c r="E2139" t="s">
        <v>2568</v>
      </c>
      <c r="F2139" s="59">
        <v>9.19</v>
      </c>
      <c r="G2139">
        <v>7.02</v>
      </c>
      <c r="H2139" t="s">
        <v>2538</v>
      </c>
      <c r="I2139" t="s">
        <v>2551</v>
      </c>
      <c r="J2139" t="s">
        <v>2375</v>
      </c>
      <c r="K2139" t="s">
        <v>2321</v>
      </c>
      <c r="L2139" t="s">
        <v>2277</v>
      </c>
      <c r="M2139" t="s">
        <v>2569</v>
      </c>
      <c r="O2139" t="s">
        <v>2542</v>
      </c>
      <c r="P2139" t="s">
        <v>2543</v>
      </c>
      <c r="Q2139" t="s">
        <v>2544</v>
      </c>
      <c r="R2139" t="s">
        <v>2570</v>
      </c>
      <c r="S2139" t="s">
        <v>2546</v>
      </c>
      <c r="T2139">
        <v>0</v>
      </c>
      <c r="U2139" t="s">
        <v>2571</v>
      </c>
      <c r="V2139" t="s">
        <v>2572</v>
      </c>
      <c r="W2139" t="s">
        <v>2571</v>
      </c>
      <c r="X2139" t="s">
        <v>2572</v>
      </c>
      <c r="Y2139" t="str">
        <f t="shared" si="33"/>
        <v>酷得少年（天津）文化传播有限公司-1北京酷得少年科技有限公司信息流</v>
      </c>
      <c r="Z2139" t="e">
        <f>VLOOKUP(Y:Y,[1]Sheet1!N:N,1,0)</f>
        <v>#N/A</v>
      </c>
    </row>
    <row r="2140" spans="1:26" hidden="1" x14ac:dyDescent="0.25">
      <c r="A2140">
        <v>20230620</v>
      </c>
      <c r="B2140">
        <v>31849475</v>
      </c>
      <c r="C2140" t="s">
        <v>2604</v>
      </c>
      <c r="D2140">
        <v>2158492</v>
      </c>
      <c r="E2140" t="s">
        <v>2580</v>
      </c>
      <c r="F2140" s="59">
        <v>5170.6499999999996</v>
      </c>
      <c r="G2140">
        <v>4344.8100000000004</v>
      </c>
      <c r="H2140" t="s">
        <v>2559</v>
      </c>
      <c r="I2140" t="s">
        <v>2560</v>
      </c>
      <c r="J2140" t="s">
        <v>2330</v>
      </c>
      <c r="K2140" t="s">
        <v>711</v>
      </c>
      <c r="L2140" t="s">
        <v>2329</v>
      </c>
      <c r="M2140" t="s">
        <v>2581</v>
      </c>
      <c r="N2140" t="s">
        <v>2582</v>
      </c>
      <c r="O2140" t="s">
        <v>2542</v>
      </c>
      <c r="P2140" t="s">
        <v>2543</v>
      </c>
      <c r="Q2140" t="s">
        <v>2544</v>
      </c>
      <c r="R2140" t="s">
        <v>2583</v>
      </c>
      <c r="S2140" t="s">
        <v>2546</v>
      </c>
      <c r="T2140">
        <v>74495.199999999997</v>
      </c>
      <c r="U2140" t="s">
        <v>2584</v>
      </c>
      <c r="V2140" t="s">
        <v>2585</v>
      </c>
      <c r="W2140" t="s">
        <v>2584</v>
      </c>
      <c r="X2140" t="s">
        <v>2585</v>
      </c>
      <c r="Y2140" t="str">
        <f t="shared" si="33"/>
        <v>成都哈拜网络科技有限公司-数字媒体事业部上海哈啰普惠科技有限公司CPC</v>
      </c>
      <c r="Z2140" t="e">
        <f>VLOOKUP(Y:Y,[1]Sheet1!N:N,1,0)</f>
        <v>#N/A</v>
      </c>
    </row>
    <row r="2141" spans="1:26" hidden="1" x14ac:dyDescent="0.25">
      <c r="A2141">
        <v>20230620</v>
      </c>
      <c r="B2141">
        <v>29995324</v>
      </c>
      <c r="C2141" t="s">
        <v>2722</v>
      </c>
      <c r="D2141">
        <v>2142924</v>
      </c>
      <c r="E2141" t="s">
        <v>2716</v>
      </c>
      <c r="F2141" s="59">
        <v>17402.78</v>
      </c>
      <c r="G2141">
        <v>17402.78</v>
      </c>
      <c r="H2141" t="s">
        <v>2559</v>
      </c>
      <c r="I2141" t="s">
        <v>2560</v>
      </c>
      <c r="J2141" t="s">
        <v>392</v>
      </c>
      <c r="K2141" t="s">
        <v>711</v>
      </c>
      <c r="L2141" t="s">
        <v>392</v>
      </c>
      <c r="M2141" t="s">
        <v>2641</v>
      </c>
      <c r="N2141" t="s">
        <v>2642</v>
      </c>
      <c r="O2141" t="s">
        <v>2542</v>
      </c>
      <c r="P2141" t="s">
        <v>2543</v>
      </c>
      <c r="Q2141" t="s">
        <v>2544</v>
      </c>
      <c r="R2141" t="s">
        <v>2643</v>
      </c>
      <c r="S2141" t="s">
        <v>2546</v>
      </c>
      <c r="T2141">
        <v>165041.72</v>
      </c>
      <c r="U2141" t="s">
        <v>838</v>
      </c>
      <c r="V2141" t="s">
        <v>2548</v>
      </c>
      <c r="W2141" t="s">
        <v>838</v>
      </c>
      <c r="X2141" t="s">
        <v>2548</v>
      </c>
      <c r="Y2141" t="str">
        <f t="shared" si="33"/>
        <v>福州三六零网络小额贷款有限公司福州三六零网络小额贷款有限公司CPC</v>
      </c>
      <c r="Z2141" t="e">
        <f>VLOOKUP(Y:Y,[1]Sheet1!N:N,1,0)</f>
        <v>#N/A</v>
      </c>
    </row>
    <row r="2142" spans="1:26" hidden="1" x14ac:dyDescent="0.25">
      <c r="A2142">
        <v>20230620</v>
      </c>
      <c r="B2142">
        <v>31849478</v>
      </c>
      <c r="C2142" t="s">
        <v>2650</v>
      </c>
      <c r="D2142">
        <v>2158492</v>
      </c>
      <c r="E2142" t="s">
        <v>2580</v>
      </c>
      <c r="F2142" s="59">
        <v>338.4</v>
      </c>
      <c r="G2142">
        <v>284.33999999999997</v>
      </c>
      <c r="H2142" t="s">
        <v>2559</v>
      </c>
      <c r="I2142" t="s">
        <v>2560</v>
      </c>
      <c r="J2142" t="s">
        <v>2330</v>
      </c>
      <c r="K2142" t="s">
        <v>711</v>
      </c>
      <c r="L2142" t="s">
        <v>2329</v>
      </c>
      <c r="M2142" t="s">
        <v>2581</v>
      </c>
      <c r="N2142" t="s">
        <v>2582</v>
      </c>
      <c r="O2142" t="s">
        <v>2542</v>
      </c>
      <c r="P2142" t="s">
        <v>2543</v>
      </c>
      <c r="Q2142" t="s">
        <v>2544</v>
      </c>
      <c r="R2142" t="s">
        <v>2583</v>
      </c>
      <c r="S2142" t="s">
        <v>2546</v>
      </c>
      <c r="T2142">
        <v>214039.38099999999</v>
      </c>
      <c r="U2142" t="s">
        <v>2584</v>
      </c>
      <c r="V2142" t="s">
        <v>2585</v>
      </c>
      <c r="W2142" t="s">
        <v>2584</v>
      </c>
      <c r="X2142" t="s">
        <v>2585</v>
      </c>
      <c r="Y2142" t="str">
        <f t="shared" si="33"/>
        <v>成都哈拜网络科技有限公司-数字媒体事业部上海哈啰普惠科技有限公司CPC</v>
      </c>
      <c r="Z2142" t="e">
        <f>VLOOKUP(Y:Y,[1]Sheet1!N:N,1,0)</f>
        <v>#N/A</v>
      </c>
    </row>
    <row r="2143" spans="1:26" hidden="1" x14ac:dyDescent="0.25">
      <c r="A2143">
        <v>20230620</v>
      </c>
      <c r="B2143">
        <v>42965764</v>
      </c>
      <c r="C2143" t="s">
        <v>2536</v>
      </c>
      <c r="D2143">
        <v>2158784</v>
      </c>
      <c r="E2143" t="s">
        <v>2537</v>
      </c>
      <c r="F2143" s="59">
        <v>16.27</v>
      </c>
      <c r="G2143">
        <v>16.27</v>
      </c>
      <c r="H2143" t="s">
        <v>2538</v>
      </c>
      <c r="I2143" t="s">
        <v>2551</v>
      </c>
      <c r="J2143" t="s">
        <v>2320</v>
      </c>
      <c r="K2143" t="s">
        <v>2321</v>
      </c>
      <c r="L2143" t="s">
        <v>2318</v>
      </c>
      <c r="M2143" t="s">
        <v>2540</v>
      </c>
      <c r="N2143" t="s">
        <v>2541</v>
      </c>
      <c r="O2143" t="s">
        <v>2542</v>
      </c>
      <c r="P2143" t="s">
        <v>2543</v>
      </c>
      <c r="Q2143" t="s">
        <v>2544</v>
      </c>
      <c r="R2143" t="s">
        <v>2545</v>
      </c>
      <c r="S2143" t="s">
        <v>2546</v>
      </c>
      <c r="T2143">
        <v>0</v>
      </c>
      <c r="U2143" t="s">
        <v>838</v>
      </c>
      <c r="V2143" t="s">
        <v>2547</v>
      </c>
      <c r="W2143" t="s">
        <v>838</v>
      </c>
      <c r="X2143" t="s">
        <v>2548</v>
      </c>
      <c r="Y2143" t="str">
        <f t="shared" si="33"/>
        <v>上海耳序信息技术有限公司-四部上海拍拍贷金融信息服务有限公司信息流</v>
      </c>
      <c r="Z2143" t="e">
        <f>VLOOKUP(Y:Y,[1]Sheet1!N:N,1,0)</f>
        <v>#N/A</v>
      </c>
    </row>
    <row r="2144" spans="1:26" hidden="1" x14ac:dyDescent="0.25">
      <c r="A2144">
        <v>20230620</v>
      </c>
      <c r="B2144">
        <v>47184415</v>
      </c>
      <c r="C2144" t="s">
        <v>2708</v>
      </c>
      <c r="D2144">
        <v>2171552</v>
      </c>
      <c r="E2144" t="s">
        <v>2749</v>
      </c>
      <c r="F2144" s="59">
        <v>11.35</v>
      </c>
      <c r="G2144">
        <v>11.35</v>
      </c>
      <c r="H2144" t="s">
        <v>2538</v>
      </c>
      <c r="I2144" t="s">
        <v>2539</v>
      </c>
      <c r="J2144" t="s">
        <v>2339</v>
      </c>
      <c r="K2144" t="s">
        <v>2321</v>
      </c>
      <c r="L2144" t="s">
        <v>2338</v>
      </c>
      <c r="M2144" t="s">
        <v>2692</v>
      </c>
      <c r="N2144" t="s">
        <v>2693</v>
      </c>
      <c r="O2144" t="s">
        <v>2542</v>
      </c>
      <c r="P2144" t="s">
        <v>2543</v>
      </c>
      <c r="Q2144" t="s">
        <v>2544</v>
      </c>
      <c r="R2144" t="s">
        <v>2694</v>
      </c>
      <c r="S2144" t="s">
        <v>2546</v>
      </c>
      <c r="T2144">
        <v>0</v>
      </c>
      <c r="U2144" t="s">
        <v>2117</v>
      </c>
      <c r="V2144" t="s">
        <v>2695</v>
      </c>
      <c r="W2144" t="s">
        <v>2117</v>
      </c>
      <c r="X2144" t="s">
        <v>2695</v>
      </c>
      <c r="Y2144" t="str">
        <f t="shared" si="33"/>
        <v>北京三快在线科技有限公司及其关联公司北京三快科技有限公司信息流</v>
      </c>
      <c r="Z2144" t="e">
        <f>VLOOKUP(Y:Y,[1]Sheet1!N:N,1,0)</f>
        <v>#N/A</v>
      </c>
    </row>
    <row r="2145" spans="1:26" hidden="1" x14ac:dyDescent="0.25">
      <c r="A2145">
        <v>20230620</v>
      </c>
      <c r="B2145">
        <v>47327867</v>
      </c>
      <c r="C2145" t="s">
        <v>2682</v>
      </c>
      <c r="D2145">
        <v>2185183</v>
      </c>
      <c r="E2145" t="s">
        <v>2574</v>
      </c>
      <c r="F2145" s="59">
        <v>4582.8599999999997</v>
      </c>
      <c r="G2145">
        <v>3471.86</v>
      </c>
      <c r="H2145" t="s">
        <v>2538</v>
      </c>
      <c r="I2145" t="s">
        <v>2539</v>
      </c>
      <c r="J2145" t="s">
        <v>2575</v>
      </c>
      <c r="K2145" t="s">
        <v>2321</v>
      </c>
      <c r="L2145" t="s">
        <v>2344</v>
      </c>
      <c r="M2145" t="s">
        <v>2576</v>
      </c>
      <c r="O2145" t="s">
        <v>2542</v>
      </c>
      <c r="P2145" t="s">
        <v>2543</v>
      </c>
      <c r="Q2145" t="s">
        <v>2544</v>
      </c>
      <c r="R2145" t="s">
        <v>2577</v>
      </c>
      <c r="S2145" t="s">
        <v>2546</v>
      </c>
      <c r="T2145">
        <v>0</v>
      </c>
      <c r="U2145" t="s">
        <v>838</v>
      </c>
      <c r="V2145" t="s">
        <v>2578</v>
      </c>
      <c r="W2145" t="s">
        <v>838</v>
      </c>
      <c r="X2145" t="s">
        <v>2578</v>
      </c>
      <c r="Y2145" t="str">
        <f t="shared" si="33"/>
        <v>北京微财科技有限公司-数媒重庆市黑卡小额贷款有限公司信息流</v>
      </c>
      <c r="Z2145" t="e">
        <f>VLOOKUP(Y:Y,[1]Sheet1!N:N,1,0)</f>
        <v>#N/A</v>
      </c>
    </row>
    <row r="2146" spans="1:26" hidden="1" x14ac:dyDescent="0.25">
      <c r="A2146">
        <v>20230620</v>
      </c>
      <c r="B2146">
        <v>47798436</v>
      </c>
      <c r="C2146" t="s">
        <v>2632</v>
      </c>
      <c r="D2146">
        <v>2169384</v>
      </c>
      <c r="E2146" t="s">
        <v>2633</v>
      </c>
      <c r="F2146" s="59">
        <v>15684.29</v>
      </c>
      <c r="G2146">
        <v>11617.99</v>
      </c>
      <c r="H2146" t="s">
        <v>2538</v>
      </c>
      <c r="I2146" t="s">
        <v>2551</v>
      </c>
      <c r="J2146" t="s">
        <v>296</v>
      </c>
      <c r="K2146" t="s">
        <v>2321</v>
      </c>
      <c r="L2146" t="s">
        <v>2334</v>
      </c>
      <c r="M2146" t="s">
        <v>2634</v>
      </c>
      <c r="N2146" t="s">
        <v>2635</v>
      </c>
      <c r="O2146" t="s">
        <v>2542</v>
      </c>
      <c r="P2146" t="s">
        <v>2543</v>
      </c>
      <c r="Q2146" t="s">
        <v>2544</v>
      </c>
      <c r="R2146" t="s">
        <v>2636</v>
      </c>
      <c r="S2146" t="s">
        <v>2546</v>
      </c>
      <c r="T2146">
        <v>0</v>
      </c>
      <c r="U2146" t="s">
        <v>2584</v>
      </c>
      <c r="V2146" t="s">
        <v>2637</v>
      </c>
      <c r="W2146" t="s">
        <v>2584</v>
      </c>
      <c r="X2146" t="s">
        <v>2637</v>
      </c>
      <c r="Y2146" t="str">
        <f t="shared" si="33"/>
        <v>湖北车智汇传媒有限公司北京车之家信息技术有限公司信息流</v>
      </c>
      <c r="Z2146" t="e">
        <f>VLOOKUP(Y:Y,[1]Sheet1!N:N,1,0)</f>
        <v>#N/A</v>
      </c>
    </row>
    <row r="2147" spans="1:26" hidden="1" x14ac:dyDescent="0.25">
      <c r="A2147">
        <v>20230620</v>
      </c>
      <c r="B2147">
        <v>19668996</v>
      </c>
      <c r="C2147" t="s">
        <v>2711</v>
      </c>
      <c r="D2147">
        <v>2159087</v>
      </c>
      <c r="E2147" t="s">
        <v>2819</v>
      </c>
      <c r="F2147" s="59">
        <v>7576.21</v>
      </c>
      <c r="G2147">
        <v>7576.21</v>
      </c>
      <c r="H2147" t="s">
        <v>2559</v>
      </c>
      <c r="I2147" t="s">
        <v>2560</v>
      </c>
      <c r="J2147" t="s">
        <v>292</v>
      </c>
      <c r="K2147" t="s">
        <v>711</v>
      </c>
      <c r="L2147" t="s">
        <v>574</v>
      </c>
      <c r="M2147" t="s">
        <v>2611</v>
      </c>
      <c r="N2147" t="s">
        <v>2612</v>
      </c>
      <c r="O2147" t="s">
        <v>2542</v>
      </c>
      <c r="P2147" t="s">
        <v>2543</v>
      </c>
      <c r="Q2147" t="s">
        <v>2544</v>
      </c>
      <c r="R2147" t="s">
        <v>2613</v>
      </c>
      <c r="S2147" t="s">
        <v>2546</v>
      </c>
      <c r="T2147">
        <v>390015.58600000001</v>
      </c>
      <c r="U2147" t="s">
        <v>2614</v>
      </c>
      <c r="V2147" t="s">
        <v>2615</v>
      </c>
      <c r="W2147" t="s">
        <v>2614</v>
      </c>
      <c r="X2147" t="s">
        <v>2615</v>
      </c>
      <c r="Y2147" t="str">
        <f t="shared" si="33"/>
        <v>广州荔湾品唯信息服务有限公司广州唯品会电子商务有限公司CPC</v>
      </c>
      <c r="Z2147" t="e">
        <f>VLOOKUP(Y:Y,[1]Sheet1!N:N,1,0)</f>
        <v>#N/A</v>
      </c>
    </row>
    <row r="2148" spans="1:26" hidden="1" x14ac:dyDescent="0.25">
      <c r="A2148">
        <v>20230620</v>
      </c>
      <c r="B2148">
        <v>42965764</v>
      </c>
      <c r="C2148" t="s">
        <v>2536</v>
      </c>
      <c r="D2148">
        <v>2158784</v>
      </c>
      <c r="E2148" t="s">
        <v>2537</v>
      </c>
      <c r="F2148" s="59">
        <v>539.74</v>
      </c>
      <c r="G2148">
        <v>539.74</v>
      </c>
      <c r="H2148" t="s">
        <v>2538</v>
      </c>
      <c r="I2148" t="s">
        <v>2539</v>
      </c>
      <c r="J2148" t="s">
        <v>2320</v>
      </c>
      <c r="K2148" t="s">
        <v>2321</v>
      </c>
      <c r="L2148" t="s">
        <v>2318</v>
      </c>
      <c r="M2148" t="s">
        <v>2540</v>
      </c>
      <c r="N2148" t="s">
        <v>2541</v>
      </c>
      <c r="O2148" t="s">
        <v>2542</v>
      </c>
      <c r="P2148" t="s">
        <v>2543</v>
      </c>
      <c r="Q2148" t="s">
        <v>2544</v>
      </c>
      <c r="R2148" t="s">
        <v>2545</v>
      </c>
      <c r="S2148" t="s">
        <v>2546</v>
      </c>
      <c r="T2148">
        <v>0</v>
      </c>
      <c r="U2148" t="s">
        <v>838</v>
      </c>
      <c r="V2148" t="s">
        <v>2547</v>
      </c>
      <c r="W2148" t="s">
        <v>838</v>
      </c>
      <c r="X2148" t="s">
        <v>2548</v>
      </c>
      <c r="Y2148" t="str">
        <f t="shared" si="33"/>
        <v>上海耳序信息技术有限公司-四部上海拍拍贷金融信息服务有限公司信息流</v>
      </c>
      <c r="Z2148" t="e">
        <f>VLOOKUP(Y:Y,[1]Sheet1!N:N,1,0)</f>
        <v>#N/A</v>
      </c>
    </row>
    <row r="2149" spans="1:26" x14ac:dyDescent="0.25">
      <c r="A2149">
        <v>20230620</v>
      </c>
      <c r="B2149">
        <v>45336938</v>
      </c>
      <c r="C2149" t="s">
        <v>2753</v>
      </c>
      <c r="D2149">
        <v>2054669</v>
      </c>
      <c r="E2149" t="s">
        <v>2622</v>
      </c>
      <c r="F2149" s="59">
        <v>165.54</v>
      </c>
      <c r="G2149">
        <v>122.62</v>
      </c>
      <c r="H2149" t="s">
        <v>2538</v>
      </c>
      <c r="I2149" t="s">
        <v>2551</v>
      </c>
      <c r="J2149" t="s">
        <v>2352</v>
      </c>
      <c r="K2149" t="s">
        <v>2321</v>
      </c>
      <c r="L2149" t="s">
        <v>2351</v>
      </c>
      <c r="M2149" t="s">
        <v>2623</v>
      </c>
      <c r="N2149" t="s">
        <v>2624</v>
      </c>
      <c r="O2149" t="s">
        <v>2542</v>
      </c>
      <c r="P2149" t="s">
        <v>2543</v>
      </c>
      <c r="Q2149" t="s">
        <v>2544</v>
      </c>
      <c r="R2149" t="s">
        <v>2625</v>
      </c>
      <c r="S2149" t="s">
        <v>2546</v>
      </c>
      <c r="T2149">
        <v>0</v>
      </c>
      <c r="U2149" t="s">
        <v>838</v>
      </c>
      <c r="V2149" t="s">
        <v>2548</v>
      </c>
      <c r="W2149" t="s">
        <v>838</v>
      </c>
      <c r="X2149" t="s">
        <v>2548</v>
      </c>
      <c r="Y2149" t="str">
        <f t="shared" si="33"/>
        <v>深圳市小赢普惠科技有限责任公司深圳市赢众通金融信息服务有限责任公司信息流</v>
      </c>
      <c r="Z2149" t="e">
        <f>VLOOKUP(Y:Y,[1]Sheet1!N:N,1,0)</f>
        <v>#N/A</v>
      </c>
    </row>
    <row r="2150" spans="1:26" hidden="1" x14ac:dyDescent="0.25">
      <c r="A2150">
        <v>20230620</v>
      </c>
      <c r="B2150">
        <v>47327867</v>
      </c>
      <c r="C2150" t="s">
        <v>2682</v>
      </c>
      <c r="D2150">
        <v>2185183</v>
      </c>
      <c r="E2150" t="s">
        <v>2574</v>
      </c>
      <c r="F2150" s="59">
        <v>360.34</v>
      </c>
      <c r="G2150">
        <v>272.99</v>
      </c>
      <c r="H2150" t="s">
        <v>2538</v>
      </c>
      <c r="I2150" t="s">
        <v>2551</v>
      </c>
      <c r="J2150" t="s">
        <v>2575</v>
      </c>
      <c r="K2150" t="s">
        <v>2321</v>
      </c>
      <c r="L2150" t="s">
        <v>2344</v>
      </c>
      <c r="M2150" t="s">
        <v>2576</v>
      </c>
      <c r="O2150" t="s">
        <v>2542</v>
      </c>
      <c r="P2150" t="s">
        <v>2543</v>
      </c>
      <c r="Q2150" t="s">
        <v>2544</v>
      </c>
      <c r="R2150" t="s">
        <v>2577</v>
      </c>
      <c r="S2150" t="s">
        <v>2546</v>
      </c>
      <c r="T2150">
        <v>0</v>
      </c>
      <c r="U2150" t="s">
        <v>838</v>
      </c>
      <c r="V2150" t="s">
        <v>2578</v>
      </c>
      <c r="W2150" t="s">
        <v>838</v>
      </c>
      <c r="X2150" t="s">
        <v>2578</v>
      </c>
      <c r="Y2150" t="str">
        <f t="shared" si="33"/>
        <v>北京微财科技有限公司-数媒重庆市黑卡小额贷款有限公司信息流</v>
      </c>
      <c r="Z2150" t="e">
        <f>VLOOKUP(Y:Y,[1]Sheet1!N:N,1,0)</f>
        <v>#N/A</v>
      </c>
    </row>
    <row r="2151" spans="1:26" hidden="1" x14ac:dyDescent="0.25">
      <c r="A2151">
        <v>20230620</v>
      </c>
      <c r="B2151">
        <v>47344663</v>
      </c>
      <c r="C2151" t="s">
        <v>2788</v>
      </c>
      <c r="D2151">
        <v>2165628</v>
      </c>
      <c r="E2151" t="s">
        <v>2789</v>
      </c>
      <c r="F2151" s="59">
        <v>1006.48</v>
      </c>
      <c r="G2151">
        <v>0</v>
      </c>
      <c r="H2151" t="s">
        <v>2559</v>
      </c>
      <c r="I2151" t="s">
        <v>2560</v>
      </c>
      <c r="J2151" t="s">
        <v>2332</v>
      </c>
      <c r="K2151" t="s">
        <v>711</v>
      </c>
      <c r="L2151" t="s">
        <v>2333</v>
      </c>
      <c r="M2151" t="s">
        <v>2552</v>
      </c>
      <c r="N2151" t="s">
        <v>2553</v>
      </c>
      <c r="O2151" t="s">
        <v>2542</v>
      </c>
      <c r="P2151" t="s">
        <v>2543</v>
      </c>
      <c r="Q2151" t="s">
        <v>2544</v>
      </c>
      <c r="R2151" t="s">
        <v>2554</v>
      </c>
      <c r="S2151" t="s">
        <v>2546</v>
      </c>
      <c r="T2151">
        <v>0</v>
      </c>
      <c r="U2151" t="s">
        <v>2555</v>
      </c>
      <c r="V2151" t="s">
        <v>2556</v>
      </c>
      <c r="W2151" t="s">
        <v>2555</v>
      </c>
      <c r="X2151" t="s">
        <v>2556</v>
      </c>
      <c r="Y2151" t="str">
        <f t="shared" si="33"/>
        <v>北京爱奇艺科技有限公司-百度北京爱奇艺科技有限公司CPC</v>
      </c>
      <c r="Z2151" t="e">
        <f>VLOOKUP(Y:Y,[1]Sheet1!N:N,1,0)</f>
        <v>#N/A</v>
      </c>
    </row>
    <row r="2152" spans="1:26" x14ac:dyDescent="0.25">
      <c r="A2152">
        <v>20230620</v>
      </c>
      <c r="B2152">
        <v>39873589</v>
      </c>
      <c r="C2152" t="s">
        <v>2811</v>
      </c>
      <c r="D2152">
        <v>2054669</v>
      </c>
      <c r="E2152" t="s">
        <v>2622</v>
      </c>
      <c r="F2152" s="59">
        <v>3467.66</v>
      </c>
      <c r="G2152">
        <v>2568.64</v>
      </c>
      <c r="H2152" t="s">
        <v>2538</v>
      </c>
      <c r="I2152" t="s">
        <v>2539</v>
      </c>
      <c r="J2152" t="s">
        <v>2352</v>
      </c>
      <c r="K2152" t="s">
        <v>2321</v>
      </c>
      <c r="L2152" t="s">
        <v>2351</v>
      </c>
      <c r="M2152" t="s">
        <v>2623</v>
      </c>
      <c r="N2152" t="s">
        <v>2624</v>
      </c>
      <c r="O2152" t="s">
        <v>2542</v>
      </c>
      <c r="P2152" t="s">
        <v>2543</v>
      </c>
      <c r="Q2152" t="s">
        <v>2544</v>
      </c>
      <c r="R2152" t="s">
        <v>2625</v>
      </c>
      <c r="S2152" t="s">
        <v>2546</v>
      </c>
      <c r="T2152">
        <v>0</v>
      </c>
      <c r="U2152" t="s">
        <v>838</v>
      </c>
      <c r="V2152" t="s">
        <v>2548</v>
      </c>
      <c r="W2152" t="s">
        <v>838</v>
      </c>
      <c r="X2152" t="s">
        <v>2548</v>
      </c>
      <c r="Y2152" t="str">
        <f t="shared" si="33"/>
        <v>深圳市小赢普惠科技有限责任公司深圳市赢众通金融信息服务有限责任公司信息流</v>
      </c>
      <c r="Z2152" t="e">
        <f>VLOOKUP(Y:Y,[1]Sheet1!N:N,1,0)</f>
        <v>#N/A</v>
      </c>
    </row>
    <row r="2153" spans="1:26" hidden="1" x14ac:dyDescent="0.25">
      <c r="A2153">
        <v>20230620</v>
      </c>
      <c r="B2153">
        <v>42327274</v>
      </c>
      <c r="C2153" t="s">
        <v>2791</v>
      </c>
      <c r="D2153">
        <v>2172261</v>
      </c>
      <c r="E2153" t="s">
        <v>2628</v>
      </c>
      <c r="F2153" s="59">
        <v>107.98</v>
      </c>
      <c r="G2153">
        <v>82.43</v>
      </c>
      <c r="H2153" t="s">
        <v>2538</v>
      </c>
      <c r="I2153" t="s">
        <v>2539</v>
      </c>
      <c r="J2153" t="s">
        <v>292</v>
      </c>
      <c r="K2153" t="s">
        <v>2321</v>
      </c>
      <c r="L2153" t="s">
        <v>574</v>
      </c>
      <c r="M2153" t="s">
        <v>2611</v>
      </c>
      <c r="N2153" t="s">
        <v>2612</v>
      </c>
      <c r="O2153" t="s">
        <v>2542</v>
      </c>
      <c r="P2153" t="s">
        <v>2543</v>
      </c>
      <c r="Q2153" t="s">
        <v>2544</v>
      </c>
      <c r="R2153" t="s">
        <v>2613</v>
      </c>
      <c r="S2153" t="s">
        <v>2546</v>
      </c>
      <c r="T2153">
        <v>0</v>
      </c>
      <c r="U2153" t="s">
        <v>2614</v>
      </c>
      <c r="V2153" t="s">
        <v>2615</v>
      </c>
      <c r="W2153" t="s">
        <v>2614</v>
      </c>
      <c r="X2153" t="s">
        <v>2615</v>
      </c>
      <c r="Y2153" t="str">
        <f t="shared" si="33"/>
        <v>广州荔湾品唯信息服务有限公司广州唯品会电子商务有限公司信息流</v>
      </c>
      <c r="Z2153" t="e">
        <f>VLOOKUP(Y:Y,[1]Sheet1!N:N,1,0)</f>
        <v>#N/A</v>
      </c>
    </row>
    <row r="2154" spans="1:26" hidden="1" x14ac:dyDescent="0.25">
      <c r="A2154">
        <v>20230620</v>
      </c>
      <c r="B2154">
        <v>42594484</v>
      </c>
      <c r="C2154" t="s">
        <v>2752</v>
      </c>
      <c r="D2154">
        <v>2130054</v>
      </c>
      <c r="E2154" t="s">
        <v>2558</v>
      </c>
      <c r="F2154" s="59">
        <v>1002.22</v>
      </c>
      <c r="G2154">
        <v>811.48</v>
      </c>
      <c r="H2154" t="s">
        <v>2559</v>
      </c>
      <c r="I2154" t="s">
        <v>2560</v>
      </c>
      <c r="J2154" t="s">
        <v>2350</v>
      </c>
      <c r="K2154" t="s">
        <v>711</v>
      </c>
      <c r="L2154" t="s">
        <v>2350</v>
      </c>
      <c r="M2154" t="s">
        <v>2561</v>
      </c>
      <c r="N2154" t="s">
        <v>2562</v>
      </c>
      <c r="O2154" t="s">
        <v>2542</v>
      </c>
      <c r="P2154" t="s">
        <v>2543</v>
      </c>
      <c r="Q2154" t="s">
        <v>2544</v>
      </c>
      <c r="R2154" t="s">
        <v>2563</v>
      </c>
      <c r="S2154" t="s">
        <v>2546</v>
      </c>
      <c r="T2154">
        <v>1362.8040000000001</v>
      </c>
      <c r="U2154" t="s">
        <v>1891</v>
      </c>
      <c r="V2154" t="s">
        <v>2564</v>
      </c>
      <c r="W2154" t="s">
        <v>1891</v>
      </c>
      <c r="X2154" t="s">
        <v>2564</v>
      </c>
      <c r="Y2154" t="str">
        <f t="shared" si="33"/>
        <v>深圳尚米网络技术有限公司深圳尚米网络技术有限公司CPC</v>
      </c>
      <c r="Z2154" t="e">
        <f>VLOOKUP(Y:Y,[1]Sheet1!N:N,1,0)</f>
        <v>#N/A</v>
      </c>
    </row>
    <row r="2155" spans="1:26" hidden="1" x14ac:dyDescent="0.25">
      <c r="A2155">
        <v>20230620</v>
      </c>
      <c r="B2155">
        <v>47953339</v>
      </c>
      <c r="C2155" t="s">
        <v>2755</v>
      </c>
      <c r="D2155">
        <v>2167551</v>
      </c>
      <c r="E2155" t="s">
        <v>2550</v>
      </c>
      <c r="F2155" s="59">
        <v>319.72000000000003</v>
      </c>
      <c r="G2155">
        <v>160.51</v>
      </c>
      <c r="H2155" t="s">
        <v>2538</v>
      </c>
      <c r="I2155" t="s">
        <v>2539</v>
      </c>
      <c r="J2155" t="s">
        <v>2332</v>
      </c>
      <c r="K2155" t="s">
        <v>2321</v>
      </c>
      <c r="L2155" t="s">
        <v>2333</v>
      </c>
      <c r="M2155" t="s">
        <v>2552</v>
      </c>
      <c r="N2155" t="s">
        <v>2553</v>
      </c>
      <c r="O2155" t="s">
        <v>2542</v>
      </c>
      <c r="P2155" t="s">
        <v>2543</v>
      </c>
      <c r="Q2155" t="s">
        <v>2544</v>
      </c>
      <c r="R2155" t="s">
        <v>2554</v>
      </c>
      <c r="S2155" t="s">
        <v>2546</v>
      </c>
      <c r="T2155">
        <v>0</v>
      </c>
      <c r="U2155" t="s">
        <v>2555</v>
      </c>
      <c r="V2155" t="s">
        <v>2556</v>
      </c>
      <c r="W2155" t="s">
        <v>2555</v>
      </c>
      <c r="X2155" t="s">
        <v>2556</v>
      </c>
      <c r="Y2155" t="str">
        <f t="shared" si="33"/>
        <v>北京爱奇艺科技有限公司-百度北京爱奇艺科技有限公司信息流</v>
      </c>
      <c r="Z2155" t="e">
        <f>VLOOKUP(Y:Y,[1]Sheet1!N:N,1,0)</f>
        <v>#N/A</v>
      </c>
    </row>
    <row r="2156" spans="1:26" hidden="1" x14ac:dyDescent="0.25">
      <c r="A2156">
        <v>20230620</v>
      </c>
      <c r="B2156">
        <v>47953354</v>
      </c>
      <c r="C2156" t="s">
        <v>2655</v>
      </c>
      <c r="D2156">
        <v>2167551</v>
      </c>
      <c r="E2156" t="s">
        <v>2550</v>
      </c>
      <c r="F2156" s="59">
        <v>0.39</v>
      </c>
      <c r="G2156">
        <v>0.39</v>
      </c>
      <c r="H2156" t="s">
        <v>2538</v>
      </c>
      <c r="I2156" t="s">
        <v>2539</v>
      </c>
      <c r="J2156" t="s">
        <v>2332</v>
      </c>
      <c r="K2156" t="s">
        <v>2321</v>
      </c>
      <c r="L2156" t="s">
        <v>2333</v>
      </c>
      <c r="M2156" t="s">
        <v>2552</v>
      </c>
      <c r="N2156" t="s">
        <v>2553</v>
      </c>
      <c r="O2156" t="s">
        <v>2542</v>
      </c>
      <c r="P2156" t="s">
        <v>2543</v>
      </c>
      <c r="Q2156" t="s">
        <v>2544</v>
      </c>
      <c r="R2156" t="s">
        <v>2554</v>
      </c>
      <c r="S2156" t="s">
        <v>2546</v>
      </c>
      <c r="T2156">
        <v>0</v>
      </c>
      <c r="U2156" t="s">
        <v>2555</v>
      </c>
      <c r="V2156" t="s">
        <v>2556</v>
      </c>
      <c r="W2156" t="s">
        <v>2555</v>
      </c>
      <c r="X2156" t="s">
        <v>2556</v>
      </c>
      <c r="Y2156" t="str">
        <f t="shared" si="33"/>
        <v>北京爱奇艺科技有限公司-百度北京爱奇艺科技有限公司信息流</v>
      </c>
      <c r="Z2156" t="e">
        <f>VLOOKUP(Y:Y,[1]Sheet1!N:N,1,0)</f>
        <v>#N/A</v>
      </c>
    </row>
    <row r="2157" spans="1:26" hidden="1" x14ac:dyDescent="0.25">
      <c r="A2157">
        <v>20230620</v>
      </c>
      <c r="B2157">
        <v>38794097</v>
      </c>
      <c r="C2157" t="s">
        <v>2757</v>
      </c>
      <c r="D2157">
        <v>2172261</v>
      </c>
      <c r="E2157" t="s">
        <v>2628</v>
      </c>
      <c r="F2157" s="59">
        <v>134.08000000000001</v>
      </c>
      <c r="G2157">
        <v>102.35</v>
      </c>
      <c r="H2157" t="s">
        <v>2538</v>
      </c>
      <c r="I2157" t="s">
        <v>2539</v>
      </c>
      <c r="J2157" t="s">
        <v>292</v>
      </c>
      <c r="K2157" t="s">
        <v>2321</v>
      </c>
      <c r="L2157" t="s">
        <v>574</v>
      </c>
      <c r="M2157" t="s">
        <v>2611</v>
      </c>
      <c r="N2157" t="s">
        <v>2612</v>
      </c>
      <c r="O2157" t="s">
        <v>2542</v>
      </c>
      <c r="P2157" t="s">
        <v>2543</v>
      </c>
      <c r="Q2157" t="s">
        <v>2544</v>
      </c>
      <c r="R2157" t="s">
        <v>2613</v>
      </c>
      <c r="S2157" t="s">
        <v>2546</v>
      </c>
      <c r="T2157">
        <v>0</v>
      </c>
      <c r="U2157" t="s">
        <v>2614</v>
      </c>
      <c r="V2157" t="s">
        <v>2615</v>
      </c>
      <c r="W2157" t="s">
        <v>2614</v>
      </c>
      <c r="X2157" t="s">
        <v>2615</v>
      </c>
      <c r="Y2157" t="str">
        <f t="shared" si="33"/>
        <v>广州荔湾品唯信息服务有限公司广州唯品会电子商务有限公司信息流</v>
      </c>
      <c r="Z2157" t="e">
        <f>VLOOKUP(Y:Y,[1]Sheet1!N:N,1,0)</f>
        <v>#N/A</v>
      </c>
    </row>
    <row r="2158" spans="1:26" x14ac:dyDescent="0.25">
      <c r="A2158">
        <v>20230620</v>
      </c>
      <c r="B2158">
        <v>43094782</v>
      </c>
      <c r="C2158" t="s">
        <v>2630</v>
      </c>
      <c r="D2158">
        <v>2054669</v>
      </c>
      <c r="E2158" t="s">
        <v>2622</v>
      </c>
      <c r="F2158" s="59">
        <v>17.25</v>
      </c>
      <c r="G2158">
        <v>12.78</v>
      </c>
      <c r="H2158" t="s">
        <v>2538</v>
      </c>
      <c r="I2158" t="s">
        <v>2551</v>
      </c>
      <c r="J2158" t="s">
        <v>2352</v>
      </c>
      <c r="K2158" t="s">
        <v>2321</v>
      </c>
      <c r="L2158" t="s">
        <v>2351</v>
      </c>
      <c r="M2158" t="s">
        <v>2623</v>
      </c>
      <c r="N2158" t="s">
        <v>2624</v>
      </c>
      <c r="O2158" t="s">
        <v>2542</v>
      </c>
      <c r="P2158" t="s">
        <v>2543</v>
      </c>
      <c r="Q2158" t="s">
        <v>2544</v>
      </c>
      <c r="R2158" t="s">
        <v>2625</v>
      </c>
      <c r="S2158" t="s">
        <v>2546</v>
      </c>
      <c r="T2158">
        <v>0</v>
      </c>
      <c r="U2158" t="s">
        <v>838</v>
      </c>
      <c r="V2158" t="s">
        <v>2548</v>
      </c>
      <c r="W2158" t="s">
        <v>838</v>
      </c>
      <c r="X2158" t="s">
        <v>2548</v>
      </c>
      <c r="Y2158" t="str">
        <f t="shared" si="33"/>
        <v>深圳市小赢普惠科技有限责任公司深圳市赢众通金融信息服务有限责任公司信息流</v>
      </c>
      <c r="Z2158" t="e">
        <f>VLOOKUP(Y:Y,[1]Sheet1!N:N,1,0)</f>
        <v>#N/A</v>
      </c>
    </row>
    <row r="2159" spans="1:26" hidden="1" x14ac:dyDescent="0.25">
      <c r="A2159">
        <v>20230620</v>
      </c>
      <c r="B2159">
        <v>47184415</v>
      </c>
      <c r="C2159" t="s">
        <v>2708</v>
      </c>
      <c r="D2159">
        <v>2171552</v>
      </c>
      <c r="E2159" t="s">
        <v>2749</v>
      </c>
      <c r="F2159" s="59">
        <v>21103.32</v>
      </c>
      <c r="G2159">
        <v>21103.32</v>
      </c>
      <c r="H2159" t="s">
        <v>2538</v>
      </c>
      <c r="I2159" t="s">
        <v>2551</v>
      </c>
      <c r="J2159" t="s">
        <v>2339</v>
      </c>
      <c r="K2159" t="s">
        <v>2321</v>
      </c>
      <c r="L2159" t="s">
        <v>2338</v>
      </c>
      <c r="M2159" t="s">
        <v>2692</v>
      </c>
      <c r="N2159" t="s">
        <v>2693</v>
      </c>
      <c r="O2159" t="s">
        <v>2542</v>
      </c>
      <c r="P2159" t="s">
        <v>2543</v>
      </c>
      <c r="Q2159" t="s">
        <v>2544</v>
      </c>
      <c r="R2159" t="s">
        <v>2694</v>
      </c>
      <c r="S2159" t="s">
        <v>2546</v>
      </c>
      <c r="T2159">
        <v>0</v>
      </c>
      <c r="U2159" t="s">
        <v>2117</v>
      </c>
      <c r="V2159" t="s">
        <v>2695</v>
      </c>
      <c r="W2159" t="s">
        <v>2117</v>
      </c>
      <c r="X2159" t="s">
        <v>2695</v>
      </c>
      <c r="Y2159" t="str">
        <f t="shared" si="33"/>
        <v>北京三快在线科技有限公司及其关联公司北京三快科技有限公司信息流</v>
      </c>
      <c r="Z2159" t="e">
        <f>VLOOKUP(Y:Y,[1]Sheet1!N:N,1,0)</f>
        <v>#N/A</v>
      </c>
    </row>
    <row r="2160" spans="1:26" hidden="1" x14ac:dyDescent="0.25">
      <c r="A2160">
        <v>20230620</v>
      </c>
      <c r="B2160">
        <v>47184422</v>
      </c>
      <c r="C2160" t="s">
        <v>2748</v>
      </c>
      <c r="D2160">
        <v>2176807</v>
      </c>
      <c r="E2160" t="s">
        <v>2691</v>
      </c>
      <c r="F2160" s="59">
        <v>2374.79</v>
      </c>
      <c r="G2160">
        <v>1733.42</v>
      </c>
      <c r="H2160" t="s">
        <v>2538</v>
      </c>
      <c r="I2160" t="s">
        <v>2551</v>
      </c>
      <c r="J2160" t="s">
        <v>2339</v>
      </c>
      <c r="K2160" t="s">
        <v>2321</v>
      </c>
      <c r="L2160" t="s">
        <v>2338</v>
      </c>
      <c r="M2160" t="s">
        <v>2692</v>
      </c>
      <c r="N2160" t="s">
        <v>2693</v>
      </c>
      <c r="O2160" t="s">
        <v>2542</v>
      </c>
      <c r="P2160" t="s">
        <v>2543</v>
      </c>
      <c r="Q2160" t="s">
        <v>2544</v>
      </c>
      <c r="R2160" t="s">
        <v>2694</v>
      </c>
      <c r="S2160" t="s">
        <v>2546</v>
      </c>
      <c r="T2160">
        <v>0</v>
      </c>
      <c r="U2160" t="s">
        <v>2117</v>
      </c>
      <c r="V2160" t="s">
        <v>2695</v>
      </c>
      <c r="W2160" t="s">
        <v>2117</v>
      </c>
      <c r="X2160" t="s">
        <v>2695</v>
      </c>
      <c r="Y2160" t="str">
        <f t="shared" si="33"/>
        <v>北京三快在线科技有限公司及其关联公司北京三快科技有限公司信息流</v>
      </c>
      <c r="Z2160" t="e">
        <f>VLOOKUP(Y:Y,[1]Sheet1!N:N,1,0)</f>
        <v>#N/A</v>
      </c>
    </row>
    <row r="2161" spans="1:26" hidden="1" x14ac:dyDescent="0.25">
      <c r="A2161">
        <v>20230620</v>
      </c>
      <c r="B2161">
        <v>47953348</v>
      </c>
      <c r="C2161" t="s">
        <v>2607</v>
      </c>
      <c r="D2161">
        <v>2167551</v>
      </c>
      <c r="E2161" t="s">
        <v>2550</v>
      </c>
      <c r="F2161" s="59">
        <v>95.24</v>
      </c>
      <c r="G2161">
        <v>95.24</v>
      </c>
      <c r="H2161" t="s">
        <v>2538</v>
      </c>
      <c r="I2161" t="s">
        <v>2551</v>
      </c>
      <c r="J2161" t="s">
        <v>2332</v>
      </c>
      <c r="K2161" t="s">
        <v>2321</v>
      </c>
      <c r="L2161" t="s">
        <v>2333</v>
      </c>
      <c r="M2161" t="s">
        <v>2552</v>
      </c>
      <c r="N2161" t="s">
        <v>2553</v>
      </c>
      <c r="O2161" t="s">
        <v>2542</v>
      </c>
      <c r="P2161" t="s">
        <v>2543</v>
      </c>
      <c r="Q2161" t="s">
        <v>2544</v>
      </c>
      <c r="R2161" t="s">
        <v>2554</v>
      </c>
      <c r="S2161" t="s">
        <v>2546</v>
      </c>
      <c r="T2161">
        <v>0</v>
      </c>
      <c r="U2161" t="s">
        <v>2555</v>
      </c>
      <c r="V2161" t="s">
        <v>2556</v>
      </c>
      <c r="W2161" t="s">
        <v>2555</v>
      </c>
      <c r="X2161" t="s">
        <v>2556</v>
      </c>
      <c r="Y2161" t="str">
        <f t="shared" si="33"/>
        <v>北京爱奇艺科技有限公司-百度北京爱奇艺科技有限公司信息流</v>
      </c>
      <c r="Z2161" t="e">
        <f>VLOOKUP(Y:Y,[1]Sheet1!N:N,1,0)</f>
        <v>#N/A</v>
      </c>
    </row>
    <row r="2162" spans="1:26" hidden="1" x14ac:dyDescent="0.25">
      <c r="A2162">
        <v>20230620</v>
      </c>
      <c r="B2162">
        <v>27382568</v>
      </c>
      <c r="C2162" t="s">
        <v>2796</v>
      </c>
      <c r="D2162">
        <v>2172257</v>
      </c>
      <c r="E2162" t="s">
        <v>2610</v>
      </c>
      <c r="F2162" s="59">
        <v>2145.66</v>
      </c>
      <c r="G2162">
        <v>1702.8</v>
      </c>
      <c r="H2162" t="s">
        <v>2559</v>
      </c>
      <c r="I2162" t="s">
        <v>2560</v>
      </c>
      <c r="J2162" t="s">
        <v>292</v>
      </c>
      <c r="K2162" t="s">
        <v>711</v>
      </c>
      <c r="L2162" t="s">
        <v>574</v>
      </c>
      <c r="M2162" t="s">
        <v>2611</v>
      </c>
      <c r="N2162" t="s">
        <v>2612</v>
      </c>
      <c r="O2162" t="s">
        <v>2542</v>
      </c>
      <c r="P2162" t="s">
        <v>2543</v>
      </c>
      <c r="Q2162" t="s">
        <v>2544</v>
      </c>
      <c r="R2162" t="s">
        <v>2613</v>
      </c>
      <c r="S2162" t="s">
        <v>2546</v>
      </c>
      <c r="T2162">
        <v>157027.255</v>
      </c>
      <c r="U2162" t="s">
        <v>2614</v>
      </c>
      <c r="V2162" t="s">
        <v>2615</v>
      </c>
      <c r="W2162" t="s">
        <v>2614</v>
      </c>
      <c r="X2162" t="s">
        <v>2615</v>
      </c>
      <c r="Y2162" t="str">
        <f t="shared" si="33"/>
        <v>广州荔湾品唯信息服务有限公司广州唯品会电子商务有限公司CPC</v>
      </c>
      <c r="Z2162" t="e">
        <f>VLOOKUP(Y:Y,[1]Sheet1!N:N,1,0)</f>
        <v>#N/A</v>
      </c>
    </row>
    <row r="2163" spans="1:26" hidden="1" x14ac:dyDescent="0.25">
      <c r="A2163">
        <v>20230620</v>
      </c>
      <c r="B2163">
        <v>45323155</v>
      </c>
      <c r="C2163" t="s">
        <v>2759</v>
      </c>
      <c r="D2163">
        <v>2172261</v>
      </c>
      <c r="E2163" t="s">
        <v>2628</v>
      </c>
      <c r="F2163" s="59">
        <v>365.69</v>
      </c>
      <c r="G2163">
        <v>279.14999999999998</v>
      </c>
      <c r="H2163" t="s">
        <v>2538</v>
      </c>
      <c r="I2163" t="s">
        <v>2551</v>
      </c>
      <c r="J2163" t="s">
        <v>292</v>
      </c>
      <c r="K2163" t="s">
        <v>2321</v>
      </c>
      <c r="L2163" t="s">
        <v>574</v>
      </c>
      <c r="M2163" t="s">
        <v>2611</v>
      </c>
      <c r="N2163" t="s">
        <v>2612</v>
      </c>
      <c r="O2163" t="s">
        <v>2542</v>
      </c>
      <c r="P2163" t="s">
        <v>2543</v>
      </c>
      <c r="Q2163" t="s">
        <v>2544</v>
      </c>
      <c r="R2163" t="s">
        <v>2613</v>
      </c>
      <c r="S2163" t="s">
        <v>2546</v>
      </c>
      <c r="T2163">
        <v>0</v>
      </c>
      <c r="U2163" t="s">
        <v>2614</v>
      </c>
      <c r="V2163" t="s">
        <v>2615</v>
      </c>
      <c r="W2163" t="s">
        <v>2614</v>
      </c>
      <c r="X2163" t="s">
        <v>2615</v>
      </c>
      <c r="Y2163" t="str">
        <f t="shared" si="33"/>
        <v>广州荔湾品唯信息服务有限公司广州唯品会电子商务有限公司信息流</v>
      </c>
      <c r="Z2163" t="e">
        <f>VLOOKUP(Y:Y,[1]Sheet1!N:N,1,0)</f>
        <v>#N/A</v>
      </c>
    </row>
    <row r="2164" spans="1:26" hidden="1" x14ac:dyDescent="0.25">
      <c r="A2164">
        <v>20230620</v>
      </c>
      <c r="B2164">
        <v>40850187</v>
      </c>
      <c r="C2164" t="s">
        <v>2652</v>
      </c>
      <c r="D2164">
        <v>2165227</v>
      </c>
      <c r="E2164" t="s">
        <v>2566</v>
      </c>
      <c r="F2164" s="59">
        <v>574.23</v>
      </c>
      <c r="G2164">
        <v>425.36</v>
      </c>
      <c r="H2164" t="s">
        <v>2538</v>
      </c>
      <c r="I2164" t="s">
        <v>2551</v>
      </c>
      <c r="J2164" t="s">
        <v>2320</v>
      </c>
      <c r="K2164" t="s">
        <v>2321</v>
      </c>
      <c r="L2164" t="s">
        <v>2318</v>
      </c>
      <c r="M2164" t="s">
        <v>2540</v>
      </c>
      <c r="N2164" t="s">
        <v>2541</v>
      </c>
      <c r="O2164" t="s">
        <v>2542</v>
      </c>
      <c r="P2164" t="s">
        <v>2543</v>
      </c>
      <c r="Q2164" t="s">
        <v>2544</v>
      </c>
      <c r="R2164" t="s">
        <v>2545</v>
      </c>
      <c r="S2164" t="s">
        <v>2546</v>
      </c>
      <c r="T2164">
        <v>0</v>
      </c>
      <c r="U2164" t="s">
        <v>838</v>
      </c>
      <c r="V2164" t="s">
        <v>2547</v>
      </c>
      <c r="W2164" t="s">
        <v>838</v>
      </c>
      <c r="X2164" t="s">
        <v>2548</v>
      </c>
      <c r="Y2164" t="str">
        <f t="shared" si="33"/>
        <v>上海耳序信息技术有限公司-四部上海拍拍贷金融信息服务有限公司信息流</v>
      </c>
      <c r="Z2164" t="e">
        <f>VLOOKUP(Y:Y,[1]Sheet1!N:N,1,0)</f>
        <v>#N/A</v>
      </c>
    </row>
    <row r="2165" spans="1:26" hidden="1" x14ac:dyDescent="0.25">
      <c r="A2165">
        <v>20230620</v>
      </c>
      <c r="B2165">
        <v>41250557</v>
      </c>
      <c r="C2165" t="s">
        <v>2771</v>
      </c>
      <c r="D2165">
        <v>2130054</v>
      </c>
      <c r="E2165" t="s">
        <v>2558</v>
      </c>
      <c r="F2165" s="59">
        <v>3728.06</v>
      </c>
      <c r="G2165">
        <v>3018.63</v>
      </c>
      <c r="H2165" t="s">
        <v>2559</v>
      </c>
      <c r="I2165" t="s">
        <v>2560</v>
      </c>
      <c r="J2165" t="s">
        <v>2350</v>
      </c>
      <c r="K2165" t="s">
        <v>711</v>
      </c>
      <c r="L2165" t="s">
        <v>2350</v>
      </c>
      <c r="M2165" t="s">
        <v>2561</v>
      </c>
      <c r="N2165" t="s">
        <v>2562</v>
      </c>
      <c r="O2165" t="s">
        <v>2542</v>
      </c>
      <c r="P2165" t="s">
        <v>2543</v>
      </c>
      <c r="Q2165" t="s">
        <v>2544</v>
      </c>
      <c r="R2165" t="s">
        <v>2563</v>
      </c>
      <c r="S2165" t="s">
        <v>2546</v>
      </c>
      <c r="T2165">
        <v>11094.757</v>
      </c>
      <c r="U2165" t="s">
        <v>1891</v>
      </c>
      <c r="V2165" t="s">
        <v>2564</v>
      </c>
      <c r="W2165" t="s">
        <v>1891</v>
      </c>
      <c r="X2165" t="s">
        <v>2564</v>
      </c>
      <c r="Y2165" t="str">
        <f t="shared" si="33"/>
        <v>深圳尚米网络技术有限公司深圳尚米网络技术有限公司CPC</v>
      </c>
      <c r="Z2165" t="e">
        <f>VLOOKUP(Y:Y,[1]Sheet1!N:N,1,0)</f>
        <v>#N/A</v>
      </c>
    </row>
    <row r="2166" spans="1:26" hidden="1" x14ac:dyDescent="0.25">
      <c r="A2166">
        <v>20230620</v>
      </c>
      <c r="B2166">
        <v>41512462</v>
      </c>
      <c r="C2166" t="s">
        <v>2743</v>
      </c>
      <c r="D2166">
        <v>2117409</v>
      </c>
      <c r="E2166" t="s">
        <v>2744</v>
      </c>
      <c r="F2166" s="59">
        <v>862.71</v>
      </c>
      <c r="G2166">
        <v>0</v>
      </c>
      <c r="H2166" t="s">
        <v>2559</v>
      </c>
      <c r="I2166" t="s">
        <v>2560</v>
      </c>
      <c r="J2166" t="s">
        <v>2353</v>
      </c>
      <c r="K2166" t="s">
        <v>711</v>
      </c>
      <c r="L2166" t="s">
        <v>326</v>
      </c>
      <c r="M2166" t="s">
        <v>2588</v>
      </c>
      <c r="N2166" t="s">
        <v>2589</v>
      </c>
      <c r="O2166" t="s">
        <v>2542</v>
      </c>
      <c r="P2166" t="s">
        <v>2543</v>
      </c>
      <c r="Q2166" t="s">
        <v>2544</v>
      </c>
      <c r="R2166" t="s">
        <v>2570</v>
      </c>
      <c r="S2166" t="s">
        <v>2546</v>
      </c>
      <c r="T2166">
        <v>0</v>
      </c>
      <c r="U2166" t="s">
        <v>2571</v>
      </c>
      <c r="V2166" t="s">
        <v>2572</v>
      </c>
      <c r="W2166" t="s">
        <v>1891</v>
      </c>
      <c r="X2166" t="s">
        <v>2564</v>
      </c>
      <c r="Y2166" t="str">
        <f t="shared" si="33"/>
        <v>网易有道信息技术（北京）有限公司网易(杭州)网络有限公司CPC</v>
      </c>
      <c r="Z2166" t="e">
        <f>VLOOKUP(Y:Y,[1]Sheet1!N:N,1,0)</f>
        <v>#N/A</v>
      </c>
    </row>
    <row r="2167" spans="1:26" hidden="1" x14ac:dyDescent="0.25">
      <c r="A2167">
        <v>20230620</v>
      </c>
      <c r="B2167">
        <v>42327250</v>
      </c>
      <c r="C2167" t="s">
        <v>2704</v>
      </c>
      <c r="D2167">
        <v>2172261</v>
      </c>
      <c r="E2167" t="s">
        <v>2628</v>
      </c>
      <c r="F2167" s="59">
        <v>294.14999999999998</v>
      </c>
      <c r="G2167">
        <v>224.54</v>
      </c>
      <c r="H2167" t="s">
        <v>2538</v>
      </c>
      <c r="I2167" t="s">
        <v>2539</v>
      </c>
      <c r="J2167" t="s">
        <v>292</v>
      </c>
      <c r="K2167" t="s">
        <v>2321</v>
      </c>
      <c r="L2167" t="s">
        <v>574</v>
      </c>
      <c r="M2167" t="s">
        <v>2611</v>
      </c>
      <c r="N2167" t="s">
        <v>2612</v>
      </c>
      <c r="O2167" t="s">
        <v>2542</v>
      </c>
      <c r="P2167" t="s">
        <v>2543</v>
      </c>
      <c r="Q2167" t="s">
        <v>2544</v>
      </c>
      <c r="R2167" t="s">
        <v>2613</v>
      </c>
      <c r="S2167" t="s">
        <v>2546</v>
      </c>
      <c r="T2167">
        <v>0</v>
      </c>
      <c r="U2167" t="s">
        <v>2614</v>
      </c>
      <c r="V2167" t="s">
        <v>2615</v>
      </c>
      <c r="W2167" t="s">
        <v>2614</v>
      </c>
      <c r="X2167" t="s">
        <v>2615</v>
      </c>
      <c r="Y2167" t="str">
        <f t="shared" si="33"/>
        <v>广州荔湾品唯信息服务有限公司广州唯品会电子商务有限公司信息流</v>
      </c>
      <c r="Z2167" t="e">
        <f>VLOOKUP(Y:Y,[1]Sheet1!N:N,1,0)</f>
        <v>#N/A</v>
      </c>
    </row>
    <row r="2168" spans="1:26" hidden="1" x14ac:dyDescent="0.25">
      <c r="A2168">
        <v>20230620</v>
      </c>
      <c r="B2168">
        <v>45323155</v>
      </c>
      <c r="C2168" t="s">
        <v>2759</v>
      </c>
      <c r="D2168">
        <v>2172261</v>
      </c>
      <c r="E2168" t="s">
        <v>2628</v>
      </c>
      <c r="F2168" s="59">
        <v>0.49</v>
      </c>
      <c r="G2168">
        <v>0.37</v>
      </c>
      <c r="H2168" t="s">
        <v>2538</v>
      </c>
      <c r="I2168" t="s">
        <v>2539</v>
      </c>
      <c r="J2168" t="s">
        <v>292</v>
      </c>
      <c r="K2168" t="s">
        <v>2321</v>
      </c>
      <c r="L2168" t="s">
        <v>574</v>
      </c>
      <c r="M2168" t="s">
        <v>2611</v>
      </c>
      <c r="N2168" t="s">
        <v>2612</v>
      </c>
      <c r="O2168" t="s">
        <v>2542</v>
      </c>
      <c r="P2168" t="s">
        <v>2543</v>
      </c>
      <c r="Q2168" t="s">
        <v>2544</v>
      </c>
      <c r="R2168" t="s">
        <v>2613</v>
      </c>
      <c r="S2168" t="s">
        <v>2546</v>
      </c>
      <c r="T2168">
        <v>0</v>
      </c>
      <c r="U2168" t="s">
        <v>2614</v>
      </c>
      <c r="V2168" t="s">
        <v>2615</v>
      </c>
      <c r="W2168" t="s">
        <v>2614</v>
      </c>
      <c r="X2168" t="s">
        <v>2615</v>
      </c>
      <c r="Y2168" t="str">
        <f t="shared" si="33"/>
        <v>广州荔湾品唯信息服务有限公司广州唯品会电子商务有限公司信息流</v>
      </c>
      <c r="Z2168" t="e">
        <f>VLOOKUP(Y:Y,[1]Sheet1!N:N,1,0)</f>
        <v>#N/A</v>
      </c>
    </row>
    <row r="2169" spans="1:26" hidden="1" x14ac:dyDescent="0.25">
      <c r="A2169">
        <v>20230620</v>
      </c>
      <c r="B2169">
        <v>47327991</v>
      </c>
      <c r="C2169" t="s">
        <v>2766</v>
      </c>
      <c r="D2169">
        <v>2185183</v>
      </c>
      <c r="E2169" t="s">
        <v>2574</v>
      </c>
      <c r="F2169" s="59">
        <v>22839.1</v>
      </c>
      <c r="G2169">
        <v>17302.349999999999</v>
      </c>
      <c r="H2169" t="s">
        <v>2538</v>
      </c>
      <c r="I2169" t="s">
        <v>2539</v>
      </c>
      <c r="J2169" t="s">
        <v>2575</v>
      </c>
      <c r="K2169" t="s">
        <v>2321</v>
      </c>
      <c r="L2169" t="s">
        <v>2344</v>
      </c>
      <c r="M2169" t="s">
        <v>2576</v>
      </c>
      <c r="O2169" t="s">
        <v>2542</v>
      </c>
      <c r="P2169" t="s">
        <v>2543</v>
      </c>
      <c r="Q2169" t="s">
        <v>2544</v>
      </c>
      <c r="R2169" t="s">
        <v>2577</v>
      </c>
      <c r="S2169" t="s">
        <v>2546</v>
      </c>
      <c r="T2169">
        <v>0</v>
      </c>
      <c r="U2169" t="s">
        <v>838</v>
      </c>
      <c r="V2169" t="s">
        <v>2578</v>
      </c>
      <c r="W2169" t="s">
        <v>838</v>
      </c>
      <c r="X2169" t="s">
        <v>2578</v>
      </c>
      <c r="Y2169" t="str">
        <f t="shared" si="33"/>
        <v>北京微财科技有限公司-数媒重庆市黑卡小额贷款有限公司信息流</v>
      </c>
      <c r="Z2169" t="e">
        <f>VLOOKUP(Y:Y,[1]Sheet1!N:N,1,0)</f>
        <v>#N/A</v>
      </c>
    </row>
    <row r="2170" spans="1:26" hidden="1" x14ac:dyDescent="0.25">
      <c r="A2170">
        <v>20230620</v>
      </c>
      <c r="B2170">
        <v>47798422</v>
      </c>
      <c r="C2170" t="s">
        <v>2794</v>
      </c>
      <c r="D2170">
        <v>2169384</v>
      </c>
      <c r="E2170" t="s">
        <v>2633</v>
      </c>
      <c r="F2170" s="59">
        <v>1835.96</v>
      </c>
      <c r="G2170">
        <v>1359.97</v>
      </c>
      <c r="H2170" t="s">
        <v>2538</v>
      </c>
      <c r="I2170" t="s">
        <v>2551</v>
      </c>
      <c r="J2170" t="s">
        <v>296</v>
      </c>
      <c r="K2170" t="s">
        <v>2321</v>
      </c>
      <c r="L2170" t="s">
        <v>2334</v>
      </c>
      <c r="M2170" t="s">
        <v>2634</v>
      </c>
      <c r="N2170" t="s">
        <v>2635</v>
      </c>
      <c r="O2170" t="s">
        <v>2542</v>
      </c>
      <c r="P2170" t="s">
        <v>2543</v>
      </c>
      <c r="Q2170" t="s">
        <v>2544</v>
      </c>
      <c r="R2170" t="s">
        <v>2636</v>
      </c>
      <c r="S2170" t="s">
        <v>2546</v>
      </c>
      <c r="T2170">
        <v>0</v>
      </c>
      <c r="U2170" t="s">
        <v>2584</v>
      </c>
      <c r="V2170" t="s">
        <v>2637</v>
      </c>
      <c r="W2170" t="s">
        <v>2584</v>
      </c>
      <c r="X2170" t="s">
        <v>2637</v>
      </c>
      <c r="Y2170" t="str">
        <f t="shared" si="33"/>
        <v>湖北车智汇传媒有限公司北京车之家信息技术有限公司信息流</v>
      </c>
      <c r="Z2170" t="e">
        <f>VLOOKUP(Y:Y,[1]Sheet1!N:N,1,0)</f>
        <v>#N/A</v>
      </c>
    </row>
    <row r="2171" spans="1:26" hidden="1" x14ac:dyDescent="0.25">
      <c r="A2171">
        <v>20230620</v>
      </c>
      <c r="B2171">
        <v>32834859</v>
      </c>
      <c r="C2171" t="s">
        <v>2737</v>
      </c>
      <c r="D2171">
        <v>2054667</v>
      </c>
      <c r="E2171" t="s">
        <v>2738</v>
      </c>
      <c r="F2171" s="59">
        <v>24927.17</v>
      </c>
      <c r="G2171">
        <v>20946.86</v>
      </c>
      <c r="H2171" t="s">
        <v>2559</v>
      </c>
      <c r="I2171" t="s">
        <v>2560</v>
      </c>
      <c r="J2171" t="s">
        <v>2352</v>
      </c>
      <c r="K2171" t="s">
        <v>711</v>
      </c>
      <c r="L2171" t="s">
        <v>2351</v>
      </c>
      <c r="M2171" t="s">
        <v>2623</v>
      </c>
      <c r="N2171" t="s">
        <v>2624</v>
      </c>
      <c r="O2171" t="s">
        <v>2542</v>
      </c>
      <c r="P2171" t="s">
        <v>2543</v>
      </c>
      <c r="Q2171" t="s">
        <v>2544</v>
      </c>
      <c r="R2171" t="s">
        <v>2625</v>
      </c>
      <c r="S2171" t="s">
        <v>2546</v>
      </c>
      <c r="T2171">
        <v>341543.2</v>
      </c>
      <c r="U2171" t="s">
        <v>838</v>
      </c>
      <c r="V2171" t="s">
        <v>2548</v>
      </c>
      <c r="W2171" t="s">
        <v>838</v>
      </c>
      <c r="X2171" t="s">
        <v>2548</v>
      </c>
      <c r="Y2171" t="str">
        <f t="shared" si="33"/>
        <v>深圳市小赢普惠科技有限责任公司深圳市赢众通金融信息服务有限责任公司CPC</v>
      </c>
      <c r="Z2171" t="e">
        <f>VLOOKUP(Y:Y,[1]Sheet1!N:N,1,0)</f>
        <v>#N/A</v>
      </c>
    </row>
    <row r="2172" spans="1:26" hidden="1" x14ac:dyDescent="0.25">
      <c r="A2172">
        <v>20230620</v>
      </c>
      <c r="B2172">
        <v>29768624</v>
      </c>
      <c r="C2172" t="s">
        <v>2751</v>
      </c>
      <c r="D2172">
        <v>2130054</v>
      </c>
      <c r="E2172" t="s">
        <v>2558</v>
      </c>
      <c r="F2172" s="59">
        <v>1153.1300000000001</v>
      </c>
      <c r="G2172">
        <v>933.61</v>
      </c>
      <c r="H2172" t="s">
        <v>2559</v>
      </c>
      <c r="I2172" t="s">
        <v>2560</v>
      </c>
      <c r="J2172" t="s">
        <v>2350</v>
      </c>
      <c r="K2172" t="s">
        <v>711</v>
      </c>
      <c r="L2172" t="s">
        <v>2350</v>
      </c>
      <c r="M2172" t="s">
        <v>2561</v>
      </c>
      <c r="N2172" t="s">
        <v>2562</v>
      </c>
      <c r="O2172" t="s">
        <v>2542</v>
      </c>
      <c r="P2172" t="s">
        <v>2543</v>
      </c>
      <c r="Q2172" t="s">
        <v>2544</v>
      </c>
      <c r="R2172" t="s">
        <v>2563</v>
      </c>
      <c r="S2172" t="s">
        <v>2546</v>
      </c>
      <c r="T2172">
        <v>13400.665999999999</v>
      </c>
      <c r="U2172" t="s">
        <v>1891</v>
      </c>
      <c r="V2172" t="s">
        <v>2602</v>
      </c>
      <c r="W2172" t="s">
        <v>1891</v>
      </c>
      <c r="X2172" t="s">
        <v>2564</v>
      </c>
      <c r="Y2172" t="str">
        <f t="shared" si="33"/>
        <v>深圳尚米网络技术有限公司深圳尚米网络技术有限公司CPC</v>
      </c>
      <c r="Z2172" t="e">
        <f>VLOOKUP(Y:Y,[1]Sheet1!N:N,1,0)</f>
        <v>#N/A</v>
      </c>
    </row>
    <row r="2173" spans="1:26" hidden="1" x14ac:dyDescent="0.25">
      <c r="A2173">
        <v>20230620</v>
      </c>
      <c r="B2173">
        <v>42327274</v>
      </c>
      <c r="C2173" t="s">
        <v>2791</v>
      </c>
      <c r="D2173">
        <v>2172261</v>
      </c>
      <c r="E2173" t="s">
        <v>2628</v>
      </c>
      <c r="F2173" s="59">
        <v>903.98</v>
      </c>
      <c r="G2173">
        <v>690.06</v>
      </c>
      <c r="H2173" t="s">
        <v>2538</v>
      </c>
      <c r="I2173" t="s">
        <v>2551</v>
      </c>
      <c r="J2173" t="s">
        <v>292</v>
      </c>
      <c r="K2173" t="s">
        <v>2321</v>
      </c>
      <c r="L2173" t="s">
        <v>574</v>
      </c>
      <c r="M2173" t="s">
        <v>2611</v>
      </c>
      <c r="N2173" t="s">
        <v>2612</v>
      </c>
      <c r="O2173" t="s">
        <v>2542</v>
      </c>
      <c r="P2173" t="s">
        <v>2543</v>
      </c>
      <c r="Q2173" t="s">
        <v>2544</v>
      </c>
      <c r="R2173" t="s">
        <v>2613</v>
      </c>
      <c r="S2173" t="s">
        <v>2546</v>
      </c>
      <c r="T2173">
        <v>0</v>
      </c>
      <c r="U2173" t="s">
        <v>2614</v>
      </c>
      <c r="V2173" t="s">
        <v>2615</v>
      </c>
      <c r="W2173" t="s">
        <v>2614</v>
      </c>
      <c r="X2173" t="s">
        <v>2615</v>
      </c>
      <c r="Y2173" t="str">
        <f t="shared" si="33"/>
        <v>广州荔湾品唯信息服务有限公司广州唯品会电子商务有限公司信息流</v>
      </c>
      <c r="Z2173" t="e">
        <f>VLOOKUP(Y:Y,[1]Sheet1!N:N,1,0)</f>
        <v>#N/A</v>
      </c>
    </row>
    <row r="2174" spans="1:26" hidden="1" x14ac:dyDescent="0.25">
      <c r="A2174">
        <v>20230620</v>
      </c>
      <c r="B2174">
        <v>47328011</v>
      </c>
      <c r="C2174" t="s">
        <v>2647</v>
      </c>
      <c r="D2174">
        <v>2185183</v>
      </c>
      <c r="E2174" t="s">
        <v>2574</v>
      </c>
      <c r="F2174" s="59">
        <v>1215.1600000000001</v>
      </c>
      <c r="G2174">
        <v>920.58</v>
      </c>
      <c r="H2174" t="s">
        <v>2538</v>
      </c>
      <c r="I2174" t="s">
        <v>2539</v>
      </c>
      <c r="J2174" t="s">
        <v>2575</v>
      </c>
      <c r="K2174" t="s">
        <v>2321</v>
      </c>
      <c r="L2174" t="s">
        <v>2344</v>
      </c>
      <c r="M2174" t="s">
        <v>2576</v>
      </c>
      <c r="O2174" t="s">
        <v>2542</v>
      </c>
      <c r="P2174" t="s">
        <v>2543</v>
      </c>
      <c r="Q2174" t="s">
        <v>2544</v>
      </c>
      <c r="R2174" t="s">
        <v>2577</v>
      </c>
      <c r="S2174" t="s">
        <v>2546</v>
      </c>
      <c r="T2174">
        <v>0</v>
      </c>
      <c r="U2174" t="s">
        <v>838</v>
      </c>
      <c r="V2174" t="s">
        <v>2578</v>
      </c>
      <c r="W2174" t="s">
        <v>838</v>
      </c>
      <c r="X2174" t="s">
        <v>2578</v>
      </c>
      <c r="Y2174" t="str">
        <f t="shared" si="33"/>
        <v>北京微财科技有限公司-数媒重庆市黑卡小额贷款有限公司信息流</v>
      </c>
      <c r="Z2174" t="e">
        <f>VLOOKUP(Y:Y,[1]Sheet1!N:N,1,0)</f>
        <v>#N/A</v>
      </c>
    </row>
    <row r="2175" spans="1:26" hidden="1" x14ac:dyDescent="0.25">
      <c r="A2175">
        <v>20230620</v>
      </c>
      <c r="B2175">
        <v>47799554</v>
      </c>
      <c r="C2175" t="s">
        <v>2793</v>
      </c>
      <c r="D2175">
        <v>2159765</v>
      </c>
      <c r="E2175" t="s">
        <v>2568</v>
      </c>
      <c r="F2175" s="59">
        <v>63.47</v>
      </c>
      <c r="G2175">
        <v>48.45</v>
      </c>
      <c r="H2175" t="s">
        <v>2538</v>
      </c>
      <c r="I2175" t="s">
        <v>2551</v>
      </c>
      <c r="J2175" t="s">
        <v>2375</v>
      </c>
      <c r="K2175" t="s">
        <v>2321</v>
      </c>
      <c r="L2175" t="s">
        <v>2277</v>
      </c>
      <c r="M2175" t="s">
        <v>2569</v>
      </c>
      <c r="O2175" t="s">
        <v>2542</v>
      </c>
      <c r="P2175" t="s">
        <v>2543</v>
      </c>
      <c r="Q2175" t="s">
        <v>2544</v>
      </c>
      <c r="R2175" t="s">
        <v>2570</v>
      </c>
      <c r="S2175" t="s">
        <v>2546</v>
      </c>
      <c r="T2175">
        <v>0</v>
      </c>
      <c r="U2175" t="s">
        <v>2571</v>
      </c>
      <c r="V2175" t="s">
        <v>2572</v>
      </c>
      <c r="W2175" t="s">
        <v>2571</v>
      </c>
      <c r="X2175" t="s">
        <v>2572</v>
      </c>
      <c r="Y2175" t="str">
        <f t="shared" si="33"/>
        <v>酷得少年（天津）文化传播有限公司-1北京酷得少年科技有限公司信息流</v>
      </c>
      <c r="Z2175" t="e">
        <f>VLOOKUP(Y:Y,[1]Sheet1!N:N,1,0)</f>
        <v>#N/A</v>
      </c>
    </row>
    <row r="2176" spans="1:26" hidden="1" x14ac:dyDescent="0.25">
      <c r="A2176">
        <v>20230620</v>
      </c>
      <c r="B2176">
        <v>47953339</v>
      </c>
      <c r="C2176" t="s">
        <v>2755</v>
      </c>
      <c r="D2176">
        <v>2167551</v>
      </c>
      <c r="E2176" t="s">
        <v>2550</v>
      </c>
      <c r="F2176" s="59">
        <v>210.91</v>
      </c>
      <c r="G2176">
        <v>170.25</v>
      </c>
      <c r="H2176" t="s">
        <v>2538</v>
      </c>
      <c r="I2176" t="s">
        <v>2551</v>
      </c>
      <c r="J2176" t="s">
        <v>2332</v>
      </c>
      <c r="K2176" t="s">
        <v>2321</v>
      </c>
      <c r="L2176" t="s">
        <v>2333</v>
      </c>
      <c r="M2176" t="s">
        <v>2552</v>
      </c>
      <c r="N2176" t="s">
        <v>2553</v>
      </c>
      <c r="O2176" t="s">
        <v>2542</v>
      </c>
      <c r="P2176" t="s">
        <v>2543</v>
      </c>
      <c r="Q2176" t="s">
        <v>2544</v>
      </c>
      <c r="R2176" t="s">
        <v>2554</v>
      </c>
      <c r="S2176" t="s">
        <v>2546</v>
      </c>
      <c r="T2176">
        <v>0</v>
      </c>
      <c r="U2176" t="s">
        <v>2555</v>
      </c>
      <c r="V2176" t="s">
        <v>2556</v>
      </c>
      <c r="W2176" t="s">
        <v>2555</v>
      </c>
      <c r="X2176" t="s">
        <v>2556</v>
      </c>
      <c r="Y2176" t="str">
        <f t="shared" si="33"/>
        <v>北京爱奇艺科技有限公司-百度北京爱奇艺科技有限公司信息流</v>
      </c>
      <c r="Z2176" t="e">
        <f>VLOOKUP(Y:Y,[1]Sheet1!N:N,1,0)</f>
        <v>#N/A</v>
      </c>
    </row>
    <row r="2177" spans="1:26" hidden="1" x14ac:dyDescent="0.25">
      <c r="A2177">
        <v>20230620</v>
      </c>
      <c r="B2177">
        <v>27382539</v>
      </c>
      <c r="C2177" t="s">
        <v>2609</v>
      </c>
      <c r="D2177">
        <v>2172257</v>
      </c>
      <c r="E2177" t="s">
        <v>2610</v>
      </c>
      <c r="F2177" s="59">
        <v>7092.15</v>
      </c>
      <c r="G2177">
        <v>5628.61</v>
      </c>
      <c r="H2177" t="s">
        <v>2559</v>
      </c>
      <c r="I2177" t="s">
        <v>2560</v>
      </c>
      <c r="J2177" t="s">
        <v>292</v>
      </c>
      <c r="K2177" t="s">
        <v>711</v>
      </c>
      <c r="L2177" t="s">
        <v>574</v>
      </c>
      <c r="M2177" t="s">
        <v>2611</v>
      </c>
      <c r="N2177" t="s">
        <v>2612</v>
      </c>
      <c r="O2177" t="s">
        <v>2542</v>
      </c>
      <c r="P2177" t="s">
        <v>2543</v>
      </c>
      <c r="Q2177" t="s">
        <v>2544</v>
      </c>
      <c r="R2177" t="s">
        <v>2613</v>
      </c>
      <c r="S2177" t="s">
        <v>2546</v>
      </c>
      <c r="T2177">
        <v>153101.46</v>
      </c>
      <c r="U2177" t="s">
        <v>2614</v>
      </c>
      <c r="V2177" t="s">
        <v>2615</v>
      </c>
      <c r="W2177" t="s">
        <v>2614</v>
      </c>
      <c r="X2177" t="s">
        <v>2615</v>
      </c>
      <c r="Y2177" t="str">
        <f t="shared" si="33"/>
        <v>广州荔湾品唯信息服务有限公司广州唯品会电子商务有限公司CPC</v>
      </c>
      <c r="Z2177" t="e">
        <f>VLOOKUP(Y:Y,[1]Sheet1!N:N,1,0)</f>
        <v>#N/A</v>
      </c>
    </row>
    <row r="2178" spans="1:26" hidden="1" x14ac:dyDescent="0.25">
      <c r="A2178">
        <v>20230620</v>
      </c>
      <c r="B2178">
        <v>29768622</v>
      </c>
      <c r="C2178" t="s">
        <v>2603</v>
      </c>
      <c r="D2178">
        <v>2130054</v>
      </c>
      <c r="E2178" t="s">
        <v>2558</v>
      </c>
      <c r="F2178" s="59">
        <v>1665.35</v>
      </c>
      <c r="G2178">
        <v>1348.4</v>
      </c>
      <c r="H2178" t="s">
        <v>2559</v>
      </c>
      <c r="I2178" t="s">
        <v>2560</v>
      </c>
      <c r="J2178" t="s">
        <v>2350</v>
      </c>
      <c r="K2178" t="s">
        <v>711</v>
      </c>
      <c r="L2178" t="s">
        <v>2350</v>
      </c>
      <c r="M2178" t="s">
        <v>2561</v>
      </c>
      <c r="N2178" t="s">
        <v>2562</v>
      </c>
      <c r="O2178" t="s">
        <v>2542</v>
      </c>
      <c r="P2178" t="s">
        <v>2543</v>
      </c>
      <c r="Q2178" t="s">
        <v>2544</v>
      </c>
      <c r="R2178" t="s">
        <v>2563</v>
      </c>
      <c r="S2178" t="s">
        <v>2546</v>
      </c>
      <c r="T2178">
        <v>14957.78</v>
      </c>
      <c r="U2178" t="s">
        <v>1891</v>
      </c>
      <c r="V2178" t="s">
        <v>2564</v>
      </c>
      <c r="W2178" t="s">
        <v>1891</v>
      </c>
      <c r="X2178" t="s">
        <v>2564</v>
      </c>
      <c r="Y2178" t="str">
        <f t="shared" si="33"/>
        <v>深圳尚米网络技术有限公司深圳尚米网络技术有限公司CPC</v>
      </c>
      <c r="Z2178" t="e">
        <f>VLOOKUP(Y:Y,[1]Sheet1!N:N,1,0)</f>
        <v>#N/A</v>
      </c>
    </row>
    <row r="2179" spans="1:26" hidden="1" x14ac:dyDescent="0.25">
      <c r="A2179">
        <v>20230620</v>
      </c>
      <c r="B2179">
        <v>44739351</v>
      </c>
      <c r="C2179" t="s">
        <v>2731</v>
      </c>
      <c r="D2179">
        <v>2118167</v>
      </c>
      <c r="E2179" t="s">
        <v>2592</v>
      </c>
      <c r="F2179" s="59">
        <v>4307.6099999999997</v>
      </c>
      <c r="G2179">
        <v>0</v>
      </c>
      <c r="H2179" t="s">
        <v>2538</v>
      </c>
      <c r="I2179" t="s">
        <v>2539</v>
      </c>
      <c r="J2179" t="s">
        <v>554</v>
      </c>
      <c r="K2179" t="s">
        <v>2321</v>
      </c>
      <c r="L2179" t="s">
        <v>2370</v>
      </c>
      <c r="M2179" t="s">
        <v>2593</v>
      </c>
      <c r="N2179" t="s">
        <v>2594</v>
      </c>
      <c r="O2179" t="s">
        <v>2542</v>
      </c>
      <c r="P2179" t="s">
        <v>2543</v>
      </c>
      <c r="Q2179" t="s">
        <v>2544</v>
      </c>
      <c r="R2179" t="s">
        <v>2595</v>
      </c>
      <c r="S2179" t="s">
        <v>2546</v>
      </c>
      <c r="T2179">
        <v>0</v>
      </c>
      <c r="U2179" t="s">
        <v>2555</v>
      </c>
      <c r="V2179" t="s">
        <v>2596</v>
      </c>
      <c r="W2179" t="s">
        <v>2555</v>
      </c>
      <c r="X2179" t="s">
        <v>2596</v>
      </c>
      <c r="Y2179" t="str">
        <f t="shared" ref="Y2179:Y2242" si="34">L2179&amp;J2179&amp;K2179</f>
        <v>薯一薯二文化传媒（上海）有限公司行吟信息科技(上海)有限公司信息流</v>
      </c>
      <c r="Z2179" t="e">
        <f>VLOOKUP(Y:Y,[1]Sheet1!N:N,1,0)</f>
        <v>#N/A</v>
      </c>
    </row>
    <row r="2180" spans="1:26" hidden="1" x14ac:dyDescent="0.25">
      <c r="A2180">
        <v>20230620</v>
      </c>
      <c r="B2180">
        <v>48413778</v>
      </c>
      <c r="C2180" t="s">
        <v>2626</v>
      </c>
      <c r="D2180">
        <v>2118167</v>
      </c>
      <c r="E2180" t="s">
        <v>2592</v>
      </c>
      <c r="F2180" s="59">
        <v>6.2</v>
      </c>
      <c r="G2180">
        <v>0</v>
      </c>
      <c r="H2180" t="s">
        <v>2538</v>
      </c>
      <c r="I2180" t="s">
        <v>2551</v>
      </c>
      <c r="J2180" t="s">
        <v>554</v>
      </c>
      <c r="K2180" t="s">
        <v>2321</v>
      </c>
      <c r="L2180" t="s">
        <v>2370</v>
      </c>
      <c r="M2180" t="s">
        <v>2593</v>
      </c>
      <c r="N2180" t="s">
        <v>2594</v>
      </c>
      <c r="O2180" t="s">
        <v>2542</v>
      </c>
      <c r="P2180" t="s">
        <v>2543</v>
      </c>
      <c r="Q2180" t="s">
        <v>2544</v>
      </c>
      <c r="R2180" t="s">
        <v>2595</v>
      </c>
      <c r="S2180" t="s">
        <v>2546</v>
      </c>
      <c r="T2180">
        <v>0</v>
      </c>
      <c r="U2180" t="s">
        <v>2555</v>
      </c>
      <c r="V2180" t="s">
        <v>2596</v>
      </c>
      <c r="W2180" t="s">
        <v>2555</v>
      </c>
      <c r="X2180" t="s">
        <v>2596</v>
      </c>
      <c r="Y2180" t="str">
        <f t="shared" si="34"/>
        <v>薯一薯二文化传媒（上海）有限公司行吟信息科技(上海)有限公司信息流</v>
      </c>
      <c r="Z2180" t="e">
        <f>VLOOKUP(Y:Y,[1]Sheet1!N:N,1,0)</f>
        <v>#N/A</v>
      </c>
    </row>
    <row r="2181" spans="1:26" hidden="1" x14ac:dyDescent="0.25">
      <c r="A2181">
        <v>20230620</v>
      </c>
      <c r="B2181">
        <v>23293206</v>
      </c>
      <c r="C2181" t="s">
        <v>2696</v>
      </c>
      <c r="D2181">
        <v>2147805</v>
      </c>
      <c r="E2181" t="s">
        <v>2697</v>
      </c>
      <c r="F2181" s="59">
        <v>6874.03</v>
      </c>
      <c r="G2181">
        <v>6137.32</v>
      </c>
      <c r="H2181" t="s">
        <v>2559</v>
      </c>
      <c r="I2181" t="s">
        <v>2560</v>
      </c>
      <c r="J2181" t="s">
        <v>2347</v>
      </c>
      <c r="K2181" t="s">
        <v>711</v>
      </c>
      <c r="L2181" t="s">
        <v>2346</v>
      </c>
      <c r="M2181" t="s">
        <v>2698</v>
      </c>
      <c r="N2181" t="s">
        <v>2699</v>
      </c>
      <c r="O2181" t="s">
        <v>2542</v>
      </c>
      <c r="P2181" t="s">
        <v>2543</v>
      </c>
      <c r="Q2181" t="s">
        <v>2544</v>
      </c>
      <c r="R2181" t="s">
        <v>2700</v>
      </c>
      <c r="S2181" t="s">
        <v>2546</v>
      </c>
      <c r="T2181">
        <v>46049.856</v>
      </c>
      <c r="U2181" t="s">
        <v>2555</v>
      </c>
      <c r="V2181" t="s">
        <v>2596</v>
      </c>
      <c r="W2181" t="s">
        <v>2555</v>
      </c>
      <c r="X2181" t="s">
        <v>2556</v>
      </c>
      <c r="Y2181" t="str">
        <f t="shared" si="34"/>
        <v>飞狐信息技术（天津）有限公司飞狐信息技术(天津)有限公司CPC</v>
      </c>
      <c r="Z2181" t="e">
        <f>VLOOKUP(Y:Y,[1]Sheet1!N:N,1,0)</f>
        <v>#N/A</v>
      </c>
    </row>
    <row r="2182" spans="1:26" hidden="1" x14ac:dyDescent="0.25">
      <c r="A2182">
        <v>20230620</v>
      </c>
      <c r="B2182">
        <v>38794071</v>
      </c>
      <c r="C2182" t="s">
        <v>2778</v>
      </c>
      <c r="D2182">
        <v>2172261</v>
      </c>
      <c r="E2182" t="s">
        <v>2628</v>
      </c>
      <c r="F2182" s="59">
        <v>87253.31</v>
      </c>
      <c r="G2182">
        <v>66605.58</v>
      </c>
      <c r="H2182" t="s">
        <v>2538</v>
      </c>
      <c r="I2182" t="s">
        <v>2551</v>
      </c>
      <c r="J2182" t="s">
        <v>292</v>
      </c>
      <c r="K2182" t="s">
        <v>2321</v>
      </c>
      <c r="L2182" t="s">
        <v>574</v>
      </c>
      <c r="M2182" t="s">
        <v>2611</v>
      </c>
      <c r="N2182" t="s">
        <v>2612</v>
      </c>
      <c r="O2182" t="s">
        <v>2542</v>
      </c>
      <c r="P2182" t="s">
        <v>2543</v>
      </c>
      <c r="Q2182" t="s">
        <v>2544</v>
      </c>
      <c r="R2182" t="s">
        <v>2613</v>
      </c>
      <c r="S2182" t="s">
        <v>2546</v>
      </c>
      <c r="T2182">
        <v>0</v>
      </c>
      <c r="U2182" t="s">
        <v>2614</v>
      </c>
      <c r="V2182" t="s">
        <v>2615</v>
      </c>
      <c r="W2182" t="s">
        <v>2614</v>
      </c>
      <c r="X2182" t="s">
        <v>2615</v>
      </c>
      <c r="Y2182" t="str">
        <f t="shared" si="34"/>
        <v>广州荔湾品唯信息服务有限公司广州唯品会电子商务有限公司信息流</v>
      </c>
      <c r="Z2182" t="e">
        <f>VLOOKUP(Y:Y,[1]Sheet1!N:N,1,0)</f>
        <v>#N/A</v>
      </c>
    </row>
    <row r="2183" spans="1:26" hidden="1" x14ac:dyDescent="0.25">
      <c r="A2183">
        <v>20230620</v>
      </c>
      <c r="B2183">
        <v>42965681</v>
      </c>
      <c r="C2183" t="s">
        <v>2725</v>
      </c>
      <c r="D2183">
        <v>2165227</v>
      </c>
      <c r="E2183" t="s">
        <v>2566</v>
      </c>
      <c r="F2183" s="59">
        <v>1536.1</v>
      </c>
      <c r="G2183">
        <v>1137.8499999999999</v>
      </c>
      <c r="H2183" t="s">
        <v>2538</v>
      </c>
      <c r="I2183" t="s">
        <v>2539</v>
      </c>
      <c r="J2183" t="s">
        <v>2320</v>
      </c>
      <c r="K2183" t="s">
        <v>2321</v>
      </c>
      <c r="L2183" t="s">
        <v>2318</v>
      </c>
      <c r="M2183" t="s">
        <v>2540</v>
      </c>
      <c r="N2183" t="s">
        <v>2541</v>
      </c>
      <c r="O2183" t="s">
        <v>2542</v>
      </c>
      <c r="P2183" t="s">
        <v>2543</v>
      </c>
      <c r="Q2183" t="s">
        <v>2544</v>
      </c>
      <c r="R2183" t="s">
        <v>2545</v>
      </c>
      <c r="S2183" t="s">
        <v>2546</v>
      </c>
      <c r="T2183">
        <v>0</v>
      </c>
      <c r="U2183" t="s">
        <v>838</v>
      </c>
      <c r="V2183" t="s">
        <v>2547</v>
      </c>
      <c r="W2183" t="s">
        <v>838</v>
      </c>
      <c r="X2183" t="s">
        <v>2548</v>
      </c>
      <c r="Y2183" t="str">
        <f t="shared" si="34"/>
        <v>上海耳序信息技术有限公司-四部上海拍拍贷金融信息服务有限公司信息流</v>
      </c>
      <c r="Z2183" t="e">
        <f>VLOOKUP(Y:Y,[1]Sheet1!N:N,1,0)</f>
        <v>#N/A</v>
      </c>
    </row>
    <row r="2184" spans="1:26" hidden="1" x14ac:dyDescent="0.25">
      <c r="A2184">
        <v>20230620</v>
      </c>
      <c r="B2184">
        <v>45323107</v>
      </c>
      <c r="C2184" t="s">
        <v>2654</v>
      </c>
      <c r="D2184">
        <v>2172261</v>
      </c>
      <c r="E2184" t="s">
        <v>2628</v>
      </c>
      <c r="F2184" s="59">
        <v>2189.9</v>
      </c>
      <c r="G2184">
        <v>1671.68</v>
      </c>
      <c r="H2184" t="s">
        <v>2538</v>
      </c>
      <c r="I2184" t="s">
        <v>2539</v>
      </c>
      <c r="J2184" t="s">
        <v>292</v>
      </c>
      <c r="K2184" t="s">
        <v>2321</v>
      </c>
      <c r="L2184" t="s">
        <v>574</v>
      </c>
      <c r="M2184" t="s">
        <v>2611</v>
      </c>
      <c r="N2184" t="s">
        <v>2612</v>
      </c>
      <c r="O2184" t="s">
        <v>2542</v>
      </c>
      <c r="P2184" t="s">
        <v>2543</v>
      </c>
      <c r="Q2184" t="s">
        <v>2544</v>
      </c>
      <c r="R2184" t="s">
        <v>2613</v>
      </c>
      <c r="S2184" t="s">
        <v>2546</v>
      </c>
      <c r="T2184">
        <v>0</v>
      </c>
      <c r="U2184" t="s">
        <v>2614</v>
      </c>
      <c r="V2184" t="s">
        <v>2615</v>
      </c>
      <c r="W2184" t="s">
        <v>2614</v>
      </c>
      <c r="X2184" t="s">
        <v>2615</v>
      </c>
      <c r="Y2184" t="str">
        <f t="shared" si="34"/>
        <v>广州荔湾品唯信息服务有限公司广州唯品会电子商务有限公司信息流</v>
      </c>
      <c r="Z2184" t="e">
        <f>VLOOKUP(Y:Y,[1]Sheet1!N:N,1,0)</f>
        <v>#N/A</v>
      </c>
    </row>
    <row r="2185" spans="1:26" hidden="1" x14ac:dyDescent="0.25">
      <c r="A2185">
        <v>20230620</v>
      </c>
      <c r="B2185">
        <v>45323132</v>
      </c>
      <c r="C2185" t="s">
        <v>2747</v>
      </c>
      <c r="D2185">
        <v>2172261</v>
      </c>
      <c r="E2185" t="s">
        <v>2628</v>
      </c>
      <c r="F2185" s="59">
        <v>88.52</v>
      </c>
      <c r="G2185">
        <v>67.569999999999993</v>
      </c>
      <c r="H2185" t="s">
        <v>2538</v>
      </c>
      <c r="I2185" t="s">
        <v>2539</v>
      </c>
      <c r="J2185" t="s">
        <v>292</v>
      </c>
      <c r="K2185" t="s">
        <v>2321</v>
      </c>
      <c r="L2185" t="s">
        <v>574</v>
      </c>
      <c r="M2185" t="s">
        <v>2611</v>
      </c>
      <c r="N2185" t="s">
        <v>2612</v>
      </c>
      <c r="O2185" t="s">
        <v>2542</v>
      </c>
      <c r="P2185" t="s">
        <v>2543</v>
      </c>
      <c r="Q2185" t="s">
        <v>2544</v>
      </c>
      <c r="R2185" t="s">
        <v>2613</v>
      </c>
      <c r="S2185" t="s">
        <v>2546</v>
      </c>
      <c r="T2185">
        <v>0</v>
      </c>
      <c r="U2185" t="s">
        <v>2614</v>
      </c>
      <c r="V2185" t="s">
        <v>2615</v>
      </c>
      <c r="W2185" t="s">
        <v>2614</v>
      </c>
      <c r="X2185" t="s">
        <v>2615</v>
      </c>
      <c r="Y2185" t="str">
        <f t="shared" si="34"/>
        <v>广州荔湾品唯信息服务有限公司广州唯品会电子商务有限公司信息流</v>
      </c>
      <c r="Z2185" t="e">
        <f>VLOOKUP(Y:Y,[1]Sheet1!N:N,1,0)</f>
        <v>#N/A</v>
      </c>
    </row>
    <row r="2186" spans="1:26" x14ac:dyDescent="0.25">
      <c r="A2186">
        <v>20230620</v>
      </c>
      <c r="B2186">
        <v>45336925</v>
      </c>
      <c r="C2186" t="s">
        <v>2717</v>
      </c>
      <c r="D2186">
        <v>2054669</v>
      </c>
      <c r="E2186" t="s">
        <v>2622</v>
      </c>
      <c r="F2186" s="59">
        <v>3959.56</v>
      </c>
      <c r="G2186">
        <v>2933.01</v>
      </c>
      <c r="H2186" t="s">
        <v>2538</v>
      </c>
      <c r="I2186" t="s">
        <v>2539</v>
      </c>
      <c r="J2186" t="s">
        <v>2352</v>
      </c>
      <c r="K2186" t="s">
        <v>2321</v>
      </c>
      <c r="L2186" t="s">
        <v>2351</v>
      </c>
      <c r="M2186" t="s">
        <v>2623</v>
      </c>
      <c r="N2186" t="s">
        <v>2624</v>
      </c>
      <c r="O2186" t="s">
        <v>2542</v>
      </c>
      <c r="P2186" t="s">
        <v>2543</v>
      </c>
      <c r="Q2186" t="s">
        <v>2544</v>
      </c>
      <c r="R2186" t="s">
        <v>2625</v>
      </c>
      <c r="S2186" t="s">
        <v>2546</v>
      </c>
      <c r="T2186">
        <v>0</v>
      </c>
      <c r="U2186" t="s">
        <v>838</v>
      </c>
      <c r="V2186" t="s">
        <v>2548</v>
      </c>
      <c r="W2186" t="s">
        <v>838</v>
      </c>
      <c r="X2186" t="s">
        <v>2548</v>
      </c>
      <c r="Y2186" t="str">
        <f t="shared" si="34"/>
        <v>深圳市小赢普惠科技有限责任公司深圳市赢众通金融信息服务有限责任公司信息流</v>
      </c>
      <c r="Z2186" t="e">
        <f>VLOOKUP(Y:Y,[1]Sheet1!N:N,1,0)</f>
        <v>#N/A</v>
      </c>
    </row>
    <row r="2187" spans="1:26" hidden="1" x14ac:dyDescent="0.25">
      <c r="A2187">
        <v>20230620</v>
      </c>
      <c r="B2187">
        <v>47426672</v>
      </c>
      <c r="C2187" t="s">
        <v>2709</v>
      </c>
      <c r="D2187">
        <v>2189969</v>
      </c>
      <c r="E2187" t="s">
        <v>2608</v>
      </c>
      <c r="F2187" s="59">
        <v>7111.41</v>
      </c>
      <c r="G2187">
        <v>5079.58</v>
      </c>
      <c r="H2187" t="s">
        <v>2538</v>
      </c>
      <c r="I2187" t="s">
        <v>2551</v>
      </c>
      <c r="J2187" t="s">
        <v>2332</v>
      </c>
      <c r="K2187" t="s">
        <v>2321</v>
      </c>
      <c r="L2187" t="s">
        <v>2333</v>
      </c>
      <c r="M2187" t="s">
        <v>2552</v>
      </c>
      <c r="N2187" t="s">
        <v>2553</v>
      </c>
      <c r="O2187" t="s">
        <v>2542</v>
      </c>
      <c r="P2187" t="s">
        <v>2543</v>
      </c>
      <c r="Q2187" t="s">
        <v>2544</v>
      </c>
      <c r="R2187" t="s">
        <v>2554</v>
      </c>
      <c r="S2187" t="s">
        <v>2546</v>
      </c>
      <c r="T2187">
        <v>0</v>
      </c>
      <c r="U2187" t="s">
        <v>2555</v>
      </c>
      <c r="V2187" t="s">
        <v>2556</v>
      </c>
      <c r="W2187" t="s">
        <v>2555</v>
      </c>
      <c r="X2187" t="s">
        <v>2556</v>
      </c>
      <c r="Y2187" t="str">
        <f t="shared" si="34"/>
        <v>北京爱奇艺科技有限公司-百度北京爱奇艺科技有限公司信息流</v>
      </c>
      <c r="Z2187" t="e">
        <f>VLOOKUP(Y:Y,[1]Sheet1!N:N,1,0)</f>
        <v>#N/A</v>
      </c>
    </row>
    <row r="2188" spans="1:26" hidden="1" x14ac:dyDescent="0.25">
      <c r="A2188">
        <v>20230620</v>
      </c>
      <c r="B2188">
        <v>47953357</v>
      </c>
      <c r="C2188" t="s">
        <v>2735</v>
      </c>
      <c r="D2188">
        <v>2167551</v>
      </c>
      <c r="E2188" t="s">
        <v>2550</v>
      </c>
      <c r="F2188" s="59">
        <v>0.19</v>
      </c>
      <c r="G2188">
        <v>0.19</v>
      </c>
      <c r="H2188" t="s">
        <v>2538</v>
      </c>
      <c r="I2188" t="s">
        <v>2539</v>
      </c>
      <c r="J2188" t="s">
        <v>2332</v>
      </c>
      <c r="K2188" t="s">
        <v>2321</v>
      </c>
      <c r="L2188" t="s">
        <v>2333</v>
      </c>
      <c r="M2188" t="s">
        <v>2552</v>
      </c>
      <c r="N2188" t="s">
        <v>2553</v>
      </c>
      <c r="O2188" t="s">
        <v>2542</v>
      </c>
      <c r="P2188" t="s">
        <v>2543</v>
      </c>
      <c r="Q2188" t="s">
        <v>2544</v>
      </c>
      <c r="R2188" t="s">
        <v>2554</v>
      </c>
      <c r="S2188" t="s">
        <v>2546</v>
      </c>
      <c r="T2188">
        <v>0</v>
      </c>
      <c r="U2188" t="s">
        <v>2555</v>
      </c>
      <c r="V2188" t="s">
        <v>2556</v>
      </c>
      <c r="W2188" t="s">
        <v>2555</v>
      </c>
      <c r="X2188" t="s">
        <v>2556</v>
      </c>
      <c r="Y2188" t="str">
        <f t="shared" si="34"/>
        <v>北京爱奇艺科技有限公司-百度北京爱奇艺科技有限公司信息流</v>
      </c>
      <c r="Z2188" t="e">
        <f>VLOOKUP(Y:Y,[1]Sheet1!N:N,1,0)</f>
        <v>#N/A</v>
      </c>
    </row>
    <row r="2189" spans="1:26" hidden="1" x14ac:dyDescent="0.25">
      <c r="A2189">
        <v>20230620</v>
      </c>
      <c r="B2189">
        <v>36470871</v>
      </c>
      <c r="C2189" t="s">
        <v>2579</v>
      </c>
      <c r="D2189">
        <v>2158492</v>
      </c>
      <c r="E2189" t="s">
        <v>2580</v>
      </c>
      <c r="F2189" s="59">
        <v>4831.7</v>
      </c>
      <c r="G2189">
        <v>4060.13</v>
      </c>
      <c r="H2189" t="s">
        <v>2559</v>
      </c>
      <c r="I2189" t="s">
        <v>2560</v>
      </c>
      <c r="J2189" t="s">
        <v>2330</v>
      </c>
      <c r="K2189" t="s">
        <v>711</v>
      </c>
      <c r="L2189" t="s">
        <v>2329</v>
      </c>
      <c r="M2189" t="s">
        <v>2581</v>
      </c>
      <c r="N2189" t="s">
        <v>2582</v>
      </c>
      <c r="O2189" t="s">
        <v>2542</v>
      </c>
      <c r="P2189" t="s">
        <v>2543</v>
      </c>
      <c r="Q2189" t="s">
        <v>2544</v>
      </c>
      <c r="R2189" t="s">
        <v>2583</v>
      </c>
      <c r="S2189" t="s">
        <v>2546</v>
      </c>
      <c r="T2189">
        <v>35027.733</v>
      </c>
      <c r="U2189" t="s">
        <v>2584</v>
      </c>
      <c r="V2189" t="s">
        <v>2585</v>
      </c>
      <c r="W2189" t="s">
        <v>2584</v>
      </c>
      <c r="X2189" t="s">
        <v>2585</v>
      </c>
      <c r="Y2189" t="str">
        <f t="shared" si="34"/>
        <v>成都哈拜网络科技有限公司-数字媒体事业部上海哈啰普惠科技有限公司CPC</v>
      </c>
      <c r="Z2189" t="e">
        <f>VLOOKUP(Y:Y,[1]Sheet1!N:N,1,0)</f>
        <v>#N/A</v>
      </c>
    </row>
    <row r="2190" spans="1:26" hidden="1" x14ac:dyDescent="0.25">
      <c r="A2190">
        <v>20230620</v>
      </c>
      <c r="B2190">
        <v>47426571</v>
      </c>
      <c r="C2190" t="s">
        <v>2754</v>
      </c>
      <c r="D2190">
        <v>2189969</v>
      </c>
      <c r="E2190" t="s">
        <v>2608</v>
      </c>
      <c r="F2190" s="59">
        <v>11367.62</v>
      </c>
      <c r="G2190">
        <v>8119.73</v>
      </c>
      <c r="H2190" t="s">
        <v>2538</v>
      </c>
      <c r="I2190" t="s">
        <v>2551</v>
      </c>
      <c r="J2190" t="s">
        <v>2332</v>
      </c>
      <c r="K2190" t="s">
        <v>2321</v>
      </c>
      <c r="L2190" t="s">
        <v>2333</v>
      </c>
      <c r="M2190" t="s">
        <v>2552</v>
      </c>
      <c r="N2190" t="s">
        <v>2553</v>
      </c>
      <c r="O2190" t="s">
        <v>2542</v>
      </c>
      <c r="P2190" t="s">
        <v>2543</v>
      </c>
      <c r="Q2190" t="s">
        <v>2544</v>
      </c>
      <c r="R2190" t="s">
        <v>2554</v>
      </c>
      <c r="S2190" t="s">
        <v>2546</v>
      </c>
      <c r="T2190">
        <v>0</v>
      </c>
      <c r="U2190" t="s">
        <v>2555</v>
      </c>
      <c r="V2190" t="s">
        <v>2556</v>
      </c>
      <c r="W2190" t="s">
        <v>2555</v>
      </c>
      <c r="X2190" t="s">
        <v>2556</v>
      </c>
      <c r="Y2190" t="str">
        <f t="shared" si="34"/>
        <v>北京爱奇艺科技有限公司-百度北京爱奇艺科技有限公司信息流</v>
      </c>
      <c r="Z2190" t="e">
        <f>VLOOKUP(Y:Y,[1]Sheet1!N:N,1,0)</f>
        <v>#N/A</v>
      </c>
    </row>
    <row r="2191" spans="1:26" hidden="1" x14ac:dyDescent="0.25">
      <c r="A2191">
        <v>20230620</v>
      </c>
      <c r="B2191">
        <v>27382568</v>
      </c>
      <c r="C2191" t="s">
        <v>2796</v>
      </c>
      <c r="D2191">
        <v>2159087</v>
      </c>
      <c r="E2191" t="s">
        <v>2819</v>
      </c>
      <c r="F2191" s="59">
        <v>4877.96</v>
      </c>
      <c r="G2191">
        <v>4877.96</v>
      </c>
      <c r="H2191" t="s">
        <v>2559</v>
      </c>
      <c r="I2191" t="s">
        <v>2560</v>
      </c>
      <c r="J2191" t="s">
        <v>292</v>
      </c>
      <c r="K2191" t="s">
        <v>711</v>
      </c>
      <c r="L2191" t="s">
        <v>574</v>
      </c>
      <c r="M2191" t="s">
        <v>2611</v>
      </c>
      <c r="N2191" t="s">
        <v>2612</v>
      </c>
      <c r="O2191" t="s">
        <v>2542</v>
      </c>
      <c r="P2191" t="s">
        <v>2543</v>
      </c>
      <c r="Q2191" t="s">
        <v>2544</v>
      </c>
      <c r="R2191" t="s">
        <v>2613</v>
      </c>
      <c r="S2191" t="s">
        <v>2546</v>
      </c>
      <c r="T2191">
        <v>157027.255</v>
      </c>
      <c r="U2191" t="s">
        <v>2614</v>
      </c>
      <c r="V2191" t="s">
        <v>2615</v>
      </c>
      <c r="W2191" t="s">
        <v>2614</v>
      </c>
      <c r="X2191" t="s">
        <v>2615</v>
      </c>
      <c r="Y2191" t="str">
        <f t="shared" si="34"/>
        <v>广州荔湾品唯信息服务有限公司广州唯品会电子商务有限公司CPC</v>
      </c>
      <c r="Z2191" t="e">
        <f>VLOOKUP(Y:Y,[1]Sheet1!N:N,1,0)</f>
        <v>#N/A</v>
      </c>
    </row>
    <row r="2192" spans="1:26" x14ac:dyDescent="0.25">
      <c r="A2192">
        <v>20230620</v>
      </c>
      <c r="B2192">
        <v>43094804</v>
      </c>
      <c r="C2192" t="s">
        <v>2705</v>
      </c>
      <c r="D2192">
        <v>2054669</v>
      </c>
      <c r="E2192" t="s">
        <v>2622</v>
      </c>
      <c r="F2192" s="59">
        <v>2694.43</v>
      </c>
      <c r="G2192">
        <v>1995.87</v>
      </c>
      <c r="H2192" t="s">
        <v>2538</v>
      </c>
      <c r="I2192" t="s">
        <v>2539</v>
      </c>
      <c r="J2192" t="s">
        <v>2352</v>
      </c>
      <c r="K2192" t="s">
        <v>2321</v>
      </c>
      <c r="L2192" t="s">
        <v>2351</v>
      </c>
      <c r="M2192" t="s">
        <v>2623</v>
      </c>
      <c r="N2192" t="s">
        <v>2624</v>
      </c>
      <c r="O2192" t="s">
        <v>2542</v>
      </c>
      <c r="P2192" t="s">
        <v>2543</v>
      </c>
      <c r="Q2192" t="s">
        <v>2544</v>
      </c>
      <c r="R2192" t="s">
        <v>2625</v>
      </c>
      <c r="S2192" t="s">
        <v>2546</v>
      </c>
      <c r="T2192">
        <v>0</v>
      </c>
      <c r="U2192" t="s">
        <v>838</v>
      </c>
      <c r="V2192" t="s">
        <v>2548</v>
      </c>
      <c r="W2192" t="s">
        <v>838</v>
      </c>
      <c r="X2192" t="s">
        <v>2548</v>
      </c>
      <c r="Y2192" t="str">
        <f t="shared" si="34"/>
        <v>深圳市小赢普惠科技有限责任公司深圳市赢众通金融信息服务有限责任公司信息流</v>
      </c>
      <c r="Z2192" t="e">
        <f>VLOOKUP(Y:Y,[1]Sheet1!N:N,1,0)</f>
        <v>#N/A</v>
      </c>
    </row>
    <row r="2193" spans="1:26" hidden="1" x14ac:dyDescent="0.25">
      <c r="A2193">
        <v>20230620</v>
      </c>
      <c r="B2193">
        <v>45323132</v>
      </c>
      <c r="C2193" t="s">
        <v>2747</v>
      </c>
      <c r="D2193">
        <v>2172261</v>
      </c>
      <c r="E2193" t="s">
        <v>2628</v>
      </c>
      <c r="F2193" s="59">
        <v>757.82</v>
      </c>
      <c r="G2193">
        <v>578.49</v>
      </c>
      <c r="H2193" t="s">
        <v>2538</v>
      </c>
      <c r="I2193" t="s">
        <v>2551</v>
      </c>
      <c r="J2193" t="s">
        <v>292</v>
      </c>
      <c r="K2193" t="s">
        <v>2321</v>
      </c>
      <c r="L2193" t="s">
        <v>574</v>
      </c>
      <c r="M2193" t="s">
        <v>2611</v>
      </c>
      <c r="N2193" t="s">
        <v>2612</v>
      </c>
      <c r="O2193" t="s">
        <v>2542</v>
      </c>
      <c r="P2193" t="s">
        <v>2543</v>
      </c>
      <c r="Q2193" t="s">
        <v>2544</v>
      </c>
      <c r="R2193" t="s">
        <v>2613</v>
      </c>
      <c r="S2193" t="s">
        <v>2546</v>
      </c>
      <c r="T2193">
        <v>0</v>
      </c>
      <c r="U2193" t="s">
        <v>2614</v>
      </c>
      <c r="V2193" t="s">
        <v>2615</v>
      </c>
      <c r="W2193" t="s">
        <v>2614</v>
      </c>
      <c r="X2193" t="s">
        <v>2615</v>
      </c>
      <c r="Y2193" t="str">
        <f t="shared" si="34"/>
        <v>广州荔湾品唯信息服务有限公司广州唯品会电子商务有限公司信息流</v>
      </c>
      <c r="Z2193" t="e">
        <f>VLOOKUP(Y:Y,[1]Sheet1!N:N,1,0)</f>
        <v>#N/A</v>
      </c>
    </row>
    <row r="2194" spans="1:26" hidden="1" x14ac:dyDescent="0.25">
      <c r="A2194">
        <v>20230620</v>
      </c>
      <c r="B2194">
        <v>47327914</v>
      </c>
      <c r="C2194" t="s">
        <v>2720</v>
      </c>
      <c r="D2194">
        <v>2185183</v>
      </c>
      <c r="E2194" t="s">
        <v>2574</v>
      </c>
      <c r="F2194" s="59">
        <v>1806.32</v>
      </c>
      <c r="G2194">
        <v>1368.43</v>
      </c>
      <c r="H2194" t="s">
        <v>2538</v>
      </c>
      <c r="I2194" t="s">
        <v>2539</v>
      </c>
      <c r="J2194" t="s">
        <v>2575</v>
      </c>
      <c r="K2194" t="s">
        <v>2321</v>
      </c>
      <c r="L2194" t="s">
        <v>2344</v>
      </c>
      <c r="M2194" t="s">
        <v>2576</v>
      </c>
      <c r="O2194" t="s">
        <v>2542</v>
      </c>
      <c r="P2194" t="s">
        <v>2543</v>
      </c>
      <c r="Q2194" t="s">
        <v>2544</v>
      </c>
      <c r="R2194" t="s">
        <v>2577</v>
      </c>
      <c r="S2194" t="s">
        <v>2546</v>
      </c>
      <c r="T2194">
        <v>0</v>
      </c>
      <c r="U2194" t="s">
        <v>838</v>
      </c>
      <c r="V2194" t="s">
        <v>2578</v>
      </c>
      <c r="W2194" t="s">
        <v>838</v>
      </c>
      <c r="X2194" t="s">
        <v>2578</v>
      </c>
      <c r="Y2194" t="str">
        <f t="shared" si="34"/>
        <v>北京微财科技有限公司-数媒重庆市黑卡小额贷款有限公司信息流</v>
      </c>
      <c r="Z2194" t="e">
        <f>VLOOKUP(Y:Y,[1]Sheet1!N:N,1,0)</f>
        <v>#N/A</v>
      </c>
    </row>
    <row r="2195" spans="1:26" hidden="1" x14ac:dyDescent="0.25">
      <c r="A2195">
        <v>20230620</v>
      </c>
      <c r="B2195">
        <v>47953357</v>
      </c>
      <c r="C2195" t="s">
        <v>2735</v>
      </c>
      <c r="D2195">
        <v>2167551</v>
      </c>
      <c r="E2195" t="s">
        <v>2550</v>
      </c>
      <c r="F2195" s="59">
        <v>246.04</v>
      </c>
      <c r="G2195">
        <v>246.04</v>
      </c>
      <c r="H2195" t="s">
        <v>2538</v>
      </c>
      <c r="I2195" t="s">
        <v>2551</v>
      </c>
      <c r="J2195" t="s">
        <v>2332</v>
      </c>
      <c r="K2195" t="s">
        <v>2321</v>
      </c>
      <c r="L2195" t="s">
        <v>2333</v>
      </c>
      <c r="M2195" t="s">
        <v>2552</v>
      </c>
      <c r="N2195" t="s">
        <v>2553</v>
      </c>
      <c r="O2195" t="s">
        <v>2542</v>
      </c>
      <c r="P2195" t="s">
        <v>2543</v>
      </c>
      <c r="Q2195" t="s">
        <v>2544</v>
      </c>
      <c r="R2195" t="s">
        <v>2554</v>
      </c>
      <c r="S2195" t="s">
        <v>2546</v>
      </c>
      <c r="T2195">
        <v>0</v>
      </c>
      <c r="U2195" t="s">
        <v>2555</v>
      </c>
      <c r="V2195" t="s">
        <v>2556</v>
      </c>
      <c r="W2195" t="s">
        <v>2555</v>
      </c>
      <c r="X2195" t="s">
        <v>2556</v>
      </c>
      <c r="Y2195" t="str">
        <f t="shared" si="34"/>
        <v>北京爱奇艺科技有限公司-百度北京爱奇艺科技有限公司信息流</v>
      </c>
      <c r="Z2195" t="e">
        <f>VLOOKUP(Y:Y,[1]Sheet1!N:N,1,0)</f>
        <v>#N/A</v>
      </c>
    </row>
    <row r="2196" spans="1:26" hidden="1" x14ac:dyDescent="0.25">
      <c r="A2196">
        <v>20230620</v>
      </c>
      <c r="B2196">
        <v>48447553</v>
      </c>
      <c r="C2196" t="s">
        <v>2764</v>
      </c>
      <c r="D2196">
        <v>2142924</v>
      </c>
      <c r="E2196" t="s">
        <v>2716</v>
      </c>
      <c r="F2196" s="59">
        <v>604.97</v>
      </c>
      <c r="G2196">
        <v>604.97</v>
      </c>
      <c r="H2196" t="s">
        <v>2559</v>
      </c>
      <c r="I2196" t="s">
        <v>2560</v>
      </c>
      <c r="J2196" t="s">
        <v>392</v>
      </c>
      <c r="K2196" t="s">
        <v>711</v>
      </c>
      <c r="L2196" t="s">
        <v>392</v>
      </c>
      <c r="M2196" t="s">
        <v>2641</v>
      </c>
      <c r="N2196" t="s">
        <v>2642</v>
      </c>
      <c r="O2196" t="s">
        <v>2542</v>
      </c>
      <c r="P2196" t="s">
        <v>2543</v>
      </c>
      <c r="Q2196" t="s">
        <v>2544</v>
      </c>
      <c r="R2196" t="s">
        <v>2643</v>
      </c>
      <c r="S2196" t="s">
        <v>2546</v>
      </c>
      <c r="T2196">
        <v>9540.0499999999993</v>
      </c>
      <c r="U2196" t="s">
        <v>838</v>
      </c>
      <c r="V2196" t="s">
        <v>2644</v>
      </c>
      <c r="W2196" t="s">
        <v>838</v>
      </c>
      <c r="X2196" t="s">
        <v>2548</v>
      </c>
      <c r="Y2196" t="str">
        <f t="shared" si="34"/>
        <v>福州三六零网络小额贷款有限公司福州三六零网络小额贷款有限公司CPC</v>
      </c>
      <c r="Z2196" t="e">
        <f>VLOOKUP(Y:Y,[1]Sheet1!N:N,1,0)</f>
        <v>#N/A</v>
      </c>
    </row>
    <row r="2197" spans="1:26" hidden="1" x14ac:dyDescent="0.25">
      <c r="A2197">
        <v>20230620</v>
      </c>
      <c r="B2197">
        <v>41250572</v>
      </c>
      <c r="C2197" t="s">
        <v>2703</v>
      </c>
      <c r="D2197">
        <v>2130054</v>
      </c>
      <c r="E2197" t="s">
        <v>2558</v>
      </c>
      <c r="F2197" s="59">
        <v>3022.35</v>
      </c>
      <c r="G2197">
        <v>2447.1999999999998</v>
      </c>
      <c r="H2197" t="s">
        <v>2559</v>
      </c>
      <c r="I2197" t="s">
        <v>2560</v>
      </c>
      <c r="J2197" t="s">
        <v>2350</v>
      </c>
      <c r="K2197" t="s">
        <v>711</v>
      </c>
      <c r="L2197" t="s">
        <v>2350</v>
      </c>
      <c r="M2197" t="s">
        <v>2561</v>
      </c>
      <c r="N2197" t="s">
        <v>2562</v>
      </c>
      <c r="O2197" t="s">
        <v>2542</v>
      </c>
      <c r="P2197" t="s">
        <v>2543</v>
      </c>
      <c r="Q2197" t="s">
        <v>2544</v>
      </c>
      <c r="R2197" t="s">
        <v>2563</v>
      </c>
      <c r="S2197" t="s">
        <v>2546</v>
      </c>
      <c r="T2197">
        <v>10850.282999999999</v>
      </c>
      <c r="U2197" t="s">
        <v>1891</v>
      </c>
      <c r="V2197" t="s">
        <v>2564</v>
      </c>
      <c r="W2197" t="s">
        <v>1891</v>
      </c>
      <c r="X2197" t="s">
        <v>2564</v>
      </c>
      <c r="Y2197" t="str">
        <f t="shared" si="34"/>
        <v>深圳尚米网络技术有限公司深圳尚米网络技术有限公司CPC</v>
      </c>
      <c r="Z2197" t="e">
        <f>VLOOKUP(Y:Y,[1]Sheet1!N:N,1,0)</f>
        <v>#N/A</v>
      </c>
    </row>
    <row r="2198" spans="1:26" hidden="1" x14ac:dyDescent="0.25">
      <c r="A2198">
        <v>20230620</v>
      </c>
      <c r="B2198">
        <v>29850997</v>
      </c>
      <c r="C2198" t="s">
        <v>2701</v>
      </c>
      <c r="D2198">
        <v>2130054</v>
      </c>
      <c r="E2198" t="s">
        <v>2558</v>
      </c>
      <c r="F2198" s="59">
        <v>7059.97</v>
      </c>
      <c r="G2198">
        <v>5716.49</v>
      </c>
      <c r="H2198" t="s">
        <v>2559</v>
      </c>
      <c r="I2198" t="s">
        <v>2560</v>
      </c>
      <c r="J2198" t="s">
        <v>2350</v>
      </c>
      <c r="K2198" t="s">
        <v>711</v>
      </c>
      <c r="L2198" t="s">
        <v>2350</v>
      </c>
      <c r="M2198" t="s">
        <v>2561</v>
      </c>
      <c r="N2198" t="s">
        <v>2562</v>
      </c>
      <c r="O2198" t="s">
        <v>2542</v>
      </c>
      <c r="P2198" t="s">
        <v>2543</v>
      </c>
      <c r="Q2198" t="s">
        <v>2544</v>
      </c>
      <c r="R2198" t="s">
        <v>2563</v>
      </c>
      <c r="S2198" t="s">
        <v>2546</v>
      </c>
      <c r="T2198">
        <v>21196.649000000001</v>
      </c>
      <c r="U2198" t="s">
        <v>1891</v>
      </c>
      <c r="V2198" t="s">
        <v>2564</v>
      </c>
      <c r="W2198" t="s">
        <v>1891</v>
      </c>
      <c r="X2198" t="s">
        <v>2564</v>
      </c>
      <c r="Y2198" t="str">
        <f t="shared" si="34"/>
        <v>深圳尚米网络技术有限公司深圳尚米网络技术有限公司CPC</v>
      </c>
      <c r="Z2198" t="e">
        <f>VLOOKUP(Y:Y,[1]Sheet1!N:N,1,0)</f>
        <v>#N/A</v>
      </c>
    </row>
    <row r="2199" spans="1:26" hidden="1" x14ac:dyDescent="0.25">
      <c r="A2199">
        <v>20230620</v>
      </c>
      <c r="B2199">
        <v>40850187</v>
      </c>
      <c r="C2199" t="s">
        <v>2652</v>
      </c>
      <c r="D2199">
        <v>2165227</v>
      </c>
      <c r="E2199" t="s">
        <v>2566</v>
      </c>
      <c r="F2199" s="59">
        <v>2584.62</v>
      </c>
      <c r="G2199">
        <v>1914.53</v>
      </c>
      <c r="H2199" t="s">
        <v>2538</v>
      </c>
      <c r="I2199" t="s">
        <v>2539</v>
      </c>
      <c r="J2199" t="s">
        <v>2320</v>
      </c>
      <c r="K2199" t="s">
        <v>2321</v>
      </c>
      <c r="L2199" t="s">
        <v>2318</v>
      </c>
      <c r="M2199" t="s">
        <v>2540</v>
      </c>
      <c r="N2199" t="s">
        <v>2541</v>
      </c>
      <c r="O2199" t="s">
        <v>2542</v>
      </c>
      <c r="P2199" t="s">
        <v>2543</v>
      </c>
      <c r="Q2199" t="s">
        <v>2544</v>
      </c>
      <c r="R2199" t="s">
        <v>2545</v>
      </c>
      <c r="S2199" t="s">
        <v>2546</v>
      </c>
      <c r="T2199">
        <v>0</v>
      </c>
      <c r="U2199" t="s">
        <v>838</v>
      </c>
      <c r="V2199" t="s">
        <v>2547</v>
      </c>
      <c r="W2199" t="s">
        <v>838</v>
      </c>
      <c r="X2199" t="s">
        <v>2548</v>
      </c>
      <c r="Y2199" t="str">
        <f t="shared" si="34"/>
        <v>上海耳序信息技术有限公司-四部上海拍拍贷金融信息服务有限公司信息流</v>
      </c>
      <c r="Z2199" t="e">
        <f>VLOOKUP(Y:Y,[1]Sheet1!N:N,1,0)</f>
        <v>#N/A</v>
      </c>
    </row>
    <row r="2200" spans="1:26" x14ac:dyDescent="0.25">
      <c r="A2200">
        <v>20230620</v>
      </c>
      <c r="B2200">
        <v>43094804</v>
      </c>
      <c r="C2200" t="s">
        <v>2705</v>
      </c>
      <c r="D2200">
        <v>2054669</v>
      </c>
      <c r="E2200" t="s">
        <v>2622</v>
      </c>
      <c r="F2200" s="59">
        <v>316.25</v>
      </c>
      <c r="G2200">
        <v>234.26</v>
      </c>
      <c r="H2200" t="s">
        <v>2538</v>
      </c>
      <c r="I2200" t="s">
        <v>2551</v>
      </c>
      <c r="J2200" t="s">
        <v>2352</v>
      </c>
      <c r="K2200" t="s">
        <v>2321</v>
      </c>
      <c r="L2200" t="s">
        <v>2351</v>
      </c>
      <c r="M2200" t="s">
        <v>2623</v>
      </c>
      <c r="N2200" t="s">
        <v>2624</v>
      </c>
      <c r="O2200" t="s">
        <v>2542</v>
      </c>
      <c r="P2200" t="s">
        <v>2543</v>
      </c>
      <c r="Q2200" t="s">
        <v>2544</v>
      </c>
      <c r="R2200" t="s">
        <v>2625</v>
      </c>
      <c r="S2200" t="s">
        <v>2546</v>
      </c>
      <c r="T2200">
        <v>0</v>
      </c>
      <c r="U2200" t="s">
        <v>838</v>
      </c>
      <c r="V2200" t="s">
        <v>2548</v>
      </c>
      <c r="W2200" t="s">
        <v>838</v>
      </c>
      <c r="X2200" t="s">
        <v>2548</v>
      </c>
      <c r="Y2200" t="str">
        <f t="shared" si="34"/>
        <v>深圳市小赢普惠科技有限责任公司深圳市赢众通金融信息服务有限责任公司信息流</v>
      </c>
      <c r="Z2200" t="e">
        <f>VLOOKUP(Y:Y,[1]Sheet1!N:N,1,0)</f>
        <v>#N/A</v>
      </c>
    </row>
    <row r="2201" spans="1:26" hidden="1" x14ac:dyDescent="0.25">
      <c r="A2201">
        <v>20230620</v>
      </c>
      <c r="B2201">
        <v>47184415</v>
      </c>
      <c r="C2201" t="s">
        <v>2708</v>
      </c>
      <c r="D2201">
        <v>2176807</v>
      </c>
      <c r="E2201" t="s">
        <v>2691</v>
      </c>
      <c r="F2201" s="59">
        <v>18244.89</v>
      </c>
      <c r="G2201">
        <v>13129.32</v>
      </c>
      <c r="H2201" t="s">
        <v>2538</v>
      </c>
      <c r="I2201" t="s">
        <v>2551</v>
      </c>
      <c r="J2201" t="s">
        <v>2339</v>
      </c>
      <c r="K2201" t="s">
        <v>2321</v>
      </c>
      <c r="L2201" t="s">
        <v>2338</v>
      </c>
      <c r="M2201" t="s">
        <v>2692</v>
      </c>
      <c r="N2201" t="s">
        <v>2693</v>
      </c>
      <c r="O2201" t="s">
        <v>2542</v>
      </c>
      <c r="P2201" t="s">
        <v>2543</v>
      </c>
      <c r="Q2201" t="s">
        <v>2544</v>
      </c>
      <c r="R2201" t="s">
        <v>2694</v>
      </c>
      <c r="S2201" t="s">
        <v>2546</v>
      </c>
      <c r="T2201">
        <v>0</v>
      </c>
      <c r="U2201" t="s">
        <v>2117</v>
      </c>
      <c r="V2201" t="s">
        <v>2695</v>
      </c>
      <c r="W2201" t="s">
        <v>2117</v>
      </c>
      <c r="X2201" t="s">
        <v>2695</v>
      </c>
      <c r="Y2201" t="str">
        <f t="shared" si="34"/>
        <v>北京三快在线科技有限公司及其关联公司北京三快科技有限公司信息流</v>
      </c>
      <c r="Z2201" t="e">
        <f>VLOOKUP(Y:Y,[1]Sheet1!N:N,1,0)</f>
        <v>#N/A</v>
      </c>
    </row>
    <row r="2202" spans="1:26" hidden="1" x14ac:dyDescent="0.25">
      <c r="A2202">
        <v>20230620</v>
      </c>
      <c r="B2202">
        <v>47327991</v>
      </c>
      <c r="C2202" t="s">
        <v>2766</v>
      </c>
      <c r="D2202">
        <v>2185183</v>
      </c>
      <c r="E2202" t="s">
        <v>2574</v>
      </c>
      <c r="F2202" s="59">
        <v>501.13</v>
      </c>
      <c r="G2202">
        <v>379.64</v>
      </c>
      <c r="H2202" t="s">
        <v>2538</v>
      </c>
      <c r="I2202" t="s">
        <v>2551</v>
      </c>
      <c r="J2202" t="s">
        <v>2575</v>
      </c>
      <c r="K2202" t="s">
        <v>2321</v>
      </c>
      <c r="L2202" t="s">
        <v>2344</v>
      </c>
      <c r="M2202" t="s">
        <v>2576</v>
      </c>
      <c r="O2202" t="s">
        <v>2542</v>
      </c>
      <c r="P2202" t="s">
        <v>2543</v>
      </c>
      <c r="Q2202" t="s">
        <v>2544</v>
      </c>
      <c r="R2202" t="s">
        <v>2577</v>
      </c>
      <c r="S2202" t="s">
        <v>2546</v>
      </c>
      <c r="T2202">
        <v>0</v>
      </c>
      <c r="U2202" t="s">
        <v>838</v>
      </c>
      <c r="V2202" t="s">
        <v>2578</v>
      </c>
      <c r="W2202" t="s">
        <v>838</v>
      </c>
      <c r="X2202" t="s">
        <v>2578</v>
      </c>
      <c r="Y2202" t="str">
        <f t="shared" si="34"/>
        <v>北京微财科技有限公司-数媒重庆市黑卡小额贷款有限公司信息流</v>
      </c>
      <c r="Z2202" t="e">
        <f>VLOOKUP(Y:Y,[1]Sheet1!N:N,1,0)</f>
        <v>#N/A</v>
      </c>
    </row>
    <row r="2203" spans="1:26" hidden="1" x14ac:dyDescent="0.25">
      <c r="A2203">
        <v>20230620</v>
      </c>
      <c r="B2203">
        <v>29768594</v>
      </c>
      <c r="C2203" t="s">
        <v>2792</v>
      </c>
      <c r="D2203">
        <v>2130054</v>
      </c>
      <c r="E2203" t="s">
        <v>2558</v>
      </c>
      <c r="F2203" s="59">
        <v>8223.58</v>
      </c>
      <c r="G2203">
        <v>6658.63</v>
      </c>
      <c r="H2203" t="s">
        <v>2559</v>
      </c>
      <c r="I2203" t="s">
        <v>2560</v>
      </c>
      <c r="J2203" t="s">
        <v>2350</v>
      </c>
      <c r="K2203" t="s">
        <v>711</v>
      </c>
      <c r="L2203" t="s">
        <v>2350</v>
      </c>
      <c r="M2203" t="s">
        <v>2561</v>
      </c>
      <c r="N2203" t="s">
        <v>2562</v>
      </c>
      <c r="O2203" t="s">
        <v>2542</v>
      </c>
      <c r="P2203" t="s">
        <v>2543</v>
      </c>
      <c r="Q2203" t="s">
        <v>2544</v>
      </c>
      <c r="R2203" t="s">
        <v>2563</v>
      </c>
      <c r="S2203" t="s">
        <v>2546</v>
      </c>
      <c r="T2203">
        <v>26441.205999999998</v>
      </c>
      <c r="U2203" t="s">
        <v>1891</v>
      </c>
      <c r="V2203" t="s">
        <v>2564</v>
      </c>
      <c r="W2203" t="s">
        <v>1891</v>
      </c>
      <c r="X2203" t="s">
        <v>2564</v>
      </c>
      <c r="Y2203" t="str">
        <f t="shared" si="34"/>
        <v>深圳尚米网络技术有限公司深圳尚米网络技术有限公司CPC</v>
      </c>
      <c r="Z2203" t="e">
        <f>VLOOKUP(Y:Y,[1]Sheet1!N:N,1,0)</f>
        <v>#N/A</v>
      </c>
    </row>
    <row r="2204" spans="1:26" hidden="1" x14ac:dyDescent="0.25">
      <c r="A2204">
        <v>20230620</v>
      </c>
      <c r="B2204">
        <v>42327250</v>
      </c>
      <c r="C2204" t="s">
        <v>2704</v>
      </c>
      <c r="D2204">
        <v>2172261</v>
      </c>
      <c r="E2204" t="s">
        <v>2628</v>
      </c>
      <c r="F2204" s="59">
        <v>529.57000000000005</v>
      </c>
      <c r="G2204">
        <v>404.25</v>
      </c>
      <c r="H2204" t="s">
        <v>2538</v>
      </c>
      <c r="I2204" t="s">
        <v>2551</v>
      </c>
      <c r="J2204" t="s">
        <v>292</v>
      </c>
      <c r="K2204" t="s">
        <v>2321</v>
      </c>
      <c r="L2204" t="s">
        <v>574</v>
      </c>
      <c r="M2204" t="s">
        <v>2611</v>
      </c>
      <c r="N2204" t="s">
        <v>2612</v>
      </c>
      <c r="O2204" t="s">
        <v>2542</v>
      </c>
      <c r="P2204" t="s">
        <v>2543</v>
      </c>
      <c r="Q2204" t="s">
        <v>2544</v>
      </c>
      <c r="R2204" t="s">
        <v>2613</v>
      </c>
      <c r="S2204" t="s">
        <v>2546</v>
      </c>
      <c r="T2204">
        <v>0</v>
      </c>
      <c r="U2204" t="s">
        <v>2614</v>
      </c>
      <c r="V2204" t="s">
        <v>2615</v>
      </c>
      <c r="W2204" t="s">
        <v>2614</v>
      </c>
      <c r="X2204" t="s">
        <v>2615</v>
      </c>
      <c r="Y2204" t="str">
        <f t="shared" si="34"/>
        <v>广州荔湾品唯信息服务有限公司广州唯品会电子商务有限公司信息流</v>
      </c>
      <c r="Z2204" t="e">
        <f>VLOOKUP(Y:Y,[1]Sheet1!N:N,1,0)</f>
        <v>#N/A</v>
      </c>
    </row>
    <row r="2205" spans="1:26" hidden="1" x14ac:dyDescent="0.25">
      <c r="A2205">
        <v>20230620</v>
      </c>
      <c r="B2205">
        <v>47327914</v>
      </c>
      <c r="C2205" t="s">
        <v>2720</v>
      </c>
      <c r="D2205">
        <v>2185183</v>
      </c>
      <c r="E2205" t="s">
        <v>2574</v>
      </c>
      <c r="F2205" s="59">
        <v>1322.99</v>
      </c>
      <c r="G2205">
        <v>1002.27</v>
      </c>
      <c r="H2205" t="s">
        <v>2538</v>
      </c>
      <c r="I2205" t="s">
        <v>2551</v>
      </c>
      <c r="J2205" t="s">
        <v>2575</v>
      </c>
      <c r="K2205" t="s">
        <v>2321</v>
      </c>
      <c r="L2205" t="s">
        <v>2344</v>
      </c>
      <c r="M2205" t="s">
        <v>2576</v>
      </c>
      <c r="O2205" t="s">
        <v>2542</v>
      </c>
      <c r="P2205" t="s">
        <v>2543</v>
      </c>
      <c r="Q2205" t="s">
        <v>2544</v>
      </c>
      <c r="R2205" t="s">
        <v>2577</v>
      </c>
      <c r="S2205" t="s">
        <v>2546</v>
      </c>
      <c r="T2205">
        <v>0</v>
      </c>
      <c r="U2205" t="s">
        <v>838</v>
      </c>
      <c r="V2205" t="s">
        <v>2578</v>
      </c>
      <c r="W2205" t="s">
        <v>838</v>
      </c>
      <c r="X2205" t="s">
        <v>2578</v>
      </c>
      <c r="Y2205" t="str">
        <f t="shared" si="34"/>
        <v>北京微财科技有限公司-数媒重庆市黑卡小额贷款有限公司信息流</v>
      </c>
      <c r="Z2205" t="e">
        <f>VLOOKUP(Y:Y,[1]Sheet1!N:N,1,0)</f>
        <v>#N/A</v>
      </c>
    </row>
    <row r="2206" spans="1:26" hidden="1" x14ac:dyDescent="0.25">
      <c r="A2206">
        <v>20230620</v>
      </c>
      <c r="B2206">
        <v>47866527</v>
      </c>
      <c r="C2206" t="s">
        <v>2800</v>
      </c>
      <c r="D2206">
        <v>2172257</v>
      </c>
      <c r="E2206" t="s">
        <v>2610</v>
      </c>
      <c r="F2206" s="59">
        <v>3444.02</v>
      </c>
      <c r="G2206">
        <v>2733.26</v>
      </c>
      <c r="H2206" t="s">
        <v>2559</v>
      </c>
      <c r="I2206" t="s">
        <v>2560</v>
      </c>
      <c r="J2206" t="s">
        <v>292</v>
      </c>
      <c r="K2206" t="s">
        <v>711</v>
      </c>
      <c r="L2206" t="s">
        <v>2325</v>
      </c>
      <c r="M2206" t="s">
        <v>2611</v>
      </c>
      <c r="N2206" t="s">
        <v>2612</v>
      </c>
      <c r="O2206" t="s">
        <v>2542</v>
      </c>
      <c r="P2206" t="s">
        <v>2543</v>
      </c>
      <c r="Q2206" t="s">
        <v>2544</v>
      </c>
      <c r="R2206" t="s">
        <v>2613</v>
      </c>
      <c r="S2206" t="s">
        <v>2546</v>
      </c>
      <c r="T2206">
        <v>83529.558000000005</v>
      </c>
      <c r="U2206" t="s">
        <v>2614</v>
      </c>
      <c r="V2206" t="s">
        <v>2615</v>
      </c>
      <c r="W2206" t="s">
        <v>2614</v>
      </c>
      <c r="X2206" t="s">
        <v>2615</v>
      </c>
      <c r="Y2206" t="str">
        <f t="shared" si="34"/>
        <v>深圳龙鱼科技有限公司广州唯品会电子商务有限公司CPC</v>
      </c>
      <c r="Z2206" t="e">
        <f>VLOOKUP(Y:Y,[1]Sheet1!N:N,1,0)</f>
        <v>#N/A</v>
      </c>
    </row>
    <row r="2207" spans="1:26" hidden="1" x14ac:dyDescent="0.25">
      <c r="A2207">
        <v>20230620</v>
      </c>
      <c r="B2207">
        <v>30387904</v>
      </c>
      <c r="C2207" t="s">
        <v>2645</v>
      </c>
      <c r="D2207">
        <v>2130054</v>
      </c>
      <c r="E2207" t="s">
        <v>2558</v>
      </c>
      <c r="F2207" s="59">
        <v>1179.1099999999999</v>
      </c>
      <c r="G2207">
        <v>954.73</v>
      </c>
      <c r="H2207" t="s">
        <v>2559</v>
      </c>
      <c r="I2207" t="s">
        <v>2560</v>
      </c>
      <c r="J2207" t="s">
        <v>2350</v>
      </c>
      <c r="K2207" t="s">
        <v>711</v>
      </c>
      <c r="L2207" t="s">
        <v>2350</v>
      </c>
      <c r="M2207" t="s">
        <v>2561</v>
      </c>
      <c r="N2207" t="s">
        <v>2562</v>
      </c>
      <c r="O2207" t="s">
        <v>2542</v>
      </c>
      <c r="P2207" t="s">
        <v>2543</v>
      </c>
      <c r="Q2207" t="s">
        <v>2544</v>
      </c>
      <c r="R2207" t="s">
        <v>2563</v>
      </c>
      <c r="S2207" t="s">
        <v>2546</v>
      </c>
      <c r="T2207">
        <v>6151.8850000000002</v>
      </c>
      <c r="U2207" t="s">
        <v>1891</v>
      </c>
      <c r="V2207" t="s">
        <v>2564</v>
      </c>
      <c r="W2207" t="s">
        <v>1891</v>
      </c>
      <c r="X2207" t="s">
        <v>2564</v>
      </c>
      <c r="Y2207" t="str">
        <f t="shared" si="34"/>
        <v>深圳尚米网络技术有限公司深圳尚米网络技术有限公司CPC</v>
      </c>
      <c r="Z2207" t="e">
        <f>VLOOKUP(Y:Y,[1]Sheet1!N:N,1,0)</f>
        <v>#N/A</v>
      </c>
    </row>
    <row r="2208" spans="1:26" hidden="1" x14ac:dyDescent="0.25">
      <c r="A2208">
        <v>20230620</v>
      </c>
      <c r="B2208">
        <v>42014357</v>
      </c>
      <c r="C2208" t="s">
        <v>2798</v>
      </c>
      <c r="D2208">
        <v>2142924</v>
      </c>
      <c r="E2208" t="s">
        <v>2716</v>
      </c>
      <c r="F2208" s="59">
        <v>657.5</v>
      </c>
      <c r="G2208">
        <v>657.5</v>
      </c>
      <c r="H2208" t="s">
        <v>2559</v>
      </c>
      <c r="I2208" t="s">
        <v>2560</v>
      </c>
      <c r="J2208" t="s">
        <v>392</v>
      </c>
      <c r="K2208" t="s">
        <v>711</v>
      </c>
      <c r="L2208" t="s">
        <v>392</v>
      </c>
      <c r="M2208" t="s">
        <v>2641</v>
      </c>
      <c r="N2208" t="s">
        <v>2642</v>
      </c>
      <c r="O2208" t="s">
        <v>2542</v>
      </c>
      <c r="P2208" t="s">
        <v>2543</v>
      </c>
      <c r="Q2208" t="s">
        <v>2544</v>
      </c>
      <c r="R2208" t="s">
        <v>2643</v>
      </c>
      <c r="S2208" t="s">
        <v>2546</v>
      </c>
      <c r="T2208">
        <v>45995.24</v>
      </c>
      <c r="U2208" t="s">
        <v>838</v>
      </c>
      <c r="V2208" t="s">
        <v>2578</v>
      </c>
      <c r="W2208" t="s">
        <v>838</v>
      </c>
      <c r="X2208" t="s">
        <v>2548</v>
      </c>
      <c r="Y2208" t="str">
        <f t="shared" si="34"/>
        <v>福州三六零网络小额贷款有限公司福州三六零网络小额贷款有限公司CPC</v>
      </c>
      <c r="Z2208" t="e">
        <f>VLOOKUP(Y:Y,[1]Sheet1!N:N,1,0)</f>
        <v>#N/A</v>
      </c>
    </row>
    <row r="2209" spans="1:26" hidden="1" x14ac:dyDescent="0.25">
      <c r="A2209">
        <v>20230620</v>
      </c>
      <c r="B2209">
        <v>42594504</v>
      </c>
      <c r="C2209" t="s">
        <v>2618</v>
      </c>
      <c r="D2209">
        <v>2130054</v>
      </c>
      <c r="E2209" t="s">
        <v>2558</v>
      </c>
      <c r="F2209" s="59">
        <v>1944.15</v>
      </c>
      <c r="G2209">
        <v>1574.16</v>
      </c>
      <c r="H2209" t="s">
        <v>2559</v>
      </c>
      <c r="I2209" t="s">
        <v>2560</v>
      </c>
      <c r="J2209" t="s">
        <v>2350</v>
      </c>
      <c r="K2209" t="s">
        <v>711</v>
      </c>
      <c r="L2209" t="s">
        <v>2350</v>
      </c>
      <c r="M2209" t="s">
        <v>2561</v>
      </c>
      <c r="N2209" t="s">
        <v>2562</v>
      </c>
      <c r="O2209" t="s">
        <v>2542</v>
      </c>
      <c r="P2209" t="s">
        <v>2543</v>
      </c>
      <c r="Q2209" t="s">
        <v>2544</v>
      </c>
      <c r="R2209" t="s">
        <v>2563</v>
      </c>
      <c r="S2209" t="s">
        <v>2546</v>
      </c>
      <c r="T2209">
        <v>11906.026</v>
      </c>
      <c r="U2209" t="s">
        <v>1891</v>
      </c>
      <c r="V2209" t="s">
        <v>2564</v>
      </c>
      <c r="W2209" t="s">
        <v>1891</v>
      </c>
      <c r="X2209" t="s">
        <v>2564</v>
      </c>
      <c r="Y2209" t="str">
        <f t="shared" si="34"/>
        <v>深圳尚米网络技术有限公司深圳尚米网络技术有限公司CPC</v>
      </c>
      <c r="Z2209" t="e">
        <f>VLOOKUP(Y:Y,[1]Sheet1!N:N,1,0)</f>
        <v>#N/A</v>
      </c>
    </row>
    <row r="2210" spans="1:26" hidden="1" x14ac:dyDescent="0.25">
      <c r="A2210">
        <v>20230620</v>
      </c>
      <c r="B2210">
        <v>45323041</v>
      </c>
      <c r="C2210" t="s">
        <v>2775</v>
      </c>
      <c r="D2210">
        <v>2172261</v>
      </c>
      <c r="E2210" t="s">
        <v>2628</v>
      </c>
      <c r="F2210" s="59">
        <v>10025.959999999999</v>
      </c>
      <c r="G2210">
        <v>7653.4</v>
      </c>
      <c r="H2210" t="s">
        <v>2538</v>
      </c>
      <c r="I2210" t="s">
        <v>2551</v>
      </c>
      <c r="J2210" t="s">
        <v>292</v>
      </c>
      <c r="K2210" t="s">
        <v>2321</v>
      </c>
      <c r="L2210" t="s">
        <v>574</v>
      </c>
      <c r="M2210" t="s">
        <v>2611</v>
      </c>
      <c r="N2210" t="s">
        <v>2612</v>
      </c>
      <c r="O2210" t="s">
        <v>2542</v>
      </c>
      <c r="P2210" t="s">
        <v>2543</v>
      </c>
      <c r="Q2210" t="s">
        <v>2544</v>
      </c>
      <c r="R2210" t="s">
        <v>2613</v>
      </c>
      <c r="S2210" t="s">
        <v>2546</v>
      </c>
      <c r="T2210">
        <v>0</v>
      </c>
      <c r="U2210" t="s">
        <v>2614</v>
      </c>
      <c r="V2210" t="s">
        <v>2615</v>
      </c>
      <c r="W2210" t="s">
        <v>2614</v>
      </c>
      <c r="X2210" t="s">
        <v>2615</v>
      </c>
      <c r="Y2210" t="str">
        <f t="shared" si="34"/>
        <v>广州荔湾品唯信息服务有限公司广州唯品会电子商务有限公司信息流</v>
      </c>
      <c r="Z2210" t="e">
        <f>VLOOKUP(Y:Y,[1]Sheet1!N:N,1,0)</f>
        <v>#N/A</v>
      </c>
    </row>
    <row r="2211" spans="1:26" hidden="1" x14ac:dyDescent="0.25">
      <c r="A2211">
        <v>20230620</v>
      </c>
      <c r="B2211">
        <v>40896118</v>
      </c>
      <c r="C2211" t="s">
        <v>2758</v>
      </c>
      <c r="D2211">
        <v>2117409</v>
      </c>
      <c r="E2211" t="s">
        <v>2744</v>
      </c>
      <c r="F2211" s="59">
        <v>2106.79</v>
      </c>
      <c r="G2211">
        <v>0</v>
      </c>
      <c r="H2211" t="s">
        <v>2559</v>
      </c>
      <c r="I2211" t="s">
        <v>2560</v>
      </c>
      <c r="J2211" t="s">
        <v>2353</v>
      </c>
      <c r="K2211" t="s">
        <v>711</v>
      </c>
      <c r="L2211" t="s">
        <v>326</v>
      </c>
      <c r="M2211" t="s">
        <v>2588</v>
      </c>
      <c r="N2211" t="s">
        <v>2589</v>
      </c>
      <c r="O2211" t="s">
        <v>2542</v>
      </c>
      <c r="P2211" t="s">
        <v>2543</v>
      </c>
      <c r="Q2211" t="s">
        <v>2544</v>
      </c>
      <c r="R2211" t="s">
        <v>2570</v>
      </c>
      <c r="S2211" t="s">
        <v>2546</v>
      </c>
      <c r="T2211">
        <v>0</v>
      </c>
      <c r="U2211" t="s">
        <v>2571</v>
      </c>
      <c r="V2211" t="s">
        <v>2572</v>
      </c>
      <c r="W2211" t="s">
        <v>1891</v>
      </c>
      <c r="X2211" t="s">
        <v>2564</v>
      </c>
      <c r="Y2211" t="str">
        <f t="shared" si="34"/>
        <v>网易有道信息技术（北京）有限公司网易(杭州)网络有限公司CPC</v>
      </c>
      <c r="Z2211" t="e">
        <f>VLOOKUP(Y:Y,[1]Sheet1!N:N,1,0)</f>
        <v>#N/A</v>
      </c>
    </row>
    <row r="2212" spans="1:26" x14ac:dyDescent="0.25">
      <c r="A2212">
        <v>20230619</v>
      </c>
      <c r="B2212">
        <v>45336925</v>
      </c>
      <c r="C2212" t="s">
        <v>2717</v>
      </c>
      <c r="D2212">
        <v>2054669</v>
      </c>
      <c r="E2212" t="s">
        <v>2622</v>
      </c>
      <c r="F2212" s="59">
        <v>82.04</v>
      </c>
      <c r="G2212">
        <v>60.77</v>
      </c>
      <c r="H2212" t="s">
        <v>2538</v>
      </c>
      <c r="I2212" t="s">
        <v>2551</v>
      </c>
      <c r="J2212" t="s">
        <v>2352</v>
      </c>
      <c r="K2212" t="s">
        <v>2321</v>
      </c>
      <c r="L2212" t="s">
        <v>2351</v>
      </c>
      <c r="M2212" t="s">
        <v>2623</v>
      </c>
      <c r="N2212" t="s">
        <v>2624</v>
      </c>
      <c r="O2212" t="s">
        <v>2542</v>
      </c>
      <c r="P2212" t="s">
        <v>2543</v>
      </c>
      <c r="Q2212" t="s">
        <v>2544</v>
      </c>
      <c r="R2212" t="s">
        <v>2625</v>
      </c>
      <c r="S2212" t="s">
        <v>2546</v>
      </c>
      <c r="T2212">
        <v>0</v>
      </c>
      <c r="U2212" t="s">
        <v>838</v>
      </c>
      <c r="V2212" t="s">
        <v>2548</v>
      </c>
      <c r="W2212" t="s">
        <v>838</v>
      </c>
      <c r="X2212" t="s">
        <v>2548</v>
      </c>
      <c r="Y2212" t="str">
        <f t="shared" si="34"/>
        <v>深圳市小赢普惠科技有限责任公司深圳市赢众通金融信息服务有限责任公司信息流</v>
      </c>
      <c r="Z2212" t="e">
        <f>VLOOKUP(Y:Y,[1]Sheet1!N:N,1,0)</f>
        <v>#N/A</v>
      </c>
    </row>
    <row r="2213" spans="1:26" hidden="1" x14ac:dyDescent="0.25">
      <c r="A2213">
        <v>20230619</v>
      </c>
      <c r="B2213">
        <v>40182525</v>
      </c>
      <c r="C2213" t="s">
        <v>2679</v>
      </c>
      <c r="D2213">
        <v>2130054</v>
      </c>
      <c r="E2213" t="s">
        <v>2558</v>
      </c>
      <c r="F2213" s="59">
        <v>1134.93</v>
      </c>
      <c r="G2213">
        <v>918.92</v>
      </c>
      <c r="H2213" t="s">
        <v>2559</v>
      </c>
      <c r="I2213" t="s">
        <v>2560</v>
      </c>
      <c r="J2213" t="s">
        <v>2350</v>
      </c>
      <c r="K2213" t="s">
        <v>711</v>
      </c>
      <c r="L2213" t="s">
        <v>2350</v>
      </c>
      <c r="M2213" t="s">
        <v>2561</v>
      </c>
      <c r="N2213" t="s">
        <v>2562</v>
      </c>
      <c r="O2213" t="s">
        <v>2542</v>
      </c>
      <c r="P2213" t="s">
        <v>2543</v>
      </c>
      <c r="Q2213" t="s">
        <v>2544</v>
      </c>
      <c r="R2213" t="s">
        <v>2563</v>
      </c>
      <c r="S2213" t="s">
        <v>2546</v>
      </c>
      <c r="T2213">
        <v>3978.6460000000002</v>
      </c>
      <c r="U2213" t="s">
        <v>1891</v>
      </c>
      <c r="V2213" t="s">
        <v>2564</v>
      </c>
      <c r="W2213" t="s">
        <v>1891</v>
      </c>
      <c r="X2213" t="s">
        <v>2564</v>
      </c>
      <c r="Y2213" t="str">
        <f t="shared" si="34"/>
        <v>深圳尚米网络技术有限公司深圳尚米网络技术有限公司CPC</v>
      </c>
      <c r="Z2213" t="e">
        <f>VLOOKUP(Y:Y,[1]Sheet1!N:N,1,0)</f>
        <v>#N/A</v>
      </c>
    </row>
    <row r="2214" spans="1:26" hidden="1" x14ac:dyDescent="0.25">
      <c r="A2214">
        <v>20230619</v>
      </c>
      <c r="B2214">
        <v>38794025</v>
      </c>
      <c r="C2214" t="s">
        <v>2651</v>
      </c>
      <c r="D2214">
        <v>2172261</v>
      </c>
      <c r="E2214" t="s">
        <v>2628</v>
      </c>
      <c r="F2214" s="59">
        <v>877.84</v>
      </c>
      <c r="G2214">
        <v>670.11</v>
      </c>
      <c r="H2214" t="s">
        <v>2538</v>
      </c>
      <c r="I2214" t="s">
        <v>2551</v>
      </c>
      <c r="J2214" t="s">
        <v>292</v>
      </c>
      <c r="K2214" t="s">
        <v>2321</v>
      </c>
      <c r="L2214" t="s">
        <v>574</v>
      </c>
      <c r="M2214" t="s">
        <v>2611</v>
      </c>
      <c r="N2214" t="s">
        <v>2612</v>
      </c>
      <c r="O2214" t="s">
        <v>2542</v>
      </c>
      <c r="P2214" t="s">
        <v>2543</v>
      </c>
      <c r="Q2214" t="s">
        <v>2544</v>
      </c>
      <c r="R2214" t="s">
        <v>2613</v>
      </c>
      <c r="S2214" t="s">
        <v>2546</v>
      </c>
      <c r="T2214">
        <v>0</v>
      </c>
      <c r="U2214" t="s">
        <v>2614</v>
      </c>
      <c r="V2214" t="s">
        <v>2615</v>
      </c>
      <c r="W2214" t="s">
        <v>2614</v>
      </c>
      <c r="X2214" t="s">
        <v>2615</v>
      </c>
      <c r="Y2214" t="str">
        <f t="shared" si="34"/>
        <v>广州荔湾品唯信息服务有限公司广州唯品会电子商务有限公司信息流</v>
      </c>
      <c r="Z2214" t="e">
        <f>VLOOKUP(Y:Y,[1]Sheet1!N:N,1,0)</f>
        <v>#N/A</v>
      </c>
    </row>
    <row r="2215" spans="1:26" hidden="1" x14ac:dyDescent="0.25">
      <c r="A2215">
        <v>20230619</v>
      </c>
      <c r="B2215">
        <v>40548239</v>
      </c>
      <c r="C2215" t="s">
        <v>2777</v>
      </c>
      <c r="D2215">
        <v>2130054</v>
      </c>
      <c r="E2215" t="s">
        <v>2558</v>
      </c>
      <c r="F2215" s="59">
        <v>2348.29</v>
      </c>
      <c r="G2215">
        <v>1901.4</v>
      </c>
      <c r="H2215" t="s">
        <v>2559</v>
      </c>
      <c r="I2215" t="s">
        <v>2560</v>
      </c>
      <c r="J2215" t="s">
        <v>2350</v>
      </c>
      <c r="K2215" t="s">
        <v>711</v>
      </c>
      <c r="L2215" t="s">
        <v>2350</v>
      </c>
      <c r="M2215" t="s">
        <v>2561</v>
      </c>
      <c r="N2215" t="s">
        <v>2562</v>
      </c>
      <c r="O2215" t="s">
        <v>2542</v>
      </c>
      <c r="P2215" t="s">
        <v>2543</v>
      </c>
      <c r="Q2215" t="s">
        <v>2544</v>
      </c>
      <c r="R2215" t="s">
        <v>2563</v>
      </c>
      <c r="S2215" t="s">
        <v>2546</v>
      </c>
      <c r="T2215">
        <v>3845.9259999999999</v>
      </c>
      <c r="U2215" t="s">
        <v>1891</v>
      </c>
      <c r="V2215" t="s">
        <v>2564</v>
      </c>
      <c r="W2215" t="s">
        <v>1891</v>
      </c>
      <c r="X2215" t="s">
        <v>2564</v>
      </c>
      <c r="Y2215" t="str">
        <f t="shared" si="34"/>
        <v>深圳尚米网络技术有限公司深圳尚米网络技术有限公司CPC</v>
      </c>
      <c r="Z2215" t="e">
        <f>VLOOKUP(Y:Y,[1]Sheet1!N:N,1,0)</f>
        <v>#N/A</v>
      </c>
    </row>
    <row r="2216" spans="1:26" hidden="1" x14ac:dyDescent="0.25">
      <c r="A2216">
        <v>20230619</v>
      </c>
      <c r="B2216">
        <v>47327817</v>
      </c>
      <c r="C2216" t="s">
        <v>2718</v>
      </c>
      <c r="D2216">
        <v>2185183</v>
      </c>
      <c r="E2216" t="s">
        <v>2574</v>
      </c>
      <c r="F2216" s="59">
        <v>4484.34</v>
      </c>
      <c r="G2216">
        <v>3397.23</v>
      </c>
      <c r="H2216" t="s">
        <v>2538</v>
      </c>
      <c r="I2216" t="s">
        <v>2539</v>
      </c>
      <c r="J2216" t="s">
        <v>2575</v>
      </c>
      <c r="K2216" t="s">
        <v>2321</v>
      </c>
      <c r="L2216" t="s">
        <v>2344</v>
      </c>
      <c r="M2216" t="s">
        <v>2576</v>
      </c>
      <c r="O2216" t="s">
        <v>2542</v>
      </c>
      <c r="P2216" t="s">
        <v>2543</v>
      </c>
      <c r="Q2216" t="s">
        <v>2544</v>
      </c>
      <c r="R2216" t="s">
        <v>2577</v>
      </c>
      <c r="S2216" t="s">
        <v>2546</v>
      </c>
      <c r="T2216">
        <v>0</v>
      </c>
      <c r="U2216" t="s">
        <v>838</v>
      </c>
      <c r="V2216" t="s">
        <v>2578</v>
      </c>
      <c r="W2216" t="s">
        <v>838</v>
      </c>
      <c r="X2216" t="s">
        <v>2578</v>
      </c>
      <c r="Y2216" t="str">
        <f t="shared" si="34"/>
        <v>北京微财科技有限公司-数媒重庆市黑卡小额贷款有限公司信息流</v>
      </c>
      <c r="Z2216" t="e">
        <f>VLOOKUP(Y:Y,[1]Sheet1!N:N,1,0)</f>
        <v>#N/A</v>
      </c>
    </row>
    <row r="2217" spans="1:26" hidden="1" x14ac:dyDescent="0.25">
      <c r="A2217">
        <v>20230619</v>
      </c>
      <c r="B2217">
        <v>29855630</v>
      </c>
      <c r="C2217" t="s">
        <v>2765</v>
      </c>
      <c r="D2217">
        <v>2130054</v>
      </c>
      <c r="E2217" t="s">
        <v>2558</v>
      </c>
      <c r="F2217" s="59">
        <v>3725.31</v>
      </c>
      <c r="G2217">
        <v>3016.35</v>
      </c>
      <c r="H2217" t="s">
        <v>2559</v>
      </c>
      <c r="I2217" t="s">
        <v>2560</v>
      </c>
      <c r="J2217" t="s">
        <v>2350</v>
      </c>
      <c r="K2217" t="s">
        <v>711</v>
      </c>
      <c r="L2217" t="s">
        <v>2350</v>
      </c>
      <c r="M2217" t="s">
        <v>2561</v>
      </c>
      <c r="N2217" t="s">
        <v>2562</v>
      </c>
      <c r="O2217" t="s">
        <v>2542</v>
      </c>
      <c r="P2217" t="s">
        <v>2543</v>
      </c>
      <c r="Q2217" t="s">
        <v>2544</v>
      </c>
      <c r="R2217" t="s">
        <v>2563</v>
      </c>
      <c r="S2217" t="s">
        <v>2546</v>
      </c>
      <c r="T2217">
        <v>3585.692</v>
      </c>
      <c r="U2217" t="s">
        <v>1891</v>
      </c>
      <c r="V2217" t="s">
        <v>2564</v>
      </c>
      <c r="W2217" t="s">
        <v>1891</v>
      </c>
      <c r="X2217" t="s">
        <v>2564</v>
      </c>
      <c r="Y2217" t="str">
        <f t="shared" si="34"/>
        <v>深圳尚米网络技术有限公司深圳尚米网络技术有限公司CPC</v>
      </c>
      <c r="Z2217" t="e">
        <f>VLOOKUP(Y:Y,[1]Sheet1!N:N,1,0)</f>
        <v>#N/A</v>
      </c>
    </row>
    <row r="2218" spans="1:26" hidden="1" x14ac:dyDescent="0.25">
      <c r="A2218">
        <v>20230619</v>
      </c>
      <c r="B2218">
        <v>42840928</v>
      </c>
      <c r="C2218" t="s">
        <v>2813</v>
      </c>
      <c r="D2218">
        <v>2117410</v>
      </c>
      <c r="E2218" t="s">
        <v>2587</v>
      </c>
      <c r="F2218" s="59">
        <v>127.52</v>
      </c>
      <c r="G2218">
        <v>0</v>
      </c>
      <c r="H2218" t="s">
        <v>2538</v>
      </c>
      <c r="I2218" t="s">
        <v>2551</v>
      </c>
      <c r="J2218" t="s">
        <v>2353</v>
      </c>
      <c r="K2218" t="s">
        <v>2321</v>
      </c>
      <c r="L2218" t="s">
        <v>326</v>
      </c>
      <c r="M2218" t="s">
        <v>2588</v>
      </c>
      <c r="N2218" t="s">
        <v>2589</v>
      </c>
      <c r="O2218" t="s">
        <v>2542</v>
      </c>
      <c r="P2218" t="s">
        <v>2543</v>
      </c>
      <c r="Q2218" t="s">
        <v>2544</v>
      </c>
      <c r="R2218" t="s">
        <v>2570</v>
      </c>
      <c r="S2218" t="s">
        <v>2546</v>
      </c>
      <c r="T2218">
        <v>0</v>
      </c>
      <c r="U2218" t="s">
        <v>2571</v>
      </c>
      <c r="V2218" t="s">
        <v>2572</v>
      </c>
      <c r="W2218" t="s">
        <v>1891</v>
      </c>
      <c r="X2218" t="s">
        <v>2564</v>
      </c>
      <c r="Y2218" t="str">
        <f t="shared" si="34"/>
        <v>网易有道信息技术（北京）有限公司网易(杭州)网络有限公司信息流</v>
      </c>
      <c r="Z2218" t="e">
        <f>VLOOKUP(Y:Y,[1]Sheet1!N:N,1,0)</f>
        <v>#N/A</v>
      </c>
    </row>
    <row r="2219" spans="1:26" x14ac:dyDescent="0.25">
      <c r="A2219">
        <v>20230619</v>
      </c>
      <c r="B2219">
        <v>43094813</v>
      </c>
      <c r="C2219" t="s">
        <v>2677</v>
      </c>
      <c r="D2219">
        <v>2054669</v>
      </c>
      <c r="E2219" t="s">
        <v>2622</v>
      </c>
      <c r="F2219" s="59">
        <v>6385.88</v>
      </c>
      <c r="G2219">
        <v>4730.28</v>
      </c>
      <c r="H2219" t="s">
        <v>2538</v>
      </c>
      <c r="I2219" t="s">
        <v>2539</v>
      </c>
      <c r="J2219" t="s">
        <v>2352</v>
      </c>
      <c r="K2219" t="s">
        <v>2321</v>
      </c>
      <c r="L2219" t="s">
        <v>2351</v>
      </c>
      <c r="M2219" t="s">
        <v>2623</v>
      </c>
      <c r="N2219" t="s">
        <v>2624</v>
      </c>
      <c r="O2219" t="s">
        <v>2542</v>
      </c>
      <c r="P2219" t="s">
        <v>2543</v>
      </c>
      <c r="Q2219" t="s">
        <v>2544</v>
      </c>
      <c r="R2219" t="s">
        <v>2625</v>
      </c>
      <c r="S2219" t="s">
        <v>2546</v>
      </c>
      <c r="T2219">
        <v>0</v>
      </c>
      <c r="U2219" t="s">
        <v>838</v>
      </c>
      <c r="V2219" t="s">
        <v>2548</v>
      </c>
      <c r="W2219" t="s">
        <v>838</v>
      </c>
      <c r="X2219" t="s">
        <v>2548</v>
      </c>
      <c r="Y2219" t="str">
        <f t="shared" si="34"/>
        <v>深圳市小赢普惠科技有限责任公司深圳市赢众通金融信息服务有限责任公司信息流</v>
      </c>
      <c r="Z2219" t="e">
        <f>VLOOKUP(Y:Y,[1]Sheet1!N:N,1,0)</f>
        <v>#N/A</v>
      </c>
    </row>
    <row r="2220" spans="1:26" hidden="1" x14ac:dyDescent="0.25">
      <c r="A2220">
        <v>20230619</v>
      </c>
      <c r="B2220">
        <v>44739351</v>
      </c>
      <c r="C2220" t="s">
        <v>2731</v>
      </c>
      <c r="D2220">
        <v>2118167</v>
      </c>
      <c r="E2220" t="s">
        <v>2592</v>
      </c>
      <c r="F2220" s="59">
        <v>64.97</v>
      </c>
      <c r="G2220">
        <v>0</v>
      </c>
      <c r="H2220" t="s">
        <v>2538</v>
      </c>
      <c r="I2220" t="s">
        <v>2551</v>
      </c>
      <c r="J2220" t="s">
        <v>554</v>
      </c>
      <c r="K2220" t="s">
        <v>2321</v>
      </c>
      <c r="L2220" t="s">
        <v>2370</v>
      </c>
      <c r="M2220" t="s">
        <v>2593</v>
      </c>
      <c r="N2220" t="s">
        <v>2594</v>
      </c>
      <c r="O2220" t="s">
        <v>2542</v>
      </c>
      <c r="P2220" t="s">
        <v>2543</v>
      </c>
      <c r="Q2220" t="s">
        <v>2544</v>
      </c>
      <c r="R2220" t="s">
        <v>2595</v>
      </c>
      <c r="S2220" t="s">
        <v>2546</v>
      </c>
      <c r="T2220">
        <v>0</v>
      </c>
      <c r="U2220" t="s">
        <v>2555</v>
      </c>
      <c r="V2220" t="s">
        <v>2596</v>
      </c>
      <c r="W2220" t="s">
        <v>2555</v>
      </c>
      <c r="X2220" t="s">
        <v>2596</v>
      </c>
      <c r="Y2220" t="str">
        <f t="shared" si="34"/>
        <v>薯一薯二文化传媒（上海）有限公司行吟信息科技(上海)有限公司信息流</v>
      </c>
      <c r="Z2220" t="e">
        <f>VLOOKUP(Y:Y,[1]Sheet1!N:N,1,0)</f>
        <v>#N/A</v>
      </c>
    </row>
    <row r="2221" spans="1:26" hidden="1" x14ac:dyDescent="0.25">
      <c r="A2221">
        <v>20230619</v>
      </c>
      <c r="B2221">
        <v>38794042</v>
      </c>
      <c r="C2221" t="s">
        <v>2756</v>
      </c>
      <c r="D2221">
        <v>2172261</v>
      </c>
      <c r="E2221" t="s">
        <v>2628</v>
      </c>
      <c r="F2221" s="59">
        <v>825.73</v>
      </c>
      <c r="G2221">
        <v>630.33000000000004</v>
      </c>
      <c r="H2221" t="s">
        <v>2538</v>
      </c>
      <c r="I2221" t="s">
        <v>2551</v>
      </c>
      <c r="J2221" t="s">
        <v>292</v>
      </c>
      <c r="K2221" t="s">
        <v>2321</v>
      </c>
      <c r="L2221" t="s">
        <v>574</v>
      </c>
      <c r="M2221" t="s">
        <v>2611</v>
      </c>
      <c r="N2221" t="s">
        <v>2612</v>
      </c>
      <c r="O2221" t="s">
        <v>2542</v>
      </c>
      <c r="P2221" t="s">
        <v>2543</v>
      </c>
      <c r="Q2221" t="s">
        <v>2544</v>
      </c>
      <c r="R2221" t="s">
        <v>2613</v>
      </c>
      <c r="S2221" t="s">
        <v>2546</v>
      </c>
      <c r="T2221">
        <v>0</v>
      </c>
      <c r="U2221" t="s">
        <v>2614</v>
      </c>
      <c r="V2221" t="s">
        <v>2615</v>
      </c>
      <c r="W2221" t="s">
        <v>2614</v>
      </c>
      <c r="X2221" t="s">
        <v>2615</v>
      </c>
      <c r="Y2221" t="str">
        <f t="shared" si="34"/>
        <v>广州荔湾品唯信息服务有限公司广州唯品会电子商务有限公司信息流</v>
      </c>
      <c r="Z2221" t="e">
        <f>VLOOKUP(Y:Y,[1]Sheet1!N:N,1,0)</f>
        <v>#N/A</v>
      </c>
    </row>
    <row r="2222" spans="1:26" x14ac:dyDescent="0.25">
      <c r="A2222">
        <v>20230619</v>
      </c>
      <c r="B2222">
        <v>43094804</v>
      </c>
      <c r="C2222" t="s">
        <v>2705</v>
      </c>
      <c r="D2222">
        <v>2054669</v>
      </c>
      <c r="E2222" t="s">
        <v>2622</v>
      </c>
      <c r="F2222" s="59">
        <v>4597.1400000000003</v>
      </c>
      <c r="G2222">
        <v>3405.29</v>
      </c>
      <c r="H2222" t="s">
        <v>2538</v>
      </c>
      <c r="I2222" t="s">
        <v>2539</v>
      </c>
      <c r="J2222" t="s">
        <v>2352</v>
      </c>
      <c r="K2222" t="s">
        <v>2321</v>
      </c>
      <c r="L2222" t="s">
        <v>2351</v>
      </c>
      <c r="M2222" t="s">
        <v>2623</v>
      </c>
      <c r="N2222" t="s">
        <v>2624</v>
      </c>
      <c r="O2222" t="s">
        <v>2542</v>
      </c>
      <c r="P2222" t="s">
        <v>2543</v>
      </c>
      <c r="Q2222" t="s">
        <v>2544</v>
      </c>
      <c r="R2222" t="s">
        <v>2625</v>
      </c>
      <c r="S2222" t="s">
        <v>2546</v>
      </c>
      <c r="T2222">
        <v>0</v>
      </c>
      <c r="U2222" t="s">
        <v>838</v>
      </c>
      <c r="V2222" t="s">
        <v>2548</v>
      </c>
      <c r="W2222" t="s">
        <v>838</v>
      </c>
      <c r="X2222" t="s">
        <v>2548</v>
      </c>
      <c r="Y2222" t="str">
        <f t="shared" si="34"/>
        <v>深圳市小赢普惠科技有限责任公司深圳市赢众通金融信息服务有限责任公司信息流</v>
      </c>
      <c r="Z2222" t="e">
        <f>VLOOKUP(Y:Y,[1]Sheet1!N:N,1,0)</f>
        <v>#N/A</v>
      </c>
    </row>
    <row r="2223" spans="1:26" hidden="1" x14ac:dyDescent="0.25">
      <c r="A2223">
        <v>20230619</v>
      </c>
      <c r="B2223">
        <v>44739239</v>
      </c>
      <c r="C2223" t="s">
        <v>2672</v>
      </c>
      <c r="D2223">
        <v>2118167</v>
      </c>
      <c r="E2223" t="s">
        <v>2592</v>
      </c>
      <c r="F2223" s="59">
        <v>81.95</v>
      </c>
      <c r="G2223">
        <v>0</v>
      </c>
      <c r="H2223" t="s">
        <v>2538</v>
      </c>
      <c r="I2223" t="s">
        <v>2551</v>
      </c>
      <c r="J2223" t="s">
        <v>554</v>
      </c>
      <c r="K2223" t="s">
        <v>2321</v>
      </c>
      <c r="L2223" t="s">
        <v>2370</v>
      </c>
      <c r="M2223" t="s">
        <v>2593</v>
      </c>
      <c r="N2223" t="s">
        <v>2594</v>
      </c>
      <c r="O2223" t="s">
        <v>2542</v>
      </c>
      <c r="P2223" t="s">
        <v>2543</v>
      </c>
      <c r="Q2223" t="s">
        <v>2544</v>
      </c>
      <c r="R2223" t="s">
        <v>2595</v>
      </c>
      <c r="S2223" t="s">
        <v>2546</v>
      </c>
      <c r="T2223">
        <v>0</v>
      </c>
      <c r="U2223" t="s">
        <v>2555</v>
      </c>
      <c r="V2223" t="s">
        <v>2596</v>
      </c>
      <c r="W2223" t="s">
        <v>2555</v>
      </c>
      <c r="X2223" t="s">
        <v>2596</v>
      </c>
      <c r="Y2223" t="str">
        <f t="shared" si="34"/>
        <v>薯一薯二文化传媒（上海）有限公司行吟信息科技(上海)有限公司信息流</v>
      </c>
      <c r="Z2223" t="e">
        <f>VLOOKUP(Y:Y,[1]Sheet1!N:N,1,0)</f>
        <v>#N/A</v>
      </c>
    </row>
    <row r="2224" spans="1:26" hidden="1" x14ac:dyDescent="0.25">
      <c r="A2224">
        <v>20230619</v>
      </c>
      <c r="B2224">
        <v>45323107</v>
      </c>
      <c r="C2224" t="s">
        <v>2654</v>
      </c>
      <c r="D2224">
        <v>2172261</v>
      </c>
      <c r="E2224" t="s">
        <v>2628</v>
      </c>
      <c r="F2224" s="59">
        <v>1707.01</v>
      </c>
      <c r="G2224">
        <v>1303.06</v>
      </c>
      <c r="H2224" t="s">
        <v>2538</v>
      </c>
      <c r="I2224" t="s">
        <v>2551</v>
      </c>
      <c r="J2224" t="s">
        <v>292</v>
      </c>
      <c r="K2224" t="s">
        <v>2321</v>
      </c>
      <c r="L2224" t="s">
        <v>574</v>
      </c>
      <c r="M2224" t="s">
        <v>2611</v>
      </c>
      <c r="N2224" t="s">
        <v>2612</v>
      </c>
      <c r="O2224" t="s">
        <v>2542</v>
      </c>
      <c r="P2224" t="s">
        <v>2543</v>
      </c>
      <c r="Q2224" t="s">
        <v>2544</v>
      </c>
      <c r="R2224" t="s">
        <v>2613</v>
      </c>
      <c r="S2224" t="s">
        <v>2546</v>
      </c>
      <c r="T2224">
        <v>0</v>
      </c>
      <c r="U2224" t="s">
        <v>2614</v>
      </c>
      <c r="V2224" t="s">
        <v>2615</v>
      </c>
      <c r="W2224" t="s">
        <v>2614</v>
      </c>
      <c r="X2224" t="s">
        <v>2615</v>
      </c>
      <c r="Y2224" t="str">
        <f t="shared" si="34"/>
        <v>广州荔湾品唯信息服务有限公司广州唯品会电子商务有限公司信息流</v>
      </c>
      <c r="Z2224" t="e">
        <f>VLOOKUP(Y:Y,[1]Sheet1!N:N,1,0)</f>
        <v>#N/A</v>
      </c>
    </row>
    <row r="2225" spans="1:26" hidden="1" x14ac:dyDescent="0.25">
      <c r="A2225">
        <v>20230619</v>
      </c>
      <c r="B2225">
        <v>47799599</v>
      </c>
      <c r="C2225" t="s">
        <v>2727</v>
      </c>
      <c r="D2225">
        <v>2159765</v>
      </c>
      <c r="E2225" t="s">
        <v>2568</v>
      </c>
      <c r="F2225" s="59">
        <v>46.87</v>
      </c>
      <c r="G2225">
        <v>35.78</v>
      </c>
      <c r="H2225" t="s">
        <v>2538</v>
      </c>
      <c r="I2225" t="s">
        <v>2551</v>
      </c>
      <c r="J2225" t="s">
        <v>2375</v>
      </c>
      <c r="K2225" t="s">
        <v>2321</v>
      </c>
      <c r="L2225" t="s">
        <v>2277</v>
      </c>
      <c r="M2225" t="s">
        <v>2569</v>
      </c>
      <c r="O2225" t="s">
        <v>2542</v>
      </c>
      <c r="P2225" t="s">
        <v>2543</v>
      </c>
      <c r="Q2225" t="s">
        <v>2544</v>
      </c>
      <c r="R2225" t="s">
        <v>2570</v>
      </c>
      <c r="S2225" t="s">
        <v>2546</v>
      </c>
      <c r="T2225">
        <v>0</v>
      </c>
      <c r="U2225" t="s">
        <v>2571</v>
      </c>
      <c r="V2225" t="s">
        <v>2572</v>
      </c>
      <c r="W2225" t="s">
        <v>2571</v>
      </c>
      <c r="X2225" t="s">
        <v>2572</v>
      </c>
      <c r="Y2225" t="str">
        <f t="shared" si="34"/>
        <v>酷得少年（天津）文化传播有限公司-1北京酷得少年科技有限公司信息流</v>
      </c>
      <c r="Z2225" t="e">
        <f>VLOOKUP(Y:Y,[1]Sheet1!N:N,1,0)</f>
        <v>#N/A</v>
      </c>
    </row>
    <row r="2226" spans="1:26" hidden="1" x14ac:dyDescent="0.25">
      <c r="A2226">
        <v>20230619</v>
      </c>
      <c r="B2226">
        <v>47953357</v>
      </c>
      <c r="C2226" t="s">
        <v>2735</v>
      </c>
      <c r="D2226">
        <v>2167551</v>
      </c>
      <c r="E2226" t="s">
        <v>2550</v>
      </c>
      <c r="F2226" s="59">
        <v>46.44</v>
      </c>
      <c r="G2226">
        <v>46.44</v>
      </c>
      <c r="H2226" t="s">
        <v>2538</v>
      </c>
      <c r="I2226" t="s">
        <v>2551</v>
      </c>
      <c r="J2226" t="s">
        <v>2332</v>
      </c>
      <c r="K2226" t="s">
        <v>2321</v>
      </c>
      <c r="L2226" t="s">
        <v>2333</v>
      </c>
      <c r="M2226" t="s">
        <v>2552</v>
      </c>
      <c r="N2226" t="s">
        <v>2553</v>
      </c>
      <c r="O2226" t="s">
        <v>2542</v>
      </c>
      <c r="P2226" t="s">
        <v>2543</v>
      </c>
      <c r="Q2226" t="s">
        <v>2544</v>
      </c>
      <c r="R2226" t="s">
        <v>2554</v>
      </c>
      <c r="S2226" t="s">
        <v>2546</v>
      </c>
      <c r="T2226">
        <v>0</v>
      </c>
      <c r="U2226" t="s">
        <v>2555</v>
      </c>
      <c r="V2226" t="s">
        <v>2556</v>
      </c>
      <c r="W2226" t="s">
        <v>2555</v>
      </c>
      <c r="X2226" t="s">
        <v>2556</v>
      </c>
      <c r="Y2226" t="str">
        <f t="shared" si="34"/>
        <v>北京爱奇艺科技有限公司-百度北京爱奇艺科技有限公司信息流</v>
      </c>
      <c r="Z2226" t="e">
        <f>VLOOKUP(Y:Y,[1]Sheet1!N:N,1,0)</f>
        <v>#N/A</v>
      </c>
    </row>
    <row r="2227" spans="1:26" hidden="1" x14ac:dyDescent="0.25">
      <c r="A2227">
        <v>20230619</v>
      </c>
      <c r="B2227">
        <v>41276547</v>
      </c>
      <c r="C2227" t="s">
        <v>2676</v>
      </c>
      <c r="D2227">
        <v>2158492</v>
      </c>
      <c r="E2227" t="s">
        <v>2580</v>
      </c>
      <c r="F2227" s="59">
        <v>1499.82</v>
      </c>
      <c r="G2227">
        <v>1260.24</v>
      </c>
      <c r="H2227" t="s">
        <v>2559</v>
      </c>
      <c r="I2227" t="s">
        <v>2560</v>
      </c>
      <c r="J2227" t="s">
        <v>2330</v>
      </c>
      <c r="K2227" t="s">
        <v>711</v>
      </c>
      <c r="L2227" t="s">
        <v>2329</v>
      </c>
      <c r="M2227" t="s">
        <v>2581</v>
      </c>
      <c r="N2227" t="s">
        <v>2582</v>
      </c>
      <c r="O2227" t="s">
        <v>2542</v>
      </c>
      <c r="P2227" t="s">
        <v>2543</v>
      </c>
      <c r="Q2227" t="s">
        <v>2544</v>
      </c>
      <c r="R2227" t="s">
        <v>2583</v>
      </c>
      <c r="S2227" t="s">
        <v>2546</v>
      </c>
      <c r="T2227">
        <v>13539.186</v>
      </c>
      <c r="U2227" t="s">
        <v>2584</v>
      </c>
      <c r="V2227" t="s">
        <v>2585</v>
      </c>
      <c r="W2227" t="s">
        <v>2584</v>
      </c>
      <c r="X2227" t="s">
        <v>2585</v>
      </c>
      <c r="Y2227" t="str">
        <f t="shared" si="34"/>
        <v>成都哈拜网络科技有限公司-数字媒体事业部上海哈啰普惠科技有限公司CPC</v>
      </c>
      <c r="Z2227" t="e">
        <f>VLOOKUP(Y:Y,[1]Sheet1!N:N,1,0)</f>
        <v>#N/A</v>
      </c>
    </row>
    <row r="2228" spans="1:26" hidden="1" x14ac:dyDescent="0.25">
      <c r="A2228">
        <v>20230619</v>
      </c>
      <c r="B2228">
        <v>29768594</v>
      </c>
      <c r="C2228" t="s">
        <v>2792</v>
      </c>
      <c r="D2228">
        <v>2130054</v>
      </c>
      <c r="E2228" t="s">
        <v>2558</v>
      </c>
      <c r="F2228" s="59">
        <v>8131.32</v>
      </c>
      <c r="G2228">
        <v>6583.86</v>
      </c>
      <c r="H2228" t="s">
        <v>2559</v>
      </c>
      <c r="I2228" t="s">
        <v>2560</v>
      </c>
      <c r="J2228" t="s">
        <v>2350</v>
      </c>
      <c r="K2228" t="s">
        <v>711</v>
      </c>
      <c r="L2228" t="s">
        <v>2350</v>
      </c>
      <c r="M2228" t="s">
        <v>2561</v>
      </c>
      <c r="N2228" t="s">
        <v>2562</v>
      </c>
      <c r="O2228" t="s">
        <v>2542</v>
      </c>
      <c r="P2228" t="s">
        <v>2543</v>
      </c>
      <c r="Q2228" t="s">
        <v>2544</v>
      </c>
      <c r="R2228" t="s">
        <v>2563</v>
      </c>
      <c r="S2228" t="s">
        <v>2546</v>
      </c>
      <c r="T2228">
        <v>7287.2389999999996</v>
      </c>
      <c r="U2228" t="s">
        <v>1891</v>
      </c>
      <c r="V2228" t="s">
        <v>2564</v>
      </c>
      <c r="W2228" t="s">
        <v>1891</v>
      </c>
      <c r="X2228" t="s">
        <v>2564</v>
      </c>
      <c r="Y2228" t="str">
        <f t="shared" si="34"/>
        <v>深圳尚米网络技术有限公司深圳尚米网络技术有限公司CPC</v>
      </c>
      <c r="Z2228" t="e">
        <f>VLOOKUP(Y:Y,[1]Sheet1!N:N,1,0)</f>
        <v>#N/A</v>
      </c>
    </row>
    <row r="2229" spans="1:26" hidden="1" x14ac:dyDescent="0.25">
      <c r="A2229">
        <v>20230619</v>
      </c>
      <c r="B2229">
        <v>41250557</v>
      </c>
      <c r="C2229" t="s">
        <v>2771</v>
      </c>
      <c r="D2229">
        <v>2130054</v>
      </c>
      <c r="E2229" t="s">
        <v>2558</v>
      </c>
      <c r="F2229" s="59">
        <v>4055.75</v>
      </c>
      <c r="G2229">
        <v>3283.94</v>
      </c>
      <c r="H2229" t="s">
        <v>2559</v>
      </c>
      <c r="I2229" t="s">
        <v>2560</v>
      </c>
      <c r="J2229" t="s">
        <v>2350</v>
      </c>
      <c r="K2229" t="s">
        <v>711</v>
      </c>
      <c r="L2229" t="s">
        <v>2350</v>
      </c>
      <c r="M2229" t="s">
        <v>2561</v>
      </c>
      <c r="N2229" t="s">
        <v>2562</v>
      </c>
      <c r="O2229" t="s">
        <v>2542</v>
      </c>
      <c r="P2229" t="s">
        <v>2543</v>
      </c>
      <c r="Q2229" t="s">
        <v>2544</v>
      </c>
      <c r="R2229" t="s">
        <v>2563</v>
      </c>
      <c r="S2229" t="s">
        <v>2546</v>
      </c>
      <c r="T2229">
        <v>6304.0659999999998</v>
      </c>
      <c r="U2229" t="s">
        <v>1891</v>
      </c>
      <c r="V2229" t="s">
        <v>2564</v>
      </c>
      <c r="W2229" t="s">
        <v>1891</v>
      </c>
      <c r="X2229" t="s">
        <v>2564</v>
      </c>
      <c r="Y2229" t="str">
        <f t="shared" si="34"/>
        <v>深圳尚米网络技术有限公司深圳尚米网络技术有限公司CPC</v>
      </c>
      <c r="Z2229" t="e">
        <f>VLOOKUP(Y:Y,[1]Sheet1!N:N,1,0)</f>
        <v>#N/A</v>
      </c>
    </row>
    <row r="2230" spans="1:26" x14ac:dyDescent="0.25">
      <c r="A2230">
        <v>20230619</v>
      </c>
      <c r="B2230">
        <v>45336908</v>
      </c>
      <c r="C2230" t="s">
        <v>2621</v>
      </c>
      <c r="D2230">
        <v>2054669</v>
      </c>
      <c r="E2230" t="s">
        <v>2622</v>
      </c>
      <c r="F2230" s="59">
        <v>19.09</v>
      </c>
      <c r="G2230">
        <v>14.14</v>
      </c>
      <c r="H2230" t="s">
        <v>2538</v>
      </c>
      <c r="I2230" t="s">
        <v>2551</v>
      </c>
      <c r="J2230" t="s">
        <v>2352</v>
      </c>
      <c r="K2230" t="s">
        <v>2321</v>
      </c>
      <c r="L2230" t="s">
        <v>2351</v>
      </c>
      <c r="M2230" t="s">
        <v>2623</v>
      </c>
      <c r="N2230" t="s">
        <v>2624</v>
      </c>
      <c r="O2230" t="s">
        <v>2542</v>
      </c>
      <c r="P2230" t="s">
        <v>2543</v>
      </c>
      <c r="Q2230" t="s">
        <v>2544</v>
      </c>
      <c r="R2230" t="s">
        <v>2625</v>
      </c>
      <c r="S2230" t="s">
        <v>2546</v>
      </c>
      <c r="T2230">
        <v>0</v>
      </c>
      <c r="U2230" t="s">
        <v>838</v>
      </c>
      <c r="V2230" t="s">
        <v>2548</v>
      </c>
      <c r="W2230" t="s">
        <v>838</v>
      </c>
      <c r="X2230" t="s">
        <v>2548</v>
      </c>
      <c r="Y2230" t="str">
        <f t="shared" si="34"/>
        <v>深圳市小赢普惠科技有限责任公司深圳市赢众通金融信息服务有限责任公司信息流</v>
      </c>
      <c r="Z2230" t="e">
        <f>VLOOKUP(Y:Y,[1]Sheet1!N:N,1,0)</f>
        <v>#N/A</v>
      </c>
    </row>
    <row r="2231" spans="1:26" hidden="1" x14ac:dyDescent="0.25">
      <c r="A2231">
        <v>20230619</v>
      </c>
      <c r="B2231">
        <v>47327773</v>
      </c>
      <c r="C2231" t="s">
        <v>2714</v>
      </c>
      <c r="D2231">
        <v>2185183</v>
      </c>
      <c r="E2231" t="s">
        <v>2574</v>
      </c>
      <c r="F2231" s="59">
        <v>515.02</v>
      </c>
      <c r="G2231">
        <v>390.17</v>
      </c>
      <c r="H2231" t="s">
        <v>2538</v>
      </c>
      <c r="I2231" t="s">
        <v>2551</v>
      </c>
      <c r="J2231" t="s">
        <v>2575</v>
      </c>
      <c r="K2231" t="s">
        <v>2321</v>
      </c>
      <c r="L2231" t="s">
        <v>2344</v>
      </c>
      <c r="M2231" t="s">
        <v>2576</v>
      </c>
      <c r="O2231" t="s">
        <v>2542</v>
      </c>
      <c r="P2231" t="s">
        <v>2543</v>
      </c>
      <c r="Q2231" t="s">
        <v>2544</v>
      </c>
      <c r="R2231" t="s">
        <v>2577</v>
      </c>
      <c r="S2231" t="s">
        <v>2546</v>
      </c>
      <c r="T2231">
        <v>0</v>
      </c>
      <c r="U2231" t="s">
        <v>838</v>
      </c>
      <c r="V2231" t="s">
        <v>2578</v>
      </c>
      <c r="W2231" t="s">
        <v>838</v>
      </c>
      <c r="X2231" t="s">
        <v>2578</v>
      </c>
      <c r="Y2231" t="str">
        <f t="shared" si="34"/>
        <v>北京微财科技有限公司-数媒重庆市黑卡小额贷款有限公司信息流</v>
      </c>
      <c r="Z2231" t="e">
        <f>VLOOKUP(Y:Y,[1]Sheet1!N:N,1,0)</f>
        <v>#N/A</v>
      </c>
    </row>
    <row r="2232" spans="1:26" hidden="1" x14ac:dyDescent="0.25">
      <c r="A2232">
        <v>20230619</v>
      </c>
      <c r="B2232">
        <v>47799575</v>
      </c>
      <c r="C2232" t="s">
        <v>2797</v>
      </c>
      <c r="D2232">
        <v>2159765</v>
      </c>
      <c r="E2232" t="s">
        <v>2568</v>
      </c>
      <c r="F2232" s="59">
        <v>44.79</v>
      </c>
      <c r="G2232">
        <v>34.19</v>
      </c>
      <c r="H2232" t="s">
        <v>2538</v>
      </c>
      <c r="I2232" t="s">
        <v>2551</v>
      </c>
      <c r="J2232" t="s">
        <v>2375</v>
      </c>
      <c r="K2232" t="s">
        <v>2321</v>
      </c>
      <c r="L2232" t="s">
        <v>2277</v>
      </c>
      <c r="M2232" t="s">
        <v>2569</v>
      </c>
      <c r="O2232" t="s">
        <v>2542</v>
      </c>
      <c r="P2232" t="s">
        <v>2543</v>
      </c>
      <c r="Q2232" t="s">
        <v>2544</v>
      </c>
      <c r="R2232" t="s">
        <v>2570</v>
      </c>
      <c r="S2232" t="s">
        <v>2546</v>
      </c>
      <c r="T2232">
        <v>0</v>
      </c>
      <c r="U2232" t="s">
        <v>2571</v>
      </c>
      <c r="V2232" t="s">
        <v>2572</v>
      </c>
      <c r="W2232" t="s">
        <v>2571</v>
      </c>
      <c r="X2232" t="s">
        <v>2572</v>
      </c>
      <c r="Y2232" t="str">
        <f t="shared" si="34"/>
        <v>酷得少年（天津）文化传播有限公司-1北京酷得少年科技有限公司信息流</v>
      </c>
      <c r="Z2232" t="e">
        <f>VLOOKUP(Y:Y,[1]Sheet1!N:N,1,0)</f>
        <v>#N/A</v>
      </c>
    </row>
    <row r="2233" spans="1:26" hidden="1" x14ac:dyDescent="0.25">
      <c r="A2233">
        <v>20230619</v>
      </c>
      <c r="B2233">
        <v>47953348</v>
      </c>
      <c r="C2233" t="s">
        <v>2607</v>
      </c>
      <c r="D2233">
        <v>2167551</v>
      </c>
      <c r="E2233" t="s">
        <v>2550</v>
      </c>
      <c r="F2233" s="59">
        <v>4.46</v>
      </c>
      <c r="G2233">
        <v>4.46</v>
      </c>
      <c r="H2233" t="s">
        <v>2538</v>
      </c>
      <c r="I2233" t="s">
        <v>2539</v>
      </c>
      <c r="J2233" t="s">
        <v>2332</v>
      </c>
      <c r="K2233" t="s">
        <v>2321</v>
      </c>
      <c r="L2233" t="s">
        <v>2333</v>
      </c>
      <c r="M2233" t="s">
        <v>2552</v>
      </c>
      <c r="N2233" t="s">
        <v>2553</v>
      </c>
      <c r="O2233" t="s">
        <v>2542</v>
      </c>
      <c r="P2233" t="s">
        <v>2543</v>
      </c>
      <c r="Q2233" t="s">
        <v>2544</v>
      </c>
      <c r="R2233" t="s">
        <v>2554</v>
      </c>
      <c r="S2233" t="s">
        <v>2546</v>
      </c>
      <c r="T2233">
        <v>0</v>
      </c>
      <c r="U2233" t="s">
        <v>2555</v>
      </c>
      <c r="V2233" t="s">
        <v>2556</v>
      </c>
      <c r="W2233" t="s">
        <v>2555</v>
      </c>
      <c r="X2233" t="s">
        <v>2556</v>
      </c>
      <c r="Y2233" t="str">
        <f t="shared" si="34"/>
        <v>北京爱奇艺科技有限公司-百度北京爱奇艺科技有限公司信息流</v>
      </c>
      <c r="Z2233" t="e">
        <f>VLOOKUP(Y:Y,[1]Sheet1!N:N,1,0)</f>
        <v>#N/A</v>
      </c>
    </row>
    <row r="2234" spans="1:26" hidden="1" x14ac:dyDescent="0.25">
      <c r="A2234">
        <v>20230619</v>
      </c>
      <c r="B2234">
        <v>29404181</v>
      </c>
      <c r="C2234" t="s">
        <v>2801</v>
      </c>
      <c r="D2234">
        <v>2130054</v>
      </c>
      <c r="E2234" t="s">
        <v>2558</v>
      </c>
      <c r="F2234" s="59">
        <v>7024.42</v>
      </c>
      <c r="G2234">
        <v>5687.7</v>
      </c>
      <c r="H2234" t="s">
        <v>2559</v>
      </c>
      <c r="I2234" t="s">
        <v>2560</v>
      </c>
      <c r="J2234" t="s">
        <v>2350</v>
      </c>
      <c r="K2234" t="s">
        <v>711</v>
      </c>
      <c r="L2234" t="s">
        <v>2350</v>
      </c>
      <c r="M2234" t="s">
        <v>2561</v>
      </c>
      <c r="N2234" t="s">
        <v>2562</v>
      </c>
      <c r="O2234" t="s">
        <v>2542</v>
      </c>
      <c r="P2234" t="s">
        <v>2543</v>
      </c>
      <c r="Q2234" t="s">
        <v>2544</v>
      </c>
      <c r="R2234" t="s">
        <v>2563</v>
      </c>
      <c r="S2234" t="s">
        <v>2546</v>
      </c>
      <c r="T2234">
        <v>8792.4719999999998</v>
      </c>
      <c r="U2234" t="s">
        <v>1891</v>
      </c>
      <c r="V2234" t="s">
        <v>2564</v>
      </c>
      <c r="W2234" t="s">
        <v>1891</v>
      </c>
      <c r="X2234" t="s">
        <v>2564</v>
      </c>
      <c r="Y2234" t="str">
        <f t="shared" si="34"/>
        <v>深圳尚米网络技术有限公司深圳尚米网络技术有限公司CPC</v>
      </c>
      <c r="Z2234" t="e">
        <f>VLOOKUP(Y:Y,[1]Sheet1!N:N,1,0)</f>
        <v>#N/A</v>
      </c>
    </row>
    <row r="2235" spans="1:26" hidden="1" x14ac:dyDescent="0.25">
      <c r="A2235">
        <v>20230619</v>
      </c>
      <c r="B2235">
        <v>47184422</v>
      </c>
      <c r="C2235" t="s">
        <v>2748</v>
      </c>
      <c r="D2235">
        <v>2176807</v>
      </c>
      <c r="E2235" t="s">
        <v>2691</v>
      </c>
      <c r="F2235" s="59">
        <v>4512.01</v>
      </c>
      <c r="G2235">
        <v>3293.44</v>
      </c>
      <c r="H2235" t="s">
        <v>2538</v>
      </c>
      <c r="I2235" t="s">
        <v>2551</v>
      </c>
      <c r="J2235" t="s">
        <v>2339</v>
      </c>
      <c r="K2235" t="s">
        <v>2321</v>
      </c>
      <c r="L2235" t="s">
        <v>2338</v>
      </c>
      <c r="M2235" t="s">
        <v>2692</v>
      </c>
      <c r="N2235" t="s">
        <v>2693</v>
      </c>
      <c r="O2235" t="s">
        <v>2542</v>
      </c>
      <c r="P2235" t="s">
        <v>2543</v>
      </c>
      <c r="Q2235" t="s">
        <v>2544</v>
      </c>
      <c r="R2235" t="s">
        <v>2694</v>
      </c>
      <c r="S2235" t="s">
        <v>2546</v>
      </c>
      <c r="T2235">
        <v>0</v>
      </c>
      <c r="U2235" t="s">
        <v>2117</v>
      </c>
      <c r="V2235" t="s">
        <v>2695</v>
      </c>
      <c r="W2235" t="s">
        <v>2117</v>
      </c>
      <c r="X2235" t="s">
        <v>2695</v>
      </c>
      <c r="Y2235" t="str">
        <f t="shared" si="34"/>
        <v>北京三快在线科技有限公司及其关联公司北京三快科技有限公司信息流</v>
      </c>
      <c r="Z2235" t="e">
        <f>VLOOKUP(Y:Y,[1]Sheet1!N:N,1,0)</f>
        <v>#N/A</v>
      </c>
    </row>
    <row r="2236" spans="1:26" hidden="1" x14ac:dyDescent="0.25">
      <c r="A2236">
        <v>20230619</v>
      </c>
      <c r="B2236">
        <v>47327773</v>
      </c>
      <c r="C2236" t="s">
        <v>2714</v>
      </c>
      <c r="D2236">
        <v>2185183</v>
      </c>
      <c r="E2236" t="s">
        <v>2574</v>
      </c>
      <c r="F2236" s="59">
        <v>9330.6200000000008</v>
      </c>
      <c r="G2236">
        <v>7068.65</v>
      </c>
      <c r="H2236" t="s">
        <v>2538</v>
      </c>
      <c r="I2236" t="s">
        <v>2539</v>
      </c>
      <c r="J2236" t="s">
        <v>2575</v>
      </c>
      <c r="K2236" t="s">
        <v>2321</v>
      </c>
      <c r="L2236" t="s">
        <v>2344</v>
      </c>
      <c r="M2236" t="s">
        <v>2576</v>
      </c>
      <c r="O2236" t="s">
        <v>2542</v>
      </c>
      <c r="P2236" t="s">
        <v>2543</v>
      </c>
      <c r="Q2236" t="s">
        <v>2544</v>
      </c>
      <c r="R2236" t="s">
        <v>2577</v>
      </c>
      <c r="S2236" t="s">
        <v>2546</v>
      </c>
      <c r="T2236">
        <v>0</v>
      </c>
      <c r="U2236" t="s">
        <v>838</v>
      </c>
      <c r="V2236" t="s">
        <v>2578</v>
      </c>
      <c r="W2236" t="s">
        <v>838</v>
      </c>
      <c r="X2236" t="s">
        <v>2578</v>
      </c>
      <c r="Y2236" t="str">
        <f t="shared" si="34"/>
        <v>北京微财科技有限公司-数媒重庆市黑卡小额贷款有限公司信息流</v>
      </c>
      <c r="Z2236" t="e">
        <f>VLOOKUP(Y:Y,[1]Sheet1!N:N,1,0)</f>
        <v>#N/A</v>
      </c>
    </row>
    <row r="2237" spans="1:26" hidden="1" x14ac:dyDescent="0.25">
      <c r="A2237">
        <v>20230619</v>
      </c>
      <c r="B2237">
        <v>47327963</v>
      </c>
      <c r="C2237" t="s">
        <v>2678</v>
      </c>
      <c r="D2237">
        <v>2185183</v>
      </c>
      <c r="E2237" t="s">
        <v>2574</v>
      </c>
      <c r="F2237" s="59">
        <v>248.79</v>
      </c>
      <c r="G2237">
        <v>188.48</v>
      </c>
      <c r="H2237" t="s">
        <v>2538</v>
      </c>
      <c r="I2237" t="s">
        <v>2551</v>
      </c>
      <c r="J2237" t="s">
        <v>2575</v>
      </c>
      <c r="K2237" t="s">
        <v>2321</v>
      </c>
      <c r="L2237" t="s">
        <v>2344</v>
      </c>
      <c r="M2237" t="s">
        <v>2576</v>
      </c>
      <c r="O2237" t="s">
        <v>2542</v>
      </c>
      <c r="P2237" t="s">
        <v>2543</v>
      </c>
      <c r="Q2237" t="s">
        <v>2544</v>
      </c>
      <c r="R2237" t="s">
        <v>2577</v>
      </c>
      <c r="S2237" t="s">
        <v>2546</v>
      </c>
      <c r="T2237">
        <v>0</v>
      </c>
      <c r="U2237" t="s">
        <v>838</v>
      </c>
      <c r="V2237" t="s">
        <v>2578</v>
      </c>
      <c r="W2237" t="s">
        <v>838</v>
      </c>
      <c r="X2237" t="s">
        <v>2578</v>
      </c>
      <c r="Y2237" t="str">
        <f t="shared" si="34"/>
        <v>北京微财科技有限公司-数媒重庆市黑卡小额贷款有限公司信息流</v>
      </c>
      <c r="Z2237" t="e">
        <f>VLOOKUP(Y:Y,[1]Sheet1!N:N,1,0)</f>
        <v>#N/A</v>
      </c>
    </row>
    <row r="2238" spans="1:26" x14ac:dyDescent="0.25">
      <c r="A2238">
        <v>20230619</v>
      </c>
      <c r="B2238">
        <v>43094782</v>
      </c>
      <c r="C2238" t="s">
        <v>2630</v>
      </c>
      <c r="D2238">
        <v>2054669</v>
      </c>
      <c r="E2238" t="s">
        <v>2622</v>
      </c>
      <c r="F2238" s="59">
        <v>100.23</v>
      </c>
      <c r="G2238">
        <v>74.25</v>
      </c>
      <c r="H2238" t="s">
        <v>2538</v>
      </c>
      <c r="I2238" t="s">
        <v>2551</v>
      </c>
      <c r="J2238" t="s">
        <v>2352</v>
      </c>
      <c r="K2238" t="s">
        <v>2321</v>
      </c>
      <c r="L2238" t="s">
        <v>2351</v>
      </c>
      <c r="M2238" t="s">
        <v>2623</v>
      </c>
      <c r="N2238" t="s">
        <v>2624</v>
      </c>
      <c r="O2238" t="s">
        <v>2542</v>
      </c>
      <c r="P2238" t="s">
        <v>2543</v>
      </c>
      <c r="Q2238" t="s">
        <v>2544</v>
      </c>
      <c r="R2238" t="s">
        <v>2625</v>
      </c>
      <c r="S2238" t="s">
        <v>2546</v>
      </c>
      <c r="T2238">
        <v>0</v>
      </c>
      <c r="U2238" t="s">
        <v>838</v>
      </c>
      <c r="V2238" t="s">
        <v>2548</v>
      </c>
      <c r="W2238" t="s">
        <v>838</v>
      </c>
      <c r="X2238" t="s">
        <v>2548</v>
      </c>
      <c r="Y2238" t="str">
        <f t="shared" si="34"/>
        <v>深圳市小赢普惠科技有限责任公司深圳市赢众通金融信息服务有限责任公司信息流</v>
      </c>
      <c r="Z2238" t="e">
        <f>VLOOKUP(Y:Y,[1]Sheet1!N:N,1,0)</f>
        <v>#N/A</v>
      </c>
    </row>
    <row r="2239" spans="1:26" hidden="1" x14ac:dyDescent="0.25">
      <c r="A2239">
        <v>20230619</v>
      </c>
      <c r="B2239">
        <v>36470871</v>
      </c>
      <c r="C2239" t="s">
        <v>2579</v>
      </c>
      <c r="D2239">
        <v>2158492</v>
      </c>
      <c r="E2239" t="s">
        <v>2580</v>
      </c>
      <c r="F2239" s="59">
        <v>4882.01</v>
      </c>
      <c r="G2239">
        <v>4102.41</v>
      </c>
      <c r="H2239" t="s">
        <v>2559</v>
      </c>
      <c r="I2239" t="s">
        <v>2560</v>
      </c>
      <c r="J2239" t="s">
        <v>2330</v>
      </c>
      <c r="K2239" t="s">
        <v>711</v>
      </c>
      <c r="L2239" t="s">
        <v>2329</v>
      </c>
      <c r="M2239" t="s">
        <v>2581</v>
      </c>
      <c r="N2239" t="s">
        <v>2582</v>
      </c>
      <c r="O2239" t="s">
        <v>2542</v>
      </c>
      <c r="P2239" t="s">
        <v>2543</v>
      </c>
      <c r="Q2239" t="s">
        <v>2544</v>
      </c>
      <c r="R2239" t="s">
        <v>2583</v>
      </c>
      <c r="S2239" t="s">
        <v>2546</v>
      </c>
      <c r="T2239">
        <v>38997.85</v>
      </c>
      <c r="U2239" t="s">
        <v>2584</v>
      </c>
      <c r="V2239" t="s">
        <v>2585</v>
      </c>
      <c r="W2239" t="s">
        <v>2584</v>
      </c>
      <c r="X2239" t="s">
        <v>2585</v>
      </c>
      <c r="Y2239" t="str">
        <f t="shared" si="34"/>
        <v>成都哈拜网络科技有限公司-数字媒体事业部上海哈啰普惠科技有限公司CPC</v>
      </c>
      <c r="Z2239" t="e">
        <f>VLOOKUP(Y:Y,[1]Sheet1!N:N,1,0)</f>
        <v>#N/A</v>
      </c>
    </row>
    <row r="2240" spans="1:26" hidden="1" x14ac:dyDescent="0.25">
      <c r="A2240">
        <v>20230619</v>
      </c>
      <c r="B2240">
        <v>40168764</v>
      </c>
      <c r="C2240" t="s">
        <v>2590</v>
      </c>
      <c r="D2240">
        <v>2158492</v>
      </c>
      <c r="E2240" t="s">
        <v>2580</v>
      </c>
      <c r="F2240" s="59">
        <v>1323.47</v>
      </c>
      <c r="G2240">
        <v>1112.02</v>
      </c>
      <c r="H2240" t="s">
        <v>2559</v>
      </c>
      <c r="I2240" t="s">
        <v>2560</v>
      </c>
      <c r="J2240" t="s">
        <v>2330</v>
      </c>
      <c r="K2240" t="s">
        <v>711</v>
      </c>
      <c r="L2240" t="s">
        <v>2329</v>
      </c>
      <c r="M2240" t="s">
        <v>2581</v>
      </c>
      <c r="N2240" t="s">
        <v>2582</v>
      </c>
      <c r="O2240" t="s">
        <v>2542</v>
      </c>
      <c r="P2240" t="s">
        <v>2543</v>
      </c>
      <c r="Q2240" t="s">
        <v>2544</v>
      </c>
      <c r="R2240" t="s">
        <v>2583</v>
      </c>
      <c r="S2240" t="s">
        <v>2546</v>
      </c>
      <c r="T2240">
        <v>13615.06</v>
      </c>
      <c r="U2240" t="s">
        <v>2584</v>
      </c>
      <c r="V2240" t="s">
        <v>2585</v>
      </c>
      <c r="W2240" t="s">
        <v>2584</v>
      </c>
      <c r="X2240" t="s">
        <v>2585</v>
      </c>
      <c r="Y2240" t="str">
        <f t="shared" si="34"/>
        <v>成都哈拜网络科技有限公司-数字媒体事业部上海哈啰普惠科技有限公司CPC</v>
      </c>
      <c r="Z2240" t="e">
        <f>VLOOKUP(Y:Y,[1]Sheet1!N:N,1,0)</f>
        <v>#N/A</v>
      </c>
    </row>
    <row r="2241" spans="1:26" hidden="1" x14ac:dyDescent="0.25">
      <c r="A2241">
        <v>20230619</v>
      </c>
      <c r="B2241">
        <v>44739351</v>
      </c>
      <c r="C2241" t="s">
        <v>2731</v>
      </c>
      <c r="D2241">
        <v>2118167</v>
      </c>
      <c r="E2241" t="s">
        <v>2592</v>
      </c>
      <c r="F2241" s="59">
        <v>2064.0100000000002</v>
      </c>
      <c r="G2241">
        <v>0</v>
      </c>
      <c r="H2241" t="s">
        <v>2538</v>
      </c>
      <c r="I2241" t="s">
        <v>2539</v>
      </c>
      <c r="J2241" t="s">
        <v>554</v>
      </c>
      <c r="K2241" t="s">
        <v>2321</v>
      </c>
      <c r="L2241" t="s">
        <v>2370</v>
      </c>
      <c r="M2241" t="s">
        <v>2593</v>
      </c>
      <c r="N2241" t="s">
        <v>2594</v>
      </c>
      <c r="O2241" t="s">
        <v>2542</v>
      </c>
      <c r="P2241" t="s">
        <v>2543</v>
      </c>
      <c r="Q2241" t="s">
        <v>2544</v>
      </c>
      <c r="R2241" t="s">
        <v>2595</v>
      </c>
      <c r="S2241" t="s">
        <v>2546</v>
      </c>
      <c r="T2241">
        <v>0</v>
      </c>
      <c r="U2241" t="s">
        <v>2555</v>
      </c>
      <c r="V2241" t="s">
        <v>2596</v>
      </c>
      <c r="W2241" t="s">
        <v>2555</v>
      </c>
      <c r="X2241" t="s">
        <v>2596</v>
      </c>
      <c r="Y2241" t="str">
        <f t="shared" si="34"/>
        <v>薯一薯二文化传媒（上海）有限公司行吟信息科技(上海)有限公司信息流</v>
      </c>
      <c r="Z2241" t="e">
        <f>VLOOKUP(Y:Y,[1]Sheet1!N:N,1,0)</f>
        <v>#N/A</v>
      </c>
    </row>
    <row r="2242" spans="1:26" hidden="1" x14ac:dyDescent="0.25">
      <c r="A2242">
        <v>20230619</v>
      </c>
      <c r="B2242">
        <v>47426571</v>
      </c>
      <c r="C2242" t="s">
        <v>2754</v>
      </c>
      <c r="D2242">
        <v>2189969</v>
      </c>
      <c r="E2242" t="s">
        <v>2608</v>
      </c>
      <c r="F2242" s="59">
        <v>17049.68</v>
      </c>
      <c r="G2242">
        <v>12178.34</v>
      </c>
      <c r="H2242" t="s">
        <v>2538</v>
      </c>
      <c r="I2242" t="s">
        <v>2551</v>
      </c>
      <c r="J2242" t="s">
        <v>2332</v>
      </c>
      <c r="K2242" t="s">
        <v>2321</v>
      </c>
      <c r="L2242" t="s">
        <v>2333</v>
      </c>
      <c r="M2242" t="s">
        <v>2552</v>
      </c>
      <c r="N2242" t="s">
        <v>2553</v>
      </c>
      <c r="O2242" t="s">
        <v>2542</v>
      </c>
      <c r="P2242" t="s">
        <v>2543</v>
      </c>
      <c r="Q2242" t="s">
        <v>2544</v>
      </c>
      <c r="R2242" t="s">
        <v>2554</v>
      </c>
      <c r="S2242" t="s">
        <v>2546</v>
      </c>
      <c r="T2242">
        <v>0</v>
      </c>
      <c r="U2242" t="s">
        <v>2555</v>
      </c>
      <c r="V2242" t="s">
        <v>2556</v>
      </c>
      <c r="W2242" t="s">
        <v>2555</v>
      </c>
      <c r="X2242" t="s">
        <v>2556</v>
      </c>
      <c r="Y2242" t="str">
        <f t="shared" si="34"/>
        <v>北京爱奇艺科技有限公司-百度北京爱奇艺科技有限公司信息流</v>
      </c>
      <c r="Z2242" t="e">
        <f>VLOOKUP(Y:Y,[1]Sheet1!N:N,1,0)</f>
        <v>#N/A</v>
      </c>
    </row>
    <row r="2243" spans="1:26" hidden="1" x14ac:dyDescent="0.25">
      <c r="A2243">
        <v>20230619</v>
      </c>
      <c r="B2243">
        <v>47953331</v>
      </c>
      <c r="C2243" t="s">
        <v>2663</v>
      </c>
      <c r="D2243">
        <v>2167551</v>
      </c>
      <c r="E2243" t="s">
        <v>2550</v>
      </c>
      <c r="F2243" s="59">
        <v>105.44</v>
      </c>
      <c r="G2243">
        <v>105.44</v>
      </c>
      <c r="H2243" t="s">
        <v>2538</v>
      </c>
      <c r="I2243" t="s">
        <v>2551</v>
      </c>
      <c r="J2243" t="s">
        <v>2332</v>
      </c>
      <c r="K2243" t="s">
        <v>2321</v>
      </c>
      <c r="L2243" t="s">
        <v>2333</v>
      </c>
      <c r="M2243" t="s">
        <v>2552</v>
      </c>
      <c r="N2243" t="s">
        <v>2553</v>
      </c>
      <c r="O2243" t="s">
        <v>2542</v>
      </c>
      <c r="P2243" t="s">
        <v>2543</v>
      </c>
      <c r="Q2243" t="s">
        <v>2544</v>
      </c>
      <c r="R2243" t="s">
        <v>2554</v>
      </c>
      <c r="S2243" t="s">
        <v>2546</v>
      </c>
      <c r="T2243">
        <v>0</v>
      </c>
      <c r="U2243" t="s">
        <v>2555</v>
      </c>
      <c r="V2243" t="s">
        <v>2556</v>
      </c>
      <c r="W2243" t="s">
        <v>2555</v>
      </c>
      <c r="X2243" t="s">
        <v>2556</v>
      </c>
      <c r="Y2243" t="str">
        <f t="shared" ref="Y2243:Y2306" si="35">L2243&amp;J2243&amp;K2243</f>
        <v>北京爱奇艺科技有限公司-百度北京爱奇艺科技有限公司信息流</v>
      </c>
      <c r="Z2243" t="e">
        <f>VLOOKUP(Y:Y,[1]Sheet1!N:N,1,0)</f>
        <v>#N/A</v>
      </c>
    </row>
    <row r="2244" spans="1:26" hidden="1" x14ac:dyDescent="0.25">
      <c r="A2244">
        <v>20230619</v>
      </c>
      <c r="B2244">
        <v>48413778</v>
      </c>
      <c r="C2244" t="s">
        <v>2626</v>
      </c>
      <c r="D2244">
        <v>2118167</v>
      </c>
      <c r="E2244" t="s">
        <v>2592</v>
      </c>
      <c r="F2244" s="59">
        <v>12.06</v>
      </c>
      <c r="G2244">
        <v>0</v>
      </c>
      <c r="H2244" t="s">
        <v>2538</v>
      </c>
      <c r="I2244" t="s">
        <v>2551</v>
      </c>
      <c r="J2244" t="s">
        <v>554</v>
      </c>
      <c r="K2244" t="s">
        <v>2321</v>
      </c>
      <c r="L2244" t="s">
        <v>2370</v>
      </c>
      <c r="M2244" t="s">
        <v>2593</v>
      </c>
      <c r="N2244" t="s">
        <v>2594</v>
      </c>
      <c r="O2244" t="s">
        <v>2542</v>
      </c>
      <c r="P2244" t="s">
        <v>2543</v>
      </c>
      <c r="Q2244" t="s">
        <v>2544</v>
      </c>
      <c r="R2244" t="s">
        <v>2595</v>
      </c>
      <c r="S2244" t="s">
        <v>2546</v>
      </c>
      <c r="T2244">
        <v>0</v>
      </c>
      <c r="U2244" t="s">
        <v>2555</v>
      </c>
      <c r="V2244" t="s">
        <v>2596</v>
      </c>
      <c r="W2244" t="s">
        <v>2555</v>
      </c>
      <c r="X2244" t="s">
        <v>2596</v>
      </c>
      <c r="Y2244" t="str">
        <f t="shared" si="35"/>
        <v>薯一薯二文化传媒（上海）有限公司行吟信息科技(上海)有限公司信息流</v>
      </c>
      <c r="Z2244" t="e">
        <f>VLOOKUP(Y:Y,[1]Sheet1!N:N,1,0)</f>
        <v>#N/A</v>
      </c>
    </row>
    <row r="2245" spans="1:26" hidden="1" x14ac:dyDescent="0.25">
      <c r="A2245">
        <v>20230619</v>
      </c>
      <c r="B2245">
        <v>29768589</v>
      </c>
      <c r="C2245" t="s">
        <v>2724</v>
      </c>
      <c r="D2245">
        <v>2130054</v>
      </c>
      <c r="E2245" t="s">
        <v>2558</v>
      </c>
      <c r="F2245" s="59">
        <v>2387.1799999999998</v>
      </c>
      <c r="G2245">
        <v>1932.89</v>
      </c>
      <c r="H2245" t="s">
        <v>2559</v>
      </c>
      <c r="I2245" t="s">
        <v>2560</v>
      </c>
      <c r="J2245" t="s">
        <v>2350</v>
      </c>
      <c r="K2245" t="s">
        <v>711</v>
      </c>
      <c r="L2245" t="s">
        <v>2350</v>
      </c>
      <c r="M2245" t="s">
        <v>2561</v>
      </c>
      <c r="N2245" t="s">
        <v>2562</v>
      </c>
      <c r="O2245" t="s">
        <v>2542</v>
      </c>
      <c r="P2245" t="s">
        <v>2543</v>
      </c>
      <c r="Q2245" t="s">
        <v>2544</v>
      </c>
      <c r="R2245" t="s">
        <v>2563</v>
      </c>
      <c r="S2245" t="s">
        <v>2546</v>
      </c>
      <c r="T2245">
        <v>6044.826</v>
      </c>
      <c r="U2245" t="s">
        <v>1891</v>
      </c>
      <c r="V2245" t="s">
        <v>2564</v>
      </c>
      <c r="W2245" t="s">
        <v>1891</v>
      </c>
      <c r="X2245" t="s">
        <v>2564</v>
      </c>
      <c r="Y2245" t="str">
        <f t="shared" si="35"/>
        <v>深圳尚米网络技术有限公司深圳尚米网络技术有限公司CPC</v>
      </c>
      <c r="Z2245" t="e">
        <f>VLOOKUP(Y:Y,[1]Sheet1!N:N,1,0)</f>
        <v>#N/A</v>
      </c>
    </row>
    <row r="2246" spans="1:26" hidden="1" x14ac:dyDescent="0.25">
      <c r="A2246">
        <v>20230619</v>
      </c>
      <c r="B2246">
        <v>29522751</v>
      </c>
      <c r="C2246" t="s">
        <v>2816</v>
      </c>
      <c r="D2246">
        <v>2130054</v>
      </c>
      <c r="E2246" t="s">
        <v>2558</v>
      </c>
      <c r="F2246" s="59">
        <v>55.16</v>
      </c>
      <c r="G2246">
        <v>44.66</v>
      </c>
      <c r="H2246" t="s">
        <v>2559</v>
      </c>
      <c r="I2246" t="s">
        <v>2560</v>
      </c>
      <c r="J2246" t="s">
        <v>2350</v>
      </c>
      <c r="K2246" t="s">
        <v>711</v>
      </c>
      <c r="L2246" t="s">
        <v>2350</v>
      </c>
      <c r="M2246" t="s">
        <v>2561</v>
      </c>
      <c r="N2246" t="s">
        <v>2562</v>
      </c>
      <c r="O2246" t="s">
        <v>2542</v>
      </c>
      <c r="P2246" t="s">
        <v>2543</v>
      </c>
      <c r="Q2246" t="s">
        <v>2544</v>
      </c>
      <c r="R2246" t="s">
        <v>2563</v>
      </c>
      <c r="S2246" t="s">
        <v>2546</v>
      </c>
      <c r="T2246">
        <v>1309.6089999999999</v>
      </c>
      <c r="U2246" t="s">
        <v>1891</v>
      </c>
      <c r="V2246" t="s">
        <v>2564</v>
      </c>
      <c r="W2246" t="s">
        <v>1891</v>
      </c>
      <c r="X2246" t="s">
        <v>2564</v>
      </c>
      <c r="Y2246" t="str">
        <f t="shared" si="35"/>
        <v>深圳尚米网络技术有限公司深圳尚米网络技术有限公司CPC</v>
      </c>
      <c r="Z2246" t="e">
        <f>VLOOKUP(Y:Y,[1]Sheet1!N:N,1,0)</f>
        <v>#N/A</v>
      </c>
    </row>
    <row r="2247" spans="1:26" hidden="1" x14ac:dyDescent="0.25">
      <c r="A2247">
        <v>20230619</v>
      </c>
      <c r="B2247">
        <v>39122181</v>
      </c>
      <c r="C2247" t="s">
        <v>2586</v>
      </c>
      <c r="D2247">
        <v>2117410</v>
      </c>
      <c r="E2247" t="s">
        <v>2587</v>
      </c>
      <c r="F2247" s="59">
        <v>96.48</v>
      </c>
      <c r="G2247">
        <v>0</v>
      </c>
      <c r="H2247" t="s">
        <v>2538</v>
      </c>
      <c r="I2247" t="s">
        <v>2539</v>
      </c>
      <c r="J2247" t="s">
        <v>2353</v>
      </c>
      <c r="K2247" t="s">
        <v>2321</v>
      </c>
      <c r="L2247" t="s">
        <v>326</v>
      </c>
      <c r="M2247" t="s">
        <v>2588</v>
      </c>
      <c r="N2247" t="s">
        <v>2589</v>
      </c>
      <c r="O2247" t="s">
        <v>2542</v>
      </c>
      <c r="P2247" t="s">
        <v>2543</v>
      </c>
      <c r="Q2247" t="s">
        <v>2544</v>
      </c>
      <c r="R2247" t="s">
        <v>2570</v>
      </c>
      <c r="S2247" t="s">
        <v>2546</v>
      </c>
      <c r="T2247">
        <v>0</v>
      </c>
      <c r="U2247" t="s">
        <v>2571</v>
      </c>
      <c r="V2247" t="s">
        <v>2572</v>
      </c>
      <c r="W2247" t="s">
        <v>1891</v>
      </c>
      <c r="X2247" t="s">
        <v>2564</v>
      </c>
      <c r="Y2247" t="str">
        <f t="shared" si="35"/>
        <v>网易有道信息技术（北京）有限公司网易(杭州)网络有限公司信息流</v>
      </c>
      <c r="Z2247" t="e">
        <f>VLOOKUP(Y:Y,[1]Sheet1!N:N,1,0)</f>
        <v>#N/A</v>
      </c>
    </row>
    <row r="2248" spans="1:26" hidden="1" x14ac:dyDescent="0.25">
      <c r="A2248">
        <v>20230619</v>
      </c>
      <c r="B2248">
        <v>19668996</v>
      </c>
      <c r="C2248" t="s">
        <v>2711</v>
      </c>
      <c r="D2248">
        <v>2159087</v>
      </c>
      <c r="E2248" t="s">
        <v>2819</v>
      </c>
      <c r="F2248" s="59">
        <v>12318.18</v>
      </c>
      <c r="G2248">
        <v>12318.18</v>
      </c>
      <c r="H2248" t="s">
        <v>2559</v>
      </c>
      <c r="I2248" t="s">
        <v>2560</v>
      </c>
      <c r="J2248" t="s">
        <v>292</v>
      </c>
      <c r="K2248" t="s">
        <v>711</v>
      </c>
      <c r="L2248" t="s">
        <v>574</v>
      </c>
      <c r="M2248" t="s">
        <v>2611</v>
      </c>
      <c r="N2248" t="s">
        <v>2612</v>
      </c>
      <c r="O2248" t="s">
        <v>2542</v>
      </c>
      <c r="P2248" t="s">
        <v>2543</v>
      </c>
      <c r="Q2248" t="s">
        <v>2544</v>
      </c>
      <c r="R2248" t="s">
        <v>2613</v>
      </c>
      <c r="S2248" t="s">
        <v>2546</v>
      </c>
      <c r="T2248">
        <v>7576.21</v>
      </c>
      <c r="U2248" t="s">
        <v>2614</v>
      </c>
      <c r="V2248" t="s">
        <v>2615</v>
      </c>
      <c r="W2248" t="s">
        <v>2614</v>
      </c>
      <c r="X2248" t="s">
        <v>2615</v>
      </c>
      <c r="Y2248" t="str">
        <f t="shared" si="35"/>
        <v>广州荔湾品唯信息服务有限公司广州唯品会电子商务有限公司CPC</v>
      </c>
      <c r="Z2248" t="e">
        <f>VLOOKUP(Y:Y,[1]Sheet1!N:N,1,0)</f>
        <v>#N/A</v>
      </c>
    </row>
    <row r="2249" spans="1:26" hidden="1" x14ac:dyDescent="0.25">
      <c r="A2249">
        <v>20230619</v>
      </c>
      <c r="B2249">
        <v>42012563</v>
      </c>
      <c r="C2249" t="s">
        <v>2741</v>
      </c>
      <c r="D2249">
        <v>2142924</v>
      </c>
      <c r="E2249" t="s">
        <v>2716</v>
      </c>
      <c r="F2249" s="59">
        <v>780.31</v>
      </c>
      <c r="G2249">
        <v>780.31</v>
      </c>
      <c r="H2249" t="s">
        <v>2559</v>
      </c>
      <c r="I2249" t="s">
        <v>2560</v>
      </c>
      <c r="J2249" t="s">
        <v>392</v>
      </c>
      <c r="K2249" t="s">
        <v>711</v>
      </c>
      <c r="L2249" t="s">
        <v>392</v>
      </c>
      <c r="M2249" t="s">
        <v>2641</v>
      </c>
      <c r="N2249" t="s">
        <v>2642</v>
      </c>
      <c r="O2249" t="s">
        <v>2542</v>
      </c>
      <c r="P2249" t="s">
        <v>2543</v>
      </c>
      <c r="Q2249" t="s">
        <v>2544</v>
      </c>
      <c r="R2249" t="s">
        <v>2643</v>
      </c>
      <c r="S2249" t="s">
        <v>2546</v>
      </c>
      <c r="T2249">
        <v>66555.17</v>
      </c>
      <c r="U2249" t="s">
        <v>838</v>
      </c>
      <c r="V2249" t="s">
        <v>2578</v>
      </c>
      <c r="W2249" t="s">
        <v>838</v>
      </c>
      <c r="X2249" t="s">
        <v>2548</v>
      </c>
      <c r="Y2249" t="str">
        <f t="shared" si="35"/>
        <v>福州三六零网络小额贷款有限公司福州三六零网络小额贷款有限公司CPC</v>
      </c>
      <c r="Z2249" t="e">
        <f>VLOOKUP(Y:Y,[1]Sheet1!N:N,1,0)</f>
        <v>#N/A</v>
      </c>
    </row>
    <row r="2250" spans="1:26" hidden="1" x14ac:dyDescent="0.25">
      <c r="A2250">
        <v>20230619</v>
      </c>
      <c r="B2250">
        <v>42965750</v>
      </c>
      <c r="C2250" t="s">
        <v>2565</v>
      </c>
      <c r="D2250">
        <v>2165227</v>
      </c>
      <c r="E2250" t="s">
        <v>2566</v>
      </c>
      <c r="F2250" s="59">
        <v>113.7</v>
      </c>
      <c r="G2250">
        <v>84.22</v>
      </c>
      <c r="H2250" t="s">
        <v>2538</v>
      </c>
      <c r="I2250" t="s">
        <v>2551</v>
      </c>
      <c r="J2250" t="s">
        <v>2320</v>
      </c>
      <c r="K2250" t="s">
        <v>2321</v>
      </c>
      <c r="L2250" t="s">
        <v>2318</v>
      </c>
      <c r="M2250" t="s">
        <v>2540</v>
      </c>
      <c r="N2250" t="s">
        <v>2541</v>
      </c>
      <c r="O2250" t="s">
        <v>2542</v>
      </c>
      <c r="P2250" t="s">
        <v>2543</v>
      </c>
      <c r="Q2250" t="s">
        <v>2544</v>
      </c>
      <c r="R2250" t="s">
        <v>2545</v>
      </c>
      <c r="S2250" t="s">
        <v>2546</v>
      </c>
      <c r="T2250">
        <v>0</v>
      </c>
      <c r="U2250" t="s">
        <v>838</v>
      </c>
      <c r="V2250" t="s">
        <v>2547</v>
      </c>
      <c r="W2250" t="s">
        <v>838</v>
      </c>
      <c r="X2250" t="s">
        <v>2548</v>
      </c>
      <c r="Y2250" t="str">
        <f t="shared" si="35"/>
        <v>上海耳序信息技术有限公司-四部上海拍拍贷金融信息服务有限公司信息流</v>
      </c>
      <c r="Z2250" t="e">
        <f>VLOOKUP(Y:Y,[1]Sheet1!N:N,1,0)</f>
        <v>#N/A</v>
      </c>
    </row>
    <row r="2251" spans="1:26" hidden="1" x14ac:dyDescent="0.25">
      <c r="A2251">
        <v>20230619</v>
      </c>
      <c r="B2251">
        <v>46610852</v>
      </c>
      <c r="C2251" t="s">
        <v>2713</v>
      </c>
      <c r="D2251">
        <v>2117410</v>
      </c>
      <c r="E2251" t="s">
        <v>2587</v>
      </c>
      <c r="F2251" s="59">
        <v>209.48</v>
      </c>
      <c r="G2251">
        <v>0</v>
      </c>
      <c r="H2251" t="s">
        <v>2538</v>
      </c>
      <c r="I2251" t="s">
        <v>2551</v>
      </c>
      <c r="J2251" t="s">
        <v>2353</v>
      </c>
      <c r="K2251" t="s">
        <v>2321</v>
      </c>
      <c r="L2251" t="s">
        <v>326</v>
      </c>
      <c r="M2251" t="s">
        <v>2588</v>
      </c>
      <c r="N2251" t="s">
        <v>2589</v>
      </c>
      <c r="O2251" t="s">
        <v>2542</v>
      </c>
      <c r="P2251" t="s">
        <v>2543</v>
      </c>
      <c r="Q2251" t="s">
        <v>2544</v>
      </c>
      <c r="R2251" t="s">
        <v>2570</v>
      </c>
      <c r="S2251" t="s">
        <v>2546</v>
      </c>
      <c r="T2251">
        <v>0</v>
      </c>
      <c r="U2251" t="s">
        <v>2571</v>
      </c>
      <c r="V2251" t="s">
        <v>2572</v>
      </c>
      <c r="W2251" t="s">
        <v>1891</v>
      </c>
      <c r="X2251" t="s">
        <v>2564</v>
      </c>
      <c r="Y2251" t="str">
        <f t="shared" si="35"/>
        <v>网易有道信息技术（北京）有限公司网易(杭州)网络有限公司信息流</v>
      </c>
      <c r="Z2251" t="e">
        <f>VLOOKUP(Y:Y,[1]Sheet1!N:N,1,0)</f>
        <v>#N/A</v>
      </c>
    </row>
    <row r="2252" spans="1:26" hidden="1" x14ac:dyDescent="0.25">
      <c r="A2252">
        <v>20230619</v>
      </c>
      <c r="B2252">
        <v>47184419</v>
      </c>
      <c r="C2252" t="s">
        <v>2740</v>
      </c>
      <c r="D2252">
        <v>2176807</v>
      </c>
      <c r="E2252" t="s">
        <v>2691</v>
      </c>
      <c r="F2252" s="59">
        <v>3.88</v>
      </c>
      <c r="G2252">
        <v>2.83</v>
      </c>
      <c r="H2252" t="s">
        <v>2538</v>
      </c>
      <c r="I2252" t="s">
        <v>2551</v>
      </c>
      <c r="J2252" t="s">
        <v>2339</v>
      </c>
      <c r="K2252" t="s">
        <v>2321</v>
      </c>
      <c r="L2252" t="s">
        <v>2338</v>
      </c>
      <c r="M2252" t="s">
        <v>2692</v>
      </c>
      <c r="N2252" t="s">
        <v>2693</v>
      </c>
      <c r="O2252" t="s">
        <v>2542</v>
      </c>
      <c r="P2252" t="s">
        <v>2543</v>
      </c>
      <c r="Q2252" t="s">
        <v>2544</v>
      </c>
      <c r="R2252" t="s">
        <v>2694</v>
      </c>
      <c r="S2252" t="s">
        <v>2546</v>
      </c>
      <c r="T2252">
        <v>0</v>
      </c>
      <c r="U2252" t="s">
        <v>2117</v>
      </c>
      <c r="V2252" t="s">
        <v>2695</v>
      </c>
      <c r="W2252" t="s">
        <v>2117</v>
      </c>
      <c r="X2252" t="s">
        <v>2695</v>
      </c>
      <c r="Y2252" t="str">
        <f t="shared" si="35"/>
        <v>北京三快在线科技有限公司及其关联公司北京三快科技有限公司信息流</v>
      </c>
      <c r="Z2252" t="e">
        <f>VLOOKUP(Y:Y,[1]Sheet1!N:N,1,0)</f>
        <v>#N/A</v>
      </c>
    </row>
    <row r="2253" spans="1:26" hidden="1" x14ac:dyDescent="0.25">
      <c r="A2253">
        <v>20230619</v>
      </c>
      <c r="B2253">
        <v>47798436</v>
      </c>
      <c r="C2253" t="s">
        <v>2632</v>
      </c>
      <c r="D2253">
        <v>2169384</v>
      </c>
      <c r="E2253" t="s">
        <v>2633</v>
      </c>
      <c r="F2253" s="59">
        <v>15795.32</v>
      </c>
      <c r="G2253">
        <v>11700.24</v>
      </c>
      <c r="H2253" t="s">
        <v>2538</v>
      </c>
      <c r="I2253" t="s">
        <v>2551</v>
      </c>
      <c r="J2253" t="s">
        <v>296</v>
      </c>
      <c r="K2253" t="s">
        <v>2321</v>
      </c>
      <c r="L2253" t="s">
        <v>2334</v>
      </c>
      <c r="M2253" t="s">
        <v>2634</v>
      </c>
      <c r="N2253" t="s">
        <v>2635</v>
      </c>
      <c r="O2253" t="s">
        <v>2542</v>
      </c>
      <c r="P2253" t="s">
        <v>2543</v>
      </c>
      <c r="Q2253" t="s">
        <v>2544</v>
      </c>
      <c r="R2253" t="s">
        <v>2636</v>
      </c>
      <c r="S2253" t="s">
        <v>2546</v>
      </c>
      <c r="T2253">
        <v>0</v>
      </c>
      <c r="U2253" t="s">
        <v>2584</v>
      </c>
      <c r="V2253" t="s">
        <v>2637</v>
      </c>
      <c r="W2253" t="s">
        <v>2584</v>
      </c>
      <c r="X2253" t="s">
        <v>2637</v>
      </c>
      <c r="Y2253" t="str">
        <f t="shared" si="35"/>
        <v>湖北车智汇传媒有限公司北京车之家信息技术有限公司信息流</v>
      </c>
      <c r="Z2253" t="e">
        <f>VLOOKUP(Y:Y,[1]Sheet1!N:N,1,0)</f>
        <v>#N/A</v>
      </c>
    </row>
    <row r="2254" spans="1:26" hidden="1" x14ac:dyDescent="0.25">
      <c r="A2254">
        <v>20230619</v>
      </c>
      <c r="B2254">
        <v>27753547</v>
      </c>
      <c r="C2254" t="s">
        <v>2674</v>
      </c>
      <c r="D2254">
        <v>2172257</v>
      </c>
      <c r="E2254" t="s">
        <v>2610</v>
      </c>
      <c r="F2254" s="59">
        <v>2114.0300000000002</v>
      </c>
      <c r="G2254">
        <v>1677.7</v>
      </c>
      <c r="H2254" t="s">
        <v>2559</v>
      </c>
      <c r="I2254" t="s">
        <v>2560</v>
      </c>
      <c r="J2254" t="s">
        <v>292</v>
      </c>
      <c r="K2254" t="s">
        <v>711</v>
      </c>
      <c r="L2254" t="s">
        <v>574</v>
      </c>
      <c r="M2254" t="s">
        <v>2611</v>
      </c>
      <c r="N2254" t="s">
        <v>2612</v>
      </c>
      <c r="O2254" t="s">
        <v>2542</v>
      </c>
      <c r="P2254" t="s">
        <v>2543</v>
      </c>
      <c r="Q2254" t="s">
        <v>2544</v>
      </c>
      <c r="R2254" t="s">
        <v>2613</v>
      </c>
      <c r="S2254" t="s">
        <v>2546</v>
      </c>
      <c r="T2254">
        <v>81464.125</v>
      </c>
      <c r="U2254" t="s">
        <v>2614</v>
      </c>
      <c r="V2254" t="s">
        <v>2615</v>
      </c>
      <c r="W2254" t="s">
        <v>2614</v>
      </c>
      <c r="X2254" t="s">
        <v>2615</v>
      </c>
      <c r="Y2254" t="str">
        <f t="shared" si="35"/>
        <v>广州荔湾品唯信息服务有限公司广州唯品会电子商务有限公司CPC</v>
      </c>
      <c r="Z2254" t="e">
        <f>VLOOKUP(Y:Y,[1]Sheet1!N:N,1,0)</f>
        <v>#N/A</v>
      </c>
    </row>
    <row r="2255" spans="1:26" hidden="1" x14ac:dyDescent="0.25">
      <c r="A2255">
        <v>20230619</v>
      </c>
      <c r="B2255">
        <v>40850187</v>
      </c>
      <c r="C2255" t="s">
        <v>2652</v>
      </c>
      <c r="D2255">
        <v>2165227</v>
      </c>
      <c r="E2255" t="s">
        <v>2566</v>
      </c>
      <c r="F2255" s="59">
        <v>6472.44</v>
      </c>
      <c r="G2255">
        <v>4794.3999999999996</v>
      </c>
      <c r="H2255" t="s">
        <v>2538</v>
      </c>
      <c r="I2255" t="s">
        <v>2539</v>
      </c>
      <c r="J2255" t="s">
        <v>2320</v>
      </c>
      <c r="K2255" t="s">
        <v>2321</v>
      </c>
      <c r="L2255" t="s">
        <v>2318</v>
      </c>
      <c r="M2255" t="s">
        <v>2540</v>
      </c>
      <c r="N2255" t="s">
        <v>2541</v>
      </c>
      <c r="O2255" t="s">
        <v>2542</v>
      </c>
      <c r="P2255" t="s">
        <v>2543</v>
      </c>
      <c r="Q2255" t="s">
        <v>2544</v>
      </c>
      <c r="R2255" t="s">
        <v>2545</v>
      </c>
      <c r="S2255" t="s">
        <v>2546</v>
      </c>
      <c r="T2255">
        <v>0</v>
      </c>
      <c r="U2255" t="s">
        <v>838</v>
      </c>
      <c r="V2255" t="s">
        <v>2547</v>
      </c>
      <c r="W2255" t="s">
        <v>838</v>
      </c>
      <c r="X2255" t="s">
        <v>2548</v>
      </c>
      <c r="Y2255" t="str">
        <f t="shared" si="35"/>
        <v>上海耳序信息技术有限公司-四部上海拍拍贷金融信息服务有限公司信息流</v>
      </c>
      <c r="Z2255" t="e">
        <f>VLOOKUP(Y:Y,[1]Sheet1!N:N,1,0)</f>
        <v>#N/A</v>
      </c>
    </row>
    <row r="2256" spans="1:26" hidden="1" x14ac:dyDescent="0.25">
      <c r="A2256">
        <v>20230619</v>
      </c>
      <c r="B2256">
        <v>45323155</v>
      </c>
      <c r="C2256" t="s">
        <v>2759</v>
      </c>
      <c r="D2256">
        <v>2172261</v>
      </c>
      <c r="E2256" t="s">
        <v>2628</v>
      </c>
      <c r="F2256" s="59">
        <v>330.86</v>
      </c>
      <c r="G2256">
        <v>252.57</v>
      </c>
      <c r="H2256" t="s">
        <v>2538</v>
      </c>
      <c r="I2256" t="s">
        <v>2551</v>
      </c>
      <c r="J2256" t="s">
        <v>292</v>
      </c>
      <c r="K2256" t="s">
        <v>2321</v>
      </c>
      <c r="L2256" t="s">
        <v>574</v>
      </c>
      <c r="M2256" t="s">
        <v>2611</v>
      </c>
      <c r="N2256" t="s">
        <v>2612</v>
      </c>
      <c r="O2256" t="s">
        <v>2542</v>
      </c>
      <c r="P2256" t="s">
        <v>2543</v>
      </c>
      <c r="Q2256" t="s">
        <v>2544</v>
      </c>
      <c r="R2256" t="s">
        <v>2613</v>
      </c>
      <c r="S2256" t="s">
        <v>2546</v>
      </c>
      <c r="T2256">
        <v>0</v>
      </c>
      <c r="U2256" t="s">
        <v>2614</v>
      </c>
      <c r="V2256" t="s">
        <v>2615</v>
      </c>
      <c r="W2256" t="s">
        <v>2614</v>
      </c>
      <c r="X2256" t="s">
        <v>2615</v>
      </c>
      <c r="Y2256" t="str">
        <f t="shared" si="35"/>
        <v>广州荔湾品唯信息服务有限公司广州唯品会电子商务有限公司信息流</v>
      </c>
      <c r="Z2256" t="e">
        <f>VLOOKUP(Y:Y,[1]Sheet1!N:N,1,0)</f>
        <v>#N/A</v>
      </c>
    </row>
    <row r="2257" spans="1:26" x14ac:dyDescent="0.25">
      <c r="A2257">
        <v>20230619</v>
      </c>
      <c r="B2257">
        <v>45336925</v>
      </c>
      <c r="C2257" t="s">
        <v>2717</v>
      </c>
      <c r="D2257">
        <v>2054669</v>
      </c>
      <c r="E2257" t="s">
        <v>2622</v>
      </c>
      <c r="F2257" s="59">
        <v>2149.81</v>
      </c>
      <c r="G2257">
        <v>1592.45</v>
      </c>
      <c r="H2257" t="s">
        <v>2538</v>
      </c>
      <c r="I2257" t="s">
        <v>2539</v>
      </c>
      <c r="J2257" t="s">
        <v>2352</v>
      </c>
      <c r="K2257" t="s">
        <v>2321</v>
      </c>
      <c r="L2257" t="s">
        <v>2351</v>
      </c>
      <c r="M2257" t="s">
        <v>2623</v>
      </c>
      <c r="N2257" t="s">
        <v>2624</v>
      </c>
      <c r="O2257" t="s">
        <v>2542</v>
      </c>
      <c r="P2257" t="s">
        <v>2543</v>
      </c>
      <c r="Q2257" t="s">
        <v>2544</v>
      </c>
      <c r="R2257" t="s">
        <v>2625</v>
      </c>
      <c r="S2257" t="s">
        <v>2546</v>
      </c>
      <c r="T2257">
        <v>0</v>
      </c>
      <c r="U2257" t="s">
        <v>838</v>
      </c>
      <c r="V2257" t="s">
        <v>2548</v>
      </c>
      <c r="W2257" t="s">
        <v>838</v>
      </c>
      <c r="X2257" t="s">
        <v>2548</v>
      </c>
      <c r="Y2257" t="str">
        <f t="shared" si="35"/>
        <v>深圳市小赢普惠科技有限责任公司深圳市赢众通金融信息服务有限责任公司信息流</v>
      </c>
      <c r="Z2257" t="e">
        <f>VLOOKUP(Y:Y,[1]Sheet1!N:N,1,0)</f>
        <v>#N/A</v>
      </c>
    </row>
    <row r="2258" spans="1:26" hidden="1" x14ac:dyDescent="0.25">
      <c r="A2258">
        <v>20230619</v>
      </c>
      <c r="B2258">
        <v>29995327</v>
      </c>
      <c r="C2258" t="s">
        <v>2761</v>
      </c>
      <c r="D2258">
        <v>2142924</v>
      </c>
      <c r="E2258" t="s">
        <v>2716</v>
      </c>
      <c r="F2258" s="59">
        <v>387.08</v>
      </c>
      <c r="G2258">
        <v>387.08</v>
      </c>
      <c r="H2258" t="s">
        <v>2559</v>
      </c>
      <c r="I2258" t="s">
        <v>2560</v>
      </c>
      <c r="J2258" t="s">
        <v>392</v>
      </c>
      <c r="K2258" t="s">
        <v>711</v>
      </c>
      <c r="L2258" t="s">
        <v>392</v>
      </c>
      <c r="M2258" t="s">
        <v>2641</v>
      </c>
      <c r="N2258" t="s">
        <v>2642</v>
      </c>
      <c r="O2258" t="s">
        <v>2542</v>
      </c>
      <c r="P2258" t="s">
        <v>2543</v>
      </c>
      <c r="Q2258" t="s">
        <v>2544</v>
      </c>
      <c r="R2258" t="s">
        <v>2643</v>
      </c>
      <c r="S2258" t="s">
        <v>2546</v>
      </c>
      <c r="T2258">
        <v>14747.98</v>
      </c>
      <c r="U2258" t="s">
        <v>838</v>
      </c>
      <c r="V2258" t="s">
        <v>2548</v>
      </c>
      <c r="W2258" t="s">
        <v>838</v>
      </c>
      <c r="X2258" t="s">
        <v>2548</v>
      </c>
      <c r="Y2258" t="str">
        <f t="shared" si="35"/>
        <v>福州三六零网络小额贷款有限公司福州三六零网络小额贷款有限公司CPC</v>
      </c>
      <c r="Z2258" t="e">
        <f>VLOOKUP(Y:Y,[1]Sheet1!N:N,1,0)</f>
        <v>#N/A</v>
      </c>
    </row>
    <row r="2259" spans="1:26" hidden="1" x14ac:dyDescent="0.25">
      <c r="A2259">
        <v>20230619</v>
      </c>
      <c r="B2259">
        <v>48413778</v>
      </c>
      <c r="C2259" t="s">
        <v>2626</v>
      </c>
      <c r="D2259">
        <v>2118167</v>
      </c>
      <c r="E2259" t="s">
        <v>2592</v>
      </c>
      <c r="F2259" s="59">
        <v>1.83</v>
      </c>
      <c r="G2259">
        <v>0</v>
      </c>
      <c r="H2259" t="s">
        <v>2538</v>
      </c>
      <c r="I2259" t="s">
        <v>2539</v>
      </c>
      <c r="J2259" t="s">
        <v>554</v>
      </c>
      <c r="K2259" t="s">
        <v>2321</v>
      </c>
      <c r="L2259" t="s">
        <v>2370</v>
      </c>
      <c r="M2259" t="s">
        <v>2593</v>
      </c>
      <c r="N2259" t="s">
        <v>2594</v>
      </c>
      <c r="O2259" t="s">
        <v>2542</v>
      </c>
      <c r="P2259" t="s">
        <v>2543</v>
      </c>
      <c r="Q2259" t="s">
        <v>2544</v>
      </c>
      <c r="R2259" t="s">
        <v>2595</v>
      </c>
      <c r="S2259" t="s">
        <v>2546</v>
      </c>
      <c r="T2259">
        <v>0</v>
      </c>
      <c r="U2259" t="s">
        <v>2555</v>
      </c>
      <c r="V2259" t="s">
        <v>2596</v>
      </c>
      <c r="W2259" t="s">
        <v>2555</v>
      </c>
      <c r="X2259" t="s">
        <v>2596</v>
      </c>
      <c r="Y2259" t="str">
        <f t="shared" si="35"/>
        <v>薯一薯二文化传媒（上海）有限公司行吟信息科技(上海)有限公司信息流</v>
      </c>
      <c r="Z2259" t="e">
        <f>VLOOKUP(Y:Y,[1]Sheet1!N:N,1,0)</f>
        <v>#N/A</v>
      </c>
    </row>
    <row r="2260" spans="1:26" hidden="1" x14ac:dyDescent="0.25">
      <c r="A2260">
        <v>20230619</v>
      </c>
      <c r="B2260">
        <v>40732451</v>
      </c>
      <c r="C2260" t="s">
        <v>2681</v>
      </c>
      <c r="D2260">
        <v>2158492</v>
      </c>
      <c r="E2260" t="s">
        <v>2580</v>
      </c>
      <c r="F2260" s="59">
        <v>16039.62</v>
      </c>
      <c r="G2260">
        <v>13478.38</v>
      </c>
      <c r="H2260" t="s">
        <v>2559</v>
      </c>
      <c r="I2260" t="s">
        <v>2560</v>
      </c>
      <c r="J2260" t="s">
        <v>2330</v>
      </c>
      <c r="K2260" t="s">
        <v>711</v>
      </c>
      <c r="L2260" t="s">
        <v>2329</v>
      </c>
      <c r="M2260" t="s">
        <v>2581</v>
      </c>
      <c r="N2260" t="s">
        <v>2582</v>
      </c>
      <c r="O2260" t="s">
        <v>2542</v>
      </c>
      <c r="P2260" t="s">
        <v>2543</v>
      </c>
      <c r="Q2260" t="s">
        <v>2544</v>
      </c>
      <c r="R2260" t="s">
        <v>2583</v>
      </c>
      <c r="S2260" t="s">
        <v>2546</v>
      </c>
      <c r="T2260">
        <v>41186.510999999999</v>
      </c>
      <c r="U2260" t="s">
        <v>2584</v>
      </c>
      <c r="V2260" t="s">
        <v>2585</v>
      </c>
      <c r="W2260" t="s">
        <v>2584</v>
      </c>
      <c r="X2260" t="s">
        <v>2585</v>
      </c>
      <c r="Y2260" t="str">
        <f t="shared" si="35"/>
        <v>成都哈拜网络科技有限公司-数字媒体事业部上海哈啰普惠科技有限公司CPC</v>
      </c>
      <c r="Z2260" t="e">
        <f>VLOOKUP(Y:Y,[1]Sheet1!N:N,1,0)</f>
        <v>#N/A</v>
      </c>
    </row>
    <row r="2261" spans="1:26" hidden="1" x14ac:dyDescent="0.25">
      <c r="A2261">
        <v>20230619</v>
      </c>
      <c r="B2261">
        <v>42965750</v>
      </c>
      <c r="C2261" t="s">
        <v>2565</v>
      </c>
      <c r="D2261">
        <v>2165227</v>
      </c>
      <c r="E2261" t="s">
        <v>2566</v>
      </c>
      <c r="F2261" s="59">
        <v>4319.78</v>
      </c>
      <c r="G2261">
        <v>3199.84</v>
      </c>
      <c r="H2261" t="s">
        <v>2538</v>
      </c>
      <c r="I2261" t="s">
        <v>2539</v>
      </c>
      <c r="J2261" t="s">
        <v>2320</v>
      </c>
      <c r="K2261" t="s">
        <v>2321</v>
      </c>
      <c r="L2261" t="s">
        <v>2318</v>
      </c>
      <c r="M2261" t="s">
        <v>2540</v>
      </c>
      <c r="N2261" t="s">
        <v>2541</v>
      </c>
      <c r="O2261" t="s">
        <v>2542</v>
      </c>
      <c r="P2261" t="s">
        <v>2543</v>
      </c>
      <c r="Q2261" t="s">
        <v>2544</v>
      </c>
      <c r="R2261" t="s">
        <v>2545</v>
      </c>
      <c r="S2261" t="s">
        <v>2546</v>
      </c>
      <c r="T2261">
        <v>0</v>
      </c>
      <c r="U2261" t="s">
        <v>838</v>
      </c>
      <c r="V2261" t="s">
        <v>2547</v>
      </c>
      <c r="W2261" t="s">
        <v>838</v>
      </c>
      <c r="X2261" t="s">
        <v>2548</v>
      </c>
      <c r="Y2261" t="str">
        <f t="shared" si="35"/>
        <v>上海耳序信息技术有限公司-四部上海拍拍贷金融信息服务有限公司信息流</v>
      </c>
      <c r="Z2261" t="e">
        <f>VLOOKUP(Y:Y,[1]Sheet1!N:N,1,0)</f>
        <v>#N/A</v>
      </c>
    </row>
    <row r="2262" spans="1:26" hidden="1" x14ac:dyDescent="0.25">
      <c r="A2262">
        <v>20230619</v>
      </c>
      <c r="B2262">
        <v>42965759</v>
      </c>
      <c r="C2262" t="s">
        <v>2619</v>
      </c>
      <c r="D2262">
        <v>2165227</v>
      </c>
      <c r="E2262" t="s">
        <v>2566</v>
      </c>
      <c r="F2262" s="59">
        <v>102.18</v>
      </c>
      <c r="G2262">
        <v>75.69</v>
      </c>
      <c r="H2262" t="s">
        <v>2538</v>
      </c>
      <c r="I2262" t="s">
        <v>2551</v>
      </c>
      <c r="J2262" t="s">
        <v>2320</v>
      </c>
      <c r="K2262" t="s">
        <v>2321</v>
      </c>
      <c r="L2262" t="s">
        <v>2318</v>
      </c>
      <c r="M2262" t="s">
        <v>2540</v>
      </c>
      <c r="N2262" t="s">
        <v>2541</v>
      </c>
      <c r="O2262" t="s">
        <v>2542</v>
      </c>
      <c r="P2262" t="s">
        <v>2543</v>
      </c>
      <c r="Q2262" t="s">
        <v>2544</v>
      </c>
      <c r="R2262" t="s">
        <v>2545</v>
      </c>
      <c r="S2262" t="s">
        <v>2546</v>
      </c>
      <c r="T2262">
        <v>0</v>
      </c>
      <c r="U2262" t="s">
        <v>838</v>
      </c>
      <c r="V2262" t="s">
        <v>2547</v>
      </c>
      <c r="W2262" t="s">
        <v>838</v>
      </c>
      <c r="X2262" t="s">
        <v>2548</v>
      </c>
      <c r="Y2262" t="str">
        <f t="shared" si="35"/>
        <v>上海耳序信息技术有限公司-四部上海拍拍贷金融信息服务有限公司信息流</v>
      </c>
      <c r="Z2262" t="e">
        <f>VLOOKUP(Y:Y,[1]Sheet1!N:N,1,0)</f>
        <v>#N/A</v>
      </c>
    </row>
    <row r="2263" spans="1:26" x14ac:dyDescent="0.25">
      <c r="A2263">
        <v>20230619</v>
      </c>
      <c r="B2263">
        <v>45336938</v>
      </c>
      <c r="C2263" t="s">
        <v>2753</v>
      </c>
      <c r="D2263">
        <v>2054669</v>
      </c>
      <c r="E2263" t="s">
        <v>2622</v>
      </c>
      <c r="F2263" s="59">
        <v>323.74</v>
      </c>
      <c r="G2263">
        <v>239.81</v>
      </c>
      <c r="H2263" t="s">
        <v>2538</v>
      </c>
      <c r="I2263" t="s">
        <v>2551</v>
      </c>
      <c r="J2263" t="s">
        <v>2352</v>
      </c>
      <c r="K2263" t="s">
        <v>2321</v>
      </c>
      <c r="L2263" t="s">
        <v>2351</v>
      </c>
      <c r="M2263" t="s">
        <v>2623</v>
      </c>
      <c r="N2263" t="s">
        <v>2624</v>
      </c>
      <c r="O2263" t="s">
        <v>2542</v>
      </c>
      <c r="P2263" t="s">
        <v>2543</v>
      </c>
      <c r="Q2263" t="s">
        <v>2544</v>
      </c>
      <c r="R2263" t="s">
        <v>2625</v>
      </c>
      <c r="S2263" t="s">
        <v>2546</v>
      </c>
      <c r="T2263">
        <v>0</v>
      </c>
      <c r="U2263" t="s">
        <v>838</v>
      </c>
      <c r="V2263" t="s">
        <v>2548</v>
      </c>
      <c r="W2263" t="s">
        <v>838</v>
      </c>
      <c r="X2263" t="s">
        <v>2548</v>
      </c>
      <c r="Y2263" t="str">
        <f t="shared" si="35"/>
        <v>深圳市小赢普惠科技有限责任公司深圳市赢众通金融信息服务有限责任公司信息流</v>
      </c>
      <c r="Z2263" t="e">
        <f>VLOOKUP(Y:Y,[1]Sheet1!N:N,1,0)</f>
        <v>#N/A</v>
      </c>
    </row>
    <row r="2264" spans="1:26" hidden="1" x14ac:dyDescent="0.25">
      <c r="A2264">
        <v>20230619</v>
      </c>
      <c r="B2264">
        <v>47184434</v>
      </c>
      <c r="C2264" t="s">
        <v>2818</v>
      </c>
      <c r="D2264">
        <v>2176807</v>
      </c>
      <c r="E2264" t="s">
        <v>2691</v>
      </c>
      <c r="F2264" s="59">
        <v>0</v>
      </c>
      <c r="G2264">
        <v>0</v>
      </c>
      <c r="H2264" t="s">
        <v>2538</v>
      </c>
      <c r="I2264" t="s">
        <v>2539</v>
      </c>
      <c r="J2264" t="s">
        <v>2339</v>
      </c>
      <c r="K2264" t="s">
        <v>2321</v>
      </c>
      <c r="L2264" t="s">
        <v>2338</v>
      </c>
      <c r="M2264" t="s">
        <v>2692</v>
      </c>
      <c r="N2264" t="s">
        <v>2693</v>
      </c>
      <c r="O2264" t="s">
        <v>2542</v>
      </c>
      <c r="P2264" t="s">
        <v>2543</v>
      </c>
      <c r="Q2264" t="s">
        <v>2544</v>
      </c>
      <c r="R2264" t="s">
        <v>2694</v>
      </c>
      <c r="S2264" t="s">
        <v>2546</v>
      </c>
      <c r="T2264">
        <v>0</v>
      </c>
      <c r="U2264" t="s">
        <v>2117</v>
      </c>
      <c r="V2264" t="s">
        <v>2695</v>
      </c>
      <c r="W2264" t="s">
        <v>2117</v>
      </c>
      <c r="X2264" t="s">
        <v>2695</v>
      </c>
      <c r="Y2264" t="str">
        <f t="shared" si="35"/>
        <v>北京三快在线科技有限公司及其关联公司北京三快科技有限公司信息流</v>
      </c>
      <c r="Z2264" t="e">
        <f>VLOOKUP(Y:Y,[1]Sheet1!N:N,1,0)</f>
        <v>#N/A</v>
      </c>
    </row>
    <row r="2265" spans="1:26" hidden="1" x14ac:dyDescent="0.25">
      <c r="A2265">
        <v>20230619</v>
      </c>
      <c r="B2265">
        <v>48386094</v>
      </c>
      <c r="C2265" t="s">
        <v>2597</v>
      </c>
      <c r="D2265">
        <v>2158492</v>
      </c>
      <c r="E2265" t="s">
        <v>2580</v>
      </c>
      <c r="F2265" s="59">
        <v>1294.73</v>
      </c>
      <c r="G2265">
        <v>1088</v>
      </c>
      <c r="H2265" t="s">
        <v>2559</v>
      </c>
      <c r="I2265" t="s">
        <v>2560</v>
      </c>
      <c r="J2265" t="s">
        <v>2330</v>
      </c>
      <c r="K2265" t="s">
        <v>711</v>
      </c>
      <c r="L2265" t="s">
        <v>2329</v>
      </c>
      <c r="M2265" t="s">
        <v>2581</v>
      </c>
      <c r="N2265" t="s">
        <v>2582</v>
      </c>
      <c r="O2265" t="s">
        <v>2542</v>
      </c>
      <c r="P2265" t="s">
        <v>2543</v>
      </c>
      <c r="Q2265" t="s">
        <v>2544</v>
      </c>
      <c r="R2265" t="s">
        <v>2583</v>
      </c>
      <c r="S2265" t="s">
        <v>2546</v>
      </c>
      <c r="T2265">
        <v>79847.794999999998</v>
      </c>
      <c r="U2265" t="s">
        <v>2598</v>
      </c>
      <c r="V2265" t="s">
        <v>2599</v>
      </c>
      <c r="W2265" t="s">
        <v>2584</v>
      </c>
      <c r="X2265" t="s">
        <v>2585</v>
      </c>
      <c r="Y2265" t="str">
        <f t="shared" si="35"/>
        <v>成都哈拜网络科技有限公司-数字媒体事业部上海哈啰普惠科技有限公司CPC</v>
      </c>
      <c r="Z2265" t="e">
        <f>VLOOKUP(Y:Y,[1]Sheet1!N:N,1,0)</f>
        <v>#N/A</v>
      </c>
    </row>
    <row r="2266" spans="1:26" hidden="1" x14ac:dyDescent="0.25">
      <c r="A2266">
        <v>20230619</v>
      </c>
      <c r="B2266">
        <v>38794049</v>
      </c>
      <c r="C2266" t="s">
        <v>2627</v>
      </c>
      <c r="D2266">
        <v>2172261</v>
      </c>
      <c r="E2266" t="s">
        <v>2628</v>
      </c>
      <c r="F2266" s="59">
        <v>16.739999999999998</v>
      </c>
      <c r="G2266">
        <v>12.78</v>
      </c>
      <c r="H2266" t="s">
        <v>2538</v>
      </c>
      <c r="I2266" t="s">
        <v>2539</v>
      </c>
      <c r="J2266" t="s">
        <v>292</v>
      </c>
      <c r="K2266" t="s">
        <v>2321</v>
      </c>
      <c r="L2266" t="s">
        <v>574</v>
      </c>
      <c r="M2266" t="s">
        <v>2611</v>
      </c>
      <c r="N2266" t="s">
        <v>2612</v>
      </c>
      <c r="O2266" t="s">
        <v>2542</v>
      </c>
      <c r="P2266" t="s">
        <v>2543</v>
      </c>
      <c r="Q2266" t="s">
        <v>2544</v>
      </c>
      <c r="R2266" t="s">
        <v>2613</v>
      </c>
      <c r="S2266" t="s">
        <v>2546</v>
      </c>
      <c r="T2266">
        <v>0</v>
      </c>
      <c r="U2266" t="s">
        <v>2614</v>
      </c>
      <c r="V2266" t="s">
        <v>2615</v>
      </c>
      <c r="W2266" t="s">
        <v>2614</v>
      </c>
      <c r="X2266" t="s">
        <v>2615</v>
      </c>
      <c r="Y2266" t="str">
        <f t="shared" si="35"/>
        <v>广州荔湾品唯信息服务有限公司广州唯品会电子商务有限公司信息流</v>
      </c>
      <c r="Z2266" t="e">
        <f>VLOOKUP(Y:Y,[1]Sheet1!N:N,1,0)</f>
        <v>#N/A</v>
      </c>
    </row>
    <row r="2267" spans="1:26" hidden="1" x14ac:dyDescent="0.25">
      <c r="A2267">
        <v>20230619</v>
      </c>
      <c r="B2267">
        <v>47328039</v>
      </c>
      <c r="C2267" t="s">
        <v>2573</v>
      </c>
      <c r="D2267">
        <v>2185183</v>
      </c>
      <c r="E2267" t="s">
        <v>2574</v>
      </c>
      <c r="F2267" s="59">
        <v>37.340000000000003</v>
      </c>
      <c r="G2267">
        <v>28.29</v>
      </c>
      <c r="H2267" t="s">
        <v>2538</v>
      </c>
      <c r="I2267" t="s">
        <v>2551</v>
      </c>
      <c r="J2267" t="s">
        <v>2575</v>
      </c>
      <c r="K2267" t="s">
        <v>2321</v>
      </c>
      <c r="L2267" t="s">
        <v>2344</v>
      </c>
      <c r="M2267" t="s">
        <v>2576</v>
      </c>
      <c r="O2267" t="s">
        <v>2542</v>
      </c>
      <c r="P2267" t="s">
        <v>2543</v>
      </c>
      <c r="Q2267" t="s">
        <v>2544</v>
      </c>
      <c r="R2267" t="s">
        <v>2577</v>
      </c>
      <c r="S2267" t="s">
        <v>2546</v>
      </c>
      <c r="T2267">
        <v>0</v>
      </c>
      <c r="U2267" t="s">
        <v>838</v>
      </c>
      <c r="V2267" t="s">
        <v>2578</v>
      </c>
      <c r="W2267" t="s">
        <v>838</v>
      </c>
      <c r="X2267" t="s">
        <v>2578</v>
      </c>
      <c r="Y2267" t="str">
        <f t="shared" si="35"/>
        <v>北京微财科技有限公司-数媒重庆市黑卡小额贷款有限公司信息流</v>
      </c>
      <c r="Z2267" t="e">
        <f>VLOOKUP(Y:Y,[1]Sheet1!N:N,1,0)</f>
        <v>#N/A</v>
      </c>
    </row>
    <row r="2268" spans="1:26" hidden="1" x14ac:dyDescent="0.25">
      <c r="A2268">
        <v>20230619</v>
      </c>
      <c r="B2268">
        <v>45322956</v>
      </c>
      <c r="C2268" t="s">
        <v>2631</v>
      </c>
      <c r="D2268">
        <v>2172261</v>
      </c>
      <c r="E2268" t="s">
        <v>2628</v>
      </c>
      <c r="F2268" s="59">
        <v>1459.61</v>
      </c>
      <c r="G2268">
        <v>1114.21</v>
      </c>
      <c r="H2268" t="s">
        <v>2538</v>
      </c>
      <c r="I2268" t="s">
        <v>2539</v>
      </c>
      <c r="J2268" t="s">
        <v>292</v>
      </c>
      <c r="K2268" t="s">
        <v>2321</v>
      </c>
      <c r="L2268" t="s">
        <v>574</v>
      </c>
      <c r="M2268" t="s">
        <v>2611</v>
      </c>
      <c r="N2268" t="s">
        <v>2612</v>
      </c>
      <c r="O2268" t="s">
        <v>2542</v>
      </c>
      <c r="P2268" t="s">
        <v>2543</v>
      </c>
      <c r="Q2268" t="s">
        <v>2544</v>
      </c>
      <c r="R2268" t="s">
        <v>2613</v>
      </c>
      <c r="S2268" t="s">
        <v>2546</v>
      </c>
      <c r="T2268">
        <v>0</v>
      </c>
      <c r="U2268" t="s">
        <v>2614</v>
      </c>
      <c r="V2268" t="s">
        <v>2615</v>
      </c>
      <c r="W2268" t="s">
        <v>2614</v>
      </c>
      <c r="X2268" t="s">
        <v>2615</v>
      </c>
      <c r="Y2268" t="str">
        <f t="shared" si="35"/>
        <v>广州荔湾品唯信息服务有限公司广州唯品会电子商务有限公司信息流</v>
      </c>
      <c r="Z2268" t="e">
        <f>VLOOKUP(Y:Y,[1]Sheet1!N:N,1,0)</f>
        <v>#N/A</v>
      </c>
    </row>
    <row r="2269" spans="1:26" hidden="1" x14ac:dyDescent="0.25">
      <c r="A2269">
        <v>20230619</v>
      </c>
      <c r="B2269">
        <v>42327215</v>
      </c>
      <c r="C2269" t="s">
        <v>2739</v>
      </c>
      <c r="D2269">
        <v>2172261</v>
      </c>
      <c r="E2269" t="s">
        <v>2628</v>
      </c>
      <c r="F2269" s="59">
        <v>2663.43</v>
      </c>
      <c r="G2269">
        <v>2033.15</v>
      </c>
      <c r="H2269" t="s">
        <v>2538</v>
      </c>
      <c r="I2269" t="s">
        <v>2539</v>
      </c>
      <c r="J2269" t="s">
        <v>292</v>
      </c>
      <c r="K2269" t="s">
        <v>2321</v>
      </c>
      <c r="L2269" t="s">
        <v>574</v>
      </c>
      <c r="M2269" t="s">
        <v>2611</v>
      </c>
      <c r="N2269" t="s">
        <v>2612</v>
      </c>
      <c r="O2269" t="s">
        <v>2542</v>
      </c>
      <c r="P2269" t="s">
        <v>2543</v>
      </c>
      <c r="Q2269" t="s">
        <v>2544</v>
      </c>
      <c r="R2269" t="s">
        <v>2613</v>
      </c>
      <c r="S2269" t="s">
        <v>2546</v>
      </c>
      <c r="T2269">
        <v>0</v>
      </c>
      <c r="U2269" t="s">
        <v>2614</v>
      </c>
      <c r="V2269" t="s">
        <v>2615</v>
      </c>
      <c r="W2269" t="s">
        <v>2614</v>
      </c>
      <c r="X2269" t="s">
        <v>2615</v>
      </c>
      <c r="Y2269" t="str">
        <f t="shared" si="35"/>
        <v>广州荔湾品唯信息服务有限公司广州唯品会电子商务有限公司信息流</v>
      </c>
      <c r="Z2269" t="e">
        <f>VLOOKUP(Y:Y,[1]Sheet1!N:N,1,0)</f>
        <v>#N/A</v>
      </c>
    </row>
    <row r="2270" spans="1:26" hidden="1" x14ac:dyDescent="0.25">
      <c r="A2270">
        <v>20230619</v>
      </c>
      <c r="B2270">
        <v>47953348</v>
      </c>
      <c r="C2270" t="s">
        <v>2607</v>
      </c>
      <c r="D2270">
        <v>2167551</v>
      </c>
      <c r="E2270" t="s">
        <v>2550</v>
      </c>
      <c r="F2270" s="59">
        <v>56.97</v>
      </c>
      <c r="G2270">
        <v>56.97</v>
      </c>
      <c r="H2270" t="s">
        <v>2538</v>
      </c>
      <c r="I2270" t="s">
        <v>2551</v>
      </c>
      <c r="J2270" t="s">
        <v>2332</v>
      </c>
      <c r="K2270" t="s">
        <v>2321</v>
      </c>
      <c r="L2270" t="s">
        <v>2333</v>
      </c>
      <c r="M2270" t="s">
        <v>2552</v>
      </c>
      <c r="N2270" t="s">
        <v>2553</v>
      </c>
      <c r="O2270" t="s">
        <v>2542</v>
      </c>
      <c r="P2270" t="s">
        <v>2543</v>
      </c>
      <c r="Q2270" t="s">
        <v>2544</v>
      </c>
      <c r="R2270" t="s">
        <v>2554</v>
      </c>
      <c r="S2270" t="s">
        <v>2546</v>
      </c>
      <c r="T2270">
        <v>0</v>
      </c>
      <c r="U2270" t="s">
        <v>2555</v>
      </c>
      <c r="V2270" t="s">
        <v>2556</v>
      </c>
      <c r="W2270" t="s">
        <v>2555</v>
      </c>
      <c r="X2270" t="s">
        <v>2556</v>
      </c>
      <c r="Y2270" t="str">
        <f t="shared" si="35"/>
        <v>北京爱奇艺科技有限公司-百度北京爱奇艺科技有限公司信息流</v>
      </c>
      <c r="Z2270" t="e">
        <f>VLOOKUP(Y:Y,[1]Sheet1!N:N,1,0)</f>
        <v>#N/A</v>
      </c>
    </row>
    <row r="2271" spans="1:26" hidden="1" x14ac:dyDescent="0.25">
      <c r="A2271">
        <v>20230619</v>
      </c>
      <c r="B2271">
        <v>41512404</v>
      </c>
      <c r="C2271" t="s">
        <v>2769</v>
      </c>
      <c r="D2271">
        <v>2117409</v>
      </c>
      <c r="E2271" t="s">
        <v>2744</v>
      </c>
      <c r="F2271" s="59">
        <v>3285.37</v>
      </c>
      <c r="G2271">
        <v>0</v>
      </c>
      <c r="H2271" t="s">
        <v>2559</v>
      </c>
      <c r="I2271" t="s">
        <v>2560</v>
      </c>
      <c r="J2271" t="s">
        <v>2353</v>
      </c>
      <c r="K2271" t="s">
        <v>711</v>
      </c>
      <c r="L2271" t="s">
        <v>326</v>
      </c>
      <c r="M2271" t="s">
        <v>2588</v>
      </c>
      <c r="N2271" t="s">
        <v>2589</v>
      </c>
      <c r="O2271" t="s">
        <v>2542</v>
      </c>
      <c r="P2271" t="s">
        <v>2543</v>
      </c>
      <c r="Q2271" t="s">
        <v>2544</v>
      </c>
      <c r="R2271" t="s">
        <v>2570</v>
      </c>
      <c r="S2271" t="s">
        <v>2546</v>
      </c>
      <c r="T2271">
        <v>0</v>
      </c>
      <c r="U2271" t="s">
        <v>2571</v>
      </c>
      <c r="V2271" t="s">
        <v>2572</v>
      </c>
      <c r="W2271" t="s">
        <v>1891</v>
      </c>
      <c r="X2271" t="s">
        <v>2564</v>
      </c>
      <c r="Y2271" t="str">
        <f t="shared" si="35"/>
        <v>网易有道信息技术（北京）有限公司网易(杭州)网络有限公司CPC</v>
      </c>
      <c r="Z2271" t="e">
        <f>VLOOKUP(Y:Y,[1]Sheet1!N:N,1,0)</f>
        <v>#N/A</v>
      </c>
    </row>
    <row r="2272" spans="1:26" hidden="1" x14ac:dyDescent="0.25">
      <c r="A2272">
        <v>20230619</v>
      </c>
      <c r="B2272">
        <v>38794025</v>
      </c>
      <c r="C2272" t="s">
        <v>2651</v>
      </c>
      <c r="D2272">
        <v>2172261</v>
      </c>
      <c r="E2272" t="s">
        <v>2628</v>
      </c>
      <c r="F2272" s="59">
        <v>130.94</v>
      </c>
      <c r="G2272">
        <v>99.95</v>
      </c>
      <c r="H2272" t="s">
        <v>2538</v>
      </c>
      <c r="I2272" t="s">
        <v>2539</v>
      </c>
      <c r="J2272" t="s">
        <v>292</v>
      </c>
      <c r="K2272" t="s">
        <v>2321</v>
      </c>
      <c r="L2272" t="s">
        <v>574</v>
      </c>
      <c r="M2272" t="s">
        <v>2611</v>
      </c>
      <c r="N2272" t="s">
        <v>2612</v>
      </c>
      <c r="O2272" t="s">
        <v>2542</v>
      </c>
      <c r="P2272" t="s">
        <v>2543</v>
      </c>
      <c r="Q2272" t="s">
        <v>2544</v>
      </c>
      <c r="R2272" t="s">
        <v>2613</v>
      </c>
      <c r="S2272" t="s">
        <v>2546</v>
      </c>
      <c r="T2272">
        <v>0</v>
      </c>
      <c r="U2272" t="s">
        <v>2614</v>
      </c>
      <c r="V2272" t="s">
        <v>2615</v>
      </c>
      <c r="W2272" t="s">
        <v>2614</v>
      </c>
      <c r="X2272" t="s">
        <v>2615</v>
      </c>
      <c r="Y2272" t="str">
        <f t="shared" si="35"/>
        <v>广州荔湾品唯信息服务有限公司广州唯品会电子商务有限公司信息流</v>
      </c>
      <c r="Z2272" t="e">
        <f>VLOOKUP(Y:Y,[1]Sheet1!N:N,1,0)</f>
        <v>#N/A</v>
      </c>
    </row>
    <row r="2273" spans="1:26" hidden="1" x14ac:dyDescent="0.25">
      <c r="A2273">
        <v>20230619</v>
      </c>
      <c r="B2273">
        <v>42594504</v>
      </c>
      <c r="C2273" t="s">
        <v>2618</v>
      </c>
      <c r="D2273">
        <v>2130054</v>
      </c>
      <c r="E2273" t="s">
        <v>2558</v>
      </c>
      <c r="F2273" s="59">
        <v>2299.63</v>
      </c>
      <c r="G2273">
        <v>1861.97</v>
      </c>
      <c r="H2273" t="s">
        <v>2559</v>
      </c>
      <c r="I2273" t="s">
        <v>2560</v>
      </c>
      <c r="J2273" t="s">
        <v>2350</v>
      </c>
      <c r="K2273" t="s">
        <v>711</v>
      </c>
      <c r="L2273" t="s">
        <v>2350</v>
      </c>
      <c r="M2273" t="s">
        <v>2561</v>
      </c>
      <c r="N2273" t="s">
        <v>2562</v>
      </c>
      <c r="O2273" t="s">
        <v>2542</v>
      </c>
      <c r="P2273" t="s">
        <v>2543</v>
      </c>
      <c r="Q2273" t="s">
        <v>2544</v>
      </c>
      <c r="R2273" t="s">
        <v>2563</v>
      </c>
      <c r="S2273" t="s">
        <v>2546</v>
      </c>
      <c r="T2273">
        <v>3763.6370000000002</v>
      </c>
      <c r="U2273" t="s">
        <v>1891</v>
      </c>
      <c r="V2273" t="s">
        <v>2564</v>
      </c>
      <c r="W2273" t="s">
        <v>1891</v>
      </c>
      <c r="X2273" t="s">
        <v>2564</v>
      </c>
      <c r="Y2273" t="str">
        <f t="shared" si="35"/>
        <v>深圳尚米网络技术有限公司深圳尚米网络技术有限公司CPC</v>
      </c>
      <c r="Z2273" t="e">
        <f>VLOOKUP(Y:Y,[1]Sheet1!N:N,1,0)</f>
        <v>#N/A</v>
      </c>
    </row>
    <row r="2274" spans="1:26" hidden="1" x14ac:dyDescent="0.25">
      <c r="A2274">
        <v>20230619</v>
      </c>
      <c r="B2274">
        <v>29851020</v>
      </c>
      <c r="C2274" t="s">
        <v>2790</v>
      </c>
      <c r="D2274">
        <v>2130054</v>
      </c>
      <c r="E2274" t="s">
        <v>2558</v>
      </c>
      <c r="F2274" s="59">
        <v>4029.57</v>
      </c>
      <c r="G2274">
        <v>3262.67</v>
      </c>
      <c r="H2274" t="s">
        <v>2559</v>
      </c>
      <c r="I2274" t="s">
        <v>2560</v>
      </c>
      <c r="J2274" t="s">
        <v>2350</v>
      </c>
      <c r="K2274" t="s">
        <v>711</v>
      </c>
      <c r="L2274" t="s">
        <v>2350</v>
      </c>
      <c r="M2274" t="s">
        <v>2561</v>
      </c>
      <c r="N2274" t="s">
        <v>2562</v>
      </c>
      <c r="O2274" t="s">
        <v>2542</v>
      </c>
      <c r="P2274" t="s">
        <v>2543</v>
      </c>
      <c r="Q2274" t="s">
        <v>2544</v>
      </c>
      <c r="R2274" t="s">
        <v>2563</v>
      </c>
      <c r="S2274" t="s">
        <v>2546</v>
      </c>
      <c r="T2274">
        <v>13928.438</v>
      </c>
      <c r="U2274" t="s">
        <v>1891</v>
      </c>
      <c r="V2274" t="s">
        <v>2564</v>
      </c>
      <c r="W2274" t="s">
        <v>1891</v>
      </c>
      <c r="X2274" t="s">
        <v>2564</v>
      </c>
      <c r="Y2274" t="str">
        <f t="shared" si="35"/>
        <v>深圳尚米网络技术有限公司深圳尚米网络技术有限公司CPC</v>
      </c>
      <c r="Z2274" t="e">
        <f>VLOOKUP(Y:Y,[1]Sheet1!N:N,1,0)</f>
        <v>#N/A</v>
      </c>
    </row>
    <row r="2275" spans="1:26" hidden="1" x14ac:dyDescent="0.25">
      <c r="A2275">
        <v>20230619</v>
      </c>
      <c r="B2275">
        <v>39122211</v>
      </c>
      <c r="C2275" t="s">
        <v>2605</v>
      </c>
      <c r="D2275">
        <v>2117410</v>
      </c>
      <c r="E2275" t="s">
        <v>2587</v>
      </c>
      <c r="F2275" s="59">
        <v>443.29</v>
      </c>
      <c r="G2275">
        <v>0</v>
      </c>
      <c r="H2275" t="s">
        <v>2538</v>
      </c>
      <c r="I2275" t="s">
        <v>2539</v>
      </c>
      <c r="J2275" t="s">
        <v>2353</v>
      </c>
      <c r="K2275" t="s">
        <v>2321</v>
      </c>
      <c r="L2275" t="s">
        <v>326</v>
      </c>
      <c r="M2275" t="s">
        <v>2588</v>
      </c>
      <c r="N2275" t="s">
        <v>2589</v>
      </c>
      <c r="O2275" t="s">
        <v>2542</v>
      </c>
      <c r="P2275" t="s">
        <v>2543</v>
      </c>
      <c r="Q2275" t="s">
        <v>2544</v>
      </c>
      <c r="R2275" t="s">
        <v>2570</v>
      </c>
      <c r="S2275" t="s">
        <v>2546</v>
      </c>
      <c r="T2275">
        <v>0</v>
      </c>
      <c r="U2275" t="s">
        <v>2571</v>
      </c>
      <c r="V2275" t="s">
        <v>2572</v>
      </c>
      <c r="W2275" t="s">
        <v>1891</v>
      </c>
      <c r="X2275" t="s">
        <v>2564</v>
      </c>
      <c r="Y2275" t="str">
        <f t="shared" si="35"/>
        <v>网易有道信息技术（北京）有限公司网易(杭州)网络有限公司信息流</v>
      </c>
      <c r="Z2275" t="e">
        <f>VLOOKUP(Y:Y,[1]Sheet1!N:N,1,0)</f>
        <v>#N/A</v>
      </c>
    </row>
    <row r="2276" spans="1:26" hidden="1" x14ac:dyDescent="0.25">
      <c r="A2276">
        <v>20230619</v>
      </c>
      <c r="B2276">
        <v>42327250</v>
      </c>
      <c r="C2276" t="s">
        <v>2704</v>
      </c>
      <c r="D2276">
        <v>2172261</v>
      </c>
      <c r="E2276" t="s">
        <v>2628</v>
      </c>
      <c r="F2276" s="59">
        <v>3622.39</v>
      </c>
      <c r="G2276">
        <v>2765.19</v>
      </c>
      <c r="H2276" t="s">
        <v>2538</v>
      </c>
      <c r="I2276" t="s">
        <v>2551</v>
      </c>
      <c r="J2276" t="s">
        <v>292</v>
      </c>
      <c r="K2276" t="s">
        <v>2321</v>
      </c>
      <c r="L2276" t="s">
        <v>574</v>
      </c>
      <c r="M2276" t="s">
        <v>2611</v>
      </c>
      <c r="N2276" t="s">
        <v>2612</v>
      </c>
      <c r="O2276" t="s">
        <v>2542</v>
      </c>
      <c r="P2276" t="s">
        <v>2543</v>
      </c>
      <c r="Q2276" t="s">
        <v>2544</v>
      </c>
      <c r="R2276" t="s">
        <v>2613</v>
      </c>
      <c r="S2276" t="s">
        <v>2546</v>
      </c>
      <c r="T2276">
        <v>0</v>
      </c>
      <c r="U2276" t="s">
        <v>2614</v>
      </c>
      <c r="V2276" t="s">
        <v>2615</v>
      </c>
      <c r="W2276" t="s">
        <v>2614</v>
      </c>
      <c r="X2276" t="s">
        <v>2615</v>
      </c>
      <c r="Y2276" t="str">
        <f t="shared" si="35"/>
        <v>广州荔湾品唯信息服务有限公司广州唯品会电子商务有限公司信息流</v>
      </c>
      <c r="Z2276" t="e">
        <f>VLOOKUP(Y:Y,[1]Sheet1!N:N,1,0)</f>
        <v>#N/A</v>
      </c>
    </row>
    <row r="2277" spans="1:26" x14ac:dyDescent="0.25">
      <c r="A2277">
        <v>20230619</v>
      </c>
      <c r="B2277">
        <v>43094804</v>
      </c>
      <c r="C2277" t="s">
        <v>2705</v>
      </c>
      <c r="D2277">
        <v>2054669</v>
      </c>
      <c r="E2277" t="s">
        <v>2622</v>
      </c>
      <c r="F2277" s="59">
        <v>513.5</v>
      </c>
      <c r="G2277">
        <v>380.37</v>
      </c>
      <c r="H2277" t="s">
        <v>2538</v>
      </c>
      <c r="I2277" t="s">
        <v>2551</v>
      </c>
      <c r="J2277" t="s">
        <v>2352</v>
      </c>
      <c r="K2277" t="s">
        <v>2321</v>
      </c>
      <c r="L2277" t="s">
        <v>2351</v>
      </c>
      <c r="M2277" t="s">
        <v>2623</v>
      </c>
      <c r="N2277" t="s">
        <v>2624</v>
      </c>
      <c r="O2277" t="s">
        <v>2542</v>
      </c>
      <c r="P2277" t="s">
        <v>2543</v>
      </c>
      <c r="Q2277" t="s">
        <v>2544</v>
      </c>
      <c r="R2277" t="s">
        <v>2625</v>
      </c>
      <c r="S2277" t="s">
        <v>2546</v>
      </c>
      <c r="T2277">
        <v>0</v>
      </c>
      <c r="U2277" t="s">
        <v>838</v>
      </c>
      <c r="V2277" t="s">
        <v>2548</v>
      </c>
      <c r="W2277" t="s">
        <v>838</v>
      </c>
      <c r="X2277" t="s">
        <v>2548</v>
      </c>
      <c r="Y2277" t="str">
        <f t="shared" si="35"/>
        <v>深圳市小赢普惠科技有限责任公司深圳市赢众通金融信息服务有限责任公司信息流</v>
      </c>
      <c r="Z2277" t="e">
        <f>VLOOKUP(Y:Y,[1]Sheet1!N:N,1,0)</f>
        <v>#N/A</v>
      </c>
    </row>
    <row r="2278" spans="1:26" hidden="1" x14ac:dyDescent="0.25">
      <c r="A2278">
        <v>20230619</v>
      </c>
      <c r="B2278">
        <v>45323107</v>
      </c>
      <c r="C2278" t="s">
        <v>2654</v>
      </c>
      <c r="D2278">
        <v>2172261</v>
      </c>
      <c r="E2278" t="s">
        <v>2628</v>
      </c>
      <c r="F2278" s="59">
        <v>2337.9499999999998</v>
      </c>
      <c r="G2278">
        <v>1784.69</v>
      </c>
      <c r="H2278" t="s">
        <v>2538</v>
      </c>
      <c r="I2278" t="s">
        <v>2539</v>
      </c>
      <c r="J2278" t="s">
        <v>292</v>
      </c>
      <c r="K2278" t="s">
        <v>2321</v>
      </c>
      <c r="L2278" t="s">
        <v>574</v>
      </c>
      <c r="M2278" t="s">
        <v>2611</v>
      </c>
      <c r="N2278" t="s">
        <v>2612</v>
      </c>
      <c r="O2278" t="s">
        <v>2542</v>
      </c>
      <c r="P2278" t="s">
        <v>2543</v>
      </c>
      <c r="Q2278" t="s">
        <v>2544</v>
      </c>
      <c r="R2278" t="s">
        <v>2613</v>
      </c>
      <c r="S2278" t="s">
        <v>2546</v>
      </c>
      <c r="T2278">
        <v>0</v>
      </c>
      <c r="U2278" t="s">
        <v>2614</v>
      </c>
      <c r="V2278" t="s">
        <v>2615</v>
      </c>
      <c r="W2278" t="s">
        <v>2614</v>
      </c>
      <c r="X2278" t="s">
        <v>2615</v>
      </c>
      <c r="Y2278" t="str">
        <f t="shared" si="35"/>
        <v>广州荔湾品唯信息服务有限公司广州唯品会电子商务有限公司信息流</v>
      </c>
      <c r="Z2278" t="e">
        <f>VLOOKUP(Y:Y,[1]Sheet1!N:N,1,0)</f>
        <v>#N/A</v>
      </c>
    </row>
    <row r="2279" spans="1:26" hidden="1" x14ac:dyDescent="0.25">
      <c r="A2279">
        <v>20230619</v>
      </c>
      <c r="B2279">
        <v>46808242</v>
      </c>
      <c r="C2279" t="s">
        <v>2707</v>
      </c>
      <c r="D2279">
        <v>2159765</v>
      </c>
      <c r="E2279" t="s">
        <v>2568</v>
      </c>
      <c r="F2279" s="59">
        <v>4757.0200000000004</v>
      </c>
      <c r="G2279">
        <v>3631.31</v>
      </c>
      <c r="H2279" t="s">
        <v>2538</v>
      </c>
      <c r="I2279" t="s">
        <v>2551</v>
      </c>
      <c r="J2279" t="s">
        <v>2375</v>
      </c>
      <c r="K2279" t="s">
        <v>2321</v>
      </c>
      <c r="L2279" t="s">
        <v>2277</v>
      </c>
      <c r="M2279" t="s">
        <v>2569</v>
      </c>
      <c r="O2279" t="s">
        <v>2542</v>
      </c>
      <c r="P2279" t="s">
        <v>2543</v>
      </c>
      <c r="Q2279" t="s">
        <v>2544</v>
      </c>
      <c r="R2279" t="s">
        <v>2570</v>
      </c>
      <c r="S2279" t="s">
        <v>2546</v>
      </c>
      <c r="T2279">
        <v>0</v>
      </c>
      <c r="U2279" t="s">
        <v>2571</v>
      </c>
      <c r="V2279" t="s">
        <v>2572</v>
      </c>
      <c r="W2279" t="s">
        <v>2571</v>
      </c>
      <c r="X2279" t="s">
        <v>2572</v>
      </c>
      <c r="Y2279" t="str">
        <f t="shared" si="35"/>
        <v>酷得少年（天津）文化传播有限公司-1北京酷得少年科技有限公司信息流</v>
      </c>
      <c r="Z2279" t="e">
        <f>VLOOKUP(Y:Y,[1]Sheet1!N:N,1,0)</f>
        <v>#N/A</v>
      </c>
    </row>
    <row r="2280" spans="1:26" hidden="1" x14ac:dyDescent="0.25">
      <c r="A2280">
        <v>20230619</v>
      </c>
      <c r="B2280">
        <v>47327991</v>
      </c>
      <c r="C2280" t="s">
        <v>2766</v>
      </c>
      <c r="D2280">
        <v>2185183</v>
      </c>
      <c r="E2280" t="s">
        <v>2574</v>
      </c>
      <c r="F2280" s="59">
        <v>534.58000000000004</v>
      </c>
      <c r="G2280">
        <v>404.99</v>
      </c>
      <c r="H2280" t="s">
        <v>2538</v>
      </c>
      <c r="I2280" t="s">
        <v>2551</v>
      </c>
      <c r="J2280" t="s">
        <v>2575</v>
      </c>
      <c r="K2280" t="s">
        <v>2321</v>
      </c>
      <c r="L2280" t="s">
        <v>2344</v>
      </c>
      <c r="M2280" t="s">
        <v>2576</v>
      </c>
      <c r="O2280" t="s">
        <v>2542</v>
      </c>
      <c r="P2280" t="s">
        <v>2543</v>
      </c>
      <c r="Q2280" t="s">
        <v>2544</v>
      </c>
      <c r="R2280" t="s">
        <v>2577</v>
      </c>
      <c r="S2280" t="s">
        <v>2546</v>
      </c>
      <c r="T2280">
        <v>0</v>
      </c>
      <c r="U2280" t="s">
        <v>838</v>
      </c>
      <c r="V2280" t="s">
        <v>2578</v>
      </c>
      <c r="W2280" t="s">
        <v>838</v>
      </c>
      <c r="X2280" t="s">
        <v>2578</v>
      </c>
      <c r="Y2280" t="str">
        <f t="shared" si="35"/>
        <v>北京微财科技有限公司-数媒重庆市黑卡小额贷款有限公司信息流</v>
      </c>
      <c r="Z2280" t="e">
        <f>VLOOKUP(Y:Y,[1]Sheet1!N:N,1,0)</f>
        <v>#N/A</v>
      </c>
    </row>
    <row r="2281" spans="1:26" hidden="1" x14ac:dyDescent="0.25">
      <c r="A2281">
        <v>20230619</v>
      </c>
      <c r="B2281">
        <v>47953357</v>
      </c>
      <c r="C2281" t="s">
        <v>2735</v>
      </c>
      <c r="D2281">
        <v>2167551</v>
      </c>
      <c r="E2281" t="s">
        <v>2550</v>
      </c>
      <c r="F2281" s="59">
        <v>4.0599999999999996</v>
      </c>
      <c r="G2281">
        <v>4.0599999999999996</v>
      </c>
      <c r="H2281" t="s">
        <v>2538</v>
      </c>
      <c r="I2281" t="s">
        <v>2539</v>
      </c>
      <c r="J2281" t="s">
        <v>2332</v>
      </c>
      <c r="K2281" t="s">
        <v>2321</v>
      </c>
      <c r="L2281" t="s">
        <v>2333</v>
      </c>
      <c r="M2281" t="s">
        <v>2552</v>
      </c>
      <c r="N2281" t="s">
        <v>2553</v>
      </c>
      <c r="O2281" t="s">
        <v>2542</v>
      </c>
      <c r="P2281" t="s">
        <v>2543</v>
      </c>
      <c r="Q2281" t="s">
        <v>2544</v>
      </c>
      <c r="R2281" t="s">
        <v>2554</v>
      </c>
      <c r="S2281" t="s">
        <v>2546</v>
      </c>
      <c r="T2281">
        <v>0</v>
      </c>
      <c r="U2281" t="s">
        <v>2555</v>
      </c>
      <c r="V2281" t="s">
        <v>2556</v>
      </c>
      <c r="W2281" t="s">
        <v>2555</v>
      </c>
      <c r="X2281" t="s">
        <v>2556</v>
      </c>
      <c r="Y2281" t="str">
        <f t="shared" si="35"/>
        <v>北京爱奇艺科技有限公司-百度北京爱奇艺科技有限公司信息流</v>
      </c>
      <c r="Z2281" t="e">
        <f>VLOOKUP(Y:Y,[1]Sheet1!N:N,1,0)</f>
        <v>#N/A</v>
      </c>
    </row>
    <row r="2282" spans="1:26" hidden="1" x14ac:dyDescent="0.25">
      <c r="A2282">
        <v>20230619</v>
      </c>
      <c r="B2282">
        <v>27382568</v>
      </c>
      <c r="C2282" t="s">
        <v>2796</v>
      </c>
      <c r="D2282">
        <v>2159087</v>
      </c>
      <c r="E2282" t="s">
        <v>2819</v>
      </c>
      <c r="F2282" s="59">
        <v>7036.8</v>
      </c>
      <c r="G2282">
        <v>7036.8</v>
      </c>
      <c r="H2282" t="s">
        <v>2559</v>
      </c>
      <c r="I2282" t="s">
        <v>2560</v>
      </c>
      <c r="J2282" t="s">
        <v>292</v>
      </c>
      <c r="K2282" t="s">
        <v>711</v>
      </c>
      <c r="L2282" t="s">
        <v>574</v>
      </c>
      <c r="M2282" t="s">
        <v>2611</v>
      </c>
      <c r="N2282" t="s">
        <v>2612</v>
      </c>
      <c r="O2282" t="s">
        <v>2542</v>
      </c>
      <c r="P2282" t="s">
        <v>2543</v>
      </c>
      <c r="Q2282" t="s">
        <v>2544</v>
      </c>
      <c r="R2282" t="s">
        <v>2613</v>
      </c>
      <c r="S2282" t="s">
        <v>2546</v>
      </c>
      <c r="T2282">
        <v>4877.96</v>
      </c>
      <c r="U2282" t="s">
        <v>2614</v>
      </c>
      <c r="V2282" t="s">
        <v>2615</v>
      </c>
      <c r="W2282" t="s">
        <v>2614</v>
      </c>
      <c r="X2282" t="s">
        <v>2615</v>
      </c>
      <c r="Y2282" t="str">
        <f t="shared" si="35"/>
        <v>广州荔湾品唯信息服务有限公司广州唯品会电子商务有限公司CPC</v>
      </c>
      <c r="Z2282" t="e">
        <f>VLOOKUP(Y:Y,[1]Sheet1!N:N,1,0)</f>
        <v>#N/A</v>
      </c>
    </row>
    <row r="2283" spans="1:26" hidden="1" x14ac:dyDescent="0.25">
      <c r="A2283">
        <v>20230619</v>
      </c>
      <c r="B2283">
        <v>40182529</v>
      </c>
      <c r="C2283" t="s">
        <v>2795</v>
      </c>
      <c r="D2283">
        <v>2130054</v>
      </c>
      <c r="E2283" t="s">
        <v>2558</v>
      </c>
      <c r="F2283" s="59">
        <v>1733.76</v>
      </c>
      <c r="G2283">
        <v>1403.8</v>
      </c>
      <c r="H2283" t="s">
        <v>2559</v>
      </c>
      <c r="I2283" t="s">
        <v>2560</v>
      </c>
      <c r="J2283" t="s">
        <v>2350</v>
      </c>
      <c r="K2283" t="s">
        <v>711</v>
      </c>
      <c r="L2283" t="s">
        <v>2350</v>
      </c>
      <c r="M2283" t="s">
        <v>2561</v>
      </c>
      <c r="N2283" t="s">
        <v>2562</v>
      </c>
      <c r="O2283" t="s">
        <v>2542</v>
      </c>
      <c r="P2283" t="s">
        <v>2543</v>
      </c>
      <c r="Q2283" t="s">
        <v>2544</v>
      </c>
      <c r="R2283" t="s">
        <v>2563</v>
      </c>
      <c r="S2283" t="s">
        <v>2546</v>
      </c>
      <c r="T2283">
        <v>3070.6559999999999</v>
      </c>
      <c r="U2283" t="s">
        <v>1891</v>
      </c>
      <c r="V2283" t="s">
        <v>2564</v>
      </c>
      <c r="W2283" t="s">
        <v>1891</v>
      </c>
      <c r="X2283" t="s">
        <v>2564</v>
      </c>
      <c r="Y2283" t="str">
        <f t="shared" si="35"/>
        <v>深圳尚米网络技术有限公司深圳尚米网络技术有限公司CPC</v>
      </c>
      <c r="Z2283" t="e">
        <f>VLOOKUP(Y:Y,[1]Sheet1!N:N,1,0)</f>
        <v>#N/A</v>
      </c>
    </row>
    <row r="2284" spans="1:26" hidden="1" x14ac:dyDescent="0.25">
      <c r="A2284">
        <v>20230619</v>
      </c>
      <c r="B2284">
        <v>45323041</v>
      </c>
      <c r="C2284" t="s">
        <v>2775</v>
      </c>
      <c r="D2284">
        <v>2172261</v>
      </c>
      <c r="E2284" t="s">
        <v>2628</v>
      </c>
      <c r="F2284" s="59">
        <v>11944.7</v>
      </c>
      <c r="G2284">
        <v>9118.09</v>
      </c>
      <c r="H2284" t="s">
        <v>2538</v>
      </c>
      <c r="I2284" t="s">
        <v>2551</v>
      </c>
      <c r="J2284" t="s">
        <v>292</v>
      </c>
      <c r="K2284" t="s">
        <v>2321</v>
      </c>
      <c r="L2284" t="s">
        <v>574</v>
      </c>
      <c r="M2284" t="s">
        <v>2611</v>
      </c>
      <c r="N2284" t="s">
        <v>2612</v>
      </c>
      <c r="O2284" t="s">
        <v>2542</v>
      </c>
      <c r="P2284" t="s">
        <v>2543</v>
      </c>
      <c r="Q2284" t="s">
        <v>2544</v>
      </c>
      <c r="R2284" t="s">
        <v>2613</v>
      </c>
      <c r="S2284" t="s">
        <v>2546</v>
      </c>
      <c r="T2284">
        <v>0</v>
      </c>
      <c r="U2284" t="s">
        <v>2614</v>
      </c>
      <c r="V2284" t="s">
        <v>2615</v>
      </c>
      <c r="W2284" t="s">
        <v>2614</v>
      </c>
      <c r="X2284" t="s">
        <v>2615</v>
      </c>
      <c r="Y2284" t="str">
        <f t="shared" si="35"/>
        <v>广州荔湾品唯信息服务有限公司广州唯品会电子商务有限公司信息流</v>
      </c>
      <c r="Z2284" t="e">
        <f>VLOOKUP(Y:Y,[1]Sheet1!N:N,1,0)</f>
        <v>#N/A</v>
      </c>
    </row>
    <row r="2285" spans="1:26" hidden="1" x14ac:dyDescent="0.25">
      <c r="A2285">
        <v>20230619</v>
      </c>
      <c r="B2285">
        <v>47184438</v>
      </c>
      <c r="C2285" t="s">
        <v>2734</v>
      </c>
      <c r="D2285">
        <v>2176807</v>
      </c>
      <c r="E2285" t="s">
        <v>2691</v>
      </c>
      <c r="F2285" s="59">
        <v>0.02</v>
      </c>
      <c r="G2285">
        <v>0.02</v>
      </c>
      <c r="H2285" t="s">
        <v>2538</v>
      </c>
      <c r="I2285" t="s">
        <v>2539</v>
      </c>
      <c r="J2285" t="s">
        <v>2339</v>
      </c>
      <c r="K2285" t="s">
        <v>2321</v>
      </c>
      <c r="L2285" t="s">
        <v>2338</v>
      </c>
      <c r="M2285" t="s">
        <v>2692</v>
      </c>
      <c r="N2285" t="s">
        <v>2693</v>
      </c>
      <c r="O2285" t="s">
        <v>2542</v>
      </c>
      <c r="P2285" t="s">
        <v>2543</v>
      </c>
      <c r="Q2285" t="s">
        <v>2544</v>
      </c>
      <c r="R2285" t="s">
        <v>2694</v>
      </c>
      <c r="S2285" t="s">
        <v>2546</v>
      </c>
      <c r="T2285">
        <v>0</v>
      </c>
      <c r="U2285" t="s">
        <v>2117</v>
      </c>
      <c r="V2285" t="s">
        <v>2695</v>
      </c>
      <c r="W2285" t="s">
        <v>2117</v>
      </c>
      <c r="X2285" t="s">
        <v>2695</v>
      </c>
      <c r="Y2285" t="str">
        <f t="shared" si="35"/>
        <v>北京三快在线科技有限公司及其关联公司北京三快科技有限公司信息流</v>
      </c>
      <c r="Z2285" t="e">
        <f>VLOOKUP(Y:Y,[1]Sheet1!N:N,1,0)</f>
        <v>#N/A</v>
      </c>
    </row>
    <row r="2286" spans="1:26" hidden="1" x14ac:dyDescent="0.25">
      <c r="A2286">
        <v>20230619</v>
      </c>
      <c r="B2286">
        <v>47953339</v>
      </c>
      <c r="C2286" t="s">
        <v>2755</v>
      </c>
      <c r="D2286">
        <v>2167551</v>
      </c>
      <c r="E2286" t="s">
        <v>2550</v>
      </c>
      <c r="F2286" s="59">
        <v>646.29</v>
      </c>
      <c r="G2286">
        <v>646.29</v>
      </c>
      <c r="H2286" t="s">
        <v>2538</v>
      </c>
      <c r="I2286" t="s">
        <v>2539</v>
      </c>
      <c r="J2286" t="s">
        <v>2332</v>
      </c>
      <c r="K2286" t="s">
        <v>2321</v>
      </c>
      <c r="L2286" t="s">
        <v>2333</v>
      </c>
      <c r="M2286" t="s">
        <v>2552</v>
      </c>
      <c r="N2286" t="s">
        <v>2553</v>
      </c>
      <c r="O2286" t="s">
        <v>2542</v>
      </c>
      <c r="P2286" t="s">
        <v>2543</v>
      </c>
      <c r="Q2286" t="s">
        <v>2544</v>
      </c>
      <c r="R2286" t="s">
        <v>2554</v>
      </c>
      <c r="S2286" t="s">
        <v>2546</v>
      </c>
      <c r="T2286">
        <v>0</v>
      </c>
      <c r="U2286" t="s">
        <v>2555</v>
      </c>
      <c r="V2286" t="s">
        <v>2556</v>
      </c>
      <c r="W2286" t="s">
        <v>2555</v>
      </c>
      <c r="X2286" t="s">
        <v>2556</v>
      </c>
      <c r="Y2286" t="str">
        <f t="shared" si="35"/>
        <v>北京爱奇艺科技有限公司-百度北京爱奇艺科技有限公司信息流</v>
      </c>
      <c r="Z2286" t="e">
        <f>VLOOKUP(Y:Y,[1]Sheet1!N:N,1,0)</f>
        <v>#N/A</v>
      </c>
    </row>
    <row r="2287" spans="1:26" hidden="1" x14ac:dyDescent="0.25">
      <c r="A2287">
        <v>20230619</v>
      </c>
      <c r="B2287">
        <v>29850997</v>
      </c>
      <c r="C2287" t="s">
        <v>2701</v>
      </c>
      <c r="D2287">
        <v>2130054</v>
      </c>
      <c r="E2287" t="s">
        <v>2558</v>
      </c>
      <c r="F2287" s="59">
        <v>7015.69</v>
      </c>
      <c r="G2287">
        <v>5680.64</v>
      </c>
      <c r="H2287" t="s">
        <v>2559</v>
      </c>
      <c r="I2287" t="s">
        <v>2560</v>
      </c>
      <c r="J2287" t="s">
        <v>2350</v>
      </c>
      <c r="K2287" t="s">
        <v>711</v>
      </c>
      <c r="L2287" t="s">
        <v>2350</v>
      </c>
      <c r="M2287" t="s">
        <v>2561</v>
      </c>
      <c r="N2287" t="s">
        <v>2562</v>
      </c>
      <c r="O2287" t="s">
        <v>2542</v>
      </c>
      <c r="P2287" t="s">
        <v>2543</v>
      </c>
      <c r="Q2287" t="s">
        <v>2544</v>
      </c>
      <c r="R2287" t="s">
        <v>2563</v>
      </c>
      <c r="S2287" t="s">
        <v>2546</v>
      </c>
      <c r="T2287">
        <v>9894.5339999999997</v>
      </c>
      <c r="U2287" t="s">
        <v>1891</v>
      </c>
      <c r="V2287" t="s">
        <v>2564</v>
      </c>
      <c r="W2287" t="s">
        <v>1891</v>
      </c>
      <c r="X2287" t="s">
        <v>2564</v>
      </c>
      <c r="Y2287" t="str">
        <f t="shared" si="35"/>
        <v>深圳尚米网络技术有限公司深圳尚米网络技术有限公司CPC</v>
      </c>
      <c r="Z2287" t="e">
        <f>VLOOKUP(Y:Y,[1]Sheet1!N:N,1,0)</f>
        <v>#N/A</v>
      </c>
    </row>
    <row r="2288" spans="1:26" hidden="1" x14ac:dyDescent="0.25">
      <c r="A2288">
        <v>20230619</v>
      </c>
      <c r="B2288">
        <v>46808299</v>
      </c>
      <c r="C2288" t="s">
        <v>2567</v>
      </c>
      <c r="D2288">
        <v>2159765</v>
      </c>
      <c r="E2288" t="s">
        <v>2568</v>
      </c>
      <c r="F2288" s="59">
        <v>29.39</v>
      </c>
      <c r="G2288">
        <v>22.43</v>
      </c>
      <c r="H2288" t="s">
        <v>2538</v>
      </c>
      <c r="I2288" t="s">
        <v>2551</v>
      </c>
      <c r="J2288" t="s">
        <v>2375</v>
      </c>
      <c r="K2288" t="s">
        <v>2321</v>
      </c>
      <c r="L2288" t="s">
        <v>2277</v>
      </c>
      <c r="M2288" t="s">
        <v>2569</v>
      </c>
      <c r="O2288" t="s">
        <v>2542</v>
      </c>
      <c r="P2288" t="s">
        <v>2543</v>
      </c>
      <c r="Q2288" t="s">
        <v>2544</v>
      </c>
      <c r="R2288" t="s">
        <v>2570</v>
      </c>
      <c r="S2288" t="s">
        <v>2546</v>
      </c>
      <c r="T2288">
        <v>0</v>
      </c>
      <c r="U2288" t="s">
        <v>2571</v>
      </c>
      <c r="V2288" t="s">
        <v>2572</v>
      </c>
      <c r="W2288" t="s">
        <v>2571</v>
      </c>
      <c r="X2288" t="s">
        <v>2572</v>
      </c>
      <c r="Y2288" t="str">
        <f t="shared" si="35"/>
        <v>酷得少年（天津）文化传播有限公司-1北京酷得少年科技有限公司信息流</v>
      </c>
      <c r="Z2288" t="e">
        <f>VLOOKUP(Y:Y,[1]Sheet1!N:N,1,0)</f>
        <v>#N/A</v>
      </c>
    </row>
    <row r="2289" spans="1:26" hidden="1" x14ac:dyDescent="0.25">
      <c r="A2289">
        <v>20230619</v>
      </c>
      <c r="B2289">
        <v>47327867</v>
      </c>
      <c r="C2289" t="s">
        <v>2682</v>
      </c>
      <c r="D2289">
        <v>2185183</v>
      </c>
      <c r="E2289" t="s">
        <v>2574</v>
      </c>
      <c r="F2289" s="59">
        <v>5202.3500000000004</v>
      </c>
      <c r="G2289">
        <v>3941.17</v>
      </c>
      <c r="H2289" t="s">
        <v>2538</v>
      </c>
      <c r="I2289" t="s">
        <v>2539</v>
      </c>
      <c r="J2289" t="s">
        <v>2575</v>
      </c>
      <c r="K2289" t="s">
        <v>2321</v>
      </c>
      <c r="L2289" t="s">
        <v>2344</v>
      </c>
      <c r="M2289" t="s">
        <v>2576</v>
      </c>
      <c r="O2289" t="s">
        <v>2542</v>
      </c>
      <c r="P2289" t="s">
        <v>2543</v>
      </c>
      <c r="Q2289" t="s">
        <v>2544</v>
      </c>
      <c r="R2289" t="s">
        <v>2577</v>
      </c>
      <c r="S2289" t="s">
        <v>2546</v>
      </c>
      <c r="T2289">
        <v>0</v>
      </c>
      <c r="U2289" t="s">
        <v>838</v>
      </c>
      <c r="V2289" t="s">
        <v>2578</v>
      </c>
      <c r="W2289" t="s">
        <v>838</v>
      </c>
      <c r="X2289" t="s">
        <v>2578</v>
      </c>
      <c r="Y2289" t="str">
        <f t="shared" si="35"/>
        <v>北京微财科技有限公司-数媒重庆市黑卡小额贷款有限公司信息流</v>
      </c>
      <c r="Z2289" t="e">
        <f>VLOOKUP(Y:Y,[1]Sheet1!N:N,1,0)</f>
        <v>#N/A</v>
      </c>
    </row>
    <row r="2290" spans="1:26" hidden="1" x14ac:dyDescent="0.25">
      <c r="A2290">
        <v>20230619</v>
      </c>
      <c r="B2290">
        <v>47426526</v>
      </c>
      <c r="C2290" t="s">
        <v>2799</v>
      </c>
      <c r="D2290">
        <v>2167551</v>
      </c>
      <c r="E2290" t="s">
        <v>2550</v>
      </c>
      <c r="F2290" s="59">
        <v>677.99</v>
      </c>
      <c r="G2290">
        <v>677.99</v>
      </c>
      <c r="H2290" t="s">
        <v>2538</v>
      </c>
      <c r="I2290" t="s">
        <v>2551</v>
      </c>
      <c r="J2290" t="s">
        <v>2332</v>
      </c>
      <c r="K2290" t="s">
        <v>2321</v>
      </c>
      <c r="L2290" t="s">
        <v>2333</v>
      </c>
      <c r="M2290" t="s">
        <v>2552</v>
      </c>
      <c r="N2290" t="s">
        <v>2553</v>
      </c>
      <c r="O2290" t="s">
        <v>2542</v>
      </c>
      <c r="P2290" t="s">
        <v>2543</v>
      </c>
      <c r="Q2290" t="s">
        <v>2544</v>
      </c>
      <c r="R2290" t="s">
        <v>2554</v>
      </c>
      <c r="S2290" t="s">
        <v>2546</v>
      </c>
      <c r="T2290">
        <v>0</v>
      </c>
      <c r="U2290" t="s">
        <v>2555</v>
      </c>
      <c r="V2290" t="s">
        <v>2556</v>
      </c>
      <c r="W2290" t="s">
        <v>2555</v>
      </c>
      <c r="X2290" t="s">
        <v>2556</v>
      </c>
      <c r="Y2290" t="str">
        <f t="shared" si="35"/>
        <v>北京爱奇艺科技有限公司-百度北京爱奇艺科技有限公司信息流</v>
      </c>
      <c r="Z2290" t="e">
        <f>VLOOKUP(Y:Y,[1]Sheet1!N:N,1,0)</f>
        <v>#N/A</v>
      </c>
    </row>
    <row r="2291" spans="1:26" hidden="1" x14ac:dyDescent="0.25">
      <c r="A2291">
        <v>20230619</v>
      </c>
      <c r="B2291">
        <v>47580667</v>
      </c>
      <c r="C2291" t="s">
        <v>2683</v>
      </c>
      <c r="D2291">
        <v>2171230</v>
      </c>
      <c r="E2291" t="s">
        <v>2684</v>
      </c>
      <c r="F2291" s="59">
        <v>3604.8</v>
      </c>
      <c r="G2291">
        <v>2816.25</v>
      </c>
      <c r="H2291" t="s">
        <v>2538</v>
      </c>
      <c r="I2291" t="s">
        <v>2539</v>
      </c>
      <c r="J2291" t="s">
        <v>2322</v>
      </c>
      <c r="K2291" t="s">
        <v>2321</v>
      </c>
      <c r="L2291" t="s">
        <v>2323</v>
      </c>
      <c r="M2291" t="s">
        <v>2685</v>
      </c>
      <c r="N2291" t="s">
        <v>2686</v>
      </c>
      <c r="O2291" t="s">
        <v>2542</v>
      </c>
      <c r="P2291" t="s">
        <v>2543</v>
      </c>
      <c r="Q2291" t="s">
        <v>2544</v>
      </c>
      <c r="R2291" t="s">
        <v>2687</v>
      </c>
      <c r="S2291" t="s">
        <v>2546</v>
      </c>
      <c r="T2291">
        <v>0</v>
      </c>
      <c r="U2291" t="s">
        <v>2555</v>
      </c>
      <c r="V2291" t="s">
        <v>2556</v>
      </c>
      <c r="W2291" t="s">
        <v>2555</v>
      </c>
      <c r="X2291" t="s">
        <v>2671</v>
      </c>
      <c r="Y2291" t="str">
        <f t="shared" si="35"/>
        <v>广州虎牙信息科技有限公司-百度广州虎牙信息科技有限公司信息流</v>
      </c>
      <c r="Z2291" t="e">
        <f>VLOOKUP(Y:Y,[1]Sheet1!N:N,1,0)</f>
        <v>#N/A</v>
      </c>
    </row>
    <row r="2292" spans="1:26" hidden="1" x14ac:dyDescent="0.25">
      <c r="A2292">
        <v>20230619</v>
      </c>
      <c r="B2292">
        <v>47866527</v>
      </c>
      <c r="C2292" t="s">
        <v>2800</v>
      </c>
      <c r="D2292">
        <v>2172257</v>
      </c>
      <c r="E2292" t="s">
        <v>2610</v>
      </c>
      <c r="F2292" s="59">
        <v>2525.2800000000002</v>
      </c>
      <c r="G2292">
        <v>2004.09</v>
      </c>
      <c r="H2292" t="s">
        <v>2559</v>
      </c>
      <c r="I2292" t="s">
        <v>2560</v>
      </c>
      <c r="J2292" t="s">
        <v>292</v>
      </c>
      <c r="K2292" t="s">
        <v>711</v>
      </c>
      <c r="L2292" t="s">
        <v>2325</v>
      </c>
      <c r="M2292" t="s">
        <v>2611</v>
      </c>
      <c r="N2292" t="s">
        <v>2612</v>
      </c>
      <c r="O2292" t="s">
        <v>2542</v>
      </c>
      <c r="P2292" t="s">
        <v>2543</v>
      </c>
      <c r="Q2292" t="s">
        <v>2544</v>
      </c>
      <c r="R2292" t="s">
        <v>2613</v>
      </c>
      <c r="S2292" t="s">
        <v>2546</v>
      </c>
      <c r="T2292">
        <v>85531.351999999999</v>
      </c>
      <c r="U2292" t="s">
        <v>2614</v>
      </c>
      <c r="V2292" t="s">
        <v>2615</v>
      </c>
      <c r="W2292" t="s">
        <v>2614</v>
      </c>
      <c r="X2292" t="s">
        <v>2615</v>
      </c>
      <c r="Y2292" t="str">
        <f t="shared" si="35"/>
        <v>深圳龙鱼科技有限公司广州唯品会电子商务有限公司CPC</v>
      </c>
      <c r="Z2292" t="e">
        <f>VLOOKUP(Y:Y,[1]Sheet1!N:N,1,0)</f>
        <v>#N/A</v>
      </c>
    </row>
    <row r="2293" spans="1:26" hidden="1" x14ac:dyDescent="0.25">
      <c r="A2293">
        <v>20230619</v>
      </c>
      <c r="B2293">
        <v>47953361</v>
      </c>
      <c r="C2293" t="s">
        <v>2549</v>
      </c>
      <c r="D2293">
        <v>2167551</v>
      </c>
      <c r="E2293" t="s">
        <v>2550</v>
      </c>
      <c r="F2293" s="59">
        <v>0</v>
      </c>
      <c r="G2293">
        <v>0</v>
      </c>
      <c r="H2293" t="s">
        <v>2538</v>
      </c>
      <c r="I2293" t="s">
        <v>2539</v>
      </c>
      <c r="J2293" t="s">
        <v>2332</v>
      </c>
      <c r="K2293" t="s">
        <v>2321</v>
      </c>
      <c r="L2293" t="s">
        <v>2333</v>
      </c>
      <c r="M2293" t="s">
        <v>2552</v>
      </c>
      <c r="N2293" t="s">
        <v>2553</v>
      </c>
      <c r="O2293" t="s">
        <v>2542</v>
      </c>
      <c r="P2293" t="s">
        <v>2543</v>
      </c>
      <c r="Q2293" t="s">
        <v>2544</v>
      </c>
      <c r="R2293" t="s">
        <v>2554</v>
      </c>
      <c r="S2293" t="s">
        <v>2546</v>
      </c>
      <c r="T2293">
        <v>0</v>
      </c>
      <c r="U2293" t="s">
        <v>2555</v>
      </c>
      <c r="V2293" t="s">
        <v>2556</v>
      </c>
      <c r="W2293" t="s">
        <v>2555</v>
      </c>
      <c r="X2293" t="s">
        <v>2556</v>
      </c>
      <c r="Y2293" t="str">
        <f t="shared" si="35"/>
        <v>北京爱奇艺科技有限公司-百度北京爱奇艺科技有限公司信息流</v>
      </c>
      <c r="Z2293" t="e">
        <f>VLOOKUP(Y:Y,[1]Sheet1!N:N,1,0)</f>
        <v>#N/A</v>
      </c>
    </row>
    <row r="2294" spans="1:26" hidden="1" x14ac:dyDescent="0.25">
      <c r="A2294">
        <v>20230619</v>
      </c>
      <c r="B2294">
        <v>29995324</v>
      </c>
      <c r="C2294" t="s">
        <v>2722</v>
      </c>
      <c r="D2294">
        <v>2142924</v>
      </c>
      <c r="E2294" t="s">
        <v>2716</v>
      </c>
      <c r="F2294" s="59">
        <v>11220.5</v>
      </c>
      <c r="G2294">
        <v>11220.5</v>
      </c>
      <c r="H2294" t="s">
        <v>2559</v>
      </c>
      <c r="I2294" t="s">
        <v>2560</v>
      </c>
      <c r="J2294" t="s">
        <v>392</v>
      </c>
      <c r="K2294" t="s">
        <v>711</v>
      </c>
      <c r="L2294" t="s">
        <v>392</v>
      </c>
      <c r="M2294" t="s">
        <v>2641</v>
      </c>
      <c r="N2294" t="s">
        <v>2642</v>
      </c>
      <c r="O2294" t="s">
        <v>2542</v>
      </c>
      <c r="P2294" t="s">
        <v>2543</v>
      </c>
      <c r="Q2294" t="s">
        <v>2544</v>
      </c>
      <c r="R2294" t="s">
        <v>2643</v>
      </c>
      <c r="S2294" t="s">
        <v>2546</v>
      </c>
      <c r="T2294">
        <v>182434.19</v>
      </c>
      <c r="U2294" t="s">
        <v>838</v>
      </c>
      <c r="V2294" t="s">
        <v>2548</v>
      </c>
      <c r="W2294" t="s">
        <v>838</v>
      </c>
      <c r="X2294" t="s">
        <v>2548</v>
      </c>
      <c r="Y2294" t="str">
        <f t="shared" si="35"/>
        <v>福州三六零网络小额贷款有限公司福州三六零网络小额贷款有限公司CPC</v>
      </c>
      <c r="Z2294" t="e">
        <f>VLOOKUP(Y:Y,[1]Sheet1!N:N,1,0)</f>
        <v>#N/A</v>
      </c>
    </row>
    <row r="2295" spans="1:26" hidden="1" x14ac:dyDescent="0.25">
      <c r="A2295">
        <v>20230619</v>
      </c>
      <c r="B2295">
        <v>41276552</v>
      </c>
      <c r="C2295" t="s">
        <v>2817</v>
      </c>
      <c r="D2295">
        <v>2158492</v>
      </c>
      <c r="E2295" t="s">
        <v>2580</v>
      </c>
      <c r="F2295" s="59">
        <v>380.33</v>
      </c>
      <c r="G2295">
        <v>319.58</v>
      </c>
      <c r="H2295" t="s">
        <v>2559</v>
      </c>
      <c r="I2295" t="s">
        <v>2560</v>
      </c>
      <c r="J2295" t="s">
        <v>2330</v>
      </c>
      <c r="K2295" t="s">
        <v>711</v>
      </c>
      <c r="L2295" t="s">
        <v>2329</v>
      </c>
      <c r="M2295" t="s">
        <v>2581</v>
      </c>
      <c r="N2295" t="s">
        <v>2582</v>
      </c>
      <c r="O2295" t="s">
        <v>2542</v>
      </c>
      <c r="P2295" t="s">
        <v>2543</v>
      </c>
      <c r="Q2295" t="s">
        <v>2544</v>
      </c>
      <c r="R2295" t="s">
        <v>2583</v>
      </c>
      <c r="S2295" t="s">
        <v>2546</v>
      </c>
      <c r="T2295">
        <v>5291.3019999999997</v>
      </c>
      <c r="U2295" t="s">
        <v>2584</v>
      </c>
      <c r="V2295" t="s">
        <v>2585</v>
      </c>
      <c r="W2295" t="s">
        <v>2584</v>
      </c>
      <c r="X2295" t="s">
        <v>2585</v>
      </c>
      <c r="Y2295" t="str">
        <f t="shared" si="35"/>
        <v>成都哈拜网络科技有限公司-数字媒体事业部上海哈啰普惠科技有限公司CPC</v>
      </c>
      <c r="Z2295" t="e">
        <f>VLOOKUP(Y:Y,[1]Sheet1!N:N,1,0)</f>
        <v>#N/A</v>
      </c>
    </row>
    <row r="2296" spans="1:26" hidden="1" x14ac:dyDescent="0.25">
      <c r="A2296">
        <v>20230619</v>
      </c>
      <c r="B2296">
        <v>47799554</v>
      </c>
      <c r="C2296" t="s">
        <v>2793</v>
      </c>
      <c r="D2296">
        <v>2159765</v>
      </c>
      <c r="E2296" t="s">
        <v>2568</v>
      </c>
      <c r="F2296" s="59">
        <v>76.88</v>
      </c>
      <c r="G2296">
        <v>58.69</v>
      </c>
      <c r="H2296" t="s">
        <v>2538</v>
      </c>
      <c r="I2296" t="s">
        <v>2551</v>
      </c>
      <c r="J2296" t="s">
        <v>2375</v>
      </c>
      <c r="K2296" t="s">
        <v>2321</v>
      </c>
      <c r="L2296" t="s">
        <v>2277</v>
      </c>
      <c r="M2296" t="s">
        <v>2569</v>
      </c>
      <c r="O2296" t="s">
        <v>2542</v>
      </c>
      <c r="P2296" t="s">
        <v>2543</v>
      </c>
      <c r="Q2296" t="s">
        <v>2544</v>
      </c>
      <c r="R2296" t="s">
        <v>2570</v>
      </c>
      <c r="S2296" t="s">
        <v>2546</v>
      </c>
      <c r="T2296">
        <v>0</v>
      </c>
      <c r="U2296" t="s">
        <v>2571</v>
      </c>
      <c r="V2296" t="s">
        <v>2572</v>
      </c>
      <c r="W2296" t="s">
        <v>2571</v>
      </c>
      <c r="X2296" t="s">
        <v>2572</v>
      </c>
      <c r="Y2296" t="str">
        <f t="shared" si="35"/>
        <v>酷得少年（天津）文化传播有限公司-1北京酷得少年科技有限公司信息流</v>
      </c>
      <c r="Z2296" t="e">
        <f>VLOOKUP(Y:Y,[1]Sheet1!N:N,1,0)</f>
        <v>#N/A</v>
      </c>
    </row>
    <row r="2297" spans="1:26" hidden="1" x14ac:dyDescent="0.25">
      <c r="A2297">
        <v>20230619</v>
      </c>
      <c r="B2297">
        <v>48413794</v>
      </c>
      <c r="C2297" t="s">
        <v>2750</v>
      </c>
      <c r="D2297">
        <v>2118167</v>
      </c>
      <c r="E2297" t="s">
        <v>2592</v>
      </c>
      <c r="F2297" s="59">
        <v>9.18</v>
      </c>
      <c r="G2297">
        <v>0</v>
      </c>
      <c r="H2297" t="s">
        <v>2538</v>
      </c>
      <c r="I2297" t="s">
        <v>2551</v>
      </c>
      <c r="J2297" t="s">
        <v>554</v>
      </c>
      <c r="K2297" t="s">
        <v>2321</v>
      </c>
      <c r="L2297" t="s">
        <v>2370</v>
      </c>
      <c r="M2297" t="s">
        <v>2593</v>
      </c>
      <c r="N2297" t="s">
        <v>2594</v>
      </c>
      <c r="O2297" t="s">
        <v>2542</v>
      </c>
      <c r="P2297" t="s">
        <v>2543</v>
      </c>
      <c r="Q2297" t="s">
        <v>2544</v>
      </c>
      <c r="R2297" t="s">
        <v>2595</v>
      </c>
      <c r="S2297" t="s">
        <v>2546</v>
      </c>
      <c r="T2297">
        <v>0</v>
      </c>
      <c r="U2297" t="s">
        <v>2555</v>
      </c>
      <c r="V2297" t="s">
        <v>2596</v>
      </c>
      <c r="W2297" t="s">
        <v>2555</v>
      </c>
      <c r="X2297" t="s">
        <v>2596</v>
      </c>
      <c r="Y2297" t="str">
        <f t="shared" si="35"/>
        <v>薯一薯二文化传媒（上海）有限公司行吟信息科技(上海)有限公司信息流</v>
      </c>
      <c r="Z2297" t="e">
        <f>VLOOKUP(Y:Y,[1]Sheet1!N:N,1,0)</f>
        <v>#N/A</v>
      </c>
    </row>
    <row r="2298" spans="1:26" hidden="1" x14ac:dyDescent="0.25">
      <c r="A2298">
        <v>20230619</v>
      </c>
      <c r="B2298">
        <v>39122181</v>
      </c>
      <c r="C2298" t="s">
        <v>2586</v>
      </c>
      <c r="D2298">
        <v>2117410</v>
      </c>
      <c r="E2298" t="s">
        <v>2587</v>
      </c>
      <c r="F2298" s="59">
        <v>6015.1</v>
      </c>
      <c r="G2298">
        <v>0</v>
      </c>
      <c r="H2298" t="s">
        <v>2538</v>
      </c>
      <c r="I2298" t="s">
        <v>2551</v>
      </c>
      <c r="J2298" t="s">
        <v>2353</v>
      </c>
      <c r="K2298" t="s">
        <v>2321</v>
      </c>
      <c r="L2298" t="s">
        <v>326</v>
      </c>
      <c r="M2298" t="s">
        <v>2588</v>
      </c>
      <c r="N2298" t="s">
        <v>2589</v>
      </c>
      <c r="O2298" t="s">
        <v>2542</v>
      </c>
      <c r="P2298" t="s">
        <v>2543</v>
      </c>
      <c r="Q2298" t="s">
        <v>2544</v>
      </c>
      <c r="R2298" t="s">
        <v>2570</v>
      </c>
      <c r="S2298" t="s">
        <v>2546</v>
      </c>
      <c r="T2298">
        <v>0</v>
      </c>
      <c r="U2298" t="s">
        <v>2571</v>
      </c>
      <c r="V2298" t="s">
        <v>2572</v>
      </c>
      <c r="W2298" t="s">
        <v>1891</v>
      </c>
      <c r="X2298" t="s">
        <v>2564</v>
      </c>
      <c r="Y2298" t="str">
        <f t="shared" si="35"/>
        <v>网易有道信息技术（北京）有限公司网易(杭州)网络有限公司信息流</v>
      </c>
      <c r="Z2298" t="e">
        <f>VLOOKUP(Y:Y,[1]Sheet1!N:N,1,0)</f>
        <v>#N/A</v>
      </c>
    </row>
    <row r="2299" spans="1:26" hidden="1" x14ac:dyDescent="0.25">
      <c r="A2299">
        <v>20230619</v>
      </c>
      <c r="B2299">
        <v>41250532</v>
      </c>
      <c r="C2299" t="s">
        <v>2664</v>
      </c>
      <c r="D2299">
        <v>2130054</v>
      </c>
      <c r="E2299" t="s">
        <v>2558</v>
      </c>
      <c r="F2299" s="59">
        <v>1282.93</v>
      </c>
      <c r="G2299">
        <v>1038.77</v>
      </c>
      <c r="H2299" t="s">
        <v>2559</v>
      </c>
      <c r="I2299" t="s">
        <v>2560</v>
      </c>
      <c r="J2299" t="s">
        <v>2350</v>
      </c>
      <c r="K2299" t="s">
        <v>711</v>
      </c>
      <c r="L2299" t="s">
        <v>2350</v>
      </c>
      <c r="M2299" t="s">
        <v>2561</v>
      </c>
      <c r="N2299" t="s">
        <v>2562</v>
      </c>
      <c r="O2299" t="s">
        <v>2542</v>
      </c>
      <c r="P2299" t="s">
        <v>2543</v>
      </c>
      <c r="Q2299" t="s">
        <v>2544</v>
      </c>
      <c r="R2299" t="s">
        <v>2563</v>
      </c>
      <c r="S2299" t="s">
        <v>2546</v>
      </c>
      <c r="T2299">
        <v>4610.8100000000004</v>
      </c>
      <c r="U2299" t="s">
        <v>1891</v>
      </c>
      <c r="V2299" t="s">
        <v>2564</v>
      </c>
      <c r="W2299" t="s">
        <v>1891</v>
      </c>
      <c r="X2299" t="s">
        <v>2564</v>
      </c>
      <c r="Y2299" t="str">
        <f t="shared" si="35"/>
        <v>深圳尚米网络技术有限公司深圳尚米网络技术有限公司CPC</v>
      </c>
      <c r="Z2299" t="e">
        <f>VLOOKUP(Y:Y,[1]Sheet1!N:N,1,0)</f>
        <v>#N/A</v>
      </c>
    </row>
    <row r="2300" spans="1:26" hidden="1" x14ac:dyDescent="0.25">
      <c r="A2300">
        <v>20230619</v>
      </c>
      <c r="B2300">
        <v>40732460</v>
      </c>
      <c r="C2300" t="s">
        <v>2702</v>
      </c>
      <c r="D2300">
        <v>2158492</v>
      </c>
      <c r="E2300" t="s">
        <v>2580</v>
      </c>
      <c r="F2300" s="59">
        <v>7279.72</v>
      </c>
      <c r="G2300">
        <v>6117.13</v>
      </c>
      <c r="H2300" t="s">
        <v>2559</v>
      </c>
      <c r="I2300" t="s">
        <v>2560</v>
      </c>
      <c r="J2300" t="s">
        <v>2330</v>
      </c>
      <c r="K2300" t="s">
        <v>711</v>
      </c>
      <c r="L2300" t="s">
        <v>2329</v>
      </c>
      <c r="M2300" t="s">
        <v>2581</v>
      </c>
      <c r="N2300" t="s">
        <v>2582</v>
      </c>
      <c r="O2300" t="s">
        <v>2542</v>
      </c>
      <c r="P2300" t="s">
        <v>2543</v>
      </c>
      <c r="Q2300" t="s">
        <v>2544</v>
      </c>
      <c r="R2300" t="s">
        <v>2583</v>
      </c>
      <c r="S2300" t="s">
        <v>2546</v>
      </c>
      <c r="T2300">
        <v>80931.56</v>
      </c>
      <c r="U2300" t="s">
        <v>2584</v>
      </c>
      <c r="V2300" t="s">
        <v>2585</v>
      </c>
      <c r="W2300" t="s">
        <v>2584</v>
      </c>
      <c r="X2300" t="s">
        <v>2585</v>
      </c>
      <c r="Y2300" t="str">
        <f t="shared" si="35"/>
        <v>成都哈拜网络科技有限公司-数字媒体事业部上海哈啰普惠科技有限公司CPC</v>
      </c>
      <c r="Z2300" t="e">
        <f>VLOOKUP(Y:Y,[1]Sheet1!N:N,1,0)</f>
        <v>#N/A</v>
      </c>
    </row>
    <row r="2301" spans="1:26" hidden="1" x14ac:dyDescent="0.25">
      <c r="A2301">
        <v>20230619</v>
      </c>
      <c r="B2301">
        <v>40850187</v>
      </c>
      <c r="C2301" t="s">
        <v>2652</v>
      </c>
      <c r="D2301">
        <v>2165227</v>
      </c>
      <c r="E2301" t="s">
        <v>2566</v>
      </c>
      <c r="F2301" s="59">
        <v>248.49</v>
      </c>
      <c r="G2301">
        <v>184.07</v>
      </c>
      <c r="H2301" t="s">
        <v>2538</v>
      </c>
      <c r="I2301" t="s">
        <v>2551</v>
      </c>
      <c r="J2301" t="s">
        <v>2320</v>
      </c>
      <c r="K2301" t="s">
        <v>2321</v>
      </c>
      <c r="L2301" t="s">
        <v>2318</v>
      </c>
      <c r="M2301" t="s">
        <v>2540</v>
      </c>
      <c r="N2301" t="s">
        <v>2541</v>
      </c>
      <c r="O2301" t="s">
        <v>2542</v>
      </c>
      <c r="P2301" t="s">
        <v>2543</v>
      </c>
      <c r="Q2301" t="s">
        <v>2544</v>
      </c>
      <c r="R2301" t="s">
        <v>2545</v>
      </c>
      <c r="S2301" t="s">
        <v>2546</v>
      </c>
      <c r="T2301">
        <v>0</v>
      </c>
      <c r="U2301" t="s">
        <v>838</v>
      </c>
      <c r="V2301" t="s">
        <v>2547</v>
      </c>
      <c r="W2301" t="s">
        <v>838</v>
      </c>
      <c r="X2301" t="s">
        <v>2548</v>
      </c>
      <c r="Y2301" t="str">
        <f t="shared" si="35"/>
        <v>上海耳序信息技术有限公司-四部上海拍拍贷金融信息服务有限公司信息流</v>
      </c>
      <c r="Z2301" t="e">
        <f>VLOOKUP(Y:Y,[1]Sheet1!N:N,1,0)</f>
        <v>#N/A</v>
      </c>
    </row>
    <row r="2302" spans="1:26" hidden="1" x14ac:dyDescent="0.25">
      <c r="A2302">
        <v>20230619</v>
      </c>
      <c r="B2302">
        <v>42327250</v>
      </c>
      <c r="C2302" t="s">
        <v>2704</v>
      </c>
      <c r="D2302">
        <v>2172261</v>
      </c>
      <c r="E2302" t="s">
        <v>2628</v>
      </c>
      <c r="F2302" s="59">
        <v>405.04</v>
      </c>
      <c r="G2302">
        <v>309.19</v>
      </c>
      <c r="H2302" t="s">
        <v>2538</v>
      </c>
      <c r="I2302" t="s">
        <v>2539</v>
      </c>
      <c r="J2302" t="s">
        <v>292</v>
      </c>
      <c r="K2302" t="s">
        <v>2321</v>
      </c>
      <c r="L2302" t="s">
        <v>574</v>
      </c>
      <c r="M2302" t="s">
        <v>2611</v>
      </c>
      <c r="N2302" t="s">
        <v>2612</v>
      </c>
      <c r="O2302" t="s">
        <v>2542</v>
      </c>
      <c r="P2302" t="s">
        <v>2543</v>
      </c>
      <c r="Q2302" t="s">
        <v>2544</v>
      </c>
      <c r="R2302" t="s">
        <v>2613</v>
      </c>
      <c r="S2302" t="s">
        <v>2546</v>
      </c>
      <c r="T2302">
        <v>0</v>
      </c>
      <c r="U2302" t="s">
        <v>2614</v>
      </c>
      <c r="V2302" t="s">
        <v>2615</v>
      </c>
      <c r="W2302" t="s">
        <v>2614</v>
      </c>
      <c r="X2302" t="s">
        <v>2615</v>
      </c>
      <c r="Y2302" t="str">
        <f t="shared" si="35"/>
        <v>广州荔湾品唯信息服务有限公司广州唯品会电子商务有限公司信息流</v>
      </c>
      <c r="Z2302" t="e">
        <f>VLOOKUP(Y:Y,[1]Sheet1!N:N,1,0)</f>
        <v>#N/A</v>
      </c>
    </row>
    <row r="2303" spans="1:26" hidden="1" x14ac:dyDescent="0.25">
      <c r="A2303">
        <v>20230619</v>
      </c>
      <c r="B2303">
        <v>42965681</v>
      </c>
      <c r="C2303" t="s">
        <v>2725</v>
      </c>
      <c r="D2303">
        <v>2165227</v>
      </c>
      <c r="E2303" t="s">
        <v>2566</v>
      </c>
      <c r="F2303" s="59">
        <v>40.380000000000003</v>
      </c>
      <c r="G2303">
        <v>29.91</v>
      </c>
      <c r="H2303" t="s">
        <v>2538</v>
      </c>
      <c r="I2303" t="s">
        <v>2551</v>
      </c>
      <c r="J2303" t="s">
        <v>2320</v>
      </c>
      <c r="K2303" t="s">
        <v>2321</v>
      </c>
      <c r="L2303" t="s">
        <v>2318</v>
      </c>
      <c r="M2303" t="s">
        <v>2540</v>
      </c>
      <c r="N2303" t="s">
        <v>2541</v>
      </c>
      <c r="O2303" t="s">
        <v>2542</v>
      </c>
      <c r="P2303" t="s">
        <v>2543</v>
      </c>
      <c r="Q2303" t="s">
        <v>2544</v>
      </c>
      <c r="R2303" t="s">
        <v>2545</v>
      </c>
      <c r="S2303" t="s">
        <v>2546</v>
      </c>
      <c r="T2303">
        <v>0</v>
      </c>
      <c r="U2303" t="s">
        <v>838</v>
      </c>
      <c r="V2303" t="s">
        <v>2547</v>
      </c>
      <c r="W2303" t="s">
        <v>838</v>
      </c>
      <c r="X2303" t="s">
        <v>2548</v>
      </c>
      <c r="Y2303" t="str">
        <f t="shared" si="35"/>
        <v>上海耳序信息技术有限公司-四部上海拍拍贷金融信息服务有限公司信息流</v>
      </c>
      <c r="Z2303" t="e">
        <f>VLOOKUP(Y:Y,[1]Sheet1!N:N,1,0)</f>
        <v>#N/A</v>
      </c>
    </row>
    <row r="2304" spans="1:26" hidden="1" x14ac:dyDescent="0.25">
      <c r="A2304">
        <v>20230619</v>
      </c>
      <c r="B2304">
        <v>45323155</v>
      </c>
      <c r="C2304" t="s">
        <v>2759</v>
      </c>
      <c r="D2304">
        <v>2172261</v>
      </c>
      <c r="E2304" t="s">
        <v>2628</v>
      </c>
      <c r="F2304" s="59">
        <v>0.4</v>
      </c>
      <c r="G2304">
        <v>0.31</v>
      </c>
      <c r="H2304" t="s">
        <v>2538</v>
      </c>
      <c r="I2304" t="s">
        <v>2539</v>
      </c>
      <c r="J2304" t="s">
        <v>292</v>
      </c>
      <c r="K2304" t="s">
        <v>2321</v>
      </c>
      <c r="L2304" t="s">
        <v>574</v>
      </c>
      <c r="M2304" t="s">
        <v>2611</v>
      </c>
      <c r="N2304" t="s">
        <v>2612</v>
      </c>
      <c r="O2304" t="s">
        <v>2542</v>
      </c>
      <c r="P2304" t="s">
        <v>2543</v>
      </c>
      <c r="Q2304" t="s">
        <v>2544</v>
      </c>
      <c r="R2304" t="s">
        <v>2613</v>
      </c>
      <c r="S2304" t="s">
        <v>2546</v>
      </c>
      <c r="T2304">
        <v>0</v>
      </c>
      <c r="U2304" t="s">
        <v>2614</v>
      </c>
      <c r="V2304" t="s">
        <v>2615</v>
      </c>
      <c r="W2304" t="s">
        <v>2614</v>
      </c>
      <c r="X2304" t="s">
        <v>2615</v>
      </c>
      <c r="Y2304" t="str">
        <f t="shared" si="35"/>
        <v>广州荔湾品唯信息服务有限公司广州唯品会电子商务有限公司信息流</v>
      </c>
      <c r="Z2304" t="e">
        <f>VLOOKUP(Y:Y,[1]Sheet1!N:N,1,0)</f>
        <v>#N/A</v>
      </c>
    </row>
    <row r="2305" spans="1:26" hidden="1" x14ac:dyDescent="0.25">
      <c r="A2305">
        <v>20230619</v>
      </c>
      <c r="B2305">
        <v>47327914</v>
      </c>
      <c r="C2305" t="s">
        <v>2720</v>
      </c>
      <c r="D2305">
        <v>2185183</v>
      </c>
      <c r="E2305" t="s">
        <v>2574</v>
      </c>
      <c r="F2305" s="59">
        <v>1947.23</v>
      </c>
      <c r="G2305">
        <v>1475.18</v>
      </c>
      <c r="H2305" t="s">
        <v>2538</v>
      </c>
      <c r="I2305" t="s">
        <v>2539</v>
      </c>
      <c r="J2305" t="s">
        <v>2575</v>
      </c>
      <c r="K2305" t="s">
        <v>2321</v>
      </c>
      <c r="L2305" t="s">
        <v>2344</v>
      </c>
      <c r="M2305" t="s">
        <v>2576</v>
      </c>
      <c r="O2305" t="s">
        <v>2542</v>
      </c>
      <c r="P2305" t="s">
        <v>2543</v>
      </c>
      <c r="Q2305" t="s">
        <v>2544</v>
      </c>
      <c r="R2305" t="s">
        <v>2577</v>
      </c>
      <c r="S2305" t="s">
        <v>2546</v>
      </c>
      <c r="T2305">
        <v>0</v>
      </c>
      <c r="U2305" t="s">
        <v>838</v>
      </c>
      <c r="V2305" t="s">
        <v>2578</v>
      </c>
      <c r="W2305" t="s">
        <v>838</v>
      </c>
      <c r="X2305" t="s">
        <v>2578</v>
      </c>
      <c r="Y2305" t="str">
        <f t="shared" si="35"/>
        <v>北京微财科技有限公司-数媒重庆市黑卡小额贷款有限公司信息流</v>
      </c>
      <c r="Z2305" t="e">
        <f>VLOOKUP(Y:Y,[1]Sheet1!N:N,1,0)</f>
        <v>#N/A</v>
      </c>
    </row>
    <row r="2306" spans="1:26" hidden="1" x14ac:dyDescent="0.25">
      <c r="A2306">
        <v>20230619</v>
      </c>
      <c r="B2306">
        <v>19668996</v>
      </c>
      <c r="C2306" t="s">
        <v>2711</v>
      </c>
      <c r="D2306">
        <v>2172257</v>
      </c>
      <c r="E2306" t="s">
        <v>2610</v>
      </c>
      <c r="F2306" s="59">
        <v>3849.54</v>
      </c>
      <c r="G2306">
        <v>3055</v>
      </c>
      <c r="H2306" t="s">
        <v>2559</v>
      </c>
      <c r="I2306" t="s">
        <v>2560</v>
      </c>
      <c r="J2306" t="s">
        <v>292</v>
      </c>
      <c r="K2306" t="s">
        <v>711</v>
      </c>
      <c r="L2306" t="s">
        <v>574</v>
      </c>
      <c r="M2306" t="s">
        <v>2611</v>
      </c>
      <c r="N2306" t="s">
        <v>2612</v>
      </c>
      <c r="O2306" t="s">
        <v>2542</v>
      </c>
      <c r="P2306" t="s">
        <v>2543</v>
      </c>
      <c r="Q2306" t="s">
        <v>2544</v>
      </c>
      <c r="R2306" t="s">
        <v>2613</v>
      </c>
      <c r="S2306" t="s">
        <v>2546</v>
      </c>
      <c r="T2306">
        <v>7576.21</v>
      </c>
      <c r="U2306" t="s">
        <v>2614</v>
      </c>
      <c r="V2306" t="s">
        <v>2615</v>
      </c>
      <c r="W2306" t="s">
        <v>2614</v>
      </c>
      <c r="X2306" t="s">
        <v>2615</v>
      </c>
      <c r="Y2306" t="str">
        <f t="shared" si="35"/>
        <v>广州荔湾品唯信息服务有限公司广州唯品会电子商务有限公司CPC</v>
      </c>
      <c r="Z2306" t="e">
        <f>VLOOKUP(Y:Y,[1]Sheet1!N:N,1,0)</f>
        <v>#N/A</v>
      </c>
    </row>
    <row r="2307" spans="1:26" hidden="1" x14ac:dyDescent="0.25">
      <c r="A2307">
        <v>20230619</v>
      </c>
      <c r="B2307">
        <v>47327867</v>
      </c>
      <c r="C2307" t="s">
        <v>2682</v>
      </c>
      <c r="D2307">
        <v>2185183</v>
      </c>
      <c r="E2307" t="s">
        <v>2574</v>
      </c>
      <c r="F2307" s="59">
        <v>530.08000000000004</v>
      </c>
      <c r="G2307">
        <v>401.58</v>
      </c>
      <c r="H2307" t="s">
        <v>2538</v>
      </c>
      <c r="I2307" t="s">
        <v>2551</v>
      </c>
      <c r="J2307" t="s">
        <v>2575</v>
      </c>
      <c r="K2307" t="s">
        <v>2321</v>
      </c>
      <c r="L2307" t="s">
        <v>2344</v>
      </c>
      <c r="M2307" t="s">
        <v>2576</v>
      </c>
      <c r="O2307" t="s">
        <v>2542</v>
      </c>
      <c r="P2307" t="s">
        <v>2543</v>
      </c>
      <c r="Q2307" t="s">
        <v>2544</v>
      </c>
      <c r="R2307" t="s">
        <v>2577</v>
      </c>
      <c r="S2307" t="s">
        <v>2546</v>
      </c>
      <c r="T2307">
        <v>0</v>
      </c>
      <c r="U2307" t="s">
        <v>838</v>
      </c>
      <c r="V2307" t="s">
        <v>2578</v>
      </c>
      <c r="W2307" t="s">
        <v>838</v>
      </c>
      <c r="X2307" t="s">
        <v>2578</v>
      </c>
      <c r="Y2307" t="str">
        <f t="shared" ref="Y2307:Y2370" si="36">L2307&amp;J2307&amp;K2307</f>
        <v>北京微财科技有限公司-数媒重庆市黑卡小额贷款有限公司信息流</v>
      </c>
      <c r="Z2307" t="e">
        <f>VLOOKUP(Y:Y,[1]Sheet1!N:N,1,0)</f>
        <v>#N/A</v>
      </c>
    </row>
    <row r="2308" spans="1:26" hidden="1" x14ac:dyDescent="0.25">
      <c r="A2308">
        <v>20230619</v>
      </c>
      <c r="B2308">
        <v>42594484</v>
      </c>
      <c r="C2308" t="s">
        <v>2752</v>
      </c>
      <c r="D2308">
        <v>2130054</v>
      </c>
      <c r="E2308" t="s">
        <v>2558</v>
      </c>
      <c r="F2308" s="59">
        <v>1033.79</v>
      </c>
      <c r="G2308">
        <v>837.06</v>
      </c>
      <c r="H2308" t="s">
        <v>2559</v>
      </c>
      <c r="I2308" t="s">
        <v>2560</v>
      </c>
      <c r="J2308" t="s">
        <v>2350</v>
      </c>
      <c r="K2308" t="s">
        <v>711</v>
      </c>
      <c r="L2308" t="s">
        <v>2350</v>
      </c>
      <c r="M2308" t="s">
        <v>2561</v>
      </c>
      <c r="N2308" t="s">
        <v>2562</v>
      </c>
      <c r="O2308" t="s">
        <v>2542</v>
      </c>
      <c r="P2308" t="s">
        <v>2543</v>
      </c>
      <c r="Q2308" t="s">
        <v>2544</v>
      </c>
      <c r="R2308" t="s">
        <v>2563</v>
      </c>
      <c r="S2308" t="s">
        <v>2546</v>
      </c>
      <c r="T2308">
        <v>1343.424</v>
      </c>
      <c r="U2308" t="s">
        <v>1891</v>
      </c>
      <c r="V2308" t="s">
        <v>2564</v>
      </c>
      <c r="W2308" t="s">
        <v>1891</v>
      </c>
      <c r="X2308" t="s">
        <v>2564</v>
      </c>
      <c r="Y2308" t="str">
        <f t="shared" si="36"/>
        <v>深圳尚米网络技术有限公司深圳尚米网络技术有限公司CPC</v>
      </c>
      <c r="Z2308" t="e">
        <f>VLOOKUP(Y:Y,[1]Sheet1!N:N,1,0)</f>
        <v>#N/A</v>
      </c>
    </row>
    <row r="2309" spans="1:26" hidden="1" x14ac:dyDescent="0.25">
      <c r="A2309">
        <v>20230619</v>
      </c>
      <c r="B2309">
        <v>47184419</v>
      </c>
      <c r="C2309" t="s">
        <v>2740</v>
      </c>
      <c r="D2309">
        <v>2176807</v>
      </c>
      <c r="E2309" t="s">
        <v>2691</v>
      </c>
      <c r="F2309" s="59">
        <v>3.42</v>
      </c>
      <c r="G2309">
        <v>2.5</v>
      </c>
      <c r="H2309" t="s">
        <v>2538</v>
      </c>
      <c r="I2309" t="s">
        <v>2539</v>
      </c>
      <c r="J2309" t="s">
        <v>2339</v>
      </c>
      <c r="K2309" t="s">
        <v>2321</v>
      </c>
      <c r="L2309" t="s">
        <v>2338</v>
      </c>
      <c r="M2309" t="s">
        <v>2692</v>
      </c>
      <c r="N2309" t="s">
        <v>2693</v>
      </c>
      <c r="O2309" t="s">
        <v>2542</v>
      </c>
      <c r="P2309" t="s">
        <v>2543</v>
      </c>
      <c r="Q2309" t="s">
        <v>2544</v>
      </c>
      <c r="R2309" t="s">
        <v>2694</v>
      </c>
      <c r="S2309" t="s">
        <v>2546</v>
      </c>
      <c r="T2309">
        <v>0</v>
      </c>
      <c r="U2309" t="s">
        <v>2117</v>
      </c>
      <c r="V2309" t="s">
        <v>2695</v>
      </c>
      <c r="W2309" t="s">
        <v>2117</v>
      </c>
      <c r="X2309" t="s">
        <v>2695</v>
      </c>
      <c r="Y2309" t="str">
        <f t="shared" si="36"/>
        <v>北京三快在线科技有限公司及其关联公司北京三快科技有限公司信息流</v>
      </c>
      <c r="Z2309" t="e">
        <f>VLOOKUP(Y:Y,[1]Sheet1!N:N,1,0)</f>
        <v>#N/A</v>
      </c>
    </row>
    <row r="2310" spans="1:26" hidden="1" x14ac:dyDescent="0.25">
      <c r="A2310">
        <v>20230619</v>
      </c>
      <c r="B2310">
        <v>29768624</v>
      </c>
      <c r="C2310" t="s">
        <v>2751</v>
      </c>
      <c r="D2310">
        <v>2130054</v>
      </c>
      <c r="E2310" t="s">
        <v>2558</v>
      </c>
      <c r="F2310" s="59">
        <v>1239.18</v>
      </c>
      <c r="G2310">
        <v>1003.29</v>
      </c>
      <c r="H2310" t="s">
        <v>2559</v>
      </c>
      <c r="I2310" t="s">
        <v>2560</v>
      </c>
      <c r="J2310" t="s">
        <v>2350</v>
      </c>
      <c r="K2310" t="s">
        <v>711</v>
      </c>
      <c r="L2310" t="s">
        <v>2350</v>
      </c>
      <c r="M2310" t="s">
        <v>2561</v>
      </c>
      <c r="N2310" t="s">
        <v>2562</v>
      </c>
      <c r="O2310" t="s">
        <v>2542</v>
      </c>
      <c r="P2310" t="s">
        <v>2543</v>
      </c>
      <c r="Q2310" t="s">
        <v>2544</v>
      </c>
      <c r="R2310" t="s">
        <v>2563</v>
      </c>
      <c r="S2310" t="s">
        <v>2546</v>
      </c>
      <c r="T2310">
        <v>6239.4650000000001</v>
      </c>
      <c r="U2310" t="s">
        <v>1891</v>
      </c>
      <c r="V2310" t="s">
        <v>2602</v>
      </c>
      <c r="W2310" t="s">
        <v>1891</v>
      </c>
      <c r="X2310" t="s">
        <v>2564</v>
      </c>
      <c r="Y2310" t="str">
        <f t="shared" si="36"/>
        <v>深圳尚米网络技术有限公司深圳尚米网络技术有限公司CPC</v>
      </c>
      <c r="Z2310" t="e">
        <f>VLOOKUP(Y:Y,[1]Sheet1!N:N,1,0)</f>
        <v>#N/A</v>
      </c>
    </row>
    <row r="2311" spans="1:26" hidden="1" x14ac:dyDescent="0.25">
      <c r="A2311">
        <v>20230619</v>
      </c>
      <c r="B2311">
        <v>42327274</v>
      </c>
      <c r="C2311" t="s">
        <v>2791</v>
      </c>
      <c r="D2311">
        <v>2172261</v>
      </c>
      <c r="E2311" t="s">
        <v>2628</v>
      </c>
      <c r="F2311" s="59">
        <v>958.65</v>
      </c>
      <c r="G2311">
        <v>731.8</v>
      </c>
      <c r="H2311" t="s">
        <v>2538</v>
      </c>
      <c r="I2311" t="s">
        <v>2551</v>
      </c>
      <c r="J2311" t="s">
        <v>292</v>
      </c>
      <c r="K2311" t="s">
        <v>2321</v>
      </c>
      <c r="L2311" t="s">
        <v>574</v>
      </c>
      <c r="M2311" t="s">
        <v>2611</v>
      </c>
      <c r="N2311" t="s">
        <v>2612</v>
      </c>
      <c r="O2311" t="s">
        <v>2542</v>
      </c>
      <c r="P2311" t="s">
        <v>2543</v>
      </c>
      <c r="Q2311" t="s">
        <v>2544</v>
      </c>
      <c r="R2311" t="s">
        <v>2613</v>
      </c>
      <c r="S2311" t="s">
        <v>2546</v>
      </c>
      <c r="T2311">
        <v>0</v>
      </c>
      <c r="U2311" t="s">
        <v>2614</v>
      </c>
      <c r="V2311" t="s">
        <v>2615</v>
      </c>
      <c r="W2311" t="s">
        <v>2614</v>
      </c>
      <c r="X2311" t="s">
        <v>2615</v>
      </c>
      <c r="Y2311" t="str">
        <f t="shared" si="36"/>
        <v>广州荔湾品唯信息服务有限公司广州唯品会电子商务有限公司信息流</v>
      </c>
      <c r="Z2311" t="e">
        <f>VLOOKUP(Y:Y,[1]Sheet1!N:N,1,0)</f>
        <v>#N/A</v>
      </c>
    </row>
    <row r="2312" spans="1:26" hidden="1" x14ac:dyDescent="0.25">
      <c r="A2312">
        <v>20230619</v>
      </c>
      <c r="B2312">
        <v>44739239</v>
      </c>
      <c r="C2312" t="s">
        <v>2672</v>
      </c>
      <c r="D2312">
        <v>2118167</v>
      </c>
      <c r="E2312" t="s">
        <v>2592</v>
      </c>
      <c r="F2312" s="59">
        <v>550.98</v>
      </c>
      <c r="G2312">
        <v>0</v>
      </c>
      <c r="H2312" t="s">
        <v>2538</v>
      </c>
      <c r="I2312" t="s">
        <v>2539</v>
      </c>
      <c r="J2312" t="s">
        <v>554</v>
      </c>
      <c r="K2312" t="s">
        <v>2321</v>
      </c>
      <c r="L2312" t="s">
        <v>2370</v>
      </c>
      <c r="M2312" t="s">
        <v>2593</v>
      </c>
      <c r="N2312" t="s">
        <v>2594</v>
      </c>
      <c r="O2312" t="s">
        <v>2542</v>
      </c>
      <c r="P2312" t="s">
        <v>2543</v>
      </c>
      <c r="Q2312" t="s">
        <v>2544</v>
      </c>
      <c r="R2312" t="s">
        <v>2595</v>
      </c>
      <c r="S2312" t="s">
        <v>2546</v>
      </c>
      <c r="T2312">
        <v>0</v>
      </c>
      <c r="U2312" t="s">
        <v>2555</v>
      </c>
      <c r="V2312" t="s">
        <v>2596</v>
      </c>
      <c r="W2312" t="s">
        <v>2555</v>
      </c>
      <c r="X2312" t="s">
        <v>2596</v>
      </c>
      <c r="Y2312" t="str">
        <f t="shared" si="36"/>
        <v>薯一薯二文化传媒（上海）有限公司行吟信息科技(上海)有限公司信息流</v>
      </c>
      <c r="Z2312" t="e">
        <f>VLOOKUP(Y:Y,[1]Sheet1!N:N,1,0)</f>
        <v>#N/A</v>
      </c>
    </row>
    <row r="2313" spans="1:26" hidden="1" x14ac:dyDescent="0.25">
      <c r="A2313">
        <v>20230619</v>
      </c>
      <c r="B2313">
        <v>47953339</v>
      </c>
      <c r="C2313" t="s">
        <v>2755</v>
      </c>
      <c r="D2313">
        <v>2167551</v>
      </c>
      <c r="E2313" t="s">
        <v>2550</v>
      </c>
      <c r="F2313" s="59">
        <v>218.09</v>
      </c>
      <c r="G2313">
        <v>218.09</v>
      </c>
      <c r="H2313" t="s">
        <v>2538</v>
      </c>
      <c r="I2313" t="s">
        <v>2551</v>
      </c>
      <c r="J2313" t="s">
        <v>2332</v>
      </c>
      <c r="K2313" t="s">
        <v>2321</v>
      </c>
      <c r="L2313" t="s">
        <v>2333</v>
      </c>
      <c r="M2313" t="s">
        <v>2552</v>
      </c>
      <c r="N2313" t="s">
        <v>2553</v>
      </c>
      <c r="O2313" t="s">
        <v>2542</v>
      </c>
      <c r="P2313" t="s">
        <v>2543</v>
      </c>
      <c r="Q2313" t="s">
        <v>2544</v>
      </c>
      <c r="R2313" t="s">
        <v>2554</v>
      </c>
      <c r="S2313" t="s">
        <v>2546</v>
      </c>
      <c r="T2313">
        <v>0</v>
      </c>
      <c r="U2313" t="s">
        <v>2555</v>
      </c>
      <c r="V2313" t="s">
        <v>2556</v>
      </c>
      <c r="W2313" t="s">
        <v>2555</v>
      </c>
      <c r="X2313" t="s">
        <v>2556</v>
      </c>
      <c r="Y2313" t="str">
        <f t="shared" si="36"/>
        <v>北京爱奇艺科技有限公司-百度北京爱奇艺科技有限公司信息流</v>
      </c>
      <c r="Z2313" t="e">
        <f>VLOOKUP(Y:Y,[1]Sheet1!N:N,1,0)</f>
        <v>#N/A</v>
      </c>
    </row>
    <row r="2314" spans="1:26" hidden="1" x14ac:dyDescent="0.25">
      <c r="A2314">
        <v>20230619</v>
      </c>
      <c r="B2314">
        <v>47953344</v>
      </c>
      <c r="C2314" t="s">
        <v>2732</v>
      </c>
      <c r="D2314">
        <v>2167551</v>
      </c>
      <c r="E2314" t="s">
        <v>2550</v>
      </c>
      <c r="F2314" s="59">
        <v>1568.65</v>
      </c>
      <c r="G2314">
        <v>1568.65</v>
      </c>
      <c r="H2314" t="s">
        <v>2538</v>
      </c>
      <c r="I2314" t="s">
        <v>2551</v>
      </c>
      <c r="J2314" t="s">
        <v>2332</v>
      </c>
      <c r="K2314" t="s">
        <v>2321</v>
      </c>
      <c r="L2314" t="s">
        <v>2333</v>
      </c>
      <c r="M2314" t="s">
        <v>2552</v>
      </c>
      <c r="N2314" t="s">
        <v>2553</v>
      </c>
      <c r="O2314" t="s">
        <v>2542</v>
      </c>
      <c r="P2314" t="s">
        <v>2543</v>
      </c>
      <c r="Q2314" t="s">
        <v>2544</v>
      </c>
      <c r="R2314" t="s">
        <v>2554</v>
      </c>
      <c r="S2314" t="s">
        <v>2546</v>
      </c>
      <c r="T2314">
        <v>0</v>
      </c>
      <c r="U2314" t="s">
        <v>2555</v>
      </c>
      <c r="V2314" t="s">
        <v>2556</v>
      </c>
      <c r="W2314" t="s">
        <v>2555</v>
      </c>
      <c r="X2314" t="s">
        <v>2556</v>
      </c>
      <c r="Y2314" t="str">
        <f t="shared" si="36"/>
        <v>北京爱奇艺科技有限公司-百度北京爱奇艺科技有限公司信息流</v>
      </c>
      <c r="Z2314" t="e">
        <f>VLOOKUP(Y:Y,[1]Sheet1!N:N,1,0)</f>
        <v>#N/A</v>
      </c>
    </row>
    <row r="2315" spans="1:26" hidden="1" x14ac:dyDescent="0.25">
      <c r="A2315">
        <v>20230619</v>
      </c>
      <c r="B2315">
        <v>47953354</v>
      </c>
      <c r="C2315" t="s">
        <v>2655</v>
      </c>
      <c r="D2315">
        <v>2167551</v>
      </c>
      <c r="E2315" t="s">
        <v>2550</v>
      </c>
      <c r="F2315" s="59">
        <v>0.34</v>
      </c>
      <c r="G2315">
        <v>0.34</v>
      </c>
      <c r="H2315" t="s">
        <v>2538</v>
      </c>
      <c r="I2315" t="s">
        <v>2551</v>
      </c>
      <c r="J2315" t="s">
        <v>2332</v>
      </c>
      <c r="K2315" t="s">
        <v>2321</v>
      </c>
      <c r="L2315" t="s">
        <v>2333</v>
      </c>
      <c r="M2315" t="s">
        <v>2552</v>
      </c>
      <c r="N2315" t="s">
        <v>2553</v>
      </c>
      <c r="O2315" t="s">
        <v>2542</v>
      </c>
      <c r="P2315" t="s">
        <v>2543</v>
      </c>
      <c r="Q2315" t="s">
        <v>2544</v>
      </c>
      <c r="R2315" t="s">
        <v>2554</v>
      </c>
      <c r="S2315" t="s">
        <v>2546</v>
      </c>
      <c r="T2315">
        <v>0</v>
      </c>
      <c r="U2315" t="s">
        <v>2555</v>
      </c>
      <c r="V2315" t="s">
        <v>2556</v>
      </c>
      <c r="W2315" t="s">
        <v>2555</v>
      </c>
      <c r="X2315" t="s">
        <v>2556</v>
      </c>
      <c r="Y2315" t="str">
        <f t="shared" si="36"/>
        <v>北京爱奇艺科技有限公司-百度北京爱奇艺科技有限公司信息流</v>
      </c>
      <c r="Z2315" t="e">
        <f>VLOOKUP(Y:Y,[1]Sheet1!N:N,1,0)</f>
        <v>#N/A</v>
      </c>
    </row>
    <row r="2316" spans="1:26" hidden="1" x14ac:dyDescent="0.25">
      <c r="A2316">
        <v>20230619</v>
      </c>
      <c r="B2316">
        <v>31693175</v>
      </c>
      <c r="C2316" t="s">
        <v>2787</v>
      </c>
      <c r="D2316">
        <v>2158492</v>
      </c>
      <c r="E2316" t="s">
        <v>2580</v>
      </c>
      <c r="F2316" s="59">
        <v>3054.32</v>
      </c>
      <c r="G2316">
        <v>2566.44</v>
      </c>
      <c r="H2316" t="s">
        <v>2559</v>
      </c>
      <c r="I2316" t="s">
        <v>2560</v>
      </c>
      <c r="J2316" t="s">
        <v>2330</v>
      </c>
      <c r="K2316" t="s">
        <v>711</v>
      </c>
      <c r="L2316" t="s">
        <v>2329</v>
      </c>
      <c r="M2316" t="s">
        <v>2581</v>
      </c>
      <c r="N2316" t="s">
        <v>2582</v>
      </c>
      <c r="O2316" t="s">
        <v>2542</v>
      </c>
      <c r="P2316" t="s">
        <v>2543</v>
      </c>
      <c r="Q2316" t="s">
        <v>2544</v>
      </c>
      <c r="R2316" t="s">
        <v>2583</v>
      </c>
      <c r="S2316" t="s">
        <v>2546</v>
      </c>
      <c r="T2316">
        <v>37302.171000000002</v>
      </c>
      <c r="U2316" t="s">
        <v>2584</v>
      </c>
      <c r="V2316" t="s">
        <v>2585</v>
      </c>
      <c r="W2316" t="s">
        <v>2584</v>
      </c>
      <c r="X2316" t="s">
        <v>2585</v>
      </c>
      <c r="Y2316" t="str">
        <f t="shared" si="36"/>
        <v>成都哈拜网络科技有限公司-数字媒体事业部上海哈啰普惠科技有限公司CPC</v>
      </c>
      <c r="Z2316" t="e">
        <f>VLOOKUP(Y:Y,[1]Sheet1!N:N,1,0)</f>
        <v>#N/A</v>
      </c>
    </row>
    <row r="2317" spans="1:26" hidden="1" x14ac:dyDescent="0.25">
      <c r="A2317">
        <v>20230619</v>
      </c>
      <c r="B2317">
        <v>40548298</v>
      </c>
      <c r="C2317" t="s">
        <v>2557</v>
      </c>
      <c r="D2317">
        <v>2130054</v>
      </c>
      <c r="E2317" t="s">
        <v>2558</v>
      </c>
      <c r="F2317" s="59">
        <v>3107.35</v>
      </c>
      <c r="G2317">
        <v>2516.02</v>
      </c>
      <c r="H2317" t="s">
        <v>2559</v>
      </c>
      <c r="I2317" t="s">
        <v>2560</v>
      </c>
      <c r="J2317" t="s">
        <v>2350</v>
      </c>
      <c r="K2317" t="s">
        <v>711</v>
      </c>
      <c r="L2317" t="s">
        <v>2350</v>
      </c>
      <c r="M2317" t="s">
        <v>2561</v>
      </c>
      <c r="N2317" t="s">
        <v>2562</v>
      </c>
      <c r="O2317" t="s">
        <v>2542</v>
      </c>
      <c r="P2317" t="s">
        <v>2543</v>
      </c>
      <c r="Q2317" t="s">
        <v>2544</v>
      </c>
      <c r="R2317" t="s">
        <v>2563</v>
      </c>
      <c r="S2317" t="s">
        <v>2546</v>
      </c>
      <c r="T2317">
        <v>4707.9440000000004</v>
      </c>
      <c r="U2317" t="s">
        <v>1891</v>
      </c>
      <c r="V2317" t="s">
        <v>2564</v>
      </c>
      <c r="W2317" t="s">
        <v>1891</v>
      </c>
      <c r="X2317" t="s">
        <v>2564</v>
      </c>
      <c r="Y2317" t="str">
        <f t="shared" si="36"/>
        <v>深圳尚米网络技术有限公司深圳尚米网络技术有限公司CPC</v>
      </c>
      <c r="Z2317" t="e">
        <f>VLOOKUP(Y:Y,[1]Sheet1!N:N,1,0)</f>
        <v>#N/A</v>
      </c>
    </row>
    <row r="2318" spans="1:26" hidden="1" x14ac:dyDescent="0.25">
      <c r="A2318">
        <v>20230619</v>
      </c>
      <c r="B2318">
        <v>41250572</v>
      </c>
      <c r="C2318" t="s">
        <v>2703</v>
      </c>
      <c r="D2318">
        <v>2130054</v>
      </c>
      <c r="E2318" t="s">
        <v>2558</v>
      </c>
      <c r="F2318" s="59">
        <v>3016.15</v>
      </c>
      <c r="G2318">
        <v>2442.1799999999998</v>
      </c>
      <c r="H2318" t="s">
        <v>2559</v>
      </c>
      <c r="I2318" t="s">
        <v>2560</v>
      </c>
      <c r="J2318" t="s">
        <v>2350</v>
      </c>
      <c r="K2318" t="s">
        <v>711</v>
      </c>
      <c r="L2318" t="s">
        <v>2350</v>
      </c>
      <c r="M2318" t="s">
        <v>2561</v>
      </c>
      <c r="N2318" t="s">
        <v>2562</v>
      </c>
      <c r="O2318" t="s">
        <v>2542</v>
      </c>
      <c r="P2318" t="s">
        <v>2543</v>
      </c>
      <c r="Q2318" t="s">
        <v>2544</v>
      </c>
      <c r="R2318" t="s">
        <v>2563</v>
      </c>
      <c r="S2318" t="s">
        <v>2546</v>
      </c>
      <c r="T2318">
        <v>3403.9740000000002</v>
      </c>
      <c r="U2318" t="s">
        <v>1891</v>
      </c>
      <c r="V2318" t="s">
        <v>2564</v>
      </c>
      <c r="W2318" t="s">
        <v>1891</v>
      </c>
      <c r="X2318" t="s">
        <v>2564</v>
      </c>
      <c r="Y2318" t="str">
        <f t="shared" si="36"/>
        <v>深圳尚米网络技术有限公司深圳尚米网络技术有限公司CPC</v>
      </c>
      <c r="Z2318" t="e">
        <f>VLOOKUP(Y:Y,[1]Sheet1!N:N,1,0)</f>
        <v>#N/A</v>
      </c>
    </row>
    <row r="2319" spans="1:26" hidden="1" x14ac:dyDescent="0.25">
      <c r="A2319">
        <v>20230619</v>
      </c>
      <c r="B2319">
        <v>42327215</v>
      </c>
      <c r="C2319" t="s">
        <v>2739</v>
      </c>
      <c r="D2319">
        <v>2172261</v>
      </c>
      <c r="E2319" t="s">
        <v>2628</v>
      </c>
      <c r="F2319" s="59">
        <v>4436.4399999999996</v>
      </c>
      <c r="G2319">
        <v>3386.59</v>
      </c>
      <c r="H2319" t="s">
        <v>2538</v>
      </c>
      <c r="I2319" t="s">
        <v>2551</v>
      </c>
      <c r="J2319" t="s">
        <v>292</v>
      </c>
      <c r="K2319" t="s">
        <v>2321</v>
      </c>
      <c r="L2319" t="s">
        <v>574</v>
      </c>
      <c r="M2319" t="s">
        <v>2611</v>
      </c>
      <c r="N2319" t="s">
        <v>2612</v>
      </c>
      <c r="O2319" t="s">
        <v>2542</v>
      </c>
      <c r="P2319" t="s">
        <v>2543</v>
      </c>
      <c r="Q2319" t="s">
        <v>2544</v>
      </c>
      <c r="R2319" t="s">
        <v>2613</v>
      </c>
      <c r="S2319" t="s">
        <v>2546</v>
      </c>
      <c r="T2319">
        <v>0</v>
      </c>
      <c r="U2319" t="s">
        <v>2614</v>
      </c>
      <c r="V2319" t="s">
        <v>2615</v>
      </c>
      <c r="W2319" t="s">
        <v>2614</v>
      </c>
      <c r="X2319" t="s">
        <v>2615</v>
      </c>
      <c r="Y2319" t="str">
        <f t="shared" si="36"/>
        <v>广州荔湾品唯信息服务有限公司广州唯品会电子商务有限公司信息流</v>
      </c>
      <c r="Z2319" t="e">
        <f>VLOOKUP(Y:Y,[1]Sheet1!N:N,1,0)</f>
        <v>#N/A</v>
      </c>
    </row>
    <row r="2320" spans="1:26" x14ac:dyDescent="0.25">
      <c r="A2320">
        <v>20230619</v>
      </c>
      <c r="B2320">
        <v>45336938</v>
      </c>
      <c r="C2320" t="s">
        <v>2753</v>
      </c>
      <c r="D2320">
        <v>2054669</v>
      </c>
      <c r="E2320" t="s">
        <v>2622</v>
      </c>
      <c r="F2320" s="59">
        <v>6240.32</v>
      </c>
      <c r="G2320">
        <v>4622.46</v>
      </c>
      <c r="H2320" t="s">
        <v>2538</v>
      </c>
      <c r="I2320" t="s">
        <v>2539</v>
      </c>
      <c r="J2320" t="s">
        <v>2352</v>
      </c>
      <c r="K2320" t="s">
        <v>2321</v>
      </c>
      <c r="L2320" t="s">
        <v>2351</v>
      </c>
      <c r="M2320" t="s">
        <v>2623</v>
      </c>
      <c r="N2320" t="s">
        <v>2624</v>
      </c>
      <c r="O2320" t="s">
        <v>2542</v>
      </c>
      <c r="P2320" t="s">
        <v>2543</v>
      </c>
      <c r="Q2320" t="s">
        <v>2544</v>
      </c>
      <c r="R2320" t="s">
        <v>2625</v>
      </c>
      <c r="S2320" t="s">
        <v>2546</v>
      </c>
      <c r="T2320">
        <v>0</v>
      </c>
      <c r="U2320" t="s">
        <v>838</v>
      </c>
      <c r="V2320" t="s">
        <v>2548</v>
      </c>
      <c r="W2320" t="s">
        <v>838</v>
      </c>
      <c r="X2320" t="s">
        <v>2548</v>
      </c>
      <c r="Y2320" t="str">
        <f t="shared" si="36"/>
        <v>深圳市小赢普惠科技有限责任公司深圳市赢众通金融信息服务有限责任公司信息流</v>
      </c>
      <c r="Z2320" t="e">
        <f>VLOOKUP(Y:Y,[1]Sheet1!N:N,1,0)</f>
        <v>#N/A</v>
      </c>
    </row>
    <row r="2321" spans="1:26" hidden="1" x14ac:dyDescent="0.25">
      <c r="A2321">
        <v>20230619</v>
      </c>
      <c r="B2321">
        <v>47426625</v>
      </c>
      <c r="C2321" t="s">
        <v>2802</v>
      </c>
      <c r="D2321">
        <v>2189969</v>
      </c>
      <c r="E2321" t="s">
        <v>2608</v>
      </c>
      <c r="F2321" s="59">
        <v>2820.07</v>
      </c>
      <c r="G2321">
        <v>2014.34</v>
      </c>
      <c r="H2321" t="s">
        <v>2538</v>
      </c>
      <c r="I2321" t="s">
        <v>2551</v>
      </c>
      <c r="J2321" t="s">
        <v>2332</v>
      </c>
      <c r="K2321" t="s">
        <v>2321</v>
      </c>
      <c r="L2321" t="s">
        <v>2333</v>
      </c>
      <c r="M2321" t="s">
        <v>2552</v>
      </c>
      <c r="N2321" t="s">
        <v>2553</v>
      </c>
      <c r="O2321" t="s">
        <v>2542</v>
      </c>
      <c r="P2321" t="s">
        <v>2543</v>
      </c>
      <c r="Q2321" t="s">
        <v>2544</v>
      </c>
      <c r="R2321" t="s">
        <v>2554</v>
      </c>
      <c r="S2321" t="s">
        <v>2546</v>
      </c>
      <c r="T2321">
        <v>0</v>
      </c>
      <c r="U2321" t="s">
        <v>2555</v>
      </c>
      <c r="V2321" t="s">
        <v>2556</v>
      </c>
      <c r="W2321" t="s">
        <v>2555</v>
      </c>
      <c r="X2321" t="s">
        <v>2556</v>
      </c>
      <c r="Y2321" t="str">
        <f t="shared" si="36"/>
        <v>北京爱奇艺科技有限公司-百度北京爱奇艺科技有限公司信息流</v>
      </c>
      <c r="Z2321" t="e">
        <f>VLOOKUP(Y:Y,[1]Sheet1!N:N,1,0)</f>
        <v>#N/A</v>
      </c>
    </row>
    <row r="2322" spans="1:26" hidden="1" x14ac:dyDescent="0.25">
      <c r="A2322">
        <v>20230619</v>
      </c>
      <c r="B2322">
        <v>47953331</v>
      </c>
      <c r="C2322" t="s">
        <v>2663</v>
      </c>
      <c r="D2322">
        <v>2167551</v>
      </c>
      <c r="E2322" t="s">
        <v>2550</v>
      </c>
      <c r="F2322" s="59">
        <v>0.47</v>
      </c>
      <c r="G2322">
        <v>0.47</v>
      </c>
      <c r="H2322" t="s">
        <v>2538</v>
      </c>
      <c r="I2322" t="s">
        <v>2539</v>
      </c>
      <c r="J2322" t="s">
        <v>2332</v>
      </c>
      <c r="K2322" t="s">
        <v>2321</v>
      </c>
      <c r="L2322" t="s">
        <v>2333</v>
      </c>
      <c r="M2322" t="s">
        <v>2552</v>
      </c>
      <c r="N2322" t="s">
        <v>2553</v>
      </c>
      <c r="O2322" t="s">
        <v>2542</v>
      </c>
      <c r="P2322" t="s">
        <v>2543</v>
      </c>
      <c r="Q2322" t="s">
        <v>2544</v>
      </c>
      <c r="R2322" t="s">
        <v>2554</v>
      </c>
      <c r="S2322" t="s">
        <v>2546</v>
      </c>
      <c r="T2322">
        <v>0</v>
      </c>
      <c r="U2322" t="s">
        <v>2555</v>
      </c>
      <c r="V2322" t="s">
        <v>2556</v>
      </c>
      <c r="W2322" t="s">
        <v>2555</v>
      </c>
      <c r="X2322" t="s">
        <v>2556</v>
      </c>
      <c r="Y2322" t="str">
        <f t="shared" si="36"/>
        <v>北京爱奇艺科技有限公司-百度北京爱奇艺科技有限公司信息流</v>
      </c>
      <c r="Z2322" t="e">
        <f>VLOOKUP(Y:Y,[1]Sheet1!N:N,1,0)</f>
        <v>#N/A</v>
      </c>
    </row>
    <row r="2323" spans="1:26" hidden="1" x14ac:dyDescent="0.25">
      <c r="A2323">
        <v>20230619</v>
      </c>
      <c r="B2323">
        <v>29768622</v>
      </c>
      <c r="C2323" t="s">
        <v>2603</v>
      </c>
      <c r="D2323">
        <v>2130054</v>
      </c>
      <c r="E2323" t="s">
        <v>2558</v>
      </c>
      <c r="F2323" s="59">
        <v>1712.98</v>
      </c>
      <c r="G2323">
        <v>1386.96</v>
      </c>
      <c r="H2323" t="s">
        <v>2559</v>
      </c>
      <c r="I2323" t="s">
        <v>2560</v>
      </c>
      <c r="J2323" t="s">
        <v>2350</v>
      </c>
      <c r="K2323" t="s">
        <v>711</v>
      </c>
      <c r="L2323" t="s">
        <v>2350</v>
      </c>
      <c r="M2323" t="s">
        <v>2561</v>
      </c>
      <c r="N2323" t="s">
        <v>2562</v>
      </c>
      <c r="O2323" t="s">
        <v>2542</v>
      </c>
      <c r="P2323" t="s">
        <v>2543</v>
      </c>
      <c r="Q2323" t="s">
        <v>2544</v>
      </c>
      <c r="R2323" t="s">
        <v>2563</v>
      </c>
      <c r="S2323" t="s">
        <v>2546</v>
      </c>
      <c r="T2323">
        <v>9002.3629999999994</v>
      </c>
      <c r="U2323" t="s">
        <v>1891</v>
      </c>
      <c r="V2323" t="s">
        <v>2564</v>
      </c>
      <c r="W2323" t="s">
        <v>1891</v>
      </c>
      <c r="X2323" t="s">
        <v>2564</v>
      </c>
      <c r="Y2323" t="str">
        <f t="shared" si="36"/>
        <v>深圳尚米网络技术有限公司深圳尚米网络技术有限公司CPC</v>
      </c>
      <c r="Z2323" t="e">
        <f>VLOOKUP(Y:Y,[1]Sheet1!N:N,1,0)</f>
        <v>#N/A</v>
      </c>
    </row>
    <row r="2324" spans="1:26" hidden="1" x14ac:dyDescent="0.25">
      <c r="A2324">
        <v>20230619</v>
      </c>
      <c r="B2324">
        <v>38794097</v>
      </c>
      <c r="C2324" t="s">
        <v>2757</v>
      </c>
      <c r="D2324">
        <v>2172261</v>
      </c>
      <c r="E2324" t="s">
        <v>2628</v>
      </c>
      <c r="F2324" s="59">
        <v>49.04</v>
      </c>
      <c r="G2324">
        <v>37.44</v>
      </c>
      <c r="H2324" t="s">
        <v>2538</v>
      </c>
      <c r="I2324" t="s">
        <v>2539</v>
      </c>
      <c r="J2324" t="s">
        <v>292</v>
      </c>
      <c r="K2324" t="s">
        <v>2321</v>
      </c>
      <c r="L2324" t="s">
        <v>574</v>
      </c>
      <c r="M2324" t="s">
        <v>2611</v>
      </c>
      <c r="N2324" t="s">
        <v>2612</v>
      </c>
      <c r="O2324" t="s">
        <v>2542</v>
      </c>
      <c r="P2324" t="s">
        <v>2543</v>
      </c>
      <c r="Q2324" t="s">
        <v>2544</v>
      </c>
      <c r="R2324" t="s">
        <v>2613</v>
      </c>
      <c r="S2324" t="s">
        <v>2546</v>
      </c>
      <c r="T2324">
        <v>0</v>
      </c>
      <c r="U2324" t="s">
        <v>2614</v>
      </c>
      <c r="V2324" t="s">
        <v>2615</v>
      </c>
      <c r="W2324" t="s">
        <v>2614</v>
      </c>
      <c r="X2324" t="s">
        <v>2615</v>
      </c>
      <c r="Y2324" t="str">
        <f t="shared" si="36"/>
        <v>广州荔湾品唯信息服务有限公司广州唯品会电子商务有限公司信息流</v>
      </c>
      <c r="Z2324" t="e">
        <f>VLOOKUP(Y:Y,[1]Sheet1!N:N,1,0)</f>
        <v>#N/A</v>
      </c>
    </row>
    <row r="2325" spans="1:26" hidden="1" x14ac:dyDescent="0.25">
      <c r="A2325">
        <v>20230619</v>
      </c>
      <c r="B2325">
        <v>40548313</v>
      </c>
      <c r="C2325" t="s">
        <v>2629</v>
      </c>
      <c r="D2325">
        <v>2130054</v>
      </c>
      <c r="E2325" t="s">
        <v>2558</v>
      </c>
      <c r="F2325" s="59">
        <v>3369.06</v>
      </c>
      <c r="G2325">
        <v>2727.93</v>
      </c>
      <c r="H2325" t="s">
        <v>2559</v>
      </c>
      <c r="I2325" t="s">
        <v>2560</v>
      </c>
      <c r="J2325" t="s">
        <v>2350</v>
      </c>
      <c r="K2325" t="s">
        <v>711</v>
      </c>
      <c r="L2325" t="s">
        <v>2350</v>
      </c>
      <c r="M2325" t="s">
        <v>2561</v>
      </c>
      <c r="N2325" t="s">
        <v>2562</v>
      </c>
      <c r="O2325" t="s">
        <v>2542</v>
      </c>
      <c r="P2325" t="s">
        <v>2543</v>
      </c>
      <c r="Q2325" t="s">
        <v>2544</v>
      </c>
      <c r="R2325" t="s">
        <v>2563</v>
      </c>
      <c r="S2325" t="s">
        <v>2546</v>
      </c>
      <c r="T2325">
        <v>4038.52</v>
      </c>
      <c r="U2325" t="s">
        <v>1891</v>
      </c>
      <c r="V2325" t="s">
        <v>2564</v>
      </c>
      <c r="W2325" t="s">
        <v>1891</v>
      </c>
      <c r="X2325" t="s">
        <v>2564</v>
      </c>
      <c r="Y2325" t="str">
        <f t="shared" si="36"/>
        <v>深圳尚米网络技术有限公司深圳尚米网络技术有限公司CPC</v>
      </c>
      <c r="Z2325" t="e">
        <f>VLOOKUP(Y:Y,[1]Sheet1!N:N,1,0)</f>
        <v>#N/A</v>
      </c>
    </row>
    <row r="2326" spans="1:26" hidden="1" x14ac:dyDescent="0.25">
      <c r="A2326">
        <v>20230619</v>
      </c>
      <c r="B2326">
        <v>41250541</v>
      </c>
      <c r="C2326" t="s">
        <v>2719</v>
      </c>
      <c r="D2326">
        <v>2130054</v>
      </c>
      <c r="E2326" t="s">
        <v>2558</v>
      </c>
      <c r="F2326" s="59">
        <v>2856.1</v>
      </c>
      <c r="G2326">
        <v>2312.59</v>
      </c>
      <c r="H2326" t="s">
        <v>2559</v>
      </c>
      <c r="I2326" t="s">
        <v>2560</v>
      </c>
      <c r="J2326" t="s">
        <v>2350</v>
      </c>
      <c r="K2326" t="s">
        <v>711</v>
      </c>
      <c r="L2326" t="s">
        <v>2350</v>
      </c>
      <c r="M2326" t="s">
        <v>2561</v>
      </c>
      <c r="N2326" t="s">
        <v>2562</v>
      </c>
      <c r="O2326" t="s">
        <v>2542</v>
      </c>
      <c r="P2326" t="s">
        <v>2543</v>
      </c>
      <c r="Q2326" t="s">
        <v>2544</v>
      </c>
      <c r="R2326" t="s">
        <v>2563</v>
      </c>
      <c r="S2326" t="s">
        <v>2546</v>
      </c>
      <c r="T2326">
        <v>2408.924</v>
      </c>
      <c r="U2326" t="s">
        <v>1891</v>
      </c>
      <c r="V2326" t="s">
        <v>2564</v>
      </c>
      <c r="W2326" t="s">
        <v>1891</v>
      </c>
      <c r="X2326" t="s">
        <v>2564</v>
      </c>
      <c r="Y2326" t="str">
        <f t="shared" si="36"/>
        <v>深圳尚米网络技术有限公司深圳尚米网络技术有限公司CPC</v>
      </c>
      <c r="Z2326" t="e">
        <f>VLOOKUP(Y:Y,[1]Sheet1!N:N,1,0)</f>
        <v>#N/A</v>
      </c>
    </row>
    <row r="2327" spans="1:26" hidden="1" x14ac:dyDescent="0.25">
      <c r="A2327">
        <v>20230619</v>
      </c>
      <c r="B2327">
        <v>41276538</v>
      </c>
      <c r="C2327" t="s">
        <v>2606</v>
      </c>
      <c r="D2327">
        <v>2158492</v>
      </c>
      <c r="E2327" t="s">
        <v>2580</v>
      </c>
      <c r="F2327" s="59">
        <v>380.5</v>
      </c>
      <c r="G2327">
        <v>319.7</v>
      </c>
      <c r="H2327" t="s">
        <v>2559</v>
      </c>
      <c r="I2327" t="s">
        <v>2560</v>
      </c>
      <c r="J2327" t="s">
        <v>2330</v>
      </c>
      <c r="K2327" t="s">
        <v>711</v>
      </c>
      <c r="L2327" t="s">
        <v>2329</v>
      </c>
      <c r="M2327" t="s">
        <v>2581</v>
      </c>
      <c r="N2327" t="s">
        <v>2582</v>
      </c>
      <c r="O2327" t="s">
        <v>2542</v>
      </c>
      <c r="P2327" t="s">
        <v>2543</v>
      </c>
      <c r="Q2327" t="s">
        <v>2544</v>
      </c>
      <c r="R2327" t="s">
        <v>2583</v>
      </c>
      <c r="S2327" t="s">
        <v>2546</v>
      </c>
      <c r="T2327">
        <v>49743.069000000003</v>
      </c>
      <c r="U2327" t="s">
        <v>2584</v>
      </c>
      <c r="V2327" t="s">
        <v>2585</v>
      </c>
      <c r="W2327" t="s">
        <v>2584</v>
      </c>
      <c r="X2327" t="s">
        <v>2585</v>
      </c>
      <c r="Y2327" t="str">
        <f t="shared" si="36"/>
        <v>成都哈拜网络科技有限公司-数字媒体事业部上海哈啰普惠科技有限公司CPC</v>
      </c>
      <c r="Z2327" t="e">
        <f>VLOOKUP(Y:Y,[1]Sheet1!N:N,1,0)</f>
        <v>#N/A</v>
      </c>
    </row>
    <row r="2328" spans="1:26" hidden="1" x14ac:dyDescent="0.25">
      <c r="A2328">
        <v>20230619</v>
      </c>
      <c r="B2328">
        <v>45323011</v>
      </c>
      <c r="C2328" t="s">
        <v>2680</v>
      </c>
      <c r="D2328">
        <v>2172261</v>
      </c>
      <c r="E2328" t="s">
        <v>2628</v>
      </c>
      <c r="F2328" s="59">
        <v>2175.27</v>
      </c>
      <c r="G2328">
        <v>1660.51</v>
      </c>
      <c r="H2328" t="s">
        <v>2538</v>
      </c>
      <c r="I2328" t="s">
        <v>2551</v>
      </c>
      <c r="J2328" t="s">
        <v>292</v>
      </c>
      <c r="K2328" t="s">
        <v>2321</v>
      </c>
      <c r="L2328" t="s">
        <v>574</v>
      </c>
      <c r="M2328" t="s">
        <v>2611</v>
      </c>
      <c r="N2328" t="s">
        <v>2612</v>
      </c>
      <c r="O2328" t="s">
        <v>2542</v>
      </c>
      <c r="P2328" t="s">
        <v>2543</v>
      </c>
      <c r="Q2328" t="s">
        <v>2544</v>
      </c>
      <c r="R2328" t="s">
        <v>2613</v>
      </c>
      <c r="S2328" t="s">
        <v>2546</v>
      </c>
      <c r="T2328">
        <v>0</v>
      </c>
      <c r="U2328" t="s">
        <v>2614</v>
      </c>
      <c r="V2328" t="s">
        <v>2615</v>
      </c>
      <c r="W2328" t="s">
        <v>2614</v>
      </c>
      <c r="X2328" t="s">
        <v>2615</v>
      </c>
      <c r="Y2328" t="str">
        <f t="shared" si="36"/>
        <v>广州荔湾品唯信息服务有限公司广州唯品会电子商务有限公司信息流</v>
      </c>
      <c r="Z2328" t="e">
        <f>VLOOKUP(Y:Y,[1]Sheet1!N:N,1,0)</f>
        <v>#N/A</v>
      </c>
    </row>
    <row r="2329" spans="1:26" hidden="1" x14ac:dyDescent="0.25">
      <c r="A2329">
        <v>20230619</v>
      </c>
      <c r="B2329">
        <v>27382539</v>
      </c>
      <c r="C2329" t="s">
        <v>2609</v>
      </c>
      <c r="D2329">
        <v>2159087</v>
      </c>
      <c r="E2329" t="s">
        <v>2819</v>
      </c>
      <c r="F2329" s="59">
        <v>9145.02</v>
      </c>
      <c r="G2329">
        <v>9145.02</v>
      </c>
      <c r="H2329" t="s">
        <v>2559</v>
      </c>
      <c r="I2329" t="s">
        <v>2560</v>
      </c>
      <c r="J2329" t="s">
        <v>292</v>
      </c>
      <c r="K2329" t="s">
        <v>711</v>
      </c>
      <c r="L2329" t="s">
        <v>574</v>
      </c>
      <c r="M2329" t="s">
        <v>2611</v>
      </c>
      <c r="N2329" t="s">
        <v>2612</v>
      </c>
      <c r="O2329" t="s">
        <v>2542</v>
      </c>
      <c r="P2329" t="s">
        <v>2543</v>
      </c>
      <c r="Q2329" t="s">
        <v>2544</v>
      </c>
      <c r="R2329" t="s">
        <v>2613</v>
      </c>
      <c r="S2329" t="s">
        <v>2546</v>
      </c>
      <c r="T2329">
        <v>2028.63</v>
      </c>
      <c r="U2329" t="s">
        <v>2614</v>
      </c>
      <c r="V2329" t="s">
        <v>2615</v>
      </c>
      <c r="W2329" t="s">
        <v>2614</v>
      </c>
      <c r="X2329" t="s">
        <v>2615</v>
      </c>
      <c r="Y2329" t="str">
        <f t="shared" si="36"/>
        <v>广州荔湾品唯信息服务有限公司广州唯品会电子商务有限公司CPC</v>
      </c>
      <c r="Z2329" t="e">
        <f>VLOOKUP(Y:Y,[1]Sheet1!N:N,1,0)</f>
        <v>#N/A</v>
      </c>
    </row>
    <row r="2330" spans="1:26" hidden="1" x14ac:dyDescent="0.25">
      <c r="A2330">
        <v>20230619</v>
      </c>
      <c r="B2330">
        <v>45323132</v>
      </c>
      <c r="C2330" t="s">
        <v>2747</v>
      </c>
      <c r="D2330">
        <v>2172261</v>
      </c>
      <c r="E2330" t="s">
        <v>2628</v>
      </c>
      <c r="F2330" s="59">
        <v>599.63</v>
      </c>
      <c r="G2330">
        <v>457.73</v>
      </c>
      <c r="H2330" t="s">
        <v>2538</v>
      </c>
      <c r="I2330" t="s">
        <v>2551</v>
      </c>
      <c r="J2330" t="s">
        <v>292</v>
      </c>
      <c r="K2330" t="s">
        <v>2321</v>
      </c>
      <c r="L2330" t="s">
        <v>574</v>
      </c>
      <c r="M2330" t="s">
        <v>2611</v>
      </c>
      <c r="N2330" t="s">
        <v>2612</v>
      </c>
      <c r="O2330" t="s">
        <v>2542</v>
      </c>
      <c r="P2330" t="s">
        <v>2543</v>
      </c>
      <c r="Q2330" t="s">
        <v>2544</v>
      </c>
      <c r="R2330" t="s">
        <v>2613</v>
      </c>
      <c r="S2330" t="s">
        <v>2546</v>
      </c>
      <c r="T2330">
        <v>0</v>
      </c>
      <c r="U2330" t="s">
        <v>2614</v>
      </c>
      <c r="V2330" t="s">
        <v>2615</v>
      </c>
      <c r="W2330" t="s">
        <v>2614</v>
      </c>
      <c r="X2330" t="s">
        <v>2615</v>
      </c>
      <c r="Y2330" t="str">
        <f t="shared" si="36"/>
        <v>广州荔湾品唯信息服务有限公司广州唯品会电子商务有限公司信息流</v>
      </c>
      <c r="Z2330" t="e">
        <f>VLOOKUP(Y:Y,[1]Sheet1!N:N,1,0)</f>
        <v>#N/A</v>
      </c>
    </row>
    <row r="2331" spans="1:26" hidden="1" x14ac:dyDescent="0.25">
      <c r="A2331">
        <v>20230619</v>
      </c>
      <c r="B2331">
        <v>47184415</v>
      </c>
      <c r="C2331" t="s">
        <v>2708</v>
      </c>
      <c r="D2331">
        <v>2176807</v>
      </c>
      <c r="E2331" t="s">
        <v>2691</v>
      </c>
      <c r="F2331" s="59">
        <v>47.66</v>
      </c>
      <c r="G2331">
        <v>34.79</v>
      </c>
      <c r="H2331" t="s">
        <v>2538</v>
      </c>
      <c r="I2331" t="s">
        <v>2539</v>
      </c>
      <c r="J2331" t="s">
        <v>2339</v>
      </c>
      <c r="K2331" t="s">
        <v>2321</v>
      </c>
      <c r="L2331" t="s">
        <v>2338</v>
      </c>
      <c r="M2331" t="s">
        <v>2692</v>
      </c>
      <c r="N2331" t="s">
        <v>2693</v>
      </c>
      <c r="O2331" t="s">
        <v>2542</v>
      </c>
      <c r="P2331" t="s">
        <v>2543</v>
      </c>
      <c r="Q2331" t="s">
        <v>2544</v>
      </c>
      <c r="R2331" t="s">
        <v>2694</v>
      </c>
      <c r="S2331" t="s">
        <v>2546</v>
      </c>
      <c r="T2331">
        <v>0</v>
      </c>
      <c r="U2331" t="s">
        <v>2117</v>
      </c>
      <c r="V2331" t="s">
        <v>2695</v>
      </c>
      <c r="W2331" t="s">
        <v>2117</v>
      </c>
      <c r="X2331" t="s">
        <v>2695</v>
      </c>
      <c r="Y2331" t="str">
        <f t="shared" si="36"/>
        <v>北京三快在线科技有限公司及其关联公司北京三快科技有限公司信息流</v>
      </c>
      <c r="Z2331" t="e">
        <f>VLOOKUP(Y:Y,[1]Sheet1!N:N,1,0)</f>
        <v>#N/A</v>
      </c>
    </row>
    <row r="2332" spans="1:26" hidden="1" x14ac:dyDescent="0.25">
      <c r="A2332">
        <v>20230619</v>
      </c>
      <c r="B2332">
        <v>47327991</v>
      </c>
      <c r="C2332" t="s">
        <v>2766</v>
      </c>
      <c r="D2332">
        <v>2185183</v>
      </c>
      <c r="E2332" t="s">
        <v>2574</v>
      </c>
      <c r="F2332" s="59">
        <v>17824.96</v>
      </c>
      <c r="G2332">
        <v>13503.76</v>
      </c>
      <c r="H2332" t="s">
        <v>2538</v>
      </c>
      <c r="I2332" t="s">
        <v>2539</v>
      </c>
      <c r="J2332" t="s">
        <v>2575</v>
      </c>
      <c r="K2332" t="s">
        <v>2321</v>
      </c>
      <c r="L2332" t="s">
        <v>2344</v>
      </c>
      <c r="M2332" t="s">
        <v>2576</v>
      </c>
      <c r="O2332" t="s">
        <v>2542</v>
      </c>
      <c r="P2332" t="s">
        <v>2543</v>
      </c>
      <c r="Q2332" t="s">
        <v>2544</v>
      </c>
      <c r="R2332" t="s">
        <v>2577</v>
      </c>
      <c r="S2332" t="s">
        <v>2546</v>
      </c>
      <c r="T2332">
        <v>0</v>
      </c>
      <c r="U2332" t="s">
        <v>838</v>
      </c>
      <c r="V2332" t="s">
        <v>2578</v>
      </c>
      <c r="W2332" t="s">
        <v>838</v>
      </c>
      <c r="X2332" t="s">
        <v>2578</v>
      </c>
      <c r="Y2332" t="str">
        <f t="shared" si="36"/>
        <v>北京微财科技有限公司-数媒重庆市黑卡小额贷款有限公司信息流</v>
      </c>
      <c r="Z2332" t="e">
        <f>VLOOKUP(Y:Y,[1]Sheet1!N:N,1,0)</f>
        <v>#N/A</v>
      </c>
    </row>
    <row r="2333" spans="1:26" hidden="1" x14ac:dyDescent="0.25">
      <c r="A2333">
        <v>20230619</v>
      </c>
      <c r="B2333">
        <v>47798422</v>
      </c>
      <c r="C2333" t="s">
        <v>2794</v>
      </c>
      <c r="D2333">
        <v>2169384</v>
      </c>
      <c r="E2333" t="s">
        <v>2633</v>
      </c>
      <c r="F2333" s="59">
        <v>1679.56</v>
      </c>
      <c r="G2333">
        <v>1244.1199999999999</v>
      </c>
      <c r="H2333" t="s">
        <v>2538</v>
      </c>
      <c r="I2333" t="s">
        <v>2551</v>
      </c>
      <c r="J2333" t="s">
        <v>296</v>
      </c>
      <c r="K2333" t="s">
        <v>2321</v>
      </c>
      <c r="L2333" t="s">
        <v>2334</v>
      </c>
      <c r="M2333" t="s">
        <v>2634</v>
      </c>
      <c r="N2333" t="s">
        <v>2635</v>
      </c>
      <c r="O2333" t="s">
        <v>2542</v>
      </c>
      <c r="P2333" t="s">
        <v>2543</v>
      </c>
      <c r="Q2333" t="s">
        <v>2544</v>
      </c>
      <c r="R2333" t="s">
        <v>2636</v>
      </c>
      <c r="S2333" t="s">
        <v>2546</v>
      </c>
      <c r="T2333">
        <v>0</v>
      </c>
      <c r="U2333" t="s">
        <v>2584</v>
      </c>
      <c r="V2333" t="s">
        <v>2637</v>
      </c>
      <c r="W2333" t="s">
        <v>2584</v>
      </c>
      <c r="X2333" t="s">
        <v>2637</v>
      </c>
      <c r="Y2333" t="str">
        <f t="shared" si="36"/>
        <v>湖北车智汇传媒有限公司北京车之家信息技术有限公司信息流</v>
      </c>
      <c r="Z2333" t="e">
        <f>VLOOKUP(Y:Y,[1]Sheet1!N:N,1,0)</f>
        <v>#N/A</v>
      </c>
    </row>
    <row r="2334" spans="1:26" hidden="1" x14ac:dyDescent="0.25">
      <c r="A2334">
        <v>20230619</v>
      </c>
      <c r="B2334">
        <v>48413794</v>
      </c>
      <c r="C2334" t="s">
        <v>2750</v>
      </c>
      <c r="D2334">
        <v>2118167</v>
      </c>
      <c r="E2334" t="s">
        <v>2592</v>
      </c>
      <c r="F2334" s="59">
        <v>1.58</v>
      </c>
      <c r="G2334">
        <v>0</v>
      </c>
      <c r="H2334" t="s">
        <v>2538</v>
      </c>
      <c r="I2334" t="s">
        <v>2539</v>
      </c>
      <c r="J2334" t="s">
        <v>554</v>
      </c>
      <c r="K2334" t="s">
        <v>2321</v>
      </c>
      <c r="L2334" t="s">
        <v>2370</v>
      </c>
      <c r="M2334" t="s">
        <v>2593</v>
      </c>
      <c r="N2334" t="s">
        <v>2594</v>
      </c>
      <c r="O2334" t="s">
        <v>2542</v>
      </c>
      <c r="P2334" t="s">
        <v>2543</v>
      </c>
      <c r="Q2334" t="s">
        <v>2544</v>
      </c>
      <c r="R2334" t="s">
        <v>2595</v>
      </c>
      <c r="S2334" t="s">
        <v>2546</v>
      </c>
      <c r="T2334">
        <v>0</v>
      </c>
      <c r="U2334" t="s">
        <v>2555</v>
      </c>
      <c r="V2334" t="s">
        <v>2596</v>
      </c>
      <c r="W2334" t="s">
        <v>2555</v>
      </c>
      <c r="X2334" t="s">
        <v>2596</v>
      </c>
      <c r="Y2334" t="str">
        <f t="shared" si="36"/>
        <v>薯一薯二文化传媒（上海）有限公司行吟信息科技(上海)有限公司信息流</v>
      </c>
      <c r="Z2334" t="e">
        <f>VLOOKUP(Y:Y,[1]Sheet1!N:N,1,0)</f>
        <v>#N/A</v>
      </c>
    </row>
    <row r="2335" spans="1:26" hidden="1" x14ac:dyDescent="0.25">
      <c r="A2335">
        <v>20230619</v>
      </c>
      <c r="B2335">
        <v>41512462</v>
      </c>
      <c r="C2335" t="s">
        <v>2743</v>
      </c>
      <c r="D2335">
        <v>2117409</v>
      </c>
      <c r="E2335" t="s">
        <v>2744</v>
      </c>
      <c r="F2335" s="59">
        <v>924.67</v>
      </c>
      <c r="G2335">
        <v>0</v>
      </c>
      <c r="H2335" t="s">
        <v>2559</v>
      </c>
      <c r="I2335" t="s">
        <v>2560</v>
      </c>
      <c r="J2335" t="s">
        <v>2353</v>
      </c>
      <c r="K2335" t="s">
        <v>711</v>
      </c>
      <c r="L2335" t="s">
        <v>326</v>
      </c>
      <c r="M2335" t="s">
        <v>2588</v>
      </c>
      <c r="N2335" t="s">
        <v>2589</v>
      </c>
      <c r="O2335" t="s">
        <v>2542</v>
      </c>
      <c r="P2335" t="s">
        <v>2543</v>
      </c>
      <c r="Q2335" t="s">
        <v>2544</v>
      </c>
      <c r="R2335" t="s">
        <v>2570</v>
      </c>
      <c r="S2335" t="s">
        <v>2546</v>
      </c>
      <c r="T2335">
        <v>0</v>
      </c>
      <c r="U2335" t="s">
        <v>2571</v>
      </c>
      <c r="V2335" t="s">
        <v>2572</v>
      </c>
      <c r="W2335" t="s">
        <v>1891</v>
      </c>
      <c r="X2335" t="s">
        <v>2564</v>
      </c>
      <c r="Y2335" t="str">
        <f t="shared" si="36"/>
        <v>网易有道信息技术（北京）有限公司网易(杭州)网络有限公司CPC</v>
      </c>
      <c r="Z2335" t="e">
        <f>VLOOKUP(Y:Y,[1]Sheet1!N:N,1,0)</f>
        <v>#N/A</v>
      </c>
    </row>
    <row r="2336" spans="1:26" hidden="1" x14ac:dyDescent="0.25">
      <c r="A2336">
        <v>20230619</v>
      </c>
      <c r="B2336">
        <v>47327963</v>
      </c>
      <c r="C2336" t="s">
        <v>2678</v>
      </c>
      <c r="D2336">
        <v>2185183</v>
      </c>
      <c r="E2336" t="s">
        <v>2574</v>
      </c>
      <c r="F2336" s="59">
        <v>5917.12</v>
      </c>
      <c r="G2336">
        <v>4482.67</v>
      </c>
      <c r="H2336" t="s">
        <v>2538</v>
      </c>
      <c r="I2336" t="s">
        <v>2539</v>
      </c>
      <c r="J2336" t="s">
        <v>2575</v>
      </c>
      <c r="K2336" t="s">
        <v>2321</v>
      </c>
      <c r="L2336" t="s">
        <v>2344</v>
      </c>
      <c r="M2336" t="s">
        <v>2576</v>
      </c>
      <c r="O2336" t="s">
        <v>2542</v>
      </c>
      <c r="P2336" t="s">
        <v>2543</v>
      </c>
      <c r="Q2336" t="s">
        <v>2544</v>
      </c>
      <c r="R2336" t="s">
        <v>2577</v>
      </c>
      <c r="S2336" t="s">
        <v>2546</v>
      </c>
      <c r="T2336">
        <v>0</v>
      </c>
      <c r="U2336" t="s">
        <v>838</v>
      </c>
      <c r="V2336" t="s">
        <v>2578</v>
      </c>
      <c r="W2336" t="s">
        <v>838</v>
      </c>
      <c r="X2336" t="s">
        <v>2578</v>
      </c>
      <c r="Y2336" t="str">
        <f t="shared" si="36"/>
        <v>北京微财科技有限公司-数媒重庆市黑卡小额贷款有限公司信息流</v>
      </c>
      <c r="Z2336" t="e">
        <f>VLOOKUP(Y:Y,[1]Sheet1!N:N,1,0)</f>
        <v>#N/A</v>
      </c>
    </row>
    <row r="2337" spans="1:26" x14ac:dyDescent="0.25">
      <c r="A2337">
        <v>20230619</v>
      </c>
      <c r="B2337">
        <v>39873589</v>
      </c>
      <c r="C2337" t="s">
        <v>2811</v>
      </c>
      <c r="D2337">
        <v>2054669</v>
      </c>
      <c r="E2337" t="s">
        <v>2622</v>
      </c>
      <c r="F2337" s="59">
        <v>374.47</v>
      </c>
      <c r="G2337">
        <v>277.39</v>
      </c>
      <c r="H2337" t="s">
        <v>2538</v>
      </c>
      <c r="I2337" t="s">
        <v>2551</v>
      </c>
      <c r="J2337" t="s">
        <v>2352</v>
      </c>
      <c r="K2337" t="s">
        <v>2321</v>
      </c>
      <c r="L2337" t="s">
        <v>2351</v>
      </c>
      <c r="M2337" t="s">
        <v>2623</v>
      </c>
      <c r="N2337" t="s">
        <v>2624</v>
      </c>
      <c r="O2337" t="s">
        <v>2542</v>
      </c>
      <c r="P2337" t="s">
        <v>2543</v>
      </c>
      <c r="Q2337" t="s">
        <v>2544</v>
      </c>
      <c r="R2337" t="s">
        <v>2625</v>
      </c>
      <c r="S2337" t="s">
        <v>2546</v>
      </c>
      <c r="T2337">
        <v>0</v>
      </c>
      <c r="U2337" t="s">
        <v>838</v>
      </c>
      <c r="V2337" t="s">
        <v>2548</v>
      </c>
      <c r="W2337" t="s">
        <v>838</v>
      </c>
      <c r="X2337" t="s">
        <v>2548</v>
      </c>
      <c r="Y2337" t="str">
        <f t="shared" si="36"/>
        <v>深圳市小赢普惠科技有限责任公司深圳市赢众通金融信息服务有限责任公司信息流</v>
      </c>
      <c r="Z2337" t="e">
        <f>VLOOKUP(Y:Y,[1]Sheet1!N:N,1,0)</f>
        <v>#N/A</v>
      </c>
    </row>
    <row r="2338" spans="1:26" hidden="1" x14ac:dyDescent="0.25">
      <c r="A2338">
        <v>20230619</v>
      </c>
      <c r="B2338">
        <v>42965681</v>
      </c>
      <c r="C2338" t="s">
        <v>2725</v>
      </c>
      <c r="D2338">
        <v>2165227</v>
      </c>
      <c r="E2338" t="s">
        <v>2566</v>
      </c>
      <c r="F2338" s="59">
        <v>5166.7299999999996</v>
      </c>
      <c r="G2338">
        <v>3827.21</v>
      </c>
      <c r="H2338" t="s">
        <v>2538</v>
      </c>
      <c r="I2338" t="s">
        <v>2539</v>
      </c>
      <c r="J2338" t="s">
        <v>2320</v>
      </c>
      <c r="K2338" t="s">
        <v>2321</v>
      </c>
      <c r="L2338" t="s">
        <v>2318</v>
      </c>
      <c r="M2338" t="s">
        <v>2540</v>
      </c>
      <c r="N2338" t="s">
        <v>2541</v>
      </c>
      <c r="O2338" t="s">
        <v>2542</v>
      </c>
      <c r="P2338" t="s">
        <v>2543</v>
      </c>
      <c r="Q2338" t="s">
        <v>2544</v>
      </c>
      <c r="R2338" t="s">
        <v>2545</v>
      </c>
      <c r="S2338" t="s">
        <v>2546</v>
      </c>
      <c r="T2338">
        <v>0</v>
      </c>
      <c r="U2338" t="s">
        <v>838</v>
      </c>
      <c r="V2338" t="s">
        <v>2547</v>
      </c>
      <c r="W2338" t="s">
        <v>838</v>
      </c>
      <c r="X2338" t="s">
        <v>2548</v>
      </c>
      <c r="Y2338" t="str">
        <f t="shared" si="36"/>
        <v>上海耳序信息技术有限公司-四部上海拍拍贷金融信息服务有限公司信息流</v>
      </c>
      <c r="Z2338" t="e">
        <f>VLOOKUP(Y:Y,[1]Sheet1!N:N,1,0)</f>
        <v>#N/A</v>
      </c>
    </row>
    <row r="2339" spans="1:26" hidden="1" x14ac:dyDescent="0.25">
      <c r="A2339">
        <v>20230619</v>
      </c>
      <c r="B2339">
        <v>32070458</v>
      </c>
      <c r="C2339" t="s">
        <v>2646</v>
      </c>
      <c r="D2339">
        <v>2158492</v>
      </c>
      <c r="E2339" t="s">
        <v>2580</v>
      </c>
      <c r="F2339" s="59">
        <v>788.77</v>
      </c>
      <c r="G2339">
        <v>662.78</v>
      </c>
      <c r="H2339" t="s">
        <v>2559</v>
      </c>
      <c r="I2339" t="s">
        <v>2560</v>
      </c>
      <c r="J2339" t="s">
        <v>2330</v>
      </c>
      <c r="K2339" t="s">
        <v>711</v>
      </c>
      <c r="L2339" t="s">
        <v>2329</v>
      </c>
      <c r="M2339" t="s">
        <v>2581</v>
      </c>
      <c r="N2339" t="s">
        <v>2582</v>
      </c>
      <c r="O2339" t="s">
        <v>2542</v>
      </c>
      <c r="P2339" t="s">
        <v>2543</v>
      </c>
      <c r="Q2339" t="s">
        <v>2544</v>
      </c>
      <c r="R2339" t="s">
        <v>2583</v>
      </c>
      <c r="S2339" t="s">
        <v>2546</v>
      </c>
      <c r="T2339">
        <v>3478.0230000000001</v>
      </c>
      <c r="U2339" t="s">
        <v>2584</v>
      </c>
      <c r="V2339" t="s">
        <v>2585</v>
      </c>
      <c r="W2339" t="s">
        <v>2584</v>
      </c>
      <c r="X2339" t="s">
        <v>2585</v>
      </c>
      <c r="Y2339" t="str">
        <f t="shared" si="36"/>
        <v>成都哈拜网络科技有限公司-数字媒体事业部上海哈啰普惠科技有限公司CPC</v>
      </c>
      <c r="Z2339" t="e">
        <f>VLOOKUP(Y:Y,[1]Sheet1!N:N,1,0)</f>
        <v>#N/A</v>
      </c>
    </row>
    <row r="2340" spans="1:26" x14ac:dyDescent="0.25">
      <c r="A2340">
        <v>20230619</v>
      </c>
      <c r="B2340">
        <v>39873589</v>
      </c>
      <c r="C2340" t="s">
        <v>2811</v>
      </c>
      <c r="D2340">
        <v>2054669</v>
      </c>
      <c r="E2340" t="s">
        <v>2622</v>
      </c>
      <c r="F2340" s="59">
        <v>3451.95</v>
      </c>
      <c r="G2340">
        <v>2557</v>
      </c>
      <c r="H2340" t="s">
        <v>2538</v>
      </c>
      <c r="I2340" t="s">
        <v>2539</v>
      </c>
      <c r="J2340" t="s">
        <v>2352</v>
      </c>
      <c r="K2340" t="s">
        <v>2321</v>
      </c>
      <c r="L2340" t="s">
        <v>2351</v>
      </c>
      <c r="M2340" t="s">
        <v>2623</v>
      </c>
      <c r="N2340" t="s">
        <v>2624</v>
      </c>
      <c r="O2340" t="s">
        <v>2542</v>
      </c>
      <c r="P2340" t="s">
        <v>2543</v>
      </c>
      <c r="Q2340" t="s">
        <v>2544</v>
      </c>
      <c r="R2340" t="s">
        <v>2625</v>
      </c>
      <c r="S2340" t="s">
        <v>2546</v>
      </c>
      <c r="T2340">
        <v>0</v>
      </c>
      <c r="U2340" t="s">
        <v>838</v>
      </c>
      <c r="V2340" t="s">
        <v>2548</v>
      </c>
      <c r="W2340" t="s">
        <v>838</v>
      </c>
      <c r="X2340" t="s">
        <v>2548</v>
      </c>
      <c r="Y2340" t="str">
        <f t="shared" si="36"/>
        <v>深圳市小赢普惠科技有限责任公司深圳市赢众通金融信息服务有限责任公司信息流</v>
      </c>
      <c r="Z2340" t="e">
        <f>VLOOKUP(Y:Y,[1]Sheet1!N:N,1,0)</f>
        <v>#N/A</v>
      </c>
    </row>
    <row r="2341" spans="1:26" x14ac:dyDescent="0.25">
      <c r="A2341">
        <v>20230619</v>
      </c>
      <c r="B2341">
        <v>45336908</v>
      </c>
      <c r="C2341" t="s">
        <v>2621</v>
      </c>
      <c r="D2341">
        <v>2054669</v>
      </c>
      <c r="E2341" t="s">
        <v>2622</v>
      </c>
      <c r="F2341" s="59">
        <v>7624.85</v>
      </c>
      <c r="G2341">
        <v>5648.04</v>
      </c>
      <c r="H2341" t="s">
        <v>2538</v>
      </c>
      <c r="I2341" t="s">
        <v>2539</v>
      </c>
      <c r="J2341" t="s">
        <v>2352</v>
      </c>
      <c r="K2341" t="s">
        <v>2321</v>
      </c>
      <c r="L2341" t="s">
        <v>2351</v>
      </c>
      <c r="M2341" t="s">
        <v>2623</v>
      </c>
      <c r="N2341" t="s">
        <v>2624</v>
      </c>
      <c r="O2341" t="s">
        <v>2542</v>
      </c>
      <c r="P2341" t="s">
        <v>2543</v>
      </c>
      <c r="Q2341" t="s">
        <v>2544</v>
      </c>
      <c r="R2341" t="s">
        <v>2625</v>
      </c>
      <c r="S2341" t="s">
        <v>2546</v>
      </c>
      <c r="T2341">
        <v>0</v>
      </c>
      <c r="U2341" t="s">
        <v>838</v>
      </c>
      <c r="V2341" t="s">
        <v>2548</v>
      </c>
      <c r="W2341" t="s">
        <v>838</v>
      </c>
      <c r="X2341" t="s">
        <v>2548</v>
      </c>
      <c r="Y2341" t="str">
        <f t="shared" si="36"/>
        <v>深圳市小赢普惠科技有限责任公司深圳市赢众通金融信息服务有限责任公司信息流</v>
      </c>
      <c r="Z2341" t="e">
        <f>VLOOKUP(Y:Y,[1]Sheet1!N:N,1,0)</f>
        <v>#N/A</v>
      </c>
    </row>
    <row r="2342" spans="1:26" hidden="1" x14ac:dyDescent="0.25">
      <c r="A2342">
        <v>20230619</v>
      </c>
      <c r="B2342">
        <v>31849478</v>
      </c>
      <c r="C2342" t="s">
        <v>2650</v>
      </c>
      <c r="D2342">
        <v>2158492</v>
      </c>
      <c r="E2342" t="s">
        <v>2580</v>
      </c>
      <c r="F2342" s="59">
        <v>282.8</v>
      </c>
      <c r="G2342">
        <v>237.62</v>
      </c>
      <c r="H2342" t="s">
        <v>2559</v>
      </c>
      <c r="I2342" t="s">
        <v>2560</v>
      </c>
      <c r="J2342" t="s">
        <v>2330</v>
      </c>
      <c r="K2342" t="s">
        <v>711</v>
      </c>
      <c r="L2342" t="s">
        <v>2329</v>
      </c>
      <c r="M2342" t="s">
        <v>2581</v>
      </c>
      <c r="N2342" t="s">
        <v>2582</v>
      </c>
      <c r="O2342" t="s">
        <v>2542</v>
      </c>
      <c r="P2342" t="s">
        <v>2543</v>
      </c>
      <c r="Q2342" t="s">
        <v>2544</v>
      </c>
      <c r="R2342" t="s">
        <v>2583</v>
      </c>
      <c r="S2342" t="s">
        <v>2546</v>
      </c>
      <c r="T2342">
        <v>214327.58300000001</v>
      </c>
      <c r="U2342" t="s">
        <v>2584</v>
      </c>
      <c r="V2342" t="s">
        <v>2585</v>
      </c>
      <c r="W2342" t="s">
        <v>2584</v>
      </c>
      <c r="X2342" t="s">
        <v>2585</v>
      </c>
      <c r="Y2342" t="str">
        <f t="shared" si="36"/>
        <v>成都哈拜网络科技有限公司-数字媒体事业部上海哈啰普惠科技有限公司CPC</v>
      </c>
      <c r="Z2342" t="e">
        <f>VLOOKUP(Y:Y,[1]Sheet1!N:N,1,0)</f>
        <v>#N/A</v>
      </c>
    </row>
    <row r="2343" spans="1:26" hidden="1" x14ac:dyDescent="0.25">
      <c r="A2343">
        <v>20230619</v>
      </c>
      <c r="B2343">
        <v>38794049</v>
      </c>
      <c r="C2343" t="s">
        <v>2627</v>
      </c>
      <c r="D2343">
        <v>2172261</v>
      </c>
      <c r="E2343" t="s">
        <v>2628</v>
      </c>
      <c r="F2343" s="59">
        <v>2004.62</v>
      </c>
      <c r="G2343">
        <v>1530.24</v>
      </c>
      <c r="H2343" t="s">
        <v>2538</v>
      </c>
      <c r="I2343" t="s">
        <v>2551</v>
      </c>
      <c r="J2343" t="s">
        <v>292</v>
      </c>
      <c r="K2343" t="s">
        <v>2321</v>
      </c>
      <c r="L2343" t="s">
        <v>574</v>
      </c>
      <c r="M2343" t="s">
        <v>2611</v>
      </c>
      <c r="N2343" t="s">
        <v>2612</v>
      </c>
      <c r="O2343" t="s">
        <v>2542</v>
      </c>
      <c r="P2343" t="s">
        <v>2543</v>
      </c>
      <c r="Q2343" t="s">
        <v>2544</v>
      </c>
      <c r="R2343" t="s">
        <v>2613</v>
      </c>
      <c r="S2343" t="s">
        <v>2546</v>
      </c>
      <c r="T2343">
        <v>0</v>
      </c>
      <c r="U2343" t="s">
        <v>2614</v>
      </c>
      <c r="V2343" t="s">
        <v>2615</v>
      </c>
      <c r="W2343" t="s">
        <v>2614</v>
      </c>
      <c r="X2343" t="s">
        <v>2615</v>
      </c>
      <c r="Y2343" t="str">
        <f t="shared" si="36"/>
        <v>广州荔湾品唯信息服务有限公司广州唯品会电子商务有限公司信息流</v>
      </c>
      <c r="Z2343" t="e">
        <f>VLOOKUP(Y:Y,[1]Sheet1!N:N,1,0)</f>
        <v>#N/A</v>
      </c>
    </row>
    <row r="2344" spans="1:26" hidden="1" x14ac:dyDescent="0.25">
      <c r="A2344">
        <v>20230619</v>
      </c>
      <c r="B2344">
        <v>42012606</v>
      </c>
      <c r="C2344" t="s">
        <v>2715</v>
      </c>
      <c r="D2344">
        <v>2142924</v>
      </c>
      <c r="E2344" t="s">
        <v>2716</v>
      </c>
      <c r="F2344" s="59">
        <v>620.27</v>
      </c>
      <c r="G2344">
        <v>620.27</v>
      </c>
      <c r="H2344" t="s">
        <v>2559</v>
      </c>
      <c r="I2344" t="s">
        <v>2560</v>
      </c>
      <c r="J2344" t="s">
        <v>392</v>
      </c>
      <c r="K2344" t="s">
        <v>711</v>
      </c>
      <c r="L2344" t="s">
        <v>392</v>
      </c>
      <c r="M2344" t="s">
        <v>2641</v>
      </c>
      <c r="N2344" t="s">
        <v>2642</v>
      </c>
      <c r="O2344" t="s">
        <v>2542</v>
      </c>
      <c r="P2344" t="s">
        <v>2543</v>
      </c>
      <c r="Q2344" t="s">
        <v>2544</v>
      </c>
      <c r="R2344" t="s">
        <v>2643</v>
      </c>
      <c r="S2344" t="s">
        <v>2546</v>
      </c>
      <c r="T2344">
        <v>37326.93</v>
      </c>
      <c r="U2344" t="s">
        <v>838</v>
      </c>
      <c r="V2344" t="s">
        <v>2578</v>
      </c>
      <c r="W2344" t="s">
        <v>838</v>
      </c>
      <c r="X2344" t="s">
        <v>2548</v>
      </c>
      <c r="Y2344" t="str">
        <f t="shared" si="36"/>
        <v>福州三六零网络小额贷款有限公司福州三六零网络小额贷款有限公司CPC</v>
      </c>
      <c r="Z2344" t="e">
        <f>VLOOKUP(Y:Y,[1]Sheet1!N:N,1,0)</f>
        <v>#N/A</v>
      </c>
    </row>
    <row r="2345" spans="1:26" hidden="1" x14ac:dyDescent="0.25">
      <c r="A2345">
        <v>20230619</v>
      </c>
      <c r="B2345">
        <v>42965759</v>
      </c>
      <c r="C2345" t="s">
        <v>2619</v>
      </c>
      <c r="D2345">
        <v>2165227</v>
      </c>
      <c r="E2345" t="s">
        <v>2566</v>
      </c>
      <c r="F2345" s="59">
        <v>921.33</v>
      </c>
      <c r="G2345">
        <v>682.47</v>
      </c>
      <c r="H2345" t="s">
        <v>2538</v>
      </c>
      <c r="I2345" t="s">
        <v>2539</v>
      </c>
      <c r="J2345" t="s">
        <v>2320</v>
      </c>
      <c r="K2345" t="s">
        <v>2321</v>
      </c>
      <c r="L2345" t="s">
        <v>2318</v>
      </c>
      <c r="M2345" t="s">
        <v>2540</v>
      </c>
      <c r="N2345" t="s">
        <v>2541</v>
      </c>
      <c r="O2345" t="s">
        <v>2542</v>
      </c>
      <c r="P2345" t="s">
        <v>2543</v>
      </c>
      <c r="Q2345" t="s">
        <v>2544</v>
      </c>
      <c r="R2345" t="s">
        <v>2545</v>
      </c>
      <c r="S2345" t="s">
        <v>2546</v>
      </c>
      <c r="T2345">
        <v>0</v>
      </c>
      <c r="U2345" t="s">
        <v>838</v>
      </c>
      <c r="V2345" t="s">
        <v>2547</v>
      </c>
      <c r="W2345" t="s">
        <v>838</v>
      </c>
      <c r="X2345" t="s">
        <v>2548</v>
      </c>
      <c r="Y2345" t="str">
        <f t="shared" si="36"/>
        <v>上海耳序信息技术有限公司-四部上海拍拍贷金融信息服务有限公司信息流</v>
      </c>
      <c r="Z2345" t="e">
        <f>VLOOKUP(Y:Y,[1]Sheet1!N:N,1,0)</f>
        <v>#N/A</v>
      </c>
    </row>
    <row r="2346" spans="1:26" hidden="1" x14ac:dyDescent="0.25">
      <c r="A2346">
        <v>20230619</v>
      </c>
      <c r="B2346">
        <v>42965764</v>
      </c>
      <c r="C2346" t="s">
        <v>2536</v>
      </c>
      <c r="D2346">
        <v>2158784</v>
      </c>
      <c r="E2346" t="s">
        <v>2537</v>
      </c>
      <c r="F2346" s="59">
        <v>15.57</v>
      </c>
      <c r="G2346">
        <v>15.57</v>
      </c>
      <c r="H2346" t="s">
        <v>2538</v>
      </c>
      <c r="I2346" t="s">
        <v>2551</v>
      </c>
      <c r="J2346" t="s">
        <v>2320</v>
      </c>
      <c r="K2346" t="s">
        <v>2321</v>
      </c>
      <c r="L2346" t="s">
        <v>2318</v>
      </c>
      <c r="M2346" t="s">
        <v>2540</v>
      </c>
      <c r="N2346" t="s">
        <v>2541</v>
      </c>
      <c r="O2346" t="s">
        <v>2542</v>
      </c>
      <c r="P2346" t="s">
        <v>2543</v>
      </c>
      <c r="Q2346" t="s">
        <v>2544</v>
      </c>
      <c r="R2346" t="s">
        <v>2545</v>
      </c>
      <c r="S2346" t="s">
        <v>2546</v>
      </c>
      <c r="T2346">
        <v>0</v>
      </c>
      <c r="U2346" t="s">
        <v>838</v>
      </c>
      <c r="V2346" t="s">
        <v>2547</v>
      </c>
      <c r="W2346" t="s">
        <v>838</v>
      </c>
      <c r="X2346" t="s">
        <v>2548</v>
      </c>
      <c r="Y2346" t="str">
        <f t="shared" si="36"/>
        <v>上海耳序信息技术有限公司-四部上海拍拍贷金融信息服务有限公司信息流</v>
      </c>
      <c r="Z2346" t="e">
        <f>VLOOKUP(Y:Y,[1]Sheet1!N:N,1,0)</f>
        <v>#N/A</v>
      </c>
    </row>
    <row r="2347" spans="1:26" x14ac:dyDescent="0.25">
      <c r="A2347">
        <v>20230619</v>
      </c>
      <c r="B2347">
        <v>43094782</v>
      </c>
      <c r="C2347" t="s">
        <v>2630</v>
      </c>
      <c r="D2347">
        <v>2054669</v>
      </c>
      <c r="E2347" t="s">
        <v>2622</v>
      </c>
      <c r="F2347" s="59">
        <v>1258.1600000000001</v>
      </c>
      <c r="G2347">
        <v>931.97</v>
      </c>
      <c r="H2347" t="s">
        <v>2538</v>
      </c>
      <c r="I2347" t="s">
        <v>2539</v>
      </c>
      <c r="J2347" t="s">
        <v>2352</v>
      </c>
      <c r="K2347" t="s">
        <v>2321</v>
      </c>
      <c r="L2347" t="s">
        <v>2351</v>
      </c>
      <c r="M2347" t="s">
        <v>2623</v>
      </c>
      <c r="N2347" t="s">
        <v>2624</v>
      </c>
      <c r="O2347" t="s">
        <v>2542</v>
      </c>
      <c r="P2347" t="s">
        <v>2543</v>
      </c>
      <c r="Q2347" t="s">
        <v>2544</v>
      </c>
      <c r="R2347" t="s">
        <v>2625</v>
      </c>
      <c r="S2347" t="s">
        <v>2546</v>
      </c>
      <c r="T2347">
        <v>0</v>
      </c>
      <c r="U2347" t="s">
        <v>838</v>
      </c>
      <c r="V2347" t="s">
        <v>2548</v>
      </c>
      <c r="W2347" t="s">
        <v>838</v>
      </c>
      <c r="X2347" t="s">
        <v>2548</v>
      </c>
      <c r="Y2347" t="str">
        <f t="shared" si="36"/>
        <v>深圳市小赢普惠科技有限责任公司深圳市赢众通金融信息服务有限责任公司信息流</v>
      </c>
      <c r="Z2347" t="e">
        <f>VLOOKUP(Y:Y,[1]Sheet1!N:N,1,0)</f>
        <v>#N/A</v>
      </c>
    </row>
    <row r="2348" spans="1:26" hidden="1" x14ac:dyDescent="0.25">
      <c r="A2348">
        <v>20230619</v>
      </c>
      <c r="B2348">
        <v>30387904</v>
      </c>
      <c r="C2348" t="s">
        <v>2645</v>
      </c>
      <c r="D2348">
        <v>2130054</v>
      </c>
      <c r="E2348" t="s">
        <v>2558</v>
      </c>
      <c r="F2348" s="59">
        <v>1519.76</v>
      </c>
      <c r="G2348">
        <v>1230.56</v>
      </c>
      <c r="H2348" t="s">
        <v>2559</v>
      </c>
      <c r="I2348" t="s">
        <v>2560</v>
      </c>
      <c r="J2348" t="s">
        <v>2350</v>
      </c>
      <c r="K2348" t="s">
        <v>711</v>
      </c>
      <c r="L2348" t="s">
        <v>2350</v>
      </c>
      <c r="M2348" t="s">
        <v>2561</v>
      </c>
      <c r="N2348" t="s">
        <v>2562</v>
      </c>
      <c r="O2348" t="s">
        <v>2542</v>
      </c>
      <c r="P2348" t="s">
        <v>2543</v>
      </c>
      <c r="Q2348" t="s">
        <v>2544</v>
      </c>
      <c r="R2348" t="s">
        <v>2563</v>
      </c>
      <c r="S2348" t="s">
        <v>2546</v>
      </c>
      <c r="T2348">
        <v>4511.107</v>
      </c>
      <c r="U2348" t="s">
        <v>1891</v>
      </c>
      <c r="V2348" t="s">
        <v>2564</v>
      </c>
      <c r="W2348" t="s">
        <v>1891</v>
      </c>
      <c r="X2348" t="s">
        <v>2564</v>
      </c>
      <c r="Y2348" t="str">
        <f t="shared" si="36"/>
        <v>深圳尚米网络技术有限公司深圳尚米网络技术有限公司CPC</v>
      </c>
      <c r="Z2348" t="e">
        <f>VLOOKUP(Y:Y,[1]Sheet1!N:N,1,0)</f>
        <v>#N/A</v>
      </c>
    </row>
    <row r="2349" spans="1:26" hidden="1" x14ac:dyDescent="0.25">
      <c r="A2349">
        <v>20230619</v>
      </c>
      <c r="B2349">
        <v>47426672</v>
      </c>
      <c r="C2349" t="s">
        <v>2709</v>
      </c>
      <c r="D2349">
        <v>2189969</v>
      </c>
      <c r="E2349" t="s">
        <v>2608</v>
      </c>
      <c r="F2349" s="59">
        <v>12023.34</v>
      </c>
      <c r="G2349">
        <v>8588.1</v>
      </c>
      <c r="H2349" t="s">
        <v>2538</v>
      </c>
      <c r="I2349" t="s">
        <v>2551</v>
      </c>
      <c r="J2349" t="s">
        <v>2332</v>
      </c>
      <c r="K2349" t="s">
        <v>2321</v>
      </c>
      <c r="L2349" t="s">
        <v>2333</v>
      </c>
      <c r="M2349" t="s">
        <v>2552</v>
      </c>
      <c r="N2349" t="s">
        <v>2553</v>
      </c>
      <c r="O2349" t="s">
        <v>2542</v>
      </c>
      <c r="P2349" t="s">
        <v>2543</v>
      </c>
      <c r="Q2349" t="s">
        <v>2544</v>
      </c>
      <c r="R2349" t="s">
        <v>2554</v>
      </c>
      <c r="S2349" t="s">
        <v>2546</v>
      </c>
      <c r="T2349">
        <v>0</v>
      </c>
      <c r="U2349" t="s">
        <v>2555</v>
      </c>
      <c r="V2349" t="s">
        <v>2556</v>
      </c>
      <c r="W2349" t="s">
        <v>2555</v>
      </c>
      <c r="X2349" t="s">
        <v>2556</v>
      </c>
      <c r="Y2349" t="str">
        <f t="shared" si="36"/>
        <v>北京爱奇艺科技有限公司-百度北京爱奇艺科技有限公司信息流</v>
      </c>
      <c r="Z2349" t="e">
        <f>VLOOKUP(Y:Y,[1]Sheet1!N:N,1,0)</f>
        <v>#N/A</v>
      </c>
    </row>
    <row r="2350" spans="1:26" hidden="1" x14ac:dyDescent="0.25">
      <c r="A2350">
        <v>20230619</v>
      </c>
      <c r="B2350">
        <v>23293206</v>
      </c>
      <c r="C2350" t="s">
        <v>2696</v>
      </c>
      <c r="D2350">
        <v>2147805</v>
      </c>
      <c r="E2350" t="s">
        <v>2697</v>
      </c>
      <c r="F2350" s="59">
        <v>7239.69</v>
      </c>
      <c r="G2350">
        <v>6463.79</v>
      </c>
      <c r="H2350" t="s">
        <v>2559</v>
      </c>
      <c r="I2350" t="s">
        <v>2560</v>
      </c>
      <c r="J2350" t="s">
        <v>2347</v>
      </c>
      <c r="K2350" t="s">
        <v>711</v>
      </c>
      <c r="L2350" t="s">
        <v>2346</v>
      </c>
      <c r="M2350" t="s">
        <v>2698</v>
      </c>
      <c r="N2350" t="s">
        <v>2699</v>
      </c>
      <c r="O2350" t="s">
        <v>2542</v>
      </c>
      <c r="P2350" t="s">
        <v>2543</v>
      </c>
      <c r="Q2350" t="s">
        <v>2544</v>
      </c>
      <c r="R2350" t="s">
        <v>2700</v>
      </c>
      <c r="S2350" t="s">
        <v>2546</v>
      </c>
      <c r="T2350">
        <v>52125.4</v>
      </c>
      <c r="U2350" t="s">
        <v>2555</v>
      </c>
      <c r="V2350" t="s">
        <v>2596</v>
      </c>
      <c r="W2350" t="s">
        <v>2555</v>
      </c>
      <c r="X2350" t="s">
        <v>2556</v>
      </c>
      <c r="Y2350" t="str">
        <f t="shared" si="36"/>
        <v>飞狐信息技术（天津）有限公司飞狐信息技术(天津)有限公司CPC</v>
      </c>
      <c r="Z2350" t="e">
        <f>VLOOKUP(Y:Y,[1]Sheet1!N:N,1,0)</f>
        <v>#N/A</v>
      </c>
    </row>
    <row r="2351" spans="1:26" hidden="1" x14ac:dyDescent="0.25">
      <c r="A2351">
        <v>20230619</v>
      </c>
      <c r="B2351">
        <v>47184422</v>
      </c>
      <c r="C2351" t="s">
        <v>2748</v>
      </c>
      <c r="D2351">
        <v>2176807</v>
      </c>
      <c r="E2351" t="s">
        <v>2691</v>
      </c>
      <c r="F2351" s="59">
        <v>2</v>
      </c>
      <c r="G2351">
        <v>1.46</v>
      </c>
      <c r="H2351" t="s">
        <v>2538</v>
      </c>
      <c r="I2351" t="s">
        <v>2539</v>
      </c>
      <c r="J2351" t="s">
        <v>2339</v>
      </c>
      <c r="K2351" t="s">
        <v>2321</v>
      </c>
      <c r="L2351" t="s">
        <v>2338</v>
      </c>
      <c r="M2351" t="s">
        <v>2692</v>
      </c>
      <c r="N2351" t="s">
        <v>2693</v>
      </c>
      <c r="O2351" t="s">
        <v>2542</v>
      </c>
      <c r="P2351" t="s">
        <v>2543</v>
      </c>
      <c r="Q2351" t="s">
        <v>2544</v>
      </c>
      <c r="R2351" t="s">
        <v>2694</v>
      </c>
      <c r="S2351" t="s">
        <v>2546</v>
      </c>
      <c r="T2351">
        <v>0</v>
      </c>
      <c r="U2351" t="s">
        <v>2117</v>
      </c>
      <c r="V2351" t="s">
        <v>2695</v>
      </c>
      <c r="W2351" t="s">
        <v>2117</v>
      </c>
      <c r="X2351" t="s">
        <v>2695</v>
      </c>
      <c r="Y2351" t="str">
        <f t="shared" si="36"/>
        <v>北京三快在线科技有限公司及其关联公司北京三快科技有限公司信息流</v>
      </c>
      <c r="Z2351" t="e">
        <f>VLOOKUP(Y:Y,[1]Sheet1!N:N,1,0)</f>
        <v>#N/A</v>
      </c>
    </row>
    <row r="2352" spans="1:26" hidden="1" x14ac:dyDescent="0.25">
      <c r="A2352">
        <v>20230619</v>
      </c>
      <c r="B2352">
        <v>47580629</v>
      </c>
      <c r="C2352" t="s">
        <v>2773</v>
      </c>
      <c r="D2352">
        <v>2171220</v>
      </c>
      <c r="E2352" t="s">
        <v>2774</v>
      </c>
      <c r="F2352" s="59">
        <v>6643.75</v>
      </c>
      <c r="G2352">
        <v>5878.85</v>
      </c>
      <c r="H2352" t="s">
        <v>2559</v>
      </c>
      <c r="I2352" t="s">
        <v>2560</v>
      </c>
      <c r="J2352" t="s">
        <v>2322</v>
      </c>
      <c r="K2352" t="s">
        <v>711</v>
      </c>
      <c r="L2352" t="s">
        <v>2323</v>
      </c>
      <c r="M2352" t="s">
        <v>2685</v>
      </c>
      <c r="N2352" t="s">
        <v>2686</v>
      </c>
      <c r="O2352" t="s">
        <v>2542</v>
      </c>
      <c r="P2352" t="s">
        <v>2543</v>
      </c>
      <c r="Q2352" t="s">
        <v>2544</v>
      </c>
      <c r="R2352" t="s">
        <v>2687</v>
      </c>
      <c r="S2352" t="s">
        <v>2546</v>
      </c>
      <c r="T2352">
        <v>158804.25599999999</v>
      </c>
      <c r="U2352" t="s">
        <v>2555</v>
      </c>
      <c r="V2352" t="s">
        <v>2556</v>
      </c>
      <c r="W2352" t="s">
        <v>2555</v>
      </c>
      <c r="X2352" t="s">
        <v>2671</v>
      </c>
      <c r="Y2352" t="str">
        <f t="shared" si="36"/>
        <v>广州虎牙信息科技有限公司-百度广州虎牙信息科技有限公司CPC</v>
      </c>
      <c r="Z2352" t="e">
        <f>VLOOKUP(Y:Y,[1]Sheet1!N:N,1,0)</f>
        <v>#N/A</v>
      </c>
    </row>
    <row r="2353" spans="1:26" hidden="1" x14ac:dyDescent="0.25">
      <c r="A2353">
        <v>20230619</v>
      </c>
      <c r="B2353">
        <v>31849475</v>
      </c>
      <c r="C2353" t="s">
        <v>2604</v>
      </c>
      <c r="D2353">
        <v>2158492</v>
      </c>
      <c r="E2353" t="s">
        <v>2580</v>
      </c>
      <c r="F2353" s="59">
        <v>3542.68</v>
      </c>
      <c r="G2353">
        <v>2976.81</v>
      </c>
      <c r="H2353" t="s">
        <v>2559</v>
      </c>
      <c r="I2353" t="s">
        <v>2560</v>
      </c>
      <c r="J2353" t="s">
        <v>2330</v>
      </c>
      <c r="K2353" t="s">
        <v>711</v>
      </c>
      <c r="L2353" t="s">
        <v>2329</v>
      </c>
      <c r="M2353" t="s">
        <v>2581</v>
      </c>
      <c r="N2353" t="s">
        <v>2582</v>
      </c>
      <c r="O2353" t="s">
        <v>2542</v>
      </c>
      <c r="P2353" t="s">
        <v>2543</v>
      </c>
      <c r="Q2353" t="s">
        <v>2544</v>
      </c>
      <c r="R2353" t="s">
        <v>2583</v>
      </c>
      <c r="S2353" t="s">
        <v>2546</v>
      </c>
      <c r="T2353">
        <v>78681.3</v>
      </c>
      <c r="U2353" t="s">
        <v>2584</v>
      </c>
      <c r="V2353" t="s">
        <v>2585</v>
      </c>
      <c r="W2353" t="s">
        <v>2584</v>
      </c>
      <c r="X2353" t="s">
        <v>2585</v>
      </c>
      <c r="Y2353" t="str">
        <f t="shared" si="36"/>
        <v>成都哈拜网络科技有限公司-数字媒体事业部上海哈啰普惠科技有限公司CPC</v>
      </c>
      <c r="Z2353" t="e">
        <f>VLOOKUP(Y:Y,[1]Sheet1!N:N,1,0)</f>
        <v>#N/A</v>
      </c>
    </row>
    <row r="2354" spans="1:26" hidden="1" x14ac:dyDescent="0.25">
      <c r="A2354">
        <v>20230619</v>
      </c>
      <c r="B2354">
        <v>47953344</v>
      </c>
      <c r="C2354" t="s">
        <v>2732</v>
      </c>
      <c r="D2354">
        <v>2167551</v>
      </c>
      <c r="E2354" t="s">
        <v>2550</v>
      </c>
      <c r="F2354" s="59">
        <v>0.91</v>
      </c>
      <c r="G2354">
        <v>0.91</v>
      </c>
      <c r="H2354" t="s">
        <v>2538</v>
      </c>
      <c r="I2354" t="s">
        <v>2539</v>
      </c>
      <c r="J2354" t="s">
        <v>2332</v>
      </c>
      <c r="K2354" t="s">
        <v>2321</v>
      </c>
      <c r="L2354" t="s">
        <v>2333</v>
      </c>
      <c r="M2354" t="s">
        <v>2552</v>
      </c>
      <c r="N2354" t="s">
        <v>2553</v>
      </c>
      <c r="O2354" t="s">
        <v>2542</v>
      </c>
      <c r="P2354" t="s">
        <v>2543</v>
      </c>
      <c r="Q2354" t="s">
        <v>2544</v>
      </c>
      <c r="R2354" t="s">
        <v>2554</v>
      </c>
      <c r="S2354" t="s">
        <v>2546</v>
      </c>
      <c r="T2354">
        <v>0</v>
      </c>
      <c r="U2354" t="s">
        <v>2555</v>
      </c>
      <c r="V2354" t="s">
        <v>2556</v>
      </c>
      <c r="W2354" t="s">
        <v>2555</v>
      </c>
      <c r="X2354" t="s">
        <v>2556</v>
      </c>
      <c r="Y2354" t="str">
        <f t="shared" si="36"/>
        <v>北京爱奇艺科技有限公司-百度北京爱奇艺科技有限公司信息流</v>
      </c>
      <c r="Z2354" t="e">
        <f>VLOOKUP(Y:Y,[1]Sheet1!N:N,1,0)</f>
        <v>#N/A</v>
      </c>
    </row>
    <row r="2355" spans="1:26" hidden="1" x14ac:dyDescent="0.25">
      <c r="A2355">
        <v>20230619</v>
      </c>
      <c r="B2355">
        <v>42327274</v>
      </c>
      <c r="C2355" t="s">
        <v>2791</v>
      </c>
      <c r="D2355">
        <v>2172261</v>
      </c>
      <c r="E2355" t="s">
        <v>2628</v>
      </c>
      <c r="F2355" s="59">
        <v>59.93</v>
      </c>
      <c r="G2355">
        <v>45.75</v>
      </c>
      <c r="H2355" t="s">
        <v>2538</v>
      </c>
      <c r="I2355" t="s">
        <v>2539</v>
      </c>
      <c r="J2355" t="s">
        <v>292</v>
      </c>
      <c r="K2355" t="s">
        <v>2321</v>
      </c>
      <c r="L2355" t="s">
        <v>574</v>
      </c>
      <c r="M2355" t="s">
        <v>2611</v>
      </c>
      <c r="N2355" t="s">
        <v>2612</v>
      </c>
      <c r="O2355" t="s">
        <v>2542</v>
      </c>
      <c r="P2355" t="s">
        <v>2543</v>
      </c>
      <c r="Q2355" t="s">
        <v>2544</v>
      </c>
      <c r="R2355" t="s">
        <v>2613</v>
      </c>
      <c r="S2355" t="s">
        <v>2546</v>
      </c>
      <c r="T2355">
        <v>0</v>
      </c>
      <c r="U2355" t="s">
        <v>2614</v>
      </c>
      <c r="V2355" t="s">
        <v>2615</v>
      </c>
      <c r="W2355" t="s">
        <v>2614</v>
      </c>
      <c r="X2355" t="s">
        <v>2615</v>
      </c>
      <c r="Y2355" t="str">
        <f t="shared" si="36"/>
        <v>广州荔湾品唯信息服务有限公司广州唯品会电子商务有限公司信息流</v>
      </c>
      <c r="Z2355" t="e">
        <f>VLOOKUP(Y:Y,[1]Sheet1!N:N,1,0)</f>
        <v>#N/A</v>
      </c>
    </row>
    <row r="2356" spans="1:26" hidden="1" x14ac:dyDescent="0.25">
      <c r="A2356">
        <v>20230619</v>
      </c>
      <c r="B2356">
        <v>40548287</v>
      </c>
      <c r="C2356" t="s">
        <v>2616</v>
      </c>
      <c r="D2356">
        <v>2130054</v>
      </c>
      <c r="E2356" t="s">
        <v>2558</v>
      </c>
      <c r="F2356" s="59">
        <v>1288.17</v>
      </c>
      <c r="G2356">
        <v>1043</v>
      </c>
      <c r="H2356" t="s">
        <v>2559</v>
      </c>
      <c r="I2356" t="s">
        <v>2560</v>
      </c>
      <c r="J2356" t="s">
        <v>2350</v>
      </c>
      <c r="K2356" t="s">
        <v>711</v>
      </c>
      <c r="L2356" t="s">
        <v>2350</v>
      </c>
      <c r="M2356" t="s">
        <v>2561</v>
      </c>
      <c r="N2356" t="s">
        <v>2562</v>
      </c>
      <c r="O2356" t="s">
        <v>2542</v>
      </c>
      <c r="P2356" t="s">
        <v>2543</v>
      </c>
      <c r="Q2356" t="s">
        <v>2544</v>
      </c>
      <c r="R2356" t="s">
        <v>2563</v>
      </c>
      <c r="S2356" t="s">
        <v>2546</v>
      </c>
      <c r="T2356">
        <v>3321.723</v>
      </c>
      <c r="U2356" t="s">
        <v>1891</v>
      </c>
      <c r="V2356" t="s">
        <v>2564</v>
      </c>
      <c r="W2356" t="s">
        <v>1891</v>
      </c>
      <c r="X2356" t="s">
        <v>2564</v>
      </c>
      <c r="Y2356" t="str">
        <f t="shared" si="36"/>
        <v>深圳尚米网络技术有限公司深圳尚米网络技术有限公司CPC</v>
      </c>
      <c r="Z2356" t="e">
        <f>VLOOKUP(Y:Y,[1]Sheet1!N:N,1,0)</f>
        <v>#N/A</v>
      </c>
    </row>
    <row r="2357" spans="1:26" hidden="1" x14ac:dyDescent="0.25">
      <c r="A2357">
        <v>20230619</v>
      </c>
      <c r="B2357">
        <v>45323011</v>
      </c>
      <c r="C2357" t="s">
        <v>2680</v>
      </c>
      <c r="D2357">
        <v>2172261</v>
      </c>
      <c r="E2357" t="s">
        <v>2628</v>
      </c>
      <c r="F2357" s="59">
        <v>50.43</v>
      </c>
      <c r="G2357">
        <v>38.5</v>
      </c>
      <c r="H2357" t="s">
        <v>2538</v>
      </c>
      <c r="I2357" t="s">
        <v>2539</v>
      </c>
      <c r="J2357" t="s">
        <v>292</v>
      </c>
      <c r="K2357" t="s">
        <v>2321</v>
      </c>
      <c r="L2357" t="s">
        <v>574</v>
      </c>
      <c r="M2357" t="s">
        <v>2611</v>
      </c>
      <c r="N2357" t="s">
        <v>2612</v>
      </c>
      <c r="O2357" t="s">
        <v>2542</v>
      </c>
      <c r="P2357" t="s">
        <v>2543</v>
      </c>
      <c r="Q2357" t="s">
        <v>2544</v>
      </c>
      <c r="R2357" t="s">
        <v>2613</v>
      </c>
      <c r="S2357" t="s">
        <v>2546</v>
      </c>
      <c r="T2357">
        <v>0</v>
      </c>
      <c r="U2357" t="s">
        <v>2614</v>
      </c>
      <c r="V2357" t="s">
        <v>2615</v>
      </c>
      <c r="W2357" t="s">
        <v>2614</v>
      </c>
      <c r="X2357" t="s">
        <v>2615</v>
      </c>
      <c r="Y2357" t="str">
        <f t="shared" si="36"/>
        <v>广州荔湾品唯信息服务有限公司广州唯品会电子商务有限公司信息流</v>
      </c>
      <c r="Z2357" t="e">
        <f>VLOOKUP(Y:Y,[1]Sheet1!N:N,1,0)</f>
        <v>#N/A</v>
      </c>
    </row>
    <row r="2358" spans="1:26" hidden="1" x14ac:dyDescent="0.25">
      <c r="A2358">
        <v>20230619</v>
      </c>
      <c r="B2358">
        <v>28450438</v>
      </c>
      <c r="C2358" t="s">
        <v>2665</v>
      </c>
      <c r="D2358">
        <v>2113477</v>
      </c>
      <c r="E2358" t="s">
        <v>2666</v>
      </c>
      <c r="F2358" s="59">
        <v>2806.87</v>
      </c>
      <c r="G2358">
        <v>0</v>
      </c>
      <c r="H2358" t="s">
        <v>2559</v>
      </c>
      <c r="I2358" t="s">
        <v>2560</v>
      </c>
      <c r="J2358" t="s">
        <v>231</v>
      </c>
      <c r="K2358" t="s">
        <v>711</v>
      </c>
      <c r="L2358" t="s">
        <v>231</v>
      </c>
      <c r="M2358" t="s">
        <v>2667</v>
      </c>
      <c r="N2358" t="s">
        <v>2668</v>
      </c>
      <c r="O2358" t="s">
        <v>2542</v>
      </c>
      <c r="P2358" t="s">
        <v>2543</v>
      </c>
      <c r="Q2358" t="s">
        <v>2544</v>
      </c>
      <c r="R2358" t="s">
        <v>2669</v>
      </c>
      <c r="S2358" t="s">
        <v>2546</v>
      </c>
      <c r="T2358">
        <v>0</v>
      </c>
      <c r="U2358" t="s">
        <v>2555</v>
      </c>
      <c r="V2358" t="s">
        <v>2670</v>
      </c>
      <c r="W2358" t="s">
        <v>2555</v>
      </c>
      <c r="X2358" t="s">
        <v>2671</v>
      </c>
      <c r="Y2358" t="str">
        <f t="shared" si="36"/>
        <v>广州酷狗计算机科技有限公司广州酷狗计算机科技有限公司CPC</v>
      </c>
      <c r="Z2358" t="e">
        <f>VLOOKUP(Y:Y,[1]Sheet1!N:N,1,0)</f>
        <v>#N/A</v>
      </c>
    </row>
    <row r="2359" spans="1:26" hidden="1" x14ac:dyDescent="0.25">
      <c r="A2359">
        <v>20230619</v>
      </c>
      <c r="B2359">
        <v>41250523</v>
      </c>
      <c r="C2359" t="s">
        <v>2742</v>
      </c>
      <c r="D2359">
        <v>2130054</v>
      </c>
      <c r="E2359" t="s">
        <v>2558</v>
      </c>
      <c r="F2359" s="59">
        <v>4981.0600000000004</v>
      </c>
      <c r="G2359">
        <v>4033.16</v>
      </c>
      <c r="H2359" t="s">
        <v>2559</v>
      </c>
      <c r="I2359" t="s">
        <v>2560</v>
      </c>
      <c r="J2359" t="s">
        <v>2350</v>
      </c>
      <c r="K2359" t="s">
        <v>711</v>
      </c>
      <c r="L2359" t="s">
        <v>2350</v>
      </c>
      <c r="M2359" t="s">
        <v>2561</v>
      </c>
      <c r="N2359" t="s">
        <v>2562</v>
      </c>
      <c r="O2359" t="s">
        <v>2542</v>
      </c>
      <c r="P2359" t="s">
        <v>2543</v>
      </c>
      <c r="Q2359" t="s">
        <v>2544</v>
      </c>
      <c r="R2359" t="s">
        <v>2563</v>
      </c>
      <c r="S2359" t="s">
        <v>2546</v>
      </c>
      <c r="T2359">
        <v>12492.494000000001</v>
      </c>
      <c r="U2359" t="s">
        <v>1891</v>
      </c>
      <c r="V2359" t="s">
        <v>2564</v>
      </c>
      <c r="W2359" t="s">
        <v>1891</v>
      </c>
      <c r="X2359" t="s">
        <v>2564</v>
      </c>
      <c r="Y2359" t="str">
        <f t="shared" si="36"/>
        <v>深圳尚米网络技术有限公司深圳尚米网络技术有限公司CPC</v>
      </c>
      <c r="Z2359" t="e">
        <f>VLOOKUP(Y:Y,[1]Sheet1!N:N,1,0)</f>
        <v>#N/A</v>
      </c>
    </row>
    <row r="2360" spans="1:26" hidden="1" x14ac:dyDescent="0.25">
      <c r="A2360">
        <v>20230619</v>
      </c>
      <c r="B2360">
        <v>42840845</v>
      </c>
      <c r="C2360" t="s">
        <v>2812</v>
      </c>
      <c r="D2360">
        <v>2117410</v>
      </c>
      <c r="E2360" t="s">
        <v>2587</v>
      </c>
      <c r="F2360" s="59">
        <v>336.17</v>
      </c>
      <c r="G2360">
        <v>0</v>
      </c>
      <c r="H2360" t="s">
        <v>2538</v>
      </c>
      <c r="I2360" t="s">
        <v>2551</v>
      </c>
      <c r="J2360" t="s">
        <v>2353</v>
      </c>
      <c r="K2360" t="s">
        <v>2321</v>
      </c>
      <c r="L2360" t="s">
        <v>326</v>
      </c>
      <c r="M2360" t="s">
        <v>2588</v>
      </c>
      <c r="N2360" t="s">
        <v>2589</v>
      </c>
      <c r="O2360" t="s">
        <v>2542</v>
      </c>
      <c r="P2360" t="s">
        <v>2543</v>
      </c>
      <c r="Q2360" t="s">
        <v>2544</v>
      </c>
      <c r="R2360" t="s">
        <v>2570</v>
      </c>
      <c r="S2360" t="s">
        <v>2546</v>
      </c>
      <c r="T2360">
        <v>0</v>
      </c>
      <c r="U2360" t="s">
        <v>2571</v>
      </c>
      <c r="V2360" t="s">
        <v>2572</v>
      </c>
      <c r="W2360" t="s">
        <v>1891</v>
      </c>
      <c r="X2360" t="s">
        <v>2564</v>
      </c>
      <c r="Y2360" t="str">
        <f t="shared" si="36"/>
        <v>网易有道信息技术（北京）有限公司网易(杭州)网络有限公司信息流</v>
      </c>
      <c r="Z2360" t="e">
        <f>VLOOKUP(Y:Y,[1]Sheet1!N:N,1,0)</f>
        <v>#N/A</v>
      </c>
    </row>
    <row r="2361" spans="1:26" hidden="1" x14ac:dyDescent="0.25">
      <c r="A2361">
        <v>20230619</v>
      </c>
      <c r="B2361">
        <v>47328011</v>
      </c>
      <c r="C2361" t="s">
        <v>2647</v>
      </c>
      <c r="D2361">
        <v>2185183</v>
      </c>
      <c r="E2361" t="s">
        <v>2574</v>
      </c>
      <c r="F2361" s="59">
        <v>806.23</v>
      </c>
      <c r="G2361">
        <v>610.78</v>
      </c>
      <c r="H2361" t="s">
        <v>2538</v>
      </c>
      <c r="I2361" t="s">
        <v>2539</v>
      </c>
      <c r="J2361" t="s">
        <v>2575</v>
      </c>
      <c r="K2361" t="s">
        <v>2321</v>
      </c>
      <c r="L2361" t="s">
        <v>2344</v>
      </c>
      <c r="M2361" t="s">
        <v>2576</v>
      </c>
      <c r="O2361" t="s">
        <v>2542</v>
      </c>
      <c r="P2361" t="s">
        <v>2543</v>
      </c>
      <c r="Q2361" t="s">
        <v>2544</v>
      </c>
      <c r="R2361" t="s">
        <v>2577</v>
      </c>
      <c r="S2361" t="s">
        <v>2546</v>
      </c>
      <c r="T2361">
        <v>0</v>
      </c>
      <c r="U2361" t="s">
        <v>838</v>
      </c>
      <c r="V2361" t="s">
        <v>2578</v>
      </c>
      <c r="W2361" t="s">
        <v>838</v>
      </c>
      <c r="X2361" t="s">
        <v>2578</v>
      </c>
      <c r="Y2361" t="str">
        <f t="shared" si="36"/>
        <v>北京微财科技有限公司-数媒重庆市黑卡小额贷款有限公司信息流</v>
      </c>
      <c r="Z2361" t="e">
        <f>VLOOKUP(Y:Y,[1]Sheet1!N:N,1,0)</f>
        <v>#N/A</v>
      </c>
    </row>
    <row r="2362" spans="1:26" hidden="1" x14ac:dyDescent="0.25">
      <c r="A2362">
        <v>20230619</v>
      </c>
      <c r="B2362">
        <v>38794097</v>
      </c>
      <c r="C2362" t="s">
        <v>2757</v>
      </c>
      <c r="D2362">
        <v>2172261</v>
      </c>
      <c r="E2362" t="s">
        <v>2628</v>
      </c>
      <c r="F2362" s="59">
        <v>2009.99</v>
      </c>
      <c r="G2362">
        <v>1534.34</v>
      </c>
      <c r="H2362" t="s">
        <v>2538</v>
      </c>
      <c r="I2362" t="s">
        <v>2551</v>
      </c>
      <c r="J2362" t="s">
        <v>292</v>
      </c>
      <c r="K2362" t="s">
        <v>2321</v>
      </c>
      <c r="L2362" t="s">
        <v>574</v>
      </c>
      <c r="M2362" t="s">
        <v>2611</v>
      </c>
      <c r="N2362" t="s">
        <v>2612</v>
      </c>
      <c r="O2362" t="s">
        <v>2542</v>
      </c>
      <c r="P2362" t="s">
        <v>2543</v>
      </c>
      <c r="Q2362" t="s">
        <v>2544</v>
      </c>
      <c r="R2362" t="s">
        <v>2613</v>
      </c>
      <c r="S2362" t="s">
        <v>2546</v>
      </c>
      <c r="T2362">
        <v>0</v>
      </c>
      <c r="U2362" t="s">
        <v>2614</v>
      </c>
      <c r="V2362" t="s">
        <v>2615</v>
      </c>
      <c r="W2362" t="s">
        <v>2614</v>
      </c>
      <c r="X2362" t="s">
        <v>2615</v>
      </c>
      <c r="Y2362" t="str">
        <f t="shared" si="36"/>
        <v>广州荔湾品唯信息服务有限公司广州唯品会电子商务有限公司信息流</v>
      </c>
      <c r="Z2362" t="e">
        <f>VLOOKUP(Y:Y,[1]Sheet1!N:N,1,0)</f>
        <v>#N/A</v>
      </c>
    </row>
    <row r="2363" spans="1:26" hidden="1" x14ac:dyDescent="0.25">
      <c r="A2363">
        <v>20230619</v>
      </c>
      <c r="B2363">
        <v>29880965</v>
      </c>
      <c r="C2363" t="s">
        <v>2730</v>
      </c>
      <c r="D2363">
        <v>2130054</v>
      </c>
      <c r="E2363" t="s">
        <v>2558</v>
      </c>
      <c r="F2363" s="59">
        <v>15319.43</v>
      </c>
      <c r="G2363">
        <v>12404.3</v>
      </c>
      <c r="H2363" t="s">
        <v>2559</v>
      </c>
      <c r="I2363" t="s">
        <v>2560</v>
      </c>
      <c r="J2363" t="s">
        <v>2350</v>
      </c>
      <c r="K2363" t="s">
        <v>711</v>
      </c>
      <c r="L2363" t="s">
        <v>2350</v>
      </c>
      <c r="M2363" t="s">
        <v>2561</v>
      </c>
      <c r="N2363" t="s">
        <v>2562</v>
      </c>
      <c r="O2363" t="s">
        <v>2542</v>
      </c>
      <c r="P2363" t="s">
        <v>2543</v>
      </c>
      <c r="Q2363" t="s">
        <v>2544</v>
      </c>
      <c r="R2363" t="s">
        <v>2563</v>
      </c>
      <c r="S2363" t="s">
        <v>2546</v>
      </c>
      <c r="T2363">
        <v>25590.784</v>
      </c>
      <c r="U2363" t="s">
        <v>1891</v>
      </c>
      <c r="V2363" t="s">
        <v>2564</v>
      </c>
      <c r="W2363" t="s">
        <v>1891</v>
      </c>
      <c r="X2363" t="s">
        <v>2564</v>
      </c>
      <c r="Y2363" t="str">
        <f t="shared" si="36"/>
        <v>深圳尚米网络技术有限公司深圳尚米网络技术有限公司CPC</v>
      </c>
      <c r="Z2363" t="e">
        <f>VLOOKUP(Y:Y,[1]Sheet1!N:N,1,0)</f>
        <v>#N/A</v>
      </c>
    </row>
    <row r="2364" spans="1:26" hidden="1" x14ac:dyDescent="0.25">
      <c r="A2364">
        <v>20230619</v>
      </c>
      <c r="B2364">
        <v>33076487</v>
      </c>
      <c r="C2364" t="s">
        <v>2657</v>
      </c>
      <c r="D2364">
        <v>1856876</v>
      </c>
      <c r="E2364" t="s">
        <v>2658</v>
      </c>
      <c r="F2364" s="59">
        <v>2339.02</v>
      </c>
      <c r="G2364">
        <v>2339.02</v>
      </c>
      <c r="H2364" t="s">
        <v>2559</v>
      </c>
      <c r="I2364" t="s">
        <v>2560</v>
      </c>
      <c r="J2364" t="s">
        <v>2383</v>
      </c>
      <c r="K2364" t="s">
        <v>711</v>
      </c>
      <c r="L2364" t="s">
        <v>2383</v>
      </c>
      <c r="M2364" t="s">
        <v>2659</v>
      </c>
      <c r="N2364" t="s">
        <v>2660</v>
      </c>
      <c r="O2364" t="s">
        <v>2542</v>
      </c>
      <c r="P2364" t="s">
        <v>2543</v>
      </c>
      <c r="Q2364" t="s">
        <v>2544</v>
      </c>
      <c r="R2364" t="s">
        <v>2661</v>
      </c>
      <c r="S2364" t="s">
        <v>2546</v>
      </c>
      <c r="T2364">
        <v>62512.21</v>
      </c>
      <c r="U2364" t="s">
        <v>1891</v>
      </c>
      <c r="V2364" t="s">
        <v>2662</v>
      </c>
      <c r="W2364" t="s">
        <v>1891</v>
      </c>
      <c r="X2364" t="s">
        <v>2602</v>
      </c>
      <c r="Y2364" t="str">
        <f t="shared" si="36"/>
        <v>上海娱公竞宇网络有限公司上海娱公竞宇网络有限公司CPC</v>
      </c>
      <c r="Z2364" t="e">
        <f>VLOOKUP(Y:Y,[1]Sheet1!N:N,1,0)</f>
        <v>#N/A</v>
      </c>
    </row>
    <row r="2365" spans="1:26" hidden="1" x14ac:dyDescent="0.25">
      <c r="A2365">
        <v>20230619</v>
      </c>
      <c r="B2365">
        <v>45322956</v>
      </c>
      <c r="C2365" t="s">
        <v>2631</v>
      </c>
      <c r="D2365">
        <v>2172261</v>
      </c>
      <c r="E2365" t="s">
        <v>2628</v>
      </c>
      <c r="F2365" s="59">
        <v>632.25</v>
      </c>
      <c r="G2365">
        <v>482.63</v>
      </c>
      <c r="H2365" t="s">
        <v>2538</v>
      </c>
      <c r="I2365" t="s">
        <v>2551</v>
      </c>
      <c r="J2365" t="s">
        <v>292</v>
      </c>
      <c r="K2365" t="s">
        <v>2321</v>
      </c>
      <c r="L2365" t="s">
        <v>574</v>
      </c>
      <c r="M2365" t="s">
        <v>2611</v>
      </c>
      <c r="N2365" t="s">
        <v>2612</v>
      </c>
      <c r="O2365" t="s">
        <v>2542</v>
      </c>
      <c r="P2365" t="s">
        <v>2543</v>
      </c>
      <c r="Q2365" t="s">
        <v>2544</v>
      </c>
      <c r="R2365" t="s">
        <v>2613</v>
      </c>
      <c r="S2365" t="s">
        <v>2546</v>
      </c>
      <c r="T2365">
        <v>0</v>
      </c>
      <c r="U2365" t="s">
        <v>2614</v>
      </c>
      <c r="V2365" t="s">
        <v>2615</v>
      </c>
      <c r="W2365" t="s">
        <v>2614</v>
      </c>
      <c r="X2365" t="s">
        <v>2615</v>
      </c>
      <c r="Y2365" t="str">
        <f t="shared" si="36"/>
        <v>广州荔湾品唯信息服务有限公司广州唯品会电子商务有限公司信息流</v>
      </c>
      <c r="Z2365" t="e">
        <f>VLOOKUP(Y:Y,[1]Sheet1!N:N,1,0)</f>
        <v>#N/A</v>
      </c>
    </row>
    <row r="2366" spans="1:26" hidden="1" x14ac:dyDescent="0.25">
      <c r="A2366">
        <v>20230619</v>
      </c>
      <c r="B2366">
        <v>47328039</v>
      </c>
      <c r="C2366" t="s">
        <v>2573</v>
      </c>
      <c r="D2366">
        <v>2185183</v>
      </c>
      <c r="E2366" t="s">
        <v>2574</v>
      </c>
      <c r="F2366" s="59">
        <v>418.17</v>
      </c>
      <c r="G2366">
        <v>316.8</v>
      </c>
      <c r="H2366" t="s">
        <v>2538</v>
      </c>
      <c r="I2366" t="s">
        <v>2539</v>
      </c>
      <c r="J2366" t="s">
        <v>2575</v>
      </c>
      <c r="K2366" t="s">
        <v>2321</v>
      </c>
      <c r="L2366" t="s">
        <v>2344</v>
      </c>
      <c r="M2366" t="s">
        <v>2576</v>
      </c>
      <c r="O2366" t="s">
        <v>2542</v>
      </c>
      <c r="P2366" t="s">
        <v>2543</v>
      </c>
      <c r="Q2366" t="s">
        <v>2544</v>
      </c>
      <c r="R2366" t="s">
        <v>2577</v>
      </c>
      <c r="S2366" t="s">
        <v>2546</v>
      </c>
      <c r="T2366">
        <v>0</v>
      </c>
      <c r="U2366" t="s">
        <v>838</v>
      </c>
      <c r="V2366" t="s">
        <v>2578</v>
      </c>
      <c r="W2366" t="s">
        <v>838</v>
      </c>
      <c r="X2366" t="s">
        <v>2578</v>
      </c>
      <c r="Y2366" t="str">
        <f t="shared" si="36"/>
        <v>北京微财科技有限公司-数媒重庆市黑卡小额贷款有限公司信息流</v>
      </c>
      <c r="Z2366" t="e">
        <f>VLOOKUP(Y:Y,[1]Sheet1!N:N,1,0)</f>
        <v>#N/A</v>
      </c>
    </row>
    <row r="2367" spans="1:26" hidden="1" x14ac:dyDescent="0.25">
      <c r="A2367">
        <v>20230619</v>
      </c>
      <c r="B2367">
        <v>47580667</v>
      </c>
      <c r="C2367" t="s">
        <v>2683</v>
      </c>
      <c r="D2367">
        <v>2171230</v>
      </c>
      <c r="E2367" t="s">
        <v>2684</v>
      </c>
      <c r="F2367" s="59">
        <v>17471.11</v>
      </c>
      <c r="G2367">
        <v>13649.31</v>
      </c>
      <c r="H2367" t="s">
        <v>2538</v>
      </c>
      <c r="I2367" t="s">
        <v>2551</v>
      </c>
      <c r="J2367" t="s">
        <v>2322</v>
      </c>
      <c r="K2367" t="s">
        <v>2321</v>
      </c>
      <c r="L2367" t="s">
        <v>2323</v>
      </c>
      <c r="M2367" t="s">
        <v>2685</v>
      </c>
      <c r="N2367" t="s">
        <v>2686</v>
      </c>
      <c r="O2367" t="s">
        <v>2542</v>
      </c>
      <c r="P2367" t="s">
        <v>2543</v>
      </c>
      <c r="Q2367" t="s">
        <v>2544</v>
      </c>
      <c r="R2367" t="s">
        <v>2687</v>
      </c>
      <c r="S2367" t="s">
        <v>2546</v>
      </c>
      <c r="T2367">
        <v>0</v>
      </c>
      <c r="U2367" t="s">
        <v>2555</v>
      </c>
      <c r="V2367" t="s">
        <v>2556</v>
      </c>
      <c r="W2367" t="s">
        <v>2555</v>
      </c>
      <c r="X2367" t="s">
        <v>2671</v>
      </c>
      <c r="Y2367" t="str">
        <f t="shared" si="36"/>
        <v>广州虎牙信息科技有限公司-百度广州虎牙信息科技有限公司信息流</v>
      </c>
      <c r="Z2367" t="e">
        <f>VLOOKUP(Y:Y,[1]Sheet1!N:N,1,0)</f>
        <v>#N/A</v>
      </c>
    </row>
    <row r="2368" spans="1:26" hidden="1" x14ac:dyDescent="0.25">
      <c r="A2368">
        <v>20230619</v>
      </c>
      <c r="B2368">
        <v>29522757</v>
      </c>
      <c r="C2368" t="s">
        <v>2601</v>
      </c>
      <c r="D2368">
        <v>2130054</v>
      </c>
      <c r="E2368" t="s">
        <v>2558</v>
      </c>
      <c r="F2368" s="59">
        <v>3457.1</v>
      </c>
      <c r="G2368">
        <v>2799.16</v>
      </c>
      <c r="H2368" t="s">
        <v>2559</v>
      </c>
      <c r="I2368" t="s">
        <v>2560</v>
      </c>
      <c r="J2368" t="s">
        <v>2350</v>
      </c>
      <c r="K2368" t="s">
        <v>711</v>
      </c>
      <c r="L2368" t="s">
        <v>2350</v>
      </c>
      <c r="M2368" t="s">
        <v>2561</v>
      </c>
      <c r="N2368" t="s">
        <v>2562</v>
      </c>
      <c r="O2368" t="s">
        <v>2542</v>
      </c>
      <c r="P2368" t="s">
        <v>2543</v>
      </c>
      <c r="Q2368" t="s">
        <v>2544</v>
      </c>
      <c r="R2368" t="s">
        <v>2563</v>
      </c>
      <c r="S2368" t="s">
        <v>2546</v>
      </c>
      <c r="T2368">
        <v>1933.0450000000001</v>
      </c>
      <c r="U2368" t="s">
        <v>1891</v>
      </c>
      <c r="V2368" t="s">
        <v>2602</v>
      </c>
      <c r="W2368" t="s">
        <v>1891</v>
      </c>
      <c r="X2368" t="s">
        <v>2564</v>
      </c>
      <c r="Y2368" t="str">
        <f t="shared" si="36"/>
        <v>深圳尚米网络技术有限公司深圳尚米网络技术有限公司CPC</v>
      </c>
      <c r="Z2368" t="e">
        <f>VLOOKUP(Y:Y,[1]Sheet1!N:N,1,0)</f>
        <v>#N/A</v>
      </c>
    </row>
    <row r="2369" spans="1:26" hidden="1" x14ac:dyDescent="0.25">
      <c r="A2369">
        <v>20230619</v>
      </c>
      <c r="B2369">
        <v>45323132</v>
      </c>
      <c r="C2369" t="s">
        <v>2747</v>
      </c>
      <c r="D2369">
        <v>2172261</v>
      </c>
      <c r="E2369" t="s">
        <v>2628</v>
      </c>
      <c r="F2369" s="59">
        <v>177.32</v>
      </c>
      <c r="G2369">
        <v>135.36000000000001</v>
      </c>
      <c r="H2369" t="s">
        <v>2538</v>
      </c>
      <c r="I2369" t="s">
        <v>2539</v>
      </c>
      <c r="J2369" t="s">
        <v>292</v>
      </c>
      <c r="K2369" t="s">
        <v>2321</v>
      </c>
      <c r="L2369" t="s">
        <v>574</v>
      </c>
      <c r="M2369" t="s">
        <v>2611</v>
      </c>
      <c r="N2369" t="s">
        <v>2612</v>
      </c>
      <c r="O2369" t="s">
        <v>2542</v>
      </c>
      <c r="P2369" t="s">
        <v>2543</v>
      </c>
      <c r="Q2369" t="s">
        <v>2544</v>
      </c>
      <c r="R2369" t="s">
        <v>2613</v>
      </c>
      <c r="S2369" t="s">
        <v>2546</v>
      </c>
      <c r="T2369">
        <v>0</v>
      </c>
      <c r="U2369" t="s">
        <v>2614</v>
      </c>
      <c r="V2369" t="s">
        <v>2615</v>
      </c>
      <c r="W2369" t="s">
        <v>2614</v>
      </c>
      <c r="X2369" t="s">
        <v>2615</v>
      </c>
      <c r="Y2369" t="str">
        <f t="shared" si="36"/>
        <v>广州荔湾品唯信息服务有限公司广州唯品会电子商务有限公司信息流</v>
      </c>
      <c r="Z2369" t="e">
        <f>VLOOKUP(Y:Y,[1]Sheet1!N:N,1,0)</f>
        <v>#N/A</v>
      </c>
    </row>
    <row r="2370" spans="1:26" hidden="1" x14ac:dyDescent="0.25">
      <c r="A2370">
        <v>20230619</v>
      </c>
      <c r="B2370">
        <v>47184415</v>
      </c>
      <c r="C2370" t="s">
        <v>2708</v>
      </c>
      <c r="D2370">
        <v>2176807</v>
      </c>
      <c r="E2370" t="s">
        <v>2691</v>
      </c>
      <c r="F2370" s="59">
        <v>42363.12</v>
      </c>
      <c r="G2370">
        <v>30921.99</v>
      </c>
      <c r="H2370" t="s">
        <v>2538</v>
      </c>
      <c r="I2370" t="s">
        <v>2551</v>
      </c>
      <c r="J2370" t="s">
        <v>2339</v>
      </c>
      <c r="K2370" t="s">
        <v>2321</v>
      </c>
      <c r="L2370" t="s">
        <v>2338</v>
      </c>
      <c r="M2370" t="s">
        <v>2692</v>
      </c>
      <c r="N2370" t="s">
        <v>2693</v>
      </c>
      <c r="O2370" t="s">
        <v>2542</v>
      </c>
      <c r="P2370" t="s">
        <v>2543</v>
      </c>
      <c r="Q2370" t="s">
        <v>2544</v>
      </c>
      <c r="R2370" t="s">
        <v>2694</v>
      </c>
      <c r="S2370" t="s">
        <v>2546</v>
      </c>
      <c r="T2370">
        <v>0</v>
      </c>
      <c r="U2370" t="s">
        <v>2117</v>
      </c>
      <c r="V2370" t="s">
        <v>2695</v>
      </c>
      <c r="W2370" t="s">
        <v>2117</v>
      </c>
      <c r="X2370" t="s">
        <v>2695</v>
      </c>
      <c r="Y2370" t="str">
        <f t="shared" si="36"/>
        <v>北京三快在线科技有限公司及其关联公司北京三快科技有限公司信息流</v>
      </c>
      <c r="Z2370" t="e">
        <f>VLOOKUP(Y:Y,[1]Sheet1!N:N,1,0)</f>
        <v>#N/A</v>
      </c>
    </row>
    <row r="2371" spans="1:26" hidden="1" x14ac:dyDescent="0.25">
      <c r="A2371">
        <v>20230619</v>
      </c>
      <c r="B2371">
        <v>47327914</v>
      </c>
      <c r="C2371" t="s">
        <v>2720</v>
      </c>
      <c r="D2371">
        <v>2185183</v>
      </c>
      <c r="E2371" t="s">
        <v>2574</v>
      </c>
      <c r="F2371" s="59">
        <v>2320.12</v>
      </c>
      <c r="G2371">
        <v>1757.67</v>
      </c>
      <c r="H2371" t="s">
        <v>2538</v>
      </c>
      <c r="I2371" t="s">
        <v>2551</v>
      </c>
      <c r="J2371" t="s">
        <v>2575</v>
      </c>
      <c r="K2371" t="s">
        <v>2321</v>
      </c>
      <c r="L2371" t="s">
        <v>2344</v>
      </c>
      <c r="M2371" t="s">
        <v>2576</v>
      </c>
      <c r="O2371" t="s">
        <v>2542</v>
      </c>
      <c r="P2371" t="s">
        <v>2543</v>
      </c>
      <c r="Q2371" t="s">
        <v>2544</v>
      </c>
      <c r="R2371" t="s">
        <v>2577</v>
      </c>
      <c r="S2371" t="s">
        <v>2546</v>
      </c>
      <c r="T2371">
        <v>0</v>
      </c>
      <c r="U2371" t="s">
        <v>838</v>
      </c>
      <c r="V2371" t="s">
        <v>2578</v>
      </c>
      <c r="W2371" t="s">
        <v>838</v>
      </c>
      <c r="X2371" t="s">
        <v>2578</v>
      </c>
      <c r="Y2371" t="str">
        <f t="shared" ref="Y2371:Y2434" si="37">L2371&amp;J2371&amp;K2371</f>
        <v>北京微财科技有限公司-数媒重庆市黑卡小额贷款有限公司信息流</v>
      </c>
      <c r="Z2371" t="e">
        <f>VLOOKUP(Y:Y,[1]Sheet1!N:N,1,0)</f>
        <v>#N/A</v>
      </c>
    </row>
    <row r="2372" spans="1:26" hidden="1" x14ac:dyDescent="0.25">
      <c r="A2372">
        <v>20230619</v>
      </c>
      <c r="B2372">
        <v>38794071</v>
      </c>
      <c r="C2372" t="s">
        <v>2778</v>
      </c>
      <c r="D2372">
        <v>2172261</v>
      </c>
      <c r="E2372" t="s">
        <v>2628</v>
      </c>
      <c r="F2372" s="59">
        <v>75610.5</v>
      </c>
      <c r="G2372">
        <v>57717.94</v>
      </c>
      <c r="H2372" t="s">
        <v>2538</v>
      </c>
      <c r="I2372" t="s">
        <v>2551</v>
      </c>
      <c r="J2372" t="s">
        <v>292</v>
      </c>
      <c r="K2372" t="s">
        <v>2321</v>
      </c>
      <c r="L2372" t="s">
        <v>574</v>
      </c>
      <c r="M2372" t="s">
        <v>2611</v>
      </c>
      <c r="N2372" t="s">
        <v>2612</v>
      </c>
      <c r="O2372" t="s">
        <v>2542</v>
      </c>
      <c r="P2372" t="s">
        <v>2543</v>
      </c>
      <c r="Q2372" t="s">
        <v>2544</v>
      </c>
      <c r="R2372" t="s">
        <v>2613</v>
      </c>
      <c r="S2372" t="s">
        <v>2546</v>
      </c>
      <c r="T2372">
        <v>0</v>
      </c>
      <c r="U2372" t="s">
        <v>2614</v>
      </c>
      <c r="V2372" t="s">
        <v>2615</v>
      </c>
      <c r="W2372" t="s">
        <v>2614</v>
      </c>
      <c r="X2372" t="s">
        <v>2615</v>
      </c>
      <c r="Y2372" t="str">
        <f t="shared" si="37"/>
        <v>广州荔湾品唯信息服务有限公司广州唯品会电子商务有限公司信息流</v>
      </c>
      <c r="Z2372" t="e">
        <f>VLOOKUP(Y:Y,[1]Sheet1!N:N,1,0)</f>
        <v>#N/A</v>
      </c>
    </row>
    <row r="2373" spans="1:26" hidden="1" x14ac:dyDescent="0.25">
      <c r="A2373">
        <v>20230619</v>
      </c>
      <c r="B2373">
        <v>39122211</v>
      </c>
      <c r="C2373" t="s">
        <v>2605</v>
      </c>
      <c r="D2373">
        <v>2117410</v>
      </c>
      <c r="E2373" t="s">
        <v>2587</v>
      </c>
      <c r="F2373" s="59">
        <v>5281.87</v>
      </c>
      <c r="G2373">
        <v>0</v>
      </c>
      <c r="H2373" t="s">
        <v>2538</v>
      </c>
      <c r="I2373" t="s">
        <v>2551</v>
      </c>
      <c r="J2373" t="s">
        <v>2353</v>
      </c>
      <c r="K2373" t="s">
        <v>2321</v>
      </c>
      <c r="L2373" t="s">
        <v>326</v>
      </c>
      <c r="M2373" t="s">
        <v>2588</v>
      </c>
      <c r="N2373" t="s">
        <v>2589</v>
      </c>
      <c r="O2373" t="s">
        <v>2542</v>
      </c>
      <c r="P2373" t="s">
        <v>2543</v>
      </c>
      <c r="Q2373" t="s">
        <v>2544</v>
      </c>
      <c r="R2373" t="s">
        <v>2570</v>
      </c>
      <c r="S2373" t="s">
        <v>2546</v>
      </c>
      <c r="T2373">
        <v>0</v>
      </c>
      <c r="U2373" t="s">
        <v>2571</v>
      </c>
      <c r="V2373" t="s">
        <v>2572</v>
      </c>
      <c r="W2373" t="s">
        <v>1891</v>
      </c>
      <c r="X2373" t="s">
        <v>2564</v>
      </c>
      <c r="Y2373" t="str">
        <f t="shared" si="37"/>
        <v>网易有道信息技术（北京）有限公司网易(杭州)网络有限公司信息流</v>
      </c>
      <c r="Z2373" t="e">
        <f>VLOOKUP(Y:Y,[1]Sheet1!N:N,1,0)</f>
        <v>#N/A</v>
      </c>
    </row>
    <row r="2374" spans="1:26" hidden="1" x14ac:dyDescent="0.25">
      <c r="A2374">
        <v>20230619</v>
      </c>
      <c r="B2374">
        <v>40896118</v>
      </c>
      <c r="C2374" t="s">
        <v>2758</v>
      </c>
      <c r="D2374">
        <v>2117409</v>
      </c>
      <c r="E2374" t="s">
        <v>2744</v>
      </c>
      <c r="F2374" s="59">
        <v>765.58</v>
      </c>
      <c r="G2374">
        <v>0</v>
      </c>
      <c r="H2374" t="s">
        <v>2559</v>
      </c>
      <c r="I2374" t="s">
        <v>2560</v>
      </c>
      <c r="J2374" t="s">
        <v>2353</v>
      </c>
      <c r="K2374" t="s">
        <v>711</v>
      </c>
      <c r="L2374" t="s">
        <v>326</v>
      </c>
      <c r="M2374" t="s">
        <v>2588</v>
      </c>
      <c r="N2374" t="s">
        <v>2589</v>
      </c>
      <c r="O2374" t="s">
        <v>2542</v>
      </c>
      <c r="P2374" t="s">
        <v>2543</v>
      </c>
      <c r="Q2374" t="s">
        <v>2544</v>
      </c>
      <c r="R2374" t="s">
        <v>2570</v>
      </c>
      <c r="S2374" t="s">
        <v>2546</v>
      </c>
      <c r="T2374">
        <v>0</v>
      </c>
      <c r="U2374" t="s">
        <v>2571</v>
      </c>
      <c r="V2374" t="s">
        <v>2572</v>
      </c>
      <c r="W2374" t="s">
        <v>1891</v>
      </c>
      <c r="X2374" t="s">
        <v>2564</v>
      </c>
      <c r="Y2374" t="str">
        <f t="shared" si="37"/>
        <v>网易有道信息技术（北京）有限公司网易(杭州)网络有限公司CPC</v>
      </c>
      <c r="Z2374" t="e">
        <f>VLOOKUP(Y:Y,[1]Sheet1!N:N,1,0)</f>
        <v>#N/A</v>
      </c>
    </row>
    <row r="2375" spans="1:26" hidden="1" x14ac:dyDescent="0.25">
      <c r="A2375">
        <v>20230619</v>
      </c>
      <c r="B2375">
        <v>42014357</v>
      </c>
      <c r="C2375" t="s">
        <v>2798</v>
      </c>
      <c r="D2375">
        <v>2142924</v>
      </c>
      <c r="E2375" t="s">
        <v>2716</v>
      </c>
      <c r="F2375" s="59">
        <v>612.16999999999996</v>
      </c>
      <c r="G2375">
        <v>612.16999999999996</v>
      </c>
      <c r="H2375" t="s">
        <v>2559</v>
      </c>
      <c r="I2375" t="s">
        <v>2560</v>
      </c>
      <c r="J2375" t="s">
        <v>392</v>
      </c>
      <c r="K2375" t="s">
        <v>711</v>
      </c>
      <c r="L2375" t="s">
        <v>392</v>
      </c>
      <c r="M2375" t="s">
        <v>2641</v>
      </c>
      <c r="N2375" t="s">
        <v>2642</v>
      </c>
      <c r="O2375" t="s">
        <v>2542</v>
      </c>
      <c r="P2375" t="s">
        <v>2543</v>
      </c>
      <c r="Q2375" t="s">
        <v>2544</v>
      </c>
      <c r="R2375" t="s">
        <v>2643</v>
      </c>
      <c r="S2375" t="s">
        <v>2546</v>
      </c>
      <c r="T2375">
        <v>46652.74</v>
      </c>
      <c r="U2375" t="s">
        <v>838</v>
      </c>
      <c r="V2375" t="s">
        <v>2578</v>
      </c>
      <c r="W2375" t="s">
        <v>838</v>
      </c>
      <c r="X2375" t="s">
        <v>2548</v>
      </c>
      <c r="Y2375" t="str">
        <f t="shared" si="37"/>
        <v>福州三六零网络小额贷款有限公司福州三六零网络小额贷款有限公司CPC</v>
      </c>
      <c r="Z2375" t="e">
        <f>VLOOKUP(Y:Y,[1]Sheet1!N:N,1,0)</f>
        <v>#N/A</v>
      </c>
    </row>
    <row r="2376" spans="1:26" hidden="1" x14ac:dyDescent="0.25">
      <c r="A2376">
        <v>20230619</v>
      </c>
      <c r="B2376">
        <v>47327817</v>
      </c>
      <c r="C2376" t="s">
        <v>2718</v>
      </c>
      <c r="D2376">
        <v>2185183</v>
      </c>
      <c r="E2376" t="s">
        <v>2574</v>
      </c>
      <c r="F2376" s="59">
        <v>1320.39</v>
      </c>
      <c r="G2376">
        <v>1000.3</v>
      </c>
      <c r="H2376" t="s">
        <v>2538</v>
      </c>
      <c r="I2376" t="s">
        <v>2551</v>
      </c>
      <c r="J2376" t="s">
        <v>2575</v>
      </c>
      <c r="K2376" t="s">
        <v>2321</v>
      </c>
      <c r="L2376" t="s">
        <v>2344</v>
      </c>
      <c r="M2376" t="s">
        <v>2576</v>
      </c>
      <c r="O2376" t="s">
        <v>2542</v>
      </c>
      <c r="P2376" t="s">
        <v>2543</v>
      </c>
      <c r="Q2376" t="s">
        <v>2544</v>
      </c>
      <c r="R2376" t="s">
        <v>2577</v>
      </c>
      <c r="S2376" t="s">
        <v>2546</v>
      </c>
      <c r="T2376">
        <v>0</v>
      </c>
      <c r="U2376" t="s">
        <v>838</v>
      </c>
      <c r="V2376" t="s">
        <v>2578</v>
      </c>
      <c r="W2376" t="s">
        <v>838</v>
      </c>
      <c r="X2376" t="s">
        <v>2578</v>
      </c>
      <c r="Y2376" t="str">
        <f t="shared" si="37"/>
        <v>北京微财科技有限公司-数媒重庆市黑卡小额贷款有限公司信息流</v>
      </c>
      <c r="Z2376" t="e">
        <f>VLOOKUP(Y:Y,[1]Sheet1!N:N,1,0)</f>
        <v>#N/A</v>
      </c>
    </row>
    <row r="2377" spans="1:26" hidden="1" x14ac:dyDescent="0.25">
      <c r="A2377">
        <v>20230619</v>
      </c>
      <c r="B2377">
        <v>47328011</v>
      </c>
      <c r="C2377" t="s">
        <v>2647</v>
      </c>
      <c r="D2377">
        <v>2185183</v>
      </c>
      <c r="E2377" t="s">
        <v>2574</v>
      </c>
      <c r="F2377" s="59">
        <v>29.39</v>
      </c>
      <c r="G2377">
        <v>22.27</v>
      </c>
      <c r="H2377" t="s">
        <v>2538</v>
      </c>
      <c r="I2377" t="s">
        <v>2551</v>
      </c>
      <c r="J2377" t="s">
        <v>2575</v>
      </c>
      <c r="K2377" t="s">
        <v>2321</v>
      </c>
      <c r="L2377" t="s">
        <v>2344</v>
      </c>
      <c r="M2377" t="s">
        <v>2576</v>
      </c>
      <c r="O2377" t="s">
        <v>2542</v>
      </c>
      <c r="P2377" t="s">
        <v>2543</v>
      </c>
      <c r="Q2377" t="s">
        <v>2544</v>
      </c>
      <c r="R2377" t="s">
        <v>2577</v>
      </c>
      <c r="S2377" t="s">
        <v>2546</v>
      </c>
      <c r="T2377">
        <v>0</v>
      </c>
      <c r="U2377" t="s">
        <v>838</v>
      </c>
      <c r="V2377" t="s">
        <v>2578</v>
      </c>
      <c r="W2377" t="s">
        <v>838</v>
      </c>
      <c r="X2377" t="s">
        <v>2578</v>
      </c>
      <c r="Y2377" t="str">
        <f t="shared" si="37"/>
        <v>北京微财科技有限公司-数媒重庆市黑卡小额贷款有限公司信息流</v>
      </c>
      <c r="Z2377" t="e">
        <f>VLOOKUP(Y:Y,[1]Sheet1!N:N,1,0)</f>
        <v>#N/A</v>
      </c>
    </row>
    <row r="2378" spans="1:26" hidden="1" x14ac:dyDescent="0.25">
      <c r="A2378">
        <v>20230619</v>
      </c>
      <c r="B2378">
        <v>32834859</v>
      </c>
      <c r="C2378" t="s">
        <v>2737</v>
      </c>
      <c r="D2378">
        <v>2054667</v>
      </c>
      <c r="E2378" t="s">
        <v>2738</v>
      </c>
      <c r="F2378" s="59">
        <v>49656.33</v>
      </c>
      <c r="G2378">
        <v>41727.39</v>
      </c>
      <c r="H2378" t="s">
        <v>2559</v>
      </c>
      <c r="I2378" t="s">
        <v>2560</v>
      </c>
      <c r="J2378" t="s">
        <v>2352</v>
      </c>
      <c r="K2378" t="s">
        <v>711</v>
      </c>
      <c r="L2378" t="s">
        <v>2351</v>
      </c>
      <c r="M2378" t="s">
        <v>2623</v>
      </c>
      <c r="N2378" t="s">
        <v>2624</v>
      </c>
      <c r="O2378" t="s">
        <v>2542</v>
      </c>
      <c r="P2378" t="s">
        <v>2543</v>
      </c>
      <c r="Q2378" t="s">
        <v>2544</v>
      </c>
      <c r="R2378" t="s">
        <v>2625</v>
      </c>
      <c r="S2378" t="s">
        <v>2546</v>
      </c>
      <c r="T2378">
        <v>1118789.5279999999</v>
      </c>
      <c r="U2378" t="s">
        <v>838</v>
      </c>
      <c r="V2378" t="s">
        <v>2548</v>
      </c>
      <c r="W2378" t="s">
        <v>838</v>
      </c>
      <c r="X2378" t="s">
        <v>2548</v>
      </c>
      <c r="Y2378" t="str">
        <f t="shared" si="37"/>
        <v>深圳市小赢普惠科技有限责任公司深圳市赢众通金融信息服务有限责任公司CPC</v>
      </c>
      <c r="Z2378" t="e">
        <f>VLOOKUP(Y:Y,[1]Sheet1!N:N,1,0)</f>
        <v>#N/A</v>
      </c>
    </row>
    <row r="2379" spans="1:26" hidden="1" x14ac:dyDescent="0.25">
      <c r="A2379">
        <v>20230619</v>
      </c>
      <c r="B2379">
        <v>42965764</v>
      </c>
      <c r="C2379" t="s">
        <v>2536</v>
      </c>
      <c r="D2379">
        <v>2158784</v>
      </c>
      <c r="E2379" t="s">
        <v>2537</v>
      </c>
      <c r="F2379" s="59">
        <v>278.87</v>
      </c>
      <c r="G2379">
        <v>278.87</v>
      </c>
      <c r="H2379" t="s">
        <v>2538</v>
      </c>
      <c r="I2379" t="s">
        <v>2539</v>
      </c>
      <c r="J2379" t="s">
        <v>2320</v>
      </c>
      <c r="K2379" t="s">
        <v>2321</v>
      </c>
      <c r="L2379" t="s">
        <v>2318</v>
      </c>
      <c r="M2379" t="s">
        <v>2540</v>
      </c>
      <c r="N2379" t="s">
        <v>2541</v>
      </c>
      <c r="O2379" t="s">
        <v>2542</v>
      </c>
      <c r="P2379" t="s">
        <v>2543</v>
      </c>
      <c r="Q2379" t="s">
        <v>2544</v>
      </c>
      <c r="R2379" t="s">
        <v>2545</v>
      </c>
      <c r="S2379" t="s">
        <v>2546</v>
      </c>
      <c r="T2379">
        <v>0</v>
      </c>
      <c r="U2379" t="s">
        <v>838</v>
      </c>
      <c r="V2379" t="s">
        <v>2547</v>
      </c>
      <c r="W2379" t="s">
        <v>838</v>
      </c>
      <c r="X2379" t="s">
        <v>2548</v>
      </c>
      <c r="Y2379" t="str">
        <f t="shared" si="37"/>
        <v>上海耳序信息技术有限公司-四部上海拍拍贷金融信息服务有限公司信息流</v>
      </c>
      <c r="Z2379" t="e">
        <f>VLOOKUP(Y:Y,[1]Sheet1!N:N,1,0)</f>
        <v>#N/A</v>
      </c>
    </row>
    <row r="2380" spans="1:26" x14ac:dyDescent="0.25">
      <c r="A2380">
        <v>20230619</v>
      </c>
      <c r="B2380">
        <v>43094813</v>
      </c>
      <c r="C2380" t="s">
        <v>2677</v>
      </c>
      <c r="D2380">
        <v>2054669</v>
      </c>
      <c r="E2380" t="s">
        <v>2622</v>
      </c>
      <c r="F2380" s="59">
        <v>174.63</v>
      </c>
      <c r="G2380">
        <v>129.36000000000001</v>
      </c>
      <c r="H2380" t="s">
        <v>2538</v>
      </c>
      <c r="I2380" t="s">
        <v>2551</v>
      </c>
      <c r="J2380" t="s">
        <v>2352</v>
      </c>
      <c r="K2380" t="s">
        <v>2321</v>
      </c>
      <c r="L2380" t="s">
        <v>2351</v>
      </c>
      <c r="M2380" t="s">
        <v>2623</v>
      </c>
      <c r="N2380" t="s">
        <v>2624</v>
      </c>
      <c r="O2380" t="s">
        <v>2542</v>
      </c>
      <c r="P2380" t="s">
        <v>2543</v>
      </c>
      <c r="Q2380" t="s">
        <v>2544</v>
      </c>
      <c r="R2380" t="s">
        <v>2625</v>
      </c>
      <c r="S2380" t="s">
        <v>2546</v>
      </c>
      <c r="T2380">
        <v>0</v>
      </c>
      <c r="U2380" t="s">
        <v>838</v>
      </c>
      <c r="V2380" t="s">
        <v>2548</v>
      </c>
      <c r="W2380" t="s">
        <v>838</v>
      </c>
      <c r="X2380" t="s">
        <v>2548</v>
      </c>
      <c r="Y2380" t="str">
        <f t="shared" si="37"/>
        <v>深圳市小赢普惠科技有限责任公司深圳市赢众通金融信息服务有限责任公司信息流</v>
      </c>
      <c r="Z2380" t="e">
        <f>VLOOKUP(Y:Y,[1]Sheet1!N:N,1,0)</f>
        <v>#N/A</v>
      </c>
    </row>
    <row r="2381" spans="1:26" hidden="1" x14ac:dyDescent="0.25">
      <c r="A2381">
        <v>20230619</v>
      </c>
      <c r="B2381">
        <v>47344663</v>
      </c>
      <c r="C2381" t="s">
        <v>2788</v>
      </c>
      <c r="D2381">
        <v>2165628</v>
      </c>
      <c r="E2381" t="s">
        <v>2789</v>
      </c>
      <c r="F2381" s="59">
        <v>812.93</v>
      </c>
      <c r="G2381">
        <v>0</v>
      </c>
      <c r="H2381" t="s">
        <v>2559</v>
      </c>
      <c r="I2381" t="s">
        <v>2560</v>
      </c>
      <c r="J2381" t="s">
        <v>2332</v>
      </c>
      <c r="K2381" t="s">
        <v>711</v>
      </c>
      <c r="L2381" t="s">
        <v>2333</v>
      </c>
      <c r="M2381" t="s">
        <v>2552</v>
      </c>
      <c r="N2381" t="s">
        <v>2553</v>
      </c>
      <c r="O2381" t="s">
        <v>2542</v>
      </c>
      <c r="P2381" t="s">
        <v>2543</v>
      </c>
      <c r="Q2381" t="s">
        <v>2544</v>
      </c>
      <c r="R2381" t="s">
        <v>2554</v>
      </c>
      <c r="S2381" t="s">
        <v>2546</v>
      </c>
      <c r="T2381">
        <v>0</v>
      </c>
      <c r="U2381" t="s">
        <v>2555</v>
      </c>
      <c r="V2381" t="s">
        <v>2556</v>
      </c>
      <c r="W2381" t="s">
        <v>2555</v>
      </c>
      <c r="X2381" t="s">
        <v>2556</v>
      </c>
      <c r="Y2381" t="str">
        <f t="shared" si="37"/>
        <v>北京爱奇艺科技有限公司-百度北京爱奇艺科技有限公司CPC</v>
      </c>
      <c r="Z2381" t="e">
        <f>VLOOKUP(Y:Y,[1]Sheet1!N:N,1,0)</f>
        <v>#N/A</v>
      </c>
    </row>
    <row r="2382" spans="1:26" hidden="1" x14ac:dyDescent="0.25">
      <c r="A2382">
        <v>20230619</v>
      </c>
      <c r="B2382">
        <v>47953361</v>
      </c>
      <c r="C2382" t="s">
        <v>2549</v>
      </c>
      <c r="D2382">
        <v>2167551</v>
      </c>
      <c r="E2382" t="s">
        <v>2550</v>
      </c>
      <c r="F2382" s="59">
        <v>0.49</v>
      </c>
      <c r="G2382">
        <v>0.49</v>
      </c>
      <c r="H2382" t="s">
        <v>2538</v>
      </c>
      <c r="I2382" t="s">
        <v>2551</v>
      </c>
      <c r="J2382" t="s">
        <v>2332</v>
      </c>
      <c r="K2382" t="s">
        <v>2321</v>
      </c>
      <c r="L2382" t="s">
        <v>2333</v>
      </c>
      <c r="M2382" t="s">
        <v>2552</v>
      </c>
      <c r="N2382" t="s">
        <v>2553</v>
      </c>
      <c r="O2382" t="s">
        <v>2542</v>
      </c>
      <c r="P2382" t="s">
        <v>2543</v>
      </c>
      <c r="Q2382" t="s">
        <v>2544</v>
      </c>
      <c r="R2382" t="s">
        <v>2554</v>
      </c>
      <c r="S2382" t="s">
        <v>2546</v>
      </c>
      <c r="T2382">
        <v>0</v>
      </c>
      <c r="U2382" t="s">
        <v>2555</v>
      </c>
      <c r="V2382" t="s">
        <v>2556</v>
      </c>
      <c r="W2382" t="s">
        <v>2555</v>
      </c>
      <c r="X2382" t="s">
        <v>2556</v>
      </c>
      <c r="Y2382" t="str">
        <f t="shared" si="37"/>
        <v>北京爱奇艺科技有限公司-百度北京爱奇艺科技有限公司信息流</v>
      </c>
      <c r="Z2382" t="e">
        <f>VLOOKUP(Y:Y,[1]Sheet1!N:N,1,0)</f>
        <v>#N/A</v>
      </c>
    </row>
    <row r="2383" spans="1:26" hidden="1" x14ac:dyDescent="0.25">
      <c r="A2383">
        <v>20230619</v>
      </c>
      <c r="B2383">
        <v>31781225</v>
      </c>
      <c r="C2383" t="s">
        <v>2779</v>
      </c>
      <c r="D2383">
        <v>2115174</v>
      </c>
      <c r="E2383" t="s">
        <v>2780</v>
      </c>
      <c r="F2383" s="59">
        <v>751.56</v>
      </c>
      <c r="G2383">
        <v>0</v>
      </c>
      <c r="H2383" t="s">
        <v>2559</v>
      </c>
      <c r="I2383" t="s">
        <v>2560</v>
      </c>
      <c r="J2383" t="s">
        <v>2357</v>
      </c>
      <c r="K2383" t="s">
        <v>711</v>
      </c>
      <c r="L2383" t="s">
        <v>2356</v>
      </c>
      <c r="M2383" t="s">
        <v>2781</v>
      </c>
      <c r="N2383" t="s">
        <v>2782</v>
      </c>
      <c r="O2383" t="s">
        <v>2542</v>
      </c>
      <c r="P2383" t="s">
        <v>2543</v>
      </c>
      <c r="Q2383" t="s">
        <v>2544</v>
      </c>
      <c r="R2383" t="s">
        <v>2783</v>
      </c>
      <c r="S2383" t="s">
        <v>2546</v>
      </c>
      <c r="T2383">
        <v>0</v>
      </c>
      <c r="U2383" t="s">
        <v>2784</v>
      </c>
      <c r="V2383" t="s">
        <v>2785</v>
      </c>
      <c r="W2383" t="s">
        <v>1891</v>
      </c>
      <c r="X2383" t="s">
        <v>2602</v>
      </c>
      <c r="Y2383" t="str">
        <f t="shared" si="37"/>
        <v>腾讯云计算(北京)有限责任公司深圳市腾讯计算机系统有限公司CPC</v>
      </c>
      <c r="Z2383" t="e">
        <f>VLOOKUP(Y:Y,[1]Sheet1!N:N,1,0)</f>
        <v>#N/A</v>
      </c>
    </row>
    <row r="2384" spans="1:26" hidden="1" x14ac:dyDescent="0.25">
      <c r="A2384">
        <v>20230618</v>
      </c>
      <c r="B2384">
        <v>43606142</v>
      </c>
      <c r="C2384" t="s">
        <v>2820</v>
      </c>
      <c r="D2384">
        <v>2166626</v>
      </c>
      <c r="E2384" t="s">
        <v>2821</v>
      </c>
      <c r="F2384" s="59">
        <v>14092.31</v>
      </c>
      <c r="G2384">
        <v>0</v>
      </c>
      <c r="H2384" t="s">
        <v>2538</v>
      </c>
      <c r="I2384" t="s">
        <v>2551</v>
      </c>
      <c r="J2384" t="s">
        <v>2339</v>
      </c>
      <c r="K2384" t="s">
        <v>2321</v>
      </c>
      <c r="L2384" t="s">
        <v>2338</v>
      </c>
      <c r="M2384" t="s">
        <v>2692</v>
      </c>
      <c r="N2384" t="s">
        <v>2693</v>
      </c>
      <c r="O2384" t="s">
        <v>2542</v>
      </c>
      <c r="P2384" t="s">
        <v>2543</v>
      </c>
      <c r="Q2384" t="s">
        <v>2544</v>
      </c>
      <c r="R2384" t="s">
        <v>2822</v>
      </c>
      <c r="S2384" t="s">
        <v>2546</v>
      </c>
      <c r="T2384">
        <v>0</v>
      </c>
      <c r="U2384" t="s">
        <v>2117</v>
      </c>
      <c r="V2384" t="s">
        <v>2695</v>
      </c>
      <c r="W2384" t="s">
        <v>2117</v>
      </c>
      <c r="X2384" t="s">
        <v>2695</v>
      </c>
      <c r="Y2384" t="str">
        <f t="shared" si="37"/>
        <v>北京三快在线科技有限公司及其关联公司北京三快科技有限公司信息流</v>
      </c>
      <c r="Z2384" t="e">
        <f>VLOOKUP(Y:Y,[1]Sheet1!N:N,1,0)</f>
        <v>#N/A</v>
      </c>
    </row>
    <row r="2385" spans="1:26" hidden="1" x14ac:dyDescent="0.25">
      <c r="A2385">
        <v>20230618</v>
      </c>
      <c r="B2385">
        <v>43704289</v>
      </c>
      <c r="C2385" t="s">
        <v>2823</v>
      </c>
      <c r="D2385">
        <v>2166626</v>
      </c>
      <c r="E2385" t="s">
        <v>2821</v>
      </c>
      <c r="F2385" s="59">
        <v>3365.7</v>
      </c>
      <c r="G2385">
        <v>0</v>
      </c>
      <c r="H2385" t="s">
        <v>2538</v>
      </c>
      <c r="I2385" t="s">
        <v>2551</v>
      </c>
      <c r="J2385" t="s">
        <v>2339</v>
      </c>
      <c r="K2385" t="s">
        <v>2321</v>
      </c>
      <c r="L2385" t="s">
        <v>2338</v>
      </c>
      <c r="M2385" t="s">
        <v>2692</v>
      </c>
      <c r="N2385" t="s">
        <v>2693</v>
      </c>
      <c r="O2385" t="s">
        <v>2542</v>
      </c>
      <c r="P2385" t="s">
        <v>2543</v>
      </c>
      <c r="Q2385" t="s">
        <v>2544</v>
      </c>
      <c r="R2385" t="s">
        <v>2822</v>
      </c>
      <c r="S2385" t="s">
        <v>2546</v>
      </c>
      <c r="T2385">
        <v>0</v>
      </c>
      <c r="U2385" t="s">
        <v>2117</v>
      </c>
      <c r="V2385" t="s">
        <v>2695</v>
      </c>
      <c r="W2385" t="s">
        <v>2117</v>
      </c>
      <c r="X2385" t="s">
        <v>2695</v>
      </c>
      <c r="Y2385" t="str">
        <f t="shared" si="37"/>
        <v>北京三快在线科技有限公司及其关联公司北京三快科技有限公司信息流</v>
      </c>
      <c r="Z2385" t="e">
        <f>VLOOKUP(Y:Y,[1]Sheet1!N:N,1,0)</f>
        <v>#N/A</v>
      </c>
    </row>
    <row r="2386" spans="1:26" hidden="1" x14ac:dyDescent="0.25">
      <c r="A2386">
        <v>20230618</v>
      </c>
      <c r="B2386">
        <v>40850187</v>
      </c>
      <c r="C2386" t="s">
        <v>2652</v>
      </c>
      <c r="D2386">
        <v>2165227</v>
      </c>
      <c r="E2386" t="s">
        <v>2566</v>
      </c>
      <c r="F2386" s="59">
        <v>43.2</v>
      </c>
      <c r="G2386">
        <v>32</v>
      </c>
      <c r="H2386" t="s">
        <v>2538</v>
      </c>
      <c r="I2386" t="s">
        <v>2551</v>
      </c>
      <c r="J2386" t="s">
        <v>2320</v>
      </c>
      <c r="K2386" t="s">
        <v>2321</v>
      </c>
      <c r="L2386" t="s">
        <v>2318</v>
      </c>
      <c r="M2386" t="s">
        <v>2540</v>
      </c>
      <c r="N2386" t="s">
        <v>2541</v>
      </c>
      <c r="O2386" t="s">
        <v>2542</v>
      </c>
      <c r="P2386" t="s">
        <v>2543</v>
      </c>
      <c r="Q2386" t="s">
        <v>2544</v>
      </c>
      <c r="R2386" t="s">
        <v>2545</v>
      </c>
      <c r="S2386" t="s">
        <v>2546</v>
      </c>
      <c r="T2386">
        <v>0</v>
      </c>
      <c r="U2386" t="s">
        <v>838</v>
      </c>
      <c r="V2386" t="s">
        <v>2547</v>
      </c>
      <c r="W2386" t="s">
        <v>838</v>
      </c>
      <c r="X2386" t="s">
        <v>2548</v>
      </c>
      <c r="Y2386" t="str">
        <f t="shared" si="37"/>
        <v>上海耳序信息技术有限公司-四部上海拍拍贷金融信息服务有限公司信息流</v>
      </c>
      <c r="Z2386" t="e">
        <f>VLOOKUP(Y:Y,[1]Sheet1!N:N,1,0)</f>
        <v>#N/A</v>
      </c>
    </row>
    <row r="2387" spans="1:26" hidden="1" x14ac:dyDescent="0.25">
      <c r="A2387">
        <v>20230618</v>
      </c>
      <c r="B2387">
        <v>42965759</v>
      </c>
      <c r="C2387" t="s">
        <v>2619</v>
      </c>
      <c r="D2387">
        <v>2165227</v>
      </c>
      <c r="E2387" t="s">
        <v>2566</v>
      </c>
      <c r="F2387" s="59">
        <v>27.8</v>
      </c>
      <c r="G2387">
        <v>20.59</v>
      </c>
      <c r="H2387" t="s">
        <v>2538</v>
      </c>
      <c r="I2387" t="s">
        <v>2551</v>
      </c>
      <c r="J2387" t="s">
        <v>2320</v>
      </c>
      <c r="K2387" t="s">
        <v>2321</v>
      </c>
      <c r="L2387" t="s">
        <v>2318</v>
      </c>
      <c r="M2387" t="s">
        <v>2540</v>
      </c>
      <c r="N2387" t="s">
        <v>2541</v>
      </c>
      <c r="O2387" t="s">
        <v>2542</v>
      </c>
      <c r="P2387" t="s">
        <v>2543</v>
      </c>
      <c r="Q2387" t="s">
        <v>2544</v>
      </c>
      <c r="R2387" t="s">
        <v>2545</v>
      </c>
      <c r="S2387" t="s">
        <v>2546</v>
      </c>
      <c r="T2387">
        <v>0</v>
      </c>
      <c r="U2387" t="s">
        <v>838</v>
      </c>
      <c r="V2387" t="s">
        <v>2547</v>
      </c>
      <c r="W2387" t="s">
        <v>838</v>
      </c>
      <c r="X2387" t="s">
        <v>2548</v>
      </c>
      <c r="Y2387" t="str">
        <f t="shared" si="37"/>
        <v>上海耳序信息技术有限公司-四部上海拍拍贷金融信息服务有限公司信息流</v>
      </c>
      <c r="Z2387" t="e">
        <f>VLOOKUP(Y:Y,[1]Sheet1!N:N,1,0)</f>
        <v>#N/A</v>
      </c>
    </row>
    <row r="2388" spans="1:26" hidden="1" x14ac:dyDescent="0.25">
      <c r="A2388">
        <v>20230618</v>
      </c>
      <c r="B2388">
        <v>47798436</v>
      </c>
      <c r="C2388" t="s">
        <v>2632</v>
      </c>
      <c r="D2388">
        <v>2169384</v>
      </c>
      <c r="E2388" t="s">
        <v>2633</v>
      </c>
      <c r="F2388" s="59">
        <v>14960.77</v>
      </c>
      <c r="G2388">
        <v>11082.05</v>
      </c>
      <c r="H2388" t="s">
        <v>2538</v>
      </c>
      <c r="I2388" t="s">
        <v>2551</v>
      </c>
      <c r="J2388" t="s">
        <v>296</v>
      </c>
      <c r="K2388" t="s">
        <v>2321</v>
      </c>
      <c r="L2388" t="s">
        <v>2334</v>
      </c>
      <c r="M2388" t="s">
        <v>2634</v>
      </c>
      <c r="N2388" t="s">
        <v>2635</v>
      </c>
      <c r="O2388" t="s">
        <v>2542</v>
      </c>
      <c r="P2388" t="s">
        <v>2543</v>
      </c>
      <c r="Q2388" t="s">
        <v>2544</v>
      </c>
      <c r="R2388" t="s">
        <v>2636</v>
      </c>
      <c r="S2388" t="s">
        <v>2546</v>
      </c>
      <c r="T2388">
        <v>0</v>
      </c>
      <c r="U2388" t="s">
        <v>2584</v>
      </c>
      <c r="V2388" t="s">
        <v>2637</v>
      </c>
      <c r="W2388" t="s">
        <v>2584</v>
      </c>
      <c r="X2388" t="s">
        <v>2637</v>
      </c>
      <c r="Y2388" t="str">
        <f t="shared" si="37"/>
        <v>湖北车智汇传媒有限公司北京车之家信息技术有限公司信息流</v>
      </c>
      <c r="Z2388" t="e">
        <f>VLOOKUP(Y:Y,[1]Sheet1!N:N,1,0)</f>
        <v>#N/A</v>
      </c>
    </row>
    <row r="2389" spans="1:26" hidden="1" x14ac:dyDescent="0.25">
      <c r="A2389">
        <v>20230618</v>
      </c>
      <c r="B2389">
        <v>29995324</v>
      </c>
      <c r="C2389" t="s">
        <v>2722</v>
      </c>
      <c r="D2389">
        <v>2142924</v>
      </c>
      <c r="E2389" t="s">
        <v>2716</v>
      </c>
      <c r="F2389" s="59">
        <v>11714.95</v>
      </c>
      <c r="G2389">
        <v>11714.95</v>
      </c>
      <c r="H2389" t="s">
        <v>2559</v>
      </c>
      <c r="I2389" t="s">
        <v>2560</v>
      </c>
      <c r="J2389" t="s">
        <v>392</v>
      </c>
      <c r="K2389" t="s">
        <v>711</v>
      </c>
      <c r="L2389" t="s">
        <v>392</v>
      </c>
      <c r="M2389" t="s">
        <v>2641</v>
      </c>
      <c r="N2389" t="s">
        <v>2642</v>
      </c>
      <c r="O2389" t="s">
        <v>2542</v>
      </c>
      <c r="P2389" t="s">
        <v>2543</v>
      </c>
      <c r="Q2389" t="s">
        <v>2544</v>
      </c>
      <c r="R2389" t="s">
        <v>2643</v>
      </c>
      <c r="S2389" t="s">
        <v>2546</v>
      </c>
      <c r="T2389">
        <v>193664.85</v>
      </c>
      <c r="U2389" t="s">
        <v>838</v>
      </c>
      <c r="V2389" t="s">
        <v>2548</v>
      </c>
      <c r="W2389" t="s">
        <v>838</v>
      </c>
      <c r="X2389" t="s">
        <v>2548</v>
      </c>
      <c r="Y2389" t="str">
        <f t="shared" si="37"/>
        <v>福州三六零网络小额贷款有限公司福州三六零网络小额贷款有限公司CPC</v>
      </c>
      <c r="Z2389" t="e">
        <f>VLOOKUP(Y:Y,[1]Sheet1!N:N,1,0)</f>
        <v>#N/A</v>
      </c>
    </row>
    <row r="2390" spans="1:26" hidden="1" x14ac:dyDescent="0.25">
      <c r="A2390">
        <v>20230618</v>
      </c>
      <c r="B2390">
        <v>42594484</v>
      </c>
      <c r="C2390" t="s">
        <v>2752</v>
      </c>
      <c r="D2390">
        <v>2130054</v>
      </c>
      <c r="E2390" t="s">
        <v>2558</v>
      </c>
      <c r="F2390" s="59">
        <v>1087.57</v>
      </c>
      <c r="G2390">
        <v>880.59</v>
      </c>
      <c r="H2390" t="s">
        <v>2559</v>
      </c>
      <c r="I2390" t="s">
        <v>2560</v>
      </c>
      <c r="J2390" t="s">
        <v>2350</v>
      </c>
      <c r="K2390" t="s">
        <v>711</v>
      </c>
      <c r="L2390" t="s">
        <v>2350</v>
      </c>
      <c r="M2390" t="s">
        <v>2561</v>
      </c>
      <c r="N2390" t="s">
        <v>2562</v>
      </c>
      <c r="O2390" t="s">
        <v>2542</v>
      </c>
      <c r="P2390" t="s">
        <v>2543</v>
      </c>
      <c r="Q2390" t="s">
        <v>2544</v>
      </c>
      <c r="R2390" t="s">
        <v>2563</v>
      </c>
      <c r="S2390" t="s">
        <v>2546</v>
      </c>
      <c r="T2390">
        <v>2180.5010000000002</v>
      </c>
      <c r="U2390" t="s">
        <v>1891</v>
      </c>
      <c r="V2390" t="s">
        <v>2564</v>
      </c>
      <c r="W2390" t="s">
        <v>1891</v>
      </c>
      <c r="X2390" t="s">
        <v>2564</v>
      </c>
      <c r="Y2390" t="str">
        <f t="shared" si="37"/>
        <v>深圳尚米网络技术有限公司深圳尚米网络技术有限公司CPC</v>
      </c>
      <c r="Z2390" t="e">
        <f>VLOOKUP(Y:Y,[1]Sheet1!N:N,1,0)</f>
        <v>#N/A</v>
      </c>
    </row>
    <row r="2391" spans="1:26" x14ac:dyDescent="0.25">
      <c r="A2391">
        <v>20230618</v>
      </c>
      <c r="B2391">
        <v>43094813</v>
      </c>
      <c r="C2391" t="s">
        <v>2677</v>
      </c>
      <c r="D2391">
        <v>2054669</v>
      </c>
      <c r="E2391" t="s">
        <v>2622</v>
      </c>
      <c r="F2391" s="59">
        <v>7514.64</v>
      </c>
      <c r="G2391">
        <v>5566.4</v>
      </c>
      <c r="H2391" t="s">
        <v>2538</v>
      </c>
      <c r="I2391" t="s">
        <v>2539</v>
      </c>
      <c r="J2391" t="s">
        <v>2352</v>
      </c>
      <c r="K2391" t="s">
        <v>2321</v>
      </c>
      <c r="L2391" t="s">
        <v>2351</v>
      </c>
      <c r="M2391" t="s">
        <v>2623</v>
      </c>
      <c r="N2391" t="s">
        <v>2624</v>
      </c>
      <c r="O2391" t="s">
        <v>2542</v>
      </c>
      <c r="P2391" t="s">
        <v>2543</v>
      </c>
      <c r="Q2391" t="s">
        <v>2544</v>
      </c>
      <c r="R2391" t="s">
        <v>2625</v>
      </c>
      <c r="S2391" t="s">
        <v>2546</v>
      </c>
      <c r="T2391">
        <v>0</v>
      </c>
      <c r="U2391" t="s">
        <v>838</v>
      </c>
      <c r="V2391" t="s">
        <v>2548</v>
      </c>
      <c r="W2391" t="s">
        <v>838</v>
      </c>
      <c r="X2391" t="s">
        <v>2548</v>
      </c>
      <c r="Y2391" t="str">
        <f t="shared" si="37"/>
        <v>深圳市小赢普惠科技有限责任公司深圳市赢众通金融信息服务有限责任公司信息流</v>
      </c>
      <c r="Z2391" t="e">
        <f>VLOOKUP(Y:Y,[1]Sheet1!N:N,1,0)</f>
        <v>#N/A</v>
      </c>
    </row>
    <row r="2392" spans="1:26" hidden="1" x14ac:dyDescent="0.25">
      <c r="A2392">
        <v>20230618</v>
      </c>
      <c r="B2392">
        <v>47327773</v>
      </c>
      <c r="C2392" t="s">
        <v>2714</v>
      </c>
      <c r="D2392">
        <v>2185183</v>
      </c>
      <c r="E2392" t="s">
        <v>2574</v>
      </c>
      <c r="F2392" s="59">
        <v>12738.49</v>
      </c>
      <c r="G2392">
        <v>9650.3700000000008</v>
      </c>
      <c r="H2392" t="s">
        <v>2538</v>
      </c>
      <c r="I2392" t="s">
        <v>2539</v>
      </c>
      <c r="J2392" t="s">
        <v>2575</v>
      </c>
      <c r="K2392" t="s">
        <v>2321</v>
      </c>
      <c r="L2392" t="s">
        <v>2344</v>
      </c>
      <c r="M2392" t="s">
        <v>2576</v>
      </c>
      <c r="O2392" t="s">
        <v>2542</v>
      </c>
      <c r="P2392" t="s">
        <v>2543</v>
      </c>
      <c r="Q2392" t="s">
        <v>2544</v>
      </c>
      <c r="R2392" t="s">
        <v>2577</v>
      </c>
      <c r="S2392" t="s">
        <v>2546</v>
      </c>
      <c r="T2392">
        <v>0</v>
      </c>
      <c r="U2392" t="s">
        <v>838</v>
      </c>
      <c r="V2392" t="s">
        <v>2578</v>
      </c>
      <c r="W2392" t="s">
        <v>838</v>
      </c>
      <c r="X2392" t="s">
        <v>2578</v>
      </c>
      <c r="Y2392" t="str">
        <f t="shared" si="37"/>
        <v>北京微财科技有限公司-数媒重庆市黑卡小额贷款有限公司信息流</v>
      </c>
      <c r="Z2392" t="e">
        <f>VLOOKUP(Y:Y,[1]Sheet1!N:N,1,0)</f>
        <v>#N/A</v>
      </c>
    </row>
    <row r="2393" spans="1:26" hidden="1" x14ac:dyDescent="0.25">
      <c r="A2393">
        <v>20230618</v>
      </c>
      <c r="B2393">
        <v>47327963</v>
      </c>
      <c r="C2393" t="s">
        <v>2678</v>
      </c>
      <c r="D2393">
        <v>2185183</v>
      </c>
      <c r="E2393" t="s">
        <v>2574</v>
      </c>
      <c r="F2393" s="59">
        <v>1057.69</v>
      </c>
      <c r="G2393">
        <v>801.28</v>
      </c>
      <c r="H2393" t="s">
        <v>2538</v>
      </c>
      <c r="I2393" t="s">
        <v>2539</v>
      </c>
      <c r="J2393" t="s">
        <v>2575</v>
      </c>
      <c r="K2393" t="s">
        <v>2321</v>
      </c>
      <c r="L2393" t="s">
        <v>2344</v>
      </c>
      <c r="M2393" t="s">
        <v>2576</v>
      </c>
      <c r="O2393" t="s">
        <v>2542</v>
      </c>
      <c r="P2393" t="s">
        <v>2543</v>
      </c>
      <c r="Q2393" t="s">
        <v>2544</v>
      </c>
      <c r="R2393" t="s">
        <v>2577</v>
      </c>
      <c r="S2393" t="s">
        <v>2546</v>
      </c>
      <c r="T2393">
        <v>0</v>
      </c>
      <c r="U2393" t="s">
        <v>838</v>
      </c>
      <c r="V2393" t="s">
        <v>2578</v>
      </c>
      <c r="W2393" t="s">
        <v>838</v>
      </c>
      <c r="X2393" t="s">
        <v>2578</v>
      </c>
      <c r="Y2393" t="str">
        <f t="shared" si="37"/>
        <v>北京微财科技有限公司-数媒重庆市黑卡小额贷款有限公司信息流</v>
      </c>
      <c r="Z2393" t="e">
        <f>VLOOKUP(Y:Y,[1]Sheet1!N:N,1,0)</f>
        <v>#N/A</v>
      </c>
    </row>
    <row r="2394" spans="1:26" x14ac:dyDescent="0.25">
      <c r="A2394">
        <v>20230618</v>
      </c>
      <c r="B2394">
        <v>39873589</v>
      </c>
      <c r="C2394" t="s">
        <v>2811</v>
      </c>
      <c r="D2394">
        <v>2054669</v>
      </c>
      <c r="E2394" t="s">
        <v>2622</v>
      </c>
      <c r="F2394" s="59">
        <v>6821.48</v>
      </c>
      <c r="G2394">
        <v>5052.95</v>
      </c>
      <c r="H2394" t="s">
        <v>2538</v>
      </c>
      <c r="I2394" t="s">
        <v>2539</v>
      </c>
      <c r="J2394" t="s">
        <v>2352</v>
      </c>
      <c r="K2394" t="s">
        <v>2321</v>
      </c>
      <c r="L2394" t="s">
        <v>2351</v>
      </c>
      <c r="M2394" t="s">
        <v>2623</v>
      </c>
      <c r="N2394" t="s">
        <v>2624</v>
      </c>
      <c r="O2394" t="s">
        <v>2542</v>
      </c>
      <c r="P2394" t="s">
        <v>2543</v>
      </c>
      <c r="Q2394" t="s">
        <v>2544</v>
      </c>
      <c r="R2394" t="s">
        <v>2625</v>
      </c>
      <c r="S2394" t="s">
        <v>2546</v>
      </c>
      <c r="T2394">
        <v>0</v>
      </c>
      <c r="U2394" t="s">
        <v>838</v>
      </c>
      <c r="V2394" t="s">
        <v>2548</v>
      </c>
      <c r="W2394" t="s">
        <v>838</v>
      </c>
      <c r="X2394" t="s">
        <v>2548</v>
      </c>
      <c r="Y2394" t="str">
        <f t="shared" si="37"/>
        <v>深圳市小赢普惠科技有限责任公司深圳市赢众通金融信息服务有限责任公司信息流</v>
      </c>
      <c r="Z2394" t="e">
        <f>VLOOKUP(Y:Y,[1]Sheet1!N:N,1,0)</f>
        <v>#N/A</v>
      </c>
    </row>
    <row r="2395" spans="1:26" hidden="1" x14ac:dyDescent="0.25">
      <c r="A2395">
        <v>20230618</v>
      </c>
      <c r="B2395">
        <v>45322956</v>
      </c>
      <c r="C2395" t="s">
        <v>2631</v>
      </c>
      <c r="D2395">
        <v>2172261</v>
      </c>
      <c r="E2395" t="s">
        <v>2628</v>
      </c>
      <c r="F2395" s="59">
        <v>214.81</v>
      </c>
      <c r="G2395">
        <v>163.98</v>
      </c>
      <c r="H2395" t="s">
        <v>2538</v>
      </c>
      <c r="I2395" t="s">
        <v>2551</v>
      </c>
      <c r="J2395" t="s">
        <v>292</v>
      </c>
      <c r="K2395" t="s">
        <v>2321</v>
      </c>
      <c r="L2395" t="s">
        <v>574</v>
      </c>
      <c r="M2395" t="s">
        <v>2611</v>
      </c>
      <c r="N2395" t="s">
        <v>2612</v>
      </c>
      <c r="O2395" t="s">
        <v>2542</v>
      </c>
      <c r="P2395" t="s">
        <v>2543</v>
      </c>
      <c r="Q2395" t="s">
        <v>2544</v>
      </c>
      <c r="R2395" t="s">
        <v>2613</v>
      </c>
      <c r="S2395" t="s">
        <v>2546</v>
      </c>
      <c r="T2395">
        <v>0</v>
      </c>
      <c r="U2395" t="s">
        <v>2614</v>
      </c>
      <c r="V2395" t="s">
        <v>2615</v>
      </c>
      <c r="W2395" t="s">
        <v>2614</v>
      </c>
      <c r="X2395" t="s">
        <v>2615</v>
      </c>
      <c r="Y2395" t="str">
        <f t="shared" si="37"/>
        <v>广州荔湾品唯信息服务有限公司广州唯品会电子商务有限公司信息流</v>
      </c>
      <c r="Z2395" t="e">
        <f>VLOOKUP(Y:Y,[1]Sheet1!N:N,1,0)</f>
        <v>#N/A</v>
      </c>
    </row>
    <row r="2396" spans="1:26" hidden="1" x14ac:dyDescent="0.25">
      <c r="A2396">
        <v>20230618</v>
      </c>
      <c r="B2396">
        <v>47426625</v>
      </c>
      <c r="C2396" t="s">
        <v>2802</v>
      </c>
      <c r="D2396">
        <v>2189969</v>
      </c>
      <c r="E2396" t="s">
        <v>2608</v>
      </c>
      <c r="F2396" s="59">
        <v>1757.5</v>
      </c>
      <c r="G2396">
        <v>1255.3599999999999</v>
      </c>
      <c r="H2396" t="s">
        <v>2538</v>
      </c>
      <c r="I2396" t="s">
        <v>2551</v>
      </c>
      <c r="J2396" t="s">
        <v>2332</v>
      </c>
      <c r="K2396" t="s">
        <v>2321</v>
      </c>
      <c r="L2396" t="s">
        <v>2333</v>
      </c>
      <c r="M2396" t="s">
        <v>2552</v>
      </c>
      <c r="N2396" t="s">
        <v>2553</v>
      </c>
      <c r="O2396" t="s">
        <v>2542</v>
      </c>
      <c r="P2396" t="s">
        <v>2543</v>
      </c>
      <c r="Q2396" t="s">
        <v>2544</v>
      </c>
      <c r="R2396" t="s">
        <v>2554</v>
      </c>
      <c r="S2396" t="s">
        <v>2546</v>
      </c>
      <c r="T2396">
        <v>0</v>
      </c>
      <c r="U2396" t="s">
        <v>2555</v>
      </c>
      <c r="V2396" t="s">
        <v>2556</v>
      </c>
      <c r="W2396" t="s">
        <v>2555</v>
      </c>
      <c r="X2396" t="s">
        <v>2556</v>
      </c>
      <c r="Y2396" t="str">
        <f t="shared" si="37"/>
        <v>北京爱奇艺科技有限公司-百度北京爱奇艺科技有限公司信息流</v>
      </c>
      <c r="Z2396" t="e">
        <f>VLOOKUP(Y:Y,[1]Sheet1!N:N,1,0)</f>
        <v>#N/A</v>
      </c>
    </row>
    <row r="2397" spans="1:26" hidden="1" x14ac:dyDescent="0.25">
      <c r="A2397">
        <v>20230618</v>
      </c>
      <c r="B2397">
        <v>36534236</v>
      </c>
      <c r="C2397" t="s">
        <v>2824</v>
      </c>
      <c r="D2397">
        <v>2166626</v>
      </c>
      <c r="E2397" t="s">
        <v>2821</v>
      </c>
      <c r="F2397" s="59">
        <v>6116.5</v>
      </c>
      <c r="G2397">
        <v>0</v>
      </c>
      <c r="H2397" t="s">
        <v>2538</v>
      </c>
      <c r="I2397" t="s">
        <v>2551</v>
      </c>
      <c r="J2397" t="s">
        <v>2339</v>
      </c>
      <c r="K2397" t="s">
        <v>2321</v>
      </c>
      <c r="L2397" t="s">
        <v>2338</v>
      </c>
      <c r="M2397" t="s">
        <v>2692</v>
      </c>
      <c r="N2397" t="s">
        <v>2693</v>
      </c>
      <c r="O2397" t="s">
        <v>2542</v>
      </c>
      <c r="P2397" t="s">
        <v>2543</v>
      </c>
      <c r="Q2397" t="s">
        <v>2544</v>
      </c>
      <c r="R2397" t="s">
        <v>2822</v>
      </c>
      <c r="S2397" t="s">
        <v>2546</v>
      </c>
      <c r="T2397">
        <v>0</v>
      </c>
      <c r="U2397" t="s">
        <v>2117</v>
      </c>
      <c r="V2397" t="s">
        <v>2695</v>
      </c>
      <c r="W2397" t="s">
        <v>2117</v>
      </c>
      <c r="X2397" t="s">
        <v>2695</v>
      </c>
      <c r="Y2397" t="str">
        <f t="shared" si="37"/>
        <v>北京三快在线科技有限公司及其关联公司北京三快科技有限公司信息流</v>
      </c>
      <c r="Z2397" t="e">
        <f>VLOOKUP(Y:Y,[1]Sheet1!N:N,1,0)</f>
        <v>#N/A</v>
      </c>
    </row>
    <row r="2398" spans="1:26" hidden="1" x14ac:dyDescent="0.25">
      <c r="A2398">
        <v>20230618</v>
      </c>
      <c r="B2398">
        <v>42327274</v>
      </c>
      <c r="C2398" t="s">
        <v>2791</v>
      </c>
      <c r="D2398">
        <v>2172261</v>
      </c>
      <c r="E2398" t="s">
        <v>2628</v>
      </c>
      <c r="F2398" s="59">
        <v>48.7</v>
      </c>
      <c r="G2398">
        <v>37.18</v>
      </c>
      <c r="H2398" t="s">
        <v>2538</v>
      </c>
      <c r="I2398" t="s">
        <v>2539</v>
      </c>
      <c r="J2398" t="s">
        <v>292</v>
      </c>
      <c r="K2398" t="s">
        <v>2321</v>
      </c>
      <c r="L2398" t="s">
        <v>574</v>
      </c>
      <c r="M2398" t="s">
        <v>2611</v>
      </c>
      <c r="N2398" t="s">
        <v>2612</v>
      </c>
      <c r="O2398" t="s">
        <v>2542</v>
      </c>
      <c r="P2398" t="s">
        <v>2543</v>
      </c>
      <c r="Q2398" t="s">
        <v>2544</v>
      </c>
      <c r="R2398" t="s">
        <v>2613</v>
      </c>
      <c r="S2398" t="s">
        <v>2546</v>
      </c>
      <c r="T2398">
        <v>0</v>
      </c>
      <c r="U2398" t="s">
        <v>2614</v>
      </c>
      <c r="V2398" t="s">
        <v>2615</v>
      </c>
      <c r="W2398" t="s">
        <v>2614</v>
      </c>
      <c r="X2398" t="s">
        <v>2615</v>
      </c>
      <c r="Y2398" t="str">
        <f t="shared" si="37"/>
        <v>广州荔湾品唯信息服务有限公司广州唯品会电子商务有限公司信息流</v>
      </c>
      <c r="Z2398" t="e">
        <f>VLOOKUP(Y:Y,[1]Sheet1!N:N,1,0)</f>
        <v>#N/A</v>
      </c>
    </row>
    <row r="2399" spans="1:26" hidden="1" x14ac:dyDescent="0.25">
      <c r="A2399">
        <v>20230618</v>
      </c>
      <c r="B2399">
        <v>42840845</v>
      </c>
      <c r="C2399" t="s">
        <v>2812</v>
      </c>
      <c r="D2399">
        <v>2117410</v>
      </c>
      <c r="E2399" t="s">
        <v>2587</v>
      </c>
      <c r="F2399" s="59">
        <v>1134.3399999999999</v>
      </c>
      <c r="G2399">
        <v>0</v>
      </c>
      <c r="H2399" t="s">
        <v>2538</v>
      </c>
      <c r="I2399" t="s">
        <v>2551</v>
      </c>
      <c r="J2399" t="s">
        <v>2353</v>
      </c>
      <c r="K2399" t="s">
        <v>2321</v>
      </c>
      <c r="L2399" t="s">
        <v>326</v>
      </c>
      <c r="M2399" t="s">
        <v>2588</v>
      </c>
      <c r="N2399" t="s">
        <v>2589</v>
      </c>
      <c r="O2399" t="s">
        <v>2542</v>
      </c>
      <c r="P2399" t="s">
        <v>2543</v>
      </c>
      <c r="Q2399" t="s">
        <v>2544</v>
      </c>
      <c r="R2399" t="s">
        <v>2570</v>
      </c>
      <c r="S2399" t="s">
        <v>2546</v>
      </c>
      <c r="T2399">
        <v>0</v>
      </c>
      <c r="U2399" t="s">
        <v>2571</v>
      </c>
      <c r="V2399" t="s">
        <v>2572</v>
      </c>
      <c r="W2399" t="s">
        <v>1891</v>
      </c>
      <c r="X2399" t="s">
        <v>2564</v>
      </c>
      <c r="Y2399" t="str">
        <f t="shared" si="37"/>
        <v>网易有道信息技术（北京）有限公司网易(杭州)网络有限公司信息流</v>
      </c>
      <c r="Z2399" t="e">
        <f>VLOOKUP(Y:Y,[1]Sheet1!N:N,1,0)</f>
        <v>#N/A</v>
      </c>
    </row>
    <row r="2400" spans="1:26" hidden="1" x14ac:dyDescent="0.25">
      <c r="A2400">
        <v>20230618</v>
      </c>
      <c r="B2400">
        <v>43606643</v>
      </c>
      <c r="C2400" t="s">
        <v>2825</v>
      </c>
      <c r="D2400">
        <v>2162133</v>
      </c>
      <c r="E2400" t="s">
        <v>2826</v>
      </c>
      <c r="F2400" s="59">
        <v>11365.53</v>
      </c>
      <c r="G2400">
        <v>0</v>
      </c>
      <c r="H2400" t="s">
        <v>2538</v>
      </c>
      <c r="I2400" t="s">
        <v>2551</v>
      </c>
      <c r="J2400" t="s">
        <v>2339</v>
      </c>
      <c r="K2400" t="s">
        <v>2321</v>
      </c>
      <c r="L2400" t="s">
        <v>2338</v>
      </c>
      <c r="M2400" t="s">
        <v>2692</v>
      </c>
      <c r="N2400" t="s">
        <v>2693</v>
      </c>
      <c r="O2400" t="s">
        <v>2542</v>
      </c>
      <c r="P2400" t="s">
        <v>2543</v>
      </c>
      <c r="Q2400" t="s">
        <v>2544</v>
      </c>
      <c r="R2400" t="s">
        <v>2822</v>
      </c>
      <c r="S2400" t="s">
        <v>2546</v>
      </c>
      <c r="T2400">
        <v>0</v>
      </c>
      <c r="U2400" t="s">
        <v>2117</v>
      </c>
      <c r="V2400" t="s">
        <v>2695</v>
      </c>
      <c r="W2400" t="s">
        <v>2117</v>
      </c>
      <c r="X2400" t="s">
        <v>2695</v>
      </c>
      <c r="Y2400" t="str">
        <f t="shared" si="37"/>
        <v>北京三快在线科技有限公司及其关联公司北京三快科技有限公司信息流</v>
      </c>
      <c r="Z2400" t="e">
        <f>VLOOKUP(Y:Y,[1]Sheet1!N:N,1,0)</f>
        <v>#N/A</v>
      </c>
    </row>
    <row r="2401" spans="1:26" hidden="1" x14ac:dyDescent="0.25">
      <c r="A2401">
        <v>20230618</v>
      </c>
      <c r="B2401">
        <v>29522757</v>
      </c>
      <c r="C2401" t="s">
        <v>2601</v>
      </c>
      <c r="D2401">
        <v>2130054</v>
      </c>
      <c r="E2401" t="s">
        <v>2558</v>
      </c>
      <c r="F2401" s="59">
        <v>3364.57</v>
      </c>
      <c r="G2401">
        <v>2724.24</v>
      </c>
      <c r="H2401" t="s">
        <v>2559</v>
      </c>
      <c r="I2401" t="s">
        <v>2560</v>
      </c>
      <c r="J2401" t="s">
        <v>2350</v>
      </c>
      <c r="K2401" t="s">
        <v>711</v>
      </c>
      <c r="L2401" t="s">
        <v>2350</v>
      </c>
      <c r="M2401" t="s">
        <v>2561</v>
      </c>
      <c r="N2401" t="s">
        <v>2562</v>
      </c>
      <c r="O2401" t="s">
        <v>2542</v>
      </c>
      <c r="P2401" t="s">
        <v>2543</v>
      </c>
      <c r="Q2401" t="s">
        <v>2544</v>
      </c>
      <c r="R2401" t="s">
        <v>2563</v>
      </c>
      <c r="S2401" t="s">
        <v>2546</v>
      </c>
      <c r="T2401">
        <v>4636.4210000000003</v>
      </c>
      <c r="U2401" t="s">
        <v>1891</v>
      </c>
      <c r="V2401" t="s">
        <v>2602</v>
      </c>
      <c r="W2401" t="s">
        <v>1891</v>
      </c>
      <c r="X2401" t="s">
        <v>2564</v>
      </c>
      <c r="Y2401" t="str">
        <f t="shared" si="37"/>
        <v>深圳尚米网络技术有限公司深圳尚米网络技术有限公司CPC</v>
      </c>
      <c r="Z2401" t="e">
        <f>VLOOKUP(Y:Y,[1]Sheet1!N:N,1,0)</f>
        <v>#N/A</v>
      </c>
    </row>
    <row r="2402" spans="1:26" hidden="1" x14ac:dyDescent="0.25">
      <c r="A2402">
        <v>20230618</v>
      </c>
      <c r="B2402">
        <v>45322956</v>
      </c>
      <c r="C2402" t="s">
        <v>2631</v>
      </c>
      <c r="D2402">
        <v>2172261</v>
      </c>
      <c r="E2402" t="s">
        <v>2628</v>
      </c>
      <c r="F2402" s="59">
        <v>480.78</v>
      </c>
      <c r="G2402">
        <v>367.01</v>
      </c>
      <c r="H2402" t="s">
        <v>2538</v>
      </c>
      <c r="I2402" t="s">
        <v>2539</v>
      </c>
      <c r="J2402" t="s">
        <v>292</v>
      </c>
      <c r="K2402" t="s">
        <v>2321</v>
      </c>
      <c r="L2402" t="s">
        <v>574</v>
      </c>
      <c r="M2402" t="s">
        <v>2611</v>
      </c>
      <c r="N2402" t="s">
        <v>2612</v>
      </c>
      <c r="O2402" t="s">
        <v>2542</v>
      </c>
      <c r="P2402" t="s">
        <v>2543</v>
      </c>
      <c r="Q2402" t="s">
        <v>2544</v>
      </c>
      <c r="R2402" t="s">
        <v>2613</v>
      </c>
      <c r="S2402" t="s">
        <v>2546</v>
      </c>
      <c r="T2402">
        <v>0</v>
      </c>
      <c r="U2402" t="s">
        <v>2614</v>
      </c>
      <c r="V2402" t="s">
        <v>2615</v>
      </c>
      <c r="W2402" t="s">
        <v>2614</v>
      </c>
      <c r="X2402" t="s">
        <v>2615</v>
      </c>
      <c r="Y2402" t="str">
        <f t="shared" si="37"/>
        <v>广州荔湾品唯信息服务有限公司广州唯品会电子商务有限公司信息流</v>
      </c>
      <c r="Z2402" t="e">
        <f>VLOOKUP(Y:Y,[1]Sheet1!N:N,1,0)</f>
        <v>#N/A</v>
      </c>
    </row>
    <row r="2403" spans="1:26" hidden="1" x14ac:dyDescent="0.25">
      <c r="A2403">
        <v>20230618</v>
      </c>
      <c r="B2403">
        <v>48631432</v>
      </c>
      <c r="C2403" t="s">
        <v>2827</v>
      </c>
      <c r="D2403">
        <v>2129251</v>
      </c>
      <c r="E2403" t="s">
        <v>2815</v>
      </c>
      <c r="F2403" s="59">
        <v>1783.56</v>
      </c>
      <c r="G2403">
        <v>0</v>
      </c>
      <c r="H2403" t="s">
        <v>2538</v>
      </c>
      <c r="I2403" t="s">
        <v>2551</v>
      </c>
      <c r="J2403" t="s">
        <v>2330</v>
      </c>
      <c r="K2403" t="s">
        <v>2321</v>
      </c>
      <c r="L2403" t="s">
        <v>2329</v>
      </c>
      <c r="M2403" t="s">
        <v>2581</v>
      </c>
      <c r="N2403" t="s">
        <v>2582</v>
      </c>
      <c r="O2403" t="s">
        <v>2542</v>
      </c>
      <c r="P2403" t="s">
        <v>2543</v>
      </c>
      <c r="Q2403" t="s">
        <v>2544</v>
      </c>
      <c r="R2403" t="s">
        <v>2583</v>
      </c>
      <c r="S2403" t="s">
        <v>2546</v>
      </c>
      <c r="T2403">
        <v>0</v>
      </c>
      <c r="U2403" t="s">
        <v>838</v>
      </c>
      <c r="V2403" t="s">
        <v>2578</v>
      </c>
      <c r="W2403" t="s">
        <v>2584</v>
      </c>
      <c r="X2403" t="s">
        <v>2585</v>
      </c>
      <c r="Y2403" t="str">
        <f t="shared" si="37"/>
        <v>成都哈拜网络科技有限公司-数字媒体事业部上海哈啰普惠科技有限公司信息流</v>
      </c>
      <c r="Z2403" t="e">
        <f>VLOOKUP(Y:Y,[1]Sheet1!N:N,1,0)</f>
        <v>#N/A</v>
      </c>
    </row>
    <row r="2404" spans="1:26" hidden="1" x14ac:dyDescent="0.25">
      <c r="A2404">
        <v>20230618</v>
      </c>
      <c r="B2404">
        <v>44487390</v>
      </c>
      <c r="C2404" t="s">
        <v>2828</v>
      </c>
      <c r="D2404">
        <v>2162133</v>
      </c>
      <c r="E2404" t="s">
        <v>2826</v>
      </c>
      <c r="F2404" s="59">
        <v>15785.22</v>
      </c>
      <c r="G2404">
        <v>0</v>
      </c>
      <c r="H2404" t="s">
        <v>2538</v>
      </c>
      <c r="I2404" t="s">
        <v>2551</v>
      </c>
      <c r="J2404" t="s">
        <v>2339</v>
      </c>
      <c r="K2404" t="s">
        <v>2321</v>
      </c>
      <c r="L2404" t="s">
        <v>2338</v>
      </c>
      <c r="M2404" t="s">
        <v>2692</v>
      </c>
      <c r="N2404" t="s">
        <v>2693</v>
      </c>
      <c r="O2404" t="s">
        <v>2542</v>
      </c>
      <c r="P2404" t="s">
        <v>2543</v>
      </c>
      <c r="Q2404" t="s">
        <v>2544</v>
      </c>
      <c r="R2404" t="s">
        <v>2822</v>
      </c>
      <c r="S2404" t="s">
        <v>2546</v>
      </c>
      <c r="T2404">
        <v>0</v>
      </c>
      <c r="U2404" t="s">
        <v>2117</v>
      </c>
      <c r="V2404" t="s">
        <v>2695</v>
      </c>
      <c r="W2404" t="s">
        <v>2117</v>
      </c>
      <c r="X2404" t="s">
        <v>2695</v>
      </c>
      <c r="Y2404" t="str">
        <f t="shared" si="37"/>
        <v>北京三快在线科技有限公司及其关联公司北京三快科技有限公司信息流</v>
      </c>
      <c r="Z2404" t="e">
        <f>VLOOKUP(Y:Y,[1]Sheet1!N:N,1,0)</f>
        <v>#N/A</v>
      </c>
    </row>
    <row r="2405" spans="1:26" hidden="1" x14ac:dyDescent="0.25">
      <c r="A2405">
        <v>20230618</v>
      </c>
      <c r="B2405">
        <v>42961786</v>
      </c>
      <c r="C2405" t="s">
        <v>2829</v>
      </c>
      <c r="D2405">
        <v>2166626</v>
      </c>
      <c r="E2405" t="s">
        <v>2821</v>
      </c>
      <c r="F2405" s="59">
        <v>14188.98</v>
      </c>
      <c r="G2405">
        <v>0</v>
      </c>
      <c r="H2405" t="s">
        <v>2538</v>
      </c>
      <c r="I2405" t="s">
        <v>2551</v>
      </c>
      <c r="J2405" t="s">
        <v>2339</v>
      </c>
      <c r="K2405" t="s">
        <v>2321</v>
      </c>
      <c r="L2405" t="s">
        <v>2338</v>
      </c>
      <c r="M2405" t="s">
        <v>2692</v>
      </c>
      <c r="N2405" t="s">
        <v>2693</v>
      </c>
      <c r="O2405" t="s">
        <v>2542</v>
      </c>
      <c r="P2405" t="s">
        <v>2543</v>
      </c>
      <c r="Q2405" t="s">
        <v>2544</v>
      </c>
      <c r="R2405" t="s">
        <v>2822</v>
      </c>
      <c r="S2405" t="s">
        <v>2546</v>
      </c>
      <c r="T2405">
        <v>0</v>
      </c>
      <c r="U2405" t="s">
        <v>2117</v>
      </c>
      <c r="V2405" t="s">
        <v>2695</v>
      </c>
      <c r="W2405" t="s">
        <v>2117</v>
      </c>
      <c r="X2405" t="s">
        <v>2695</v>
      </c>
      <c r="Y2405" t="str">
        <f t="shared" si="37"/>
        <v>北京三快在线科技有限公司及其关联公司北京三快科技有限公司信息流</v>
      </c>
      <c r="Z2405" t="e">
        <f>VLOOKUP(Y:Y,[1]Sheet1!N:N,1,0)</f>
        <v>#N/A</v>
      </c>
    </row>
    <row r="2406" spans="1:26" hidden="1" x14ac:dyDescent="0.25">
      <c r="A2406">
        <v>20230618</v>
      </c>
      <c r="B2406">
        <v>43606270</v>
      </c>
      <c r="C2406" t="s">
        <v>2830</v>
      </c>
      <c r="D2406">
        <v>2166626</v>
      </c>
      <c r="E2406" t="s">
        <v>2821</v>
      </c>
      <c r="F2406" s="59">
        <v>607.61</v>
      </c>
      <c r="G2406">
        <v>0</v>
      </c>
      <c r="H2406" t="s">
        <v>2538</v>
      </c>
      <c r="I2406" t="s">
        <v>2551</v>
      </c>
      <c r="J2406" t="s">
        <v>2339</v>
      </c>
      <c r="K2406" t="s">
        <v>2321</v>
      </c>
      <c r="L2406" t="s">
        <v>2338</v>
      </c>
      <c r="M2406" t="s">
        <v>2692</v>
      </c>
      <c r="N2406" t="s">
        <v>2693</v>
      </c>
      <c r="O2406" t="s">
        <v>2542</v>
      </c>
      <c r="P2406" t="s">
        <v>2543</v>
      </c>
      <c r="Q2406" t="s">
        <v>2544</v>
      </c>
      <c r="R2406" t="s">
        <v>2822</v>
      </c>
      <c r="S2406" t="s">
        <v>2546</v>
      </c>
      <c r="T2406">
        <v>0</v>
      </c>
      <c r="U2406" t="s">
        <v>2117</v>
      </c>
      <c r="V2406" t="s">
        <v>2695</v>
      </c>
      <c r="W2406" t="s">
        <v>2117</v>
      </c>
      <c r="X2406" t="s">
        <v>2695</v>
      </c>
      <c r="Y2406" t="str">
        <f t="shared" si="37"/>
        <v>北京三快在线科技有限公司及其关联公司北京三快科技有限公司信息流</v>
      </c>
      <c r="Z2406" t="e">
        <f>VLOOKUP(Y:Y,[1]Sheet1!N:N,1,0)</f>
        <v>#N/A</v>
      </c>
    </row>
    <row r="2407" spans="1:26" hidden="1" x14ac:dyDescent="0.25">
      <c r="A2407">
        <v>20230618</v>
      </c>
      <c r="B2407">
        <v>45026638</v>
      </c>
      <c r="C2407" t="s">
        <v>2831</v>
      </c>
      <c r="D2407">
        <v>2162133</v>
      </c>
      <c r="E2407" t="s">
        <v>2826</v>
      </c>
      <c r="F2407" s="59">
        <v>24.25</v>
      </c>
      <c r="G2407">
        <v>0</v>
      </c>
      <c r="H2407" t="s">
        <v>2538</v>
      </c>
      <c r="I2407" t="s">
        <v>2551</v>
      </c>
      <c r="J2407" t="s">
        <v>2339</v>
      </c>
      <c r="K2407" t="s">
        <v>2321</v>
      </c>
      <c r="L2407" t="s">
        <v>2338</v>
      </c>
      <c r="M2407" t="s">
        <v>2692</v>
      </c>
      <c r="N2407" t="s">
        <v>2693</v>
      </c>
      <c r="O2407" t="s">
        <v>2542</v>
      </c>
      <c r="P2407" t="s">
        <v>2543</v>
      </c>
      <c r="Q2407" t="s">
        <v>2544</v>
      </c>
      <c r="R2407" t="s">
        <v>2822</v>
      </c>
      <c r="S2407" t="s">
        <v>2546</v>
      </c>
      <c r="T2407">
        <v>0</v>
      </c>
      <c r="U2407" t="s">
        <v>2117</v>
      </c>
      <c r="V2407" t="s">
        <v>2695</v>
      </c>
      <c r="W2407" t="s">
        <v>2117</v>
      </c>
      <c r="X2407" t="s">
        <v>2695</v>
      </c>
      <c r="Y2407" t="str">
        <f t="shared" si="37"/>
        <v>北京三快在线科技有限公司及其关联公司北京三快科技有限公司信息流</v>
      </c>
      <c r="Z2407" t="e">
        <f>VLOOKUP(Y:Y,[1]Sheet1!N:N,1,0)</f>
        <v>#N/A</v>
      </c>
    </row>
    <row r="2408" spans="1:26" hidden="1" x14ac:dyDescent="0.25">
      <c r="A2408">
        <v>20230618</v>
      </c>
      <c r="B2408">
        <v>45323011</v>
      </c>
      <c r="C2408" t="s">
        <v>2680</v>
      </c>
      <c r="D2408">
        <v>2172261</v>
      </c>
      <c r="E2408" t="s">
        <v>2628</v>
      </c>
      <c r="F2408" s="59">
        <v>389.74</v>
      </c>
      <c r="G2408">
        <v>297.51</v>
      </c>
      <c r="H2408" t="s">
        <v>2538</v>
      </c>
      <c r="I2408" t="s">
        <v>2539</v>
      </c>
      <c r="J2408" t="s">
        <v>292</v>
      </c>
      <c r="K2408" t="s">
        <v>2321</v>
      </c>
      <c r="L2408" t="s">
        <v>574</v>
      </c>
      <c r="M2408" t="s">
        <v>2611</v>
      </c>
      <c r="N2408" t="s">
        <v>2612</v>
      </c>
      <c r="O2408" t="s">
        <v>2542</v>
      </c>
      <c r="P2408" t="s">
        <v>2543</v>
      </c>
      <c r="Q2408" t="s">
        <v>2544</v>
      </c>
      <c r="R2408" t="s">
        <v>2613</v>
      </c>
      <c r="S2408" t="s">
        <v>2546</v>
      </c>
      <c r="T2408">
        <v>0</v>
      </c>
      <c r="U2408" t="s">
        <v>2614</v>
      </c>
      <c r="V2408" t="s">
        <v>2615</v>
      </c>
      <c r="W2408" t="s">
        <v>2614</v>
      </c>
      <c r="X2408" t="s">
        <v>2615</v>
      </c>
      <c r="Y2408" t="str">
        <f t="shared" si="37"/>
        <v>广州荔湾品唯信息服务有限公司广州唯品会电子商务有限公司信息流</v>
      </c>
      <c r="Z2408" t="e">
        <f>VLOOKUP(Y:Y,[1]Sheet1!N:N,1,0)</f>
        <v>#N/A</v>
      </c>
    </row>
    <row r="2409" spans="1:26" hidden="1" x14ac:dyDescent="0.25">
      <c r="A2409">
        <v>20230618</v>
      </c>
      <c r="B2409">
        <v>47799599</v>
      </c>
      <c r="C2409" t="s">
        <v>2727</v>
      </c>
      <c r="D2409">
        <v>2159765</v>
      </c>
      <c r="E2409" t="s">
        <v>2568</v>
      </c>
      <c r="F2409" s="59">
        <v>57.67</v>
      </c>
      <c r="G2409">
        <v>44.02</v>
      </c>
      <c r="H2409" t="s">
        <v>2538</v>
      </c>
      <c r="I2409" t="s">
        <v>2551</v>
      </c>
      <c r="J2409" t="s">
        <v>2375</v>
      </c>
      <c r="K2409" t="s">
        <v>2321</v>
      </c>
      <c r="L2409" t="s">
        <v>2277</v>
      </c>
      <c r="M2409" t="s">
        <v>2569</v>
      </c>
      <c r="O2409" t="s">
        <v>2542</v>
      </c>
      <c r="P2409" t="s">
        <v>2543</v>
      </c>
      <c r="Q2409" t="s">
        <v>2544</v>
      </c>
      <c r="R2409" t="s">
        <v>2570</v>
      </c>
      <c r="S2409" t="s">
        <v>2546</v>
      </c>
      <c r="T2409">
        <v>0</v>
      </c>
      <c r="U2409" t="s">
        <v>2571</v>
      </c>
      <c r="V2409" t="s">
        <v>2572</v>
      </c>
      <c r="W2409" t="s">
        <v>2571</v>
      </c>
      <c r="X2409" t="s">
        <v>2572</v>
      </c>
      <c r="Y2409" t="str">
        <f t="shared" si="37"/>
        <v>酷得少年（天津）文化传播有限公司-1北京酷得少年科技有限公司信息流</v>
      </c>
      <c r="Z2409" t="e">
        <f>VLOOKUP(Y:Y,[1]Sheet1!N:N,1,0)</f>
        <v>#N/A</v>
      </c>
    </row>
    <row r="2410" spans="1:26" hidden="1" x14ac:dyDescent="0.25">
      <c r="A2410">
        <v>20230618</v>
      </c>
      <c r="B2410">
        <v>47953357</v>
      </c>
      <c r="C2410" t="s">
        <v>2735</v>
      </c>
      <c r="D2410">
        <v>2167551</v>
      </c>
      <c r="E2410" t="s">
        <v>2550</v>
      </c>
      <c r="F2410" s="59">
        <v>18.87</v>
      </c>
      <c r="G2410">
        <v>18.87</v>
      </c>
      <c r="H2410" t="s">
        <v>2538</v>
      </c>
      <c r="I2410" t="s">
        <v>2551</v>
      </c>
      <c r="J2410" t="s">
        <v>2332</v>
      </c>
      <c r="K2410" t="s">
        <v>2321</v>
      </c>
      <c r="L2410" t="s">
        <v>2333</v>
      </c>
      <c r="M2410" t="s">
        <v>2552</v>
      </c>
      <c r="N2410" t="s">
        <v>2553</v>
      </c>
      <c r="O2410" t="s">
        <v>2542</v>
      </c>
      <c r="P2410" t="s">
        <v>2543</v>
      </c>
      <c r="Q2410" t="s">
        <v>2544</v>
      </c>
      <c r="R2410" t="s">
        <v>2554</v>
      </c>
      <c r="S2410" t="s">
        <v>2546</v>
      </c>
      <c r="T2410">
        <v>0</v>
      </c>
      <c r="U2410" t="s">
        <v>2555</v>
      </c>
      <c r="V2410" t="s">
        <v>2556</v>
      </c>
      <c r="W2410" t="s">
        <v>2555</v>
      </c>
      <c r="X2410" t="s">
        <v>2556</v>
      </c>
      <c r="Y2410" t="str">
        <f t="shared" si="37"/>
        <v>北京爱奇艺科技有限公司-百度北京爱奇艺科技有限公司信息流</v>
      </c>
      <c r="Z2410" t="e">
        <f>VLOOKUP(Y:Y,[1]Sheet1!N:N,1,0)</f>
        <v>#N/A</v>
      </c>
    </row>
    <row r="2411" spans="1:26" hidden="1" x14ac:dyDescent="0.25">
      <c r="A2411">
        <v>20230618</v>
      </c>
      <c r="B2411">
        <v>48413794</v>
      </c>
      <c r="C2411" t="s">
        <v>2750</v>
      </c>
      <c r="D2411">
        <v>2118167</v>
      </c>
      <c r="E2411" t="s">
        <v>2592</v>
      </c>
      <c r="F2411" s="59">
        <v>89.02</v>
      </c>
      <c r="G2411">
        <v>0</v>
      </c>
      <c r="H2411" t="s">
        <v>2538</v>
      </c>
      <c r="I2411" t="s">
        <v>2539</v>
      </c>
      <c r="J2411" t="s">
        <v>554</v>
      </c>
      <c r="K2411" t="s">
        <v>2321</v>
      </c>
      <c r="L2411" t="s">
        <v>2370</v>
      </c>
      <c r="M2411" t="s">
        <v>2593</v>
      </c>
      <c r="N2411" t="s">
        <v>2594</v>
      </c>
      <c r="O2411" t="s">
        <v>2542</v>
      </c>
      <c r="P2411" t="s">
        <v>2543</v>
      </c>
      <c r="Q2411" t="s">
        <v>2544</v>
      </c>
      <c r="R2411" t="s">
        <v>2595</v>
      </c>
      <c r="S2411" t="s">
        <v>2546</v>
      </c>
      <c r="T2411">
        <v>0</v>
      </c>
      <c r="U2411" t="s">
        <v>2555</v>
      </c>
      <c r="V2411" t="s">
        <v>2596</v>
      </c>
      <c r="W2411" t="s">
        <v>2555</v>
      </c>
      <c r="X2411" t="s">
        <v>2596</v>
      </c>
      <c r="Y2411" t="str">
        <f t="shared" si="37"/>
        <v>薯一薯二文化传媒（上海）有限公司行吟信息科技(上海)有限公司信息流</v>
      </c>
      <c r="Z2411" t="e">
        <f>VLOOKUP(Y:Y,[1]Sheet1!N:N,1,0)</f>
        <v>#N/A</v>
      </c>
    </row>
    <row r="2412" spans="1:26" hidden="1" x14ac:dyDescent="0.25">
      <c r="A2412">
        <v>20230618</v>
      </c>
      <c r="B2412">
        <v>42012563</v>
      </c>
      <c r="C2412" t="s">
        <v>2741</v>
      </c>
      <c r="D2412">
        <v>2142924</v>
      </c>
      <c r="E2412" t="s">
        <v>2716</v>
      </c>
      <c r="F2412" s="59">
        <v>747.05</v>
      </c>
      <c r="G2412">
        <v>747.05</v>
      </c>
      <c r="H2412" t="s">
        <v>2559</v>
      </c>
      <c r="I2412" t="s">
        <v>2560</v>
      </c>
      <c r="J2412" t="s">
        <v>392</v>
      </c>
      <c r="K2412" t="s">
        <v>711</v>
      </c>
      <c r="L2412" t="s">
        <v>392</v>
      </c>
      <c r="M2412" t="s">
        <v>2641</v>
      </c>
      <c r="N2412" t="s">
        <v>2642</v>
      </c>
      <c r="O2412" t="s">
        <v>2542</v>
      </c>
      <c r="P2412" t="s">
        <v>2543</v>
      </c>
      <c r="Q2412" t="s">
        <v>2544</v>
      </c>
      <c r="R2412" t="s">
        <v>2643</v>
      </c>
      <c r="S2412" t="s">
        <v>2546</v>
      </c>
      <c r="T2412">
        <v>67335.48</v>
      </c>
      <c r="U2412" t="s">
        <v>838</v>
      </c>
      <c r="V2412" t="s">
        <v>2578</v>
      </c>
      <c r="W2412" t="s">
        <v>838</v>
      </c>
      <c r="X2412" t="s">
        <v>2548</v>
      </c>
      <c r="Y2412" t="str">
        <f t="shared" si="37"/>
        <v>福州三六零网络小额贷款有限公司福州三六零网络小额贷款有限公司CPC</v>
      </c>
      <c r="Z2412" t="e">
        <f>VLOOKUP(Y:Y,[1]Sheet1!N:N,1,0)</f>
        <v>#N/A</v>
      </c>
    </row>
    <row r="2413" spans="1:26" hidden="1" x14ac:dyDescent="0.25">
      <c r="A2413">
        <v>20230618</v>
      </c>
      <c r="B2413">
        <v>43606643</v>
      </c>
      <c r="C2413" t="s">
        <v>2825</v>
      </c>
      <c r="D2413">
        <v>2166626</v>
      </c>
      <c r="E2413" t="s">
        <v>2821</v>
      </c>
      <c r="F2413" s="59">
        <v>6937.35</v>
      </c>
      <c r="G2413">
        <v>0</v>
      </c>
      <c r="H2413" t="s">
        <v>2538</v>
      </c>
      <c r="I2413" t="s">
        <v>2551</v>
      </c>
      <c r="J2413" t="s">
        <v>2339</v>
      </c>
      <c r="K2413" t="s">
        <v>2321</v>
      </c>
      <c r="L2413" t="s">
        <v>2338</v>
      </c>
      <c r="M2413" t="s">
        <v>2692</v>
      </c>
      <c r="N2413" t="s">
        <v>2693</v>
      </c>
      <c r="O2413" t="s">
        <v>2542</v>
      </c>
      <c r="P2413" t="s">
        <v>2543</v>
      </c>
      <c r="Q2413" t="s">
        <v>2544</v>
      </c>
      <c r="R2413" t="s">
        <v>2822</v>
      </c>
      <c r="S2413" t="s">
        <v>2546</v>
      </c>
      <c r="T2413">
        <v>0</v>
      </c>
      <c r="U2413" t="s">
        <v>2117</v>
      </c>
      <c r="V2413" t="s">
        <v>2695</v>
      </c>
      <c r="W2413" t="s">
        <v>2117</v>
      </c>
      <c r="X2413" t="s">
        <v>2695</v>
      </c>
      <c r="Y2413" t="str">
        <f t="shared" si="37"/>
        <v>北京三快在线科技有限公司及其关联公司北京三快科技有限公司信息流</v>
      </c>
      <c r="Z2413" t="e">
        <f>VLOOKUP(Y:Y,[1]Sheet1!N:N,1,0)</f>
        <v>#N/A</v>
      </c>
    </row>
    <row r="2414" spans="1:26" hidden="1" x14ac:dyDescent="0.25">
      <c r="A2414">
        <v>20230618</v>
      </c>
      <c r="B2414">
        <v>48413794</v>
      </c>
      <c r="C2414" t="s">
        <v>2750</v>
      </c>
      <c r="D2414">
        <v>2118167</v>
      </c>
      <c r="E2414" t="s">
        <v>2592</v>
      </c>
      <c r="F2414" s="59">
        <v>25.29</v>
      </c>
      <c r="G2414">
        <v>0</v>
      </c>
      <c r="H2414" t="s">
        <v>2538</v>
      </c>
      <c r="I2414" t="s">
        <v>2551</v>
      </c>
      <c r="J2414" t="s">
        <v>554</v>
      </c>
      <c r="K2414" t="s">
        <v>2321</v>
      </c>
      <c r="L2414" t="s">
        <v>2370</v>
      </c>
      <c r="M2414" t="s">
        <v>2593</v>
      </c>
      <c r="N2414" t="s">
        <v>2594</v>
      </c>
      <c r="O2414" t="s">
        <v>2542</v>
      </c>
      <c r="P2414" t="s">
        <v>2543</v>
      </c>
      <c r="Q2414" t="s">
        <v>2544</v>
      </c>
      <c r="R2414" t="s">
        <v>2595</v>
      </c>
      <c r="S2414" t="s">
        <v>2546</v>
      </c>
      <c r="T2414">
        <v>0</v>
      </c>
      <c r="U2414" t="s">
        <v>2555</v>
      </c>
      <c r="V2414" t="s">
        <v>2596</v>
      </c>
      <c r="W2414" t="s">
        <v>2555</v>
      </c>
      <c r="X2414" t="s">
        <v>2596</v>
      </c>
      <c r="Y2414" t="str">
        <f t="shared" si="37"/>
        <v>薯一薯二文化传媒（上海）有限公司行吟信息科技(上海)有限公司信息流</v>
      </c>
      <c r="Z2414" t="e">
        <f>VLOOKUP(Y:Y,[1]Sheet1!N:N,1,0)</f>
        <v>#N/A</v>
      </c>
    </row>
    <row r="2415" spans="1:26" hidden="1" x14ac:dyDescent="0.25">
      <c r="A2415">
        <v>20230618</v>
      </c>
      <c r="B2415">
        <v>39122211</v>
      </c>
      <c r="C2415" t="s">
        <v>2605</v>
      </c>
      <c r="D2415">
        <v>2117410</v>
      </c>
      <c r="E2415" t="s">
        <v>2587</v>
      </c>
      <c r="F2415" s="59">
        <v>339.86</v>
      </c>
      <c r="G2415">
        <v>0</v>
      </c>
      <c r="H2415" t="s">
        <v>2538</v>
      </c>
      <c r="I2415" t="s">
        <v>2539</v>
      </c>
      <c r="J2415" t="s">
        <v>2353</v>
      </c>
      <c r="K2415" t="s">
        <v>2321</v>
      </c>
      <c r="L2415" t="s">
        <v>326</v>
      </c>
      <c r="M2415" t="s">
        <v>2588</v>
      </c>
      <c r="N2415" t="s">
        <v>2589</v>
      </c>
      <c r="O2415" t="s">
        <v>2542</v>
      </c>
      <c r="P2415" t="s">
        <v>2543</v>
      </c>
      <c r="Q2415" t="s">
        <v>2544</v>
      </c>
      <c r="R2415" t="s">
        <v>2570</v>
      </c>
      <c r="S2415" t="s">
        <v>2546</v>
      </c>
      <c r="T2415">
        <v>0</v>
      </c>
      <c r="U2415" t="s">
        <v>2571</v>
      </c>
      <c r="V2415" t="s">
        <v>2572</v>
      </c>
      <c r="W2415" t="s">
        <v>1891</v>
      </c>
      <c r="X2415" t="s">
        <v>2564</v>
      </c>
      <c r="Y2415" t="str">
        <f t="shared" si="37"/>
        <v>网易有道信息技术（北京）有限公司网易(杭州)网络有限公司信息流</v>
      </c>
      <c r="Z2415" t="e">
        <f>VLOOKUP(Y:Y,[1]Sheet1!N:N,1,0)</f>
        <v>#N/A</v>
      </c>
    </row>
    <row r="2416" spans="1:26" hidden="1" x14ac:dyDescent="0.25">
      <c r="A2416">
        <v>20230618</v>
      </c>
      <c r="B2416">
        <v>38794049</v>
      </c>
      <c r="C2416" t="s">
        <v>2627</v>
      </c>
      <c r="D2416">
        <v>2172261</v>
      </c>
      <c r="E2416" t="s">
        <v>2628</v>
      </c>
      <c r="F2416" s="59">
        <v>2931.62</v>
      </c>
      <c r="G2416">
        <v>2237.88</v>
      </c>
      <c r="H2416" t="s">
        <v>2538</v>
      </c>
      <c r="I2416" t="s">
        <v>2551</v>
      </c>
      <c r="J2416" t="s">
        <v>292</v>
      </c>
      <c r="K2416" t="s">
        <v>2321</v>
      </c>
      <c r="L2416" t="s">
        <v>574</v>
      </c>
      <c r="M2416" t="s">
        <v>2611</v>
      </c>
      <c r="N2416" t="s">
        <v>2612</v>
      </c>
      <c r="O2416" t="s">
        <v>2542</v>
      </c>
      <c r="P2416" t="s">
        <v>2543</v>
      </c>
      <c r="Q2416" t="s">
        <v>2544</v>
      </c>
      <c r="R2416" t="s">
        <v>2613</v>
      </c>
      <c r="S2416" t="s">
        <v>2546</v>
      </c>
      <c r="T2416">
        <v>0</v>
      </c>
      <c r="U2416" t="s">
        <v>2614</v>
      </c>
      <c r="V2416" t="s">
        <v>2615</v>
      </c>
      <c r="W2416" t="s">
        <v>2614</v>
      </c>
      <c r="X2416" t="s">
        <v>2615</v>
      </c>
      <c r="Y2416" t="str">
        <f t="shared" si="37"/>
        <v>广州荔湾品唯信息服务有限公司广州唯品会电子商务有限公司信息流</v>
      </c>
      <c r="Z2416" t="e">
        <f>VLOOKUP(Y:Y,[1]Sheet1!N:N,1,0)</f>
        <v>#N/A</v>
      </c>
    </row>
    <row r="2417" spans="1:26" hidden="1" x14ac:dyDescent="0.25">
      <c r="A2417">
        <v>20230618</v>
      </c>
      <c r="B2417">
        <v>42014357</v>
      </c>
      <c r="C2417" t="s">
        <v>2798</v>
      </c>
      <c r="D2417">
        <v>2142924</v>
      </c>
      <c r="E2417" t="s">
        <v>2716</v>
      </c>
      <c r="F2417" s="59">
        <v>606.87</v>
      </c>
      <c r="G2417">
        <v>606.87</v>
      </c>
      <c r="H2417" t="s">
        <v>2559</v>
      </c>
      <c r="I2417" t="s">
        <v>2560</v>
      </c>
      <c r="J2417" t="s">
        <v>392</v>
      </c>
      <c r="K2417" t="s">
        <v>711</v>
      </c>
      <c r="L2417" t="s">
        <v>392</v>
      </c>
      <c r="M2417" t="s">
        <v>2641</v>
      </c>
      <c r="N2417" t="s">
        <v>2642</v>
      </c>
      <c r="O2417" t="s">
        <v>2542</v>
      </c>
      <c r="P2417" t="s">
        <v>2543</v>
      </c>
      <c r="Q2417" t="s">
        <v>2544</v>
      </c>
      <c r="R2417" t="s">
        <v>2643</v>
      </c>
      <c r="S2417" t="s">
        <v>2546</v>
      </c>
      <c r="T2417">
        <v>47264.91</v>
      </c>
      <c r="U2417" t="s">
        <v>838</v>
      </c>
      <c r="V2417" t="s">
        <v>2578</v>
      </c>
      <c r="W2417" t="s">
        <v>838</v>
      </c>
      <c r="X2417" t="s">
        <v>2548</v>
      </c>
      <c r="Y2417" t="str">
        <f t="shared" si="37"/>
        <v>福州三六零网络小额贷款有限公司福州三六零网络小额贷款有限公司CPC</v>
      </c>
      <c r="Z2417" t="e">
        <f>VLOOKUP(Y:Y,[1]Sheet1!N:N,1,0)</f>
        <v>#N/A</v>
      </c>
    </row>
    <row r="2418" spans="1:26" hidden="1" x14ac:dyDescent="0.25">
      <c r="A2418">
        <v>20230618</v>
      </c>
      <c r="B2418">
        <v>42961766</v>
      </c>
      <c r="C2418" t="s">
        <v>2832</v>
      </c>
      <c r="D2418">
        <v>2162133</v>
      </c>
      <c r="E2418" t="s">
        <v>2826</v>
      </c>
      <c r="F2418" s="59">
        <v>4451.3900000000003</v>
      </c>
      <c r="G2418">
        <v>0</v>
      </c>
      <c r="H2418" t="s">
        <v>2538</v>
      </c>
      <c r="I2418" t="s">
        <v>2551</v>
      </c>
      <c r="J2418" t="s">
        <v>2339</v>
      </c>
      <c r="K2418" t="s">
        <v>2321</v>
      </c>
      <c r="L2418" t="s">
        <v>2338</v>
      </c>
      <c r="M2418" t="s">
        <v>2692</v>
      </c>
      <c r="N2418" t="s">
        <v>2693</v>
      </c>
      <c r="O2418" t="s">
        <v>2542</v>
      </c>
      <c r="P2418" t="s">
        <v>2543</v>
      </c>
      <c r="Q2418" t="s">
        <v>2544</v>
      </c>
      <c r="R2418" t="s">
        <v>2822</v>
      </c>
      <c r="S2418" t="s">
        <v>2546</v>
      </c>
      <c r="T2418">
        <v>0</v>
      </c>
      <c r="U2418" t="s">
        <v>2117</v>
      </c>
      <c r="V2418" t="s">
        <v>2695</v>
      </c>
      <c r="W2418" t="s">
        <v>2117</v>
      </c>
      <c r="X2418" t="s">
        <v>2695</v>
      </c>
      <c r="Y2418" t="str">
        <f t="shared" si="37"/>
        <v>北京三快在线科技有限公司及其关联公司北京三快科技有限公司信息流</v>
      </c>
      <c r="Z2418" t="e">
        <f>VLOOKUP(Y:Y,[1]Sheet1!N:N,1,0)</f>
        <v>#N/A</v>
      </c>
    </row>
    <row r="2419" spans="1:26" hidden="1" x14ac:dyDescent="0.25">
      <c r="A2419">
        <v>20230618</v>
      </c>
      <c r="B2419">
        <v>43704368</v>
      </c>
      <c r="C2419" t="s">
        <v>2833</v>
      </c>
      <c r="D2419">
        <v>2162133</v>
      </c>
      <c r="E2419" t="s">
        <v>2826</v>
      </c>
      <c r="F2419" s="59">
        <v>2605.1999999999998</v>
      </c>
      <c r="G2419">
        <v>0</v>
      </c>
      <c r="H2419" t="s">
        <v>2538</v>
      </c>
      <c r="I2419" t="s">
        <v>2551</v>
      </c>
      <c r="J2419" t="s">
        <v>2339</v>
      </c>
      <c r="K2419" t="s">
        <v>2321</v>
      </c>
      <c r="L2419" t="s">
        <v>2338</v>
      </c>
      <c r="M2419" t="s">
        <v>2692</v>
      </c>
      <c r="N2419" t="s">
        <v>2693</v>
      </c>
      <c r="O2419" t="s">
        <v>2542</v>
      </c>
      <c r="P2419" t="s">
        <v>2543</v>
      </c>
      <c r="Q2419" t="s">
        <v>2544</v>
      </c>
      <c r="R2419" t="s">
        <v>2822</v>
      </c>
      <c r="S2419" t="s">
        <v>2546</v>
      </c>
      <c r="T2419">
        <v>0</v>
      </c>
      <c r="U2419" t="s">
        <v>2117</v>
      </c>
      <c r="V2419" t="s">
        <v>2695</v>
      </c>
      <c r="W2419" t="s">
        <v>2117</v>
      </c>
      <c r="X2419" t="s">
        <v>2695</v>
      </c>
      <c r="Y2419" t="str">
        <f t="shared" si="37"/>
        <v>北京三快在线科技有限公司及其关联公司北京三快科技有限公司信息流</v>
      </c>
      <c r="Z2419" t="e">
        <f>VLOOKUP(Y:Y,[1]Sheet1!N:N,1,0)</f>
        <v>#N/A</v>
      </c>
    </row>
    <row r="2420" spans="1:26" x14ac:dyDescent="0.25">
      <c r="A2420">
        <v>20230618</v>
      </c>
      <c r="B2420">
        <v>45336908</v>
      </c>
      <c r="C2420" t="s">
        <v>2621</v>
      </c>
      <c r="D2420">
        <v>2054669</v>
      </c>
      <c r="E2420" t="s">
        <v>2622</v>
      </c>
      <c r="F2420" s="59">
        <v>92.59</v>
      </c>
      <c r="G2420">
        <v>68.58</v>
      </c>
      <c r="H2420" t="s">
        <v>2538</v>
      </c>
      <c r="I2420" t="s">
        <v>2551</v>
      </c>
      <c r="J2420" t="s">
        <v>2352</v>
      </c>
      <c r="K2420" t="s">
        <v>2321</v>
      </c>
      <c r="L2420" t="s">
        <v>2351</v>
      </c>
      <c r="M2420" t="s">
        <v>2623</v>
      </c>
      <c r="N2420" t="s">
        <v>2624</v>
      </c>
      <c r="O2420" t="s">
        <v>2542</v>
      </c>
      <c r="P2420" t="s">
        <v>2543</v>
      </c>
      <c r="Q2420" t="s">
        <v>2544</v>
      </c>
      <c r="R2420" t="s">
        <v>2625</v>
      </c>
      <c r="S2420" t="s">
        <v>2546</v>
      </c>
      <c r="T2420">
        <v>0</v>
      </c>
      <c r="U2420" t="s">
        <v>838</v>
      </c>
      <c r="V2420" t="s">
        <v>2548</v>
      </c>
      <c r="W2420" t="s">
        <v>838</v>
      </c>
      <c r="X2420" t="s">
        <v>2548</v>
      </c>
      <c r="Y2420" t="str">
        <f t="shared" si="37"/>
        <v>深圳市小赢普惠科技有限责任公司深圳市赢众通金融信息服务有限责任公司信息流</v>
      </c>
      <c r="Z2420" t="e">
        <f>VLOOKUP(Y:Y,[1]Sheet1!N:N,1,0)</f>
        <v>#N/A</v>
      </c>
    </row>
    <row r="2421" spans="1:26" hidden="1" x14ac:dyDescent="0.25">
      <c r="A2421">
        <v>20230618</v>
      </c>
      <c r="B2421">
        <v>47327867</v>
      </c>
      <c r="C2421" t="s">
        <v>2682</v>
      </c>
      <c r="D2421">
        <v>2185183</v>
      </c>
      <c r="E2421" t="s">
        <v>2574</v>
      </c>
      <c r="F2421" s="59">
        <v>1392.08</v>
      </c>
      <c r="G2421">
        <v>1054.6099999999999</v>
      </c>
      <c r="H2421" t="s">
        <v>2538</v>
      </c>
      <c r="I2421" t="s">
        <v>2539</v>
      </c>
      <c r="J2421" t="s">
        <v>2575</v>
      </c>
      <c r="K2421" t="s">
        <v>2321</v>
      </c>
      <c r="L2421" t="s">
        <v>2344</v>
      </c>
      <c r="M2421" t="s">
        <v>2576</v>
      </c>
      <c r="O2421" t="s">
        <v>2542</v>
      </c>
      <c r="P2421" t="s">
        <v>2543</v>
      </c>
      <c r="Q2421" t="s">
        <v>2544</v>
      </c>
      <c r="R2421" t="s">
        <v>2577</v>
      </c>
      <c r="S2421" t="s">
        <v>2546</v>
      </c>
      <c r="T2421">
        <v>0</v>
      </c>
      <c r="U2421" t="s">
        <v>838</v>
      </c>
      <c r="V2421" t="s">
        <v>2578</v>
      </c>
      <c r="W2421" t="s">
        <v>838</v>
      </c>
      <c r="X2421" t="s">
        <v>2578</v>
      </c>
      <c r="Y2421" t="str">
        <f t="shared" si="37"/>
        <v>北京微财科技有限公司-数媒重庆市黑卡小额贷款有限公司信息流</v>
      </c>
      <c r="Z2421" t="e">
        <f>VLOOKUP(Y:Y,[1]Sheet1!N:N,1,0)</f>
        <v>#N/A</v>
      </c>
    </row>
    <row r="2422" spans="1:26" hidden="1" x14ac:dyDescent="0.25">
      <c r="A2422">
        <v>20230618</v>
      </c>
      <c r="B2422">
        <v>47426571</v>
      </c>
      <c r="C2422" t="s">
        <v>2754</v>
      </c>
      <c r="D2422">
        <v>2189969</v>
      </c>
      <c r="E2422" t="s">
        <v>2608</v>
      </c>
      <c r="F2422" s="59">
        <v>8034.93</v>
      </c>
      <c r="G2422">
        <v>5739.24</v>
      </c>
      <c r="H2422" t="s">
        <v>2538</v>
      </c>
      <c r="I2422" t="s">
        <v>2551</v>
      </c>
      <c r="J2422" t="s">
        <v>2332</v>
      </c>
      <c r="K2422" t="s">
        <v>2321</v>
      </c>
      <c r="L2422" t="s">
        <v>2333</v>
      </c>
      <c r="M2422" t="s">
        <v>2552</v>
      </c>
      <c r="N2422" t="s">
        <v>2553</v>
      </c>
      <c r="O2422" t="s">
        <v>2542</v>
      </c>
      <c r="P2422" t="s">
        <v>2543</v>
      </c>
      <c r="Q2422" t="s">
        <v>2544</v>
      </c>
      <c r="R2422" t="s">
        <v>2554</v>
      </c>
      <c r="S2422" t="s">
        <v>2546</v>
      </c>
      <c r="T2422">
        <v>0</v>
      </c>
      <c r="U2422" t="s">
        <v>2555</v>
      </c>
      <c r="V2422" t="s">
        <v>2556</v>
      </c>
      <c r="W2422" t="s">
        <v>2555</v>
      </c>
      <c r="X2422" t="s">
        <v>2556</v>
      </c>
      <c r="Y2422" t="str">
        <f t="shared" si="37"/>
        <v>北京爱奇艺科技有限公司-百度北京爱奇艺科技有限公司信息流</v>
      </c>
      <c r="Z2422" t="e">
        <f>VLOOKUP(Y:Y,[1]Sheet1!N:N,1,0)</f>
        <v>#N/A</v>
      </c>
    </row>
    <row r="2423" spans="1:26" hidden="1" x14ac:dyDescent="0.25">
      <c r="A2423">
        <v>20230618</v>
      </c>
      <c r="B2423">
        <v>47866527</v>
      </c>
      <c r="C2423" t="s">
        <v>2800</v>
      </c>
      <c r="D2423">
        <v>2172257</v>
      </c>
      <c r="E2423" t="s">
        <v>2610</v>
      </c>
      <c r="F2423" s="59">
        <v>11964.81</v>
      </c>
      <c r="G2423">
        <v>9495.7099999999991</v>
      </c>
      <c r="H2423" t="s">
        <v>2559</v>
      </c>
      <c r="I2423" t="s">
        <v>2560</v>
      </c>
      <c r="J2423" t="s">
        <v>292</v>
      </c>
      <c r="K2423" t="s">
        <v>711</v>
      </c>
      <c r="L2423" t="s">
        <v>2325</v>
      </c>
      <c r="M2423" t="s">
        <v>2611</v>
      </c>
      <c r="N2423" t="s">
        <v>2612</v>
      </c>
      <c r="O2423" t="s">
        <v>2542</v>
      </c>
      <c r="P2423" t="s">
        <v>2543</v>
      </c>
      <c r="Q2423" t="s">
        <v>2544</v>
      </c>
      <c r="R2423" t="s">
        <v>2613</v>
      </c>
      <c r="S2423" t="s">
        <v>2546</v>
      </c>
      <c r="T2423">
        <v>87744.13</v>
      </c>
      <c r="U2423" t="s">
        <v>2614</v>
      </c>
      <c r="V2423" t="s">
        <v>2615</v>
      </c>
      <c r="W2423" t="s">
        <v>2614</v>
      </c>
      <c r="X2423" t="s">
        <v>2615</v>
      </c>
      <c r="Y2423" t="str">
        <f t="shared" si="37"/>
        <v>深圳龙鱼科技有限公司广州唯品会电子商务有限公司CPC</v>
      </c>
      <c r="Z2423" t="e">
        <f>VLOOKUP(Y:Y,[1]Sheet1!N:N,1,0)</f>
        <v>#N/A</v>
      </c>
    </row>
    <row r="2424" spans="1:26" hidden="1" x14ac:dyDescent="0.25">
      <c r="A2424">
        <v>20230618</v>
      </c>
      <c r="B2424">
        <v>48386094</v>
      </c>
      <c r="C2424" t="s">
        <v>2597</v>
      </c>
      <c r="D2424">
        <v>2158492</v>
      </c>
      <c r="E2424" t="s">
        <v>2580</v>
      </c>
      <c r="F2424" s="59">
        <v>1112.27</v>
      </c>
      <c r="G2424">
        <v>934.67</v>
      </c>
      <c r="H2424" t="s">
        <v>2559</v>
      </c>
      <c r="I2424" t="s">
        <v>2560</v>
      </c>
      <c r="J2424" t="s">
        <v>2330</v>
      </c>
      <c r="K2424" t="s">
        <v>711</v>
      </c>
      <c r="L2424" t="s">
        <v>2329</v>
      </c>
      <c r="M2424" t="s">
        <v>2581</v>
      </c>
      <c r="N2424" t="s">
        <v>2582</v>
      </c>
      <c r="O2424" t="s">
        <v>2542</v>
      </c>
      <c r="P2424" t="s">
        <v>2543</v>
      </c>
      <c r="Q2424" t="s">
        <v>2544</v>
      </c>
      <c r="R2424" t="s">
        <v>2583</v>
      </c>
      <c r="S2424" t="s">
        <v>2546</v>
      </c>
      <c r="T2424">
        <v>80935.803</v>
      </c>
      <c r="U2424" t="s">
        <v>2598</v>
      </c>
      <c r="V2424" t="s">
        <v>2599</v>
      </c>
      <c r="W2424" t="s">
        <v>2584</v>
      </c>
      <c r="X2424" t="s">
        <v>2585</v>
      </c>
      <c r="Y2424" t="str">
        <f t="shared" si="37"/>
        <v>成都哈拜网络科技有限公司-数字媒体事业部上海哈啰普惠科技有限公司CPC</v>
      </c>
      <c r="Z2424" t="e">
        <f>VLOOKUP(Y:Y,[1]Sheet1!N:N,1,0)</f>
        <v>#N/A</v>
      </c>
    </row>
    <row r="2425" spans="1:26" hidden="1" x14ac:dyDescent="0.25">
      <c r="A2425">
        <v>20230618</v>
      </c>
      <c r="B2425">
        <v>36534245</v>
      </c>
      <c r="C2425" t="s">
        <v>2834</v>
      </c>
      <c r="D2425">
        <v>2166626</v>
      </c>
      <c r="E2425" t="s">
        <v>2821</v>
      </c>
      <c r="F2425" s="59">
        <v>175.98</v>
      </c>
      <c r="G2425">
        <v>0</v>
      </c>
      <c r="H2425" t="s">
        <v>2538</v>
      </c>
      <c r="I2425" t="s">
        <v>2551</v>
      </c>
      <c r="J2425" t="s">
        <v>2339</v>
      </c>
      <c r="K2425" t="s">
        <v>2321</v>
      </c>
      <c r="L2425" t="s">
        <v>2338</v>
      </c>
      <c r="M2425" t="s">
        <v>2692</v>
      </c>
      <c r="N2425" t="s">
        <v>2693</v>
      </c>
      <c r="O2425" t="s">
        <v>2542</v>
      </c>
      <c r="P2425" t="s">
        <v>2543</v>
      </c>
      <c r="Q2425" t="s">
        <v>2544</v>
      </c>
      <c r="R2425" t="s">
        <v>2822</v>
      </c>
      <c r="S2425" t="s">
        <v>2546</v>
      </c>
      <c r="T2425">
        <v>0</v>
      </c>
      <c r="U2425" t="s">
        <v>2117</v>
      </c>
      <c r="V2425" t="s">
        <v>2695</v>
      </c>
      <c r="W2425" t="s">
        <v>2117</v>
      </c>
      <c r="X2425" t="s">
        <v>2695</v>
      </c>
      <c r="Y2425" t="str">
        <f t="shared" si="37"/>
        <v>北京三快在线科技有限公司及其关联公司北京三快科技有限公司信息流</v>
      </c>
      <c r="Z2425" t="e">
        <f>VLOOKUP(Y:Y,[1]Sheet1!N:N,1,0)</f>
        <v>#N/A</v>
      </c>
    </row>
    <row r="2426" spans="1:26" hidden="1" x14ac:dyDescent="0.25">
      <c r="A2426">
        <v>20230618</v>
      </c>
      <c r="B2426">
        <v>40548239</v>
      </c>
      <c r="C2426" t="s">
        <v>2777</v>
      </c>
      <c r="D2426">
        <v>2130054</v>
      </c>
      <c r="E2426" t="s">
        <v>2558</v>
      </c>
      <c r="F2426" s="59">
        <v>2947.54</v>
      </c>
      <c r="G2426">
        <v>2386.63</v>
      </c>
      <c r="H2426" t="s">
        <v>2559</v>
      </c>
      <c r="I2426" t="s">
        <v>2560</v>
      </c>
      <c r="J2426" t="s">
        <v>2350</v>
      </c>
      <c r="K2426" t="s">
        <v>711</v>
      </c>
      <c r="L2426" t="s">
        <v>2350</v>
      </c>
      <c r="M2426" t="s">
        <v>2561</v>
      </c>
      <c r="N2426" t="s">
        <v>2562</v>
      </c>
      <c r="O2426" t="s">
        <v>2542</v>
      </c>
      <c r="P2426" t="s">
        <v>2543</v>
      </c>
      <c r="Q2426" t="s">
        <v>2544</v>
      </c>
      <c r="R2426" t="s">
        <v>2563</v>
      </c>
      <c r="S2426" t="s">
        <v>2546</v>
      </c>
      <c r="T2426">
        <v>5654.3459999999995</v>
      </c>
      <c r="U2426" t="s">
        <v>1891</v>
      </c>
      <c r="V2426" t="s">
        <v>2564</v>
      </c>
      <c r="W2426" t="s">
        <v>1891</v>
      </c>
      <c r="X2426" t="s">
        <v>2564</v>
      </c>
      <c r="Y2426" t="str">
        <f t="shared" si="37"/>
        <v>深圳尚米网络技术有限公司深圳尚米网络技术有限公司CPC</v>
      </c>
      <c r="Z2426" t="e">
        <f>VLOOKUP(Y:Y,[1]Sheet1!N:N,1,0)</f>
        <v>#N/A</v>
      </c>
    </row>
    <row r="2427" spans="1:26" hidden="1" x14ac:dyDescent="0.25">
      <c r="A2427">
        <v>20230618</v>
      </c>
      <c r="B2427">
        <v>42327274</v>
      </c>
      <c r="C2427" t="s">
        <v>2791</v>
      </c>
      <c r="D2427">
        <v>2172261</v>
      </c>
      <c r="E2427" t="s">
        <v>2628</v>
      </c>
      <c r="F2427" s="59">
        <v>963.87</v>
      </c>
      <c r="G2427">
        <v>735.78</v>
      </c>
      <c r="H2427" t="s">
        <v>2538</v>
      </c>
      <c r="I2427" t="s">
        <v>2551</v>
      </c>
      <c r="J2427" t="s">
        <v>292</v>
      </c>
      <c r="K2427" t="s">
        <v>2321</v>
      </c>
      <c r="L2427" t="s">
        <v>574</v>
      </c>
      <c r="M2427" t="s">
        <v>2611</v>
      </c>
      <c r="N2427" t="s">
        <v>2612</v>
      </c>
      <c r="O2427" t="s">
        <v>2542</v>
      </c>
      <c r="P2427" t="s">
        <v>2543</v>
      </c>
      <c r="Q2427" t="s">
        <v>2544</v>
      </c>
      <c r="R2427" t="s">
        <v>2613</v>
      </c>
      <c r="S2427" t="s">
        <v>2546</v>
      </c>
      <c r="T2427">
        <v>0</v>
      </c>
      <c r="U2427" t="s">
        <v>2614</v>
      </c>
      <c r="V2427" t="s">
        <v>2615</v>
      </c>
      <c r="W2427" t="s">
        <v>2614</v>
      </c>
      <c r="X2427" t="s">
        <v>2615</v>
      </c>
      <c r="Y2427" t="str">
        <f t="shared" si="37"/>
        <v>广州荔湾品唯信息服务有限公司广州唯品会电子商务有限公司信息流</v>
      </c>
      <c r="Z2427" t="e">
        <f>VLOOKUP(Y:Y,[1]Sheet1!N:N,1,0)</f>
        <v>#N/A</v>
      </c>
    </row>
    <row r="2428" spans="1:26" hidden="1" x14ac:dyDescent="0.25">
      <c r="A2428">
        <v>20230618</v>
      </c>
      <c r="B2428">
        <v>44487452</v>
      </c>
      <c r="C2428" t="s">
        <v>2835</v>
      </c>
      <c r="D2428">
        <v>2162133</v>
      </c>
      <c r="E2428" t="s">
        <v>2826</v>
      </c>
      <c r="F2428" s="59">
        <v>66.75</v>
      </c>
      <c r="G2428">
        <v>0</v>
      </c>
      <c r="H2428" t="s">
        <v>2538</v>
      </c>
      <c r="I2428" t="s">
        <v>2551</v>
      </c>
      <c r="J2428" t="s">
        <v>2339</v>
      </c>
      <c r="K2428" t="s">
        <v>2321</v>
      </c>
      <c r="L2428" t="s">
        <v>2338</v>
      </c>
      <c r="M2428" t="s">
        <v>2692</v>
      </c>
      <c r="N2428" t="s">
        <v>2693</v>
      </c>
      <c r="O2428" t="s">
        <v>2542</v>
      </c>
      <c r="P2428" t="s">
        <v>2543</v>
      </c>
      <c r="Q2428" t="s">
        <v>2544</v>
      </c>
      <c r="R2428" t="s">
        <v>2822</v>
      </c>
      <c r="S2428" t="s">
        <v>2546</v>
      </c>
      <c r="T2428">
        <v>0</v>
      </c>
      <c r="U2428" t="s">
        <v>2117</v>
      </c>
      <c r="V2428" t="s">
        <v>2695</v>
      </c>
      <c r="W2428" t="s">
        <v>2117</v>
      </c>
      <c r="X2428" t="s">
        <v>2695</v>
      </c>
      <c r="Y2428" t="str">
        <f t="shared" si="37"/>
        <v>北京三快在线科技有限公司及其关联公司北京三快科技有限公司信息流</v>
      </c>
      <c r="Z2428" t="e">
        <f>VLOOKUP(Y:Y,[1]Sheet1!N:N,1,0)</f>
        <v>#N/A</v>
      </c>
    </row>
    <row r="2429" spans="1:26" hidden="1" x14ac:dyDescent="0.25">
      <c r="A2429">
        <v>20230618</v>
      </c>
      <c r="B2429">
        <v>45026638</v>
      </c>
      <c r="C2429" t="s">
        <v>2831</v>
      </c>
      <c r="D2429">
        <v>2166626</v>
      </c>
      <c r="E2429" t="s">
        <v>2821</v>
      </c>
      <c r="F2429" s="59">
        <v>78.180000000000007</v>
      </c>
      <c r="G2429">
        <v>0</v>
      </c>
      <c r="H2429" t="s">
        <v>2538</v>
      </c>
      <c r="I2429" t="s">
        <v>2551</v>
      </c>
      <c r="J2429" t="s">
        <v>2339</v>
      </c>
      <c r="K2429" t="s">
        <v>2321</v>
      </c>
      <c r="L2429" t="s">
        <v>2338</v>
      </c>
      <c r="M2429" t="s">
        <v>2692</v>
      </c>
      <c r="N2429" t="s">
        <v>2693</v>
      </c>
      <c r="O2429" t="s">
        <v>2542</v>
      </c>
      <c r="P2429" t="s">
        <v>2543</v>
      </c>
      <c r="Q2429" t="s">
        <v>2544</v>
      </c>
      <c r="R2429" t="s">
        <v>2822</v>
      </c>
      <c r="S2429" t="s">
        <v>2546</v>
      </c>
      <c r="T2429">
        <v>0</v>
      </c>
      <c r="U2429" t="s">
        <v>2117</v>
      </c>
      <c r="V2429" t="s">
        <v>2695</v>
      </c>
      <c r="W2429" t="s">
        <v>2117</v>
      </c>
      <c r="X2429" t="s">
        <v>2695</v>
      </c>
      <c r="Y2429" t="str">
        <f t="shared" si="37"/>
        <v>北京三快在线科技有限公司及其关联公司北京三快科技有限公司信息流</v>
      </c>
      <c r="Z2429" t="e">
        <f>VLOOKUP(Y:Y,[1]Sheet1!N:N,1,0)</f>
        <v>#N/A</v>
      </c>
    </row>
    <row r="2430" spans="1:26" hidden="1" x14ac:dyDescent="0.25">
      <c r="A2430">
        <v>20230618</v>
      </c>
      <c r="B2430">
        <v>47184438</v>
      </c>
      <c r="C2430" t="s">
        <v>2734</v>
      </c>
      <c r="D2430">
        <v>2176807</v>
      </c>
      <c r="E2430" t="s">
        <v>2691</v>
      </c>
      <c r="F2430" s="59">
        <v>0</v>
      </c>
      <c r="G2430">
        <v>0</v>
      </c>
      <c r="H2430" t="s">
        <v>2538</v>
      </c>
      <c r="I2430" t="s">
        <v>2539</v>
      </c>
      <c r="J2430" t="s">
        <v>2339</v>
      </c>
      <c r="K2430" t="s">
        <v>2321</v>
      </c>
      <c r="L2430" t="s">
        <v>2338</v>
      </c>
      <c r="M2430" t="s">
        <v>2692</v>
      </c>
      <c r="N2430" t="s">
        <v>2693</v>
      </c>
      <c r="O2430" t="s">
        <v>2542</v>
      </c>
      <c r="P2430" t="s">
        <v>2543</v>
      </c>
      <c r="Q2430" t="s">
        <v>2544</v>
      </c>
      <c r="R2430" t="s">
        <v>2694</v>
      </c>
      <c r="S2430" t="s">
        <v>2546</v>
      </c>
      <c r="T2430">
        <v>0</v>
      </c>
      <c r="U2430" t="s">
        <v>2117</v>
      </c>
      <c r="V2430" t="s">
        <v>2695</v>
      </c>
      <c r="W2430" t="s">
        <v>2117</v>
      </c>
      <c r="X2430" t="s">
        <v>2695</v>
      </c>
      <c r="Y2430" t="str">
        <f t="shared" si="37"/>
        <v>北京三快在线科技有限公司及其关联公司北京三快科技有限公司信息流</v>
      </c>
      <c r="Z2430" t="e">
        <f>VLOOKUP(Y:Y,[1]Sheet1!N:N,1,0)</f>
        <v>#N/A</v>
      </c>
    </row>
    <row r="2431" spans="1:26" hidden="1" x14ac:dyDescent="0.25">
      <c r="A2431">
        <v>20230618</v>
      </c>
      <c r="B2431">
        <v>27382539</v>
      </c>
      <c r="C2431" t="s">
        <v>2609</v>
      </c>
      <c r="D2431">
        <v>2159087</v>
      </c>
      <c r="E2431" t="s">
        <v>2819</v>
      </c>
      <c r="F2431" s="59">
        <v>9050.8700000000008</v>
      </c>
      <c r="G2431">
        <v>9050.8700000000008</v>
      </c>
      <c r="H2431" t="s">
        <v>2559</v>
      </c>
      <c r="I2431" t="s">
        <v>2560</v>
      </c>
      <c r="J2431" t="s">
        <v>292</v>
      </c>
      <c r="K2431" t="s">
        <v>711</v>
      </c>
      <c r="L2431" t="s">
        <v>574</v>
      </c>
      <c r="M2431" t="s">
        <v>2611</v>
      </c>
      <c r="N2431" t="s">
        <v>2612</v>
      </c>
      <c r="O2431" t="s">
        <v>2542</v>
      </c>
      <c r="P2431" t="s">
        <v>2543</v>
      </c>
      <c r="Q2431" t="s">
        <v>2544</v>
      </c>
      <c r="R2431" t="s">
        <v>2613</v>
      </c>
      <c r="S2431" t="s">
        <v>2546</v>
      </c>
      <c r="T2431">
        <v>43173.65</v>
      </c>
      <c r="U2431" t="s">
        <v>2614</v>
      </c>
      <c r="V2431" t="s">
        <v>2615</v>
      </c>
      <c r="W2431" t="s">
        <v>2614</v>
      </c>
      <c r="X2431" t="s">
        <v>2615</v>
      </c>
      <c r="Y2431" t="str">
        <f t="shared" si="37"/>
        <v>广州荔湾品唯信息服务有限公司广州唯品会电子商务有限公司CPC</v>
      </c>
      <c r="Z2431" t="e">
        <f>VLOOKUP(Y:Y,[1]Sheet1!N:N,1,0)</f>
        <v>#N/A</v>
      </c>
    </row>
    <row r="2432" spans="1:26" x14ac:dyDescent="0.25">
      <c r="A2432">
        <v>20230618</v>
      </c>
      <c r="B2432">
        <v>45336938</v>
      </c>
      <c r="C2432" t="s">
        <v>2753</v>
      </c>
      <c r="D2432">
        <v>2054669</v>
      </c>
      <c r="E2432" t="s">
        <v>2622</v>
      </c>
      <c r="F2432" s="59">
        <v>393.11</v>
      </c>
      <c r="G2432">
        <v>291.19</v>
      </c>
      <c r="H2432" t="s">
        <v>2538</v>
      </c>
      <c r="I2432" t="s">
        <v>2539</v>
      </c>
      <c r="J2432" t="s">
        <v>2352</v>
      </c>
      <c r="K2432" t="s">
        <v>2321</v>
      </c>
      <c r="L2432" t="s">
        <v>2351</v>
      </c>
      <c r="M2432" t="s">
        <v>2623</v>
      </c>
      <c r="N2432" t="s">
        <v>2624</v>
      </c>
      <c r="O2432" t="s">
        <v>2542</v>
      </c>
      <c r="P2432" t="s">
        <v>2543</v>
      </c>
      <c r="Q2432" t="s">
        <v>2544</v>
      </c>
      <c r="R2432" t="s">
        <v>2625</v>
      </c>
      <c r="S2432" t="s">
        <v>2546</v>
      </c>
      <c r="T2432">
        <v>0</v>
      </c>
      <c r="U2432" t="s">
        <v>838</v>
      </c>
      <c r="V2432" t="s">
        <v>2548</v>
      </c>
      <c r="W2432" t="s">
        <v>838</v>
      </c>
      <c r="X2432" t="s">
        <v>2548</v>
      </c>
      <c r="Y2432" t="str">
        <f t="shared" si="37"/>
        <v>深圳市小赢普惠科技有限责任公司深圳市赢众通金融信息服务有限责任公司信息流</v>
      </c>
      <c r="Z2432" t="e">
        <f>VLOOKUP(Y:Y,[1]Sheet1!N:N,1,0)</f>
        <v>#N/A</v>
      </c>
    </row>
    <row r="2433" spans="1:26" hidden="1" x14ac:dyDescent="0.25">
      <c r="A2433">
        <v>20230618</v>
      </c>
      <c r="B2433">
        <v>47184422</v>
      </c>
      <c r="C2433" t="s">
        <v>2748</v>
      </c>
      <c r="D2433">
        <v>2176807</v>
      </c>
      <c r="E2433" t="s">
        <v>2691</v>
      </c>
      <c r="F2433" s="59">
        <v>0.81</v>
      </c>
      <c r="G2433">
        <v>0.59</v>
      </c>
      <c r="H2433" t="s">
        <v>2538</v>
      </c>
      <c r="I2433" t="s">
        <v>2539</v>
      </c>
      <c r="J2433" t="s">
        <v>2339</v>
      </c>
      <c r="K2433" t="s">
        <v>2321</v>
      </c>
      <c r="L2433" t="s">
        <v>2338</v>
      </c>
      <c r="M2433" t="s">
        <v>2692</v>
      </c>
      <c r="N2433" t="s">
        <v>2693</v>
      </c>
      <c r="O2433" t="s">
        <v>2542</v>
      </c>
      <c r="P2433" t="s">
        <v>2543</v>
      </c>
      <c r="Q2433" t="s">
        <v>2544</v>
      </c>
      <c r="R2433" t="s">
        <v>2694</v>
      </c>
      <c r="S2433" t="s">
        <v>2546</v>
      </c>
      <c r="T2433">
        <v>0</v>
      </c>
      <c r="U2433" t="s">
        <v>2117</v>
      </c>
      <c r="V2433" t="s">
        <v>2695</v>
      </c>
      <c r="W2433" t="s">
        <v>2117</v>
      </c>
      <c r="X2433" t="s">
        <v>2695</v>
      </c>
      <c r="Y2433" t="str">
        <f t="shared" si="37"/>
        <v>北京三快在线科技有限公司及其关联公司北京三快科技有限公司信息流</v>
      </c>
      <c r="Z2433" t="e">
        <f>VLOOKUP(Y:Y,[1]Sheet1!N:N,1,0)</f>
        <v>#N/A</v>
      </c>
    </row>
    <row r="2434" spans="1:26" hidden="1" x14ac:dyDescent="0.25">
      <c r="A2434">
        <v>20230618</v>
      </c>
      <c r="B2434">
        <v>44487427</v>
      </c>
      <c r="C2434" t="s">
        <v>2836</v>
      </c>
      <c r="D2434">
        <v>2162133</v>
      </c>
      <c r="E2434" t="s">
        <v>2826</v>
      </c>
      <c r="F2434" s="59">
        <v>17960.21</v>
      </c>
      <c r="G2434">
        <v>0</v>
      </c>
      <c r="H2434" t="s">
        <v>2538</v>
      </c>
      <c r="I2434" t="s">
        <v>2551</v>
      </c>
      <c r="J2434" t="s">
        <v>2339</v>
      </c>
      <c r="K2434" t="s">
        <v>2321</v>
      </c>
      <c r="L2434" t="s">
        <v>2338</v>
      </c>
      <c r="M2434" t="s">
        <v>2692</v>
      </c>
      <c r="N2434" t="s">
        <v>2693</v>
      </c>
      <c r="O2434" t="s">
        <v>2542</v>
      </c>
      <c r="P2434" t="s">
        <v>2543</v>
      </c>
      <c r="Q2434" t="s">
        <v>2544</v>
      </c>
      <c r="R2434" t="s">
        <v>2822</v>
      </c>
      <c r="S2434" t="s">
        <v>2546</v>
      </c>
      <c r="T2434">
        <v>0</v>
      </c>
      <c r="U2434" t="s">
        <v>2117</v>
      </c>
      <c r="V2434" t="s">
        <v>2695</v>
      </c>
      <c r="W2434" t="s">
        <v>2117</v>
      </c>
      <c r="X2434" t="s">
        <v>2695</v>
      </c>
      <c r="Y2434" t="str">
        <f t="shared" si="37"/>
        <v>北京三快在线科技有限公司及其关联公司北京三快科技有限公司信息流</v>
      </c>
      <c r="Z2434" t="e">
        <f>VLOOKUP(Y:Y,[1]Sheet1!N:N,1,0)</f>
        <v>#N/A</v>
      </c>
    </row>
    <row r="2435" spans="1:26" hidden="1" x14ac:dyDescent="0.25">
      <c r="A2435">
        <v>20230618</v>
      </c>
      <c r="B2435">
        <v>45323011</v>
      </c>
      <c r="C2435" t="s">
        <v>2680</v>
      </c>
      <c r="D2435">
        <v>2172261</v>
      </c>
      <c r="E2435" t="s">
        <v>2628</v>
      </c>
      <c r="F2435" s="59">
        <v>1785.97</v>
      </c>
      <c r="G2435">
        <v>1363.34</v>
      </c>
      <c r="H2435" t="s">
        <v>2538</v>
      </c>
      <c r="I2435" t="s">
        <v>2551</v>
      </c>
      <c r="J2435" t="s">
        <v>292</v>
      </c>
      <c r="K2435" t="s">
        <v>2321</v>
      </c>
      <c r="L2435" t="s">
        <v>574</v>
      </c>
      <c r="M2435" t="s">
        <v>2611</v>
      </c>
      <c r="N2435" t="s">
        <v>2612</v>
      </c>
      <c r="O2435" t="s">
        <v>2542</v>
      </c>
      <c r="P2435" t="s">
        <v>2543</v>
      </c>
      <c r="Q2435" t="s">
        <v>2544</v>
      </c>
      <c r="R2435" t="s">
        <v>2613</v>
      </c>
      <c r="S2435" t="s">
        <v>2546</v>
      </c>
      <c r="T2435">
        <v>0</v>
      </c>
      <c r="U2435" t="s">
        <v>2614</v>
      </c>
      <c r="V2435" t="s">
        <v>2615</v>
      </c>
      <c r="W2435" t="s">
        <v>2614</v>
      </c>
      <c r="X2435" t="s">
        <v>2615</v>
      </c>
      <c r="Y2435" t="str">
        <f t="shared" ref="Y2435:Y2498" si="38">L2435&amp;J2435&amp;K2435</f>
        <v>广州荔湾品唯信息服务有限公司广州唯品会电子商务有限公司信息流</v>
      </c>
      <c r="Z2435" t="e">
        <f>VLOOKUP(Y:Y,[1]Sheet1!N:N,1,0)</f>
        <v>#N/A</v>
      </c>
    </row>
    <row r="2436" spans="1:26" hidden="1" x14ac:dyDescent="0.25">
      <c r="A2436">
        <v>20230618</v>
      </c>
      <c r="B2436">
        <v>46808242</v>
      </c>
      <c r="C2436" t="s">
        <v>2707</v>
      </c>
      <c r="D2436">
        <v>2159765</v>
      </c>
      <c r="E2436" t="s">
        <v>2568</v>
      </c>
      <c r="F2436" s="59">
        <v>5155.8100000000004</v>
      </c>
      <c r="G2436">
        <v>3935.73</v>
      </c>
      <c r="H2436" t="s">
        <v>2538</v>
      </c>
      <c r="I2436" t="s">
        <v>2551</v>
      </c>
      <c r="J2436" t="s">
        <v>2375</v>
      </c>
      <c r="K2436" t="s">
        <v>2321</v>
      </c>
      <c r="L2436" t="s">
        <v>2277</v>
      </c>
      <c r="M2436" t="s">
        <v>2569</v>
      </c>
      <c r="O2436" t="s">
        <v>2542</v>
      </c>
      <c r="P2436" t="s">
        <v>2543</v>
      </c>
      <c r="Q2436" t="s">
        <v>2544</v>
      </c>
      <c r="R2436" t="s">
        <v>2570</v>
      </c>
      <c r="S2436" t="s">
        <v>2546</v>
      </c>
      <c r="T2436">
        <v>0</v>
      </c>
      <c r="U2436" t="s">
        <v>2571</v>
      </c>
      <c r="V2436" t="s">
        <v>2572</v>
      </c>
      <c r="W2436" t="s">
        <v>2571</v>
      </c>
      <c r="X2436" t="s">
        <v>2572</v>
      </c>
      <c r="Y2436" t="str">
        <f t="shared" si="38"/>
        <v>酷得少年（天津）文化传播有限公司-1北京酷得少年科技有限公司信息流</v>
      </c>
      <c r="Z2436" t="e">
        <f>VLOOKUP(Y:Y,[1]Sheet1!N:N,1,0)</f>
        <v>#N/A</v>
      </c>
    </row>
    <row r="2437" spans="1:26" hidden="1" x14ac:dyDescent="0.25">
      <c r="A2437">
        <v>20230618</v>
      </c>
      <c r="B2437">
        <v>47953357</v>
      </c>
      <c r="C2437" t="s">
        <v>2735</v>
      </c>
      <c r="D2437">
        <v>2167551</v>
      </c>
      <c r="E2437" t="s">
        <v>2550</v>
      </c>
      <c r="F2437" s="59">
        <v>0.19</v>
      </c>
      <c r="G2437">
        <v>0.19</v>
      </c>
      <c r="H2437" t="s">
        <v>2538</v>
      </c>
      <c r="I2437" t="s">
        <v>2539</v>
      </c>
      <c r="J2437" t="s">
        <v>2332</v>
      </c>
      <c r="K2437" t="s">
        <v>2321</v>
      </c>
      <c r="L2437" t="s">
        <v>2333</v>
      </c>
      <c r="M2437" t="s">
        <v>2552</v>
      </c>
      <c r="N2437" t="s">
        <v>2553</v>
      </c>
      <c r="O2437" t="s">
        <v>2542</v>
      </c>
      <c r="P2437" t="s">
        <v>2543</v>
      </c>
      <c r="Q2437" t="s">
        <v>2544</v>
      </c>
      <c r="R2437" t="s">
        <v>2554</v>
      </c>
      <c r="S2437" t="s">
        <v>2546</v>
      </c>
      <c r="T2437">
        <v>0</v>
      </c>
      <c r="U2437" t="s">
        <v>2555</v>
      </c>
      <c r="V2437" t="s">
        <v>2556</v>
      </c>
      <c r="W2437" t="s">
        <v>2555</v>
      </c>
      <c r="X2437" t="s">
        <v>2556</v>
      </c>
      <c r="Y2437" t="str">
        <f t="shared" si="38"/>
        <v>北京爱奇艺科技有限公司-百度北京爱奇艺科技有限公司信息流</v>
      </c>
      <c r="Z2437" t="e">
        <f>VLOOKUP(Y:Y,[1]Sheet1!N:N,1,0)</f>
        <v>#N/A</v>
      </c>
    </row>
    <row r="2438" spans="1:26" hidden="1" x14ac:dyDescent="0.25">
      <c r="A2438">
        <v>20230618</v>
      </c>
      <c r="B2438">
        <v>44487368</v>
      </c>
      <c r="C2438" t="s">
        <v>2837</v>
      </c>
      <c r="D2438">
        <v>2166626</v>
      </c>
      <c r="E2438" t="s">
        <v>2821</v>
      </c>
      <c r="F2438" s="59">
        <v>2803.9</v>
      </c>
      <c r="G2438">
        <v>0</v>
      </c>
      <c r="H2438" t="s">
        <v>2538</v>
      </c>
      <c r="I2438" t="s">
        <v>2551</v>
      </c>
      <c r="J2438" t="s">
        <v>2339</v>
      </c>
      <c r="K2438" t="s">
        <v>2321</v>
      </c>
      <c r="L2438" t="s">
        <v>2338</v>
      </c>
      <c r="M2438" t="s">
        <v>2692</v>
      </c>
      <c r="N2438" t="s">
        <v>2693</v>
      </c>
      <c r="O2438" t="s">
        <v>2542</v>
      </c>
      <c r="P2438" t="s">
        <v>2543</v>
      </c>
      <c r="Q2438" t="s">
        <v>2544</v>
      </c>
      <c r="R2438" t="s">
        <v>2822</v>
      </c>
      <c r="S2438" t="s">
        <v>2546</v>
      </c>
      <c r="T2438">
        <v>0</v>
      </c>
      <c r="U2438" t="s">
        <v>2117</v>
      </c>
      <c r="V2438" t="s">
        <v>2695</v>
      </c>
      <c r="W2438" t="s">
        <v>2117</v>
      </c>
      <c r="X2438" t="s">
        <v>2695</v>
      </c>
      <c r="Y2438" t="str">
        <f t="shared" si="38"/>
        <v>北京三快在线科技有限公司及其关联公司北京三快科技有限公司信息流</v>
      </c>
      <c r="Z2438" t="e">
        <f>VLOOKUP(Y:Y,[1]Sheet1!N:N,1,0)</f>
        <v>#N/A</v>
      </c>
    </row>
    <row r="2439" spans="1:26" x14ac:dyDescent="0.25">
      <c r="A2439">
        <v>20230618</v>
      </c>
      <c r="B2439">
        <v>43094804</v>
      </c>
      <c r="C2439" t="s">
        <v>2705</v>
      </c>
      <c r="D2439">
        <v>2054669</v>
      </c>
      <c r="E2439" t="s">
        <v>2622</v>
      </c>
      <c r="F2439" s="59">
        <v>454.61</v>
      </c>
      <c r="G2439">
        <v>336.75</v>
      </c>
      <c r="H2439" t="s">
        <v>2538</v>
      </c>
      <c r="I2439" t="s">
        <v>2551</v>
      </c>
      <c r="J2439" t="s">
        <v>2352</v>
      </c>
      <c r="K2439" t="s">
        <v>2321</v>
      </c>
      <c r="L2439" t="s">
        <v>2351</v>
      </c>
      <c r="M2439" t="s">
        <v>2623</v>
      </c>
      <c r="N2439" t="s">
        <v>2624</v>
      </c>
      <c r="O2439" t="s">
        <v>2542</v>
      </c>
      <c r="P2439" t="s">
        <v>2543</v>
      </c>
      <c r="Q2439" t="s">
        <v>2544</v>
      </c>
      <c r="R2439" t="s">
        <v>2625</v>
      </c>
      <c r="S2439" t="s">
        <v>2546</v>
      </c>
      <c r="T2439">
        <v>0</v>
      </c>
      <c r="U2439" t="s">
        <v>838</v>
      </c>
      <c r="V2439" t="s">
        <v>2548</v>
      </c>
      <c r="W2439" t="s">
        <v>838</v>
      </c>
      <c r="X2439" t="s">
        <v>2548</v>
      </c>
      <c r="Y2439" t="str">
        <f t="shared" si="38"/>
        <v>深圳市小赢普惠科技有限责任公司深圳市赢众通金融信息服务有限责任公司信息流</v>
      </c>
      <c r="Z2439" t="e">
        <f>VLOOKUP(Y:Y,[1]Sheet1!N:N,1,0)</f>
        <v>#N/A</v>
      </c>
    </row>
    <row r="2440" spans="1:26" hidden="1" x14ac:dyDescent="0.25">
      <c r="A2440">
        <v>20230618</v>
      </c>
      <c r="B2440">
        <v>44487034</v>
      </c>
      <c r="C2440" t="s">
        <v>2838</v>
      </c>
      <c r="D2440">
        <v>2166626</v>
      </c>
      <c r="E2440" t="s">
        <v>2821</v>
      </c>
      <c r="F2440" s="59">
        <v>40869.599999999999</v>
      </c>
      <c r="G2440">
        <v>0</v>
      </c>
      <c r="H2440" t="s">
        <v>2538</v>
      </c>
      <c r="I2440" t="s">
        <v>2551</v>
      </c>
      <c r="J2440" t="s">
        <v>2339</v>
      </c>
      <c r="K2440" t="s">
        <v>2321</v>
      </c>
      <c r="L2440" t="s">
        <v>2338</v>
      </c>
      <c r="M2440" t="s">
        <v>2692</v>
      </c>
      <c r="N2440" t="s">
        <v>2693</v>
      </c>
      <c r="O2440" t="s">
        <v>2542</v>
      </c>
      <c r="P2440" t="s">
        <v>2543</v>
      </c>
      <c r="Q2440" t="s">
        <v>2544</v>
      </c>
      <c r="R2440" t="s">
        <v>2822</v>
      </c>
      <c r="S2440" t="s">
        <v>2546</v>
      </c>
      <c r="T2440">
        <v>0</v>
      </c>
      <c r="U2440" t="s">
        <v>2117</v>
      </c>
      <c r="V2440" t="s">
        <v>2695</v>
      </c>
      <c r="W2440" t="s">
        <v>2117</v>
      </c>
      <c r="X2440" t="s">
        <v>2695</v>
      </c>
      <c r="Y2440" t="str">
        <f t="shared" si="38"/>
        <v>北京三快在线科技有限公司及其关联公司北京三快科技有限公司信息流</v>
      </c>
      <c r="Z2440" t="e">
        <f>VLOOKUP(Y:Y,[1]Sheet1!N:N,1,0)</f>
        <v>#N/A</v>
      </c>
    </row>
    <row r="2441" spans="1:26" x14ac:dyDescent="0.25">
      <c r="A2441">
        <v>20230618</v>
      </c>
      <c r="B2441">
        <v>45336925</v>
      </c>
      <c r="C2441" t="s">
        <v>2717</v>
      </c>
      <c r="D2441">
        <v>2054669</v>
      </c>
      <c r="E2441" t="s">
        <v>2622</v>
      </c>
      <c r="F2441" s="59">
        <v>1292.79</v>
      </c>
      <c r="G2441">
        <v>957.62</v>
      </c>
      <c r="H2441" t="s">
        <v>2538</v>
      </c>
      <c r="I2441" t="s">
        <v>2539</v>
      </c>
      <c r="J2441" t="s">
        <v>2352</v>
      </c>
      <c r="K2441" t="s">
        <v>2321</v>
      </c>
      <c r="L2441" t="s">
        <v>2351</v>
      </c>
      <c r="M2441" t="s">
        <v>2623</v>
      </c>
      <c r="N2441" t="s">
        <v>2624</v>
      </c>
      <c r="O2441" t="s">
        <v>2542</v>
      </c>
      <c r="P2441" t="s">
        <v>2543</v>
      </c>
      <c r="Q2441" t="s">
        <v>2544</v>
      </c>
      <c r="R2441" t="s">
        <v>2625</v>
      </c>
      <c r="S2441" t="s">
        <v>2546</v>
      </c>
      <c r="T2441">
        <v>0</v>
      </c>
      <c r="U2441" t="s">
        <v>838</v>
      </c>
      <c r="V2441" t="s">
        <v>2548</v>
      </c>
      <c r="W2441" t="s">
        <v>838</v>
      </c>
      <c r="X2441" t="s">
        <v>2548</v>
      </c>
      <c r="Y2441" t="str">
        <f t="shared" si="38"/>
        <v>深圳市小赢普惠科技有限责任公司深圳市赢众通金融信息服务有限责任公司信息流</v>
      </c>
      <c r="Z2441" t="e">
        <f>VLOOKUP(Y:Y,[1]Sheet1!N:N,1,0)</f>
        <v>#N/A</v>
      </c>
    </row>
    <row r="2442" spans="1:26" hidden="1" x14ac:dyDescent="0.25">
      <c r="A2442">
        <v>20230618</v>
      </c>
      <c r="B2442">
        <v>28450438</v>
      </c>
      <c r="C2442" t="s">
        <v>2665</v>
      </c>
      <c r="D2442">
        <v>2113477</v>
      </c>
      <c r="E2442" t="s">
        <v>2666</v>
      </c>
      <c r="F2442" s="59">
        <v>2588.8200000000002</v>
      </c>
      <c r="G2442">
        <v>0</v>
      </c>
      <c r="H2442" t="s">
        <v>2559</v>
      </c>
      <c r="I2442" t="s">
        <v>2560</v>
      </c>
      <c r="J2442" t="s">
        <v>231</v>
      </c>
      <c r="K2442" t="s">
        <v>711</v>
      </c>
      <c r="L2442" t="s">
        <v>231</v>
      </c>
      <c r="M2442" t="s">
        <v>2667</v>
      </c>
      <c r="N2442" t="s">
        <v>2668</v>
      </c>
      <c r="O2442" t="s">
        <v>2542</v>
      </c>
      <c r="P2442" t="s">
        <v>2543</v>
      </c>
      <c r="Q2442" t="s">
        <v>2544</v>
      </c>
      <c r="R2442" t="s">
        <v>2669</v>
      </c>
      <c r="S2442" t="s">
        <v>2546</v>
      </c>
      <c r="T2442">
        <v>0</v>
      </c>
      <c r="U2442" t="s">
        <v>2555</v>
      </c>
      <c r="V2442" t="s">
        <v>2670</v>
      </c>
      <c r="W2442" t="s">
        <v>2555</v>
      </c>
      <c r="X2442" t="s">
        <v>2671</v>
      </c>
      <c r="Y2442" t="str">
        <f t="shared" si="38"/>
        <v>广州酷狗计算机科技有限公司广州酷狗计算机科技有限公司CPC</v>
      </c>
      <c r="Z2442" t="e">
        <f>VLOOKUP(Y:Y,[1]Sheet1!N:N,1,0)</f>
        <v>#N/A</v>
      </c>
    </row>
    <row r="2443" spans="1:26" hidden="1" x14ac:dyDescent="0.25">
      <c r="A2443">
        <v>20230618</v>
      </c>
      <c r="B2443">
        <v>41512404</v>
      </c>
      <c r="C2443" t="s">
        <v>2769</v>
      </c>
      <c r="D2443">
        <v>2117409</v>
      </c>
      <c r="E2443" t="s">
        <v>2744</v>
      </c>
      <c r="F2443" s="59">
        <v>2889.03</v>
      </c>
      <c r="G2443">
        <v>0</v>
      </c>
      <c r="H2443" t="s">
        <v>2559</v>
      </c>
      <c r="I2443" t="s">
        <v>2560</v>
      </c>
      <c r="J2443" t="s">
        <v>2353</v>
      </c>
      <c r="K2443" t="s">
        <v>711</v>
      </c>
      <c r="L2443" t="s">
        <v>326</v>
      </c>
      <c r="M2443" t="s">
        <v>2588</v>
      </c>
      <c r="N2443" t="s">
        <v>2589</v>
      </c>
      <c r="O2443" t="s">
        <v>2542</v>
      </c>
      <c r="P2443" t="s">
        <v>2543</v>
      </c>
      <c r="Q2443" t="s">
        <v>2544</v>
      </c>
      <c r="R2443" t="s">
        <v>2570</v>
      </c>
      <c r="S2443" t="s">
        <v>2546</v>
      </c>
      <c r="T2443">
        <v>0</v>
      </c>
      <c r="U2443" t="s">
        <v>2571</v>
      </c>
      <c r="V2443" t="s">
        <v>2572</v>
      </c>
      <c r="W2443" t="s">
        <v>1891</v>
      </c>
      <c r="X2443" t="s">
        <v>2564</v>
      </c>
      <c r="Y2443" t="str">
        <f t="shared" si="38"/>
        <v>网易有道信息技术（北京）有限公司网易(杭州)网络有限公司CPC</v>
      </c>
      <c r="Z2443" t="e">
        <f>VLOOKUP(Y:Y,[1]Sheet1!N:N,1,0)</f>
        <v>#N/A</v>
      </c>
    </row>
    <row r="2444" spans="1:26" hidden="1" x14ac:dyDescent="0.25">
      <c r="A2444">
        <v>20230618</v>
      </c>
      <c r="B2444">
        <v>42965764</v>
      </c>
      <c r="C2444" t="s">
        <v>2536</v>
      </c>
      <c r="D2444">
        <v>2158784</v>
      </c>
      <c r="E2444" t="s">
        <v>2537</v>
      </c>
      <c r="F2444" s="59">
        <v>31.31</v>
      </c>
      <c r="G2444">
        <v>31.31</v>
      </c>
      <c r="H2444" t="s">
        <v>2538</v>
      </c>
      <c r="I2444" t="s">
        <v>2551</v>
      </c>
      <c r="J2444" t="s">
        <v>2320</v>
      </c>
      <c r="K2444" t="s">
        <v>2321</v>
      </c>
      <c r="L2444" t="s">
        <v>2318</v>
      </c>
      <c r="M2444" t="s">
        <v>2540</v>
      </c>
      <c r="N2444" t="s">
        <v>2541</v>
      </c>
      <c r="O2444" t="s">
        <v>2542</v>
      </c>
      <c r="P2444" t="s">
        <v>2543</v>
      </c>
      <c r="Q2444" t="s">
        <v>2544</v>
      </c>
      <c r="R2444" t="s">
        <v>2545</v>
      </c>
      <c r="S2444" t="s">
        <v>2546</v>
      </c>
      <c r="T2444">
        <v>0</v>
      </c>
      <c r="U2444" t="s">
        <v>838</v>
      </c>
      <c r="V2444" t="s">
        <v>2547</v>
      </c>
      <c r="W2444" t="s">
        <v>838</v>
      </c>
      <c r="X2444" t="s">
        <v>2548</v>
      </c>
      <c r="Y2444" t="str">
        <f t="shared" si="38"/>
        <v>上海耳序信息技术有限公司-四部上海拍拍贷金融信息服务有限公司信息流</v>
      </c>
      <c r="Z2444" t="e">
        <f>VLOOKUP(Y:Y,[1]Sheet1!N:N,1,0)</f>
        <v>#N/A</v>
      </c>
    </row>
    <row r="2445" spans="1:26" hidden="1" x14ac:dyDescent="0.25">
      <c r="A2445">
        <v>20230618</v>
      </c>
      <c r="B2445">
        <v>46808299</v>
      </c>
      <c r="C2445" t="s">
        <v>2567</v>
      </c>
      <c r="D2445">
        <v>2159765</v>
      </c>
      <c r="E2445" t="s">
        <v>2568</v>
      </c>
      <c r="F2445" s="59">
        <v>14.2</v>
      </c>
      <c r="G2445">
        <v>10.84</v>
      </c>
      <c r="H2445" t="s">
        <v>2538</v>
      </c>
      <c r="I2445" t="s">
        <v>2551</v>
      </c>
      <c r="J2445" t="s">
        <v>2375</v>
      </c>
      <c r="K2445" t="s">
        <v>2321</v>
      </c>
      <c r="L2445" t="s">
        <v>2277</v>
      </c>
      <c r="M2445" t="s">
        <v>2569</v>
      </c>
      <c r="O2445" t="s">
        <v>2542</v>
      </c>
      <c r="P2445" t="s">
        <v>2543</v>
      </c>
      <c r="Q2445" t="s">
        <v>2544</v>
      </c>
      <c r="R2445" t="s">
        <v>2570</v>
      </c>
      <c r="S2445" t="s">
        <v>2546</v>
      </c>
      <c r="T2445">
        <v>0</v>
      </c>
      <c r="U2445" t="s">
        <v>2571</v>
      </c>
      <c r="V2445" t="s">
        <v>2572</v>
      </c>
      <c r="W2445" t="s">
        <v>2571</v>
      </c>
      <c r="X2445" t="s">
        <v>2572</v>
      </c>
      <c r="Y2445" t="str">
        <f t="shared" si="38"/>
        <v>酷得少年（天津）文化传播有限公司-1北京酷得少年科技有限公司信息流</v>
      </c>
      <c r="Z2445" t="e">
        <f>VLOOKUP(Y:Y,[1]Sheet1!N:N,1,0)</f>
        <v>#N/A</v>
      </c>
    </row>
    <row r="2446" spans="1:26" hidden="1" x14ac:dyDescent="0.25">
      <c r="A2446">
        <v>20230618</v>
      </c>
      <c r="B2446">
        <v>47328039</v>
      </c>
      <c r="C2446" t="s">
        <v>2573</v>
      </c>
      <c r="D2446">
        <v>2185183</v>
      </c>
      <c r="E2446" t="s">
        <v>2574</v>
      </c>
      <c r="F2446" s="59">
        <v>547.58000000000004</v>
      </c>
      <c r="G2446">
        <v>414.83</v>
      </c>
      <c r="H2446" t="s">
        <v>2538</v>
      </c>
      <c r="I2446" t="s">
        <v>2539</v>
      </c>
      <c r="J2446" t="s">
        <v>2575</v>
      </c>
      <c r="K2446" t="s">
        <v>2321</v>
      </c>
      <c r="L2446" t="s">
        <v>2344</v>
      </c>
      <c r="M2446" t="s">
        <v>2576</v>
      </c>
      <c r="O2446" t="s">
        <v>2542</v>
      </c>
      <c r="P2446" t="s">
        <v>2543</v>
      </c>
      <c r="Q2446" t="s">
        <v>2544</v>
      </c>
      <c r="R2446" t="s">
        <v>2577</v>
      </c>
      <c r="S2446" t="s">
        <v>2546</v>
      </c>
      <c r="T2446">
        <v>0</v>
      </c>
      <c r="U2446" t="s">
        <v>838</v>
      </c>
      <c r="V2446" t="s">
        <v>2578</v>
      </c>
      <c r="W2446" t="s">
        <v>838</v>
      </c>
      <c r="X2446" t="s">
        <v>2578</v>
      </c>
      <c r="Y2446" t="str">
        <f t="shared" si="38"/>
        <v>北京微财科技有限公司-数媒重庆市黑卡小额贷款有限公司信息流</v>
      </c>
      <c r="Z2446" t="e">
        <f>VLOOKUP(Y:Y,[1]Sheet1!N:N,1,0)</f>
        <v>#N/A</v>
      </c>
    </row>
    <row r="2447" spans="1:26" hidden="1" x14ac:dyDescent="0.25">
      <c r="A2447">
        <v>20230618</v>
      </c>
      <c r="B2447">
        <v>47580667</v>
      </c>
      <c r="C2447" t="s">
        <v>2683</v>
      </c>
      <c r="D2447">
        <v>2171230</v>
      </c>
      <c r="E2447" t="s">
        <v>2684</v>
      </c>
      <c r="F2447" s="59">
        <v>15088.75</v>
      </c>
      <c r="G2447">
        <v>11788.09</v>
      </c>
      <c r="H2447" t="s">
        <v>2538</v>
      </c>
      <c r="I2447" t="s">
        <v>2551</v>
      </c>
      <c r="J2447" t="s">
        <v>2322</v>
      </c>
      <c r="K2447" t="s">
        <v>2321</v>
      </c>
      <c r="L2447" t="s">
        <v>2323</v>
      </c>
      <c r="M2447" t="s">
        <v>2685</v>
      </c>
      <c r="N2447" t="s">
        <v>2686</v>
      </c>
      <c r="O2447" t="s">
        <v>2542</v>
      </c>
      <c r="P2447" t="s">
        <v>2543</v>
      </c>
      <c r="Q2447" t="s">
        <v>2544</v>
      </c>
      <c r="R2447" t="s">
        <v>2687</v>
      </c>
      <c r="S2447" t="s">
        <v>2546</v>
      </c>
      <c r="T2447">
        <v>0</v>
      </c>
      <c r="U2447" t="s">
        <v>2555</v>
      </c>
      <c r="V2447" t="s">
        <v>2556</v>
      </c>
      <c r="W2447" t="s">
        <v>2555</v>
      </c>
      <c r="X2447" t="s">
        <v>2671</v>
      </c>
      <c r="Y2447" t="str">
        <f t="shared" si="38"/>
        <v>广州虎牙信息科技有限公司-百度广州虎牙信息科技有限公司信息流</v>
      </c>
      <c r="Z2447" t="e">
        <f>VLOOKUP(Y:Y,[1]Sheet1!N:N,1,0)</f>
        <v>#N/A</v>
      </c>
    </row>
    <row r="2448" spans="1:26" hidden="1" x14ac:dyDescent="0.25">
      <c r="A2448">
        <v>20230618</v>
      </c>
      <c r="B2448">
        <v>29850997</v>
      </c>
      <c r="C2448" t="s">
        <v>2701</v>
      </c>
      <c r="D2448">
        <v>2130054</v>
      </c>
      <c r="E2448" t="s">
        <v>2558</v>
      </c>
      <c r="F2448" s="59">
        <v>7079.16</v>
      </c>
      <c r="G2448">
        <v>5732</v>
      </c>
      <c r="H2448" t="s">
        <v>2559</v>
      </c>
      <c r="I2448" t="s">
        <v>2560</v>
      </c>
      <c r="J2448" t="s">
        <v>2350</v>
      </c>
      <c r="K2448" t="s">
        <v>711</v>
      </c>
      <c r="L2448" t="s">
        <v>2350</v>
      </c>
      <c r="M2448" t="s">
        <v>2561</v>
      </c>
      <c r="N2448" t="s">
        <v>2562</v>
      </c>
      <c r="O2448" t="s">
        <v>2542</v>
      </c>
      <c r="P2448" t="s">
        <v>2543</v>
      </c>
      <c r="Q2448" t="s">
        <v>2544</v>
      </c>
      <c r="R2448" t="s">
        <v>2563</v>
      </c>
      <c r="S2448" t="s">
        <v>2546</v>
      </c>
      <c r="T2448">
        <v>15633.666999999999</v>
      </c>
      <c r="U2448" t="s">
        <v>1891</v>
      </c>
      <c r="V2448" t="s">
        <v>2564</v>
      </c>
      <c r="W2448" t="s">
        <v>1891</v>
      </c>
      <c r="X2448" t="s">
        <v>2564</v>
      </c>
      <c r="Y2448" t="str">
        <f t="shared" si="38"/>
        <v>深圳尚米网络技术有限公司深圳尚米网络技术有限公司CPC</v>
      </c>
      <c r="Z2448" t="e">
        <f>VLOOKUP(Y:Y,[1]Sheet1!N:N,1,0)</f>
        <v>#N/A</v>
      </c>
    </row>
    <row r="2449" spans="1:26" hidden="1" x14ac:dyDescent="0.25">
      <c r="A2449">
        <v>20230618</v>
      </c>
      <c r="B2449">
        <v>40732460</v>
      </c>
      <c r="C2449" t="s">
        <v>2702</v>
      </c>
      <c r="D2449">
        <v>2158492</v>
      </c>
      <c r="E2449" t="s">
        <v>2580</v>
      </c>
      <c r="F2449" s="59">
        <v>6716.01</v>
      </c>
      <c r="G2449">
        <v>5643.4</v>
      </c>
      <c r="H2449" t="s">
        <v>2559</v>
      </c>
      <c r="I2449" t="s">
        <v>2560</v>
      </c>
      <c r="J2449" t="s">
        <v>2330</v>
      </c>
      <c r="K2449" t="s">
        <v>711</v>
      </c>
      <c r="L2449" t="s">
        <v>2329</v>
      </c>
      <c r="M2449" t="s">
        <v>2581</v>
      </c>
      <c r="N2449" t="s">
        <v>2582</v>
      </c>
      <c r="O2449" t="s">
        <v>2542</v>
      </c>
      <c r="P2449" t="s">
        <v>2543</v>
      </c>
      <c r="Q2449" t="s">
        <v>2544</v>
      </c>
      <c r="R2449" t="s">
        <v>2583</v>
      </c>
      <c r="S2449" t="s">
        <v>2546</v>
      </c>
      <c r="T2449">
        <v>86995.038</v>
      </c>
      <c r="U2449" t="s">
        <v>2584</v>
      </c>
      <c r="V2449" t="s">
        <v>2585</v>
      </c>
      <c r="W2449" t="s">
        <v>2584</v>
      </c>
      <c r="X2449" t="s">
        <v>2585</v>
      </c>
      <c r="Y2449" t="str">
        <f t="shared" si="38"/>
        <v>成都哈拜网络科技有限公司-数字媒体事业部上海哈啰普惠科技有限公司CPC</v>
      </c>
      <c r="Z2449" t="e">
        <f>VLOOKUP(Y:Y,[1]Sheet1!N:N,1,0)</f>
        <v>#N/A</v>
      </c>
    </row>
    <row r="2450" spans="1:26" hidden="1" x14ac:dyDescent="0.25">
      <c r="A2450">
        <v>20230618</v>
      </c>
      <c r="B2450">
        <v>44487017</v>
      </c>
      <c r="C2450" t="s">
        <v>2839</v>
      </c>
      <c r="D2450">
        <v>2166626</v>
      </c>
      <c r="E2450" t="s">
        <v>2821</v>
      </c>
      <c r="F2450" s="59">
        <v>3774.53</v>
      </c>
      <c r="G2450">
        <v>0</v>
      </c>
      <c r="H2450" t="s">
        <v>2538</v>
      </c>
      <c r="I2450" t="s">
        <v>2551</v>
      </c>
      <c r="J2450" t="s">
        <v>2339</v>
      </c>
      <c r="K2450" t="s">
        <v>2321</v>
      </c>
      <c r="L2450" t="s">
        <v>2338</v>
      </c>
      <c r="M2450" t="s">
        <v>2692</v>
      </c>
      <c r="N2450" t="s">
        <v>2693</v>
      </c>
      <c r="O2450" t="s">
        <v>2542</v>
      </c>
      <c r="P2450" t="s">
        <v>2543</v>
      </c>
      <c r="Q2450" t="s">
        <v>2544</v>
      </c>
      <c r="R2450" t="s">
        <v>2822</v>
      </c>
      <c r="S2450" t="s">
        <v>2546</v>
      </c>
      <c r="T2450">
        <v>0</v>
      </c>
      <c r="U2450" t="s">
        <v>2117</v>
      </c>
      <c r="V2450" t="s">
        <v>2695</v>
      </c>
      <c r="W2450" t="s">
        <v>2117</v>
      </c>
      <c r="X2450" t="s">
        <v>2695</v>
      </c>
      <c r="Y2450" t="str">
        <f t="shared" si="38"/>
        <v>北京三快在线科技有限公司及其关联公司北京三快科技有限公司信息流</v>
      </c>
      <c r="Z2450" t="e">
        <f>VLOOKUP(Y:Y,[1]Sheet1!N:N,1,0)</f>
        <v>#N/A</v>
      </c>
    </row>
    <row r="2451" spans="1:26" hidden="1" x14ac:dyDescent="0.25">
      <c r="A2451">
        <v>20230618</v>
      </c>
      <c r="B2451">
        <v>45323041</v>
      </c>
      <c r="C2451" t="s">
        <v>2775</v>
      </c>
      <c r="D2451">
        <v>2172261</v>
      </c>
      <c r="E2451" t="s">
        <v>2628</v>
      </c>
      <c r="F2451" s="59">
        <v>44048.07</v>
      </c>
      <c r="G2451">
        <v>33624.480000000003</v>
      </c>
      <c r="H2451" t="s">
        <v>2538</v>
      </c>
      <c r="I2451" t="s">
        <v>2551</v>
      </c>
      <c r="J2451" t="s">
        <v>292</v>
      </c>
      <c r="K2451" t="s">
        <v>2321</v>
      </c>
      <c r="L2451" t="s">
        <v>574</v>
      </c>
      <c r="M2451" t="s">
        <v>2611</v>
      </c>
      <c r="N2451" t="s">
        <v>2612</v>
      </c>
      <c r="O2451" t="s">
        <v>2542</v>
      </c>
      <c r="P2451" t="s">
        <v>2543</v>
      </c>
      <c r="Q2451" t="s">
        <v>2544</v>
      </c>
      <c r="R2451" t="s">
        <v>2613</v>
      </c>
      <c r="S2451" t="s">
        <v>2546</v>
      </c>
      <c r="T2451">
        <v>0</v>
      </c>
      <c r="U2451" t="s">
        <v>2614</v>
      </c>
      <c r="V2451" t="s">
        <v>2615</v>
      </c>
      <c r="W2451" t="s">
        <v>2614</v>
      </c>
      <c r="X2451" t="s">
        <v>2615</v>
      </c>
      <c r="Y2451" t="str">
        <f t="shared" si="38"/>
        <v>广州荔湾品唯信息服务有限公司广州唯品会电子商务有限公司信息流</v>
      </c>
      <c r="Z2451" t="e">
        <f>VLOOKUP(Y:Y,[1]Sheet1!N:N,1,0)</f>
        <v>#N/A</v>
      </c>
    </row>
    <row r="2452" spans="1:26" hidden="1" x14ac:dyDescent="0.25">
      <c r="A2452">
        <v>20230618</v>
      </c>
      <c r="B2452">
        <v>45323155</v>
      </c>
      <c r="C2452" t="s">
        <v>2759</v>
      </c>
      <c r="D2452">
        <v>2172261</v>
      </c>
      <c r="E2452" t="s">
        <v>2628</v>
      </c>
      <c r="F2452" s="59">
        <v>3.14</v>
      </c>
      <c r="G2452">
        <v>2.4</v>
      </c>
      <c r="H2452" t="s">
        <v>2538</v>
      </c>
      <c r="I2452" t="s">
        <v>2539</v>
      </c>
      <c r="J2452" t="s">
        <v>292</v>
      </c>
      <c r="K2452" t="s">
        <v>2321</v>
      </c>
      <c r="L2452" t="s">
        <v>574</v>
      </c>
      <c r="M2452" t="s">
        <v>2611</v>
      </c>
      <c r="N2452" t="s">
        <v>2612</v>
      </c>
      <c r="O2452" t="s">
        <v>2542</v>
      </c>
      <c r="P2452" t="s">
        <v>2543</v>
      </c>
      <c r="Q2452" t="s">
        <v>2544</v>
      </c>
      <c r="R2452" t="s">
        <v>2613</v>
      </c>
      <c r="S2452" t="s">
        <v>2546</v>
      </c>
      <c r="T2452">
        <v>0</v>
      </c>
      <c r="U2452" t="s">
        <v>2614</v>
      </c>
      <c r="V2452" t="s">
        <v>2615</v>
      </c>
      <c r="W2452" t="s">
        <v>2614</v>
      </c>
      <c r="X2452" t="s">
        <v>2615</v>
      </c>
      <c r="Y2452" t="str">
        <f t="shared" si="38"/>
        <v>广州荔湾品唯信息服务有限公司广州唯品会电子商务有限公司信息流</v>
      </c>
      <c r="Z2452" t="e">
        <f>VLOOKUP(Y:Y,[1]Sheet1!N:N,1,0)</f>
        <v>#N/A</v>
      </c>
    </row>
    <row r="2453" spans="1:26" hidden="1" x14ac:dyDescent="0.25">
      <c r="A2453">
        <v>20230618</v>
      </c>
      <c r="B2453">
        <v>47327817</v>
      </c>
      <c r="C2453" t="s">
        <v>2718</v>
      </c>
      <c r="D2453">
        <v>2185183</v>
      </c>
      <c r="E2453" t="s">
        <v>2574</v>
      </c>
      <c r="F2453" s="59">
        <v>6493.33</v>
      </c>
      <c r="G2453">
        <v>4919.1899999999996</v>
      </c>
      <c r="H2453" t="s">
        <v>2538</v>
      </c>
      <c r="I2453" t="s">
        <v>2539</v>
      </c>
      <c r="J2453" t="s">
        <v>2575</v>
      </c>
      <c r="K2453" t="s">
        <v>2321</v>
      </c>
      <c r="L2453" t="s">
        <v>2344</v>
      </c>
      <c r="M2453" t="s">
        <v>2576</v>
      </c>
      <c r="O2453" t="s">
        <v>2542</v>
      </c>
      <c r="P2453" t="s">
        <v>2543</v>
      </c>
      <c r="Q2453" t="s">
        <v>2544</v>
      </c>
      <c r="R2453" t="s">
        <v>2577</v>
      </c>
      <c r="S2453" t="s">
        <v>2546</v>
      </c>
      <c r="T2453">
        <v>0</v>
      </c>
      <c r="U2453" t="s">
        <v>838</v>
      </c>
      <c r="V2453" t="s">
        <v>2578</v>
      </c>
      <c r="W2453" t="s">
        <v>838</v>
      </c>
      <c r="X2453" t="s">
        <v>2578</v>
      </c>
      <c r="Y2453" t="str">
        <f t="shared" si="38"/>
        <v>北京微财科技有限公司-数媒重庆市黑卡小额贷款有限公司信息流</v>
      </c>
      <c r="Z2453" t="e">
        <f>VLOOKUP(Y:Y,[1]Sheet1!N:N,1,0)</f>
        <v>#N/A</v>
      </c>
    </row>
    <row r="2454" spans="1:26" hidden="1" x14ac:dyDescent="0.25">
      <c r="A2454">
        <v>20230618</v>
      </c>
      <c r="B2454">
        <v>47328011</v>
      </c>
      <c r="C2454" t="s">
        <v>2647</v>
      </c>
      <c r="D2454">
        <v>2185183</v>
      </c>
      <c r="E2454" t="s">
        <v>2574</v>
      </c>
      <c r="F2454" s="59">
        <v>32.659999999999997</v>
      </c>
      <c r="G2454">
        <v>24.74</v>
      </c>
      <c r="H2454" t="s">
        <v>2538</v>
      </c>
      <c r="I2454" t="s">
        <v>2551</v>
      </c>
      <c r="J2454" t="s">
        <v>2575</v>
      </c>
      <c r="K2454" t="s">
        <v>2321</v>
      </c>
      <c r="L2454" t="s">
        <v>2344</v>
      </c>
      <c r="M2454" t="s">
        <v>2576</v>
      </c>
      <c r="O2454" t="s">
        <v>2542</v>
      </c>
      <c r="P2454" t="s">
        <v>2543</v>
      </c>
      <c r="Q2454" t="s">
        <v>2544</v>
      </c>
      <c r="R2454" t="s">
        <v>2577</v>
      </c>
      <c r="S2454" t="s">
        <v>2546</v>
      </c>
      <c r="T2454">
        <v>0</v>
      </c>
      <c r="U2454" t="s">
        <v>838</v>
      </c>
      <c r="V2454" t="s">
        <v>2578</v>
      </c>
      <c r="W2454" t="s">
        <v>838</v>
      </c>
      <c r="X2454" t="s">
        <v>2578</v>
      </c>
      <c r="Y2454" t="str">
        <f t="shared" si="38"/>
        <v>北京微财科技有限公司-数媒重庆市黑卡小额贷款有限公司信息流</v>
      </c>
      <c r="Z2454" t="e">
        <f>VLOOKUP(Y:Y,[1]Sheet1!N:N,1,0)</f>
        <v>#N/A</v>
      </c>
    </row>
    <row r="2455" spans="1:26" hidden="1" x14ac:dyDescent="0.25">
      <c r="A2455">
        <v>20230618</v>
      </c>
      <c r="B2455">
        <v>47799554</v>
      </c>
      <c r="C2455" t="s">
        <v>2793</v>
      </c>
      <c r="D2455">
        <v>2159765</v>
      </c>
      <c r="E2455" t="s">
        <v>2568</v>
      </c>
      <c r="F2455" s="59">
        <v>133.08000000000001</v>
      </c>
      <c r="G2455">
        <v>101.59</v>
      </c>
      <c r="H2455" t="s">
        <v>2538</v>
      </c>
      <c r="I2455" t="s">
        <v>2551</v>
      </c>
      <c r="J2455" t="s">
        <v>2375</v>
      </c>
      <c r="K2455" t="s">
        <v>2321</v>
      </c>
      <c r="L2455" t="s">
        <v>2277</v>
      </c>
      <c r="M2455" t="s">
        <v>2569</v>
      </c>
      <c r="O2455" t="s">
        <v>2542</v>
      </c>
      <c r="P2455" t="s">
        <v>2543</v>
      </c>
      <c r="Q2455" t="s">
        <v>2544</v>
      </c>
      <c r="R2455" t="s">
        <v>2570</v>
      </c>
      <c r="S2455" t="s">
        <v>2546</v>
      </c>
      <c r="T2455">
        <v>0</v>
      </c>
      <c r="U2455" t="s">
        <v>2571</v>
      </c>
      <c r="V2455" t="s">
        <v>2572</v>
      </c>
      <c r="W2455" t="s">
        <v>2571</v>
      </c>
      <c r="X2455" t="s">
        <v>2572</v>
      </c>
      <c r="Y2455" t="str">
        <f t="shared" si="38"/>
        <v>酷得少年（天津）文化传播有限公司-1北京酷得少年科技有限公司信息流</v>
      </c>
      <c r="Z2455" t="e">
        <f>VLOOKUP(Y:Y,[1]Sheet1!N:N,1,0)</f>
        <v>#N/A</v>
      </c>
    </row>
    <row r="2456" spans="1:26" hidden="1" x14ac:dyDescent="0.25">
      <c r="A2456">
        <v>20230618</v>
      </c>
      <c r="B2456">
        <v>47953339</v>
      </c>
      <c r="C2456" t="s">
        <v>2755</v>
      </c>
      <c r="D2456">
        <v>2167551</v>
      </c>
      <c r="E2456" t="s">
        <v>2550</v>
      </c>
      <c r="F2456" s="59">
        <v>123.34</v>
      </c>
      <c r="G2456">
        <v>123.34</v>
      </c>
      <c r="H2456" t="s">
        <v>2538</v>
      </c>
      <c r="I2456" t="s">
        <v>2551</v>
      </c>
      <c r="J2456" t="s">
        <v>2332</v>
      </c>
      <c r="K2456" t="s">
        <v>2321</v>
      </c>
      <c r="L2456" t="s">
        <v>2333</v>
      </c>
      <c r="M2456" t="s">
        <v>2552</v>
      </c>
      <c r="N2456" t="s">
        <v>2553</v>
      </c>
      <c r="O2456" t="s">
        <v>2542</v>
      </c>
      <c r="P2456" t="s">
        <v>2543</v>
      </c>
      <c r="Q2456" t="s">
        <v>2544</v>
      </c>
      <c r="R2456" t="s">
        <v>2554</v>
      </c>
      <c r="S2456" t="s">
        <v>2546</v>
      </c>
      <c r="T2456">
        <v>0</v>
      </c>
      <c r="U2456" t="s">
        <v>2555</v>
      </c>
      <c r="V2456" t="s">
        <v>2556</v>
      </c>
      <c r="W2456" t="s">
        <v>2555</v>
      </c>
      <c r="X2456" t="s">
        <v>2556</v>
      </c>
      <c r="Y2456" t="str">
        <f t="shared" si="38"/>
        <v>北京爱奇艺科技有限公司-百度北京爱奇艺科技有限公司信息流</v>
      </c>
      <c r="Z2456" t="e">
        <f>VLOOKUP(Y:Y,[1]Sheet1!N:N,1,0)</f>
        <v>#N/A</v>
      </c>
    </row>
    <row r="2457" spans="1:26" hidden="1" x14ac:dyDescent="0.25">
      <c r="A2457">
        <v>20230618</v>
      </c>
      <c r="B2457">
        <v>47953344</v>
      </c>
      <c r="C2457" t="s">
        <v>2732</v>
      </c>
      <c r="D2457">
        <v>2167551</v>
      </c>
      <c r="E2457" t="s">
        <v>2550</v>
      </c>
      <c r="F2457" s="59">
        <v>1009.58</v>
      </c>
      <c r="G2457">
        <v>1009.58</v>
      </c>
      <c r="H2457" t="s">
        <v>2538</v>
      </c>
      <c r="I2457" t="s">
        <v>2551</v>
      </c>
      <c r="J2457" t="s">
        <v>2332</v>
      </c>
      <c r="K2457" t="s">
        <v>2321</v>
      </c>
      <c r="L2457" t="s">
        <v>2333</v>
      </c>
      <c r="M2457" t="s">
        <v>2552</v>
      </c>
      <c r="N2457" t="s">
        <v>2553</v>
      </c>
      <c r="O2457" t="s">
        <v>2542</v>
      </c>
      <c r="P2457" t="s">
        <v>2543</v>
      </c>
      <c r="Q2457" t="s">
        <v>2544</v>
      </c>
      <c r="R2457" t="s">
        <v>2554</v>
      </c>
      <c r="S2457" t="s">
        <v>2546</v>
      </c>
      <c r="T2457">
        <v>0</v>
      </c>
      <c r="U2457" t="s">
        <v>2555</v>
      </c>
      <c r="V2457" t="s">
        <v>2556</v>
      </c>
      <c r="W2457" t="s">
        <v>2555</v>
      </c>
      <c r="X2457" t="s">
        <v>2556</v>
      </c>
      <c r="Y2457" t="str">
        <f t="shared" si="38"/>
        <v>北京爱奇艺科技有限公司-百度北京爱奇艺科技有限公司信息流</v>
      </c>
      <c r="Z2457" t="e">
        <f>VLOOKUP(Y:Y,[1]Sheet1!N:N,1,0)</f>
        <v>#N/A</v>
      </c>
    </row>
    <row r="2458" spans="1:26" hidden="1" x14ac:dyDescent="0.25">
      <c r="A2458">
        <v>20230618</v>
      </c>
      <c r="B2458">
        <v>27753547</v>
      </c>
      <c r="C2458" t="s">
        <v>2674</v>
      </c>
      <c r="D2458">
        <v>2172257</v>
      </c>
      <c r="E2458" t="s">
        <v>2610</v>
      </c>
      <c r="F2458" s="59">
        <v>1311.7</v>
      </c>
      <c r="G2458">
        <v>1040.93</v>
      </c>
      <c r="H2458" t="s">
        <v>2559</v>
      </c>
      <c r="I2458" t="s">
        <v>2560</v>
      </c>
      <c r="J2458" t="s">
        <v>292</v>
      </c>
      <c r="K2458" t="s">
        <v>711</v>
      </c>
      <c r="L2458" t="s">
        <v>574</v>
      </c>
      <c r="M2458" t="s">
        <v>2611</v>
      </c>
      <c r="N2458" t="s">
        <v>2612</v>
      </c>
      <c r="O2458" t="s">
        <v>2542</v>
      </c>
      <c r="P2458" t="s">
        <v>2543</v>
      </c>
      <c r="Q2458" t="s">
        <v>2544</v>
      </c>
      <c r="R2458" t="s">
        <v>2613</v>
      </c>
      <c r="S2458" t="s">
        <v>2546</v>
      </c>
      <c r="T2458">
        <v>3766.6950000000002</v>
      </c>
      <c r="U2458" t="s">
        <v>2614</v>
      </c>
      <c r="V2458" t="s">
        <v>2615</v>
      </c>
      <c r="W2458" t="s">
        <v>2614</v>
      </c>
      <c r="X2458" t="s">
        <v>2615</v>
      </c>
      <c r="Y2458" t="str">
        <f t="shared" si="38"/>
        <v>广州荔湾品唯信息服务有限公司广州唯品会电子商务有限公司CPC</v>
      </c>
      <c r="Z2458" t="e">
        <f>VLOOKUP(Y:Y,[1]Sheet1!N:N,1,0)</f>
        <v>#N/A</v>
      </c>
    </row>
    <row r="2459" spans="1:26" hidden="1" x14ac:dyDescent="0.25">
      <c r="A2459">
        <v>20230618</v>
      </c>
      <c r="B2459">
        <v>38794049</v>
      </c>
      <c r="C2459" t="s">
        <v>2627</v>
      </c>
      <c r="D2459">
        <v>2172261</v>
      </c>
      <c r="E2459" t="s">
        <v>2628</v>
      </c>
      <c r="F2459" s="59">
        <v>76.540000000000006</v>
      </c>
      <c r="G2459">
        <v>58.43</v>
      </c>
      <c r="H2459" t="s">
        <v>2538</v>
      </c>
      <c r="I2459" t="s">
        <v>2539</v>
      </c>
      <c r="J2459" t="s">
        <v>292</v>
      </c>
      <c r="K2459" t="s">
        <v>2321</v>
      </c>
      <c r="L2459" t="s">
        <v>574</v>
      </c>
      <c r="M2459" t="s">
        <v>2611</v>
      </c>
      <c r="N2459" t="s">
        <v>2612</v>
      </c>
      <c r="O2459" t="s">
        <v>2542</v>
      </c>
      <c r="P2459" t="s">
        <v>2543</v>
      </c>
      <c r="Q2459" t="s">
        <v>2544</v>
      </c>
      <c r="R2459" t="s">
        <v>2613</v>
      </c>
      <c r="S2459" t="s">
        <v>2546</v>
      </c>
      <c r="T2459">
        <v>0</v>
      </c>
      <c r="U2459" t="s">
        <v>2614</v>
      </c>
      <c r="V2459" t="s">
        <v>2615</v>
      </c>
      <c r="W2459" t="s">
        <v>2614</v>
      </c>
      <c r="X2459" t="s">
        <v>2615</v>
      </c>
      <c r="Y2459" t="str">
        <f t="shared" si="38"/>
        <v>广州荔湾品唯信息服务有限公司广州唯品会电子商务有限公司信息流</v>
      </c>
      <c r="Z2459" t="e">
        <f>VLOOKUP(Y:Y,[1]Sheet1!N:N,1,0)</f>
        <v>#N/A</v>
      </c>
    </row>
    <row r="2460" spans="1:26" hidden="1" x14ac:dyDescent="0.25">
      <c r="A2460">
        <v>20230618</v>
      </c>
      <c r="B2460">
        <v>44487312</v>
      </c>
      <c r="C2460" t="s">
        <v>2840</v>
      </c>
      <c r="D2460">
        <v>2162133</v>
      </c>
      <c r="E2460" t="s">
        <v>2826</v>
      </c>
      <c r="F2460" s="59">
        <v>1400.06</v>
      </c>
      <c r="G2460">
        <v>0</v>
      </c>
      <c r="H2460" t="s">
        <v>2538</v>
      </c>
      <c r="I2460" t="s">
        <v>2551</v>
      </c>
      <c r="J2460" t="s">
        <v>2339</v>
      </c>
      <c r="K2460" t="s">
        <v>2321</v>
      </c>
      <c r="L2460" t="s">
        <v>2338</v>
      </c>
      <c r="M2460" t="s">
        <v>2692</v>
      </c>
      <c r="N2460" t="s">
        <v>2693</v>
      </c>
      <c r="O2460" t="s">
        <v>2542</v>
      </c>
      <c r="P2460" t="s">
        <v>2543</v>
      </c>
      <c r="Q2460" t="s">
        <v>2544</v>
      </c>
      <c r="R2460" t="s">
        <v>2822</v>
      </c>
      <c r="S2460" t="s">
        <v>2546</v>
      </c>
      <c r="T2460">
        <v>0</v>
      </c>
      <c r="U2460" t="s">
        <v>2117</v>
      </c>
      <c r="V2460" t="s">
        <v>2695</v>
      </c>
      <c r="W2460" t="s">
        <v>2117</v>
      </c>
      <c r="X2460" t="s">
        <v>2695</v>
      </c>
      <c r="Y2460" t="str">
        <f t="shared" si="38"/>
        <v>北京三快在线科技有限公司及其关联公司北京三快科技有限公司信息流</v>
      </c>
      <c r="Z2460" t="e">
        <f>VLOOKUP(Y:Y,[1]Sheet1!N:N,1,0)</f>
        <v>#N/A</v>
      </c>
    </row>
    <row r="2461" spans="1:26" hidden="1" x14ac:dyDescent="0.25">
      <c r="A2461">
        <v>20230618</v>
      </c>
      <c r="B2461">
        <v>47184422</v>
      </c>
      <c r="C2461" t="s">
        <v>2748</v>
      </c>
      <c r="D2461">
        <v>2176807</v>
      </c>
      <c r="E2461" t="s">
        <v>2691</v>
      </c>
      <c r="F2461" s="59">
        <v>5417.59</v>
      </c>
      <c r="G2461">
        <v>3954.45</v>
      </c>
      <c r="H2461" t="s">
        <v>2538</v>
      </c>
      <c r="I2461" t="s">
        <v>2551</v>
      </c>
      <c r="J2461" t="s">
        <v>2339</v>
      </c>
      <c r="K2461" t="s">
        <v>2321</v>
      </c>
      <c r="L2461" t="s">
        <v>2338</v>
      </c>
      <c r="M2461" t="s">
        <v>2692</v>
      </c>
      <c r="N2461" t="s">
        <v>2693</v>
      </c>
      <c r="O2461" t="s">
        <v>2542</v>
      </c>
      <c r="P2461" t="s">
        <v>2543</v>
      </c>
      <c r="Q2461" t="s">
        <v>2544</v>
      </c>
      <c r="R2461" t="s">
        <v>2694</v>
      </c>
      <c r="S2461" t="s">
        <v>2546</v>
      </c>
      <c r="T2461">
        <v>0</v>
      </c>
      <c r="U2461" t="s">
        <v>2117</v>
      </c>
      <c r="V2461" t="s">
        <v>2695</v>
      </c>
      <c r="W2461" t="s">
        <v>2117</v>
      </c>
      <c r="X2461" t="s">
        <v>2695</v>
      </c>
      <c r="Y2461" t="str">
        <f t="shared" si="38"/>
        <v>北京三快在线科技有限公司及其关联公司北京三快科技有限公司信息流</v>
      </c>
      <c r="Z2461" t="e">
        <f>VLOOKUP(Y:Y,[1]Sheet1!N:N,1,0)</f>
        <v>#N/A</v>
      </c>
    </row>
    <row r="2462" spans="1:26" hidden="1" x14ac:dyDescent="0.25">
      <c r="A2462">
        <v>20230618</v>
      </c>
      <c r="B2462">
        <v>48413778</v>
      </c>
      <c r="C2462" t="s">
        <v>2626</v>
      </c>
      <c r="D2462">
        <v>2118167</v>
      </c>
      <c r="E2462" t="s">
        <v>2592</v>
      </c>
      <c r="F2462" s="59">
        <v>45.07</v>
      </c>
      <c r="G2462">
        <v>0</v>
      </c>
      <c r="H2462" t="s">
        <v>2538</v>
      </c>
      <c r="I2462" t="s">
        <v>2539</v>
      </c>
      <c r="J2462" t="s">
        <v>554</v>
      </c>
      <c r="K2462" t="s">
        <v>2321</v>
      </c>
      <c r="L2462" t="s">
        <v>2370</v>
      </c>
      <c r="M2462" t="s">
        <v>2593</v>
      </c>
      <c r="N2462" t="s">
        <v>2594</v>
      </c>
      <c r="O2462" t="s">
        <v>2542</v>
      </c>
      <c r="P2462" t="s">
        <v>2543</v>
      </c>
      <c r="Q2462" t="s">
        <v>2544</v>
      </c>
      <c r="R2462" t="s">
        <v>2595</v>
      </c>
      <c r="S2462" t="s">
        <v>2546</v>
      </c>
      <c r="T2462">
        <v>0</v>
      </c>
      <c r="U2462" t="s">
        <v>2555</v>
      </c>
      <c r="V2462" t="s">
        <v>2596</v>
      </c>
      <c r="W2462" t="s">
        <v>2555</v>
      </c>
      <c r="X2462" t="s">
        <v>2596</v>
      </c>
      <c r="Y2462" t="str">
        <f t="shared" si="38"/>
        <v>薯一薯二文化传媒（上海）有限公司行吟信息科技(上海)有限公司信息流</v>
      </c>
      <c r="Z2462" t="e">
        <f>VLOOKUP(Y:Y,[1]Sheet1!N:N,1,0)</f>
        <v>#N/A</v>
      </c>
    </row>
    <row r="2463" spans="1:26" hidden="1" x14ac:dyDescent="0.25">
      <c r="A2463">
        <v>20230618</v>
      </c>
      <c r="B2463">
        <v>23293206</v>
      </c>
      <c r="C2463" t="s">
        <v>2696</v>
      </c>
      <c r="D2463">
        <v>2147805</v>
      </c>
      <c r="E2463" t="s">
        <v>2697</v>
      </c>
      <c r="F2463" s="59">
        <v>7511.76</v>
      </c>
      <c r="G2463">
        <v>6706.7</v>
      </c>
      <c r="H2463" t="s">
        <v>2559</v>
      </c>
      <c r="I2463" t="s">
        <v>2560</v>
      </c>
      <c r="J2463" t="s">
        <v>2347</v>
      </c>
      <c r="K2463" t="s">
        <v>711</v>
      </c>
      <c r="L2463" t="s">
        <v>2346</v>
      </c>
      <c r="M2463" t="s">
        <v>2698</v>
      </c>
      <c r="N2463" t="s">
        <v>2699</v>
      </c>
      <c r="O2463" t="s">
        <v>2542</v>
      </c>
      <c r="P2463" t="s">
        <v>2543</v>
      </c>
      <c r="Q2463" t="s">
        <v>2544</v>
      </c>
      <c r="R2463" t="s">
        <v>2700</v>
      </c>
      <c r="S2463" t="s">
        <v>2546</v>
      </c>
      <c r="T2463">
        <v>58161.578999999998</v>
      </c>
      <c r="U2463" t="s">
        <v>2555</v>
      </c>
      <c r="V2463" t="s">
        <v>2596</v>
      </c>
      <c r="W2463" t="s">
        <v>2555</v>
      </c>
      <c r="X2463" t="s">
        <v>2556</v>
      </c>
      <c r="Y2463" t="str">
        <f t="shared" si="38"/>
        <v>飞狐信息技术（天津）有限公司飞狐信息技术(天津)有限公司CPC</v>
      </c>
      <c r="Z2463" t="e">
        <f>VLOOKUP(Y:Y,[1]Sheet1!N:N,1,0)</f>
        <v>#N/A</v>
      </c>
    </row>
    <row r="2464" spans="1:26" hidden="1" x14ac:dyDescent="0.25">
      <c r="A2464">
        <v>20230618</v>
      </c>
      <c r="B2464">
        <v>40548287</v>
      </c>
      <c r="C2464" t="s">
        <v>2616</v>
      </c>
      <c r="D2464">
        <v>2130054</v>
      </c>
      <c r="E2464" t="s">
        <v>2558</v>
      </c>
      <c r="F2464" s="59">
        <v>1423.07</v>
      </c>
      <c r="G2464">
        <v>1152.22</v>
      </c>
      <c r="H2464" t="s">
        <v>2559</v>
      </c>
      <c r="I2464" t="s">
        <v>2560</v>
      </c>
      <c r="J2464" t="s">
        <v>2350</v>
      </c>
      <c r="K2464" t="s">
        <v>711</v>
      </c>
      <c r="L2464" t="s">
        <v>2350</v>
      </c>
      <c r="M2464" t="s">
        <v>2561</v>
      </c>
      <c r="N2464" t="s">
        <v>2562</v>
      </c>
      <c r="O2464" t="s">
        <v>2542</v>
      </c>
      <c r="P2464" t="s">
        <v>2543</v>
      </c>
      <c r="Q2464" t="s">
        <v>2544</v>
      </c>
      <c r="R2464" t="s">
        <v>2563</v>
      </c>
      <c r="S2464" t="s">
        <v>2546</v>
      </c>
      <c r="T2464">
        <v>4503.4070000000002</v>
      </c>
      <c r="U2464" t="s">
        <v>1891</v>
      </c>
      <c r="V2464" t="s">
        <v>2564</v>
      </c>
      <c r="W2464" t="s">
        <v>1891</v>
      </c>
      <c r="X2464" t="s">
        <v>2564</v>
      </c>
      <c r="Y2464" t="str">
        <f t="shared" si="38"/>
        <v>深圳尚米网络技术有限公司深圳尚米网络技术有限公司CPC</v>
      </c>
      <c r="Z2464" t="e">
        <f>VLOOKUP(Y:Y,[1]Sheet1!N:N,1,0)</f>
        <v>#N/A</v>
      </c>
    </row>
    <row r="2465" spans="1:26" hidden="1" x14ac:dyDescent="0.25">
      <c r="A2465">
        <v>20230618</v>
      </c>
      <c r="B2465">
        <v>43606121</v>
      </c>
      <c r="C2465" t="s">
        <v>2841</v>
      </c>
      <c r="D2465">
        <v>2162133</v>
      </c>
      <c r="E2465" t="s">
        <v>2826</v>
      </c>
      <c r="F2465" s="59">
        <v>1.4</v>
      </c>
      <c r="G2465">
        <v>0</v>
      </c>
      <c r="H2465" t="s">
        <v>2538</v>
      </c>
      <c r="I2465" t="s">
        <v>2551</v>
      </c>
      <c r="J2465" t="s">
        <v>2339</v>
      </c>
      <c r="K2465" t="s">
        <v>2321</v>
      </c>
      <c r="L2465" t="s">
        <v>2338</v>
      </c>
      <c r="M2465" t="s">
        <v>2692</v>
      </c>
      <c r="N2465" t="s">
        <v>2693</v>
      </c>
      <c r="O2465" t="s">
        <v>2542</v>
      </c>
      <c r="P2465" t="s">
        <v>2543</v>
      </c>
      <c r="Q2465" t="s">
        <v>2544</v>
      </c>
      <c r="R2465" t="s">
        <v>2822</v>
      </c>
      <c r="S2465" t="s">
        <v>2546</v>
      </c>
      <c r="T2465">
        <v>0</v>
      </c>
      <c r="U2465" t="s">
        <v>2117</v>
      </c>
      <c r="V2465" t="s">
        <v>2695</v>
      </c>
      <c r="W2465" t="s">
        <v>2117</v>
      </c>
      <c r="X2465" t="s">
        <v>2695</v>
      </c>
      <c r="Y2465" t="str">
        <f t="shared" si="38"/>
        <v>北京三快在线科技有限公司及其关联公司北京三快科技有限公司信息流</v>
      </c>
      <c r="Z2465" t="e">
        <f>VLOOKUP(Y:Y,[1]Sheet1!N:N,1,0)</f>
        <v>#N/A</v>
      </c>
    </row>
    <row r="2466" spans="1:26" hidden="1" x14ac:dyDescent="0.25">
      <c r="A2466">
        <v>20230618</v>
      </c>
      <c r="B2466">
        <v>43606270</v>
      </c>
      <c r="C2466" t="s">
        <v>2830</v>
      </c>
      <c r="D2466">
        <v>2162133</v>
      </c>
      <c r="E2466" t="s">
        <v>2826</v>
      </c>
      <c r="F2466" s="59">
        <v>462.21</v>
      </c>
      <c r="G2466">
        <v>0</v>
      </c>
      <c r="H2466" t="s">
        <v>2538</v>
      </c>
      <c r="I2466" t="s">
        <v>2551</v>
      </c>
      <c r="J2466" t="s">
        <v>2339</v>
      </c>
      <c r="K2466" t="s">
        <v>2321</v>
      </c>
      <c r="L2466" t="s">
        <v>2338</v>
      </c>
      <c r="M2466" t="s">
        <v>2692</v>
      </c>
      <c r="N2466" t="s">
        <v>2693</v>
      </c>
      <c r="O2466" t="s">
        <v>2542</v>
      </c>
      <c r="P2466" t="s">
        <v>2543</v>
      </c>
      <c r="Q2466" t="s">
        <v>2544</v>
      </c>
      <c r="R2466" t="s">
        <v>2822</v>
      </c>
      <c r="S2466" t="s">
        <v>2546</v>
      </c>
      <c r="T2466">
        <v>0</v>
      </c>
      <c r="U2466" t="s">
        <v>2117</v>
      </c>
      <c r="V2466" t="s">
        <v>2695</v>
      </c>
      <c r="W2466" t="s">
        <v>2117</v>
      </c>
      <c r="X2466" t="s">
        <v>2695</v>
      </c>
      <c r="Y2466" t="str">
        <f t="shared" si="38"/>
        <v>北京三快在线科技有限公司及其关联公司北京三快科技有限公司信息流</v>
      </c>
      <c r="Z2466" t="e">
        <f>VLOOKUP(Y:Y,[1]Sheet1!N:N,1,0)</f>
        <v>#N/A</v>
      </c>
    </row>
    <row r="2467" spans="1:26" hidden="1" x14ac:dyDescent="0.25">
      <c r="A2467">
        <v>20230618</v>
      </c>
      <c r="B2467">
        <v>47327914</v>
      </c>
      <c r="C2467" t="s">
        <v>2720</v>
      </c>
      <c r="D2467">
        <v>2185183</v>
      </c>
      <c r="E2467" t="s">
        <v>2574</v>
      </c>
      <c r="F2467" s="59">
        <v>256.8</v>
      </c>
      <c r="G2467">
        <v>194.55</v>
      </c>
      <c r="H2467" t="s">
        <v>2538</v>
      </c>
      <c r="I2467" t="s">
        <v>2539</v>
      </c>
      <c r="J2467" t="s">
        <v>2575</v>
      </c>
      <c r="K2467" t="s">
        <v>2321</v>
      </c>
      <c r="L2467" t="s">
        <v>2344</v>
      </c>
      <c r="M2467" t="s">
        <v>2576</v>
      </c>
      <c r="O2467" t="s">
        <v>2542</v>
      </c>
      <c r="P2467" t="s">
        <v>2543</v>
      </c>
      <c r="Q2467" t="s">
        <v>2544</v>
      </c>
      <c r="R2467" t="s">
        <v>2577</v>
      </c>
      <c r="S2467" t="s">
        <v>2546</v>
      </c>
      <c r="T2467">
        <v>0</v>
      </c>
      <c r="U2467" t="s">
        <v>838</v>
      </c>
      <c r="V2467" t="s">
        <v>2578</v>
      </c>
      <c r="W2467" t="s">
        <v>838</v>
      </c>
      <c r="X2467" t="s">
        <v>2578</v>
      </c>
      <c r="Y2467" t="str">
        <f t="shared" si="38"/>
        <v>北京微财科技有限公司-数媒重庆市黑卡小额贷款有限公司信息流</v>
      </c>
      <c r="Z2467" t="e">
        <f>VLOOKUP(Y:Y,[1]Sheet1!N:N,1,0)</f>
        <v>#N/A</v>
      </c>
    </row>
    <row r="2468" spans="1:26" hidden="1" x14ac:dyDescent="0.25">
      <c r="A2468">
        <v>20230618</v>
      </c>
      <c r="B2468">
        <v>47426672</v>
      </c>
      <c r="C2468" t="s">
        <v>2709</v>
      </c>
      <c r="D2468">
        <v>2189969</v>
      </c>
      <c r="E2468" t="s">
        <v>2608</v>
      </c>
      <c r="F2468" s="59">
        <v>8069.64</v>
      </c>
      <c r="G2468">
        <v>5764.03</v>
      </c>
      <c r="H2468" t="s">
        <v>2538</v>
      </c>
      <c r="I2468" t="s">
        <v>2551</v>
      </c>
      <c r="J2468" t="s">
        <v>2332</v>
      </c>
      <c r="K2468" t="s">
        <v>2321</v>
      </c>
      <c r="L2468" t="s">
        <v>2333</v>
      </c>
      <c r="M2468" t="s">
        <v>2552</v>
      </c>
      <c r="N2468" t="s">
        <v>2553</v>
      </c>
      <c r="O2468" t="s">
        <v>2542</v>
      </c>
      <c r="P2468" t="s">
        <v>2543</v>
      </c>
      <c r="Q2468" t="s">
        <v>2544</v>
      </c>
      <c r="R2468" t="s">
        <v>2554</v>
      </c>
      <c r="S2468" t="s">
        <v>2546</v>
      </c>
      <c r="T2468">
        <v>0</v>
      </c>
      <c r="U2468" t="s">
        <v>2555</v>
      </c>
      <c r="V2468" t="s">
        <v>2556</v>
      </c>
      <c r="W2468" t="s">
        <v>2555</v>
      </c>
      <c r="X2468" t="s">
        <v>2556</v>
      </c>
      <c r="Y2468" t="str">
        <f t="shared" si="38"/>
        <v>北京爱奇艺科技有限公司-百度北京爱奇艺科技有限公司信息流</v>
      </c>
      <c r="Z2468" t="e">
        <f>VLOOKUP(Y:Y,[1]Sheet1!N:N,1,0)</f>
        <v>#N/A</v>
      </c>
    </row>
    <row r="2469" spans="1:26" hidden="1" x14ac:dyDescent="0.25">
      <c r="A2469">
        <v>20230618</v>
      </c>
      <c r="B2469">
        <v>33076487</v>
      </c>
      <c r="C2469" t="s">
        <v>2657</v>
      </c>
      <c r="D2469">
        <v>1856876</v>
      </c>
      <c r="E2469" t="s">
        <v>2658</v>
      </c>
      <c r="F2469" s="59">
        <v>2734.49</v>
      </c>
      <c r="G2469">
        <v>2734.49</v>
      </c>
      <c r="H2469" t="s">
        <v>2559</v>
      </c>
      <c r="I2469" t="s">
        <v>2560</v>
      </c>
      <c r="J2469" t="s">
        <v>2383</v>
      </c>
      <c r="K2469" t="s">
        <v>711</v>
      </c>
      <c r="L2469" t="s">
        <v>2383</v>
      </c>
      <c r="M2469" t="s">
        <v>2659</v>
      </c>
      <c r="N2469" t="s">
        <v>2660</v>
      </c>
      <c r="O2469" t="s">
        <v>2542</v>
      </c>
      <c r="P2469" t="s">
        <v>2543</v>
      </c>
      <c r="Q2469" t="s">
        <v>2544</v>
      </c>
      <c r="R2469" t="s">
        <v>2661</v>
      </c>
      <c r="S2469" t="s">
        <v>2546</v>
      </c>
      <c r="T2469">
        <v>64795.49</v>
      </c>
      <c r="U2469" t="s">
        <v>1891</v>
      </c>
      <c r="V2469" t="s">
        <v>2662</v>
      </c>
      <c r="W2469" t="s">
        <v>1891</v>
      </c>
      <c r="X2469" t="s">
        <v>2602</v>
      </c>
      <c r="Y2469" t="str">
        <f t="shared" si="38"/>
        <v>上海娱公竞宇网络有限公司上海娱公竞宇网络有限公司CPC</v>
      </c>
      <c r="Z2469" t="e">
        <f>VLOOKUP(Y:Y,[1]Sheet1!N:N,1,0)</f>
        <v>#N/A</v>
      </c>
    </row>
    <row r="2470" spans="1:26" hidden="1" x14ac:dyDescent="0.25">
      <c r="A2470">
        <v>20230618</v>
      </c>
      <c r="B2470">
        <v>39122181</v>
      </c>
      <c r="C2470" t="s">
        <v>2586</v>
      </c>
      <c r="D2470">
        <v>2117410</v>
      </c>
      <c r="E2470" t="s">
        <v>2587</v>
      </c>
      <c r="F2470" s="59">
        <v>9786.33</v>
      </c>
      <c r="G2470">
        <v>0</v>
      </c>
      <c r="H2470" t="s">
        <v>2538</v>
      </c>
      <c r="I2470" t="s">
        <v>2551</v>
      </c>
      <c r="J2470" t="s">
        <v>2353</v>
      </c>
      <c r="K2470" t="s">
        <v>2321</v>
      </c>
      <c r="L2470" t="s">
        <v>326</v>
      </c>
      <c r="M2470" t="s">
        <v>2588</v>
      </c>
      <c r="N2470" t="s">
        <v>2589</v>
      </c>
      <c r="O2470" t="s">
        <v>2542</v>
      </c>
      <c r="P2470" t="s">
        <v>2543</v>
      </c>
      <c r="Q2470" t="s">
        <v>2544</v>
      </c>
      <c r="R2470" t="s">
        <v>2570</v>
      </c>
      <c r="S2470" t="s">
        <v>2546</v>
      </c>
      <c r="T2470">
        <v>0</v>
      </c>
      <c r="U2470" t="s">
        <v>2571</v>
      </c>
      <c r="V2470" t="s">
        <v>2572</v>
      </c>
      <c r="W2470" t="s">
        <v>1891</v>
      </c>
      <c r="X2470" t="s">
        <v>2564</v>
      </c>
      <c r="Y2470" t="str">
        <f t="shared" si="38"/>
        <v>网易有道信息技术（北京）有限公司网易(杭州)网络有限公司信息流</v>
      </c>
      <c r="Z2470" t="e">
        <f>VLOOKUP(Y:Y,[1]Sheet1!N:N,1,0)</f>
        <v>#N/A</v>
      </c>
    </row>
    <row r="2471" spans="1:26" hidden="1" x14ac:dyDescent="0.25">
      <c r="A2471">
        <v>20230618</v>
      </c>
      <c r="B2471">
        <v>41250541</v>
      </c>
      <c r="C2471" t="s">
        <v>2719</v>
      </c>
      <c r="D2471">
        <v>2130054</v>
      </c>
      <c r="E2471" t="s">
        <v>2558</v>
      </c>
      <c r="F2471" s="59">
        <v>2088.09</v>
      </c>
      <c r="G2471">
        <v>1690.73</v>
      </c>
      <c r="H2471" t="s">
        <v>2559</v>
      </c>
      <c r="I2471" t="s">
        <v>2560</v>
      </c>
      <c r="J2471" t="s">
        <v>2350</v>
      </c>
      <c r="K2471" t="s">
        <v>711</v>
      </c>
      <c r="L2471" t="s">
        <v>2350</v>
      </c>
      <c r="M2471" t="s">
        <v>2561</v>
      </c>
      <c r="N2471" t="s">
        <v>2562</v>
      </c>
      <c r="O2471" t="s">
        <v>2542</v>
      </c>
      <c r="P2471" t="s">
        <v>2543</v>
      </c>
      <c r="Q2471" t="s">
        <v>2544</v>
      </c>
      <c r="R2471" t="s">
        <v>2563</v>
      </c>
      <c r="S2471" t="s">
        <v>2546</v>
      </c>
      <c r="T2471">
        <v>4721.5569999999998</v>
      </c>
      <c r="U2471" t="s">
        <v>1891</v>
      </c>
      <c r="V2471" t="s">
        <v>2564</v>
      </c>
      <c r="W2471" t="s">
        <v>1891</v>
      </c>
      <c r="X2471" t="s">
        <v>2564</v>
      </c>
      <c r="Y2471" t="str">
        <f t="shared" si="38"/>
        <v>深圳尚米网络技术有限公司深圳尚米网络技术有限公司CPC</v>
      </c>
      <c r="Z2471" t="e">
        <f>VLOOKUP(Y:Y,[1]Sheet1!N:N,1,0)</f>
        <v>#N/A</v>
      </c>
    </row>
    <row r="2472" spans="1:26" hidden="1" x14ac:dyDescent="0.25">
      <c r="A2472">
        <v>20230618</v>
      </c>
      <c r="B2472">
        <v>41512462</v>
      </c>
      <c r="C2472" t="s">
        <v>2743</v>
      </c>
      <c r="D2472">
        <v>2117409</v>
      </c>
      <c r="E2472" t="s">
        <v>2744</v>
      </c>
      <c r="F2472" s="59">
        <v>1513.77</v>
      </c>
      <c r="G2472">
        <v>0</v>
      </c>
      <c r="H2472" t="s">
        <v>2559</v>
      </c>
      <c r="I2472" t="s">
        <v>2560</v>
      </c>
      <c r="J2472" t="s">
        <v>2353</v>
      </c>
      <c r="K2472" t="s">
        <v>711</v>
      </c>
      <c r="L2472" t="s">
        <v>326</v>
      </c>
      <c r="M2472" t="s">
        <v>2588</v>
      </c>
      <c r="N2472" t="s">
        <v>2589</v>
      </c>
      <c r="O2472" t="s">
        <v>2542</v>
      </c>
      <c r="P2472" t="s">
        <v>2543</v>
      </c>
      <c r="Q2472" t="s">
        <v>2544</v>
      </c>
      <c r="R2472" t="s">
        <v>2570</v>
      </c>
      <c r="S2472" t="s">
        <v>2546</v>
      </c>
      <c r="T2472">
        <v>0</v>
      </c>
      <c r="U2472" t="s">
        <v>2571</v>
      </c>
      <c r="V2472" t="s">
        <v>2572</v>
      </c>
      <c r="W2472" t="s">
        <v>1891</v>
      </c>
      <c r="X2472" t="s">
        <v>2564</v>
      </c>
      <c r="Y2472" t="str">
        <f t="shared" si="38"/>
        <v>网易有道信息技术（北京）有限公司网易(杭州)网络有限公司CPC</v>
      </c>
      <c r="Z2472" t="e">
        <f>VLOOKUP(Y:Y,[1]Sheet1!N:N,1,0)</f>
        <v>#N/A</v>
      </c>
    </row>
    <row r="2473" spans="1:26" hidden="1" x14ac:dyDescent="0.25">
      <c r="A2473">
        <v>20230618</v>
      </c>
      <c r="B2473">
        <v>43606142</v>
      </c>
      <c r="C2473" t="s">
        <v>2820</v>
      </c>
      <c r="D2473">
        <v>2162133</v>
      </c>
      <c r="E2473" t="s">
        <v>2826</v>
      </c>
      <c r="F2473" s="59">
        <v>7376.99</v>
      </c>
      <c r="G2473">
        <v>0</v>
      </c>
      <c r="H2473" t="s">
        <v>2538</v>
      </c>
      <c r="I2473" t="s">
        <v>2551</v>
      </c>
      <c r="J2473" t="s">
        <v>2339</v>
      </c>
      <c r="K2473" t="s">
        <v>2321</v>
      </c>
      <c r="L2473" t="s">
        <v>2338</v>
      </c>
      <c r="M2473" t="s">
        <v>2692</v>
      </c>
      <c r="N2473" t="s">
        <v>2693</v>
      </c>
      <c r="O2473" t="s">
        <v>2542</v>
      </c>
      <c r="P2473" t="s">
        <v>2543</v>
      </c>
      <c r="Q2473" t="s">
        <v>2544</v>
      </c>
      <c r="R2473" t="s">
        <v>2822</v>
      </c>
      <c r="S2473" t="s">
        <v>2546</v>
      </c>
      <c r="T2473">
        <v>0</v>
      </c>
      <c r="U2473" t="s">
        <v>2117</v>
      </c>
      <c r="V2473" t="s">
        <v>2695</v>
      </c>
      <c r="W2473" t="s">
        <v>2117</v>
      </c>
      <c r="X2473" t="s">
        <v>2695</v>
      </c>
      <c r="Y2473" t="str">
        <f t="shared" si="38"/>
        <v>北京三快在线科技有限公司及其关联公司北京三快科技有限公司信息流</v>
      </c>
      <c r="Z2473" t="e">
        <f>VLOOKUP(Y:Y,[1]Sheet1!N:N,1,0)</f>
        <v>#N/A</v>
      </c>
    </row>
    <row r="2474" spans="1:26" hidden="1" x14ac:dyDescent="0.25">
      <c r="A2474">
        <v>20230618</v>
      </c>
      <c r="B2474">
        <v>47580629</v>
      </c>
      <c r="C2474" t="s">
        <v>2773</v>
      </c>
      <c r="D2474">
        <v>2171220</v>
      </c>
      <c r="E2474" t="s">
        <v>2774</v>
      </c>
      <c r="F2474" s="59">
        <v>8206.7199999999993</v>
      </c>
      <c r="G2474">
        <v>7261.98</v>
      </c>
      <c r="H2474" t="s">
        <v>2559</v>
      </c>
      <c r="I2474" t="s">
        <v>2560</v>
      </c>
      <c r="J2474" t="s">
        <v>2322</v>
      </c>
      <c r="K2474" t="s">
        <v>711</v>
      </c>
      <c r="L2474" t="s">
        <v>2323</v>
      </c>
      <c r="M2474" t="s">
        <v>2685</v>
      </c>
      <c r="N2474" t="s">
        <v>2686</v>
      </c>
      <c r="O2474" t="s">
        <v>2542</v>
      </c>
      <c r="P2474" t="s">
        <v>2543</v>
      </c>
      <c r="Q2474" t="s">
        <v>2544</v>
      </c>
      <c r="R2474" t="s">
        <v>2687</v>
      </c>
      <c r="S2474" t="s">
        <v>2546</v>
      </c>
      <c r="T2474">
        <v>164813.53899999999</v>
      </c>
      <c r="U2474" t="s">
        <v>2555</v>
      </c>
      <c r="V2474" t="s">
        <v>2556</v>
      </c>
      <c r="W2474" t="s">
        <v>2555</v>
      </c>
      <c r="X2474" t="s">
        <v>2671</v>
      </c>
      <c r="Y2474" t="str">
        <f t="shared" si="38"/>
        <v>广州虎牙信息科技有限公司-百度广州虎牙信息科技有限公司CPC</v>
      </c>
      <c r="Z2474" t="e">
        <f>VLOOKUP(Y:Y,[1]Sheet1!N:N,1,0)</f>
        <v>#N/A</v>
      </c>
    </row>
    <row r="2475" spans="1:26" hidden="1" x14ac:dyDescent="0.25">
      <c r="A2475">
        <v>20230618</v>
      </c>
      <c r="B2475">
        <v>47953354</v>
      </c>
      <c r="C2475" t="s">
        <v>2655</v>
      </c>
      <c r="D2475">
        <v>2167551</v>
      </c>
      <c r="E2475" t="s">
        <v>2550</v>
      </c>
      <c r="F2475" s="59">
        <v>4.54</v>
      </c>
      <c r="G2475">
        <v>4.54</v>
      </c>
      <c r="H2475" t="s">
        <v>2538</v>
      </c>
      <c r="I2475" t="s">
        <v>2551</v>
      </c>
      <c r="J2475" t="s">
        <v>2332</v>
      </c>
      <c r="K2475" t="s">
        <v>2321</v>
      </c>
      <c r="L2475" t="s">
        <v>2333</v>
      </c>
      <c r="M2475" t="s">
        <v>2552</v>
      </c>
      <c r="N2475" t="s">
        <v>2553</v>
      </c>
      <c r="O2475" t="s">
        <v>2542</v>
      </c>
      <c r="P2475" t="s">
        <v>2543</v>
      </c>
      <c r="Q2475" t="s">
        <v>2544</v>
      </c>
      <c r="R2475" t="s">
        <v>2554</v>
      </c>
      <c r="S2475" t="s">
        <v>2546</v>
      </c>
      <c r="T2475">
        <v>0</v>
      </c>
      <c r="U2475" t="s">
        <v>2555</v>
      </c>
      <c r="V2475" t="s">
        <v>2556</v>
      </c>
      <c r="W2475" t="s">
        <v>2555</v>
      </c>
      <c r="X2475" t="s">
        <v>2556</v>
      </c>
      <c r="Y2475" t="str">
        <f t="shared" si="38"/>
        <v>北京爱奇艺科技有限公司-百度北京爱奇艺科技有限公司信息流</v>
      </c>
      <c r="Z2475" t="e">
        <f>VLOOKUP(Y:Y,[1]Sheet1!N:N,1,0)</f>
        <v>#N/A</v>
      </c>
    </row>
    <row r="2476" spans="1:26" hidden="1" x14ac:dyDescent="0.25">
      <c r="A2476">
        <v>20230618</v>
      </c>
      <c r="B2476">
        <v>32070458</v>
      </c>
      <c r="C2476" t="s">
        <v>2646</v>
      </c>
      <c r="D2476">
        <v>2158492</v>
      </c>
      <c r="E2476" t="s">
        <v>2580</v>
      </c>
      <c r="F2476" s="59">
        <v>691.8</v>
      </c>
      <c r="G2476">
        <v>581.29999999999995</v>
      </c>
      <c r="H2476" t="s">
        <v>2559</v>
      </c>
      <c r="I2476" t="s">
        <v>2560</v>
      </c>
      <c r="J2476" t="s">
        <v>2330</v>
      </c>
      <c r="K2476" t="s">
        <v>711</v>
      </c>
      <c r="L2476" t="s">
        <v>2329</v>
      </c>
      <c r="M2476" t="s">
        <v>2581</v>
      </c>
      <c r="N2476" t="s">
        <v>2582</v>
      </c>
      <c r="O2476" t="s">
        <v>2542</v>
      </c>
      <c r="P2476" t="s">
        <v>2543</v>
      </c>
      <c r="Q2476" t="s">
        <v>2544</v>
      </c>
      <c r="R2476" t="s">
        <v>2583</v>
      </c>
      <c r="S2476" t="s">
        <v>2546</v>
      </c>
      <c r="T2476">
        <v>4142.67</v>
      </c>
      <c r="U2476" t="s">
        <v>2584</v>
      </c>
      <c r="V2476" t="s">
        <v>2585</v>
      </c>
      <c r="W2476" t="s">
        <v>2584</v>
      </c>
      <c r="X2476" t="s">
        <v>2585</v>
      </c>
      <c r="Y2476" t="str">
        <f t="shared" si="38"/>
        <v>成都哈拜网络科技有限公司-数字媒体事业部上海哈啰普惠科技有限公司CPC</v>
      </c>
      <c r="Z2476" t="e">
        <f>VLOOKUP(Y:Y,[1]Sheet1!N:N,1,0)</f>
        <v>#N/A</v>
      </c>
    </row>
    <row r="2477" spans="1:26" hidden="1" x14ac:dyDescent="0.25">
      <c r="A2477">
        <v>20230618</v>
      </c>
      <c r="B2477">
        <v>38794071</v>
      </c>
      <c r="C2477" t="s">
        <v>2778</v>
      </c>
      <c r="D2477">
        <v>2172261</v>
      </c>
      <c r="E2477" t="s">
        <v>2628</v>
      </c>
      <c r="F2477" s="59">
        <v>201420.3</v>
      </c>
      <c r="G2477">
        <v>153755.95000000001</v>
      </c>
      <c r="H2477" t="s">
        <v>2538</v>
      </c>
      <c r="I2477" t="s">
        <v>2551</v>
      </c>
      <c r="J2477" t="s">
        <v>292</v>
      </c>
      <c r="K2477" t="s">
        <v>2321</v>
      </c>
      <c r="L2477" t="s">
        <v>574</v>
      </c>
      <c r="M2477" t="s">
        <v>2611</v>
      </c>
      <c r="N2477" t="s">
        <v>2612</v>
      </c>
      <c r="O2477" t="s">
        <v>2542</v>
      </c>
      <c r="P2477" t="s">
        <v>2543</v>
      </c>
      <c r="Q2477" t="s">
        <v>2544</v>
      </c>
      <c r="R2477" t="s">
        <v>2613</v>
      </c>
      <c r="S2477" t="s">
        <v>2546</v>
      </c>
      <c r="T2477">
        <v>0</v>
      </c>
      <c r="U2477" t="s">
        <v>2614</v>
      </c>
      <c r="V2477" t="s">
        <v>2615</v>
      </c>
      <c r="W2477" t="s">
        <v>2614</v>
      </c>
      <c r="X2477" t="s">
        <v>2615</v>
      </c>
      <c r="Y2477" t="str">
        <f t="shared" si="38"/>
        <v>广州荔湾品唯信息服务有限公司广州唯品会电子商务有限公司信息流</v>
      </c>
      <c r="Z2477" t="e">
        <f>VLOOKUP(Y:Y,[1]Sheet1!N:N,1,0)</f>
        <v>#N/A</v>
      </c>
    </row>
    <row r="2478" spans="1:26" hidden="1" x14ac:dyDescent="0.25">
      <c r="A2478">
        <v>20230618</v>
      </c>
      <c r="B2478">
        <v>44487368</v>
      </c>
      <c r="C2478" t="s">
        <v>2837</v>
      </c>
      <c r="D2478">
        <v>2162133</v>
      </c>
      <c r="E2478" t="s">
        <v>2826</v>
      </c>
      <c r="F2478" s="59">
        <v>10476.08</v>
      </c>
      <c r="G2478">
        <v>0</v>
      </c>
      <c r="H2478" t="s">
        <v>2538</v>
      </c>
      <c r="I2478" t="s">
        <v>2551</v>
      </c>
      <c r="J2478" t="s">
        <v>2339</v>
      </c>
      <c r="K2478" t="s">
        <v>2321</v>
      </c>
      <c r="L2478" t="s">
        <v>2338</v>
      </c>
      <c r="M2478" t="s">
        <v>2692</v>
      </c>
      <c r="N2478" t="s">
        <v>2693</v>
      </c>
      <c r="O2478" t="s">
        <v>2542</v>
      </c>
      <c r="P2478" t="s">
        <v>2543</v>
      </c>
      <c r="Q2478" t="s">
        <v>2544</v>
      </c>
      <c r="R2478" t="s">
        <v>2822</v>
      </c>
      <c r="S2478" t="s">
        <v>2546</v>
      </c>
      <c r="T2478">
        <v>0</v>
      </c>
      <c r="U2478" t="s">
        <v>2117</v>
      </c>
      <c r="V2478" t="s">
        <v>2695</v>
      </c>
      <c r="W2478" t="s">
        <v>2117</v>
      </c>
      <c r="X2478" t="s">
        <v>2695</v>
      </c>
      <c r="Y2478" t="str">
        <f t="shared" si="38"/>
        <v>北京三快在线科技有限公司及其关联公司北京三快科技有限公司信息流</v>
      </c>
      <c r="Z2478" t="e">
        <f>VLOOKUP(Y:Y,[1]Sheet1!N:N,1,0)</f>
        <v>#N/A</v>
      </c>
    </row>
    <row r="2479" spans="1:26" hidden="1" x14ac:dyDescent="0.25">
      <c r="A2479">
        <v>20230618</v>
      </c>
      <c r="B2479">
        <v>48631416</v>
      </c>
      <c r="C2479" t="s">
        <v>2842</v>
      </c>
      <c r="D2479">
        <v>2129251</v>
      </c>
      <c r="E2479" t="s">
        <v>2815</v>
      </c>
      <c r="F2479" s="59">
        <v>1143.07</v>
      </c>
      <c r="G2479">
        <v>0</v>
      </c>
      <c r="H2479" t="s">
        <v>2538</v>
      </c>
      <c r="I2479" t="s">
        <v>2551</v>
      </c>
      <c r="J2479" t="s">
        <v>2330</v>
      </c>
      <c r="K2479" t="s">
        <v>2321</v>
      </c>
      <c r="L2479" t="s">
        <v>2329</v>
      </c>
      <c r="M2479" t="s">
        <v>2581</v>
      </c>
      <c r="N2479" t="s">
        <v>2582</v>
      </c>
      <c r="O2479" t="s">
        <v>2542</v>
      </c>
      <c r="P2479" t="s">
        <v>2543</v>
      </c>
      <c r="Q2479" t="s">
        <v>2544</v>
      </c>
      <c r="R2479" t="s">
        <v>2583</v>
      </c>
      <c r="S2479" t="s">
        <v>2546</v>
      </c>
      <c r="T2479">
        <v>0</v>
      </c>
      <c r="U2479" t="s">
        <v>838</v>
      </c>
      <c r="V2479" t="s">
        <v>2578</v>
      </c>
      <c r="W2479" t="s">
        <v>2584</v>
      </c>
      <c r="X2479" t="s">
        <v>2585</v>
      </c>
      <c r="Y2479" t="str">
        <f t="shared" si="38"/>
        <v>成都哈拜网络科技有限公司-数字媒体事业部上海哈啰普惠科技有限公司信息流</v>
      </c>
      <c r="Z2479" t="e">
        <f>VLOOKUP(Y:Y,[1]Sheet1!N:N,1,0)</f>
        <v>#N/A</v>
      </c>
    </row>
    <row r="2480" spans="1:26" hidden="1" x14ac:dyDescent="0.25">
      <c r="A2480">
        <v>20230618</v>
      </c>
      <c r="B2480">
        <v>32834859</v>
      </c>
      <c r="C2480" t="s">
        <v>2737</v>
      </c>
      <c r="D2480">
        <v>2054667</v>
      </c>
      <c r="E2480" t="s">
        <v>2738</v>
      </c>
      <c r="F2480" s="59">
        <v>24932.639999999999</v>
      </c>
      <c r="G2480">
        <v>20951.400000000001</v>
      </c>
      <c r="H2480" t="s">
        <v>2559</v>
      </c>
      <c r="I2480" t="s">
        <v>2560</v>
      </c>
      <c r="J2480" t="s">
        <v>2352</v>
      </c>
      <c r="K2480" t="s">
        <v>711</v>
      </c>
      <c r="L2480" t="s">
        <v>2351</v>
      </c>
      <c r="M2480" t="s">
        <v>2623</v>
      </c>
      <c r="N2480" t="s">
        <v>2624</v>
      </c>
      <c r="O2480" t="s">
        <v>2542</v>
      </c>
      <c r="P2480" t="s">
        <v>2543</v>
      </c>
      <c r="Q2480" t="s">
        <v>2544</v>
      </c>
      <c r="R2480" t="s">
        <v>2625</v>
      </c>
      <c r="S2480" t="s">
        <v>2546</v>
      </c>
      <c r="T2480">
        <v>1160520.3019999999</v>
      </c>
      <c r="U2480" t="s">
        <v>838</v>
      </c>
      <c r="V2480" t="s">
        <v>2548</v>
      </c>
      <c r="W2480" t="s">
        <v>838</v>
      </c>
      <c r="X2480" t="s">
        <v>2548</v>
      </c>
      <c r="Y2480" t="str">
        <f t="shared" si="38"/>
        <v>深圳市小赢普惠科技有限责任公司深圳市赢众通金融信息服务有限责任公司CPC</v>
      </c>
      <c r="Z2480" t="e">
        <f>VLOOKUP(Y:Y,[1]Sheet1!N:N,1,0)</f>
        <v>#N/A</v>
      </c>
    </row>
    <row r="2481" spans="1:26" hidden="1" x14ac:dyDescent="0.25">
      <c r="A2481">
        <v>20230618</v>
      </c>
      <c r="B2481">
        <v>40548298</v>
      </c>
      <c r="C2481" t="s">
        <v>2557</v>
      </c>
      <c r="D2481">
        <v>2130054</v>
      </c>
      <c r="E2481" t="s">
        <v>2558</v>
      </c>
      <c r="F2481" s="59">
        <v>3284.93</v>
      </c>
      <c r="G2481">
        <v>2659.8</v>
      </c>
      <c r="H2481" t="s">
        <v>2559</v>
      </c>
      <c r="I2481" t="s">
        <v>2560</v>
      </c>
      <c r="J2481" t="s">
        <v>2350</v>
      </c>
      <c r="K2481" t="s">
        <v>711</v>
      </c>
      <c r="L2481" t="s">
        <v>2350</v>
      </c>
      <c r="M2481" t="s">
        <v>2561</v>
      </c>
      <c r="N2481" t="s">
        <v>2562</v>
      </c>
      <c r="O2481" t="s">
        <v>2542</v>
      </c>
      <c r="P2481" t="s">
        <v>2543</v>
      </c>
      <c r="Q2481" t="s">
        <v>2544</v>
      </c>
      <c r="R2481" t="s">
        <v>2563</v>
      </c>
      <c r="S2481" t="s">
        <v>2546</v>
      </c>
      <c r="T2481">
        <v>7193.0709999999999</v>
      </c>
      <c r="U2481" t="s">
        <v>1891</v>
      </c>
      <c r="V2481" t="s">
        <v>2564</v>
      </c>
      <c r="W2481" t="s">
        <v>1891</v>
      </c>
      <c r="X2481" t="s">
        <v>2564</v>
      </c>
      <c r="Y2481" t="str">
        <f t="shared" si="38"/>
        <v>深圳尚米网络技术有限公司深圳尚米网络技术有限公司CPC</v>
      </c>
      <c r="Z2481" t="e">
        <f>VLOOKUP(Y:Y,[1]Sheet1!N:N,1,0)</f>
        <v>#N/A</v>
      </c>
    </row>
    <row r="2482" spans="1:26" hidden="1" x14ac:dyDescent="0.25">
      <c r="A2482">
        <v>20230618</v>
      </c>
      <c r="B2482">
        <v>44487339</v>
      </c>
      <c r="C2482" t="s">
        <v>2843</v>
      </c>
      <c r="D2482">
        <v>2166626</v>
      </c>
      <c r="E2482" t="s">
        <v>2821</v>
      </c>
      <c r="F2482" s="59">
        <v>8340.0300000000007</v>
      </c>
      <c r="G2482">
        <v>0</v>
      </c>
      <c r="H2482" t="s">
        <v>2538</v>
      </c>
      <c r="I2482" t="s">
        <v>2551</v>
      </c>
      <c r="J2482" t="s">
        <v>2339</v>
      </c>
      <c r="K2482" t="s">
        <v>2321</v>
      </c>
      <c r="L2482" t="s">
        <v>2338</v>
      </c>
      <c r="M2482" t="s">
        <v>2692</v>
      </c>
      <c r="N2482" t="s">
        <v>2693</v>
      </c>
      <c r="O2482" t="s">
        <v>2542</v>
      </c>
      <c r="P2482" t="s">
        <v>2543</v>
      </c>
      <c r="Q2482" t="s">
        <v>2544</v>
      </c>
      <c r="R2482" t="s">
        <v>2822</v>
      </c>
      <c r="S2482" t="s">
        <v>2546</v>
      </c>
      <c r="T2482">
        <v>0</v>
      </c>
      <c r="U2482" t="s">
        <v>2117</v>
      </c>
      <c r="V2482" t="s">
        <v>2695</v>
      </c>
      <c r="W2482" t="s">
        <v>2117</v>
      </c>
      <c r="X2482" t="s">
        <v>2695</v>
      </c>
      <c r="Y2482" t="str">
        <f t="shared" si="38"/>
        <v>北京三快在线科技有限公司及其关联公司北京三快科技有限公司信息流</v>
      </c>
      <c r="Z2482" t="e">
        <f>VLOOKUP(Y:Y,[1]Sheet1!N:N,1,0)</f>
        <v>#N/A</v>
      </c>
    </row>
    <row r="2483" spans="1:26" hidden="1" x14ac:dyDescent="0.25">
      <c r="A2483">
        <v>20230618</v>
      </c>
      <c r="B2483">
        <v>45323107</v>
      </c>
      <c r="C2483" t="s">
        <v>2654</v>
      </c>
      <c r="D2483">
        <v>2172261</v>
      </c>
      <c r="E2483" t="s">
        <v>2628</v>
      </c>
      <c r="F2483" s="59">
        <v>2522.2199999999998</v>
      </c>
      <c r="G2483">
        <v>1925.36</v>
      </c>
      <c r="H2483" t="s">
        <v>2538</v>
      </c>
      <c r="I2483" t="s">
        <v>2539</v>
      </c>
      <c r="J2483" t="s">
        <v>292</v>
      </c>
      <c r="K2483" t="s">
        <v>2321</v>
      </c>
      <c r="L2483" t="s">
        <v>574</v>
      </c>
      <c r="M2483" t="s">
        <v>2611</v>
      </c>
      <c r="N2483" t="s">
        <v>2612</v>
      </c>
      <c r="O2483" t="s">
        <v>2542</v>
      </c>
      <c r="P2483" t="s">
        <v>2543</v>
      </c>
      <c r="Q2483" t="s">
        <v>2544</v>
      </c>
      <c r="R2483" t="s">
        <v>2613</v>
      </c>
      <c r="S2483" t="s">
        <v>2546</v>
      </c>
      <c r="T2483">
        <v>0</v>
      </c>
      <c r="U2483" t="s">
        <v>2614</v>
      </c>
      <c r="V2483" t="s">
        <v>2615</v>
      </c>
      <c r="W2483" t="s">
        <v>2614</v>
      </c>
      <c r="X2483" t="s">
        <v>2615</v>
      </c>
      <c r="Y2483" t="str">
        <f t="shared" si="38"/>
        <v>广州荔湾品唯信息服务有限公司广州唯品会电子商务有限公司信息流</v>
      </c>
      <c r="Z2483" t="e">
        <f>VLOOKUP(Y:Y,[1]Sheet1!N:N,1,0)</f>
        <v>#N/A</v>
      </c>
    </row>
    <row r="2484" spans="1:26" hidden="1" x14ac:dyDescent="0.25">
      <c r="A2484">
        <v>20230618</v>
      </c>
      <c r="B2484">
        <v>47327991</v>
      </c>
      <c r="C2484" t="s">
        <v>2766</v>
      </c>
      <c r="D2484">
        <v>2185183</v>
      </c>
      <c r="E2484" t="s">
        <v>2574</v>
      </c>
      <c r="F2484" s="59">
        <v>528.16999999999996</v>
      </c>
      <c r="G2484">
        <v>400.13</v>
      </c>
      <c r="H2484" t="s">
        <v>2538</v>
      </c>
      <c r="I2484" t="s">
        <v>2551</v>
      </c>
      <c r="J2484" t="s">
        <v>2575</v>
      </c>
      <c r="K2484" t="s">
        <v>2321</v>
      </c>
      <c r="L2484" t="s">
        <v>2344</v>
      </c>
      <c r="M2484" t="s">
        <v>2576</v>
      </c>
      <c r="O2484" t="s">
        <v>2542</v>
      </c>
      <c r="P2484" t="s">
        <v>2543</v>
      </c>
      <c r="Q2484" t="s">
        <v>2544</v>
      </c>
      <c r="R2484" t="s">
        <v>2577</v>
      </c>
      <c r="S2484" t="s">
        <v>2546</v>
      </c>
      <c r="T2484">
        <v>0</v>
      </c>
      <c r="U2484" t="s">
        <v>838</v>
      </c>
      <c r="V2484" t="s">
        <v>2578</v>
      </c>
      <c r="W2484" t="s">
        <v>838</v>
      </c>
      <c r="X2484" t="s">
        <v>2578</v>
      </c>
      <c r="Y2484" t="str">
        <f t="shared" si="38"/>
        <v>北京微财科技有限公司-数媒重庆市黑卡小额贷款有限公司信息流</v>
      </c>
      <c r="Z2484" t="e">
        <f>VLOOKUP(Y:Y,[1]Sheet1!N:N,1,0)</f>
        <v>#N/A</v>
      </c>
    </row>
    <row r="2485" spans="1:26" hidden="1" x14ac:dyDescent="0.25">
      <c r="A2485">
        <v>20230618</v>
      </c>
      <c r="B2485">
        <v>47953339</v>
      </c>
      <c r="C2485" t="s">
        <v>2755</v>
      </c>
      <c r="D2485">
        <v>2167551</v>
      </c>
      <c r="E2485" t="s">
        <v>2550</v>
      </c>
      <c r="F2485" s="59">
        <v>385.48</v>
      </c>
      <c r="G2485">
        <v>385.48</v>
      </c>
      <c r="H2485" t="s">
        <v>2538</v>
      </c>
      <c r="I2485" t="s">
        <v>2539</v>
      </c>
      <c r="J2485" t="s">
        <v>2332</v>
      </c>
      <c r="K2485" t="s">
        <v>2321</v>
      </c>
      <c r="L2485" t="s">
        <v>2333</v>
      </c>
      <c r="M2485" t="s">
        <v>2552</v>
      </c>
      <c r="N2485" t="s">
        <v>2553</v>
      </c>
      <c r="O2485" t="s">
        <v>2542</v>
      </c>
      <c r="P2485" t="s">
        <v>2543</v>
      </c>
      <c r="Q2485" t="s">
        <v>2544</v>
      </c>
      <c r="R2485" t="s">
        <v>2554</v>
      </c>
      <c r="S2485" t="s">
        <v>2546</v>
      </c>
      <c r="T2485">
        <v>0</v>
      </c>
      <c r="U2485" t="s">
        <v>2555</v>
      </c>
      <c r="V2485" t="s">
        <v>2556</v>
      </c>
      <c r="W2485" t="s">
        <v>2555</v>
      </c>
      <c r="X2485" t="s">
        <v>2556</v>
      </c>
      <c r="Y2485" t="str">
        <f t="shared" si="38"/>
        <v>北京爱奇艺科技有限公司-百度北京爱奇艺科技有限公司信息流</v>
      </c>
      <c r="Z2485" t="e">
        <f>VLOOKUP(Y:Y,[1]Sheet1!N:N,1,0)</f>
        <v>#N/A</v>
      </c>
    </row>
    <row r="2486" spans="1:26" hidden="1" x14ac:dyDescent="0.25">
      <c r="A2486">
        <v>20230618</v>
      </c>
      <c r="B2486">
        <v>30387904</v>
      </c>
      <c r="C2486" t="s">
        <v>2645</v>
      </c>
      <c r="D2486">
        <v>2130054</v>
      </c>
      <c r="E2486" t="s">
        <v>2558</v>
      </c>
      <c r="F2486" s="59">
        <v>1500.34</v>
      </c>
      <c r="G2486">
        <v>1214.83</v>
      </c>
      <c r="H2486" t="s">
        <v>2559</v>
      </c>
      <c r="I2486" t="s">
        <v>2560</v>
      </c>
      <c r="J2486" t="s">
        <v>2350</v>
      </c>
      <c r="K2486" t="s">
        <v>711</v>
      </c>
      <c r="L2486" t="s">
        <v>2350</v>
      </c>
      <c r="M2486" t="s">
        <v>2561</v>
      </c>
      <c r="N2486" t="s">
        <v>2562</v>
      </c>
      <c r="O2486" t="s">
        <v>2542</v>
      </c>
      <c r="P2486" t="s">
        <v>2543</v>
      </c>
      <c r="Q2486" t="s">
        <v>2544</v>
      </c>
      <c r="R2486" t="s">
        <v>2563</v>
      </c>
      <c r="S2486" t="s">
        <v>2546</v>
      </c>
      <c r="T2486">
        <v>5746.5230000000001</v>
      </c>
      <c r="U2486" t="s">
        <v>1891</v>
      </c>
      <c r="V2486" t="s">
        <v>2564</v>
      </c>
      <c r="W2486" t="s">
        <v>1891</v>
      </c>
      <c r="X2486" t="s">
        <v>2564</v>
      </c>
      <c r="Y2486" t="str">
        <f t="shared" si="38"/>
        <v>深圳尚米网络技术有限公司深圳尚米网络技术有限公司CPC</v>
      </c>
      <c r="Z2486" t="e">
        <f>VLOOKUP(Y:Y,[1]Sheet1!N:N,1,0)</f>
        <v>#N/A</v>
      </c>
    </row>
    <row r="2487" spans="1:26" hidden="1" x14ac:dyDescent="0.25">
      <c r="A2487">
        <v>20230618</v>
      </c>
      <c r="B2487">
        <v>29880965</v>
      </c>
      <c r="C2487" t="s">
        <v>2730</v>
      </c>
      <c r="D2487">
        <v>2130054</v>
      </c>
      <c r="E2487" t="s">
        <v>2558</v>
      </c>
      <c r="F2487" s="59">
        <v>15436.61</v>
      </c>
      <c r="G2487">
        <v>12499.14</v>
      </c>
      <c r="H2487" t="s">
        <v>2559</v>
      </c>
      <c r="I2487" t="s">
        <v>2560</v>
      </c>
      <c r="J2487" t="s">
        <v>2350</v>
      </c>
      <c r="K2487" t="s">
        <v>711</v>
      </c>
      <c r="L2487" t="s">
        <v>2350</v>
      </c>
      <c r="M2487" t="s">
        <v>2561</v>
      </c>
      <c r="N2487" t="s">
        <v>2562</v>
      </c>
      <c r="O2487" t="s">
        <v>2542</v>
      </c>
      <c r="P2487" t="s">
        <v>2543</v>
      </c>
      <c r="Q2487" t="s">
        <v>2544</v>
      </c>
      <c r="R2487" t="s">
        <v>2563</v>
      </c>
      <c r="S2487" t="s">
        <v>2546</v>
      </c>
      <c r="T2487">
        <v>38103.625</v>
      </c>
      <c r="U2487" t="s">
        <v>1891</v>
      </c>
      <c r="V2487" t="s">
        <v>2564</v>
      </c>
      <c r="W2487" t="s">
        <v>1891</v>
      </c>
      <c r="X2487" t="s">
        <v>2564</v>
      </c>
      <c r="Y2487" t="str">
        <f t="shared" si="38"/>
        <v>深圳尚米网络技术有限公司深圳尚米网络技术有限公司CPC</v>
      </c>
      <c r="Z2487" t="e">
        <f>VLOOKUP(Y:Y,[1]Sheet1!N:N,1,0)</f>
        <v>#N/A</v>
      </c>
    </row>
    <row r="2488" spans="1:26" hidden="1" x14ac:dyDescent="0.25">
      <c r="A2488">
        <v>20230618</v>
      </c>
      <c r="B2488">
        <v>41250557</v>
      </c>
      <c r="C2488" t="s">
        <v>2771</v>
      </c>
      <c r="D2488">
        <v>2130054</v>
      </c>
      <c r="E2488" t="s">
        <v>2558</v>
      </c>
      <c r="F2488" s="59">
        <v>4308.84</v>
      </c>
      <c r="G2488">
        <v>3488.88</v>
      </c>
      <c r="H2488" t="s">
        <v>2559</v>
      </c>
      <c r="I2488" t="s">
        <v>2560</v>
      </c>
      <c r="J2488" t="s">
        <v>2350</v>
      </c>
      <c r="K2488" t="s">
        <v>711</v>
      </c>
      <c r="L2488" t="s">
        <v>2350</v>
      </c>
      <c r="M2488" t="s">
        <v>2561</v>
      </c>
      <c r="N2488" t="s">
        <v>2562</v>
      </c>
      <c r="O2488" t="s">
        <v>2542</v>
      </c>
      <c r="P2488" t="s">
        <v>2543</v>
      </c>
      <c r="Q2488" t="s">
        <v>2544</v>
      </c>
      <c r="R2488" t="s">
        <v>2563</v>
      </c>
      <c r="S2488" t="s">
        <v>2546</v>
      </c>
      <c r="T2488">
        <v>9440.1229999999996</v>
      </c>
      <c r="U2488" t="s">
        <v>1891</v>
      </c>
      <c r="V2488" t="s">
        <v>2564</v>
      </c>
      <c r="W2488" t="s">
        <v>1891</v>
      </c>
      <c r="X2488" t="s">
        <v>2564</v>
      </c>
      <c r="Y2488" t="str">
        <f t="shared" si="38"/>
        <v>深圳尚米网络技术有限公司深圳尚米网络技术有限公司CPC</v>
      </c>
      <c r="Z2488" t="e">
        <f>VLOOKUP(Y:Y,[1]Sheet1!N:N,1,0)</f>
        <v>#N/A</v>
      </c>
    </row>
    <row r="2489" spans="1:26" hidden="1" x14ac:dyDescent="0.25">
      <c r="A2489">
        <v>20230618</v>
      </c>
      <c r="B2489">
        <v>41276552</v>
      </c>
      <c r="C2489" t="s">
        <v>2817</v>
      </c>
      <c r="D2489">
        <v>2158492</v>
      </c>
      <c r="E2489" t="s">
        <v>2580</v>
      </c>
      <c r="F2489" s="59">
        <v>489.47</v>
      </c>
      <c r="G2489">
        <v>411.3</v>
      </c>
      <c r="H2489" t="s">
        <v>2559</v>
      </c>
      <c r="I2489" t="s">
        <v>2560</v>
      </c>
      <c r="J2489" t="s">
        <v>2330</v>
      </c>
      <c r="K2489" t="s">
        <v>711</v>
      </c>
      <c r="L2489" t="s">
        <v>2329</v>
      </c>
      <c r="M2489" t="s">
        <v>2581</v>
      </c>
      <c r="N2489" t="s">
        <v>2582</v>
      </c>
      <c r="O2489" t="s">
        <v>2542</v>
      </c>
      <c r="P2489" t="s">
        <v>2543</v>
      </c>
      <c r="Q2489" t="s">
        <v>2544</v>
      </c>
      <c r="R2489" t="s">
        <v>2583</v>
      </c>
      <c r="S2489" t="s">
        <v>2546</v>
      </c>
      <c r="T2489">
        <v>5610.2089999999998</v>
      </c>
      <c r="U2489" t="s">
        <v>2584</v>
      </c>
      <c r="V2489" t="s">
        <v>2585</v>
      </c>
      <c r="W2489" t="s">
        <v>2584</v>
      </c>
      <c r="X2489" t="s">
        <v>2585</v>
      </c>
      <c r="Y2489" t="str">
        <f t="shared" si="38"/>
        <v>成都哈拜网络科技有限公司-数字媒体事业部上海哈啰普惠科技有限公司CPC</v>
      </c>
      <c r="Z2489" t="e">
        <f>VLOOKUP(Y:Y,[1]Sheet1!N:N,1,0)</f>
        <v>#N/A</v>
      </c>
    </row>
    <row r="2490" spans="1:26" hidden="1" x14ac:dyDescent="0.25">
      <c r="A2490">
        <v>20230618</v>
      </c>
      <c r="B2490">
        <v>47327867</v>
      </c>
      <c r="C2490" t="s">
        <v>2682</v>
      </c>
      <c r="D2490">
        <v>2185183</v>
      </c>
      <c r="E2490" t="s">
        <v>2574</v>
      </c>
      <c r="F2490" s="59">
        <v>291.42</v>
      </c>
      <c r="G2490">
        <v>220.77</v>
      </c>
      <c r="H2490" t="s">
        <v>2538</v>
      </c>
      <c r="I2490" t="s">
        <v>2551</v>
      </c>
      <c r="J2490" t="s">
        <v>2575</v>
      </c>
      <c r="K2490" t="s">
        <v>2321</v>
      </c>
      <c r="L2490" t="s">
        <v>2344</v>
      </c>
      <c r="M2490" t="s">
        <v>2576</v>
      </c>
      <c r="O2490" t="s">
        <v>2542</v>
      </c>
      <c r="P2490" t="s">
        <v>2543</v>
      </c>
      <c r="Q2490" t="s">
        <v>2544</v>
      </c>
      <c r="R2490" t="s">
        <v>2577</v>
      </c>
      <c r="S2490" t="s">
        <v>2546</v>
      </c>
      <c r="T2490">
        <v>0</v>
      </c>
      <c r="U2490" t="s">
        <v>838</v>
      </c>
      <c r="V2490" t="s">
        <v>2578</v>
      </c>
      <c r="W2490" t="s">
        <v>838</v>
      </c>
      <c r="X2490" t="s">
        <v>2578</v>
      </c>
      <c r="Y2490" t="str">
        <f t="shared" si="38"/>
        <v>北京微财科技有限公司-数媒重庆市黑卡小额贷款有限公司信息流</v>
      </c>
      <c r="Z2490" t="e">
        <f>VLOOKUP(Y:Y,[1]Sheet1!N:N,1,0)</f>
        <v>#N/A</v>
      </c>
    </row>
    <row r="2491" spans="1:26" hidden="1" x14ac:dyDescent="0.25">
      <c r="A2491">
        <v>20230618</v>
      </c>
      <c r="B2491">
        <v>29404181</v>
      </c>
      <c r="C2491" t="s">
        <v>2801</v>
      </c>
      <c r="D2491">
        <v>2130054</v>
      </c>
      <c r="E2491" t="s">
        <v>2558</v>
      </c>
      <c r="F2491" s="59">
        <v>6438.73</v>
      </c>
      <c r="G2491">
        <v>5213.42</v>
      </c>
      <c r="H2491" t="s">
        <v>2559</v>
      </c>
      <c r="I2491" t="s">
        <v>2560</v>
      </c>
      <c r="J2491" t="s">
        <v>2350</v>
      </c>
      <c r="K2491" t="s">
        <v>711</v>
      </c>
      <c r="L2491" t="s">
        <v>2350</v>
      </c>
      <c r="M2491" t="s">
        <v>2561</v>
      </c>
      <c r="N2491" t="s">
        <v>2562</v>
      </c>
      <c r="O2491" t="s">
        <v>2542</v>
      </c>
      <c r="P2491" t="s">
        <v>2543</v>
      </c>
      <c r="Q2491" t="s">
        <v>2544</v>
      </c>
      <c r="R2491" t="s">
        <v>2563</v>
      </c>
      <c r="S2491" t="s">
        <v>2546</v>
      </c>
      <c r="T2491">
        <v>14951.234</v>
      </c>
      <c r="U2491" t="s">
        <v>1891</v>
      </c>
      <c r="V2491" t="s">
        <v>2564</v>
      </c>
      <c r="W2491" t="s">
        <v>1891</v>
      </c>
      <c r="X2491" t="s">
        <v>2564</v>
      </c>
      <c r="Y2491" t="str">
        <f t="shared" si="38"/>
        <v>深圳尚米网络技术有限公司深圳尚米网络技术有限公司CPC</v>
      </c>
      <c r="Z2491" t="e">
        <f>VLOOKUP(Y:Y,[1]Sheet1!N:N,1,0)</f>
        <v>#N/A</v>
      </c>
    </row>
    <row r="2492" spans="1:26" hidden="1" x14ac:dyDescent="0.25">
      <c r="A2492">
        <v>20230618</v>
      </c>
      <c r="B2492">
        <v>43606234</v>
      </c>
      <c r="C2492" t="s">
        <v>2844</v>
      </c>
      <c r="D2492">
        <v>2166626</v>
      </c>
      <c r="E2492" t="s">
        <v>2821</v>
      </c>
      <c r="F2492" s="59">
        <v>2729</v>
      </c>
      <c r="G2492">
        <v>0</v>
      </c>
      <c r="H2492" t="s">
        <v>2538</v>
      </c>
      <c r="I2492" t="s">
        <v>2551</v>
      </c>
      <c r="J2492" t="s">
        <v>2339</v>
      </c>
      <c r="K2492" t="s">
        <v>2321</v>
      </c>
      <c r="L2492" t="s">
        <v>2338</v>
      </c>
      <c r="M2492" t="s">
        <v>2692</v>
      </c>
      <c r="N2492" t="s">
        <v>2693</v>
      </c>
      <c r="O2492" t="s">
        <v>2542</v>
      </c>
      <c r="P2492" t="s">
        <v>2543</v>
      </c>
      <c r="Q2492" t="s">
        <v>2544</v>
      </c>
      <c r="R2492" t="s">
        <v>2822</v>
      </c>
      <c r="S2492" t="s">
        <v>2546</v>
      </c>
      <c r="T2492">
        <v>0</v>
      </c>
      <c r="U2492" t="s">
        <v>2117</v>
      </c>
      <c r="V2492" t="s">
        <v>2695</v>
      </c>
      <c r="W2492" t="s">
        <v>2117</v>
      </c>
      <c r="X2492" t="s">
        <v>2695</v>
      </c>
      <c r="Y2492" t="str">
        <f t="shared" si="38"/>
        <v>北京三快在线科技有限公司及其关联公司北京三快科技有限公司信息流</v>
      </c>
      <c r="Z2492" t="e">
        <f>VLOOKUP(Y:Y,[1]Sheet1!N:N,1,0)</f>
        <v>#N/A</v>
      </c>
    </row>
    <row r="2493" spans="1:26" hidden="1" x14ac:dyDescent="0.25">
      <c r="A2493">
        <v>20230618</v>
      </c>
      <c r="B2493">
        <v>47184434</v>
      </c>
      <c r="C2493" t="s">
        <v>2818</v>
      </c>
      <c r="D2493">
        <v>2176807</v>
      </c>
      <c r="E2493" t="s">
        <v>2691</v>
      </c>
      <c r="F2493" s="59">
        <v>0</v>
      </c>
      <c r="G2493">
        <v>0</v>
      </c>
      <c r="H2493" t="s">
        <v>2538</v>
      </c>
      <c r="I2493" t="s">
        <v>2539</v>
      </c>
      <c r="J2493" t="s">
        <v>2339</v>
      </c>
      <c r="K2493" t="s">
        <v>2321</v>
      </c>
      <c r="L2493" t="s">
        <v>2338</v>
      </c>
      <c r="M2493" t="s">
        <v>2692</v>
      </c>
      <c r="N2493" t="s">
        <v>2693</v>
      </c>
      <c r="O2493" t="s">
        <v>2542</v>
      </c>
      <c r="P2493" t="s">
        <v>2543</v>
      </c>
      <c r="Q2493" t="s">
        <v>2544</v>
      </c>
      <c r="R2493" t="s">
        <v>2694</v>
      </c>
      <c r="S2493" t="s">
        <v>2546</v>
      </c>
      <c r="T2493">
        <v>0</v>
      </c>
      <c r="U2493" t="s">
        <v>2117</v>
      </c>
      <c r="V2493" t="s">
        <v>2695</v>
      </c>
      <c r="W2493" t="s">
        <v>2117</v>
      </c>
      <c r="X2493" t="s">
        <v>2695</v>
      </c>
      <c r="Y2493" t="str">
        <f t="shared" si="38"/>
        <v>北京三快在线科技有限公司及其关联公司北京三快科技有限公司信息流</v>
      </c>
      <c r="Z2493" t="e">
        <f>VLOOKUP(Y:Y,[1]Sheet1!N:N,1,0)</f>
        <v>#N/A</v>
      </c>
    </row>
    <row r="2494" spans="1:26" hidden="1" x14ac:dyDescent="0.25">
      <c r="A2494">
        <v>20230618</v>
      </c>
      <c r="B2494">
        <v>47799575</v>
      </c>
      <c r="C2494" t="s">
        <v>2797</v>
      </c>
      <c r="D2494">
        <v>2159765</v>
      </c>
      <c r="E2494" t="s">
        <v>2568</v>
      </c>
      <c r="F2494" s="59">
        <v>18.420000000000002</v>
      </c>
      <c r="G2494">
        <v>14.06</v>
      </c>
      <c r="H2494" t="s">
        <v>2538</v>
      </c>
      <c r="I2494" t="s">
        <v>2551</v>
      </c>
      <c r="J2494" t="s">
        <v>2375</v>
      </c>
      <c r="K2494" t="s">
        <v>2321</v>
      </c>
      <c r="L2494" t="s">
        <v>2277</v>
      </c>
      <c r="M2494" t="s">
        <v>2569</v>
      </c>
      <c r="O2494" t="s">
        <v>2542</v>
      </c>
      <c r="P2494" t="s">
        <v>2543</v>
      </c>
      <c r="Q2494" t="s">
        <v>2544</v>
      </c>
      <c r="R2494" t="s">
        <v>2570</v>
      </c>
      <c r="S2494" t="s">
        <v>2546</v>
      </c>
      <c r="T2494">
        <v>0</v>
      </c>
      <c r="U2494" t="s">
        <v>2571</v>
      </c>
      <c r="V2494" t="s">
        <v>2572</v>
      </c>
      <c r="W2494" t="s">
        <v>2571</v>
      </c>
      <c r="X2494" t="s">
        <v>2572</v>
      </c>
      <c r="Y2494" t="str">
        <f t="shared" si="38"/>
        <v>酷得少年（天津）文化传播有限公司-1北京酷得少年科技有限公司信息流</v>
      </c>
      <c r="Z2494" t="e">
        <f>VLOOKUP(Y:Y,[1]Sheet1!N:N,1,0)</f>
        <v>#N/A</v>
      </c>
    </row>
    <row r="2495" spans="1:26" hidden="1" x14ac:dyDescent="0.25">
      <c r="A2495">
        <v>20230618</v>
      </c>
      <c r="B2495">
        <v>42961761</v>
      </c>
      <c r="C2495" t="s">
        <v>2845</v>
      </c>
      <c r="D2495">
        <v>2166626</v>
      </c>
      <c r="E2495" t="s">
        <v>2821</v>
      </c>
      <c r="F2495" s="59">
        <v>3016.85</v>
      </c>
      <c r="G2495">
        <v>0</v>
      </c>
      <c r="H2495" t="s">
        <v>2538</v>
      </c>
      <c r="I2495" t="s">
        <v>2551</v>
      </c>
      <c r="J2495" t="s">
        <v>2339</v>
      </c>
      <c r="K2495" t="s">
        <v>2321</v>
      </c>
      <c r="L2495" t="s">
        <v>2338</v>
      </c>
      <c r="M2495" t="s">
        <v>2692</v>
      </c>
      <c r="N2495" t="s">
        <v>2693</v>
      </c>
      <c r="O2495" t="s">
        <v>2542</v>
      </c>
      <c r="P2495" t="s">
        <v>2543</v>
      </c>
      <c r="Q2495" t="s">
        <v>2544</v>
      </c>
      <c r="R2495" t="s">
        <v>2822</v>
      </c>
      <c r="S2495" t="s">
        <v>2546</v>
      </c>
      <c r="T2495">
        <v>0</v>
      </c>
      <c r="U2495" t="s">
        <v>2117</v>
      </c>
      <c r="V2495" t="s">
        <v>2695</v>
      </c>
      <c r="W2495" t="s">
        <v>2117</v>
      </c>
      <c r="X2495" t="s">
        <v>2695</v>
      </c>
      <c r="Y2495" t="str">
        <f t="shared" si="38"/>
        <v>北京三快在线科技有限公司及其关联公司北京三快科技有限公司信息流</v>
      </c>
      <c r="Z2495" t="e">
        <f>VLOOKUP(Y:Y,[1]Sheet1!N:N,1,0)</f>
        <v>#N/A</v>
      </c>
    </row>
    <row r="2496" spans="1:26" hidden="1" x14ac:dyDescent="0.25">
      <c r="A2496">
        <v>20230618</v>
      </c>
      <c r="B2496">
        <v>42327215</v>
      </c>
      <c r="C2496" t="s">
        <v>2739</v>
      </c>
      <c r="D2496">
        <v>2172261</v>
      </c>
      <c r="E2496" t="s">
        <v>2628</v>
      </c>
      <c r="F2496" s="59">
        <v>3822.15</v>
      </c>
      <c r="G2496">
        <v>2917.67</v>
      </c>
      <c r="H2496" t="s">
        <v>2538</v>
      </c>
      <c r="I2496" t="s">
        <v>2551</v>
      </c>
      <c r="J2496" t="s">
        <v>292</v>
      </c>
      <c r="K2496" t="s">
        <v>2321</v>
      </c>
      <c r="L2496" t="s">
        <v>574</v>
      </c>
      <c r="M2496" t="s">
        <v>2611</v>
      </c>
      <c r="N2496" t="s">
        <v>2612</v>
      </c>
      <c r="O2496" t="s">
        <v>2542</v>
      </c>
      <c r="P2496" t="s">
        <v>2543</v>
      </c>
      <c r="Q2496" t="s">
        <v>2544</v>
      </c>
      <c r="R2496" t="s">
        <v>2613</v>
      </c>
      <c r="S2496" t="s">
        <v>2546</v>
      </c>
      <c r="T2496">
        <v>0</v>
      </c>
      <c r="U2496" t="s">
        <v>2614</v>
      </c>
      <c r="V2496" t="s">
        <v>2615</v>
      </c>
      <c r="W2496" t="s">
        <v>2614</v>
      </c>
      <c r="X2496" t="s">
        <v>2615</v>
      </c>
      <c r="Y2496" t="str">
        <f t="shared" si="38"/>
        <v>广州荔湾品唯信息服务有限公司广州唯品会电子商务有限公司信息流</v>
      </c>
      <c r="Z2496" t="e">
        <f>VLOOKUP(Y:Y,[1]Sheet1!N:N,1,0)</f>
        <v>#N/A</v>
      </c>
    </row>
    <row r="2497" spans="1:26" x14ac:dyDescent="0.25">
      <c r="A2497">
        <v>20230618</v>
      </c>
      <c r="B2497">
        <v>43094782</v>
      </c>
      <c r="C2497" t="s">
        <v>2630</v>
      </c>
      <c r="D2497">
        <v>2054669</v>
      </c>
      <c r="E2497" t="s">
        <v>2622</v>
      </c>
      <c r="F2497" s="59">
        <v>50.36</v>
      </c>
      <c r="G2497">
        <v>37.299999999999997</v>
      </c>
      <c r="H2497" t="s">
        <v>2538</v>
      </c>
      <c r="I2497" t="s">
        <v>2551</v>
      </c>
      <c r="J2497" t="s">
        <v>2352</v>
      </c>
      <c r="K2497" t="s">
        <v>2321</v>
      </c>
      <c r="L2497" t="s">
        <v>2351</v>
      </c>
      <c r="M2497" t="s">
        <v>2623</v>
      </c>
      <c r="N2497" t="s">
        <v>2624</v>
      </c>
      <c r="O2497" t="s">
        <v>2542</v>
      </c>
      <c r="P2497" t="s">
        <v>2543</v>
      </c>
      <c r="Q2497" t="s">
        <v>2544</v>
      </c>
      <c r="R2497" t="s">
        <v>2625</v>
      </c>
      <c r="S2497" t="s">
        <v>2546</v>
      </c>
      <c r="T2497">
        <v>0</v>
      </c>
      <c r="U2497" t="s">
        <v>838</v>
      </c>
      <c r="V2497" t="s">
        <v>2548</v>
      </c>
      <c r="W2497" t="s">
        <v>838</v>
      </c>
      <c r="X2497" t="s">
        <v>2548</v>
      </c>
      <c r="Y2497" t="str">
        <f t="shared" si="38"/>
        <v>深圳市小赢普惠科技有限责任公司深圳市赢众通金融信息服务有限责任公司信息流</v>
      </c>
      <c r="Z2497" t="e">
        <f>VLOOKUP(Y:Y,[1]Sheet1!N:N,1,0)</f>
        <v>#N/A</v>
      </c>
    </row>
    <row r="2498" spans="1:26" hidden="1" x14ac:dyDescent="0.25">
      <c r="A2498">
        <v>20230618</v>
      </c>
      <c r="B2498">
        <v>47426526</v>
      </c>
      <c r="C2498" t="s">
        <v>2799</v>
      </c>
      <c r="D2498">
        <v>2167551</v>
      </c>
      <c r="E2498" t="s">
        <v>2550</v>
      </c>
      <c r="F2498" s="59">
        <v>2003.88</v>
      </c>
      <c r="G2498">
        <v>2003.88</v>
      </c>
      <c r="H2498" t="s">
        <v>2538</v>
      </c>
      <c r="I2498" t="s">
        <v>2551</v>
      </c>
      <c r="J2498" t="s">
        <v>2332</v>
      </c>
      <c r="K2498" t="s">
        <v>2321</v>
      </c>
      <c r="L2498" t="s">
        <v>2333</v>
      </c>
      <c r="M2498" t="s">
        <v>2552</v>
      </c>
      <c r="N2498" t="s">
        <v>2553</v>
      </c>
      <c r="O2498" t="s">
        <v>2542</v>
      </c>
      <c r="P2498" t="s">
        <v>2543</v>
      </c>
      <c r="Q2498" t="s">
        <v>2544</v>
      </c>
      <c r="R2498" t="s">
        <v>2554</v>
      </c>
      <c r="S2498" t="s">
        <v>2546</v>
      </c>
      <c r="T2498">
        <v>0</v>
      </c>
      <c r="U2498" t="s">
        <v>2555</v>
      </c>
      <c r="V2498" t="s">
        <v>2556</v>
      </c>
      <c r="W2498" t="s">
        <v>2555</v>
      </c>
      <c r="X2498" t="s">
        <v>2556</v>
      </c>
      <c r="Y2498" t="str">
        <f t="shared" si="38"/>
        <v>北京爱奇艺科技有限公司-百度北京爱奇艺科技有限公司信息流</v>
      </c>
      <c r="Z2498" t="e">
        <f>VLOOKUP(Y:Y,[1]Sheet1!N:N,1,0)</f>
        <v>#N/A</v>
      </c>
    </row>
    <row r="2499" spans="1:26" hidden="1" x14ac:dyDescent="0.25">
      <c r="A2499">
        <v>20230618</v>
      </c>
      <c r="B2499">
        <v>47953331</v>
      </c>
      <c r="C2499" t="s">
        <v>2663</v>
      </c>
      <c r="D2499">
        <v>2167551</v>
      </c>
      <c r="E2499" t="s">
        <v>2550</v>
      </c>
      <c r="F2499" s="59">
        <v>0.62</v>
      </c>
      <c r="G2499">
        <v>0.62</v>
      </c>
      <c r="H2499" t="s">
        <v>2538</v>
      </c>
      <c r="I2499" t="s">
        <v>2539</v>
      </c>
      <c r="J2499" t="s">
        <v>2332</v>
      </c>
      <c r="K2499" t="s">
        <v>2321</v>
      </c>
      <c r="L2499" t="s">
        <v>2333</v>
      </c>
      <c r="M2499" t="s">
        <v>2552</v>
      </c>
      <c r="N2499" t="s">
        <v>2553</v>
      </c>
      <c r="O2499" t="s">
        <v>2542</v>
      </c>
      <c r="P2499" t="s">
        <v>2543</v>
      </c>
      <c r="Q2499" t="s">
        <v>2544</v>
      </c>
      <c r="R2499" t="s">
        <v>2554</v>
      </c>
      <c r="S2499" t="s">
        <v>2546</v>
      </c>
      <c r="T2499">
        <v>0</v>
      </c>
      <c r="U2499" t="s">
        <v>2555</v>
      </c>
      <c r="V2499" t="s">
        <v>2556</v>
      </c>
      <c r="W2499" t="s">
        <v>2555</v>
      </c>
      <c r="X2499" t="s">
        <v>2556</v>
      </c>
      <c r="Y2499" t="str">
        <f t="shared" ref="Y2499:Y2562" si="39">L2499&amp;J2499&amp;K2499</f>
        <v>北京爱奇艺科技有限公司-百度北京爱奇艺科技有限公司信息流</v>
      </c>
      <c r="Z2499" t="e">
        <f>VLOOKUP(Y:Y,[1]Sheet1!N:N,1,0)</f>
        <v>#N/A</v>
      </c>
    </row>
    <row r="2500" spans="1:26" hidden="1" x14ac:dyDescent="0.25">
      <c r="A2500">
        <v>20230618</v>
      </c>
      <c r="B2500">
        <v>47953361</v>
      </c>
      <c r="C2500" t="s">
        <v>2549</v>
      </c>
      <c r="D2500">
        <v>2167551</v>
      </c>
      <c r="E2500" t="s">
        <v>2550</v>
      </c>
      <c r="F2500" s="59">
        <v>0</v>
      </c>
      <c r="G2500">
        <v>0</v>
      </c>
      <c r="H2500" t="s">
        <v>2538</v>
      </c>
      <c r="I2500" t="s">
        <v>2539</v>
      </c>
      <c r="J2500" t="s">
        <v>2332</v>
      </c>
      <c r="K2500" t="s">
        <v>2321</v>
      </c>
      <c r="L2500" t="s">
        <v>2333</v>
      </c>
      <c r="M2500" t="s">
        <v>2552</v>
      </c>
      <c r="N2500" t="s">
        <v>2553</v>
      </c>
      <c r="O2500" t="s">
        <v>2542</v>
      </c>
      <c r="P2500" t="s">
        <v>2543</v>
      </c>
      <c r="Q2500" t="s">
        <v>2544</v>
      </c>
      <c r="R2500" t="s">
        <v>2554</v>
      </c>
      <c r="S2500" t="s">
        <v>2546</v>
      </c>
      <c r="T2500">
        <v>0</v>
      </c>
      <c r="U2500" t="s">
        <v>2555</v>
      </c>
      <c r="V2500" t="s">
        <v>2556</v>
      </c>
      <c r="W2500" t="s">
        <v>2555</v>
      </c>
      <c r="X2500" t="s">
        <v>2556</v>
      </c>
      <c r="Y2500" t="str">
        <f t="shared" si="39"/>
        <v>北京爱奇艺科技有限公司-百度北京爱奇艺科技有限公司信息流</v>
      </c>
      <c r="Z2500" t="e">
        <f>VLOOKUP(Y:Y,[1]Sheet1!N:N,1,0)</f>
        <v>#N/A</v>
      </c>
    </row>
    <row r="2501" spans="1:26" hidden="1" x14ac:dyDescent="0.25">
      <c r="A2501">
        <v>20230618</v>
      </c>
      <c r="B2501">
        <v>29768594</v>
      </c>
      <c r="C2501" t="s">
        <v>2792</v>
      </c>
      <c r="D2501">
        <v>2130054</v>
      </c>
      <c r="E2501" t="s">
        <v>2558</v>
      </c>
      <c r="F2501" s="59">
        <v>8024.76</v>
      </c>
      <c r="G2501">
        <v>6497.6</v>
      </c>
      <c r="H2501" t="s">
        <v>2559</v>
      </c>
      <c r="I2501" t="s">
        <v>2560</v>
      </c>
      <c r="J2501" t="s">
        <v>2350</v>
      </c>
      <c r="K2501" t="s">
        <v>711</v>
      </c>
      <c r="L2501" t="s">
        <v>2350</v>
      </c>
      <c r="M2501" t="s">
        <v>2561</v>
      </c>
      <c r="N2501" t="s">
        <v>2562</v>
      </c>
      <c r="O2501" t="s">
        <v>2542</v>
      </c>
      <c r="P2501" t="s">
        <v>2543</v>
      </c>
      <c r="Q2501" t="s">
        <v>2544</v>
      </c>
      <c r="R2501" t="s">
        <v>2563</v>
      </c>
      <c r="S2501" t="s">
        <v>2546</v>
      </c>
      <c r="T2501">
        <v>13754.981</v>
      </c>
      <c r="U2501" t="s">
        <v>1891</v>
      </c>
      <c r="V2501" t="s">
        <v>2564</v>
      </c>
      <c r="W2501" t="s">
        <v>1891</v>
      </c>
      <c r="X2501" t="s">
        <v>2564</v>
      </c>
      <c r="Y2501" t="str">
        <f t="shared" si="39"/>
        <v>深圳尚米网络技术有限公司深圳尚米网络技术有限公司CPC</v>
      </c>
      <c r="Z2501" t="e">
        <f>VLOOKUP(Y:Y,[1]Sheet1!N:N,1,0)</f>
        <v>#N/A</v>
      </c>
    </row>
    <row r="2502" spans="1:26" hidden="1" x14ac:dyDescent="0.25">
      <c r="A2502">
        <v>20230618</v>
      </c>
      <c r="B2502">
        <v>37292820</v>
      </c>
      <c r="C2502" t="s">
        <v>2846</v>
      </c>
      <c r="D2502">
        <v>2162133</v>
      </c>
      <c r="E2502" t="s">
        <v>2826</v>
      </c>
      <c r="F2502" s="59">
        <v>8357.9599999999991</v>
      </c>
      <c r="G2502">
        <v>0</v>
      </c>
      <c r="H2502" t="s">
        <v>2538</v>
      </c>
      <c r="I2502" t="s">
        <v>2551</v>
      </c>
      <c r="J2502" t="s">
        <v>2339</v>
      </c>
      <c r="K2502" t="s">
        <v>2321</v>
      </c>
      <c r="L2502" t="s">
        <v>2338</v>
      </c>
      <c r="M2502" t="s">
        <v>2692</v>
      </c>
      <c r="N2502" t="s">
        <v>2693</v>
      </c>
      <c r="O2502" t="s">
        <v>2542</v>
      </c>
      <c r="P2502" t="s">
        <v>2543</v>
      </c>
      <c r="Q2502" t="s">
        <v>2544</v>
      </c>
      <c r="R2502" t="s">
        <v>2822</v>
      </c>
      <c r="S2502" t="s">
        <v>2546</v>
      </c>
      <c r="T2502">
        <v>0</v>
      </c>
      <c r="U2502" t="s">
        <v>2117</v>
      </c>
      <c r="V2502" t="s">
        <v>2695</v>
      </c>
      <c r="W2502" t="s">
        <v>2117</v>
      </c>
      <c r="X2502" t="s">
        <v>2695</v>
      </c>
      <c r="Y2502" t="str">
        <f t="shared" si="39"/>
        <v>北京三快在线科技有限公司及其关联公司北京三快科技有限公司信息流</v>
      </c>
      <c r="Z2502" t="e">
        <f>VLOOKUP(Y:Y,[1]Sheet1!N:N,1,0)</f>
        <v>#N/A</v>
      </c>
    </row>
    <row r="2503" spans="1:26" hidden="1" x14ac:dyDescent="0.25">
      <c r="A2503">
        <v>20230618</v>
      </c>
      <c r="B2503">
        <v>39122181</v>
      </c>
      <c r="C2503" t="s">
        <v>2586</v>
      </c>
      <c r="D2503">
        <v>2117410</v>
      </c>
      <c r="E2503" t="s">
        <v>2587</v>
      </c>
      <c r="F2503" s="59">
        <v>1108.5</v>
      </c>
      <c r="G2503">
        <v>0</v>
      </c>
      <c r="H2503" t="s">
        <v>2538</v>
      </c>
      <c r="I2503" t="s">
        <v>2539</v>
      </c>
      <c r="J2503" t="s">
        <v>2353</v>
      </c>
      <c r="K2503" t="s">
        <v>2321</v>
      </c>
      <c r="L2503" t="s">
        <v>326</v>
      </c>
      <c r="M2503" t="s">
        <v>2588</v>
      </c>
      <c r="N2503" t="s">
        <v>2589</v>
      </c>
      <c r="O2503" t="s">
        <v>2542</v>
      </c>
      <c r="P2503" t="s">
        <v>2543</v>
      </c>
      <c r="Q2503" t="s">
        <v>2544</v>
      </c>
      <c r="R2503" t="s">
        <v>2570</v>
      </c>
      <c r="S2503" t="s">
        <v>2546</v>
      </c>
      <c r="T2503">
        <v>0</v>
      </c>
      <c r="U2503" t="s">
        <v>2571</v>
      </c>
      <c r="V2503" t="s">
        <v>2572</v>
      </c>
      <c r="W2503" t="s">
        <v>1891</v>
      </c>
      <c r="X2503" t="s">
        <v>2564</v>
      </c>
      <c r="Y2503" t="str">
        <f t="shared" si="39"/>
        <v>网易有道信息技术（北京）有限公司网易(杭州)网络有限公司信息流</v>
      </c>
      <c r="Z2503" t="e">
        <f>VLOOKUP(Y:Y,[1]Sheet1!N:N,1,0)</f>
        <v>#N/A</v>
      </c>
    </row>
    <row r="2504" spans="1:26" hidden="1" x14ac:dyDescent="0.25">
      <c r="A2504">
        <v>20230618</v>
      </c>
      <c r="B2504">
        <v>41250572</v>
      </c>
      <c r="C2504" t="s">
        <v>2703</v>
      </c>
      <c r="D2504">
        <v>2130054</v>
      </c>
      <c r="E2504" t="s">
        <v>2558</v>
      </c>
      <c r="F2504" s="59">
        <v>3004.52</v>
      </c>
      <c r="G2504">
        <v>2432.77</v>
      </c>
      <c r="H2504" t="s">
        <v>2559</v>
      </c>
      <c r="I2504" t="s">
        <v>2560</v>
      </c>
      <c r="J2504" t="s">
        <v>2350</v>
      </c>
      <c r="K2504" t="s">
        <v>711</v>
      </c>
      <c r="L2504" t="s">
        <v>2350</v>
      </c>
      <c r="M2504" t="s">
        <v>2561</v>
      </c>
      <c r="N2504" t="s">
        <v>2562</v>
      </c>
      <c r="O2504" t="s">
        <v>2542</v>
      </c>
      <c r="P2504" t="s">
        <v>2543</v>
      </c>
      <c r="Q2504" t="s">
        <v>2544</v>
      </c>
      <c r="R2504" t="s">
        <v>2563</v>
      </c>
      <c r="S2504" t="s">
        <v>2546</v>
      </c>
      <c r="T2504">
        <v>5846.2</v>
      </c>
      <c r="U2504" t="s">
        <v>1891</v>
      </c>
      <c r="V2504" t="s">
        <v>2564</v>
      </c>
      <c r="W2504" t="s">
        <v>1891</v>
      </c>
      <c r="X2504" t="s">
        <v>2564</v>
      </c>
      <c r="Y2504" t="str">
        <f t="shared" si="39"/>
        <v>深圳尚米网络技术有限公司深圳尚米网络技术有限公司CPC</v>
      </c>
      <c r="Z2504" t="e">
        <f>VLOOKUP(Y:Y,[1]Sheet1!N:N,1,0)</f>
        <v>#N/A</v>
      </c>
    </row>
    <row r="2505" spans="1:26" hidden="1" x14ac:dyDescent="0.25">
      <c r="A2505">
        <v>20230618</v>
      </c>
      <c r="B2505">
        <v>45323155</v>
      </c>
      <c r="C2505" t="s">
        <v>2759</v>
      </c>
      <c r="D2505">
        <v>2172261</v>
      </c>
      <c r="E2505" t="s">
        <v>2628</v>
      </c>
      <c r="F2505" s="59">
        <v>253.51</v>
      </c>
      <c r="G2505">
        <v>193.52</v>
      </c>
      <c r="H2505" t="s">
        <v>2538</v>
      </c>
      <c r="I2505" t="s">
        <v>2551</v>
      </c>
      <c r="J2505" t="s">
        <v>292</v>
      </c>
      <c r="K2505" t="s">
        <v>2321</v>
      </c>
      <c r="L2505" t="s">
        <v>574</v>
      </c>
      <c r="M2505" t="s">
        <v>2611</v>
      </c>
      <c r="N2505" t="s">
        <v>2612</v>
      </c>
      <c r="O2505" t="s">
        <v>2542</v>
      </c>
      <c r="P2505" t="s">
        <v>2543</v>
      </c>
      <c r="Q2505" t="s">
        <v>2544</v>
      </c>
      <c r="R2505" t="s">
        <v>2613</v>
      </c>
      <c r="S2505" t="s">
        <v>2546</v>
      </c>
      <c r="T2505">
        <v>0</v>
      </c>
      <c r="U2505" t="s">
        <v>2614</v>
      </c>
      <c r="V2505" t="s">
        <v>2615</v>
      </c>
      <c r="W2505" t="s">
        <v>2614</v>
      </c>
      <c r="X2505" t="s">
        <v>2615</v>
      </c>
      <c r="Y2505" t="str">
        <f t="shared" si="39"/>
        <v>广州荔湾品唯信息服务有限公司广州唯品会电子商务有限公司信息流</v>
      </c>
      <c r="Z2505" t="e">
        <f>VLOOKUP(Y:Y,[1]Sheet1!N:N,1,0)</f>
        <v>#N/A</v>
      </c>
    </row>
    <row r="2506" spans="1:26" hidden="1" x14ac:dyDescent="0.25">
      <c r="A2506">
        <v>20230618</v>
      </c>
      <c r="B2506">
        <v>47327817</v>
      </c>
      <c r="C2506" t="s">
        <v>2718</v>
      </c>
      <c r="D2506">
        <v>2185183</v>
      </c>
      <c r="E2506" t="s">
        <v>2574</v>
      </c>
      <c r="F2506" s="59">
        <v>1457.56</v>
      </c>
      <c r="G2506">
        <v>1104.21</v>
      </c>
      <c r="H2506" t="s">
        <v>2538</v>
      </c>
      <c r="I2506" t="s">
        <v>2551</v>
      </c>
      <c r="J2506" t="s">
        <v>2575</v>
      </c>
      <c r="K2506" t="s">
        <v>2321</v>
      </c>
      <c r="L2506" t="s">
        <v>2344</v>
      </c>
      <c r="M2506" t="s">
        <v>2576</v>
      </c>
      <c r="O2506" t="s">
        <v>2542</v>
      </c>
      <c r="P2506" t="s">
        <v>2543</v>
      </c>
      <c r="Q2506" t="s">
        <v>2544</v>
      </c>
      <c r="R2506" t="s">
        <v>2577</v>
      </c>
      <c r="S2506" t="s">
        <v>2546</v>
      </c>
      <c r="T2506">
        <v>0</v>
      </c>
      <c r="U2506" t="s">
        <v>838</v>
      </c>
      <c r="V2506" t="s">
        <v>2578</v>
      </c>
      <c r="W2506" t="s">
        <v>838</v>
      </c>
      <c r="X2506" t="s">
        <v>2578</v>
      </c>
      <c r="Y2506" t="str">
        <f t="shared" si="39"/>
        <v>北京微财科技有限公司-数媒重庆市黑卡小额贷款有限公司信息流</v>
      </c>
      <c r="Z2506" t="e">
        <f>VLOOKUP(Y:Y,[1]Sheet1!N:N,1,0)</f>
        <v>#N/A</v>
      </c>
    </row>
    <row r="2507" spans="1:26" hidden="1" x14ac:dyDescent="0.25">
      <c r="A2507">
        <v>20230618</v>
      </c>
      <c r="B2507">
        <v>47328011</v>
      </c>
      <c r="C2507" t="s">
        <v>2647</v>
      </c>
      <c r="D2507">
        <v>2185183</v>
      </c>
      <c r="E2507" t="s">
        <v>2574</v>
      </c>
      <c r="F2507" s="59">
        <v>874.75</v>
      </c>
      <c r="G2507">
        <v>662.69</v>
      </c>
      <c r="H2507" t="s">
        <v>2538</v>
      </c>
      <c r="I2507" t="s">
        <v>2539</v>
      </c>
      <c r="J2507" t="s">
        <v>2575</v>
      </c>
      <c r="K2507" t="s">
        <v>2321</v>
      </c>
      <c r="L2507" t="s">
        <v>2344</v>
      </c>
      <c r="M2507" t="s">
        <v>2576</v>
      </c>
      <c r="O2507" t="s">
        <v>2542</v>
      </c>
      <c r="P2507" t="s">
        <v>2543</v>
      </c>
      <c r="Q2507" t="s">
        <v>2544</v>
      </c>
      <c r="R2507" t="s">
        <v>2577</v>
      </c>
      <c r="S2507" t="s">
        <v>2546</v>
      </c>
      <c r="T2507">
        <v>0</v>
      </c>
      <c r="U2507" t="s">
        <v>838</v>
      </c>
      <c r="V2507" t="s">
        <v>2578</v>
      </c>
      <c r="W2507" t="s">
        <v>838</v>
      </c>
      <c r="X2507" t="s">
        <v>2578</v>
      </c>
      <c r="Y2507" t="str">
        <f t="shared" si="39"/>
        <v>北京微财科技有限公司-数媒重庆市黑卡小额贷款有限公司信息流</v>
      </c>
      <c r="Z2507" t="e">
        <f>VLOOKUP(Y:Y,[1]Sheet1!N:N,1,0)</f>
        <v>#N/A</v>
      </c>
    </row>
    <row r="2508" spans="1:26" hidden="1" x14ac:dyDescent="0.25">
      <c r="A2508">
        <v>20230618</v>
      </c>
      <c r="B2508">
        <v>47953344</v>
      </c>
      <c r="C2508" t="s">
        <v>2732</v>
      </c>
      <c r="D2508">
        <v>2167551</v>
      </c>
      <c r="E2508" t="s">
        <v>2550</v>
      </c>
      <c r="F2508" s="59">
        <v>0.39</v>
      </c>
      <c r="G2508">
        <v>0.39</v>
      </c>
      <c r="H2508" t="s">
        <v>2538</v>
      </c>
      <c r="I2508" t="s">
        <v>2539</v>
      </c>
      <c r="J2508" t="s">
        <v>2332</v>
      </c>
      <c r="K2508" t="s">
        <v>2321</v>
      </c>
      <c r="L2508" t="s">
        <v>2333</v>
      </c>
      <c r="M2508" t="s">
        <v>2552</v>
      </c>
      <c r="N2508" t="s">
        <v>2553</v>
      </c>
      <c r="O2508" t="s">
        <v>2542</v>
      </c>
      <c r="P2508" t="s">
        <v>2543</v>
      </c>
      <c r="Q2508" t="s">
        <v>2544</v>
      </c>
      <c r="R2508" t="s">
        <v>2554</v>
      </c>
      <c r="S2508" t="s">
        <v>2546</v>
      </c>
      <c r="T2508">
        <v>0</v>
      </c>
      <c r="U2508" t="s">
        <v>2555</v>
      </c>
      <c r="V2508" t="s">
        <v>2556</v>
      </c>
      <c r="W2508" t="s">
        <v>2555</v>
      </c>
      <c r="X2508" t="s">
        <v>2556</v>
      </c>
      <c r="Y2508" t="str">
        <f t="shared" si="39"/>
        <v>北京爱奇艺科技有限公司-百度北京爱奇艺科技有限公司信息流</v>
      </c>
      <c r="Z2508" t="e">
        <f>VLOOKUP(Y:Y,[1]Sheet1!N:N,1,0)</f>
        <v>#N/A</v>
      </c>
    </row>
    <row r="2509" spans="1:26" hidden="1" x14ac:dyDescent="0.25">
      <c r="A2509">
        <v>20230618</v>
      </c>
      <c r="B2509">
        <v>19668996</v>
      </c>
      <c r="C2509" t="s">
        <v>2711</v>
      </c>
      <c r="D2509">
        <v>2172257</v>
      </c>
      <c r="E2509" t="s">
        <v>2610</v>
      </c>
      <c r="F2509" s="59">
        <v>16150.46</v>
      </c>
      <c r="G2509">
        <v>12817.46</v>
      </c>
      <c r="H2509" t="s">
        <v>2559</v>
      </c>
      <c r="I2509" t="s">
        <v>2560</v>
      </c>
      <c r="J2509" t="s">
        <v>292</v>
      </c>
      <c r="K2509" t="s">
        <v>711</v>
      </c>
      <c r="L2509" t="s">
        <v>574</v>
      </c>
      <c r="M2509" t="s">
        <v>2611</v>
      </c>
      <c r="N2509" t="s">
        <v>2612</v>
      </c>
      <c r="O2509" t="s">
        <v>2542</v>
      </c>
      <c r="P2509" t="s">
        <v>2543</v>
      </c>
      <c r="Q2509" t="s">
        <v>2544</v>
      </c>
      <c r="R2509" t="s">
        <v>2613</v>
      </c>
      <c r="S2509" t="s">
        <v>2546</v>
      </c>
      <c r="T2509">
        <v>3055.1909999999998</v>
      </c>
      <c r="U2509" t="s">
        <v>2614</v>
      </c>
      <c r="V2509" t="s">
        <v>2615</v>
      </c>
      <c r="W2509" t="s">
        <v>2614</v>
      </c>
      <c r="X2509" t="s">
        <v>2615</v>
      </c>
      <c r="Y2509" t="str">
        <f t="shared" si="39"/>
        <v>广州荔湾品唯信息服务有限公司广州唯品会电子商务有限公司CPC</v>
      </c>
      <c r="Z2509" t="e">
        <f>VLOOKUP(Y:Y,[1]Sheet1!N:N,1,0)</f>
        <v>#N/A</v>
      </c>
    </row>
    <row r="2510" spans="1:26" hidden="1" x14ac:dyDescent="0.25">
      <c r="A2510">
        <v>20230618</v>
      </c>
      <c r="B2510">
        <v>31693175</v>
      </c>
      <c r="C2510" t="s">
        <v>2787</v>
      </c>
      <c r="D2510">
        <v>2158492</v>
      </c>
      <c r="E2510" t="s">
        <v>2580</v>
      </c>
      <c r="F2510" s="59">
        <v>2202.7399999999998</v>
      </c>
      <c r="G2510">
        <v>1850.87</v>
      </c>
      <c r="H2510" t="s">
        <v>2559</v>
      </c>
      <c r="I2510" t="s">
        <v>2560</v>
      </c>
      <c r="J2510" t="s">
        <v>2330</v>
      </c>
      <c r="K2510" t="s">
        <v>711</v>
      </c>
      <c r="L2510" t="s">
        <v>2329</v>
      </c>
      <c r="M2510" t="s">
        <v>2581</v>
      </c>
      <c r="N2510" t="s">
        <v>2582</v>
      </c>
      <c r="O2510" t="s">
        <v>2542</v>
      </c>
      <c r="P2510" t="s">
        <v>2543</v>
      </c>
      <c r="Q2510" t="s">
        <v>2544</v>
      </c>
      <c r="R2510" t="s">
        <v>2583</v>
      </c>
      <c r="S2510" t="s">
        <v>2546</v>
      </c>
      <c r="T2510">
        <v>39784.372000000003</v>
      </c>
      <c r="U2510" t="s">
        <v>2584</v>
      </c>
      <c r="V2510" t="s">
        <v>2585</v>
      </c>
      <c r="W2510" t="s">
        <v>2584</v>
      </c>
      <c r="X2510" t="s">
        <v>2585</v>
      </c>
      <c r="Y2510" t="str">
        <f t="shared" si="39"/>
        <v>成都哈拜网络科技有限公司-数字媒体事业部上海哈啰普惠科技有限公司CPC</v>
      </c>
      <c r="Z2510" t="e">
        <f>VLOOKUP(Y:Y,[1]Sheet1!N:N,1,0)</f>
        <v>#N/A</v>
      </c>
    </row>
    <row r="2511" spans="1:26" hidden="1" x14ac:dyDescent="0.25">
      <c r="A2511">
        <v>20230618</v>
      </c>
      <c r="B2511">
        <v>43704220</v>
      </c>
      <c r="C2511" t="s">
        <v>2847</v>
      </c>
      <c r="D2511">
        <v>2162133</v>
      </c>
      <c r="E2511" t="s">
        <v>2826</v>
      </c>
      <c r="F2511" s="59">
        <v>1.46</v>
      </c>
      <c r="G2511">
        <v>0</v>
      </c>
      <c r="H2511" t="s">
        <v>2538</v>
      </c>
      <c r="I2511" t="s">
        <v>2551</v>
      </c>
      <c r="J2511" t="s">
        <v>2339</v>
      </c>
      <c r="K2511" t="s">
        <v>2321</v>
      </c>
      <c r="L2511" t="s">
        <v>2338</v>
      </c>
      <c r="M2511" t="s">
        <v>2692</v>
      </c>
      <c r="N2511" t="s">
        <v>2693</v>
      </c>
      <c r="O2511" t="s">
        <v>2542</v>
      </c>
      <c r="P2511" t="s">
        <v>2543</v>
      </c>
      <c r="Q2511" t="s">
        <v>2544</v>
      </c>
      <c r="R2511" t="s">
        <v>2822</v>
      </c>
      <c r="S2511" t="s">
        <v>2546</v>
      </c>
      <c r="T2511">
        <v>0</v>
      </c>
      <c r="U2511" t="s">
        <v>2117</v>
      </c>
      <c r="V2511" t="s">
        <v>2695</v>
      </c>
      <c r="W2511" t="s">
        <v>2117</v>
      </c>
      <c r="X2511" t="s">
        <v>2695</v>
      </c>
      <c r="Y2511" t="str">
        <f t="shared" si="39"/>
        <v>北京三快在线科技有限公司及其关联公司北京三快科技有限公司信息流</v>
      </c>
      <c r="Z2511" t="e">
        <f>VLOOKUP(Y:Y,[1]Sheet1!N:N,1,0)</f>
        <v>#N/A</v>
      </c>
    </row>
    <row r="2512" spans="1:26" hidden="1" x14ac:dyDescent="0.25">
      <c r="A2512">
        <v>20230618</v>
      </c>
      <c r="B2512">
        <v>44487284</v>
      </c>
      <c r="C2512" t="s">
        <v>2848</v>
      </c>
      <c r="D2512">
        <v>2162133</v>
      </c>
      <c r="E2512" t="s">
        <v>2826</v>
      </c>
      <c r="F2512" s="59">
        <v>20408.990000000002</v>
      </c>
      <c r="G2512">
        <v>0</v>
      </c>
      <c r="H2512" t="s">
        <v>2538</v>
      </c>
      <c r="I2512" t="s">
        <v>2551</v>
      </c>
      <c r="J2512" t="s">
        <v>2339</v>
      </c>
      <c r="K2512" t="s">
        <v>2321</v>
      </c>
      <c r="L2512" t="s">
        <v>2338</v>
      </c>
      <c r="M2512" t="s">
        <v>2692</v>
      </c>
      <c r="N2512" t="s">
        <v>2693</v>
      </c>
      <c r="O2512" t="s">
        <v>2542</v>
      </c>
      <c r="P2512" t="s">
        <v>2543</v>
      </c>
      <c r="Q2512" t="s">
        <v>2544</v>
      </c>
      <c r="R2512" t="s">
        <v>2822</v>
      </c>
      <c r="S2512" t="s">
        <v>2546</v>
      </c>
      <c r="T2512">
        <v>0</v>
      </c>
      <c r="U2512" t="s">
        <v>2117</v>
      </c>
      <c r="V2512" t="s">
        <v>2695</v>
      </c>
      <c r="W2512" t="s">
        <v>2117</v>
      </c>
      <c r="X2512" t="s">
        <v>2695</v>
      </c>
      <c r="Y2512" t="str">
        <f t="shared" si="39"/>
        <v>北京三快在线科技有限公司及其关联公司北京三快科技有限公司信息流</v>
      </c>
      <c r="Z2512" t="e">
        <f>VLOOKUP(Y:Y,[1]Sheet1!N:N,1,0)</f>
        <v>#N/A</v>
      </c>
    </row>
    <row r="2513" spans="1:26" hidden="1" x14ac:dyDescent="0.25">
      <c r="A2513">
        <v>20230618</v>
      </c>
      <c r="B2513">
        <v>44487312</v>
      </c>
      <c r="C2513" t="s">
        <v>2840</v>
      </c>
      <c r="D2513">
        <v>2166626</v>
      </c>
      <c r="E2513" t="s">
        <v>2821</v>
      </c>
      <c r="F2513" s="59">
        <v>3060.44</v>
      </c>
      <c r="G2513">
        <v>0</v>
      </c>
      <c r="H2513" t="s">
        <v>2538</v>
      </c>
      <c r="I2513" t="s">
        <v>2551</v>
      </c>
      <c r="J2513" t="s">
        <v>2339</v>
      </c>
      <c r="K2513" t="s">
        <v>2321</v>
      </c>
      <c r="L2513" t="s">
        <v>2338</v>
      </c>
      <c r="M2513" t="s">
        <v>2692</v>
      </c>
      <c r="N2513" t="s">
        <v>2693</v>
      </c>
      <c r="O2513" t="s">
        <v>2542</v>
      </c>
      <c r="P2513" t="s">
        <v>2543</v>
      </c>
      <c r="Q2513" t="s">
        <v>2544</v>
      </c>
      <c r="R2513" t="s">
        <v>2822</v>
      </c>
      <c r="S2513" t="s">
        <v>2546</v>
      </c>
      <c r="T2513">
        <v>0</v>
      </c>
      <c r="U2513" t="s">
        <v>2117</v>
      </c>
      <c r="V2513" t="s">
        <v>2695</v>
      </c>
      <c r="W2513" t="s">
        <v>2117</v>
      </c>
      <c r="X2513" t="s">
        <v>2695</v>
      </c>
      <c r="Y2513" t="str">
        <f t="shared" si="39"/>
        <v>北京三快在线科技有限公司及其关联公司北京三快科技有限公司信息流</v>
      </c>
      <c r="Z2513" t="e">
        <f>VLOOKUP(Y:Y,[1]Sheet1!N:N,1,0)</f>
        <v>#N/A</v>
      </c>
    </row>
    <row r="2514" spans="1:26" hidden="1" x14ac:dyDescent="0.25">
      <c r="A2514">
        <v>20230618</v>
      </c>
      <c r="B2514">
        <v>47184419</v>
      </c>
      <c r="C2514" t="s">
        <v>2740</v>
      </c>
      <c r="D2514">
        <v>2176807</v>
      </c>
      <c r="E2514" t="s">
        <v>2691</v>
      </c>
      <c r="F2514" s="59">
        <v>3.76</v>
      </c>
      <c r="G2514">
        <v>2.74</v>
      </c>
      <c r="H2514" t="s">
        <v>2538</v>
      </c>
      <c r="I2514" t="s">
        <v>2551</v>
      </c>
      <c r="J2514" t="s">
        <v>2339</v>
      </c>
      <c r="K2514" t="s">
        <v>2321</v>
      </c>
      <c r="L2514" t="s">
        <v>2338</v>
      </c>
      <c r="M2514" t="s">
        <v>2692</v>
      </c>
      <c r="N2514" t="s">
        <v>2693</v>
      </c>
      <c r="O2514" t="s">
        <v>2542</v>
      </c>
      <c r="P2514" t="s">
        <v>2543</v>
      </c>
      <c r="Q2514" t="s">
        <v>2544</v>
      </c>
      <c r="R2514" t="s">
        <v>2694</v>
      </c>
      <c r="S2514" t="s">
        <v>2546</v>
      </c>
      <c r="T2514">
        <v>0</v>
      </c>
      <c r="U2514" t="s">
        <v>2117</v>
      </c>
      <c r="V2514" t="s">
        <v>2695</v>
      </c>
      <c r="W2514" t="s">
        <v>2117</v>
      </c>
      <c r="X2514" t="s">
        <v>2695</v>
      </c>
      <c r="Y2514" t="str">
        <f t="shared" si="39"/>
        <v>北京三快在线科技有限公司及其关联公司北京三快科技有限公司信息流</v>
      </c>
      <c r="Z2514" t="e">
        <f>VLOOKUP(Y:Y,[1]Sheet1!N:N,1,0)</f>
        <v>#N/A</v>
      </c>
    </row>
    <row r="2515" spans="1:26" hidden="1" x14ac:dyDescent="0.25">
      <c r="A2515">
        <v>20230618</v>
      </c>
      <c r="B2515">
        <v>29768624</v>
      </c>
      <c r="C2515" t="s">
        <v>2751</v>
      </c>
      <c r="D2515">
        <v>2130054</v>
      </c>
      <c r="E2515" t="s">
        <v>2558</v>
      </c>
      <c r="F2515" s="59">
        <v>1999.29</v>
      </c>
      <c r="G2515">
        <v>1618.74</v>
      </c>
      <c r="H2515" t="s">
        <v>2559</v>
      </c>
      <c r="I2515" t="s">
        <v>2560</v>
      </c>
      <c r="J2515" t="s">
        <v>2350</v>
      </c>
      <c r="K2515" t="s">
        <v>711</v>
      </c>
      <c r="L2515" t="s">
        <v>2350</v>
      </c>
      <c r="M2515" t="s">
        <v>2561</v>
      </c>
      <c r="N2515" t="s">
        <v>2562</v>
      </c>
      <c r="O2515" t="s">
        <v>2542</v>
      </c>
      <c r="P2515" t="s">
        <v>2543</v>
      </c>
      <c r="Q2515" t="s">
        <v>2544</v>
      </c>
      <c r="R2515" t="s">
        <v>2563</v>
      </c>
      <c r="S2515" t="s">
        <v>2546</v>
      </c>
      <c r="T2515">
        <v>7261.027</v>
      </c>
      <c r="U2515" t="s">
        <v>1891</v>
      </c>
      <c r="V2515" t="s">
        <v>2602</v>
      </c>
      <c r="W2515" t="s">
        <v>1891</v>
      </c>
      <c r="X2515" t="s">
        <v>2564</v>
      </c>
      <c r="Y2515" t="str">
        <f t="shared" si="39"/>
        <v>深圳尚米网络技术有限公司深圳尚米网络技术有限公司CPC</v>
      </c>
      <c r="Z2515" t="e">
        <f>VLOOKUP(Y:Y,[1]Sheet1!N:N,1,0)</f>
        <v>#N/A</v>
      </c>
    </row>
    <row r="2516" spans="1:26" hidden="1" x14ac:dyDescent="0.25">
      <c r="A2516">
        <v>20230618</v>
      </c>
      <c r="B2516">
        <v>42840928</v>
      </c>
      <c r="C2516" t="s">
        <v>2813</v>
      </c>
      <c r="D2516">
        <v>2117410</v>
      </c>
      <c r="E2516" t="s">
        <v>2587</v>
      </c>
      <c r="F2516" s="59">
        <v>188.26</v>
      </c>
      <c r="G2516">
        <v>0</v>
      </c>
      <c r="H2516" t="s">
        <v>2538</v>
      </c>
      <c r="I2516" t="s">
        <v>2551</v>
      </c>
      <c r="J2516" t="s">
        <v>2353</v>
      </c>
      <c r="K2516" t="s">
        <v>2321</v>
      </c>
      <c r="L2516" t="s">
        <v>326</v>
      </c>
      <c r="M2516" t="s">
        <v>2588</v>
      </c>
      <c r="N2516" t="s">
        <v>2589</v>
      </c>
      <c r="O2516" t="s">
        <v>2542</v>
      </c>
      <c r="P2516" t="s">
        <v>2543</v>
      </c>
      <c r="Q2516" t="s">
        <v>2544</v>
      </c>
      <c r="R2516" t="s">
        <v>2570</v>
      </c>
      <c r="S2516" t="s">
        <v>2546</v>
      </c>
      <c r="T2516">
        <v>0</v>
      </c>
      <c r="U2516" t="s">
        <v>2571</v>
      </c>
      <c r="V2516" t="s">
        <v>2572</v>
      </c>
      <c r="W2516" t="s">
        <v>1891</v>
      </c>
      <c r="X2516" t="s">
        <v>2564</v>
      </c>
      <c r="Y2516" t="str">
        <f t="shared" si="39"/>
        <v>网易有道信息技术（北京）有限公司网易(杭州)网络有限公司信息流</v>
      </c>
      <c r="Z2516" t="e">
        <f>VLOOKUP(Y:Y,[1]Sheet1!N:N,1,0)</f>
        <v>#N/A</v>
      </c>
    </row>
    <row r="2517" spans="1:26" hidden="1" x14ac:dyDescent="0.25">
      <c r="A2517">
        <v>20230618</v>
      </c>
      <c r="B2517">
        <v>31849478</v>
      </c>
      <c r="C2517" t="s">
        <v>2650</v>
      </c>
      <c r="D2517">
        <v>2158492</v>
      </c>
      <c r="E2517" t="s">
        <v>2580</v>
      </c>
      <c r="F2517" s="59">
        <v>384.56</v>
      </c>
      <c r="G2517">
        <v>323.12</v>
      </c>
      <c r="H2517" t="s">
        <v>2559</v>
      </c>
      <c r="I2517" t="s">
        <v>2560</v>
      </c>
      <c r="J2517" t="s">
        <v>2330</v>
      </c>
      <c r="K2517" t="s">
        <v>711</v>
      </c>
      <c r="L2517" t="s">
        <v>2329</v>
      </c>
      <c r="M2517" t="s">
        <v>2581</v>
      </c>
      <c r="N2517" t="s">
        <v>2582</v>
      </c>
      <c r="O2517" t="s">
        <v>2542</v>
      </c>
      <c r="P2517" t="s">
        <v>2543</v>
      </c>
      <c r="Q2517" t="s">
        <v>2544</v>
      </c>
      <c r="R2517" t="s">
        <v>2583</v>
      </c>
      <c r="S2517" t="s">
        <v>2546</v>
      </c>
      <c r="T2517">
        <v>214564.23</v>
      </c>
      <c r="U2517" t="s">
        <v>2584</v>
      </c>
      <c r="V2517" t="s">
        <v>2585</v>
      </c>
      <c r="W2517" t="s">
        <v>2584</v>
      </c>
      <c r="X2517" t="s">
        <v>2585</v>
      </c>
      <c r="Y2517" t="str">
        <f t="shared" si="39"/>
        <v>成都哈拜网络科技有限公司-数字媒体事业部上海哈啰普惠科技有限公司CPC</v>
      </c>
      <c r="Z2517" t="e">
        <f>VLOOKUP(Y:Y,[1]Sheet1!N:N,1,0)</f>
        <v>#N/A</v>
      </c>
    </row>
    <row r="2518" spans="1:26" hidden="1" x14ac:dyDescent="0.25">
      <c r="A2518">
        <v>20230618</v>
      </c>
      <c r="B2518">
        <v>40896118</v>
      </c>
      <c r="C2518" t="s">
        <v>2758</v>
      </c>
      <c r="D2518">
        <v>2117409</v>
      </c>
      <c r="E2518" t="s">
        <v>2744</v>
      </c>
      <c r="F2518" s="59">
        <v>768.45</v>
      </c>
      <c r="G2518">
        <v>0</v>
      </c>
      <c r="H2518" t="s">
        <v>2559</v>
      </c>
      <c r="I2518" t="s">
        <v>2560</v>
      </c>
      <c r="J2518" t="s">
        <v>2353</v>
      </c>
      <c r="K2518" t="s">
        <v>711</v>
      </c>
      <c r="L2518" t="s">
        <v>326</v>
      </c>
      <c r="M2518" t="s">
        <v>2588</v>
      </c>
      <c r="N2518" t="s">
        <v>2589</v>
      </c>
      <c r="O2518" t="s">
        <v>2542</v>
      </c>
      <c r="P2518" t="s">
        <v>2543</v>
      </c>
      <c r="Q2518" t="s">
        <v>2544</v>
      </c>
      <c r="R2518" t="s">
        <v>2570</v>
      </c>
      <c r="S2518" t="s">
        <v>2546</v>
      </c>
      <c r="T2518">
        <v>0</v>
      </c>
      <c r="U2518" t="s">
        <v>2571</v>
      </c>
      <c r="V2518" t="s">
        <v>2572</v>
      </c>
      <c r="W2518" t="s">
        <v>1891</v>
      </c>
      <c r="X2518" t="s">
        <v>2564</v>
      </c>
      <c r="Y2518" t="str">
        <f t="shared" si="39"/>
        <v>网易有道信息技术（北京）有限公司网易(杭州)网络有限公司CPC</v>
      </c>
      <c r="Z2518" t="e">
        <f>VLOOKUP(Y:Y,[1]Sheet1!N:N,1,0)</f>
        <v>#N/A</v>
      </c>
    </row>
    <row r="2519" spans="1:26" hidden="1" x14ac:dyDescent="0.25">
      <c r="A2519">
        <v>20230618</v>
      </c>
      <c r="B2519">
        <v>43606121</v>
      </c>
      <c r="C2519" t="s">
        <v>2841</v>
      </c>
      <c r="D2519">
        <v>2166626</v>
      </c>
      <c r="E2519" t="s">
        <v>2821</v>
      </c>
      <c r="F2519" s="59">
        <v>4.2</v>
      </c>
      <c r="G2519">
        <v>0</v>
      </c>
      <c r="H2519" t="s">
        <v>2538</v>
      </c>
      <c r="I2519" t="s">
        <v>2551</v>
      </c>
      <c r="J2519" t="s">
        <v>2339</v>
      </c>
      <c r="K2519" t="s">
        <v>2321</v>
      </c>
      <c r="L2519" t="s">
        <v>2338</v>
      </c>
      <c r="M2519" t="s">
        <v>2692</v>
      </c>
      <c r="N2519" t="s">
        <v>2693</v>
      </c>
      <c r="O2519" t="s">
        <v>2542</v>
      </c>
      <c r="P2519" t="s">
        <v>2543</v>
      </c>
      <c r="Q2519" t="s">
        <v>2544</v>
      </c>
      <c r="R2519" t="s">
        <v>2822</v>
      </c>
      <c r="S2519" t="s">
        <v>2546</v>
      </c>
      <c r="T2519">
        <v>0</v>
      </c>
      <c r="U2519" t="s">
        <v>2117</v>
      </c>
      <c r="V2519" t="s">
        <v>2695</v>
      </c>
      <c r="W2519" t="s">
        <v>2117</v>
      </c>
      <c r="X2519" t="s">
        <v>2695</v>
      </c>
      <c r="Y2519" t="str">
        <f t="shared" si="39"/>
        <v>北京三快在线科技有限公司及其关联公司北京三快科技有限公司信息流</v>
      </c>
      <c r="Z2519" t="e">
        <f>VLOOKUP(Y:Y,[1]Sheet1!N:N,1,0)</f>
        <v>#N/A</v>
      </c>
    </row>
    <row r="2520" spans="1:26" hidden="1" x14ac:dyDescent="0.25">
      <c r="A2520">
        <v>20230618</v>
      </c>
      <c r="B2520">
        <v>47953354</v>
      </c>
      <c r="C2520" t="s">
        <v>2655</v>
      </c>
      <c r="D2520">
        <v>2167551</v>
      </c>
      <c r="E2520" t="s">
        <v>2550</v>
      </c>
      <c r="F2520" s="59">
        <v>0</v>
      </c>
      <c r="G2520">
        <v>0</v>
      </c>
      <c r="H2520" t="s">
        <v>2538</v>
      </c>
      <c r="I2520" t="s">
        <v>2539</v>
      </c>
      <c r="J2520" t="s">
        <v>2332</v>
      </c>
      <c r="K2520" t="s">
        <v>2321</v>
      </c>
      <c r="L2520" t="s">
        <v>2333</v>
      </c>
      <c r="M2520" t="s">
        <v>2552</v>
      </c>
      <c r="N2520" t="s">
        <v>2553</v>
      </c>
      <c r="O2520" t="s">
        <v>2542</v>
      </c>
      <c r="P2520" t="s">
        <v>2543</v>
      </c>
      <c r="Q2520" t="s">
        <v>2544</v>
      </c>
      <c r="R2520" t="s">
        <v>2554</v>
      </c>
      <c r="S2520" t="s">
        <v>2546</v>
      </c>
      <c r="T2520">
        <v>0</v>
      </c>
      <c r="U2520" t="s">
        <v>2555</v>
      </c>
      <c r="V2520" t="s">
        <v>2556</v>
      </c>
      <c r="W2520" t="s">
        <v>2555</v>
      </c>
      <c r="X2520" t="s">
        <v>2556</v>
      </c>
      <c r="Y2520" t="str">
        <f t="shared" si="39"/>
        <v>北京爱奇艺科技有限公司-百度北京爱奇艺科技有限公司信息流</v>
      </c>
      <c r="Z2520" t="e">
        <f>VLOOKUP(Y:Y,[1]Sheet1!N:N,1,0)</f>
        <v>#N/A</v>
      </c>
    </row>
    <row r="2521" spans="1:26" hidden="1" x14ac:dyDescent="0.25">
      <c r="A2521">
        <v>20230618</v>
      </c>
      <c r="B2521">
        <v>38794097</v>
      </c>
      <c r="C2521" t="s">
        <v>2757</v>
      </c>
      <c r="D2521">
        <v>2172261</v>
      </c>
      <c r="E2521" t="s">
        <v>2628</v>
      </c>
      <c r="F2521" s="59">
        <v>2882.03</v>
      </c>
      <c r="G2521">
        <v>2200.02</v>
      </c>
      <c r="H2521" t="s">
        <v>2538</v>
      </c>
      <c r="I2521" t="s">
        <v>2551</v>
      </c>
      <c r="J2521" t="s">
        <v>292</v>
      </c>
      <c r="K2521" t="s">
        <v>2321</v>
      </c>
      <c r="L2521" t="s">
        <v>574</v>
      </c>
      <c r="M2521" t="s">
        <v>2611</v>
      </c>
      <c r="N2521" t="s">
        <v>2612</v>
      </c>
      <c r="O2521" t="s">
        <v>2542</v>
      </c>
      <c r="P2521" t="s">
        <v>2543</v>
      </c>
      <c r="Q2521" t="s">
        <v>2544</v>
      </c>
      <c r="R2521" t="s">
        <v>2613</v>
      </c>
      <c r="S2521" t="s">
        <v>2546</v>
      </c>
      <c r="T2521">
        <v>0</v>
      </c>
      <c r="U2521" t="s">
        <v>2614</v>
      </c>
      <c r="V2521" t="s">
        <v>2615</v>
      </c>
      <c r="W2521" t="s">
        <v>2614</v>
      </c>
      <c r="X2521" t="s">
        <v>2615</v>
      </c>
      <c r="Y2521" t="str">
        <f t="shared" si="39"/>
        <v>广州荔湾品唯信息服务有限公司广州唯品会电子商务有限公司信息流</v>
      </c>
      <c r="Z2521" t="e">
        <f>VLOOKUP(Y:Y,[1]Sheet1!N:N,1,0)</f>
        <v>#N/A</v>
      </c>
    </row>
    <row r="2522" spans="1:26" hidden="1" x14ac:dyDescent="0.25">
      <c r="A2522">
        <v>20230618</v>
      </c>
      <c r="B2522">
        <v>40732451</v>
      </c>
      <c r="C2522" t="s">
        <v>2681</v>
      </c>
      <c r="D2522">
        <v>2158492</v>
      </c>
      <c r="E2522" t="s">
        <v>2580</v>
      </c>
      <c r="F2522" s="59">
        <v>15628.56</v>
      </c>
      <c r="G2522">
        <v>13132.96</v>
      </c>
      <c r="H2522" t="s">
        <v>2559</v>
      </c>
      <c r="I2522" t="s">
        <v>2560</v>
      </c>
      <c r="J2522" t="s">
        <v>2330</v>
      </c>
      <c r="K2522" t="s">
        <v>711</v>
      </c>
      <c r="L2522" t="s">
        <v>2329</v>
      </c>
      <c r="M2522" t="s">
        <v>2581</v>
      </c>
      <c r="N2522" t="s">
        <v>2582</v>
      </c>
      <c r="O2522" t="s">
        <v>2542</v>
      </c>
      <c r="P2522" t="s">
        <v>2543</v>
      </c>
      <c r="Q2522" t="s">
        <v>2544</v>
      </c>
      <c r="R2522" t="s">
        <v>2583</v>
      </c>
      <c r="S2522" t="s">
        <v>2546</v>
      </c>
      <c r="T2522">
        <v>54407.114999999998</v>
      </c>
      <c r="U2522" t="s">
        <v>2584</v>
      </c>
      <c r="V2522" t="s">
        <v>2585</v>
      </c>
      <c r="W2522" t="s">
        <v>2584</v>
      </c>
      <c r="X2522" t="s">
        <v>2585</v>
      </c>
      <c r="Y2522" t="str">
        <f t="shared" si="39"/>
        <v>成都哈拜网络科技有限公司-数字媒体事业部上海哈啰普惠科技有限公司CPC</v>
      </c>
      <c r="Z2522" t="e">
        <f>VLOOKUP(Y:Y,[1]Sheet1!N:N,1,0)</f>
        <v>#N/A</v>
      </c>
    </row>
    <row r="2523" spans="1:26" hidden="1" x14ac:dyDescent="0.25">
      <c r="A2523">
        <v>20230618</v>
      </c>
      <c r="B2523">
        <v>41276547</v>
      </c>
      <c r="C2523" t="s">
        <v>2676</v>
      </c>
      <c r="D2523">
        <v>2158492</v>
      </c>
      <c r="E2523" t="s">
        <v>2580</v>
      </c>
      <c r="F2523" s="59">
        <v>1096.07</v>
      </c>
      <c r="G2523">
        <v>920.98</v>
      </c>
      <c r="H2523" t="s">
        <v>2559</v>
      </c>
      <c r="I2523" t="s">
        <v>2560</v>
      </c>
      <c r="J2523" t="s">
        <v>2330</v>
      </c>
      <c r="K2523" t="s">
        <v>711</v>
      </c>
      <c r="L2523" t="s">
        <v>2329</v>
      </c>
      <c r="M2523" t="s">
        <v>2581</v>
      </c>
      <c r="N2523" t="s">
        <v>2582</v>
      </c>
      <c r="O2523" t="s">
        <v>2542</v>
      </c>
      <c r="P2523" t="s">
        <v>2543</v>
      </c>
      <c r="Q2523" t="s">
        <v>2544</v>
      </c>
      <c r="R2523" t="s">
        <v>2583</v>
      </c>
      <c r="S2523" t="s">
        <v>2546</v>
      </c>
      <c r="T2523">
        <v>14799.539000000001</v>
      </c>
      <c r="U2523" t="s">
        <v>2584</v>
      </c>
      <c r="V2523" t="s">
        <v>2585</v>
      </c>
      <c r="W2523" t="s">
        <v>2584</v>
      </c>
      <c r="X2523" t="s">
        <v>2585</v>
      </c>
      <c r="Y2523" t="str">
        <f t="shared" si="39"/>
        <v>成都哈拜网络科技有限公司-数字媒体事业部上海哈啰普惠科技有限公司CPC</v>
      </c>
      <c r="Z2523" t="e">
        <f>VLOOKUP(Y:Y,[1]Sheet1!N:N,1,0)</f>
        <v>#N/A</v>
      </c>
    </row>
    <row r="2524" spans="1:26" hidden="1" x14ac:dyDescent="0.25">
      <c r="A2524">
        <v>20230618</v>
      </c>
      <c r="B2524">
        <v>42961766</v>
      </c>
      <c r="C2524" t="s">
        <v>2832</v>
      </c>
      <c r="D2524">
        <v>2166626</v>
      </c>
      <c r="E2524" t="s">
        <v>2821</v>
      </c>
      <c r="F2524" s="59">
        <v>8515.15</v>
      </c>
      <c r="G2524">
        <v>0</v>
      </c>
      <c r="H2524" t="s">
        <v>2538</v>
      </c>
      <c r="I2524" t="s">
        <v>2551</v>
      </c>
      <c r="J2524" t="s">
        <v>2339</v>
      </c>
      <c r="K2524" t="s">
        <v>2321</v>
      </c>
      <c r="L2524" t="s">
        <v>2338</v>
      </c>
      <c r="M2524" t="s">
        <v>2692</v>
      </c>
      <c r="N2524" t="s">
        <v>2693</v>
      </c>
      <c r="O2524" t="s">
        <v>2542</v>
      </c>
      <c r="P2524" t="s">
        <v>2543</v>
      </c>
      <c r="Q2524" t="s">
        <v>2544</v>
      </c>
      <c r="R2524" t="s">
        <v>2822</v>
      </c>
      <c r="S2524" t="s">
        <v>2546</v>
      </c>
      <c r="T2524">
        <v>0</v>
      </c>
      <c r="U2524" t="s">
        <v>2117</v>
      </c>
      <c r="V2524" t="s">
        <v>2695</v>
      </c>
      <c r="W2524" t="s">
        <v>2117</v>
      </c>
      <c r="X2524" t="s">
        <v>2695</v>
      </c>
      <c r="Y2524" t="str">
        <f t="shared" si="39"/>
        <v>北京三快在线科技有限公司及其关联公司北京三快科技有限公司信息流</v>
      </c>
      <c r="Z2524" t="e">
        <f>VLOOKUP(Y:Y,[1]Sheet1!N:N,1,0)</f>
        <v>#N/A</v>
      </c>
    </row>
    <row r="2525" spans="1:26" hidden="1" x14ac:dyDescent="0.25">
      <c r="A2525">
        <v>20230618</v>
      </c>
      <c r="B2525">
        <v>42965750</v>
      </c>
      <c r="C2525" t="s">
        <v>2565</v>
      </c>
      <c r="D2525">
        <v>2165227</v>
      </c>
      <c r="E2525" t="s">
        <v>2566</v>
      </c>
      <c r="F2525" s="59">
        <v>62.88</v>
      </c>
      <c r="G2525">
        <v>46.58</v>
      </c>
      <c r="H2525" t="s">
        <v>2538</v>
      </c>
      <c r="I2525" t="s">
        <v>2551</v>
      </c>
      <c r="J2525" t="s">
        <v>2320</v>
      </c>
      <c r="K2525" t="s">
        <v>2321</v>
      </c>
      <c r="L2525" t="s">
        <v>2318</v>
      </c>
      <c r="M2525" t="s">
        <v>2540</v>
      </c>
      <c r="N2525" t="s">
        <v>2541</v>
      </c>
      <c r="O2525" t="s">
        <v>2542</v>
      </c>
      <c r="P2525" t="s">
        <v>2543</v>
      </c>
      <c r="Q2525" t="s">
        <v>2544</v>
      </c>
      <c r="R2525" t="s">
        <v>2545</v>
      </c>
      <c r="S2525" t="s">
        <v>2546</v>
      </c>
      <c r="T2525">
        <v>0</v>
      </c>
      <c r="U2525" t="s">
        <v>838</v>
      </c>
      <c r="V2525" t="s">
        <v>2547</v>
      </c>
      <c r="W2525" t="s">
        <v>838</v>
      </c>
      <c r="X2525" t="s">
        <v>2548</v>
      </c>
      <c r="Y2525" t="str">
        <f t="shared" si="39"/>
        <v>上海耳序信息技术有限公司-四部上海拍拍贷金融信息服务有限公司信息流</v>
      </c>
      <c r="Z2525" t="e">
        <f>VLOOKUP(Y:Y,[1]Sheet1!N:N,1,0)</f>
        <v>#N/A</v>
      </c>
    </row>
    <row r="2526" spans="1:26" x14ac:dyDescent="0.25">
      <c r="A2526">
        <v>20230618</v>
      </c>
      <c r="B2526">
        <v>43094813</v>
      </c>
      <c r="C2526" t="s">
        <v>2677</v>
      </c>
      <c r="D2526">
        <v>2054669</v>
      </c>
      <c r="E2526" t="s">
        <v>2622</v>
      </c>
      <c r="F2526" s="59">
        <v>159.82</v>
      </c>
      <c r="G2526">
        <v>118.39</v>
      </c>
      <c r="H2526" t="s">
        <v>2538</v>
      </c>
      <c r="I2526" t="s">
        <v>2551</v>
      </c>
      <c r="J2526" t="s">
        <v>2352</v>
      </c>
      <c r="K2526" t="s">
        <v>2321</v>
      </c>
      <c r="L2526" t="s">
        <v>2351</v>
      </c>
      <c r="M2526" t="s">
        <v>2623</v>
      </c>
      <c r="N2526" t="s">
        <v>2624</v>
      </c>
      <c r="O2526" t="s">
        <v>2542</v>
      </c>
      <c r="P2526" t="s">
        <v>2543</v>
      </c>
      <c r="Q2526" t="s">
        <v>2544</v>
      </c>
      <c r="R2526" t="s">
        <v>2625</v>
      </c>
      <c r="S2526" t="s">
        <v>2546</v>
      </c>
      <c r="T2526">
        <v>0</v>
      </c>
      <c r="U2526" t="s">
        <v>838</v>
      </c>
      <c r="V2526" t="s">
        <v>2548</v>
      </c>
      <c r="W2526" t="s">
        <v>838</v>
      </c>
      <c r="X2526" t="s">
        <v>2548</v>
      </c>
      <c r="Y2526" t="str">
        <f t="shared" si="39"/>
        <v>深圳市小赢普惠科技有限责任公司深圳市赢众通金融信息服务有限责任公司信息流</v>
      </c>
      <c r="Z2526" t="e">
        <f>VLOOKUP(Y:Y,[1]Sheet1!N:N,1,0)</f>
        <v>#N/A</v>
      </c>
    </row>
    <row r="2527" spans="1:26" hidden="1" x14ac:dyDescent="0.25">
      <c r="A2527">
        <v>20230618</v>
      </c>
      <c r="B2527">
        <v>43606430</v>
      </c>
      <c r="C2527" t="s">
        <v>2849</v>
      </c>
      <c r="D2527">
        <v>2166626</v>
      </c>
      <c r="E2527" t="s">
        <v>2821</v>
      </c>
      <c r="F2527" s="59">
        <v>47608.76</v>
      </c>
      <c r="G2527">
        <v>0</v>
      </c>
      <c r="H2527" t="s">
        <v>2538</v>
      </c>
      <c r="I2527" t="s">
        <v>2551</v>
      </c>
      <c r="J2527" t="s">
        <v>2339</v>
      </c>
      <c r="K2527" t="s">
        <v>2321</v>
      </c>
      <c r="L2527" t="s">
        <v>2338</v>
      </c>
      <c r="M2527" t="s">
        <v>2692</v>
      </c>
      <c r="N2527" t="s">
        <v>2693</v>
      </c>
      <c r="O2527" t="s">
        <v>2542</v>
      </c>
      <c r="P2527" t="s">
        <v>2543</v>
      </c>
      <c r="Q2527" t="s">
        <v>2544</v>
      </c>
      <c r="R2527" t="s">
        <v>2822</v>
      </c>
      <c r="S2527" t="s">
        <v>2546</v>
      </c>
      <c r="T2527">
        <v>0</v>
      </c>
      <c r="U2527" t="s">
        <v>2117</v>
      </c>
      <c r="V2527" t="s">
        <v>2695</v>
      </c>
      <c r="W2527" t="s">
        <v>2117</v>
      </c>
      <c r="X2527" t="s">
        <v>2695</v>
      </c>
      <c r="Y2527" t="str">
        <f t="shared" si="39"/>
        <v>北京三快在线科技有限公司及其关联公司北京三快科技有限公司信息流</v>
      </c>
      <c r="Z2527" t="e">
        <f>VLOOKUP(Y:Y,[1]Sheet1!N:N,1,0)</f>
        <v>#N/A</v>
      </c>
    </row>
    <row r="2528" spans="1:26" hidden="1" x14ac:dyDescent="0.25">
      <c r="A2528">
        <v>20230618</v>
      </c>
      <c r="B2528">
        <v>46610852</v>
      </c>
      <c r="C2528" t="s">
        <v>2713</v>
      </c>
      <c r="D2528">
        <v>2117410</v>
      </c>
      <c r="E2528" t="s">
        <v>2587</v>
      </c>
      <c r="F2528" s="59">
        <v>210.04</v>
      </c>
      <c r="G2528">
        <v>0</v>
      </c>
      <c r="H2528" t="s">
        <v>2538</v>
      </c>
      <c r="I2528" t="s">
        <v>2551</v>
      </c>
      <c r="J2528" t="s">
        <v>2353</v>
      </c>
      <c r="K2528" t="s">
        <v>2321</v>
      </c>
      <c r="L2528" t="s">
        <v>326</v>
      </c>
      <c r="M2528" t="s">
        <v>2588</v>
      </c>
      <c r="N2528" t="s">
        <v>2589</v>
      </c>
      <c r="O2528" t="s">
        <v>2542</v>
      </c>
      <c r="P2528" t="s">
        <v>2543</v>
      </c>
      <c r="Q2528" t="s">
        <v>2544</v>
      </c>
      <c r="R2528" t="s">
        <v>2570</v>
      </c>
      <c r="S2528" t="s">
        <v>2546</v>
      </c>
      <c r="T2528">
        <v>0</v>
      </c>
      <c r="U2528" t="s">
        <v>2571</v>
      </c>
      <c r="V2528" t="s">
        <v>2572</v>
      </c>
      <c r="W2528" t="s">
        <v>1891</v>
      </c>
      <c r="X2528" t="s">
        <v>2564</v>
      </c>
      <c r="Y2528" t="str">
        <f t="shared" si="39"/>
        <v>网易有道信息技术（北京）有限公司网易(杭州)网络有限公司信息流</v>
      </c>
      <c r="Z2528" t="e">
        <f>VLOOKUP(Y:Y,[1]Sheet1!N:N,1,0)</f>
        <v>#N/A</v>
      </c>
    </row>
    <row r="2529" spans="1:26" hidden="1" x14ac:dyDescent="0.25">
      <c r="A2529">
        <v>20230618</v>
      </c>
      <c r="B2529">
        <v>47327963</v>
      </c>
      <c r="C2529" t="s">
        <v>2678</v>
      </c>
      <c r="D2529">
        <v>2185183</v>
      </c>
      <c r="E2529" t="s">
        <v>2574</v>
      </c>
      <c r="F2529" s="59">
        <v>145.91</v>
      </c>
      <c r="G2529">
        <v>110.54</v>
      </c>
      <c r="H2529" t="s">
        <v>2538</v>
      </c>
      <c r="I2529" t="s">
        <v>2551</v>
      </c>
      <c r="J2529" t="s">
        <v>2575</v>
      </c>
      <c r="K2529" t="s">
        <v>2321</v>
      </c>
      <c r="L2529" t="s">
        <v>2344</v>
      </c>
      <c r="M2529" t="s">
        <v>2576</v>
      </c>
      <c r="O2529" t="s">
        <v>2542</v>
      </c>
      <c r="P2529" t="s">
        <v>2543</v>
      </c>
      <c r="Q2529" t="s">
        <v>2544</v>
      </c>
      <c r="R2529" t="s">
        <v>2577</v>
      </c>
      <c r="S2529" t="s">
        <v>2546</v>
      </c>
      <c r="T2529">
        <v>0</v>
      </c>
      <c r="U2529" t="s">
        <v>838</v>
      </c>
      <c r="V2529" t="s">
        <v>2578</v>
      </c>
      <c r="W2529" t="s">
        <v>838</v>
      </c>
      <c r="X2529" t="s">
        <v>2578</v>
      </c>
      <c r="Y2529" t="str">
        <f t="shared" si="39"/>
        <v>北京微财科技有限公司-数媒重庆市黑卡小额贷款有限公司信息流</v>
      </c>
      <c r="Z2529" t="e">
        <f>VLOOKUP(Y:Y,[1]Sheet1!N:N,1,0)</f>
        <v>#N/A</v>
      </c>
    </row>
    <row r="2530" spans="1:26" hidden="1" x14ac:dyDescent="0.25">
      <c r="A2530">
        <v>20230618</v>
      </c>
      <c r="B2530">
        <v>36534175</v>
      </c>
      <c r="C2530" t="s">
        <v>2850</v>
      </c>
      <c r="D2530">
        <v>2162133</v>
      </c>
      <c r="E2530" t="s">
        <v>2826</v>
      </c>
      <c r="F2530" s="59">
        <v>26257.57</v>
      </c>
      <c r="G2530">
        <v>0</v>
      </c>
      <c r="H2530" t="s">
        <v>2538</v>
      </c>
      <c r="I2530" t="s">
        <v>2551</v>
      </c>
      <c r="J2530" t="s">
        <v>2339</v>
      </c>
      <c r="K2530" t="s">
        <v>2321</v>
      </c>
      <c r="L2530" t="s">
        <v>2338</v>
      </c>
      <c r="M2530" t="s">
        <v>2692</v>
      </c>
      <c r="N2530" t="s">
        <v>2693</v>
      </c>
      <c r="O2530" t="s">
        <v>2542</v>
      </c>
      <c r="P2530" t="s">
        <v>2543</v>
      </c>
      <c r="Q2530" t="s">
        <v>2544</v>
      </c>
      <c r="R2530" t="s">
        <v>2822</v>
      </c>
      <c r="S2530" t="s">
        <v>2546</v>
      </c>
      <c r="T2530">
        <v>0</v>
      </c>
      <c r="U2530" t="s">
        <v>2117</v>
      </c>
      <c r="V2530" t="s">
        <v>2695</v>
      </c>
      <c r="W2530" t="s">
        <v>2117</v>
      </c>
      <c r="X2530" t="s">
        <v>2695</v>
      </c>
      <c r="Y2530" t="str">
        <f t="shared" si="39"/>
        <v>北京三快在线科技有限公司及其关联公司北京三快科技有限公司信息流</v>
      </c>
      <c r="Z2530" t="e">
        <f>VLOOKUP(Y:Y,[1]Sheet1!N:N,1,0)</f>
        <v>#N/A</v>
      </c>
    </row>
    <row r="2531" spans="1:26" hidden="1" x14ac:dyDescent="0.25">
      <c r="A2531">
        <v>20230618</v>
      </c>
      <c r="B2531">
        <v>36534236</v>
      </c>
      <c r="C2531" t="s">
        <v>2824</v>
      </c>
      <c r="D2531">
        <v>2162133</v>
      </c>
      <c r="E2531" t="s">
        <v>2826</v>
      </c>
      <c r="F2531" s="59">
        <v>276.60000000000002</v>
      </c>
      <c r="G2531">
        <v>0</v>
      </c>
      <c r="H2531" t="s">
        <v>2538</v>
      </c>
      <c r="I2531" t="s">
        <v>2551</v>
      </c>
      <c r="J2531" t="s">
        <v>2339</v>
      </c>
      <c r="K2531" t="s">
        <v>2321</v>
      </c>
      <c r="L2531" t="s">
        <v>2338</v>
      </c>
      <c r="M2531" t="s">
        <v>2692</v>
      </c>
      <c r="N2531" t="s">
        <v>2693</v>
      </c>
      <c r="O2531" t="s">
        <v>2542</v>
      </c>
      <c r="P2531" t="s">
        <v>2543</v>
      </c>
      <c r="Q2531" t="s">
        <v>2544</v>
      </c>
      <c r="R2531" t="s">
        <v>2822</v>
      </c>
      <c r="S2531" t="s">
        <v>2546</v>
      </c>
      <c r="T2531">
        <v>0</v>
      </c>
      <c r="U2531" t="s">
        <v>2117</v>
      </c>
      <c r="V2531" t="s">
        <v>2695</v>
      </c>
      <c r="W2531" t="s">
        <v>2117</v>
      </c>
      <c r="X2531" t="s">
        <v>2695</v>
      </c>
      <c r="Y2531" t="str">
        <f t="shared" si="39"/>
        <v>北京三快在线科技有限公司及其关联公司北京三快科技有限公司信息流</v>
      </c>
      <c r="Z2531" t="e">
        <f>VLOOKUP(Y:Y,[1]Sheet1!N:N,1,0)</f>
        <v>#N/A</v>
      </c>
    </row>
    <row r="2532" spans="1:26" hidden="1" x14ac:dyDescent="0.25">
      <c r="A2532">
        <v>20230618</v>
      </c>
      <c r="B2532">
        <v>41276538</v>
      </c>
      <c r="C2532" t="s">
        <v>2606</v>
      </c>
      <c r="D2532">
        <v>2158492</v>
      </c>
      <c r="E2532" t="s">
        <v>2580</v>
      </c>
      <c r="F2532" s="59">
        <v>399.4</v>
      </c>
      <c r="G2532">
        <v>335.57</v>
      </c>
      <c r="H2532" t="s">
        <v>2559</v>
      </c>
      <c r="I2532" t="s">
        <v>2560</v>
      </c>
      <c r="J2532" t="s">
        <v>2330</v>
      </c>
      <c r="K2532" t="s">
        <v>711</v>
      </c>
      <c r="L2532" t="s">
        <v>2329</v>
      </c>
      <c r="M2532" t="s">
        <v>2581</v>
      </c>
      <c r="N2532" t="s">
        <v>2582</v>
      </c>
      <c r="O2532" t="s">
        <v>2542</v>
      </c>
      <c r="P2532" t="s">
        <v>2543</v>
      </c>
      <c r="Q2532" t="s">
        <v>2544</v>
      </c>
      <c r="R2532" t="s">
        <v>2583</v>
      </c>
      <c r="S2532" t="s">
        <v>2546</v>
      </c>
      <c r="T2532">
        <v>50062.817000000003</v>
      </c>
      <c r="U2532" t="s">
        <v>2584</v>
      </c>
      <c r="V2532" t="s">
        <v>2585</v>
      </c>
      <c r="W2532" t="s">
        <v>2584</v>
      </c>
      <c r="X2532" t="s">
        <v>2585</v>
      </c>
      <c r="Y2532" t="str">
        <f t="shared" si="39"/>
        <v>成都哈拜网络科技有限公司-数字媒体事业部上海哈啰普惠科技有限公司CPC</v>
      </c>
      <c r="Z2532" t="e">
        <f>VLOOKUP(Y:Y,[1]Sheet1!N:N,1,0)</f>
        <v>#N/A</v>
      </c>
    </row>
    <row r="2533" spans="1:26" hidden="1" x14ac:dyDescent="0.25">
      <c r="A2533">
        <v>20230618</v>
      </c>
      <c r="B2533">
        <v>42965764</v>
      </c>
      <c r="C2533" t="s">
        <v>2536</v>
      </c>
      <c r="D2533">
        <v>2158784</v>
      </c>
      <c r="E2533" t="s">
        <v>2537</v>
      </c>
      <c r="F2533" s="59">
        <v>300.11</v>
      </c>
      <c r="G2533">
        <v>300.11</v>
      </c>
      <c r="H2533" t="s">
        <v>2538</v>
      </c>
      <c r="I2533" t="s">
        <v>2539</v>
      </c>
      <c r="J2533" t="s">
        <v>2320</v>
      </c>
      <c r="K2533" t="s">
        <v>2321</v>
      </c>
      <c r="L2533" t="s">
        <v>2318</v>
      </c>
      <c r="M2533" t="s">
        <v>2540</v>
      </c>
      <c r="N2533" t="s">
        <v>2541</v>
      </c>
      <c r="O2533" t="s">
        <v>2542</v>
      </c>
      <c r="P2533" t="s">
        <v>2543</v>
      </c>
      <c r="Q2533" t="s">
        <v>2544</v>
      </c>
      <c r="R2533" t="s">
        <v>2545</v>
      </c>
      <c r="S2533" t="s">
        <v>2546</v>
      </c>
      <c r="T2533">
        <v>0</v>
      </c>
      <c r="U2533" t="s">
        <v>838</v>
      </c>
      <c r="V2533" t="s">
        <v>2547</v>
      </c>
      <c r="W2533" t="s">
        <v>838</v>
      </c>
      <c r="X2533" t="s">
        <v>2548</v>
      </c>
      <c r="Y2533" t="str">
        <f t="shared" si="39"/>
        <v>上海耳序信息技术有限公司-四部上海拍拍贷金融信息服务有限公司信息流</v>
      </c>
      <c r="Z2533" t="e">
        <f>VLOOKUP(Y:Y,[1]Sheet1!N:N,1,0)</f>
        <v>#N/A</v>
      </c>
    </row>
    <row r="2534" spans="1:26" x14ac:dyDescent="0.25">
      <c r="A2534">
        <v>20230618</v>
      </c>
      <c r="B2534">
        <v>43094782</v>
      </c>
      <c r="C2534" t="s">
        <v>2630</v>
      </c>
      <c r="D2534">
        <v>2054669</v>
      </c>
      <c r="E2534" t="s">
        <v>2622</v>
      </c>
      <c r="F2534" s="59">
        <v>4687.91</v>
      </c>
      <c r="G2534">
        <v>3472.53</v>
      </c>
      <c r="H2534" t="s">
        <v>2538</v>
      </c>
      <c r="I2534" t="s">
        <v>2539</v>
      </c>
      <c r="J2534" t="s">
        <v>2352</v>
      </c>
      <c r="K2534" t="s">
        <v>2321</v>
      </c>
      <c r="L2534" t="s">
        <v>2351</v>
      </c>
      <c r="M2534" t="s">
        <v>2623</v>
      </c>
      <c r="N2534" t="s">
        <v>2624</v>
      </c>
      <c r="O2534" t="s">
        <v>2542</v>
      </c>
      <c r="P2534" t="s">
        <v>2543</v>
      </c>
      <c r="Q2534" t="s">
        <v>2544</v>
      </c>
      <c r="R2534" t="s">
        <v>2625</v>
      </c>
      <c r="S2534" t="s">
        <v>2546</v>
      </c>
      <c r="T2534">
        <v>0</v>
      </c>
      <c r="U2534" t="s">
        <v>838</v>
      </c>
      <c r="V2534" t="s">
        <v>2548</v>
      </c>
      <c r="W2534" t="s">
        <v>838</v>
      </c>
      <c r="X2534" t="s">
        <v>2548</v>
      </c>
      <c r="Y2534" t="str">
        <f t="shared" si="39"/>
        <v>深圳市小赢普惠科技有限责任公司深圳市赢众通金融信息服务有限责任公司信息流</v>
      </c>
      <c r="Z2534" t="e">
        <f>VLOOKUP(Y:Y,[1]Sheet1!N:N,1,0)</f>
        <v>#N/A</v>
      </c>
    </row>
    <row r="2535" spans="1:26" hidden="1" x14ac:dyDescent="0.25">
      <c r="A2535">
        <v>20230618</v>
      </c>
      <c r="B2535">
        <v>47580667</v>
      </c>
      <c r="C2535" t="s">
        <v>2683</v>
      </c>
      <c r="D2535">
        <v>2171230</v>
      </c>
      <c r="E2535" t="s">
        <v>2684</v>
      </c>
      <c r="F2535" s="59">
        <v>3724.55</v>
      </c>
      <c r="G2535">
        <v>2909.81</v>
      </c>
      <c r="H2535" t="s">
        <v>2538</v>
      </c>
      <c r="I2535" t="s">
        <v>2539</v>
      </c>
      <c r="J2535" t="s">
        <v>2322</v>
      </c>
      <c r="K2535" t="s">
        <v>2321</v>
      </c>
      <c r="L2535" t="s">
        <v>2323</v>
      </c>
      <c r="M2535" t="s">
        <v>2685</v>
      </c>
      <c r="N2535" t="s">
        <v>2686</v>
      </c>
      <c r="O2535" t="s">
        <v>2542</v>
      </c>
      <c r="P2535" t="s">
        <v>2543</v>
      </c>
      <c r="Q2535" t="s">
        <v>2544</v>
      </c>
      <c r="R2535" t="s">
        <v>2687</v>
      </c>
      <c r="S2535" t="s">
        <v>2546</v>
      </c>
      <c r="T2535">
        <v>0</v>
      </c>
      <c r="U2535" t="s">
        <v>2555</v>
      </c>
      <c r="V2535" t="s">
        <v>2556</v>
      </c>
      <c r="W2535" t="s">
        <v>2555</v>
      </c>
      <c r="X2535" t="s">
        <v>2671</v>
      </c>
      <c r="Y2535" t="str">
        <f t="shared" si="39"/>
        <v>广州虎牙信息科技有限公司-百度广州虎牙信息科技有限公司信息流</v>
      </c>
      <c r="Z2535" t="e">
        <f>VLOOKUP(Y:Y,[1]Sheet1!N:N,1,0)</f>
        <v>#N/A</v>
      </c>
    </row>
    <row r="2536" spans="1:26" hidden="1" x14ac:dyDescent="0.25">
      <c r="A2536">
        <v>20230618</v>
      </c>
      <c r="B2536">
        <v>48413778</v>
      </c>
      <c r="C2536" t="s">
        <v>2626</v>
      </c>
      <c r="D2536">
        <v>2118167</v>
      </c>
      <c r="E2536" t="s">
        <v>2592</v>
      </c>
      <c r="F2536" s="59">
        <v>18.87</v>
      </c>
      <c r="G2536">
        <v>0</v>
      </c>
      <c r="H2536" t="s">
        <v>2538</v>
      </c>
      <c r="I2536" t="s">
        <v>2551</v>
      </c>
      <c r="J2536" t="s">
        <v>554</v>
      </c>
      <c r="K2536" t="s">
        <v>2321</v>
      </c>
      <c r="L2536" t="s">
        <v>2370</v>
      </c>
      <c r="M2536" t="s">
        <v>2593</v>
      </c>
      <c r="N2536" t="s">
        <v>2594</v>
      </c>
      <c r="O2536" t="s">
        <v>2542</v>
      </c>
      <c r="P2536" t="s">
        <v>2543</v>
      </c>
      <c r="Q2536" t="s">
        <v>2544</v>
      </c>
      <c r="R2536" t="s">
        <v>2595</v>
      </c>
      <c r="S2536" t="s">
        <v>2546</v>
      </c>
      <c r="T2536">
        <v>0</v>
      </c>
      <c r="U2536" t="s">
        <v>2555</v>
      </c>
      <c r="V2536" t="s">
        <v>2596</v>
      </c>
      <c r="W2536" t="s">
        <v>2555</v>
      </c>
      <c r="X2536" t="s">
        <v>2596</v>
      </c>
      <c r="Y2536" t="str">
        <f t="shared" si="39"/>
        <v>薯一薯二文化传媒（上海）有限公司行吟信息科技(上海)有限公司信息流</v>
      </c>
      <c r="Z2536" t="e">
        <f>VLOOKUP(Y:Y,[1]Sheet1!N:N,1,0)</f>
        <v>#N/A</v>
      </c>
    </row>
    <row r="2537" spans="1:26" hidden="1" x14ac:dyDescent="0.25">
      <c r="A2537">
        <v>20230618</v>
      </c>
      <c r="B2537">
        <v>29768622</v>
      </c>
      <c r="C2537" t="s">
        <v>2603</v>
      </c>
      <c r="D2537">
        <v>2130054</v>
      </c>
      <c r="E2537" t="s">
        <v>2558</v>
      </c>
      <c r="F2537" s="59">
        <v>2403.44</v>
      </c>
      <c r="G2537">
        <v>1946.04</v>
      </c>
      <c r="H2537" t="s">
        <v>2559</v>
      </c>
      <c r="I2537" t="s">
        <v>2560</v>
      </c>
      <c r="J2537" t="s">
        <v>2350</v>
      </c>
      <c r="K2537" t="s">
        <v>711</v>
      </c>
      <c r="L2537" t="s">
        <v>2350</v>
      </c>
      <c r="M2537" t="s">
        <v>2561</v>
      </c>
      <c r="N2537" t="s">
        <v>2562</v>
      </c>
      <c r="O2537" t="s">
        <v>2542</v>
      </c>
      <c r="P2537" t="s">
        <v>2543</v>
      </c>
      <c r="Q2537" t="s">
        <v>2544</v>
      </c>
      <c r="R2537" t="s">
        <v>2563</v>
      </c>
      <c r="S2537" t="s">
        <v>2546</v>
      </c>
      <c r="T2537">
        <v>10520.573</v>
      </c>
      <c r="U2537" t="s">
        <v>1891</v>
      </c>
      <c r="V2537" t="s">
        <v>2564</v>
      </c>
      <c r="W2537" t="s">
        <v>1891</v>
      </c>
      <c r="X2537" t="s">
        <v>2564</v>
      </c>
      <c r="Y2537" t="str">
        <f t="shared" si="39"/>
        <v>深圳尚米网络技术有限公司深圳尚米网络技术有限公司CPC</v>
      </c>
      <c r="Z2537" t="e">
        <f>VLOOKUP(Y:Y,[1]Sheet1!N:N,1,0)</f>
        <v>#N/A</v>
      </c>
    </row>
    <row r="2538" spans="1:26" hidden="1" x14ac:dyDescent="0.25">
      <c r="A2538">
        <v>20230618</v>
      </c>
      <c r="B2538">
        <v>41250523</v>
      </c>
      <c r="C2538" t="s">
        <v>2742</v>
      </c>
      <c r="D2538">
        <v>2130054</v>
      </c>
      <c r="E2538" t="s">
        <v>2558</v>
      </c>
      <c r="F2538" s="59">
        <v>5219.3599999999997</v>
      </c>
      <c r="G2538">
        <v>4226.1000000000004</v>
      </c>
      <c r="H2538" t="s">
        <v>2559</v>
      </c>
      <c r="I2538" t="s">
        <v>2560</v>
      </c>
      <c r="J2538" t="s">
        <v>2350</v>
      </c>
      <c r="K2538" t="s">
        <v>711</v>
      </c>
      <c r="L2538" t="s">
        <v>2350</v>
      </c>
      <c r="M2538" t="s">
        <v>2561</v>
      </c>
      <c r="N2538" t="s">
        <v>2562</v>
      </c>
      <c r="O2538" t="s">
        <v>2542</v>
      </c>
      <c r="P2538" t="s">
        <v>2543</v>
      </c>
      <c r="Q2538" t="s">
        <v>2544</v>
      </c>
      <c r="R2538" t="s">
        <v>2563</v>
      </c>
      <c r="S2538" t="s">
        <v>2546</v>
      </c>
      <c r="T2538">
        <v>16556.446</v>
      </c>
      <c r="U2538" t="s">
        <v>1891</v>
      </c>
      <c r="V2538" t="s">
        <v>2564</v>
      </c>
      <c r="W2538" t="s">
        <v>1891</v>
      </c>
      <c r="X2538" t="s">
        <v>2564</v>
      </c>
      <c r="Y2538" t="str">
        <f t="shared" si="39"/>
        <v>深圳尚米网络技术有限公司深圳尚米网络技术有限公司CPC</v>
      </c>
      <c r="Z2538" t="e">
        <f>VLOOKUP(Y:Y,[1]Sheet1!N:N,1,0)</f>
        <v>#N/A</v>
      </c>
    </row>
    <row r="2539" spans="1:26" hidden="1" x14ac:dyDescent="0.25">
      <c r="A2539">
        <v>20230618</v>
      </c>
      <c r="B2539">
        <v>42327250</v>
      </c>
      <c r="C2539" t="s">
        <v>2704</v>
      </c>
      <c r="D2539">
        <v>2172261</v>
      </c>
      <c r="E2539" t="s">
        <v>2628</v>
      </c>
      <c r="F2539" s="59">
        <v>8397.11</v>
      </c>
      <c r="G2539">
        <v>6410.01</v>
      </c>
      <c r="H2539" t="s">
        <v>2538</v>
      </c>
      <c r="I2539" t="s">
        <v>2551</v>
      </c>
      <c r="J2539" t="s">
        <v>292</v>
      </c>
      <c r="K2539" t="s">
        <v>2321</v>
      </c>
      <c r="L2539" t="s">
        <v>574</v>
      </c>
      <c r="M2539" t="s">
        <v>2611</v>
      </c>
      <c r="N2539" t="s">
        <v>2612</v>
      </c>
      <c r="O2539" t="s">
        <v>2542</v>
      </c>
      <c r="P2539" t="s">
        <v>2543</v>
      </c>
      <c r="Q2539" t="s">
        <v>2544</v>
      </c>
      <c r="R2539" t="s">
        <v>2613</v>
      </c>
      <c r="S2539" t="s">
        <v>2546</v>
      </c>
      <c r="T2539">
        <v>0</v>
      </c>
      <c r="U2539" t="s">
        <v>2614</v>
      </c>
      <c r="V2539" t="s">
        <v>2615</v>
      </c>
      <c r="W2539" t="s">
        <v>2614</v>
      </c>
      <c r="X2539" t="s">
        <v>2615</v>
      </c>
      <c r="Y2539" t="str">
        <f t="shared" si="39"/>
        <v>广州荔湾品唯信息服务有限公司广州唯品会电子商务有限公司信息流</v>
      </c>
      <c r="Z2539" t="e">
        <f>VLOOKUP(Y:Y,[1]Sheet1!N:N,1,0)</f>
        <v>#N/A</v>
      </c>
    </row>
    <row r="2540" spans="1:26" hidden="1" x14ac:dyDescent="0.25">
      <c r="A2540">
        <v>20230618</v>
      </c>
      <c r="B2540">
        <v>45323132</v>
      </c>
      <c r="C2540" t="s">
        <v>2747</v>
      </c>
      <c r="D2540">
        <v>2172261</v>
      </c>
      <c r="E2540" t="s">
        <v>2628</v>
      </c>
      <c r="F2540" s="59">
        <v>575.9</v>
      </c>
      <c r="G2540">
        <v>439.62</v>
      </c>
      <c r="H2540" t="s">
        <v>2538</v>
      </c>
      <c r="I2540" t="s">
        <v>2551</v>
      </c>
      <c r="J2540" t="s">
        <v>292</v>
      </c>
      <c r="K2540" t="s">
        <v>2321</v>
      </c>
      <c r="L2540" t="s">
        <v>574</v>
      </c>
      <c r="M2540" t="s">
        <v>2611</v>
      </c>
      <c r="N2540" t="s">
        <v>2612</v>
      </c>
      <c r="O2540" t="s">
        <v>2542</v>
      </c>
      <c r="P2540" t="s">
        <v>2543</v>
      </c>
      <c r="Q2540" t="s">
        <v>2544</v>
      </c>
      <c r="R2540" t="s">
        <v>2613</v>
      </c>
      <c r="S2540" t="s">
        <v>2546</v>
      </c>
      <c r="T2540">
        <v>0</v>
      </c>
      <c r="U2540" t="s">
        <v>2614</v>
      </c>
      <c r="V2540" t="s">
        <v>2615</v>
      </c>
      <c r="W2540" t="s">
        <v>2614</v>
      </c>
      <c r="X2540" t="s">
        <v>2615</v>
      </c>
      <c r="Y2540" t="str">
        <f t="shared" si="39"/>
        <v>广州荔湾品唯信息服务有限公司广州唯品会电子商务有限公司信息流</v>
      </c>
      <c r="Z2540" t="e">
        <f>VLOOKUP(Y:Y,[1]Sheet1!N:N,1,0)</f>
        <v>#N/A</v>
      </c>
    </row>
    <row r="2541" spans="1:26" x14ac:dyDescent="0.25">
      <c r="A2541">
        <v>20230618</v>
      </c>
      <c r="B2541">
        <v>45336925</v>
      </c>
      <c r="C2541" t="s">
        <v>2717</v>
      </c>
      <c r="D2541">
        <v>2054669</v>
      </c>
      <c r="E2541" t="s">
        <v>2622</v>
      </c>
      <c r="F2541" s="59">
        <v>113.86</v>
      </c>
      <c r="G2541">
        <v>84.34</v>
      </c>
      <c r="H2541" t="s">
        <v>2538</v>
      </c>
      <c r="I2541" t="s">
        <v>2551</v>
      </c>
      <c r="J2541" t="s">
        <v>2352</v>
      </c>
      <c r="K2541" t="s">
        <v>2321</v>
      </c>
      <c r="L2541" t="s">
        <v>2351</v>
      </c>
      <c r="M2541" t="s">
        <v>2623</v>
      </c>
      <c r="N2541" t="s">
        <v>2624</v>
      </c>
      <c r="O2541" t="s">
        <v>2542</v>
      </c>
      <c r="P2541" t="s">
        <v>2543</v>
      </c>
      <c r="Q2541" t="s">
        <v>2544</v>
      </c>
      <c r="R2541" t="s">
        <v>2625</v>
      </c>
      <c r="S2541" t="s">
        <v>2546</v>
      </c>
      <c r="T2541">
        <v>0</v>
      </c>
      <c r="U2541" t="s">
        <v>838</v>
      </c>
      <c r="V2541" t="s">
        <v>2548</v>
      </c>
      <c r="W2541" t="s">
        <v>838</v>
      </c>
      <c r="X2541" t="s">
        <v>2548</v>
      </c>
      <c r="Y2541" t="str">
        <f t="shared" si="39"/>
        <v>深圳市小赢普惠科技有限责任公司深圳市赢众通金融信息服务有限责任公司信息流</v>
      </c>
      <c r="Z2541" t="e">
        <f>VLOOKUP(Y:Y,[1]Sheet1!N:N,1,0)</f>
        <v>#N/A</v>
      </c>
    </row>
    <row r="2542" spans="1:26" hidden="1" x14ac:dyDescent="0.25">
      <c r="A2542">
        <v>20230618</v>
      </c>
      <c r="B2542">
        <v>40850187</v>
      </c>
      <c r="C2542" t="s">
        <v>2652</v>
      </c>
      <c r="D2542">
        <v>2165227</v>
      </c>
      <c r="E2542" t="s">
        <v>2566</v>
      </c>
      <c r="F2542" s="59">
        <v>9889.91</v>
      </c>
      <c r="G2542">
        <v>7325.86</v>
      </c>
      <c r="H2542" t="s">
        <v>2538</v>
      </c>
      <c r="I2542" t="s">
        <v>2539</v>
      </c>
      <c r="J2542" t="s">
        <v>2320</v>
      </c>
      <c r="K2542" t="s">
        <v>2321</v>
      </c>
      <c r="L2542" t="s">
        <v>2318</v>
      </c>
      <c r="M2542" t="s">
        <v>2540</v>
      </c>
      <c r="N2542" t="s">
        <v>2541</v>
      </c>
      <c r="O2542" t="s">
        <v>2542</v>
      </c>
      <c r="P2542" t="s">
        <v>2543</v>
      </c>
      <c r="Q2542" t="s">
        <v>2544</v>
      </c>
      <c r="R2542" t="s">
        <v>2545</v>
      </c>
      <c r="S2542" t="s">
        <v>2546</v>
      </c>
      <c r="T2542">
        <v>0</v>
      </c>
      <c r="U2542" t="s">
        <v>838</v>
      </c>
      <c r="V2542" t="s">
        <v>2547</v>
      </c>
      <c r="W2542" t="s">
        <v>838</v>
      </c>
      <c r="X2542" t="s">
        <v>2548</v>
      </c>
      <c r="Y2542" t="str">
        <f t="shared" si="39"/>
        <v>上海耳序信息技术有限公司-四部上海拍拍贷金融信息服务有限公司信息流</v>
      </c>
      <c r="Z2542" t="e">
        <f>VLOOKUP(Y:Y,[1]Sheet1!N:N,1,0)</f>
        <v>#N/A</v>
      </c>
    </row>
    <row r="2543" spans="1:26" hidden="1" x14ac:dyDescent="0.25">
      <c r="A2543">
        <v>20230618</v>
      </c>
      <c r="B2543">
        <v>40168764</v>
      </c>
      <c r="C2543" t="s">
        <v>2590</v>
      </c>
      <c r="D2543">
        <v>2158492</v>
      </c>
      <c r="E2543" t="s">
        <v>2580</v>
      </c>
      <c r="F2543" s="59">
        <v>1460.42</v>
      </c>
      <c r="G2543">
        <v>1227.1400000000001</v>
      </c>
      <c r="H2543" t="s">
        <v>2559</v>
      </c>
      <c r="I2543" t="s">
        <v>2560</v>
      </c>
      <c r="J2543" t="s">
        <v>2330</v>
      </c>
      <c r="K2543" t="s">
        <v>711</v>
      </c>
      <c r="L2543" t="s">
        <v>2329</v>
      </c>
      <c r="M2543" t="s">
        <v>2581</v>
      </c>
      <c r="N2543" t="s">
        <v>2582</v>
      </c>
      <c r="O2543" t="s">
        <v>2542</v>
      </c>
      <c r="P2543" t="s">
        <v>2543</v>
      </c>
      <c r="Q2543" t="s">
        <v>2544</v>
      </c>
      <c r="R2543" t="s">
        <v>2583</v>
      </c>
      <c r="S2543" t="s">
        <v>2546</v>
      </c>
      <c r="T2543">
        <v>14668.648999999999</v>
      </c>
      <c r="U2543" t="s">
        <v>2584</v>
      </c>
      <c r="V2543" t="s">
        <v>2585</v>
      </c>
      <c r="W2543" t="s">
        <v>2584</v>
      </c>
      <c r="X2543" t="s">
        <v>2585</v>
      </c>
      <c r="Y2543" t="str">
        <f t="shared" si="39"/>
        <v>成都哈拜网络科技有限公司-数字媒体事业部上海哈啰普惠科技有限公司CPC</v>
      </c>
      <c r="Z2543" t="e">
        <f>VLOOKUP(Y:Y,[1]Sheet1!N:N,1,0)</f>
        <v>#N/A</v>
      </c>
    </row>
    <row r="2544" spans="1:26" hidden="1" x14ac:dyDescent="0.25">
      <c r="A2544">
        <v>20230618</v>
      </c>
      <c r="B2544">
        <v>42327215</v>
      </c>
      <c r="C2544" t="s">
        <v>2739</v>
      </c>
      <c r="D2544">
        <v>2172261</v>
      </c>
      <c r="E2544" t="s">
        <v>2628</v>
      </c>
      <c r="F2544" s="59">
        <v>2213.9899999999998</v>
      </c>
      <c r="G2544">
        <v>1690.07</v>
      </c>
      <c r="H2544" t="s">
        <v>2538</v>
      </c>
      <c r="I2544" t="s">
        <v>2539</v>
      </c>
      <c r="J2544" t="s">
        <v>292</v>
      </c>
      <c r="K2544" t="s">
        <v>2321</v>
      </c>
      <c r="L2544" t="s">
        <v>574</v>
      </c>
      <c r="M2544" t="s">
        <v>2611</v>
      </c>
      <c r="N2544" t="s">
        <v>2612</v>
      </c>
      <c r="O2544" t="s">
        <v>2542</v>
      </c>
      <c r="P2544" t="s">
        <v>2543</v>
      </c>
      <c r="Q2544" t="s">
        <v>2544</v>
      </c>
      <c r="R2544" t="s">
        <v>2613</v>
      </c>
      <c r="S2544" t="s">
        <v>2546</v>
      </c>
      <c r="T2544">
        <v>0</v>
      </c>
      <c r="U2544" t="s">
        <v>2614</v>
      </c>
      <c r="V2544" t="s">
        <v>2615</v>
      </c>
      <c r="W2544" t="s">
        <v>2614</v>
      </c>
      <c r="X2544" t="s">
        <v>2615</v>
      </c>
      <c r="Y2544" t="str">
        <f t="shared" si="39"/>
        <v>广州荔湾品唯信息服务有限公司广州唯品会电子商务有限公司信息流</v>
      </c>
      <c r="Z2544" t="e">
        <f>VLOOKUP(Y:Y,[1]Sheet1!N:N,1,0)</f>
        <v>#N/A</v>
      </c>
    </row>
    <row r="2545" spans="1:26" hidden="1" x14ac:dyDescent="0.25">
      <c r="A2545">
        <v>20230618</v>
      </c>
      <c r="B2545">
        <v>42961790</v>
      </c>
      <c r="C2545" t="s">
        <v>2851</v>
      </c>
      <c r="D2545">
        <v>2166626</v>
      </c>
      <c r="E2545" t="s">
        <v>2821</v>
      </c>
      <c r="F2545" s="59">
        <v>8893.5400000000009</v>
      </c>
      <c r="G2545">
        <v>0</v>
      </c>
      <c r="H2545" t="s">
        <v>2538</v>
      </c>
      <c r="I2545" t="s">
        <v>2551</v>
      </c>
      <c r="J2545" t="s">
        <v>2339</v>
      </c>
      <c r="K2545" t="s">
        <v>2321</v>
      </c>
      <c r="L2545" t="s">
        <v>2338</v>
      </c>
      <c r="M2545" t="s">
        <v>2692</v>
      </c>
      <c r="N2545" t="s">
        <v>2693</v>
      </c>
      <c r="O2545" t="s">
        <v>2542</v>
      </c>
      <c r="P2545" t="s">
        <v>2543</v>
      </c>
      <c r="Q2545" t="s">
        <v>2544</v>
      </c>
      <c r="R2545" t="s">
        <v>2822</v>
      </c>
      <c r="S2545" t="s">
        <v>2546</v>
      </c>
      <c r="T2545">
        <v>0</v>
      </c>
      <c r="U2545" t="s">
        <v>2117</v>
      </c>
      <c r="V2545" t="s">
        <v>2695</v>
      </c>
      <c r="W2545" t="s">
        <v>2117</v>
      </c>
      <c r="X2545" t="s">
        <v>2695</v>
      </c>
      <c r="Y2545" t="str">
        <f t="shared" si="39"/>
        <v>北京三快在线科技有限公司及其关联公司北京三快科技有限公司信息流</v>
      </c>
      <c r="Z2545" t="e">
        <f>VLOOKUP(Y:Y,[1]Sheet1!N:N,1,0)</f>
        <v>#N/A</v>
      </c>
    </row>
    <row r="2546" spans="1:26" hidden="1" x14ac:dyDescent="0.25">
      <c r="A2546">
        <v>20230618</v>
      </c>
      <c r="B2546">
        <v>47328039</v>
      </c>
      <c r="C2546" t="s">
        <v>2573</v>
      </c>
      <c r="D2546">
        <v>2185183</v>
      </c>
      <c r="E2546" t="s">
        <v>2574</v>
      </c>
      <c r="F2546" s="59">
        <v>25.53</v>
      </c>
      <c r="G2546">
        <v>19.34</v>
      </c>
      <c r="H2546" t="s">
        <v>2538</v>
      </c>
      <c r="I2546" t="s">
        <v>2551</v>
      </c>
      <c r="J2546" t="s">
        <v>2575</v>
      </c>
      <c r="K2546" t="s">
        <v>2321</v>
      </c>
      <c r="L2546" t="s">
        <v>2344</v>
      </c>
      <c r="M2546" t="s">
        <v>2576</v>
      </c>
      <c r="O2546" t="s">
        <v>2542</v>
      </c>
      <c r="P2546" t="s">
        <v>2543</v>
      </c>
      <c r="Q2546" t="s">
        <v>2544</v>
      </c>
      <c r="R2546" t="s">
        <v>2577</v>
      </c>
      <c r="S2546" t="s">
        <v>2546</v>
      </c>
      <c r="T2546">
        <v>0</v>
      </c>
      <c r="U2546" t="s">
        <v>838</v>
      </c>
      <c r="V2546" t="s">
        <v>2578</v>
      </c>
      <c r="W2546" t="s">
        <v>838</v>
      </c>
      <c r="X2546" t="s">
        <v>2578</v>
      </c>
      <c r="Y2546" t="str">
        <f t="shared" si="39"/>
        <v>北京微财科技有限公司-数媒重庆市黑卡小额贷款有限公司信息流</v>
      </c>
      <c r="Z2546" t="e">
        <f>VLOOKUP(Y:Y,[1]Sheet1!N:N,1,0)</f>
        <v>#N/A</v>
      </c>
    </row>
    <row r="2547" spans="1:26" hidden="1" x14ac:dyDescent="0.25">
      <c r="A2547">
        <v>20230618</v>
      </c>
      <c r="B2547">
        <v>47953348</v>
      </c>
      <c r="C2547" t="s">
        <v>2607</v>
      </c>
      <c r="D2547">
        <v>2167551</v>
      </c>
      <c r="E2547" t="s">
        <v>2550</v>
      </c>
      <c r="F2547" s="59">
        <v>13.73</v>
      </c>
      <c r="G2547">
        <v>13.73</v>
      </c>
      <c r="H2547" t="s">
        <v>2538</v>
      </c>
      <c r="I2547" t="s">
        <v>2551</v>
      </c>
      <c r="J2547" t="s">
        <v>2332</v>
      </c>
      <c r="K2547" t="s">
        <v>2321</v>
      </c>
      <c r="L2547" t="s">
        <v>2333</v>
      </c>
      <c r="M2547" t="s">
        <v>2552</v>
      </c>
      <c r="N2547" t="s">
        <v>2553</v>
      </c>
      <c r="O2547" t="s">
        <v>2542</v>
      </c>
      <c r="P2547" t="s">
        <v>2543</v>
      </c>
      <c r="Q2547" t="s">
        <v>2544</v>
      </c>
      <c r="R2547" t="s">
        <v>2554</v>
      </c>
      <c r="S2547" t="s">
        <v>2546</v>
      </c>
      <c r="T2547">
        <v>0</v>
      </c>
      <c r="U2547" t="s">
        <v>2555</v>
      </c>
      <c r="V2547" t="s">
        <v>2556</v>
      </c>
      <c r="W2547" t="s">
        <v>2555</v>
      </c>
      <c r="X2547" t="s">
        <v>2556</v>
      </c>
      <c r="Y2547" t="str">
        <f t="shared" si="39"/>
        <v>北京爱奇艺科技有限公司-百度北京爱奇艺科技有限公司信息流</v>
      </c>
      <c r="Z2547" t="e">
        <f>VLOOKUP(Y:Y,[1]Sheet1!N:N,1,0)</f>
        <v>#N/A</v>
      </c>
    </row>
    <row r="2548" spans="1:26" hidden="1" x14ac:dyDescent="0.25">
      <c r="A2548">
        <v>20230618</v>
      </c>
      <c r="B2548">
        <v>47953361</v>
      </c>
      <c r="C2548" t="s">
        <v>2549</v>
      </c>
      <c r="D2548">
        <v>2167551</v>
      </c>
      <c r="E2548" t="s">
        <v>2550</v>
      </c>
      <c r="F2548" s="59">
        <v>2.84</v>
      </c>
      <c r="G2548">
        <v>2.84</v>
      </c>
      <c r="H2548" t="s">
        <v>2538</v>
      </c>
      <c r="I2548" t="s">
        <v>2551</v>
      </c>
      <c r="J2548" t="s">
        <v>2332</v>
      </c>
      <c r="K2548" t="s">
        <v>2321</v>
      </c>
      <c r="L2548" t="s">
        <v>2333</v>
      </c>
      <c r="M2548" t="s">
        <v>2552</v>
      </c>
      <c r="N2548" t="s">
        <v>2553</v>
      </c>
      <c r="O2548" t="s">
        <v>2542</v>
      </c>
      <c r="P2548" t="s">
        <v>2543</v>
      </c>
      <c r="Q2548" t="s">
        <v>2544</v>
      </c>
      <c r="R2548" t="s">
        <v>2554</v>
      </c>
      <c r="S2548" t="s">
        <v>2546</v>
      </c>
      <c r="T2548">
        <v>0</v>
      </c>
      <c r="U2548" t="s">
        <v>2555</v>
      </c>
      <c r="V2548" t="s">
        <v>2556</v>
      </c>
      <c r="W2548" t="s">
        <v>2555</v>
      </c>
      <c r="X2548" t="s">
        <v>2556</v>
      </c>
      <c r="Y2548" t="str">
        <f t="shared" si="39"/>
        <v>北京爱奇艺科技有限公司-百度北京爱奇艺科技有限公司信息流</v>
      </c>
      <c r="Z2548" t="e">
        <f>VLOOKUP(Y:Y,[1]Sheet1!N:N,1,0)</f>
        <v>#N/A</v>
      </c>
    </row>
    <row r="2549" spans="1:26" hidden="1" x14ac:dyDescent="0.25">
      <c r="A2549">
        <v>20230618</v>
      </c>
      <c r="B2549">
        <v>37292830</v>
      </c>
      <c r="C2549" t="s">
        <v>2852</v>
      </c>
      <c r="D2549">
        <v>2166626</v>
      </c>
      <c r="E2549" t="s">
        <v>2821</v>
      </c>
      <c r="F2549" s="59">
        <v>6.5</v>
      </c>
      <c r="G2549">
        <v>0</v>
      </c>
      <c r="H2549" t="s">
        <v>2538</v>
      </c>
      <c r="I2549" t="s">
        <v>2551</v>
      </c>
      <c r="J2549" t="s">
        <v>2339</v>
      </c>
      <c r="K2549" t="s">
        <v>2321</v>
      </c>
      <c r="L2549" t="s">
        <v>2338</v>
      </c>
      <c r="M2549" t="s">
        <v>2692</v>
      </c>
      <c r="N2549" t="s">
        <v>2693</v>
      </c>
      <c r="O2549" t="s">
        <v>2542</v>
      </c>
      <c r="P2549" t="s">
        <v>2543</v>
      </c>
      <c r="Q2549" t="s">
        <v>2544</v>
      </c>
      <c r="R2549" t="s">
        <v>2822</v>
      </c>
      <c r="S2549" t="s">
        <v>2546</v>
      </c>
      <c r="T2549">
        <v>0</v>
      </c>
      <c r="U2549" t="s">
        <v>2117</v>
      </c>
      <c r="V2549" t="s">
        <v>2695</v>
      </c>
      <c r="W2549" t="s">
        <v>2117</v>
      </c>
      <c r="X2549" t="s">
        <v>2695</v>
      </c>
      <c r="Y2549" t="str">
        <f t="shared" si="39"/>
        <v>北京三快在线科技有限公司及其关联公司北京三快科技有限公司信息流</v>
      </c>
      <c r="Z2549" t="e">
        <f>VLOOKUP(Y:Y,[1]Sheet1!N:N,1,0)</f>
        <v>#N/A</v>
      </c>
    </row>
    <row r="2550" spans="1:26" hidden="1" x14ac:dyDescent="0.25">
      <c r="A2550">
        <v>20230618</v>
      </c>
      <c r="B2550">
        <v>41250532</v>
      </c>
      <c r="C2550" t="s">
        <v>2664</v>
      </c>
      <c r="D2550">
        <v>2130054</v>
      </c>
      <c r="E2550" t="s">
        <v>2558</v>
      </c>
      <c r="F2550" s="59">
        <v>1529.51</v>
      </c>
      <c r="G2550">
        <v>1238.4100000000001</v>
      </c>
      <c r="H2550" t="s">
        <v>2559</v>
      </c>
      <c r="I2550" t="s">
        <v>2560</v>
      </c>
      <c r="J2550" t="s">
        <v>2350</v>
      </c>
      <c r="K2550" t="s">
        <v>711</v>
      </c>
      <c r="L2550" t="s">
        <v>2350</v>
      </c>
      <c r="M2550" t="s">
        <v>2561</v>
      </c>
      <c r="N2550" t="s">
        <v>2562</v>
      </c>
      <c r="O2550" t="s">
        <v>2542</v>
      </c>
      <c r="P2550" t="s">
        <v>2543</v>
      </c>
      <c r="Q2550" t="s">
        <v>2544</v>
      </c>
      <c r="R2550" t="s">
        <v>2563</v>
      </c>
      <c r="S2550" t="s">
        <v>2546</v>
      </c>
      <c r="T2550">
        <v>5710</v>
      </c>
      <c r="U2550" t="s">
        <v>1891</v>
      </c>
      <c r="V2550" t="s">
        <v>2564</v>
      </c>
      <c r="W2550" t="s">
        <v>1891</v>
      </c>
      <c r="X2550" t="s">
        <v>2564</v>
      </c>
      <c r="Y2550" t="str">
        <f t="shared" si="39"/>
        <v>深圳尚米网络技术有限公司深圳尚米网络技术有限公司CPC</v>
      </c>
      <c r="Z2550" t="e">
        <f>VLOOKUP(Y:Y,[1]Sheet1!N:N,1,0)</f>
        <v>#N/A</v>
      </c>
    </row>
    <row r="2551" spans="1:26" hidden="1" x14ac:dyDescent="0.25">
      <c r="A2551">
        <v>20230618</v>
      </c>
      <c r="B2551">
        <v>42327250</v>
      </c>
      <c r="C2551" t="s">
        <v>2704</v>
      </c>
      <c r="D2551">
        <v>2172261</v>
      </c>
      <c r="E2551" t="s">
        <v>2628</v>
      </c>
      <c r="F2551" s="59">
        <v>1175.3399999999999</v>
      </c>
      <c r="G2551">
        <v>897.21</v>
      </c>
      <c r="H2551" t="s">
        <v>2538</v>
      </c>
      <c r="I2551" t="s">
        <v>2539</v>
      </c>
      <c r="J2551" t="s">
        <v>292</v>
      </c>
      <c r="K2551" t="s">
        <v>2321</v>
      </c>
      <c r="L2551" t="s">
        <v>574</v>
      </c>
      <c r="M2551" t="s">
        <v>2611</v>
      </c>
      <c r="N2551" t="s">
        <v>2612</v>
      </c>
      <c r="O2551" t="s">
        <v>2542</v>
      </c>
      <c r="P2551" t="s">
        <v>2543</v>
      </c>
      <c r="Q2551" t="s">
        <v>2544</v>
      </c>
      <c r="R2551" t="s">
        <v>2613</v>
      </c>
      <c r="S2551" t="s">
        <v>2546</v>
      </c>
      <c r="T2551">
        <v>0</v>
      </c>
      <c r="U2551" t="s">
        <v>2614</v>
      </c>
      <c r="V2551" t="s">
        <v>2615</v>
      </c>
      <c r="W2551" t="s">
        <v>2614</v>
      </c>
      <c r="X2551" t="s">
        <v>2615</v>
      </c>
      <c r="Y2551" t="str">
        <f t="shared" si="39"/>
        <v>广州荔湾品唯信息服务有限公司广州唯品会电子商务有限公司信息流</v>
      </c>
      <c r="Z2551" t="e">
        <f>VLOOKUP(Y:Y,[1]Sheet1!N:N,1,0)</f>
        <v>#N/A</v>
      </c>
    </row>
    <row r="2552" spans="1:26" hidden="1" x14ac:dyDescent="0.25">
      <c r="A2552">
        <v>20230618</v>
      </c>
      <c r="B2552">
        <v>42965681</v>
      </c>
      <c r="C2552" t="s">
        <v>2725</v>
      </c>
      <c r="D2552">
        <v>2165227</v>
      </c>
      <c r="E2552" t="s">
        <v>2566</v>
      </c>
      <c r="F2552" s="59">
        <v>83.18</v>
      </c>
      <c r="G2552">
        <v>61.62</v>
      </c>
      <c r="H2552" t="s">
        <v>2538</v>
      </c>
      <c r="I2552" t="s">
        <v>2551</v>
      </c>
      <c r="J2552" t="s">
        <v>2320</v>
      </c>
      <c r="K2552" t="s">
        <v>2321</v>
      </c>
      <c r="L2552" t="s">
        <v>2318</v>
      </c>
      <c r="M2552" t="s">
        <v>2540</v>
      </c>
      <c r="N2552" t="s">
        <v>2541</v>
      </c>
      <c r="O2552" t="s">
        <v>2542</v>
      </c>
      <c r="P2552" t="s">
        <v>2543</v>
      </c>
      <c r="Q2552" t="s">
        <v>2544</v>
      </c>
      <c r="R2552" t="s">
        <v>2545</v>
      </c>
      <c r="S2552" t="s">
        <v>2546</v>
      </c>
      <c r="T2552">
        <v>0</v>
      </c>
      <c r="U2552" t="s">
        <v>838</v>
      </c>
      <c r="V2552" t="s">
        <v>2547</v>
      </c>
      <c r="W2552" t="s">
        <v>838</v>
      </c>
      <c r="X2552" t="s">
        <v>2548</v>
      </c>
      <c r="Y2552" t="str">
        <f t="shared" si="39"/>
        <v>上海耳序信息技术有限公司-四部上海拍拍贷金融信息服务有限公司信息流</v>
      </c>
      <c r="Z2552" t="e">
        <f>VLOOKUP(Y:Y,[1]Sheet1!N:N,1,0)</f>
        <v>#N/A</v>
      </c>
    </row>
    <row r="2553" spans="1:26" hidden="1" x14ac:dyDescent="0.25">
      <c r="A2553">
        <v>20230618</v>
      </c>
      <c r="B2553">
        <v>44487452</v>
      </c>
      <c r="C2553" t="s">
        <v>2835</v>
      </c>
      <c r="D2553">
        <v>2166626</v>
      </c>
      <c r="E2553" t="s">
        <v>2821</v>
      </c>
      <c r="F2553" s="59">
        <v>73.88</v>
      </c>
      <c r="G2553">
        <v>0</v>
      </c>
      <c r="H2553" t="s">
        <v>2538</v>
      </c>
      <c r="I2553" t="s">
        <v>2551</v>
      </c>
      <c r="J2553" t="s">
        <v>2339</v>
      </c>
      <c r="K2553" t="s">
        <v>2321</v>
      </c>
      <c r="L2553" t="s">
        <v>2338</v>
      </c>
      <c r="M2553" t="s">
        <v>2692</v>
      </c>
      <c r="N2553" t="s">
        <v>2693</v>
      </c>
      <c r="O2553" t="s">
        <v>2542</v>
      </c>
      <c r="P2553" t="s">
        <v>2543</v>
      </c>
      <c r="Q2553" t="s">
        <v>2544</v>
      </c>
      <c r="R2553" t="s">
        <v>2822</v>
      </c>
      <c r="S2553" t="s">
        <v>2546</v>
      </c>
      <c r="T2553">
        <v>0</v>
      </c>
      <c r="U2553" t="s">
        <v>2117</v>
      </c>
      <c r="V2553" t="s">
        <v>2695</v>
      </c>
      <c r="W2553" t="s">
        <v>2117</v>
      </c>
      <c r="X2553" t="s">
        <v>2695</v>
      </c>
      <c r="Y2553" t="str">
        <f t="shared" si="39"/>
        <v>北京三快在线科技有限公司及其关联公司北京三快科技有限公司信息流</v>
      </c>
      <c r="Z2553" t="e">
        <f>VLOOKUP(Y:Y,[1]Sheet1!N:N,1,0)</f>
        <v>#N/A</v>
      </c>
    </row>
    <row r="2554" spans="1:26" hidden="1" x14ac:dyDescent="0.25">
      <c r="A2554">
        <v>20230618</v>
      </c>
      <c r="B2554">
        <v>45026723</v>
      </c>
      <c r="C2554" t="s">
        <v>2853</v>
      </c>
      <c r="D2554">
        <v>2166626</v>
      </c>
      <c r="E2554" t="s">
        <v>2821</v>
      </c>
      <c r="F2554" s="59">
        <v>15.4</v>
      </c>
      <c r="G2554">
        <v>0</v>
      </c>
      <c r="H2554" t="s">
        <v>2538</v>
      </c>
      <c r="I2554" t="s">
        <v>2551</v>
      </c>
      <c r="J2554" t="s">
        <v>2339</v>
      </c>
      <c r="K2554" t="s">
        <v>2321</v>
      </c>
      <c r="L2554" t="s">
        <v>2338</v>
      </c>
      <c r="M2554" t="s">
        <v>2692</v>
      </c>
      <c r="N2554" t="s">
        <v>2693</v>
      </c>
      <c r="O2554" t="s">
        <v>2542</v>
      </c>
      <c r="P2554" t="s">
        <v>2543</v>
      </c>
      <c r="Q2554" t="s">
        <v>2544</v>
      </c>
      <c r="R2554" t="s">
        <v>2822</v>
      </c>
      <c r="S2554" t="s">
        <v>2546</v>
      </c>
      <c r="T2554">
        <v>0</v>
      </c>
      <c r="U2554" t="s">
        <v>2117</v>
      </c>
      <c r="V2554" t="s">
        <v>2695</v>
      </c>
      <c r="W2554" t="s">
        <v>2117</v>
      </c>
      <c r="X2554" t="s">
        <v>2695</v>
      </c>
      <c r="Y2554" t="str">
        <f t="shared" si="39"/>
        <v>北京三快在线科技有限公司及其关联公司北京三快科技有限公司信息流</v>
      </c>
      <c r="Z2554" t="e">
        <f>VLOOKUP(Y:Y,[1]Sheet1!N:N,1,0)</f>
        <v>#N/A</v>
      </c>
    </row>
    <row r="2555" spans="1:26" hidden="1" x14ac:dyDescent="0.25">
      <c r="A2555">
        <v>20230618</v>
      </c>
      <c r="B2555">
        <v>45323132</v>
      </c>
      <c r="C2555" t="s">
        <v>2747</v>
      </c>
      <c r="D2555">
        <v>2172261</v>
      </c>
      <c r="E2555" t="s">
        <v>2628</v>
      </c>
      <c r="F2555" s="59">
        <v>88.3</v>
      </c>
      <c r="G2555">
        <v>67.400000000000006</v>
      </c>
      <c r="H2555" t="s">
        <v>2538</v>
      </c>
      <c r="I2555" t="s">
        <v>2539</v>
      </c>
      <c r="J2555" t="s">
        <v>292</v>
      </c>
      <c r="K2555" t="s">
        <v>2321</v>
      </c>
      <c r="L2555" t="s">
        <v>574</v>
      </c>
      <c r="M2555" t="s">
        <v>2611</v>
      </c>
      <c r="N2555" t="s">
        <v>2612</v>
      </c>
      <c r="O2555" t="s">
        <v>2542</v>
      </c>
      <c r="P2555" t="s">
        <v>2543</v>
      </c>
      <c r="Q2555" t="s">
        <v>2544</v>
      </c>
      <c r="R2555" t="s">
        <v>2613</v>
      </c>
      <c r="S2555" t="s">
        <v>2546</v>
      </c>
      <c r="T2555">
        <v>0</v>
      </c>
      <c r="U2555" t="s">
        <v>2614</v>
      </c>
      <c r="V2555" t="s">
        <v>2615</v>
      </c>
      <c r="W2555" t="s">
        <v>2614</v>
      </c>
      <c r="X2555" t="s">
        <v>2615</v>
      </c>
      <c r="Y2555" t="str">
        <f t="shared" si="39"/>
        <v>广州荔湾品唯信息服务有限公司广州唯品会电子商务有限公司信息流</v>
      </c>
      <c r="Z2555" t="e">
        <f>VLOOKUP(Y:Y,[1]Sheet1!N:N,1,0)</f>
        <v>#N/A</v>
      </c>
    </row>
    <row r="2556" spans="1:26" hidden="1" x14ac:dyDescent="0.25">
      <c r="A2556">
        <v>20230618</v>
      </c>
      <c r="B2556">
        <v>47327914</v>
      </c>
      <c r="C2556" t="s">
        <v>2720</v>
      </c>
      <c r="D2556">
        <v>2185183</v>
      </c>
      <c r="E2556" t="s">
        <v>2574</v>
      </c>
      <c r="F2556" s="59">
        <v>2138.84</v>
      </c>
      <c r="G2556">
        <v>1620.33</v>
      </c>
      <c r="H2556" t="s">
        <v>2538</v>
      </c>
      <c r="I2556" t="s">
        <v>2551</v>
      </c>
      <c r="J2556" t="s">
        <v>2575</v>
      </c>
      <c r="K2556" t="s">
        <v>2321</v>
      </c>
      <c r="L2556" t="s">
        <v>2344</v>
      </c>
      <c r="M2556" t="s">
        <v>2576</v>
      </c>
      <c r="O2556" t="s">
        <v>2542</v>
      </c>
      <c r="P2556" t="s">
        <v>2543</v>
      </c>
      <c r="Q2556" t="s">
        <v>2544</v>
      </c>
      <c r="R2556" t="s">
        <v>2577</v>
      </c>
      <c r="S2556" t="s">
        <v>2546</v>
      </c>
      <c r="T2556">
        <v>0</v>
      </c>
      <c r="U2556" t="s">
        <v>838</v>
      </c>
      <c r="V2556" t="s">
        <v>2578</v>
      </c>
      <c r="W2556" t="s">
        <v>838</v>
      </c>
      <c r="X2556" t="s">
        <v>2578</v>
      </c>
      <c r="Y2556" t="str">
        <f t="shared" si="39"/>
        <v>北京微财科技有限公司-数媒重庆市黑卡小额贷款有限公司信息流</v>
      </c>
      <c r="Z2556" t="e">
        <f>VLOOKUP(Y:Y,[1]Sheet1!N:N,1,0)</f>
        <v>#N/A</v>
      </c>
    </row>
    <row r="2557" spans="1:26" hidden="1" x14ac:dyDescent="0.25">
      <c r="A2557">
        <v>20230618</v>
      </c>
      <c r="B2557">
        <v>39122211</v>
      </c>
      <c r="C2557" t="s">
        <v>2605</v>
      </c>
      <c r="D2557">
        <v>2117410</v>
      </c>
      <c r="E2557" t="s">
        <v>2587</v>
      </c>
      <c r="F2557" s="59">
        <v>3416.05</v>
      </c>
      <c r="G2557">
        <v>0</v>
      </c>
      <c r="H2557" t="s">
        <v>2538</v>
      </c>
      <c r="I2557" t="s">
        <v>2551</v>
      </c>
      <c r="J2557" t="s">
        <v>2353</v>
      </c>
      <c r="K2557" t="s">
        <v>2321</v>
      </c>
      <c r="L2557" t="s">
        <v>326</v>
      </c>
      <c r="M2557" t="s">
        <v>2588</v>
      </c>
      <c r="N2557" t="s">
        <v>2589</v>
      </c>
      <c r="O2557" t="s">
        <v>2542</v>
      </c>
      <c r="P2557" t="s">
        <v>2543</v>
      </c>
      <c r="Q2557" t="s">
        <v>2544</v>
      </c>
      <c r="R2557" t="s">
        <v>2570</v>
      </c>
      <c r="S2557" t="s">
        <v>2546</v>
      </c>
      <c r="T2557">
        <v>0</v>
      </c>
      <c r="U2557" t="s">
        <v>2571</v>
      </c>
      <c r="V2557" t="s">
        <v>2572</v>
      </c>
      <c r="W2557" t="s">
        <v>1891</v>
      </c>
      <c r="X2557" t="s">
        <v>2564</v>
      </c>
      <c r="Y2557" t="str">
        <f t="shared" si="39"/>
        <v>网易有道信息技术（北京）有限公司网易(杭州)网络有限公司信息流</v>
      </c>
      <c r="Z2557" t="e">
        <f>VLOOKUP(Y:Y,[1]Sheet1!N:N,1,0)</f>
        <v>#N/A</v>
      </c>
    </row>
    <row r="2558" spans="1:26" hidden="1" x14ac:dyDescent="0.25">
      <c r="A2558">
        <v>20230618</v>
      </c>
      <c r="B2558">
        <v>38794025</v>
      </c>
      <c r="C2558" t="s">
        <v>2651</v>
      </c>
      <c r="D2558">
        <v>2172261</v>
      </c>
      <c r="E2558" t="s">
        <v>2628</v>
      </c>
      <c r="F2558" s="59">
        <v>3431.47</v>
      </c>
      <c r="G2558">
        <v>2619.44</v>
      </c>
      <c r="H2558" t="s">
        <v>2538</v>
      </c>
      <c r="I2558" t="s">
        <v>2551</v>
      </c>
      <c r="J2558" t="s">
        <v>292</v>
      </c>
      <c r="K2558" t="s">
        <v>2321</v>
      </c>
      <c r="L2558" t="s">
        <v>574</v>
      </c>
      <c r="M2558" t="s">
        <v>2611</v>
      </c>
      <c r="N2558" t="s">
        <v>2612</v>
      </c>
      <c r="O2558" t="s">
        <v>2542</v>
      </c>
      <c r="P2558" t="s">
        <v>2543</v>
      </c>
      <c r="Q2558" t="s">
        <v>2544</v>
      </c>
      <c r="R2558" t="s">
        <v>2613</v>
      </c>
      <c r="S2558" t="s">
        <v>2546</v>
      </c>
      <c r="T2558">
        <v>0</v>
      </c>
      <c r="U2558" t="s">
        <v>2614</v>
      </c>
      <c r="V2558" t="s">
        <v>2615</v>
      </c>
      <c r="W2558" t="s">
        <v>2614</v>
      </c>
      <c r="X2558" t="s">
        <v>2615</v>
      </c>
      <c r="Y2558" t="str">
        <f t="shared" si="39"/>
        <v>广州荔湾品唯信息服务有限公司广州唯品会电子商务有限公司信息流</v>
      </c>
      <c r="Z2558" t="e">
        <f>VLOOKUP(Y:Y,[1]Sheet1!N:N,1,0)</f>
        <v>#N/A</v>
      </c>
    </row>
    <row r="2559" spans="1:26" hidden="1" x14ac:dyDescent="0.25">
      <c r="A2559">
        <v>20230618</v>
      </c>
      <c r="B2559">
        <v>40182525</v>
      </c>
      <c r="C2559" t="s">
        <v>2679</v>
      </c>
      <c r="D2559">
        <v>2130054</v>
      </c>
      <c r="E2559" t="s">
        <v>2558</v>
      </c>
      <c r="F2559" s="59">
        <v>1656.15</v>
      </c>
      <c r="G2559">
        <v>1340.95</v>
      </c>
      <c r="H2559" t="s">
        <v>2559</v>
      </c>
      <c r="I2559" t="s">
        <v>2560</v>
      </c>
      <c r="J2559" t="s">
        <v>2350</v>
      </c>
      <c r="K2559" t="s">
        <v>711</v>
      </c>
      <c r="L2559" t="s">
        <v>2350</v>
      </c>
      <c r="M2559" t="s">
        <v>2561</v>
      </c>
      <c r="N2559" t="s">
        <v>2562</v>
      </c>
      <c r="O2559" t="s">
        <v>2542</v>
      </c>
      <c r="P2559" t="s">
        <v>2543</v>
      </c>
      <c r="Q2559" t="s">
        <v>2544</v>
      </c>
      <c r="R2559" t="s">
        <v>2563</v>
      </c>
      <c r="S2559" t="s">
        <v>2546</v>
      </c>
      <c r="T2559">
        <v>4847.585</v>
      </c>
      <c r="U2559" t="s">
        <v>1891</v>
      </c>
      <c r="V2559" t="s">
        <v>2564</v>
      </c>
      <c r="W2559" t="s">
        <v>1891</v>
      </c>
      <c r="X2559" t="s">
        <v>2564</v>
      </c>
      <c r="Y2559" t="str">
        <f t="shared" si="39"/>
        <v>深圳尚米网络技术有限公司深圳尚米网络技术有限公司CPC</v>
      </c>
      <c r="Z2559" t="e">
        <f>VLOOKUP(Y:Y,[1]Sheet1!N:N,1,0)</f>
        <v>#N/A</v>
      </c>
    </row>
    <row r="2560" spans="1:26" hidden="1" x14ac:dyDescent="0.25">
      <c r="A2560">
        <v>20230618</v>
      </c>
      <c r="B2560">
        <v>42012606</v>
      </c>
      <c r="C2560" t="s">
        <v>2715</v>
      </c>
      <c r="D2560">
        <v>2142924</v>
      </c>
      <c r="E2560" t="s">
        <v>2716</v>
      </c>
      <c r="F2560" s="59">
        <v>605.87</v>
      </c>
      <c r="G2560">
        <v>605.87</v>
      </c>
      <c r="H2560" t="s">
        <v>2559</v>
      </c>
      <c r="I2560" t="s">
        <v>2560</v>
      </c>
      <c r="J2560" t="s">
        <v>392</v>
      </c>
      <c r="K2560" t="s">
        <v>711</v>
      </c>
      <c r="L2560" t="s">
        <v>392</v>
      </c>
      <c r="M2560" t="s">
        <v>2641</v>
      </c>
      <c r="N2560" t="s">
        <v>2642</v>
      </c>
      <c r="O2560" t="s">
        <v>2542</v>
      </c>
      <c r="P2560" t="s">
        <v>2543</v>
      </c>
      <c r="Q2560" t="s">
        <v>2544</v>
      </c>
      <c r="R2560" t="s">
        <v>2643</v>
      </c>
      <c r="S2560" t="s">
        <v>2546</v>
      </c>
      <c r="T2560">
        <v>37947.199999999997</v>
      </c>
      <c r="U2560" t="s">
        <v>838</v>
      </c>
      <c r="V2560" t="s">
        <v>2578</v>
      </c>
      <c r="W2560" t="s">
        <v>838</v>
      </c>
      <c r="X2560" t="s">
        <v>2548</v>
      </c>
      <c r="Y2560" t="str">
        <f t="shared" si="39"/>
        <v>福州三六零网络小额贷款有限公司福州三六零网络小额贷款有限公司CPC</v>
      </c>
      <c r="Z2560" t="e">
        <f>VLOOKUP(Y:Y,[1]Sheet1!N:N,1,0)</f>
        <v>#N/A</v>
      </c>
    </row>
    <row r="2561" spans="1:26" hidden="1" x14ac:dyDescent="0.25">
      <c r="A2561">
        <v>20230618</v>
      </c>
      <c r="B2561">
        <v>44487017</v>
      </c>
      <c r="C2561" t="s">
        <v>2839</v>
      </c>
      <c r="D2561">
        <v>2162133</v>
      </c>
      <c r="E2561" t="s">
        <v>2826</v>
      </c>
      <c r="F2561" s="59">
        <v>2909.77</v>
      </c>
      <c r="G2561">
        <v>0</v>
      </c>
      <c r="H2561" t="s">
        <v>2538</v>
      </c>
      <c r="I2561" t="s">
        <v>2551</v>
      </c>
      <c r="J2561" t="s">
        <v>2339</v>
      </c>
      <c r="K2561" t="s">
        <v>2321</v>
      </c>
      <c r="L2561" t="s">
        <v>2338</v>
      </c>
      <c r="M2561" t="s">
        <v>2692</v>
      </c>
      <c r="N2561" t="s">
        <v>2693</v>
      </c>
      <c r="O2561" t="s">
        <v>2542</v>
      </c>
      <c r="P2561" t="s">
        <v>2543</v>
      </c>
      <c r="Q2561" t="s">
        <v>2544</v>
      </c>
      <c r="R2561" t="s">
        <v>2822</v>
      </c>
      <c r="S2561" t="s">
        <v>2546</v>
      </c>
      <c r="T2561">
        <v>0</v>
      </c>
      <c r="U2561" t="s">
        <v>2117</v>
      </c>
      <c r="V2561" t="s">
        <v>2695</v>
      </c>
      <c r="W2561" t="s">
        <v>2117</v>
      </c>
      <c r="X2561" t="s">
        <v>2695</v>
      </c>
      <c r="Y2561" t="str">
        <f t="shared" si="39"/>
        <v>北京三快在线科技有限公司及其关联公司北京三快科技有限公司信息流</v>
      </c>
      <c r="Z2561" t="e">
        <f>VLOOKUP(Y:Y,[1]Sheet1!N:N,1,0)</f>
        <v>#N/A</v>
      </c>
    </row>
    <row r="2562" spans="1:26" hidden="1" x14ac:dyDescent="0.25">
      <c r="A2562">
        <v>20230618</v>
      </c>
      <c r="B2562">
        <v>45026695</v>
      </c>
      <c r="C2562" t="s">
        <v>2854</v>
      </c>
      <c r="D2562">
        <v>2162133</v>
      </c>
      <c r="E2562" t="s">
        <v>2826</v>
      </c>
      <c r="F2562" s="59">
        <v>313.10000000000002</v>
      </c>
      <c r="G2562">
        <v>0</v>
      </c>
      <c r="H2562" t="s">
        <v>2538</v>
      </c>
      <c r="I2562" t="s">
        <v>2551</v>
      </c>
      <c r="J2562" t="s">
        <v>2339</v>
      </c>
      <c r="K2562" t="s">
        <v>2321</v>
      </c>
      <c r="L2562" t="s">
        <v>2338</v>
      </c>
      <c r="M2562" t="s">
        <v>2692</v>
      </c>
      <c r="N2562" t="s">
        <v>2693</v>
      </c>
      <c r="O2562" t="s">
        <v>2542</v>
      </c>
      <c r="P2562" t="s">
        <v>2543</v>
      </c>
      <c r="Q2562" t="s">
        <v>2544</v>
      </c>
      <c r="R2562" t="s">
        <v>2822</v>
      </c>
      <c r="S2562" t="s">
        <v>2546</v>
      </c>
      <c r="T2562">
        <v>0</v>
      </c>
      <c r="U2562" t="s">
        <v>2117</v>
      </c>
      <c r="V2562" t="s">
        <v>2695</v>
      </c>
      <c r="W2562" t="s">
        <v>2117</v>
      </c>
      <c r="X2562" t="s">
        <v>2695</v>
      </c>
      <c r="Y2562" t="str">
        <f t="shared" si="39"/>
        <v>北京三快在线科技有限公司及其关联公司北京三快科技有限公司信息流</v>
      </c>
      <c r="Z2562" t="e">
        <f>VLOOKUP(Y:Y,[1]Sheet1!N:N,1,0)</f>
        <v>#N/A</v>
      </c>
    </row>
    <row r="2563" spans="1:26" hidden="1" x14ac:dyDescent="0.25">
      <c r="A2563">
        <v>20230618</v>
      </c>
      <c r="B2563">
        <v>47184415</v>
      </c>
      <c r="C2563" t="s">
        <v>2708</v>
      </c>
      <c r="D2563">
        <v>2176807</v>
      </c>
      <c r="E2563" t="s">
        <v>2691</v>
      </c>
      <c r="F2563" s="59">
        <v>59896.73</v>
      </c>
      <c r="G2563">
        <v>43720.24</v>
      </c>
      <c r="H2563" t="s">
        <v>2538</v>
      </c>
      <c r="I2563" t="s">
        <v>2551</v>
      </c>
      <c r="J2563" t="s">
        <v>2339</v>
      </c>
      <c r="K2563" t="s">
        <v>2321</v>
      </c>
      <c r="L2563" t="s">
        <v>2338</v>
      </c>
      <c r="M2563" t="s">
        <v>2692</v>
      </c>
      <c r="N2563" t="s">
        <v>2693</v>
      </c>
      <c r="O2563" t="s">
        <v>2542</v>
      </c>
      <c r="P2563" t="s">
        <v>2543</v>
      </c>
      <c r="Q2563" t="s">
        <v>2544</v>
      </c>
      <c r="R2563" t="s">
        <v>2694</v>
      </c>
      <c r="S2563" t="s">
        <v>2546</v>
      </c>
      <c r="T2563">
        <v>0</v>
      </c>
      <c r="U2563" t="s">
        <v>2117</v>
      </c>
      <c r="V2563" t="s">
        <v>2695</v>
      </c>
      <c r="W2563" t="s">
        <v>2117</v>
      </c>
      <c r="X2563" t="s">
        <v>2695</v>
      </c>
      <c r="Y2563" t="str">
        <f t="shared" ref="Y2563:Y2626" si="40">L2563&amp;J2563&amp;K2563</f>
        <v>北京三快在线科技有限公司及其关联公司北京三快科技有限公司信息流</v>
      </c>
      <c r="Z2563" t="e">
        <f>VLOOKUP(Y:Y,[1]Sheet1!N:N,1,0)</f>
        <v>#N/A</v>
      </c>
    </row>
    <row r="2564" spans="1:26" hidden="1" x14ac:dyDescent="0.25">
      <c r="A2564">
        <v>20230618</v>
      </c>
      <c r="B2564">
        <v>29855630</v>
      </c>
      <c r="C2564" t="s">
        <v>2765</v>
      </c>
      <c r="D2564">
        <v>2130054</v>
      </c>
      <c r="E2564" t="s">
        <v>2558</v>
      </c>
      <c r="F2564" s="59">
        <v>4513.05</v>
      </c>
      <c r="G2564">
        <v>3654.19</v>
      </c>
      <c r="H2564" t="s">
        <v>2559</v>
      </c>
      <c r="I2564" t="s">
        <v>2560</v>
      </c>
      <c r="J2564" t="s">
        <v>2350</v>
      </c>
      <c r="K2564" t="s">
        <v>711</v>
      </c>
      <c r="L2564" t="s">
        <v>2350</v>
      </c>
      <c r="M2564" t="s">
        <v>2561</v>
      </c>
      <c r="N2564" t="s">
        <v>2562</v>
      </c>
      <c r="O2564" t="s">
        <v>2542</v>
      </c>
      <c r="P2564" t="s">
        <v>2543</v>
      </c>
      <c r="Q2564" t="s">
        <v>2544</v>
      </c>
      <c r="R2564" t="s">
        <v>2563</v>
      </c>
      <c r="S2564" t="s">
        <v>2546</v>
      </c>
      <c r="T2564">
        <v>6348.0959999999995</v>
      </c>
      <c r="U2564" t="s">
        <v>1891</v>
      </c>
      <c r="V2564" t="s">
        <v>2564</v>
      </c>
      <c r="W2564" t="s">
        <v>1891</v>
      </c>
      <c r="X2564" t="s">
        <v>2564</v>
      </c>
      <c r="Y2564" t="str">
        <f t="shared" si="40"/>
        <v>深圳尚米网络技术有限公司深圳尚米网络技术有限公司CPC</v>
      </c>
      <c r="Z2564" t="e">
        <f>VLOOKUP(Y:Y,[1]Sheet1!N:N,1,0)</f>
        <v>#N/A</v>
      </c>
    </row>
    <row r="2565" spans="1:26" hidden="1" x14ac:dyDescent="0.25">
      <c r="A2565">
        <v>20230618</v>
      </c>
      <c r="B2565">
        <v>44487339</v>
      </c>
      <c r="C2565" t="s">
        <v>2843</v>
      </c>
      <c r="D2565">
        <v>2162133</v>
      </c>
      <c r="E2565" t="s">
        <v>2826</v>
      </c>
      <c r="F2565" s="59">
        <v>3628.08</v>
      </c>
      <c r="G2565">
        <v>0</v>
      </c>
      <c r="H2565" t="s">
        <v>2538</v>
      </c>
      <c r="I2565" t="s">
        <v>2551</v>
      </c>
      <c r="J2565" t="s">
        <v>2339</v>
      </c>
      <c r="K2565" t="s">
        <v>2321</v>
      </c>
      <c r="L2565" t="s">
        <v>2338</v>
      </c>
      <c r="M2565" t="s">
        <v>2692</v>
      </c>
      <c r="N2565" t="s">
        <v>2693</v>
      </c>
      <c r="O2565" t="s">
        <v>2542</v>
      </c>
      <c r="P2565" t="s">
        <v>2543</v>
      </c>
      <c r="Q2565" t="s">
        <v>2544</v>
      </c>
      <c r="R2565" t="s">
        <v>2822</v>
      </c>
      <c r="S2565" t="s">
        <v>2546</v>
      </c>
      <c r="T2565">
        <v>0</v>
      </c>
      <c r="U2565" t="s">
        <v>2117</v>
      </c>
      <c r="V2565" t="s">
        <v>2695</v>
      </c>
      <c r="W2565" t="s">
        <v>2117</v>
      </c>
      <c r="X2565" t="s">
        <v>2695</v>
      </c>
      <c r="Y2565" t="str">
        <f t="shared" si="40"/>
        <v>北京三快在线科技有限公司及其关联公司北京三快科技有限公司信息流</v>
      </c>
      <c r="Z2565" t="e">
        <f>VLOOKUP(Y:Y,[1]Sheet1!N:N,1,0)</f>
        <v>#N/A</v>
      </c>
    </row>
    <row r="2566" spans="1:26" hidden="1" x14ac:dyDescent="0.25">
      <c r="A2566">
        <v>20230618</v>
      </c>
      <c r="B2566">
        <v>47184415</v>
      </c>
      <c r="C2566" t="s">
        <v>2708</v>
      </c>
      <c r="D2566">
        <v>2176807</v>
      </c>
      <c r="E2566" t="s">
        <v>2691</v>
      </c>
      <c r="F2566" s="59">
        <v>35.94</v>
      </c>
      <c r="G2566">
        <v>26.23</v>
      </c>
      <c r="H2566" t="s">
        <v>2538</v>
      </c>
      <c r="I2566" t="s">
        <v>2539</v>
      </c>
      <c r="J2566" t="s">
        <v>2339</v>
      </c>
      <c r="K2566" t="s">
        <v>2321</v>
      </c>
      <c r="L2566" t="s">
        <v>2338</v>
      </c>
      <c r="M2566" t="s">
        <v>2692</v>
      </c>
      <c r="N2566" t="s">
        <v>2693</v>
      </c>
      <c r="O2566" t="s">
        <v>2542</v>
      </c>
      <c r="P2566" t="s">
        <v>2543</v>
      </c>
      <c r="Q2566" t="s">
        <v>2544</v>
      </c>
      <c r="R2566" t="s">
        <v>2694</v>
      </c>
      <c r="S2566" t="s">
        <v>2546</v>
      </c>
      <c r="T2566">
        <v>0</v>
      </c>
      <c r="U2566" t="s">
        <v>2117</v>
      </c>
      <c r="V2566" t="s">
        <v>2695</v>
      </c>
      <c r="W2566" t="s">
        <v>2117</v>
      </c>
      <c r="X2566" t="s">
        <v>2695</v>
      </c>
      <c r="Y2566" t="str">
        <f t="shared" si="40"/>
        <v>北京三快在线科技有限公司及其关联公司北京三快科技有限公司信息流</v>
      </c>
      <c r="Z2566" t="e">
        <f>VLOOKUP(Y:Y,[1]Sheet1!N:N,1,0)</f>
        <v>#N/A</v>
      </c>
    </row>
    <row r="2567" spans="1:26" hidden="1" x14ac:dyDescent="0.25">
      <c r="A2567">
        <v>20230618</v>
      </c>
      <c r="B2567">
        <v>38794097</v>
      </c>
      <c r="C2567" t="s">
        <v>2757</v>
      </c>
      <c r="D2567">
        <v>2172261</v>
      </c>
      <c r="E2567" t="s">
        <v>2628</v>
      </c>
      <c r="F2567" s="59">
        <v>736.74</v>
      </c>
      <c r="G2567">
        <v>562.4</v>
      </c>
      <c r="H2567" t="s">
        <v>2538</v>
      </c>
      <c r="I2567" t="s">
        <v>2539</v>
      </c>
      <c r="J2567" t="s">
        <v>292</v>
      </c>
      <c r="K2567" t="s">
        <v>2321</v>
      </c>
      <c r="L2567" t="s">
        <v>574</v>
      </c>
      <c r="M2567" t="s">
        <v>2611</v>
      </c>
      <c r="N2567" t="s">
        <v>2612</v>
      </c>
      <c r="O2567" t="s">
        <v>2542</v>
      </c>
      <c r="P2567" t="s">
        <v>2543</v>
      </c>
      <c r="Q2567" t="s">
        <v>2544</v>
      </c>
      <c r="R2567" t="s">
        <v>2613</v>
      </c>
      <c r="S2567" t="s">
        <v>2546</v>
      </c>
      <c r="T2567">
        <v>0</v>
      </c>
      <c r="U2567" t="s">
        <v>2614</v>
      </c>
      <c r="V2567" t="s">
        <v>2615</v>
      </c>
      <c r="W2567" t="s">
        <v>2614</v>
      </c>
      <c r="X2567" t="s">
        <v>2615</v>
      </c>
      <c r="Y2567" t="str">
        <f t="shared" si="40"/>
        <v>广州荔湾品唯信息服务有限公司广州唯品会电子商务有限公司信息流</v>
      </c>
      <c r="Z2567" t="e">
        <f>VLOOKUP(Y:Y,[1]Sheet1!N:N,1,0)</f>
        <v>#N/A</v>
      </c>
    </row>
    <row r="2568" spans="1:26" hidden="1" x14ac:dyDescent="0.25">
      <c r="A2568">
        <v>20230618</v>
      </c>
      <c r="B2568">
        <v>42594504</v>
      </c>
      <c r="C2568" t="s">
        <v>2618</v>
      </c>
      <c r="D2568">
        <v>2130054</v>
      </c>
      <c r="E2568" t="s">
        <v>2558</v>
      </c>
      <c r="F2568" s="59">
        <v>2657.94</v>
      </c>
      <c r="G2568">
        <v>2152.1</v>
      </c>
      <c r="H2568" t="s">
        <v>2559</v>
      </c>
      <c r="I2568" t="s">
        <v>2560</v>
      </c>
      <c r="J2568" t="s">
        <v>2350</v>
      </c>
      <c r="K2568" t="s">
        <v>711</v>
      </c>
      <c r="L2568" t="s">
        <v>2350</v>
      </c>
      <c r="M2568" t="s">
        <v>2561</v>
      </c>
      <c r="N2568" t="s">
        <v>2562</v>
      </c>
      <c r="O2568" t="s">
        <v>2542</v>
      </c>
      <c r="P2568" t="s">
        <v>2543</v>
      </c>
      <c r="Q2568" t="s">
        <v>2544</v>
      </c>
      <c r="R2568" t="s">
        <v>2563</v>
      </c>
      <c r="S2568" t="s">
        <v>2546</v>
      </c>
      <c r="T2568">
        <v>5625.6859999999997</v>
      </c>
      <c r="U2568" t="s">
        <v>1891</v>
      </c>
      <c r="V2568" t="s">
        <v>2564</v>
      </c>
      <c r="W2568" t="s">
        <v>1891</v>
      </c>
      <c r="X2568" t="s">
        <v>2564</v>
      </c>
      <c r="Y2568" t="str">
        <f t="shared" si="40"/>
        <v>深圳尚米网络技术有限公司深圳尚米网络技术有限公司CPC</v>
      </c>
      <c r="Z2568" t="e">
        <f>VLOOKUP(Y:Y,[1]Sheet1!N:N,1,0)</f>
        <v>#N/A</v>
      </c>
    </row>
    <row r="2569" spans="1:26" hidden="1" x14ac:dyDescent="0.25">
      <c r="A2569">
        <v>20230618</v>
      </c>
      <c r="B2569">
        <v>42961790</v>
      </c>
      <c r="C2569" t="s">
        <v>2851</v>
      </c>
      <c r="D2569">
        <v>2162133</v>
      </c>
      <c r="E2569" t="s">
        <v>2826</v>
      </c>
      <c r="F2569" s="59">
        <v>4744.1000000000004</v>
      </c>
      <c r="G2569">
        <v>0</v>
      </c>
      <c r="H2569" t="s">
        <v>2538</v>
      </c>
      <c r="I2569" t="s">
        <v>2551</v>
      </c>
      <c r="J2569" t="s">
        <v>2339</v>
      </c>
      <c r="K2569" t="s">
        <v>2321</v>
      </c>
      <c r="L2569" t="s">
        <v>2338</v>
      </c>
      <c r="M2569" t="s">
        <v>2692</v>
      </c>
      <c r="N2569" t="s">
        <v>2693</v>
      </c>
      <c r="O2569" t="s">
        <v>2542</v>
      </c>
      <c r="P2569" t="s">
        <v>2543</v>
      </c>
      <c r="Q2569" t="s">
        <v>2544</v>
      </c>
      <c r="R2569" t="s">
        <v>2822</v>
      </c>
      <c r="S2569" t="s">
        <v>2546</v>
      </c>
      <c r="T2569">
        <v>0</v>
      </c>
      <c r="U2569" t="s">
        <v>2117</v>
      </c>
      <c r="V2569" t="s">
        <v>2695</v>
      </c>
      <c r="W2569" t="s">
        <v>2117</v>
      </c>
      <c r="X2569" t="s">
        <v>2695</v>
      </c>
      <c r="Y2569" t="str">
        <f t="shared" si="40"/>
        <v>北京三快在线科技有限公司及其关联公司北京三快科技有限公司信息流</v>
      </c>
      <c r="Z2569" t="e">
        <f>VLOOKUP(Y:Y,[1]Sheet1!N:N,1,0)</f>
        <v>#N/A</v>
      </c>
    </row>
    <row r="2570" spans="1:26" hidden="1" x14ac:dyDescent="0.25">
      <c r="A2570">
        <v>20230618</v>
      </c>
      <c r="B2570">
        <v>42965759</v>
      </c>
      <c r="C2570" t="s">
        <v>2619</v>
      </c>
      <c r="D2570">
        <v>2165227</v>
      </c>
      <c r="E2570" t="s">
        <v>2566</v>
      </c>
      <c r="F2570" s="59">
        <v>925.67</v>
      </c>
      <c r="G2570">
        <v>685.68</v>
      </c>
      <c r="H2570" t="s">
        <v>2538</v>
      </c>
      <c r="I2570" t="s">
        <v>2539</v>
      </c>
      <c r="J2570" t="s">
        <v>2320</v>
      </c>
      <c r="K2570" t="s">
        <v>2321</v>
      </c>
      <c r="L2570" t="s">
        <v>2318</v>
      </c>
      <c r="M2570" t="s">
        <v>2540</v>
      </c>
      <c r="N2570" t="s">
        <v>2541</v>
      </c>
      <c r="O2570" t="s">
        <v>2542</v>
      </c>
      <c r="P2570" t="s">
        <v>2543</v>
      </c>
      <c r="Q2570" t="s">
        <v>2544</v>
      </c>
      <c r="R2570" t="s">
        <v>2545</v>
      </c>
      <c r="S2570" t="s">
        <v>2546</v>
      </c>
      <c r="T2570">
        <v>0</v>
      </c>
      <c r="U2570" t="s">
        <v>838</v>
      </c>
      <c r="V2570" t="s">
        <v>2547</v>
      </c>
      <c r="W2570" t="s">
        <v>838</v>
      </c>
      <c r="X2570" t="s">
        <v>2548</v>
      </c>
      <c r="Y2570" t="str">
        <f t="shared" si="40"/>
        <v>上海耳序信息技术有限公司-四部上海拍拍贷金融信息服务有限公司信息流</v>
      </c>
      <c r="Z2570" t="e">
        <f>VLOOKUP(Y:Y,[1]Sheet1!N:N,1,0)</f>
        <v>#N/A</v>
      </c>
    </row>
    <row r="2571" spans="1:26" hidden="1" x14ac:dyDescent="0.25">
      <c r="A2571">
        <v>20230618</v>
      </c>
      <c r="B2571">
        <v>43704248</v>
      </c>
      <c r="C2571" t="s">
        <v>2855</v>
      </c>
      <c r="D2571">
        <v>2162133</v>
      </c>
      <c r="E2571" t="s">
        <v>2826</v>
      </c>
      <c r="F2571" s="59">
        <v>32409.59</v>
      </c>
      <c r="G2571">
        <v>0</v>
      </c>
      <c r="H2571" t="s">
        <v>2538</v>
      </c>
      <c r="I2571" t="s">
        <v>2551</v>
      </c>
      <c r="J2571" t="s">
        <v>2339</v>
      </c>
      <c r="K2571" t="s">
        <v>2321</v>
      </c>
      <c r="L2571" t="s">
        <v>2338</v>
      </c>
      <c r="M2571" t="s">
        <v>2692</v>
      </c>
      <c r="N2571" t="s">
        <v>2693</v>
      </c>
      <c r="O2571" t="s">
        <v>2542</v>
      </c>
      <c r="P2571" t="s">
        <v>2543</v>
      </c>
      <c r="Q2571" t="s">
        <v>2544</v>
      </c>
      <c r="R2571" t="s">
        <v>2822</v>
      </c>
      <c r="S2571" t="s">
        <v>2546</v>
      </c>
      <c r="T2571">
        <v>0</v>
      </c>
      <c r="U2571" t="s">
        <v>2117</v>
      </c>
      <c r="V2571" t="s">
        <v>2695</v>
      </c>
      <c r="W2571" t="s">
        <v>2117</v>
      </c>
      <c r="X2571" t="s">
        <v>2695</v>
      </c>
      <c r="Y2571" t="str">
        <f t="shared" si="40"/>
        <v>北京三快在线科技有限公司及其关联公司北京三快科技有限公司信息流</v>
      </c>
      <c r="Z2571" t="e">
        <f>VLOOKUP(Y:Y,[1]Sheet1!N:N,1,0)</f>
        <v>#N/A</v>
      </c>
    </row>
    <row r="2572" spans="1:26" hidden="1" x14ac:dyDescent="0.25">
      <c r="A2572">
        <v>20230618</v>
      </c>
      <c r="B2572">
        <v>44487284</v>
      </c>
      <c r="C2572" t="s">
        <v>2848</v>
      </c>
      <c r="D2572">
        <v>2166626</v>
      </c>
      <c r="E2572" t="s">
        <v>2821</v>
      </c>
      <c r="F2572" s="59">
        <v>17806.97</v>
      </c>
      <c r="G2572">
        <v>0</v>
      </c>
      <c r="H2572" t="s">
        <v>2538</v>
      </c>
      <c r="I2572" t="s">
        <v>2551</v>
      </c>
      <c r="J2572" t="s">
        <v>2339</v>
      </c>
      <c r="K2572" t="s">
        <v>2321</v>
      </c>
      <c r="L2572" t="s">
        <v>2338</v>
      </c>
      <c r="M2572" t="s">
        <v>2692</v>
      </c>
      <c r="N2572" t="s">
        <v>2693</v>
      </c>
      <c r="O2572" t="s">
        <v>2542</v>
      </c>
      <c r="P2572" t="s">
        <v>2543</v>
      </c>
      <c r="Q2572" t="s">
        <v>2544</v>
      </c>
      <c r="R2572" t="s">
        <v>2822</v>
      </c>
      <c r="S2572" t="s">
        <v>2546</v>
      </c>
      <c r="T2572">
        <v>0</v>
      </c>
      <c r="U2572" t="s">
        <v>2117</v>
      </c>
      <c r="V2572" t="s">
        <v>2695</v>
      </c>
      <c r="W2572" t="s">
        <v>2117</v>
      </c>
      <c r="X2572" t="s">
        <v>2695</v>
      </c>
      <c r="Y2572" t="str">
        <f t="shared" si="40"/>
        <v>北京三快在线科技有限公司及其关联公司北京三快科技有限公司信息流</v>
      </c>
      <c r="Z2572" t="e">
        <f>VLOOKUP(Y:Y,[1]Sheet1!N:N,1,0)</f>
        <v>#N/A</v>
      </c>
    </row>
    <row r="2573" spans="1:26" hidden="1" x14ac:dyDescent="0.25">
      <c r="A2573">
        <v>20230618</v>
      </c>
      <c r="B2573">
        <v>44487390</v>
      </c>
      <c r="C2573" t="s">
        <v>2828</v>
      </c>
      <c r="D2573">
        <v>2166626</v>
      </c>
      <c r="E2573" t="s">
        <v>2821</v>
      </c>
      <c r="F2573" s="59">
        <v>13562.52</v>
      </c>
      <c r="G2573">
        <v>0</v>
      </c>
      <c r="H2573" t="s">
        <v>2538</v>
      </c>
      <c r="I2573" t="s">
        <v>2551</v>
      </c>
      <c r="J2573" t="s">
        <v>2339</v>
      </c>
      <c r="K2573" t="s">
        <v>2321</v>
      </c>
      <c r="L2573" t="s">
        <v>2338</v>
      </c>
      <c r="M2573" t="s">
        <v>2692</v>
      </c>
      <c r="N2573" t="s">
        <v>2693</v>
      </c>
      <c r="O2573" t="s">
        <v>2542</v>
      </c>
      <c r="P2573" t="s">
        <v>2543</v>
      </c>
      <c r="Q2573" t="s">
        <v>2544</v>
      </c>
      <c r="R2573" t="s">
        <v>2822</v>
      </c>
      <c r="S2573" t="s">
        <v>2546</v>
      </c>
      <c r="T2573">
        <v>0</v>
      </c>
      <c r="U2573" t="s">
        <v>2117</v>
      </c>
      <c r="V2573" t="s">
        <v>2695</v>
      </c>
      <c r="W2573" t="s">
        <v>2117</v>
      </c>
      <c r="X2573" t="s">
        <v>2695</v>
      </c>
      <c r="Y2573" t="str">
        <f t="shared" si="40"/>
        <v>北京三快在线科技有限公司及其关联公司北京三快科技有限公司信息流</v>
      </c>
      <c r="Z2573" t="e">
        <f>VLOOKUP(Y:Y,[1]Sheet1!N:N,1,0)</f>
        <v>#N/A</v>
      </c>
    </row>
    <row r="2574" spans="1:26" hidden="1" x14ac:dyDescent="0.25">
      <c r="A2574">
        <v>20230618</v>
      </c>
      <c r="B2574">
        <v>44487427</v>
      </c>
      <c r="C2574" t="s">
        <v>2836</v>
      </c>
      <c r="D2574">
        <v>2166626</v>
      </c>
      <c r="E2574" t="s">
        <v>2821</v>
      </c>
      <c r="F2574" s="59">
        <v>16772.18</v>
      </c>
      <c r="G2574">
        <v>0</v>
      </c>
      <c r="H2574" t="s">
        <v>2538</v>
      </c>
      <c r="I2574" t="s">
        <v>2551</v>
      </c>
      <c r="J2574" t="s">
        <v>2339</v>
      </c>
      <c r="K2574" t="s">
        <v>2321</v>
      </c>
      <c r="L2574" t="s">
        <v>2338</v>
      </c>
      <c r="M2574" t="s">
        <v>2692</v>
      </c>
      <c r="N2574" t="s">
        <v>2693</v>
      </c>
      <c r="O2574" t="s">
        <v>2542</v>
      </c>
      <c r="P2574" t="s">
        <v>2543</v>
      </c>
      <c r="Q2574" t="s">
        <v>2544</v>
      </c>
      <c r="R2574" t="s">
        <v>2822</v>
      </c>
      <c r="S2574" t="s">
        <v>2546</v>
      </c>
      <c r="T2574">
        <v>0</v>
      </c>
      <c r="U2574" t="s">
        <v>2117</v>
      </c>
      <c r="V2574" t="s">
        <v>2695</v>
      </c>
      <c r="W2574" t="s">
        <v>2117</v>
      </c>
      <c r="X2574" t="s">
        <v>2695</v>
      </c>
      <c r="Y2574" t="str">
        <f t="shared" si="40"/>
        <v>北京三快在线科技有限公司及其关联公司北京三快科技有限公司信息流</v>
      </c>
      <c r="Z2574" t="e">
        <f>VLOOKUP(Y:Y,[1]Sheet1!N:N,1,0)</f>
        <v>#N/A</v>
      </c>
    </row>
    <row r="2575" spans="1:26" x14ac:dyDescent="0.25">
      <c r="A2575">
        <v>20230618</v>
      </c>
      <c r="B2575">
        <v>39873589</v>
      </c>
      <c r="C2575" t="s">
        <v>2811</v>
      </c>
      <c r="D2575">
        <v>2054669</v>
      </c>
      <c r="E2575" t="s">
        <v>2622</v>
      </c>
      <c r="F2575" s="59">
        <v>621.80999999999995</v>
      </c>
      <c r="G2575">
        <v>460.6</v>
      </c>
      <c r="H2575" t="s">
        <v>2538</v>
      </c>
      <c r="I2575" t="s">
        <v>2551</v>
      </c>
      <c r="J2575" t="s">
        <v>2352</v>
      </c>
      <c r="K2575" t="s">
        <v>2321</v>
      </c>
      <c r="L2575" t="s">
        <v>2351</v>
      </c>
      <c r="M2575" t="s">
        <v>2623</v>
      </c>
      <c r="N2575" t="s">
        <v>2624</v>
      </c>
      <c r="O2575" t="s">
        <v>2542</v>
      </c>
      <c r="P2575" t="s">
        <v>2543</v>
      </c>
      <c r="Q2575" t="s">
        <v>2544</v>
      </c>
      <c r="R2575" t="s">
        <v>2625</v>
      </c>
      <c r="S2575" t="s">
        <v>2546</v>
      </c>
      <c r="T2575">
        <v>0</v>
      </c>
      <c r="U2575" t="s">
        <v>838</v>
      </c>
      <c r="V2575" t="s">
        <v>2548</v>
      </c>
      <c r="W2575" t="s">
        <v>838</v>
      </c>
      <c r="X2575" t="s">
        <v>2548</v>
      </c>
      <c r="Y2575" t="str">
        <f t="shared" si="40"/>
        <v>深圳市小赢普惠科技有限责任公司深圳市赢众通金融信息服务有限责任公司信息流</v>
      </c>
      <c r="Z2575" t="e">
        <f>VLOOKUP(Y:Y,[1]Sheet1!N:N,1,0)</f>
        <v>#N/A</v>
      </c>
    </row>
    <row r="2576" spans="1:26" hidden="1" x14ac:dyDescent="0.25">
      <c r="A2576">
        <v>20230618</v>
      </c>
      <c r="B2576">
        <v>31849475</v>
      </c>
      <c r="C2576" t="s">
        <v>2604</v>
      </c>
      <c r="D2576">
        <v>2158492</v>
      </c>
      <c r="E2576" t="s">
        <v>2580</v>
      </c>
      <c r="F2576" s="59">
        <v>2804.04</v>
      </c>
      <c r="G2576">
        <v>2356.14</v>
      </c>
      <c r="H2576" t="s">
        <v>2559</v>
      </c>
      <c r="I2576" t="s">
        <v>2560</v>
      </c>
      <c r="J2576" t="s">
        <v>2330</v>
      </c>
      <c r="K2576" t="s">
        <v>711</v>
      </c>
      <c r="L2576" t="s">
        <v>2329</v>
      </c>
      <c r="M2576" t="s">
        <v>2581</v>
      </c>
      <c r="N2576" t="s">
        <v>2582</v>
      </c>
      <c r="O2576" t="s">
        <v>2542</v>
      </c>
      <c r="P2576" t="s">
        <v>2543</v>
      </c>
      <c r="Q2576" t="s">
        <v>2544</v>
      </c>
      <c r="R2576" t="s">
        <v>2583</v>
      </c>
      <c r="S2576" t="s">
        <v>2546</v>
      </c>
      <c r="T2576">
        <v>81613.342000000004</v>
      </c>
      <c r="U2576" t="s">
        <v>2584</v>
      </c>
      <c r="V2576" t="s">
        <v>2585</v>
      </c>
      <c r="W2576" t="s">
        <v>2584</v>
      </c>
      <c r="X2576" t="s">
        <v>2585</v>
      </c>
      <c r="Y2576" t="str">
        <f t="shared" si="40"/>
        <v>成都哈拜网络科技有限公司-数字媒体事业部上海哈啰普惠科技有限公司CPC</v>
      </c>
      <c r="Z2576" t="e">
        <f>VLOOKUP(Y:Y,[1]Sheet1!N:N,1,0)</f>
        <v>#N/A</v>
      </c>
    </row>
    <row r="2577" spans="1:26" hidden="1" x14ac:dyDescent="0.25">
      <c r="A2577">
        <v>20230618</v>
      </c>
      <c r="B2577">
        <v>38794025</v>
      </c>
      <c r="C2577" t="s">
        <v>2651</v>
      </c>
      <c r="D2577">
        <v>2172261</v>
      </c>
      <c r="E2577" t="s">
        <v>2628</v>
      </c>
      <c r="F2577" s="59">
        <v>395.3</v>
      </c>
      <c r="G2577">
        <v>301.76</v>
      </c>
      <c r="H2577" t="s">
        <v>2538</v>
      </c>
      <c r="I2577" t="s">
        <v>2539</v>
      </c>
      <c r="J2577" t="s">
        <v>292</v>
      </c>
      <c r="K2577" t="s">
        <v>2321</v>
      </c>
      <c r="L2577" t="s">
        <v>574</v>
      </c>
      <c r="M2577" t="s">
        <v>2611</v>
      </c>
      <c r="N2577" t="s">
        <v>2612</v>
      </c>
      <c r="O2577" t="s">
        <v>2542</v>
      </c>
      <c r="P2577" t="s">
        <v>2543</v>
      </c>
      <c r="Q2577" t="s">
        <v>2544</v>
      </c>
      <c r="R2577" t="s">
        <v>2613</v>
      </c>
      <c r="S2577" t="s">
        <v>2546</v>
      </c>
      <c r="T2577">
        <v>0</v>
      </c>
      <c r="U2577" t="s">
        <v>2614</v>
      </c>
      <c r="V2577" t="s">
        <v>2615</v>
      </c>
      <c r="W2577" t="s">
        <v>2614</v>
      </c>
      <c r="X2577" t="s">
        <v>2615</v>
      </c>
      <c r="Y2577" t="str">
        <f t="shared" si="40"/>
        <v>广州荔湾品唯信息服务有限公司广州唯品会电子商务有限公司信息流</v>
      </c>
      <c r="Z2577" t="e">
        <f>VLOOKUP(Y:Y,[1]Sheet1!N:N,1,0)</f>
        <v>#N/A</v>
      </c>
    </row>
    <row r="2578" spans="1:26" hidden="1" x14ac:dyDescent="0.25">
      <c r="A2578">
        <v>20230618</v>
      </c>
      <c r="B2578">
        <v>42961786</v>
      </c>
      <c r="C2578" t="s">
        <v>2829</v>
      </c>
      <c r="D2578">
        <v>2162133</v>
      </c>
      <c r="E2578" t="s">
        <v>2826</v>
      </c>
      <c r="F2578" s="59">
        <v>17888.63</v>
      </c>
      <c r="G2578">
        <v>0</v>
      </c>
      <c r="H2578" t="s">
        <v>2538</v>
      </c>
      <c r="I2578" t="s">
        <v>2551</v>
      </c>
      <c r="J2578" t="s">
        <v>2339</v>
      </c>
      <c r="K2578" t="s">
        <v>2321</v>
      </c>
      <c r="L2578" t="s">
        <v>2338</v>
      </c>
      <c r="M2578" t="s">
        <v>2692</v>
      </c>
      <c r="N2578" t="s">
        <v>2693</v>
      </c>
      <c r="O2578" t="s">
        <v>2542</v>
      </c>
      <c r="P2578" t="s">
        <v>2543</v>
      </c>
      <c r="Q2578" t="s">
        <v>2544</v>
      </c>
      <c r="R2578" t="s">
        <v>2822</v>
      </c>
      <c r="S2578" t="s">
        <v>2546</v>
      </c>
      <c r="T2578">
        <v>0</v>
      </c>
      <c r="U2578" t="s">
        <v>2117</v>
      </c>
      <c r="V2578" t="s">
        <v>2695</v>
      </c>
      <c r="W2578" t="s">
        <v>2117</v>
      </c>
      <c r="X2578" t="s">
        <v>2695</v>
      </c>
      <c r="Y2578" t="str">
        <f t="shared" si="40"/>
        <v>北京三快在线科技有限公司及其关联公司北京三快科技有限公司信息流</v>
      </c>
      <c r="Z2578" t="e">
        <f>VLOOKUP(Y:Y,[1]Sheet1!N:N,1,0)</f>
        <v>#N/A</v>
      </c>
    </row>
    <row r="2579" spans="1:26" hidden="1" x14ac:dyDescent="0.25">
      <c r="A2579">
        <v>20230618</v>
      </c>
      <c r="B2579">
        <v>42965681</v>
      </c>
      <c r="C2579" t="s">
        <v>2725</v>
      </c>
      <c r="D2579">
        <v>2165227</v>
      </c>
      <c r="E2579" t="s">
        <v>2566</v>
      </c>
      <c r="F2579" s="59">
        <v>1880.54</v>
      </c>
      <c r="G2579">
        <v>1392.99</v>
      </c>
      <c r="H2579" t="s">
        <v>2538</v>
      </c>
      <c r="I2579" t="s">
        <v>2539</v>
      </c>
      <c r="J2579" t="s">
        <v>2320</v>
      </c>
      <c r="K2579" t="s">
        <v>2321</v>
      </c>
      <c r="L2579" t="s">
        <v>2318</v>
      </c>
      <c r="M2579" t="s">
        <v>2540</v>
      </c>
      <c r="N2579" t="s">
        <v>2541</v>
      </c>
      <c r="O2579" t="s">
        <v>2542</v>
      </c>
      <c r="P2579" t="s">
        <v>2543</v>
      </c>
      <c r="Q2579" t="s">
        <v>2544</v>
      </c>
      <c r="R2579" t="s">
        <v>2545</v>
      </c>
      <c r="S2579" t="s">
        <v>2546</v>
      </c>
      <c r="T2579">
        <v>0</v>
      </c>
      <c r="U2579" t="s">
        <v>838</v>
      </c>
      <c r="V2579" t="s">
        <v>2547</v>
      </c>
      <c r="W2579" t="s">
        <v>838</v>
      </c>
      <c r="X2579" t="s">
        <v>2548</v>
      </c>
      <c r="Y2579" t="str">
        <f t="shared" si="40"/>
        <v>上海耳序信息技术有限公司-四部上海拍拍贷金融信息服务有限公司信息流</v>
      </c>
      <c r="Z2579" t="e">
        <f>VLOOKUP(Y:Y,[1]Sheet1!N:N,1,0)</f>
        <v>#N/A</v>
      </c>
    </row>
    <row r="2580" spans="1:26" hidden="1" x14ac:dyDescent="0.25">
      <c r="A2580">
        <v>20230618</v>
      </c>
      <c r="B2580">
        <v>44487034</v>
      </c>
      <c r="C2580" t="s">
        <v>2838</v>
      </c>
      <c r="D2580">
        <v>2162133</v>
      </c>
      <c r="E2580" t="s">
        <v>2826</v>
      </c>
      <c r="F2580" s="59">
        <v>31792.84</v>
      </c>
      <c r="G2580">
        <v>0</v>
      </c>
      <c r="H2580" t="s">
        <v>2538</v>
      </c>
      <c r="I2580" t="s">
        <v>2551</v>
      </c>
      <c r="J2580" t="s">
        <v>2339</v>
      </c>
      <c r="K2580" t="s">
        <v>2321</v>
      </c>
      <c r="L2580" t="s">
        <v>2338</v>
      </c>
      <c r="M2580" t="s">
        <v>2692</v>
      </c>
      <c r="N2580" t="s">
        <v>2693</v>
      </c>
      <c r="O2580" t="s">
        <v>2542</v>
      </c>
      <c r="P2580" t="s">
        <v>2543</v>
      </c>
      <c r="Q2580" t="s">
        <v>2544</v>
      </c>
      <c r="R2580" t="s">
        <v>2822</v>
      </c>
      <c r="S2580" t="s">
        <v>2546</v>
      </c>
      <c r="T2580">
        <v>0</v>
      </c>
      <c r="U2580" t="s">
        <v>2117</v>
      </c>
      <c r="V2580" t="s">
        <v>2695</v>
      </c>
      <c r="W2580" t="s">
        <v>2117</v>
      </c>
      <c r="X2580" t="s">
        <v>2695</v>
      </c>
      <c r="Y2580" t="str">
        <f t="shared" si="40"/>
        <v>北京三快在线科技有限公司及其关联公司北京三快科技有限公司信息流</v>
      </c>
      <c r="Z2580" t="e">
        <f>VLOOKUP(Y:Y,[1]Sheet1!N:N,1,0)</f>
        <v>#N/A</v>
      </c>
    </row>
    <row r="2581" spans="1:26" hidden="1" x14ac:dyDescent="0.25">
      <c r="A2581">
        <v>20230618</v>
      </c>
      <c r="B2581">
        <v>45026695</v>
      </c>
      <c r="C2581" t="s">
        <v>2854</v>
      </c>
      <c r="D2581">
        <v>2166626</v>
      </c>
      <c r="E2581" t="s">
        <v>2821</v>
      </c>
      <c r="F2581" s="59">
        <v>77.2</v>
      </c>
      <c r="G2581">
        <v>0</v>
      </c>
      <c r="H2581" t="s">
        <v>2538</v>
      </c>
      <c r="I2581" t="s">
        <v>2551</v>
      </c>
      <c r="J2581" t="s">
        <v>2339</v>
      </c>
      <c r="K2581" t="s">
        <v>2321</v>
      </c>
      <c r="L2581" t="s">
        <v>2338</v>
      </c>
      <c r="M2581" t="s">
        <v>2692</v>
      </c>
      <c r="N2581" t="s">
        <v>2693</v>
      </c>
      <c r="O2581" t="s">
        <v>2542</v>
      </c>
      <c r="P2581" t="s">
        <v>2543</v>
      </c>
      <c r="Q2581" t="s">
        <v>2544</v>
      </c>
      <c r="R2581" t="s">
        <v>2822</v>
      </c>
      <c r="S2581" t="s">
        <v>2546</v>
      </c>
      <c r="T2581">
        <v>0</v>
      </c>
      <c r="U2581" t="s">
        <v>2117</v>
      </c>
      <c r="V2581" t="s">
        <v>2695</v>
      </c>
      <c r="W2581" t="s">
        <v>2117</v>
      </c>
      <c r="X2581" t="s">
        <v>2695</v>
      </c>
      <c r="Y2581" t="str">
        <f t="shared" si="40"/>
        <v>北京三快在线科技有限公司及其关联公司北京三快科技有限公司信息流</v>
      </c>
      <c r="Z2581" t="e">
        <f>VLOOKUP(Y:Y,[1]Sheet1!N:N,1,0)</f>
        <v>#N/A</v>
      </c>
    </row>
    <row r="2582" spans="1:26" hidden="1" x14ac:dyDescent="0.25">
      <c r="A2582">
        <v>20230618</v>
      </c>
      <c r="B2582">
        <v>45323107</v>
      </c>
      <c r="C2582" t="s">
        <v>2654</v>
      </c>
      <c r="D2582">
        <v>2172261</v>
      </c>
      <c r="E2582" t="s">
        <v>2628</v>
      </c>
      <c r="F2582" s="59">
        <v>1509.76</v>
      </c>
      <c r="G2582">
        <v>1152.49</v>
      </c>
      <c r="H2582" t="s">
        <v>2538</v>
      </c>
      <c r="I2582" t="s">
        <v>2551</v>
      </c>
      <c r="J2582" t="s">
        <v>292</v>
      </c>
      <c r="K2582" t="s">
        <v>2321</v>
      </c>
      <c r="L2582" t="s">
        <v>574</v>
      </c>
      <c r="M2582" t="s">
        <v>2611</v>
      </c>
      <c r="N2582" t="s">
        <v>2612</v>
      </c>
      <c r="O2582" t="s">
        <v>2542</v>
      </c>
      <c r="P2582" t="s">
        <v>2543</v>
      </c>
      <c r="Q2582" t="s">
        <v>2544</v>
      </c>
      <c r="R2582" t="s">
        <v>2613</v>
      </c>
      <c r="S2582" t="s">
        <v>2546</v>
      </c>
      <c r="T2582">
        <v>0</v>
      </c>
      <c r="U2582" t="s">
        <v>2614</v>
      </c>
      <c r="V2582" t="s">
        <v>2615</v>
      </c>
      <c r="W2582" t="s">
        <v>2614</v>
      </c>
      <c r="X2582" t="s">
        <v>2615</v>
      </c>
      <c r="Y2582" t="str">
        <f t="shared" si="40"/>
        <v>广州荔湾品唯信息服务有限公司广州唯品会电子商务有限公司信息流</v>
      </c>
      <c r="Z2582" t="e">
        <f>VLOOKUP(Y:Y,[1]Sheet1!N:N,1,0)</f>
        <v>#N/A</v>
      </c>
    </row>
    <row r="2583" spans="1:26" hidden="1" x14ac:dyDescent="0.25">
      <c r="A2583">
        <v>20230618</v>
      </c>
      <c r="B2583">
        <v>29851020</v>
      </c>
      <c r="C2583" t="s">
        <v>2790</v>
      </c>
      <c r="D2583">
        <v>2130054</v>
      </c>
      <c r="E2583" t="s">
        <v>2558</v>
      </c>
      <c r="F2583" s="59">
        <v>5690.52</v>
      </c>
      <c r="G2583">
        <v>4607.55</v>
      </c>
      <c r="H2583" t="s">
        <v>2559</v>
      </c>
      <c r="I2583" t="s">
        <v>2560</v>
      </c>
      <c r="J2583" t="s">
        <v>2350</v>
      </c>
      <c r="K2583" t="s">
        <v>711</v>
      </c>
      <c r="L2583" t="s">
        <v>2350</v>
      </c>
      <c r="M2583" t="s">
        <v>2561</v>
      </c>
      <c r="N2583" t="s">
        <v>2562</v>
      </c>
      <c r="O2583" t="s">
        <v>2542</v>
      </c>
      <c r="P2583" t="s">
        <v>2543</v>
      </c>
      <c r="Q2583" t="s">
        <v>2544</v>
      </c>
      <c r="R2583" t="s">
        <v>2563</v>
      </c>
      <c r="S2583" t="s">
        <v>2546</v>
      </c>
      <c r="T2583">
        <v>17287.976999999999</v>
      </c>
      <c r="U2583" t="s">
        <v>1891</v>
      </c>
      <c r="V2583" t="s">
        <v>2564</v>
      </c>
      <c r="W2583" t="s">
        <v>1891</v>
      </c>
      <c r="X2583" t="s">
        <v>2564</v>
      </c>
      <c r="Y2583" t="str">
        <f t="shared" si="40"/>
        <v>深圳尚米网络技术有限公司深圳尚米网络技术有限公司CPC</v>
      </c>
      <c r="Z2583" t="e">
        <f>VLOOKUP(Y:Y,[1]Sheet1!N:N,1,0)</f>
        <v>#N/A</v>
      </c>
    </row>
    <row r="2584" spans="1:26" hidden="1" x14ac:dyDescent="0.25">
      <c r="A2584">
        <v>20230618</v>
      </c>
      <c r="B2584">
        <v>40548313</v>
      </c>
      <c r="C2584" t="s">
        <v>2629</v>
      </c>
      <c r="D2584">
        <v>2130054</v>
      </c>
      <c r="E2584" t="s">
        <v>2558</v>
      </c>
      <c r="F2584" s="59">
        <v>3477.7</v>
      </c>
      <c r="G2584">
        <v>2815.89</v>
      </c>
      <c r="H2584" t="s">
        <v>2559</v>
      </c>
      <c r="I2584" t="s">
        <v>2560</v>
      </c>
      <c r="J2584" t="s">
        <v>2350</v>
      </c>
      <c r="K2584" t="s">
        <v>711</v>
      </c>
      <c r="L2584" t="s">
        <v>2350</v>
      </c>
      <c r="M2584" t="s">
        <v>2561</v>
      </c>
      <c r="N2584" t="s">
        <v>2562</v>
      </c>
      <c r="O2584" t="s">
        <v>2542</v>
      </c>
      <c r="P2584" t="s">
        <v>2543</v>
      </c>
      <c r="Q2584" t="s">
        <v>2544</v>
      </c>
      <c r="R2584" t="s">
        <v>2563</v>
      </c>
      <c r="S2584" t="s">
        <v>2546</v>
      </c>
      <c r="T2584">
        <v>6766.9579999999996</v>
      </c>
      <c r="U2584" t="s">
        <v>1891</v>
      </c>
      <c r="V2584" t="s">
        <v>2564</v>
      </c>
      <c r="W2584" t="s">
        <v>1891</v>
      </c>
      <c r="X2584" t="s">
        <v>2564</v>
      </c>
      <c r="Y2584" t="str">
        <f t="shared" si="40"/>
        <v>深圳尚米网络技术有限公司深圳尚米网络技术有限公司CPC</v>
      </c>
      <c r="Z2584" t="e">
        <f>VLOOKUP(Y:Y,[1]Sheet1!N:N,1,0)</f>
        <v>#N/A</v>
      </c>
    </row>
    <row r="2585" spans="1:26" hidden="1" x14ac:dyDescent="0.25">
      <c r="A2585">
        <v>20230618</v>
      </c>
      <c r="B2585">
        <v>43704220</v>
      </c>
      <c r="C2585" t="s">
        <v>2847</v>
      </c>
      <c r="D2585">
        <v>2166626</v>
      </c>
      <c r="E2585" t="s">
        <v>2821</v>
      </c>
      <c r="F2585" s="59">
        <v>4.22</v>
      </c>
      <c r="G2585">
        <v>0</v>
      </c>
      <c r="H2585" t="s">
        <v>2538</v>
      </c>
      <c r="I2585" t="s">
        <v>2551</v>
      </c>
      <c r="J2585" t="s">
        <v>2339</v>
      </c>
      <c r="K2585" t="s">
        <v>2321</v>
      </c>
      <c r="L2585" t="s">
        <v>2338</v>
      </c>
      <c r="M2585" t="s">
        <v>2692</v>
      </c>
      <c r="N2585" t="s">
        <v>2693</v>
      </c>
      <c r="O2585" t="s">
        <v>2542</v>
      </c>
      <c r="P2585" t="s">
        <v>2543</v>
      </c>
      <c r="Q2585" t="s">
        <v>2544</v>
      </c>
      <c r="R2585" t="s">
        <v>2822</v>
      </c>
      <c r="S2585" t="s">
        <v>2546</v>
      </c>
      <c r="T2585">
        <v>0</v>
      </c>
      <c r="U2585" t="s">
        <v>2117</v>
      </c>
      <c r="V2585" t="s">
        <v>2695</v>
      </c>
      <c r="W2585" t="s">
        <v>2117</v>
      </c>
      <c r="X2585" t="s">
        <v>2695</v>
      </c>
      <c r="Y2585" t="str">
        <f t="shared" si="40"/>
        <v>北京三快在线科技有限公司及其关联公司北京三快科技有限公司信息流</v>
      </c>
      <c r="Z2585" t="e">
        <f>VLOOKUP(Y:Y,[1]Sheet1!N:N,1,0)</f>
        <v>#N/A</v>
      </c>
    </row>
    <row r="2586" spans="1:26" hidden="1" x14ac:dyDescent="0.25">
      <c r="A2586">
        <v>20230618</v>
      </c>
      <c r="B2586">
        <v>43704368</v>
      </c>
      <c r="C2586" t="s">
        <v>2833</v>
      </c>
      <c r="D2586">
        <v>2166626</v>
      </c>
      <c r="E2586" t="s">
        <v>2821</v>
      </c>
      <c r="F2586" s="59">
        <v>6982.31</v>
      </c>
      <c r="G2586">
        <v>0</v>
      </c>
      <c r="H2586" t="s">
        <v>2538</v>
      </c>
      <c r="I2586" t="s">
        <v>2551</v>
      </c>
      <c r="J2586" t="s">
        <v>2339</v>
      </c>
      <c r="K2586" t="s">
        <v>2321</v>
      </c>
      <c r="L2586" t="s">
        <v>2338</v>
      </c>
      <c r="M2586" t="s">
        <v>2692</v>
      </c>
      <c r="N2586" t="s">
        <v>2693</v>
      </c>
      <c r="O2586" t="s">
        <v>2542</v>
      </c>
      <c r="P2586" t="s">
        <v>2543</v>
      </c>
      <c r="Q2586" t="s">
        <v>2544</v>
      </c>
      <c r="R2586" t="s">
        <v>2822</v>
      </c>
      <c r="S2586" t="s">
        <v>2546</v>
      </c>
      <c r="T2586">
        <v>0</v>
      </c>
      <c r="U2586" t="s">
        <v>2117</v>
      </c>
      <c r="V2586" t="s">
        <v>2695</v>
      </c>
      <c r="W2586" t="s">
        <v>2117</v>
      </c>
      <c r="X2586" t="s">
        <v>2695</v>
      </c>
      <c r="Y2586" t="str">
        <f t="shared" si="40"/>
        <v>北京三快在线科技有限公司及其关联公司北京三快科技有限公司信息流</v>
      </c>
      <c r="Z2586" t="e">
        <f>VLOOKUP(Y:Y,[1]Sheet1!N:N,1,0)</f>
        <v>#N/A</v>
      </c>
    </row>
    <row r="2587" spans="1:26" hidden="1" x14ac:dyDescent="0.25">
      <c r="A2587">
        <v>20230618</v>
      </c>
      <c r="B2587">
        <v>44487327</v>
      </c>
      <c r="C2587" t="s">
        <v>2856</v>
      </c>
      <c r="D2587">
        <v>2166626</v>
      </c>
      <c r="E2587" t="s">
        <v>2821</v>
      </c>
      <c r="F2587" s="59">
        <v>4508.4399999999996</v>
      </c>
      <c r="G2587">
        <v>0</v>
      </c>
      <c r="H2587" t="s">
        <v>2538</v>
      </c>
      <c r="I2587" t="s">
        <v>2551</v>
      </c>
      <c r="J2587" t="s">
        <v>2339</v>
      </c>
      <c r="K2587" t="s">
        <v>2321</v>
      </c>
      <c r="L2587" t="s">
        <v>2338</v>
      </c>
      <c r="M2587" t="s">
        <v>2692</v>
      </c>
      <c r="N2587" t="s">
        <v>2693</v>
      </c>
      <c r="O2587" t="s">
        <v>2542</v>
      </c>
      <c r="P2587" t="s">
        <v>2543</v>
      </c>
      <c r="Q2587" t="s">
        <v>2544</v>
      </c>
      <c r="R2587" t="s">
        <v>2822</v>
      </c>
      <c r="S2587" t="s">
        <v>2546</v>
      </c>
      <c r="T2587">
        <v>0</v>
      </c>
      <c r="U2587" t="s">
        <v>2117</v>
      </c>
      <c r="V2587" t="s">
        <v>2695</v>
      </c>
      <c r="W2587" t="s">
        <v>2117</v>
      </c>
      <c r="X2587" t="s">
        <v>2695</v>
      </c>
      <c r="Y2587" t="str">
        <f t="shared" si="40"/>
        <v>北京三快在线科技有限公司及其关联公司北京三快科技有限公司信息流</v>
      </c>
      <c r="Z2587" t="e">
        <f>VLOOKUP(Y:Y,[1]Sheet1!N:N,1,0)</f>
        <v>#N/A</v>
      </c>
    </row>
    <row r="2588" spans="1:26" hidden="1" x14ac:dyDescent="0.25">
      <c r="A2588">
        <v>20230618</v>
      </c>
      <c r="B2588">
        <v>47327773</v>
      </c>
      <c r="C2588" t="s">
        <v>2714</v>
      </c>
      <c r="D2588">
        <v>2185183</v>
      </c>
      <c r="E2588" t="s">
        <v>2574</v>
      </c>
      <c r="F2588" s="59">
        <v>589.79</v>
      </c>
      <c r="G2588">
        <v>446.81</v>
      </c>
      <c r="H2588" t="s">
        <v>2538</v>
      </c>
      <c r="I2588" t="s">
        <v>2551</v>
      </c>
      <c r="J2588" t="s">
        <v>2575</v>
      </c>
      <c r="K2588" t="s">
        <v>2321</v>
      </c>
      <c r="L2588" t="s">
        <v>2344</v>
      </c>
      <c r="M2588" t="s">
        <v>2576</v>
      </c>
      <c r="O2588" t="s">
        <v>2542</v>
      </c>
      <c r="P2588" t="s">
        <v>2543</v>
      </c>
      <c r="Q2588" t="s">
        <v>2544</v>
      </c>
      <c r="R2588" t="s">
        <v>2577</v>
      </c>
      <c r="S2588" t="s">
        <v>2546</v>
      </c>
      <c r="T2588">
        <v>0</v>
      </c>
      <c r="U2588" t="s">
        <v>838</v>
      </c>
      <c r="V2588" t="s">
        <v>2578</v>
      </c>
      <c r="W2588" t="s">
        <v>838</v>
      </c>
      <c r="X2588" t="s">
        <v>2578</v>
      </c>
      <c r="Y2588" t="str">
        <f t="shared" si="40"/>
        <v>北京微财科技有限公司-数媒重庆市黑卡小额贷款有限公司信息流</v>
      </c>
      <c r="Z2588" t="e">
        <f>VLOOKUP(Y:Y,[1]Sheet1!N:N,1,0)</f>
        <v>#N/A</v>
      </c>
    </row>
    <row r="2589" spans="1:26" hidden="1" x14ac:dyDescent="0.25">
      <c r="A2589">
        <v>20230618</v>
      </c>
      <c r="B2589">
        <v>47953348</v>
      </c>
      <c r="C2589" t="s">
        <v>2607</v>
      </c>
      <c r="D2589">
        <v>2167551</v>
      </c>
      <c r="E2589" t="s">
        <v>2550</v>
      </c>
      <c r="F2589" s="59">
        <v>1.82</v>
      </c>
      <c r="G2589">
        <v>1.82</v>
      </c>
      <c r="H2589" t="s">
        <v>2538</v>
      </c>
      <c r="I2589" t="s">
        <v>2539</v>
      </c>
      <c r="J2589" t="s">
        <v>2332</v>
      </c>
      <c r="K2589" t="s">
        <v>2321</v>
      </c>
      <c r="L2589" t="s">
        <v>2333</v>
      </c>
      <c r="M2589" t="s">
        <v>2552</v>
      </c>
      <c r="N2589" t="s">
        <v>2553</v>
      </c>
      <c r="O2589" t="s">
        <v>2542</v>
      </c>
      <c r="P2589" t="s">
        <v>2543</v>
      </c>
      <c r="Q2589" t="s">
        <v>2544</v>
      </c>
      <c r="R2589" t="s">
        <v>2554</v>
      </c>
      <c r="S2589" t="s">
        <v>2546</v>
      </c>
      <c r="T2589">
        <v>0</v>
      </c>
      <c r="U2589" t="s">
        <v>2555</v>
      </c>
      <c r="V2589" t="s">
        <v>2556</v>
      </c>
      <c r="W2589" t="s">
        <v>2555</v>
      </c>
      <c r="X2589" t="s">
        <v>2556</v>
      </c>
      <c r="Y2589" t="str">
        <f t="shared" si="40"/>
        <v>北京爱奇艺科技有限公司-百度北京爱奇艺科技有限公司信息流</v>
      </c>
      <c r="Z2589" t="e">
        <f>VLOOKUP(Y:Y,[1]Sheet1!N:N,1,0)</f>
        <v>#N/A</v>
      </c>
    </row>
    <row r="2590" spans="1:26" hidden="1" x14ac:dyDescent="0.25">
      <c r="A2590">
        <v>20230618</v>
      </c>
      <c r="B2590">
        <v>40182529</v>
      </c>
      <c r="C2590" t="s">
        <v>2795</v>
      </c>
      <c r="D2590">
        <v>2130054</v>
      </c>
      <c r="E2590" t="s">
        <v>2558</v>
      </c>
      <c r="F2590" s="59">
        <v>2169.56</v>
      </c>
      <c r="G2590">
        <v>1756.67</v>
      </c>
      <c r="H2590" t="s">
        <v>2559</v>
      </c>
      <c r="I2590" t="s">
        <v>2560</v>
      </c>
      <c r="J2590" t="s">
        <v>2350</v>
      </c>
      <c r="K2590" t="s">
        <v>711</v>
      </c>
      <c r="L2590" t="s">
        <v>2350</v>
      </c>
      <c r="M2590" t="s">
        <v>2561</v>
      </c>
      <c r="N2590" t="s">
        <v>2562</v>
      </c>
      <c r="O2590" t="s">
        <v>2542</v>
      </c>
      <c r="P2590" t="s">
        <v>2543</v>
      </c>
      <c r="Q2590" t="s">
        <v>2544</v>
      </c>
      <c r="R2590" t="s">
        <v>2563</v>
      </c>
      <c r="S2590" t="s">
        <v>2546</v>
      </c>
      <c r="T2590">
        <v>4464.7690000000002</v>
      </c>
      <c r="U2590" t="s">
        <v>1891</v>
      </c>
      <c r="V2590" t="s">
        <v>2564</v>
      </c>
      <c r="W2590" t="s">
        <v>1891</v>
      </c>
      <c r="X2590" t="s">
        <v>2564</v>
      </c>
      <c r="Y2590" t="str">
        <f t="shared" si="40"/>
        <v>深圳尚米网络技术有限公司深圳尚米网络技术有限公司CPC</v>
      </c>
      <c r="Z2590" t="e">
        <f>VLOOKUP(Y:Y,[1]Sheet1!N:N,1,0)</f>
        <v>#N/A</v>
      </c>
    </row>
    <row r="2591" spans="1:26" x14ac:dyDescent="0.25">
      <c r="A2591">
        <v>20230618</v>
      </c>
      <c r="B2591">
        <v>43094804</v>
      </c>
      <c r="C2591" t="s">
        <v>2705</v>
      </c>
      <c r="D2591">
        <v>2054669</v>
      </c>
      <c r="E2591" t="s">
        <v>2622</v>
      </c>
      <c r="F2591" s="59">
        <v>3543.58</v>
      </c>
      <c r="G2591">
        <v>2624.87</v>
      </c>
      <c r="H2591" t="s">
        <v>2538</v>
      </c>
      <c r="I2591" t="s">
        <v>2539</v>
      </c>
      <c r="J2591" t="s">
        <v>2352</v>
      </c>
      <c r="K2591" t="s">
        <v>2321</v>
      </c>
      <c r="L2591" t="s">
        <v>2351</v>
      </c>
      <c r="M2591" t="s">
        <v>2623</v>
      </c>
      <c r="N2591" t="s">
        <v>2624</v>
      </c>
      <c r="O2591" t="s">
        <v>2542</v>
      </c>
      <c r="P2591" t="s">
        <v>2543</v>
      </c>
      <c r="Q2591" t="s">
        <v>2544</v>
      </c>
      <c r="R2591" t="s">
        <v>2625</v>
      </c>
      <c r="S2591" t="s">
        <v>2546</v>
      </c>
      <c r="T2591">
        <v>0</v>
      </c>
      <c r="U2591" t="s">
        <v>838</v>
      </c>
      <c r="V2591" t="s">
        <v>2548</v>
      </c>
      <c r="W2591" t="s">
        <v>838</v>
      </c>
      <c r="X2591" t="s">
        <v>2548</v>
      </c>
      <c r="Y2591" t="str">
        <f t="shared" si="40"/>
        <v>深圳市小赢普惠科技有限责任公司深圳市赢众通金融信息服务有限责任公司信息流</v>
      </c>
      <c r="Z2591" t="e">
        <f>VLOOKUP(Y:Y,[1]Sheet1!N:N,1,0)</f>
        <v>#N/A</v>
      </c>
    </row>
    <row r="2592" spans="1:26" hidden="1" x14ac:dyDescent="0.25">
      <c r="A2592">
        <v>20230618</v>
      </c>
      <c r="B2592">
        <v>47327991</v>
      </c>
      <c r="C2592" t="s">
        <v>2766</v>
      </c>
      <c r="D2592">
        <v>2185183</v>
      </c>
      <c r="E2592" t="s">
        <v>2574</v>
      </c>
      <c r="F2592" s="59">
        <v>8023.77</v>
      </c>
      <c r="G2592">
        <v>6078.62</v>
      </c>
      <c r="H2592" t="s">
        <v>2538</v>
      </c>
      <c r="I2592" t="s">
        <v>2539</v>
      </c>
      <c r="J2592" t="s">
        <v>2575</v>
      </c>
      <c r="K2592" t="s">
        <v>2321</v>
      </c>
      <c r="L2592" t="s">
        <v>2344</v>
      </c>
      <c r="M2592" t="s">
        <v>2576</v>
      </c>
      <c r="O2592" t="s">
        <v>2542</v>
      </c>
      <c r="P2592" t="s">
        <v>2543</v>
      </c>
      <c r="Q2592" t="s">
        <v>2544</v>
      </c>
      <c r="R2592" t="s">
        <v>2577</v>
      </c>
      <c r="S2592" t="s">
        <v>2546</v>
      </c>
      <c r="T2592">
        <v>0</v>
      </c>
      <c r="U2592" t="s">
        <v>838</v>
      </c>
      <c r="V2592" t="s">
        <v>2578</v>
      </c>
      <c r="W2592" t="s">
        <v>838</v>
      </c>
      <c r="X2592" t="s">
        <v>2578</v>
      </c>
      <c r="Y2592" t="str">
        <f t="shared" si="40"/>
        <v>北京微财科技有限公司-数媒重庆市黑卡小额贷款有限公司信息流</v>
      </c>
      <c r="Z2592" t="e">
        <f>VLOOKUP(Y:Y,[1]Sheet1!N:N,1,0)</f>
        <v>#N/A</v>
      </c>
    </row>
    <row r="2593" spans="1:26" hidden="1" x14ac:dyDescent="0.25">
      <c r="A2593">
        <v>20230618</v>
      </c>
      <c r="B2593">
        <v>47798422</v>
      </c>
      <c r="C2593" t="s">
        <v>2794</v>
      </c>
      <c r="D2593">
        <v>2169384</v>
      </c>
      <c r="E2593" t="s">
        <v>2633</v>
      </c>
      <c r="F2593" s="59">
        <v>2040.38</v>
      </c>
      <c r="G2593">
        <v>1511.39</v>
      </c>
      <c r="H2593" t="s">
        <v>2538</v>
      </c>
      <c r="I2593" t="s">
        <v>2551</v>
      </c>
      <c r="J2593" t="s">
        <v>296</v>
      </c>
      <c r="K2593" t="s">
        <v>2321</v>
      </c>
      <c r="L2593" t="s">
        <v>2334</v>
      </c>
      <c r="M2593" t="s">
        <v>2634</v>
      </c>
      <c r="N2593" t="s">
        <v>2635</v>
      </c>
      <c r="O2593" t="s">
        <v>2542</v>
      </c>
      <c r="P2593" t="s">
        <v>2543</v>
      </c>
      <c r="Q2593" t="s">
        <v>2544</v>
      </c>
      <c r="R2593" t="s">
        <v>2636</v>
      </c>
      <c r="S2593" t="s">
        <v>2546</v>
      </c>
      <c r="T2593">
        <v>0</v>
      </c>
      <c r="U2593" t="s">
        <v>2584</v>
      </c>
      <c r="V2593" t="s">
        <v>2637</v>
      </c>
      <c r="W2593" t="s">
        <v>2584</v>
      </c>
      <c r="X2593" t="s">
        <v>2637</v>
      </c>
      <c r="Y2593" t="str">
        <f t="shared" si="40"/>
        <v>湖北车智汇传媒有限公司北京车之家信息技术有限公司信息流</v>
      </c>
      <c r="Z2593" t="e">
        <f>VLOOKUP(Y:Y,[1]Sheet1!N:N,1,0)</f>
        <v>#N/A</v>
      </c>
    </row>
    <row r="2594" spans="1:26" hidden="1" x14ac:dyDescent="0.25">
      <c r="A2594">
        <v>20230618</v>
      </c>
      <c r="B2594">
        <v>37292820</v>
      </c>
      <c r="C2594" t="s">
        <v>2846</v>
      </c>
      <c r="D2594">
        <v>2166626</v>
      </c>
      <c r="E2594" t="s">
        <v>2821</v>
      </c>
      <c r="F2594" s="59">
        <v>11473.66</v>
      </c>
      <c r="G2594">
        <v>0</v>
      </c>
      <c r="H2594" t="s">
        <v>2538</v>
      </c>
      <c r="I2594" t="s">
        <v>2551</v>
      </c>
      <c r="J2594" t="s">
        <v>2339</v>
      </c>
      <c r="K2594" t="s">
        <v>2321</v>
      </c>
      <c r="L2594" t="s">
        <v>2338</v>
      </c>
      <c r="M2594" t="s">
        <v>2692</v>
      </c>
      <c r="N2594" t="s">
        <v>2693</v>
      </c>
      <c r="O2594" t="s">
        <v>2542</v>
      </c>
      <c r="P2594" t="s">
        <v>2543</v>
      </c>
      <c r="Q2594" t="s">
        <v>2544</v>
      </c>
      <c r="R2594" t="s">
        <v>2822</v>
      </c>
      <c r="S2594" t="s">
        <v>2546</v>
      </c>
      <c r="T2594">
        <v>0</v>
      </c>
      <c r="U2594" t="s">
        <v>2117</v>
      </c>
      <c r="V2594" t="s">
        <v>2695</v>
      </c>
      <c r="W2594" t="s">
        <v>2117</v>
      </c>
      <c r="X2594" t="s">
        <v>2695</v>
      </c>
      <c r="Y2594" t="str">
        <f t="shared" si="40"/>
        <v>北京三快在线科技有限公司及其关联公司北京三快科技有限公司信息流</v>
      </c>
      <c r="Z2594" t="e">
        <f>VLOOKUP(Y:Y,[1]Sheet1!N:N,1,0)</f>
        <v>#N/A</v>
      </c>
    </row>
    <row r="2595" spans="1:26" hidden="1" x14ac:dyDescent="0.25">
      <c r="A2595">
        <v>20230618</v>
      </c>
      <c r="B2595">
        <v>36470871</v>
      </c>
      <c r="C2595" t="s">
        <v>2579</v>
      </c>
      <c r="D2595">
        <v>2158492</v>
      </c>
      <c r="E2595" t="s">
        <v>2580</v>
      </c>
      <c r="F2595" s="59">
        <v>3307.85</v>
      </c>
      <c r="G2595">
        <v>2779.59</v>
      </c>
      <c r="H2595" t="s">
        <v>2559</v>
      </c>
      <c r="I2595" t="s">
        <v>2560</v>
      </c>
      <c r="J2595" t="s">
        <v>2330</v>
      </c>
      <c r="K2595" t="s">
        <v>711</v>
      </c>
      <c r="L2595" t="s">
        <v>2329</v>
      </c>
      <c r="M2595" t="s">
        <v>2581</v>
      </c>
      <c r="N2595" t="s">
        <v>2582</v>
      </c>
      <c r="O2595" t="s">
        <v>2542</v>
      </c>
      <c r="P2595" t="s">
        <v>2543</v>
      </c>
      <c r="Q2595" t="s">
        <v>2544</v>
      </c>
      <c r="R2595" t="s">
        <v>2583</v>
      </c>
      <c r="S2595" t="s">
        <v>2546</v>
      </c>
      <c r="T2595">
        <v>43056.572999999997</v>
      </c>
      <c r="U2595" t="s">
        <v>2584</v>
      </c>
      <c r="V2595" t="s">
        <v>2585</v>
      </c>
      <c r="W2595" t="s">
        <v>2584</v>
      </c>
      <c r="X2595" t="s">
        <v>2585</v>
      </c>
      <c r="Y2595" t="str">
        <f t="shared" si="40"/>
        <v>成都哈拜网络科技有限公司-数字媒体事业部上海哈啰普惠科技有限公司CPC</v>
      </c>
      <c r="Z2595" t="e">
        <f>VLOOKUP(Y:Y,[1]Sheet1!N:N,1,0)</f>
        <v>#N/A</v>
      </c>
    </row>
    <row r="2596" spans="1:26" x14ac:dyDescent="0.25">
      <c r="A2596">
        <v>20230618</v>
      </c>
      <c r="B2596">
        <v>45336908</v>
      </c>
      <c r="C2596" t="s">
        <v>2621</v>
      </c>
      <c r="D2596">
        <v>2054669</v>
      </c>
      <c r="E2596" t="s">
        <v>2622</v>
      </c>
      <c r="F2596" s="59">
        <v>30516.57</v>
      </c>
      <c r="G2596">
        <v>22604.87</v>
      </c>
      <c r="H2596" t="s">
        <v>2538</v>
      </c>
      <c r="I2596" t="s">
        <v>2539</v>
      </c>
      <c r="J2596" t="s">
        <v>2352</v>
      </c>
      <c r="K2596" t="s">
        <v>2321</v>
      </c>
      <c r="L2596" t="s">
        <v>2351</v>
      </c>
      <c r="M2596" t="s">
        <v>2623</v>
      </c>
      <c r="N2596" t="s">
        <v>2624</v>
      </c>
      <c r="O2596" t="s">
        <v>2542</v>
      </c>
      <c r="P2596" t="s">
        <v>2543</v>
      </c>
      <c r="Q2596" t="s">
        <v>2544</v>
      </c>
      <c r="R2596" t="s">
        <v>2625</v>
      </c>
      <c r="S2596" t="s">
        <v>2546</v>
      </c>
      <c r="T2596">
        <v>0</v>
      </c>
      <c r="U2596" t="s">
        <v>838</v>
      </c>
      <c r="V2596" t="s">
        <v>2548</v>
      </c>
      <c r="W2596" t="s">
        <v>838</v>
      </c>
      <c r="X2596" t="s">
        <v>2548</v>
      </c>
      <c r="Y2596" t="str">
        <f t="shared" si="40"/>
        <v>深圳市小赢普惠科技有限责任公司深圳市赢众通金融信息服务有限责任公司信息流</v>
      </c>
      <c r="Z2596" t="e">
        <f>VLOOKUP(Y:Y,[1]Sheet1!N:N,1,0)</f>
        <v>#N/A</v>
      </c>
    </row>
    <row r="2597" spans="1:26" x14ac:dyDescent="0.25">
      <c r="A2597">
        <v>20230618</v>
      </c>
      <c r="B2597">
        <v>45336938</v>
      </c>
      <c r="C2597" t="s">
        <v>2753</v>
      </c>
      <c r="D2597">
        <v>2054669</v>
      </c>
      <c r="E2597" t="s">
        <v>2622</v>
      </c>
      <c r="F2597" s="59">
        <v>298.19</v>
      </c>
      <c r="G2597">
        <v>220.88</v>
      </c>
      <c r="H2597" t="s">
        <v>2538</v>
      </c>
      <c r="I2597" t="s">
        <v>2551</v>
      </c>
      <c r="J2597" t="s">
        <v>2352</v>
      </c>
      <c r="K2597" t="s">
        <v>2321</v>
      </c>
      <c r="L2597" t="s">
        <v>2351</v>
      </c>
      <c r="M2597" t="s">
        <v>2623</v>
      </c>
      <c r="N2597" t="s">
        <v>2624</v>
      </c>
      <c r="O2597" t="s">
        <v>2542</v>
      </c>
      <c r="P2597" t="s">
        <v>2543</v>
      </c>
      <c r="Q2597" t="s">
        <v>2544</v>
      </c>
      <c r="R2597" t="s">
        <v>2625</v>
      </c>
      <c r="S2597" t="s">
        <v>2546</v>
      </c>
      <c r="T2597">
        <v>0</v>
      </c>
      <c r="U2597" t="s">
        <v>838</v>
      </c>
      <c r="V2597" t="s">
        <v>2548</v>
      </c>
      <c r="W2597" t="s">
        <v>838</v>
      </c>
      <c r="X2597" t="s">
        <v>2548</v>
      </c>
      <c r="Y2597" t="str">
        <f t="shared" si="40"/>
        <v>深圳市小赢普惠科技有限责任公司深圳市赢众通金融信息服务有限责任公司信息流</v>
      </c>
      <c r="Z2597" t="e">
        <f>VLOOKUP(Y:Y,[1]Sheet1!N:N,1,0)</f>
        <v>#N/A</v>
      </c>
    </row>
    <row r="2598" spans="1:26" hidden="1" x14ac:dyDescent="0.25">
      <c r="A2598">
        <v>20230618</v>
      </c>
      <c r="B2598">
        <v>47184419</v>
      </c>
      <c r="C2598" t="s">
        <v>2740</v>
      </c>
      <c r="D2598">
        <v>2176807</v>
      </c>
      <c r="E2598" t="s">
        <v>2691</v>
      </c>
      <c r="F2598" s="59">
        <v>0.17</v>
      </c>
      <c r="G2598">
        <v>0.12</v>
      </c>
      <c r="H2598" t="s">
        <v>2538</v>
      </c>
      <c r="I2598" t="s">
        <v>2539</v>
      </c>
      <c r="J2598" t="s">
        <v>2339</v>
      </c>
      <c r="K2598" t="s">
        <v>2321</v>
      </c>
      <c r="L2598" t="s">
        <v>2338</v>
      </c>
      <c r="M2598" t="s">
        <v>2692</v>
      </c>
      <c r="N2598" t="s">
        <v>2693</v>
      </c>
      <c r="O2598" t="s">
        <v>2542</v>
      </c>
      <c r="P2598" t="s">
        <v>2543</v>
      </c>
      <c r="Q2598" t="s">
        <v>2544</v>
      </c>
      <c r="R2598" t="s">
        <v>2694</v>
      </c>
      <c r="S2598" t="s">
        <v>2546</v>
      </c>
      <c r="T2598">
        <v>0</v>
      </c>
      <c r="U2598" t="s">
        <v>2117</v>
      </c>
      <c r="V2598" t="s">
        <v>2695</v>
      </c>
      <c r="W2598" t="s">
        <v>2117</v>
      </c>
      <c r="X2598" t="s">
        <v>2695</v>
      </c>
      <c r="Y2598" t="str">
        <f t="shared" si="40"/>
        <v>北京三快在线科技有限公司及其关联公司北京三快科技有限公司信息流</v>
      </c>
      <c r="Z2598" t="e">
        <f>VLOOKUP(Y:Y,[1]Sheet1!N:N,1,0)</f>
        <v>#N/A</v>
      </c>
    </row>
    <row r="2599" spans="1:26" hidden="1" x14ac:dyDescent="0.25">
      <c r="A2599">
        <v>20230618</v>
      </c>
      <c r="B2599">
        <v>29768589</v>
      </c>
      <c r="C2599" t="s">
        <v>2724</v>
      </c>
      <c r="D2599">
        <v>2130054</v>
      </c>
      <c r="E2599" t="s">
        <v>2558</v>
      </c>
      <c r="F2599" s="59">
        <v>4309.72</v>
      </c>
      <c r="G2599">
        <v>3489.6</v>
      </c>
      <c r="H2599" t="s">
        <v>2559</v>
      </c>
      <c r="I2599" t="s">
        <v>2560</v>
      </c>
      <c r="J2599" t="s">
        <v>2350</v>
      </c>
      <c r="K2599" t="s">
        <v>711</v>
      </c>
      <c r="L2599" t="s">
        <v>2350</v>
      </c>
      <c r="M2599" t="s">
        <v>2561</v>
      </c>
      <c r="N2599" t="s">
        <v>2562</v>
      </c>
      <c r="O2599" t="s">
        <v>2542</v>
      </c>
      <c r="P2599" t="s">
        <v>2543</v>
      </c>
      <c r="Q2599" t="s">
        <v>2544</v>
      </c>
      <c r="R2599" t="s">
        <v>2563</v>
      </c>
      <c r="S2599" t="s">
        <v>2546</v>
      </c>
      <c r="T2599">
        <v>7863.5469999999996</v>
      </c>
      <c r="U2599" t="s">
        <v>1891</v>
      </c>
      <c r="V2599" t="s">
        <v>2564</v>
      </c>
      <c r="W2599" t="s">
        <v>1891</v>
      </c>
      <c r="X2599" t="s">
        <v>2564</v>
      </c>
      <c r="Y2599" t="str">
        <f t="shared" si="40"/>
        <v>深圳尚米网络技术有限公司深圳尚米网络技术有限公司CPC</v>
      </c>
      <c r="Z2599" t="e">
        <f>VLOOKUP(Y:Y,[1]Sheet1!N:N,1,0)</f>
        <v>#N/A</v>
      </c>
    </row>
    <row r="2600" spans="1:26" hidden="1" x14ac:dyDescent="0.25">
      <c r="A2600">
        <v>20230618</v>
      </c>
      <c r="B2600">
        <v>36534175</v>
      </c>
      <c r="C2600" t="s">
        <v>2850</v>
      </c>
      <c r="D2600">
        <v>2166626</v>
      </c>
      <c r="E2600" t="s">
        <v>2821</v>
      </c>
      <c r="F2600" s="59">
        <v>31529.85</v>
      </c>
      <c r="G2600">
        <v>0</v>
      </c>
      <c r="H2600" t="s">
        <v>2538</v>
      </c>
      <c r="I2600" t="s">
        <v>2551</v>
      </c>
      <c r="J2600" t="s">
        <v>2339</v>
      </c>
      <c r="K2600" t="s">
        <v>2321</v>
      </c>
      <c r="L2600" t="s">
        <v>2338</v>
      </c>
      <c r="M2600" t="s">
        <v>2692</v>
      </c>
      <c r="N2600" t="s">
        <v>2693</v>
      </c>
      <c r="O2600" t="s">
        <v>2542</v>
      </c>
      <c r="P2600" t="s">
        <v>2543</v>
      </c>
      <c r="Q2600" t="s">
        <v>2544</v>
      </c>
      <c r="R2600" t="s">
        <v>2822</v>
      </c>
      <c r="S2600" t="s">
        <v>2546</v>
      </c>
      <c r="T2600">
        <v>0</v>
      </c>
      <c r="U2600" t="s">
        <v>2117</v>
      </c>
      <c r="V2600" t="s">
        <v>2695</v>
      </c>
      <c r="W2600" t="s">
        <v>2117</v>
      </c>
      <c r="X2600" t="s">
        <v>2695</v>
      </c>
      <c r="Y2600" t="str">
        <f t="shared" si="40"/>
        <v>北京三快在线科技有限公司及其关联公司北京三快科技有限公司信息流</v>
      </c>
      <c r="Z2600" t="e">
        <f>VLOOKUP(Y:Y,[1]Sheet1!N:N,1,0)</f>
        <v>#N/A</v>
      </c>
    </row>
    <row r="2601" spans="1:26" hidden="1" x14ac:dyDescent="0.25">
      <c r="A2601">
        <v>20230618</v>
      </c>
      <c r="B2601">
        <v>38794042</v>
      </c>
      <c r="C2601" t="s">
        <v>2756</v>
      </c>
      <c r="D2601">
        <v>2172261</v>
      </c>
      <c r="E2601" t="s">
        <v>2628</v>
      </c>
      <c r="F2601" s="59">
        <v>1248.6400000000001</v>
      </c>
      <c r="G2601">
        <v>953.16</v>
      </c>
      <c r="H2601" t="s">
        <v>2538</v>
      </c>
      <c r="I2601" t="s">
        <v>2551</v>
      </c>
      <c r="J2601" t="s">
        <v>292</v>
      </c>
      <c r="K2601" t="s">
        <v>2321</v>
      </c>
      <c r="L2601" t="s">
        <v>574</v>
      </c>
      <c r="M2601" t="s">
        <v>2611</v>
      </c>
      <c r="N2601" t="s">
        <v>2612</v>
      </c>
      <c r="O2601" t="s">
        <v>2542</v>
      </c>
      <c r="P2601" t="s">
        <v>2543</v>
      </c>
      <c r="Q2601" t="s">
        <v>2544</v>
      </c>
      <c r="R2601" t="s">
        <v>2613</v>
      </c>
      <c r="S2601" t="s">
        <v>2546</v>
      </c>
      <c r="T2601">
        <v>0</v>
      </c>
      <c r="U2601" t="s">
        <v>2614</v>
      </c>
      <c r="V2601" t="s">
        <v>2615</v>
      </c>
      <c r="W2601" t="s">
        <v>2614</v>
      </c>
      <c r="X2601" t="s">
        <v>2615</v>
      </c>
      <c r="Y2601" t="str">
        <f t="shared" si="40"/>
        <v>广州荔湾品唯信息服务有限公司广州唯品会电子商务有限公司信息流</v>
      </c>
      <c r="Z2601" t="e">
        <f>VLOOKUP(Y:Y,[1]Sheet1!N:N,1,0)</f>
        <v>#N/A</v>
      </c>
    </row>
    <row r="2602" spans="1:26" hidden="1" x14ac:dyDescent="0.25">
      <c r="A2602">
        <v>20230618</v>
      </c>
      <c r="B2602">
        <v>42965750</v>
      </c>
      <c r="C2602" t="s">
        <v>2565</v>
      </c>
      <c r="D2602">
        <v>2165227</v>
      </c>
      <c r="E2602" t="s">
        <v>2566</v>
      </c>
      <c r="F2602" s="59">
        <v>879.96</v>
      </c>
      <c r="G2602">
        <v>651.82000000000005</v>
      </c>
      <c r="H2602" t="s">
        <v>2538</v>
      </c>
      <c r="I2602" t="s">
        <v>2539</v>
      </c>
      <c r="J2602" t="s">
        <v>2320</v>
      </c>
      <c r="K2602" t="s">
        <v>2321</v>
      </c>
      <c r="L2602" t="s">
        <v>2318</v>
      </c>
      <c r="M2602" t="s">
        <v>2540</v>
      </c>
      <c r="N2602" t="s">
        <v>2541</v>
      </c>
      <c r="O2602" t="s">
        <v>2542</v>
      </c>
      <c r="P2602" t="s">
        <v>2543</v>
      </c>
      <c r="Q2602" t="s">
        <v>2544</v>
      </c>
      <c r="R2602" t="s">
        <v>2545</v>
      </c>
      <c r="S2602" t="s">
        <v>2546</v>
      </c>
      <c r="T2602">
        <v>0</v>
      </c>
      <c r="U2602" t="s">
        <v>838</v>
      </c>
      <c r="V2602" t="s">
        <v>2547</v>
      </c>
      <c r="W2602" t="s">
        <v>838</v>
      </c>
      <c r="X2602" t="s">
        <v>2548</v>
      </c>
      <c r="Y2602" t="str">
        <f t="shared" si="40"/>
        <v>上海耳序信息技术有限公司-四部上海拍拍贷金融信息服务有限公司信息流</v>
      </c>
      <c r="Z2602" t="e">
        <f>VLOOKUP(Y:Y,[1]Sheet1!N:N,1,0)</f>
        <v>#N/A</v>
      </c>
    </row>
    <row r="2603" spans="1:26" hidden="1" x14ac:dyDescent="0.25">
      <c r="A2603">
        <v>20230618</v>
      </c>
      <c r="B2603">
        <v>43704248</v>
      </c>
      <c r="C2603" t="s">
        <v>2855</v>
      </c>
      <c r="D2603">
        <v>2166626</v>
      </c>
      <c r="E2603" t="s">
        <v>2821</v>
      </c>
      <c r="F2603" s="59">
        <v>21958.42</v>
      </c>
      <c r="G2603">
        <v>0</v>
      </c>
      <c r="H2603" t="s">
        <v>2538</v>
      </c>
      <c r="I2603" t="s">
        <v>2551</v>
      </c>
      <c r="J2603" t="s">
        <v>2339</v>
      </c>
      <c r="K2603" t="s">
        <v>2321</v>
      </c>
      <c r="L2603" t="s">
        <v>2338</v>
      </c>
      <c r="M2603" t="s">
        <v>2692</v>
      </c>
      <c r="N2603" t="s">
        <v>2693</v>
      </c>
      <c r="O2603" t="s">
        <v>2542</v>
      </c>
      <c r="P2603" t="s">
        <v>2543</v>
      </c>
      <c r="Q2603" t="s">
        <v>2544</v>
      </c>
      <c r="R2603" t="s">
        <v>2822</v>
      </c>
      <c r="S2603" t="s">
        <v>2546</v>
      </c>
      <c r="T2603">
        <v>0</v>
      </c>
      <c r="U2603" t="s">
        <v>2117</v>
      </c>
      <c r="V2603" t="s">
        <v>2695</v>
      </c>
      <c r="W2603" t="s">
        <v>2117</v>
      </c>
      <c r="X2603" t="s">
        <v>2695</v>
      </c>
      <c r="Y2603" t="str">
        <f t="shared" si="40"/>
        <v>北京三快在线科技有限公司及其关联公司北京三快科技有限公司信息流</v>
      </c>
      <c r="Z2603" t="e">
        <f>VLOOKUP(Y:Y,[1]Sheet1!N:N,1,0)</f>
        <v>#N/A</v>
      </c>
    </row>
    <row r="2604" spans="1:26" hidden="1" x14ac:dyDescent="0.25">
      <c r="A2604">
        <v>20230618</v>
      </c>
      <c r="B2604">
        <v>47344663</v>
      </c>
      <c r="C2604" t="s">
        <v>2788</v>
      </c>
      <c r="D2604">
        <v>2165628</v>
      </c>
      <c r="E2604" t="s">
        <v>2789</v>
      </c>
      <c r="F2604" s="59">
        <v>736.85</v>
      </c>
      <c r="G2604">
        <v>0</v>
      </c>
      <c r="H2604" t="s">
        <v>2559</v>
      </c>
      <c r="I2604" t="s">
        <v>2560</v>
      </c>
      <c r="J2604" t="s">
        <v>2332</v>
      </c>
      <c r="K2604" t="s">
        <v>711</v>
      </c>
      <c r="L2604" t="s">
        <v>2333</v>
      </c>
      <c r="M2604" t="s">
        <v>2552</v>
      </c>
      <c r="N2604" t="s">
        <v>2553</v>
      </c>
      <c r="O2604" t="s">
        <v>2542</v>
      </c>
      <c r="P2604" t="s">
        <v>2543</v>
      </c>
      <c r="Q2604" t="s">
        <v>2544</v>
      </c>
      <c r="R2604" t="s">
        <v>2554</v>
      </c>
      <c r="S2604" t="s">
        <v>2546</v>
      </c>
      <c r="T2604">
        <v>0</v>
      </c>
      <c r="U2604" t="s">
        <v>2555</v>
      </c>
      <c r="V2604" t="s">
        <v>2556</v>
      </c>
      <c r="W2604" t="s">
        <v>2555</v>
      </c>
      <c r="X2604" t="s">
        <v>2556</v>
      </c>
      <c r="Y2604" t="str">
        <f t="shared" si="40"/>
        <v>北京爱奇艺科技有限公司-百度北京爱奇艺科技有限公司CPC</v>
      </c>
      <c r="Z2604" t="e">
        <f>VLOOKUP(Y:Y,[1]Sheet1!N:N,1,0)</f>
        <v>#N/A</v>
      </c>
    </row>
    <row r="2605" spans="1:26" hidden="1" x14ac:dyDescent="0.25">
      <c r="A2605">
        <v>20230618</v>
      </c>
      <c r="B2605">
        <v>47953331</v>
      </c>
      <c r="C2605" t="s">
        <v>2663</v>
      </c>
      <c r="D2605">
        <v>2167551</v>
      </c>
      <c r="E2605" t="s">
        <v>2550</v>
      </c>
      <c r="F2605" s="59">
        <v>124.98</v>
      </c>
      <c r="G2605">
        <v>124.98</v>
      </c>
      <c r="H2605" t="s">
        <v>2538</v>
      </c>
      <c r="I2605" t="s">
        <v>2551</v>
      </c>
      <c r="J2605" t="s">
        <v>2332</v>
      </c>
      <c r="K2605" t="s">
        <v>2321</v>
      </c>
      <c r="L2605" t="s">
        <v>2333</v>
      </c>
      <c r="M2605" t="s">
        <v>2552</v>
      </c>
      <c r="N2605" t="s">
        <v>2553</v>
      </c>
      <c r="O2605" t="s">
        <v>2542</v>
      </c>
      <c r="P2605" t="s">
        <v>2543</v>
      </c>
      <c r="Q2605" t="s">
        <v>2544</v>
      </c>
      <c r="R2605" t="s">
        <v>2554</v>
      </c>
      <c r="S2605" t="s">
        <v>2546</v>
      </c>
      <c r="T2605">
        <v>0</v>
      </c>
      <c r="U2605" t="s">
        <v>2555</v>
      </c>
      <c r="V2605" t="s">
        <v>2556</v>
      </c>
      <c r="W2605" t="s">
        <v>2555</v>
      </c>
      <c r="X2605" t="s">
        <v>2556</v>
      </c>
      <c r="Y2605" t="str">
        <f t="shared" si="40"/>
        <v>北京爱奇艺科技有限公司-百度北京爱奇艺科技有限公司信息流</v>
      </c>
      <c r="Z2605" t="e">
        <f>VLOOKUP(Y:Y,[1]Sheet1!N:N,1,0)</f>
        <v>#N/A</v>
      </c>
    </row>
    <row r="2606" spans="1:26" hidden="1" x14ac:dyDescent="0.25">
      <c r="A2606">
        <v>20230618</v>
      </c>
      <c r="B2606">
        <v>29995327</v>
      </c>
      <c r="C2606" t="s">
        <v>2761</v>
      </c>
      <c r="D2606">
        <v>2142924</v>
      </c>
      <c r="E2606" t="s">
        <v>2716</v>
      </c>
      <c r="F2606" s="59">
        <v>274.10000000000002</v>
      </c>
      <c r="G2606">
        <v>274.10000000000002</v>
      </c>
      <c r="H2606" t="s">
        <v>2559</v>
      </c>
      <c r="I2606" t="s">
        <v>2560</v>
      </c>
      <c r="J2606" t="s">
        <v>392</v>
      </c>
      <c r="K2606" t="s">
        <v>711</v>
      </c>
      <c r="L2606" t="s">
        <v>392</v>
      </c>
      <c r="M2606" t="s">
        <v>2641</v>
      </c>
      <c r="N2606" t="s">
        <v>2642</v>
      </c>
      <c r="O2606" t="s">
        <v>2542</v>
      </c>
      <c r="P2606" t="s">
        <v>2543</v>
      </c>
      <c r="Q2606" t="s">
        <v>2544</v>
      </c>
      <c r="R2606" t="s">
        <v>2643</v>
      </c>
      <c r="S2606" t="s">
        <v>2546</v>
      </c>
      <c r="T2606">
        <v>15113.75</v>
      </c>
      <c r="U2606" t="s">
        <v>838</v>
      </c>
      <c r="V2606" t="s">
        <v>2548</v>
      </c>
      <c r="W2606" t="s">
        <v>838</v>
      </c>
      <c r="X2606" t="s">
        <v>2548</v>
      </c>
      <c r="Y2606" t="str">
        <f t="shared" si="40"/>
        <v>福州三六零网络小额贷款有限公司福州三六零网络小额贷款有限公司CPC</v>
      </c>
      <c r="Z2606" t="e">
        <f>VLOOKUP(Y:Y,[1]Sheet1!N:N,1,0)</f>
        <v>#N/A</v>
      </c>
    </row>
    <row r="2607" spans="1:26" hidden="1" x14ac:dyDescent="0.25">
      <c r="A2607">
        <v>20230617</v>
      </c>
      <c r="B2607">
        <v>36470871</v>
      </c>
      <c r="C2607" t="s">
        <v>2579</v>
      </c>
      <c r="D2607">
        <v>2158492</v>
      </c>
      <c r="E2607" t="s">
        <v>2580</v>
      </c>
      <c r="F2607" s="59">
        <v>2313.4299999999998</v>
      </c>
      <c r="G2607">
        <v>1943.95</v>
      </c>
      <c r="H2607" t="s">
        <v>2559</v>
      </c>
      <c r="I2607" t="s">
        <v>2560</v>
      </c>
      <c r="J2607" t="s">
        <v>2330</v>
      </c>
      <c r="K2607" t="s">
        <v>711</v>
      </c>
      <c r="L2607" t="s">
        <v>2329</v>
      </c>
      <c r="M2607" t="s">
        <v>2581</v>
      </c>
      <c r="N2607" t="s">
        <v>2582</v>
      </c>
      <c r="O2607" t="s">
        <v>2542</v>
      </c>
      <c r="P2607" t="s">
        <v>2543</v>
      </c>
      <c r="Q2607" t="s">
        <v>2544</v>
      </c>
      <c r="R2607" t="s">
        <v>2583</v>
      </c>
      <c r="S2607" t="s">
        <v>2546</v>
      </c>
      <c r="T2607">
        <v>45822.648999999998</v>
      </c>
      <c r="U2607" t="s">
        <v>2584</v>
      </c>
      <c r="V2607" t="s">
        <v>2585</v>
      </c>
      <c r="W2607" t="s">
        <v>2584</v>
      </c>
      <c r="X2607" t="s">
        <v>2585</v>
      </c>
      <c r="Y2607" t="str">
        <f t="shared" si="40"/>
        <v>成都哈拜网络科技有限公司-数字媒体事业部上海哈啰普惠科技有限公司CPC</v>
      </c>
      <c r="Z2607" t="e">
        <f>VLOOKUP(Y:Y,[1]Sheet1!N:N,1,0)</f>
        <v>#N/A</v>
      </c>
    </row>
    <row r="2608" spans="1:26" hidden="1" x14ac:dyDescent="0.25">
      <c r="A2608">
        <v>20230617</v>
      </c>
      <c r="B2608">
        <v>45323132</v>
      </c>
      <c r="C2608" t="s">
        <v>2747</v>
      </c>
      <c r="D2608">
        <v>2172261</v>
      </c>
      <c r="E2608" t="s">
        <v>2628</v>
      </c>
      <c r="F2608" s="59">
        <v>41.29</v>
      </c>
      <c r="G2608">
        <v>31.52</v>
      </c>
      <c r="H2608" t="s">
        <v>2538</v>
      </c>
      <c r="I2608" t="s">
        <v>2539</v>
      </c>
      <c r="J2608" t="s">
        <v>292</v>
      </c>
      <c r="K2608" t="s">
        <v>2321</v>
      </c>
      <c r="L2608" t="s">
        <v>574</v>
      </c>
      <c r="M2608" t="s">
        <v>2611</v>
      </c>
      <c r="N2608" t="s">
        <v>2612</v>
      </c>
      <c r="O2608" t="s">
        <v>2542</v>
      </c>
      <c r="P2608" t="s">
        <v>2543</v>
      </c>
      <c r="Q2608" t="s">
        <v>2544</v>
      </c>
      <c r="R2608" t="s">
        <v>2613</v>
      </c>
      <c r="S2608" t="s">
        <v>2546</v>
      </c>
      <c r="T2608">
        <v>0</v>
      </c>
      <c r="U2608" t="s">
        <v>2614</v>
      </c>
      <c r="V2608" t="s">
        <v>2615</v>
      </c>
      <c r="W2608" t="s">
        <v>2614</v>
      </c>
      <c r="X2608" t="s">
        <v>2615</v>
      </c>
      <c r="Y2608" t="str">
        <f t="shared" si="40"/>
        <v>广州荔湾品唯信息服务有限公司广州唯品会电子商务有限公司信息流</v>
      </c>
      <c r="Z2608" t="e">
        <f>VLOOKUP(Y:Y,[1]Sheet1!N:N,1,0)</f>
        <v>#N/A</v>
      </c>
    </row>
    <row r="2609" spans="1:26" hidden="1" x14ac:dyDescent="0.25">
      <c r="A2609">
        <v>20230617</v>
      </c>
      <c r="B2609">
        <v>28450438</v>
      </c>
      <c r="C2609" t="s">
        <v>2665</v>
      </c>
      <c r="D2609">
        <v>2113477</v>
      </c>
      <c r="E2609" t="s">
        <v>2666</v>
      </c>
      <c r="F2609" s="59">
        <v>2967.93</v>
      </c>
      <c r="G2609">
        <v>0</v>
      </c>
      <c r="H2609" t="s">
        <v>2559</v>
      </c>
      <c r="I2609" t="s">
        <v>2560</v>
      </c>
      <c r="J2609" t="s">
        <v>231</v>
      </c>
      <c r="K2609" t="s">
        <v>711</v>
      </c>
      <c r="L2609" t="s">
        <v>231</v>
      </c>
      <c r="M2609" t="s">
        <v>2667</v>
      </c>
      <c r="N2609" t="s">
        <v>2668</v>
      </c>
      <c r="O2609" t="s">
        <v>2542</v>
      </c>
      <c r="P2609" t="s">
        <v>2543</v>
      </c>
      <c r="Q2609" t="s">
        <v>2544</v>
      </c>
      <c r="R2609" t="s">
        <v>2669</v>
      </c>
      <c r="S2609" t="s">
        <v>2546</v>
      </c>
      <c r="T2609">
        <v>0</v>
      </c>
      <c r="U2609" t="s">
        <v>2555</v>
      </c>
      <c r="V2609" t="s">
        <v>2670</v>
      </c>
      <c r="W2609" t="s">
        <v>2555</v>
      </c>
      <c r="X2609" t="s">
        <v>2671</v>
      </c>
      <c r="Y2609" t="str">
        <f t="shared" si="40"/>
        <v>广州酷狗计算机科技有限公司广州酷狗计算机科技有限公司CPC</v>
      </c>
      <c r="Z2609" t="e">
        <f>VLOOKUP(Y:Y,[1]Sheet1!N:N,1,0)</f>
        <v>#N/A</v>
      </c>
    </row>
    <row r="2610" spans="1:26" hidden="1" x14ac:dyDescent="0.25">
      <c r="A2610">
        <v>20230617</v>
      </c>
      <c r="B2610">
        <v>47798422</v>
      </c>
      <c r="C2610" t="s">
        <v>2794</v>
      </c>
      <c r="D2610">
        <v>2169384</v>
      </c>
      <c r="E2610" t="s">
        <v>2633</v>
      </c>
      <c r="F2610" s="59">
        <v>1782.32</v>
      </c>
      <c r="G2610">
        <v>1320.24</v>
      </c>
      <c r="H2610" t="s">
        <v>2538</v>
      </c>
      <c r="I2610" t="s">
        <v>2551</v>
      </c>
      <c r="J2610" t="s">
        <v>296</v>
      </c>
      <c r="K2610" t="s">
        <v>2321</v>
      </c>
      <c r="L2610" t="s">
        <v>2334</v>
      </c>
      <c r="M2610" t="s">
        <v>2634</v>
      </c>
      <c r="N2610" t="s">
        <v>2635</v>
      </c>
      <c r="O2610" t="s">
        <v>2542</v>
      </c>
      <c r="P2610" t="s">
        <v>2543</v>
      </c>
      <c r="Q2610" t="s">
        <v>2544</v>
      </c>
      <c r="R2610" t="s">
        <v>2636</v>
      </c>
      <c r="S2610" t="s">
        <v>2546</v>
      </c>
      <c r="T2610">
        <v>0</v>
      </c>
      <c r="U2610" t="s">
        <v>2584</v>
      </c>
      <c r="V2610" t="s">
        <v>2637</v>
      </c>
      <c r="W2610" t="s">
        <v>2584</v>
      </c>
      <c r="X2610" t="s">
        <v>2637</v>
      </c>
      <c r="Y2610" t="str">
        <f t="shared" si="40"/>
        <v>湖北车智汇传媒有限公司北京车之家信息技术有限公司信息流</v>
      </c>
      <c r="Z2610" t="e">
        <f>VLOOKUP(Y:Y,[1]Sheet1!N:N,1,0)</f>
        <v>#N/A</v>
      </c>
    </row>
    <row r="2611" spans="1:26" hidden="1" x14ac:dyDescent="0.25">
      <c r="A2611">
        <v>20230617</v>
      </c>
      <c r="B2611">
        <v>38794097</v>
      </c>
      <c r="C2611" t="s">
        <v>2757</v>
      </c>
      <c r="D2611">
        <v>2172261</v>
      </c>
      <c r="E2611" t="s">
        <v>2628</v>
      </c>
      <c r="F2611" s="59">
        <v>1129.33</v>
      </c>
      <c r="G2611">
        <v>862.08</v>
      </c>
      <c r="H2611" t="s">
        <v>2538</v>
      </c>
      <c r="I2611" t="s">
        <v>2539</v>
      </c>
      <c r="J2611" t="s">
        <v>292</v>
      </c>
      <c r="K2611" t="s">
        <v>2321</v>
      </c>
      <c r="L2611" t="s">
        <v>574</v>
      </c>
      <c r="M2611" t="s">
        <v>2611</v>
      </c>
      <c r="N2611" t="s">
        <v>2612</v>
      </c>
      <c r="O2611" t="s">
        <v>2542</v>
      </c>
      <c r="P2611" t="s">
        <v>2543</v>
      </c>
      <c r="Q2611" t="s">
        <v>2544</v>
      </c>
      <c r="R2611" t="s">
        <v>2613</v>
      </c>
      <c r="S2611" t="s">
        <v>2546</v>
      </c>
      <c r="T2611">
        <v>0</v>
      </c>
      <c r="U2611" t="s">
        <v>2614</v>
      </c>
      <c r="V2611" t="s">
        <v>2615</v>
      </c>
      <c r="W2611" t="s">
        <v>2614</v>
      </c>
      <c r="X2611" t="s">
        <v>2615</v>
      </c>
      <c r="Y2611" t="str">
        <f t="shared" si="40"/>
        <v>广州荔湾品唯信息服务有限公司广州唯品会电子商务有限公司信息流</v>
      </c>
      <c r="Z2611" t="e">
        <f>VLOOKUP(Y:Y,[1]Sheet1!N:N,1,0)</f>
        <v>#N/A</v>
      </c>
    </row>
    <row r="2612" spans="1:26" hidden="1" x14ac:dyDescent="0.25">
      <c r="A2612">
        <v>20230617</v>
      </c>
      <c r="B2612">
        <v>41512462</v>
      </c>
      <c r="C2612" t="s">
        <v>2743</v>
      </c>
      <c r="D2612">
        <v>2117409</v>
      </c>
      <c r="E2612" t="s">
        <v>2744</v>
      </c>
      <c r="F2612" s="59">
        <v>789.88</v>
      </c>
      <c r="G2612">
        <v>0</v>
      </c>
      <c r="H2612" t="s">
        <v>2559</v>
      </c>
      <c r="I2612" t="s">
        <v>2560</v>
      </c>
      <c r="J2612" t="s">
        <v>2353</v>
      </c>
      <c r="K2612" t="s">
        <v>711</v>
      </c>
      <c r="L2612" t="s">
        <v>326</v>
      </c>
      <c r="M2612" t="s">
        <v>2588</v>
      </c>
      <c r="N2612" t="s">
        <v>2589</v>
      </c>
      <c r="O2612" t="s">
        <v>2542</v>
      </c>
      <c r="P2612" t="s">
        <v>2543</v>
      </c>
      <c r="Q2612" t="s">
        <v>2544</v>
      </c>
      <c r="R2612" t="s">
        <v>2570</v>
      </c>
      <c r="S2612" t="s">
        <v>2546</v>
      </c>
      <c r="T2612">
        <v>0</v>
      </c>
      <c r="U2612" t="s">
        <v>2571</v>
      </c>
      <c r="V2612" t="s">
        <v>2572</v>
      </c>
      <c r="W2612" t="s">
        <v>1891</v>
      </c>
      <c r="X2612" t="s">
        <v>2564</v>
      </c>
      <c r="Y2612" t="str">
        <f t="shared" si="40"/>
        <v>网易有道信息技术（北京）有限公司网易(杭州)网络有限公司CPC</v>
      </c>
      <c r="Z2612" t="e">
        <f>VLOOKUP(Y:Y,[1]Sheet1!N:N,1,0)</f>
        <v>#N/A</v>
      </c>
    </row>
    <row r="2613" spans="1:26" hidden="1" x14ac:dyDescent="0.25">
      <c r="A2613">
        <v>20230617</v>
      </c>
      <c r="B2613">
        <v>42965681</v>
      </c>
      <c r="C2613" t="s">
        <v>2725</v>
      </c>
      <c r="D2613">
        <v>2165227</v>
      </c>
      <c r="E2613" t="s">
        <v>2566</v>
      </c>
      <c r="F2613" s="59">
        <v>76.56</v>
      </c>
      <c r="G2613">
        <v>56.71</v>
      </c>
      <c r="H2613" t="s">
        <v>2538</v>
      </c>
      <c r="I2613" t="s">
        <v>2551</v>
      </c>
      <c r="J2613" t="s">
        <v>2320</v>
      </c>
      <c r="K2613" t="s">
        <v>2321</v>
      </c>
      <c r="L2613" t="s">
        <v>2318</v>
      </c>
      <c r="M2613" t="s">
        <v>2540</v>
      </c>
      <c r="N2613" t="s">
        <v>2541</v>
      </c>
      <c r="O2613" t="s">
        <v>2542</v>
      </c>
      <c r="P2613" t="s">
        <v>2543</v>
      </c>
      <c r="Q2613" t="s">
        <v>2544</v>
      </c>
      <c r="R2613" t="s">
        <v>2545</v>
      </c>
      <c r="S2613" t="s">
        <v>2546</v>
      </c>
      <c r="T2613">
        <v>0</v>
      </c>
      <c r="U2613" t="s">
        <v>838</v>
      </c>
      <c r="V2613" t="s">
        <v>2547</v>
      </c>
      <c r="W2613" t="s">
        <v>838</v>
      </c>
      <c r="X2613" t="s">
        <v>2548</v>
      </c>
      <c r="Y2613" t="str">
        <f t="shared" si="40"/>
        <v>上海耳序信息技术有限公司-四部上海拍拍贷金融信息服务有限公司信息流</v>
      </c>
      <c r="Z2613" t="e">
        <f>VLOOKUP(Y:Y,[1]Sheet1!N:N,1,0)</f>
        <v>#N/A</v>
      </c>
    </row>
    <row r="2614" spans="1:26" x14ac:dyDescent="0.25">
      <c r="A2614">
        <v>20230617</v>
      </c>
      <c r="B2614">
        <v>45336925</v>
      </c>
      <c r="C2614" t="s">
        <v>2717</v>
      </c>
      <c r="D2614">
        <v>2054669</v>
      </c>
      <c r="E2614" t="s">
        <v>2622</v>
      </c>
      <c r="F2614" s="59">
        <v>303.14</v>
      </c>
      <c r="G2614">
        <v>224.55</v>
      </c>
      <c r="H2614" t="s">
        <v>2538</v>
      </c>
      <c r="I2614" t="s">
        <v>2551</v>
      </c>
      <c r="J2614" t="s">
        <v>2352</v>
      </c>
      <c r="K2614" t="s">
        <v>2321</v>
      </c>
      <c r="L2614" t="s">
        <v>2351</v>
      </c>
      <c r="M2614" t="s">
        <v>2623</v>
      </c>
      <c r="N2614" t="s">
        <v>2624</v>
      </c>
      <c r="O2614" t="s">
        <v>2542</v>
      </c>
      <c r="P2614" t="s">
        <v>2543</v>
      </c>
      <c r="Q2614" t="s">
        <v>2544</v>
      </c>
      <c r="R2614" t="s">
        <v>2625</v>
      </c>
      <c r="S2614" t="s">
        <v>2546</v>
      </c>
      <c r="T2614">
        <v>0</v>
      </c>
      <c r="U2614" t="s">
        <v>838</v>
      </c>
      <c r="V2614" t="s">
        <v>2548</v>
      </c>
      <c r="W2614" t="s">
        <v>838</v>
      </c>
      <c r="X2614" t="s">
        <v>2548</v>
      </c>
      <c r="Y2614" t="str">
        <f t="shared" si="40"/>
        <v>深圳市小赢普惠科技有限责任公司深圳市赢众通金融信息服务有限责任公司信息流</v>
      </c>
      <c r="Z2614" t="e">
        <f>VLOOKUP(Y:Y,[1]Sheet1!N:N,1,0)</f>
        <v>#N/A</v>
      </c>
    </row>
    <row r="2615" spans="1:26" hidden="1" x14ac:dyDescent="0.25">
      <c r="A2615">
        <v>20230617</v>
      </c>
      <c r="B2615">
        <v>29850997</v>
      </c>
      <c r="C2615" t="s">
        <v>2701</v>
      </c>
      <c r="D2615">
        <v>2130054</v>
      </c>
      <c r="E2615" t="s">
        <v>2558</v>
      </c>
      <c r="F2615" s="59">
        <v>7068.31</v>
      </c>
      <c r="G2615">
        <v>5723.19</v>
      </c>
      <c r="H2615" t="s">
        <v>2559</v>
      </c>
      <c r="I2615" t="s">
        <v>2560</v>
      </c>
      <c r="J2615" t="s">
        <v>2350</v>
      </c>
      <c r="K2615" t="s">
        <v>711</v>
      </c>
      <c r="L2615" t="s">
        <v>2350</v>
      </c>
      <c r="M2615" t="s">
        <v>2561</v>
      </c>
      <c r="N2615" t="s">
        <v>2562</v>
      </c>
      <c r="O2615" t="s">
        <v>2542</v>
      </c>
      <c r="P2615" t="s">
        <v>2543</v>
      </c>
      <c r="Q2615" t="s">
        <v>2544</v>
      </c>
      <c r="R2615" t="s">
        <v>2563</v>
      </c>
      <c r="S2615" t="s">
        <v>2546</v>
      </c>
      <c r="T2615">
        <v>21307.367999999999</v>
      </c>
      <c r="U2615" t="s">
        <v>1891</v>
      </c>
      <c r="V2615" t="s">
        <v>2564</v>
      </c>
      <c r="W2615" t="s">
        <v>1891</v>
      </c>
      <c r="X2615" t="s">
        <v>2564</v>
      </c>
      <c r="Y2615" t="str">
        <f t="shared" si="40"/>
        <v>深圳尚米网络技术有限公司深圳尚米网络技术有限公司CPC</v>
      </c>
      <c r="Z2615" t="e">
        <f>VLOOKUP(Y:Y,[1]Sheet1!N:N,1,0)</f>
        <v>#N/A</v>
      </c>
    </row>
    <row r="2616" spans="1:26" hidden="1" x14ac:dyDescent="0.25">
      <c r="A2616">
        <v>20230617</v>
      </c>
      <c r="B2616">
        <v>40182525</v>
      </c>
      <c r="C2616" t="s">
        <v>2679</v>
      </c>
      <c r="D2616">
        <v>2130054</v>
      </c>
      <c r="E2616" t="s">
        <v>2558</v>
      </c>
      <c r="F2616" s="59">
        <v>1630.23</v>
      </c>
      <c r="G2616">
        <v>1319.96</v>
      </c>
      <c r="H2616" t="s">
        <v>2559</v>
      </c>
      <c r="I2616" t="s">
        <v>2560</v>
      </c>
      <c r="J2616" t="s">
        <v>2350</v>
      </c>
      <c r="K2616" t="s">
        <v>711</v>
      </c>
      <c r="L2616" t="s">
        <v>2350</v>
      </c>
      <c r="M2616" t="s">
        <v>2561</v>
      </c>
      <c r="N2616" t="s">
        <v>2562</v>
      </c>
      <c r="O2616" t="s">
        <v>2542</v>
      </c>
      <c r="P2616" t="s">
        <v>2543</v>
      </c>
      <c r="Q2616" t="s">
        <v>2544</v>
      </c>
      <c r="R2616" t="s">
        <v>2563</v>
      </c>
      <c r="S2616" t="s">
        <v>2546</v>
      </c>
      <c r="T2616">
        <v>6198.8639999999996</v>
      </c>
      <c r="U2616" t="s">
        <v>1891</v>
      </c>
      <c r="V2616" t="s">
        <v>2564</v>
      </c>
      <c r="W2616" t="s">
        <v>1891</v>
      </c>
      <c r="X2616" t="s">
        <v>2564</v>
      </c>
      <c r="Y2616" t="str">
        <f t="shared" si="40"/>
        <v>深圳尚米网络技术有限公司深圳尚米网络技术有限公司CPC</v>
      </c>
      <c r="Z2616" t="e">
        <f>VLOOKUP(Y:Y,[1]Sheet1!N:N,1,0)</f>
        <v>#N/A</v>
      </c>
    </row>
    <row r="2617" spans="1:26" hidden="1" x14ac:dyDescent="0.25">
      <c r="A2617">
        <v>20230617</v>
      </c>
      <c r="B2617">
        <v>47327963</v>
      </c>
      <c r="C2617" t="s">
        <v>2678</v>
      </c>
      <c r="D2617">
        <v>2185183</v>
      </c>
      <c r="E2617" t="s">
        <v>2574</v>
      </c>
      <c r="F2617" s="59">
        <v>2357.6799999999998</v>
      </c>
      <c r="G2617">
        <v>1786.12</v>
      </c>
      <c r="H2617" t="s">
        <v>2538</v>
      </c>
      <c r="I2617" t="s">
        <v>2539</v>
      </c>
      <c r="J2617" t="s">
        <v>2575</v>
      </c>
      <c r="K2617" t="s">
        <v>2321</v>
      </c>
      <c r="L2617" t="s">
        <v>2344</v>
      </c>
      <c r="M2617" t="s">
        <v>2576</v>
      </c>
      <c r="O2617" t="s">
        <v>2542</v>
      </c>
      <c r="P2617" t="s">
        <v>2543</v>
      </c>
      <c r="Q2617" t="s">
        <v>2544</v>
      </c>
      <c r="R2617" t="s">
        <v>2577</v>
      </c>
      <c r="S2617" t="s">
        <v>2546</v>
      </c>
      <c r="T2617">
        <v>0</v>
      </c>
      <c r="U2617" t="s">
        <v>838</v>
      </c>
      <c r="V2617" t="s">
        <v>2578</v>
      </c>
      <c r="W2617" t="s">
        <v>838</v>
      </c>
      <c r="X2617" t="s">
        <v>2578</v>
      </c>
      <c r="Y2617" t="str">
        <f t="shared" si="40"/>
        <v>北京微财科技有限公司-数媒重庆市黑卡小额贷款有限公司信息流</v>
      </c>
      <c r="Z2617" t="e">
        <f>VLOOKUP(Y:Y,[1]Sheet1!N:N,1,0)</f>
        <v>#N/A</v>
      </c>
    </row>
    <row r="2618" spans="1:26" hidden="1" x14ac:dyDescent="0.25">
      <c r="A2618">
        <v>20230617</v>
      </c>
      <c r="B2618">
        <v>29880965</v>
      </c>
      <c r="C2618" t="s">
        <v>2730</v>
      </c>
      <c r="D2618">
        <v>2130054</v>
      </c>
      <c r="E2618" t="s">
        <v>2558</v>
      </c>
      <c r="F2618" s="59">
        <v>15408.09</v>
      </c>
      <c r="G2618">
        <v>12476.04</v>
      </c>
      <c r="H2618" t="s">
        <v>2559</v>
      </c>
      <c r="I2618" t="s">
        <v>2560</v>
      </c>
      <c r="J2618" t="s">
        <v>2350</v>
      </c>
      <c r="K2618" t="s">
        <v>711</v>
      </c>
      <c r="L2618" t="s">
        <v>2350</v>
      </c>
      <c r="M2618" t="s">
        <v>2561</v>
      </c>
      <c r="N2618" t="s">
        <v>2562</v>
      </c>
      <c r="O2618" t="s">
        <v>2542</v>
      </c>
      <c r="P2618" t="s">
        <v>2543</v>
      </c>
      <c r="Q2618" t="s">
        <v>2544</v>
      </c>
      <c r="R2618" t="s">
        <v>2563</v>
      </c>
      <c r="S2618" t="s">
        <v>2546</v>
      </c>
      <c r="T2618">
        <v>50567.3</v>
      </c>
      <c r="U2618" t="s">
        <v>1891</v>
      </c>
      <c r="V2618" t="s">
        <v>2564</v>
      </c>
      <c r="W2618" t="s">
        <v>1891</v>
      </c>
      <c r="X2618" t="s">
        <v>2564</v>
      </c>
      <c r="Y2618" t="str">
        <f t="shared" si="40"/>
        <v>深圳尚米网络技术有限公司深圳尚米网络技术有限公司CPC</v>
      </c>
      <c r="Z2618" t="e">
        <f>VLOOKUP(Y:Y,[1]Sheet1!N:N,1,0)</f>
        <v>#N/A</v>
      </c>
    </row>
    <row r="2619" spans="1:26" hidden="1" x14ac:dyDescent="0.25">
      <c r="A2619">
        <v>20230617</v>
      </c>
      <c r="B2619">
        <v>45322956</v>
      </c>
      <c r="C2619" t="s">
        <v>2631</v>
      </c>
      <c r="D2619">
        <v>2172261</v>
      </c>
      <c r="E2619" t="s">
        <v>2628</v>
      </c>
      <c r="F2619" s="59">
        <v>306.58</v>
      </c>
      <c r="G2619">
        <v>234.03</v>
      </c>
      <c r="H2619" t="s">
        <v>2538</v>
      </c>
      <c r="I2619" t="s">
        <v>2551</v>
      </c>
      <c r="J2619" t="s">
        <v>292</v>
      </c>
      <c r="K2619" t="s">
        <v>2321</v>
      </c>
      <c r="L2619" t="s">
        <v>574</v>
      </c>
      <c r="M2619" t="s">
        <v>2611</v>
      </c>
      <c r="N2619" t="s">
        <v>2612</v>
      </c>
      <c r="O2619" t="s">
        <v>2542</v>
      </c>
      <c r="P2619" t="s">
        <v>2543</v>
      </c>
      <c r="Q2619" t="s">
        <v>2544</v>
      </c>
      <c r="R2619" t="s">
        <v>2613</v>
      </c>
      <c r="S2619" t="s">
        <v>2546</v>
      </c>
      <c r="T2619">
        <v>0</v>
      </c>
      <c r="U2619" t="s">
        <v>2614</v>
      </c>
      <c r="V2619" t="s">
        <v>2615</v>
      </c>
      <c r="W2619" t="s">
        <v>2614</v>
      </c>
      <c r="X2619" t="s">
        <v>2615</v>
      </c>
      <c r="Y2619" t="str">
        <f t="shared" si="40"/>
        <v>广州荔湾品唯信息服务有限公司广州唯品会电子商务有限公司信息流</v>
      </c>
      <c r="Z2619" t="e">
        <f>VLOOKUP(Y:Y,[1]Sheet1!N:N,1,0)</f>
        <v>#N/A</v>
      </c>
    </row>
    <row r="2620" spans="1:26" x14ac:dyDescent="0.25">
      <c r="A2620">
        <v>20230617</v>
      </c>
      <c r="B2620">
        <v>45336908</v>
      </c>
      <c r="C2620" t="s">
        <v>2621</v>
      </c>
      <c r="D2620">
        <v>2054669</v>
      </c>
      <c r="E2620" t="s">
        <v>2622</v>
      </c>
      <c r="F2620" s="59">
        <v>10017.01</v>
      </c>
      <c r="G2620">
        <v>7420.01</v>
      </c>
      <c r="H2620" t="s">
        <v>2538</v>
      </c>
      <c r="I2620" t="s">
        <v>2539</v>
      </c>
      <c r="J2620" t="s">
        <v>2352</v>
      </c>
      <c r="K2620" t="s">
        <v>2321</v>
      </c>
      <c r="L2620" t="s">
        <v>2351</v>
      </c>
      <c r="M2620" t="s">
        <v>2623</v>
      </c>
      <c r="N2620" t="s">
        <v>2624</v>
      </c>
      <c r="O2620" t="s">
        <v>2542</v>
      </c>
      <c r="P2620" t="s">
        <v>2543</v>
      </c>
      <c r="Q2620" t="s">
        <v>2544</v>
      </c>
      <c r="R2620" t="s">
        <v>2625</v>
      </c>
      <c r="S2620" t="s">
        <v>2546</v>
      </c>
      <c r="T2620">
        <v>0</v>
      </c>
      <c r="U2620" t="s">
        <v>838</v>
      </c>
      <c r="V2620" t="s">
        <v>2548</v>
      </c>
      <c r="W2620" t="s">
        <v>838</v>
      </c>
      <c r="X2620" t="s">
        <v>2548</v>
      </c>
      <c r="Y2620" t="str">
        <f t="shared" si="40"/>
        <v>深圳市小赢普惠科技有限责任公司深圳市赢众通金融信息服务有限责任公司信息流</v>
      </c>
      <c r="Z2620" t="e">
        <f>VLOOKUP(Y:Y,[1]Sheet1!N:N,1,0)</f>
        <v>#N/A</v>
      </c>
    </row>
    <row r="2621" spans="1:26" hidden="1" x14ac:dyDescent="0.25">
      <c r="A2621">
        <v>20230617</v>
      </c>
      <c r="B2621">
        <v>29995324</v>
      </c>
      <c r="C2621" t="s">
        <v>2722</v>
      </c>
      <c r="D2621">
        <v>2142924</v>
      </c>
      <c r="E2621" t="s">
        <v>2716</v>
      </c>
      <c r="F2621" s="59">
        <v>15575.4</v>
      </c>
      <c r="G2621">
        <v>15575.4</v>
      </c>
      <c r="H2621" t="s">
        <v>2559</v>
      </c>
      <c r="I2621" t="s">
        <v>2560</v>
      </c>
      <c r="J2621" t="s">
        <v>392</v>
      </c>
      <c r="K2621" t="s">
        <v>711</v>
      </c>
      <c r="L2621" t="s">
        <v>392</v>
      </c>
      <c r="M2621" t="s">
        <v>2641</v>
      </c>
      <c r="N2621" t="s">
        <v>2642</v>
      </c>
      <c r="O2621" t="s">
        <v>2542</v>
      </c>
      <c r="P2621" t="s">
        <v>2543</v>
      </c>
      <c r="Q2621" t="s">
        <v>2544</v>
      </c>
      <c r="R2621" t="s">
        <v>2643</v>
      </c>
      <c r="S2621" t="s">
        <v>2546</v>
      </c>
      <c r="T2621">
        <v>205379.95</v>
      </c>
      <c r="U2621" t="s">
        <v>838</v>
      </c>
      <c r="V2621" t="s">
        <v>2548</v>
      </c>
      <c r="W2621" t="s">
        <v>838</v>
      </c>
      <c r="X2621" t="s">
        <v>2548</v>
      </c>
      <c r="Y2621" t="str">
        <f t="shared" si="40"/>
        <v>福州三六零网络小额贷款有限公司福州三六零网络小额贷款有限公司CPC</v>
      </c>
      <c r="Z2621" t="e">
        <f>VLOOKUP(Y:Y,[1]Sheet1!N:N,1,0)</f>
        <v>#N/A</v>
      </c>
    </row>
    <row r="2622" spans="1:26" hidden="1" x14ac:dyDescent="0.25">
      <c r="A2622">
        <v>20230617</v>
      </c>
      <c r="B2622">
        <v>41512404</v>
      </c>
      <c r="C2622" t="s">
        <v>2769</v>
      </c>
      <c r="D2622">
        <v>2117409</v>
      </c>
      <c r="E2622" t="s">
        <v>2744</v>
      </c>
      <c r="F2622" s="59">
        <v>3482.8</v>
      </c>
      <c r="G2622">
        <v>0</v>
      </c>
      <c r="H2622" t="s">
        <v>2559</v>
      </c>
      <c r="I2622" t="s">
        <v>2560</v>
      </c>
      <c r="J2622" t="s">
        <v>2353</v>
      </c>
      <c r="K2622" t="s">
        <v>711</v>
      </c>
      <c r="L2622" t="s">
        <v>326</v>
      </c>
      <c r="M2622" t="s">
        <v>2588</v>
      </c>
      <c r="N2622" t="s">
        <v>2589</v>
      </c>
      <c r="O2622" t="s">
        <v>2542</v>
      </c>
      <c r="P2622" t="s">
        <v>2543</v>
      </c>
      <c r="Q2622" t="s">
        <v>2544</v>
      </c>
      <c r="R2622" t="s">
        <v>2570</v>
      </c>
      <c r="S2622" t="s">
        <v>2546</v>
      </c>
      <c r="T2622">
        <v>0</v>
      </c>
      <c r="U2622" t="s">
        <v>2571</v>
      </c>
      <c r="V2622" t="s">
        <v>2572</v>
      </c>
      <c r="W2622" t="s">
        <v>1891</v>
      </c>
      <c r="X2622" t="s">
        <v>2564</v>
      </c>
      <c r="Y2622" t="str">
        <f t="shared" si="40"/>
        <v>网易有道信息技术（北京）有限公司网易(杭州)网络有限公司CPC</v>
      </c>
      <c r="Z2622" t="e">
        <f>VLOOKUP(Y:Y,[1]Sheet1!N:N,1,0)</f>
        <v>#N/A</v>
      </c>
    </row>
    <row r="2623" spans="1:26" hidden="1" x14ac:dyDescent="0.25">
      <c r="A2623">
        <v>20230617</v>
      </c>
      <c r="B2623">
        <v>42965759</v>
      </c>
      <c r="C2623" t="s">
        <v>2619</v>
      </c>
      <c r="D2623">
        <v>2165227</v>
      </c>
      <c r="E2623" t="s">
        <v>2566</v>
      </c>
      <c r="F2623" s="59">
        <v>77.63</v>
      </c>
      <c r="G2623">
        <v>57.5</v>
      </c>
      <c r="H2623" t="s">
        <v>2538</v>
      </c>
      <c r="I2623" t="s">
        <v>2551</v>
      </c>
      <c r="J2623" t="s">
        <v>2320</v>
      </c>
      <c r="K2623" t="s">
        <v>2321</v>
      </c>
      <c r="L2623" t="s">
        <v>2318</v>
      </c>
      <c r="M2623" t="s">
        <v>2540</v>
      </c>
      <c r="N2623" t="s">
        <v>2541</v>
      </c>
      <c r="O2623" t="s">
        <v>2542</v>
      </c>
      <c r="P2623" t="s">
        <v>2543</v>
      </c>
      <c r="Q2623" t="s">
        <v>2544</v>
      </c>
      <c r="R2623" t="s">
        <v>2545</v>
      </c>
      <c r="S2623" t="s">
        <v>2546</v>
      </c>
      <c r="T2623">
        <v>0</v>
      </c>
      <c r="U2623" t="s">
        <v>838</v>
      </c>
      <c r="V2623" t="s">
        <v>2547</v>
      </c>
      <c r="W2623" t="s">
        <v>838</v>
      </c>
      <c r="X2623" t="s">
        <v>2548</v>
      </c>
      <c r="Y2623" t="str">
        <f t="shared" si="40"/>
        <v>上海耳序信息技术有限公司-四部上海拍拍贷金融信息服务有限公司信息流</v>
      </c>
      <c r="Z2623" t="e">
        <f>VLOOKUP(Y:Y,[1]Sheet1!N:N,1,0)</f>
        <v>#N/A</v>
      </c>
    </row>
    <row r="2624" spans="1:26" hidden="1" x14ac:dyDescent="0.25">
      <c r="A2624">
        <v>20230617</v>
      </c>
      <c r="B2624">
        <v>47184422</v>
      </c>
      <c r="C2624" t="s">
        <v>2748</v>
      </c>
      <c r="D2624">
        <v>2176807</v>
      </c>
      <c r="E2624" t="s">
        <v>2691</v>
      </c>
      <c r="F2624" s="59">
        <v>3962.46</v>
      </c>
      <c r="G2624">
        <v>2892.31</v>
      </c>
      <c r="H2624" t="s">
        <v>2538</v>
      </c>
      <c r="I2624" t="s">
        <v>2551</v>
      </c>
      <c r="J2624" t="s">
        <v>2339</v>
      </c>
      <c r="K2624" t="s">
        <v>2321</v>
      </c>
      <c r="L2624" t="s">
        <v>2338</v>
      </c>
      <c r="M2624" t="s">
        <v>2692</v>
      </c>
      <c r="N2624" t="s">
        <v>2693</v>
      </c>
      <c r="O2624" t="s">
        <v>2542</v>
      </c>
      <c r="P2624" t="s">
        <v>2543</v>
      </c>
      <c r="Q2624" t="s">
        <v>2544</v>
      </c>
      <c r="R2624" t="s">
        <v>2694</v>
      </c>
      <c r="S2624" t="s">
        <v>2546</v>
      </c>
      <c r="T2624">
        <v>0</v>
      </c>
      <c r="U2624" t="s">
        <v>2117</v>
      </c>
      <c r="V2624" t="s">
        <v>2695</v>
      </c>
      <c r="W2624" t="s">
        <v>2117</v>
      </c>
      <c r="X2624" t="s">
        <v>2695</v>
      </c>
      <c r="Y2624" t="str">
        <f t="shared" si="40"/>
        <v>北京三快在线科技有限公司及其关联公司北京三快科技有限公司信息流</v>
      </c>
      <c r="Z2624" t="e">
        <f>VLOOKUP(Y:Y,[1]Sheet1!N:N,1,0)</f>
        <v>#N/A</v>
      </c>
    </row>
    <row r="2625" spans="1:26" hidden="1" x14ac:dyDescent="0.25">
      <c r="A2625">
        <v>20230617</v>
      </c>
      <c r="B2625">
        <v>47327963</v>
      </c>
      <c r="C2625" t="s">
        <v>2678</v>
      </c>
      <c r="D2625">
        <v>2185183</v>
      </c>
      <c r="E2625" t="s">
        <v>2574</v>
      </c>
      <c r="F2625" s="59">
        <v>234.31</v>
      </c>
      <c r="G2625">
        <v>177.51</v>
      </c>
      <c r="H2625" t="s">
        <v>2538</v>
      </c>
      <c r="I2625" t="s">
        <v>2551</v>
      </c>
      <c r="J2625" t="s">
        <v>2575</v>
      </c>
      <c r="K2625" t="s">
        <v>2321</v>
      </c>
      <c r="L2625" t="s">
        <v>2344</v>
      </c>
      <c r="M2625" t="s">
        <v>2576</v>
      </c>
      <c r="O2625" t="s">
        <v>2542</v>
      </c>
      <c r="P2625" t="s">
        <v>2543</v>
      </c>
      <c r="Q2625" t="s">
        <v>2544</v>
      </c>
      <c r="R2625" t="s">
        <v>2577</v>
      </c>
      <c r="S2625" t="s">
        <v>2546</v>
      </c>
      <c r="T2625">
        <v>0</v>
      </c>
      <c r="U2625" t="s">
        <v>838</v>
      </c>
      <c r="V2625" t="s">
        <v>2578</v>
      </c>
      <c r="W2625" t="s">
        <v>838</v>
      </c>
      <c r="X2625" t="s">
        <v>2578</v>
      </c>
      <c r="Y2625" t="str">
        <f t="shared" si="40"/>
        <v>北京微财科技有限公司-数媒重庆市黑卡小额贷款有限公司信息流</v>
      </c>
      <c r="Z2625" t="e">
        <f>VLOOKUP(Y:Y,[1]Sheet1!N:N,1,0)</f>
        <v>#N/A</v>
      </c>
    </row>
    <row r="2626" spans="1:26" hidden="1" x14ac:dyDescent="0.25">
      <c r="A2626">
        <v>20230617</v>
      </c>
      <c r="B2626">
        <v>47580667</v>
      </c>
      <c r="C2626" t="s">
        <v>2683</v>
      </c>
      <c r="D2626">
        <v>2171230</v>
      </c>
      <c r="E2626" t="s">
        <v>2684</v>
      </c>
      <c r="F2626" s="59">
        <v>18620.37</v>
      </c>
      <c r="G2626">
        <v>14547.16</v>
      </c>
      <c r="H2626" t="s">
        <v>2538</v>
      </c>
      <c r="I2626" t="s">
        <v>2551</v>
      </c>
      <c r="J2626" t="s">
        <v>2322</v>
      </c>
      <c r="K2626" t="s">
        <v>2321</v>
      </c>
      <c r="L2626" t="s">
        <v>2323</v>
      </c>
      <c r="M2626" t="s">
        <v>2685</v>
      </c>
      <c r="N2626" t="s">
        <v>2686</v>
      </c>
      <c r="O2626" t="s">
        <v>2542</v>
      </c>
      <c r="P2626" t="s">
        <v>2543</v>
      </c>
      <c r="Q2626" t="s">
        <v>2544</v>
      </c>
      <c r="R2626" t="s">
        <v>2687</v>
      </c>
      <c r="S2626" t="s">
        <v>2546</v>
      </c>
      <c r="T2626">
        <v>0</v>
      </c>
      <c r="U2626" t="s">
        <v>2555</v>
      </c>
      <c r="V2626" t="s">
        <v>2556</v>
      </c>
      <c r="W2626" t="s">
        <v>2555</v>
      </c>
      <c r="X2626" t="s">
        <v>2671</v>
      </c>
      <c r="Y2626" t="str">
        <f t="shared" si="40"/>
        <v>广州虎牙信息科技有限公司-百度广州虎牙信息科技有限公司信息流</v>
      </c>
      <c r="Z2626" t="e">
        <f>VLOOKUP(Y:Y,[1]Sheet1!N:N,1,0)</f>
        <v>#N/A</v>
      </c>
    </row>
    <row r="2627" spans="1:26" hidden="1" x14ac:dyDescent="0.25">
      <c r="A2627">
        <v>20230617</v>
      </c>
      <c r="B2627">
        <v>47953331</v>
      </c>
      <c r="C2627" t="s">
        <v>2663</v>
      </c>
      <c r="D2627">
        <v>2167551</v>
      </c>
      <c r="E2627" t="s">
        <v>2550</v>
      </c>
      <c r="F2627" s="59">
        <v>151.37</v>
      </c>
      <c r="G2627">
        <v>151.37</v>
      </c>
      <c r="H2627" t="s">
        <v>2538</v>
      </c>
      <c r="I2627" t="s">
        <v>2551</v>
      </c>
      <c r="J2627" t="s">
        <v>2332</v>
      </c>
      <c r="K2627" t="s">
        <v>2321</v>
      </c>
      <c r="L2627" t="s">
        <v>2333</v>
      </c>
      <c r="M2627" t="s">
        <v>2552</v>
      </c>
      <c r="N2627" t="s">
        <v>2553</v>
      </c>
      <c r="O2627" t="s">
        <v>2542</v>
      </c>
      <c r="P2627" t="s">
        <v>2543</v>
      </c>
      <c r="Q2627" t="s">
        <v>2544</v>
      </c>
      <c r="R2627" t="s">
        <v>2554</v>
      </c>
      <c r="S2627" t="s">
        <v>2546</v>
      </c>
      <c r="T2627">
        <v>0</v>
      </c>
      <c r="U2627" t="s">
        <v>2555</v>
      </c>
      <c r="V2627" t="s">
        <v>2556</v>
      </c>
      <c r="W2627" t="s">
        <v>2555</v>
      </c>
      <c r="X2627" t="s">
        <v>2556</v>
      </c>
      <c r="Y2627" t="str">
        <f t="shared" ref="Y2627:Y2690" si="41">L2627&amp;J2627&amp;K2627</f>
        <v>北京爱奇艺科技有限公司-百度北京爱奇艺科技有限公司信息流</v>
      </c>
      <c r="Z2627" t="e">
        <f>VLOOKUP(Y:Y,[1]Sheet1!N:N,1,0)</f>
        <v>#N/A</v>
      </c>
    </row>
    <row r="2628" spans="1:26" hidden="1" x14ac:dyDescent="0.25">
      <c r="A2628">
        <v>20230617</v>
      </c>
      <c r="B2628">
        <v>29768622</v>
      </c>
      <c r="C2628" t="s">
        <v>2603</v>
      </c>
      <c r="D2628">
        <v>2130054</v>
      </c>
      <c r="E2628" t="s">
        <v>2558</v>
      </c>
      <c r="F2628" s="59">
        <v>2378.61</v>
      </c>
      <c r="G2628">
        <v>1925.93</v>
      </c>
      <c r="H2628" t="s">
        <v>2559</v>
      </c>
      <c r="I2628" t="s">
        <v>2560</v>
      </c>
      <c r="J2628" t="s">
        <v>2350</v>
      </c>
      <c r="K2628" t="s">
        <v>711</v>
      </c>
      <c r="L2628" t="s">
        <v>2350</v>
      </c>
      <c r="M2628" t="s">
        <v>2561</v>
      </c>
      <c r="N2628" t="s">
        <v>2562</v>
      </c>
      <c r="O2628" t="s">
        <v>2542</v>
      </c>
      <c r="P2628" t="s">
        <v>2543</v>
      </c>
      <c r="Q2628" t="s">
        <v>2544</v>
      </c>
      <c r="R2628" t="s">
        <v>2563</v>
      </c>
      <c r="S2628" t="s">
        <v>2546</v>
      </c>
      <c r="T2628">
        <v>12599.01</v>
      </c>
      <c r="U2628" t="s">
        <v>1891</v>
      </c>
      <c r="V2628" t="s">
        <v>2564</v>
      </c>
      <c r="W2628" t="s">
        <v>1891</v>
      </c>
      <c r="X2628" t="s">
        <v>2564</v>
      </c>
      <c r="Y2628" t="str">
        <f t="shared" si="41"/>
        <v>深圳尚米网络技术有限公司深圳尚米网络技术有限公司CPC</v>
      </c>
      <c r="Z2628" t="e">
        <f>VLOOKUP(Y:Y,[1]Sheet1!N:N,1,0)</f>
        <v>#N/A</v>
      </c>
    </row>
    <row r="2629" spans="1:26" hidden="1" x14ac:dyDescent="0.25">
      <c r="A2629">
        <v>20230617</v>
      </c>
      <c r="B2629">
        <v>47327817</v>
      </c>
      <c r="C2629" t="s">
        <v>2718</v>
      </c>
      <c r="D2629">
        <v>2185183</v>
      </c>
      <c r="E2629" t="s">
        <v>2574</v>
      </c>
      <c r="F2629" s="59">
        <v>5225.84</v>
      </c>
      <c r="G2629">
        <v>3958.97</v>
      </c>
      <c r="H2629" t="s">
        <v>2538</v>
      </c>
      <c r="I2629" t="s">
        <v>2539</v>
      </c>
      <c r="J2629" t="s">
        <v>2575</v>
      </c>
      <c r="K2629" t="s">
        <v>2321</v>
      </c>
      <c r="L2629" t="s">
        <v>2344</v>
      </c>
      <c r="M2629" t="s">
        <v>2576</v>
      </c>
      <c r="O2629" t="s">
        <v>2542</v>
      </c>
      <c r="P2629" t="s">
        <v>2543</v>
      </c>
      <c r="Q2629" t="s">
        <v>2544</v>
      </c>
      <c r="R2629" t="s">
        <v>2577</v>
      </c>
      <c r="S2629" t="s">
        <v>2546</v>
      </c>
      <c r="T2629">
        <v>0</v>
      </c>
      <c r="U2629" t="s">
        <v>838</v>
      </c>
      <c r="V2629" t="s">
        <v>2578</v>
      </c>
      <c r="W2629" t="s">
        <v>838</v>
      </c>
      <c r="X2629" t="s">
        <v>2578</v>
      </c>
      <c r="Y2629" t="str">
        <f t="shared" si="41"/>
        <v>北京微财科技有限公司-数媒重庆市黑卡小额贷款有限公司信息流</v>
      </c>
      <c r="Z2629" t="e">
        <f>VLOOKUP(Y:Y,[1]Sheet1!N:N,1,0)</f>
        <v>#N/A</v>
      </c>
    </row>
    <row r="2630" spans="1:26" x14ac:dyDescent="0.25">
      <c r="A2630">
        <v>20230617</v>
      </c>
      <c r="B2630">
        <v>43094804</v>
      </c>
      <c r="C2630" t="s">
        <v>2705</v>
      </c>
      <c r="D2630">
        <v>2054669</v>
      </c>
      <c r="E2630" t="s">
        <v>2622</v>
      </c>
      <c r="F2630" s="59">
        <v>532.86</v>
      </c>
      <c r="G2630">
        <v>394.71</v>
      </c>
      <c r="H2630" t="s">
        <v>2538</v>
      </c>
      <c r="I2630" t="s">
        <v>2551</v>
      </c>
      <c r="J2630" t="s">
        <v>2352</v>
      </c>
      <c r="K2630" t="s">
        <v>2321</v>
      </c>
      <c r="L2630" t="s">
        <v>2351</v>
      </c>
      <c r="M2630" t="s">
        <v>2623</v>
      </c>
      <c r="N2630" t="s">
        <v>2624</v>
      </c>
      <c r="O2630" t="s">
        <v>2542</v>
      </c>
      <c r="P2630" t="s">
        <v>2543</v>
      </c>
      <c r="Q2630" t="s">
        <v>2544</v>
      </c>
      <c r="R2630" t="s">
        <v>2625</v>
      </c>
      <c r="S2630" t="s">
        <v>2546</v>
      </c>
      <c r="T2630">
        <v>0</v>
      </c>
      <c r="U2630" t="s">
        <v>838</v>
      </c>
      <c r="V2630" t="s">
        <v>2548</v>
      </c>
      <c r="W2630" t="s">
        <v>838</v>
      </c>
      <c r="X2630" t="s">
        <v>2548</v>
      </c>
      <c r="Y2630" t="str">
        <f t="shared" si="41"/>
        <v>深圳市小赢普惠科技有限责任公司深圳市赢众通金融信息服务有限责任公司信息流</v>
      </c>
      <c r="Z2630" t="e">
        <f>VLOOKUP(Y:Y,[1]Sheet1!N:N,1,0)</f>
        <v>#N/A</v>
      </c>
    </row>
    <row r="2631" spans="1:26" hidden="1" x14ac:dyDescent="0.25">
      <c r="A2631">
        <v>20230617</v>
      </c>
      <c r="B2631">
        <v>47184415</v>
      </c>
      <c r="C2631" t="s">
        <v>2708</v>
      </c>
      <c r="D2631">
        <v>2176807</v>
      </c>
      <c r="E2631" t="s">
        <v>2691</v>
      </c>
      <c r="F2631" s="59">
        <v>53548.76</v>
      </c>
      <c r="G2631">
        <v>39086.69</v>
      </c>
      <c r="H2631" t="s">
        <v>2538</v>
      </c>
      <c r="I2631" t="s">
        <v>2551</v>
      </c>
      <c r="J2631" t="s">
        <v>2339</v>
      </c>
      <c r="K2631" t="s">
        <v>2321</v>
      </c>
      <c r="L2631" t="s">
        <v>2338</v>
      </c>
      <c r="M2631" t="s">
        <v>2692</v>
      </c>
      <c r="N2631" t="s">
        <v>2693</v>
      </c>
      <c r="O2631" t="s">
        <v>2542</v>
      </c>
      <c r="P2631" t="s">
        <v>2543</v>
      </c>
      <c r="Q2631" t="s">
        <v>2544</v>
      </c>
      <c r="R2631" t="s">
        <v>2694</v>
      </c>
      <c r="S2631" t="s">
        <v>2546</v>
      </c>
      <c r="T2631">
        <v>0</v>
      </c>
      <c r="U2631" t="s">
        <v>2117</v>
      </c>
      <c r="V2631" t="s">
        <v>2695</v>
      </c>
      <c r="W2631" t="s">
        <v>2117</v>
      </c>
      <c r="X2631" t="s">
        <v>2695</v>
      </c>
      <c r="Y2631" t="str">
        <f t="shared" si="41"/>
        <v>北京三快在线科技有限公司及其关联公司北京三快科技有限公司信息流</v>
      </c>
      <c r="Z2631" t="e">
        <f>VLOOKUP(Y:Y,[1]Sheet1!N:N,1,0)</f>
        <v>#N/A</v>
      </c>
    </row>
    <row r="2632" spans="1:26" hidden="1" x14ac:dyDescent="0.25">
      <c r="A2632">
        <v>20230617</v>
      </c>
      <c r="B2632">
        <v>47953344</v>
      </c>
      <c r="C2632" t="s">
        <v>2732</v>
      </c>
      <c r="D2632">
        <v>2167551</v>
      </c>
      <c r="E2632" t="s">
        <v>2550</v>
      </c>
      <c r="F2632" s="59">
        <v>1218.47</v>
      </c>
      <c r="G2632">
        <v>1218.47</v>
      </c>
      <c r="H2632" t="s">
        <v>2538</v>
      </c>
      <c r="I2632" t="s">
        <v>2551</v>
      </c>
      <c r="J2632" t="s">
        <v>2332</v>
      </c>
      <c r="K2632" t="s">
        <v>2321</v>
      </c>
      <c r="L2632" t="s">
        <v>2333</v>
      </c>
      <c r="M2632" t="s">
        <v>2552</v>
      </c>
      <c r="N2632" t="s">
        <v>2553</v>
      </c>
      <c r="O2632" t="s">
        <v>2542</v>
      </c>
      <c r="P2632" t="s">
        <v>2543</v>
      </c>
      <c r="Q2632" t="s">
        <v>2544</v>
      </c>
      <c r="R2632" t="s">
        <v>2554</v>
      </c>
      <c r="S2632" t="s">
        <v>2546</v>
      </c>
      <c r="T2632">
        <v>0</v>
      </c>
      <c r="U2632" t="s">
        <v>2555</v>
      </c>
      <c r="V2632" t="s">
        <v>2556</v>
      </c>
      <c r="W2632" t="s">
        <v>2555</v>
      </c>
      <c r="X2632" t="s">
        <v>2556</v>
      </c>
      <c r="Y2632" t="str">
        <f t="shared" si="41"/>
        <v>北京爱奇艺科技有限公司-百度北京爱奇艺科技有限公司信息流</v>
      </c>
      <c r="Z2632" t="e">
        <f>VLOOKUP(Y:Y,[1]Sheet1!N:N,1,0)</f>
        <v>#N/A</v>
      </c>
    </row>
    <row r="2633" spans="1:26" hidden="1" x14ac:dyDescent="0.25">
      <c r="A2633">
        <v>20230617</v>
      </c>
      <c r="B2633">
        <v>47953357</v>
      </c>
      <c r="C2633" t="s">
        <v>2735</v>
      </c>
      <c r="D2633">
        <v>2167551</v>
      </c>
      <c r="E2633" t="s">
        <v>2550</v>
      </c>
      <c r="F2633" s="59">
        <v>0.5</v>
      </c>
      <c r="G2633">
        <v>0.5</v>
      </c>
      <c r="H2633" t="s">
        <v>2538</v>
      </c>
      <c r="I2633" t="s">
        <v>2539</v>
      </c>
      <c r="J2633" t="s">
        <v>2332</v>
      </c>
      <c r="K2633" t="s">
        <v>2321</v>
      </c>
      <c r="L2633" t="s">
        <v>2333</v>
      </c>
      <c r="M2633" t="s">
        <v>2552</v>
      </c>
      <c r="N2633" t="s">
        <v>2553</v>
      </c>
      <c r="O2633" t="s">
        <v>2542</v>
      </c>
      <c r="P2633" t="s">
        <v>2543</v>
      </c>
      <c r="Q2633" t="s">
        <v>2544</v>
      </c>
      <c r="R2633" t="s">
        <v>2554</v>
      </c>
      <c r="S2633" t="s">
        <v>2546</v>
      </c>
      <c r="T2633">
        <v>0</v>
      </c>
      <c r="U2633" t="s">
        <v>2555</v>
      </c>
      <c r="V2633" t="s">
        <v>2556</v>
      </c>
      <c r="W2633" t="s">
        <v>2555</v>
      </c>
      <c r="X2633" t="s">
        <v>2556</v>
      </c>
      <c r="Y2633" t="str">
        <f t="shared" si="41"/>
        <v>北京爱奇艺科技有限公司-百度北京爱奇艺科技有限公司信息流</v>
      </c>
      <c r="Z2633" t="e">
        <f>VLOOKUP(Y:Y,[1]Sheet1!N:N,1,0)</f>
        <v>#N/A</v>
      </c>
    </row>
    <row r="2634" spans="1:26" hidden="1" x14ac:dyDescent="0.25">
      <c r="A2634">
        <v>20230617</v>
      </c>
      <c r="B2634">
        <v>42327274</v>
      </c>
      <c r="C2634" t="s">
        <v>2791</v>
      </c>
      <c r="D2634">
        <v>2172261</v>
      </c>
      <c r="E2634" t="s">
        <v>2628</v>
      </c>
      <c r="F2634" s="59">
        <v>913.61</v>
      </c>
      <c r="G2634">
        <v>697.41</v>
      </c>
      <c r="H2634" t="s">
        <v>2538</v>
      </c>
      <c r="I2634" t="s">
        <v>2551</v>
      </c>
      <c r="J2634" t="s">
        <v>292</v>
      </c>
      <c r="K2634" t="s">
        <v>2321</v>
      </c>
      <c r="L2634" t="s">
        <v>574</v>
      </c>
      <c r="M2634" t="s">
        <v>2611</v>
      </c>
      <c r="N2634" t="s">
        <v>2612</v>
      </c>
      <c r="O2634" t="s">
        <v>2542</v>
      </c>
      <c r="P2634" t="s">
        <v>2543</v>
      </c>
      <c r="Q2634" t="s">
        <v>2544</v>
      </c>
      <c r="R2634" t="s">
        <v>2613</v>
      </c>
      <c r="S2634" t="s">
        <v>2546</v>
      </c>
      <c r="T2634">
        <v>0</v>
      </c>
      <c r="U2634" t="s">
        <v>2614</v>
      </c>
      <c r="V2634" t="s">
        <v>2615</v>
      </c>
      <c r="W2634" t="s">
        <v>2614</v>
      </c>
      <c r="X2634" t="s">
        <v>2615</v>
      </c>
      <c r="Y2634" t="str">
        <f t="shared" si="41"/>
        <v>广州荔湾品唯信息服务有限公司广州唯品会电子商务有限公司信息流</v>
      </c>
      <c r="Z2634" t="e">
        <f>VLOOKUP(Y:Y,[1]Sheet1!N:N,1,0)</f>
        <v>#N/A</v>
      </c>
    </row>
    <row r="2635" spans="1:26" x14ac:dyDescent="0.25">
      <c r="A2635">
        <v>20230617</v>
      </c>
      <c r="B2635">
        <v>43094804</v>
      </c>
      <c r="C2635" t="s">
        <v>2705</v>
      </c>
      <c r="D2635">
        <v>2054669</v>
      </c>
      <c r="E2635" t="s">
        <v>2622</v>
      </c>
      <c r="F2635" s="59">
        <v>6488.95</v>
      </c>
      <c r="G2635">
        <v>4806.63</v>
      </c>
      <c r="H2635" t="s">
        <v>2538</v>
      </c>
      <c r="I2635" t="s">
        <v>2539</v>
      </c>
      <c r="J2635" t="s">
        <v>2352</v>
      </c>
      <c r="K2635" t="s">
        <v>2321</v>
      </c>
      <c r="L2635" t="s">
        <v>2351</v>
      </c>
      <c r="M2635" t="s">
        <v>2623</v>
      </c>
      <c r="N2635" t="s">
        <v>2624</v>
      </c>
      <c r="O2635" t="s">
        <v>2542</v>
      </c>
      <c r="P2635" t="s">
        <v>2543</v>
      </c>
      <c r="Q2635" t="s">
        <v>2544</v>
      </c>
      <c r="R2635" t="s">
        <v>2625</v>
      </c>
      <c r="S2635" t="s">
        <v>2546</v>
      </c>
      <c r="T2635">
        <v>0</v>
      </c>
      <c r="U2635" t="s">
        <v>838</v>
      </c>
      <c r="V2635" t="s">
        <v>2548</v>
      </c>
      <c r="W2635" t="s">
        <v>838</v>
      </c>
      <c r="X2635" t="s">
        <v>2548</v>
      </c>
      <c r="Y2635" t="str">
        <f t="shared" si="41"/>
        <v>深圳市小赢普惠科技有限责任公司深圳市赢众通金融信息服务有限责任公司信息流</v>
      </c>
      <c r="Z2635" t="e">
        <f>VLOOKUP(Y:Y,[1]Sheet1!N:N,1,0)</f>
        <v>#N/A</v>
      </c>
    </row>
    <row r="2636" spans="1:26" hidden="1" x14ac:dyDescent="0.25">
      <c r="A2636">
        <v>20230617</v>
      </c>
      <c r="B2636">
        <v>47327817</v>
      </c>
      <c r="C2636" t="s">
        <v>2718</v>
      </c>
      <c r="D2636">
        <v>2185183</v>
      </c>
      <c r="E2636" t="s">
        <v>2574</v>
      </c>
      <c r="F2636" s="59">
        <v>1271.81</v>
      </c>
      <c r="G2636">
        <v>963.49</v>
      </c>
      <c r="H2636" t="s">
        <v>2538</v>
      </c>
      <c r="I2636" t="s">
        <v>2551</v>
      </c>
      <c r="J2636" t="s">
        <v>2575</v>
      </c>
      <c r="K2636" t="s">
        <v>2321</v>
      </c>
      <c r="L2636" t="s">
        <v>2344</v>
      </c>
      <c r="M2636" t="s">
        <v>2576</v>
      </c>
      <c r="O2636" t="s">
        <v>2542</v>
      </c>
      <c r="P2636" t="s">
        <v>2543</v>
      </c>
      <c r="Q2636" t="s">
        <v>2544</v>
      </c>
      <c r="R2636" t="s">
        <v>2577</v>
      </c>
      <c r="S2636" t="s">
        <v>2546</v>
      </c>
      <c r="T2636">
        <v>0</v>
      </c>
      <c r="U2636" t="s">
        <v>838</v>
      </c>
      <c r="V2636" t="s">
        <v>2578</v>
      </c>
      <c r="W2636" t="s">
        <v>838</v>
      </c>
      <c r="X2636" t="s">
        <v>2578</v>
      </c>
      <c r="Y2636" t="str">
        <f t="shared" si="41"/>
        <v>北京微财科技有限公司-数媒重庆市黑卡小额贷款有限公司信息流</v>
      </c>
      <c r="Z2636" t="e">
        <f>VLOOKUP(Y:Y,[1]Sheet1!N:N,1,0)</f>
        <v>#N/A</v>
      </c>
    </row>
    <row r="2637" spans="1:26" hidden="1" x14ac:dyDescent="0.25">
      <c r="A2637">
        <v>20230617</v>
      </c>
      <c r="B2637">
        <v>47953339</v>
      </c>
      <c r="C2637" t="s">
        <v>2755</v>
      </c>
      <c r="D2637">
        <v>2167551</v>
      </c>
      <c r="E2637" t="s">
        <v>2550</v>
      </c>
      <c r="F2637" s="59">
        <v>395.7</v>
      </c>
      <c r="G2637">
        <v>395.7</v>
      </c>
      <c r="H2637" t="s">
        <v>2538</v>
      </c>
      <c r="I2637" t="s">
        <v>2539</v>
      </c>
      <c r="J2637" t="s">
        <v>2332</v>
      </c>
      <c r="K2637" t="s">
        <v>2321</v>
      </c>
      <c r="L2637" t="s">
        <v>2333</v>
      </c>
      <c r="M2637" t="s">
        <v>2552</v>
      </c>
      <c r="N2637" t="s">
        <v>2553</v>
      </c>
      <c r="O2637" t="s">
        <v>2542</v>
      </c>
      <c r="P2637" t="s">
        <v>2543</v>
      </c>
      <c r="Q2637" t="s">
        <v>2544</v>
      </c>
      <c r="R2637" t="s">
        <v>2554</v>
      </c>
      <c r="S2637" t="s">
        <v>2546</v>
      </c>
      <c r="T2637">
        <v>0</v>
      </c>
      <c r="U2637" t="s">
        <v>2555</v>
      </c>
      <c r="V2637" t="s">
        <v>2556</v>
      </c>
      <c r="W2637" t="s">
        <v>2555</v>
      </c>
      <c r="X2637" t="s">
        <v>2556</v>
      </c>
      <c r="Y2637" t="str">
        <f t="shared" si="41"/>
        <v>北京爱奇艺科技有限公司-百度北京爱奇艺科技有限公司信息流</v>
      </c>
      <c r="Z2637" t="e">
        <f>VLOOKUP(Y:Y,[1]Sheet1!N:N,1,0)</f>
        <v>#N/A</v>
      </c>
    </row>
    <row r="2638" spans="1:26" hidden="1" x14ac:dyDescent="0.25">
      <c r="A2638">
        <v>20230617</v>
      </c>
      <c r="B2638">
        <v>39122181</v>
      </c>
      <c r="C2638" t="s">
        <v>2586</v>
      </c>
      <c r="D2638">
        <v>2117410</v>
      </c>
      <c r="E2638" t="s">
        <v>2587</v>
      </c>
      <c r="F2638" s="59">
        <v>17.690000000000001</v>
      </c>
      <c r="G2638">
        <v>0</v>
      </c>
      <c r="H2638" t="s">
        <v>2538</v>
      </c>
      <c r="I2638" t="s">
        <v>2539</v>
      </c>
      <c r="J2638" t="s">
        <v>2353</v>
      </c>
      <c r="K2638" t="s">
        <v>2321</v>
      </c>
      <c r="L2638" t="s">
        <v>326</v>
      </c>
      <c r="M2638" t="s">
        <v>2588</v>
      </c>
      <c r="N2638" t="s">
        <v>2589</v>
      </c>
      <c r="O2638" t="s">
        <v>2542</v>
      </c>
      <c r="P2638" t="s">
        <v>2543</v>
      </c>
      <c r="Q2638" t="s">
        <v>2544</v>
      </c>
      <c r="R2638" t="s">
        <v>2570</v>
      </c>
      <c r="S2638" t="s">
        <v>2546</v>
      </c>
      <c r="T2638">
        <v>0</v>
      </c>
      <c r="U2638" t="s">
        <v>2571</v>
      </c>
      <c r="V2638" t="s">
        <v>2572</v>
      </c>
      <c r="W2638" t="s">
        <v>1891</v>
      </c>
      <c r="X2638" t="s">
        <v>2564</v>
      </c>
      <c r="Y2638" t="str">
        <f t="shared" si="41"/>
        <v>网易有道信息技术（北京）有限公司网易(杭州)网络有限公司信息流</v>
      </c>
      <c r="Z2638" t="e">
        <f>VLOOKUP(Y:Y,[1]Sheet1!N:N,1,0)</f>
        <v>#N/A</v>
      </c>
    </row>
    <row r="2639" spans="1:26" hidden="1" x14ac:dyDescent="0.25">
      <c r="A2639">
        <v>20230617</v>
      </c>
      <c r="B2639">
        <v>29995327</v>
      </c>
      <c r="C2639" t="s">
        <v>2761</v>
      </c>
      <c r="D2639">
        <v>2142924</v>
      </c>
      <c r="E2639" t="s">
        <v>2716</v>
      </c>
      <c r="F2639" s="59">
        <v>267.95999999999998</v>
      </c>
      <c r="G2639">
        <v>267.95999999999998</v>
      </c>
      <c r="H2639" t="s">
        <v>2559</v>
      </c>
      <c r="I2639" t="s">
        <v>2560</v>
      </c>
      <c r="J2639" t="s">
        <v>392</v>
      </c>
      <c r="K2639" t="s">
        <v>711</v>
      </c>
      <c r="L2639" t="s">
        <v>392</v>
      </c>
      <c r="M2639" t="s">
        <v>2641</v>
      </c>
      <c r="N2639" t="s">
        <v>2642</v>
      </c>
      <c r="O2639" t="s">
        <v>2542</v>
      </c>
      <c r="P2639" t="s">
        <v>2543</v>
      </c>
      <c r="Q2639" t="s">
        <v>2544</v>
      </c>
      <c r="R2639" t="s">
        <v>2643</v>
      </c>
      <c r="S2639" t="s">
        <v>2546</v>
      </c>
      <c r="T2639">
        <v>15402.34</v>
      </c>
      <c r="U2639" t="s">
        <v>838</v>
      </c>
      <c r="V2639" t="s">
        <v>2548</v>
      </c>
      <c r="W2639" t="s">
        <v>838</v>
      </c>
      <c r="X2639" t="s">
        <v>2548</v>
      </c>
      <c r="Y2639" t="str">
        <f t="shared" si="41"/>
        <v>福州三六零网络小额贷款有限公司福州三六零网络小额贷款有限公司CPC</v>
      </c>
      <c r="Z2639" t="e">
        <f>VLOOKUP(Y:Y,[1]Sheet1!N:N,1,0)</f>
        <v>#N/A</v>
      </c>
    </row>
    <row r="2640" spans="1:26" hidden="1" x14ac:dyDescent="0.25">
      <c r="A2640">
        <v>20230617</v>
      </c>
      <c r="B2640">
        <v>40548298</v>
      </c>
      <c r="C2640" t="s">
        <v>2557</v>
      </c>
      <c r="D2640">
        <v>2130054</v>
      </c>
      <c r="E2640" t="s">
        <v>2558</v>
      </c>
      <c r="F2640" s="59">
        <v>3116.11</v>
      </c>
      <c r="G2640">
        <v>2523.11</v>
      </c>
      <c r="H2640" t="s">
        <v>2559</v>
      </c>
      <c r="I2640" t="s">
        <v>2560</v>
      </c>
      <c r="J2640" t="s">
        <v>2350</v>
      </c>
      <c r="K2640" t="s">
        <v>711</v>
      </c>
      <c r="L2640" t="s">
        <v>2350</v>
      </c>
      <c r="M2640" t="s">
        <v>2561</v>
      </c>
      <c r="N2640" t="s">
        <v>2562</v>
      </c>
      <c r="O2640" t="s">
        <v>2542</v>
      </c>
      <c r="P2640" t="s">
        <v>2543</v>
      </c>
      <c r="Q2640" t="s">
        <v>2544</v>
      </c>
      <c r="R2640" t="s">
        <v>2563</v>
      </c>
      <c r="S2640" t="s">
        <v>2546</v>
      </c>
      <c r="T2640">
        <v>9896.5370000000003</v>
      </c>
      <c r="U2640" t="s">
        <v>1891</v>
      </c>
      <c r="V2640" t="s">
        <v>2564</v>
      </c>
      <c r="W2640" t="s">
        <v>1891</v>
      </c>
      <c r="X2640" t="s">
        <v>2564</v>
      </c>
      <c r="Y2640" t="str">
        <f t="shared" si="41"/>
        <v>深圳尚米网络技术有限公司深圳尚米网络技术有限公司CPC</v>
      </c>
      <c r="Z2640" t="e">
        <f>VLOOKUP(Y:Y,[1]Sheet1!N:N,1,0)</f>
        <v>#N/A</v>
      </c>
    </row>
    <row r="2641" spans="1:26" hidden="1" x14ac:dyDescent="0.25">
      <c r="A2641">
        <v>20230617</v>
      </c>
      <c r="B2641">
        <v>42840928</v>
      </c>
      <c r="C2641" t="s">
        <v>2813</v>
      </c>
      <c r="D2641">
        <v>2117410</v>
      </c>
      <c r="E2641" t="s">
        <v>2587</v>
      </c>
      <c r="F2641" s="59">
        <v>831.22</v>
      </c>
      <c r="G2641">
        <v>0</v>
      </c>
      <c r="H2641" t="s">
        <v>2538</v>
      </c>
      <c r="I2641" t="s">
        <v>2551</v>
      </c>
      <c r="J2641" t="s">
        <v>2353</v>
      </c>
      <c r="K2641" t="s">
        <v>2321</v>
      </c>
      <c r="L2641" t="s">
        <v>326</v>
      </c>
      <c r="M2641" t="s">
        <v>2588</v>
      </c>
      <c r="N2641" t="s">
        <v>2589</v>
      </c>
      <c r="O2641" t="s">
        <v>2542</v>
      </c>
      <c r="P2641" t="s">
        <v>2543</v>
      </c>
      <c r="Q2641" t="s">
        <v>2544</v>
      </c>
      <c r="R2641" t="s">
        <v>2570</v>
      </c>
      <c r="S2641" t="s">
        <v>2546</v>
      </c>
      <c r="T2641">
        <v>0</v>
      </c>
      <c r="U2641" t="s">
        <v>2571</v>
      </c>
      <c r="V2641" t="s">
        <v>2572</v>
      </c>
      <c r="W2641" t="s">
        <v>1891</v>
      </c>
      <c r="X2641" t="s">
        <v>2564</v>
      </c>
      <c r="Y2641" t="str">
        <f t="shared" si="41"/>
        <v>网易有道信息技术（北京）有限公司网易(杭州)网络有限公司信息流</v>
      </c>
      <c r="Z2641" t="e">
        <f>VLOOKUP(Y:Y,[1]Sheet1!N:N,1,0)</f>
        <v>#N/A</v>
      </c>
    </row>
    <row r="2642" spans="1:26" hidden="1" x14ac:dyDescent="0.25">
      <c r="A2642">
        <v>20230617</v>
      </c>
      <c r="B2642">
        <v>42965764</v>
      </c>
      <c r="C2642" t="s">
        <v>2536</v>
      </c>
      <c r="D2642">
        <v>2158784</v>
      </c>
      <c r="E2642" t="s">
        <v>2537</v>
      </c>
      <c r="F2642" s="59">
        <v>10.6</v>
      </c>
      <c r="G2642">
        <v>10.6</v>
      </c>
      <c r="H2642" t="s">
        <v>2538</v>
      </c>
      <c r="I2642" t="s">
        <v>2551</v>
      </c>
      <c r="J2642" t="s">
        <v>2320</v>
      </c>
      <c r="K2642" t="s">
        <v>2321</v>
      </c>
      <c r="L2642" t="s">
        <v>2318</v>
      </c>
      <c r="M2642" t="s">
        <v>2540</v>
      </c>
      <c r="N2642" t="s">
        <v>2541</v>
      </c>
      <c r="O2642" t="s">
        <v>2542</v>
      </c>
      <c r="P2642" t="s">
        <v>2543</v>
      </c>
      <c r="Q2642" t="s">
        <v>2544</v>
      </c>
      <c r="R2642" t="s">
        <v>2545</v>
      </c>
      <c r="S2642" t="s">
        <v>2546</v>
      </c>
      <c r="T2642">
        <v>0</v>
      </c>
      <c r="U2642" t="s">
        <v>838</v>
      </c>
      <c r="V2642" t="s">
        <v>2547</v>
      </c>
      <c r="W2642" t="s">
        <v>838</v>
      </c>
      <c r="X2642" t="s">
        <v>2548</v>
      </c>
      <c r="Y2642" t="str">
        <f t="shared" si="41"/>
        <v>上海耳序信息技术有限公司-四部上海拍拍贷金融信息服务有限公司信息流</v>
      </c>
      <c r="Z2642" t="e">
        <f>VLOOKUP(Y:Y,[1]Sheet1!N:N,1,0)</f>
        <v>#N/A</v>
      </c>
    </row>
    <row r="2643" spans="1:26" x14ac:dyDescent="0.25">
      <c r="A2643">
        <v>20230617</v>
      </c>
      <c r="B2643">
        <v>43094782</v>
      </c>
      <c r="C2643" t="s">
        <v>2630</v>
      </c>
      <c r="D2643">
        <v>2054669</v>
      </c>
      <c r="E2643" t="s">
        <v>2622</v>
      </c>
      <c r="F2643" s="59">
        <v>3422.96</v>
      </c>
      <c r="G2643">
        <v>2535.5300000000002</v>
      </c>
      <c r="H2643" t="s">
        <v>2538</v>
      </c>
      <c r="I2643" t="s">
        <v>2539</v>
      </c>
      <c r="J2643" t="s">
        <v>2352</v>
      </c>
      <c r="K2643" t="s">
        <v>2321</v>
      </c>
      <c r="L2643" t="s">
        <v>2351</v>
      </c>
      <c r="M2643" t="s">
        <v>2623</v>
      </c>
      <c r="N2643" t="s">
        <v>2624</v>
      </c>
      <c r="O2643" t="s">
        <v>2542</v>
      </c>
      <c r="P2643" t="s">
        <v>2543</v>
      </c>
      <c r="Q2643" t="s">
        <v>2544</v>
      </c>
      <c r="R2643" t="s">
        <v>2625</v>
      </c>
      <c r="S2643" t="s">
        <v>2546</v>
      </c>
      <c r="T2643">
        <v>0</v>
      </c>
      <c r="U2643" t="s">
        <v>838</v>
      </c>
      <c r="V2643" t="s">
        <v>2548</v>
      </c>
      <c r="W2643" t="s">
        <v>838</v>
      </c>
      <c r="X2643" t="s">
        <v>2548</v>
      </c>
      <c r="Y2643" t="str">
        <f t="shared" si="41"/>
        <v>深圳市小赢普惠科技有限责任公司深圳市赢众通金融信息服务有限责任公司信息流</v>
      </c>
      <c r="Z2643" t="e">
        <f>VLOOKUP(Y:Y,[1]Sheet1!N:N,1,0)</f>
        <v>#N/A</v>
      </c>
    </row>
    <row r="2644" spans="1:26" hidden="1" x14ac:dyDescent="0.25">
      <c r="A2644">
        <v>20230617</v>
      </c>
      <c r="B2644">
        <v>48631432</v>
      </c>
      <c r="C2644" t="s">
        <v>2827</v>
      </c>
      <c r="D2644">
        <v>2129251</v>
      </c>
      <c r="E2644" t="s">
        <v>2815</v>
      </c>
      <c r="F2644" s="59">
        <v>4.79</v>
      </c>
      <c r="G2644">
        <v>0</v>
      </c>
      <c r="H2644" t="s">
        <v>2538</v>
      </c>
      <c r="I2644" t="s">
        <v>2551</v>
      </c>
      <c r="J2644" t="s">
        <v>2330</v>
      </c>
      <c r="K2644" t="s">
        <v>2321</v>
      </c>
      <c r="L2644" t="s">
        <v>2329</v>
      </c>
      <c r="M2644" t="s">
        <v>2581</v>
      </c>
      <c r="N2644" t="s">
        <v>2582</v>
      </c>
      <c r="O2644" t="s">
        <v>2542</v>
      </c>
      <c r="P2644" t="s">
        <v>2543</v>
      </c>
      <c r="Q2644" t="s">
        <v>2544</v>
      </c>
      <c r="R2644" t="s">
        <v>2583</v>
      </c>
      <c r="S2644" t="s">
        <v>2546</v>
      </c>
      <c r="T2644">
        <v>0</v>
      </c>
      <c r="U2644" t="s">
        <v>838</v>
      </c>
      <c r="V2644" t="s">
        <v>2578</v>
      </c>
      <c r="W2644" t="s">
        <v>2584</v>
      </c>
      <c r="X2644" t="s">
        <v>2585</v>
      </c>
      <c r="Y2644" t="str">
        <f t="shared" si="41"/>
        <v>成都哈拜网络科技有限公司-数字媒体事业部上海哈啰普惠科技有限公司信息流</v>
      </c>
      <c r="Z2644" t="e">
        <f>VLOOKUP(Y:Y,[1]Sheet1!N:N,1,0)</f>
        <v>#N/A</v>
      </c>
    </row>
    <row r="2645" spans="1:26" hidden="1" x14ac:dyDescent="0.25">
      <c r="A2645">
        <v>20230617</v>
      </c>
      <c r="B2645">
        <v>29851020</v>
      </c>
      <c r="C2645" t="s">
        <v>2790</v>
      </c>
      <c r="D2645">
        <v>2130054</v>
      </c>
      <c r="E2645" t="s">
        <v>2558</v>
      </c>
      <c r="F2645" s="59">
        <v>5787.25</v>
      </c>
      <c r="G2645">
        <v>4685.8599999999997</v>
      </c>
      <c r="H2645" t="s">
        <v>2559</v>
      </c>
      <c r="I2645" t="s">
        <v>2560</v>
      </c>
      <c r="J2645" t="s">
        <v>2350</v>
      </c>
      <c r="K2645" t="s">
        <v>711</v>
      </c>
      <c r="L2645" t="s">
        <v>2350</v>
      </c>
      <c r="M2645" t="s">
        <v>2561</v>
      </c>
      <c r="N2645" t="s">
        <v>2562</v>
      </c>
      <c r="O2645" t="s">
        <v>2542</v>
      </c>
      <c r="P2645" t="s">
        <v>2543</v>
      </c>
      <c r="Q2645" t="s">
        <v>2544</v>
      </c>
      <c r="R2645" t="s">
        <v>2563</v>
      </c>
      <c r="S2645" t="s">
        <v>2546</v>
      </c>
      <c r="T2645">
        <v>21913.791000000001</v>
      </c>
      <c r="U2645" t="s">
        <v>1891</v>
      </c>
      <c r="V2645" t="s">
        <v>2564</v>
      </c>
      <c r="W2645" t="s">
        <v>1891</v>
      </c>
      <c r="X2645" t="s">
        <v>2564</v>
      </c>
      <c r="Y2645" t="str">
        <f t="shared" si="41"/>
        <v>深圳尚米网络技术有限公司深圳尚米网络技术有限公司CPC</v>
      </c>
      <c r="Z2645" t="e">
        <f>VLOOKUP(Y:Y,[1]Sheet1!N:N,1,0)</f>
        <v>#N/A</v>
      </c>
    </row>
    <row r="2646" spans="1:26" x14ac:dyDescent="0.25">
      <c r="A2646">
        <v>20230617</v>
      </c>
      <c r="B2646">
        <v>39873589</v>
      </c>
      <c r="C2646" t="s">
        <v>2811</v>
      </c>
      <c r="D2646">
        <v>2054669</v>
      </c>
      <c r="E2646" t="s">
        <v>2622</v>
      </c>
      <c r="F2646" s="59">
        <v>504.93</v>
      </c>
      <c r="G2646">
        <v>374.02</v>
      </c>
      <c r="H2646" t="s">
        <v>2538</v>
      </c>
      <c r="I2646" t="s">
        <v>2551</v>
      </c>
      <c r="J2646" t="s">
        <v>2352</v>
      </c>
      <c r="K2646" t="s">
        <v>2321</v>
      </c>
      <c r="L2646" t="s">
        <v>2351</v>
      </c>
      <c r="M2646" t="s">
        <v>2623</v>
      </c>
      <c r="N2646" t="s">
        <v>2624</v>
      </c>
      <c r="O2646" t="s">
        <v>2542</v>
      </c>
      <c r="P2646" t="s">
        <v>2543</v>
      </c>
      <c r="Q2646" t="s">
        <v>2544</v>
      </c>
      <c r="R2646" t="s">
        <v>2625</v>
      </c>
      <c r="S2646" t="s">
        <v>2546</v>
      </c>
      <c r="T2646">
        <v>0</v>
      </c>
      <c r="U2646" t="s">
        <v>838</v>
      </c>
      <c r="V2646" t="s">
        <v>2548</v>
      </c>
      <c r="W2646" t="s">
        <v>838</v>
      </c>
      <c r="X2646" t="s">
        <v>2548</v>
      </c>
      <c r="Y2646" t="str">
        <f t="shared" si="41"/>
        <v>深圳市小赢普惠科技有限责任公司深圳市赢众通金融信息服务有限责任公司信息流</v>
      </c>
      <c r="Z2646" t="e">
        <f>VLOOKUP(Y:Y,[1]Sheet1!N:N,1,0)</f>
        <v>#N/A</v>
      </c>
    </row>
    <row r="2647" spans="1:26" hidden="1" x14ac:dyDescent="0.25">
      <c r="A2647">
        <v>20230617</v>
      </c>
      <c r="B2647">
        <v>41250541</v>
      </c>
      <c r="C2647" t="s">
        <v>2719</v>
      </c>
      <c r="D2647">
        <v>2130054</v>
      </c>
      <c r="E2647" t="s">
        <v>2558</v>
      </c>
      <c r="F2647" s="59">
        <v>2151.91</v>
      </c>
      <c r="G2647">
        <v>1742.4</v>
      </c>
      <c r="H2647" t="s">
        <v>2559</v>
      </c>
      <c r="I2647" t="s">
        <v>2560</v>
      </c>
      <c r="J2647" t="s">
        <v>2350</v>
      </c>
      <c r="K2647" t="s">
        <v>711</v>
      </c>
      <c r="L2647" t="s">
        <v>2350</v>
      </c>
      <c r="M2647" t="s">
        <v>2561</v>
      </c>
      <c r="N2647" t="s">
        <v>2562</v>
      </c>
      <c r="O2647" t="s">
        <v>2542</v>
      </c>
      <c r="P2647" t="s">
        <v>2543</v>
      </c>
      <c r="Q2647" t="s">
        <v>2544</v>
      </c>
      <c r="R2647" t="s">
        <v>2563</v>
      </c>
      <c r="S2647" t="s">
        <v>2546</v>
      </c>
      <c r="T2647">
        <v>6412.3190000000004</v>
      </c>
      <c r="U2647" t="s">
        <v>1891</v>
      </c>
      <c r="V2647" t="s">
        <v>2564</v>
      </c>
      <c r="W2647" t="s">
        <v>1891</v>
      </c>
      <c r="X2647" t="s">
        <v>2564</v>
      </c>
      <c r="Y2647" t="str">
        <f t="shared" si="41"/>
        <v>深圳尚米网络技术有限公司深圳尚米网络技术有限公司CPC</v>
      </c>
      <c r="Z2647" t="e">
        <f>VLOOKUP(Y:Y,[1]Sheet1!N:N,1,0)</f>
        <v>#N/A</v>
      </c>
    </row>
    <row r="2648" spans="1:26" x14ac:dyDescent="0.25">
      <c r="A2648">
        <v>20230617</v>
      </c>
      <c r="B2648">
        <v>45336938</v>
      </c>
      <c r="C2648" t="s">
        <v>2753</v>
      </c>
      <c r="D2648">
        <v>2054669</v>
      </c>
      <c r="E2648" t="s">
        <v>2622</v>
      </c>
      <c r="F2648" s="59">
        <v>6111.52</v>
      </c>
      <c r="G2648">
        <v>4527.05</v>
      </c>
      <c r="H2648" t="s">
        <v>2538</v>
      </c>
      <c r="I2648" t="s">
        <v>2539</v>
      </c>
      <c r="J2648" t="s">
        <v>2352</v>
      </c>
      <c r="K2648" t="s">
        <v>2321</v>
      </c>
      <c r="L2648" t="s">
        <v>2351</v>
      </c>
      <c r="M2648" t="s">
        <v>2623</v>
      </c>
      <c r="N2648" t="s">
        <v>2624</v>
      </c>
      <c r="O2648" t="s">
        <v>2542</v>
      </c>
      <c r="P2648" t="s">
        <v>2543</v>
      </c>
      <c r="Q2648" t="s">
        <v>2544</v>
      </c>
      <c r="R2648" t="s">
        <v>2625</v>
      </c>
      <c r="S2648" t="s">
        <v>2546</v>
      </c>
      <c r="T2648">
        <v>0</v>
      </c>
      <c r="U2648" t="s">
        <v>838</v>
      </c>
      <c r="V2648" t="s">
        <v>2548</v>
      </c>
      <c r="W2648" t="s">
        <v>838</v>
      </c>
      <c r="X2648" t="s">
        <v>2548</v>
      </c>
      <c r="Y2648" t="str">
        <f t="shared" si="41"/>
        <v>深圳市小赢普惠科技有限责任公司深圳市赢众通金融信息服务有限责任公司信息流</v>
      </c>
      <c r="Z2648" t="e">
        <f>VLOOKUP(Y:Y,[1]Sheet1!N:N,1,0)</f>
        <v>#N/A</v>
      </c>
    </row>
    <row r="2649" spans="1:26" hidden="1" x14ac:dyDescent="0.25">
      <c r="A2649">
        <v>20230617</v>
      </c>
      <c r="B2649">
        <v>27382539</v>
      </c>
      <c r="C2649" t="s">
        <v>2609</v>
      </c>
      <c r="D2649">
        <v>2159087</v>
      </c>
      <c r="E2649" t="s">
        <v>2819</v>
      </c>
      <c r="F2649" s="59">
        <v>9076.61</v>
      </c>
      <c r="G2649">
        <v>9076.61</v>
      </c>
      <c r="H2649" t="s">
        <v>2559</v>
      </c>
      <c r="I2649" t="s">
        <v>2560</v>
      </c>
      <c r="J2649" t="s">
        <v>292</v>
      </c>
      <c r="K2649" t="s">
        <v>711</v>
      </c>
      <c r="L2649" t="s">
        <v>574</v>
      </c>
      <c r="M2649" t="s">
        <v>2611</v>
      </c>
      <c r="N2649" t="s">
        <v>2612</v>
      </c>
      <c r="O2649" t="s">
        <v>2542</v>
      </c>
      <c r="P2649" t="s">
        <v>2543</v>
      </c>
      <c r="Q2649" t="s">
        <v>2544</v>
      </c>
      <c r="R2649" t="s">
        <v>2613</v>
      </c>
      <c r="S2649" t="s">
        <v>2546</v>
      </c>
      <c r="T2649">
        <v>52224.52</v>
      </c>
      <c r="U2649" t="s">
        <v>2614</v>
      </c>
      <c r="V2649" t="s">
        <v>2615</v>
      </c>
      <c r="W2649" t="s">
        <v>2614</v>
      </c>
      <c r="X2649" t="s">
        <v>2615</v>
      </c>
      <c r="Y2649" t="str">
        <f t="shared" si="41"/>
        <v>广州荔湾品唯信息服务有限公司广州唯品会电子商务有限公司CPC</v>
      </c>
      <c r="Z2649" t="e">
        <f>VLOOKUP(Y:Y,[1]Sheet1!N:N,1,0)</f>
        <v>#N/A</v>
      </c>
    </row>
    <row r="2650" spans="1:26" hidden="1" x14ac:dyDescent="0.25">
      <c r="A2650">
        <v>20230617</v>
      </c>
      <c r="B2650">
        <v>41276538</v>
      </c>
      <c r="C2650" t="s">
        <v>2606</v>
      </c>
      <c r="D2650">
        <v>2158492</v>
      </c>
      <c r="E2650" t="s">
        <v>2580</v>
      </c>
      <c r="F2650" s="59">
        <v>623.26</v>
      </c>
      <c r="G2650">
        <v>523.67999999999995</v>
      </c>
      <c r="H2650" t="s">
        <v>2559</v>
      </c>
      <c r="I2650" t="s">
        <v>2560</v>
      </c>
      <c r="J2650" t="s">
        <v>2330</v>
      </c>
      <c r="K2650" t="s">
        <v>711</v>
      </c>
      <c r="L2650" t="s">
        <v>2329</v>
      </c>
      <c r="M2650" t="s">
        <v>2581</v>
      </c>
      <c r="N2650" t="s">
        <v>2582</v>
      </c>
      <c r="O2650" t="s">
        <v>2542</v>
      </c>
      <c r="P2650" t="s">
        <v>2543</v>
      </c>
      <c r="Q2650" t="s">
        <v>2544</v>
      </c>
      <c r="R2650" t="s">
        <v>2583</v>
      </c>
      <c r="S2650" t="s">
        <v>2546</v>
      </c>
      <c r="T2650">
        <v>50398.447</v>
      </c>
      <c r="U2650" t="s">
        <v>2584</v>
      </c>
      <c r="V2650" t="s">
        <v>2585</v>
      </c>
      <c r="W2650" t="s">
        <v>2584</v>
      </c>
      <c r="X2650" t="s">
        <v>2585</v>
      </c>
      <c r="Y2650" t="str">
        <f t="shared" si="41"/>
        <v>成都哈拜网络科技有限公司-数字媒体事业部上海哈啰普惠科技有限公司CPC</v>
      </c>
      <c r="Z2650" t="e">
        <f>VLOOKUP(Y:Y,[1]Sheet1!N:N,1,0)</f>
        <v>#N/A</v>
      </c>
    </row>
    <row r="2651" spans="1:26" hidden="1" x14ac:dyDescent="0.25">
      <c r="A2651">
        <v>20230617</v>
      </c>
      <c r="B2651">
        <v>46808242</v>
      </c>
      <c r="C2651" t="s">
        <v>2707</v>
      </c>
      <c r="D2651">
        <v>2159765</v>
      </c>
      <c r="E2651" t="s">
        <v>2568</v>
      </c>
      <c r="F2651" s="59">
        <v>6705.44</v>
      </c>
      <c r="G2651">
        <v>5118.66</v>
      </c>
      <c r="H2651" t="s">
        <v>2538</v>
      </c>
      <c r="I2651" t="s">
        <v>2551</v>
      </c>
      <c r="J2651" t="s">
        <v>2375</v>
      </c>
      <c r="K2651" t="s">
        <v>2321</v>
      </c>
      <c r="L2651" t="s">
        <v>2277</v>
      </c>
      <c r="M2651" t="s">
        <v>2569</v>
      </c>
      <c r="O2651" t="s">
        <v>2542</v>
      </c>
      <c r="P2651" t="s">
        <v>2543</v>
      </c>
      <c r="Q2651" t="s">
        <v>2544</v>
      </c>
      <c r="R2651" t="s">
        <v>2570</v>
      </c>
      <c r="S2651" t="s">
        <v>2546</v>
      </c>
      <c r="T2651">
        <v>0</v>
      </c>
      <c r="U2651" t="s">
        <v>2571</v>
      </c>
      <c r="V2651" t="s">
        <v>2572</v>
      </c>
      <c r="W2651" t="s">
        <v>2571</v>
      </c>
      <c r="X2651" t="s">
        <v>2572</v>
      </c>
      <c r="Y2651" t="str">
        <f t="shared" si="41"/>
        <v>酷得少年（天津）文化传播有限公司-1北京酷得少年科技有限公司信息流</v>
      </c>
      <c r="Z2651" t="e">
        <f>VLOOKUP(Y:Y,[1]Sheet1!N:N,1,0)</f>
        <v>#N/A</v>
      </c>
    </row>
    <row r="2652" spans="1:26" hidden="1" x14ac:dyDescent="0.25">
      <c r="A2652">
        <v>20230617</v>
      </c>
      <c r="B2652">
        <v>38794097</v>
      </c>
      <c r="C2652" t="s">
        <v>2757</v>
      </c>
      <c r="D2652">
        <v>2172261</v>
      </c>
      <c r="E2652" t="s">
        <v>2628</v>
      </c>
      <c r="F2652" s="59">
        <v>2189.4899999999998</v>
      </c>
      <c r="G2652">
        <v>1671.37</v>
      </c>
      <c r="H2652" t="s">
        <v>2538</v>
      </c>
      <c r="I2652" t="s">
        <v>2551</v>
      </c>
      <c r="J2652" t="s">
        <v>292</v>
      </c>
      <c r="K2652" t="s">
        <v>2321</v>
      </c>
      <c r="L2652" t="s">
        <v>574</v>
      </c>
      <c r="M2652" t="s">
        <v>2611</v>
      </c>
      <c r="N2652" t="s">
        <v>2612</v>
      </c>
      <c r="O2652" t="s">
        <v>2542</v>
      </c>
      <c r="P2652" t="s">
        <v>2543</v>
      </c>
      <c r="Q2652" t="s">
        <v>2544</v>
      </c>
      <c r="R2652" t="s">
        <v>2613</v>
      </c>
      <c r="S2652" t="s">
        <v>2546</v>
      </c>
      <c r="T2652">
        <v>0</v>
      </c>
      <c r="U2652" t="s">
        <v>2614</v>
      </c>
      <c r="V2652" t="s">
        <v>2615</v>
      </c>
      <c r="W2652" t="s">
        <v>2614</v>
      </c>
      <c r="X2652" t="s">
        <v>2615</v>
      </c>
      <c r="Y2652" t="str">
        <f t="shared" si="41"/>
        <v>广州荔湾品唯信息服务有限公司广州唯品会电子商务有限公司信息流</v>
      </c>
      <c r="Z2652" t="e">
        <f>VLOOKUP(Y:Y,[1]Sheet1!N:N,1,0)</f>
        <v>#N/A</v>
      </c>
    </row>
    <row r="2653" spans="1:26" hidden="1" x14ac:dyDescent="0.25">
      <c r="A2653">
        <v>20230617</v>
      </c>
      <c r="B2653">
        <v>39122211</v>
      </c>
      <c r="C2653" t="s">
        <v>2605</v>
      </c>
      <c r="D2653">
        <v>2117410</v>
      </c>
      <c r="E2653" t="s">
        <v>2587</v>
      </c>
      <c r="F2653" s="59">
        <v>276.77</v>
      </c>
      <c r="G2653">
        <v>0</v>
      </c>
      <c r="H2653" t="s">
        <v>2538</v>
      </c>
      <c r="I2653" t="s">
        <v>2539</v>
      </c>
      <c r="J2653" t="s">
        <v>2353</v>
      </c>
      <c r="K2653" t="s">
        <v>2321</v>
      </c>
      <c r="L2653" t="s">
        <v>326</v>
      </c>
      <c r="M2653" t="s">
        <v>2588</v>
      </c>
      <c r="N2653" t="s">
        <v>2589</v>
      </c>
      <c r="O2653" t="s">
        <v>2542</v>
      </c>
      <c r="P2653" t="s">
        <v>2543</v>
      </c>
      <c r="Q2653" t="s">
        <v>2544</v>
      </c>
      <c r="R2653" t="s">
        <v>2570</v>
      </c>
      <c r="S2653" t="s">
        <v>2546</v>
      </c>
      <c r="T2653">
        <v>0</v>
      </c>
      <c r="U2653" t="s">
        <v>2571</v>
      </c>
      <c r="V2653" t="s">
        <v>2572</v>
      </c>
      <c r="W2653" t="s">
        <v>1891</v>
      </c>
      <c r="X2653" t="s">
        <v>2564</v>
      </c>
      <c r="Y2653" t="str">
        <f t="shared" si="41"/>
        <v>网易有道信息技术（北京）有限公司网易(杭州)网络有限公司信息流</v>
      </c>
      <c r="Z2653" t="e">
        <f>VLOOKUP(Y:Y,[1]Sheet1!N:N,1,0)</f>
        <v>#N/A</v>
      </c>
    </row>
    <row r="2654" spans="1:26" hidden="1" x14ac:dyDescent="0.25">
      <c r="A2654">
        <v>20230617</v>
      </c>
      <c r="B2654">
        <v>38794025</v>
      </c>
      <c r="C2654" t="s">
        <v>2651</v>
      </c>
      <c r="D2654">
        <v>2172261</v>
      </c>
      <c r="E2654" t="s">
        <v>2628</v>
      </c>
      <c r="F2654" s="59">
        <v>1976.67</v>
      </c>
      <c r="G2654">
        <v>1508.91</v>
      </c>
      <c r="H2654" t="s">
        <v>2538</v>
      </c>
      <c r="I2654" t="s">
        <v>2551</v>
      </c>
      <c r="J2654" t="s">
        <v>292</v>
      </c>
      <c r="K2654" t="s">
        <v>2321</v>
      </c>
      <c r="L2654" t="s">
        <v>574</v>
      </c>
      <c r="M2654" t="s">
        <v>2611</v>
      </c>
      <c r="N2654" t="s">
        <v>2612</v>
      </c>
      <c r="O2654" t="s">
        <v>2542</v>
      </c>
      <c r="P2654" t="s">
        <v>2543</v>
      </c>
      <c r="Q2654" t="s">
        <v>2544</v>
      </c>
      <c r="R2654" t="s">
        <v>2613</v>
      </c>
      <c r="S2654" t="s">
        <v>2546</v>
      </c>
      <c r="T2654">
        <v>0</v>
      </c>
      <c r="U2654" t="s">
        <v>2614</v>
      </c>
      <c r="V2654" t="s">
        <v>2615</v>
      </c>
      <c r="W2654" t="s">
        <v>2614</v>
      </c>
      <c r="X2654" t="s">
        <v>2615</v>
      </c>
      <c r="Y2654" t="str">
        <f t="shared" si="41"/>
        <v>广州荔湾品唯信息服务有限公司广州唯品会电子商务有限公司信息流</v>
      </c>
      <c r="Z2654" t="e">
        <f>VLOOKUP(Y:Y,[1]Sheet1!N:N,1,0)</f>
        <v>#N/A</v>
      </c>
    </row>
    <row r="2655" spans="1:26" hidden="1" x14ac:dyDescent="0.25">
      <c r="A2655">
        <v>20230617</v>
      </c>
      <c r="B2655">
        <v>47184415</v>
      </c>
      <c r="C2655" t="s">
        <v>2708</v>
      </c>
      <c r="D2655">
        <v>2176807</v>
      </c>
      <c r="E2655" t="s">
        <v>2691</v>
      </c>
      <c r="F2655" s="59">
        <v>19.41</v>
      </c>
      <c r="G2655">
        <v>14.17</v>
      </c>
      <c r="H2655" t="s">
        <v>2538</v>
      </c>
      <c r="I2655" t="s">
        <v>2539</v>
      </c>
      <c r="J2655" t="s">
        <v>2339</v>
      </c>
      <c r="K2655" t="s">
        <v>2321</v>
      </c>
      <c r="L2655" t="s">
        <v>2338</v>
      </c>
      <c r="M2655" t="s">
        <v>2692</v>
      </c>
      <c r="N2655" t="s">
        <v>2693</v>
      </c>
      <c r="O2655" t="s">
        <v>2542</v>
      </c>
      <c r="P2655" t="s">
        <v>2543</v>
      </c>
      <c r="Q2655" t="s">
        <v>2544</v>
      </c>
      <c r="R2655" t="s">
        <v>2694</v>
      </c>
      <c r="S2655" t="s">
        <v>2546</v>
      </c>
      <c r="T2655">
        <v>0</v>
      </c>
      <c r="U2655" t="s">
        <v>2117</v>
      </c>
      <c r="V2655" t="s">
        <v>2695</v>
      </c>
      <c r="W2655" t="s">
        <v>2117</v>
      </c>
      <c r="X2655" t="s">
        <v>2695</v>
      </c>
      <c r="Y2655" t="str">
        <f t="shared" si="41"/>
        <v>北京三快在线科技有限公司及其关联公司北京三快科技有限公司信息流</v>
      </c>
      <c r="Z2655" t="e">
        <f>VLOOKUP(Y:Y,[1]Sheet1!N:N,1,0)</f>
        <v>#N/A</v>
      </c>
    </row>
    <row r="2656" spans="1:26" hidden="1" x14ac:dyDescent="0.25">
      <c r="A2656">
        <v>20230617</v>
      </c>
      <c r="B2656">
        <v>47799599</v>
      </c>
      <c r="C2656" t="s">
        <v>2727</v>
      </c>
      <c r="D2656">
        <v>2159765</v>
      </c>
      <c r="E2656" t="s">
        <v>2568</v>
      </c>
      <c r="F2656" s="59">
        <v>0.16</v>
      </c>
      <c r="G2656">
        <v>0.12</v>
      </c>
      <c r="H2656" t="s">
        <v>2538</v>
      </c>
      <c r="I2656" t="s">
        <v>2551</v>
      </c>
      <c r="J2656" t="s">
        <v>2375</v>
      </c>
      <c r="K2656" t="s">
        <v>2321</v>
      </c>
      <c r="L2656" t="s">
        <v>2277</v>
      </c>
      <c r="M2656" t="s">
        <v>2569</v>
      </c>
      <c r="O2656" t="s">
        <v>2542</v>
      </c>
      <c r="P2656" t="s">
        <v>2543</v>
      </c>
      <c r="Q2656" t="s">
        <v>2544</v>
      </c>
      <c r="R2656" t="s">
        <v>2570</v>
      </c>
      <c r="S2656" t="s">
        <v>2546</v>
      </c>
      <c r="T2656">
        <v>0</v>
      </c>
      <c r="U2656" t="s">
        <v>2571</v>
      </c>
      <c r="V2656" t="s">
        <v>2572</v>
      </c>
      <c r="W2656" t="s">
        <v>2571</v>
      </c>
      <c r="X2656" t="s">
        <v>2572</v>
      </c>
      <c r="Y2656" t="str">
        <f t="shared" si="41"/>
        <v>酷得少年（天津）文化传播有限公司-1北京酷得少年科技有限公司信息流</v>
      </c>
      <c r="Z2656" t="e">
        <f>VLOOKUP(Y:Y,[1]Sheet1!N:N,1,0)</f>
        <v>#N/A</v>
      </c>
    </row>
    <row r="2657" spans="1:26" hidden="1" x14ac:dyDescent="0.25">
      <c r="A2657">
        <v>20230617</v>
      </c>
      <c r="B2657">
        <v>47953344</v>
      </c>
      <c r="C2657" t="s">
        <v>2732</v>
      </c>
      <c r="D2657">
        <v>2167551</v>
      </c>
      <c r="E2657" t="s">
        <v>2550</v>
      </c>
      <c r="F2657" s="59">
        <v>0.47</v>
      </c>
      <c r="G2657">
        <v>0.47</v>
      </c>
      <c r="H2657" t="s">
        <v>2538</v>
      </c>
      <c r="I2657" t="s">
        <v>2539</v>
      </c>
      <c r="J2657" t="s">
        <v>2332</v>
      </c>
      <c r="K2657" t="s">
        <v>2321</v>
      </c>
      <c r="L2657" t="s">
        <v>2333</v>
      </c>
      <c r="M2657" t="s">
        <v>2552</v>
      </c>
      <c r="N2657" t="s">
        <v>2553</v>
      </c>
      <c r="O2657" t="s">
        <v>2542</v>
      </c>
      <c r="P2657" t="s">
        <v>2543</v>
      </c>
      <c r="Q2657" t="s">
        <v>2544</v>
      </c>
      <c r="R2657" t="s">
        <v>2554</v>
      </c>
      <c r="S2657" t="s">
        <v>2546</v>
      </c>
      <c r="T2657">
        <v>0</v>
      </c>
      <c r="U2657" t="s">
        <v>2555</v>
      </c>
      <c r="V2657" t="s">
        <v>2556</v>
      </c>
      <c r="W2657" t="s">
        <v>2555</v>
      </c>
      <c r="X2657" t="s">
        <v>2556</v>
      </c>
      <c r="Y2657" t="str">
        <f t="shared" si="41"/>
        <v>北京爱奇艺科技有限公司-百度北京爱奇艺科技有限公司信息流</v>
      </c>
      <c r="Z2657" t="e">
        <f>VLOOKUP(Y:Y,[1]Sheet1!N:N,1,0)</f>
        <v>#N/A</v>
      </c>
    </row>
    <row r="2658" spans="1:26" hidden="1" x14ac:dyDescent="0.25">
      <c r="A2658">
        <v>20230617</v>
      </c>
      <c r="B2658">
        <v>38794025</v>
      </c>
      <c r="C2658" t="s">
        <v>2651</v>
      </c>
      <c r="D2658">
        <v>2172261</v>
      </c>
      <c r="E2658" t="s">
        <v>2628</v>
      </c>
      <c r="F2658" s="59">
        <v>128.1</v>
      </c>
      <c r="G2658">
        <v>97.79</v>
      </c>
      <c r="H2658" t="s">
        <v>2538</v>
      </c>
      <c r="I2658" t="s">
        <v>2539</v>
      </c>
      <c r="J2658" t="s">
        <v>292</v>
      </c>
      <c r="K2658" t="s">
        <v>2321</v>
      </c>
      <c r="L2658" t="s">
        <v>574</v>
      </c>
      <c r="M2658" t="s">
        <v>2611</v>
      </c>
      <c r="N2658" t="s">
        <v>2612</v>
      </c>
      <c r="O2658" t="s">
        <v>2542</v>
      </c>
      <c r="P2658" t="s">
        <v>2543</v>
      </c>
      <c r="Q2658" t="s">
        <v>2544</v>
      </c>
      <c r="R2658" t="s">
        <v>2613</v>
      </c>
      <c r="S2658" t="s">
        <v>2546</v>
      </c>
      <c r="T2658">
        <v>0</v>
      </c>
      <c r="U2658" t="s">
        <v>2614</v>
      </c>
      <c r="V2658" t="s">
        <v>2615</v>
      </c>
      <c r="W2658" t="s">
        <v>2614</v>
      </c>
      <c r="X2658" t="s">
        <v>2615</v>
      </c>
      <c r="Y2658" t="str">
        <f t="shared" si="41"/>
        <v>广州荔湾品唯信息服务有限公司广州唯品会电子商务有限公司信息流</v>
      </c>
      <c r="Z2658" t="e">
        <f>VLOOKUP(Y:Y,[1]Sheet1!N:N,1,0)</f>
        <v>#N/A</v>
      </c>
    </row>
    <row r="2659" spans="1:26" hidden="1" x14ac:dyDescent="0.25">
      <c r="A2659">
        <v>20230617</v>
      </c>
      <c r="B2659">
        <v>47327773</v>
      </c>
      <c r="C2659" t="s">
        <v>2714</v>
      </c>
      <c r="D2659">
        <v>2185183</v>
      </c>
      <c r="E2659" t="s">
        <v>2574</v>
      </c>
      <c r="F2659" s="59">
        <v>413.85</v>
      </c>
      <c r="G2659">
        <v>313.52</v>
      </c>
      <c r="H2659" t="s">
        <v>2538</v>
      </c>
      <c r="I2659" t="s">
        <v>2551</v>
      </c>
      <c r="J2659" t="s">
        <v>2575</v>
      </c>
      <c r="K2659" t="s">
        <v>2321</v>
      </c>
      <c r="L2659" t="s">
        <v>2344</v>
      </c>
      <c r="M2659" t="s">
        <v>2576</v>
      </c>
      <c r="O2659" t="s">
        <v>2542</v>
      </c>
      <c r="P2659" t="s">
        <v>2543</v>
      </c>
      <c r="Q2659" t="s">
        <v>2544</v>
      </c>
      <c r="R2659" t="s">
        <v>2577</v>
      </c>
      <c r="S2659" t="s">
        <v>2546</v>
      </c>
      <c r="T2659">
        <v>0</v>
      </c>
      <c r="U2659" t="s">
        <v>838</v>
      </c>
      <c r="V2659" t="s">
        <v>2578</v>
      </c>
      <c r="W2659" t="s">
        <v>838</v>
      </c>
      <c r="X2659" t="s">
        <v>2578</v>
      </c>
      <c r="Y2659" t="str">
        <f t="shared" si="41"/>
        <v>北京微财科技有限公司-数媒重庆市黑卡小额贷款有限公司信息流</v>
      </c>
      <c r="Z2659" t="e">
        <f>VLOOKUP(Y:Y,[1]Sheet1!N:N,1,0)</f>
        <v>#N/A</v>
      </c>
    </row>
    <row r="2660" spans="1:26" hidden="1" x14ac:dyDescent="0.25">
      <c r="A2660">
        <v>20230617</v>
      </c>
      <c r="B2660">
        <v>47328039</v>
      </c>
      <c r="C2660" t="s">
        <v>2573</v>
      </c>
      <c r="D2660">
        <v>2185183</v>
      </c>
      <c r="E2660" t="s">
        <v>2574</v>
      </c>
      <c r="F2660" s="59">
        <v>11.85</v>
      </c>
      <c r="G2660">
        <v>8.98</v>
      </c>
      <c r="H2660" t="s">
        <v>2538</v>
      </c>
      <c r="I2660" t="s">
        <v>2551</v>
      </c>
      <c r="J2660" t="s">
        <v>2575</v>
      </c>
      <c r="K2660" t="s">
        <v>2321</v>
      </c>
      <c r="L2660" t="s">
        <v>2344</v>
      </c>
      <c r="M2660" t="s">
        <v>2576</v>
      </c>
      <c r="O2660" t="s">
        <v>2542</v>
      </c>
      <c r="P2660" t="s">
        <v>2543</v>
      </c>
      <c r="Q2660" t="s">
        <v>2544</v>
      </c>
      <c r="R2660" t="s">
        <v>2577</v>
      </c>
      <c r="S2660" t="s">
        <v>2546</v>
      </c>
      <c r="T2660">
        <v>0</v>
      </c>
      <c r="U2660" t="s">
        <v>838</v>
      </c>
      <c r="V2660" t="s">
        <v>2578</v>
      </c>
      <c r="W2660" t="s">
        <v>838</v>
      </c>
      <c r="X2660" t="s">
        <v>2578</v>
      </c>
      <c r="Y2660" t="str">
        <f t="shared" si="41"/>
        <v>北京微财科技有限公司-数媒重庆市黑卡小额贷款有限公司信息流</v>
      </c>
      <c r="Z2660" t="e">
        <f>VLOOKUP(Y:Y,[1]Sheet1!N:N,1,0)</f>
        <v>#N/A</v>
      </c>
    </row>
    <row r="2661" spans="1:26" hidden="1" x14ac:dyDescent="0.25">
      <c r="A2661">
        <v>20230617</v>
      </c>
      <c r="B2661">
        <v>42965759</v>
      </c>
      <c r="C2661" t="s">
        <v>2619</v>
      </c>
      <c r="D2661">
        <v>2165227</v>
      </c>
      <c r="E2661" t="s">
        <v>2566</v>
      </c>
      <c r="F2661" s="59">
        <v>1637.91</v>
      </c>
      <c r="G2661">
        <v>1213.27</v>
      </c>
      <c r="H2661" t="s">
        <v>2538</v>
      </c>
      <c r="I2661" t="s">
        <v>2539</v>
      </c>
      <c r="J2661" t="s">
        <v>2320</v>
      </c>
      <c r="K2661" t="s">
        <v>2321</v>
      </c>
      <c r="L2661" t="s">
        <v>2318</v>
      </c>
      <c r="M2661" t="s">
        <v>2540</v>
      </c>
      <c r="N2661" t="s">
        <v>2541</v>
      </c>
      <c r="O2661" t="s">
        <v>2542</v>
      </c>
      <c r="P2661" t="s">
        <v>2543</v>
      </c>
      <c r="Q2661" t="s">
        <v>2544</v>
      </c>
      <c r="R2661" t="s">
        <v>2545</v>
      </c>
      <c r="S2661" t="s">
        <v>2546</v>
      </c>
      <c r="T2661">
        <v>0</v>
      </c>
      <c r="U2661" t="s">
        <v>838</v>
      </c>
      <c r="V2661" t="s">
        <v>2547</v>
      </c>
      <c r="W2661" t="s">
        <v>838</v>
      </c>
      <c r="X2661" t="s">
        <v>2548</v>
      </c>
      <c r="Y2661" t="str">
        <f t="shared" si="41"/>
        <v>上海耳序信息技术有限公司-四部上海拍拍贷金融信息服务有限公司信息流</v>
      </c>
      <c r="Z2661" t="e">
        <f>VLOOKUP(Y:Y,[1]Sheet1!N:N,1,0)</f>
        <v>#N/A</v>
      </c>
    </row>
    <row r="2662" spans="1:26" hidden="1" x14ac:dyDescent="0.25">
      <c r="A2662">
        <v>20230617</v>
      </c>
      <c r="B2662">
        <v>42965681</v>
      </c>
      <c r="C2662" t="s">
        <v>2725</v>
      </c>
      <c r="D2662">
        <v>2165227</v>
      </c>
      <c r="E2662" t="s">
        <v>2566</v>
      </c>
      <c r="F2662" s="59">
        <v>1420.6</v>
      </c>
      <c r="G2662">
        <v>1052.3</v>
      </c>
      <c r="H2662" t="s">
        <v>2538</v>
      </c>
      <c r="I2662" t="s">
        <v>2539</v>
      </c>
      <c r="J2662" t="s">
        <v>2320</v>
      </c>
      <c r="K2662" t="s">
        <v>2321</v>
      </c>
      <c r="L2662" t="s">
        <v>2318</v>
      </c>
      <c r="M2662" t="s">
        <v>2540</v>
      </c>
      <c r="N2662" t="s">
        <v>2541</v>
      </c>
      <c r="O2662" t="s">
        <v>2542</v>
      </c>
      <c r="P2662" t="s">
        <v>2543</v>
      </c>
      <c r="Q2662" t="s">
        <v>2544</v>
      </c>
      <c r="R2662" t="s">
        <v>2545</v>
      </c>
      <c r="S2662" t="s">
        <v>2546</v>
      </c>
      <c r="T2662">
        <v>0</v>
      </c>
      <c r="U2662" t="s">
        <v>838</v>
      </c>
      <c r="V2662" t="s">
        <v>2547</v>
      </c>
      <c r="W2662" t="s">
        <v>838</v>
      </c>
      <c r="X2662" t="s">
        <v>2548</v>
      </c>
      <c r="Y2662" t="str">
        <f t="shared" si="41"/>
        <v>上海耳序信息技术有限公司-四部上海拍拍贷金融信息服务有限公司信息流</v>
      </c>
      <c r="Z2662" t="e">
        <f>VLOOKUP(Y:Y,[1]Sheet1!N:N,1,0)</f>
        <v>#N/A</v>
      </c>
    </row>
    <row r="2663" spans="1:26" hidden="1" x14ac:dyDescent="0.25">
      <c r="A2663">
        <v>20230617</v>
      </c>
      <c r="B2663">
        <v>45323107</v>
      </c>
      <c r="C2663" t="s">
        <v>2654</v>
      </c>
      <c r="D2663">
        <v>2172261</v>
      </c>
      <c r="E2663" t="s">
        <v>2628</v>
      </c>
      <c r="F2663" s="59">
        <v>2514.94</v>
      </c>
      <c r="G2663">
        <v>1919.8</v>
      </c>
      <c r="H2663" t="s">
        <v>2538</v>
      </c>
      <c r="I2663" t="s">
        <v>2539</v>
      </c>
      <c r="J2663" t="s">
        <v>292</v>
      </c>
      <c r="K2663" t="s">
        <v>2321</v>
      </c>
      <c r="L2663" t="s">
        <v>574</v>
      </c>
      <c r="M2663" t="s">
        <v>2611</v>
      </c>
      <c r="N2663" t="s">
        <v>2612</v>
      </c>
      <c r="O2663" t="s">
        <v>2542</v>
      </c>
      <c r="P2663" t="s">
        <v>2543</v>
      </c>
      <c r="Q2663" t="s">
        <v>2544</v>
      </c>
      <c r="R2663" t="s">
        <v>2613</v>
      </c>
      <c r="S2663" t="s">
        <v>2546</v>
      </c>
      <c r="T2663">
        <v>0</v>
      </c>
      <c r="U2663" t="s">
        <v>2614</v>
      </c>
      <c r="V2663" t="s">
        <v>2615</v>
      </c>
      <c r="W2663" t="s">
        <v>2614</v>
      </c>
      <c r="X2663" t="s">
        <v>2615</v>
      </c>
      <c r="Y2663" t="str">
        <f t="shared" si="41"/>
        <v>广州荔湾品唯信息服务有限公司广州唯品会电子商务有限公司信息流</v>
      </c>
      <c r="Z2663" t="e">
        <f>VLOOKUP(Y:Y,[1]Sheet1!N:N,1,0)</f>
        <v>#N/A</v>
      </c>
    </row>
    <row r="2664" spans="1:26" hidden="1" x14ac:dyDescent="0.25">
      <c r="A2664">
        <v>20230617</v>
      </c>
      <c r="B2664">
        <v>47799554</v>
      </c>
      <c r="C2664" t="s">
        <v>2793</v>
      </c>
      <c r="D2664">
        <v>2159765</v>
      </c>
      <c r="E2664" t="s">
        <v>2568</v>
      </c>
      <c r="F2664" s="59">
        <v>66.33</v>
      </c>
      <c r="G2664">
        <v>50.64</v>
      </c>
      <c r="H2664" t="s">
        <v>2538</v>
      </c>
      <c r="I2664" t="s">
        <v>2551</v>
      </c>
      <c r="J2664" t="s">
        <v>2375</v>
      </c>
      <c r="K2664" t="s">
        <v>2321</v>
      </c>
      <c r="L2664" t="s">
        <v>2277</v>
      </c>
      <c r="M2664" t="s">
        <v>2569</v>
      </c>
      <c r="O2664" t="s">
        <v>2542</v>
      </c>
      <c r="P2664" t="s">
        <v>2543</v>
      </c>
      <c r="Q2664" t="s">
        <v>2544</v>
      </c>
      <c r="R2664" t="s">
        <v>2570</v>
      </c>
      <c r="S2664" t="s">
        <v>2546</v>
      </c>
      <c r="T2664">
        <v>0</v>
      </c>
      <c r="U2664" t="s">
        <v>2571</v>
      </c>
      <c r="V2664" t="s">
        <v>2572</v>
      </c>
      <c r="W2664" t="s">
        <v>2571</v>
      </c>
      <c r="X2664" t="s">
        <v>2572</v>
      </c>
      <c r="Y2664" t="str">
        <f t="shared" si="41"/>
        <v>酷得少年（天津）文化传播有限公司-1北京酷得少年科技有限公司信息流</v>
      </c>
      <c r="Z2664" t="e">
        <f>VLOOKUP(Y:Y,[1]Sheet1!N:N,1,0)</f>
        <v>#N/A</v>
      </c>
    </row>
    <row r="2665" spans="1:26" hidden="1" x14ac:dyDescent="0.25">
      <c r="A2665">
        <v>20230617</v>
      </c>
      <c r="B2665">
        <v>40732451</v>
      </c>
      <c r="C2665" t="s">
        <v>2681</v>
      </c>
      <c r="D2665">
        <v>2158492</v>
      </c>
      <c r="E2665" t="s">
        <v>2580</v>
      </c>
      <c r="F2665" s="59">
        <v>16527.150000000001</v>
      </c>
      <c r="G2665">
        <v>13888.07</v>
      </c>
      <c r="H2665" t="s">
        <v>2559</v>
      </c>
      <c r="I2665" t="s">
        <v>2560</v>
      </c>
      <c r="J2665" t="s">
        <v>2330</v>
      </c>
      <c r="K2665" t="s">
        <v>711</v>
      </c>
      <c r="L2665" t="s">
        <v>2329</v>
      </c>
      <c r="M2665" t="s">
        <v>2581</v>
      </c>
      <c r="N2665" t="s">
        <v>2582</v>
      </c>
      <c r="O2665" t="s">
        <v>2542</v>
      </c>
      <c r="P2665" t="s">
        <v>2543</v>
      </c>
      <c r="Q2665" t="s">
        <v>2544</v>
      </c>
      <c r="R2665" t="s">
        <v>2583</v>
      </c>
      <c r="S2665" t="s">
        <v>2546</v>
      </c>
      <c r="T2665">
        <v>67785.838000000003</v>
      </c>
      <c r="U2665" t="s">
        <v>2584</v>
      </c>
      <c r="V2665" t="s">
        <v>2585</v>
      </c>
      <c r="W2665" t="s">
        <v>2584</v>
      </c>
      <c r="X2665" t="s">
        <v>2585</v>
      </c>
      <c r="Y2665" t="str">
        <f t="shared" si="41"/>
        <v>成都哈拜网络科技有限公司-数字媒体事业部上海哈啰普惠科技有限公司CPC</v>
      </c>
      <c r="Z2665" t="e">
        <f>VLOOKUP(Y:Y,[1]Sheet1!N:N,1,0)</f>
        <v>#N/A</v>
      </c>
    </row>
    <row r="2666" spans="1:26" hidden="1" x14ac:dyDescent="0.25">
      <c r="A2666">
        <v>20230617</v>
      </c>
      <c r="B2666">
        <v>47953339</v>
      </c>
      <c r="C2666" t="s">
        <v>2755</v>
      </c>
      <c r="D2666">
        <v>2167551</v>
      </c>
      <c r="E2666" t="s">
        <v>2550</v>
      </c>
      <c r="F2666" s="59">
        <v>114.37</v>
      </c>
      <c r="G2666">
        <v>114.37</v>
      </c>
      <c r="H2666" t="s">
        <v>2538</v>
      </c>
      <c r="I2666" t="s">
        <v>2551</v>
      </c>
      <c r="J2666" t="s">
        <v>2332</v>
      </c>
      <c r="K2666" t="s">
        <v>2321</v>
      </c>
      <c r="L2666" t="s">
        <v>2333</v>
      </c>
      <c r="M2666" t="s">
        <v>2552</v>
      </c>
      <c r="N2666" t="s">
        <v>2553</v>
      </c>
      <c r="O2666" t="s">
        <v>2542</v>
      </c>
      <c r="P2666" t="s">
        <v>2543</v>
      </c>
      <c r="Q2666" t="s">
        <v>2544</v>
      </c>
      <c r="R2666" t="s">
        <v>2554</v>
      </c>
      <c r="S2666" t="s">
        <v>2546</v>
      </c>
      <c r="T2666">
        <v>0</v>
      </c>
      <c r="U2666" t="s">
        <v>2555</v>
      </c>
      <c r="V2666" t="s">
        <v>2556</v>
      </c>
      <c r="W2666" t="s">
        <v>2555</v>
      </c>
      <c r="X2666" t="s">
        <v>2556</v>
      </c>
      <c r="Y2666" t="str">
        <f t="shared" si="41"/>
        <v>北京爱奇艺科技有限公司-百度北京爱奇艺科技有限公司信息流</v>
      </c>
      <c r="Z2666" t="e">
        <f>VLOOKUP(Y:Y,[1]Sheet1!N:N,1,0)</f>
        <v>#N/A</v>
      </c>
    </row>
    <row r="2667" spans="1:26" x14ac:dyDescent="0.25">
      <c r="A2667">
        <v>20230617</v>
      </c>
      <c r="B2667">
        <v>45336925</v>
      </c>
      <c r="C2667" t="s">
        <v>2717</v>
      </c>
      <c r="D2667">
        <v>2054669</v>
      </c>
      <c r="E2667" t="s">
        <v>2622</v>
      </c>
      <c r="F2667" s="59">
        <v>2722.47</v>
      </c>
      <c r="G2667">
        <v>2016.64</v>
      </c>
      <c r="H2667" t="s">
        <v>2538</v>
      </c>
      <c r="I2667" t="s">
        <v>2539</v>
      </c>
      <c r="J2667" t="s">
        <v>2352</v>
      </c>
      <c r="K2667" t="s">
        <v>2321</v>
      </c>
      <c r="L2667" t="s">
        <v>2351</v>
      </c>
      <c r="M2667" t="s">
        <v>2623</v>
      </c>
      <c r="N2667" t="s">
        <v>2624</v>
      </c>
      <c r="O2667" t="s">
        <v>2542</v>
      </c>
      <c r="P2667" t="s">
        <v>2543</v>
      </c>
      <c r="Q2667" t="s">
        <v>2544</v>
      </c>
      <c r="R2667" t="s">
        <v>2625</v>
      </c>
      <c r="S2667" t="s">
        <v>2546</v>
      </c>
      <c r="T2667">
        <v>0</v>
      </c>
      <c r="U2667" t="s">
        <v>838</v>
      </c>
      <c r="V2667" t="s">
        <v>2548</v>
      </c>
      <c r="W2667" t="s">
        <v>838</v>
      </c>
      <c r="X2667" t="s">
        <v>2548</v>
      </c>
      <c r="Y2667" t="str">
        <f t="shared" si="41"/>
        <v>深圳市小赢普惠科技有限责任公司深圳市赢众通金融信息服务有限责任公司信息流</v>
      </c>
      <c r="Z2667" t="e">
        <f>VLOOKUP(Y:Y,[1]Sheet1!N:N,1,0)</f>
        <v>#N/A</v>
      </c>
    </row>
    <row r="2668" spans="1:26" hidden="1" x14ac:dyDescent="0.25">
      <c r="A2668">
        <v>20230617</v>
      </c>
      <c r="B2668">
        <v>38794049</v>
      </c>
      <c r="C2668" t="s">
        <v>2627</v>
      </c>
      <c r="D2668">
        <v>2172261</v>
      </c>
      <c r="E2668" t="s">
        <v>2628</v>
      </c>
      <c r="F2668" s="59">
        <v>57.83</v>
      </c>
      <c r="G2668">
        <v>44.15</v>
      </c>
      <c r="H2668" t="s">
        <v>2538</v>
      </c>
      <c r="I2668" t="s">
        <v>2539</v>
      </c>
      <c r="J2668" t="s">
        <v>292</v>
      </c>
      <c r="K2668" t="s">
        <v>2321</v>
      </c>
      <c r="L2668" t="s">
        <v>574</v>
      </c>
      <c r="M2668" t="s">
        <v>2611</v>
      </c>
      <c r="N2668" t="s">
        <v>2612</v>
      </c>
      <c r="O2668" t="s">
        <v>2542</v>
      </c>
      <c r="P2668" t="s">
        <v>2543</v>
      </c>
      <c r="Q2668" t="s">
        <v>2544</v>
      </c>
      <c r="R2668" t="s">
        <v>2613</v>
      </c>
      <c r="S2668" t="s">
        <v>2546</v>
      </c>
      <c r="T2668">
        <v>0</v>
      </c>
      <c r="U2668" t="s">
        <v>2614</v>
      </c>
      <c r="V2668" t="s">
        <v>2615</v>
      </c>
      <c r="W2668" t="s">
        <v>2614</v>
      </c>
      <c r="X2668" t="s">
        <v>2615</v>
      </c>
      <c r="Y2668" t="str">
        <f t="shared" si="41"/>
        <v>广州荔湾品唯信息服务有限公司广州唯品会电子商务有限公司信息流</v>
      </c>
      <c r="Z2668" t="e">
        <f>VLOOKUP(Y:Y,[1]Sheet1!N:N,1,0)</f>
        <v>#N/A</v>
      </c>
    </row>
    <row r="2669" spans="1:26" x14ac:dyDescent="0.25">
      <c r="A2669">
        <v>20230617</v>
      </c>
      <c r="B2669">
        <v>43094782</v>
      </c>
      <c r="C2669" t="s">
        <v>2630</v>
      </c>
      <c r="D2669">
        <v>2054669</v>
      </c>
      <c r="E2669" t="s">
        <v>2622</v>
      </c>
      <c r="F2669" s="59">
        <v>94.89</v>
      </c>
      <c r="G2669">
        <v>70.290000000000006</v>
      </c>
      <c r="H2669" t="s">
        <v>2538</v>
      </c>
      <c r="I2669" t="s">
        <v>2551</v>
      </c>
      <c r="J2669" t="s">
        <v>2352</v>
      </c>
      <c r="K2669" t="s">
        <v>2321</v>
      </c>
      <c r="L2669" t="s">
        <v>2351</v>
      </c>
      <c r="M2669" t="s">
        <v>2623</v>
      </c>
      <c r="N2669" t="s">
        <v>2624</v>
      </c>
      <c r="O2669" t="s">
        <v>2542</v>
      </c>
      <c r="P2669" t="s">
        <v>2543</v>
      </c>
      <c r="Q2669" t="s">
        <v>2544</v>
      </c>
      <c r="R2669" t="s">
        <v>2625</v>
      </c>
      <c r="S2669" t="s">
        <v>2546</v>
      </c>
      <c r="T2669">
        <v>0</v>
      </c>
      <c r="U2669" t="s">
        <v>838</v>
      </c>
      <c r="V2669" t="s">
        <v>2548</v>
      </c>
      <c r="W2669" t="s">
        <v>838</v>
      </c>
      <c r="X2669" t="s">
        <v>2548</v>
      </c>
      <c r="Y2669" t="str">
        <f t="shared" si="41"/>
        <v>深圳市小赢普惠科技有限责任公司深圳市赢众通金融信息服务有限责任公司信息流</v>
      </c>
      <c r="Z2669" t="e">
        <f>VLOOKUP(Y:Y,[1]Sheet1!N:N,1,0)</f>
        <v>#N/A</v>
      </c>
    </row>
    <row r="2670" spans="1:26" hidden="1" x14ac:dyDescent="0.25">
      <c r="A2670">
        <v>20230617</v>
      </c>
      <c r="B2670">
        <v>48386094</v>
      </c>
      <c r="C2670" t="s">
        <v>2597</v>
      </c>
      <c r="D2670">
        <v>2158492</v>
      </c>
      <c r="E2670" t="s">
        <v>2580</v>
      </c>
      <c r="F2670" s="59">
        <v>1044.6400000000001</v>
      </c>
      <c r="G2670">
        <v>877.84</v>
      </c>
      <c r="H2670" t="s">
        <v>2559</v>
      </c>
      <c r="I2670" t="s">
        <v>2560</v>
      </c>
      <c r="J2670" t="s">
        <v>2330</v>
      </c>
      <c r="K2670" t="s">
        <v>711</v>
      </c>
      <c r="L2670" t="s">
        <v>2329</v>
      </c>
      <c r="M2670" t="s">
        <v>2581</v>
      </c>
      <c r="N2670" t="s">
        <v>2582</v>
      </c>
      <c r="O2670" t="s">
        <v>2542</v>
      </c>
      <c r="P2670" t="s">
        <v>2543</v>
      </c>
      <c r="Q2670" t="s">
        <v>2544</v>
      </c>
      <c r="R2670" t="s">
        <v>2583</v>
      </c>
      <c r="S2670" t="s">
        <v>2546</v>
      </c>
      <c r="T2670">
        <v>81870.483999999997</v>
      </c>
      <c r="U2670" t="s">
        <v>2598</v>
      </c>
      <c r="V2670" t="s">
        <v>2599</v>
      </c>
      <c r="W2670" t="s">
        <v>2584</v>
      </c>
      <c r="X2670" t="s">
        <v>2585</v>
      </c>
      <c r="Y2670" t="str">
        <f t="shared" si="41"/>
        <v>成都哈拜网络科技有限公司-数字媒体事业部上海哈啰普惠科技有限公司CPC</v>
      </c>
      <c r="Z2670" t="e">
        <f>VLOOKUP(Y:Y,[1]Sheet1!N:N,1,0)</f>
        <v>#N/A</v>
      </c>
    </row>
    <row r="2671" spans="1:26" hidden="1" x14ac:dyDescent="0.25">
      <c r="A2671">
        <v>20230617</v>
      </c>
      <c r="B2671">
        <v>29768589</v>
      </c>
      <c r="C2671" t="s">
        <v>2724</v>
      </c>
      <c r="D2671">
        <v>2130054</v>
      </c>
      <c r="E2671" t="s">
        <v>2558</v>
      </c>
      <c r="F2671" s="59">
        <v>4301.93</v>
      </c>
      <c r="G2671">
        <v>3483.3</v>
      </c>
      <c r="H2671" t="s">
        <v>2559</v>
      </c>
      <c r="I2671" t="s">
        <v>2560</v>
      </c>
      <c r="J2671" t="s">
        <v>2350</v>
      </c>
      <c r="K2671" t="s">
        <v>711</v>
      </c>
      <c r="L2671" t="s">
        <v>2350</v>
      </c>
      <c r="M2671" t="s">
        <v>2561</v>
      </c>
      <c r="N2671" t="s">
        <v>2562</v>
      </c>
      <c r="O2671" t="s">
        <v>2542</v>
      </c>
      <c r="P2671" t="s">
        <v>2543</v>
      </c>
      <c r="Q2671" t="s">
        <v>2544</v>
      </c>
      <c r="R2671" t="s">
        <v>2563</v>
      </c>
      <c r="S2671" t="s">
        <v>2546</v>
      </c>
      <c r="T2671">
        <v>11353.781999999999</v>
      </c>
      <c r="U2671" t="s">
        <v>1891</v>
      </c>
      <c r="V2671" t="s">
        <v>2564</v>
      </c>
      <c r="W2671" t="s">
        <v>1891</v>
      </c>
      <c r="X2671" t="s">
        <v>2564</v>
      </c>
      <c r="Y2671" t="str">
        <f t="shared" si="41"/>
        <v>深圳尚米网络技术有限公司深圳尚米网络技术有限公司CPC</v>
      </c>
      <c r="Z2671" t="e">
        <f>VLOOKUP(Y:Y,[1]Sheet1!N:N,1,0)</f>
        <v>#N/A</v>
      </c>
    </row>
    <row r="2672" spans="1:26" x14ac:dyDescent="0.25">
      <c r="A2672">
        <v>20230617</v>
      </c>
      <c r="B2672">
        <v>43094813</v>
      </c>
      <c r="C2672" t="s">
        <v>2677</v>
      </c>
      <c r="D2672">
        <v>2054669</v>
      </c>
      <c r="E2672" t="s">
        <v>2622</v>
      </c>
      <c r="F2672" s="59">
        <v>15151.36</v>
      </c>
      <c r="G2672">
        <v>11223.23</v>
      </c>
      <c r="H2672" t="s">
        <v>2538</v>
      </c>
      <c r="I2672" t="s">
        <v>2539</v>
      </c>
      <c r="J2672" t="s">
        <v>2352</v>
      </c>
      <c r="K2672" t="s">
        <v>2321</v>
      </c>
      <c r="L2672" t="s">
        <v>2351</v>
      </c>
      <c r="M2672" t="s">
        <v>2623</v>
      </c>
      <c r="N2672" t="s">
        <v>2624</v>
      </c>
      <c r="O2672" t="s">
        <v>2542</v>
      </c>
      <c r="P2672" t="s">
        <v>2543</v>
      </c>
      <c r="Q2672" t="s">
        <v>2544</v>
      </c>
      <c r="R2672" t="s">
        <v>2625</v>
      </c>
      <c r="S2672" t="s">
        <v>2546</v>
      </c>
      <c r="T2672">
        <v>0</v>
      </c>
      <c r="U2672" t="s">
        <v>838</v>
      </c>
      <c r="V2672" t="s">
        <v>2548</v>
      </c>
      <c r="W2672" t="s">
        <v>838</v>
      </c>
      <c r="X2672" t="s">
        <v>2548</v>
      </c>
      <c r="Y2672" t="str">
        <f t="shared" si="41"/>
        <v>深圳市小赢普惠科技有限责任公司深圳市赢众通金融信息服务有限责任公司信息流</v>
      </c>
      <c r="Z2672" t="e">
        <f>VLOOKUP(Y:Y,[1]Sheet1!N:N,1,0)</f>
        <v>#N/A</v>
      </c>
    </row>
    <row r="2673" spans="1:26" hidden="1" x14ac:dyDescent="0.25">
      <c r="A2673">
        <v>20230617</v>
      </c>
      <c r="B2673">
        <v>47184419</v>
      </c>
      <c r="C2673" t="s">
        <v>2740</v>
      </c>
      <c r="D2673">
        <v>2176807</v>
      </c>
      <c r="E2673" t="s">
        <v>2691</v>
      </c>
      <c r="F2673" s="59">
        <v>1.1399999999999999</v>
      </c>
      <c r="G2673">
        <v>0.83</v>
      </c>
      <c r="H2673" t="s">
        <v>2538</v>
      </c>
      <c r="I2673" t="s">
        <v>2551</v>
      </c>
      <c r="J2673" t="s">
        <v>2339</v>
      </c>
      <c r="K2673" t="s">
        <v>2321</v>
      </c>
      <c r="L2673" t="s">
        <v>2338</v>
      </c>
      <c r="M2673" t="s">
        <v>2692</v>
      </c>
      <c r="N2673" t="s">
        <v>2693</v>
      </c>
      <c r="O2673" t="s">
        <v>2542</v>
      </c>
      <c r="P2673" t="s">
        <v>2543</v>
      </c>
      <c r="Q2673" t="s">
        <v>2544</v>
      </c>
      <c r="R2673" t="s">
        <v>2694</v>
      </c>
      <c r="S2673" t="s">
        <v>2546</v>
      </c>
      <c r="T2673">
        <v>0</v>
      </c>
      <c r="U2673" t="s">
        <v>2117</v>
      </c>
      <c r="V2673" t="s">
        <v>2695</v>
      </c>
      <c r="W2673" t="s">
        <v>2117</v>
      </c>
      <c r="X2673" t="s">
        <v>2695</v>
      </c>
      <c r="Y2673" t="str">
        <f t="shared" si="41"/>
        <v>北京三快在线科技有限公司及其关联公司北京三快科技有限公司信息流</v>
      </c>
      <c r="Z2673" t="e">
        <f>VLOOKUP(Y:Y,[1]Sheet1!N:N,1,0)</f>
        <v>#N/A</v>
      </c>
    </row>
    <row r="2674" spans="1:26" hidden="1" x14ac:dyDescent="0.25">
      <c r="A2674">
        <v>20230617</v>
      </c>
      <c r="B2674">
        <v>47953331</v>
      </c>
      <c r="C2674" t="s">
        <v>2663</v>
      </c>
      <c r="D2674">
        <v>2167551</v>
      </c>
      <c r="E2674" t="s">
        <v>2550</v>
      </c>
      <c r="F2674" s="59">
        <v>0.54</v>
      </c>
      <c r="G2674">
        <v>0.54</v>
      </c>
      <c r="H2674" t="s">
        <v>2538</v>
      </c>
      <c r="I2674" t="s">
        <v>2539</v>
      </c>
      <c r="J2674" t="s">
        <v>2332</v>
      </c>
      <c r="K2674" t="s">
        <v>2321</v>
      </c>
      <c r="L2674" t="s">
        <v>2333</v>
      </c>
      <c r="M2674" t="s">
        <v>2552</v>
      </c>
      <c r="N2674" t="s">
        <v>2553</v>
      </c>
      <c r="O2674" t="s">
        <v>2542</v>
      </c>
      <c r="P2674" t="s">
        <v>2543</v>
      </c>
      <c r="Q2674" t="s">
        <v>2544</v>
      </c>
      <c r="R2674" t="s">
        <v>2554</v>
      </c>
      <c r="S2674" t="s">
        <v>2546</v>
      </c>
      <c r="T2674">
        <v>0</v>
      </c>
      <c r="U2674" t="s">
        <v>2555</v>
      </c>
      <c r="V2674" t="s">
        <v>2556</v>
      </c>
      <c r="W2674" t="s">
        <v>2555</v>
      </c>
      <c r="X2674" t="s">
        <v>2556</v>
      </c>
      <c r="Y2674" t="str">
        <f t="shared" si="41"/>
        <v>北京爱奇艺科技有限公司-百度北京爱奇艺科技有限公司信息流</v>
      </c>
      <c r="Z2674" t="e">
        <f>VLOOKUP(Y:Y,[1]Sheet1!N:N,1,0)</f>
        <v>#N/A</v>
      </c>
    </row>
    <row r="2675" spans="1:26" hidden="1" x14ac:dyDescent="0.25">
      <c r="A2675">
        <v>20230617</v>
      </c>
      <c r="B2675">
        <v>40732460</v>
      </c>
      <c r="C2675" t="s">
        <v>2702</v>
      </c>
      <c r="D2675">
        <v>2158492</v>
      </c>
      <c r="E2675" t="s">
        <v>2580</v>
      </c>
      <c r="F2675" s="59">
        <v>7059.63</v>
      </c>
      <c r="G2675">
        <v>5932.19</v>
      </c>
      <c r="H2675" t="s">
        <v>2559</v>
      </c>
      <c r="I2675" t="s">
        <v>2560</v>
      </c>
      <c r="J2675" t="s">
        <v>2330</v>
      </c>
      <c r="K2675" t="s">
        <v>711</v>
      </c>
      <c r="L2675" t="s">
        <v>2329</v>
      </c>
      <c r="M2675" t="s">
        <v>2581</v>
      </c>
      <c r="N2675" t="s">
        <v>2582</v>
      </c>
      <c r="O2675" t="s">
        <v>2542</v>
      </c>
      <c r="P2675" t="s">
        <v>2543</v>
      </c>
      <c r="Q2675" t="s">
        <v>2544</v>
      </c>
      <c r="R2675" t="s">
        <v>2583</v>
      </c>
      <c r="S2675" t="s">
        <v>2546</v>
      </c>
      <c r="T2675">
        <v>92643.87</v>
      </c>
      <c r="U2675" t="s">
        <v>2584</v>
      </c>
      <c r="V2675" t="s">
        <v>2585</v>
      </c>
      <c r="W2675" t="s">
        <v>2584</v>
      </c>
      <c r="X2675" t="s">
        <v>2585</v>
      </c>
      <c r="Y2675" t="str">
        <f t="shared" si="41"/>
        <v>成都哈拜网络科技有限公司-数字媒体事业部上海哈啰普惠科技有限公司CPC</v>
      </c>
      <c r="Z2675" t="e">
        <f>VLOOKUP(Y:Y,[1]Sheet1!N:N,1,0)</f>
        <v>#N/A</v>
      </c>
    </row>
    <row r="2676" spans="1:26" hidden="1" x14ac:dyDescent="0.25">
      <c r="A2676">
        <v>20230617</v>
      </c>
      <c r="B2676">
        <v>42012606</v>
      </c>
      <c r="C2676" t="s">
        <v>2715</v>
      </c>
      <c r="D2676">
        <v>2142924</v>
      </c>
      <c r="E2676" t="s">
        <v>2716</v>
      </c>
      <c r="F2676" s="59">
        <v>627.25</v>
      </c>
      <c r="G2676">
        <v>627.25</v>
      </c>
      <c r="H2676" t="s">
        <v>2559</v>
      </c>
      <c r="I2676" t="s">
        <v>2560</v>
      </c>
      <c r="J2676" t="s">
        <v>392</v>
      </c>
      <c r="K2676" t="s">
        <v>711</v>
      </c>
      <c r="L2676" t="s">
        <v>392</v>
      </c>
      <c r="M2676" t="s">
        <v>2641</v>
      </c>
      <c r="N2676" t="s">
        <v>2642</v>
      </c>
      <c r="O2676" t="s">
        <v>2542</v>
      </c>
      <c r="P2676" t="s">
        <v>2543</v>
      </c>
      <c r="Q2676" t="s">
        <v>2544</v>
      </c>
      <c r="R2676" t="s">
        <v>2643</v>
      </c>
      <c r="S2676" t="s">
        <v>2546</v>
      </c>
      <c r="T2676">
        <v>38553.07</v>
      </c>
      <c r="U2676" t="s">
        <v>838</v>
      </c>
      <c r="V2676" t="s">
        <v>2578</v>
      </c>
      <c r="W2676" t="s">
        <v>838</v>
      </c>
      <c r="X2676" t="s">
        <v>2548</v>
      </c>
      <c r="Y2676" t="str">
        <f t="shared" si="41"/>
        <v>福州三六零网络小额贷款有限公司福州三六零网络小额贷款有限公司CPC</v>
      </c>
      <c r="Z2676" t="e">
        <f>VLOOKUP(Y:Y,[1]Sheet1!N:N,1,0)</f>
        <v>#N/A</v>
      </c>
    </row>
    <row r="2677" spans="1:26" hidden="1" x14ac:dyDescent="0.25">
      <c r="A2677">
        <v>20230617</v>
      </c>
      <c r="B2677">
        <v>42594484</v>
      </c>
      <c r="C2677" t="s">
        <v>2752</v>
      </c>
      <c r="D2677">
        <v>2130054</v>
      </c>
      <c r="E2677" t="s">
        <v>2558</v>
      </c>
      <c r="F2677" s="59">
        <v>1026.93</v>
      </c>
      <c r="G2677">
        <v>831.47</v>
      </c>
      <c r="H2677" t="s">
        <v>2559</v>
      </c>
      <c r="I2677" t="s">
        <v>2560</v>
      </c>
      <c r="J2677" t="s">
        <v>2350</v>
      </c>
      <c r="K2677" t="s">
        <v>711</v>
      </c>
      <c r="L2677" t="s">
        <v>2350</v>
      </c>
      <c r="M2677" t="s">
        <v>2561</v>
      </c>
      <c r="N2677" t="s">
        <v>2562</v>
      </c>
      <c r="O2677" t="s">
        <v>2542</v>
      </c>
      <c r="P2677" t="s">
        <v>2543</v>
      </c>
      <c r="Q2677" t="s">
        <v>2544</v>
      </c>
      <c r="R2677" t="s">
        <v>2563</v>
      </c>
      <c r="S2677" t="s">
        <v>2546</v>
      </c>
      <c r="T2677">
        <v>3061.1239999999998</v>
      </c>
      <c r="U2677" t="s">
        <v>1891</v>
      </c>
      <c r="V2677" t="s">
        <v>2564</v>
      </c>
      <c r="W2677" t="s">
        <v>1891</v>
      </c>
      <c r="X2677" t="s">
        <v>2564</v>
      </c>
      <c r="Y2677" t="str">
        <f t="shared" si="41"/>
        <v>深圳尚米网络技术有限公司深圳尚米网络技术有限公司CPC</v>
      </c>
      <c r="Z2677" t="e">
        <f>VLOOKUP(Y:Y,[1]Sheet1!N:N,1,0)</f>
        <v>#N/A</v>
      </c>
    </row>
    <row r="2678" spans="1:26" hidden="1" x14ac:dyDescent="0.25">
      <c r="A2678">
        <v>20230617</v>
      </c>
      <c r="B2678">
        <v>47184434</v>
      </c>
      <c r="C2678" t="s">
        <v>2818</v>
      </c>
      <c r="D2678">
        <v>2176807</v>
      </c>
      <c r="E2678" t="s">
        <v>2691</v>
      </c>
      <c r="F2678" s="59">
        <v>0</v>
      </c>
      <c r="G2678">
        <v>0</v>
      </c>
      <c r="H2678" t="s">
        <v>2538</v>
      </c>
      <c r="I2678" t="s">
        <v>2539</v>
      </c>
      <c r="J2678" t="s">
        <v>2339</v>
      </c>
      <c r="K2678" t="s">
        <v>2321</v>
      </c>
      <c r="L2678" t="s">
        <v>2338</v>
      </c>
      <c r="M2678" t="s">
        <v>2692</v>
      </c>
      <c r="N2678" t="s">
        <v>2693</v>
      </c>
      <c r="O2678" t="s">
        <v>2542</v>
      </c>
      <c r="P2678" t="s">
        <v>2543</v>
      </c>
      <c r="Q2678" t="s">
        <v>2544</v>
      </c>
      <c r="R2678" t="s">
        <v>2694</v>
      </c>
      <c r="S2678" t="s">
        <v>2546</v>
      </c>
      <c r="T2678">
        <v>0</v>
      </c>
      <c r="U2678" t="s">
        <v>2117</v>
      </c>
      <c r="V2678" t="s">
        <v>2695</v>
      </c>
      <c r="W2678" t="s">
        <v>2117</v>
      </c>
      <c r="X2678" t="s">
        <v>2695</v>
      </c>
      <c r="Y2678" t="str">
        <f t="shared" si="41"/>
        <v>北京三快在线科技有限公司及其关联公司北京三快科技有限公司信息流</v>
      </c>
      <c r="Z2678" t="e">
        <f>VLOOKUP(Y:Y,[1]Sheet1!N:N,1,0)</f>
        <v>#N/A</v>
      </c>
    </row>
    <row r="2679" spans="1:26" hidden="1" x14ac:dyDescent="0.25">
      <c r="A2679">
        <v>20230617</v>
      </c>
      <c r="B2679">
        <v>47953348</v>
      </c>
      <c r="C2679" t="s">
        <v>2607</v>
      </c>
      <c r="D2679">
        <v>2167551</v>
      </c>
      <c r="E2679" t="s">
        <v>2550</v>
      </c>
      <c r="F2679" s="59">
        <v>35.229999999999997</v>
      </c>
      <c r="G2679">
        <v>35.229999999999997</v>
      </c>
      <c r="H2679" t="s">
        <v>2538</v>
      </c>
      <c r="I2679" t="s">
        <v>2551</v>
      </c>
      <c r="J2679" t="s">
        <v>2332</v>
      </c>
      <c r="K2679" t="s">
        <v>2321</v>
      </c>
      <c r="L2679" t="s">
        <v>2333</v>
      </c>
      <c r="M2679" t="s">
        <v>2552</v>
      </c>
      <c r="N2679" t="s">
        <v>2553</v>
      </c>
      <c r="O2679" t="s">
        <v>2542</v>
      </c>
      <c r="P2679" t="s">
        <v>2543</v>
      </c>
      <c r="Q2679" t="s">
        <v>2544</v>
      </c>
      <c r="R2679" t="s">
        <v>2554</v>
      </c>
      <c r="S2679" t="s">
        <v>2546</v>
      </c>
      <c r="T2679">
        <v>0</v>
      </c>
      <c r="U2679" t="s">
        <v>2555</v>
      </c>
      <c r="V2679" t="s">
        <v>2556</v>
      </c>
      <c r="W2679" t="s">
        <v>2555</v>
      </c>
      <c r="X2679" t="s">
        <v>2556</v>
      </c>
      <c r="Y2679" t="str">
        <f t="shared" si="41"/>
        <v>北京爱奇艺科技有限公司-百度北京爱奇艺科技有限公司信息流</v>
      </c>
      <c r="Z2679" t="e">
        <f>VLOOKUP(Y:Y,[1]Sheet1!N:N,1,0)</f>
        <v>#N/A</v>
      </c>
    </row>
    <row r="2680" spans="1:26" hidden="1" x14ac:dyDescent="0.25">
      <c r="A2680">
        <v>20230617</v>
      </c>
      <c r="B2680">
        <v>30387904</v>
      </c>
      <c r="C2680" t="s">
        <v>2645</v>
      </c>
      <c r="D2680">
        <v>2130054</v>
      </c>
      <c r="E2680" t="s">
        <v>2558</v>
      </c>
      <c r="F2680" s="59">
        <v>1518.5</v>
      </c>
      <c r="G2680">
        <v>1229.54</v>
      </c>
      <c r="H2680" t="s">
        <v>2559</v>
      </c>
      <c r="I2680" t="s">
        <v>2560</v>
      </c>
      <c r="J2680" t="s">
        <v>2350</v>
      </c>
      <c r="K2680" t="s">
        <v>711</v>
      </c>
      <c r="L2680" t="s">
        <v>2350</v>
      </c>
      <c r="M2680" t="s">
        <v>2561</v>
      </c>
      <c r="N2680" t="s">
        <v>2562</v>
      </c>
      <c r="O2680" t="s">
        <v>2542</v>
      </c>
      <c r="P2680" t="s">
        <v>2543</v>
      </c>
      <c r="Q2680" t="s">
        <v>2544</v>
      </c>
      <c r="R2680" t="s">
        <v>2563</v>
      </c>
      <c r="S2680" t="s">
        <v>2546</v>
      </c>
      <c r="T2680">
        <v>6956.5309999999999</v>
      </c>
      <c r="U2680" t="s">
        <v>1891</v>
      </c>
      <c r="V2680" t="s">
        <v>2564</v>
      </c>
      <c r="W2680" t="s">
        <v>1891</v>
      </c>
      <c r="X2680" t="s">
        <v>2564</v>
      </c>
      <c r="Y2680" t="str">
        <f t="shared" si="41"/>
        <v>深圳尚米网络技术有限公司深圳尚米网络技术有限公司CPC</v>
      </c>
      <c r="Z2680" t="e">
        <f>VLOOKUP(Y:Y,[1]Sheet1!N:N,1,0)</f>
        <v>#N/A</v>
      </c>
    </row>
    <row r="2681" spans="1:26" hidden="1" x14ac:dyDescent="0.25">
      <c r="A2681">
        <v>20230617</v>
      </c>
      <c r="B2681">
        <v>29404181</v>
      </c>
      <c r="C2681" t="s">
        <v>2801</v>
      </c>
      <c r="D2681">
        <v>2130054</v>
      </c>
      <c r="E2681" t="s">
        <v>2558</v>
      </c>
      <c r="F2681" s="59">
        <v>6036.78</v>
      </c>
      <c r="G2681">
        <v>4887.9399999999996</v>
      </c>
      <c r="H2681" t="s">
        <v>2559</v>
      </c>
      <c r="I2681" t="s">
        <v>2560</v>
      </c>
      <c r="J2681" t="s">
        <v>2350</v>
      </c>
      <c r="K2681" t="s">
        <v>711</v>
      </c>
      <c r="L2681" t="s">
        <v>2350</v>
      </c>
      <c r="M2681" t="s">
        <v>2561</v>
      </c>
      <c r="N2681" t="s">
        <v>2562</v>
      </c>
      <c r="O2681" t="s">
        <v>2542</v>
      </c>
      <c r="P2681" t="s">
        <v>2543</v>
      </c>
      <c r="Q2681" t="s">
        <v>2544</v>
      </c>
      <c r="R2681" t="s">
        <v>2563</v>
      </c>
      <c r="S2681" t="s">
        <v>2546</v>
      </c>
      <c r="T2681">
        <v>20150.054</v>
      </c>
      <c r="U2681" t="s">
        <v>1891</v>
      </c>
      <c r="V2681" t="s">
        <v>2564</v>
      </c>
      <c r="W2681" t="s">
        <v>1891</v>
      </c>
      <c r="X2681" t="s">
        <v>2564</v>
      </c>
      <c r="Y2681" t="str">
        <f t="shared" si="41"/>
        <v>深圳尚米网络技术有限公司深圳尚米网络技术有限公司CPC</v>
      </c>
      <c r="Z2681" t="e">
        <f>VLOOKUP(Y:Y,[1]Sheet1!N:N,1,0)</f>
        <v>#N/A</v>
      </c>
    </row>
    <row r="2682" spans="1:26" hidden="1" x14ac:dyDescent="0.25">
      <c r="A2682">
        <v>20230617</v>
      </c>
      <c r="B2682">
        <v>29522757</v>
      </c>
      <c r="C2682" t="s">
        <v>2601</v>
      </c>
      <c r="D2682">
        <v>2130054</v>
      </c>
      <c r="E2682" t="s">
        <v>2558</v>
      </c>
      <c r="F2682" s="59">
        <v>3367.2</v>
      </c>
      <c r="G2682">
        <v>2726.38</v>
      </c>
      <c r="H2682" t="s">
        <v>2559</v>
      </c>
      <c r="I2682" t="s">
        <v>2560</v>
      </c>
      <c r="J2682" t="s">
        <v>2350</v>
      </c>
      <c r="K2682" t="s">
        <v>711</v>
      </c>
      <c r="L2682" t="s">
        <v>2350</v>
      </c>
      <c r="M2682" t="s">
        <v>2561</v>
      </c>
      <c r="N2682" t="s">
        <v>2562</v>
      </c>
      <c r="O2682" t="s">
        <v>2542</v>
      </c>
      <c r="P2682" t="s">
        <v>2543</v>
      </c>
      <c r="Q2682" t="s">
        <v>2544</v>
      </c>
      <c r="R2682" t="s">
        <v>2563</v>
      </c>
      <c r="S2682" t="s">
        <v>2546</v>
      </c>
      <c r="T2682">
        <v>7318.3320000000003</v>
      </c>
      <c r="U2682" t="s">
        <v>1891</v>
      </c>
      <c r="V2682" t="s">
        <v>2602</v>
      </c>
      <c r="W2682" t="s">
        <v>1891</v>
      </c>
      <c r="X2682" t="s">
        <v>2564</v>
      </c>
      <c r="Y2682" t="str">
        <f t="shared" si="41"/>
        <v>深圳尚米网络技术有限公司深圳尚米网络技术有限公司CPC</v>
      </c>
      <c r="Z2682" t="e">
        <f>VLOOKUP(Y:Y,[1]Sheet1!N:N,1,0)</f>
        <v>#N/A</v>
      </c>
    </row>
    <row r="2683" spans="1:26" hidden="1" x14ac:dyDescent="0.25">
      <c r="A2683">
        <v>20230617</v>
      </c>
      <c r="B2683">
        <v>42327215</v>
      </c>
      <c r="C2683" t="s">
        <v>2739</v>
      </c>
      <c r="D2683">
        <v>2172261</v>
      </c>
      <c r="E2683" t="s">
        <v>2628</v>
      </c>
      <c r="F2683" s="59">
        <v>3339.2</v>
      </c>
      <c r="G2683">
        <v>2549.0100000000002</v>
      </c>
      <c r="H2683" t="s">
        <v>2538</v>
      </c>
      <c r="I2683" t="s">
        <v>2539</v>
      </c>
      <c r="J2683" t="s">
        <v>292</v>
      </c>
      <c r="K2683" t="s">
        <v>2321</v>
      </c>
      <c r="L2683" t="s">
        <v>574</v>
      </c>
      <c r="M2683" t="s">
        <v>2611</v>
      </c>
      <c r="N2683" t="s">
        <v>2612</v>
      </c>
      <c r="O2683" t="s">
        <v>2542</v>
      </c>
      <c r="P2683" t="s">
        <v>2543</v>
      </c>
      <c r="Q2683" t="s">
        <v>2544</v>
      </c>
      <c r="R2683" t="s">
        <v>2613</v>
      </c>
      <c r="S2683" t="s">
        <v>2546</v>
      </c>
      <c r="T2683">
        <v>0</v>
      </c>
      <c r="U2683" t="s">
        <v>2614</v>
      </c>
      <c r="V2683" t="s">
        <v>2615</v>
      </c>
      <c r="W2683" t="s">
        <v>2614</v>
      </c>
      <c r="X2683" t="s">
        <v>2615</v>
      </c>
      <c r="Y2683" t="str">
        <f t="shared" si="41"/>
        <v>广州荔湾品唯信息服务有限公司广州唯品会电子商务有限公司信息流</v>
      </c>
      <c r="Z2683" t="e">
        <f>VLOOKUP(Y:Y,[1]Sheet1!N:N,1,0)</f>
        <v>#N/A</v>
      </c>
    </row>
    <row r="2684" spans="1:26" x14ac:dyDescent="0.25">
      <c r="A2684">
        <v>20230617</v>
      </c>
      <c r="B2684">
        <v>43094813</v>
      </c>
      <c r="C2684" t="s">
        <v>2677</v>
      </c>
      <c r="D2684">
        <v>2054669</v>
      </c>
      <c r="E2684" t="s">
        <v>2622</v>
      </c>
      <c r="F2684" s="59">
        <v>49.28</v>
      </c>
      <c r="G2684">
        <v>36.5</v>
      </c>
      <c r="H2684" t="s">
        <v>2538</v>
      </c>
      <c r="I2684" t="s">
        <v>2551</v>
      </c>
      <c r="J2684" t="s">
        <v>2352</v>
      </c>
      <c r="K2684" t="s">
        <v>2321</v>
      </c>
      <c r="L2684" t="s">
        <v>2351</v>
      </c>
      <c r="M2684" t="s">
        <v>2623</v>
      </c>
      <c r="N2684" t="s">
        <v>2624</v>
      </c>
      <c r="O2684" t="s">
        <v>2542</v>
      </c>
      <c r="P2684" t="s">
        <v>2543</v>
      </c>
      <c r="Q2684" t="s">
        <v>2544</v>
      </c>
      <c r="R2684" t="s">
        <v>2625</v>
      </c>
      <c r="S2684" t="s">
        <v>2546</v>
      </c>
      <c r="T2684">
        <v>0</v>
      </c>
      <c r="U2684" t="s">
        <v>838</v>
      </c>
      <c r="V2684" t="s">
        <v>2548</v>
      </c>
      <c r="W2684" t="s">
        <v>838</v>
      </c>
      <c r="X2684" t="s">
        <v>2548</v>
      </c>
      <c r="Y2684" t="str">
        <f t="shared" si="41"/>
        <v>深圳市小赢普惠科技有限责任公司深圳市赢众通金融信息服务有限责任公司信息流</v>
      </c>
      <c r="Z2684" t="e">
        <f>VLOOKUP(Y:Y,[1]Sheet1!N:N,1,0)</f>
        <v>#N/A</v>
      </c>
    </row>
    <row r="2685" spans="1:26" hidden="1" x14ac:dyDescent="0.25">
      <c r="A2685">
        <v>20230617</v>
      </c>
      <c r="B2685">
        <v>47327867</v>
      </c>
      <c r="C2685" t="s">
        <v>2682</v>
      </c>
      <c r="D2685">
        <v>2185183</v>
      </c>
      <c r="E2685" t="s">
        <v>2574</v>
      </c>
      <c r="F2685" s="59">
        <v>354.12</v>
      </c>
      <c r="G2685">
        <v>268.27</v>
      </c>
      <c r="H2685" t="s">
        <v>2538</v>
      </c>
      <c r="I2685" t="s">
        <v>2551</v>
      </c>
      <c r="J2685" t="s">
        <v>2575</v>
      </c>
      <c r="K2685" t="s">
        <v>2321</v>
      </c>
      <c r="L2685" t="s">
        <v>2344</v>
      </c>
      <c r="M2685" t="s">
        <v>2576</v>
      </c>
      <c r="O2685" t="s">
        <v>2542</v>
      </c>
      <c r="P2685" t="s">
        <v>2543</v>
      </c>
      <c r="Q2685" t="s">
        <v>2544</v>
      </c>
      <c r="R2685" t="s">
        <v>2577</v>
      </c>
      <c r="S2685" t="s">
        <v>2546</v>
      </c>
      <c r="T2685">
        <v>0</v>
      </c>
      <c r="U2685" t="s">
        <v>838</v>
      </c>
      <c r="V2685" t="s">
        <v>2578</v>
      </c>
      <c r="W2685" t="s">
        <v>838</v>
      </c>
      <c r="X2685" t="s">
        <v>2578</v>
      </c>
      <c r="Y2685" t="str">
        <f t="shared" si="41"/>
        <v>北京微财科技有限公司-数媒重庆市黑卡小额贷款有限公司信息流</v>
      </c>
      <c r="Z2685" t="e">
        <f>VLOOKUP(Y:Y,[1]Sheet1!N:N,1,0)</f>
        <v>#N/A</v>
      </c>
    </row>
    <row r="2686" spans="1:26" hidden="1" x14ac:dyDescent="0.25">
      <c r="A2686">
        <v>20230617</v>
      </c>
      <c r="B2686">
        <v>27753547</v>
      </c>
      <c r="C2686" t="s">
        <v>2674</v>
      </c>
      <c r="D2686">
        <v>2172257</v>
      </c>
      <c r="E2686" t="s">
        <v>2610</v>
      </c>
      <c r="F2686" s="59">
        <v>1319.83</v>
      </c>
      <c r="G2686">
        <v>1047.42</v>
      </c>
      <c r="H2686" t="s">
        <v>2559</v>
      </c>
      <c r="I2686" t="s">
        <v>2560</v>
      </c>
      <c r="J2686" t="s">
        <v>292</v>
      </c>
      <c r="K2686" t="s">
        <v>711</v>
      </c>
      <c r="L2686" t="s">
        <v>574</v>
      </c>
      <c r="M2686" t="s">
        <v>2611</v>
      </c>
      <c r="N2686" t="s">
        <v>2612</v>
      </c>
      <c r="O2686" t="s">
        <v>2542</v>
      </c>
      <c r="P2686" t="s">
        <v>2543</v>
      </c>
      <c r="Q2686" t="s">
        <v>2544</v>
      </c>
      <c r="R2686" t="s">
        <v>2613</v>
      </c>
      <c r="S2686" t="s">
        <v>2546</v>
      </c>
      <c r="T2686">
        <v>20680.745999999999</v>
      </c>
      <c r="U2686" t="s">
        <v>2614</v>
      </c>
      <c r="V2686" t="s">
        <v>2615</v>
      </c>
      <c r="W2686" t="s">
        <v>2614</v>
      </c>
      <c r="X2686" t="s">
        <v>2615</v>
      </c>
      <c r="Y2686" t="str">
        <f t="shared" si="41"/>
        <v>广州荔湾品唯信息服务有限公司广州唯品会电子商务有限公司CPC</v>
      </c>
      <c r="Z2686" t="e">
        <f>VLOOKUP(Y:Y,[1]Sheet1!N:N,1,0)</f>
        <v>#N/A</v>
      </c>
    </row>
    <row r="2687" spans="1:26" hidden="1" x14ac:dyDescent="0.25">
      <c r="A2687">
        <v>20230617</v>
      </c>
      <c r="B2687">
        <v>47184419</v>
      </c>
      <c r="C2687" t="s">
        <v>2740</v>
      </c>
      <c r="D2687">
        <v>2176807</v>
      </c>
      <c r="E2687" t="s">
        <v>2691</v>
      </c>
      <c r="F2687" s="59">
        <v>0.56999999999999995</v>
      </c>
      <c r="G2687">
        <v>0.42</v>
      </c>
      <c r="H2687" t="s">
        <v>2538</v>
      </c>
      <c r="I2687" t="s">
        <v>2539</v>
      </c>
      <c r="J2687" t="s">
        <v>2339</v>
      </c>
      <c r="K2687" t="s">
        <v>2321</v>
      </c>
      <c r="L2687" t="s">
        <v>2338</v>
      </c>
      <c r="M2687" t="s">
        <v>2692</v>
      </c>
      <c r="N2687" t="s">
        <v>2693</v>
      </c>
      <c r="O2687" t="s">
        <v>2542</v>
      </c>
      <c r="P2687" t="s">
        <v>2543</v>
      </c>
      <c r="Q2687" t="s">
        <v>2544</v>
      </c>
      <c r="R2687" t="s">
        <v>2694</v>
      </c>
      <c r="S2687" t="s">
        <v>2546</v>
      </c>
      <c r="T2687">
        <v>0</v>
      </c>
      <c r="U2687" t="s">
        <v>2117</v>
      </c>
      <c r="V2687" t="s">
        <v>2695</v>
      </c>
      <c r="W2687" t="s">
        <v>2117</v>
      </c>
      <c r="X2687" t="s">
        <v>2695</v>
      </c>
      <c r="Y2687" t="str">
        <f t="shared" si="41"/>
        <v>北京三快在线科技有限公司及其关联公司北京三快科技有限公司信息流</v>
      </c>
      <c r="Z2687" t="e">
        <f>VLOOKUP(Y:Y,[1]Sheet1!N:N,1,0)</f>
        <v>#N/A</v>
      </c>
    </row>
    <row r="2688" spans="1:26" hidden="1" x14ac:dyDescent="0.25">
      <c r="A2688">
        <v>20230617</v>
      </c>
      <c r="B2688">
        <v>47344663</v>
      </c>
      <c r="C2688" t="s">
        <v>2788</v>
      </c>
      <c r="D2688">
        <v>2165628</v>
      </c>
      <c r="E2688" t="s">
        <v>2789</v>
      </c>
      <c r="F2688" s="59">
        <v>889.43</v>
      </c>
      <c r="G2688">
        <v>0</v>
      </c>
      <c r="H2688" t="s">
        <v>2559</v>
      </c>
      <c r="I2688" t="s">
        <v>2560</v>
      </c>
      <c r="J2688" t="s">
        <v>2332</v>
      </c>
      <c r="K2688" t="s">
        <v>711</v>
      </c>
      <c r="L2688" t="s">
        <v>2333</v>
      </c>
      <c r="M2688" t="s">
        <v>2552</v>
      </c>
      <c r="N2688" t="s">
        <v>2553</v>
      </c>
      <c r="O2688" t="s">
        <v>2542</v>
      </c>
      <c r="P2688" t="s">
        <v>2543</v>
      </c>
      <c r="Q2688" t="s">
        <v>2544</v>
      </c>
      <c r="R2688" t="s">
        <v>2554</v>
      </c>
      <c r="S2688" t="s">
        <v>2546</v>
      </c>
      <c r="T2688">
        <v>0</v>
      </c>
      <c r="U2688" t="s">
        <v>2555</v>
      </c>
      <c r="V2688" t="s">
        <v>2556</v>
      </c>
      <c r="W2688" t="s">
        <v>2555</v>
      </c>
      <c r="X2688" t="s">
        <v>2556</v>
      </c>
      <c r="Y2688" t="str">
        <f t="shared" si="41"/>
        <v>北京爱奇艺科技有限公司-百度北京爱奇艺科技有限公司CPC</v>
      </c>
      <c r="Z2688" t="e">
        <f>VLOOKUP(Y:Y,[1]Sheet1!N:N,1,0)</f>
        <v>#N/A</v>
      </c>
    </row>
    <row r="2689" spans="1:26" hidden="1" x14ac:dyDescent="0.25">
      <c r="A2689">
        <v>20230617</v>
      </c>
      <c r="B2689">
        <v>47426571</v>
      </c>
      <c r="C2689" t="s">
        <v>2754</v>
      </c>
      <c r="D2689">
        <v>2189969</v>
      </c>
      <c r="E2689" t="s">
        <v>2608</v>
      </c>
      <c r="F2689" s="59">
        <v>6037.04</v>
      </c>
      <c r="G2689">
        <v>4312.17</v>
      </c>
      <c r="H2689" t="s">
        <v>2538</v>
      </c>
      <c r="I2689" t="s">
        <v>2551</v>
      </c>
      <c r="J2689" t="s">
        <v>2332</v>
      </c>
      <c r="K2689" t="s">
        <v>2321</v>
      </c>
      <c r="L2689" t="s">
        <v>2333</v>
      </c>
      <c r="M2689" t="s">
        <v>2552</v>
      </c>
      <c r="N2689" t="s">
        <v>2553</v>
      </c>
      <c r="O2689" t="s">
        <v>2542</v>
      </c>
      <c r="P2689" t="s">
        <v>2543</v>
      </c>
      <c r="Q2689" t="s">
        <v>2544</v>
      </c>
      <c r="R2689" t="s">
        <v>2554</v>
      </c>
      <c r="S2689" t="s">
        <v>2546</v>
      </c>
      <c r="T2689">
        <v>0</v>
      </c>
      <c r="U2689" t="s">
        <v>2555</v>
      </c>
      <c r="V2689" t="s">
        <v>2556</v>
      </c>
      <c r="W2689" t="s">
        <v>2555</v>
      </c>
      <c r="X2689" t="s">
        <v>2556</v>
      </c>
      <c r="Y2689" t="str">
        <f t="shared" si="41"/>
        <v>北京爱奇艺科技有限公司-百度北京爱奇艺科技有限公司信息流</v>
      </c>
      <c r="Z2689" t="e">
        <f>VLOOKUP(Y:Y,[1]Sheet1!N:N,1,0)</f>
        <v>#N/A</v>
      </c>
    </row>
    <row r="2690" spans="1:26" hidden="1" x14ac:dyDescent="0.25">
      <c r="A2690">
        <v>20230617</v>
      </c>
      <c r="B2690">
        <v>42965750</v>
      </c>
      <c r="C2690" t="s">
        <v>2565</v>
      </c>
      <c r="D2690">
        <v>2165227</v>
      </c>
      <c r="E2690" t="s">
        <v>2566</v>
      </c>
      <c r="F2690" s="59">
        <v>3418.43</v>
      </c>
      <c r="G2690">
        <v>2532.17</v>
      </c>
      <c r="H2690" t="s">
        <v>2538</v>
      </c>
      <c r="I2690" t="s">
        <v>2539</v>
      </c>
      <c r="J2690" t="s">
        <v>2320</v>
      </c>
      <c r="K2690" t="s">
        <v>2321</v>
      </c>
      <c r="L2690" t="s">
        <v>2318</v>
      </c>
      <c r="M2690" t="s">
        <v>2540</v>
      </c>
      <c r="N2690" t="s">
        <v>2541</v>
      </c>
      <c r="O2690" t="s">
        <v>2542</v>
      </c>
      <c r="P2690" t="s">
        <v>2543</v>
      </c>
      <c r="Q2690" t="s">
        <v>2544</v>
      </c>
      <c r="R2690" t="s">
        <v>2545</v>
      </c>
      <c r="S2690" t="s">
        <v>2546</v>
      </c>
      <c r="T2690">
        <v>0</v>
      </c>
      <c r="U2690" t="s">
        <v>838</v>
      </c>
      <c r="V2690" t="s">
        <v>2547</v>
      </c>
      <c r="W2690" t="s">
        <v>838</v>
      </c>
      <c r="X2690" t="s">
        <v>2548</v>
      </c>
      <c r="Y2690" t="str">
        <f t="shared" si="41"/>
        <v>上海耳序信息技术有限公司-四部上海拍拍贷金融信息服务有限公司信息流</v>
      </c>
      <c r="Z2690" t="e">
        <f>VLOOKUP(Y:Y,[1]Sheet1!N:N,1,0)</f>
        <v>#N/A</v>
      </c>
    </row>
    <row r="2691" spans="1:26" hidden="1" x14ac:dyDescent="0.25">
      <c r="A2691">
        <v>20230617</v>
      </c>
      <c r="B2691">
        <v>40850187</v>
      </c>
      <c r="C2691" t="s">
        <v>2652</v>
      </c>
      <c r="D2691">
        <v>2165227</v>
      </c>
      <c r="E2691" t="s">
        <v>2566</v>
      </c>
      <c r="F2691" s="59">
        <v>3125.56</v>
      </c>
      <c r="G2691">
        <v>2315.23</v>
      </c>
      <c r="H2691" t="s">
        <v>2538</v>
      </c>
      <c r="I2691" t="s">
        <v>2539</v>
      </c>
      <c r="J2691" t="s">
        <v>2320</v>
      </c>
      <c r="K2691" t="s">
        <v>2321</v>
      </c>
      <c r="L2691" t="s">
        <v>2318</v>
      </c>
      <c r="M2691" t="s">
        <v>2540</v>
      </c>
      <c r="N2691" t="s">
        <v>2541</v>
      </c>
      <c r="O2691" t="s">
        <v>2542</v>
      </c>
      <c r="P2691" t="s">
        <v>2543</v>
      </c>
      <c r="Q2691" t="s">
        <v>2544</v>
      </c>
      <c r="R2691" t="s">
        <v>2545</v>
      </c>
      <c r="S2691" t="s">
        <v>2546</v>
      </c>
      <c r="T2691">
        <v>0</v>
      </c>
      <c r="U2691" t="s">
        <v>838</v>
      </c>
      <c r="V2691" t="s">
        <v>2547</v>
      </c>
      <c r="W2691" t="s">
        <v>838</v>
      </c>
      <c r="X2691" t="s">
        <v>2548</v>
      </c>
      <c r="Y2691" t="str">
        <f t="shared" ref="Y2691:Y2754" si="42">L2691&amp;J2691&amp;K2691</f>
        <v>上海耳序信息技术有限公司-四部上海拍拍贷金融信息服务有限公司信息流</v>
      </c>
      <c r="Z2691" t="e">
        <f>VLOOKUP(Y:Y,[1]Sheet1!N:N,1,0)</f>
        <v>#N/A</v>
      </c>
    </row>
    <row r="2692" spans="1:26" hidden="1" x14ac:dyDescent="0.25">
      <c r="A2692">
        <v>20230617</v>
      </c>
      <c r="B2692">
        <v>41250557</v>
      </c>
      <c r="C2692" t="s">
        <v>2771</v>
      </c>
      <c r="D2692">
        <v>2130054</v>
      </c>
      <c r="E2692" t="s">
        <v>2558</v>
      </c>
      <c r="F2692" s="59">
        <v>4302.8999999999996</v>
      </c>
      <c r="G2692">
        <v>3484.08</v>
      </c>
      <c r="H2692" t="s">
        <v>2559</v>
      </c>
      <c r="I2692" t="s">
        <v>2560</v>
      </c>
      <c r="J2692" t="s">
        <v>2350</v>
      </c>
      <c r="K2692" t="s">
        <v>711</v>
      </c>
      <c r="L2692" t="s">
        <v>2350</v>
      </c>
      <c r="M2692" t="s">
        <v>2561</v>
      </c>
      <c r="N2692" t="s">
        <v>2562</v>
      </c>
      <c r="O2692" t="s">
        <v>2542</v>
      </c>
      <c r="P2692" t="s">
        <v>2543</v>
      </c>
      <c r="Q2692" t="s">
        <v>2544</v>
      </c>
      <c r="R2692" t="s">
        <v>2563</v>
      </c>
      <c r="S2692" t="s">
        <v>2546</v>
      </c>
      <c r="T2692">
        <v>12961.395</v>
      </c>
      <c r="U2692" t="s">
        <v>1891</v>
      </c>
      <c r="V2692" t="s">
        <v>2564</v>
      </c>
      <c r="W2692" t="s">
        <v>1891</v>
      </c>
      <c r="X2692" t="s">
        <v>2564</v>
      </c>
      <c r="Y2692" t="str">
        <f t="shared" si="42"/>
        <v>深圳尚米网络技术有限公司深圳尚米网络技术有限公司CPC</v>
      </c>
      <c r="Z2692" t="e">
        <f>VLOOKUP(Y:Y,[1]Sheet1!N:N,1,0)</f>
        <v>#N/A</v>
      </c>
    </row>
    <row r="2693" spans="1:26" hidden="1" x14ac:dyDescent="0.25">
      <c r="A2693">
        <v>20230617</v>
      </c>
      <c r="B2693">
        <v>42327250</v>
      </c>
      <c r="C2693" t="s">
        <v>2704</v>
      </c>
      <c r="D2693">
        <v>2172261</v>
      </c>
      <c r="E2693" t="s">
        <v>2628</v>
      </c>
      <c r="F2693" s="59">
        <v>4876.54</v>
      </c>
      <c r="G2693">
        <v>3722.55</v>
      </c>
      <c r="H2693" t="s">
        <v>2538</v>
      </c>
      <c r="I2693" t="s">
        <v>2551</v>
      </c>
      <c r="J2693" t="s">
        <v>292</v>
      </c>
      <c r="K2693" t="s">
        <v>2321</v>
      </c>
      <c r="L2693" t="s">
        <v>574</v>
      </c>
      <c r="M2693" t="s">
        <v>2611</v>
      </c>
      <c r="N2693" t="s">
        <v>2612</v>
      </c>
      <c r="O2693" t="s">
        <v>2542</v>
      </c>
      <c r="P2693" t="s">
        <v>2543</v>
      </c>
      <c r="Q2693" t="s">
        <v>2544</v>
      </c>
      <c r="R2693" t="s">
        <v>2613</v>
      </c>
      <c r="S2693" t="s">
        <v>2546</v>
      </c>
      <c r="T2693">
        <v>0</v>
      </c>
      <c r="U2693" t="s">
        <v>2614</v>
      </c>
      <c r="V2693" t="s">
        <v>2615</v>
      </c>
      <c r="W2693" t="s">
        <v>2614</v>
      </c>
      <c r="X2693" t="s">
        <v>2615</v>
      </c>
      <c r="Y2693" t="str">
        <f t="shared" si="42"/>
        <v>广州荔湾品唯信息服务有限公司广州唯品会电子商务有限公司信息流</v>
      </c>
      <c r="Z2693" t="e">
        <f>VLOOKUP(Y:Y,[1]Sheet1!N:N,1,0)</f>
        <v>#N/A</v>
      </c>
    </row>
    <row r="2694" spans="1:26" hidden="1" x14ac:dyDescent="0.25">
      <c r="A2694">
        <v>20230617</v>
      </c>
      <c r="B2694">
        <v>42840845</v>
      </c>
      <c r="C2694" t="s">
        <v>2812</v>
      </c>
      <c r="D2694">
        <v>2117410</v>
      </c>
      <c r="E2694" t="s">
        <v>2587</v>
      </c>
      <c r="F2694" s="59">
        <v>936.74</v>
      </c>
      <c r="G2694">
        <v>0</v>
      </c>
      <c r="H2694" t="s">
        <v>2538</v>
      </c>
      <c r="I2694" t="s">
        <v>2551</v>
      </c>
      <c r="J2694" t="s">
        <v>2353</v>
      </c>
      <c r="K2694" t="s">
        <v>2321</v>
      </c>
      <c r="L2694" t="s">
        <v>326</v>
      </c>
      <c r="M2694" t="s">
        <v>2588</v>
      </c>
      <c r="N2694" t="s">
        <v>2589</v>
      </c>
      <c r="O2694" t="s">
        <v>2542</v>
      </c>
      <c r="P2694" t="s">
        <v>2543</v>
      </c>
      <c r="Q2694" t="s">
        <v>2544</v>
      </c>
      <c r="R2694" t="s">
        <v>2570</v>
      </c>
      <c r="S2694" t="s">
        <v>2546</v>
      </c>
      <c r="T2694">
        <v>0</v>
      </c>
      <c r="U2694" t="s">
        <v>2571</v>
      </c>
      <c r="V2694" t="s">
        <v>2572</v>
      </c>
      <c r="W2694" t="s">
        <v>1891</v>
      </c>
      <c r="X2694" t="s">
        <v>2564</v>
      </c>
      <c r="Y2694" t="str">
        <f t="shared" si="42"/>
        <v>网易有道信息技术（北京）有限公司网易(杭州)网络有限公司信息流</v>
      </c>
      <c r="Z2694" t="e">
        <f>VLOOKUP(Y:Y,[1]Sheet1!N:N,1,0)</f>
        <v>#N/A</v>
      </c>
    </row>
    <row r="2695" spans="1:26" hidden="1" x14ac:dyDescent="0.25">
      <c r="A2695">
        <v>20230617</v>
      </c>
      <c r="B2695">
        <v>47327914</v>
      </c>
      <c r="C2695" t="s">
        <v>2720</v>
      </c>
      <c r="D2695">
        <v>2185183</v>
      </c>
      <c r="E2695" t="s">
        <v>2574</v>
      </c>
      <c r="F2695" s="59">
        <v>2353.46</v>
      </c>
      <c r="G2695">
        <v>1782.93</v>
      </c>
      <c r="H2695" t="s">
        <v>2538</v>
      </c>
      <c r="I2695" t="s">
        <v>2551</v>
      </c>
      <c r="J2695" t="s">
        <v>2575</v>
      </c>
      <c r="K2695" t="s">
        <v>2321</v>
      </c>
      <c r="L2695" t="s">
        <v>2344</v>
      </c>
      <c r="M2695" t="s">
        <v>2576</v>
      </c>
      <c r="O2695" t="s">
        <v>2542</v>
      </c>
      <c r="P2695" t="s">
        <v>2543</v>
      </c>
      <c r="Q2695" t="s">
        <v>2544</v>
      </c>
      <c r="R2695" t="s">
        <v>2577</v>
      </c>
      <c r="S2695" t="s">
        <v>2546</v>
      </c>
      <c r="T2695">
        <v>0</v>
      </c>
      <c r="U2695" t="s">
        <v>838</v>
      </c>
      <c r="V2695" t="s">
        <v>2578</v>
      </c>
      <c r="W2695" t="s">
        <v>838</v>
      </c>
      <c r="X2695" t="s">
        <v>2578</v>
      </c>
      <c r="Y2695" t="str">
        <f t="shared" si="42"/>
        <v>北京微财科技有限公司-数媒重庆市黑卡小额贷款有限公司信息流</v>
      </c>
      <c r="Z2695" t="e">
        <f>VLOOKUP(Y:Y,[1]Sheet1!N:N,1,0)</f>
        <v>#N/A</v>
      </c>
    </row>
    <row r="2696" spans="1:26" hidden="1" x14ac:dyDescent="0.25">
      <c r="A2696">
        <v>20230617</v>
      </c>
      <c r="B2696">
        <v>47328011</v>
      </c>
      <c r="C2696" t="s">
        <v>2647</v>
      </c>
      <c r="D2696">
        <v>2185183</v>
      </c>
      <c r="E2696" t="s">
        <v>2574</v>
      </c>
      <c r="F2696" s="59">
        <v>594.80999999999995</v>
      </c>
      <c r="G2696">
        <v>450.61</v>
      </c>
      <c r="H2696" t="s">
        <v>2538</v>
      </c>
      <c r="I2696" t="s">
        <v>2539</v>
      </c>
      <c r="J2696" t="s">
        <v>2575</v>
      </c>
      <c r="K2696" t="s">
        <v>2321</v>
      </c>
      <c r="L2696" t="s">
        <v>2344</v>
      </c>
      <c r="M2696" t="s">
        <v>2576</v>
      </c>
      <c r="O2696" t="s">
        <v>2542</v>
      </c>
      <c r="P2696" t="s">
        <v>2543</v>
      </c>
      <c r="Q2696" t="s">
        <v>2544</v>
      </c>
      <c r="R2696" t="s">
        <v>2577</v>
      </c>
      <c r="S2696" t="s">
        <v>2546</v>
      </c>
      <c r="T2696">
        <v>0</v>
      </c>
      <c r="U2696" t="s">
        <v>838</v>
      </c>
      <c r="V2696" t="s">
        <v>2578</v>
      </c>
      <c r="W2696" t="s">
        <v>838</v>
      </c>
      <c r="X2696" t="s">
        <v>2578</v>
      </c>
      <c r="Y2696" t="str">
        <f t="shared" si="42"/>
        <v>北京微财科技有限公司-数媒重庆市黑卡小额贷款有限公司信息流</v>
      </c>
      <c r="Z2696" t="e">
        <f>VLOOKUP(Y:Y,[1]Sheet1!N:N,1,0)</f>
        <v>#N/A</v>
      </c>
    </row>
    <row r="2697" spans="1:26" hidden="1" x14ac:dyDescent="0.25">
      <c r="A2697">
        <v>20230617</v>
      </c>
      <c r="B2697">
        <v>47426672</v>
      </c>
      <c r="C2697" t="s">
        <v>2709</v>
      </c>
      <c r="D2697">
        <v>2189969</v>
      </c>
      <c r="E2697" t="s">
        <v>2608</v>
      </c>
      <c r="F2697" s="59">
        <v>6020.98</v>
      </c>
      <c r="G2697">
        <v>4300.7</v>
      </c>
      <c r="H2697" t="s">
        <v>2538</v>
      </c>
      <c r="I2697" t="s">
        <v>2551</v>
      </c>
      <c r="J2697" t="s">
        <v>2332</v>
      </c>
      <c r="K2697" t="s">
        <v>2321</v>
      </c>
      <c r="L2697" t="s">
        <v>2333</v>
      </c>
      <c r="M2697" t="s">
        <v>2552</v>
      </c>
      <c r="N2697" t="s">
        <v>2553</v>
      </c>
      <c r="O2697" t="s">
        <v>2542</v>
      </c>
      <c r="P2697" t="s">
        <v>2543</v>
      </c>
      <c r="Q2697" t="s">
        <v>2544</v>
      </c>
      <c r="R2697" t="s">
        <v>2554</v>
      </c>
      <c r="S2697" t="s">
        <v>2546</v>
      </c>
      <c r="T2697">
        <v>0</v>
      </c>
      <c r="U2697" t="s">
        <v>2555</v>
      </c>
      <c r="V2697" t="s">
        <v>2556</v>
      </c>
      <c r="W2697" t="s">
        <v>2555</v>
      </c>
      <c r="X2697" t="s">
        <v>2556</v>
      </c>
      <c r="Y2697" t="str">
        <f t="shared" si="42"/>
        <v>北京爱奇艺科技有限公司-百度北京爱奇艺科技有限公司信息流</v>
      </c>
      <c r="Z2697" t="e">
        <f>VLOOKUP(Y:Y,[1]Sheet1!N:N,1,0)</f>
        <v>#N/A</v>
      </c>
    </row>
    <row r="2698" spans="1:26" hidden="1" x14ac:dyDescent="0.25">
      <c r="A2698">
        <v>20230617</v>
      </c>
      <c r="B2698">
        <v>39122181</v>
      </c>
      <c r="C2698" t="s">
        <v>2586</v>
      </c>
      <c r="D2698">
        <v>2117410</v>
      </c>
      <c r="E2698" t="s">
        <v>2587</v>
      </c>
      <c r="F2698" s="59">
        <v>5401.63</v>
      </c>
      <c r="G2698">
        <v>0</v>
      </c>
      <c r="H2698" t="s">
        <v>2538</v>
      </c>
      <c r="I2698" t="s">
        <v>2551</v>
      </c>
      <c r="J2698" t="s">
        <v>2353</v>
      </c>
      <c r="K2698" t="s">
        <v>2321</v>
      </c>
      <c r="L2698" t="s">
        <v>326</v>
      </c>
      <c r="M2698" t="s">
        <v>2588</v>
      </c>
      <c r="N2698" t="s">
        <v>2589</v>
      </c>
      <c r="O2698" t="s">
        <v>2542</v>
      </c>
      <c r="P2698" t="s">
        <v>2543</v>
      </c>
      <c r="Q2698" t="s">
        <v>2544</v>
      </c>
      <c r="R2698" t="s">
        <v>2570</v>
      </c>
      <c r="S2698" t="s">
        <v>2546</v>
      </c>
      <c r="T2698">
        <v>0</v>
      </c>
      <c r="U2698" t="s">
        <v>2571</v>
      </c>
      <c r="V2698" t="s">
        <v>2572</v>
      </c>
      <c r="W2698" t="s">
        <v>1891</v>
      </c>
      <c r="X2698" t="s">
        <v>2564</v>
      </c>
      <c r="Y2698" t="str">
        <f t="shared" si="42"/>
        <v>网易有道信息技术（北京）有限公司网易(杭州)网络有限公司信息流</v>
      </c>
      <c r="Z2698" t="e">
        <f>VLOOKUP(Y:Y,[1]Sheet1!N:N,1,0)</f>
        <v>#N/A</v>
      </c>
    </row>
    <row r="2699" spans="1:26" hidden="1" x14ac:dyDescent="0.25">
      <c r="A2699">
        <v>20230617</v>
      </c>
      <c r="B2699">
        <v>32070458</v>
      </c>
      <c r="C2699" t="s">
        <v>2646</v>
      </c>
      <c r="D2699">
        <v>2158492</v>
      </c>
      <c r="E2699" t="s">
        <v>2580</v>
      </c>
      <c r="F2699" s="59">
        <v>656.95</v>
      </c>
      <c r="G2699">
        <v>552.01</v>
      </c>
      <c r="H2699" t="s">
        <v>2559</v>
      </c>
      <c r="I2699" t="s">
        <v>2560</v>
      </c>
      <c r="J2699" t="s">
        <v>2330</v>
      </c>
      <c r="K2699" t="s">
        <v>711</v>
      </c>
      <c r="L2699" t="s">
        <v>2329</v>
      </c>
      <c r="M2699" t="s">
        <v>2581</v>
      </c>
      <c r="N2699" t="s">
        <v>2582</v>
      </c>
      <c r="O2699" t="s">
        <v>2542</v>
      </c>
      <c r="P2699" t="s">
        <v>2543</v>
      </c>
      <c r="Q2699" t="s">
        <v>2544</v>
      </c>
      <c r="R2699" t="s">
        <v>2583</v>
      </c>
      <c r="S2699" t="s">
        <v>2546</v>
      </c>
      <c r="T2699">
        <v>4760.8119999999999</v>
      </c>
      <c r="U2699" t="s">
        <v>2584</v>
      </c>
      <c r="V2699" t="s">
        <v>2585</v>
      </c>
      <c r="W2699" t="s">
        <v>2584</v>
      </c>
      <c r="X2699" t="s">
        <v>2585</v>
      </c>
      <c r="Y2699" t="str">
        <f t="shared" si="42"/>
        <v>成都哈拜网络科技有限公司-数字媒体事业部上海哈啰普惠科技有限公司CPC</v>
      </c>
      <c r="Z2699" t="e">
        <f>VLOOKUP(Y:Y,[1]Sheet1!N:N,1,0)</f>
        <v>#N/A</v>
      </c>
    </row>
    <row r="2700" spans="1:26" hidden="1" x14ac:dyDescent="0.25">
      <c r="A2700">
        <v>20230617</v>
      </c>
      <c r="B2700">
        <v>33076487</v>
      </c>
      <c r="C2700" t="s">
        <v>2657</v>
      </c>
      <c r="D2700">
        <v>1856876</v>
      </c>
      <c r="E2700" t="s">
        <v>2658</v>
      </c>
      <c r="F2700" s="59">
        <v>3556.09</v>
      </c>
      <c r="G2700">
        <v>3556.09</v>
      </c>
      <c r="H2700" t="s">
        <v>2559</v>
      </c>
      <c r="I2700" t="s">
        <v>2560</v>
      </c>
      <c r="J2700" t="s">
        <v>2383</v>
      </c>
      <c r="K2700" t="s">
        <v>711</v>
      </c>
      <c r="L2700" t="s">
        <v>2383</v>
      </c>
      <c r="M2700" t="s">
        <v>2659</v>
      </c>
      <c r="N2700" t="s">
        <v>2660</v>
      </c>
      <c r="O2700" t="s">
        <v>2542</v>
      </c>
      <c r="P2700" t="s">
        <v>2543</v>
      </c>
      <c r="Q2700" t="s">
        <v>2544</v>
      </c>
      <c r="R2700" t="s">
        <v>2661</v>
      </c>
      <c r="S2700" t="s">
        <v>2546</v>
      </c>
      <c r="T2700">
        <v>67619.87</v>
      </c>
      <c r="U2700" t="s">
        <v>1891</v>
      </c>
      <c r="V2700" t="s">
        <v>2662</v>
      </c>
      <c r="W2700" t="s">
        <v>1891</v>
      </c>
      <c r="X2700" t="s">
        <v>2602</v>
      </c>
      <c r="Y2700" t="str">
        <f t="shared" si="42"/>
        <v>上海娱公竞宇网络有限公司上海娱公竞宇网络有限公司CPC</v>
      </c>
      <c r="Z2700" t="e">
        <f>VLOOKUP(Y:Y,[1]Sheet1!N:N,1,0)</f>
        <v>#N/A</v>
      </c>
    </row>
    <row r="2701" spans="1:26" hidden="1" x14ac:dyDescent="0.25">
      <c r="A2701">
        <v>20230617</v>
      </c>
      <c r="B2701">
        <v>45323011</v>
      </c>
      <c r="C2701" t="s">
        <v>2680</v>
      </c>
      <c r="D2701">
        <v>2172261</v>
      </c>
      <c r="E2701" t="s">
        <v>2628</v>
      </c>
      <c r="F2701" s="59">
        <v>1310.48</v>
      </c>
      <c r="G2701">
        <v>1000.37</v>
      </c>
      <c r="H2701" t="s">
        <v>2538</v>
      </c>
      <c r="I2701" t="s">
        <v>2551</v>
      </c>
      <c r="J2701" t="s">
        <v>292</v>
      </c>
      <c r="K2701" t="s">
        <v>2321</v>
      </c>
      <c r="L2701" t="s">
        <v>574</v>
      </c>
      <c r="M2701" t="s">
        <v>2611</v>
      </c>
      <c r="N2701" t="s">
        <v>2612</v>
      </c>
      <c r="O2701" t="s">
        <v>2542</v>
      </c>
      <c r="P2701" t="s">
        <v>2543</v>
      </c>
      <c r="Q2701" t="s">
        <v>2544</v>
      </c>
      <c r="R2701" t="s">
        <v>2613</v>
      </c>
      <c r="S2701" t="s">
        <v>2546</v>
      </c>
      <c r="T2701">
        <v>0</v>
      </c>
      <c r="U2701" t="s">
        <v>2614</v>
      </c>
      <c r="V2701" t="s">
        <v>2615</v>
      </c>
      <c r="W2701" t="s">
        <v>2614</v>
      </c>
      <c r="X2701" t="s">
        <v>2615</v>
      </c>
      <c r="Y2701" t="str">
        <f t="shared" si="42"/>
        <v>广州荔湾品唯信息服务有限公司广州唯品会电子商务有限公司信息流</v>
      </c>
      <c r="Z2701" t="e">
        <f>VLOOKUP(Y:Y,[1]Sheet1!N:N,1,0)</f>
        <v>#N/A</v>
      </c>
    </row>
    <row r="2702" spans="1:26" hidden="1" x14ac:dyDescent="0.25">
      <c r="A2702">
        <v>20230617</v>
      </c>
      <c r="B2702">
        <v>45323132</v>
      </c>
      <c r="C2702" t="s">
        <v>2747</v>
      </c>
      <c r="D2702">
        <v>2172261</v>
      </c>
      <c r="E2702" t="s">
        <v>2628</v>
      </c>
      <c r="F2702" s="59">
        <v>412.61</v>
      </c>
      <c r="G2702">
        <v>314.97000000000003</v>
      </c>
      <c r="H2702" t="s">
        <v>2538</v>
      </c>
      <c r="I2702" t="s">
        <v>2551</v>
      </c>
      <c r="J2702" t="s">
        <v>292</v>
      </c>
      <c r="K2702" t="s">
        <v>2321</v>
      </c>
      <c r="L2702" t="s">
        <v>574</v>
      </c>
      <c r="M2702" t="s">
        <v>2611</v>
      </c>
      <c r="N2702" t="s">
        <v>2612</v>
      </c>
      <c r="O2702" t="s">
        <v>2542</v>
      </c>
      <c r="P2702" t="s">
        <v>2543</v>
      </c>
      <c r="Q2702" t="s">
        <v>2544</v>
      </c>
      <c r="R2702" t="s">
        <v>2613</v>
      </c>
      <c r="S2702" t="s">
        <v>2546</v>
      </c>
      <c r="T2702">
        <v>0</v>
      </c>
      <c r="U2702" t="s">
        <v>2614</v>
      </c>
      <c r="V2702" t="s">
        <v>2615</v>
      </c>
      <c r="W2702" t="s">
        <v>2614</v>
      </c>
      <c r="X2702" t="s">
        <v>2615</v>
      </c>
      <c r="Y2702" t="str">
        <f t="shared" si="42"/>
        <v>广州荔湾品唯信息服务有限公司广州唯品会电子商务有限公司信息流</v>
      </c>
      <c r="Z2702" t="e">
        <f>VLOOKUP(Y:Y,[1]Sheet1!N:N,1,0)</f>
        <v>#N/A</v>
      </c>
    </row>
    <row r="2703" spans="1:26" hidden="1" x14ac:dyDescent="0.25">
      <c r="A2703">
        <v>20230617</v>
      </c>
      <c r="B2703">
        <v>47327914</v>
      </c>
      <c r="C2703" t="s">
        <v>2720</v>
      </c>
      <c r="D2703">
        <v>2185183</v>
      </c>
      <c r="E2703" t="s">
        <v>2574</v>
      </c>
      <c r="F2703" s="59">
        <v>722.08</v>
      </c>
      <c r="G2703">
        <v>547.03</v>
      </c>
      <c r="H2703" t="s">
        <v>2538</v>
      </c>
      <c r="I2703" t="s">
        <v>2539</v>
      </c>
      <c r="J2703" t="s">
        <v>2575</v>
      </c>
      <c r="K2703" t="s">
        <v>2321</v>
      </c>
      <c r="L2703" t="s">
        <v>2344</v>
      </c>
      <c r="M2703" t="s">
        <v>2576</v>
      </c>
      <c r="O2703" t="s">
        <v>2542</v>
      </c>
      <c r="P2703" t="s">
        <v>2543</v>
      </c>
      <c r="Q2703" t="s">
        <v>2544</v>
      </c>
      <c r="R2703" t="s">
        <v>2577</v>
      </c>
      <c r="S2703" t="s">
        <v>2546</v>
      </c>
      <c r="T2703">
        <v>0</v>
      </c>
      <c r="U2703" t="s">
        <v>838</v>
      </c>
      <c r="V2703" t="s">
        <v>2578</v>
      </c>
      <c r="W2703" t="s">
        <v>838</v>
      </c>
      <c r="X2703" t="s">
        <v>2578</v>
      </c>
      <c r="Y2703" t="str">
        <f t="shared" si="42"/>
        <v>北京微财科技有限公司-数媒重庆市黑卡小额贷款有限公司信息流</v>
      </c>
      <c r="Z2703" t="e">
        <f>VLOOKUP(Y:Y,[1]Sheet1!N:N,1,0)</f>
        <v>#N/A</v>
      </c>
    </row>
    <row r="2704" spans="1:26" hidden="1" x14ac:dyDescent="0.25">
      <c r="A2704">
        <v>20230617</v>
      </c>
      <c r="B2704">
        <v>47327991</v>
      </c>
      <c r="C2704" t="s">
        <v>2766</v>
      </c>
      <c r="D2704">
        <v>2185183</v>
      </c>
      <c r="E2704" t="s">
        <v>2574</v>
      </c>
      <c r="F2704" s="59">
        <v>19884.79</v>
      </c>
      <c r="G2704">
        <v>15064.24</v>
      </c>
      <c r="H2704" t="s">
        <v>2538</v>
      </c>
      <c r="I2704" t="s">
        <v>2539</v>
      </c>
      <c r="J2704" t="s">
        <v>2575</v>
      </c>
      <c r="K2704" t="s">
        <v>2321</v>
      </c>
      <c r="L2704" t="s">
        <v>2344</v>
      </c>
      <c r="M2704" t="s">
        <v>2576</v>
      </c>
      <c r="O2704" t="s">
        <v>2542</v>
      </c>
      <c r="P2704" t="s">
        <v>2543</v>
      </c>
      <c r="Q2704" t="s">
        <v>2544</v>
      </c>
      <c r="R2704" t="s">
        <v>2577</v>
      </c>
      <c r="S2704" t="s">
        <v>2546</v>
      </c>
      <c r="T2704">
        <v>0</v>
      </c>
      <c r="U2704" t="s">
        <v>838</v>
      </c>
      <c r="V2704" t="s">
        <v>2578</v>
      </c>
      <c r="W2704" t="s">
        <v>838</v>
      </c>
      <c r="X2704" t="s">
        <v>2578</v>
      </c>
      <c r="Y2704" t="str">
        <f t="shared" si="42"/>
        <v>北京微财科技有限公司-数媒重庆市黑卡小额贷款有限公司信息流</v>
      </c>
      <c r="Z2704" t="e">
        <f>VLOOKUP(Y:Y,[1]Sheet1!N:N,1,0)</f>
        <v>#N/A</v>
      </c>
    </row>
    <row r="2705" spans="1:26" hidden="1" x14ac:dyDescent="0.25">
      <c r="A2705">
        <v>20230617</v>
      </c>
      <c r="B2705">
        <v>47953354</v>
      </c>
      <c r="C2705" t="s">
        <v>2655</v>
      </c>
      <c r="D2705">
        <v>2167551</v>
      </c>
      <c r="E2705" t="s">
        <v>2550</v>
      </c>
      <c r="F2705" s="59">
        <v>0</v>
      </c>
      <c r="G2705">
        <v>0</v>
      </c>
      <c r="H2705" t="s">
        <v>2538</v>
      </c>
      <c r="I2705" t="s">
        <v>2539</v>
      </c>
      <c r="J2705" t="s">
        <v>2332</v>
      </c>
      <c r="K2705" t="s">
        <v>2321</v>
      </c>
      <c r="L2705" t="s">
        <v>2333</v>
      </c>
      <c r="M2705" t="s">
        <v>2552</v>
      </c>
      <c r="N2705" t="s">
        <v>2553</v>
      </c>
      <c r="O2705" t="s">
        <v>2542</v>
      </c>
      <c r="P2705" t="s">
        <v>2543</v>
      </c>
      <c r="Q2705" t="s">
        <v>2544</v>
      </c>
      <c r="R2705" t="s">
        <v>2554</v>
      </c>
      <c r="S2705" t="s">
        <v>2546</v>
      </c>
      <c r="T2705">
        <v>0</v>
      </c>
      <c r="U2705" t="s">
        <v>2555</v>
      </c>
      <c r="V2705" t="s">
        <v>2556</v>
      </c>
      <c r="W2705" t="s">
        <v>2555</v>
      </c>
      <c r="X2705" t="s">
        <v>2556</v>
      </c>
      <c r="Y2705" t="str">
        <f t="shared" si="42"/>
        <v>北京爱奇艺科技有限公司-百度北京爱奇艺科技有限公司信息流</v>
      </c>
      <c r="Z2705" t="e">
        <f>VLOOKUP(Y:Y,[1]Sheet1!N:N,1,0)</f>
        <v>#N/A</v>
      </c>
    </row>
    <row r="2706" spans="1:26" hidden="1" x14ac:dyDescent="0.25">
      <c r="A2706">
        <v>20230617</v>
      </c>
      <c r="B2706">
        <v>29768624</v>
      </c>
      <c r="C2706" t="s">
        <v>2751</v>
      </c>
      <c r="D2706">
        <v>2130054</v>
      </c>
      <c r="E2706" t="s">
        <v>2558</v>
      </c>
      <c r="F2706" s="59">
        <v>1965.6</v>
      </c>
      <c r="G2706">
        <v>1591.44</v>
      </c>
      <c r="H2706" t="s">
        <v>2559</v>
      </c>
      <c r="I2706" t="s">
        <v>2560</v>
      </c>
      <c r="J2706" t="s">
        <v>2350</v>
      </c>
      <c r="K2706" t="s">
        <v>711</v>
      </c>
      <c r="L2706" t="s">
        <v>2350</v>
      </c>
      <c r="M2706" t="s">
        <v>2561</v>
      </c>
      <c r="N2706" t="s">
        <v>2562</v>
      </c>
      <c r="O2706" t="s">
        <v>2542</v>
      </c>
      <c r="P2706" t="s">
        <v>2543</v>
      </c>
      <c r="Q2706" t="s">
        <v>2544</v>
      </c>
      <c r="R2706" t="s">
        <v>2563</v>
      </c>
      <c r="S2706" t="s">
        <v>2546</v>
      </c>
      <c r="T2706">
        <v>8901.5290000000005</v>
      </c>
      <c r="U2706" t="s">
        <v>1891</v>
      </c>
      <c r="V2706" t="s">
        <v>2602</v>
      </c>
      <c r="W2706" t="s">
        <v>1891</v>
      </c>
      <c r="X2706" t="s">
        <v>2564</v>
      </c>
      <c r="Y2706" t="str">
        <f t="shared" si="42"/>
        <v>深圳尚米网络技术有限公司深圳尚米网络技术有限公司CPC</v>
      </c>
      <c r="Z2706" t="e">
        <f>VLOOKUP(Y:Y,[1]Sheet1!N:N,1,0)</f>
        <v>#N/A</v>
      </c>
    </row>
    <row r="2707" spans="1:26" hidden="1" x14ac:dyDescent="0.25">
      <c r="A2707">
        <v>20230617</v>
      </c>
      <c r="B2707">
        <v>38794071</v>
      </c>
      <c r="C2707" t="s">
        <v>2778</v>
      </c>
      <c r="D2707">
        <v>2172261</v>
      </c>
      <c r="E2707" t="s">
        <v>2628</v>
      </c>
      <c r="F2707" s="59">
        <v>101112.05</v>
      </c>
      <c r="G2707">
        <v>77184.77</v>
      </c>
      <c r="H2707" t="s">
        <v>2538</v>
      </c>
      <c r="I2707" t="s">
        <v>2551</v>
      </c>
      <c r="J2707" t="s">
        <v>292</v>
      </c>
      <c r="K2707" t="s">
        <v>2321</v>
      </c>
      <c r="L2707" t="s">
        <v>574</v>
      </c>
      <c r="M2707" t="s">
        <v>2611</v>
      </c>
      <c r="N2707" t="s">
        <v>2612</v>
      </c>
      <c r="O2707" t="s">
        <v>2542</v>
      </c>
      <c r="P2707" t="s">
        <v>2543</v>
      </c>
      <c r="Q2707" t="s">
        <v>2544</v>
      </c>
      <c r="R2707" t="s">
        <v>2613</v>
      </c>
      <c r="S2707" t="s">
        <v>2546</v>
      </c>
      <c r="T2707">
        <v>0</v>
      </c>
      <c r="U2707" t="s">
        <v>2614</v>
      </c>
      <c r="V2707" t="s">
        <v>2615</v>
      </c>
      <c r="W2707" t="s">
        <v>2614</v>
      </c>
      <c r="X2707" t="s">
        <v>2615</v>
      </c>
      <c r="Y2707" t="str">
        <f t="shared" si="42"/>
        <v>广州荔湾品唯信息服务有限公司广州唯品会电子商务有限公司信息流</v>
      </c>
      <c r="Z2707" t="e">
        <f>VLOOKUP(Y:Y,[1]Sheet1!N:N,1,0)</f>
        <v>#N/A</v>
      </c>
    </row>
    <row r="2708" spans="1:26" hidden="1" x14ac:dyDescent="0.25">
      <c r="A2708">
        <v>20230617</v>
      </c>
      <c r="B2708">
        <v>40548287</v>
      </c>
      <c r="C2708" t="s">
        <v>2616</v>
      </c>
      <c r="D2708">
        <v>2130054</v>
      </c>
      <c r="E2708" t="s">
        <v>2558</v>
      </c>
      <c r="F2708" s="59">
        <v>1391.21</v>
      </c>
      <c r="G2708">
        <v>1126.43</v>
      </c>
      <c r="H2708" t="s">
        <v>2559</v>
      </c>
      <c r="I2708" t="s">
        <v>2560</v>
      </c>
      <c r="J2708" t="s">
        <v>2350</v>
      </c>
      <c r="K2708" t="s">
        <v>711</v>
      </c>
      <c r="L2708" t="s">
        <v>2350</v>
      </c>
      <c r="M2708" t="s">
        <v>2561</v>
      </c>
      <c r="N2708" t="s">
        <v>2562</v>
      </c>
      <c r="O2708" t="s">
        <v>2542</v>
      </c>
      <c r="P2708" t="s">
        <v>2543</v>
      </c>
      <c r="Q2708" t="s">
        <v>2544</v>
      </c>
      <c r="R2708" t="s">
        <v>2563</v>
      </c>
      <c r="S2708" t="s">
        <v>2546</v>
      </c>
      <c r="T2708">
        <v>5550.5649999999996</v>
      </c>
      <c r="U2708" t="s">
        <v>1891</v>
      </c>
      <c r="V2708" t="s">
        <v>2564</v>
      </c>
      <c r="W2708" t="s">
        <v>1891</v>
      </c>
      <c r="X2708" t="s">
        <v>2564</v>
      </c>
      <c r="Y2708" t="str">
        <f t="shared" si="42"/>
        <v>深圳尚米网络技术有限公司深圳尚米网络技术有限公司CPC</v>
      </c>
      <c r="Z2708" t="e">
        <f>VLOOKUP(Y:Y,[1]Sheet1!N:N,1,0)</f>
        <v>#N/A</v>
      </c>
    </row>
    <row r="2709" spans="1:26" hidden="1" x14ac:dyDescent="0.25">
      <c r="A2709">
        <v>20230617</v>
      </c>
      <c r="B2709">
        <v>45323155</v>
      </c>
      <c r="C2709" t="s">
        <v>2759</v>
      </c>
      <c r="D2709">
        <v>2172261</v>
      </c>
      <c r="E2709" t="s">
        <v>2628</v>
      </c>
      <c r="F2709" s="59">
        <v>215.78</v>
      </c>
      <c r="G2709">
        <v>164.72</v>
      </c>
      <c r="H2709" t="s">
        <v>2538</v>
      </c>
      <c r="I2709" t="s">
        <v>2551</v>
      </c>
      <c r="J2709" t="s">
        <v>292</v>
      </c>
      <c r="K2709" t="s">
        <v>2321</v>
      </c>
      <c r="L2709" t="s">
        <v>574</v>
      </c>
      <c r="M2709" t="s">
        <v>2611</v>
      </c>
      <c r="N2709" t="s">
        <v>2612</v>
      </c>
      <c r="O2709" t="s">
        <v>2542</v>
      </c>
      <c r="P2709" t="s">
        <v>2543</v>
      </c>
      <c r="Q2709" t="s">
        <v>2544</v>
      </c>
      <c r="R2709" t="s">
        <v>2613</v>
      </c>
      <c r="S2709" t="s">
        <v>2546</v>
      </c>
      <c r="T2709">
        <v>0</v>
      </c>
      <c r="U2709" t="s">
        <v>2614</v>
      </c>
      <c r="V2709" t="s">
        <v>2615</v>
      </c>
      <c r="W2709" t="s">
        <v>2614</v>
      </c>
      <c r="X2709" t="s">
        <v>2615</v>
      </c>
      <c r="Y2709" t="str">
        <f t="shared" si="42"/>
        <v>广州荔湾品唯信息服务有限公司广州唯品会电子商务有限公司信息流</v>
      </c>
      <c r="Z2709" t="e">
        <f>VLOOKUP(Y:Y,[1]Sheet1!N:N,1,0)</f>
        <v>#N/A</v>
      </c>
    </row>
    <row r="2710" spans="1:26" hidden="1" x14ac:dyDescent="0.25">
      <c r="A2710">
        <v>20230617</v>
      </c>
      <c r="B2710">
        <v>47580629</v>
      </c>
      <c r="C2710" t="s">
        <v>2773</v>
      </c>
      <c r="D2710">
        <v>2171220</v>
      </c>
      <c r="E2710" t="s">
        <v>2774</v>
      </c>
      <c r="F2710" s="59">
        <v>10884.01</v>
      </c>
      <c r="G2710">
        <v>9631.14</v>
      </c>
      <c r="H2710" t="s">
        <v>2559</v>
      </c>
      <c r="I2710" t="s">
        <v>2560</v>
      </c>
      <c r="J2710" t="s">
        <v>2322</v>
      </c>
      <c r="K2710" t="s">
        <v>711</v>
      </c>
      <c r="L2710" t="s">
        <v>2323</v>
      </c>
      <c r="M2710" t="s">
        <v>2685</v>
      </c>
      <c r="N2710" t="s">
        <v>2686</v>
      </c>
      <c r="O2710" t="s">
        <v>2542</v>
      </c>
      <c r="P2710" t="s">
        <v>2543</v>
      </c>
      <c r="Q2710" t="s">
        <v>2544</v>
      </c>
      <c r="R2710" t="s">
        <v>2687</v>
      </c>
      <c r="S2710" t="s">
        <v>2546</v>
      </c>
      <c r="T2710">
        <v>172125.78700000001</v>
      </c>
      <c r="U2710" t="s">
        <v>2555</v>
      </c>
      <c r="V2710" t="s">
        <v>2556</v>
      </c>
      <c r="W2710" t="s">
        <v>2555</v>
      </c>
      <c r="X2710" t="s">
        <v>2671</v>
      </c>
      <c r="Y2710" t="str">
        <f t="shared" si="42"/>
        <v>广州虎牙信息科技有限公司-百度广州虎牙信息科技有限公司CPC</v>
      </c>
      <c r="Z2710" t="e">
        <f>VLOOKUP(Y:Y,[1]Sheet1!N:N,1,0)</f>
        <v>#N/A</v>
      </c>
    </row>
    <row r="2711" spans="1:26" hidden="1" x14ac:dyDescent="0.25">
      <c r="A2711">
        <v>20230617</v>
      </c>
      <c r="B2711">
        <v>19668996</v>
      </c>
      <c r="C2711" t="s">
        <v>2711</v>
      </c>
      <c r="D2711">
        <v>2159087</v>
      </c>
      <c r="E2711" t="s">
        <v>2819</v>
      </c>
      <c r="F2711" s="59">
        <v>12953.56</v>
      </c>
      <c r="G2711">
        <v>12953.56</v>
      </c>
      <c r="H2711" t="s">
        <v>2559</v>
      </c>
      <c r="I2711" t="s">
        <v>2560</v>
      </c>
      <c r="J2711" t="s">
        <v>292</v>
      </c>
      <c r="K2711" t="s">
        <v>711</v>
      </c>
      <c r="L2711" t="s">
        <v>574</v>
      </c>
      <c r="M2711" t="s">
        <v>2611</v>
      </c>
      <c r="N2711" t="s">
        <v>2612</v>
      </c>
      <c r="O2711" t="s">
        <v>2542</v>
      </c>
      <c r="P2711" t="s">
        <v>2543</v>
      </c>
      <c r="Q2711" t="s">
        <v>2544</v>
      </c>
      <c r="R2711" t="s">
        <v>2613</v>
      </c>
      <c r="S2711" t="s">
        <v>2546</v>
      </c>
      <c r="T2711">
        <v>0</v>
      </c>
      <c r="U2711" t="s">
        <v>2614</v>
      </c>
      <c r="V2711" t="s">
        <v>2615</v>
      </c>
      <c r="W2711" t="s">
        <v>2614</v>
      </c>
      <c r="X2711" t="s">
        <v>2615</v>
      </c>
      <c r="Y2711" t="str">
        <f t="shared" si="42"/>
        <v>广州荔湾品唯信息服务有限公司广州唯品会电子商务有限公司CPC</v>
      </c>
      <c r="Z2711" t="e">
        <f>VLOOKUP(Y:Y,[1]Sheet1!N:N,1,0)</f>
        <v>#N/A</v>
      </c>
    </row>
    <row r="2712" spans="1:26" hidden="1" x14ac:dyDescent="0.25">
      <c r="A2712">
        <v>20230617</v>
      </c>
      <c r="B2712">
        <v>45322956</v>
      </c>
      <c r="C2712" t="s">
        <v>2631</v>
      </c>
      <c r="D2712">
        <v>2172261</v>
      </c>
      <c r="E2712" t="s">
        <v>2628</v>
      </c>
      <c r="F2712" s="59">
        <v>1191.8</v>
      </c>
      <c r="G2712">
        <v>909.77</v>
      </c>
      <c r="H2712" t="s">
        <v>2538</v>
      </c>
      <c r="I2712" t="s">
        <v>2539</v>
      </c>
      <c r="J2712" t="s">
        <v>292</v>
      </c>
      <c r="K2712" t="s">
        <v>2321</v>
      </c>
      <c r="L2712" t="s">
        <v>574</v>
      </c>
      <c r="M2712" t="s">
        <v>2611</v>
      </c>
      <c r="N2712" t="s">
        <v>2612</v>
      </c>
      <c r="O2712" t="s">
        <v>2542</v>
      </c>
      <c r="P2712" t="s">
        <v>2543</v>
      </c>
      <c r="Q2712" t="s">
        <v>2544</v>
      </c>
      <c r="R2712" t="s">
        <v>2613</v>
      </c>
      <c r="S2712" t="s">
        <v>2546</v>
      </c>
      <c r="T2712">
        <v>0</v>
      </c>
      <c r="U2712" t="s">
        <v>2614</v>
      </c>
      <c r="V2712" t="s">
        <v>2615</v>
      </c>
      <c r="W2712" t="s">
        <v>2614</v>
      </c>
      <c r="X2712" t="s">
        <v>2615</v>
      </c>
      <c r="Y2712" t="str">
        <f t="shared" si="42"/>
        <v>广州荔湾品唯信息服务有限公司广州唯品会电子商务有限公司信息流</v>
      </c>
      <c r="Z2712" t="e">
        <f>VLOOKUP(Y:Y,[1]Sheet1!N:N,1,0)</f>
        <v>#N/A</v>
      </c>
    </row>
    <row r="2713" spans="1:26" hidden="1" x14ac:dyDescent="0.25">
      <c r="A2713">
        <v>20230617</v>
      </c>
      <c r="B2713">
        <v>47580667</v>
      </c>
      <c r="C2713" t="s">
        <v>2683</v>
      </c>
      <c r="D2713">
        <v>2171230</v>
      </c>
      <c r="E2713" t="s">
        <v>2684</v>
      </c>
      <c r="F2713" s="59">
        <v>3506.64</v>
      </c>
      <c r="G2713">
        <v>2739.56</v>
      </c>
      <c r="H2713" t="s">
        <v>2538</v>
      </c>
      <c r="I2713" t="s">
        <v>2539</v>
      </c>
      <c r="J2713" t="s">
        <v>2322</v>
      </c>
      <c r="K2713" t="s">
        <v>2321</v>
      </c>
      <c r="L2713" t="s">
        <v>2323</v>
      </c>
      <c r="M2713" t="s">
        <v>2685</v>
      </c>
      <c r="N2713" t="s">
        <v>2686</v>
      </c>
      <c r="O2713" t="s">
        <v>2542</v>
      </c>
      <c r="P2713" t="s">
        <v>2543</v>
      </c>
      <c r="Q2713" t="s">
        <v>2544</v>
      </c>
      <c r="R2713" t="s">
        <v>2687</v>
      </c>
      <c r="S2713" t="s">
        <v>2546</v>
      </c>
      <c r="T2713">
        <v>0</v>
      </c>
      <c r="U2713" t="s">
        <v>2555</v>
      </c>
      <c r="V2713" t="s">
        <v>2556</v>
      </c>
      <c r="W2713" t="s">
        <v>2555</v>
      </c>
      <c r="X2713" t="s">
        <v>2671</v>
      </c>
      <c r="Y2713" t="str">
        <f t="shared" si="42"/>
        <v>广州虎牙信息科技有限公司-百度广州虎牙信息科技有限公司信息流</v>
      </c>
      <c r="Z2713" t="e">
        <f>VLOOKUP(Y:Y,[1]Sheet1!N:N,1,0)</f>
        <v>#N/A</v>
      </c>
    </row>
    <row r="2714" spans="1:26" hidden="1" x14ac:dyDescent="0.25">
      <c r="A2714">
        <v>20230617</v>
      </c>
      <c r="B2714">
        <v>47866527</v>
      </c>
      <c r="C2714" t="s">
        <v>2800</v>
      </c>
      <c r="D2714">
        <v>2172257</v>
      </c>
      <c r="E2714" t="s">
        <v>2610</v>
      </c>
      <c r="F2714" s="59">
        <v>9152.19</v>
      </c>
      <c r="G2714">
        <v>7263.49</v>
      </c>
      <c r="H2714" t="s">
        <v>2559</v>
      </c>
      <c r="I2714" t="s">
        <v>2560</v>
      </c>
      <c r="J2714" t="s">
        <v>292</v>
      </c>
      <c r="K2714" t="s">
        <v>711</v>
      </c>
      <c r="L2714" t="s">
        <v>2325</v>
      </c>
      <c r="M2714" t="s">
        <v>2611</v>
      </c>
      <c r="N2714" t="s">
        <v>2612</v>
      </c>
      <c r="O2714" t="s">
        <v>2542</v>
      </c>
      <c r="P2714" t="s">
        <v>2543</v>
      </c>
      <c r="Q2714" t="s">
        <v>2544</v>
      </c>
      <c r="R2714" t="s">
        <v>2613</v>
      </c>
      <c r="S2714" t="s">
        <v>2546</v>
      </c>
      <c r="T2714">
        <v>97200.986999999994</v>
      </c>
      <c r="U2714" t="s">
        <v>2614</v>
      </c>
      <c r="V2714" t="s">
        <v>2615</v>
      </c>
      <c r="W2714" t="s">
        <v>2614</v>
      </c>
      <c r="X2714" t="s">
        <v>2615</v>
      </c>
      <c r="Y2714" t="str">
        <f t="shared" si="42"/>
        <v>深圳龙鱼科技有限公司广州唯品会电子商务有限公司CPC</v>
      </c>
      <c r="Z2714" t="e">
        <f>VLOOKUP(Y:Y,[1]Sheet1!N:N,1,0)</f>
        <v>#N/A</v>
      </c>
    </row>
    <row r="2715" spans="1:26" hidden="1" x14ac:dyDescent="0.25">
      <c r="A2715">
        <v>20230617</v>
      </c>
      <c r="B2715">
        <v>38794049</v>
      </c>
      <c r="C2715" t="s">
        <v>2627</v>
      </c>
      <c r="D2715">
        <v>2172261</v>
      </c>
      <c r="E2715" t="s">
        <v>2628</v>
      </c>
      <c r="F2715" s="59">
        <v>3353.55</v>
      </c>
      <c r="G2715">
        <v>2559.96</v>
      </c>
      <c r="H2715" t="s">
        <v>2538</v>
      </c>
      <c r="I2715" t="s">
        <v>2551</v>
      </c>
      <c r="J2715" t="s">
        <v>292</v>
      </c>
      <c r="K2715" t="s">
        <v>2321</v>
      </c>
      <c r="L2715" t="s">
        <v>574</v>
      </c>
      <c r="M2715" t="s">
        <v>2611</v>
      </c>
      <c r="N2715" t="s">
        <v>2612</v>
      </c>
      <c r="O2715" t="s">
        <v>2542</v>
      </c>
      <c r="P2715" t="s">
        <v>2543</v>
      </c>
      <c r="Q2715" t="s">
        <v>2544</v>
      </c>
      <c r="R2715" t="s">
        <v>2613</v>
      </c>
      <c r="S2715" t="s">
        <v>2546</v>
      </c>
      <c r="T2715">
        <v>0</v>
      </c>
      <c r="U2715" t="s">
        <v>2614</v>
      </c>
      <c r="V2715" t="s">
        <v>2615</v>
      </c>
      <c r="W2715" t="s">
        <v>2614</v>
      </c>
      <c r="X2715" t="s">
        <v>2615</v>
      </c>
      <c r="Y2715" t="str">
        <f t="shared" si="42"/>
        <v>广州荔湾品唯信息服务有限公司广州唯品会电子商务有限公司信息流</v>
      </c>
      <c r="Z2715" t="e">
        <f>VLOOKUP(Y:Y,[1]Sheet1!N:N,1,0)</f>
        <v>#N/A</v>
      </c>
    </row>
    <row r="2716" spans="1:26" hidden="1" x14ac:dyDescent="0.25">
      <c r="A2716">
        <v>20230617</v>
      </c>
      <c r="B2716">
        <v>48413778</v>
      </c>
      <c r="C2716" t="s">
        <v>2626</v>
      </c>
      <c r="D2716">
        <v>2118167</v>
      </c>
      <c r="E2716" t="s">
        <v>2592</v>
      </c>
      <c r="F2716" s="59">
        <v>0.09</v>
      </c>
      <c r="G2716">
        <v>0</v>
      </c>
      <c r="H2716" t="s">
        <v>2538</v>
      </c>
      <c r="I2716" t="s">
        <v>2539</v>
      </c>
      <c r="J2716" t="s">
        <v>554</v>
      </c>
      <c r="K2716" t="s">
        <v>2321</v>
      </c>
      <c r="L2716" t="s">
        <v>2370</v>
      </c>
      <c r="M2716" t="s">
        <v>2593</v>
      </c>
      <c r="N2716" t="s">
        <v>2594</v>
      </c>
      <c r="O2716" t="s">
        <v>2542</v>
      </c>
      <c r="P2716" t="s">
        <v>2543</v>
      </c>
      <c r="Q2716" t="s">
        <v>2544</v>
      </c>
      <c r="R2716" t="s">
        <v>2595</v>
      </c>
      <c r="S2716" t="s">
        <v>2546</v>
      </c>
      <c r="T2716">
        <v>0</v>
      </c>
      <c r="U2716" t="s">
        <v>2555</v>
      </c>
      <c r="V2716" t="s">
        <v>2596</v>
      </c>
      <c r="W2716" t="s">
        <v>2555</v>
      </c>
      <c r="X2716" t="s">
        <v>2596</v>
      </c>
      <c r="Y2716" t="str">
        <f t="shared" si="42"/>
        <v>薯一薯二文化传媒（上海）有限公司行吟信息科技(上海)有限公司信息流</v>
      </c>
      <c r="Z2716" t="e">
        <f>VLOOKUP(Y:Y,[1]Sheet1!N:N,1,0)</f>
        <v>#N/A</v>
      </c>
    </row>
    <row r="2717" spans="1:26" hidden="1" x14ac:dyDescent="0.25">
      <c r="A2717">
        <v>20230617</v>
      </c>
      <c r="B2717">
        <v>38794042</v>
      </c>
      <c r="C2717" t="s">
        <v>2756</v>
      </c>
      <c r="D2717">
        <v>2172261</v>
      </c>
      <c r="E2717" t="s">
        <v>2628</v>
      </c>
      <c r="F2717" s="59">
        <v>1363.05</v>
      </c>
      <c r="G2717">
        <v>1040.5</v>
      </c>
      <c r="H2717" t="s">
        <v>2538</v>
      </c>
      <c r="I2717" t="s">
        <v>2551</v>
      </c>
      <c r="J2717" t="s">
        <v>292</v>
      </c>
      <c r="K2717" t="s">
        <v>2321</v>
      </c>
      <c r="L2717" t="s">
        <v>574</v>
      </c>
      <c r="M2717" t="s">
        <v>2611</v>
      </c>
      <c r="N2717" t="s">
        <v>2612</v>
      </c>
      <c r="O2717" t="s">
        <v>2542</v>
      </c>
      <c r="P2717" t="s">
        <v>2543</v>
      </c>
      <c r="Q2717" t="s">
        <v>2544</v>
      </c>
      <c r="R2717" t="s">
        <v>2613</v>
      </c>
      <c r="S2717" t="s">
        <v>2546</v>
      </c>
      <c r="T2717">
        <v>0</v>
      </c>
      <c r="U2717" t="s">
        <v>2614</v>
      </c>
      <c r="V2717" t="s">
        <v>2615</v>
      </c>
      <c r="W2717" t="s">
        <v>2614</v>
      </c>
      <c r="X2717" t="s">
        <v>2615</v>
      </c>
      <c r="Y2717" t="str">
        <f t="shared" si="42"/>
        <v>广州荔湾品唯信息服务有限公司广州唯品会电子商务有限公司信息流</v>
      </c>
      <c r="Z2717" t="e">
        <f>VLOOKUP(Y:Y,[1]Sheet1!N:N,1,0)</f>
        <v>#N/A</v>
      </c>
    </row>
    <row r="2718" spans="1:26" hidden="1" x14ac:dyDescent="0.25">
      <c r="A2718">
        <v>20230617</v>
      </c>
      <c r="B2718">
        <v>45323107</v>
      </c>
      <c r="C2718" t="s">
        <v>2654</v>
      </c>
      <c r="D2718">
        <v>2172261</v>
      </c>
      <c r="E2718" t="s">
        <v>2628</v>
      </c>
      <c r="F2718" s="59">
        <v>1082.49</v>
      </c>
      <c r="G2718">
        <v>826.33</v>
      </c>
      <c r="H2718" t="s">
        <v>2538</v>
      </c>
      <c r="I2718" t="s">
        <v>2551</v>
      </c>
      <c r="J2718" t="s">
        <v>292</v>
      </c>
      <c r="K2718" t="s">
        <v>2321</v>
      </c>
      <c r="L2718" t="s">
        <v>574</v>
      </c>
      <c r="M2718" t="s">
        <v>2611</v>
      </c>
      <c r="N2718" t="s">
        <v>2612</v>
      </c>
      <c r="O2718" t="s">
        <v>2542</v>
      </c>
      <c r="P2718" t="s">
        <v>2543</v>
      </c>
      <c r="Q2718" t="s">
        <v>2544</v>
      </c>
      <c r="R2718" t="s">
        <v>2613</v>
      </c>
      <c r="S2718" t="s">
        <v>2546</v>
      </c>
      <c r="T2718">
        <v>0</v>
      </c>
      <c r="U2718" t="s">
        <v>2614</v>
      </c>
      <c r="V2718" t="s">
        <v>2615</v>
      </c>
      <c r="W2718" t="s">
        <v>2614</v>
      </c>
      <c r="X2718" t="s">
        <v>2615</v>
      </c>
      <c r="Y2718" t="str">
        <f t="shared" si="42"/>
        <v>广州荔湾品唯信息服务有限公司广州唯品会电子商务有限公司信息流</v>
      </c>
      <c r="Z2718" t="e">
        <f>VLOOKUP(Y:Y,[1]Sheet1!N:N,1,0)</f>
        <v>#N/A</v>
      </c>
    </row>
    <row r="2719" spans="1:26" hidden="1" x14ac:dyDescent="0.25">
      <c r="A2719">
        <v>20230617</v>
      </c>
      <c r="B2719">
        <v>45323155</v>
      </c>
      <c r="C2719" t="s">
        <v>2759</v>
      </c>
      <c r="D2719">
        <v>2172261</v>
      </c>
      <c r="E2719" t="s">
        <v>2628</v>
      </c>
      <c r="F2719" s="59">
        <v>5.46</v>
      </c>
      <c r="G2719">
        <v>4.17</v>
      </c>
      <c r="H2719" t="s">
        <v>2538</v>
      </c>
      <c r="I2719" t="s">
        <v>2539</v>
      </c>
      <c r="J2719" t="s">
        <v>292</v>
      </c>
      <c r="K2719" t="s">
        <v>2321</v>
      </c>
      <c r="L2719" t="s">
        <v>574</v>
      </c>
      <c r="M2719" t="s">
        <v>2611</v>
      </c>
      <c r="N2719" t="s">
        <v>2612</v>
      </c>
      <c r="O2719" t="s">
        <v>2542</v>
      </c>
      <c r="P2719" t="s">
        <v>2543</v>
      </c>
      <c r="Q2719" t="s">
        <v>2544</v>
      </c>
      <c r="R2719" t="s">
        <v>2613</v>
      </c>
      <c r="S2719" t="s">
        <v>2546</v>
      </c>
      <c r="T2719">
        <v>0</v>
      </c>
      <c r="U2719" t="s">
        <v>2614</v>
      </c>
      <c r="V2719" t="s">
        <v>2615</v>
      </c>
      <c r="W2719" t="s">
        <v>2614</v>
      </c>
      <c r="X2719" t="s">
        <v>2615</v>
      </c>
      <c r="Y2719" t="str">
        <f t="shared" si="42"/>
        <v>广州荔湾品唯信息服务有限公司广州唯品会电子商务有限公司信息流</v>
      </c>
      <c r="Z2719" t="e">
        <f>VLOOKUP(Y:Y,[1]Sheet1!N:N,1,0)</f>
        <v>#N/A</v>
      </c>
    </row>
    <row r="2720" spans="1:26" hidden="1" x14ac:dyDescent="0.25">
      <c r="A2720">
        <v>20230617</v>
      </c>
      <c r="B2720">
        <v>40168764</v>
      </c>
      <c r="C2720" t="s">
        <v>2590</v>
      </c>
      <c r="D2720">
        <v>2158492</v>
      </c>
      <c r="E2720" t="s">
        <v>2580</v>
      </c>
      <c r="F2720" s="59">
        <v>1254.1300000000001</v>
      </c>
      <c r="G2720">
        <v>1053.78</v>
      </c>
      <c r="H2720" t="s">
        <v>2559</v>
      </c>
      <c r="I2720" t="s">
        <v>2560</v>
      </c>
      <c r="J2720" t="s">
        <v>2330</v>
      </c>
      <c r="K2720" t="s">
        <v>711</v>
      </c>
      <c r="L2720" t="s">
        <v>2329</v>
      </c>
      <c r="M2720" t="s">
        <v>2581</v>
      </c>
      <c r="N2720" t="s">
        <v>2582</v>
      </c>
      <c r="O2720" t="s">
        <v>2542</v>
      </c>
      <c r="P2720" t="s">
        <v>2543</v>
      </c>
      <c r="Q2720" t="s">
        <v>2544</v>
      </c>
      <c r="R2720" t="s">
        <v>2583</v>
      </c>
      <c r="S2720" t="s">
        <v>2546</v>
      </c>
      <c r="T2720">
        <v>15934.01</v>
      </c>
      <c r="U2720" t="s">
        <v>2584</v>
      </c>
      <c r="V2720" t="s">
        <v>2585</v>
      </c>
      <c r="W2720" t="s">
        <v>2584</v>
      </c>
      <c r="X2720" t="s">
        <v>2585</v>
      </c>
      <c r="Y2720" t="str">
        <f t="shared" si="42"/>
        <v>成都哈拜网络科技有限公司-数字媒体事业部上海哈啰普惠科技有限公司CPC</v>
      </c>
      <c r="Z2720" t="e">
        <f>VLOOKUP(Y:Y,[1]Sheet1!N:N,1,0)</f>
        <v>#N/A</v>
      </c>
    </row>
    <row r="2721" spans="1:26" hidden="1" x14ac:dyDescent="0.25">
      <c r="A2721">
        <v>20230617</v>
      </c>
      <c r="B2721">
        <v>41250523</v>
      </c>
      <c r="C2721" t="s">
        <v>2742</v>
      </c>
      <c r="D2721">
        <v>2130054</v>
      </c>
      <c r="E2721" t="s">
        <v>2558</v>
      </c>
      <c r="F2721" s="59">
        <v>5420.06</v>
      </c>
      <c r="G2721">
        <v>4388.6000000000004</v>
      </c>
      <c r="H2721" t="s">
        <v>2559</v>
      </c>
      <c r="I2721" t="s">
        <v>2560</v>
      </c>
      <c r="J2721" t="s">
        <v>2350</v>
      </c>
      <c r="K2721" t="s">
        <v>711</v>
      </c>
      <c r="L2721" t="s">
        <v>2350</v>
      </c>
      <c r="M2721" t="s">
        <v>2561</v>
      </c>
      <c r="N2721" t="s">
        <v>2562</v>
      </c>
      <c r="O2721" t="s">
        <v>2542</v>
      </c>
      <c r="P2721" t="s">
        <v>2543</v>
      </c>
      <c r="Q2721" t="s">
        <v>2544</v>
      </c>
      <c r="R2721" t="s">
        <v>2563</v>
      </c>
      <c r="S2721" t="s">
        <v>2546</v>
      </c>
      <c r="T2721">
        <v>20713.037</v>
      </c>
      <c r="U2721" t="s">
        <v>1891</v>
      </c>
      <c r="V2721" t="s">
        <v>2564</v>
      </c>
      <c r="W2721" t="s">
        <v>1891</v>
      </c>
      <c r="X2721" t="s">
        <v>2564</v>
      </c>
      <c r="Y2721" t="str">
        <f t="shared" si="42"/>
        <v>深圳尚米网络技术有限公司深圳尚米网络技术有限公司CPC</v>
      </c>
      <c r="Z2721" t="e">
        <f>VLOOKUP(Y:Y,[1]Sheet1!N:N,1,0)</f>
        <v>#N/A</v>
      </c>
    </row>
    <row r="2722" spans="1:26" hidden="1" x14ac:dyDescent="0.25">
      <c r="A2722">
        <v>20230617</v>
      </c>
      <c r="B2722">
        <v>39122211</v>
      </c>
      <c r="C2722" t="s">
        <v>2605</v>
      </c>
      <c r="D2722">
        <v>2117410</v>
      </c>
      <c r="E2722" t="s">
        <v>2587</v>
      </c>
      <c r="F2722" s="59">
        <v>4788.29</v>
      </c>
      <c r="G2722">
        <v>0</v>
      </c>
      <c r="H2722" t="s">
        <v>2538</v>
      </c>
      <c r="I2722" t="s">
        <v>2551</v>
      </c>
      <c r="J2722" t="s">
        <v>2353</v>
      </c>
      <c r="K2722" t="s">
        <v>2321</v>
      </c>
      <c r="L2722" t="s">
        <v>326</v>
      </c>
      <c r="M2722" t="s">
        <v>2588</v>
      </c>
      <c r="N2722" t="s">
        <v>2589</v>
      </c>
      <c r="O2722" t="s">
        <v>2542</v>
      </c>
      <c r="P2722" t="s">
        <v>2543</v>
      </c>
      <c r="Q2722" t="s">
        <v>2544</v>
      </c>
      <c r="R2722" t="s">
        <v>2570</v>
      </c>
      <c r="S2722" t="s">
        <v>2546</v>
      </c>
      <c r="T2722">
        <v>0</v>
      </c>
      <c r="U2722" t="s">
        <v>2571</v>
      </c>
      <c r="V2722" t="s">
        <v>2572</v>
      </c>
      <c r="W2722" t="s">
        <v>1891</v>
      </c>
      <c r="X2722" t="s">
        <v>2564</v>
      </c>
      <c r="Y2722" t="str">
        <f t="shared" si="42"/>
        <v>网易有道信息技术（北京）有限公司网易(杭州)网络有限公司信息流</v>
      </c>
      <c r="Z2722" t="e">
        <f>VLOOKUP(Y:Y,[1]Sheet1!N:N,1,0)</f>
        <v>#N/A</v>
      </c>
    </row>
    <row r="2723" spans="1:26" hidden="1" x14ac:dyDescent="0.25">
      <c r="A2723">
        <v>20230617</v>
      </c>
      <c r="B2723">
        <v>40182529</v>
      </c>
      <c r="C2723" t="s">
        <v>2795</v>
      </c>
      <c r="D2723">
        <v>2130054</v>
      </c>
      <c r="E2723" t="s">
        <v>2558</v>
      </c>
      <c r="F2723" s="59">
        <v>2024.3</v>
      </c>
      <c r="G2723">
        <v>1639.04</v>
      </c>
      <c r="H2723" t="s">
        <v>2559</v>
      </c>
      <c r="I2723" t="s">
        <v>2560</v>
      </c>
      <c r="J2723" t="s">
        <v>2350</v>
      </c>
      <c r="K2723" t="s">
        <v>711</v>
      </c>
      <c r="L2723" t="s">
        <v>2350</v>
      </c>
      <c r="M2723" t="s">
        <v>2561</v>
      </c>
      <c r="N2723" t="s">
        <v>2562</v>
      </c>
      <c r="O2723" t="s">
        <v>2542</v>
      </c>
      <c r="P2723" t="s">
        <v>2543</v>
      </c>
      <c r="Q2723" t="s">
        <v>2544</v>
      </c>
      <c r="R2723" t="s">
        <v>2563</v>
      </c>
      <c r="S2723" t="s">
        <v>2546</v>
      </c>
      <c r="T2723">
        <v>6146.915</v>
      </c>
      <c r="U2723" t="s">
        <v>1891</v>
      </c>
      <c r="V2723" t="s">
        <v>2564</v>
      </c>
      <c r="W2723" t="s">
        <v>1891</v>
      </c>
      <c r="X2723" t="s">
        <v>2564</v>
      </c>
      <c r="Y2723" t="str">
        <f t="shared" si="42"/>
        <v>深圳尚米网络技术有限公司深圳尚米网络技术有限公司CPC</v>
      </c>
      <c r="Z2723" t="e">
        <f>VLOOKUP(Y:Y,[1]Sheet1!N:N,1,0)</f>
        <v>#N/A</v>
      </c>
    </row>
    <row r="2724" spans="1:26" hidden="1" x14ac:dyDescent="0.25">
      <c r="A2724">
        <v>20230617</v>
      </c>
      <c r="B2724">
        <v>42965764</v>
      </c>
      <c r="C2724" t="s">
        <v>2536</v>
      </c>
      <c r="D2724">
        <v>2158784</v>
      </c>
      <c r="E2724" t="s">
        <v>2537</v>
      </c>
      <c r="F2724" s="59">
        <v>343.45</v>
      </c>
      <c r="G2724">
        <v>343.45</v>
      </c>
      <c r="H2724" t="s">
        <v>2538</v>
      </c>
      <c r="I2724" t="s">
        <v>2539</v>
      </c>
      <c r="J2724" t="s">
        <v>2320</v>
      </c>
      <c r="K2724" t="s">
        <v>2321</v>
      </c>
      <c r="L2724" t="s">
        <v>2318</v>
      </c>
      <c r="M2724" t="s">
        <v>2540</v>
      </c>
      <c r="N2724" t="s">
        <v>2541</v>
      </c>
      <c r="O2724" t="s">
        <v>2542</v>
      </c>
      <c r="P2724" t="s">
        <v>2543</v>
      </c>
      <c r="Q2724" t="s">
        <v>2544</v>
      </c>
      <c r="R2724" t="s">
        <v>2545</v>
      </c>
      <c r="S2724" t="s">
        <v>2546</v>
      </c>
      <c r="T2724">
        <v>0</v>
      </c>
      <c r="U2724" t="s">
        <v>838</v>
      </c>
      <c r="V2724" t="s">
        <v>2547</v>
      </c>
      <c r="W2724" t="s">
        <v>838</v>
      </c>
      <c r="X2724" t="s">
        <v>2548</v>
      </c>
      <c r="Y2724" t="str">
        <f t="shared" si="42"/>
        <v>上海耳序信息技术有限公司-四部上海拍拍贷金融信息服务有限公司信息流</v>
      </c>
      <c r="Z2724" t="e">
        <f>VLOOKUP(Y:Y,[1]Sheet1!N:N,1,0)</f>
        <v>#N/A</v>
      </c>
    </row>
    <row r="2725" spans="1:26" hidden="1" x14ac:dyDescent="0.25">
      <c r="A2725">
        <v>20230617</v>
      </c>
      <c r="B2725">
        <v>44487427</v>
      </c>
      <c r="C2725" t="s">
        <v>2836</v>
      </c>
      <c r="D2725">
        <v>2166626</v>
      </c>
      <c r="E2725" t="s">
        <v>2821</v>
      </c>
      <c r="F2725" s="59">
        <v>49.84</v>
      </c>
      <c r="G2725">
        <v>0</v>
      </c>
      <c r="H2725" t="s">
        <v>2538</v>
      </c>
      <c r="I2725" t="s">
        <v>2551</v>
      </c>
      <c r="J2725" t="s">
        <v>2339</v>
      </c>
      <c r="K2725" t="s">
        <v>2321</v>
      </c>
      <c r="L2725" t="s">
        <v>2338</v>
      </c>
      <c r="M2725" t="s">
        <v>2692</v>
      </c>
      <c r="N2725" t="s">
        <v>2693</v>
      </c>
      <c r="O2725" t="s">
        <v>2542</v>
      </c>
      <c r="P2725" t="s">
        <v>2543</v>
      </c>
      <c r="Q2725" t="s">
        <v>2544</v>
      </c>
      <c r="R2725" t="s">
        <v>2822</v>
      </c>
      <c r="S2725" t="s">
        <v>2546</v>
      </c>
      <c r="T2725">
        <v>0</v>
      </c>
      <c r="U2725" t="s">
        <v>2117</v>
      </c>
      <c r="V2725" t="s">
        <v>2695</v>
      </c>
      <c r="W2725" t="s">
        <v>2117</v>
      </c>
      <c r="X2725" t="s">
        <v>2695</v>
      </c>
      <c r="Y2725" t="str">
        <f t="shared" si="42"/>
        <v>北京三快在线科技有限公司及其关联公司北京三快科技有限公司信息流</v>
      </c>
      <c r="Z2725" t="e">
        <f>VLOOKUP(Y:Y,[1]Sheet1!N:N,1,0)</f>
        <v>#N/A</v>
      </c>
    </row>
    <row r="2726" spans="1:26" hidden="1" x14ac:dyDescent="0.25">
      <c r="A2726">
        <v>20230617</v>
      </c>
      <c r="B2726">
        <v>47798400</v>
      </c>
      <c r="C2726" t="s">
        <v>2857</v>
      </c>
      <c r="D2726">
        <v>2169384</v>
      </c>
      <c r="E2726" t="s">
        <v>2633</v>
      </c>
      <c r="F2726" s="59">
        <v>1258.05</v>
      </c>
      <c r="G2726">
        <v>931.89</v>
      </c>
      <c r="H2726" t="s">
        <v>2538</v>
      </c>
      <c r="I2726" t="s">
        <v>2551</v>
      </c>
      <c r="J2726" t="s">
        <v>296</v>
      </c>
      <c r="K2726" t="s">
        <v>2321</v>
      </c>
      <c r="L2726" t="s">
        <v>2334</v>
      </c>
      <c r="M2726" t="s">
        <v>2634</v>
      </c>
      <c r="N2726" t="s">
        <v>2635</v>
      </c>
      <c r="O2726" t="s">
        <v>2542</v>
      </c>
      <c r="P2726" t="s">
        <v>2543</v>
      </c>
      <c r="Q2726" t="s">
        <v>2544</v>
      </c>
      <c r="R2726" t="s">
        <v>2636</v>
      </c>
      <c r="S2726" t="s">
        <v>2546</v>
      </c>
      <c r="T2726">
        <v>0</v>
      </c>
      <c r="U2726" t="s">
        <v>2584</v>
      </c>
      <c r="V2726" t="s">
        <v>2637</v>
      </c>
      <c r="W2726" t="s">
        <v>2584</v>
      </c>
      <c r="X2726" t="s">
        <v>2637</v>
      </c>
      <c r="Y2726" t="str">
        <f t="shared" si="42"/>
        <v>湖北车智汇传媒有限公司北京车之家信息技术有限公司信息流</v>
      </c>
      <c r="Z2726" t="e">
        <f>VLOOKUP(Y:Y,[1]Sheet1!N:N,1,0)</f>
        <v>#N/A</v>
      </c>
    </row>
    <row r="2727" spans="1:26" hidden="1" x14ac:dyDescent="0.25">
      <c r="A2727">
        <v>20230617</v>
      </c>
      <c r="B2727">
        <v>47953361</v>
      </c>
      <c r="C2727" t="s">
        <v>2549</v>
      </c>
      <c r="D2727">
        <v>2167551</v>
      </c>
      <c r="E2727" t="s">
        <v>2550</v>
      </c>
      <c r="F2727" s="59">
        <v>19.55</v>
      </c>
      <c r="G2727">
        <v>19.55</v>
      </c>
      <c r="H2727" t="s">
        <v>2538</v>
      </c>
      <c r="I2727" t="s">
        <v>2551</v>
      </c>
      <c r="J2727" t="s">
        <v>2332</v>
      </c>
      <c r="K2727" t="s">
        <v>2321</v>
      </c>
      <c r="L2727" t="s">
        <v>2333</v>
      </c>
      <c r="M2727" t="s">
        <v>2552</v>
      </c>
      <c r="N2727" t="s">
        <v>2553</v>
      </c>
      <c r="O2727" t="s">
        <v>2542</v>
      </c>
      <c r="P2727" t="s">
        <v>2543</v>
      </c>
      <c r="Q2727" t="s">
        <v>2544</v>
      </c>
      <c r="R2727" t="s">
        <v>2554</v>
      </c>
      <c r="S2727" t="s">
        <v>2546</v>
      </c>
      <c r="T2727">
        <v>0</v>
      </c>
      <c r="U2727" t="s">
        <v>2555</v>
      </c>
      <c r="V2727" t="s">
        <v>2556</v>
      </c>
      <c r="W2727" t="s">
        <v>2555</v>
      </c>
      <c r="X2727" t="s">
        <v>2556</v>
      </c>
      <c r="Y2727" t="str">
        <f t="shared" si="42"/>
        <v>北京爱奇艺科技有限公司-百度北京爱奇艺科技有限公司信息流</v>
      </c>
      <c r="Z2727" t="e">
        <f>VLOOKUP(Y:Y,[1]Sheet1!N:N,1,0)</f>
        <v>#N/A</v>
      </c>
    </row>
    <row r="2728" spans="1:26" x14ac:dyDescent="0.25">
      <c r="A2728">
        <v>20230617</v>
      </c>
      <c r="B2728">
        <v>39873589</v>
      </c>
      <c r="C2728" t="s">
        <v>2811</v>
      </c>
      <c r="D2728">
        <v>2054669</v>
      </c>
      <c r="E2728" t="s">
        <v>2622</v>
      </c>
      <c r="F2728" s="59">
        <v>8061.24</v>
      </c>
      <c r="G2728">
        <v>5971.29</v>
      </c>
      <c r="H2728" t="s">
        <v>2538</v>
      </c>
      <c r="I2728" t="s">
        <v>2539</v>
      </c>
      <c r="J2728" t="s">
        <v>2352</v>
      </c>
      <c r="K2728" t="s">
        <v>2321</v>
      </c>
      <c r="L2728" t="s">
        <v>2351</v>
      </c>
      <c r="M2728" t="s">
        <v>2623</v>
      </c>
      <c r="N2728" t="s">
        <v>2624</v>
      </c>
      <c r="O2728" t="s">
        <v>2542</v>
      </c>
      <c r="P2728" t="s">
        <v>2543</v>
      </c>
      <c r="Q2728" t="s">
        <v>2544</v>
      </c>
      <c r="R2728" t="s">
        <v>2625</v>
      </c>
      <c r="S2728" t="s">
        <v>2546</v>
      </c>
      <c r="T2728">
        <v>0</v>
      </c>
      <c r="U2728" t="s">
        <v>838</v>
      </c>
      <c r="V2728" t="s">
        <v>2548</v>
      </c>
      <c r="W2728" t="s">
        <v>838</v>
      </c>
      <c r="X2728" t="s">
        <v>2548</v>
      </c>
      <c r="Y2728" t="str">
        <f t="shared" si="42"/>
        <v>深圳市小赢普惠科技有限责任公司深圳市赢众通金融信息服务有限责任公司信息流</v>
      </c>
      <c r="Z2728" t="e">
        <f>VLOOKUP(Y:Y,[1]Sheet1!N:N,1,0)</f>
        <v>#N/A</v>
      </c>
    </row>
    <row r="2729" spans="1:26" hidden="1" x14ac:dyDescent="0.25">
      <c r="A2729">
        <v>20230617</v>
      </c>
      <c r="B2729">
        <v>42012563</v>
      </c>
      <c r="C2729" t="s">
        <v>2741</v>
      </c>
      <c r="D2729">
        <v>2142924</v>
      </c>
      <c r="E2729" t="s">
        <v>2716</v>
      </c>
      <c r="F2729" s="59">
        <v>685.83</v>
      </c>
      <c r="G2729">
        <v>685.83</v>
      </c>
      <c r="H2729" t="s">
        <v>2559</v>
      </c>
      <c r="I2729" t="s">
        <v>2560</v>
      </c>
      <c r="J2729" t="s">
        <v>392</v>
      </c>
      <c r="K2729" t="s">
        <v>711</v>
      </c>
      <c r="L2729" t="s">
        <v>392</v>
      </c>
      <c r="M2729" t="s">
        <v>2641</v>
      </c>
      <c r="N2729" t="s">
        <v>2642</v>
      </c>
      <c r="O2729" t="s">
        <v>2542</v>
      </c>
      <c r="P2729" t="s">
        <v>2543</v>
      </c>
      <c r="Q2729" t="s">
        <v>2544</v>
      </c>
      <c r="R2729" t="s">
        <v>2643</v>
      </c>
      <c r="S2729" t="s">
        <v>2546</v>
      </c>
      <c r="T2729">
        <v>68077.05</v>
      </c>
      <c r="U2729" t="s">
        <v>838</v>
      </c>
      <c r="V2729" t="s">
        <v>2578</v>
      </c>
      <c r="W2729" t="s">
        <v>838</v>
      </c>
      <c r="X2729" t="s">
        <v>2548</v>
      </c>
      <c r="Y2729" t="str">
        <f t="shared" si="42"/>
        <v>福州三六零网络小额贷款有限公司福州三六零网络小额贷款有限公司CPC</v>
      </c>
      <c r="Z2729" t="e">
        <f>VLOOKUP(Y:Y,[1]Sheet1!N:N,1,0)</f>
        <v>#N/A</v>
      </c>
    </row>
    <row r="2730" spans="1:26" hidden="1" x14ac:dyDescent="0.25">
      <c r="A2730">
        <v>20230617</v>
      </c>
      <c r="B2730">
        <v>42327215</v>
      </c>
      <c r="C2730" t="s">
        <v>2739</v>
      </c>
      <c r="D2730">
        <v>2172261</v>
      </c>
      <c r="E2730" t="s">
        <v>2628</v>
      </c>
      <c r="F2730" s="59">
        <v>3794.44</v>
      </c>
      <c r="G2730">
        <v>2896.52</v>
      </c>
      <c r="H2730" t="s">
        <v>2538</v>
      </c>
      <c r="I2730" t="s">
        <v>2551</v>
      </c>
      <c r="J2730" t="s">
        <v>292</v>
      </c>
      <c r="K2730" t="s">
        <v>2321</v>
      </c>
      <c r="L2730" t="s">
        <v>574</v>
      </c>
      <c r="M2730" t="s">
        <v>2611</v>
      </c>
      <c r="N2730" t="s">
        <v>2612</v>
      </c>
      <c r="O2730" t="s">
        <v>2542</v>
      </c>
      <c r="P2730" t="s">
        <v>2543</v>
      </c>
      <c r="Q2730" t="s">
        <v>2544</v>
      </c>
      <c r="R2730" t="s">
        <v>2613</v>
      </c>
      <c r="S2730" t="s">
        <v>2546</v>
      </c>
      <c r="T2730">
        <v>0</v>
      </c>
      <c r="U2730" t="s">
        <v>2614</v>
      </c>
      <c r="V2730" t="s">
        <v>2615</v>
      </c>
      <c r="W2730" t="s">
        <v>2614</v>
      </c>
      <c r="X2730" t="s">
        <v>2615</v>
      </c>
      <c r="Y2730" t="str">
        <f t="shared" si="42"/>
        <v>广州荔湾品唯信息服务有限公司广州唯品会电子商务有限公司信息流</v>
      </c>
      <c r="Z2730" t="e">
        <f>VLOOKUP(Y:Y,[1]Sheet1!N:N,1,0)</f>
        <v>#N/A</v>
      </c>
    </row>
    <row r="2731" spans="1:26" hidden="1" x14ac:dyDescent="0.25">
      <c r="A2731">
        <v>20230617</v>
      </c>
      <c r="B2731">
        <v>42965750</v>
      </c>
      <c r="C2731" t="s">
        <v>2565</v>
      </c>
      <c r="D2731">
        <v>2165227</v>
      </c>
      <c r="E2731" t="s">
        <v>2566</v>
      </c>
      <c r="F2731" s="59">
        <v>77.569999999999993</v>
      </c>
      <c r="G2731">
        <v>57.46</v>
      </c>
      <c r="H2731" t="s">
        <v>2538</v>
      </c>
      <c r="I2731" t="s">
        <v>2551</v>
      </c>
      <c r="J2731" t="s">
        <v>2320</v>
      </c>
      <c r="K2731" t="s">
        <v>2321</v>
      </c>
      <c r="L2731" t="s">
        <v>2318</v>
      </c>
      <c r="M2731" t="s">
        <v>2540</v>
      </c>
      <c r="N2731" t="s">
        <v>2541</v>
      </c>
      <c r="O2731" t="s">
        <v>2542</v>
      </c>
      <c r="P2731" t="s">
        <v>2543</v>
      </c>
      <c r="Q2731" t="s">
        <v>2544</v>
      </c>
      <c r="R2731" t="s">
        <v>2545</v>
      </c>
      <c r="S2731" t="s">
        <v>2546</v>
      </c>
      <c r="T2731">
        <v>0</v>
      </c>
      <c r="U2731" t="s">
        <v>838</v>
      </c>
      <c r="V2731" t="s">
        <v>2547</v>
      </c>
      <c r="W2731" t="s">
        <v>838</v>
      </c>
      <c r="X2731" t="s">
        <v>2548</v>
      </c>
      <c r="Y2731" t="str">
        <f t="shared" si="42"/>
        <v>上海耳序信息技术有限公司-四部上海拍拍贷金融信息服务有限公司信息流</v>
      </c>
      <c r="Z2731" t="e">
        <f>VLOOKUP(Y:Y,[1]Sheet1!N:N,1,0)</f>
        <v>#N/A</v>
      </c>
    </row>
    <row r="2732" spans="1:26" x14ac:dyDescent="0.25">
      <c r="A2732">
        <v>20230617</v>
      </c>
      <c r="B2732">
        <v>45336908</v>
      </c>
      <c r="C2732" t="s">
        <v>2621</v>
      </c>
      <c r="D2732">
        <v>2054669</v>
      </c>
      <c r="E2732" t="s">
        <v>2622</v>
      </c>
      <c r="F2732" s="59">
        <v>52.07</v>
      </c>
      <c r="G2732">
        <v>38.57</v>
      </c>
      <c r="H2732" t="s">
        <v>2538</v>
      </c>
      <c r="I2732" t="s">
        <v>2551</v>
      </c>
      <c r="J2732" t="s">
        <v>2352</v>
      </c>
      <c r="K2732" t="s">
        <v>2321</v>
      </c>
      <c r="L2732" t="s">
        <v>2351</v>
      </c>
      <c r="M2732" t="s">
        <v>2623</v>
      </c>
      <c r="N2732" t="s">
        <v>2624</v>
      </c>
      <c r="O2732" t="s">
        <v>2542</v>
      </c>
      <c r="P2732" t="s">
        <v>2543</v>
      </c>
      <c r="Q2732" t="s">
        <v>2544</v>
      </c>
      <c r="R2732" t="s">
        <v>2625</v>
      </c>
      <c r="S2732" t="s">
        <v>2546</v>
      </c>
      <c r="T2732">
        <v>0</v>
      </c>
      <c r="U2732" t="s">
        <v>838</v>
      </c>
      <c r="V2732" t="s">
        <v>2548</v>
      </c>
      <c r="W2732" t="s">
        <v>838</v>
      </c>
      <c r="X2732" t="s">
        <v>2548</v>
      </c>
      <c r="Y2732" t="str">
        <f t="shared" si="42"/>
        <v>深圳市小赢普惠科技有限责任公司深圳市赢众通金融信息服务有限责任公司信息流</v>
      </c>
      <c r="Z2732" t="e">
        <f>VLOOKUP(Y:Y,[1]Sheet1!N:N,1,0)</f>
        <v>#N/A</v>
      </c>
    </row>
    <row r="2733" spans="1:26" hidden="1" x14ac:dyDescent="0.25">
      <c r="A2733">
        <v>20230617</v>
      </c>
      <c r="B2733">
        <v>46610852</v>
      </c>
      <c r="C2733" t="s">
        <v>2713</v>
      </c>
      <c r="D2733">
        <v>2117410</v>
      </c>
      <c r="E2733" t="s">
        <v>2587</v>
      </c>
      <c r="F2733" s="59">
        <v>1067.3900000000001</v>
      </c>
      <c r="G2733">
        <v>0</v>
      </c>
      <c r="H2733" t="s">
        <v>2538</v>
      </c>
      <c r="I2733" t="s">
        <v>2551</v>
      </c>
      <c r="J2733" t="s">
        <v>2353</v>
      </c>
      <c r="K2733" t="s">
        <v>2321</v>
      </c>
      <c r="L2733" t="s">
        <v>326</v>
      </c>
      <c r="M2733" t="s">
        <v>2588</v>
      </c>
      <c r="N2733" t="s">
        <v>2589</v>
      </c>
      <c r="O2733" t="s">
        <v>2542</v>
      </c>
      <c r="P2733" t="s">
        <v>2543</v>
      </c>
      <c r="Q2733" t="s">
        <v>2544</v>
      </c>
      <c r="R2733" t="s">
        <v>2570</v>
      </c>
      <c r="S2733" t="s">
        <v>2546</v>
      </c>
      <c r="T2733">
        <v>0</v>
      </c>
      <c r="U2733" t="s">
        <v>2571</v>
      </c>
      <c r="V2733" t="s">
        <v>2572</v>
      </c>
      <c r="W2733" t="s">
        <v>1891</v>
      </c>
      <c r="X2733" t="s">
        <v>2564</v>
      </c>
      <c r="Y2733" t="str">
        <f t="shared" si="42"/>
        <v>网易有道信息技术（北京）有限公司网易(杭州)网络有限公司信息流</v>
      </c>
      <c r="Z2733" t="e">
        <f>VLOOKUP(Y:Y,[1]Sheet1!N:N,1,0)</f>
        <v>#N/A</v>
      </c>
    </row>
    <row r="2734" spans="1:26" hidden="1" x14ac:dyDescent="0.25">
      <c r="A2734">
        <v>20230617</v>
      </c>
      <c r="B2734">
        <v>46808299</v>
      </c>
      <c r="C2734" t="s">
        <v>2567</v>
      </c>
      <c r="D2734">
        <v>2159765</v>
      </c>
      <c r="E2734" t="s">
        <v>2568</v>
      </c>
      <c r="F2734" s="59">
        <v>45.61</v>
      </c>
      <c r="G2734">
        <v>34.82</v>
      </c>
      <c r="H2734" t="s">
        <v>2538</v>
      </c>
      <c r="I2734" t="s">
        <v>2551</v>
      </c>
      <c r="J2734" t="s">
        <v>2375</v>
      </c>
      <c r="K2734" t="s">
        <v>2321</v>
      </c>
      <c r="L2734" t="s">
        <v>2277</v>
      </c>
      <c r="M2734" t="s">
        <v>2569</v>
      </c>
      <c r="O2734" t="s">
        <v>2542</v>
      </c>
      <c r="P2734" t="s">
        <v>2543</v>
      </c>
      <c r="Q2734" t="s">
        <v>2544</v>
      </c>
      <c r="R2734" t="s">
        <v>2570</v>
      </c>
      <c r="S2734" t="s">
        <v>2546</v>
      </c>
      <c r="T2734">
        <v>0</v>
      </c>
      <c r="U2734" t="s">
        <v>2571</v>
      </c>
      <c r="V2734" t="s">
        <v>2572</v>
      </c>
      <c r="W2734" t="s">
        <v>2571</v>
      </c>
      <c r="X2734" t="s">
        <v>2572</v>
      </c>
      <c r="Y2734" t="str">
        <f t="shared" si="42"/>
        <v>酷得少年（天津）文化传播有限公司-1北京酷得少年科技有限公司信息流</v>
      </c>
      <c r="Z2734" t="e">
        <f>VLOOKUP(Y:Y,[1]Sheet1!N:N,1,0)</f>
        <v>#N/A</v>
      </c>
    </row>
    <row r="2735" spans="1:26" hidden="1" x14ac:dyDescent="0.25">
      <c r="A2735">
        <v>20230617</v>
      </c>
      <c r="B2735">
        <v>47953348</v>
      </c>
      <c r="C2735" t="s">
        <v>2607</v>
      </c>
      <c r="D2735">
        <v>2167551</v>
      </c>
      <c r="E2735" t="s">
        <v>2550</v>
      </c>
      <c r="F2735" s="59">
        <v>0</v>
      </c>
      <c r="G2735">
        <v>0</v>
      </c>
      <c r="H2735" t="s">
        <v>2538</v>
      </c>
      <c r="I2735" t="s">
        <v>2539</v>
      </c>
      <c r="J2735" t="s">
        <v>2332</v>
      </c>
      <c r="K2735" t="s">
        <v>2321</v>
      </c>
      <c r="L2735" t="s">
        <v>2333</v>
      </c>
      <c r="M2735" t="s">
        <v>2552</v>
      </c>
      <c r="N2735" t="s">
        <v>2553</v>
      </c>
      <c r="O2735" t="s">
        <v>2542</v>
      </c>
      <c r="P2735" t="s">
        <v>2543</v>
      </c>
      <c r="Q2735" t="s">
        <v>2544</v>
      </c>
      <c r="R2735" t="s">
        <v>2554</v>
      </c>
      <c r="S2735" t="s">
        <v>2546</v>
      </c>
      <c r="T2735">
        <v>0</v>
      </c>
      <c r="U2735" t="s">
        <v>2555</v>
      </c>
      <c r="V2735" t="s">
        <v>2556</v>
      </c>
      <c r="W2735" t="s">
        <v>2555</v>
      </c>
      <c r="X2735" t="s">
        <v>2556</v>
      </c>
      <c r="Y2735" t="str">
        <f t="shared" si="42"/>
        <v>北京爱奇艺科技有限公司-百度北京爱奇艺科技有限公司信息流</v>
      </c>
      <c r="Z2735" t="e">
        <f>VLOOKUP(Y:Y,[1]Sheet1!N:N,1,0)</f>
        <v>#N/A</v>
      </c>
    </row>
    <row r="2736" spans="1:26" hidden="1" x14ac:dyDescent="0.25">
      <c r="A2736">
        <v>20230617</v>
      </c>
      <c r="B2736">
        <v>41250572</v>
      </c>
      <c r="C2736" t="s">
        <v>2703</v>
      </c>
      <c r="D2736">
        <v>2130054</v>
      </c>
      <c r="E2736" t="s">
        <v>2558</v>
      </c>
      <c r="F2736" s="59">
        <v>3011.17</v>
      </c>
      <c r="G2736">
        <v>2438.15</v>
      </c>
      <c r="H2736" t="s">
        <v>2559</v>
      </c>
      <c r="I2736" t="s">
        <v>2560</v>
      </c>
      <c r="J2736" t="s">
        <v>2350</v>
      </c>
      <c r="K2736" t="s">
        <v>711</v>
      </c>
      <c r="L2736" t="s">
        <v>2350</v>
      </c>
      <c r="M2736" t="s">
        <v>2561</v>
      </c>
      <c r="N2736" t="s">
        <v>2562</v>
      </c>
      <c r="O2736" t="s">
        <v>2542</v>
      </c>
      <c r="P2736" t="s">
        <v>2543</v>
      </c>
      <c r="Q2736" t="s">
        <v>2544</v>
      </c>
      <c r="R2736" t="s">
        <v>2563</v>
      </c>
      <c r="S2736" t="s">
        <v>2546</v>
      </c>
      <c r="T2736">
        <v>8279.0079999999998</v>
      </c>
      <c r="U2736" t="s">
        <v>1891</v>
      </c>
      <c r="V2736" t="s">
        <v>2564</v>
      </c>
      <c r="W2736" t="s">
        <v>1891</v>
      </c>
      <c r="X2736" t="s">
        <v>2564</v>
      </c>
      <c r="Y2736" t="str">
        <f t="shared" si="42"/>
        <v>深圳尚米网络技术有限公司深圳尚米网络技术有限公司CPC</v>
      </c>
      <c r="Z2736" t="e">
        <f>VLOOKUP(Y:Y,[1]Sheet1!N:N,1,0)</f>
        <v>#N/A</v>
      </c>
    </row>
    <row r="2737" spans="1:26" hidden="1" x14ac:dyDescent="0.25">
      <c r="A2737">
        <v>20230617</v>
      </c>
      <c r="B2737">
        <v>41250532</v>
      </c>
      <c r="C2737" t="s">
        <v>2664</v>
      </c>
      <c r="D2737">
        <v>2130054</v>
      </c>
      <c r="E2737" t="s">
        <v>2558</v>
      </c>
      <c r="F2737" s="59">
        <v>2024.4</v>
      </c>
      <c r="G2737">
        <v>1639.13</v>
      </c>
      <c r="H2737" t="s">
        <v>2559</v>
      </c>
      <c r="I2737" t="s">
        <v>2560</v>
      </c>
      <c r="J2737" t="s">
        <v>2350</v>
      </c>
      <c r="K2737" t="s">
        <v>711</v>
      </c>
      <c r="L2737" t="s">
        <v>2350</v>
      </c>
      <c r="M2737" t="s">
        <v>2561</v>
      </c>
      <c r="N2737" t="s">
        <v>2562</v>
      </c>
      <c r="O2737" t="s">
        <v>2542</v>
      </c>
      <c r="P2737" t="s">
        <v>2543</v>
      </c>
      <c r="Q2737" t="s">
        <v>2544</v>
      </c>
      <c r="R2737" t="s">
        <v>2563</v>
      </c>
      <c r="S2737" t="s">
        <v>2546</v>
      </c>
      <c r="T2737">
        <v>6972.7370000000001</v>
      </c>
      <c r="U2737" t="s">
        <v>1891</v>
      </c>
      <c r="V2737" t="s">
        <v>2564</v>
      </c>
      <c r="W2737" t="s">
        <v>1891</v>
      </c>
      <c r="X2737" t="s">
        <v>2564</v>
      </c>
      <c r="Y2737" t="str">
        <f t="shared" si="42"/>
        <v>深圳尚米网络技术有限公司深圳尚米网络技术有限公司CPC</v>
      </c>
      <c r="Z2737" t="e">
        <f>VLOOKUP(Y:Y,[1]Sheet1!N:N,1,0)</f>
        <v>#N/A</v>
      </c>
    </row>
    <row r="2738" spans="1:26" hidden="1" x14ac:dyDescent="0.25">
      <c r="A2738">
        <v>20230617</v>
      </c>
      <c r="B2738">
        <v>42327250</v>
      </c>
      <c r="C2738" t="s">
        <v>2704</v>
      </c>
      <c r="D2738">
        <v>2172261</v>
      </c>
      <c r="E2738" t="s">
        <v>2628</v>
      </c>
      <c r="F2738" s="59">
        <v>1174.81</v>
      </c>
      <c r="G2738">
        <v>896.8</v>
      </c>
      <c r="H2738" t="s">
        <v>2538</v>
      </c>
      <c r="I2738" t="s">
        <v>2539</v>
      </c>
      <c r="J2738" t="s">
        <v>292</v>
      </c>
      <c r="K2738" t="s">
        <v>2321</v>
      </c>
      <c r="L2738" t="s">
        <v>574</v>
      </c>
      <c r="M2738" t="s">
        <v>2611</v>
      </c>
      <c r="N2738" t="s">
        <v>2612</v>
      </c>
      <c r="O2738" t="s">
        <v>2542</v>
      </c>
      <c r="P2738" t="s">
        <v>2543</v>
      </c>
      <c r="Q2738" t="s">
        <v>2544</v>
      </c>
      <c r="R2738" t="s">
        <v>2613</v>
      </c>
      <c r="S2738" t="s">
        <v>2546</v>
      </c>
      <c r="T2738">
        <v>0</v>
      </c>
      <c r="U2738" t="s">
        <v>2614</v>
      </c>
      <c r="V2738" t="s">
        <v>2615</v>
      </c>
      <c r="W2738" t="s">
        <v>2614</v>
      </c>
      <c r="X2738" t="s">
        <v>2615</v>
      </c>
      <c r="Y2738" t="str">
        <f t="shared" si="42"/>
        <v>广州荔湾品唯信息服务有限公司广州唯品会电子商务有限公司信息流</v>
      </c>
      <c r="Z2738" t="e">
        <f>VLOOKUP(Y:Y,[1]Sheet1!N:N,1,0)</f>
        <v>#N/A</v>
      </c>
    </row>
    <row r="2739" spans="1:26" hidden="1" x14ac:dyDescent="0.25">
      <c r="A2739">
        <v>20230617</v>
      </c>
      <c r="B2739">
        <v>47953357</v>
      </c>
      <c r="C2739" t="s">
        <v>2735</v>
      </c>
      <c r="D2739">
        <v>2167551</v>
      </c>
      <c r="E2739" t="s">
        <v>2550</v>
      </c>
      <c r="F2739" s="59">
        <v>110.97</v>
      </c>
      <c r="G2739">
        <v>110.97</v>
      </c>
      <c r="H2739" t="s">
        <v>2538</v>
      </c>
      <c r="I2739" t="s">
        <v>2551</v>
      </c>
      <c r="J2739" t="s">
        <v>2332</v>
      </c>
      <c r="K2739" t="s">
        <v>2321</v>
      </c>
      <c r="L2739" t="s">
        <v>2333</v>
      </c>
      <c r="M2739" t="s">
        <v>2552</v>
      </c>
      <c r="N2739" t="s">
        <v>2553</v>
      </c>
      <c r="O2739" t="s">
        <v>2542</v>
      </c>
      <c r="P2739" t="s">
        <v>2543</v>
      </c>
      <c r="Q2739" t="s">
        <v>2544</v>
      </c>
      <c r="R2739" t="s">
        <v>2554</v>
      </c>
      <c r="S2739" t="s">
        <v>2546</v>
      </c>
      <c r="T2739">
        <v>0</v>
      </c>
      <c r="U2739" t="s">
        <v>2555</v>
      </c>
      <c r="V2739" t="s">
        <v>2556</v>
      </c>
      <c r="W2739" t="s">
        <v>2555</v>
      </c>
      <c r="X2739" t="s">
        <v>2556</v>
      </c>
      <c r="Y2739" t="str">
        <f t="shared" si="42"/>
        <v>北京爱奇艺科技有限公司-百度北京爱奇艺科技有限公司信息流</v>
      </c>
      <c r="Z2739" t="e">
        <f>VLOOKUP(Y:Y,[1]Sheet1!N:N,1,0)</f>
        <v>#N/A</v>
      </c>
    </row>
    <row r="2740" spans="1:26" hidden="1" x14ac:dyDescent="0.25">
      <c r="A2740">
        <v>20230617</v>
      </c>
      <c r="B2740">
        <v>31849478</v>
      </c>
      <c r="C2740" t="s">
        <v>2650</v>
      </c>
      <c r="D2740">
        <v>2158492</v>
      </c>
      <c r="E2740" t="s">
        <v>2580</v>
      </c>
      <c r="F2740" s="59">
        <v>195.98</v>
      </c>
      <c r="G2740">
        <v>164.67</v>
      </c>
      <c r="H2740" t="s">
        <v>2559</v>
      </c>
      <c r="I2740" t="s">
        <v>2560</v>
      </c>
      <c r="J2740" t="s">
        <v>2330</v>
      </c>
      <c r="K2740" t="s">
        <v>711</v>
      </c>
      <c r="L2740" t="s">
        <v>2329</v>
      </c>
      <c r="M2740" t="s">
        <v>2581</v>
      </c>
      <c r="N2740" t="s">
        <v>2582</v>
      </c>
      <c r="O2740" t="s">
        <v>2542</v>
      </c>
      <c r="P2740" t="s">
        <v>2543</v>
      </c>
      <c r="Q2740" t="s">
        <v>2544</v>
      </c>
      <c r="R2740" t="s">
        <v>2583</v>
      </c>
      <c r="S2740" t="s">
        <v>2546</v>
      </c>
      <c r="T2740">
        <v>214879.37299999999</v>
      </c>
      <c r="U2740" t="s">
        <v>2584</v>
      </c>
      <c r="V2740" t="s">
        <v>2585</v>
      </c>
      <c r="W2740" t="s">
        <v>2584</v>
      </c>
      <c r="X2740" t="s">
        <v>2585</v>
      </c>
      <c r="Y2740" t="str">
        <f t="shared" si="42"/>
        <v>成都哈拜网络科技有限公司-数字媒体事业部上海哈啰普惠科技有限公司CPC</v>
      </c>
      <c r="Z2740" t="e">
        <f>VLOOKUP(Y:Y,[1]Sheet1!N:N,1,0)</f>
        <v>#N/A</v>
      </c>
    </row>
    <row r="2741" spans="1:26" hidden="1" x14ac:dyDescent="0.25">
      <c r="A2741">
        <v>20230617</v>
      </c>
      <c r="B2741">
        <v>42014357</v>
      </c>
      <c r="C2741" t="s">
        <v>2798</v>
      </c>
      <c r="D2741">
        <v>2142924</v>
      </c>
      <c r="E2741" t="s">
        <v>2716</v>
      </c>
      <c r="F2741" s="59">
        <v>1197.1199999999999</v>
      </c>
      <c r="G2741">
        <v>1197.1199999999999</v>
      </c>
      <c r="H2741" t="s">
        <v>2559</v>
      </c>
      <c r="I2741" t="s">
        <v>2560</v>
      </c>
      <c r="J2741" t="s">
        <v>392</v>
      </c>
      <c r="K2741" t="s">
        <v>711</v>
      </c>
      <c r="L2741" t="s">
        <v>392</v>
      </c>
      <c r="M2741" t="s">
        <v>2641</v>
      </c>
      <c r="N2741" t="s">
        <v>2642</v>
      </c>
      <c r="O2741" t="s">
        <v>2542</v>
      </c>
      <c r="P2741" t="s">
        <v>2543</v>
      </c>
      <c r="Q2741" t="s">
        <v>2544</v>
      </c>
      <c r="R2741" t="s">
        <v>2643</v>
      </c>
      <c r="S2741" t="s">
        <v>2546</v>
      </c>
      <c r="T2741">
        <v>47871.78</v>
      </c>
      <c r="U2741" t="s">
        <v>838</v>
      </c>
      <c r="V2741" t="s">
        <v>2578</v>
      </c>
      <c r="W2741" t="s">
        <v>838</v>
      </c>
      <c r="X2741" t="s">
        <v>2548</v>
      </c>
      <c r="Y2741" t="str">
        <f t="shared" si="42"/>
        <v>福州三六零网络小额贷款有限公司福州三六零网络小额贷款有限公司CPC</v>
      </c>
      <c r="Z2741" t="e">
        <f>VLOOKUP(Y:Y,[1]Sheet1!N:N,1,0)</f>
        <v>#N/A</v>
      </c>
    </row>
    <row r="2742" spans="1:26" hidden="1" x14ac:dyDescent="0.25">
      <c r="A2742">
        <v>20230617</v>
      </c>
      <c r="B2742">
        <v>47328011</v>
      </c>
      <c r="C2742" t="s">
        <v>2647</v>
      </c>
      <c r="D2742">
        <v>2185183</v>
      </c>
      <c r="E2742" t="s">
        <v>2574</v>
      </c>
      <c r="F2742" s="59">
        <v>6.14</v>
      </c>
      <c r="G2742">
        <v>4.6500000000000004</v>
      </c>
      <c r="H2742" t="s">
        <v>2538</v>
      </c>
      <c r="I2742" t="s">
        <v>2551</v>
      </c>
      <c r="J2742" t="s">
        <v>2575</v>
      </c>
      <c r="K2742" t="s">
        <v>2321</v>
      </c>
      <c r="L2742" t="s">
        <v>2344</v>
      </c>
      <c r="M2742" t="s">
        <v>2576</v>
      </c>
      <c r="O2742" t="s">
        <v>2542</v>
      </c>
      <c r="P2742" t="s">
        <v>2543</v>
      </c>
      <c r="Q2742" t="s">
        <v>2544</v>
      </c>
      <c r="R2742" t="s">
        <v>2577</v>
      </c>
      <c r="S2742" t="s">
        <v>2546</v>
      </c>
      <c r="T2742">
        <v>0</v>
      </c>
      <c r="U2742" t="s">
        <v>838</v>
      </c>
      <c r="V2742" t="s">
        <v>2578</v>
      </c>
      <c r="W2742" t="s">
        <v>838</v>
      </c>
      <c r="X2742" t="s">
        <v>2578</v>
      </c>
      <c r="Y2742" t="str">
        <f t="shared" si="42"/>
        <v>北京微财科技有限公司-数媒重庆市黑卡小额贷款有限公司信息流</v>
      </c>
      <c r="Z2742" t="e">
        <f>VLOOKUP(Y:Y,[1]Sheet1!N:N,1,0)</f>
        <v>#N/A</v>
      </c>
    </row>
    <row r="2743" spans="1:26" hidden="1" x14ac:dyDescent="0.25">
      <c r="A2743">
        <v>20230617</v>
      </c>
      <c r="B2743">
        <v>29768594</v>
      </c>
      <c r="C2743" t="s">
        <v>2792</v>
      </c>
      <c r="D2743">
        <v>2130054</v>
      </c>
      <c r="E2743" t="s">
        <v>2558</v>
      </c>
      <c r="F2743" s="59">
        <v>8136.75</v>
      </c>
      <c r="G2743">
        <v>6588.3</v>
      </c>
      <c r="H2743" t="s">
        <v>2559</v>
      </c>
      <c r="I2743" t="s">
        <v>2560</v>
      </c>
      <c r="J2743" t="s">
        <v>2350</v>
      </c>
      <c r="K2743" t="s">
        <v>711</v>
      </c>
      <c r="L2743" t="s">
        <v>2350</v>
      </c>
      <c r="M2743" t="s">
        <v>2561</v>
      </c>
      <c r="N2743" t="s">
        <v>2562</v>
      </c>
      <c r="O2743" t="s">
        <v>2542</v>
      </c>
      <c r="P2743" t="s">
        <v>2543</v>
      </c>
      <c r="Q2743" t="s">
        <v>2544</v>
      </c>
      <c r="R2743" t="s">
        <v>2563</v>
      </c>
      <c r="S2743" t="s">
        <v>2546</v>
      </c>
      <c r="T2743">
        <v>20252.762999999999</v>
      </c>
      <c r="U2743" t="s">
        <v>1891</v>
      </c>
      <c r="V2743" t="s">
        <v>2564</v>
      </c>
      <c r="W2743" t="s">
        <v>1891</v>
      </c>
      <c r="X2743" t="s">
        <v>2564</v>
      </c>
      <c r="Y2743" t="str">
        <f t="shared" si="42"/>
        <v>深圳尚米网络技术有限公司深圳尚米网络技术有限公司CPC</v>
      </c>
      <c r="Z2743" t="e">
        <f>VLOOKUP(Y:Y,[1]Sheet1!N:N,1,0)</f>
        <v>#N/A</v>
      </c>
    </row>
    <row r="2744" spans="1:26" hidden="1" x14ac:dyDescent="0.25">
      <c r="A2744">
        <v>20230617</v>
      </c>
      <c r="B2744">
        <v>31693175</v>
      </c>
      <c r="C2744" t="s">
        <v>2787</v>
      </c>
      <c r="D2744">
        <v>2158492</v>
      </c>
      <c r="E2744" t="s">
        <v>2580</v>
      </c>
      <c r="F2744" s="59">
        <v>2749.52</v>
      </c>
      <c r="G2744">
        <v>2310.35</v>
      </c>
      <c r="H2744" t="s">
        <v>2559</v>
      </c>
      <c r="I2744" t="s">
        <v>2560</v>
      </c>
      <c r="J2744" t="s">
        <v>2330</v>
      </c>
      <c r="K2744" t="s">
        <v>711</v>
      </c>
      <c r="L2744" t="s">
        <v>2329</v>
      </c>
      <c r="M2744" t="s">
        <v>2581</v>
      </c>
      <c r="N2744" t="s">
        <v>2582</v>
      </c>
      <c r="O2744" t="s">
        <v>2542</v>
      </c>
      <c r="P2744" t="s">
        <v>2543</v>
      </c>
      <c r="Q2744" t="s">
        <v>2544</v>
      </c>
      <c r="R2744" t="s">
        <v>2583</v>
      </c>
      <c r="S2744" t="s">
        <v>2546</v>
      </c>
      <c r="T2744">
        <v>41669.767</v>
      </c>
      <c r="U2744" t="s">
        <v>2584</v>
      </c>
      <c r="V2744" t="s">
        <v>2585</v>
      </c>
      <c r="W2744" t="s">
        <v>2584</v>
      </c>
      <c r="X2744" t="s">
        <v>2585</v>
      </c>
      <c r="Y2744" t="str">
        <f t="shared" si="42"/>
        <v>成都哈拜网络科技有限公司-数字媒体事业部上海哈啰普惠科技有限公司CPC</v>
      </c>
      <c r="Z2744" t="e">
        <f>VLOOKUP(Y:Y,[1]Sheet1!N:N,1,0)</f>
        <v>#N/A</v>
      </c>
    </row>
    <row r="2745" spans="1:26" hidden="1" x14ac:dyDescent="0.25">
      <c r="A2745">
        <v>20230617</v>
      </c>
      <c r="B2745">
        <v>40548239</v>
      </c>
      <c r="C2745" t="s">
        <v>2777</v>
      </c>
      <c r="D2745">
        <v>2130054</v>
      </c>
      <c r="E2745" t="s">
        <v>2558</v>
      </c>
      <c r="F2745" s="59">
        <v>3026.96</v>
      </c>
      <c r="G2745">
        <v>2450.92</v>
      </c>
      <c r="H2745" t="s">
        <v>2559</v>
      </c>
      <c r="I2745" t="s">
        <v>2560</v>
      </c>
      <c r="J2745" t="s">
        <v>2350</v>
      </c>
      <c r="K2745" t="s">
        <v>711</v>
      </c>
      <c r="L2745" t="s">
        <v>2350</v>
      </c>
      <c r="M2745" t="s">
        <v>2561</v>
      </c>
      <c r="N2745" t="s">
        <v>2562</v>
      </c>
      <c r="O2745" t="s">
        <v>2542</v>
      </c>
      <c r="P2745" t="s">
        <v>2543</v>
      </c>
      <c r="Q2745" t="s">
        <v>2544</v>
      </c>
      <c r="R2745" t="s">
        <v>2563</v>
      </c>
      <c r="S2745" t="s">
        <v>2546</v>
      </c>
      <c r="T2745">
        <v>8077.9570000000003</v>
      </c>
      <c r="U2745" t="s">
        <v>1891</v>
      </c>
      <c r="V2745" t="s">
        <v>2564</v>
      </c>
      <c r="W2745" t="s">
        <v>1891</v>
      </c>
      <c r="X2745" t="s">
        <v>2564</v>
      </c>
      <c r="Y2745" t="str">
        <f t="shared" si="42"/>
        <v>深圳尚米网络技术有限公司深圳尚米网络技术有限公司CPC</v>
      </c>
      <c r="Z2745" t="e">
        <f>VLOOKUP(Y:Y,[1]Sheet1!N:N,1,0)</f>
        <v>#N/A</v>
      </c>
    </row>
    <row r="2746" spans="1:26" hidden="1" x14ac:dyDescent="0.25">
      <c r="A2746">
        <v>20230617</v>
      </c>
      <c r="B2746">
        <v>40548313</v>
      </c>
      <c r="C2746" t="s">
        <v>2629</v>
      </c>
      <c r="D2746">
        <v>2130054</v>
      </c>
      <c r="E2746" t="s">
        <v>2558</v>
      </c>
      <c r="F2746" s="59">
        <v>3702.04</v>
      </c>
      <c r="G2746">
        <v>2997.54</v>
      </c>
      <c r="H2746" t="s">
        <v>2559</v>
      </c>
      <c r="I2746" t="s">
        <v>2560</v>
      </c>
      <c r="J2746" t="s">
        <v>2350</v>
      </c>
      <c r="K2746" t="s">
        <v>711</v>
      </c>
      <c r="L2746" t="s">
        <v>2350</v>
      </c>
      <c r="M2746" t="s">
        <v>2561</v>
      </c>
      <c r="N2746" t="s">
        <v>2562</v>
      </c>
      <c r="O2746" t="s">
        <v>2542</v>
      </c>
      <c r="P2746" t="s">
        <v>2543</v>
      </c>
      <c r="Q2746" t="s">
        <v>2544</v>
      </c>
      <c r="R2746" t="s">
        <v>2563</v>
      </c>
      <c r="S2746" t="s">
        <v>2546</v>
      </c>
      <c r="T2746">
        <v>9529.3389999999999</v>
      </c>
      <c r="U2746" t="s">
        <v>1891</v>
      </c>
      <c r="V2746" t="s">
        <v>2564</v>
      </c>
      <c r="W2746" t="s">
        <v>1891</v>
      </c>
      <c r="X2746" t="s">
        <v>2564</v>
      </c>
      <c r="Y2746" t="str">
        <f t="shared" si="42"/>
        <v>深圳尚米网络技术有限公司深圳尚米网络技术有限公司CPC</v>
      </c>
      <c r="Z2746" t="e">
        <f>VLOOKUP(Y:Y,[1]Sheet1!N:N,1,0)</f>
        <v>#N/A</v>
      </c>
    </row>
    <row r="2747" spans="1:26" hidden="1" x14ac:dyDescent="0.25">
      <c r="A2747">
        <v>20230617</v>
      </c>
      <c r="B2747">
        <v>40850187</v>
      </c>
      <c r="C2747" t="s">
        <v>2652</v>
      </c>
      <c r="D2747">
        <v>2165227</v>
      </c>
      <c r="E2747" t="s">
        <v>2566</v>
      </c>
      <c r="F2747" s="59">
        <v>48.13</v>
      </c>
      <c r="G2747">
        <v>35.65</v>
      </c>
      <c r="H2747" t="s">
        <v>2538</v>
      </c>
      <c r="I2747" t="s">
        <v>2551</v>
      </c>
      <c r="J2747" t="s">
        <v>2320</v>
      </c>
      <c r="K2747" t="s">
        <v>2321</v>
      </c>
      <c r="L2747" t="s">
        <v>2318</v>
      </c>
      <c r="M2747" t="s">
        <v>2540</v>
      </c>
      <c r="N2747" t="s">
        <v>2541</v>
      </c>
      <c r="O2747" t="s">
        <v>2542</v>
      </c>
      <c r="P2747" t="s">
        <v>2543</v>
      </c>
      <c r="Q2747" t="s">
        <v>2544</v>
      </c>
      <c r="R2747" t="s">
        <v>2545</v>
      </c>
      <c r="S2747" t="s">
        <v>2546</v>
      </c>
      <c r="T2747">
        <v>0</v>
      </c>
      <c r="U2747" t="s">
        <v>838</v>
      </c>
      <c r="V2747" t="s">
        <v>2547</v>
      </c>
      <c r="W2747" t="s">
        <v>838</v>
      </c>
      <c r="X2747" t="s">
        <v>2548</v>
      </c>
      <c r="Y2747" t="str">
        <f t="shared" si="42"/>
        <v>上海耳序信息技术有限公司-四部上海拍拍贷金融信息服务有限公司信息流</v>
      </c>
      <c r="Z2747" t="e">
        <f>VLOOKUP(Y:Y,[1]Sheet1!N:N,1,0)</f>
        <v>#N/A</v>
      </c>
    </row>
    <row r="2748" spans="1:26" hidden="1" x14ac:dyDescent="0.25">
      <c r="A2748">
        <v>20230617</v>
      </c>
      <c r="B2748">
        <v>40896118</v>
      </c>
      <c r="C2748" t="s">
        <v>2758</v>
      </c>
      <c r="D2748">
        <v>2117409</v>
      </c>
      <c r="E2748" t="s">
        <v>2744</v>
      </c>
      <c r="F2748" s="59">
        <v>1370.04</v>
      </c>
      <c r="G2748">
        <v>0</v>
      </c>
      <c r="H2748" t="s">
        <v>2559</v>
      </c>
      <c r="I2748" t="s">
        <v>2560</v>
      </c>
      <c r="J2748" t="s">
        <v>2353</v>
      </c>
      <c r="K2748" t="s">
        <v>711</v>
      </c>
      <c r="L2748" t="s">
        <v>326</v>
      </c>
      <c r="M2748" t="s">
        <v>2588</v>
      </c>
      <c r="N2748" t="s">
        <v>2589</v>
      </c>
      <c r="O2748" t="s">
        <v>2542</v>
      </c>
      <c r="P2748" t="s">
        <v>2543</v>
      </c>
      <c r="Q2748" t="s">
        <v>2544</v>
      </c>
      <c r="R2748" t="s">
        <v>2570</v>
      </c>
      <c r="S2748" t="s">
        <v>2546</v>
      </c>
      <c r="T2748">
        <v>0</v>
      </c>
      <c r="U2748" t="s">
        <v>2571</v>
      </c>
      <c r="V2748" t="s">
        <v>2572</v>
      </c>
      <c r="W2748" t="s">
        <v>1891</v>
      </c>
      <c r="X2748" t="s">
        <v>2564</v>
      </c>
      <c r="Y2748" t="str">
        <f t="shared" si="42"/>
        <v>网易有道信息技术（北京）有限公司网易(杭州)网络有限公司CPC</v>
      </c>
      <c r="Z2748" t="e">
        <f>VLOOKUP(Y:Y,[1]Sheet1!N:N,1,0)</f>
        <v>#N/A</v>
      </c>
    </row>
    <row r="2749" spans="1:26" hidden="1" x14ac:dyDescent="0.25">
      <c r="A2749">
        <v>20230617</v>
      </c>
      <c r="B2749">
        <v>42327274</v>
      </c>
      <c r="C2749" t="s">
        <v>2791</v>
      </c>
      <c r="D2749">
        <v>2172261</v>
      </c>
      <c r="E2749" t="s">
        <v>2628</v>
      </c>
      <c r="F2749" s="59">
        <v>41.6</v>
      </c>
      <c r="G2749">
        <v>31.76</v>
      </c>
      <c r="H2749" t="s">
        <v>2538</v>
      </c>
      <c r="I2749" t="s">
        <v>2539</v>
      </c>
      <c r="J2749" t="s">
        <v>292</v>
      </c>
      <c r="K2749" t="s">
        <v>2321</v>
      </c>
      <c r="L2749" t="s">
        <v>574</v>
      </c>
      <c r="M2749" t="s">
        <v>2611</v>
      </c>
      <c r="N2749" t="s">
        <v>2612</v>
      </c>
      <c r="O2749" t="s">
        <v>2542</v>
      </c>
      <c r="P2749" t="s">
        <v>2543</v>
      </c>
      <c r="Q2749" t="s">
        <v>2544</v>
      </c>
      <c r="R2749" t="s">
        <v>2613</v>
      </c>
      <c r="S2749" t="s">
        <v>2546</v>
      </c>
      <c r="T2749">
        <v>0</v>
      </c>
      <c r="U2749" t="s">
        <v>2614</v>
      </c>
      <c r="V2749" t="s">
        <v>2615</v>
      </c>
      <c r="W2749" t="s">
        <v>2614</v>
      </c>
      <c r="X2749" t="s">
        <v>2615</v>
      </c>
      <c r="Y2749" t="str">
        <f t="shared" si="42"/>
        <v>广州荔湾品唯信息服务有限公司广州唯品会电子商务有限公司信息流</v>
      </c>
      <c r="Z2749" t="e">
        <f>VLOOKUP(Y:Y,[1]Sheet1!N:N,1,0)</f>
        <v>#N/A</v>
      </c>
    </row>
    <row r="2750" spans="1:26" hidden="1" x14ac:dyDescent="0.25">
      <c r="A2750">
        <v>20230617</v>
      </c>
      <c r="B2750">
        <v>42594504</v>
      </c>
      <c r="C2750" t="s">
        <v>2618</v>
      </c>
      <c r="D2750">
        <v>2130054</v>
      </c>
      <c r="E2750" t="s">
        <v>2558</v>
      </c>
      <c r="F2750" s="59">
        <v>2582.94</v>
      </c>
      <c r="G2750">
        <v>2091.33</v>
      </c>
      <c r="H2750" t="s">
        <v>2559</v>
      </c>
      <c r="I2750" t="s">
        <v>2560</v>
      </c>
      <c r="J2750" t="s">
        <v>2350</v>
      </c>
      <c r="K2750" t="s">
        <v>711</v>
      </c>
      <c r="L2750" t="s">
        <v>2350</v>
      </c>
      <c r="M2750" t="s">
        <v>2561</v>
      </c>
      <c r="N2750" t="s">
        <v>2562</v>
      </c>
      <c r="O2750" t="s">
        <v>2542</v>
      </c>
      <c r="P2750" t="s">
        <v>2543</v>
      </c>
      <c r="Q2750" t="s">
        <v>2544</v>
      </c>
      <c r="R2750" t="s">
        <v>2563</v>
      </c>
      <c r="S2750" t="s">
        <v>2546</v>
      </c>
      <c r="T2750">
        <v>7777.9859999999999</v>
      </c>
      <c r="U2750" t="s">
        <v>1891</v>
      </c>
      <c r="V2750" t="s">
        <v>2564</v>
      </c>
      <c r="W2750" t="s">
        <v>1891</v>
      </c>
      <c r="X2750" t="s">
        <v>2564</v>
      </c>
      <c r="Y2750" t="str">
        <f t="shared" si="42"/>
        <v>深圳尚米网络技术有限公司深圳尚米网络技术有限公司CPC</v>
      </c>
      <c r="Z2750" t="e">
        <f>VLOOKUP(Y:Y,[1]Sheet1!N:N,1,0)</f>
        <v>#N/A</v>
      </c>
    </row>
    <row r="2751" spans="1:26" hidden="1" x14ac:dyDescent="0.25">
      <c r="A2751">
        <v>20230617</v>
      </c>
      <c r="B2751">
        <v>45323041</v>
      </c>
      <c r="C2751" t="s">
        <v>2775</v>
      </c>
      <c r="D2751">
        <v>2172261</v>
      </c>
      <c r="E2751" t="s">
        <v>2628</v>
      </c>
      <c r="F2751" s="59">
        <v>43039.07</v>
      </c>
      <c r="G2751">
        <v>32854.25</v>
      </c>
      <c r="H2751" t="s">
        <v>2538</v>
      </c>
      <c r="I2751" t="s">
        <v>2551</v>
      </c>
      <c r="J2751" t="s">
        <v>292</v>
      </c>
      <c r="K2751" t="s">
        <v>2321</v>
      </c>
      <c r="L2751" t="s">
        <v>574</v>
      </c>
      <c r="M2751" t="s">
        <v>2611</v>
      </c>
      <c r="N2751" t="s">
        <v>2612</v>
      </c>
      <c r="O2751" t="s">
        <v>2542</v>
      </c>
      <c r="P2751" t="s">
        <v>2543</v>
      </c>
      <c r="Q2751" t="s">
        <v>2544</v>
      </c>
      <c r="R2751" t="s">
        <v>2613</v>
      </c>
      <c r="S2751" t="s">
        <v>2546</v>
      </c>
      <c r="T2751">
        <v>0</v>
      </c>
      <c r="U2751" t="s">
        <v>2614</v>
      </c>
      <c r="V2751" t="s">
        <v>2615</v>
      </c>
      <c r="W2751" t="s">
        <v>2614</v>
      </c>
      <c r="X2751" t="s">
        <v>2615</v>
      </c>
      <c r="Y2751" t="str">
        <f t="shared" si="42"/>
        <v>广州荔湾品唯信息服务有限公司广州唯品会电子商务有限公司信息流</v>
      </c>
      <c r="Z2751" t="e">
        <f>VLOOKUP(Y:Y,[1]Sheet1!N:N,1,0)</f>
        <v>#N/A</v>
      </c>
    </row>
    <row r="2752" spans="1:26" hidden="1" x14ac:dyDescent="0.25">
      <c r="A2752">
        <v>20230617</v>
      </c>
      <c r="B2752">
        <v>47184438</v>
      </c>
      <c r="C2752" t="s">
        <v>2734</v>
      </c>
      <c r="D2752">
        <v>2176807</v>
      </c>
      <c r="E2752" t="s">
        <v>2691</v>
      </c>
      <c r="F2752" s="59">
        <v>0</v>
      </c>
      <c r="G2752">
        <v>0</v>
      </c>
      <c r="H2752" t="s">
        <v>2538</v>
      </c>
      <c r="I2752" t="s">
        <v>2539</v>
      </c>
      <c r="J2752" t="s">
        <v>2339</v>
      </c>
      <c r="K2752" t="s">
        <v>2321</v>
      </c>
      <c r="L2752" t="s">
        <v>2338</v>
      </c>
      <c r="M2752" t="s">
        <v>2692</v>
      </c>
      <c r="N2752" t="s">
        <v>2693</v>
      </c>
      <c r="O2752" t="s">
        <v>2542</v>
      </c>
      <c r="P2752" t="s">
        <v>2543</v>
      </c>
      <c r="Q2752" t="s">
        <v>2544</v>
      </c>
      <c r="R2752" t="s">
        <v>2694</v>
      </c>
      <c r="S2752" t="s">
        <v>2546</v>
      </c>
      <c r="T2752">
        <v>0</v>
      </c>
      <c r="U2752" t="s">
        <v>2117</v>
      </c>
      <c r="V2752" t="s">
        <v>2695</v>
      </c>
      <c r="W2752" t="s">
        <v>2117</v>
      </c>
      <c r="X2752" t="s">
        <v>2695</v>
      </c>
      <c r="Y2752" t="str">
        <f t="shared" si="42"/>
        <v>北京三快在线科技有限公司及其关联公司北京三快科技有限公司信息流</v>
      </c>
      <c r="Z2752" t="e">
        <f>VLOOKUP(Y:Y,[1]Sheet1!N:N,1,0)</f>
        <v>#N/A</v>
      </c>
    </row>
    <row r="2753" spans="1:26" hidden="1" x14ac:dyDescent="0.25">
      <c r="A2753">
        <v>20230617</v>
      </c>
      <c r="B2753">
        <v>23293206</v>
      </c>
      <c r="C2753" t="s">
        <v>2696</v>
      </c>
      <c r="D2753">
        <v>2147805</v>
      </c>
      <c r="E2753" t="s">
        <v>2697</v>
      </c>
      <c r="F2753" s="59">
        <v>7502.43</v>
      </c>
      <c r="G2753">
        <v>6698.38</v>
      </c>
      <c r="H2753" t="s">
        <v>2559</v>
      </c>
      <c r="I2753" t="s">
        <v>2560</v>
      </c>
      <c r="J2753" t="s">
        <v>2347</v>
      </c>
      <c r="K2753" t="s">
        <v>711</v>
      </c>
      <c r="L2753" t="s">
        <v>2346</v>
      </c>
      <c r="M2753" t="s">
        <v>2698</v>
      </c>
      <c r="N2753" t="s">
        <v>2699</v>
      </c>
      <c r="O2753" t="s">
        <v>2542</v>
      </c>
      <c r="P2753" t="s">
        <v>2543</v>
      </c>
      <c r="Q2753" t="s">
        <v>2544</v>
      </c>
      <c r="R2753" t="s">
        <v>2700</v>
      </c>
      <c r="S2753" t="s">
        <v>2546</v>
      </c>
      <c r="T2753">
        <v>64869.284</v>
      </c>
      <c r="U2753" t="s">
        <v>2555</v>
      </c>
      <c r="V2753" t="s">
        <v>2596</v>
      </c>
      <c r="W2753" t="s">
        <v>2555</v>
      </c>
      <c r="X2753" t="s">
        <v>2556</v>
      </c>
      <c r="Y2753" t="str">
        <f t="shared" si="42"/>
        <v>飞狐信息技术（天津）有限公司飞狐信息技术(天津)有限公司CPC</v>
      </c>
      <c r="Z2753" t="e">
        <f>VLOOKUP(Y:Y,[1]Sheet1!N:N,1,0)</f>
        <v>#N/A</v>
      </c>
    </row>
    <row r="2754" spans="1:26" hidden="1" x14ac:dyDescent="0.25">
      <c r="A2754">
        <v>20230617</v>
      </c>
      <c r="B2754">
        <v>47327991</v>
      </c>
      <c r="C2754" t="s">
        <v>2766</v>
      </c>
      <c r="D2754">
        <v>2185183</v>
      </c>
      <c r="E2754" t="s">
        <v>2574</v>
      </c>
      <c r="F2754" s="59">
        <v>468.61</v>
      </c>
      <c r="G2754">
        <v>355.01</v>
      </c>
      <c r="H2754" t="s">
        <v>2538</v>
      </c>
      <c r="I2754" t="s">
        <v>2551</v>
      </c>
      <c r="J2754" t="s">
        <v>2575</v>
      </c>
      <c r="K2754" t="s">
        <v>2321</v>
      </c>
      <c r="L2754" t="s">
        <v>2344</v>
      </c>
      <c r="M2754" t="s">
        <v>2576</v>
      </c>
      <c r="O2754" t="s">
        <v>2542</v>
      </c>
      <c r="P2754" t="s">
        <v>2543</v>
      </c>
      <c r="Q2754" t="s">
        <v>2544</v>
      </c>
      <c r="R2754" t="s">
        <v>2577</v>
      </c>
      <c r="S2754" t="s">
        <v>2546</v>
      </c>
      <c r="T2754">
        <v>0</v>
      </c>
      <c r="U2754" t="s">
        <v>838</v>
      </c>
      <c r="V2754" t="s">
        <v>2578</v>
      </c>
      <c r="W2754" t="s">
        <v>838</v>
      </c>
      <c r="X2754" t="s">
        <v>2578</v>
      </c>
      <c r="Y2754" t="str">
        <f t="shared" si="42"/>
        <v>北京微财科技有限公司-数媒重庆市黑卡小额贷款有限公司信息流</v>
      </c>
      <c r="Z2754" t="e">
        <f>VLOOKUP(Y:Y,[1]Sheet1!N:N,1,0)</f>
        <v>#N/A</v>
      </c>
    </row>
    <row r="2755" spans="1:26" hidden="1" x14ac:dyDescent="0.25">
      <c r="A2755">
        <v>20230617</v>
      </c>
      <c r="B2755">
        <v>47953354</v>
      </c>
      <c r="C2755" t="s">
        <v>2655</v>
      </c>
      <c r="D2755">
        <v>2167551</v>
      </c>
      <c r="E2755" t="s">
        <v>2550</v>
      </c>
      <c r="F2755" s="59">
        <v>11.91</v>
      </c>
      <c r="G2755">
        <v>11.91</v>
      </c>
      <c r="H2755" t="s">
        <v>2538</v>
      </c>
      <c r="I2755" t="s">
        <v>2551</v>
      </c>
      <c r="J2755" t="s">
        <v>2332</v>
      </c>
      <c r="K2755" t="s">
        <v>2321</v>
      </c>
      <c r="L2755" t="s">
        <v>2333</v>
      </c>
      <c r="M2755" t="s">
        <v>2552</v>
      </c>
      <c r="N2755" t="s">
        <v>2553</v>
      </c>
      <c r="O2755" t="s">
        <v>2542</v>
      </c>
      <c r="P2755" t="s">
        <v>2543</v>
      </c>
      <c r="Q2755" t="s">
        <v>2544</v>
      </c>
      <c r="R2755" t="s">
        <v>2554</v>
      </c>
      <c r="S2755" t="s">
        <v>2546</v>
      </c>
      <c r="T2755">
        <v>0</v>
      </c>
      <c r="U2755" t="s">
        <v>2555</v>
      </c>
      <c r="V2755" t="s">
        <v>2556</v>
      </c>
      <c r="W2755" t="s">
        <v>2555</v>
      </c>
      <c r="X2755" t="s">
        <v>2556</v>
      </c>
      <c r="Y2755" t="str">
        <f t="shared" ref="Y2755:Y2818" si="43">L2755&amp;J2755&amp;K2755</f>
        <v>北京爱奇艺科技有限公司-百度北京爱奇艺科技有限公司信息流</v>
      </c>
      <c r="Z2755" t="e">
        <f>VLOOKUP(Y:Y,[1]Sheet1!N:N,1,0)</f>
        <v>#N/A</v>
      </c>
    </row>
    <row r="2756" spans="1:26" hidden="1" x14ac:dyDescent="0.25">
      <c r="A2756">
        <v>20230617</v>
      </c>
      <c r="B2756">
        <v>45323011</v>
      </c>
      <c r="C2756" t="s">
        <v>2680</v>
      </c>
      <c r="D2756">
        <v>2172261</v>
      </c>
      <c r="E2756" t="s">
        <v>2628</v>
      </c>
      <c r="F2756" s="59">
        <v>505.86</v>
      </c>
      <c r="G2756">
        <v>386.15</v>
      </c>
      <c r="H2756" t="s">
        <v>2538</v>
      </c>
      <c r="I2756" t="s">
        <v>2539</v>
      </c>
      <c r="J2756" t="s">
        <v>292</v>
      </c>
      <c r="K2756" t="s">
        <v>2321</v>
      </c>
      <c r="L2756" t="s">
        <v>574</v>
      </c>
      <c r="M2756" t="s">
        <v>2611</v>
      </c>
      <c r="N2756" t="s">
        <v>2612</v>
      </c>
      <c r="O2756" t="s">
        <v>2542</v>
      </c>
      <c r="P2756" t="s">
        <v>2543</v>
      </c>
      <c r="Q2756" t="s">
        <v>2544</v>
      </c>
      <c r="R2756" t="s">
        <v>2613</v>
      </c>
      <c r="S2756" t="s">
        <v>2546</v>
      </c>
      <c r="T2756">
        <v>0</v>
      </c>
      <c r="U2756" t="s">
        <v>2614</v>
      </c>
      <c r="V2756" t="s">
        <v>2615</v>
      </c>
      <c r="W2756" t="s">
        <v>2614</v>
      </c>
      <c r="X2756" t="s">
        <v>2615</v>
      </c>
      <c r="Y2756" t="str">
        <f t="shared" si="43"/>
        <v>广州荔湾品唯信息服务有限公司广州唯品会电子商务有限公司信息流</v>
      </c>
      <c r="Z2756" t="e">
        <f>VLOOKUP(Y:Y,[1]Sheet1!N:N,1,0)</f>
        <v>#N/A</v>
      </c>
    </row>
    <row r="2757" spans="1:26" x14ac:dyDescent="0.25">
      <c r="A2757">
        <v>20230617</v>
      </c>
      <c r="B2757">
        <v>45336938</v>
      </c>
      <c r="C2757" t="s">
        <v>2753</v>
      </c>
      <c r="D2757">
        <v>2054669</v>
      </c>
      <c r="E2757" t="s">
        <v>2622</v>
      </c>
      <c r="F2757" s="59">
        <v>427.89</v>
      </c>
      <c r="G2757">
        <v>316.95999999999998</v>
      </c>
      <c r="H2757" t="s">
        <v>2538</v>
      </c>
      <c r="I2757" t="s">
        <v>2551</v>
      </c>
      <c r="J2757" t="s">
        <v>2352</v>
      </c>
      <c r="K2757" t="s">
        <v>2321</v>
      </c>
      <c r="L2757" t="s">
        <v>2351</v>
      </c>
      <c r="M2757" t="s">
        <v>2623</v>
      </c>
      <c r="N2757" t="s">
        <v>2624</v>
      </c>
      <c r="O2757" t="s">
        <v>2542</v>
      </c>
      <c r="P2757" t="s">
        <v>2543</v>
      </c>
      <c r="Q2757" t="s">
        <v>2544</v>
      </c>
      <c r="R2757" t="s">
        <v>2625</v>
      </c>
      <c r="S2757" t="s">
        <v>2546</v>
      </c>
      <c r="T2757">
        <v>0</v>
      </c>
      <c r="U2757" t="s">
        <v>838</v>
      </c>
      <c r="V2757" t="s">
        <v>2548</v>
      </c>
      <c r="W2757" t="s">
        <v>838</v>
      </c>
      <c r="X2757" t="s">
        <v>2548</v>
      </c>
      <c r="Y2757" t="str">
        <f t="shared" si="43"/>
        <v>深圳市小赢普惠科技有限责任公司深圳市赢众通金融信息服务有限责任公司信息流</v>
      </c>
      <c r="Z2757" t="e">
        <f>VLOOKUP(Y:Y,[1]Sheet1!N:N,1,0)</f>
        <v>#N/A</v>
      </c>
    </row>
    <row r="2758" spans="1:26" hidden="1" x14ac:dyDescent="0.25">
      <c r="A2758">
        <v>20230617</v>
      </c>
      <c r="B2758">
        <v>41276547</v>
      </c>
      <c r="C2758" t="s">
        <v>2676</v>
      </c>
      <c r="D2758">
        <v>2158492</v>
      </c>
      <c r="E2758" t="s">
        <v>2580</v>
      </c>
      <c r="F2758" s="59">
        <v>1078.02</v>
      </c>
      <c r="G2758">
        <v>905.81</v>
      </c>
      <c r="H2758" t="s">
        <v>2559</v>
      </c>
      <c r="I2758" t="s">
        <v>2560</v>
      </c>
      <c r="J2758" t="s">
        <v>2330</v>
      </c>
      <c r="K2758" t="s">
        <v>711</v>
      </c>
      <c r="L2758" t="s">
        <v>2329</v>
      </c>
      <c r="M2758" t="s">
        <v>2581</v>
      </c>
      <c r="N2758" t="s">
        <v>2582</v>
      </c>
      <c r="O2758" t="s">
        <v>2542</v>
      </c>
      <c r="P2758" t="s">
        <v>2543</v>
      </c>
      <c r="Q2758" t="s">
        <v>2544</v>
      </c>
      <c r="R2758" t="s">
        <v>2583</v>
      </c>
      <c r="S2758" t="s">
        <v>2546</v>
      </c>
      <c r="T2758">
        <v>15720.606</v>
      </c>
      <c r="U2758" t="s">
        <v>2584</v>
      </c>
      <c r="V2758" t="s">
        <v>2585</v>
      </c>
      <c r="W2758" t="s">
        <v>2584</v>
      </c>
      <c r="X2758" t="s">
        <v>2585</v>
      </c>
      <c r="Y2758" t="str">
        <f t="shared" si="43"/>
        <v>成都哈拜网络科技有限公司-数字媒体事业部上海哈啰普惠科技有限公司CPC</v>
      </c>
      <c r="Z2758" t="e">
        <f>VLOOKUP(Y:Y,[1]Sheet1!N:N,1,0)</f>
        <v>#N/A</v>
      </c>
    </row>
    <row r="2759" spans="1:26" hidden="1" x14ac:dyDescent="0.25">
      <c r="A2759">
        <v>20230617</v>
      </c>
      <c r="B2759">
        <v>47184422</v>
      </c>
      <c r="C2759" t="s">
        <v>2748</v>
      </c>
      <c r="D2759">
        <v>2176807</v>
      </c>
      <c r="E2759" t="s">
        <v>2691</v>
      </c>
      <c r="F2759" s="59">
        <v>0.02</v>
      </c>
      <c r="G2759">
        <v>0.02</v>
      </c>
      <c r="H2759" t="s">
        <v>2538</v>
      </c>
      <c r="I2759" t="s">
        <v>2539</v>
      </c>
      <c r="J2759" t="s">
        <v>2339</v>
      </c>
      <c r="K2759" t="s">
        <v>2321</v>
      </c>
      <c r="L2759" t="s">
        <v>2338</v>
      </c>
      <c r="M2759" t="s">
        <v>2692</v>
      </c>
      <c r="N2759" t="s">
        <v>2693</v>
      </c>
      <c r="O2759" t="s">
        <v>2542</v>
      </c>
      <c r="P2759" t="s">
        <v>2543</v>
      </c>
      <c r="Q2759" t="s">
        <v>2544</v>
      </c>
      <c r="R2759" t="s">
        <v>2694</v>
      </c>
      <c r="S2759" t="s">
        <v>2546</v>
      </c>
      <c r="T2759">
        <v>0</v>
      </c>
      <c r="U2759" t="s">
        <v>2117</v>
      </c>
      <c r="V2759" t="s">
        <v>2695</v>
      </c>
      <c r="W2759" t="s">
        <v>2117</v>
      </c>
      <c r="X2759" t="s">
        <v>2695</v>
      </c>
      <c r="Y2759" t="str">
        <f t="shared" si="43"/>
        <v>北京三快在线科技有限公司及其关联公司北京三快科技有限公司信息流</v>
      </c>
      <c r="Z2759" t="e">
        <f>VLOOKUP(Y:Y,[1]Sheet1!N:N,1,0)</f>
        <v>#N/A</v>
      </c>
    </row>
    <row r="2760" spans="1:26" hidden="1" x14ac:dyDescent="0.25">
      <c r="A2760">
        <v>20230617</v>
      </c>
      <c r="B2760">
        <v>47327867</v>
      </c>
      <c r="C2760" t="s">
        <v>2682</v>
      </c>
      <c r="D2760">
        <v>2185183</v>
      </c>
      <c r="E2760" t="s">
        <v>2574</v>
      </c>
      <c r="F2760" s="59">
        <v>925.16</v>
      </c>
      <c r="G2760">
        <v>700.88</v>
      </c>
      <c r="H2760" t="s">
        <v>2538</v>
      </c>
      <c r="I2760" t="s">
        <v>2539</v>
      </c>
      <c r="J2760" t="s">
        <v>2575</v>
      </c>
      <c r="K2760" t="s">
        <v>2321</v>
      </c>
      <c r="L2760" t="s">
        <v>2344</v>
      </c>
      <c r="M2760" t="s">
        <v>2576</v>
      </c>
      <c r="O2760" t="s">
        <v>2542</v>
      </c>
      <c r="P2760" t="s">
        <v>2543</v>
      </c>
      <c r="Q2760" t="s">
        <v>2544</v>
      </c>
      <c r="R2760" t="s">
        <v>2577</v>
      </c>
      <c r="S2760" t="s">
        <v>2546</v>
      </c>
      <c r="T2760">
        <v>0</v>
      </c>
      <c r="U2760" t="s">
        <v>838</v>
      </c>
      <c r="V2760" t="s">
        <v>2578</v>
      </c>
      <c r="W2760" t="s">
        <v>838</v>
      </c>
      <c r="X2760" t="s">
        <v>2578</v>
      </c>
      <c r="Y2760" t="str">
        <f t="shared" si="43"/>
        <v>北京微财科技有限公司-数媒重庆市黑卡小额贷款有限公司信息流</v>
      </c>
      <c r="Z2760" t="e">
        <f>VLOOKUP(Y:Y,[1]Sheet1!N:N,1,0)</f>
        <v>#N/A</v>
      </c>
    </row>
    <row r="2761" spans="1:26" hidden="1" x14ac:dyDescent="0.25">
      <c r="A2761">
        <v>20230617</v>
      </c>
      <c r="B2761">
        <v>47799575</v>
      </c>
      <c r="C2761" t="s">
        <v>2797</v>
      </c>
      <c r="D2761">
        <v>2159765</v>
      </c>
      <c r="E2761" t="s">
        <v>2568</v>
      </c>
      <c r="F2761" s="59">
        <v>16.600000000000001</v>
      </c>
      <c r="G2761">
        <v>12.67</v>
      </c>
      <c r="H2761" t="s">
        <v>2538</v>
      </c>
      <c r="I2761" t="s">
        <v>2551</v>
      </c>
      <c r="J2761" t="s">
        <v>2375</v>
      </c>
      <c r="K2761" t="s">
        <v>2321</v>
      </c>
      <c r="L2761" t="s">
        <v>2277</v>
      </c>
      <c r="M2761" t="s">
        <v>2569</v>
      </c>
      <c r="O2761" t="s">
        <v>2542</v>
      </c>
      <c r="P2761" t="s">
        <v>2543</v>
      </c>
      <c r="Q2761" t="s">
        <v>2544</v>
      </c>
      <c r="R2761" t="s">
        <v>2570</v>
      </c>
      <c r="S2761" t="s">
        <v>2546</v>
      </c>
      <c r="T2761">
        <v>0</v>
      </c>
      <c r="U2761" t="s">
        <v>2571</v>
      </c>
      <c r="V2761" t="s">
        <v>2572</v>
      </c>
      <c r="W2761" t="s">
        <v>2571</v>
      </c>
      <c r="X2761" t="s">
        <v>2572</v>
      </c>
      <c r="Y2761" t="str">
        <f t="shared" si="43"/>
        <v>酷得少年（天津）文化传播有限公司-1北京酷得少年科技有限公司信息流</v>
      </c>
      <c r="Z2761" t="e">
        <f>VLOOKUP(Y:Y,[1]Sheet1!N:N,1,0)</f>
        <v>#N/A</v>
      </c>
    </row>
    <row r="2762" spans="1:26" hidden="1" x14ac:dyDescent="0.25">
      <c r="A2762">
        <v>20230617</v>
      </c>
      <c r="B2762">
        <v>47953361</v>
      </c>
      <c r="C2762" t="s">
        <v>2549</v>
      </c>
      <c r="D2762">
        <v>2167551</v>
      </c>
      <c r="E2762" t="s">
        <v>2550</v>
      </c>
      <c r="F2762" s="59">
        <v>0</v>
      </c>
      <c r="G2762">
        <v>0</v>
      </c>
      <c r="H2762" t="s">
        <v>2538</v>
      </c>
      <c r="I2762" t="s">
        <v>2539</v>
      </c>
      <c r="J2762" t="s">
        <v>2332</v>
      </c>
      <c r="K2762" t="s">
        <v>2321</v>
      </c>
      <c r="L2762" t="s">
        <v>2333</v>
      </c>
      <c r="M2762" t="s">
        <v>2552</v>
      </c>
      <c r="N2762" t="s">
        <v>2553</v>
      </c>
      <c r="O2762" t="s">
        <v>2542</v>
      </c>
      <c r="P2762" t="s">
        <v>2543</v>
      </c>
      <c r="Q2762" t="s">
        <v>2544</v>
      </c>
      <c r="R2762" t="s">
        <v>2554</v>
      </c>
      <c r="S2762" t="s">
        <v>2546</v>
      </c>
      <c r="T2762">
        <v>0</v>
      </c>
      <c r="U2762" t="s">
        <v>2555</v>
      </c>
      <c r="V2762" t="s">
        <v>2556</v>
      </c>
      <c r="W2762" t="s">
        <v>2555</v>
      </c>
      <c r="X2762" t="s">
        <v>2556</v>
      </c>
      <c r="Y2762" t="str">
        <f t="shared" si="43"/>
        <v>北京爱奇艺科技有限公司-百度北京爱奇艺科技有限公司信息流</v>
      </c>
      <c r="Z2762" t="e">
        <f>VLOOKUP(Y:Y,[1]Sheet1!N:N,1,0)</f>
        <v>#N/A</v>
      </c>
    </row>
    <row r="2763" spans="1:26" hidden="1" x14ac:dyDescent="0.25">
      <c r="A2763">
        <v>20230617</v>
      </c>
      <c r="B2763">
        <v>32834859</v>
      </c>
      <c r="C2763" t="s">
        <v>2737</v>
      </c>
      <c r="D2763">
        <v>2054667</v>
      </c>
      <c r="E2763" t="s">
        <v>2738</v>
      </c>
      <c r="F2763" s="59">
        <v>49600.68</v>
      </c>
      <c r="G2763">
        <v>41680.639999999999</v>
      </c>
      <c r="H2763" t="s">
        <v>2559</v>
      </c>
      <c r="I2763" t="s">
        <v>2560</v>
      </c>
      <c r="J2763" t="s">
        <v>2352</v>
      </c>
      <c r="K2763" t="s">
        <v>711</v>
      </c>
      <c r="L2763" t="s">
        <v>2351</v>
      </c>
      <c r="M2763" t="s">
        <v>2623</v>
      </c>
      <c r="N2763" t="s">
        <v>2624</v>
      </c>
      <c r="O2763" t="s">
        <v>2542</v>
      </c>
      <c r="P2763" t="s">
        <v>2543</v>
      </c>
      <c r="Q2763" t="s">
        <v>2544</v>
      </c>
      <c r="R2763" t="s">
        <v>2625</v>
      </c>
      <c r="S2763" t="s">
        <v>2546</v>
      </c>
      <c r="T2763">
        <v>1181466.9410000001</v>
      </c>
      <c r="U2763" t="s">
        <v>838</v>
      </c>
      <c r="V2763" t="s">
        <v>2548</v>
      </c>
      <c r="W2763" t="s">
        <v>838</v>
      </c>
      <c r="X2763" t="s">
        <v>2548</v>
      </c>
      <c r="Y2763" t="str">
        <f t="shared" si="43"/>
        <v>深圳市小赢普惠科技有限责任公司深圳市赢众通金融信息服务有限责任公司CPC</v>
      </c>
      <c r="Z2763" t="e">
        <f>VLOOKUP(Y:Y,[1]Sheet1!N:N,1,0)</f>
        <v>#N/A</v>
      </c>
    </row>
    <row r="2764" spans="1:26" hidden="1" x14ac:dyDescent="0.25">
      <c r="A2764">
        <v>20230617</v>
      </c>
      <c r="B2764">
        <v>31849475</v>
      </c>
      <c r="C2764" t="s">
        <v>2604</v>
      </c>
      <c r="D2764">
        <v>2158492</v>
      </c>
      <c r="E2764" t="s">
        <v>2580</v>
      </c>
      <c r="F2764" s="59">
        <v>2948.4</v>
      </c>
      <c r="G2764">
        <v>2477.4299999999998</v>
      </c>
      <c r="H2764" t="s">
        <v>2559</v>
      </c>
      <c r="I2764" t="s">
        <v>2560</v>
      </c>
      <c r="J2764" t="s">
        <v>2330</v>
      </c>
      <c r="K2764" t="s">
        <v>711</v>
      </c>
      <c r="L2764" t="s">
        <v>2329</v>
      </c>
      <c r="M2764" t="s">
        <v>2581</v>
      </c>
      <c r="N2764" t="s">
        <v>2582</v>
      </c>
      <c r="O2764" t="s">
        <v>2542</v>
      </c>
      <c r="P2764" t="s">
        <v>2543</v>
      </c>
      <c r="Q2764" t="s">
        <v>2544</v>
      </c>
      <c r="R2764" t="s">
        <v>2583</v>
      </c>
      <c r="S2764" t="s">
        <v>2546</v>
      </c>
      <c r="T2764">
        <v>83997.820999999996</v>
      </c>
      <c r="U2764" t="s">
        <v>2584</v>
      </c>
      <c r="V2764" t="s">
        <v>2585</v>
      </c>
      <c r="W2764" t="s">
        <v>2584</v>
      </c>
      <c r="X2764" t="s">
        <v>2585</v>
      </c>
      <c r="Y2764" t="str">
        <f t="shared" si="43"/>
        <v>成都哈拜网络科技有限公司-数字媒体事业部上海哈啰普惠科技有限公司CPC</v>
      </c>
      <c r="Z2764" t="e">
        <f>VLOOKUP(Y:Y,[1]Sheet1!N:N,1,0)</f>
        <v>#N/A</v>
      </c>
    </row>
    <row r="2765" spans="1:26" hidden="1" x14ac:dyDescent="0.25">
      <c r="A2765">
        <v>20230617</v>
      </c>
      <c r="B2765">
        <v>41276552</v>
      </c>
      <c r="C2765" t="s">
        <v>2817</v>
      </c>
      <c r="D2765">
        <v>2158492</v>
      </c>
      <c r="E2765" t="s">
        <v>2580</v>
      </c>
      <c r="F2765" s="59">
        <v>672.59</v>
      </c>
      <c r="G2765">
        <v>565.19000000000005</v>
      </c>
      <c r="H2765" t="s">
        <v>2559</v>
      </c>
      <c r="I2765" t="s">
        <v>2560</v>
      </c>
      <c r="J2765" t="s">
        <v>2330</v>
      </c>
      <c r="K2765" t="s">
        <v>711</v>
      </c>
      <c r="L2765" t="s">
        <v>2329</v>
      </c>
      <c r="M2765" t="s">
        <v>2581</v>
      </c>
      <c r="N2765" t="s">
        <v>2582</v>
      </c>
      <c r="O2765" t="s">
        <v>2542</v>
      </c>
      <c r="P2765" t="s">
        <v>2543</v>
      </c>
      <c r="Q2765" t="s">
        <v>2544</v>
      </c>
      <c r="R2765" t="s">
        <v>2583</v>
      </c>
      <c r="S2765" t="s">
        <v>2546</v>
      </c>
      <c r="T2765">
        <v>6058.9070000000002</v>
      </c>
      <c r="U2765" t="s">
        <v>2584</v>
      </c>
      <c r="V2765" t="s">
        <v>2585</v>
      </c>
      <c r="W2765" t="s">
        <v>2584</v>
      </c>
      <c r="X2765" t="s">
        <v>2585</v>
      </c>
      <c r="Y2765" t="str">
        <f t="shared" si="43"/>
        <v>成都哈拜网络科技有限公司-数字媒体事业部上海哈啰普惠科技有限公司CPC</v>
      </c>
      <c r="Z2765" t="e">
        <f>VLOOKUP(Y:Y,[1]Sheet1!N:N,1,0)</f>
        <v>#N/A</v>
      </c>
    </row>
    <row r="2766" spans="1:26" hidden="1" x14ac:dyDescent="0.25">
      <c r="A2766">
        <v>20230617</v>
      </c>
      <c r="B2766">
        <v>47426526</v>
      </c>
      <c r="C2766" t="s">
        <v>2799</v>
      </c>
      <c r="D2766">
        <v>2167551</v>
      </c>
      <c r="E2766" t="s">
        <v>2550</v>
      </c>
      <c r="F2766" s="59">
        <v>2063.75</v>
      </c>
      <c r="G2766">
        <v>2063.75</v>
      </c>
      <c r="H2766" t="s">
        <v>2538</v>
      </c>
      <c r="I2766" t="s">
        <v>2551</v>
      </c>
      <c r="J2766" t="s">
        <v>2332</v>
      </c>
      <c r="K2766" t="s">
        <v>2321</v>
      </c>
      <c r="L2766" t="s">
        <v>2333</v>
      </c>
      <c r="M2766" t="s">
        <v>2552</v>
      </c>
      <c r="N2766" t="s">
        <v>2553</v>
      </c>
      <c r="O2766" t="s">
        <v>2542</v>
      </c>
      <c r="P2766" t="s">
        <v>2543</v>
      </c>
      <c r="Q2766" t="s">
        <v>2544</v>
      </c>
      <c r="R2766" t="s">
        <v>2554</v>
      </c>
      <c r="S2766" t="s">
        <v>2546</v>
      </c>
      <c r="T2766">
        <v>0</v>
      </c>
      <c r="U2766" t="s">
        <v>2555</v>
      </c>
      <c r="V2766" t="s">
        <v>2556</v>
      </c>
      <c r="W2766" t="s">
        <v>2555</v>
      </c>
      <c r="X2766" t="s">
        <v>2556</v>
      </c>
      <c r="Y2766" t="str">
        <f t="shared" si="43"/>
        <v>北京爱奇艺科技有限公司-百度北京爱奇艺科技有限公司信息流</v>
      </c>
      <c r="Z2766" t="e">
        <f>VLOOKUP(Y:Y,[1]Sheet1!N:N,1,0)</f>
        <v>#N/A</v>
      </c>
    </row>
    <row r="2767" spans="1:26" hidden="1" x14ac:dyDescent="0.25">
      <c r="A2767">
        <v>20230617</v>
      </c>
      <c r="B2767">
        <v>47426625</v>
      </c>
      <c r="C2767" t="s">
        <v>2802</v>
      </c>
      <c r="D2767">
        <v>2189969</v>
      </c>
      <c r="E2767" t="s">
        <v>2608</v>
      </c>
      <c r="F2767" s="59">
        <v>4017.86</v>
      </c>
      <c r="G2767">
        <v>2869.9</v>
      </c>
      <c r="H2767" t="s">
        <v>2538</v>
      </c>
      <c r="I2767" t="s">
        <v>2551</v>
      </c>
      <c r="J2767" t="s">
        <v>2332</v>
      </c>
      <c r="K2767" t="s">
        <v>2321</v>
      </c>
      <c r="L2767" t="s">
        <v>2333</v>
      </c>
      <c r="M2767" t="s">
        <v>2552</v>
      </c>
      <c r="N2767" t="s">
        <v>2553</v>
      </c>
      <c r="O2767" t="s">
        <v>2542</v>
      </c>
      <c r="P2767" t="s">
        <v>2543</v>
      </c>
      <c r="Q2767" t="s">
        <v>2544</v>
      </c>
      <c r="R2767" t="s">
        <v>2554</v>
      </c>
      <c r="S2767" t="s">
        <v>2546</v>
      </c>
      <c r="T2767">
        <v>0</v>
      </c>
      <c r="U2767" t="s">
        <v>2555</v>
      </c>
      <c r="V2767" t="s">
        <v>2556</v>
      </c>
      <c r="W2767" t="s">
        <v>2555</v>
      </c>
      <c r="X2767" t="s">
        <v>2556</v>
      </c>
      <c r="Y2767" t="str">
        <f t="shared" si="43"/>
        <v>北京爱奇艺科技有限公司-百度北京爱奇艺科技有限公司信息流</v>
      </c>
      <c r="Z2767" t="e">
        <f>VLOOKUP(Y:Y,[1]Sheet1!N:N,1,0)</f>
        <v>#N/A</v>
      </c>
    </row>
    <row r="2768" spans="1:26" hidden="1" x14ac:dyDescent="0.25">
      <c r="A2768">
        <v>20230617</v>
      </c>
      <c r="B2768">
        <v>47798436</v>
      </c>
      <c r="C2768" t="s">
        <v>2632</v>
      </c>
      <c r="D2768">
        <v>2169384</v>
      </c>
      <c r="E2768" t="s">
        <v>2633</v>
      </c>
      <c r="F2768" s="59">
        <v>13770.26</v>
      </c>
      <c r="G2768">
        <v>10200.19</v>
      </c>
      <c r="H2768" t="s">
        <v>2538</v>
      </c>
      <c r="I2768" t="s">
        <v>2551</v>
      </c>
      <c r="J2768" t="s">
        <v>296</v>
      </c>
      <c r="K2768" t="s">
        <v>2321</v>
      </c>
      <c r="L2768" t="s">
        <v>2334</v>
      </c>
      <c r="M2768" t="s">
        <v>2634</v>
      </c>
      <c r="N2768" t="s">
        <v>2635</v>
      </c>
      <c r="O2768" t="s">
        <v>2542</v>
      </c>
      <c r="P2768" t="s">
        <v>2543</v>
      </c>
      <c r="Q2768" t="s">
        <v>2544</v>
      </c>
      <c r="R2768" t="s">
        <v>2636</v>
      </c>
      <c r="S2768" t="s">
        <v>2546</v>
      </c>
      <c r="T2768">
        <v>0</v>
      </c>
      <c r="U2768" t="s">
        <v>2584</v>
      </c>
      <c r="V2768" t="s">
        <v>2637</v>
      </c>
      <c r="W2768" t="s">
        <v>2584</v>
      </c>
      <c r="X2768" t="s">
        <v>2637</v>
      </c>
      <c r="Y2768" t="str">
        <f t="shared" si="43"/>
        <v>湖北车智汇传媒有限公司北京车之家信息技术有限公司信息流</v>
      </c>
      <c r="Z2768" t="e">
        <f>VLOOKUP(Y:Y,[1]Sheet1!N:N,1,0)</f>
        <v>#N/A</v>
      </c>
    </row>
    <row r="2769" spans="1:26" hidden="1" x14ac:dyDescent="0.25">
      <c r="A2769">
        <v>20230617</v>
      </c>
      <c r="B2769">
        <v>29855630</v>
      </c>
      <c r="C2769" t="s">
        <v>2765</v>
      </c>
      <c r="D2769">
        <v>2130054</v>
      </c>
      <c r="E2769" t="s">
        <v>2558</v>
      </c>
      <c r="F2769" s="59">
        <v>4512.6099999999997</v>
      </c>
      <c r="G2769">
        <v>3653.83</v>
      </c>
      <c r="H2769" t="s">
        <v>2559</v>
      </c>
      <c r="I2769" t="s">
        <v>2560</v>
      </c>
      <c r="J2769" t="s">
        <v>2350</v>
      </c>
      <c r="K2769" t="s">
        <v>711</v>
      </c>
      <c r="L2769" t="s">
        <v>2350</v>
      </c>
      <c r="M2769" t="s">
        <v>2561</v>
      </c>
      <c r="N2769" t="s">
        <v>2562</v>
      </c>
      <c r="O2769" t="s">
        <v>2542</v>
      </c>
      <c r="P2769" t="s">
        <v>2543</v>
      </c>
      <c r="Q2769" t="s">
        <v>2544</v>
      </c>
      <c r="R2769" t="s">
        <v>2563</v>
      </c>
      <c r="S2769" t="s">
        <v>2546</v>
      </c>
      <c r="T2769">
        <v>10002.387000000001</v>
      </c>
      <c r="U2769" t="s">
        <v>1891</v>
      </c>
      <c r="V2769" t="s">
        <v>2564</v>
      </c>
      <c r="W2769" t="s">
        <v>1891</v>
      </c>
      <c r="X2769" t="s">
        <v>2564</v>
      </c>
      <c r="Y2769" t="str">
        <f t="shared" si="43"/>
        <v>深圳尚米网络技术有限公司深圳尚米网络技术有限公司CPC</v>
      </c>
      <c r="Z2769" t="e">
        <f>VLOOKUP(Y:Y,[1]Sheet1!N:N,1,0)</f>
        <v>#N/A</v>
      </c>
    </row>
    <row r="2770" spans="1:26" hidden="1" x14ac:dyDescent="0.25">
      <c r="A2770">
        <v>20230617</v>
      </c>
      <c r="B2770">
        <v>47328039</v>
      </c>
      <c r="C2770" t="s">
        <v>2573</v>
      </c>
      <c r="D2770">
        <v>2185183</v>
      </c>
      <c r="E2770" t="s">
        <v>2574</v>
      </c>
      <c r="F2770" s="59">
        <v>295.3</v>
      </c>
      <c r="G2770">
        <v>223.71</v>
      </c>
      <c r="H2770" t="s">
        <v>2538</v>
      </c>
      <c r="I2770" t="s">
        <v>2539</v>
      </c>
      <c r="J2770" t="s">
        <v>2575</v>
      </c>
      <c r="K2770" t="s">
        <v>2321</v>
      </c>
      <c r="L2770" t="s">
        <v>2344</v>
      </c>
      <c r="M2770" t="s">
        <v>2576</v>
      </c>
      <c r="O2770" t="s">
        <v>2542</v>
      </c>
      <c r="P2770" t="s">
        <v>2543</v>
      </c>
      <c r="Q2770" t="s">
        <v>2544</v>
      </c>
      <c r="R2770" t="s">
        <v>2577</v>
      </c>
      <c r="S2770" t="s">
        <v>2546</v>
      </c>
      <c r="T2770">
        <v>0</v>
      </c>
      <c r="U2770" t="s">
        <v>838</v>
      </c>
      <c r="V2770" t="s">
        <v>2578</v>
      </c>
      <c r="W2770" t="s">
        <v>838</v>
      </c>
      <c r="X2770" t="s">
        <v>2578</v>
      </c>
      <c r="Y2770" t="str">
        <f t="shared" si="43"/>
        <v>北京微财科技有限公司-数媒重庆市黑卡小额贷款有限公司信息流</v>
      </c>
      <c r="Z2770" t="e">
        <f>VLOOKUP(Y:Y,[1]Sheet1!N:N,1,0)</f>
        <v>#N/A</v>
      </c>
    </row>
    <row r="2771" spans="1:26" hidden="1" x14ac:dyDescent="0.25">
      <c r="A2771">
        <v>20230617</v>
      </c>
      <c r="B2771">
        <v>47327773</v>
      </c>
      <c r="C2771" t="s">
        <v>2714</v>
      </c>
      <c r="D2771">
        <v>2185183</v>
      </c>
      <c r="E2771" t="s">
        <v>2574</v>
      </c>
      <c r="F2771" s="59">
        <v>14834.48</v>
      </c>
      <c r="G2771">
        <v>11238.24</v>
      </c>
      <c r="H2771" t="s">
        <v>2538</v>
      </c>
      <c r="I2771" t="s">
        <v>2539</v>
      </c>
      <c r="J2771" t="s">
        <v>2575</v>
      </c>
      <c r="K2771" t="s">
        <v>2321</v>
      </c>
      <c r="L2771" t="s">
        <v>2344</v>
      </c>
      <c r="M2771" t="s">
        <v>2576</v>
      </c>
      <c r="O2771" t="s">
        <v>2542</v>
      </c>
      <c r="P2771" t="s">
        <v>2543</v>
      </c>
      <c r="Q2771" t="s">
        <v>2544</v>
      </c>
      <c r="R2771" t="s">
        <v>2577</v>
      </c>
      <c r="S2771" t="s">
        <v>2546</v>
      </c>
      <c r="T2771">
        <v>0</v>
      </c>
      <c r="U2771" t="s">
        <v>838</v>
      </c>
      <c r="V2771" t="s">
        <v>2578</v>
      </c>
      <c r="W2771" t="s">
        <v>838</v>
      </c>
      <c r="X2771" t="s">
        <v>2578</v>
      </c>
      <c r="Y2771" t="str">
        <f t="shared" si="43"/>
        <v>北京微财科技有限公司-数媒重庆市黑卡小额贷款有限公司信息流</v>
      </c>
      <c r="Z2771" t="e">
        <f>VLOOKUP(Y:Y,[1]Sheet1!N:N,1,0)</f>
        <v>#N/A</v>
      </c>
    </row>
    <row r="2772" spans="1:26" hidden="1" x14ac:dyDescent="0.25">
      <c r="A2772">
        <v>20230616</v>
      </c>
      <c r="B2772">
        <v>42014357</v>
      </c>
      <c r="C2772" t="s">
        <v>2798</v>
      </c>
      <c r="D2772">
        <v>2142924</v>
      </c>
      <c r="E2772" t="s">
        <v>2716</v>
      </c>
      <c r="F2772" s="59">
        <v>612.45000000000005</v>
      </c>
      <c r="G2772">
        <v>612.45000000000005</v>
      </c>
      <c r="H2772" t="s">
        <v>2559</v>
      </c>
      <c r="I2772" t="s">
        <v>2560</v>
      </c>
      <c r="J2772" t="s">
        <v>392</v>
      </c>
      <c r="K2772" t="s">
        <v>711</v>
      </c>
      <c r="L2772" t="s">
        <v>392</v>
      </c>
      <c r="M2772" t="s">
        <v>2641</v>
      </c>
      <c r="N2772" t="s">
        <v>2642</v>
      </c>
      <c r="O2772" t="s">
        <v>2542</v>
      </c>
      <c r="P2772" t="s">
        <v>2543</v>
      </c>
      <c r="Q2772" t="s">
        <v>2544</v>
      </c>
      <c r="R2772" t="s">
        <v>2643</v>
      </c>
      <c r="S2772" t="s">
        <v>2546</v>
      </c>
      <c r="T2772">
        <v>49068.9</v>
      </c>
      <c r="U2772" t="s">
        <v>838</v>
      </c>
      <c r="V2772" t="s">
        <v>2578</v>
      </c>
      <c r="W2772" t="s">
        <v>838</v>
      </c>
      <c r="X2772" t="s">
        <v>2548</v>
      </c>
      <c r="Y2772" t="str">
        <f t="shared" si="43"/>
        <v>福州三六零网络小额贷款有限公司福州三六零网络小额贷款有限公司CPC</v>
      </c>
      <c r="Z2772" t="e">
        <f>VLOOKUP(Y:Y,[1]Sheet1!N:N,1,0)</f>
        <v>#N/A</v>
      </c>
    </row>
    <row r="2773" spans="1:26" hidden="1" x14ac:dyDescent="0.25">
      <c r="A2773">
        <v>20230616</v>
      </c>
      <c r="B2773">
        <v>47953344</v>
      </c>
      <c r="C2773" t="s">
        <v>2732</v>
      </c>
      <c r="D2773">
        <v>2167551</v>
      </c>
      <c r="E2773" t="s">
        <v>2550</v>
      </c>
      <c r="F2773" s="59">
        <v>0.46</v>
      </c>
      <c r="G2773">
        <v>0.46</v>
      </c>
      <c r="H2773" t="s">
        <v>2538</v>
      </c>
      <c r="I2773" t="s">
        <v>2539</v>
      </c>
      <c r="J2773" t="s">
        <v>2332</v>
      </c>
      <c r="K2773" t="s">
        <v>2321</v>
      </c>
      <c r="L2773" t="s">
        <v>2333</v>
      </c>
      <c r="M2773" t="s">
        <v>2552</v>
      </c>
      <c r="N2773" t="s">
        <v>2553</v>
      </c>
      <c r="O2773" t="s">
        <v>2542</v>
      </c>
      <c r="P2773" t="s">
        <v>2543</v>
      </c>
      <c r="Q2773" t="s">
        <v>2544</v>
      </c>
      <c r="R2773" t="s">
        <v>2554</v>
      </c>
      <c r="S2773" t="s">
        <v>2546</v>
      </c>
      <c r="T2773">
        <v>0</v>
      </c>
      <c r="U2773" t="s">
        <v>2555</v>
      </c>
      <c r="V2773" t="s">
        <v>2556</v>
      </c>
      <c r="W2773" t="s">
        <v>2555</v>
      </c>
      <c r="X2773" t="s">
        <v>2556</v>
      </c>
      <c r="Y2773" t="str">
        <f t="shared" si="43"/>
        <v>北京爱奇艺科技有限公司-百度北京爱奇艺科技有限公司信息流</v>
      </c>
      <c r="Z2773" t="e">
        <f>VLOOKUP(Y:Y,[1]Sheet1!N:N,1,0)</f>
        <v>#N/A</v>
      </c>
    </row>
    <row r="2774" spans="1:26" hidden="1" x14ac:dyDescent="0.25">
      <c r="A2774">
        <v>20230616</v>
      </c>
      <c r="B2774">
        <v>29768589</v>
      </c>
      <c r="C2774" t="s">
        <v>2724</v>
      </c>
      <c r="D2774">
        <v>2130054</v>
      </c>
      <c r="E2774" t="s">
        <v>2558</v>
      </c>
      <c r="F2774" s="59">
        <v>3688.99</v>
      </c>
      <c r="G2774">
        <v>2986.99</v>
      </c>
      <c r="H2774" t="s">
        <v>2559</v>
      </c>
      <c r="I2774" t="s">
        <v>2560</v>
      </c>
      <c r="J2774" t="s">
        <v>2350</v>
      </c>
      <c r="K2774" t="s">
        <v>711</v>
      </c>
      <c r="L2774" t="s">
        <v>2350</v>
      </c>
      <c r="M2774" t="s">
        <v>2561</v>
      </c>
      <c r="N2774" t="s">
        <v>2562</v>
      </c>
      <c r="O2774" t="s">
        <v>2542</v>
      </c>
      <c r="P2774" t="s">
        <v>2543</v>
      </c>
      <c r="Q2774" t="s">
        <v>2544</v>
      </c>
      <c r="R2774" t="s">
        <v>2563</v>
      </c>
      <c r="S2774" t="s">
        <v>2546</v>
      </c>
      <c r="T2774">
        <v>14926.948</v>
      </c>
      <c r="U2774" t="s">
        <v>1891</v>
      </c>
      <c r="V2774" t="s">
        <v>2564</v>
      </c>
      <c r="W2774" t="s">
        <v>1891</v>
      </c>
      <c r="X2774" t="s">
        <v>2564</v>
      </c>
      <c r="Y2774" t="str">
        <f t="shared" si="43"/>
        <v>深圳尚米网络技术有限公司深圳尚米网络技术有限公司CPC</v>
      </c>
      <c r="Z2774" t="e">
        <f>VLOOKUP(Y:Y,[1]Sheet1!N:N,1,0)</f>
        <v>#N/A</v>
      </c>
    </row>
    <row r="2775" spans="1:26" hidden="1" x14ac:dyDescent="0.25">
      <c r="A2775">
        <v>20230616</v>
      </c>
      <c r="B2775">
        <v>41250523</v>
      </c>
      <c r="C2775" t="s">
        <v>2742</v>
      </c>
      <c r="D2775">
        <v>2130054</v>
      </c>
      <c r="E2775" t="s">
        <v>2558</v>
      </c>
      <c r="F2775" s="59">
        <v>4537.62</v>
      </c>
      <c r="G2775">
        <v>3674.07</v>
      </c>
      <c r="H2775" t="s">
        <v>2559</v>
      </c>
      <c r="I2775" t="s">
        <v>2560</v>
      </c>
      <c r="J2775" t="s">
        <v>2350</v>
      </c>
      <c r="K2775" t="s">
        <v>711</v>
      </c>
      <c r="L2775" t="s">
        <v>2350</v>
      </c>
      <c r="M2775" t="s">
        <v>2561</v>
      </c>
      <c r="N2775" t="s">
        <v>2562</v>
      </c>
      <c r="O2775" t="s">
        <v>2542</v>
      </c>
      <c r="P2775" t="s">
        <v>2543</v>
      </c>
      <c r="Q2775" t="s">
        <v>2544</v>
      </c>
      <c r="R2775" t="s">
        <v>2563</v>
      </c>
      <c r="S2775" t="s">
        <v>2546</v>
      </c>
      <c r="T2775">
        <v>25169.305</v>
      </c>
      <c r="U2775" t="s">
        <v>1891</v>
      </c>
      <c r="V2775" t="s">
        <v>2564</v>
      </c>
      <c r="W2775" t="s">
        <v>1891</v>
      </c>
      <c r="X2775" t="s">
        <v>2564</v>
      </c>
      <c r="Y2775" t="str">
        <f t="shared" si="43"/>
        <v>深圳尚米网络技术有限公司深圳尚米网络技术有限公司CPC</v>
      </c>
      <c r="Z2775" t="e">
        <f>VLOOKUP(Y:Y,[1]Sheet1!N:N,1,0)</f>
        <v>#N/A</v>
      </c>
    </row>
    <row r="2776" spans="1:26" hidden="1" x14ac:dyDescent="0.25">
      <c r="A2776">
        <v>20230616</v>
      </c>
      <c r="B2776">
        <v>42327250</v>
      </c>
      <c r="C2776" t="s">
        <v>2704</v>
      </c>
      <c r="D2776">
        <v>2172261</v>
      </c>
      <c r="E2776" t="s">
        <v>2628</v>
      </c>
      <c r="F2776" s="59">
        <v>2475.11</v>
      </c>
      <c r="G2776">
        <v>1889.4</v>
      </c>
      <c r="H2776" t="s">
        <v>2538</v>
      </c>
      <c r="I2776" t="s">
        <v>2551</v>
      </c>
      <c r="J2776" t="s">
        <v>292</v>
      </c>
      <c r="K2776" t="s">
        <v>2321</v>
      </c>
      <c r="L2776" t="s">
        <v>574</v>
      </c>
      <c r="M2776" t="s">
        <v>2611</v>
      </c>
      <c r="N2776" t="s">
        <v>2612</v>
      </c>
      <c r="O2776" t="s">
        <v>2542</v>
      </c>
      <c r="P2776" t="s">
        <v>2543</v>
      </c>
      <c r="Q2776" t="s">
        <v>2544</v>
      </c>
      <c r="R2776" t="s">
        <v>2613</v>
      </c>
      <c r="S2776" t="s">
        <v>2546</v>
      </c>
      <c r="T2776">
        <v>0</v>
      </c>
      <c r="U2776" t="s">
        <v>2614</v>
      </c>
      <c r="V2776" t="s">
        <v>2615</v>
      </c>
      <c r="W2776" t="s">
        <v>2614</v>
      </c>
      <c r="X2776" t="s">
        <v>2615</v>
      </c>
      <c r="Y2776" t="str">
        <f t="shared" si="43"/>
        <v>广州荔湾品唯信息服务有限公司广州唯品会电子商务有限公司信息流</v>
      </c>
      <c r="Z2776" t="e">
        <f>VLOOKUP(Y:Y,[1]Sheet1!N:N,1,0)</f>
        <v>#N/A</v>
      </c>
    </row>
    <row r="2777" spans="1:26" hidden="1" x14ac:dyDescent="0.25">
      <c r="A2777">
        <v>20230616</v>
      </c>
      <c r="B2777">
        <v>47184415</v>
      </c>
      <c r="C2777" t="s">
        <v>2708</v>
      </c>
      <c r="D2777">
        <v>2176807</v>
      </c>
      <c r="E2777" t="s">
        <v>2691</v>
      </c>
      <c r="F2777" s="59">
        <v>15.06</v>
      </c>
      <c r="G2777">
        <v>10.99</v>
      </c>
      <c r="H2777" t="s">
        <v>2538</v>
      </c>
      <c r="I2777" t="s">
        <v>2539</v>
      </c>
      <c r="J2777" t="s">
        <v>2339</v>
      </c>
      <c r="K2777" t="s">
        <v>2321</v>
      </c>
      <c r="L2777" t="s">
        <v>2338</v>
      </c>
      <c r="M2777" t="s">
        <v>2692</v>
      </c>
      <c r="N2777" t="s">
        <v>2693</v>
      </c>
      <c r="O2777" t="s">
        <v>2542</v>
      </c>
      <c r="P2777" t="s">
        <v>2543</v>
      </c>
      <c r="Q2777" t="s">
        <v>2544</v>
      </c>
      <c r="R2777" t="s">
        <v>2694</v>
      </c>
      <c r="S2777" t="s">
        <v>2546</v>
      </c>
      <c r="T2777">
        <v>0</v>
      </c>
      <c r="U2777" t="s">
        <v>2117</v>
      </c>
      <c r="V2777" t="s">
        <v>2695</v>
      </c>
      <c r="W2777" t="s">
        <v>2117</v>
      </c>
      <c r="X2777" t="s">
        <v>2695</v>
      </c>
      <c r="Y2777" t="str">
        <f t="shared" si="43"/>
        <v>北京三快在线科技有限公司及其关联公司北京三快科技有限公司信息流</v>
      </c>
      <c r="Z2777" t="e">
        <f>VLOOKUP(Y:Y,[1]Sheet1!N:N,1,0)</f>
        <v>#N/A</v>
      </c>
    </row>
    <row r="2778" spans="1:26" hidden="1" x14ac:dyDescent="0.25">
      <c r="A2778">
        <v>20230616</v>
      </c>
      <c r="B2778">
        <v>47799554</v>
      </c>
      <c r="C2778" t="s">
        <v>2793</v>
      </c>
      <c r="D2778">
        <v>2159765</v>
      </c>
      <c r="E2778" t="s">
        <v>2568</v>
      </c>
      <c r="F2778" s="59">
        <v>81.39</v>
      </c>
      <c r="G2778">
        <v>62.13</v>
      </c>
      <c r="H2778" t="s">
        <v>2538</v>
      </c>
      <c r="I2778" t="s">
        <v>2551</v>
      </c>
      <c r="J2778" t="s">
        <v>2375</v>
      </c>
      <c r="K2778" t="s">
        <v>2321</v>
      </c>
      <c r="L2778" t="s">
        <v>2277</v>
      </c>
      <c r="M2778" t="s">
        <v>2569</v>
      </c>
      <c r="O2778" t="s">
        <v>2542</v>
      </c>
      <c r="P2778" t="s">
        <v>2543</v>
      </c>
      <c r="Q2778" t="s">
        <v>2544</v>
      </c>
      <c r="R2778" t="s">
        <v>2570</v>
      </c>
      <c r="S2778" t="s">
        <v>2546</v>
      </c>
      <c r="T2778">
        <v>0</v>
      </c>
      <c r="U2778" t="s">
        <v>2571</v>
      </c>
      <c r="V2778" t="s">
        <v>2572</v>
      </c>
      <c r="W2778" t="s">
        <v>2571</v>
      </c>
      <c r="X2778" t="s">
        <v>2572</v>
      </c>
      <c r="Y2778" t="str">
        <f t="shared" si="43"/>
        <v>酷得少年（天津）文化传播有限公司-1北京酷得少年科技有限公司信息流</v>
      </c>
      <c r="Z2778" t="e">
        <f>VLOOKUP(Y:Y,[1]Sheet1!N:N,1,0)</f>
        <v>#N/A</v>
      </c>
    </row>
    <row r="2779" spans="1:26" hidden="1" x14ac:dyDescent="0.25">
      <c r="A2779">
        <v>20230616</v>
      </c>
      <c r="B2779">
        <v>38794097</v>
      </c>
      <c r="C2779" t="s">
        <v>2757</v>
      </c>
      <c r="D2779">
        <v>2172261</v>
      </c>
      <c r="E2779" t="s">
        <v>2628</v>
      </c>
      <c r="F2779" s="59">
        <v>154.72999999999999</v>
      </c>
      <c r="G2779">
        <v>118.12</v>
      </c>
      <c r="H2779" t="s">
        <v>2538</v>
      </c>
      <c r="I2779" t="s">
        <v>2539</v>
      </c>
      <c r="J2779" t="s">
        <v>292</v>
      </c>
      <c r="K2779" t="s">
        <v>2321</v>
      </c>
      <c r="L2779" t="s">
        <v>574</v>
      </c>
      <c r="M2779" t="s">
        <v>2611</v>
      </c>
      <c r="N2779" t="s">
        <v>2612</v>
      </c>
      <c r="O2779" t="s">
        <v>2542</v>
      </c>
      <c r="P2779" t="s">
        <v>2543</v>
      </c>
      <c r="Q2779" t="s">
        <v>2544</v>
      </c>
      <c r="R2779" t="s">
        <v>2613</v>
      </c>
      <c r="S2779" t="s">
        <v>2546</v>
      </c>
      <c r="T2779">
        <v>0</v>
      </c>
      <c r="U2779" t="s">
        <v>2614</v>
      </c>
      <c r="V2779" t="s">
        <v>2615</v>
      </c>
      <c r="W2779" t="s">
        <v>2614</v>
      </c>
      <c r="X2779" t="s">
        <v>2615</v>
      </c>
      <c r="Y2779" t="str">
        <f t="shared" si="43"/>
        <v>广州荔湾品唯信息服务有限公司广州唯品会电子商务有限公司信息流</v>
      </c>
      <c r="Z2779" t="e">
        <f>VLOOKUP(Y:Y,[1]Sheet1!N:N,1,0)</f>
        <v>#N/A</v>
      </c>
    </row>
    <row r="2780" spans="1:26" hidden="1" x14ac:dyDescent="0.25">
      <c r="A2780">
        <v>20230616</v>
      </c>
      <c r="B2780">
        <v>40548313</v>
      </c>
      <c r="C2780" t="s">
        <v>2629</v>
      </c>
      <c r="D2780">
        <v>2130054</v>
      </c>
      <c r="E2780" t="s">
        <v>2558</v>
      </c>
      <c r="F2780" s="59">
        <v>2619.9699999999998</v>
      </c>
      <c r="G2780">
        <v>2121.37</v>
      </c>
      <c r="H2780" t="s">
        <v>2559</v>
      </c>
      <c r="I2780" t="s">
        <v>2560</v>
      </c>
      <c r="J2780" t="s">
        <v>2350</v>
      </c>
      <c r="K2780" t="s">
        <v>711</v>
      </c>
      <c r="L2780" t="s">
        <v>2350</v>
      </c>
      <c r="M2780" t="s">
        <v>2561</v>
      </c>
      <c r="N2780" t="s">
        <v>2562</v>
      </c>
      <c r="O2780" t="s">
        <v>2542</v>
      </c>
      <c r="P2780" t="s">
        <v>2543</v>
      </c>
      <c r="Q2780" t="s">
        <v>2544</v>
      </c>
      <c r="R2780" t="s">
        <v>2563</v>
      </c>
      <c r="S2780" t="s">
        <v>2546</v>
      </c>
      <c r="T2780">
        <v>12617.081</v>
      </c>
      <c r="U2780" t="s">
        <v>1891</v>
      </c>
      <c r="V2780" t="s">
        <v>2564</v>
      </c>
      <c r="W2780" t="s">
        <v>1891</v>
      </c>
      <c r="X2780" t="s">
        <v>2564</v>
      </c>
      <c r="Y2780" t="str">
        <f t="shared" si="43"/>
        <v>深圳尚米网络技术有限公司深圳尚米网络技术有限公司CPC</v>
      </c>
      <c r="Z2780" t="e">
        <f>VLOOKUP(Y:Y,[1]Sheet1!N:N,1,0)</f>
        <v>#N/A</v>
      </c>
    </row>
    <row r="2781" spans="1:26" hidden="1" x14ac:dyDescent="0.25">
      <c r="A2781">
        <v>20230616</v>
      </c>
      <c r="B2781">
        <v>42594484</v>
      </c>
      <c r="C2781" t="s">
        <v>2752</v>
      </c>
      <c r="D2781">
        <v>2130054</v>
      </c>
      <c r="E2781" t="s">
        <v>2558</v>
      </c>
      <c r="F2781" s="59">
        <v>1004.27</v>
      </c>
      <c r="G2781">
        <v>813.14</v>
      </c>
      <c r="H2781" t="s">
        <v>2559</v>
      </c>
      <c r="I2781" t="s">
        <v>2560</v>
      </c>
      <c r="J2781" t="s">
        <v>2350</v>
      </c>
      <c r="K2781" t="s">
        <v>711</v>
      </c>
      <c r="L2781" t="s">
        <v>2350</v>
      </c>
      <c r="M2781" t="s">
        <v>2561</v>
      </c>
      <c r="N2781" t="s">
        <v>2562</v>
      </c>
      <c r="O2781" t="s">
        <v>2542</v>
      </c>
      <c r="P2781" t="s">
        <v>2543</v>
      </c>
      <c r="Q2781" t="s">
        <v>2544</v>
      </c>
      <c r="R2781" t="s">
        <v>2563</v>
      </c>
      <c r="S2781" t="s">
        <v>2546</v>
      </c>
      <c r="T2781">
        <v>3892.645</v>
      </c>
      <c r="U2781" t="s">
        <v>1891</v>
      </c>
      <c r="V2781" t="s">
        <v>2564</v>
      </c>
      <c r="W2781" t="s">
        <v>1891</v>
      </c>
      <c r="X2781" t="s">
        <v>2564</v>
      </c>
      <c r="Y2781" t="str">
        <f t="shared" si="43"/>
        <v>深圳尚米网络技术有限公司深圳尚米网络技术有限公司CPC</v>
      </c>
      <c r="Z2781" t="e">
        <f>VLOOKUP(Y:Y,[1]Sheet1!N:N,1,0)</f>
        <v>#N/A</v>
      </c>
    </row>
    <row r="2782" spans="1:26" hidden="1" x14ac:dyDescent="0.25">
      <c r="A2782">
        <v>20230616</v>
      </c>
      <c r="B2782">
        <v>47327773</v>
      </c>
      <c r="C2782" t="s">
        <v>2714</v>
      </c>
      <c r="D2782">
        <v>2185183</v>
      </c>
      <c r="E2782" t="s">
        <v>2574</v>
      </c>
      <c r="F2782" s="59">
        <v>16636.91</v>
      </c>
      <c r="G2782">
        <v>12603.72</v>
      </c>
      <c r="H2782" t="s">
        <v>2538</v>
      </c>
      <c r="I2782" t="s">
        <v>2539</v>
      </c>
      <c r="J2782" t="s">
        <v>2575</v>
      </c>
      <c r="K2782" t="s">
        <v>2321</v>
      </c>
      <c r="L2782" t="s">
        <v>2344</v>
      </c>
      <c r="M2782" t="s">
        <v>2576</v>
      </c>
      <c r="O2782" t="s">
        <v>2542</v>
      </c>
      <c r="P2782" t="s">
        <v>2543</v>
      </c>
      <c r="Q2782" t="s">
        <v>2544</v>
      </c>
      <c r="R2782" t="s">
        <v>2577</v>
      </c>
      <c r="S2782" t="s">
        <v>2546</v>
      </c>
      <c r="T2782">
        <v>0</v>
      </c>
      <c r="U2782" t="s">
        <v>838</v>
      </c>
      <c r="V2782" t="s">
        <v>2578</v>
      </c>
      <c r="W2782" t="s">
        <v>838</v>
      </c>
      <c r="X2782" t="s">
        <v>2578</v>
      </c>
      <c r="Y2782" t="str">
        <f t="shared" si="43"/>
        <v>北京微财科技有限公司-数媒重庆市黑卡小额贷款有限公司信息流</v>
      </c>
      <c r="Z2782" t="e">
        <f>VLOOKUP(Y:Y,[1]Sheet1!N:N,1,0)</f>
        <v>#N/A</v>
      </c>
    </row>
    <row r="2783" spans="1:26" hidden="1" x14ac:dyDescent="0.25">
      <c r="A2783">
        <v>20230616</v>
      </c>
      <c r="B2783">
        <v>47580667</v>
      </c>
      <c r="C2783" t="s">
        <v>2683</v>
      </c>
      <c r="D2783">
        <v>2171230</v>
      </c>
      <c r="E2783" t="s">
        <v>2684</v>
      </c>
      <c r="F2783" s="59">
        <v>1843.19</v>
      </c>
      <c r="G2783">
        <v>1439.99</v>
      </c>
      <c r="H2783" t="s">
        <v>2538</v>
      </c>
      <c r="I2783" t="s">
        <v>2539</v>
      </c>
      <c r="J2783" t="s">
        <v>2322</v>
      </c>
      <c r="K2783" t="s">
        <v>2321</v>
      </c>
      <c r="L2783" t="s">
        <v>2323</v>
      </c>
      <c r="M2783" t="s">
        <v>2685</v>
      </c>
      <c r="N2783" t="s">
        <v>2686</v>
      </c>
      <c r="O2783" t="s">
        <v>2542</v>
      </c>
      <c r="P2783" t="s">
        <v>2543</v>
      </c>
      <c r="Q2783" t="s">
        <v>2544</v>
      </c>
      <c r="R2783" t="s">
        <v>2687</v>
      </c>
      <c r="S2783" t="s">
        <v>2546</v>
      </c>
      <c r="T2783">
        <v>0</v>
      </c>
      <c r="U2783" t="s">
        <v>2555</v>
      </c>
      <c r="V2783" t="s">
        <v>2556</v>
      </c>
      <c r="W2783" t="s">
        <v>2555</v>
      </c>
      <c r="X2783" t="s">
        <v>2671</v>
      </c>
      <c r="Y2783" t="str">
        <f t="shared" si="43"/>
        <v>广州虎牙信息科技有限公司-百度广州虎牙信息科技有限公司信息流</v>
      </c>
      <c r="Z2783" t="e">
        <f>VLOOKUP(Y:Y,[1]Sheet1!N:N,1,0)</f>
        <v>#N/A</v>
      </c>
    </row>
    <row r="2784" spans="1:26" hidden="1" x14ac:dyDescent="0.25">
      <c r="A2784">
        <v>20230616</v>
      </c>
      <c r="B2784">
        <v>38794042</v>
      </c>
      <c r="C2784" t="s">
        <v>2756</v>
      </c>
      <c r="D2784">
        <v>2172261</v>
      </c>
      <c r="E2784" t="s">
        <v>2628</v>
      </c>
      <c r="F2784" s="59">
        <v>3339.05</v>
      </c>
      <c r="G2784">
        <v>2548.89</v>
      </c>
      <c r="H2784" t="s">
        <v>2538</v>
      </c>
      <c r="I2784" t="s">
        <v>2551</v>
      </c>
      <c r="J2784" t="s">
        <v>292</v>
      </c>
      <c r="K2784" t="s">
        <v>2321</v>
      </c>
      <c r="L2784" t="s">
        <v>574</v>
      </c>
      <c r="M2784" t="s">
        <v>2611</v>
      </c>
      <c r="N2784" t="s">
        <v>2612</v>
      </c>
      <c r="O2784" t="s">
        <v>2542</v>
      </c>
      <c r="P2784" t="s">
        <v>2543</v>
      </c>
      <c r="Q2784" t="s">
        <v>2544</v>
      </c>
      <c r="R2784" t="s">
        <v>2613</v>
      </c>
      <c r="S2784" t="s">
        <v>2546</v>
      </c>
      <c r="T2784">
        <v>0</v>
      </c>
      <c r="U2784" t="s">
        <v>2614</v>
      </c>
      <c r="V2784" t="s">
        <v>2615</v>
      </c>
      <c r="W2784" t="s">
        <v>2614</v>
      </c>
      <c r="X2784" t="s">
        <v>2615</v>
      </c>
      <c r="Y2784" t="str">
        <f t="shared" si="43"/>
        <v>广州荔湾品唯信息服务有限公司广州唯品会电子商务有限公司信息流</v>
      </c>
      <c r="Z2784" t="e">
        <f>VLOOKUP(Y:Y,[1]Sheet1!N:N,1,0)</f>
        <v>#N/A</v>
      </c>
    </row>
    <row r="2785" spans="1:26" hidden="1" x14ac:dyDescent="0.25">
      <c r="A2785">
        <v>20230616</v>
      </c>
      <c r="B2785">
        <v>33076487</v>
      </c>
      <c r="C2785" t="s">
        <v>2657</v>
      </c>
      <c r="D2785">
        <v>1856876</v>
      </c>
      <c r="E2785" t="s">
        <v>2658</v>
      </c>
      <c r="F2785" s="59">
        <v>2271.2199999999998</v>
      </c>
      <c r="G2785">
        <v>2271.2199999999998</v>
      </c>
      <c r="H2785" t="s">
        <v>2559</v>
      </c>
      <c r="I2785" t="s">
        <v>2560</v>
      </c>
      <c r="J2785" t="s">
        <v>2383</v>
      </c>
      <c r="K2785" t="s">
        <v>711</v>
      </c>
      <c r="L2785" t="s">
        <v>2383</v>
      </c>
      <c r="M2785" t="s">
        <v>2659</v>
      </c>
      <c r="N2785" t="s">
        <v>2660</v>
      </c>
      <c r="O2785" t="s">
        <v>2542</v>
      </c>
      <c r="P2785" t="s">
        <v>2543</v>
      </c>
      <c r="Q2785" t="s">
        <v>2544</v>
      </c>
      <c r="R2785" t="s">
        <v>2661</v>
      </c>
      <c r="S2785" t="s">
        <v>2546</v>
      </c>
      <c r="T2785">
        <v>71115.41</v>
      </c>
      <c r="U2785" t="s">
        <v>1891</v>
      </c>
      <c r="V2785" t="s">
        <v>2662</v>
      </c>
      <c r="W2785" t="s">
        <v>1891</v>
      </c>
      <c r="X2785" t="s">
        <v>2602</v>
      </c>
      <c r="Y2785" t="str">
        <f t="shared" si="43"/>
        <v>上海娱公竞宇网络有限公司上海娱公竞宇网络有限公司CPC</v>
      </c>
      <c r="Z2785" t="e">
        <f>VLOOKUP(Y:Y,[1]Sheet1!N:N,1,0)</f>
        <v>#N/A</v>
      </c>
    </row>
    <row r="2786" spans="1:26" hidden="1" x14ac:dyDescent="0.25">
      <c r="A2786">
        <v>20230616</v>
      </c>
      <c r="B2786">
        <v>39122211</v>
      </c>
      <c r="C2786" t="s">
        <v>2605</v>
      </c>
      <c r="D2786">
        <v>2117410</v>
      </c>
      <c r="E2786" t="s">
        <v>2587</v>
      </c>
      <c r="F2786" s="59">
        <v>110.41</v>
      </c>
      <c r="G2786">
        <v>0</v>
      </c>
      <c r="H2786" t="s">
        <v>2538</v>
      </c>
      <c r="I2786" t="s">
        <v>2539</v>
      </c>
      <c r="J2786" t="s">
        <v>2353</v>
      </c>
      <c r="K2786" t="s">
        <v>2321</v>
      </c>
      <c r="L2786" t="s">
        <v>326</v>
      </c>
      <c r="M2786" t="s">
        <v>2588</v>
      </c>
      <c r="N2786" t="s">
        <v>2589</v>
      </c>
      <c r="O2786" t="s">
        <v>2542</v>
      </c>
      <c r="P2786" t="s">
        <v>2543</v>
      </c>
      <c r="Q2786" t="s">
        <v>2544</v>
      </c>
      <c r="R2786" t="s">
        <v>2570</v>
      </c>
      <c r="S2786" t="s">
        <v>2546</v>
      </c>
      <c r="T2786">
        <v>0</v>
      </c>
      <c r="U2786" t="s">
        <v>2571</v>
      </c>
      <c r="V2786" t="s">
        <v>2572</v>
      </c>
      <c r="W2786" t="s">
        <v>1891</v>
      </c>
      <c r="X2786" t="s">
        <v>2564</v>
      </c>
      <c r="Y2786" t="str">
        <f t="shared" si="43"/>
        <v>网易有道信息技术（北京）有限公司网易(杭州)网络有限公司信息流</v>
      </c>
      <c r="Z2786" t="e">
        <f>VLOOKUP(Y:Y,[1]Sheet1!N:N,1,0)</f>
        <v>#N/A</v>
      </c>
    </row>
    <row r="2787" spans="1:26" hidden="1" x14ac:dyDescent="0.25">
      <c r="A2787">
        <v>20230616</v>
      </c>
      <c r="B2787">
        <v>45323011</v>
      </c>
      <c r="C2787" t="s">
        <v>2680</v>
      </c>
      <c r="D2787">
        <v>2172261</v>
      </c>
      <c r="E2787" t="s">
        <v>2628</v>
      </c>
      <c r="F2787" s="59">
        <v>825.28</v>
      </c>
      <c r="G2787">
        <v>629.99</v>
      </c>
      <c r="H2787" t="s">
        <v>2538</v>
      </c>
      <c r="I2787" t="s">
        <v>2551</v>
      </c>
      <c r="J2787" t="s">
        <v>292</v>
      </c>
      <c r="K2787" t="s">
        <v>2321</v>
      </c>
      <c r="L2787" t="s">
        <v>574</v>
      </c>
      <c r="M2787" t="s">
        <v>2611</v>
      </c>
      <c r="N2787" t="s">
        <v>2612</v>
      </c>
      <c r="O2787" t="s">
        <v>2542</v>
      </c>
      <c r="P2787" t="s">
        <v>2543</v>
      </c>
      <c r="Q2787" t="s">
        <v>2544</v>
      </c>
      <c r="R2787" t="s">
        <v>2613</v>
      </c>
      <c r="S2787" t="s">
        <v>2546</v>
      </c>
      <c r="T2787">
        <v>0</v>
      </c>
      <c r="U2787" t="s">
        <v>2614</v>
      </c>
      <c r="V2787" t="s">
        <v>2615</v>
      </c>
      <c r="W2787" t="s">
        <v>2614</v>
      </c>
      <c r="X2787" t="s">
        <v>2615</v>
      </c>
      <c r="Y2787" t="str">
        <f t="shared" si="43"/>
        <v>广州荔湾品唯信息服务有限公司广州唯品会电子商务有限公司信息流</v>
      </c>
      <c r="Z2787" t="e">
        <f>VLOOKUP(Y:Y,[1]Sheet1!N:N,1,0)</f>
        <v>#N/A</v>
      </c>
    </row>
    <row r="2788" spans="1:26" hidden="1" x14ac:dyDescent="0.25">
      <c r="A2788">
        <v>20230616</v>
      </c>
      <c r="B2788">
        <v>47327914</v>
      </c>
      <c r="C2788" t="s">
        <v>2720</v>
      </c>
      <c r="D2788">
        <v>2185183</v>
      </c>
      <c r="E2788" t="s">
        <v>2574</v>
      </c>
      <c r="F2788" s="59">
        <v>1006.15</v>
      </c>
      <c r="G2788">
        <v>762.24</v>
      </c>
      <c r="H2788" t="s">
        <v>2538</v>
      </c>
      <c r="I2788" t="s">
        <v>2539</v>
      </c>
      <c r="J2788" t="s">
        <v>2575</v>
      </c>
      <c r="K2788" t="s">
        <v>2321</v>
      </c>
      <c r="L2788" t="s">
        <v>2344</v>
      </c>
      <c r="M2788" t="s">
        <v>2576</v>
      </c>
      <c r="O2788" t="s">
        <v>2542</v>
      </c>
      <c r="P2788" t="s">
        <v>2543</v>
      </c>
      <c r="Q2788" t="s">
        <v>2544</v>
      </c>
      <c r="R2788" t="s">
        <v>2577</v>
      </c>
      <c r="S2788" t="s">
        <v>2546</v>
      </c>
      <c r="T2788">
        <v>0</v>
      </c>
      <c r="U2788" t="s">
        <v>838</v>
      </c>
      <c r="V2788" t="s">
        <v>2578</v>
      </c>
      <c r="W2788" t="s">
        <v>838</v>
      </c>
      <c r="X2788" t="s">
        <v>2578</v>
      </c>
      <c r="Y2788" t="str">
        <f t="shared" si="43"/>
        <v>北京微财科技有限公司-数媒重庆市黑卡小额贷款有限公司信息流</v>
      </c>
      <c r="Z2788" t="e">
        <f>VLOOKUP(Y:Y,[1]Sheet1!N:N,1,0)</f>
        <v>#N/A</v>
      </c>
    </row>
    <row r="2789" spans="1:26" hidden="1" x14ac:dyDescent="0.25">
      <c r="A2789">
        <v>20230616</v>
      </c>
      <c r="B2789">
        <v>47327991</v>
      </c>
      <c r="C2789" t="s">
        <v>2766</v>
      </c>
      <c r="D2789">
        <v>2185183</v>
      </c>
      <c r="E2789" t="s">
        <v>2574</v>
      </c>
      <c r="F2789" s="59">
        <v>6224.01</v>
      </c>
      <c r="G2789">
        <v>4715.16</v>
      </c>
      <c r="H2789" t="s">
        <v>2538</v>
      </c>
      <c r="I2789" t="s">
        <v>2539</v>
      </c>
      <c r="J2789" t="s">
        <v>2575</v>
      </c>
      <c r="K2789" t="s">
        <v>2321</v>
      </c>
      <c r="L2789" t="s">
        <v>2344</v>
      </c>
      <c r="M2789" t="s">
        <v>2576</v>
      </c>
      <c r="O2789" t="s">
        <v>2542</v>
      </c>
      <c r="P2789" t="s">
        <v>2543</v>
      </c>
      <c r="Q2789" t="s">
        <v>2544</v>
      </c>
      <c r="R2789" t="s">
        <v>2577</v>
      </c>
      <c r="S2789" t="s">
        <v>2546</v>
      </c>
      <c r="T2789">
        <v>0</v>
      </c>
      <c r="U2789" t="s">
        <v>838</v>
      </c>
      <c r="V2789" t="s">
        <v>2578</v>
      </c>
      <c r="W2789" t="s">
        <v>838</v>
      </c>
      <c r="X2789" t="s">
        <v>2578</v>
      </c>
      <c r="Y2789" t="str">
        <f t="shared" si="43"/>
        <v>北京微财科技有限公司-数媒重庆市黑卡小额贷款有限公司信息流</v>
      </c>
      <c r="Z2789" t="e">
        <f>VLOOKUP(Y:Y,[1]Sheet1!N:N,1,0)</f>
        <v>#N/A</v>
      </c>
    </row>
    <row r="2790" spans="1:26" hidden="1" x14ac:dyDescent="0.25">
      <c r="A2790">
        <v>20230616</v>
      </c>
      <c r="B2790">
        <v>27382539</v>
      </c>
      <c r="C2790" t="s">
        <v>2609</v>
      </c>
      <c r="D2790">
        <v>2159087</v>
      </c>
      <c r="E2790" t="s">
        <v>2819</v>
      </c>
      <c r="F2790" s="59">
        <v>9198.44</v>
      </c>
      <c r="G2790">
        <v>9198.44</v>
      </c>
      <c r="H2790" t="s">
        <v>2559</v>
      </c>
      <c r="I2790" t="s">
        <v>2560</v>
      </c>
      <c r="J2790" t="s">
        <v>292</v>
      </c>
      <c r="K2790" t="s">
        <v>711</v>
      </c>
      <c r="L2790" t="s">
        <v>574</v>
      </c>
      <c r="M2790" t="s">
        <v>2611</v>
      </c>
      <c r="N2790" t="s">
        <v>2612</v>
      </c>
      <c r="O2790" t="s">
        <v>2542</v>
      </c>
      <c r="P2790" t="s">
        <v>2543</v>
      </c>
      <c r="Q2790" t="s">
        <v>2544</v>
      </c>
      <c r="R2790" t="s">
        <v>2613</v>
      </c>
      <c r="S2790" t="s">
        <v>2546</v>
      </c>
      <c r="T2790">
        <v>61301.13</v>
      </c>
      <c r="U2790" t="s">
        <v>2614</v>
      </c>
      <c r="V2790" t="s">
        <v>2615</v>
      </c>
      <c r="W2790" t="s">
        <v>2614</v>
      </c>
      <c r="X2790" t="s">
        <v>2615</v>
      </c>
      <c r="Y2790" t="str">
        <f t="shared" si="43"/>
        <v>广州荔湾品唯信息服务有限公司广州唯品会电子商务有限公司CPC</v>
      </c>
      <c r="Z2790" t="e">
        <f>VLOOKUP(Y:Y,[1]Sheet1!N:N,1,0)</f>
        <v>#N/A</v>
      </c>
    </row>
    <row r="2791" spans="1:26" hidden="1" x14ac:dyDescent="0.25">
      <c r="A2791">
        <v>20230616</v>
      </c>
      <c r="B2791">
        <v>40732451</v>
      </c>
      <c r="C2791" t="s">
        <v>2681</v>
      </c>
      <c r="D2791">
        <v>2158492</v>
      </c>
      <c r="E2791" t="s">
        <v>2580</v>
      </c>
      <c r="F2791" s="59">
        <v>10294.9</v>
      </c>
      <c r="G2791">
        <v>8650.94</v>
      </c>
      <c r="H2791" t="s">
        <v>2559</v>
      </c>
      <c r="I2791" t="s">
        <v>2560</v>
      </c>
      <c r="J2791" t="s">
        <v>2330</v>
      </c>
      <c r="K2791" t="s">
        <v>711</v>
      </c>
      <c r="L2791" t="s">
        <v>2329</v>
      </c>
      <c r="M2791" t="s">
        <v>2581</v>
      </c>
      <c r="N2791" t="s">
        <v>2582</v>
      </c>
      <c r="O2791" t="s">
        <v>2542</v>
      </c>
      <c r="P2791" t="s">
        <v>2543</v>
      </c>
      <c r="Q2791" t="s">
        <v>2544</v>
      </c>
      <c r="R2791" t="s">
        <v>2583</v>
      </c>
      <c r="S2791" t="s">
        <v>2546</v>
      </c>
      <c r="T2791">
        <v>81516.786999999997</v>
      </c>
      <c r="U2791" t="s">
        <v>2584</v>
      </c>
      <c r="V2791" t="s">
        <v>2585</v>
      </c>
      <c r="W2791" t="s">
        <v>2584</v>
      </c>
      <c r="X2791" t="s">
        <v>2585</v>
      </c>
      <c r="Y2791" t="str">
        <f t="shared" si="43"/>
        <v>成都哈拜网络科技有限公司-数字媒体事业部上海哈啰普惠科技有限公司CPC</v>
      </c>
      <c r="Z2791" t="e">
        <f>VLOOKUP(Y:Y,[1]Sheet1!N:N,1,0)</f>
        <v>#N/A</v>
      </c>
    </row>
    <row r="2792" spans="1:26" hidden="1" x14ac:dyDescent="0.25">
      <c r="A2792">
        <v>20230616</v>
      </c>
      <c r="B2792">
        <v>41250557</v>
      </c>
      <c r="C2792" t="s">
        <v>2771</v>
      </c>
      <c r="D2792">
        <v>2130054</v>
      </c>
      <c r="E2792" t="s">
        <v>2558</v>
      </c>
      <c r="F2792" s="59">
        <v>4016.91</v>
      </c>
      <c r="G2792">
        <v>3252.5</v>
      </c>
      <c r="H2792" t="s">
        <v>2559</v>
      </c>
      <c r="I2792" t="s">
        <v>2560</v>
      </c>
      <c r="J2792" t="s">
        <v>2350</v>
      </c>
      <c r="K2792" t="s">
        <v>711</v>
      </c>
      <c r="L2792" t="s">
        <v>2350</v>
      </c>
      <c r="M2792" t="s">
        <v>2561</v>
      </c>
      <c r="N2792" t="s">
        <v>2562</v>
      </c>
      <c r="O2792" t="s">
        <v>2542</v>
      </c>
      <c r="P2792" t="s">
        <v>2543</v>
      </c>
      <c r="Q2792" t="s">
        <v>2544</v>
      </c>
      <c r="R2792" t="s">
        <v>2563</v>
      </c>
      <c r="S2792" t="s">
        <v>2546</v>
      </c>
      <c r="T2792">
        <v>16527.937999999998</v>
      </c>
      <c r="U2792" t="s">
        <v>1891</v>
      </c>
      <c r="V2792" t="s">
        <v>2564</v>
      </c>
      <c r="W2792" t="s">
        <v>1891</v>
      </c>
      <c r="X2792" t="s">
        <v>2564</v>
      </c>
      <c r="Y2792" t="str">
        <f t="shared" si="43"/>
        <v>深圳尚米网络技术有限公司深圳尚米网络技术有限公司CPC</v>
      </c>
      <c r="Z2792" t="e">
        <f>VLOOKUP(Y:Y,[1]Sheet1!N:N,1,0)</f>
        <v>#N/A</v>
      </c>
    </row>
    <row r="2793" spans="1:26" hidden="1" x14ac:dyDescent="0.25">
      <c r="A2793">
        <v>20230616</v>
      </c>
      <c r="B2793">
        <v>42965750</v>
      </c>
      <c r="C2793" t="s">
        <v>2565</v>
      </c>
      <c r="D2793">
        <v>2165227</v>
      </c>
      <c r="E2793" t="s">
        <v>2566</v>
      </c>
      <c r="F2793" s="59">
        <v>2342.4</v>
      </c>
      <c r="G2793">
        <v>1735.11</v>
      </c>
      <c r="H2793" t="s">
        <v>2538</v>
      </c>
      <c r="I2793" t="s">
        <v>2539</v>
      </c>
      <c r="J2793" t="s">
        <v>2320</v>
      </c>
      <c r="K2793" t="s">
        <v>2321</v>
      </c>
      <c r="L2793" t="s">
        <v>2318</v>
      </c>
      <c r="M2793" t="s">
        <v>2540</v>
      </c>
      <c r="N2793" t="s">
        <v>2541</v>
      </c>
      <c r="O2793" t="s">
        <v>2542</v>
      </c>
      <c r="P2793" t="s">
        <v>2543</v>
      </c>
      <c r="Q2793" t="s">
        <v>2544</v>
      </c>
      <c r="R2793" t="s">
        <v>2545</v>
      </c>
      <c r="S2793" t="s">
        <v>2546</v>
      </c>
      <c r="T2793">
        <v>0</v>
      </c>
      <c r="U2793" t="s">
        <v>838</v>
      </c>
      <c r="V2793" t="s">
        <v>2547</v>
      </c>
      <c r="W2793" t="s">
        <v>838</v>
      </c>
      <c r="X2793" t="s">
        <v>2548</v>
      </c>
      <c r="Y2793" t="str">
        <f t="shared" si="43"/>
        <v>上海耳序信息技术有限公司-四部上海拍拍贷金融信息服务有限公司信息流</v>
      </c>
      <c r="Z2793" t="e">
        <f>VLOOKUP(Y:Y,[1]Sheet1!N:N,1,0)</f>
        <v>#N/A</v>
      </c>
    </row>
    <row r="2794" spans="1:26" hidden="1" x14ac:dyDescent="0.25">
      <c r="A2794">
        <v>20230616</v>
      </c>
      <c r="B2794">
        <v>27753547</v>
      </c>
      <c r="C2794" t="s">
        <v>2674</v>
      </c>
      <c r="D2794">
        <v>2172257</v>
      </c>
      <c r="E2794" t="s">
        <v>2610</v>
      </c>
      <c r="F2794" s="59">
        <v>1337.47</v>
      </c>
      <c r="G2794">
        <v>1061.42</v>
      </c>
      <c r="H2794" t="s">
        <v>2559</v>
      </c>
      <c r="I2794" t="s">
        <v>2560</v>
      </c>
      <c r="J2794" t="s">
        <v>292</v>
      </c>
      <c r="K2794" t="s">
        <v>711</v>
      </c>
      <c r="L2794" t="s">
        <v>574</v>
      </c>
      <c r="M2794" t="s">
        <v>2611</v>
      </c>
      <c r="N2794" t="s">
        <v>2612</v>
      </c>
      <c r="O2794" t="s">
        <v>2542</v>
      </c>
      <c r="P2794" t="s">
        <v>2543</v>
      </c>
      <c r="Q2794" t="s">
        <v>2544</v>
      </c>
      <c r="R2794" t="s">
        <v>2613</v>
      </c>
      <c r="S2794" t="s">
        <v>2546</v>
      </c>
      <c r="T2794">
        <v>21728.23</v>
      </c>
      <c r="U2794" t="s">
        <v>2614</v>
      </c>
      <c r="V2794" t="s">
        <v>2615</v>
      </c>
      <c r="W2794" t="s">
        <v>2614</v>
      </c>
      <c r="X2794" t="s">
        <v>2615</v>
      </c>
      <c r="Y2794" t="str">
        <f t="shared" si="43"/>
        <v>广州荔湾品唯信息服务有限公司广州唯品会电子商务有限公司CPC</v>
      </c>
      <c r="Z2794" t="e">
        <f>VLOOKUP(Y:Y,[1]Sheet1!N:N,1,0)</f>
        <v>#N/A</v>
      </c>
    </row>
    <row r="2795" spans="1:26" hidden="1" x14ac:dyDescent="0.25">
      <c r="A2795">
        <v>20230616</v>
      </c>
      <c r="B2795">
        <v>42965681</v>
      </c>
      <c r="C2795" t="s">
        <v>2725</v>
      </c>
      <c r="D2795">
        <v>2165227</v>
      </c>
      <c r="E2795" t="s">
        <v>2566</v>
      </c>
      <c r="F2795" s="59">
        <v>32.229999999999997</v>
      </c>
      <c r="G2795">
        <v>23.87</v>
      </c>
      <c r="H2795" t="s">
        <v>2538</v>
      </c>
      <c r="I2795" t="s">
        <v>2551</v>
      </c>
      <c r="J2795" t="s">
        <v>2320</v>
      </c>
      <c r="K2795" t="s">
        <v>2321</v>
      </c>
      <c r="L2795" t="s">
        <v>2318</v>
      </c>
      <c r="M2795" t="s">
        <v>2540</v>
      </c>
      <c r="N2795" t="s">
        <v>2541</v>
      </c>
      <c r="O2795" t="s">
        <v>2542</v>
      </c>
      <c r="P2795" t="s">
        <v>2543</v>
      </c>
      <c r="Q2795" t="s">
        <v>2544</v>
      </c>
      <c r="R2795" t="s">
        <v>2545</v>
      </c>
      <c r="S2795" t="s">
        <v>2546</v>
      </c>
      <c r="T2795">
        <v>0</v>
      </c>
      <c r="U2795" t="s">
        <v>838</v>
      </c>
      <c r="V2795" t="s">
        <v>2547</v>
      </c>
      <c r="W2795" t="s">
        <v>838</v>
      </c>
      <c r="X2795" t="s">
        <v>2548</v>
      </c>
      <c r="Y2795" t="str">
        <f t="shared" si="43"/>
        <v>上海耳序信息技术有限公司-四部上海拍拍贷金融信息服务有限公司信息流</v>
      </c>
      <c r="Z2795" t="e">
        <f>VLOOKUP(Y:Y,[1]Sheet1!N:N,1,0)</f>
        <v>#N/A</v>
      </c>
    </row>
    <row r="2796" spans="1:26" hidden="1" x14ac:dyDescent="0.25">
      <c r="A2796">
        <v>20230616</v>
      </c>
      <c r="B2796">
        <v>45323011</v>
      </c>
      <c r="C2796" t="s">
        <v>2680</v>
      </c>
      <c r="D2796">
        <v>2172261</v>
      </c>
      <c r="E2796" t="s">
        <v>2628</v>
      </c>
      <c r="F2796" s="59">
        <v>87.18</v>
      </c>
      <c r="G2796">
        <v>66.55</v>
      </c>
      <c r="H2796" t="s">
        <v>2538</v>
      </c>
      <c r="I2796" t="s">
        <v>2539</v>
      </c>
      <c r="J2796" t="s">
        <v>292</v>
      </c>
      <c r="K2796" t="s">
        <v>2321</v>
      </c>
      <c r="L2796" t="s">
        <v>574</v>
      </c>
      <c r="M2796" t="s">
        <v>2611</v>
      </c>
      <c r="N2796" t="s">
        <v>2612</v>
      </c>
      <c r="O2796" t="s">
        <v>2542</v>
      </c>
      <c r="P2796" t="s">
        <v>2543</v>
      </c>
      <c r="Q2796" t="s">
        <v>2544</v>
      </c>
      <c r="R2796" t="s">
        <v>2613</v>
      </c>
      <c r="S2796" t="s">
        <v>2546</v>
      </c>
      <c r="T2796">
        <v>0</v>
      </c>
      <c r="U2796" t="s">
        <v>2614</v>
      </c>
      <c r="V2796" t="s">
        <v>2615</v>
      </c>
      <c r="W2796" t="s">
        <v>2614</v>
      </c>
      <c r="X2796" t="s">
        <v>2615</v>
      </c>
      <c r="Y2796" t="str">
        <f t="shared" si="43"/>
        <v>广州荔湾品唯信息服务有限公司广州唯品会电子商务有限公司信息流</v>
      </c>
      <c r="Z2796" t="e">
        <f>VLOOKUP(Y:Y,[1]Sheet1!N:N,1,0)</f>
        <v>#N/A</v>
      </c>
    </row>
    <row r="2797" spans="1:26" hidden="1" x14ac:dyDescent="0.25">
      <c r="A2797">
        <v>20230616</v>
      </c>
      <c r="B2797">
        <v>47327914</v>
      </c>
      <c r="C2797" t="s">
        <v>2720</v>
      </c>
      <c r="D2797">
        <v>2185183</v>
      </c>
      <c r="E2797" t="s">
        <v>2574</v>
      </c>
      <c r="F2797" s="59">
        <v>2128.1999999999998</v>
      </c>
      <c r="G2797">
        <v>1612.27</v>
      </c>
      <c r="H2797" t="s">
        <v>2538</v>
      </c>
      <c r="I2797" t="s">
        <v>2551</v>
      </c>
      <c r="J2797" t="s">
        <v>2575</v>
      </c>
      <c r="K2797" t="s">
        <v>2321</v>
      </c>
      <c r="L2797" t="s">
        <v>2344</v>
      </c>
      <c r="M2797" t="s">
        <v>2576</v>
      </c>
      <c r="O2797" t="s">
        <v>2542</v>
      </c>
      <c r="P2797" t="s">
        <v>2543</v>
      </c>
      <c r="Q2797" t="s">
        <v>2544</v>
      </c>
      <c r="R2797" t="s">
        <v>2577</v>
      </c>
      <c r="S2797" t="s">
        <v>2546</v>
      </c>
      <c r="T2797">
        <v>0</v>
      </c>
      <c r="U2797" t="s">
        <v>838</v>
      </c>
      <c r="V2797" t="s">
        <v>2578</v>
      </c>
      <c r="W2797" t="s">
        <v>838</v>
      </c>
      <c r="X2797" t="s">
        <v>2578</v>
      </c>
      <c r="Y2797" t="str">
        <f t="shared" si="43"/>
        <v>北京微财科技有限公司-数媒重庆市黑卡小额贷款有限公司信息流</v>
      </c>
      <c r="Z2797" t="e">
        <f>VLOOKUP(Y:Y,[1]Sheet1!N:N,1,0)</f>
        <v>#N/A</v>
      </c>
    </row>
    <row r="2798" spans="1:26" hidden="1" x14ac:dyDescent="0.25">
      <c r="A2798">
        <v>20230616</v>
      </c>
      <c r="B2798">
        <v>47327991</v>
      </c>
      <c r="C2798" t="s">
        <v>2766</v>
      </c>
      <c r="D2798">
        <v>2185183</v>
      </c>
      <c r="E2798" t="s">
        <v>2574</v>
      </c>
      <c r="F2798" s="59">
        <v>172.22</v>
      </c>
      <c r="G2798">
        <v>130.47</v>
      </c>
      <c r="H2798" t="s">
        <v>2538</v>
      </c>
      <c r="I2798" t="s">
        <v>2551</v>
      </c>
      <c r="J2798" t="s">
        <v>2575</v>
      </c>
      <c r="K2798" t="s">
        <v>2321</v>
      </c>
      <c r="L2798" t="s">
        <v>2344</v>
      </c>
      <c r="M2798" t="s">
        <v>2576</v>
      </c>
      <c r="O2798" t="s">
        <v>2542</v>
      </c>
      <c r="P2798" t="s">
        <v>2543</v>
      </c>
      <c r="Q2798" t="s">
        <v>2544</v>
      </c>
      <c r="R2798" t="s">
        <v>2577</v>
      </c>
      <c r="S2798" t="s">
        <v>2546</v>
      </c>
      <c r="T2798">
        <v>0</v>
      </c>
      <c r="U2798" t="s">
        <v>838</v>
      </c>
      <c r="V2798" t="s">
        <v>2578</v>
      </c>
      <c r="W2798" t="s">
        <v>838</v>
      </c>
      <c r="X2798" t="s">
        <v>2578</v>
      </c>
      <c r="Y2798" t="str">
        <f t="shared" si="43"/>
        <v>北京微财科技有限公司-数媒重庆市黑卡小额贷款有限公司信息流</v>
      </c>
      <c r="Z2798" t="e">
        <f>VLOOKUP(Y:Y,[1]Sheet1!N:N,1,0)</f>
        <v>#N/A</v>
      </c>
    </row>
    <row r="2799" spans="1:26" hidden="1" x14ac:dyDescent="0.25">
      <c r="A2799">
        <v>20230616</v>
      </c>
      <c r="B2799">
        <v>38794071</v>
      </c>
      <c r="C2799" t="s">
        <v>2778</v>
      </c>
      <c r="D2799">
        <v>2172261</v>
      </c>
      <c r="E2799" t="s">
        <v>2628</v>
      </c>
      <c r="F2799" s="59">
        <v>148041.49</v>
      </c>
      <c r="G2799">
        <v>113008.77</v>
      </c>
      <c r="H2799" t="s">
        <v>2538</v>
      </c>
      <c r="I2799" t="s">
        <v>2551</v>
      </c>
      <c r="J2799" t="s">
        <v>292</v>
      </c>
      <c r="K2799" t="s">
        <v>2321</v>
      </c>
      <c r="L2799" t="s">
        <v>574</v>
      </c>
      <c r="M2799" t="s">
        <v>2611</v>
      </c>
      <c r="N2799" t="s">
        <v>2612</v>
      </c>
      <c r="O2799" t="s">
        <v>2542</v>
      </c>
      <c r="P2799" t="s">
        <v>2543</v>
      </c>
      <c r="Q2799" t="s">
        <v>2544</v>
      </c>
      <c r="R2799" t="s">
        <v>2613</v>
      </c>
      <c r="S2799" t="s">
        <v>2546</v>
      </c>
      <c r="T2799">
        <v>0</v>
      </c>
      <c r="U2799" t="s">
        <v>2614</v>
      </c>
      <c r="V2799" t="s">
        <v>2615</v>
      </c>
      <c r="W2799" t="s">
        <v>2614</v>
      </c>
      <c r="X2799" t="s">
        <v>2615</v>
      </c>
      <c r="Y2799" t="str">
        <f t="shared" si="43"/>
        <v>广州荔湾品唯信息服务有限公司广州唯品会电子商务有限公司信息流</v>
      </c>
      <c r="Z2799" t="e">
        <f>VLOOKUP(Y:Y,[1]Sheet1!N:N,1,0)</f>
        <v>#N/A</v>
      </c>
    </row>
    <row r="2800" spans="1:26" x14ac:dyDescent="0.25">
      <c r="A2800">
        <v>20230616</v>
      </c>
      <c r="B2800">
        <v>45336938</v>
      </c>
      <c r="C2800" t="s">
        <v>2753</v>
      </c>
      <c r="D2800">
        <v>2054669</v>
      </c>
      <c r="E2800" t="s">
        <v>2622</v>
      </c>
      <c r="F2800" s="59">
        <v>2166.89</v>
      </c>
      <c r="G2800">
        <v>1605.1</v>
      </c>
      <c r="H2800" t="s">
        <v>2538</v>
      </c>
      <c r="I2800" t="s">
        <v>2539</v>
      </c>
      <c r="J2800" t="s">
        <v>2352</v>
      </c>
      <c r="K2800" t="s">
        <v>2321</v>
      </c>
      <c r="L2800" t="s">
        <v>2351</v>
      </c>
      <c r="M2800" t="s">
        <v>2623</v>
      </c>
      <c r="N2800" t="s">
        <v>2624</v>
      </c>
      <c r="O2800" t="s">
        <v>2542</v>
      </c>
      <c r="P2800" t="s">
        <v>2543</v>
      </c>
      <c r="Q2800" t="s">
        <v>2544</v>
      </c>
      <c r="R2800" t="s">
        <v>2625</v>
      </c>
      <c r="S2800" t="s">
        <v>2546</v>
      </c>
      <c r="T2800">
        <v>0</v>
      </c>
      <c r="U2800" t="s">
        <v>838</v>
      </c>
      <c r="V2800" t="s">
        <v>2548</v>
      </c>
      <c r="W2800" t="s">
        <v>838</v>
      </c>
      <c r="X2800" t="s">
        <v>2548</v>
      </c>
      <c r="Y2800" t="str">
        <f t="shared" si="43"/>
        <v>深圳市小赢普惠科技有限责任公司深圳市赢众通金融信息服务有限责任公司信息流</v>
      </c>
      <c r="Z2800" t="e">
        <f>VLOOKUP(Y:Y,[1]Sheet1!N:N,1,0)</f>
        <v>#N/A</v>
      </c>
    </row>
    <row r="2801" spans="1:26" hidden="1" x14ac:dyDescent="0.25">
      <c r="A2801">
        <v>20230616</v>
      </c>
      <c r="B2801">
        <v>47327867</v>
      </c>
      <c r="C2801" t="s">
        <v>2682</v>
      </c>
      <c r="D2801">
        <v>2185183</v>
      </c>
      <c r="E2801" t="s">
        <v>2574</v>
      </c>
      <c r="F2801" s="59">
        <v>860.05</v>
      </c>
      <c r="G2801">
        <v>651.54999999999995</v>
      </c>
      <c r="H2801" t="s">
        <v>2538</v>
      </c>
      <c r="I2801" t="s">
        <v>2539</v>
      </c>
      <c r="J2801" t="s">
        <v>2575</v>
      </c>
      <c r="K2801" t="s">
        <v>2321</v>
      </c>
      <c r="L2801" t="s">
        <v>2344</v>
      </c>
      <c r="M2801" t="s">
        <v>2576</v>
      </c>
      <c r="O2801" t="s">
        <v>2542</v>
      </c>
      <c r="P2801" t="s">
        <v>2543</v>
      </c>
      <c r="Q2801" t="s">
        <v>2544</v>
      </c>
      <c r="R2801" t="s">
        <v>2577</v>
      </c>
      <c r="S2801" t="s">
        <v>2546</v>
      </c>
      <c r="T2801">
        <v>0</v>
      </c>
      <c r="U2801" t="s">
        <v>838</v>
      </c>
      <c r="V2801" t="s">
        <v>2578</v>
      </c>
      <c r="W2801" t="s">
        <v>838</v>
      </c>
      <c r="X2801" t="s">
        <v>2578</v>
      </c>
      <c r="Y2801" t="str">
        <f t="shared" si="43"/>
        <v>北京微财科技有限公司-数媒重庆市黑卡小额贷款有限公司信息流</v>
      </c>
      <c r="Z2801" t="e">
        <f>VLOOKUP(Y:Y,[1]Sheet1!N:N,1,0)</f>
        <v>#N/A</v>
      </c>
    </row>
    <row r="2802" spans="1:26" hidden="1" x14ac:dyDescent="0.25">
      <c r="A2802">
        <v>20230616</v>
      </c>
      <c r="B2802">
        <v>47344663</v>
      </c>
      <c r="C2802" t="s">
        <v>2788</v>
      </c>
      <c r="D2802">
        <v>2165628</v>
      </c>
      <c r="E2802" t="s">
        <v>2789</v>
      </c>
      <c r="F2802" s="59">
        <v>688.72</v>
      </c>
      <c r="G2802">
        <v>0</v>
      </c>
      <c r="H2802" t="s">
        <v>2559</v>
      </c>
      <c r="I2802" t="s">
        <v>2560</v>
      </c>
      <c r="J2802" t="s">
        <v>2332</v>
      </c>
      <c r="K2802" t="s">
        <v>711</v>
      </c>
      <c r="L2802" t="s">
        <v>2333</v>
      </c>
      <c r="M2802" t="s">
        <v>2552</v>
      </c>
      <c r="N2802" t="s">
        <v>2553</v>
      </c>
      <c r="O2802" t="s">
        <v>2542</v>
      </c>
      <c r="P2802" t="s">
        <v>2543</v>
      </c>
      <c r="Q2802" t="s">
        <v>2544</v>
      </c>
      <c r="R2802" t="s">
        <v>2554</v>
      </c>
      <c r="S2802" t="s">
        <v>2546</v>
      </c>
      <c r="T2802">
        <v>0</v>
      </c>
      <c r="U2802" t="s">
        <v>2555</v>
      </c>
      <c r="V2802" t="s">
        <v>2556</v>
      </c>
      <c r="W2802" t="s">
        <v>2555</v>
      </c>
      <c r="X2802" t="s">
        <v>2556</v>
      </c>
      <c r="Y2802" t="str">
        <f t="shared" si="43"/>
        <v>北京爱奇艺科技有限公司-百度北京爱奇艺科技有限公司CPC</v>
      </c>
      <c r="Z2802" t="e">
        <f>VLOOKUP(Y:Y,[1]Sheet1!N:N,1,0)</f>
        <v>#N/A</v>
      </c>
    </row>
    <row r="2803" spans="1:26" hidden="1" x14ac:dyDescent="0.25">
      <c r="A2803">
        <v>20230616</v>
      </c>
      <c r="B2803">
        <v>47580629</v>
      </c>
      <c r="C2803" t="s">
        <v>2773</v>
      </c>
      <c r="D2803">
        <v>2171220</v>
      </c>
      <c r="E2803" t="s">
        <v>2774</v>
      </c>
      <c r="F2803" s="59">
        <v>6208.73</v>
      </c>
      <c r="G2803">
        <v>5493.86</v>
      </c>
      <c r="H2803" t="s">
        <v>2559</v>
      </c>
      <c r="I2803" t="s">
        <v>2560</v>
      </c>
      <c r="J2803" t="s">
        <v>2322</v>
      </c>
      <c r="K2803" t="s">
        <v>711</v>
      </c>
      <c r="L2803" t="s">
        <v>2323</v>
      </c>
      <c r="M2803" t="s">
        <v>2685</v>
      </c>
      <c r="N2803" t="s">
        <v>2686</v>
      </c>
      <c r="O2803" t="s">
        <v>2542</v>
      </c>
      <c r="P2803" t="s">
        <v>2543</v>
      </c>
      <c r="Q2803" t="s">
        <v>2544</v>
      </c>
      <c r="R2803" t="s">
        <v>2687</v>
      </c>
      <c r="S2803" t="s">
        <v>2546</v>
      </c>
      <c r="T2803">
        <v>181647.495</v>
      </c>
      <c r="U2803" t="s">
        <v>2555</v>
      </c>
      <c r="V2803" t="s">
        <v>2556</v>
      </c>
      <c r="W2803" t="s">
        <v>2555</v>
      </c>
      <c r="X2803" t="s">
        <v>2671</v>
      </c>
      <c r="Y2803" t="str">
        <f t="shared" si="43"/>
        <v>广州虎牙信息科技有限公司-百度广州虎牙信息科技有限公司CPC</v>
      </c>
      <c r="Z2803" t="e">
        <f>VLOOKUP(Y:Y,[1]Sheet1!N:N,1,0)</f>
        <v>#N/A</v>
      </c>
    </row>
    <row r="2804" spans="1:26" hidden="1" x14ac:dyDescent="0.25">
      <c r="A2804">
        <v>20230616</v>
      </c>
      <c r="B2804">
        <v>47974695</v>
      </c>
      <c r="C2804" t="s">
        <v>2814</v>
      </c>
      <c r="D2804">
        <v>2129251</v>
      </c>
      <c r="E2804" t="s">
        <v>2815</v>
      </c>
      <c r="F2804" s="59">
        <v>1923.86</v>
      </c>
      <c r="G2804">
        <v>0</v>
      </c>
      <c r="H2804" t="s">
        <v>2538</v>
      </c>
      <c r="I2804" t="s">
        <v>2551</v>
      </c>
      <c r="J2804" t="s">
        <v>2330</v>
      </c>
      <c r="K2804" t="s">
        <v>2321</v>
      </c>
      <c r="L2804" t="s">
        <v>2329</v>
      </c>
      <c r="M2804" t="s">
        <v>2581</v>
      </c>
      <c r="N2804" t="s">
        <v>2582</v>
      </c>
      <c r="O2804" t="s">
        <v>2542</v>
      </c>
      <c r="P2804" t="s">
        <v>2543</v>
      </c>
      <c r="Q2804" t="s">
        <v>2544</v>
      </c>
      <c r="R2804" t="s">
        <v>2583</v>
      </c>
      <c r="S2804" t="s">
        <v>2546</v>
      </c>
      <c r="T2804">
        <v>0</v>
      </c>
      <c r="U2804" t="s">
        <v>838</v>
      </c>
      <c r="V2804" t="s">
        <v>2578</v>
      </c>
      <c r="W2804" t="s">
        <v>2584</v>
      </c>
      <c r="X2804" t="s">
        <v>2585</v>
      </c>
      <c r="Y2804" t="str">
        <f t="shared" si="43"/>
        <v>成都哈拜网络科技有限公司-数字媒体事业部上海哈啰普惠科技有限公司信息流</v>
      </c>
      <c r="Z2804" t="e">
        <f>VLOOKUP(Y:Y,[1]Sheet1!N:N,1,0)</f>
        <v>#N/A</v>
      </c>
    </row>
    <row r="2805" spans="1:26" x14ac:dyDescent="0.25">
      <c r="A2805">
        <v>20230616</v>
      </c>
      <c r="B2805">
        <v>39873589</v>
      </c>
      <c r="C2805" t="s">
        <v>2811</v>
      </c>
      <c r="D2805">
        <v>2054669</v>
      </c>
      <c r="E2805" t="s">
        <v>2622</v>
      </c>
      <c r="F2805" s="59">
        <v>12824.55</v>
      </c>
      <c r="G2805">
        <v>9499.67</v>
      </c>
      <c r="H2805" t="s">
        <v>2538</v>
      </c>
      <c r="I2805" t="s">
        <v>2539</v>
      </c>
      <c r="J2805" t="s">
        <v>2352</v>
      </c>
      <c r="K2805" t="s">
        <v>2321</v>
      </c>
      <c r="L2805" t="s">
        <v>2351</v>
      </c>
      <c r="M2805" t="s">
        <v>2623</v>
      </c>
      <c r="N2805" t="s">
        <v>2624</v>
      </c>
      <c r="O2805" t="s">
        <v>2542</v>
      </c>
      <c r="P2805" t="s">
        <v>2543</v>
      </c>
      <c r="Q2805" t="s">
        <v>2544</v>
      </c>
      <c r="R2805" t="s">
        <v>2625</v>
      </c>
      <c r="S2805" t="s">
        <v>2546</v>
      </c>
      <c r="T2805">
        <v>0</v>
      </c>
      <c r="U2805" t="s">
        <v>838</v>
      </c>
      <c r="V2805" t="s">
        <v>2548</v>
      </c>
      <c r="W2805" t="s">
        <v>838</v>
      </c>
      <c r="X2805" t="s">
        <v>2548</v>
      </c>
      <c r="Y2805" t="str">
        <f t="shared" si="43"/>
        <v>深圳市小赢普惠科技有限责任公司深圳市赢众通金融信息服务有限责任公司信息流</v>
      </c>
      <c r="Z2805" t="e">
        <f>VLOOKUP(Y:Y,[1]Sheet1!N:N,1,0)</f>
        <v>#N/A</v>
      </c>
    </row>
    <row r="2806" spans="1:26" hidden="1" x14ac:dyDescent="0.25">
      <c r="A2806">
        <v>20230616</v>
      </c>
      <c r="B2806">
        <v>31781225</v>
      </c>
      <c r="C2806" t="s">
        <v>2779</v>
      </c>
      <c r="D2806">
        <v>2115174</v>
      </c>
      <c r="E2806" t="s">
        <v>2780</v>
      </c>
      <c r="F2806" s="59">
        <v>914.3</v>
      </c>
      <c r="G2806">
        <v>0</v>
      </c>
      <c r="H2806" t="s">
        <v>2559</v>
      </c>
      <c r="I2806" t="s">
        <v>2560</v>
      </c>
      <c r="J2806" t="s">
        <v>2357</v>
      </c>
      <c r="K2806" t="s">
        <v>711</v>
      </c>
      <c r="L2806" t="s">
        <v>2356</v>
      </c>
      <c r="M2806" t="s">
        <v>2781</v>
      </c>
      <c r="N2806" t="s">
        <v>2782</v>
      </c>
      <c r="O2806" t="s">
        <v>2542</v>
      </c>
      <c r="P2806" t="s">
        <v>2543</v>
      </c>
      <c r="Q2806" t="s">
        <v>2544</v>
      </c>
      <c r="R2806" t="s">
        <v>2783</v>
      </c>
      <c r="S2806" t="s">
        <v>2546</v>
      </c>
      <c r="T2806">
        <v>0</v>
      </c>
      <c r="U2806" t="s">
        <v>2784</v>
      </c>
      <c r="V2806" t="s">
        <v>2785</v>
      </c>
      <c r="W2806" t="s">
        <v>1891</v>
      </c>
      <c r="X2806" t="s">
        <v>2602</v>
      </c>
      <c r="Y2806" t="str">
        <f t="shared" si="43"/>
        <v>腾讯云计算(北京)有限责任公司深圳市腾讯计算机系统有限公司CPC</v>
      </c>
      <c r="Z2806" t="e">
        <f>VLOOKUP(Y:Y,[1]Sheet1!N:N,1,0)</f>
        <v>#N/A</v>
      </c>
    </row>
    <row r="2807" spans="1:26" hidden="1" x14ac:dyDescent="0.25">
      <c r="A2807">
        <v>20230616</v>
      </c>
      <c r="B2807">
        <v>31849475</v>
      </c>
      <c r="C2807" t="s">
        <v>2604</v>
      </c>
      <c r="D2807">
        <v>2158492</v>
      </c>
      <c r="E2807" t="s">
        <v>2580</v>
      </c>
      <c r="F2807" s="59">
        <v>2633.81</v>
      </c>
      <c r="G2807">
        <v>2213.11</v>
      </c>
      <c r="H2807" t="s">
        <v>2559</v>
      </c>
      <c r="I2807" t="s">
        <v>2560</v>
      </c>
      <c r="J2807" t="s">
        <v>2330</v>
      </c>
      <c r="K2807" t="s">
        <v>711</v>
      </c>
      <c r="L2807" t="s">
        <v>2329</v>
      </c>
      <c r="M2807" t="s">
        <v>2581</v>
      </c>
      <c r="N2807" t="s">
        <v>2582</v>
      </c>
      <c r="O2807" t="s">
        <v>2542</v>
      </c>
      <c r="P2807" t="s">
        <v>2543</v>
      </c>
      <c r="Q2807" t="s">
        <v>2544</v>
      </c>
      <c r="R2807" t="s">
        <v>2583</v>
      </c>
      <c r="S2807" t="s">
        <v>2546</v>
      </c>
      <c r="T2807">
        <v>86490.551999999996</v>
      </c>
      <c r="U2807" t="s">
        <v>2584</v>
      </c>
      <c r="V2807" t="s">
        <v>2585</v>
      </c>
      <c r="W2807" t="s">
        <v>2584</v>
      </c>
      <c r="X2807" t="s">
        <v>2585</v>
      </c>
      <c r="Y2807" t="str">
        <f t="shared" si="43"/>
        <v>成都哈拜网络科技有限公司-数字媒体事业部上海哈啰普惠科技有限公司CPC</v>
      </c>
      <c r="Z2807" t="e">
        <f>VLOOKUP(Y:Y,[1]Sheet1!N:N,1,0)</f>
        <v>#N/A</v>
      </c>
    </row>
    <row r="2808" spans="1:26" hidden="1" x14ac:dyDescent="0.25">
      <c r="A2808">
        <v>20230616</v>
      </c>
      <c r="B2808">
        <v>36470871</v>
      </c>
      <c r="C2808" t="s">
        <v>2579</v>
      </c>
      <c r="D2808">
        <v>2158492</v>
      </c>
      <c r="E2808" t="s">
        <v>2580</v>
      </c>
      <c r="F2808" s="59">
        <v>2498.79</v>
      </c>
      <c r="G2808">
        <v>2099.71</v>
      </c>
      <c r="H2808" t="s">
        <v>2559</v>
      </c>
      <c r="I2808" t="s">
        <v>2560</v>
      </c>
      <c r="J2808" t="s">
        <v>2330</v>
      </c>
      <c r="K2808" t="s">
        <v>711</v>
      </c>
      <c r="L2808" t="s">
        <v>2329</v>
      </c>
      <c r="M2808" t="s">
        <v>2581</v>
      </c>
      <c r="N2808" t="s">
        <v>2582</v>
      </c>
      <c r="O2808" t="s">
        <v>2542</v>
      </c>
      <c r="P2808" t="s">
        <v>2543</v>
      </c>
      <c r="Q2808" t="s">
        <v>2544</v>
      </c>
      <c r="R2808" t="s">
        <v>2583</v>
      </c>
      <c r="S2808" t="s">
        <v>2546</v>
      </c>
      <c r="T2808">
        <v>47771.557000000001</v>
      </c>
      <c r="U2808" t="s">
        <v>2584</v>
      </c>
      <c r="V2808" t="s">
        <v>2585</v>
      </c>
      <c r="W2808" t="s">
        <v>2584</v>
      </c>
      <c r="X2808" t="s">
        <v>2585</v>
      </c>
      <c r="Y2808" t="str">
        <f t="shared" si="43"/>
        <v>成都哈拜网络科技有限公司-数字媒体事业部上海哈啰普惠科技有限公司CPC</v>
      </c>
      <c r="Z2808" t="e">
        <f>VLOOKUP(Y:Y,[1]Sheet1!N:N,1,0)</f>
        <v>#N/A</v>
      </c>
    </row>
    <row r="2809" spans="1:26" hidden="1" x14ac:dyDescent="0.25">
      <c r="A2809">
        <v>20230616</v>
      </c>
      <c r="B2809">
        <v>47184419</v>
      </c>
      <c r="C2809" t="s">
        <v>2740</v>
      </c>
      <c r="D2809">
        <v>2176807</v>
      </c>
      <c r="E2809" t="s">
        <v>2691</v>
      </c>
      <c r="F2809" s="59">
        <v>0.64</v>
      </c>
      <c r="G2809">
        <v>0.47</v>
      </c>
      <c r="H2809" t="s">
        <v>2538</v>
      </c>
      <c r="I2809" t="s">
        <v>2539</v>
      </c>
      <c r="J2809" t="s">
        <v>2339</v>
      </c>
      <c r="K2809" t="s">
        <v>2321</v>
      </c>
      <c r="L2809" t="s">
        <v>2338</v>
      </c>
      <c r="M2809" t="s">
        <v>2692</v>
      </c>
      <c r="N2809" t="s">
        <v>2693</v>
      </c>
      <c r="O2809" t="s">
        <v>2542</v>
      </c>
      <c r="P2809" t="s">
        <v>2543</v>
      </c>
      <c r="Q2809" t="s">
        <v>2544</v>
      </c>
      <c r="R2809" t="s">
        <v>2694</v>
      </c>
      <c r="S2809" t="s">
        <v>2546</v>
      </c>
      <c r="T2809">
        <v>0</v>
      </c>
      <c r="U2809" t="s">
        <v>2117</v>
      </c>
      <c r="V2809" t="s">
        <v>2695</v>
      </c>
      <c r="W2809" t="s">
        <v>2117</v>
      </c>
      <c r="X2809" t="s">
        <v>2695</v>
      </c>
      <c r="Y2809" t="str">
        <f t="shared" si="43"/>
        <v>北京三快在线科技有限公司及其关联公司北京三快科技有限公司信息流</v>
      </c>
      <c r="Z2809" t="e">
        <f>VLOOKUP(Y:Y,[1]Sheet1!N:N,1,0)</f>
        <v>#N/A</v>
      </c>
    </row>
    <row r="2810" spans="1:26" hidden="1" x14ac:dyDescent="0.25">
      <c r="A2810">
        <v>20230616</v>
      </c>
      <c r="B2810">
        <v>47799564</v>
      </c>
      <c r="C2810" t="s">
        <v>2858</v>
      </c>
      <c r="D2810">
        <v>2159765</v>
      </c>
      <c r="E2810" t="s">
        <v>2568</v>
      </c>
      <c r="F2810" s="59">
        <v>54.54</v>
      </c>
      <c r="G2810">
        <v>41.63</v>
      </c>
      <c r="H2810" t="s">
        <v>2538</v>
      </c>
      <c r="I2810" t="s">
        <v>2551</v>
      </c>
      <c r="J2810" t="s">
        <v>2375</v>
      </c>
      <c r="K2810" t="s">
        <v>2321</v>
      </c>
      <c r="L2810" t="s">
        <v>2277</v>
      </c>
      <c r="M2810" t="s">
        <v>2569</v>
      </c>
      <c r="O2810" t="s">
        <v>2542</v>
      </c>
      <c r="P2810" t="s">
        <v>2543</v>
      </c>
      <c r="Q2810" t="s">
        <v>2544</v>
      </c>
      <c r="R2810" t="s">
        <v>2570</v>
      </c>
      <c r="S2810" t="s">
        <v>2546</v>
      </c>
      <c r="T2810">
        <v>0</v>
      </c>
      <c r="U2810" t="s">
        <v>2571</v>
      </c>
      <c r="V2810" t="s">
        <v>2572</v>
      </c>
      <c r="W2810" t="s">
        <v>2571</v>
      </c>
      <c r="X2810" t="s">
        <v>2572</v>
      </c>
      <c r="Y2810" t="str">
        <f t="shared" si="43"/>
        <v>酷得少年（天津）文化传播有限公司-1北京酷得少年科技有限公司信息流</v>
      </c>
      <c r="Z2810" t="e">
        <f>VLOOKUP(Y:Y,[1]Sheet1!N:N,1,0)</f>
        <v>#N/A</v>
      </c>
    </row>
    <row r="2811" spans="1:26" hidden="1" x14ac:dyDescent="0.25">
      <c r="A2811">
        <v>20230616</v>
      </c>
      <c r="B2811">
        <v>19668996</v>
      </c>
      <c r="C2811" t="s">
        <v>2711</v>
      </c>
      <c r="D2811">
        <v>2159087</v>
      </c>
      <c r="E2811" t="s">
        <v>2819</v>
      </c>
      <c r="F2811" s="59">
        <v>15998.9</v>
      </c>
      <c r="G2811">
        <v>15998.9</v>
      </c>
      <c r="H2811" t="s">
        <v>2559</v>
      </c>
      <c r="I2811" t="s">
        <v>2560</v>
      </c>
      <c r="J2811" t="s">
        <v>292</v>
      </c>
      <c r="K2811" t="s">
        <v>711</v>
      </c>
      <c r="L2811" t="s">
        <v>574</v>
      </c>
      <c r="M2811" t="s">
        <v>2611</v>
      </c>
      <c r="N2811" t="s">
        <v>2612</v>
      </c>
      <c r="O2811" t="s">
        <v>2542</v>
      </c>
      <c r="P2811" t="s">
        <v>2543</v>
      </c>
      <c r="Q2811" t="s">
        <v>2544</v>
      </c>
      <c r="R2811" t="s">
        <v>2613</v>
      </c>
      <c r="S2811" t="s">
        <v>2546</v>
      </c>
      <c r="T2811">
        <v>12953.56</v>
      </c>
      <c r="U2811" t="s">
        <v>2614</v>
      </c>
      <c r="V2811" t="s">
        <v>2615</v>
      </c>
      <c r="W2811" t="s">
        <v>2614</v>
      </c>
      <c r="X2811" t="s">
        <v>2615</v>
      </c>
      <c r="Y2811" t="str">
        <f t="shared" si="43"/>
        <v>广州荔湾品唯信息服务有限公司广州唯品会电子商务有限公司CPC</v>
      </c>
      <c r="Z2811" t="e">
        <f>VLOOKUP(Y:Y,[1]Sheet1!N:N,1,0)</f>
        <v>#N/A</v>
      </c>
    </row>
    <row r="2812" spans="1:26" hidden="1" x14ac:dyDescent="0.25">
      <c r="A2812">
        <v>20230616</v>
      </c>
      <c r="B2812">
        <v>29522757</v>
      </c>
      <c r="C2812" t="s">
        <v>2601</v>
      </c>
      <c r="D2812">
        <v>2130054</v>
      </c>
      <c r="E2812" t="s">
        <v>2558</v>
      </c>
      <c r="F2812" s="59">
        <v>3658.72</v>
      </c>
      <c r="G2812">
        <v>2962.42</v>
      </c>
      <c r="H2812" t="s">
        <v>2559</v>
      </c>
      <c r="I2812" t="s">
        <v>2560</v>
      </c>
      <c r="J2812" t="s">
        <v>2350</v>
      </c>
      <c r="K2812" t="s">
        <v>711</v>
      </c>
      <c r="L2812" t="s">
        <v>2350</v>
      </c>
      <c r="M2812" t="s">
        <v>2561</v>
      </c>
      <c r="N2812" t="s">
        <v>2562</v>
      </c>
      <c r="O2812" t="s">
        <v>2542</v>
      </c>
      <c r="P2812" t="s">
        <v>2543</v>
      </c>
      <c r="Q2812" t="s">
        <v>2544</v>
      </c>
      <c r="R2812" t="s">
        <v>2563</v>
      </c>
      <c r="S2812" t="s">
        <v>2546</v>
      </c>
      <c r="T2812">
        <v>10183.272000000001</v>
      </c>
      <c r="U2812" t="s">
        <v>1891</v>
      </c>
      <c r="V2812" t="s">
        <v>2602</v>
      </c>
      <c r="W2812" t="s">
        <v>1891</v>
      </c>
      <c r="X2812" t="s">
        <v>2564</v>
      </c>
      <c r="Y2812" t="str">
        <f t="shared" si="43"/>
        <v>深圳尚米网络技术有限公司深圳尚米网络技术有限公司CPC</v>
      </c>
      <c r="Z2812" t="e">
        <f>VLOOKUP(Y:Y,[1]Sheet1!N:N,1,0)</f>
        <v>#N/A</v>
      </c>
    </row>
    <row r="2813" spans="1:26" hidden="1" x14ac:dyDescent="0.25">
      <c r="A2813">
        <v>20230616</v>
      </c>
      <c r="B2813">
        <v>29995324</v>
      </c>
      <c r="C2813" t="s">
        <v>2722</v>
      </c>
      <c r="D2813">
        <v>2142924</v>
      </c>
      <c r="E2813" t="s">
        <v>2716</v>
      </c>
      <c r="F2813" s="59">
        <v>28819.08</v>
      </c>
      <c r="G2813">
        <v>28819.08</v>
      </c>
      <c r="H2813" t="s">
        <v>2559</v>
      </c>
      <c r="I2813" t="s">
        <v>2560</v>
      </c>
      <c r="J2813" t="s">
        <v>392</v>
      </c>
      <c r="K2813" t="s">
        <v>711</v>
      </c>
      <c r="L2813" t="s">
        <v>392</v>
      </c>
      <c r="M2813" t="s">
        <v>2641</v>
      </c>
      <c r="N2813" t="s">
        <v>2642</v>
      </c>
      <c r="O2813" t="s">
        <v>2542</v>
      </c>
      <c r="P2813" t="s">
        <v>2543</v>
      </c>
      <c r="Q2813" t="s">
        <v>2544</v>
      </c>
      <c r="R2813" t="s">
        <v>2643</v>
      </c>
      <c r="S2813" t="s">
        <v>2546</v>
      </c>
      <c r="T2813">
        <v>220944.02</v>
      </c>
      <c r="U2813" t="s">
        <v>838</v>
      </c>
      <c r="V2813" t="s">
        <v>2548</v>
      </c>
      <c r="W2813" t="s">
        <v>838</v>
      </c>
      <c r="X2813" t="s">
        <v>2548</v>
      </c>
      <c r="Y2813" t="str">
        <f t="shared" si="43"/>
        <v>福州三六零网络小额贷款有限公司福州三六零网络小额贷款有限公司CPC</v>
      </c>
      <c r="Z2813" t="e">
        <f>VLOOKUP(Y:Y,[1]Sheet1!N:N,1,0)</f>
        <v>#N/A</v>
      </c>
    </row>
    <row r="2814" spans="1:26" hidden="1" x14ac:dyDescent="0.25">
      <c r="A2814">
        <v>20230616</v>
      </c>
      <c r="B2814">
        <v>45323132</v>
      </c>
      <c r="C2814" t="s">
        <v>2747</v>
      </c>
      <c r="D2814">
        <v>2172261</v>
      </c>
      <c r="E2814" t="s">
        <v>2628</v>
      </c>
      <c r="F2814" s="59">
        <v>35.86</v>
      </c>
      <c r="G2814">
        <v>27.37</v>
      </c>
      <c r="H2814" t="s">
        <v>2538</v>
      </c>
      <c r="I2814" t="s">
        <v>2539</v>
      </c>
      <c r="J2814" t="s">
        <v>292</v>
      </c>
      <c r="K2814" t="s">
        <v>2321</v>
      </c>
      <c r="L2814" t="s">
        <v>574</v>
      </c>
      <c r="M2814" t="s">
        <v>2611</v>
      </c>
      <c r="N2814" t="s">
        <v>2612</v>
      </c>
      <c r="O2814" t="s">
        <v>2542</v>
      </c>
      <c r="P2814" t="s">
        <v>2543</v>
      </c>
      <c r="Q2814" t="s">
        <v>2544</v>
      </c>
      <c r="R2814" t="s">
        <v>2613</v>
      </c>
      <c r="S2814" t="s">
        <v>2546</v>
      </c>
      <c r="T2814">
        <v>0</v>
      </c>
      <c r="U2814" t="s">
        <v>2614</v>
      </c>
      <c r="V2814" t="s">
        <v>2615</v>
      </c>
      <c r="W2814" t="s">
        <v>2614</v>
      </c>
      <c r="X2814" t="s">
        <v>2615</v>
      </c>
      <c r="Y2814" t="str">
        <f t="shared" si="43"/>
        <v>广州荔湾品唯信息服务有限公司广州唯品会电子商务有限公司信息流</v>
      </c>
      <c r="Z2814" t="e">
        <f>VLOOKUP(Y:Y,[1]Sheet1!N:N,1,0)</f>
        <v>#N/A</v>
      </c>
    </row>
    <row r="2815" spans="1:26" hidden="1" x14ac:dyDescent="0.25">
      <c r="A2815">
        <v>20230616</v>
      </c>
      <c r="B2815">
        <v>47184415</v>
      </c>
      <c r="C2815" t="s">
        <v>2708</v>
      </c>
      <c r="D2815">
        <v>2176807</v>
      </c>
      <c r="E2815" t="s">
        <v>2691</v>
      </c>
      <c r="F2815" s="59">
        <v>34966.69</v>
      </c>
      <c r="G2815">
        <v>25523.13</v>
      </c>
      <c r="H2815" t="s">
        <v>2538</v>
      </c>
      <c r="I2815" t="s">
        <v>2551</v>
      </c>
      <c r="J2815" t="s">
        <v>2339</v>
      </c>
      <c r="K2815" t="s">
        <v>2321</v>
      </c>
      <c r="L2815" t="s">
        <v>2338</v>
      </c>
      <c r="M2815" t="s">
        <v>2692</v>
      </c>
      <c r="N2815" t="s">
        <v>2693</v>
      </c>
      <c r="O2815" t="s">
        <v>2542</v>
      </c>
      <c r="P2815" t="s">
        <v>2543</v>
      </c>
      <c r="Q2815" t="s">
        <v>2544</v>
      </c>
      <c r="R2815" t="s">
        <v>2694</v>
      </c>
      <c r="S2815" t="s">
        <v>2546</v>
      </c>
      <c r="T2815">
        <v>0</v>
      </c>
      <c r="U2815" t="s">
        <v>2117</v>
      </c>
      <c r="V2815" t="s">
        <v>2695</v>
      </c>
      <c r="W2815" t="s">
        <v>2117</v>
      </c>
      <c r="X2815" t="s">
        <v>2695</v>
      </c>
      <c r="Y2815" t="str">
        <f t="shared" si="43"/>
        <v>北京三快在线科技有限公司及其关联公司北京三快科技有限公司信息流</v>
      </c>
      <c r="Z2815" t="e">
        <f>VLOOKUP(Y:Y,[1]Sheet1!N:N,1,0)</f>
        <v>#N/A</v>
      </c>
    </row>
    <row r="2816" spans="1:26" hidden="1" x14ac:dyDescent="0.25">
      <c r="A2816">
        <v>20230616</v>
      </c>
      <c r="B2816">
        <v>28450438</v>
      </c>
      <c r="C2816" t="s">
        <v>2665</v>
      </c>
      <c r="D2816">
        <v>2113477</v>
      </c>
      <c r="E2816" t="s">
        <v>2666</v>
      </c>
      <c r="F2816" s="59">
        <v>3329.16</v>
      </c>
      <c r="G2816">
        <v>0</v>
      </c>
      <c r="H2816" t="s">
        <v>2559</v>
      </c>
      <c r="I2816" t="s">
        <v>2560</v>
      </c>
      <c r="J2816" t="s">
        <v>231</v>
      </c>
      <c r="K2816" t="s">
        <v>711</v>
      </c>
      <c r="L2816" t="s">
        <v>231</v>
      </c>
      <c r="M2816" t="s">
        <v>2667</v>
      </c>
      <c r="N2816" t="s">
        <v>2668</v>
      </c>
      <c r="O2816" t="s">
        <v>2542</v>
      </c>
      <c r="P2816" t="s">
        <v>2543</v>
      </c>
      <c r="Q2816" t="s">
        <v>2544</v>
      </c>
      <c r="R2816" t="s">
        <v>2669</v>
      </c>
      <c r="S2816" t="s">
        <v>2546</v>
      </c>
      <c r="T2816">
        <v>0</v>
      </c>
      <c r="U2816" t="s">
        <v>2555</v>
      </c>
      <c r="V2816" t="s">
        <v>2670</v>
      </c>
      <c r="W2816" t="s">
        <v>2555</v>
      </c>
      <c r="X2816" t="s">
        <v>2671</v>
      </c>
      <c r="Y2816" t="str">
        <f t="shared" si="43"/>
        <v>广州酷狗计算机科技有限公司广州酷狗计算机科技有限公司CPC</v>
      </c>
      <c r="Z2816" t="e">
        <f>VLOOKUP(Y:Y,[1]Sheet1!N:N,1,0)</f>
        <v>#N/A</v>
      </c>
    </row>
    <row r="2817" spans="1:26" hidden="1" x14ac:dyDescent="0.25">
      <c r="A2817">
        <v>20230616</v>
      </c>
      <c r="B2817">
        <v>41512462</v>
      </c>
      <c r="C2817" t="s">
        <v>2743</v>
      </c>
      <c r="D2817">
        <v>2117409</v>
      </c>
      <c r="E2817" t="s">
        <v>2744</v>
      </c>
      <c r="F2817" s="59">
        <v>783.19</v>
      </c>
      <c r="G2817">
        <v>0</v>
      </c>
      <c r="H2817" t="s">
        <v>2559</v>
      </c>
      <c r="I2817" t="s">
        <v>2560</v>
      </c>
      <c r="J2817" t="s">
        <v>2353</v>
      </c>
      <c r="K2817" t="s">
        <v>711</v>
      </c>
      <c r="L2817" t="s">
        <v>326</v>
      </c>
      <c r="M2817" t="s">
        <v>2588</v>
      </c>
      <c r="N2817" t="s">
        <v>2589</v>
      </c>
      <c r="O2817" t="s">
        <v>2542</v>
      </c>
      <c r="P2817" t="s">
        <v>2543</v>
      </c>
      <c r="Q2817" t="s">
        <v>2544</v>
      </c>
      <c r="R2817" t="s">
        <v>2570</v>
      </c>
      <c r="S2817" t="s">
        <v>2546</v>
      </c>
      <c r="T2817">
        <v>0</v>
      </c>
      <c r="U2817" t="s">
        <v>2571</v>
      </c>
      <c r="V2817" t="s">
        <v>2572</v>
      </c>
      <c r="W2817" t="s">
        <v>1891</v>
      </c>
      <c r="X2817" t="s">
        <v>2564</v>
      </c>
      <c r="Y2817" t="str">
        <f t="shared" si="43"/>
        <v>网易有道信息技术（北京）有限公司网易(杭州)网络有限公司CPC</v>
      </c>
      <c r="Z2817" t="e">
        <f>VLOOKUP(Y:Y,[1]Sheet1!N:N,1,0)</f>
        <v>#N/A</v>
      </c>
    </row>
    <row r="2818" spans="1:26" hidden="1" x14ac:dyDescent="0.25">
      <c r="A2818">
        <v>20230616</v>
      </c>
      <c r="B2818">
        <v>41512404</v>
      </c>
      <c r="C2818" t="s">
        <v>2769</v>
      </c>
      <c r="D2818">
        <v>2117409</v>
      </c>
      <c r="E2818" t="s">
        <v>2744</v>
      </c>
      <c r="F2818" s="59">
        <v>2794.49</v>
      </c>
      <c r="G2818">
        <v>0</v>
      </c>
      <c r="H2818" t="s">
        <v>2559</v>
      </c>
      <c r="I2818" t="s">
        <v>2560</v>
      </c>
      <c r="J2818" t="s">
        <v>2353</v>
      </c>
      <c r="K2818" t="s">
        <v>711</v>
      </c>
      <c r="L2818" t="s">
        <v>326</v>
      </c>
      <c r="M2818" t="s">
        <v>2588</v>
      </c>
      <c r="N2818" t="s">
        <v>2589</v>
      </c>
      <c r="O2818" t="s">
        <v>2542</v>
      </c>
      <c r="P2818" t="s">
        <v>2543</v>
      </c>
      <c r="Q2818" t="s">
        <v>2544</v>
      </c>
      <c r="R2818" t="s">
        <v>2570</v>
      </c>
      <c r="S2818" t="s">
        <v>2546</v>
      </c>
      <c r="T2818">
        <v>0</v>
      </c>
      <c r="U2818" t="s">
        <v>2571</v>
      </c>
      <c r="V2818" t="s">
        <v>2572</v>
      </c>
      <c r="W2818" t="s">
        <v>1891</v>
      </c>
      <c r="X2818" t="s">
        <v>2564</v>
      </c>
      <c r="Y2818" t="str">
        <f t="shared" si="43"/>
        <v>网易有道信息技术（北京）有限公司网易(杭州)网络有限公司CPC</v>
      </c>
      <c r="Z2818" t="e">
        <f>VLOOKUP(Y:Y,[1]Sheet1!N:N,1,0)</f>
        <v>#N/A</v>
      </c>
    </row>
    <row r="2819" spans="1:26" hidden="1" x14ac:dyDescent="0.25">
      <c r="A2819">
        <v>20230616</v>
      </c>
      <c r="B2819">
        <v>42327215</v>
      </c>
      <c r="C2819" t="s">
        <v>2739</v>
      </c>
      <c r="D2819">
        <v>2172261</v>
      </c>
      <c r="E2819" t="s">
        <v>2628</v>
      </c>
      <c r="F2819" s="59">
        <v>2665.92</v>
      </c>
      <c r="G2819">
        <v>2035.05</v>
      </c>
      <c r="H2819" t="s">
        <v>2538</v>
      </c>
      <c r="I2819" t="s">
        <v>2551</v>
      </c>
      <c r="J2819" t="s">
        <v>292</v>
      </c>
      <c r="K2819" t="s">
        <v>2321</v>
      </c>
      <c r="L2819" t="s">
        <v>574</v>
      </c>
      <c r="M2819" t="s">
        <v>2611</v>
      </c>
      <c r="N2819" t="s">
        <v>2612</v>
      </c>
      <c r="O2819" t="s">
        <v>2542</v>
      </c>
      <c r="P2819" t="s">
        <v>2543</v>
      </c>
      <c r="Q2819" t="s">
        <v>2544</v>
      </c>
      <c r="R2819" t="s">
        <v>2613</v>
      </c>
      <c r="S2819" t="s">
        <v>2546</v>
      </c>
      <c r="T2819">
        <v>0</v>
      </c>
      <c r="U2819" t="s">
        <v>2614</v>
      </c>
      <c r="V2819" t="s">
        <v>2615</v>
      </c>
      <c r="W2819" t="s">
        <v>2614</v>
      </c>
      <c r="X2819" t="s">
        <v>2615</v>
      </c>
      <c r="Y2819" t="str">
        <f t="shared" ref="Y2819:Y2882" si="44">L2819&amp;J2819&amp;K2819</f>
        <v>广州荔湾品唯信息服务有限公司广州唯品会电子商务有限公司信息流</v>
      </c>
      <c r="Z2819" t="e">
        <f>VLOOKUP(Y:Y,[1]Sheet1!N:N,1,0)</f>
        <v>#N/A</v>
      </c>
    </row>
    <row r="2820" spans="1:26" hidden="1" x14ac:dyDescent="0.25">
      <c r="A2820">
        <v>20230616</v>
      </c>
      <c r="B2820">
        <v>42594504</v>
      </c>
      <c r="C2820" t="s">
        <v>2618</v>
      </c>
      <c r="D2820">
        <v>2130054</v>
      </c>
      <c r="E2820" t="s">
        <v>2558</v>
      </c>
      <c r="F2820" s="59">
        <v>2425.63</v>
      </c>
      <c r="G2820">
        <v>1963.98</v>
      </c>
      <c r="H2820" t="s">
        <v>2559</v>
      </c>
      <c r="I2820" t="s">
        <v>2560</v>
      </c>
      <c r="J2820" t="s">
        <v>2350</v>
      </c>
      <c r="K2820" t="s">
        <v>711</v>
      </c>
      <c r="L2820" t="s">
        <v>2350</v>
      </c>
      <c r="M2820" t="s">
        <v>2561</v>
      </c>
      <c r="N2820" t="s">
        <v>2562</v>
      </c>
      <c r="O2820" t="s">
        <v>2542</v>
      </c>
      <c r="P2820" t="s">
        <v>2543</v>
      </c>
      <c r="Q2820" t="s">
        <v>2544</v>
      </c>
      <c r="R2820" t="s">
        <v>2563</v>
      </c>
      <c r="S2820" t="s">
        <v>2546</v>
      </c>
      <c r="T2820">
        <v>9969.1769999999997</v>
      </c>
      <c r="U2820" t="s">
        <v>1891</v>
      </c>
      <c r="V2820" t="s">
        <v>2564</v>
      </c>
      <c r="W2820" t="s">
        <v>1891</v>
      </c>
      <c r="X2820" t="s">
        <v>2564</v>
      </c>
      <c r="Y2820" t="str">
        <f t="shared" si="44"/>
        <v>深圳尚米网络技术有限公司深圳尚米网络技术有限公司CPC</v>
      </c>
      <c r="Z2820" t="e">
        <f>VLOOKUP(Y:Y,[1]Sheet1!N:N,1,0)</f>
        <v>#N/A</v>
      </c>
    </row>
    <row r="2821" spans="1:26" x14ac:dyDescent="0.25">
      <c r="A2821">
        <v>20230616</v>
      </c>
      <c r="B2821">
        <v>43094813</v>
      </c>
      <c r="C2821" t="s">
        <v>2677</v>
      </c>
      <c r="D2821">
        <v>2054669</v>
      </c>
      <c r="E2821" t="s">
        <v>2622</v>
      </c>
      <c r="F2821" s="59">
        <v>147.36000000000001</v>
      </c>
      <c r="G2821">
        <v>109.16</v>
      </c>
      <c r="H2821" t="s">
        <v>2538</v>
      </c>
      <c r="I2821" t="s">
        <v>2551</v>
      </c>
      <c r="J2821" t="s">
        <v>2352</v>
      </c>
      <c r="K2821" t="s">
        <v>2321</v>
      </c>
      <c r="L2821" t="s">
        <v>2351</v>
      </c>
      <c r="M2821" t="s">
        <v>2623</v>
      </c>
      <c r="N2821" t="s">
        <v>2624</v>
      </c>
      <c r="O2821" t="s">
        <v>2542</v>
      </c>
      <c r="P2821" t="s">
        <v>2543</v>
      </c>
      <c r="Q2821" t="s">
        <v>2544</v>
      </c>
      <c r="R2821" t="s">
        <v>2625</v>
      </c>
      <c r="S2821" t="s">
        <v>2546</v>
      </c>
      <c r="T2821">
        <v>0</v>
      </c>
      <c r="U2821" t="s">
        <v>838</v>
      </c>
      <c r="V2821" t="s">
        <v>2548</v>
      </c>
      <c r="W2821" t="s">
        <v>838</v>
      </c>
      <c r="X2821" t="s">
        <v>2548</v>
      </c>
      <c r="Y2821" t="str">
        <f t="shared" si="44"/>
        <v>深圳市小赢普惠科技有限责任公司深圳市赢众通金融信息服务有限责任公司信息流</v>
      </c>
      <c r="Z2821" t="e">
        <f>VLOOKUP(Y:Y,[1]Sheet1!N:N,1,0)</f>
        <v>#N/A</v>
      </c>
    </row>
    <row r="2822" spans="1:26" hidden="1" x14ac:dyDescent="0.25">
      <c r="A2822">
        <v>20230616</v>
      </c>
      <c r="B2822">
        <v>47798400</v>
      </c>
      <c r="C2822" t="s">
        <v>2857</v>
      </c>
      <c r="D2822">
        <v>2169384</v>
      </c>
      <c r="E2822" t="s">
        <v>2633</v>
      </c>
      <c r="F2822" s="59">
        <v>1258.3399999999999</v>
      </c>
      <c r="G2822">
        <v>932.11</v>
      </c>
      <c r="H2822" t="s">
        <v>2538</v>
      </c>
      <c r="I2822" t="s">
        <v>2551</v>
      </c>
      <c r="J2822" t="s">
        <v>296</v>
      </c>
      <c r="K2822" t="s">
        <v>2321</v>
      </c>
      <c r="L2822" t="s">
        <v>2334</v>
      </c>
      <c r="M2822" t="s">
        <v>2634</v>
      </c>
      <c r="N2822" t="s">
        <v>2635</v>
      </c>
      <c r="O2822" t="s">
        <v>2542</v>
      </c>
      <c r="P2822" t="s">
        <v>2543</v>
      </c>
      <c r="Q2822" t="s">
        <v>2544</v>
      </c>
      <c r="R2822" t="s">
        <v>2636</v>
      </c>
      <c r="S2822" t="s">
        <v>2546</v>
      </c>
      <c r="T2822">
        <v>0</v>
      </c>
      <c r="U2822" t="s">
        <v>2584</v>
      </c>
      <c r="V2822" t="s">
        <v>2637</v>
      </c>
      <c r="W2822" t="s">
        <v>2584</v>
      </c>
      <c r="X2822" t="s">
        <v>2637</v>
      </c>
      <c r="Y2822" t="str">
        <f t="shared" si="44"/>
        <v>湖北车智汇传媒有限公司北京车之家信息技术有限公司信息流</v>
      </c>
      <c r="Z2822" t="e">
        <f>VLOOKUP(Y:Y,[1]Sheet1!N:N,1,0)</f>
        <v>#N/A</v>
      </c>
    </row>
    <row r="2823" spans="1:26" hidden="1" x14ac:dyDescent="0.25">
      <c r="A2823">
        <v>20230616</v>
      </c>
      <c r="B2823">
        <v>41250572</v>
      </c>
      <c r="C2823" t="s">
        <v>2703</v>
      </c>
      <c r="D2823">
        <v>2130054</v>
      </c>
      <c r="E2823" t="s">
        <v>2558</v>
      </c>
      <c r="F2823" s="59">
        <v>3001.16</v>
      </c>
      <c r="G2823">
        <v>2430.0500000000002</v>
      </c>
      <c r="H2823" t="s">
        <v>2559</v>
      </c>
      <c r="I2823" t="s">
        <v>2560</v>
      </c>
      <c r="J2823" t="s">
        <v>2350</v>
      </c>
      <c r="K2823" t="s">
        <v>711</v>
      </c>
      <c r="L2823" t="s">
        <v>2350</v>
      </c>
      <c r="M2823" t="s">
        <v>2561</v>
      </c>
      <c r="N2823" t="s">
        <v>2562</v>
      </c>
      <c r="O2823" t="s">
        <v>2542</v>
      </c>
      <c r="P2823" t="s">
        <v>2543</v>
      </c>
      <c r="Q2823" t="s">
        <v>2544</v>
      </c>
      <c r="R2823" t="s">
        <v>2563</v>
      </c>
      <c r="S2823" t="s">
        <v>2546</v>
      </c>
      <c r="T2823">
        <v>10860.334999999999</v>
      </c>
      <c r="U2823" t="s">
        <v>1891</v>
      </c>
      <c r="V2823" t="s">
        <v>2564</v>
      </c>
      <c r="W2823" t="s">
        <v>1891</v>
      </c>
      <c r="X2823" t="s">
        <v>2564</v>
      </c>
      <c r="Y2823" t="str">
        <f t="shared" si="44"/>
        <v>深圳尚米网络技术有限公司深圳尚米网络技术有限公司CPC</v>
      </c>
      <c r="Z2823" t="e">
        <f>VLOOKUP(Y:Y,[1]Sheet1!N:N,1,0)</f>
        <v>#N/A</v>
      </c>
    </row>
    <row r="2824" spans="1:26" hidden="1" x14ac:dyDescent="0.25">
      <c r="A2824">
        <v>20230616</v>
      </c>
      <c r="B2824">
        <v>31849478</v>
      </c>
      <c r="C2824" t="s">
        <v>2650</v>
      </c>
      <c r="D2824">
        <v>2158492</v>
      </c>
      <c r="E2824" t="s">
        <v>2580</v>
      </c>
      <c r="F2824" s="59">
        <v>98.59</v>
      </c>
      <c r="G2824">
        <v>82.83</v>
      </c>
      <c r="H2824" t="s">
        <v>2559</v>
      </c>
      <c r="I2824" t="s">
        <v>2560</v>
      </c>
      <c r="J2824" t="s">
        <v>2330</v>
      </c>
      <c r="K2824" t="s">
        <v>711</v>
      </c>
      <c r="L2824" t="s">
        <v>2329</v>
      </c>
      <c r="M2824" t="s">
        <v>2581</v>
      </c>
      <c r="N2824" t="s">
        <v>2582</v>
      </c>
      <c r="O2824" t="s">
        <v>2542</v>
      </c>
      <c r="P2824" t="s">
        <v>2543</v>
      </c>
      <c r="Q2824" t="s">
        <v>2544</v>
      </c>
      <c r="R2824" t="s">
        <v>2583</v>
      </c>
      <c r="S2824" t="s">
        <v>2546</v>
      </c>
      <c r="T2824">
        <v>215045.12100000001</v>
      </c>
      <c r="U2824" t="s">
        <v>2584</v>
      </c>
      <c r="V2824" t="s">
        <v>2585</v>
      </c>
      <c r="W2824" t="s">
        <v>2584</v>
      </c>
      <c r="X2824" t="s">
        <v>2585</v>
      </c>
      <c r="Y2824" t="str">
        <f t="shared" si="44"/>
        <v>成都哈拜网络科技有限公司-数字媒体事业部上海哈啰普惠科技有限公司CPC</v>
      </c>
      <c r="Z2824" t="e">
        <f>VLOOKUP(Y:Y,[1]Sheet1!N:N,1,0)</f>
        <v>#N/A</v>
      </c>
    </row>
    <row r="2825" spans="1:26" hidden="1" x14ac:dyDescent="0.25">
      <c r="A2825">
        <v>20230616</v>
      </c>
      <c r="B2825">
        <v>40732451</v>
      </c>
      <c r="C2825" t="s">
        <v>2681</v>
      </c>
      <c r="D2825">
        <v>2148721</v>
      </c>
      <c r="E2825" t="s">
        <v>2859</v>
      </c>
      <c r="F2825" s="59">
        <v>4411.3999999999996</v>
      </c>
      <c r="G2825">
        <v>0</v>
      </c>
      <c r="H2825" t="s">
        <v>2559</v>
      </c>
      <c r="I2825" t="s">
        <v>2560</v>
      </c>
      <c r="J2825" t="s">
        <v>2330</v>
      </c>
      <c r="K2825" t="s">
        <v>711</v>
      </c>
      <c r="L2825" t="s">
        <v>2329</v>
      </c>
      <c r="M2825" t="s">
        <v>2581</v>
      </c>
      <c r="N2825" t="s">
        <v>2582</v>
      </c>
      <c r="O2825" t="s">
        <v>2542</v>
      </c>
      <c r="P2825" t="s">
        <v>2543</v>
      </c>
      <c r="Q2825" t="s">
        <v>2544</v>
      </c>
      <c r="R2825" t="s">
        <v>2583</v>
      </c>
      <c r="S2825" t="s">
        <v>2546</v>
      </c>
      <c r="T2825">
        <v>81516.786999999997</v>
      </c>
      <c r="U2825" t="s">
        <v>2584</v>
      </c>
      <c r="V2825" t="s">
        <v>2585</v>
      </c>
      <c r="W2825" t="s">
        <v>2584</v>
      </c>
      <c r="X2825" t="s">
        <v>2585</v>
      </c>
      <c r="Y2825" t="str">
        <f t="shared" si="44"/>
        <v>成都哈拜网络科技有限公司-数字媒体事业部上海哈啰普惠科技有限公司CPC</v>
      </c>
      <c r="Z2825" t="e">
        <f>VLOOKUP(Y:Y,[1]Sheet1!N:N,1,0)</f>
        <v>#N/A</v>
      </c>
    </row>
    <row r="2826" spans="1:26" hidden="1" x14ac:dyDescent="0.25">
      <c r="A2826">
        <v>20230616</v>
      </c>
      <c r="B2826">
        <v>41250532</v>
      </c>
      <c r="C2826" t="s">
        <v>2664</v>
      </c>
      <c r="D2826">
        <v>2130054</v>
      </c>
      <c r="E2826" t="s">
        <v>2558</v>
      </c>
      <c r="F2826" s="59">
        <v>1023.23</v>
      </c>
      <c r="G2826">
        <v>828.48</v>
      </c>
      <c r="H2826" t="s">
        <v>2559</v>
      </c>
      <c r="I2826" t="s">
        <v>2560</v>
      </c>
      <c r="J2826" t="s">
        <v>2350</v>
      </c>
      <c r="K2826" t="s">
        <v>711</v>
      </c>
      <c r="L2826" t="s">
        <v>2350</v>
      </c>
      <c r="M2826" t="s">
        <v>2561</v>
      </c>
      <c r="N2826" t="s">
        <v>2562</v>
      </c>
      <c r="O2826" t="s">
        <v>2542</v>
      </c>
      <c r="P2826" t="s">
        <v>2543</v>
      </c>
      <c r="Q2826" t="s">
        <v>2544</v>
      </c>
      <c r="R2826" t="s">
        <v>2563</v>
      </c>
      <c r="S2826" t="s">
        <v>2546</v>
      </c>
      <c r="T2826">
        <v>8612.4699999999993</v>
      </c>
      <c r="U2826" t="s">
        <v>1891</v>
      </c>
      <c r="V2826" t="s">
        <v>2564</v>
      </c>
      <c r="W2826" t="s">
        <v>1891</v>
      </c>
      <c r="X2826" t="s">
        <v>2564</v>
      </c>
      <c r="Y2826" t="str">
        <f t="shared" si="44"/>
        <v>深圳尚米网络技术有限公司深圳尚米网络技术有限公司CPC</v>
      </c>
      <c r="Z2826" t="e">
        <f>VLOOKUP(Y:Y,[1]Sheet1!N:N,1,0)</f>
        <v>#N/A</v>
      </c>
    </row>
    <row r="2827" spans="1:26" hidden="1" x14ac:dyDescent="0.25">
      <c r="A2827">
        <v>20230616</v>
      </c>
      <c r="B2827">
        <v>42965764</v>
      </c>
      <c r="C2827" t="s">
        <v>2536</v>
      </c>
      <c r="D2827">
        <v>2158784</v>
      </c>
      <c r="E2827" t="s">
        <v>2537</v>
      </c>
      <c r="F2827" s="59">
        <v>753.49</v>
      </c>
      <c r="G2827">
        <v>753.49</v>
      </c>
      <c r="H2827" t="s">
        <v>2538</v>
      </c>
      <c r="I2827" t="s">
        <v>2539</v>
      </c>
      <c r="J2827" t="s">
        <v>2320</v>
      </c>
      <c r="K2827" t="s">
        <v>2321</v>
      </c>
      <c r="L2827" t="s">
        <v>2318</v>
      </c>
      <c r="M2827" t="s">
        <v>2540</v>
      </c>
      <c r="N2827" t="s">
        <v>2541</v>
      </c>
      <c r="O2827" t="s">
        <v>2542</v>
      </c>
      <c r="P2827" t="s">
        <v>2543</v>
      </c>
      <c r="Q2827" t="s">
        <v>2544</v>
      </c>
      <c r="R2827" t="s">
        <v>2545</v>
      </c>
      <c r="S2827" t="s">
        <v>2546</v>
      </c>
      <c r="T2827">
        <v>0</v>
      </c>
      <c r="U2827" t="s">
        <v>838</v>
      </c>
      <c r="V2827" t="s">
        <v>2547</v>
      </c>
      <c r="W2827" t="s">
        <v>838</v>
      </c>
      <c r="X2827" t="s">
        <v>2548</v>
      </c>
      <c r="Y2827" t="str">
        <f t="shared" si="44"/>
        <v>上海耳序信息技术有限公司-四部上海拍拍贷金融信息服务有限公司信息流</v>
      </c>
      <c r="Z2827" t="e">
        <f>VLOOKUP(Y:Y,[1]Sheet1!N:N,1,0)</f>
        <v>#N/A</v>
      </c>
    </row>
    <row r="2828" spans="1:26" hidden="1" x14ac:dyDescent="0.25">
      <c r="A2828">
        <v>20230616</v>
      </c>
      <c r="B2828">
        <v>47184422</v>
      </c>
      <c r="C2828" t="s">
        <v>2748</v>
      </c>
      <c r="D2828">
        <v>2176807</v>
      </c>
      <c r="E2828" t="s">
        <v>2691</v>
      </c>
      <c r="F2828" s="59">
        <v>0.44</v>
      </c>
      <c r="G2828">
        <v>0.32</v>
      </c>
      <c r="H2828" t="s">
        <v>2538</v>
      </c>
      <c r="I2828" t="s">
        <v>2539</v>
      </c>
      <c r="J2828" t="s">
        <v>2339</v>
      </c>
      <c r="K2828" t="s">
        <v>2321</v>
      </c>
      <c r="L2828" t="s">
        <v>2338</v>
      </c>
      <c r="M2828" t="s">
        <v>2692</v>
      </c>
      <c r="N2828" t="s">
        <v>2693</v>
      </c>
      <c r="O2828" t="s">
        <v>2542</v>
      </c>
      <c r="P2828" t="s">
        <v>2543</v>
      </c>
      <c r="Q2828" t="s">
        <v>2544</v>
      </c>
      <c r="R2828" t="s">
        <v>2694</v>
      </c>
      <c r="S2828" t="s">
        <v>2546</v>
      </c>
      <c r="T2828">
        <v>0</v>
      </c>
      <c r="U2828" t="s">
        <v>2117</v>
      </c>
      <c r="V2828" t="s">
        <v>2695</v>
      </c>
      <c r="W2828" t="s">
        <v>2117</v>
      </c>
      <c r="X2828" t="s">
        <v>2695</v>
      </c>
      <c r="Y2828" t="str">
        <f t="shared" si="44"/>
        <v>北京三快在线科技有限公司及其关联公司北京三快科技有限公司信息流</v>
      </c>
      <c r="Z2828" t="e">
        <f>VLOOKUP(Y:Y,[1]Sheet1!N:N,1,0)</f>
        <v>#N/A</v>
      </c>
    </row>
    <row r="2829" spans="1:26" hidden="1" x14ac:dyDescent="0.25">
      <c r="A2829">
        <v>20230616</v>
      </c>
      <c r="B2829">
        <v>47953331</v>
      </c>
      <c r="C2829" t="s">
        <v>2663</v>
      </c>
      <c r="D2829">
        <v>2167551</v>
      </c>
      <c r="E2829" t="s">
        <v>2550</v>
      </c>
      <c r="F2829" s="59">
        <v>124.76</v>
      </c>
      <c r="G2829">
        <v>124.76</v>
      </c>
      <c r="H2829" t="s">
        <v>2538</v>
      </c>
      <c r="I2829" t="s">
        <v>2551</v>
      </c>
      <c r="J2829" t="s">
        <v>2332</v>
      </c>
      <c r="K2829" t="s">
        <v>2321</v>
      </c>
      <c r="L2829" t="s">
        <v>2333</v>
      </c>
      <c r="M2829" t="s">
        <v>2552</v>
      </c>
      <c r="N2829" t="s">
        <v>2553</v>
      </c>
      <c r="O2829" t="s">
        <v>2542</v>
      </c>
      <c r="P2829" t="s">
        <v>2543</v>
      </c>
      <c r="Q2829" t="s">
        <v>2544</v>
      </c>
      <c r="R2829" t="s">
        <v>2554</v>
      </c>
      <c r="S2829" t="s">
        <v>2546</v>
      </c>
      <c r="T2829">
        <v>0</v>
      </c>
      <c r="U2829" t="s">
        <v>2555</v>
      </c>
      <c r="V2829" t="s">
        <v>2556</v>
      </c>
      <c r="W2829" t="s">
        <v>2555</v>
      </c>
      <c r="X2829" t="s">
        <v>2556</v>
      </c>
      <c r="Y2829" t="str">
        <f t="shared" si="44"/>
        <v>北京爱奇艺科技有限公司-百度北京爱奇艺科技有限公司信息流</v>
      </c>
      <c r="Z2829" t="e">
        <f>VLOOKUP(Y:Y,[1]Sheet1!N:N,1,0)</f>
        <v>#N/A</v>
      </c>
    </row>
    <row r="2830" spans="1:26" hidden="1" x14ac:dyDescent="0.25">
      <c r="A2830">
        <v>20230616</v>
      </c>
      <c r="B2830">
        <v>48631432</v>
      </c>
      <c r="C2830" t="s">
        <v>2827</v>
      </c>
      <c r="D2830">
        <v>2129251</v>
      </c>
      <c r="E2830" t="s">
        <v>2815</v>
      </c>
      <c r="F2830" s="59">
        <v>1.1499999999999999</v>
      </c>
      <c r="G2830">
        <v>0</v>
      </c>
      <c r="H2830" t="s">
        <v>2538</v>
      </c>
      <c r="I2830" t="s">
        <v>2551</v>
      </c>
      <c r="J2830" t="s">
        <v>2330</v>
      </c>
      <c r="K2830" t="s">
        <v>2321</v>
      </c>
      <c r="L2830" t="s">
        <v>2329</v>
      </c>
      <c r="M2830" t="s">
        <v>2581</v>
      </c>
      <c r="N2830" t="s">
        <v>2582</v>
      </c>
      <c r="O2830" t="s">
        <v>2542</v>
      </c>
      <c r="P2830" t="s">
        <v>2543</v>
      </c>
      <c r="Q2830" t="s">
        <v>2544</v>
      </c>
      <c r="R2830" t="s">
        <v>2583</v>
      </c>
      <c r="S2830" t="s">
        <v>2546</v>
      </c>
      <c r="T2830">
        <v>0</v>
      </c>
      <c r="U2830" t="s">
        <v>838</v>
      </c>
      <c r="V2830" t="s">
        <v>2578</v>
      </c>
      <c r="W2830" t="s">
        <v>2584</v>
      </c>
      <c r="X2830" t="s">
        <v>2585</v>
      </c>
      <c r="Y2830" t="str">
        <f t="shared" si="44"/>
        <v>成都哈拜网络科技有限公司-数字媒体事业部上海哈啰普惠科技有限公司信息流</v>
      </c>
      <c r="Z2830" t="e">
        <f>VLOOKUP(Y:Y,[1]Sheet1!N:N,1,0)</f>
        <v>#N/A</v>
      </c>
    </row>
    <row r="2831" spans="1:26" hidden="1" x14ac:dyDescent="0.25">
      <c r="A2831">
        <v>20230616</v>
      </c>
      <c r="B2831">
        <v>31849478</v>
      </c>
      <c r="C2831" t="s">
        <v>2650</v>
      </c>
      <c r="D2831">
        <v>2148721</v>
      </c>
      <c r="E2831" t="s">
        <v>2859</v>
      </c>
      <c r="F2831" s="59">
        <v>106.41</v>
      </c>
      <c r="G2831">
        <v>0</v>
      </c>
      <c r="H2831" t="s">
        <v>2559</v>
      </c>
      <c r="I2831" t="s">
        <v>2560</v>
      </c>
      <c r="J2831" t="s">
        <v>2330</v>
      </c>
      <c r="K2831" t="s">
        <v>711</v>
      </c>
      <c r="L2831" t="s">
        <v>2329</v>
      </c>
      <c r="M2831" t="s">
        <v>2581</v>
      </c>
      <c r="N2831" t="s">
        <v>2582</v>
      </c>
      <c r="O2831" t="s">
        <v>2542</v>
      </c>
      <c r="P2831" t="s">
        <v>2543</v>
      </c>
      <c r="Q2831" t="s">
        <v>2544</v>
      </c>
      <c r="R2831" t="s">
        <v>2583</v>
      </c>
      <c r="S2831" t="s">
        <v>2546</v>
      </c>
      <c r="T2831">
        <v>215045.12100000001</v>
      </c>
      <c r="U2831" t="s">
        <v>2584</v>
      </c>
      <c r="V2831" t="s">
        <v>2585</v>
      </c>
      <c r="W2831" t="s">
        <v>2584</v>
      </c>
      <c r="X2831" t="s">
        <v>2585</v>
      </c>
      <c r="Y2831" t="str">
        <f t="shared" si="44"/>
        <v>成都哈拜网络科技有限公司-数字媒体事业部上海哈啰普惠科技有限公司CPC</v>
      </c>
      <c r="Z2831" t="e">
        <f>VLOOKUP(Y:Y,[1]Sheet1!N:N,1,0)</f>
        <v>#N/A</v>
      </c>
    </row>
    <row r="2832" spans="1:26" x14ac:dyDescent="0.25">
      <c r="A2832">
        <v>20230616</v>
      </c>
      <c r="B2832">
        <v>43094782</v>
      </c>
      <c r="C2832" t="s">
        <v>2630</v>
      </c>
      <c r="D2832">
        <v>2054669</v>
      </c>
      <c r="E2832" t="s">
        <v>2622</v>
      </c>
      <c r="F2832" s="59">
        <v>78.53</v>
      </c>
      <c r="G2832">
        <v>58.17</v>
      </c>
      <c r="H2832" t="s">
        <v>2538</v>
      </c>
      <c r="I2832" t="s">
        <v>2551</v>
      </c>
      <c r="J2832" t="s">
        <v>2352</v>
      </c>
      <c r="K2832" t="s">
        <v>2321</v>
      </c>
      <c r="L2832" t="s">
        <v>2351</v>
      </c>
      <c r="M2832" t="s">
        <v>2623</v>
      </c>
      <c r="N2832" t="s">
        <v>2624</v>
      </c>
      <c r="O2832" t="s">
        <v>2542</v>
      </c>
      <c r="P2832" t="s">
        <v>2543</v>
      </c>
      <c r="Q2832" t="s">
        <v>2544</v>
      </c>
      <c r="R2832" t="s">
        <v>2625</v>
      </c>
      <c r="S2832" t="s">
        <v>2546</v>
      </c>
      <c r="T2832">
        <v>0</v>
      </c>
      <c r="U2832" t="s">
        <v>838</v>
      </c>
      <c r="V2832" t="s">
        <v>2548</v>
      </c>
      <c r="W2832" t="s">
        <v>838</v>
      </c>
      <c r="X2832" t="s">
        <v>2548</v>
      </c>
      <c r="Y2832" t="str">
        <f t="shared" si="44"/>
        <v>深圳市小赢普惠科技有限责任公司深圳市赢众通金融信息服务有限责任公司信息流</v>
      </c>
      <c r="Z2832" t="e">
        <f>VLOOKUP(Y:Y,[1]Sheet1!N:N,1,0)</f>
        <v>#N/A</v>
      </c>
    </row>
    <row r="2833" spans="1:26" hidden="1" x14ac:dyDescent="0.25">
      <c r="A2833">
        <v>20230616</v>
      </c>
      <c r="B2833">
        <v>47866527</v>
      </c>
      <c r="C2833" t="s">
        <v>2800</v>
      </c>
      <c r="D2833">
        <v>2172257</v>
      </c>
      <c r="E2833" t="s">
        <v>2610</v>
      </c>
      <c r="F2833" s="59">
        <v>6014.69</v>
      </c>
      <c r="G2833">
        <v>4773.4399999999996</v>
      </c>
      <c r="H2833" t="s">
        <v>2559</v>
      </c>
      <c r="I2833" t="s">
        <v>2560</v>
      </c>
      <c r="J2833" t="s">
        <v>292</v>
      </c>
      <c r="K2833" t="s">
        <v>711</v>
      </c>
      <c r="L2833" t="s">
        <v>2325</v>
      </c>
      <c r="M2833" t="s">
        <v>2611</v>
      </c>
      <c r="N2833" t="s">
        <v>2612</v>
      </c>
      <c r="O2833" t="s">
        <v>2542</v>
      </c>
      <c r="P2833" t="s">
        <v>2543</v>
      </c>
      <c r="Q2833" t="s">
        <v>2544</v>
      </c>
      <c r="R2833" t="s">
        <v>2613</v>
      </c>
      <c r="S2833" t="s">
        <v>2546</v>
      </c>
      <c r="T2833">
        <v>104060.337</v>
      </c>
      <c r="U2833" t="s">
        <v>2614</v>
      </c>
      <c r="V2833" t="s">
        <v>2615</v>
      </c>
      <c r="W2833" t="s">
        <v>2614</v>
      </c>
      <c r="X2833" t="s">
        <v>2615</v>
      </c>
      <c r="Y2833" t="str">
        <f t="shared" si="44"/>
        <v>深圳龙鱼科技有限公司广州唯品会电子商务有限公司CPC</v>
      </c>
      <c r="Z2833" t="e">
        <f>VLOOKUP(Y:Y,[1]Sheet1!N:N,1,0)</f>
        <v>#N/A</v>
      </c>
    </row>
    <row r="2834" spans="1:26" hidden="1" x14ac:dyDescent="0.25">
      <c r="A2834">
        <v>20230616</v>
      </c>
      <c r="B2834">
        <v>42965759</v>
      </c>
      <c r="C2834" t="s">
        <v>2619</v>
      </c>
      <c r="D2834">
        <v>2165227</v>
      </c>
      <c r="E2834" t="s">
        <v>2566</v>
      </c>
      <c r="F2834" s="59">
        <v>1019.88</v>
      </c>
      <c r="G2834">
        <v>755.47</v>
      </c>
      <c r="H2834" t="s">
        <v>2538</v>
      </c>
      <c r="I2834" t="s">
        <v>2539</v>
      </c>
      <c r="J2834" t="s">
        <v>2320</v>
      </c>
      <c r="K2834" t="s">
        <v>2321</v>
      </c>
      <c r="L2834" t="s">
        <v>2318</v>
      </c>
      <c r="M2834" t="s">
        <v>2540</v>
      </c>
      <c r="N2834" t="s">
        <v>2541</v>
      </c>
      <c r="O2834" t="s">
        <v>2542</v>
      </c>
      <c r="P2834" t="s">
        <v>2543</v>
      </c>
      <c r="Q2834" t="s">
        <v>2544</v>
      </c>
      <c r="R2834" t="s">
        <v>2545</v>
      </c>
      <c r="S2834" t="s">
        <v>2546</v>
      </c>
      <c r="T2834">
        <v>0</v>
      </c>
      <c r="U2834" t="s">
        <v>838</v>
      </c>
      <c r="V2834" t="s">
        <v>2547</v>
      </c>
      <c r="W2834" t="s">
        <v>838</v>
      </c>
      <c r="X2834" t="s">
        <v>2548</v>
      </c>
      <c r="Y2834" t="str">
        <f t="shared" si="44"/>
        <v>上海耳序信息技术有限公司-四部上海拍拍贷金融信息服务有限公司信息流</v>
      </c>
      <c r="Z2834" t="e">
        <f>VLOOKUP(Y:Y,[1]Sheet1!N:N,1,0)</f>
        <v>#N/A</v>
      </c>
    </row>
    <row r="2835" spans="1:26" hidden="1" x14ac:dyDescent="0.25">
      <c r="A2835">
        <v>20230616</v>
      </c>
      <c r="B2835">
        <v>32834859</v>
      </c>
      <c r="C2835" t="s">
        <v>2737</v>
      </c>
      <c r="D2835">
        <v>2054667</v>
      </c>
      <c r="E2835" t="s">
        <v>2738</v>
      </c>
      <c r="F2835" s="59">
        <v>49691.76</v>
      </c>
      <c r="G2835">
        <v>41757.230000000003</v>
      </c>
      <c r="H2835" t="s">
        <v>2559</v>
      </c>
      <c r="I2835" t="s">
        <v>2560</v>
      </c>
      <c r="J2835" t="s">
        <v>2352</v>
      </c>
      <c r="K2835" t="s">
        <v>711</v>
      </c>
      <c r="L2835" t="s">
        <v>2351</v>
      </c>
      <c r="M2835" t="s">
        <v>2623</v>
      </c>
      <c r="N2835" t="s">
        <v>2624</v>
      </c>
      <c r="O2835" t="s">
        <v>2542</v>
      </c>
      <c r="P2835" t="s">
        <v>2543</v>
      </c>
      <c r="Q2835" t="s">
        <v>2544</v>
      </c>
      <c r="R2835" t="s">
        <v>2625</v>
      </c>
      <c r="S2835" t="s">
        <v>2546</v>
      </c>
      <c r="T2835">
        <v>1223153.9739999999</v>
      </c>
      <c r="U2835" t="s">
        <v>838</v>
      </c>
      <c r="V2835" t="s">
        <v>2548</v>
      </c>
      <c r="W2835" t="s">
        <v>838</v>
      </c>
      <c r="X2835" t="s">
        <v>2548</v>
      </c>
      <c r="Y2835" t="str">
        <f t="shared" si="44"/>
        <v>深圳市小赢普惠科技有限责任公司深圳市赢众通金融信息服务有限责任公司CPC</v>
      </c>
      <c r="Z2835" t="e">
        <f>VLOOKUP(Y:Y,[1]Sheet1!N:N,1,0)</f>
        <v>#N/A</v>
      </c>
    </row>
    <row r="2836" spans="1:26" x14ac:dyDescent="0.25">
      <c r="A2836">
        <v>20230616</v>
      </c>
      <c r="B2836">
        <v>39873589</v>
      </c>
      <c r="C2836" t="s">
        <v>2811</v>
      </c>
      <c r="D2836">
        <v>2054669</v>
      </c>
      <c r="E2836" t="s">
        <v>2622</v>
      </c>
      <c r="F2836" s="59">
        <v>240.79</v>
      </c>
      <c r="G2836">
        <v>178.36</v>
      </c>
      <c r="H2836" t="s">
        <v>2538</v>
      </c>
      <c r="I2836" t="s">
        <v>2551</v>
      </c>
      <c r="J2836" t="s">
        <v>2352</v>
      </c>
      <c r="K2836" t="s">
        <v>2321</v>
      </c>
      <c r="L2836" t="s">
        <v>2351</v>
      </c>
      <c r="M2836" t="s">
        <v>2623</v>
      </c>
      <c r="N2836" t="s">
        <v>2624</v>
      </c>
      <c r="O2836" t="s">
        <v>2542</v>
      </c>
      <c r="P2836" t="s">
        <v>2543</v>
      </c>
      <c r="Q2836" t="s">
        <v>2544</v>
      </c>
      <c r="R2836" t="s">
        <v>2625</v>
      </c>
      <c r="S2836" t="s">
        <v>2546</v>
      </c>
      <c r="T2836">
        <v>0</v>
      </c>
      <c r="U2836" t="s">
        <v>838</v>
      </c>
      <c r="V2836" t="s">
        <v>2548</v>
      </c>
      <c r="W2836" t="s">
        <v>838</v>
      </c>
      <c r="X2836" t="s">
        <v>2548</v>
      </c>
      <c r="Y2836" t="str">
        <f t="shared" si="44"/>
        <v>深圳市小赢普惠科技有限责任公司深圳市赢众通金融信息服务有限责任公司信息流</v>
      </c>
      <c r="Z2836" t="e">
        <f>VLOOKUP(Y:Y,[1]Sheet1!N:N,1,0)</f>
        <v>#N/A</v>
      </c>
    </row>
    <row r="2837" spans="1:26" hidden="1" x14ac:dyDescent="0.25">
      <c r="A2837">
        <v>20230616</v>
      </c>
      <c r="B2837">
        <v>41276538</v>
      </c>
      <c r="C2837" t="s">
        <v>2606</v>
      </c>
      <c r="D2837">
        <v>2158492</v>
      </c>
      <c r="E2837" t="s">
        <v>2580</v>
      </c>
      <c r="F2837" s="59">
        <v>1203.25</v>
      </c>
      <c r="G2837">
        <v>1011.07</v>
      </c>
      <c r="H2837" t="s">
        <v>2559</v>
      </c>
      <c r="I2837" t="s">
        <v>2560</v>
      </c>
      <c r="J2837" t="s">
        <v>2330</v>
      </c>
      <c r="K2837" t="s">
        <v>711</v>
      </c>
      <c r="L2837" t="s">
        <v>2329</v>
      </c>
      <c r="M2837" t="s">
        <v>2581</v>
      </c>
      <c r="N2837" t="s">
        <v>2582</v>
      </c>
      <c r="O2837" t="s">
        <v>2542</v>
      </c>
      <c r="P2837" t="s">
        <v>2543</v>
      </c>
      <c r="Q2837" t="s">
        <v>2544</v>
      </c>
      <c r="R2837" t="s">
        <v>2583</v>
      </c>
      <c r="S2837" t="s">
        <v>2546</v>
      </c>
      <c r="T2837">
        <v>50922.195</v>
      </c>
      <c r="U2837" t="s">
        <v>2584</v>
      </c>
      <c r="V2837" t="s">
        <v>2585</v>
      </c>
      <c r="W2837" t="s">
        <v>2584</v>
      </c>
      <c r="X2837" t="s">
        <v>2585</v>
      </c>
      <c r="Y2837" t="str">
        <f t="shared" si="44"/>
        <v>成都哈拜网络科技有限公司-数字媒体事业部上海哈啰普惠科技有限公司CPC</v>
      </c>
      <c r="Z2837" t="e">
        <f>VLOOKUP(Y:Y,[1]Sheet1!N:N,1,0)</f>
        <v>#N/A</v>
      </c>
    </row>
    <row r="2838" spans="1:26" hidden="1" x14ac:dyDescent="0.25">
      <c r="A2838">
        <v>20230616</v>
      </c>
      <c r="B2838">
        <v>42965750</v>
      </c>
      <c r="C2838" t="s">
        <v>2565</v>
      </c>
      <c r="D2838">
        <v>2165227</v>
      </c>
      <c r="E2838" t="s">
        <v>2566</v>
      </c>
      <c r="F2838" s="59">
        <v>43.69</v>
      </c>
      <c r="G2838">
        <v>32.36</v>
      </c>
      <c r="H2838" t="s">
        <v>2538</v>
      </c>
      <c r="I2838" t="s">
        <v>2551</v>
      </c>
      <c r="J2838" t="s">
        <v>2320</v>
      </c>
      <c r="K2838" t="s">
        <v>2321</v>
      </c>
      <c r="L2838" t="s">
        <v>2318</v>
      </c>
      <c r="M2838" t="s">
        <v>2540</v>
      </c>
      <c r="N2838" t="s">
        <v>2541</v>
      </c>
      <c r="O2838" t="s">
        <v>2542</v>
      </c>
      <c r="P2838" t="s">
        <v>2543</v>
      </c>
      <c r="Q2838" t="s">
        <v>2544</v>
      </c>
      <c r="R2838" t="s">
        <v>2545</v>
      </c>
      <c r="S2838" t="s">
        <v>2546</v>
      </c>
      <c r="T2838">
        <v>0</v>
      </c>
      <c r="U2838" t="s">
        <v>838</v>
      </c>
      <c r="V2838" t="s">
        <v>2547</v>
      </c>
      <c r="W2838" t="s">
        <v>838</v>
      </c>
      <c r="X2838" t="s">
        <v>2548</v>
      </c>
      <c r="Y2838" t="str">
        <f t="shared" si="44"/>
        <v>上海耳序信息技术有限公司-四部上海拍拍贷金融信息服务有限公司信息流</v>
      </c>
      <c r="Z2838" t="e">
        <f>VLOOKUP(Y:Y,[1]Sheet1!N:N,1,0)</f>
        <v>#N/A</v>
      </c>
    </row>
    <row r="2839" spans="1:26" hidden="1" x14ac:dyDescent="0.25">
      <c r="A2839">
        <v>20230616</v>
      </c>
      <c r="B2839">
        <v>46808299</v>
      </c>
      <c r="C2839" t="s">
        <v>2567</v>
      </c>
      <c r="D2839">
        <v>2159765</v>
      </c>
      <c r="E2839" t="s">
        <v>2568</v>
      </c>
      <c r="F2839" s="59">
        <v>42.77</v>
      </c>
      <c r="G2839">
        <v>32.65</v>
      </c>
      <c r="H2839" t="s">
        <v>2538</v>
      </c>
      <c r="I2839" t="s">
        <v>2551</v>
      </c>
      <c r="J2839" t="s">
        <v>2375</v>
      </c>
      <c r="K2839" t="s">
        <v>2321</v>
      </c>
      <c r="L2839" t="s">
        <v>2277</v>
      </c>
      <c r="M2839" t="s">
        <v>2569</v>
      </c>
      <c r="O2839" t="s">
        <v>2542</v>
      </c>
      <c r="P2839" t="s">
        <v>2543</v>
      </c>
      <c r="Q2839" t="s">
        <v>2544</v>
      </c>
      <c r="R2839" t="s">
        <v>2570</v>
      </c>
      <c r="S2839" t="s">
        <v>2546</v>
      </c>
      <c r="T2839">
        <v>0</v>
      </c>
      <c r="U2839" t="s">
        <v>2571</v>
      </c>
      <c r="V2839" t="s">
        <v>2572</v>
      </c>
      <c r="W2839" t="s">
        <v>2571</v>
      </c>
      <c r="X2839" t="s">
        <v>2572</v>
      </c>
      <c r="Y2839" t="str">
        <f t="shared" si="44"/>
        <v>酷得少年（天津）文化传播有限公司-1北京酷得少年科技有限公司信息流</v>
      </c>
      <c r="Z2839" t="e">
        <f>VLOOKUP(Y:Y,[1]Sheet1!N:N,1,0)</f>
        <v>#N/A</v>
      </c>
    </row>
    <row r="2840" spans="1:26" hidden="1" x14ac:dyDescent="0.25">
      <c r="A2840">
        <v>20230616</v>
      </c>
      <c r="B2840">
        <v>47953331</v>
      </c>
      <c r="C2840" t="s">
        <v>2663</v>
      </c>
      <c r="D2840">
        <v>2167551</v>
      </c>
      <c r="E2840" t="s">
        <v>2550</v>
      </c>
      <c r="F2840" s="59">
        <v>0.19</v>
      </c>
      <c r="G2840">
        <v>0.19</v>
      </c>
      <c r="H2840" t="s">
        <v>2538</v>
      </c>
      <c r="I2840" t="s">
        <v>2539</v>
      </c>
      <c r="J2840" t="s">
        <v>2332</v>
      </c>
      <c r="K2840" t="s">
        <v>2321</v>
      </c>
      <c r="L2840" t="s">
        <v>2333</v>
      </c>
      <c r="M2840" t="s">
        <v>2552</v>
      </c>
      <c r="N2840" t="s">
        <v>2553</v>
      </c>
      <c r="O2840" t="s">
        <v>2542</v>
      </c>
      <c r="P2840" t="s">
        <v>2543</v>
      </c>
      <c r="Q2840" t="s">
        <v>2544</v>
      </c>
      <c r="R2840" t="s">
        <v>2554</v>
      </c>
      <c r="S2840" t="s">
        <v>2546</v>
      </c>
      <c r="T2840">
        <v>0</v>
      </c>
      <c r="U2840" t="s">
        <v>2555</v>
      </c>
      <c r="V2840" t="s">
        <v>2556</v>
      </c>
      <c r="W2840" t="s">
        <v>2555</v>
      </c>
      <c r="X2840" t="s">
        <v>2556</v>
      </c>
      <c r="Y2840" t="str">
        <f t="shared" si="44"/>
        <v>北京爱奇艺科技有限公司-百度北京爱奇艺科技有限公司信息流</v>
      </c>
      <c r="Z2840" t="e">
        <f>VLOOKUP(Y:Y,[1]Sheet1!N:N,1,0)</f>
        <v>#N/A</v>
      </c>
    </row>
    <row r="2841" spans="1:26" hidden="1" x14ac:dyDescent="0.25">
      <c r="A2841">
        <v>20230616</v>
      </c>
      <c r="B2841">
        <v>30387904</v>
      </c>
      <c r="C2841" t="s">
        <v>2645</v>
      </c>
      <c r="D2841">
        <v>2130054</v>
      </c>
      <c r="E2841" t="s">
        <v>2558</v>
      </c>
      <c r="F2841" s="59">
        <v>1502.75</v>
      </c>
      <c r="G2841">
        <v>1216.78</v>
      </c>
      <c r="H2841" t="s">
        <v>2559</v>
      </c>
      <c r="I2841" t="s">
        <v>2560</v>
      </c>
      <c r="J2841" t="s">
        <v>2350</v>
      </c>
      <c r="K2841" t="s">
        <v>711</v>
      </c>
      <c r="L2841" t="s">
        <v>2350</v>
      </c>
      <c r="M2841" t="s">
        <v>2561</v>
      </c>
      <c r="N2841" t="s">
        <v>2562</v>
      </c>
      <c r="O2841" t="s">
        <v>2542</v>
      </c>
      <c r="P2841" t="s">
        <v>2543</v>
      </c>
      <c r="Q2841" t="s">
        <v>2544</v>
      </c>
      <c r="R2841" t="s">
        <v>2563</v>
      </c>
      <c r="S2841" t="s">
        <v>2546</v>
      </c>
      <c r="T2841">
        <v>8205.68</v>
      </c>
      <c r="U2841" t="s">
        <v>1891</v>
      </c>
      <c r="V2841" t="s">
        <v>2564</v>
      </c>
      <c r="W2841" t="s">
        <v>1891</v>
      </c>
      <c r="X2841" t="s">
        <v>2564</v>
      </c>
      <c r="Y2841" t="str">
        <f t="shared" si="44"/>
        <v>深圳尚米网络技术有限公司深圳尚米网络技术有限公司CPC</v>
      </c>
      <c r="Z2841" t="e">
        <f>VLOOKUP(Y:Y,[1]Sheet1!N:N,1,0)</f>
        <v>#N/A</v>
      </c>
    </row>
    <row r="2842" spans="1:26" hidden="1" x14ac:dyDescent="0.25">
      <c r="A2842">
        <v>20230616</v>
      </c>
      <c r="B2842">
        <v>45323041</v>
      </c>
      <c r="C2842" t="s">
        <v>2775</v>
      </c>
      <c r="D2842">
        <v>2172261</v>
      </c>
      <c r="E2842" t="s">
        <v>2628</v>
      </c>
      <c r="F2842" s="59">
        <v>37132.79</v>
      </c>
      <c r="G2842">
        <v>28345.64</v>
      </c>
      <c r="H2842" t="s">
        <v>2538</v>
      </c>
      <c r="I2842" t="s">
        <v>2551</v>
      </c>
      <c r="J2842" t="s">
        <v>292</v>
      </c>
      <c r="K2842" t="s">
        <v>2321</v>
      </c>
      <c r="L2842" t="s">
        <v>574</v>
      </c>
      <c r="M2842" t="s">
        <v>2611</v>
      </c>
      <c r="N2842" t="s">
        <v>2612</v>
      </c>
      <c r="O2842" t="s">
        <v>2542</v>
      </c>
      <c r="P2842" t="s">
        <v>2543</v>
      </c>
      <c r="Q2842" t="s">
        <v>2544</v>
      </c>
      <c r="R2842" t="s">
        <v>2613</v>
      </c>
      <c r="S2842" t="s">
        <v>2546</v>
      </c>
      <c r="T2842">
        <v>0</v>
      </c>
      <c r="U2842" t="s">
        <v>2614</v>
      </c>
      <c r="V2842" t="s">
        <v>2615</v>
      </c>
      <c r="W2842" t="s">
        <v>2614</v>
      </c>
      <c r="X2842" t="s">
        <v>2615</v>
      </c>
      <c r="Y2842" t="str">
        <f t="shared" si="44"/>
        <v>广州荔湾品唯信息服务有限公司广州唯品会电子商务有限公司信息流</v>
      </c>
      <c r="Z2842" t="e">
        <f>VLOOKUP(Y:Y,[1]Sheet1!N:N,1,0)</f>
        <v>#N/A</v>
      </c>
    </row>
    <row r="2843" spans="1:26" hidden="1" x14ac:dyDescent="0.25">
      <c r="A2843">
        <v>20230616</v>
      </c>
      <c r="B2843">
        <v>46808242</v>
      </c>
      <c r="C2843" t="s">
        <v>2707</v>
      </c>
      <c r="D2843">
        <v>2159765</v>
      </c>
      <c r="E2843" t="s">
        <v>2568</v>
      </c>
      <c r="F2843" s="59">
        <v>6717.43</v>
      </c>
      <c r="G2843">
        <v>5127.8100000000004</v>
      </c>
      <c r="H2843" t="s">
        <v>2538</v>
      </c>
      <c r="I2843" t="s">
        <v>2551</v>
      </c>
      <c r="J2843" t="s">
        <v>2375</v>
      </c>
      <c r="K2843" t="s">
        <v>2321</v>
      </c>
      <c r="L2843" t="s">
        <v>2277</v>
      </c>
      <c r="M2843" t="s">
        <v>2569</v>
      </c>
      <c r="O2843" t="s">
        <v>2542</v>
      </c>
      <c r="P2843" t="s">
        <v>2543</v>
      </c>
      <c r="Q2843" t="s">
        <v>2544</v>
      </c>
      <c r="R2843" t="s">
        <v>2570</v>
      </c>
      <c r="S2843" t="s">
        <v>2546</v>
      </c>
      <c r="T2843">
        <v>0</v>
      </c>
      <c r="U2843" t="s">
        <v>2571</v>
      </c>
      <c r="V2843" t="s">
        <v>2572</v>
      </c>
      <c r="W2843" t="s">
        <v>2571</v>
      </c>
      <c r="X2843" t="s">
        <v>2572</v>
      </c>
      <c r="Y2843" t="str">
        <f t="shared" si="44"/>
        <v>酷得少年（天津）文化传播有限公司-1北京酷得少年科技有限公司信息流</v>
      </c>
      <c r="Z2843" t="e">
        <f>VLOOKUP(Y:Y,[1]Sheet1!N:N,1,0)</f>
        <v>#N/A</v>
      </c>
    </row>
    <row r="2844" spans="1:26" hidden="1" x14ac:dyDescent="0.25">
      <c r="A2844">
        <v>20230616</v>
      </c>
      <c r="B2844">
        <v>47327817</v>
      </c>
      <c r="C2844" t="s">
        <v>2718</v>
      </c>
      <c r="D2844">
        <v>2185183</v>
      </c>
      <c r="E2844" t="s">
        <v>2574</v>
      </c>
      <c r="F2844" s="59">
        <v>7014.85</v>
      </c>
      <c r="G2844">
        <v>5314.28</v>
      </c>
      <c r="H2844" t="s">
        <v>2538</v>
      </c>
      <c r="I2844" t="s">
        <v>2539</v>
      </c>
      <c r="J2844" t="s">
        <v>2575</v>
      </c>
      <c r="K2844" t="s">
        <v>2321</v>
      </c>
      <c r="L2844" t="s">
        <v>2344</v>
      </c>
      <c r="M2844" t="s">
        <v>2576</v>
      </c>
      <c r="O2844" t="s">
        <v>2542</v>
      </c>
      <c r="P2844" t="s">
        <v>2543</v>
      </c>
      <c r="Q2844" t="s">
        <v>2544</v>
      </c>
      <c r="R2844" t="s">
        <v>2577</v>
      </c>
      <c r="S2844" t="s">
        <v>2546</v>
      </c>
      <c r="T2844">
        <v>0</v>
      </c>
      <c r="U2844" t="s">
        <v>838</v>
      </c>
      <c r="V2844" t="s">
        <v>2578</v>
      </c>
      <c r="W2844" t="s">
        <v>838</v>
      </c>
      <c r="X2844" t="s">
        <v>2578</v>
      </c>
      <c r="Y2844" t="str">
        <f t="shared" si="44"/>
        <v>北京微财科技有限公司-数媒重庆市黑卡小额贷款有限公司信息流</v>
      </c>
      <c r="Z2844" t="e">
        <f>VLOOKUP(Y:Y,[1]Sheet1!N:N,1,0)</f>
        <v>#N/A</v>
      </c>
    </row>
    <row r="2845" spans="1:26" hidden="1" x14ac:dyDescent="0.25">
      <c r="A2845">
        <v>20230616</v>
      </c>
      <c r="B2845">
        <v>47953339</v>
      </c>
      <c r="C2845" t="s">
        <v>2755</v>
      </c>
      <c r="D2845">
        <v>2167551</v>
      </c>
      <c r="E2845" t="s">
        <v>2550</v>
      </c>
      <c r="F2845" s="59">
        <v>960.03</v>
      </c>
      <c r="G2845">
        <v>960.03</v>
      </c>
      <c r="H2845" t="s">
        <v>2538</v>
      </c>
      <c r="I2845" t="s">
        <v>2551</v>
      </c>
      <c r="J2845" t="s">
        <v>2332</v>
      </c>
      <c r="K2845" t="s">
        <v>2321</v>
      </c>
      <c r="L2845" t="s">
        <v>2333</v>
      </c>
      <c r="M2845" t="s">
        <v>2552</v>
      </c>
      <c r="N2845" t="s">
        <v>2553</v>
      </c>
      <c r="O2845" t="s">
        <v>2542</v>
      </c>
      <c r="P2845" t="s">
        <v>2543</v>
      </c>
      <c r="Q2845" t="s">
        <v>2544</v>
      </c>
      <c r="R2845" t="s">
        <v>2554</v>
      </c>
      <c r="S2845" t="s">
        <v>2546</v>
      </c>
      <c r="T2845">
        <v>0</v>
      </c>
      <c r="U2845" t="s">
        <v>2555</v>
      </c>
      <c r="V2845" t="s">
        <v>2556</v>
      </c>
      <c r="W2845" t="s">
        <v>2555</v>
      </c>
      <c r="X2845" t="s">
        <v>2556</v>
      </c>
      <c r="Y2845" t="str">
        <f t="shared" si="44"/>
        <v>北京爱奇艺科技有限公司-百度北京爱奇艺科技有限公司信息流</v>
      </c>
      <c r="Z2845" t="e">
        <f>VLOOKUP(Y:Y,[1]Sheet1!N:N,1,0)</f>
        <v>#N/A</v>
      </c>
    </row>
    <row r="2846" spans="1:26" x14ac:dyDescent="0.25">
      <c r="A2846">
        <v>20230616</v>
      </c>
      <c r="B2846">
        <v>43094804</v>
      </c>
      <c r="C2846" t="s">
        <v>2705</v>
      </c>
      <c r="D2846">
        <v>2054669</v>
      </c>
      <c r="E2846" t="s">
        <v>2622</v>
      </c>
      <c r="F2846" s="59">
        <v>13251.56</v>
      </c>
      <c r="G2846">
        <v>9815.9699999999993</v>
      </c>
      <c r="H2846" t="s">
        <v>2538</v>
      </c>
      <c r="I2846" t="s">
        <v>2539</v>
      </c>
      <c r="J2846" t="s">
        <v>2352</v>
      </c>
      <c r="K2846" t="s">
        <v>2321</v>
      </c>
      <c r="L2846" t="s">
        <v>2351</v>
      </c>
      <c r="M2846" t="s">
        <v>2623</v>
      </c>
      <c r="N2846" t="s">
        <v>2624</v>
      </c>
      <c r="O2846" t="s">
        <v>2542</v>
      </c>
      <c r="P2846" t="s">
        <v>2543</v>
      </c>
      <c r="Q2846" t="s">
        <v>2544</v>
      </c>
      <c r="R2846" t="s">
        <v>2625</v>
      </c>
      <c r="S2846" t="s">
        <v>2546</v>
      </c>
      <c r="T2846">
        <v>0</v>
      </c>
      <c r="U2846" t="s">
        <v>838</v>
      </c>
      <c r="V2846" t="s">
        <v>2548</v>
      </c>
      <c r="W2846" t="s">
        <v>838</v>
      </c>
      <c r="X2846" t="s">
        <v>2548</v>
      </c>
      <c r="Y2846" t="str">
        <f t="shared" si="44"/>
        <v>深圳市小赢普惠科技有限责任公司深圳市赢众通金融信息服务有限责任公司信息流</v>
      </c>
      <c r="Z2846" t="e">
        <f>VLOOKUP(Y:Y,[1]Sheet1!N:N,1,0)</f>
        <v>#N/A</v>
      </c>
    </row>
    <row r="2847" spans="1:26" hidden="1" x14ac:dyDescent="0.25">
      <c r="A2847">
        <v>20230616</v>
      </c>
      <c r="B2847">
        <v>42840845</v>
      </c>
      <c r="C2847" t="s">
        <v>2812</v>
      </c>
      <c r="D2847">
        <v>2117410</v>
      </c>
      <c r="E2847" t="s">
        <v>2587</v>
      </c>
      <c r="F2847" s="59">
        <v>329.28</v>
      </c>
      <c r="G2847">
        <v>0</v>
      </c>
      <c r="H2847" t="s">
        <v>2538</v>
      </c>
      <c r="I2847" t="s">
        <v>2551</v>
      </c>
      <c r="J2847" t="s">
        <v>2353</v>
      </c>
      <c r="K2847" t="s">
        <v>2321</v>
      </c>
      <c r="L2847" t="s">
        <v>326</v>
      </c>
      <c r="M2847" t="s">
        <v>2588</v>
      </c>
      <c r="N2847" t="s">
        <v>2589</v>
      </c>
      <c r="O2847" t="s">
        <v>2542</v>
      </c>
      <c r="P2847" t="s">
        <v>2543</v>
      </c>
      <c r="Q2847" t="s">
        <v>2544</v>
      </c>
      <c r="R2847" t="s">
        <v>2570</v>
      </c>
      <c r="S2847" t="s">
        <v>2546</v>
      </c>
      <c r="T2847">
        <v>0</v>
      </c>
      <c r="U2847" t="s">
        <v>2571</v>
      </c>
      <c r="V2847" t="s">
        <v>2572</v>
      </c>
      <c r="W2847" t="s">
        <v>1891</v>
      </c>
      <c r="X2847" t="s">
        <v>2564</v>
      </c>
      <c r="Y2847" t="str">
        <f t="shared" si="44"/>
        <v>网易有道信息技术（北京）有限公司网易(杭州)网络有限公司信息流</v>
      </c>
      <c r="Z2847" t="e">
        <f>VLOOKUP(Y:Y,[1]Sheet1!N:N,1,0)</f>
        <v>#N/A</v>
      </c>
    </row>
    <row r="2848" spans="1:26" x14ac:dyDescent="0.25">
      <c r="A2848">
        <v>20230616</v>
      </c>
      <c r="B2848">
        <v>45336925</v>
      </c>
      <c r="C2848" t="s">
        <v>2717</v>
      </c>
      <c r="D2848">
        <v>2054669</v>
      </c>
      <c r="E2848" t="s">
        <v>2622</v>
      </c>
      <c r="F2848" s="59">
        <v>2011.35</v>
      </c>
      <c r="G2848">
        <v>1489.89</v>
      </c>
      <c r="H2848" t="s">
        <v>2538</v>
      </c>
      <c r="I2848" t="s">
        <v>2539</v>
      </c>
      <c r="J2848" t="s">
        <v>2352</v>
      </c>
      <c r="K2848" t="s">
        <v>2321</v>
      </c>
      <c r="L2848" t="s">
        <v>2351</v>
      </c>
      <c r="M2848" t="s">
        <v>2623</v>
      </c>
      <c r="N2848" t="s">
        <v>2624</v>
      </c>
      <c r="O2848" t="s">
        <v>2542</v>
      </c>
      <c r="P2848" t="s">
        <v>2543</v>
      </c>
      <c r="Q2848" t="s">
        <v>2544</v>
      </c>
      <c r="R2848" t="s">
        <v>2625</v>
      </c>
      <c r="S2848" t="s">
        <v>2546</v>
      </c>
      <c r="T2848">
        <v>0</v>
      </c>
      <c r="U2848" t="s">
        <v>838</v>
      </c>
      <c r="V2848" t="s">
        <v>2548</v>
      </c>
      <c r="W2848" t="s">
        <v>838</v>
      </c>
      <c r="X2848" t="s">
        <v>2548</v>
      </c>
      <c r="Y2848" t="str">
        <f t="shared" si="44"/>
        <v>深圳市小赢普惠科技有限责任公司深圳市赢众通金融信息服务有限责任公司信息流</v>
      </c>
      <c r="Z2848" t="e">
        <f>VLOOKUP(Y:Y,[1]Sheet1!N:N,1,0)</f>
        <v>#N/A</v>
      </c>
    </row>
    <row r="2849" spans="1:26" hidden="1" x14ac:dyDescent="0.25">
      <c r="A2849">
        <v>20230616</v>
      </c>
      <c r="B2849">
        <v>29850997</v>
      </c>
      <c r="C2849" t="s">
        <v>2701</v>
      </c>
      <c r="D2849">
        <v>2130054</v>
      </c>
      <c r="E2849" t="s">
        <v>2558</v>
      </c>
      <c r="F2849" s="59">
        <v>7060.66</v>
      </c>
      <c r="G2849">
        <v>5717.02</v>
      </c>
      <c r="H2849" t="s">
        <v>2559</v>
      </c>
      <c r="I2849" t="s">
        <v>2560</v>
      </c>
      <c r="J2849" t="s">
        <v>2350</v>
      </c>
      <c r="K2849" t="s">
        <v>711</v>
      </c>
      <c r="L2849" t="s">
        <v>2350</v>
      </c>
      <c r="M2849" t="s">
        <v>2561</v>
      </c>
      <c r="N2849" t="s">
        <v>2562</v>
      </c>
      <c r="O2849" t="s">
        <v>2542</v>
      </c>
      <c r="P2849" t="s">
        <v>2543</v>
      </c>
      <c r="Q2849" t="s">
        <v>2544</v>
      </c>
      <c r="R2849" t="s">
        <v>2563</v>
      </c>
      <c r="S2849" t="s">
        <v>2546</v>
      </c>
      <c r="T2849">
        <v>27030.695</v>
      </c>
      <c r="U2849" t="s">
        <v>1891</v>
      </c>
      <c r="V2849" t="s">
        <v>2564</v>
      </c>
      <c r="W2849" t="s">
        <v>1891</v>
      </c>
      <c r="X2849" t="s">
        <v>2564</v>
      </c>
      <c r="Y2849" t="str">
        <f t="shared" si="44"/>
        <v>深圳尚米网络技术有限公司深圳尚米网络技术有限公司CPC</v>
      </c>
      <c r="Z2849" t="e">
        <f>VLOOKUP(Y:Y,[1]Sheet1!N:N,1,0)</f>
        <v>#N/A</v>
      </c>
    </row>
    <row r="2850" spans="1:26" hidden="1" x14ac:dyDescent="0.25">
      <c r="A2850">
        <v>20230616</v>
      </c>
      <c r="B2850">
        <v>31693175</v>
      </c>
      <c r="C2850" t="s">
        <v>2787</v>
      </c>
      <c r="D2850">
        <v>2158492</v>
      </c>
      <c r="E2850" t="s">
        <v>2580</v>
      </c>
      <c r="F2850" s="59">
        <v>2429.61</v>
      </c>
      <c r="G2850">
        <v>2041.51</v>
      </c>
      <c r="H2850" t="s">
        <v>2559</v>
      </c>
      <c r="I2850" t="s">
        <v>2560</v>
      </c>
      <c r="J2850" t="s">
        <v>2330</v>
      </c>
      <c r="K2850" t="s">
        <v>711</v>
      </c>
      <c r="L2850" t="s">
        <v>2329</v>
      </c>
      <c r="M2850" t="s">
        <v>2581</v>
      </c>
      <c r="N2850" t="s">
        <v>2582</v>
      </c>
      <c r="O2850" t="s">
        <v>2542</v>
      </c>
      <c r="P2850" t="s">
        <v>2543</v>
      </c>
      <c r="Q2850" t="s">
        <v>2544</v>
      </c>
      <c r="R2850" t="s">
        <v>2583</v>
      </c>
      <c r="S2850" t="s">
        <v>2546</v>
      </c>
      <c r="T2850">
        <v>43947.356</v>
      </c>
      <c r="U2850" t="s">
        <v>2584</v>
      </c>
      <c r="V2850" t="s">
        <v>2585</v>
      </c>
      <c r="W2850" t="s">
        <v>2584</v>
      </c>
      <c r="X2850" t="s">
        <v>2585</v>
      </c>
      <c r="Y2850" t="str">
        <f t="shared" si="44"/>
        <v>成都哈拜网络科技有限公司-数字媒体事业部上海哈啰普惠科技有限公司CPC</v>
      </c>
      <c r="Z2850" t="e">
        <f>VLOOKUP(Y:Y,[1]Sheet1!N:N,1,0)</f>
        <v>#N/A</v>
      </c>
    </row>
    <row r="2851" spans="1:26" hidden="1" x14ac:dyDescent="0.25">
      <c r="A2851">
        <v>20230616</v>
      </c>
      <c r="B2851">
        <v>47327773</v>
      </c>
      <c r="C2851" t="s">
        <v>2714</v>
      </c>
      <c r="D2851">
        <v>2185183</v>
      </c>
      <c r="E2851" t="s">
        <v>2574</v>
      </c>
      <c r="F2851" s="59">
        <v>447.03</v>
      </c>
      <c r="G2851">
        <v>338.66</v>
      </c>
      <c r="H2851" t="s">
        <v>2538</v>
      </c>
      <c r="I2851" t="s">
        <v>2551</v>
      </c>
      <c r="J2851" t="s">
        <v>2575</v>
      </c>
      <c r="K2851" t="s">
        <v>2321</v>
      </c>
      <c r="L2851" t="s">
        <v>2344</v>
      </c>
      <c r="M2851" t="s">
        <v>2576</v>
      </c>
      <c r="O2851" t="s">
        <v>2542</v>
      </c>
      <c r="P2851" t="s">
        <v>2543</v>
      </c>
      <c r="Q2851" t="s">
        <v>2544</v>
      </c>
      <c r="R2851" t="s">
        <v>2577</v>
      </c>
      <c r="S2851" t="s">
        <v>2546</v>
      </c>
      <c r="T2851">
        <v>0</v>
      </c>
      <c r="U2851" t="s">
        <v>838</v>
      </c>
      <c r="V2851" t="s">
        <v>2578</v>
      </c>
      <c r="W2851" t="s">
        <v>838</v>
      </c>
      <c r="X2851" t="s">
        <v>2578</v>
      </c>
      <c r="Y2851" t="str">
        <f t="shared" si="44"/>
        <v>北京微财科技有限公司-数媒重庆市黑卡小额贷款有限公司信息流</v>
      </c>
      <c r="Z2851" t="e">
        <f>VLOOKUP(Y:Y,[1]Sheet1!N:N,1,0)</f>
        <v>#N/A</v>
      </c>
    </row>
    <row r="2852" spans="1:26" hidden="1" x14ac:dyDescent="0.25">
      <c r="A2852">
        <v>20230616</v>
      </c>
      <c r="B2852">
        <v>47328039</v>
      </c>
      <c r="C2852" t="s">
        <v>2573</v>
      </c>
      <c r="D2852">
        <v>2185183</v>
      </c>
      <c r="E2852" t="s">
        <v>2574</v>
      </c>
      <c r="F2852" s="59">
        <v>262.44</v>
      </c>
      <c r="G2852">
        <v>198.82</v>
      </c>
      <c r="H2852" t="s">
        <v>2538</v>
      </c>
      <c r="I2852" t="s">
        <v>2539</v>
      </c>
      <c r="J2852" t="s">
        <v>2575</v>
      </c>
      <c r="K2852" t="s">
        <v>2321</v>
      </c>
      <c r="L2852" t="s">
        <v>2344</v>
      </c>
      <c r="M2852" t="s">
        <v>2576</v>
      </c>
      <c r="O2852" t="s">
        <v>2542</v>
      </c>
      <c r="P2852" t="s">
        <v>2543</v>
      </c>
      <c r="Q2852" t="s">
        <v>2544</v>
      </c>
      <c r="R2852" t="s">
        <v>2577</v>
      </c>
      <c r="S2852" t="s">
        <v>2546</v>
      </c>
      <c r="T2852">
        <v>0</v>
      </c>
      <c r="U2852" t="s">
        <v>838</v>
      </c>
      <c r="V2852" t="s">
        <v>2578</v>
      </c>
      <c r="W2852" t="s">
        <v>838</v>
      </c>
      <c r="X2852" t="s">
        <v>2578</v>
      </c>
      <c r="Y2852" t="str">
        <f t="shared" si="44"/>
        <v>北京微财科技有限公司-数媒重庆市黑卡小额贷款有限公司信息流</v>
      </c>
      <c r="Z2852" t="e">
        <f>VLOOKUP(Y:Y,[1]Sheet1!N:N,1,0)</f>
        <v>#N/A</v>
      </c>
    </row>
    <row r="2853" spans="1:26" hidden="1" x14ac:dyDescent="0.25">
      <c r="A2853">
        <v>20230616</v>
      </c>
      <c r="B2853">
        <v>27382568</v>
      </c>
      <c r="C2853" t="s">
        <v>2796</v>
      </c>
      <c r="D2853">
        <v>2159087</v>
      </c>
      <c r="E2853" t="s">
        <v>2819</v>
      </c>
      <c r="F2853" s="59">
        <v>1423.62</v>
      </c>
      <c r="G2853">
        <v>1423.62</v>
      </c>
      <c r="H2853" t="s">
        <v>2559</v>
      </c>
      <c r="I2853" t="s">
        <v>2560</v>
      </c>
      <c r="J2853" t="s">
        <v>292</v>
      </c>
      <c r="K2853" t="s">
        <v>711</v>
      </c>
      <c r="L2853" t="s">
        <v>574</v>
      </c>
      <c r="M2853" t="s">
        <v>2611</v>
      </c>
      <c r="N2853" t="s">
        <v>2612</v>
      </c>
      <c r="O2853" t="s">
        <v>2542</v>
      </c>
      <c r="P2853" t="s">
        <v>2543</v>
      </c>
      <c r="Q2853" t="s">
        <v>2544</v>
      </c>
      <c r="R2853" t="s">
        <v>2613</v>
      </c>
      <c r="S2853" t="s">
        <v>2546</v>
      </c>
      <c r="T2853">
        <v>0</v>
      </c>
      <c r="U2853" t="s">
        <v>2614</v>
      </c>
      <c r="V2853" t="s">
        <v>2615</v>
      </c>
      <c r="W2853" t="s">
        <v>2614</v>
      </c>
      <c r="X2853" t="s">
        <v>2615</v>
      </c>
      <c r="Y2853" t="str">
        <f t="shared" si="44"/>
        <v>广州荔湾品唯信息服务有限公司广州唯品会电子商务有限公司CPC</v>
      </c>
      <c r="Z2853" t="e">
        <f>VLOOKUP(Y:Y,[1]Sheet1!N:N,1,0)</f>
        <v>#N/A</v>
      </c>
    </row>
    <row r="2854" spans="1:26" hidden="1" x14ac:dyDescent="0.25">
      <c r="A2854">
        <v>20230616</v>
      </c>
      <c r="B2854">
        <v>41250541</v>
      </c>
      <c r="C2854" t="s">
        <v>2719</v>
      </c>
      <c r="D2854">
        <v>2130054</v>
      </c>
      <c r="E2854" t="s">
        <v>2558</v>
      </c>
      <c r="F2854" s="59">
        <v>2363.9699999999998</v>
      </c>
      <c r="G2854">
        <v>1914.11</v>
      </c>
      <c r="H2854" t="s">
        <v>2559</v>
      </c>
      <c r="I2854" t="s">
        <v>2560</v>
      </c>
      <c r="J2854" t="s">
        <v>2350</v>
      </c>
      <c r="K2854" t="s">
        <v>711</v>
      </c>
      <c r="L2854" t="s">
        <v>2350</v>
      </c>
      <c r="M2854" t="s">
        <v>2561</v>
      </c>
      <c r="N2854" t="s">
        <v>2562</v>
      </c>
      <c r="O2854" t="s">
        <v>2542</v>
      </c>
      <c r="P2854" t="s">
        <v>2543</v>
      </c>
      <c r="Q2854" t="s">
        <v>2544</v>
      </c>
      <c r="R2854" t="s">
        <v>2563</v>
      </c>
      <c r="S2854" t="s">
        <v>2546</v>
      </c>
      <c r="T2854">
        <v>8154.7569999999996</v>
      </c>
      <c r="U2854" t="s">
        <v>1891</v>
      </c>
      <c r="V2854" t="s">
        <v>2564</v>
      </c>
      <c r="W2854" t="s">
        <v>1891</v>
      </c>
      <c r="X2854" t="s">
        <v>2564</v>
      </c>
      <c r="Y2854" t="str">
        <f t="shared" si="44"/>
        <v>深圳尚米网络技术有限公司深圳尚米网络技术有限公司CPC</v>
      </c>
      <c r="Z2854" t="e">
        <f>VLOOKUP(Y:Y,[1]Sheet1!N:N,1,0)</f>
        <v>#N/A</v>
      </c>
    </row>
    <row r="2855" spans="1:26" hidden="1" x14ac:dyDescent="0.25">
      <c r="A2855">
        <v>20230616</v>
      </c>
      <c r="B2855">
        <v>42012563</v>
      </c>
      <c r="C2855" t="s">
        <v>2741</v>
      </c>
      <c r="D2855">
        <v>2142924</v>
      </c>
      <c r="E2855" t="s">
        <v>2716</v>
      </c>
      <c r="F2855" s="59">
        <v>705.58</v>
      </c>
      <c r="G2855">
        <v>705.58</v>
      </c>
      <c r="H2855" t="s">
        <v>2559</v>
      </c>
      <c r="I2855" t="s">
        <v>2560</v>
      </c>
      <c r="J2855" t="s">
        <v>392</v>
      </c>
      <c r="K2855" t="s">
        <v>711</v>
      </c>
      <c r="L2855" t="s">
        <v>392</v>
      </c>
      <c r="M2855" t="s">
        <v>2641</v>
      </c>
      <c r="N2855" t="s">
        <v>2642</v>
      </c>
      <c r="O2855" t="s">
        <v>2542</v>
      </c>
      <c r="P2855" t="s">
        <v>2543</v>
      </c>
      <c r="Q2855" t="s">
        <v>2544</v>
      </c>
      <c r="R2855" t="s">
        <v>2643</v>
      </c>
      <c r="S2855" t="s">
        <v>2546</v>
      </c>
      <c r="T2855">
        <v>68768.36</v>
      </c>
      <c r="U2855" t="s">
        <v>838</v>
      </c>
      <c r="V2855" t="s">
        <v>2578</v>
      </c>
      <c r="W2855" t="s">
        <v>838</v>
      </c>
      <c r="X2855" t="s">
        <v>2548</v>
      </c>
      <c r="Y2855" t="str">
        <f t="shared" si="44"/>
        <v>福州三六零网络小额贷款有限公司福州三六零网络小额贷款有限公司CPC</v>
      </c>
      <c r="Z2855" t="e">
        <f>VLOOKUP(Y:Y,[1]Sheet1!N:N,1,0)</f>
        <v>#N/A</v>
      </c>
    </row>
    <row r="2856" spans="1:26" hidden="1" x14ac:dyDescent="0.25">
      <c r="A2856">
        <v>20230616</v>
      </c>
      <c r="B2856">
        <v>45323107</v>
      </c>
      <c r="C2856" t="s">
        <v>2654</v>
      </c>
      <c r="D2856">
        <v>2172261</v>
      </c>
      <c r="E2856" t="s">
        <v>2628</v>
      </c>
      <c r="F2856" s="59">
        <v>781.65</v>
      </c>
      <c r="G2856">
        <v>596.67999999999995</v>
      </c>
      <c r="H2856" t="s">
        <v>2538</v>
      </c>
      <c r="I2856" t="s">
        <v>2551</v>
      </c>
      <c r="J2856" t="s">
        <v>292</v>
      </c>
      <c r="K2856" t="s">
        <v>2321</v>
      </c>
      <c r="L2856" t="s">
        <v>574</v>
      </c>
      <c r="M2856" t="s">
        <v>2611</v>
      </c>
      <c r="N2856" t="s">
        <v>2612</v>
      </c>
      <c r="O2856" t="s">
        <v>2542</v>
      </c>
      <c r="P2856" t="s">
        <v>2543</v>
      </c>
      <c r="Q2856" t="s">
        <v>2544</v>
      </c>
      <c r="R2856" t="s">
        <v>2613</v>
      </c>
      <c r="S2856" t="s">
        <v>2546</v>
      </c>
      <c r="T2856">
        <v>0</v>
      </c>
      <c r="U2856" t="s">
        <v>2614</v>
      </c>
      <c r="V2856" t="s">
        <v>2615</v>
      </c>
      <c r="W2856" t="s">
        <v>2614</v>
      </c>
      <c r="X2856" t="s">
        <v>2615</v>
      </c>
      <c r="Y2856" t="str">
        <f t="shared" si="44"/>
        <v>广州荔湾品唯信息服务有限公司广州唯品会电子商务有限公司信息流</v>
      </c>
      <c r="Z2856" t="e">
        <f>VLOOKUP(Y:Y,[1]Sheet1!N:N,1,0)</f>
        <v>#N/A</v>
      </c>
    </row>
    <row r="2857" spans="1:26" hidden="1" x14ac:dyDescent="0.25">
      <c r="A2857">
        <v>20230616</v>
      </c>
      <c r="B2857">
        <v>45323155</v>
      </c>
      <c r="C2857" t="s">
        <v>2759</v>
      </c>
      <c r="D2857">
        <v>2172261</v>
      </c>
      <c r="E2857" t="s">
        <v>2628</v>
      </c>
      <c r="F2857" s="59">
        <v>0.91</v>
      </c>
      <c r="G2857">
        <v>0.7</v>
      </c>
      <c r="H2857" t="s">
        <v>2538</v>
      </c>
      <c r="I2857" t="s">
        <v>2539</v>
      </c>
      <c r="J2857" t="s">
        <v>292</v>
      </c>
      <c r="K2857" t="s">
        <v>2321</v>
      </c>
      <c r="L2857" t="s">
        <v>574</v>
      </c>
      <c r="M2857" t="s">
        <v>2611</v>
      </c>
      <c r="N2857" t="s">
        <v>2612</v>
      </c>
      <c r="O2857" t="s">
        <v>2542</v>
      </c>
      <c r="P2857" t="s">
        <v>2543</v>
      </c>
      <c r="Q2857" t="s">
        <v>2544</v>
      </c>
      <c r="R2857" t="s">
        <v>2613</v>
      </c>
      <c r="S2857" t="s">
        <v>2546</v>
      </c>
      <c r="T2857">
        <v>0</v>
      </c>
      <c r="U2857" t="s">
        <v>2614</v>
      </c>
      <c r="V2857" t="s">
        <v>2615</v>
      </c>
      <c r="W2857" t="s">
        <v>2614</v>
      </c>
      <c r="X2857" t="s">
        <v>2615</v>
      </c>
      <c r="Y2857" t="str">
        <f t="shared" si="44"/>
        <v>广州荔湾品唯信息服务有限公司广州唯品会电子商务有限公司信息流</v>
      </c>
      <c r="Z2857" t="e">
        <f>VLOOKUP(Y:Y,[1]Sheet1!N:N,1,0)</f>
        <v>#N/A</v>
      </c>
    </row>
    <row r="2858" spans="1:26" x14ac:dyDescent="0.25">
      <c r="A2858">
        <v>20230616</v>
      </c>
      <c r="B2858">
        <v>45336925</v>
      </c>
      <c r="C2858" t="s">
        <v>2717</v>
      </c>
      <c r="D2858">
        <v>2054669</v>
      </c>
      <c r="E2858" t="s">
        <v>2622</v>
      </c>
      <c r="F2858" s="59">
        <v>84.77</v>
      </c>
      <c r="G2858">
        <v>62.79</v>
      </c>
      <c r="H2858" t="s">
        <v>2538</v>
      </c>
      <c r="I2858" t="s">
        <v>2551</v>
      </c>
      <c r="J2858" t="s">
        <v>2352</v>
      </c>
      <c r="K2858" t="s">
        <v>2321</v>
      </c>
      <c r="L2858" t="s">
        <v>2351</v>
      </c>
      <c r="M2858" t="s">
        <v>2623</v>
      </c>
      <c r="N2858" t="s">
        <v>2624</v>
      </c>
      <c r="O2858" t="s">
        <v>2542</v>
      </c>
      <c r="P2858" t="s">
        <v>2543</v>
      </c>
      <c r="Q2858" t="s">
        <v>2544</v>
      </c>
      <c r="R2858" t="s">
        <v>2625</v>
      </c>
      <c r="S2858" t="s">
        <v>2546</v>
      </c>
      <c r="T2858">
        <v>0</v>
      </c>
      <c r="U2858" t="s">
        <v>838</v>
      </c>
      <c r="V2858" t="s">
        <v>2548</v>
      </c>
      <c r="W2858" t="s">
        <v>838</v>
      </c>
      <c r="X2858" t="s">
        <v>2548</v>
      </c>
      <c r="Y2858" t="str">
        <f t="shared" si="44"/>
        <v>深圳市小赢普惠科技有限责任公司深圳市赢众通金融信息服务有限责任公司信息流</v>
      </c>
      <c r="Z2858" t="e">
        <f>VLOOKUP(Y:Y,[1]Sheet1!N:N,1,0)</f>
        <v>#N/A</v>
      </c>
    </row>
    <row r="2859" spans="1:26" hidden="1" x14ac:dyDescent="0.25">
      <c r="A2859">
        <v>20230616</v>
      </c>
      <c r="B2859">
        <v>47426672</v>
      </c>
      <c r="C2859" t="s">
        <v>2709</v>
      </c>
      <c r="D2859">
        <v>2189969</v>
      </c>
      <c r="E2859" t="s">
        <v>2608</v>
      </c>
      <c r="F2859" s="59">
        <v>6027.63</v>
      </c>
      <c r="G2859">
        <v>4305.45</v>
      </c>
      <c r="H2859" t="s">
        <v>2538</v>
      </c>
      <c r="I2859" t="s">
        <v>2551</v>
      </c>
      <c r="J2859" t="s">
        <v>2332</v>
      </c>
      <c r="K2859" t="s">
        <v>2321</v>
      </c>
      <c r="L2859" t="s">
        <v>2333</v>
      </c>
      <c r="M2859" t="s">
        <v>2552</v>
      </c>
      <c r="N2859" t="s">
        <v>2553</v>
      </c>
      <c r="O2859" t="s">
        <v>2542</v>
      </c>
      <c r="P2859" t="s">
        <v>2543</v>
      </c>
      <c r="Q2859" t="s">
        <v>2544</v>
      </c>
      <c r="R2859" t="s">
        <v>2554</v>
      </c>
      <c r="S2859" t="s">
        <v>2546</v>
      </c>
      <c r="T2859">
        <v>0</v>
      </c>
      <c r="U2859" t="s">
        <v>2555</v>
      </c>
      <c r="V2859" t="s">
        <v>2556</v>
      </c>
      <c r="W2859" t="s">
        <v>2555</v>
      </c>
      <c r="X2859" t="s">
        <v>2556</v>
      </c>
      <c r="Y2859" t="str">
        <f t="shared" si="44"/>
        <v>北京爱奇艺科技有限公司-百度北京爱奇艺科技有限公司信息流</v>
      </c>
      <c r="Z2859" t="e">
        <f>VLOOKUP(Y:Y,[1]Sheet1!N:N,1,0)</f>
        <v>#N/A</v>
      </c>
    </row>
    <row r="2860" spans="1:26" hidden="1" x14ac:dyDescent="0.25">
      <c r="A2860">
        <v>20230616</v>
      </c>
      <c r="B2860">
        <v>39122181</v>
      </c>
      <c r="C2860" t="s">
        <v>2586</v>
      </c>
      <c r="D2860">
        <v>2117410</v>
      </c>
      <c r="E2860" t="s">
        <v>2587</v>
      </c>
      <c r="F2860" s="59">
        <v>4204.0600000000004</v>
      </c>
      <c r="G2860">
        <v>0</v>
      </c>
      <c r="H2860" t="s">
        <v>2538</v>
      </c>
      <c r="I2860" t="s">
        <v>2551</v>
      </c>
      <c r="J2860" t="s">
        <v>2353</v>
      </c>
      <c r="K2860" t="s">
        <v>2321</v>
      </c>
      <c r="L2860" t="s">
        <v>326</v>
      </c>
      <c r="M2860" t="s">
        <v>2588</v>
      </c>
      <c r="N2860" t="s">
        <v>2589</v>
      </c>
      <c r="O2860" t="s">
        <v>2542</v>
      </c>
      <c r="P2860" t="s">
        <v>2543</v>
      </c>
      <c r="Q2860" t="s">
        <v>2544</v>
      </c>
      <c r="R2860" t="s">
        <v>2570</v>
      </c>
      <c r="S2860" t="s">
        <v>2546</v>
      </c>
      <c r="T2860">
        <v>0</v>
      </c>
      <c r="U2860" t="s">
        <v>2571</v>
      </c>
      <c r="V2860" t="s">
        <v>2572</v>
      </c>
      <c r="W2860" t="s">
        <v>1891</v>
      </c>
      <c r="X2860" t="s">
        <v>2564</v>
      </c>
      <c r="Y2860" t="str">
        <f t="shared" si="44"/>
        <v>网易有道信息技术（北京）有限公司网易(杭州)网络有限公司信息流</v>
      </c>
      <c r="Z2860" t="e">
        <f>VLOOKUP(Y:Y,[1]Sheet1!N:N,1,0)</f>
        <v>#N/A</v>
      </c>
    </row>
    <row r="2861" spans="1:26" hidden="1" x14ac:dyDescent="0.25">
      <c r="A2861">
        <v>20230616</v>
      </c>
      <c r="B2861">
        <v>40182529</v>
      </c>
      <c r="C2861" t="s">
        <v>2795</v>
      </c>
      <c r="D2861">
        <v>2130054</v>
      </c>
      <c r="E2861" t="s">
        <v>2558</v>
      </c>
      <c r="F2861" s="59">
        <v>1843.73</v>
      </c>
      <c r="G2861">
        <v>1492.84</v>
      </c>
      <c r="H2861" t="s">
        <v>2559</v>
      </c>
      <c r="I2861" t="s">
        <v>2560</v>
      </c>
      <c r="J2861" t="s">
        <v>2350</v>
      </c>
      <c r="K2861" t="s">
        <v>711</v>
      </c>
      <c r="L2861" t="s">
        <v>2350</v>
      </c>
      <c r="M2861" t="s">
        <v>2561</v>
      </c>
      <c r="N2861" t="s">
        <v>2562</v>
      </c>
      <c r="O2861" t="s">
        <v>2542</v>
      </c>
      <c r="P2861" t="s">
        <v>2543</v>
      </c>
      <c r="Q2861" t="s">
        <v>2544</v>
      </c>
      <c r="R2861" t="s">
        <v>2563</v>
      </c>
      <c r="S2861" t="s">
        <v>2546</v>
      </c>
      <c r="T2861">
        <v>7876.89</v>
      </c>
      <c r="U2861" t="s">
        <v>1891</v>
      </c>
      <c r="V2861" t="s">
        <v>2564</v>
      </c>
      <c r="W2861" t="s">
        <v>1891</v>
      </c>
      <c r="X2861" t="s">
        <v>2564</v>
      </c>
      <c r="Y2861" t="str">
        <f t="shared" si="44"/>
        <v>深圳尚米网络技术有限公司深圳尚米网络技术有限公司CPC</v>
      </c>
      <c r="Z2861" t="e">
        <f>VLOOKUP(Y:Y,[1]Sheet1!N:N,1,0)</f>
        <v>#N/A</v>
      </c>
    </row>
    <row r="2862" spans="1:26" hidden="1" x14ac:dyDescent="0.25">
      <c r="A2862">
        <v>20230616</v>
      </c>
      <c r="B2862">
        <v>42327274</v>
      </c>
      <c r="C2862" t="s">
        <v>2791</v>
      </c>
      <c r="D2862">
        <v>2172261</v>
      </c>
      <c r="E2862" t="s">
        <v>2628</v>
      </c>
      <c r="F2862" s="59">
        <v>755.17</v>
      </c>
      <c r="G2862">
        <v>576.47</v>
      </c>
      <c r="H2862" t="s">
        <v>2538</v>
      </c>
      <c r="I2862" t="s">
        <v>2551</v>
      </c>
      <c r="J2862" t="s">
        <v>292</v>
      </c>
      <c r="K2862" t="s">
        <v>2321</v>
      </c>
      <c r="L2862" t="s">
        <v>574</v>
      </c>
      <c r="M2862" t="s">
        <v>2611</v>
      </c>
      <c r="N2862" t="s">
        <v>2612</v>
      </c>
      <c r="O2862" t="s">
        <v>2542</v>
      </c>
      <c r="P2862" t="s">
        <v>2543</v>
      </c>
      <c r="Q2862" t="s">
        <v>2544</v>
      </c>
      <c r="R2862" t="s">
        <v>2613</v>
      </c>
      <c r="S2862" t="s">
        <v>2546</v>
      </c>
      <c r="T2862">
        <v>0</v>
      </c>
      <c r="U2862" t="s">
        <v>2614</v>
      </c>
      <c r="V2862" t="s">
        <v>2615</v>
      </c>
      <c r="W2862" t="s">
        <v>2614</v>
      </c>
      <c r="X2862" t="s">
        <v>2615</v>
      </c>
      <c r="Y2862" t="str">
        <f t="shared" si="44"/>
        <v>广州荔湾品唯信息服务有限公司广州唯品会电子商务有限公司信息流</v>
      </c>
      <c r="Z2862" t="e">
        <f>VLOOKUP(Y:Y,[1]Sheet1!N:N,1,0)</f>
        <v>#N/A</v>
      </c>
    </row>
    <row r="2863" spans="1:26" hidden="1" x14ac:dyDescent="0.25">
      <c r="A2863">
        <v>20230616</v>
      </c>
      <c r="B2863">
        <v>47328011</v>
      </c>
      <c r="C2863" t="s">
        <v>2647</v>
      </c>
      <c r="D2863">
        <v>2185183</v>
      </c>
      <c r="E2863" t="s">
        <v>2574</v>
      </c>
      <c r="F2863" s="59">
        <v>1.95</v>
      </c>
      <c r="G2863">
        <v>1.48</v>
      </c>
      <c r="H2863" t="s">
        <v>2538</v>
      </c>
      <c r="I2863" t="s">
        <v>2551</v>
      </c>
      <c r="J2863" t="s">
        <v>2575</v>
      </c>
      <c r="K2863" t="s">
        <v>2321</v>
      </c>
      <c r="L2863" t="s">
        <v>2344</v>
      </c>
      <c r="M2863" t="s">
        <v>2576</v>
      </c>
      <c r="O2863" t="s">
        <v>2542</v>
      </c>
      <c r="P2863" t="s">
        <v>2543</v>
      </c>
      <c r="Q2863" t="s">
        <v>2544</v>
      </c>
      <c r="R2863" t="s">
        <v>2577</v>
      </c>
      <c r="S2863" t="s">
        <v>2546</v>
      </c>
      <c r="T2863">
        <v>0</v>
      </c>
      <c r="U2863" t="s">
        <v>838</v>
      </c>
      <c r="V2863" t="s">
        <v>2578</v>
      </c>
      <c r="W2863" t="s">
        <v>838</v>
      </c>
      <c r="X2863" t="s">
        <v>2578</v>
      </c>
      <c r="Y2863" t="str">
        <f t="shared" si="44"/>
        <v>北京微财科技有限公司-数媒重庆市黑卡小额贷款有限公司信息流</v>
      </c>
      <c r="Z2863" t="e">
        <f>VLOOKUP(Y:Y,[1]Sheet1!N:N,1,0)</f>
        <v>#N/A</v>
      </c>
    </row>
    <row r="2864" spans="1:26" hidden="1" x14ac:dyDescent="0.25">
      <c r="A2864">
        <v>20230616</v>
      </c>
      <c r="B2864">
        <v>47798422</v>
      </c>
      <c r="C2864" t="s">
        <v>2794</v>
      </c>
      <c r="D2864">
        <v>2169384</v>
      </c>
      <c r="E2864" t="s">
        <v>2633</v>
      </c>
      <c r="F2864" s="59">
        <v>1782.09</v>
      </c>
      <c r="G2864">
        <v>1320.07</v>
      </c>
      <c r="H2864" t="s">
        <v>2538</v>
      </c>
      <c r="I2864" t="s">
        <v>2551</v>
      </c>
      <c r="J2864" t="s">
        <v>296</v>
      </c>
      <c r="K2864" t="s">
        <v>2321</v>
      </c>
      <c r="L2864" t="s">
        <v>2334</v>
      </c>
      <c r="M2864" t="s">
        <v>2634</v>
      </c>
      <c r="N2864" t="s">
        <v>2635</v>
      </c>
      <c r="O2864" t="s">
        <v>2542</v>
      </c>
      <c r="P2864" t="s">
        <v>2543</v>
      </c>
      <c r="Q2864" t="s">
        <v>2544</v>
      </c>
      <c r="R2864" t="s">
        <v>2636</v>
      </c>
      <c r="S2864" t="s">
        <v>2546</v>
      </c>
      <c r="T2864">
        <v>0</v>
      </c>
      <c r="U2864" t="s">
        <v>2584</v>
      </c>
      <c r="V2864" t="s">
        <v>2637</v>
      </c>
      <c r="W2864" t="s">
        <v>2584</v>
      </c>
      <c r="X2864" t="s">
        <v>2637</v>
      </c>
      <c r="Y2864" t="str">
        <f t="shared" si="44"/>
        <v>湖北车智汇传媒有限公司北京车之家信息技术有限公司信息流</v>
      </c>
      <c r="Z2864" t="e">
        <f>VLOOKUP(Y:Y,[1]Sheet1!N:N,1,0)</f>
        <v>#N/A</v>
      </c>
    </row>
    <row r="2865" spans="1:26" hidden="1" x14ac:dyDescent="0.25">
      <c r="A2865">
        <v>20230616</v>
      </c>
      <c r="B2865">
        <v>38794025</v>
      </c>
      <c r="C2865" t="s">
        <v>2651</v>
      </c>
      <c r="D2865">
        <v>2172261</v>
      </c>
      <c r="E2865" t="s">
        <v>2628</v>
      </c>
      <c r="F2865" s="59">
        <v>247.74</v>
      </c>
      <c r="G2865">
        <v>189.11</v>
      </c>
      <c r="H2865" t="s">
        <v>2538</v>
      </c>
      <c r="I2865" t="s">
        <v>2539</v>
      </c>
      <c r="J2865" t="s">
        <v>292</v>
      </c>
      <c r="K2865" t="s">
        <v>2321</v>
      </c>
      <c r="L2865" t="s">
        <v>574</v>
      </c>
      <c r="M2865" t="s">
        <v>2611</v>
      </c>
      <c r="N2865" t="s">
        <v>2612</v>
      </c>
      <c r="O2865" t="s">
        <v>2542</v>
      </c>
      <c r="P2865" t="s">
        <v>2543</v>
      </c>
      <c r="Q2865" t="s">
        <v>2544</v>
      </c>
      <c r="R2865" t="s">
        <v>2613</v>
      </c>
      <c r="S2865" t="s">
        <v>2546</v>
      </c>
      <c r="T2865">
        <v>0</v>
      </c>
      <c r="U2865" t="s">
        <v>2614</v>
      </c>
      <c r="V2865" t="s">
        <v>2615</v>
      </c>
      <c r="W2865" t="s">
        <v>2614</v>
      </c>
      <c r="X2865" t="s">
        <v>2615</v>
      </c>
      <c r="Y2865" t="str">
        <f t="shared" si="44"/>
        <v>广州荔湾品唯信息服务有限公司广州唯品会电子商务有限公司信息流</v>
      </c>
      <c r="Z2865" t="e">
        <f>VLOOKUP(Y:Y,[1]Sheet1!N:N,1,0)</f>
        <v>#N/A</v>
      </c>
    </row>
    <row r="2866" spans="1:26" x14ac:dyDescent="0.25">
      <c r="A2866">
        <v>20230616</v>
      </c>
      <c r="B2866">
        <v>45336938</v>
      </c>
      <c r="C2866" t="s">
        <v>2753</v>
      </c>
      <c r="D2866">
        <v>2054669</v>
      </c>
      <c r="E2866" t="s">
        <v>2622</v>
      </c>
      <c r="F2866" s="59">
        <v>367.93</v>
      </c>
      <c r="G2866">
        <v>272.54000000000002</v>
      </c>
      <c r="H2866" t="s">
        <v>2538</v>
      </c>
      <c r="I2866" t="s">
        <v>2551</v>
      </c>
      <c r="J2866" t="s">
        <v>2352</v>
      </c>
      <c r="K2866" t="s">
        <v>2321</v>
      </c>
      <c r="L2866" t="s">
        <v>2351</v>
      </c>
      <c r="M2866" t="s">
        <v>2623</v>
      </c>
      <c r="N2866" t="s">
        <v>2624</v>
      </c>
      <c r="O2866" t="s">
        <v>2542</v>
      </c>
      <c r="P2866" t="s">
        <v>2543</v>
      </c>
      <c r="Q2866" t="s">
        <v>2544</v>
      </c>
      <c r="R2866" t="s">
        <v>2625</v>
      </c>
      <c r="S2866" t="s">
        <v>2546</v>
      </c>
      <c r="T2866">
        <v>0</v>
      </c>
      <c r="U2866" t="s">
        <v>838</v>
      </c>
      <c r="V2866" t="s">
        <v>2548</v>
      </c>
      <c r="W2866" t="s">
        <v>838</v>
      </c>
      <c r="X2866" t="s">
        <v>2548</v>
      </c>
      <c r="Y2866" t="str">
        <f t="shared" si="44"/>
        <v>深圳市小赢普惠科技有限责任公司深圳市赢众通金融信息服务有限责任公司信息流</v>
      </c>
      <c r="Z2866" t="e">
        <f>VLOOKUP(Y:Y,[1]Sheet1!N:N,1,0)</f>
        <v>#N/A</v>
      </c>
    </row>
    <row r="2867" spans="1:26" hidden="1" x14ac:dyDescent="0.25">
      <c r="A2867">
        <v>20230616</v>
      </c>
      <c r="B2867">
        <v>46610852</v>
      </c>
      <c r="C2867" t="s">
        <v>2713</v>
      </c>
      <c r="D2867">
        <v>2117410</v>
      </c>
      <c r="E2867" t="s">
        <v>2587</v>
      </c>
      <c r="F2867" s="59">
        <v>153.75</v>
      </c>
      <c r="G2867">
        <v>0</v>
      </c>
      <c r="H2867" t="s">
        <v>2538</v>
      </c>
      <c r="I2867" t="s">
        <v>2551</v>
      </c>
      <c r="J2867" t="s">
        <v>2353</v>
      </c>
      <c r="K2867" t="s">
        <v>2321</v>
      </c>
      <c r="L2867" t="s">
        <v>326</v>
      </c>
      <c r="M2867" t="s">
        <v>2588</v>
      </c>
      <c r="N2867" t="s">
        <v>2589</v>
      </c>
      <c r="O2867" t="s">
        <v>2542</v>
      </c>
      <c r="P2867" t="s">
        <v>2543</v>
      </c>
      <c r="Q2867" t="s">
        <v>2544</v>
      </c>
      <c r="R2867" t="s">
        <v>2570</v>
      </c>
      <c r="S2867" t="s">
        <v>2546</v>
      </c>
      <c r="T2867">
        <v>0</v>
      </c>
      <c r="U2867" t="s">
        <v>2571</v>
      </c>
      <c r="V2867" t="s">
        <v>2572</v>
      </c>
      <c r="W2867" t="s">
        <v>1891</v>
      </c>
      <c r="X2867" t="s">
        <v>2564</v>
      </c>
      <c r="Y2867" t="str">
        <f t="shared" si="44"/>
        <v>网易有道信息技术（北京）有限公司网易(杭州)网络有限公司信息流</v>
      </c>
      <c r="Z2867" t="e">
        <f>VLOOKUP(Y:Y,[1]Sheet1!N:N,1,0)</f>
        <v>#N/A</v>
      </c>
    </row>
    <row r="2868" spans="1:26" hidden="1" x14ac:dyDescent="0.25">
      <c r="A2868">
        <v>20230616</v>
      </c>
      <c r="B2868">
        <v>47426625</v>
      </c>
      <c r="C2868" t="s">
        <v>2802</v>
      </c>
      <c r="D2868">
        <v>2189969</v>
      </c>
      <c r="E2868" t="s">
        <v>2608</v>
      </c>
      <c r="F2868" s="59">
        <v>4014.77</v>
      </c>
      <c r="G2868">
        <v>2867.69</v>
      </c>
      <c r="H2868" t="s">
        <v>2538</v>
      </c>
      <c r="I2868" t="s">
        <v>2551</v>
      </c>
      <c r="J2868" t="s">
        <v>2332</v>
      </c>
      <c r="K2868" t="s">
        <v>2321</v>
      </c>
      <c r="L2868" t="s">
        <v>2333</v>
      </c>
      <c r="M2868" t="s">
        <v>2552</v>
      </c>
      <c r="N2868" t="s">
        <v>2553</v>
      </c>
      <c r="O2868" t="s">
        <v>2542</v>
      </c>
      <c r="P2868" t="s">
        <v>2543</v>
      </c>
      <c r="Q2868" t="s">
        <v>2544</v>
      </c>
      <c r="R2868" t="s">
        <v>2554</v>
      </c>
      <c r="S2868" t="s">
        <v>2546</v>
      </c>
      <c r="T2868">
        <v>0</v>
      </c>
      <c r="U2868" t="s">
        <v>2555</v>
      </c>
      <c r="V2868" t="s">
        <v>2556</v>
      </c>
      <c r="W2868" t="s">
        <v>2555</v>
      </c>
      <c r="X2868" t="s">
        <v>2556</v>
      </c>
      <c r="Y2868" t="str">
        <f t="shared" si="44"/>
        <v>北京爱奇艺科技有限公司-百度北京爱奇艺科技有限公司信息流</v>
      </c>
      <c r="Z2868" t="e">
        <f>VLOOKUP(Y:Y,[1]Sheet1!N:N,1,0)</f>
        <v>#N/A</v>
      </c>
    </row>
    <row r="2869" spans="1:26" hidden="1" x14ac:dyDescent="0.25">
      <c r="A2869">
        <v>20230616</v>
      </c>
      <c r="B2869">
        <v>48386094</v>
      </c>
      <c r="C2869" t="s">
        <v>2597</v>
      </c>
      <c r="D2869">
        <v>2158492</v>
      </c>
      <c r="E2869" t="s">
        <v>2580</v>
      </c>
      <c r="F2869" s="59">
        <v>1460.5</v>
      </c>
      <c r="G2869">
        <v>1227.29</v>
      </c>
      <c r="H2869" t="s">
        <v>2559</v>
      </c>
      <c r="I2869" t="s">
        <v>2560</v>
      </c>
      <c r="J2869" t="s">
        <v>2330</v>
      </c>
      <c r="K2869" t="s">
        <v>711</v>
      </c>
      <c r="L2869" t="s">
        <v>2329</v>
      </c>
      <c r="M2869" t="s">
        <v>2581</v>
      </c>
      <c r="N2869" t="s">
        <v>2582</v>
      </c>
      <c r="O2869" t="s">
        <v>2542</v>
      </c>
      <c r="P2869" t="s">
        <v>2543</v>
      </c>
      <c r="Q2869" t="s">
        <v>2544</v>
      </c>
      <c r="R2869" t="s">
        <v>2583</v>
      </c>
      <c r="S2869" t="s">
        <v>2546</v>
      </c>
      <c r="T2869">
        <v>82748.332999999999</v>
      </c>
      <c r="U2869" t="s">
        <v>2598</v>
      </c>
      <c r="V2869" t="s">
        <v>2599</v>
      </c>
      <c r="W2869" t="s">
        <v>2584</v>
      </c>
      <c r="X2869" t="s">
        <v>2585</v>
      </c>
      <c r="Y2869" t="str">
        <f t="shared" si="44"/>
        <v>成都哈拜网络科技有限公司-数字媒体事业部上海哈啰普惠科技有限公司CPC</v>
      </c>
      <c r="Z2869" t="e">
        <f>VLOOKUP(Y:Y,[1]Sheet1!N:N,1,0)</f>
        <v>#N/A</v>
      </c>
    </row>
    <row r="2870" spans="1:26" hidden="1" x14ac:dyDescent="0.25">
      <c r="A2870">
        <v>20230616</v>
      </c>
      <c r="B2870">
        <v>29768622</v>
      </c>
      <c r="C2870" t="s">
        <v>2603</v>
      </c>
      <c r="D2870">
        <v>2130054</v>
      </c>
      <c r="E2870" t="s">
        <v>2558</v>
      </c>
      <c r="F2870" s="59">
        <v>1963.51</v>
      </c>
      <c r="G2870">
        <v>1589.82</v>
      </c>
      <c r="H2870" t="s">
        <v>2559</v>
      </c>
      <c r="I2870" t="s">
        <v>2560</v>
      </c>
      <c r="J2870" t="s">
        <v>2350</v>
      </c>
      <c r="K2870" t="s">
        <v>711</v>
      </c>
      <c r="L2870" t="s">
        <v>2350</v>
      </c>
      <c r="M2870" t="s">
        <v>2561</v>
      </c>
      <c r="N2870" t="s">
        <v>2562</v>
      </c>
      <c r="O2870" t="s">
        <v>2542</v>
      </c>
      <c r="P2870" t="s">
        <v>2543</v>
      </c>
      <c r="Q2870" t="s">
        <v>2544</v>
      </c>
      <c r="R2870" t="s">
        <v>2563</v>
      </c>
      <c r="S2870" t="s">
        <v>2546</v>
      </c>
      <c r="T2870">
        <v>14298.726000000001</v>
      </c>
      <c r="U2870" t="s">
        <v>1891</v>
      </c>
      <c r="V2870" t="s">
        <v>2564</v>
      </c>
      <c r="W2870" t="s">
        <v>1891</v>
      </c>
      <c r="X2870" t="s">
        <v>2564</v>
      </c>
      <c r="Y2870" t="str">
        <f t="shared" si="44"/>
        <v>深圳尚米网络技术有限公司深圳尚米网络技术有限公司CPC</v>
      </c>
      <c r="Z2870" t="e">
        <f>VLOOKUP(Y:Y,[1]Sheet1!N:N,1,0)</f>
        <v>#N/A</v>
      </c>
    </row>
    <row r="2871" spans="1:26" hidden="1" x14ac:dyDescent="0.25">
      <c r="A2871">
        <v>20230616</v>
      </c>
      <c r="B2871">
        <v>41276552</v>
      </c>
      <c r="C2871" t="s">
        <v>2817</v>
      </c>
      <c r="D2871">
        <v>2158492</v>
      </c>
      <c r="E2871" t="s">
        <v>2580</v>
      </c>
      <c r="F2871" s="59">
        <v>553.75</v>
      </c>
      <c r="G2871">
        <v>465.32</v>
      </c>
      <c r="H2871" t="s">
        <v>2559</v>
      </c>
      <c r="I2871" t="s">
        <v>2560</v>
      </c>
      <c r="J2871" t="s">
        <v>2330</v>
      </c>
      <c r="K2871" t="s">
        <v>711</v>
      </c>
      <c r="L2871" t="s">
        <v>2329</v>
      </c>
      <c r="M2871" t="s">
        <v>2581</v>
      </c>
      <c r="N2871" t="s">
        <v>2582</v>
      </c>
      <c r="O2871" t="s">
        <v>2542</v>
      </c>
      <c r="P2871" t="s">
        <v>2543</v>
      </c>
      <c r="Q2871" t="s">
        <v>2544</v>
      </c>
      <c r="R2871" t="s">
        <v>2583</v>
      </c>
      <c r="S2871" t="s">
        <v>2546</v>
      </c>
      <c r="T2871">
        <v>6588.5119999999997</v>
      </c>
      <c r="U2871" t="s">
        <v>2584</v>
      </c>
      <c r="V2871" t="s">
        <v>2585</v>
      </c>
      <c r="W2871" t="s">
        <v>2584</v>
      </c>
      <c r="X2871" t="s">
        <v>2585</v>
      </c>
      <c r="Y2871" t="str">
        <f t="shared" si="44"/>
        <v>成都哈拜网络科技有限公司-数字媒体事业部上海哈啰普惠科技有限公司CPC</v>
      </c>
      <c r="Z2871" t="e">
        <f>VLOOKUP(Y:Y,[1]Sheet1!N:N,1,0)</f>
        <v>#N/A</v>
      </c>
    </row>
    <row r="2872" spans="1:26" hidden="1" x14ac:dyDescent="0.25">
      <c r="A2872">
        <v>20230616</v>
      </c>
      <c r="B2872">
        <v>47184419</v>
      </c>
      <c r="C2872" t="s">
        <v>2740</v>
      </c>
      <c r="D2872">
        <v>2176807</v>
      </c>
      <c r="E2872" t="s">
        <v>2691</v>
      </c>
      <c r="F2872" s="59">
        <v>1.03</v>
      </c>
      <c r="G2872">
        <v>0.75</v>
      </c>
      <c r="H2872" t="s">
        <v>2538</v>
      </c>
      <c r="I2872" t="s">
        <v>2551</v>
      </c>
      <c r="J2872" t="s">
        <v>2339</v>
      </c>
      <c r="K2872" t="s">
        <v>2321</v>
      </c>
      <c r="L2872" t="s">
        <v>2338</v>
      </c>
      <c r="M2872" t="s">
        <v>2692</v>
      </c>
      <c r="N2872" t="s">
        <v>2693</v>
      </c>
      <c r="O2872" t="s">
        <v>2542</v>
      </c>
      <c r="P2872" t="s">
        <v>2543</v>
      </c>
      <c r="Q2872" t="s">
        <v>2544</v>
      </c>
      <c r="R2872" t="s">
        <v>2694</v>
      </c>
      <c r="S2872" t="s">
        <v>2546</v>
      </c>
      <c r="T2872">
        <v>0</v>
      </c>
      <c r="U2872" t="s">
        <v>2117</v>
      </c>
      <c r="V2872" t="s">
        <v>2695</v>
      </c>
      <c r="W2872" t="s">
        <v>2117</v>
      </c>
      <c r="X2872" t="s">
        <v>2695</v>
      </c>
      <c r="Y2872" t="str">
        <f t="shared" si="44"/>
        <v>北京三快在线科技有限公司及其关联公司北京三快科技有限公司信息流</v>
      </c>
      <c r="Z2872" t="e">
        <f>VLOOKUP(Y:Y,[1]Sheet1!N:N,1,0)</f>
        <v>#N/A</v>
      </c>
    </row>
    <row r="2873" spans="1:26" hidden="1" x14ac:dyDescent="0.25">
      <c r="A2873">
        <v>20230616</v>
      </c>
      <c r="B2873">
        <v>47798436</v>
      </c>
      <c r="C2873" t="s">
        <v>2632</v>
      </c>
      <c r="D2873">
        <v>2169384</v>
      </c>
      <c r="E2873" t="s">
        <v>2633</v>
      </c>
      <c r="F2873" s="59">
        <v>12122.2</v>
      </c>
      <c r="G2873">
        <v>8979.41</v>
      </c>
      <c r="H2873" t="s">
        <v>2538</v>
      </c>
      <c r="I2873" t="s">
        <v>2551</v>
      </c>
      <c r="J2873" t="s">
        <v>296</v>
      </c>
      <c r="K2873" t="s">
        <v>2321</v>
      </c>
      <c r="L2873" t="s">
        <v>2334</v>
      </c>
      <c r="M2873" t="s">
        <v>2634</v>
      </c>
      <c r="N2873" t="s">
        <v>2635</v>
      </c>
      <c r="O2873" t="s">
        <v>2542</v>
      </c>
      <c r="P2873" t="s">
        <v>2543</v>
      </c>
      <c r="Q2873" t="s">
        <v>2544</v>
      </c>
      <c r="R2873" t="s">
        <v>2636</v>
      </c>
      <c r="S2873" t="s">
        <v>2546</v>
      </c>
      <c r="T2873">
        <v>0</v>
      </c>
      <c r="U2873" t="s">
        <v>2584</v>
      </c>
      <c r="V2873" t="s">
        <v>2637</v>
      </c>
      <c r="W2873" t="s">
        <v>2584</v>
      </c>
      <c r="X2873" t="s">
        <v>2637</v>
      </c>
      <c r="Y2873" t="str">
        <f t="shared" si="44"/>
        <v>湖北车智汇传媒有限公司北京车之家信息技术有限公司信息流</v>
      </c>
      <c r="Z2873" t="e">
        <f>VLOOKUP(Y:Y,[1]Sheet1!N:N,1,0)</f>
        <v>#N/A</v>
      </c>
    </row>
    <row r="2874" spans="1:26" hidden="1" x14ac:dyDescent="0.25">
      <c r="A2874">
        <v>20230616</v>
      </c>
      <c r="B2874">
        <v>40168764</v>
      </c>
      <c r="C2874" t="s">
        <v>2590</v>
      </c>
      <c r="D2874">
        <v>2158492</v>
      </c>
      <c r="E2874" t="s">
        <v>2580</v>
      </c>
      <c r="F2874" s="59">
        <v>1000.47</v>
      </c>
      <c r="G2874">
        <v>840.69</v>
      </c>
      <c r="H2874" t="s">
        <v>2559</v>
      </c>
      <c r="I2874" t="s">
        <v>2560</v>
      </c>
      <c r="J2874" t="s">
        <v>2330</v>
      </c>
      <c r="K2874" t="s">
        <v>711</v>
      </c>
      <c r="L2874" t="s">
        <v>2329</v>
      </c>
      <c r="M2874" t="s">
        <v>2581</v>
      </c>
      <c r="N2874" t="s">
        <v>2582</v>
      </c>
      <c r="O2874" t="s">
        <v>2542</v>
      </c>
      <c r="P2874" t="s">
        <v>2543</v>
      </c>
      <c r="Q2874" t="s">
        <v>2544</v>
      </c>
      <c r="R2874" t="s">
        <v>2583</v>
      </c>
      <c r="S2874" t="s">
        <v>2546</v>
      </c>
      <c r="T2874">
        <v>16911.019</v>
      </c>
      <c r="U2874" t="s">
        <v>2584</v>
      </c>
      <c r="V2874" t="s">
        <v>2585</v>
      </c>
      <c r="W2874" t="s">
        <v>2584</v>
      </c>
      <c r="X2874" t="s">
        <v>2585</v>
      </c>
      <c r="Y2874" t="str">
        <f t="shared" si="44"/>
        <v>成都哈拜网络科技有限公司-数字媒体事业部上海哈啰普惠科技有限公司CPC</v>
      </c>
      <c r="Z2874" t="e">
        <f>VLOOKUP(Y:Y,[1]Sheet1!N:N,1,0)</f>
        <v>#N/A</v>
      </c>
    </row>
    <row r="2875" spans="1:26" hidden="1" x14ac:dyDescent="0.25">
      <c r="A2875">
        <v>20230616</v>
      </c>
      <c r="B2875">
        <v>47426571</v>
      </c>
      <c r="C2875" t="s">
        <v>2754</v>
      </c>
      <c r="D2875">
        <v>2189969</v>
      </c>
      <c r="E2875" t="s">
        <v>2608</v>
      </c>
      <c r="F2875" s="59">
        <v>6009.82</v>
      </c>
      <c r="G2875">
        <v>4292.7299999999996</v>
      </c>
      <c r="H2875" t="s">
        <v>2538</v>
      </c>
      <c r="I2875" t="s">
        <v>2551</v>
      </c>
      <c r="J2875" t="s">
        <v>2332</v>
      </c>
      <c r="K2875" t="s">
        <v>2321</v>
      </c>
      <c r="L2875" t="s">
        <v>2333</v>
      </c>
      <c r="M2875" t="s">
        <v>2552</v>
      </c>
      <c r="N2875" t="s">
        <v>2553</v>
      </c>
      <c r="O2875" t="s">
        <v>2542</v>
      </c>
      <c r="P2875" t="s">
        <v>2543</v>
      </c>
      <c r="Q2875" t="s">
        <v>2544</v>
      </c>
      <c r="R2875" t="s">
        <v>2554</v>
      </c>
      <c r="S2875" t="s">
        <v>2546</v>
      </c>
      <c r="T2875">
        <v>0</v>
      </c>
      <c r="U2875" t="s">
        <v>2555</v>
      </c>
      <c r="V2875" t="s">
        <v>2556</v>
      </c>
      <c r="W2875" t="s">
        <v>2555</v>
      </c>
      <c r="X2875" t="s">
        <v>2556</v>
      </c>
      <c r="Y2875" t="str">
        <f t="shared" si="44"/>
        <v>北京爱奇艺科技有限公司-百度北京爱奇艺科技有限公司信息流</v>
      </c>
      <c r="Z2875" t="e">
        <f>VLOOKUP(Y:Y,[1]Sheet1!N:N,1,0)</f>
        <v>#N/A</v>
      </c>
    </row>
    <row r="2876" spans="1:26" hidden="1" x14ac:dyDescent="0.25">
      <c r="A2876">
        <v>20230616</v>
      </c>
      <c r="B2876">
        <v>47328039</v>
      </c>
      <c r="C2876" t="s">
        <v>2573</v>
      </c>
      <c r="D2876">
        <v>2185183</v>
      </c>
      <c r="E2876" t="s">
        <v>2574</v>
      </c>
      <c r="F2876" s="59">
        <v>2.1800000000000002</v>
      </c>
      <c r="G2876">
        <v>1.65</v>
      </c>
      <c r="H2876" t="s">
        <v>2538</v>
      </c>
      <c r="I2876" t="s">
        <v>2551</v>
      </c>
      <c r="J2876" t="s">
        <v>2575</v>
      </c>
      <c r="K2876" t="s">
        <v>2321</v>
      </c>
      <c r="L2876" t="s">
        <v>2344</v>
      </c>
      <c r="M2876" t="s">
        <v>2576</v>
      </c>
      <c r="O2876" t="s">
        <v>2542</v>
      </c>
      <c r="P2876" t="s">
        <v>2543</v>
      </c>
      <c r="Q2876" t="s">
        <v>2544</v>
      </c>
      <c r="R2876" t="s">
        <v>2577</v>
      </c>
      <c r="S2876" t="s">
        <v>2546</v>
      </c>
      <c r="T2876">
        <v>0</v>
      </c>
      <c r="U2876" t="s">
        <v>838</v>
      </c>
      <c r="V2876" t="s">
        <v>2578</v>
      </c>
      <c r="W2876" t="s">
        <v>838</v>
      </c>
      <c r="X2876" t="s">
        <v>2578</v>
      </c>
      <c r="Y2876" t="str">
        <f t="shared" si="44"/>
        <v>北京微财科技有限公司-数媒重庆市黑卡小额贷款有限公司信息流</v>
      </c>
      <c r="Z2876" t="e">
        <f>VLOOKUP(Y:Y,[1]Sheet1!N:N,1,0)</f>
        <v>#N/A</v>
      </c>
    </row>
    <row r="2877" spans="1:26" hidden="1" x14ac:dyDescent="0.25">
      <c r="A2877">
        <v>20230616</v>
      </c>
      <c r="B2877">
        <v>45323107</v>
      </c>
      <c r="C2877" t="s">
        <v>2654</v>
      </c>
      <c r="D2877">
        <v>2172261</v>
      </c>
      <c r="E2877" t="s">
        <v>2628</v>
      </c>
      <c r="F2877" s="59">
        <v>1788.53</v>
      </c>
      <c r="G2877">
        <v>1365.29</v>
      </c>
      <c r="H2877" t="s">
        <v>2538</v>
      </c>
      <c r="I2877" t="s">
        <v>2539</v>
      </c>
      <c r="J2877" t="s">
        <v>292</v>
      </c>
      <c r="K2877" t="s">
        <v>2321</v>
      </c>
      <c r="L2877" t="s">
        <v>574</v>
      </c>
      <c r="M2877" t="s">
        <v>2611</v>
      </c>
      <c r="N2877" t="s">
        <v>2612</v>
      </c>
      <c r="O2877" t="s">
        <v>2542</v>
      </c>
      <c r="P2877" t="s">
        <v>2543</v>
      </c>
      <c r="Q2877" t="s">
        <v>2544</v>
      </c>
      <c r="R2877" t="s">
        <v>2613</v>
      </c>
      <c r="S2877" t="s">
        <v>2546</v>
      </c>
      <c r="T2877">
        <v>0</v>
      </c>
      <c r="U2877" t="s">
        <v>2614</v>
      </c>
      <c r="V2877" t="s">
        <v>2615</v>
      </c>
      <c r="W2877" t="s">
        <v>2614</v>
      </c>
      <c r="X2877" t="s">
        <v>2615</v>
      </c>
      <c r="Y2877" t="str">
        <f t="shared" si="44"/>
        <v>广州荔湾品唯信息服务有限公司广州唯品会电子商务有限公司信息流</v>
      </c>
      <c r="Z2877" t="e">
        <f>VLOOKUP(Y:Y,[1]Sheet1!N:N,1,0)</f>
        <v>#N/A</v>
      </c>
    </row>
    <row r="2878" spans="1:26" hidden="1" x14ac:dyDescent="0.25">
      <c r="A2878">
        <v>20230616</v>
      </c>
      <c r="B2878">
        <v>47426526</v>
      </c>
      <c r="C2878" t="s">
        <v>2799</v>
      </c>
      <c r="D2878">
        <v>2167551</v>
      </c>
      <c r="E2878" t="s">
        <v>2550</v>
      </c>
      <c r="F2878" s="59">
        <v>265.27999999999997</v>
      </c>
      <c r="G2878">
        <v>265.27999999999997</v>
      </c>
      <c r="H2878" t="s">
        <v>2538</v>
      </c>
      <c r="I2878" t="s">
        <v>2551</v>
      </c>
      <c r="J2878" t="s">
        <v>2332</v>
      </c>
      <c r="K2878" t="s">
        <v>2321</v>
      </c>
      <c r="L2878" t="s">
        <v>2333</v>
      </c>
      <c r="M2878" t="s">
        <v>2552</v>
      </c>
      <c r="N2878" t="s">
        <v>2553</v>
      </c>
      <c r="O2878" t="s">
        <v>2542</v>
      </c>
      <c r="P2878" t="s">
        <v>2543</v>
      </c>
      <c r="Q2878" t="s">
        <v>2544</v>
      </c>
      <c r="R2878" t="s">
        <v>2554</v>
      </c>
      <c r="S2878" t="s">
        <v>2546</v>
      </c>
      <c r="T2878">
        <v>0</v>
      </c>
      <c r="U2878" t="s">
        <v>2555</v>
      </c>
      <c r="V2878" t="s">
        <v>2556</v>
      </c>
      <c r="W2878" t="s">
        <v>2555</v>
      </c>
      <c r="X2878" t="s">
        <v>2556</v>
      </c>
      <c r="Y2878" t="str">
        <f t="shared" si="44"/>
        <v>北京爱奇艺科技有限公司-百度北京爱奇艺科技有限公司信息流</v>
      </c>
      <c r="Z2878" t="e">
        <f>VLOOKUP(Y:Y,[1]Sheet1!N:N,1,0)</f>
        <v>#N/A</v>
      </c>
    </row>
    <row r="2879" spans="1:26" hidden="1" x14ac:dyDescent="0.25">
      <c r="A2879">
        <v>20230616</v>
      </c>
      <c r="B2879">
        <v>47580667</v>
      </c>
      <c r="C2879" t="s">
        <v>2683</v>
      </c>
      <c r="D2879">
        <v>2171230</v>
      </c>
      <c r="E2879" t="s">
        <v>2684</v>
      </c>
      <c r="F2879" s="59">
        <v>9098.98</v>
      </c>
      <c r="G2879">
        <v>7108.58</v>
      </c>
      <c r="H2879" t="s">
        <v>2538</v>
      </c>
      <c r="I2879" t="s">
        <v>2551</v>
      </c>
      <c r="J2879" t="s">
        <v>2322</v>
      </c>
      <c r="K2879" t="s">
        <v>2321</v>
      </c>
      <c r="L2879" t="s">
        <v>2323</v>
      </c>
      <c r="M2879" t="s">
        <v>2685</v>
      </c>
      <c r="N2879" t="s">
        <v>2686</v>
      </c>
      <c r="O2879" t="s">
        <v>2542</v>
      </c>
      <c r="P2879" t="s">
        <v>2543</v>
      </c>
      <c r="Q2879" t="s">
        <v>2544</v>
      </c>
      <c r="R2879" t="s">
        <v>2687</v>
      </c>
      <c r="S2879" t="s">
        <v>2546</v>
      </c>
      <c r="T2879">
        <v>0</v>
      </c>
      <c r="U2879" t="s">
        <v>2555</v>
      </c>
      <c r="V2879" t="s">
        <v>2556</v>
      </c>
      <c r="W2879" t="s">
        <v>2555</v>
      </c>
      <c r="X2879" t="s">
        <v>2671</v>
      </c>
      <c r="Y2879" t="str">
        <f t="shared" si="44"/>
        <v>广州虎牙信息科技有限公司-百度广州虎牙信息科技有限公司信息流</v>
      </c>
      <c r="Z2879" t="e">
        <f>VLOOKUP(Y:Y,[1]Sheet1!N:N,1,0)</f>
        <v>#N/A</v>
      </c>
    </row>
    <row r="2880" spans="1:26" hidden="1" x14ac:dyDescent="0.25">
      <c r="A2880">
        <v>20230616</v>
      </c>
      <c r="B2880">
        <v>47974695</v>
      </c>
      <c r="C2880" t="s">
        <v>2814</v>
      </c>
      <c r="D2880">
        <v>2129251</v>
      </c>
      <c r="E2880" t="s">
        <v>2815</v>
      </c>
      <c r="F2880" s="59">
        <v>15.48</v>
      </c>
      <c r="G2880">
        <v>0</v>
      </c>
      <c r="H2880" t="s">
        <v>2538</v>
      </c>
      <c r="I2880" t="s">
        <v>2539</v>
      </c>
      <c r="J2880" t="s">
        <v>2330</v>
      </c>
      <c r="K2880" t="s">
        <v>2321</v>
      </c>
      <c r="L2880" t="s">
        <v>2329</v>
      </c>
      <c r="M2880" t="s">
        <v>2581</v>
      </c>
      <c r="N2880" t="s">
        <v>2582</v>
      </c>
      <c r="O2880" t="s">
        <v>2542</v>
      </c>
      <c r="P2880" t="s">
        <v>2543</v>
      </c>
      <c r="Q2880" t="s">
        <v>2544</v>
      </c>
      <c r="R2880" t="s">
        <v>2583</v>
      </c>
      <c r="S2880" t="s">
        <v>2546</v>
      </c>
      <c r="T2880">
        <v>0</v>
      </c>
      <c r="U2880" t="s">
        <v>838</v>
      </c>
      <c r="V2880" t="s">
        <v>2578</v>
      </c>
      <c r="W2880" t="s">
        <v>2584</v>
      </c>
      <c r="X2880" t="s">
        <v>2585</v>
      </c>
      <c r="Y2880" t="str">
        <f t="shared" si="44"/>
        <v>成都哈拜网络科技有限公司-数字媒体事业部上海哈啰普惠科技有限公司信息流</v>
      </c>
      <c r="Z2880" t="e">
        <f>VLOOKUP(Y:Y,[1]Sheet1!N:N,1,0)</f>
        <v>#N/A</v>
      </c>
    </row>
    <row r="2881" spans="1:26" hidden="1" x14ac:dyDescent="0.25">
      <c r="A2881">
        <v>20230616</v>
      </c>
      <c r="B2881">
        <v>47327867</v>
      </c>
      <c r="C2881" t="s">
        <v>2682</v>
      </c>
      <c r="D2881">
        <v>2185183</v>
      </c>
      <c r="E2881" t="s">
        <v>2574</v>
      </c>
      <c r="F2881" s="59">
        <v>306.77999999999997</v>
      </c>
      <c r="G2881">
        <v>232.41</v>
      </c>
      <c r="H2881" t="s">
        <v>2538</v>
      </c>
      <c r="I2881" t="s">
        <v>2551</v>
      </c>
      <c r="J2881" t="s">
        <v>2575</v>
      </c>
      <c r="K2881" t="s">
        <v>2321</v>
      </c>
      <c r="L2881" t="s">
        <v>2344</v>
      </c>
      <c r="M2881" t="s">
        <v>2576</v>
      </c>
      <c r="O2881" t="s">
        <v>2542</v>
      </c>
      <c r="P2881" t="s">
        <v>2543</v>
      </c>
      <c r="Q2881" t="s">
        <v>2544</v>
      </c>
      <c r="R2881" t="s">
        <v>2577</v>
      </c>
      <c r="S2881" t="s">
        <v>2546</v>
      </c>
      <c r="T2881">
        <v>0</v>
      </c>
      <c r="U2881" t="s">
        <v>838</v>
      </c>
      <c r="V2881" t="s">
        <v>2578</v>
      </c>
      <c r="W2881" t="s">
        <v>838</v>
      </c>
      <c r="X2881" t="s">
        <v>2578</v>
      </c>
      <c r="Y2881" t="str">
        <f t="shared" si="44"/>
        <v>北京微财科技有限公司-数媒重庆市黑卡小额贷款有限公司信息流</v>
      </c>
      <c r="Z2881" t="e">
        <f>VLOOKUP(Y:Y,[1]Sheet1!N:N,1,0)</f>
        <v>#N/A</v>
      </c>
    </row>
    <row r="2882" spans="1:26" hidden="1" x14ac:dyDescent="0.25">
      <c r="A2882">
        <v>20230616</v>
      </c>
      <c r="B2882">
        <v>47327963</v>
      </c>
      <c r="C2882" t="s">
        <v>2678</v>
      </c>
      <c r="D2882">
        <v>2185183</v>
      </c>
      <c r="E2882" t="s">
        <v>2574</v>
      </c>
      <c r="F2882" s="59">
        <v>1893.45</v>
      </c>
      <c r="G2882">
        <v>1434.43</v>
      </c>
      <c r="H2882" t="s">
        <v>2538</v>
      </c>
      <c r="I2882" t="s">
        <v>2539</v>
      </c>
      <c r="J2882" t="s">
        <v>2575</v>
      </c>
      <c r="K2882" t="s">
        <v>2321</v>
      </c>
      <c r="L2882" t="s">
        <v>2344</v>
      </c>
      <c r="M2882" t="s">
        <v>2576</v>
      </c>
      <c r="O2882" t="s">
        <v>2542</v>
      </c>
      <c r="P2882" t="s">
        <v>2543</v>
      </c>
      <c r="Q2882" t="s">
        <v>2544</v>
      </c>
      <c r="R2882" t="s">
        <v>2577</v>
      </c>
      <c r="S2882" t="s">
        <v>2546</v>
      </c>
      <c r="T2882">
        <v>0</v>
      </c>
      <c r="U2882" t="s">
        <v>838</v>
      </c>
      <c r="V2882" t="s">
        <v>2578</v>
      </c>
      <c r="W2882" t="s">
        <v>838</v>
      </c>
      <c r="X2882" t="s">
        <v>2578</v>
      </c>
      <c r="Y2882" t="str">
        <f t="shared" si="44"/>
        <v>北京微财科技有限公司-数媒重庆市黑卡小额贷款有限公司信息流</v>
      </c>
      <c r="Z2882" t="e">
        <f>VLOOKUP(Y:Y,[1]Sheet1!N:N,1,0)</f>
        <v>#N/A</v>
      </c>
    </row>
    <row r="2883" spans="1:26" x14ac:dyDescent="0.25">
      <c r="A2883">
        <v>20230616</v>
      </c>
      <c r="B2883">
        <v>43094813</v>
      </c>
      <c r="C2883" t="s">
        <v>2677</v>
      </c>
      <c r="D2883">
        <v>2054669</v>
      </c>
      <c r="E2883" t="s">
        <v>2622</v>
      </c>
      <c r="F2883" s="59">
        <v>12448.74</v>
      </c>
      <c r="G2883">
        <v>9221.2900000000009</v>
      </c>
      <c r="H2883" t="s">
        <v>2538</v>
      </c>
      <c r="I2883" t="s">
        <v>2539</v>
      </c>
      <c r="J2883" t="s">
        <v>2352</v>
      </c>
      <c r="K2883" t="s">
        <v>2321</v>
      </c>
      <c r="L2883" t="s">
        <v>2351</v>
      </c>
      <c r="M2883" t="s">
        <v>2623</v>
      </c>
      <c r="N2883" t="s">
        <v>2624</v>
      </c>
      <c r="O2883" t="s">
        <v>2542</v>
      </c>
      <c r="P2883" t="s">
        <v>2543</v>
      </c>
      <c r="Q2883" t="s">
        <v>2544</v>
      </c>
      <c r="R2883" t="s">
        <v>2625</v>
      </c>
      <c r="S2883" t="s">
        <v>2546</v>
      </c>
      <c r="T2883">
        <v>0</v>
      </c>
      <c r="U2883" t="s">
        <v>838</v>
      </c>
      <c r="V2883" t="s">
        <v>2548</v>
      </c>
      <c r="W2883" t="s">
        <v>838</v>
      </c>
      <c r="X2883" t="s">
        <v>2548</v>
      </c>
      <c r="Y2883" t="str">
        <f t="shared" ref="Y2883:Y2946" si="45">L2883&amp;J2883&amp;K2883</f>
        <v>深圳市小赢普惠科技有限责任公司深圳市赢众通金融信息服务有限责任公司信息流</v>
      </c>
      <c r="Z2883" t="e">
        <f>VLOOKUP(Y:Y,[1]Sheet1!N:N,1,0)</f>
        <v>#N/A</v>
      </c>
    </row>
    <row r="2884" spans="1:26" hidden="1" x14ac:dyDescent="0.25">
      <c r="A2884">
        <v>20230616</v>
      </c>
      <c r="B2884">
        <v>39122211</v>
      </c>
      <c r="C2884" t="s">
        <v>2605</v>
      </c>
      <c r="D2884">
        <v>2117410</v>
      </c>
      <c r="E2884" t="s">
        <v>2587</v>
      </c>
      <c r="F2884" s="59">
        <v>2363.81</v>
      </c>
      <c r="G2884">
        <v>0</v>
      </c>
      <c r="H2884" t="s">
        <v>2538</v>
      </c>
      <c r="I2884" t="s">
        <v>2551</v>
      </c>
      <c r="J2884" t="s">
        <v>2353</v>
      </c>
      <c r="K2884" t="s">
        <v>2321</v>
      </c>
      <c r="L2884" t="s">
        <v>326</v>
      </c>
      <c r="M2884" t="s">
        <v>2588</v>
      </c>
      <c r="N2884" t="s">
        <v>2589</v>
      </c>
      <c r="O2884" t="s">
        <v>2542</v>
      </c>
      <c r="P2884" t="s">
        <v>2543</v>
      </c>
      <c r="Q2884" t="s">
        <v>2544</v>
      </c>
      <c r="R2884" t="s">
        <v>2570</v>
      </c>
      <c r="S2884" t="s">
        <v>2546</v>
      </c>
      <c r="T2884">
        <v>0</v>
      </c>
      <c r="U2884" t="s">
        <v>2571</v>
      </c>
      <c r="V2884" t="s">
        <v>2572</v>
      </c>
      <c r="W2884" t="s">
        <v>1891</v>
      </c>
      <c r="X2884" t="s">
        <v>2564</v>
      </c>
      <c r="Y2884" t="str">
        <f t="shared" si="45"/>
        <v>网易有道信息技术（北京）有限公司网易(杭州)网络有限公司信息流</v>
      </c>
      <c r="Z2884" t="e">
        <f>VLOOKUP(Y:Y,[1]Sheet1!N:N,1,0)</f>
        <v>#N/A</v>
      </c>
    </row>
    <row r="2885" spans="1:26" hidden="1" x14ac:dyDescent="0.25">
      <c r="A2885">
        <v>20230616</v>
      </c>
      <c r="B2885">
        <v>40182525</v>
      </c>
      <c r="C2885" t="s">
        <v>2679</v>
      </c>
      <c r="D2885">
        <v>2130054</v>
      </c>
      <c r="E2885" t="s">
        <v>2558</v>
      </c>
      <c r="F2885" s="59">
        <v>1405.04</v>
      </c>
      <c r="G2885">
        <v>1137.6199999999999</v>
      </c>
      <c r="H2885" t="s">
        <v>2559</v>
      </c>
      <c r="I2885" t="s">
        <v>2560</v>
      </c>
      <c r="J2885" t="s">
        <v>2350</v>
      </c>
      <c r="K2885" t="s">
        <v>711</v>
      </c>
      <c r="L2885" t="s">
        <v>2350</v>
      </c>
      <c r="M2885" t="s">
        <v>2561</v>
      </c>
      <c r="N2885" t="s">
        <v>2562</v>
      </c>
      <c r="O2885" t="s">
        <v>2542</v>
      </c>
      <c r="P2885" t="s">
        <v>2543</v>
      </c>
      <c r="Q2885" t="s">
        <v>2544</v>
      </c>
      <c r="R2885" t="s">
        <v>2563</v>
      </c>
      <c r="S2885" t="s">
        <v>2546</v>
      </c>
      <c r="T2885">
        <v>7583.4390000000003</v>
      </c>
      <c r="U2885" t="s">
        <v>1891</v>
      </c>
      <c r="V2885" t="s">
        <v>2564</v>
      </c>
      <c r="W2885" t="s">
        <v>1891</v>
      </c>
      <c r="X2885" t="s">
        <v>2564</v>
      </c>
      <c r="Y2885" t="str">
        <f t="shared" si="45"/>
        <v>深圳尚米网络技术有限公司深圳尚米网络技术有限公司CPC</v>
      </c>
      <c r="Z2885" t="e">
        <f>VLOOKUP(Y:Y,[1]Sheet1!N:N,1,0)</f>
        <v>#N/A</v>
      </c>
    </row>
    <row r="2886" spans="1:26" hidden="1" x14ac:dyDescent="0.25">
      <c r="A2886">
        <v>20230616</v>
      </c>
      <c r="B2886">
        <v>40850187</v>
      </c>
      <c r="C2886" t="s">
        <v>2652</v>
      </c>
      <c r="D2886">
        <v>2165227</v>
      </c>
      <c r="E2886" t="s">
        <v>2566</v>
      </c>
      <c r="F2886" s="59">
        <v>116.8</v>
      </c>
      <c r="G2886">
        <v>86.52</v>
      </c>
      <c r="H2886" t="s">
        <v>2538</v>
      </c>
      <c r="I2886" t="s">
        <v>2551</v>
      </c>
      <c r="J2886" t="s">
        <v>2320</v>
      </c>
      <c r="K2886" t="s">
        <v>2321</v>
      </c>
      <c r="L2886" t="s">
        <v>2318</v>
      </c>
      <c r="M2886" t="s">
        <v>2540</v>
      </c>
      <c r="N2886" t="s">
        <v>2541</v>
      </c>
      <c r="O2886" t="s">
        <v>2542</v>
      </c>
      <c r="P2886" t="s">
        <v>2543</v>
      </c>
      <c r="Q2886" t="s">
        <v>2544</v>
      </c>
      <c r="R2886" t="s">
        <v>2545</v>
      </c>
      <c r="S2886" t="s">
        <v>2546</v>
      </c>
      <c r="T2886">
        <v>0</v>
      </c>
      <c r="U2886" t="s">
        <v>838</v>
      </c>
      <c r="V2886" t="s">
        <v>2547</v>
      </c>
      <c r="W2886" t="s">
        <v>838</v>
      </c>
      <c r="X2886" t="s">
        <v>2548</v>
      </c>
      <c r="Y2886" t="str">
        <f t="shared" si="45"/>
        <v>上海耳序信息技术有限公司-四部上海拍拍贷金融信息服务有限公司信息流</v>
      </c>
      <c r="Z2886" t="e">
        <f>VLOOKUP(Y:Y,[1]Sheet1!N:N,1,0)</f>
        <v>#N/A</v>
      </c>
    </row>
    <row r="2887" spans="1:26" hidden="1" x14ac:dyDescent="0.25">
      <c r="A2887">
        <v>20230616</v>
      </c>
      <c r="B2887">
        <v>41276547</v>
      </c>
      <c r="C2887" t="s">
        <v>2676</v>
      </c>
      <c r="D2887">
        <v>2158492</v>
      </c>
      <c r="E2887" t="s">
        <v>2580</v>
      </c>
      <c r="F2887" s="59">
        <v>1369.15</v>
      </c>
      <c r="G2887">
        <v>1150.46</v>
      </c>
      <c r="H2887" t="s">
        <v>2559</v>
      </c>
      <c r="I2887" t="s">
        <v>2560</v>
      </c>
      <c r="J2887" t="s">
        <v>2330</v>
      </c>
      <c r="K2887" t="s">
        <v>711</v>
      </c>
      <c r="L2887" t="s">
        <v>2329</v>
      </c>
      <c r="M2887" t="s">
        <v>2581</v>
      </c>
      <c r="N2887" t="s">
        <v>2582</v>
      </c>
      <c r="O2887" t="s">
        <v>2542</v>
      </c>
      <c r="P2887" t="s">
        <v>2543</v>
      </c>
      <c r="Q2887" t="s">
        <v>2544</v>
      </c>
      <c r="R2887" t="s">
        <v>2583</v>
      </c>
      <c r="S2887" t="s">
        <v>2546</v>
      </c>
      <c r="T2887">
        <v>16626.506000000001</v>
      </c>
      <c r="U2887" t="s">
        <v>2584</v>
      </c>
      <c r="V2887" t="s">
        <v>2585</v>
      </c>
      <c r="W2887" t="s">
        <v>2584</v>
      </c>
      <c r="X2887" t="s">
        <v>2585</v>
      </c>
      <c r="Y2887" t="str">
        <f t="shared" si="45"/>
        <v>成都哈拜网络科技有限公司-数字媒体事业部上海哈啰普惠科技有限公司CPC</v>
      </c>
      <c r="Z2887" t="e">
        <f>VLOOKUP(Y:Y,[1]Sheet1!N:N,1,0)</f>
        <v>#N/A</v>
      </c>
    </row>
    <row r="2888" spans="1:26" hidden="1" x14ac:dyDescent="0.25">
      <c r="A2888">
        <v>20230616</v>
      </c>
      <c r="B2888">
        <v>45323155</v>
      </c>
      <c r="C2888" t="s">
        <v>2759</v>
      </c>
      <c r="D2888">
        <v>2172261</v>
      </c>
      <c r="E2888" t="s">
        <v>2628</v>
      </c>
      <c r="F2888" s="59">
        <v>398.02</v>
      </c>
      <c r="G2888">
        <v>303.83</v>
      </c>
      <c r="H2888" t="s">
        <v>2538</v>
      </c>
      <c r="I2888" t="s">
        <v>2551</v>
      </c>
      <c r="J2888" t="s">
        <v>292</v>
      </c>
      <c r="K2888" t="s">
        <v>2321</v>
      </c>
      <c r="L2888" t="s">
        <v>574</v>
      </c>
      <c r="M2888" t="s">
        <v>2611</v>
      </c>
      <c r="N2888" t="s">
        <v>2612</v>
      </c>
      <c r="O2888" t="s">
        <v>2542</v>
      </c>
      <c r="P2888" t="s">
        <v>2543</v>
      </c>
      <c r="Q2888" t="s">
        <v>2544</v>
      </c>
      <c r="R2888" t="s">
        <v>2613</v>
      </c>
      <c r="S2888" t="s">
        <v>2546</v>
      </c>
      <c r="T2888">
        <v>0</v>
      </c>
      <c r="U2888" t="s">
        <v>2614</v>
      </c>
      <c r="V2888" t="s">
        <v>2615</v>
      </c>
      <c r="W2888" t="s">
        <v>2614</v>
      </c>
      <c r="X2888" t="s">
        <v>2615</v>
      </c>
      <c r="Y2888" t="str">
        <f t="shared" si="45"/>
        <v>广州荔湾品唯信息服务有限公司广州唯品会电子商务有限公司信息流</v>
      </c>
      <c r="Z2888" t="e">
        <f>VLOOKUP(Y:Y,[1]Sheet1!N:N,1,0)</f>
        <v>#N/A</v>
      </c>
    </row>
    <row r="2889" spans="1:26" hidden="1" x14ac:dyDescent="0.25">
      <c r="A2889">
        <v>20230616</v>
      </c>
      <c r="B2889">
        <v>47327817</v>
      </c>
      <c r="C2889" t="s">
        <v>2718</v>
      </c>
      <c r="D2889">
        <v>2185183</v>
      </c>
      <c r="E2889" t="s">
        <v>2574</v>
      </c>
      <c r="F2889" s="59">
        <v>928.85</v>
      </c>
      <c r="G2889">
        <v>703.68</v>
      </c>
      <c r="H2889" t="s">
        <v>2538</v>
      </c>
      <c r="I2889" t="s">
        <v>2551</v>
      </c>
      <c r="J2889" t="s">
        <v>2575</v>
      </c>
      <c r="K2889" t="s">
        <v>2321</v>
      </c>
      <c r="L2889" t="s">
        <v>2344</v>
      </c>
      <c r="M2889" t="s">
        <v>2576</v>
      </c>
      <c r="O2889" t="s">
        <v>2542</v>
      </c>
      <c r="P2889" t="s">
        <v>2543</v>
      </c>
      <c r="Q2889" t="s">
        <v>2544</v>
      </c>
      <c r="R2889" t="s">
        <v>2577</v>
      </c>
      <c r="S2889" t="s">
        <v>2546</v>
      </c>
      <c r="T2889">
        <v>0</v>
      </c>
      <c r="U2889" t="s">
        <v>838</v>
      </c>
      <c r="V2889" t="s">
        <v>2578</v>
      </c>
      <c r="W2889" t="s">
        <v>838</v>
      </c>
      <c r="X2889" t="s">
        <v>2578</v>
      </c>
      <c r="Y2889" t="str">
        <f t="shared" si="45"/>
        <v>北京微财科技有限公司-数媒重庆市黑卡小额贷款有限公司信息流</v>
      </c>
      <c r="Z2889" t="e">
        <f>VLOOKUP(Y:Y,[1]Sheet1!N:N,1,0)</f>
        <v>#N/A</v>
      </c>
    </row>
    <row r="2890" spans="1:26" hidden="1" x14ac:dyDescent="0.25">
      <c r="A2890">
        <v>20230616</v>
      </c>
      <c r="B2890">
        <v>38794025</v>
      </c>
      <c r="C2890" t="s">
        <v>2651</v>
      </c>
      <c r="D2890">
        <v>2172261</v>
      </c>
      <c r="E2890" t="s">
        <v>2628</v>
      </c>
      <c r="F2890" s="59">
        <v>2090.5</v>
      </c>
      <c r="G2890">
        <v>1595.8</v>
      </c>
      <c r="H2890" t="s">
        <v>2538</v>
      </c>
      <c r="I2890" t="s">
        <v>2551</v>
      </c>
      <c r="J2890" t="s">
        <v>292</v>
      </c>
      <c r="K2890" t="s">
        <v>2321</v>
      </c>
      <c r="L2890" t="s">
        <v>574</v>
      </c>
      <c r="M2890" t="s">
        <v>2611</v>
      </c>
      <c r="N2890" t="s">
        <v>2612</v>
      </c>
      <c r="O2890" t="s">
        <v>2542</v>
      </c>
      <c r="P2890" t="s">
        <v>2543</v>
      </c>
      <c r="Q2890" t="s">
        <v>2544</v>
      </c>
      <c r="R2890" t="s">
        <v>2613</v>
      </c>
      <c r="S2890" t="s">
        <v>2546</v>
      </c>
      <c r="T2890">
        <v>0</v>
      </c>
      <c r="U2890" t="s">
        <v>2614</v>
      </c>
      <c r="V2890" t="s">
        <v>2615</v>
      </c>
      <c r="W2890" t="s">
        <v>2614</v>
      </c>
      <c r="X2890" t="s">
        <v>2615</v>
      </c>
      <c r="Y2890" t="str">
        <f t="shared" si="45"/>
        <v>广州荔湾品唯信息服务有限公司广州唯品会电子商务有限公司信息流</v>
      </c>
      <c r="Z2890" t="e">
        <f>VLOOKUP(Y:Y,[1]Sheet1!N:N,1,0)</f>
        <v>#N/A</v>
      </c>
    </row>
    <row r="2891" spans="1:26" hidden="1" x14ac:dyDescent="0.25">
      <c r="A2891">
        <v>20230616</v>
      </c>
      <c r="B2891">
        <v>47953357</v>
      </c>
      <c r="C2891" t="s">
        <v>2735</v>
      </c>
      <c r="D2891">
        <v>2167551</v>
      </c>
      <c r="E2891" t="s">
        <v>2550</v>
      </c>
      <c r="F2891" s="59">
        <v>6.54</v>
      </c>
      <c r="G2891">
        <v>6.54</v>
      </c>
      <c r="H2891" t="s">
        <v>2538</v>
      </c>
      <c r="I2891" t="s">
        <v>2551</v>
      </c>
      <c r="J2891" t="s">
        <v>2332</v>
      </c>
      <c r="K2891" t="s">
        <v>2321</v>
      </c>
      <c r="L2891" t="s">
        <v>2333</v>
      </c>
      <c r="M2891" t="s">
        <v>2552</v>
      </c>
      <c r="N2891" t="s">
        <v>2553</v>
      </c>
      <c r="O2891" t="s">
        <v>2542</v>
      </c>
      <c r="P2891" t="s">
        <v>2543</v>
      </c>
      <c r="Q2891" t="s">
        <v>2544</v>
      </c>
      <c r="R2891" t="s">
        <v>2554</v>
      </c>
      <c r="S2891" t="s">
        <v>2546</v>
      </c>
      <c r="T2891">
        <v>0</v>
      </c>
      <c r="U2891" t="s">
        <v>2555</v>
      </c>
      <c r="V2891" t="s">
        <v>2556</v>
      </c>
      <c r="W2891" t="s">
        <v>2555</v>
      </c>
      <c r="X2891" t="s">
        <v>2556</v>
      </c>
      <c r="Y2891" t="str">
        <f t="shared" si="45"/>
        <v>北京爱奇艺科技有限公司-百度北京爱奇艺科技有限公司信息流</v>
      </c>
      <c r="Z2891" t="e">
        <f>VLOOKUP(Y:Y,[1]Sheet1!N:N,1,0)</f>
        <v>#N/A</v>
      </c>
    </row>
    <row r="2892" spans="1:26" x14ac:dyDescent="0.25">
      <c r="A2892">
        <v>20230616</v>
      </c>
      <c r="B2892">
        <v>43094804</v>
      </c>
      <c r="C2892" t="s">
        <v>2705</v>
      </c>
      <c r="D2892">
        <v>2054669</v>
      </c>
      <c r="E2892" t="s">
        <v>2622</v>
      </c>
      <c r="F2892" s="59">
        <v>708.27</v>
      </c>
      <c r="G2892">
        <v>524.64</v>
      </c>
      <c r="H2892" t="s">
        <v>2538</v>
      </c>
      <c r="I2892" t="s">
        <v>2551</v>
      </c>
      <c r="J2892" t="s">
        <v>2352</v>
      </c>
      <c r="K2892" t="s">
        <v>2321</v>
      </c>
      <c r="L2892" t="s">
        <v>2351</v>
      </c>
      <c r="M2892" t="s">
        <v>2623</v>
      </c>
      <c r="N2892" t="s">
        <v>2624</v>
      </c>
      <c r="O2892" t="s">
        <v>2542</v>
      </c>
      <c r="P2892" t="s">
        <v>2543</v>
      </c>
      <c r="Q2892" t="s">
        <v>2544</v>
      </c>
      <c r="R2892" t="s">
        <v>2625</v>
      </c>
      <c r="S2892" t="s">
        <v>2546</v>
      </c>
      <c r="T2892">
        <v>0</v>
      </c>
      <c r="U2892" t="s">
        <v>838</v>
      </c>
      <c r="V2892" t="s">
        <v>2548</v>
      </c>
      <c r="W2892" t="s">
        <v>838</v>
      </c>
      <c r="X2892" t="s">
        <v>2548</v>
      </c>
      <c r="Y2892" t="str">
        <f t="shared" si="45"/>
        <v>深圳市小赢普惠科技有限责任公司深圳市赢众通金融信息服务有限责任公司信息流</v>
      </c>
      <c r="Z2892" t="e">
        <f>VLOOKUP(Y:Y,[1]Sheet1!N:N,1,0)</f>
        <v>#N/A</v>
      </c>
    </row>
    <row r="2893" spans="1:26" hidden="1" x14ac:dyDescent="0.25">
      <c r="A2893">
        <v>20230616</v>
      </c>
      <c r="B2893">
        <v>29880965</v>
      </c>
      <c r="C2893" t="s">
        <v>2730</v>
      </c>
      <c r="D2893">
        <v>2130054</v>
      </c>
      <c r="E2893" t="s">
        <v>2558</v>
      </c>
      <c r="F2893" s="59">
        <v>14060.67</v>
      </c>
      <c r="G2893">
        <v>11385.05</v>
      </c>
      <c r="H2893" t="s">
        <v>2559</v>
      </c>
      <c r="I2893" t="s">
        <v>2560</v>
      </c>
      <c r="J2893" t="s">
        <v>2350</v>
      </c>
      <c r="K2893" t="s">
        <v>711</v>
      </c>
      <c r="L2893" t="s">
        <v>2350</v>
      </c>
      <c r="M2893" t="s">
        <v>2561</v>
      </c>
      <c r="N2893" t="s">
        <v>2562</v>
      </c>
      <c r="O2893" t="s">
        <v>2542</v>
      </c>
      <c r="P2893" t="s">
        <v>2543</v>
      </c>
      <c r="Q2893" t="s">
        <v>2544</v>
      </c>
      <c r="R2893" t="s">
        <v>2563</v>
      </c>
      <c r="S2893" t="s">
        <v>2546</v>
      </c>
      <c r="T2893">
        <v>63053.161</v>
      </c>
      <c r="U2893" t="s">
        <v>1891</v>
      </c>
      <c r="V2893" t="s">
        <v>2564</v>
      </c>
      <c r="W2893" t="s">
        <v>1891</v>
      </c>
      <c r="X2893" t="s">
        <v>2564</v>
      </c>
      <c r="Y2893" t="str">
        <f t="shared" si="45"/>
        <v>深圳尚米网络技术有限公司深圳尚米网络技术有限公司CPC</v>
      </c>
      <c r="Z2893" t="e">
        <f>VLOOKUP(Y:Y,[1]Sheet1!N:N,1,0)</f>
        <v>#N/A</v>
      </c>
    </row>
    <row r="2894" spans="1:26" hidden="1" x14ac:dyDescent="0.25">
      <c r="A2894">
        <v>20230616</v>
      </c>
      <c r="B2894">
        <v>40548239</v>
      </c>
      <c r="C2894" t="s">
        <v>2777</v>
      </c>
      <c r="D2894">
        <v>2130054</v>
      </c>
      <c r="E2894" t="s">
        <v>2558</v>
      </c>
      <c r="F2894" s="59">
        <v>3043.51</v>
      </c>
      <c r="G2894">
        <v>2464.33</v>
      </c>
      <c r="H2894" t="s">
        <v>2559</v>
      </c>
      <c r="I2894" t="s">
        <v>2560</v>
      </c>
      <c r="J2894" t="s">
        <v>2350</v>
      </c>
      <c r="K2894" t="s">
        <v>711</v>
      </c>
      <c r="L2894" t="s">
        <v>2350</v>
      </c>
      <c r="M2894" t="s">
        <v>2561</v>
      </c>
      <c r="N2894" t="s">
        <v>2562</v>
      </c>
      <c r="O2894" t="s">
        <v>2542</v>
      </c>
      <c r="P2894" t="s">
        <v>2543</v>
      </c>
      <c r="Q2894" t="s">
        <v>2544</v>
      </c>
      <c r="R2894" t="s">
        <v>2563</v>
      </c>
      <c r="S2894" t="s">
        <v>2546</v>
      </c>
      <c r="T2894">
        <v>10637.154</v>
      </c>
      <c r="U2894" t="s">
        <v>1891</v>
      </c>
      <c r="V2894" t="s">
        <v>2564</v>
      </c>
      <c r="W2894" t="s">
        <v>1891</v>
      </c>
      <c r="X2894" t="s">
        <v>2564</v>
      </c>
      <c r="Y2894" t="str">
        <f t="shared" si="45"/>
        <v>深圳尚米网络技术有限公司深圳尚米网络技术有限公司CPC</v>
      </c>
      <c r="Z2894" t="e">
        <f>VLOOKUP(Y:Y,[1]Sheet1!N:N,1,0)</f>
        <v>#N/A</v>
      </c>
    </row>
    <row r="2895" spans="1:26" hidden="1" x14ac:dyDescent="0.25">
      <c r="A2895">
        <v>20230616</v>
      </c>
      <c r="B2895">
        <v>42965681</v>
      </c>
      <c r="C2895" t="s">
        <v>2725</v>
      </c>
      <c r="D2895">
        <v>2165227</v>
      </c>
      <c r="E2895" t="s">
        <v>2566</v>
      </c>
      <c r="F2895" s="59">
        <v>1130.32</v>
      </c>
      <c r="G2895">
        <v>837.28</v>
      </c>
      <c r="H2895" t="s">
        <v>2538</v>
      </c>
      <c r="I2895" t="s">
        <v>2539</v>
      </c>
      <c r="J2895" t="s">
        <v>2320</v>
      </c>
      <c r="K2895" t="s">
        <v>2321</v>
      </c>
      <c r="L2895" t="s">
        <v>2318</v>
      </c>
      <c r="M2895" t="s">
        <v>2540</v>
      </c>
      <c r="N2895" t="s">
        <v>2541</v>
      </c>
      <c r="O2895" t="s">
        <v>2542</v>
      </c>
      <c r="P2895" t="s">
        <v>2543</v>
      </c>
      <c r="Q2895" t="s">
        <v>2544</v>
      </c>
      <c r="R2895" t="s">
        <v>2545</v>
      </c>
      <c r="S2895" t="s">
        <v>2546</v>
      </c>
      <c r="T2895">
        <v>0</v>
      </c>
      <c r="U2895" t="s">
        <v>838</v>
      </c>
      <c r="V2895" t="s">
        <v>2547</v>
      </c>
      <c r="W2895" t="s">
        <v>838</v>
      </c>
      <c r="X2895" t="s">
        <v>2548</v>
      </c>
      <c r="Y2895" t="str">
        <f t="shared" si="45"/>
        <v>上海耳序信息技术有限公司-四部上海拍拍贷金融信息服务有限公司信息流</v>
      </c>
      <c r="Z2895" t="e">
        <f>VLOOKUP(Y:Y,[1]Sheet1!N:N,1,0)</f>
        <v>#N/A</v>
      </c>
    </row>
    <row r="2896" spans="1:26" hidden="1" x14ac:dyDescent="0.25">
      <c r="A2896">
        <v>20230616</v>
      </c>
      <c r="B2896">
        <v>45323132</v>
      </c>
      <c r="C2896" t="s">
        <v>2747</v>
      </c>
      <c r="D2896">
        <v>2172261</v>
      </c>
      <c r="E2896" t="s">
        <v>2628</v>
      </c>
      <c r="F2896" s="59">
        <v>368.05</v>
      </c>
      <c r="G2896">
        <v>280.95</v>
      </c>
      <c r="H2896" t="s">
        <v>2538</v>
      </c>
      <c r="I2896" t="s">
        <v>2551</v>
      </c>
      <c r="J2896" t="s">
        <v>292</v>
      </c>
      <c r="K2896" t="s">
        <v>2321</v>
      </c>
      <c r="L2896" t="s">
        <v>574</v>
      </c>
      <c r="M2896" t="s">
        <v>2611</v>
      </c>
      <c r="N2896" t="s">
        <v>2612</v>
      </c>
      <c r="O2896" t="s">
        <v>2542</v>
      </c>
      <c r="P2896" t="s">
        <v>2543</v>
      </c>
      <c r="Q2896" t="s">
        <v>2544</v>
      </c>
      <c r="R2896" t="s">
        <v>2613</v>
      </c>
      <c r="S2896" t="s">
        <v>2546</v>
      </c>
      <c r="T2896">
        <v>0</v>
      </c>
      <c r="U2896" t="s">
        <v>2614</v>
      </c>
      <c r="V2896" t="s">
        <v>2615</v>
      </c>
      <c r="W2896" t="s">
        <v>2614</v>
      </c>
      <c r="X2896" t="s">
        <v>2615</v>
      </c>
      <c r="Y2896" t="str">
        <f t="shared" si="45"/>
        <v>广州荔湾品唯信息服务有限公司广州唯品会电子商务有限公司信息流</v>
      </c>
      <c r="Z2896" t="e">
        <f>VLOOKUP(Y:Y,[1]Sheet1!N:N,1,0)</f>
        <v>#N/A</v>
      </c>
    </row>
    <row r="2897" spans="1:26" hidden="1" x14ac:dyDescent="0.25">
      <c r="A2897">
        <v>20230616</v>
      </c>
      <c r="B2897">
        <v>47953344</v>
      </c>
      <c r="C2897" t="s">
        <v>2732</v>
      </c>
      <c r="D2897">
        <v>2167551</v>
      </c>
      <c r="E2897" t="s">
        <v>2550</v>
      </c>
      <c r="F2897" s="59">
        <v>960.54</v>
      </c>
      <c r="G2897">
        <v>960.54</v>
      </c>
      <c r="H2897" t="s">
        <v>2538</v>
      </c>
      <c r="I2897" t="s">
        <v>2551</v>
      </c>
      <c r="J2897" t="s">
        <v>2332</v>
      </c>
      <c r="K2897" t="s">
        <v>2321</v>
      </c>
      <c r="L2897" t="s">
        <v>2333</v>
      </c>
      <c r="M2897" t="s">
        <v>2552</v>
      </c>
      <c r="N2897" t="s">
        <v>2553</v>
      </c>
      <c r="O2897" t="s">
        <v>2542</v>
      </c>
      <c r="P2897" t="s">
        <v>2543</v>
      </c>
      <c r="Q2897" t="s">
        <v>2544</v>
      </c>
      <c r="R2897" t="s">
        <v>2554</v>
      </c>
      <c r="S2897" t="s">
        <v>2546</v>
      </c>
      <c r="T2897">
        <v>0</v>
      </c>
      <c r="U2897" t="s">
        <v>2555</v>
      </c>
      <c r="V2897" t="s">
        <v>2556</v>
      </c>
      <c r="W2897" t="s">
        <v>2555</v>
      </c>
      <c r="X2897" t="s">
        <v>2556</v>
      </c>
      <c r="Y2897" t="str">
        <f t="shared" si="45"/>
        <v>北京爱奇艺科技有限公司-百度北京爱奇艺科技有限公司信息流</v>
      </c>
      <c r="Z2897" t="e">
        <f>VLOOKUP(Y:Y,[1]Sheet1!N:N,1,0)</f>
        <v>#N/A</v>
      </c>
    </row>
    <row r="2898" spans="1:26" hidden="1" x14ac:dyDescent="0.25">
      <c r="A2898">
        <v>20230616</v>
      </c>
      <c r="B2898">
        <v>29768624</v>
      </c>
      <c r="C2898" t="s">
        <v>2751</v>
      </c>
      <c r="D2898">
        <v>2130054</v>
      </c>
      <c r="E2898" t="s">
        <v>2558</v>
      </c>
      <c r="F2898" s="59">
        <v>1869.25</v>
      </c>
      <c r="G2898">
        <v>1513.45</v>
      </c>
      <c r="H2898" t="s">
        <v>2559</v>
      </c>
      <c r="I2898" t="s">
        <v>2560</v>
      </c>
      <c r="J2898" t="s">
        <v>2350</v>
      </c>
      <c r="K2898" t="s">
        <v>711</v>
      </c>
      <c r="L2898" t="s">
        <v>2350</v>
      </c>
      <c r="M2898" t="s">
        <v>2561</v>
      </c>
      <c r="N2898" t="s">
        <v>2562</v>
      </c>
      <c r="O2898" t="s">
        <v>2542</v>
      </c>
      <c r="P2898" t="s">
        <v>2543</v>
      </c>
      <c r="Q2898" t="s">
        <v>2544</v>
      </c>
      <c r="R2898" t="s">
        <v>2563</v>
      </c>
      <c r="S2898" t="s">
        <v>2546</v>
      </c>
      <c r="T2898">
        <v>10429.407999999999</v>
      </c>
      <c r="U2898" t="s">
        <v>1891</v>
      </c>
      <c r="V2898" t="s">
        <v>2602</v>
      </c>
      <c r="W2898" t="s">
        <v>1891</v>
      </c>
      <c r="X2898" t="s">
        <v>2564</v>
      </c>
      <c r="Y2898" t="str">
        <f t="shared" si="45"/>
        <v>深圳尚米网络技术有限公司深圳尚米网络技术有限公司CPC</v>
      </c>
      <c r="Z2898" t="e">
        <f>VLOOKUP(Y:Y,[1]Sheet1!N:N,1,0)</f>
        <v>#N/A</v>
      </c>
    </row>
    <row r="2899" spans="1:26" hidden="1" x14ac:dyDescent="0.25">
      <c r="A2899">
        <v>20230616</v>
      </c>
      <c r="B2899">
        <v>47184438</v>
      </c>
      <c r="C2899" t="s">
        <v>2734</v>
      </c>
      <c r="D2899">
        <v>2176807</v>
      </c>
      <c r="E2899" t="s">
        <v>2691</v>
      </c>
      <c r="F2899" s="59">
        <v>0</v>
      </c>
      <c r="G2899">
        <v>0</v>
      </c>
      <c r="H2899" t="s">
        <v>2538</v>
      </c>
      <c r="I2899" t="s">
        <v>2539</v>
      </c>
      <c r="J2899" t="s">
        <v>2339</v>
      </c>
      <c r="K2899" t="s">
        <v>2321</v>
      </c>
      <c r="L2899" t="s">
        <v>2338</v>
      </c>
      <c r="M2899" t="s">
        <v>2692</v>
      </c>
      <c r="N2899" t="s">
        <v>2693</v>
      </c>
      <c r="O2899" t="s">
        <v>2542</v>
      </c>
      <c r="P2899" t="s">
        <v>2543</v>
      </c>
      <c r="Q2899" t="s">
        <v>2544</v>
      </c>
      <c r="R2899" t="s">
        <v>2694</v>
      </c>
      <c r="S2899" t="s">
        <v>2546</v>
      </c>
      <c r="T2899">
        <v>0</v>
      </c>
      <c r="U2899" t="s">
        <v>2117</v>
      </c>
      <c r="V2899" t="s">
        <v>2695</v>
      </c>
      <c r="W2899" t="s">
        <v>2117</v>
      </c>
      <c r="X2899" t="s">
        <v>2695</v>
      </c>
      <c r="Y2899" t="str">
        <f t="shared" si="45"/>
        <v>北京三快在线科技有限公司及其关联公司北京三快科技有限公司信息流</v>
      </c>
      <c r="Z2899" t="e">
        <f>VLOOKUP(Y:Y,[1]Sheet1!N:N,1,0)</f>
        <v>#N/A</v>
      </c>
    </row>
    <row r="2900" spans="1:26" hidden="1" x14ac:dyDescent="0.25">
      <c r="A2900">
        <v>20230616</v>
      </c>
      <c r="B2900">
        <v>29855630</v>
      </c>
      <c r="C2900" t="s">
        <v>2765</v>
      </c>
      <c r="D2900">
        <v>2130054</v>
      </c>
      <c r="E2900" t="s">
        <v>2558</v>
      </c>
      <c r="F2900" s="59">
        <v>4108.63</v>
      </c>
      <c r="G2900">
        <v>3326.72</v>
      </c>
      <c r="H2900" t="s">
        <v>2559</v>
      </c>
      <c r="I2900" t="s">
        <v>2560</v>
      </c>
      <c r="J2900" t="s">
        <v>2350</v>
      </c>
      <c r="K2900" t="s">
        <v>711</v>
      </c>
      <c r="L2900" t="s">
        <v>2350</v>
      </c>
      <c r="M2900" t="s">
        <v>2561</v>
      </c>
      <c r="N2900" t="s">
        <v>2562</v>
      </c>
      <c r="O2900" t="s">
        <v>2542</v>
      </c>
      <c r="P2900" t="s">
        <v>2543</v>
      </c>
      <c r="Q2900" t="s">
        <v>2544</v>
      </c>
      <c r="R2900" t="s">
        <v>2563</v>
      </c>
      <c r="S2900" t="s">
        <v>2546</v>
      </c>
      <c r="T2900">
        <v>13836.281000000001</v>
      </c>
      <c r="U2900" t="s">
        <v>1891</v>
      </c>
      <c r="V2900" t="s">
        <v>2564</v>
      </c>
      <c r="W2900" t="s">
        <v>1891</v>
      </c>
      <c r="X2900" t="s">
        <v>2564</v>
      </c>
      <c r="Y2900" t="str">
        <f t="shared" si="45"/>
        <v>深圳尚米网络技术有限公司深圳尚米网络技术有限公司CPC</v>
      </c>
      <c r="Z2900" t="e">
        <f>VLOOKUP(Y:Y,[1]Sheet1!N:N,1,0)</f>
        <v>#N/A</v>
      </c>
    </row>
    <row r="2901" spans="1:26" hidden="1" x14ac:dyDescent="0.25">
      <c r="A2901">
        <v>20230616</v>
      </c>
      <c r="B2901">
        <v>42327274</v>
      </c>
      <c r="C2901" t="s">
        <v>2791</v>
      </c>
      <c r="D2901">
        <v>2172261</v>
      </c>
      <c r="E2901" t="s">
        <v>2628</v>
      </c>
      <c r="F2901" s="59">
        <v>37.81</v>
      </c>
      <c r="G2901">
        <v>28.86</v>
      </c>
      <c r="H2901" t="s">
        <v>2538</v>
      </c>
      <c r="I2901" t="s">
        <v>2539</v>
      </c>
      <c r="J2901" t="s">
        <v>292</v>
      </c>
      <c r="K2901" t="s">
        <v>2321</v>
      </c>
      <c r="L2901" t="s">
        <v>574</v>
      </c>
      <c r="M2901" t="s">
        <v>2611</v>
      </c>
      <c r="N2901" t="s">
        <v>2612</v>
      </c>
      <c r="O2901" t="s">
        <v>2542</v>
      </c>
      <c r="P2901" t="s">
        <v>2543</v>
      </c>
      <c r="Q2901" t="s">
        <v>2544</v>
      </c>
      <c r="R2901" t="s">
        <v>2613</v>
      </c>
      <c r="S2901" t="s">
        <v>2546</v>
      </c>
      <c r="T2901">
        <v>0</v>
      </c>
      <c r="U2901" t="s">
        <v>2614</v>
      </c>
      <c r="V2901" t="s">
        <v>2615</v>
      </c>
      <c r="W2901" t="s">
        <v>2614</v>
      </c>
      <c r="X2901" t="s">
        <v>2615</v>
      </c>
      <c r="Y2901" t="str">
        <f t="shared" si="45"/>
        <v>广州荔湾品唯信息服务有限公司广州唯品会电子商务有限公司信息流</v>
      </c>
      <c r="Z2901" t="e">
        <f>VLOOKUP(Y:Y,[1]Sheet1!N:N,1,0)</f>
        <v>#N/A</v>
      </c>
    </row>
    <row r="2902" spans="1:26" hidden="1" x14ac:dyDescent="0.25">
      <c r="A2902">
        <v>20230616</v>
      </c>
      <c r="B2902">
        <v>47953339</v>
      </c>
      <c r="C2902" t="s">
        <v>2755</v>
      </c>
      <c r="D2902">
        <v>2167551</v>
      </c>
      <c r="E2902" t="s">
        <v>2550</v>
      </c>
      <c r="F2902" s="59">
        <v>58.43</v>
      </c>
      <c r="G2902">
        <v>58.43</v>
      </c>
      <c r="H2902" t="s">
        <v>2538</v>
      </c>
      <c r="I2902" t="s">
        <v>2539</v>
      </c>
      <c r="J2902" t="s">
        <v>2332</v>
      </c>
      <c r="K2902" t="s">
        <v>2321</v>
      </c>
      <c r="L2902" t="s">
        <v>2333</v>
      </c>
      <c r="M2902" t="s">
        <v>2552</v>
      </c>
      <c r="N2902" t="s">
        <v>2553</v>
      </c>
      <c r="O2902" t="s">
        <v>2542</v>
      </c>
      <c r="P2902" t="s">
        <v>2543</v>
      </c>
      <c r="Q2902" t="s">
        <v>2544</v>
      </c>
      <c r="R2902" t="s">
        <v>2554</v>
      </c>
      <c r="S2902" t="s">
        <v>2546</v>
      </c>
      <c r="T2902">
        <v>0</v>
      </c>
      <c r="U2902" t="s">
        <v>2555</v>
      </c>
      <c r="V2902" t="s">
        <v>2556</v>
      </c>
      <c r="W2902" t="s">
        <v>2555</v>
      </c>
      <c r="X2902" t="s">
        <v>2556</v>
      </c>
      <c r="Y2902" t="str">
        <f t="shared" si="45"/>
        <v>北京爱奇艺科技有限公司-百度北京爱奇艺科技有限公司信息流</v>
      </c>
      <c r="Z2902" t="e">
        <f>VLOOKUP(Y:Y,[1]Sheet1!N:N,1,0)</f>
        <v>#N/A</v>
      </c>
    </row>
    <row r="2903" spans="1:26" hidden="1" x14ac:dyDescent="0.25">
      <c r="A2903">
        <v>20230616</v>
      </c>
      <c r="B2903">
        <v>42327250</v>
      </c>
      <c r="C2903" t="s">
        <v>2704</v>
      </c>
      <c r="D2903">
        <v>2172261</v>
      </c>
      <c r="E2903" t="s">
        <v>2628</v>
      </c>
      <c r="F2903" s="59">
        <v>339.14</v>
      </c>
      <c r="G2903">
        <v>258.89</v>
      </c>
      <c r="H2903" t="s">
        <v>2538</v>
      </c>
      <c r="I2903" t="s">
        <v>2539</v>
      </c>
      <c r="J2903" t="s">
        <v>292</v>
      </c>
      <c r="K2903" t="s">
        <v>2321</v>
      </c>
      <c r="L2903" t="s">
        <v>574</v>
      </c>
      <c r="M2903" t="s">
        <v>2611</v>
      </c>
      <c r="N2903" t="s">
        <v>2612</v>
      </c>
      <c r="O2903" t="s">
        <v>2542</v>
      </c>
      <c r="P2903" t="s">
        <v>2543</v>
      </c>
      <c r="Q2903" t="s">
        <v>2544</v>
      </c>
      <c r="R2903" t="s">
        <v>2613</v>
      </c>
      <c r="S2903" t="s">
        <v>2546</v>
      </c>
      <c r="T2903">
        <v>0</v>
      </c>
      <c r="U2903" t="s">
        <v>2614</v>
      </c>
      <c r="V2903" t="s">
        <v>2615</v>
      </c>
      <c r="W2903" t="s">
        <v>2614</v>
      </c>
      <c r="X2903" t="s">
        <v>2615</v>
      </c>
      <c r="Y2903" t="str">
        <f t="shared" si="45"/>
        <v>广州荔湾品唯信息服务有限公司广州唯品会电子商务有限公司信息流</v>
      </c>
      <c r="Z2903" t="e">
        <f>VLOOKUP(Y:Y,[1]Sheet1!N:N,1,0)</f>
        <v>#N/A</v>
      </c>
    </row>
    <row r="2904" spans="1:26" hidden="1" x14ac:dyDescent="0.25">
      <c r="A2904">
        <v>20230616</v>
      </c>
      <c r="B2904">
        <v>40896118</v>
      </c>
      <c r="C2904" t="s">
        <v>2758</v>
      </c>
      <c r="D2904">
        <v>2117409</v>
      </c>
      <c r="E2904" t="s">
        <v>2744</v>
      </c>
      <c r="F2904" s="59">
        <v>951.62</v>
      </c>
      <c r="G2904">
        <v>0</v>
      </c>
      <c r="H2904" t="s">
        <v>2559</v>
      </c>
      <c r="I2904" t="s">
        <v>2560</v>
      </c>
      <c r="J2904" t="s">
        <v>2353</v>
      </c>
      <c r="K2904" t="s">
        <v>711</v>
      </c>
      <c r="L2904" t="s">
        <v>326</v>
      </c>
      <c r="M2904" t="s">
        <v>2588</v>
      </c>
      <c r="N2904" t="s">
        <v>2589</v>
      </c>
      <c r="O2904" t="s">
        <v>2542</v>
      </c>
      <c r="P2904" t="s">
        <v>2543</v>
      </c>
      <c r="Q2904" t="s">
        <v>2544</v>
      </c>
      <c r="R2904" t="s">
        <v>2570</v>
      </c>
      <c r="S2904" t="s">
        <v>2546</v>
      </c>
      <c r="T2904">
        <v>0</v>
      </c>
      <c r="U2904" t="s">
        <v>2571</v>
      </c>
      <c r="V2904" t="s">
        <v>2572</v>
      </c>
      <c r="W2904" t="s">
        <v>1891</v>
      </c>
      <c r="X2904" t="s">
        <v>2564</v>
      </c>
      <c r="Y2904" t="str">
        <f t="shared" si="45"/>
        <v>网易有道信息技术（北京）有限公司网易(杭州)网络有限公司CPC</v>
      </c>
      <c r="Z2904" t="e">
        <f>VLOOKUP(Y:Y,[1]Sheet1!N:N,1,0)</f>
        <v>#N/A</v>
      </c>
    </row>
    <row r="2905" spans="1:26" hidden="1" x14ac:dyDescent="0.25">
      <c r="A2905">
        <v>20230616</v>
      </c>
      <c r="B2905">
        <v>47328011</v>
      </c>
      <c r="C2905" t="s">
        <v>2647</v>
      </c>
      <c r="D2905">
        <v>2185183</v>
      </c>
      <c r="E2905" t="s">
        <v>2574</v>
      </c>
      <c r="F2905" s="59">
        <v>599.67999999999995</v>
      </c>
      <c r="G2905">
        <v>454.3</v>
      </c>
      <c r="H2905" t="s">
        <v>2538</v>
      </c>
      <c r="I2905" t="s">
        <v>2539</v>
      </c>
      <c r="J2905" t="s">
        <v>2575</v>
      </c>
      <c r="K2905" t="s">
        <v>2321</v>
      </c>
      <c r="L2905" t="s">
        <v>2344</v>
      </c>
      <c r="M2905" t="s">
        <v>2576</v>
      </c>
      <c r="O2905" t="s">
        <v>2542</v>
      </c>
      <c r="P2905" t="s">
        <v>2543</v>
      </c>
      <c r="Q2905" t="s">
        <v>2544</v>
      </c>
      <c r="R2905" t="s">
        <v>2577</v>
      </c>
      <c r="S2905" t="s">
        <v>2546</v>
      </c>
      <c r="T2905">
        <v>0</v>
      </c>
      <c r="U2905" t="s">
        <v>838</v>
      </c>
      <c r="V2905" t="s">
        <v>2578</v>
      </c>
      <c r="W2905" t="s">
        <v>838</v>
      </c>
      <c r="X2905" t="s">
        <v>2578</v>
      </c>
      <c r="Y2905" t="str">
        <f t="shared" si="45"/>
        <v>北京微财科技有限公司-数媒重庆市黑卡小额贷款有限公司信息流</v>
      </c>
      <c r="Z2905" t="e">
        <f>VLOOKUP(Y:Y,[1]Sheet1!N:N,1,0)</f>
        <v>#N/A</v>
      </c>
    </row>
    <row r="2906" spans="1:26" hidden="1" x14ac:dyDescent="0.25">
      <c r="A2906">
        <v>20230616</v>
      </c>
      <c r="B2906">
        <v>47799717</v>
      </c>
      <c r="C2906" t="s">
        <v>2860</v>
      </c>
      <c r="D2906">
        <v>2159765</v>
      </c>
      <c r="E2906" t="s">
        <v>2568</v>
      </c>
      <c r="F2906" s="59">
        <v>1.74</v>
      </c>
      <c r="G2906">
        <v>1.33</v>
      </c>
      <c r="H2906" t="s">
        <v>2538</v>
      </c>
      <c r="I2906" t="s">
        <v>2551</v>
      </c>
      <c r="J2906" t="s">
        <v>2375</v>
      </c>
      <c r="K2906" t="s">
        <v>2321</v>
      </c>
      <c r="L2906" t="s">
        <v>2277</v>
      </c>
      <c r="M2906" t="s">
        <v>2569</v>
      </c>
      <c r="O2906" t="s">
        <v>2542</v>
      </c>
      <c r="P2906" t="s">
        <v>2543</v>
      </c>
      <c r="Q2906" t="s">
        <v>2544</v>
      </c>
      <c r="R2906" t="s">
        <v>2570</v>
      </c>
      <c r="S2906" t="s">
        <v>2546</v>
      </c>
      <c r="T2906">
        <v>0</v>
      </c>
      <c r="U2906" t="s">
        <v>2571</v>
      </c>
      <c r="V2906" t="s">
        <v>2572</v>
      </c>
      <c r="W2906" t="s">
        <v>2571</v>
      </c>
      <c r="X2906" t="s">
        <v>2572</v>
      </c>
      <c r="Y2906" t="str">
        <f t="shared" si="45"/>
        <v>酷得少年（天津）文化传播有限公司-1北京酷得少年科技有限公司信息流</v>
      </c>
      <c r="Z2906" t="e">
        <f>VLOOKUP(Y:Y,[1]Sheet1!N:N,1,0)</f>
        <v>#N/A</v>
      </c>
    </row>
    <row r="2907" spans="1:26" hidden="1" x14ac:dyDescent="0.25">
      <c r="A2907">
        <v>20230616</v>
      </c>
      <c r="B2907">
        <v>38794097</v>
      </c>
      <c r="C2907" t="s">
        <v>2757</v>
      </c>
      <c r="D2907">
        <v>2172261</v>
      </c>
      <c r="E2907" t="s">
        <v>2628</v>
      </c>
      <c r="F2907" s="59">
        <v>2123.9499999999998</v>
      </c>
      <c r="G2907">
        <v>1621.34</v>
      </c>
      <c r="H2907" t="s">
        <v>2538</v>
      </c>
      <c r="I2907" t="s">
        <v>2551</v>
      </c>
      <c r="J2907" t="s">
        <v>292</v>
      </c>
      <c r="K2907" t="s">
        <v>2321</v>
      </c>
      <c r="L2907" t="s">
        <v>574</v>
      </c>
      <c r="M2907" t="s">
        <v>2611</v>
      </c>
      <c r="N2907" t="s">
        <v>2612</v>
      </c>
      <c r="O2907" t="s">
        <v>2542</v>
      </c>
      <c r="P2907" t="s">
        <v>2543</v>
      </c>
      <c r="Q2907" t="s">
        <v>2544</v>
      </c>
      <c r="R2907" t="s">
        <v>2613</v>
      </c>
      <c r="S2907" t="s">
        <v>2546</v>
      </c>
      <c r="T2907">
        <v>0</v>
      </c>
      <c r="U2907" t="s">
        <v>2614</v>
      </c>
      <c r="V2907" t="s">
        <v>2615</v>
      </c>
      <c r="W2907" t="s">
        <v>2614</v>
      </c>
      <c r="X2907" t="s">
        <v>2615</v>
      </c>
      <c r="Y2907" t="str">
        <f t="shared" si="45"/>
        <v>广州荔湾品唯信息服务有限公司广州唯品会电子商务有限公司信息流</v>
      </c>
      <c r="Z2907" t="e">
        <f>VLOOKUP(Y:Y,[1]Sheet1!N:N,1,0)</f>
        <v>#N/A</v>
      </c>
    </row>
    <row r="2908" spans="1:26" hidden="1" x14ac:dyDescent="0.25">
      <c r="A2908">
        <v>20230616</v>
      </c>
      <c r="B2908">
        <v>29404181</v>
      </c>
      <c r="C2908" t="s">
        <v>2801</v>
      </c>
      <c r="D2908">
        <v>2130054</v>
      </c>
      <c r="E2908" t="s">
        <v>2558</v>
      </c>
      <c r="F2908" s="59">
        <v>6930.73</v>
      </c>
      <c r="G2908">
        <v>5611.8</v>
      </c>
      <c r="H2908" t="s">
        <v>2559</v>
      </c>
      <c r="I2908" t="s">
        <v>2560</v>
      </c>
      <c r="J2908" t="s">
        <v>2350</v>
      </c>
      <c r="K2908" t="s">
        <v>711</v>
      </c>
      <c r="L2908" t="s">
        <v>2350</v>
      </c>
      <c r="M2908" t="s">
        <v>2561</v>
      </c>
      <c r="N2908" t="s">
        <v>2562</v>
      </c>
      <c r="O2908" t="s">
        <v>2542</v>
      </c>
      <c r="P2908" t="s">
        <v>2543</v>
      </c>
      <c r="Q2908" t="s">
        <v>2544</v>
      </c>
      <c r="R2908" t="s">
        <v>2563</v>
      </c>
      <c r="S2908" t="s">
        <v>2546</v>
      </c>
      <c r="T2908">
        <v>25485.399000000001</v>
      </c>
      <c r="U2908" t="s">
        <v>1891</v>
      </c>
      <c r="V2908" t="s">
        <v>2564</v>
      </c>
      <c r="W2908" t="s">
        <v>1891</v>
      </c>
      <c r="X2908" t="s">
        <v>2564</v>
      </c>
      <c r="Y2908" t="str">
        <f t="shared" si="45"/>
        <v>深圳尚米网络技术有限公司深圳尚米网络技术有限公司CPC</v>
      </c>
      <c r="Z2908" t="e">
        <f>VLOOKUP(Y:Y,[1]Sheet1!N:N,1,0)</f>
        <v>#N/A</v>
      </c>
    </row>
    <row r="2909" spans="1:26" hidden="1" x14ac:dyDescent="0.25">
      <c r="A2909">
        <v>20230616</v>
      </c>
      <c r="B2909">
        <v>29851020</v>
      </c>
      <c r="C2909" t="s">
        <v>2790</v>
      </c>
      <c r="D2909">
        <v>2130054</v>
      </c>
      <c r="E2909" t="s">
        <v>2558</v>
      </c>
      <c r="F2909" s="59">
        <v>4096.6000000000004</v>
      </c>
      <c r="G2909">
        <v>3316.94</v>
      </c>
      <c r="H2909" t="s">
        <v>2559</v>
      </c>
      <c r="I2909" t="s">
        <v>2560</v>
      </c>
      <c r="J2909" t="s">
        <v>2350</v>
      </c>
      <c r="K2909" t="s">
        <v>711</v>
      </c>
      <c r="L2909" t="s">
        <v>2350</v>
      </c>
      <c r="M2909" t="s">
        <v>2561</v>
      </c>
      <c r="N2909" t="s">
        <v>2562</v>
      </c>
      <c r="O2909" t="s">
        <v>2542</v>
      </c>
      <c r="P2909" t="s">
        <v>2543</v>
      </c>
      <c r="Q2909" t="s">
        <v>2544</v>
      </c>
      <c r="R2909" t="s">
        <v>2563</v>
      </c>
      <c r="S2909" t="s">
        <v>2546</v>
      </c>
      <c r="T2909">
        <v>26571.726999999999</v>
      </c>
      <c r="U2909" t="s">
        <v>1891</v>
      </c>
      <c r="V2909" t="s">
        <v>2564</v>
      </c>
      <c r="W2909" t="s">
        <v>1891</v>
      </c>
      <c r="X2909" t="s">
        <v>2564</v>
      </c>
      <c r="Y2909" t="str">
        <f t="shared" si="45"/>
        <v>深圳尚米网络技术有限公司深圳尚米网络技术有限公司CPC</v>
      </c>
      <c r="Z2909" t="e">
        <f>VLOOKUP(Y:Y,[1]Sheet1!N:N,1,0)</f>
        <v>#N/A</v>
      </c>
    </row>
    <row r="2910" spans="1:26" hidden="1" x14ac:dyDescent="0.25">
      <c r="A2910">
        <v>20230616</v>
      </c>
      <c r="B2910">
        <v>38794049</v>
      </c>
      <c r="C2910" t="s">
        <v>2627</v>
      </c>
      <c r="D2910">
        <v>2172261</v>
      </c>
      <c r="E2910" t="s">
        <v>2628</v>
      </c>
      <c r="F2910" s="59">
        <v>41.95</v>
      </c>
      <c r="G2910">
        <v>32.020000000000003</v>
      </c>
      <c r="H2910" t="s">
        <v>2538</v>
      </c>
      <c r="I2910" t="s">
        <v>2539</v>
      </c>
      <c r="J2910" t="s">
        <v>292</v>
      </c>
      <c r="K2910" t="s">
        <v>2321</v>
      </c>
      <c r="L2910" t="s">
        <v>574</v>
      </c>
      <c r="M2910" t="s">
        <v>2611</v>
      </c>
      <c r="N2910" t="s">
        <v>2612</v>
      </c>
      <c r="O2910" t="s">
        <v>2542</v>
      </c>
      <c r="P2910" t="s">
        <v>2543</v>
      </c>
      <c r="Q2910" t="s">
        <v>2544</v>
      </c>
      <c r="R2910" t="s">
        <v>2613</v>
      </c>
      <c r="S2910" t="s">
        <v>2546</v>
      </c>
      <c r="T2910">
        <v>0</v>
      </c>
      <c r="U2910" t="s">
        <v>2614</v>
      </c>
      <c r="V2910" t="s">
        <v>2615</v>
      </c>
      <c r="W2910" t="s">
        <v>2614</v>
      </c>
      <c r="X2910" t="s">
        <v>2615</v>
      </c>
      <c r="Y2910" t="str">
        <f t="shared" si="45"/>
        <v>广州荔湾品唯信息服务有限公司广州唯品会电子商务有限公司信息流</v>
      </c>
      <c r="Z2910" t="e">
        <f>VLOOKUP(Y:Y,[1]Sheet1!N:N,1,0)</f>
        <v>#N/A</v>
      </c>
    </row>
    <row r="2911" spans="1:26" hidden="1" x14ac:dyDescent="0.25">
      <c r="A2911">
        <v>20230616</v>
      </c>
      <c r="B2911">
        <v>40548287</v>
      </c>
      <c r="C2911" t="s">
        <v>2616</v>
      </c>
      <c r="D2911">
        <v>2130054</v>
      </c>
      <c r="E2911" t="s">
        <v>2558</v>
      </c>
      <c r="F2911" s="59">
        <v>1523.24</v>
      </c>
      <c r="G2911">
        <v>1233.3499999999999</v>
      </c>
      <c r="H2911" t="s">
        <v>2559</v>
      </c>
      <c r="I2911" t="s">
        <v>2560</v>
      </c>
      <c r="J2911" t="s">
        <v>2350</v>
      </c>
      <c r="K2911" t="s">
        <v>711</v>
      </c>
      <c r="L2911" t="s">
        <v>2350</v>
      </c>
      <c r="M2911" t="s">
        <v>2561</v>
      </c>
      <c r="N2911" t="s">
        <v>2562</v>
      </c>
      <c r="O2911" t="s">
        <v>2542</v>
      </c>
      <c r="P2911" t="s">
        <v>2543</v>
      </c>
      <c r="Q2911" t="s">
        <v>2544</v>
      </c>
      <c r="R2911" t="s">
        <v>2563</v>
      </c>
      <c r="S2911" t="s">
        <v>2546</v>
      </c>
      <c r="T2911">
        <v>6668.24</v>
      </c>
      <c r="U2911" t="s">
        <v>1891</v>
      </c>
      <c r="V2911" t="s">
        <v>2564</v>
      </c>
      <c r="W2911" t="s">
        <v>1891</v>
      </c>
      <c r="X2911" t="s">
        <v>2564</v>
      </c>
      <c r="Y2911" t="str">
        <f t="shared" si="45"/>
        <v>深圳尚米网络技术有限公司深圳尚米网络技术有限公司CPC</v>
      </c>
      <c r="Z2911" t="e">
        <f>VLOOKUP(Y:Y,[1]Sheet1!N:N,1,0)</f>
        <v>#N/A</v>
      </c>
    </row>
    <row r="2912" spans="1:26" x14ac:dyDescent="0.25">
      <c r="A2912">
        <v>20230616</v>
      </c>
      <c r="B2912">
        <v>45336908</v>
      </c>
      <c r="C2912" t="s">
        <v>2621</v>
      </c>
      <c r="D2912">
        <v>2054669</v>
      </c>
      <c r="E2912" t="s">
        <v>2622</v>
      </c>
      <c r="F2912" s="59">
        <v>22426.04</v>
      </c>
      <c r="G2912">
        <v>16611.88</v>
      </c>
      <c r="H2912" t="s">
        <v>2538</v>
      </c>
      <c r="I2912" t="s">
        <v>2539</v>
      </c>
      <c r="J2912" t="s">
        <v>2352</v>
      </c>
      <c r="K2912" t="s">
        <v>2321</v>
      </c>
      <c r="L2912" t="s">
        <v>2351</v>
      </c>
      <c r="M2912" t="s">
        <v>2623</v>
      </c>
      <c r="N2912" t="s">
        <v>2624</v>
      </c>
      <c r="O2912" t="s">
        <v>2542</v>
      </c>
      <c r="P2912" t="s">
        <v>2543</v>
      </c>
      <c r="Q2912" t="s">
        <v>2544</v>
      </c>
      <c r="R2912" t="s">
        <v>2625</v>
      </c>
      <c r="S2912" t="s">
        <v>2546</v>
      </c>
      <c r="T2912">
        <v>0</v>
      </c>
      <c r="U2912" t="s">
        <v>838</v>
      </c>
      <c r="V2912" t="s">
        <v>2548</v>
      </c>
      <c r="W2912" t="s">
        <v>838</v>
      </c>
      <c r="X2912" t="s">
        <v>2548</v>
      </c>
      <c r="Y2912" t="str">
        <f t="shared" si="45"/>
        <v>深圳市小赢普惠科技有限责任公司深圳市赢众通金融信息服务有限责任公司信息流</v>
      </c>
      <c r="Z2912" t="e">
        <f>VLOOKUP(Y:Y,[1]Sheet1!N:N,1,0)</f>
        <v>#N/A</v>
      </c>
    </row>
    <row r="2913" spans="1:26" hidden="1" x14ac:dyDescent="0.25">
      <c r="A2913">
        <v>20230616</v>
      </c>
      <c r="B2913">
        <v>47327963</v>
      </c>
      <c r="C2913" t="s">
        <v>2678</v>
      </c>
      <c r="D2913">
        <v>2185183</v>
      </c>
      <c r="E2913" t="s">
        <v>2574</v>
      </c>
      <c r="F2913" s="59">
        <v>135.38999999999999</v>
      </c>
      <c r="G2913">
        <v>102.57</v>
      </c>
      <c r="H2913" t="s">
        <v>2538</v>
      </c>
      <c r="I2913" t="s">
        <v>2551</v>
      </c>
      <c r="J2913" t="s">
        <v>2575</v>
      </c>
      <c r="K2913" t="s">
        <v>2321</v>
      </c>
      <c r="L2913" t="s">
        <v>2344</v>
      </c>
      <c r="M2913" t="s">
        <v>2576</v>
      </c>
      <c r="O2913" t="s">
        <v>2542</v>
      </c>
      <c r="P2913" t="s">
        <v>2543</v>
      </c>
      <c r="Q2913" t="s">
        <v>2544</v>
      </c>
      <c r="R2913" t="s">
        <v>2577</v>
      </c>
      <c r="S2913" t="s">
        <v>2546</v>
      </c>
      <c r="T2913">
        <v>0</v>
      </c>
      <c r="U2913" t="s">
        <v>838</v>
      </c>
      <c r="V2913" t="s">
        <v>2578</v>
      </c>
      <c r="W2913" t="s">
        <v>838</v>
      </c>
      <c r="X2913" t="s">
        <v>2578</v>
      </c>
      <c r="Y2913" t="str">
        <f t="shared" si="45"/>
        <v>北京微财科技有限公司-数媒重庆市黑卡小额贷款有限公司信息流</v>
      </c>
      <c r="Z2913" t="e">
        <f>VLOOKUP(Y:Y,[1]Sheet1!N:N,1,0)</f>
        <v>#N/A</v>
      </c>
    </row>
    <row r="2914" spans="1:26" hidden="1" x14ac:dyDescent="0.25">
      <c r="A2914">
        <v>20230616</v>
      </c>
      <c r="B2914">
        <v>23293206</v>
      </c>
      <c r="C2914" t="s">
        <v>2696</v>
      </c>
      <c r="D2914">
        <v>2147805</v>
      </c>
      <c r="E2914" t="s">
        <v>2697</v>
      </c>
      <c r="F2914" s="59">
        <v>7179.84</v>
      </c>
      <c r="G2914">
        <v>6410.35</v>
      </c>
      <c r="H2914" t="s">
        <v>2559</v>
      </c>
      <c r="I2914" t="s">
        <v>2560</v>
      </c>
      <c r="J2914" t="s">
        <v>2347</v>
      </c>
      <c r="K2914" t="s">
        <v>711</v>
      </c>
      <c r="L2914" t="s">
        <v>2346</v>
      </c>
      <c r="M2914" t="s">
        <v>2698</v>
      </c>
      <c r="N2914" t="s">
        <v>2699</v>
      </c>
      <c r="O2914" t="s">
        <v>2542</v>
      </c>
      <c r="P2914" t="s">
        <v>2543</v>
      </c>
      <c r="Q2914" t="s">
        <v>2544</v>
      </c>
      <c r="R2914" t="s">
        <v>2700</v>
      </c>
      <c r="S2914" t="s">
        <v>2546</v>
      </c>
      <c r="T2914">
        <v>72001.543000000005</v>
      </c>
      <c r="U2914" t="s">
        <v>2555</v>
      </c>
      <c r="V2914" t="s">
        <v>2596</v>
      </c>
      <c r="W2914" t="s">
        <v>2555</v>
      </c>
      <c r="X2914" t="s">
        <v>2556</v>
      </c>
      <c r="Y2914" t="str">
        <f t="shared" si="45"/>
        <v>飞狐信息技术（天津）有限公司飞狐信息技术(天津)有限公司CPC</v>
      </c>
      <c r="Z2914" t="e">
        <f>VLOOKUP(Y:Y,[1]Sheet1!N:N,1,0)</f>
        <v>#N/A</v>
      </c>
    </row>
    <row r="2915" spans="1:26" hidden="1" x14ac:dyDescent="0.25">
      <c r="A2915">
        <v>20230616</v>
      </c>
      <c r="B2915">
        <v>47184422</v>
      </c>
      <c r="C2915" t="s">
        <v>2748</v>
      </c>
      <c r="D2915">
        <v>2176807</v>
      </c>
      <c r="E2915" t="s">
        <v>2691</v>
      </c>
      <c r="F2915" s="59">
        <v>5304.22</v>
      </c>
      <c r="G2915">
        <v>3871.69</v>
      </c>
      <c r="H2915" t="s">
        <v>2538</v>
      </c>
      <c r="I2915" t="s">
        <v>2551</v>
      </c>
      <c r="J2915" t="s">
        <v>2339</v>
      </c>
      <c r="K2915" t="s">
        <v>2321</v>
      </c>
      <c r="L2915" t="s">
        <v>2338</v>
      </c>
      <c r="M2915" t="s">
        <v>2692</v>
      </c>
      <c r="N2915" t="s">
        <v>2693</v>
      </c>
      <c r="O2915" t="s">
        <v>2542</v>
      </c>
      <c r="P2915" t="s">
        <v>2543</v>
      </c>
      <c r="Q2915" t="s">
        <v>2544</v>
      </c>
      <c r="R2915" t="s">
        <v>2694</v>
      </c>
      <c r="S2915" t="s">
        <v>2546</v>
      </c>
      <c r="T2915">
        <v>0</v>
      </c>
      <c r="U2915" t="s">
        <v>2117</v>
      </c>
      <c r="V2915" t="s">
        <v>2695</v>
      </c>
      <c r="W2915" t="s">
        <v>2117</v>
      </c>
      <c r="X2915" t="s">
        <v>2695</v>
      </c>
      <c r="Y2915" t="str">
        <f t="shared" si="45"/>
        <v>北京三快在线科技有限公司及其关联公司北京三快科技有限公司信息流</v>
      </c>
      <c r="Z2915" t="e">
        <f>VLOOKUP(Y:Y,[1]Sheet1!N:N,1,0)</f>
        <v>#N/A</v>
      </c>
    </row>
    <row r="2916" spans="1:26" hidden="1" x14ac:dyDescent="0.25">
      <c r="A2916">
        <v>20230616</v>
      </c>
      <c r="B2916">
        <v>47799575</v>
      </c>
      <c r="C2916" t="s">
        <v>2797</v>
      </c>
      <c r="D2916">
        <v>2159765</v>
      </c>
      <c r="E2916" t="s">
        <v>2568</v>
      </c>
      <c r="F2916" s="59">
        <v>2.7</v>
      </c>
      <c r="G2916">
        <v>2.06</v>
      </c>
      <c r="H2916" t="s">
        <v>2538</v>
      </c>
      <c r="I2916" t="s">
        <v>2551</v>
      </c>
      <c r="J2916" t="s">
        <v>2375</v>
      </c>
      <c r="K2916" t="s">
        <v>2321</v>
      </c>
      <c r="L2916" t="s">
        <v>2277</v>
      </c>
      <c r="M2916" t="s">
        <v>2569</v>
      </c>
      <c r="O2916" t="s">
        <v>2542</v>
      </c>
      <c r="P2916" t="s">
        <v>2543</v>
      </c>
      <c r="Q2916" t="s">
        <v>2544</v>
      </c>
      <c r="R2916" t="s">
        <v>2570</v>
      </c>
      <c r="S2916" t="s">
        <v>2546</v>
      </c>
      <c r="T2916">
        <v>0</v>
      </c>
      <c r="U2916" t="s">
        <v>2571</v>
      </c>
      <c r="V2916" t="s">
        <v>2572</v>
      </c>
      <c r="W2916" t="s">
        <v>2571</v>
      </c>
      <c r="X2916" t="s">
        <v>2572</v>
      </c>
      <c r="Y2916" t="str">
        <f t="shared" si="45"/>
        <v>酷得少年（天津）文化传播有限公司-1北京酷得少年科技有限公司信息流</v>
      </c>
      <c r="Z2916" t="e">
        <f>VLOOKUP(Y:Y,[1]Sheet1!N:N,1,0)</f>
        <v>#N/A</v>
      </c>
    </row>
    <row r="2917" spans="1:26" hidden="1" x14ac:dyDescent="0.25">
      <c r="A2917">
        <v>20230616</v>
      </c>
      <c r="B2917">
        <v>42965764</v>
      </c>
      <c r="C2917" t="s">
        <v>2536</v>
      </c>
      <c r="D2917">
        <v>2158784</v>
      </c>
      <c r="E2917" t="s">
        <v>2537</v>
      </c>
      <c r="F2917" s="59">
        <v>1.75</v>
      </c>
      <c r="G2917">
        <v>1.75</v>
      </c>
      <c r="H2917" t="s">
        <v>2538</v>
      </c>
      <c r="I2917" t="s">
        <v>2551</v>
      </c>
      <c r="J2917" t="s">
        <v>2320</v>
      </c>
      <c r="K2917" t="s">
        <v>2321</v>
      </c>
      <c r="L2917" t="s">
        <v>2318</v>
      </c>
      <c r="M2917" t="s">
        <v>2540</v>
      </c>
      <c r="N2917" t="s">
        <v>2541</v>
      </c>
      <c r="O2917" t="s">
        <v>2542</v>
      </c>
      <c r="P2917" t="s">
        <v>2543</v>
      </c>
      <c r="Q2917" t="s">
        <v>2544</v>
      </c>
      <c r="R2917" t="s">
        <v>2545</v>
      </c>
      <c r="S2917" t="s">
        <v>2546</v>
      </c>
      <c r="T2917">
        <v>0</v>
      </c>
      <c r="U2917" t="s">
        <v>838</v>
      </c>
      <c r="V2917" t="s">
        <v>2547</v>
      </c>
      <c r="W2917" t="s">
        <v>838</v>
      </c>
      <c r="X2917" t="s">
        <v>2548</v>
      </c>
      <c r="Y2917" t="str">
        <f t="shared" si="45"/>
        <v>上海耳序信息技术有限公司-四部上海拍拍贷金融信息服务有限公司信息流</v>
      </c>
      <c r="Z2917" t="e">
        <f>VLOOKUP(Y:Y,[1]Sheet1!N:N,1,0)</f>
        <v>#N/A</v>
      </c>
    </row>
    <row r="2918" spans="1:26" hidden="1" x14ac:dyDescent="0.25">
      <c r="A2918">
        <v>20230616</v>
      </c>
      <c r="B2918">
        <v>32070458</v>
      </c>
      <c r="C2918" t="s">
        <v>2646</v>
      </c>
      <c r="D2918">
        <v>2158492</v>
      </c>
      <c r="E2918" t="s">
        <v>2580</v>
      </c>
      <c r="F2918" s="59">
        <v>538.91</v>
      </c>
      <c r="G2918">
        <v>452.83</v>
      </c>
      <c r="H2918" t="s">
        <v>2559</v>
      </c>
      <c r="I2918" t="s">
        <v>2560</v>
      </c>
      <c r="J2918" t="s">
        <v>2330</v>
      </c>
      <c r="K2918" t="s">
        <v>711</v>
      </c>
      <c r="L2918" t="s">
        <v>2329</v>
      </c>
      <c r="M2918" t="s">
        <v>2581</v>
      </c>
      <c r="N2918" t="s">
        <v>2582</v>
      </c>
      <c r="O2918" t="s">
        <v>2542</v>
      </c>
      <c r="P2918" t="s">
        <v>2543</v>
      </c>
      <c r="Q2918" t="s">
        <v>2544</v>
      </c>
      <c r="R2918" t="s">
        <v>2583</v>
      </c>
      <c r="S2918" t="s">
        <v>2546</v>
      </c>
      <c r="T2918">
        <v>5271.1819999999998</v>
      </c>
      <c r="U2918" t="s">
        <v>2584</v>
      </c>
      <c r="V2918" t="s">
        <v>2585</v>
      </c>
      <c r="W2918" t="s">
        <v>2584</v>
      </c>
      <c r="X2918" t="s">
        <v>2585</v>
      </c>
      <c r="Y2918" t="str">
        <f t="shared" si="45"/>
        <v>成都哈拜网络科技有限公司-数字媒体事业部上海哈啰普惠科技有限公司CPC</v>
      </c>
      <c r="Z2918" t="e">
        <f>VLOOKUP(Y:Y,[1]Sheet1!N:N,1,0)</f>
        <v>#N/A</v>
      </c>
    </row>
    <row r="2919" spans="1:26" hidden="1" x14ac:dyDescent="0.25">
      <c r="A2919">
        <v>20230616</v>
      </c>
      <c r="B2919">
        <v>40732460</v>
      </c>
      <c r="C2919" t="s">
        <v>2702</v>
      </c>
      <c r="D2919">
        <v>2158492</v>
      </c>
      <c r="E2919" t="s">
        <v>2580</v>
      </c>
      <c r="F2919" s="59">
        <v>7687.52</v>
      </c>
      <c r="G2919">
        <v>6459.82</v>
      </c>
      <c r="H2919" t="s">
        <v>2559</v>
      </c>
      <c r="I2919" t="s">
        <v>2560</v>
      </c>
      <c r="J2919" t="s">
        <v>2330</v>
      </c>
      <c r="K2919" t="s">
        <v>711</v>
      </c>
      <c r="L2919" t="s">
        <v>2329</v>
      </c>
      <c r="M2919" t="s">
        <v>2581</v>
      </c>
      <c r="N2919" t="s">
        <v>2582</v>
      </c>
      <c r="O2919" t="s">
        <v>2542</v>
      </c>
      <c r="P2919" t="s">
        <v>2543</v>
      </c>
      <c r="Q2919" t="s">
        <v>2544</v>
      </c>
      <c r="R2919" t="s">
        <v>2583</v>
      </c>
      <c r="S2919" t="s">
        <v>2546</v>
      </c>
      <c r="T2919">
        <v>98583.551000000007</v>
      </c>
      <c r="U2919" t="s">
        <v>2584</v>
      </c>
      <c r="V2919" t="s">
        <v>2585</v>
      </c>
      <c r="W2919" t="s">
        <v>2584</v>
      </c>
      <c r="X2919" t="s">
        <v>2585</v>
      </c>
      <c r="Y2919" t="str">
        <f t="shared" si="45"/>
        <v>成都哈拜网络科技有限公司-数字媒体事业部上海哈啰普惠科技有限公司CPC</v>
      </c>
      <c r="Z2919" t="e">
        <f>VLOOKUP(Y:Y,[1]Sheet1!N:N,1,0)</f>
        <v>#N/A</v>
      </c>
    </row>
    <row r="2920" spans="1:26" hidden="1" x14ac:dyDescent="0.25">
      <c r="A2920">
        <v>20230616</v>
      </c>
      <c r="B2920">
        <v>40850187</v>
      </c>
      <c r="C2920" t="s">
        <v>2652</v>
      </c>
      <c r="D2920">
        <v>2165227</v>
      </c>
      <c r="E2920" t="s">
        <v>2566</v>
      </c>
      <c r="F2920" s="59">
        <v>2355.89</v>
      </c>
      <c r="G2920">
        <v>1745.1</v>
      </c>
      <c r="H2920" t="s">
        <v>2538</v>
      </c>
      <c r="I2920" t="s">
        <v>2539</v>
      </c>
      <c r="J2920" t="s">
        <v>2320</v>
      </c>
      <c r="K2920" t="s">
        <v>2321</v>
      </c>
      <c r="L2920" t="s">
        <v>2318</v>
      </c>
      <c r="M2920" t="s">
        <v>2540</v>
      </c>
      <c r="N2920" t="s">
        <v>2541</v>
      </c>
      <c r="O2920" t="s">
        <v>2542</v>
      </c>
      <c r="P2920" t="s">
        <v>2543</v>
      </c>
      <c r="Q2920" t="s">
        <v>2544</v>
      </c>
      <c r="R2920" t="s">
        <v>2545</v>
      </c>
      <c r="S2920" t="s">
        <v>2546</v>
      </c>
      <c r="T2920">
        <v>0</v>
      </c>
      <c r="U2920" t="s">
        <v>838</v>
      </c>
      <c r="V2920" t="s">
        <v>2547</v>
      </c>
      <c r="W2920" t="s">
        <v>838</v>
      </c>
      <c r="X2920" t="s">
        <v>2548</v>
      </c>
      <c r="Y2920" t="str">
        <f t="shared" si="45"/>
        <v>上海耳序信息技术有限公司-四部上海拍拍贷金融信息服务有限公司信息流</v>
      </c>
      <c r="Z2920" t="e">
        <f>VLOOKUP(Y:Y,[1]Sheet1!N:N,1,0)</f>
        <v>#N/A</v>
      </c>
    </row>
    <row r="2921" spans="1:26" hidden="1" x14ac:dyDescent="0.25">
      <c r="A2921">
        <v>20230616</v>
      </c>
      <c r="B2921">
        <v>42012606</v>
      </c>
      <c r="C2921" t="s">
        <v>2715</v>
      </c>
      <c r="D2921">
        <v>2142924</v>
      </c>
      <c r="E2921" t="s">
        <v>2716</v>
      </c>
      <c r="F2921" s="59">
        <v>605.89</v>
      </c>
      <c r="G2921">
        <v>605.89</v>
      </c>
      <c r="H2921" t="s">
        <v>2559</v>
      </c>
      <c r="I2921" t="s">
        <v>2560</v>
      </c>
      <c r="J2921" t="s">
        <v>392</v>
      </c>
      <c r="K2921" t="s">
        <v>711</v>
      </c>
      <c r="L2921" t="s">
        <v>392</v>
      </c>
      <c r="M2921" t="s">
        <v>2641</v>
      </c>
      <c r="N2921" t="s">
        <v>2642</v>
      </c>
      <c r="O2921" t="s">
        <v>2542</v>
      </c>
      <c r="P2921" t="s">
        <v>2543</v>
      </c>
      <c r="Q2921" t="s">
        <v>2544</v>
      </c>
      <c r="R2921" t="s">
        <v>2643</v>
      </c>
      <c r="S2921" t="s">
        <v>2546</v>
      </c>
      <c r="T2921">
        <v>39180.32</v>
      </c>
      <c r="U2921" t="s">
        <v>838</v>
      </c>
      <c r="V2921" t="s">
        <v>2578</v>
      </c>
      <c r="W2921" t="s">
        <v>838</v>
      </c>
      <c r="X2921" t="s">
        <v>2548</v>
      </c>
      <c r="Y2921" t="str">
        <f t="shared" si="45"/>
        <v>福州三六零网络小额贷款有限公司福州三六零网络小额贷款有限公司CPC</v>
      </c>
      <c r="Z2921" t="e">
        <f>VLOOKUP(Y:Y,[1]Sheet1!N:N,1,0)</f>
        <v>#N/A</v>
      </c>
    </row>
    <row r="2922" spans="1:26" hidden="1" x14ac:dyDescent="0.25">
      <c r="A2922">
        <v>20230616</v>
      </c>
      <c r="B2922">
        <v>29995327</v>
      </c>
      <c r="C2922" t="s">
        <v>2761</v>
      </c>
      <c r="D2922">
        <v>2142924</v>
      </c>
      <c r="E2922" t="s">
        <v>2716</v>
      </c>
      <c r="F2922" s="59">
        <v>362.52</v>
      </c>
      <c r="G2922">
        <v>362.52</v>
      </c>
      <c r="H2922" t="s">
        <v>2559</v>
      </c>
      <c r="I2922" t="s">
        <v>2560</v>
      </c>
      <c r="J2922" t="s">
        <v>392</v>
      </c>
      <c r="K2922" t="s">
        <v>711</v>
      </c>
      <c r="L2922" t="s">
        <v>392</v>
      </c>
      <c r="M2922" t="s">
        <v>2641</v>
      </c>
      <c r="N2922" t="s">
        <v>2642</v>
      </c>
      <c r="O2922" t="s">
        <v>2542</v>
      </c>
      <c r="P2922" t="s">
        <v>2543</v>
      </c>
      <c r="Q2922" t="s">
        <v>2544</v>
      </c>
      <c r="R2922" t="s">
        <v>2643</v>
      </c>
      <c r="S2922" t="s">
        <v>2546</v>
      </c>
      <c r="T2922">
        <v>15663.34</v>
      </c>
      <c r="U2922" t="s">
        <v>838</v>
      </c>
      <c r="V2922" t="s">
        <v>2548</v>
      </c>
      <c r="W2922" t="s">
        <v>838</v>
      </c>
      <c r="X2922" t="s">
        <v>2548</v>
      </c>
      <c r="Y2922" t="str">
        <f t="shared" si="45"/>
        <v>福州三六零网络小额贷款有限公司福州三六零网络小额贷款有限公司CPC</v>
      </c>
      <c r="Z2922" t="e">
        <f>VLOOKUP(Y:Y,[1]Sheet1!N:N,1,0)</f>
        <v>#N/A</v>
      </c>
    </row>
    <row r="2923" spans="1:26" hidden="1" x14ac:dyDescent="0.25">
      <c r="A2923">
        <v>20230616</v>
      </c>
      <c r="B2923">
        <v>40548298</v>
      </c>
      <c r="C2923" t="s">
        <v>2557</v>
      </c>
      <c r="D2923">
        <v>2130054</v>
      </c>
      <c r="E2923" t="s">
        <v>2558</v>
      </c>
      <c r="F2923" s="59">
        <v>2987.18</v>
      </c>
      <c r="G2923">
        <v>2418.71</v>
      </c>
      <c r="H2923" t="s">
        <v>2559</v>
      </c>
      <c r="I2923" t="s">
        <v>2560</v>
      </c>
      <c r="J2923" t="s">
        <v>2350</v>
      </c>
      <c r="K2923" t="s">
        <v>711</v>
      </c>
      <c r="L2923" t="s">
        <v>2350</v>
      </c>
      <c r="M2923" t="s">
        <v>2561</v>
      </c>
      <c r="N2923" t="s">
        <v>2562</v>
      </c>
      <c r="O2923" t="s">
        <v>2542</v>
      </c>
      <c r="P2923" t="s">
        <v>2543</v>
      </c>
      <c r="Q2923" t="s">
        <v>2544</v>
      </c>
      <c r="R2923" t="s">
        <v>2563</v>
      </c>
      <c r="S2923" t="s">
        <v>2546</v>
      </c>
      <c r="T2923">
        <v>12408.392</v>
      </c>
      <c r="U2923" t="s">
        <v>1891</v>
      </c>
      <c r="V2923" t="s">
        <v>2564</v>
      </c>
      <c r="W2923" t="s">
        <v>1891</v>
      </c>
      <c r="X2923" t="s">
        <v>2564</v>
      </c>
      <c r="Y2923" t="str">
        <f t="shared" si="45"/>
        <v>深圳尚米网络技术有限公司深圳尚米网络技术有限公司CPC</v>
      </c>
      <c r="Z2923" t="e">
        <f>VLOOKUP(Y:Y,[1]Sheet1!N:N,1,0)</f>
        <v>#N/A</v>
      </c>
    </row>
    <row r="2924" spans="1:26" hidden="1" x14ac:dyDescent="0.25">
      <c r="A2924">
        <v>20230616</v>
      </c>
      <c r="B2924">
        <v>45322956</v>
      </c>
      <c r="C2924" t="s">
        <v>2631</v>
      </c>
      <c r="D2924">
        <v>2172261</v>
      </c>
      <c r="E2924" t="s">
        <v>2628</v>
      </c>
      <c r="F2924" s="59">
        <v>268.02999999999997</v>
      </c>
      <c r="G2924">
        <v>204.6</v>
      </c>
      <c r="H2924" t="s">
        <v>2538</v>
      </c>
      <c r="I2924" t="s">
        <v>2551</v>
      </c>
      <c r="J2924" t="s">
        <v>292</v>
      </c>
      <c r="K2924" t="s">
        <v>2321</v>
      </c>
      <c r="L2924" t="s">
        <v>574</v>
      </c>
      <c r="M2924" t="s">
        <v>2611</v>
      </c>
      <c r="N2924" t="s">
        <v>2612</v>
      </c>
      <c r="O2924" t="s">
        <v>2542</v>
      </c>
      <c r="P2924" t="s">
        <v>2543</v>
      </c>
      <c r="Q2924" t="s">
        <v>2544</v>
      </c>
      <c r="R2924" t="s">
        <v>2613</v>
      </c>
      <c r="S2924" t="s">
        <v>2546</v>
      </c>
      <c r="T2924">
        <v>0</v>
      </c>
      <c r="U2924" t="s">
        <v>2614</v>
      </c>
      <c r="V2924" t="s">
        <v>2615</v>
      </c>
      <c r="W2924" t="s">
        <v>2614</v>
      </c>
      <c r="X2924" t="s">
        <v>2615</v>
      </c>
      <c r="Y2924" t="str">
        <f t="shared" si="45"/>
        <v>广州荔湾品唯信息服务有限公司广州唯品会电子商务有限公司信息流</v>
      </c>
      <c r="Z2924" t="e">
        <f>VLOOKUP(Y:Y,[1]Sheet1!N:N,1,0)</f>
        <v>#N/A</v>
      </c>
    </row>
    <row r="2925" spans="1:26" hidden="1" x14ac:dyDescent="0.25">
      <c r="A2925">
        <v>20230616</v>
      </c>
      <c r="B2925">
        <v>29768594</v>
      </c>
      <c r="C2925" t="s">
        <v>2792</v>
      </c>
      <c r="D2925">
        <v>2130054</v>
      </c>
      <c r="E2925" t="s">
        <v>2558</v>
      </c>
      <c r="F2925" s="59">
        <v>8082.2</v>
      </c>
      <c r="G2925">
        <v>6544.14</v>
      </c>
      <c r="H2925" t="s">
        <v>2559</v>
      </c>
      <c r="I2925" t="s">
        <v>2560</v>
      </c>
      <c r="J2925" t="s">
        <v>2350</v>
      </c>
      <c r="K2925" t="s">
        <v>711</v>
      </c>
      <c r="L2925" t="s">
        <v>2350</v>
      </c>
      <c r="M2925" t="s">
        <v>2561</v>
      </c>
      <c r="N2925" t="s">
        <v>2562</v>
      </c>
      <c r="O2925" t="s">
        <v>2542</v>
      </c>
      <c r="P2925" t="s">
        <v>2543</v>
      </c>
      <c r="Q2925" t="s">
        <v>2544</v>
      </c>
      <c r="R2925" t="s">
        <v>2563</v>
      </c>
      <c r="S2925" t="s">
        <v>2546</v>
      </c>
      <c r="T2925">
        <v>26885.264999999999</v>
      </c>
      <c r="U2925" t="s">
        <v>1891</v>
      </c>
      <c r="V2925" t="s">
        <v>2564</v>
      </c>
      <c r="W2925" t="s">
        <v>1891</v>
      </c>
      <c r="X2925" t="s">
        <v>2564</v>
      </c>
      <c r="Y2925" t="str">
        <f t="shared" si="45"/>
        <v>深圳尚米网络技术有限公司深圳尚米网络技术有限公司CPC</v>
      </c>
      <c r="Z2925" t="e">
        <f>VLOOKUP(Y:Y,[1]Sheet1!N:N,1,0)</f>
        <v>#N/A</v>
      </c>
    </row>
    <row r="2926" spans="1:26" hidden="1" x14ac:dyDescent="0.25">
      <c r="A2926">
        <v>20230616</v>
      </c>
      <c r="B2926">
        <v>42965759</v>
      </c>
      <c r="C2926" t="s">
        <v>2619</v>
      </c>
      <c r="D2926">
        <v>2165227</v>
      </c>
      <c r="E2926" t="s">
        <v>2566</v>
      </c>
      <c r="F2926" s="59">
        <v>99.07</v>
      </c>
      <c r="G2926">
        <v>73.39</v>
      </c>
      <c r="H2926" t="s">
        <v>2538</v>
      </c>
      <c r="I2926" t="s">
        <v>2551</v>
      </c>
      <c r="J2926" t="s">
        <v>2320</v>
      </c>
      <c r="K2926" t="s">
        <v>2321</v>
      </c>
      <c r="L2926" t="s">
        <v>2318</v>
      </c>
      <c r="M2926" t="s">
        <v>2540</v>
      </c>
      <c r="N2926" t="s">
        <v>2541</v>
      </c>
      <c r="O2926" t="s">
        <v>2542</v>
      </c>
      <c r="P2926" t="s">
        <v>2543</v>
      </c>
      <c r="Q2926" t="s">
        <v>2544</v>
      </c>
      <c r="R2926" t="s">
        <v>2545</v>
      </c>
      <c r="S2926" t="s">
        <v>2546</v>
      </c>
      <c r="T2926">
        <v>0</v>
      </c>
      <c r="U2926" t="s">
        <v>838</v>
      </c>
      <c r="V2926" t="s">
        <v>2547</v>
      </c>
      <c r="W2926" t="s">
        <v>838</v>
      </c>
      <c r="X2926" t="s">
        <v>2548</v>
      </c>
      <c r="Y2926" t="str">
        <f t="shared" si="45"/>
        <v>上海耳序信息技术有限公司-四部上海拍拍贷金融信息服务有限公司信息流</v>
      </c>
      <c r="Z2926" t="e">
        <f>VLOOKUP(Y:Y,[1]Sheet1!N:N,1,0)</f>
        <v>#N/A</v>
      </c>
    </row>
    <row r="2927" spans="1:26" x14ac:dyDescent="0.25">
      <c r="A2927">
        <v>20230616</v>
      </c>
      <c r="B2927">
        <v>43094782</v>
      </c>
      <c r="C2927" t="s">
        <v>2630</v>
      </c>
      <c r="D2927">
        <v>2054669</v>
      </c>
      <c r="E2927" t="s">
        <v>2622</v>
      </c>
      <c r="F2927" s="59">
        <v>2158.0700000000002</v>
      </c>
      <c r="G2927">
        <v>1598.57</v>
      </c>
      <c r="H2927" t="s">
        <v>2538</v>
      </c>
      <c r="I2927" t="s">
        <v>2539</v>
      </c>
      <c r="J2927" t="s">
        <v>2352</v>
      </c>
      <c r="K2927" t="s">
        <v>2321</v>
      </c>
      <c r="L2927" t="s">
        <v>2351</v>
      </c>
      <c r="M2927" t="s">
        <v>2623</v>
      </c>
      <c r="N2927" t="s">
        <v>2624</v>
      </c>
      <c r="O2927" t="s">
        <v>2542</v>
      </c>
      <c r="P2927" t="s">
        <v>2543</v>
      </c>
      <c r="Q2927" t="s">
        <v>2544</v>
      </c>
      <c r="R2927" t="s">
        <v>2625</v>
      </c>
      <c r="S2927" t="s">
        <v>2546</v>
      </c>
      <c r="T2927">
        <v>0</v>
      </c>
      <c r="U2927" t="s">
        <v>838</v>
      </c>
      <c r="V2927" t="s">
        <v>2548</v>
      </c>
      <c r="W2927" t="s">
        <v>838</v>
      </c>
      <c r="X2927" t="s">
        <v>2548</v>
      </c>
      <c r="Y2927" t="str">
        <f t="shared" si="45"/>
        <v>深圳市小赢普惠科技有限责任公司深圳市赢众通金融信息服务有限责任公司信息流</v>
      </c>
      <c r="Z2927" t="e">
        <f>VLOOKUP(Y:Y,[1]Sheet1!N:N,1,0)</f>
        <v>#N/A</v>
      </c>
    </row>
    <row r="2928" spans="1:26" hidden="1" x14ac:dyDescent="0.25">
      <c r="A2928">
        <v>20230616</v>
      </c>
      <c r="B2928">
        <v>47953348</v>
      </c>
      <c r="C2928" t="s">
        <v>2607</v>
      </c>
      <c r="D2928">
        <v>2167551</v>
      </c>
      <c r="E2928" t="s">
        <v>2550</v>
      </c>
      <c r="F2928" s="59">
        <v>4.95</v>
      </c>
      <c r="G2928">
        <v>4.95</v>
      </c>
      <c r="H2928" t="s">
        <v>2538</v>
      </c>
      <c r="I2928" t="s">
        <v>2551</v>
      </c>
      <c r="J2928" t="s">
        <v>2332</v>
      </c>
      <c r="K2928" t="s">
        <v>2321</v>
      </c>
      <c r="L2928" t="s">
        <v>2333</v>
      </c>
      <c r="M2928" t="s">
        <v>2552</v>
      </c>
      <c r="N2928" t="s">
        <v>2553</v>
      </c>
      <c r="O2928" t="s">
        <v>2542</v>
      </c>
      <c r="P2928" t="s">
        <v>2543</v>
      </c>
      <c r="Q2928" t="s">
        <v>2544</v>
      </c>
      <c r="R2928" t="s">
        <v>2554</v>
      </c>
      <c r="S2928" t="s">
        <v>2546</v>
      </c>
      <c r="T2928">
        <v>0</v>
      </c>
      <c r="U2928" t="s">
        <v>2555</v>
      </c>
      <c r="V2928" t="s">
        <v>2556</v>
      </c>
      <c r="W2928" t="s">
        <v>2555</v>
      </c>
      <c r="X2928" t="s">
        <v>2556</v>
      </c>
      <c r="Y2928" t="str">
        <f t="shared" si="45"/>
        <v>北京爱奇艺科技有限公司-百度北京爱奇艺科技有限公司信息流</v>
      </c>
      <c r="Z2928" t="e">
        <f>VLOOKUP(Y:Y,[1]Sheet1!N:N,1,0)</f>
        <v>#N/A</v>
      </c>
    </row>
    <row r="2929" spans="1:26" hidden="1" x14ac:dyDescent="0.25">
      <c r="A2929">
        <v>20230616</v>
      </c>
      <c r="B2929">
        <v>42840928</v>
      </c>
      <c r="C2929" t="s">
        <v>2813</v>
      </c>
      <c r="D2929">
        <v>2117410</v>
      </c>
      <c r="E2929" t="s">
        <v>2587</v>
      </c>
      <c r="F2929" s="59">
        <v>584.49</v>
      </c>
      <c r="G2929">
        <v>0</v>
      </c>
      <c r="H2929" t="s">
        <v>2538</v>
      </c>
      <c r="I2929" t="s">
        <v>2551</v>
      </c>
      <c r="J2929" t="s">
        <v>2353</v>
      </c>
      <c r="K2929" t="s">
        <v>2321</v>
      </c>
      <c r="L2929" t="s">
        <v>326</v>
      </c>
      <c r="M2929" t="s">
        <v>2588</v>
      </c>
      <c r="N2929" t="s">
        <v>2589</v>
      </c>
      <c r="O2929" t="s">
        <v>2542</v>
      </c>
      <c r="P2929" t="s">
        <v>2543</v>
      </c>
      <c r="Q2929" t="s">
        <v>2544</v>
      </c>
      <c r="R2929" t="s">
        <v>2570</v>
      </c>
      <c r="S2929" t="s">
        <v>2546</v>
      </c>
      <c r="T2929">
        <v>0</v>
      </c>
      <c r="U2929" t="s">
        <v>2571</v>
      </c>
      <c r="V2929" t="s">
        <v>2572</v>
      </c>
      <c r="W2929" t="s">
        <v>1891</v>
      </c>
      <c r="X2929" t="s">
        <v>2564</v>
      </c>
      <c r="Y2929" t="str">
        <f t="shared" si="45"/>
        <v>网易有道信息技术（北京）有限公司网易(杭州)网络有限公司信息流</v>
      </c>
      <c r="Z2929" t="e">
        <f>VLOOKUP(Y:Y,[1]Sheet1!N:N,1,0)</f>
        <v>#N/A</v>
      </c>
    </row>
    <row r="2930" spans="1:26" hidden="1" x14ac:dyDescent="0.25">
      <c r="A2930">
        <v>20230616</v>
      </c>
      <c r="B2930">
        <v>42327215</v>
      </c>
      <c r="C2930" t="s">
        <v>2739</v>
      </c>
      <c r="D2930">
        <v>2172261</v>
      </c>
      <c r="E2930" t="s">
        <v>2628</v>
      </c>
      <c r="F2930" s="59">
        <v>2372.9299999999998</v>
      </c>
      <c r="G2930">
        <v>1811.4</v>
      </c>
      <c r="H2930" t="s">
        <v>2538</v>
      </c>
      <c r="I2930" t="s">
        <v>2539</v>
      </c>
      <c r="J2930" t="s">
        <v>292</v>
      </c>
      <c r="K2930" t="s">
        <v>2321</v>
      </c>
      <c r="L2930" t="s">
        <v>574</v>
      </c>
      <c r="M2930" t="s">
        <v>2611</v>
      </c>
      <c r="N2930" t="s">
        <v>2612</v>
      </c>
      <c r="O2930" t="s">
        <v>2542</v>
      </c>
      <c r="P2930" t="s">
        <v>2543</v>
      </c>
      <c r="Q2930" t="s">
        <v>2544</v>
      </c>
      <c r="R2930" t="s">
        <v>2613</v>
      </c>
      <c r="S2930" t="s">
        <v>2546</v>
      </c>
      <c r="T2930">
        <v>0</v>
      </c>
      <c r="U2930" t="s">
        <v>2614</v>
      </c>
      <c r="V2930" t="s">
        <v>2615</v>
      </c>
      <c r="W2930" t="s">
        <v>2614</v>
      </c>
      <c r="X2930" t="s">
        <v>2615</v>
      </c>
      <c r="Y2930" t="str">
        <f t="shared" si="45"/>
        <v>广州荔湾品唯信息服务有限公司广州唯品会电子商务有限公司信息流</v>
      </c>
      <c r="Z2930" t="e">
        <f>VLOOKUP(Y:Y,[1]Sheet1!N:N,1,0)</f>
        <v>#N/A</v>
      </c>
    </row>
    <row r="2931" spans="1:26" hidden="1" x14ac:dyDescent="0.25">
      <c r="A2931">
        <v>20230616</v>
      </c>
      <c r="B2931">
        <v>45322956</v>
      </c>
      <c r="C2931" t="s">
        <v>2631</v>
      </c>
      <c r="D2931">
        <v>2172261</v>
      </c>
      <c r="E2931" t="s">
        <v>2628</v>
      </c>
      <c r="F2931" s="59">
        <v>853.98</v>
      </c>
      <c r="G2931">
        <v>651.89</v>
      </c>
      <c r="H2931" t="s">
        <v>2538</v>
      </c>
      <c r="I2931" t="s">
        <v>2539</v>
      </c>
      <c r="J2931" t="s">
        <v>292</v>
      </c>
      <c r="K2931" t="s">
        <v>2321</v>
      </c>
      <c r="L2931" t="s">
        <v>574</v>
      </c>
      <c r="M2931" t="s">
        <v>2611</v>
      </c>
      <c r="N2931" t="s">
        <v>2612</v>
      </c>
      <c r="O2931" t="s">
        <v>2542</v>
      </c>
      <c r="P2931" t="s">
        <v>2543</v>
      </c>
      <c r="Q2931" t="s">
        <v>2544</v>
      </c>
      <c r="R2931" t="s">
        <v>2613</v>
      </c>
      <c r="S2931" t="s">
        <v>2546</v>
      </c>
      <c r="T2931">
        <v>0</v>
      </c>
      <c r="U2931" t="s">
        <v>2614</v>
      </c>
      <c r="V2931" t="s">
        <v>2615</v>
      </c>
      <c r="W2931" t="s">
        <v>2614</v>
      </c>
      <c r="X2931" t="s">
        <v>2615</v>
      </c>
      <c r="Y2931" t="str">
        <f t="shared" si="45"/>
        <v>广州荔湾品唯信息服务有限公司广州唯品会电子商务有限公司信息流</v>
      </c>
      <c r="Z2931" t="e">
        <f>VLOOKUP(Y:Y,[1]Sheet1!N:N,1,0)</f>
        <v>#N/A</v>
      </c>
    </row>
    <row r="2932" spans="1:26" x14ac:dyDescent="0.25">
      <c r="A2932">
        <v>20230616</v>
      </c>
      <c r="B2932">
        <v>45336908</v>
      </c>
      <c r="C2932" t="s">
        <v>2621</v>
      </c>
      <c r="D2932">
        <v>2054669</v>
      </c>
      <c r="E2932" t="s">
        <v>2622</v>
      </c>
      <c r="F2932" s="59">
        <v>133.54</v>
      </c>
      <c r="G2932">
        <v>98.92</v>
      </c>
      <c r="H2932" t="s">
        <v>2538</v>
      </c>
      <c r="I2932" t="s">
        <v>2551</v>
      </c>
      <c r="J2932" t="s">
        <v>2352</v>
      </c>
      <c r="K2932" t="s">
        <v>2321</v>
      </c>
      <c r="L2932" t="s">
        <v>2351</v>
      </c>
      <c r="M2932" t="s">
        <v>2623</v>
      </c>
      <c r="N2932" t="s">
        <v>2624</v>
      </c>
      <c r="O2932" t="s">
        <v>2542</v>
      </c>
      <c r="P2932" t="s">
        <v>2543</v>
      </c>
      <c r="Q2932" t="s">
        <v>2544</v>
      </c>
      <c r="R2932" t="s">
        <v>2625</v>
      </c>
      <c r="S2932" t="s">
        <v>2546</v>
      </c>
      <c r="T2932">
        <v>0</v>
      </c>
      <c r="U2932" t="s">
        <v>838</v>
      </c>
      <c r="V2932" t="s">
        <v>2548</v>
      </c>
      <c r="W2932" t="s">
        <v>838</v>
      </c>
      <c r="X2932" t="s">
        <v>2548</v>
      </c>
      <c r="Y2932" t="str">
        <f t="shared" si="45"/>
        <v>深圳市小赢普惠科技有限责任公司深圳市赢众通金融信息服务有限责任公司信息流</v>
      </c>
      <c r="Z2932" t="e">
        <f>VLOOKUP(Y:Y,[1]Sheet1!N:N,1,0)</f>
        <v>#N/A</v>
      </c>
    </row>
    <row r="2933" spans="1:26" hidden="1" x14ac:dyDescent="0.25">
      <c r="A2933">
        <v>20230616</v>
      </c>
      <c r="B2933">
        <v>38794049</v>
      </c>
      <c r="C2933" t="s">
        <v>2627</v>
      </c>
      <c r="D2933">
        <v>2172261</v>
      </c>
      <c r="E2933" t="s">
        <v>2628</v>
      </c>
      <c r="F2933" s="59">
        <v>3560.13</v>
      </c>
      <c r="G2933">
        <v>2717.66</v>
      </c>
      <c r="H2933" t="s">
        <v>2538</v>
      </c>
      <c r="I2933" t="s">
        <v>2551</v>
      </c>
      <c r="J2933" t="s">
        <v>292</v>
      </c>
      <c r="K2933" t="s">
        <v>2321</v>
      </c>
      <c r="L2933" t="s">
        <v>574</v>
      </c>
      <c r="M2933" t="s">
        <v>2611</v>
      </c>
      <c r="N2933" t="s">
        <v>2612</v>
      </c>
      <c r="O2933" t="s">
        <v>2542</v>
      </c>
      <c r="P2933" t="s">
        <v>2543</v>
      </c>
      <c r="Q2933" t="s">
        <v>2544</v>
      </c>
      <c r="R2933" t="s">
        <v>2613</v>
      </c>
      <c r="S2933" t="s">
        <v>2546</v>
      </c>
      <c r="T2933">
        <v>0</v>
      </c>
      <c r="U2933" t="s">
        <v>2614</v>
      </c>
      <c r="V2933" t="s">
        <v>2615</v>
      </c>
      <c r="W2933" t="s">
        <v>2614</v>
      </c>
      <c r="X2933" t="s">
        <v>2615</v>
      </c>
      <c r="Y2933" t="str">
        <f t="shared" si="45"/>
        <v>广州荔湾品唯信息服务有限公司广州唯品会电子商务有限公司信息流</v>
      </c>
      <c r="Z2933" t="e">
        <f>VLOOKUP(Y:Y,[1]Sheet1!N:N,1,0)</f>
        <v>#N/A</v>
      </c>
    </row>
    <row r="2934" spans="1:26" hidden="1" x14ac:dyDescent="0.25">
      <c r="A2934">
        <v>20230615</v>
      </c>
      <c r="B2934">
        <v>40850187</v>
      </c>
      <c r="C2934" t="s">
        <v>2652</v>
      </c>
      <c r="D2934">
        <v>2165227</v>
      </c>
      <c r="E2934" t="s">
        <v>2566</v>
      </c>
      <c r="F2934" s="59">
        <v>3388.55</v>
      </c>
      <c r="G2934">
        <v>2510.04</v>
      </c>
      <c r="H2934" t="s">
        <v>2538</v>
      </c>
      <c r="I2934" t="s">
        <v>2539</v>
      </c>
      <c r="J2934" t="s">
        <v>2320</v>
      </c>
      <c r="K2934" t="s">
        <v>2321</v>
      </c>
      <c r="L2934" t="s">
        <v>2318</v>
      </c>
      <c r="M2934" t="s">
        <v>2540</v>
      </c>
      <c r="N2934" t="s">
        <v>2541</v>
      </c>
      <c r="O2934" t="s">
        <v>2542</v>
      </c>
      <c r="P2934" t="s">
        <v>2543</v>
      </c>
      <c r="Q2934" t="s">
        <v>2544</v>
      </c>
      <c r="R2934" t="s">
        <v>2545</v>
      </c>
      <c r="S2934" t="s">
        <v>2546</v>
      </c>
      <c r="T2934">
        <v>0</v>
      </c>
      <c r="U2934" t="s">
        <v>838</v>
      </c>
      <c r="V2934" t="s">
        <v>2547</v>
      </c>
      <c r="W2934" t="s">
        <v>838</v>
      </c>
      <c r="X2934" t="s">
        <v>2548</v>
      </c>
      <c r="Y2934" t="str">
        <f t="shared" si="45"/>
        <v>上海耳序信息技术有限公司-四部上海拍拍贷金融信息服务有限公司信息流</v>
      </c>
      <c r="Z2934" t="e">
        <f>VLOOKUP(Y:Y,[1]Sheet1!N:N,1,0)</f>
        <v>#N/A</v>
      </c>
    </row>
    <row r="2935" spans="1:26" hidden="1" x14ac:dyDescent="0.25">
      <c r="A2935">
        <v>20230615</v>
      </c>
      <c r="B2935">
        <v>42014357</v>
      </c>
      <c r="C2935" t="s">
        <v>2798</v>
      </c>
      <c r="D2935">
        <v>2142924</v>
      </c>
      <c r="E2935" t="s">
        <v>2716</v>
      </c>
      <c r="F2935" s="59">
        <v>624.63</v>
      </c>
      <c r="G2935">
        <v>624.63</v>
      </c>
      <c r="H2935" t="s">
        <v>2559</v>
      </c>
      <c r="I2935" t="s">
        <v>2560</v>
      </c>
      <c r="J2935" t="s">
        <v>392</v>
      </c>
      <c r="K2935" t="s">
        <v>711</v>
      </c>
      <c r="L2935" t="s">
        <v>392</v>
      </c>
      <c r="M2935" t="s">
        <v>2641</v>
      </c>
      <c r="N2935" t="s">
        <v>2642</v>
      </c>
      <c r="O2935" t="s">
        <v>2542</v>
      </c>
      <c r="P2935" t="s">
        <v>2543</v>
      </c>
      <c r="Q2935" t="s">
        <v>2544</v>
      </c>
      <c r="R2935" t="s">
        <v>2643</v>
      </c>
      <c r="S2935" t="s">
        <v>2546</v>
      </c>
      <c r="T2935">
        <v>49681.35</v>
      </c>
      <c r="U2935" t="s">
        <v>838</v>
      </c>
      <c r="V2935" t="s">
        <v>2578</v>
      </c>
      <c r="W2935" t="s">
        <v>838</v>
      </c>
      <c r="X2935" t="s">
        <v>2548</v>
      </c>
      <c r="Y2935" t="str">
        <f t="shared" si="45"/>
        <v>福州三六零网络小额贷款有限公司福州三六零网络小额贷款有限公司CPC</v>
      </c>
      <c r="Z2935" t="e">
        <f>VLOOKUP(Y:Y,[1]Sheet1!N:N,1,0)</f>
        <v>#N/A</v>
      </c>
    </row>
    <row r="2936" spans="1:26" hidden="1" x14ac:dyDescent="0.25">
      <c r="A2936">
        <v>20230615</v>
      </c>
      <c r="B2936">
        <v>42327250</v>
      </c>
      <c r="C2936" t="s">
        <v>2704</v>
      </c>
      <c r="D2936">
        <v>2172261</v>
      </c>
      <c r="E2936" t="s">
        <v>2628</v>
      </c>
      <c r="F2936" s="59">
        <v>2786.94</v>
      </c>
      <c r="G2936">
        <v>2127.44</v>
      </c>
      <c r="H2936" t="s">
        <v>2538</v>
      </c>
      <c r="I2936" t="s">
        <v>2551</v>
      </c>
      <c r="J2936" t="s">
        <v>292</v>
      </c>
      <c r="K2936" t="s">
        <v>2321</v>
      </c>
      <c r="L2936" t="s">
        <v>574</v>
      </c>
      <c r="M2936" t="s">
        <v>2611</v>
      </c>
      <c r="N2936" t="s">
        <v>2612</v>
      </c>
      <c r="O2936" t="s">
        <v>2542</v>
      </c>
      <c r="P2936" t="s">
        <v>2543</v>
      </c>
      <c r="Q2936" t="s">
        <v>2544</v>
      </c>
      <c r="R2936" t="s">
        <v>2613</v>
      </c>
      <c r="S2936" t="s">
        <v>2546</v>
      </c>
      <c r="T2936">
        <v>0</v>
      </c>
      <c r="U2936" t="s">
        <v>2614</v>
      </c>
      <c r="V2936" t="s">
        <v>2615</v>
      </c>
      <c r="W2936" t="s">
        <v>2614</v>
      </c>
      <c r="X2936" t="s">
        <v>2615</v>
      </c>
      <c r="Y2936" t="str">
        <f t="shared" si="45"/>
        <v>广州荔湾品唯信息服务有限公司广州唯品会电子商务有限公司信息流</v>
      </c>
      <c r="Z2936" t="e">
        <f>VLOOKUP(Y:Y,[1]Sheet1!N:N,1,0)</f>
        <v>#N/A</v>
      </c>
    </row>
    <row r="2937" spans="1:26" hidden="1" x14ac:dyDescent="0.25">
      <c r="A2937">
        <v>20230615</v>
      </c>
      <c r="B2937">
        <v>47327914</v>
      </c>
      <c r="C2937" t="s">
        <v>2720</v>
      </c>
      <c r="D2937">
        <v>2185183</v>
      </c>
      <c r="E2937" t="s">
        <v>2574</v>
      </c>
      <c r="F2937" s="59">
        <v>1851.55</v>
      </c>
      <c r="G2937">
        <v>1402.69</v>
      </c>
      <c r="H2937" t="s">
        <v>2538</v>
      </c>
      <c r="I2937" t="s">
        <v>2551</v>
      </c>
      <c r="J2937" t="s">
        <v>2575</v>
      </c>
      <c r="K2937" t="s">
        <v>2321</v>
      </c>
      <c r="L2937" t="s">
        <v>2344</v>
      </c>
      <c r="M2937" t="s">
        <v>2576</v>
      </c>
      <c r="O2937" t="s">
        <v>2542</v>
      </c>
      <c r="P2937" t="s">
        <v>2543</v>
      </c>
      <c r="Q2937" t="s">
        <v>2544</v>
      </c>
      <c r="R2937" t="s">
        <v>2577</v>
      </c>
      <c r="S2937" t="s">
        <v>2546</v>
      </c>
      <c r="T2937">
        <v>0</v>
      </c>
      <c r="U2937" t="s">
        <v>838</v>
      </c>
      <c r="V2937" t="s">
        <v>2578</v>
      </c>
      <c r="W2937" t="s">
        <v>838</v>
      </c>
      <c r="X2937" t="s">
        <v>2578</v>
      </c>
      <c r="Y2937" t="str">
        <f t="shared" si="45"/>
        <v>北京微财科技有限公司-数媒重庆市黑卡小额贷款有限公司信息流</v>
      </c>
      <c r="Z2937" t="e">
        <f>VLOOKUP(Y:Y,[1]Sheet1!N:N,1,0)</f>
        <v>#N/A</v>
      </c>
    </row>
    <row r="2938" spans="1:26" hidden="1" x14ac:dyDescent="0.25">
      <c r="A2938">
        <v>20230615</v>
      </c>
      <c r="B2938">
        <v>38794071</v>
      </c>
      <c r="C2938" t="s">
        <v>2778</v>
      </c>
      <c r="D2938">
        <v>2172261</v>
      </c>
      <c r="E2938" t="s">
        <v>2628</v>
      </c>
      <c r="F2938" s="59">
        <v>160926.79999999999</v>
      </c>
      <c r="G2938">
        <v>122844.89</v>
      </c>
      <c r="H2938" t="s">
        <v>2538</v>
      </c>
      <c r="I2938" t="s">
        <v>2551</v>
      </c>
      <c r="J2938" t="s">
        <v>292</v>
      </c>
      <c r="K2938" t="s">
        <v>2321</v>
      </c>
      <c r="L2938" t="s">
        <v>574</v>
      </c>
      <c r="M2938" t="s">
        <v>2611</v>
      </c>
      <c r="N2938" t="s">
        <v>2612</v>
      </c>
      <c r="O2938" t="s">
        <v>2542</v>
      </c>
      <c r="P2938" t="s">
        <v>2543</v>
      </c>
      <c r="Q2938" t="s">
        <v>2544</v>
      </c>
      <c r="R2938" t="s">
        <v>2613</v>
      </c>
      <c r="S2938" t="s">
        <v>2546</v>
      </c>
      <c r="T2938">
        <v>0</v>
      </c>
      <c r="U2938" t="s">
        <v>2614</v>
      </c>
      <c r="V2938" t="s">
        <v>2615</v>
      </c>
      <c r="W2938" t="s">
        <v>2614</v>
      </c>
      <c r="X2938" t="s">
        <v>2615</v>
      </c>
      <c r="Y2938" t="str">
        <f t="shared" si="45"/>
        <v>广州荔湾品唯信息服务有限公司广州唯品会电子商务有限公司信息流</v>
      </c>
      <c r="Z2938" t="e">
        <f>VLOOKUP(Y:Y,[1]Sheet1!N:N,1,0)</f>
        <v>#N/A</v>
      </c>
    </row>
    <row r="2939" spans="1:26" hidden="1" x14ac:dyDescent="0.25">
      <c r="A2939">
        <v>20230615</v>
      </c>
      <c r="B2939">
        <v>47327991</v>
      </c>
      <c r="C2939" t="s">
        <v>2766</v>
      </c>
      <c r="D2939">
        <v>2185183</v>
      </c>
      <c r="E2939" t="s">
        <v>2574</v>
      </c>
      <c r="F2939" s="59">
        <v>356.3</v>
      </c>
      <c r="G2939">
        <v>269.93</v>
      </c>
      <c r="H2939" t="s">
        <v>2538</v>
      </c>
      <c r="I2939" t="s">
        <v>2551</v>
      </c>
      <c r="J2939" t="s">
        <v>2575</v>
      </c>
      <c r="K2939" t="s">
        <v>2321</v>
      </c>
      <c r="L2939" t="s">
        <v>2344</v>
      </c>
      <c r="M2939" t="s">
        <v>2576</v>
      </c>
      <c r="O2939" t="s">
        <v>2542</v>
      </c>
      <c r="P2939" t="s">
        <v>2543</v>
      </c>
      <c r="Q2939" t="s">
        <v>2544</v>
      </c>
      <c r="R2939" t="s">
        <v>2577</v>
      </c>
      <c r="S2939" t="s">
        <v>2546</v>
      </c>
      <c r="T2939">
        <v>0</v>
      </c>
      <c r="U2939" t="s">
        <v>838</v>
      </c>
      <c r="V2939" t="s">
        <v>2578</v>
      </c>
      <c r="W2939" t="s">
        <v>838</v>
      </c>
      <c r="X2939" t="s">
        <v>2578</v>
      </c>
      <c r="Y2939" t="str">
        <f t="shared" si="45"/>
        <v>北京微财科技有限公司-数媒重庆市黑卡小额贷款有限公司信息流</v>
      </c>
      <c r="Z2939" t="e">
        <f>VLOOKUP(Y:Y,[1]Sheet1!N:N,1,0)</f>
        <v>#N/A</v>
      </c>
    </row>
    <row r="2940" spans="1:26" hidden="1" x14ac:dyDescent="0.25">
      <c r="A2940">
        <v>20230615</v>
      </c>
      <c r="B2940">
        <v>29404181</v>
      </c>
      <c r="C2940" t="s">
        <v>2801</v>
      </c>
      <c r="D2940">
        <v>2130054</v>
      </c>
      <c r="E2940" t="s">
        <v>2558</v>
      </c>
      <c r="F2940" s="59">
        <v>5656.95</v>
      </c>
      <c r="G2940">
        <v>4580.46</v>
      </c>
      <c r="H2940" t="s">
        <v>2559</v>
      </c>
      <c r="I2940" t="s">
        <v>2560</v>
      </c>
      <c r="J2940" t="s">
        <v>2350</v>
      </c>
      <c r="K2940" t="s">
        <v>711</v>
      </c>
      <c r="L2940" t="s">
        <v>2350</v>
      </c>
      <c r="M2940" t="s">
        <v>2561</v>
      </c>
      <c r="N2940" t="s">
        <v>2562</v>
      </c>
      <c r="O2940" t="s">
        <v>2542</v>
      </c>
      <c r="P2940" t="s">
        <v>2543</v>
      </c>
      <c r="Q2940" t="s">
        <v>2544</v>
      </c>
      <c r="R2940" t="s">
        <v>2563</v>
      </c>
      <c r="S2940" t="s">
        <v>2546</v>
      </c>
      <c r="T2940">
        <v>12380.050999999999</v>
      </c>
      <c r="U2940" t="s">
        <v>1891</v>
      </c>
      <c r="V2940" t="s">
        <v>2564</v>
      </c>
      <c r="W2940" t="s">
        <v>1891</v>
      </c>
      <c r="X2940" t="s">
        <v>2564</v>
      </c>
      <c r="Y2940" t="str">
        <f t="shared" si="45"/>
        <v>深圳尚米网络技术有限公司深圳尚米网络技术有限公司CPC</v>
      </c>
      <c r="Z2940" t="e">
        <f>VLOOKUP(Y:Y,[1]Sheet1!N:N,1,0)</f>
        <v>#N/A</v>
      </c>
    </row>
    <row r="2941" spans="1:26" hidden="1" x14ac:dyDescent="0.25">
      <c r="A2941">
        <v>20230615</v>
      </c>
      <c r="B2941">
        <v>45323132</v>
      </c>
      <c r="C2941" t="s">
        <v>2747</v>
      </c>
      <c r="D2941">
        <v>2172261</v>
      </c>
      <c r="E2941" t="s">
        <v>2628</v>
      </c>
      <c r="F2941" s="59">
        <v>132.87</v>
      </c>
      <c r="G2941">
        <v>101.43</v>
      </c>
      <c r="H2941" t="s">
        <v>2538</v>
      </c>
      <c r="I2941" t="s">
        <v>2551</v>
      </c>
      <c r="J2941" t="s">
        <v>292</v>
      </c>
      <c r="K2941" t="s">
        <v>2321</v>
      </c>
      <c r="L2941" t="s">
        <v>574</v>
      </c>
      <c r="M2941" t="s">
        <v>2611</v>
      </c>
      <c r="N2941" t="s">
        <v>2612</v>
      </c>
      <c r="O2941" t="s">
        <v>2542</v>
      </c>
      <c r="P2941" t="s">
        <v>2543</v>
      </c>
      <c r="Q2941" t="s">
        <v>2544</v>
      </c>
      <c r="R2941" t="s">
        <v>2613</v>
      </c>
      <c r="S2941" t="s">
        <v>2546</v>
      </c>
      <c r="T2941">
        <v>0</v>
      </c>
      <c r="U2941" t="s">
        <v>2614</v>
      </c>
      <c r="V2941" t="s">
        <v>2615</v>
      </c>
      <c r="W2941" t="s">
        <v>2614</v>
      </c>
      <c r="X2941" t="s">
        <v>2615</v>
      </c>
      <c r="Y2941" t="str">
        <f t="shared" si="45"/>
        <v>广州荔湾品唯信息服务有限公司广州唯品会电子商务有限公司信息流</v>
      </c>
      <c r="Z2941" t="e">
        <f>VLOOKUP(Y:Y,[1]Sheet1!N:N,1,0)</f>
        <v>#N/A</v>
      </c>
    </row>
    <row r="2942" spans="1:26" x14ac:dyDescent="0.25">
      <c r="A2942">
        <v>20230615</v>
      </c>
      <c r="B2942">
        <v>45336925</v>
      </c>
      <c r="C2942" t="s">
        <v>2717</v>
      </c>
      <c r="D2942">
        <v>2054669</v>
      </c>
      <c r="E2942" t="s">
        <v>2622</v>
      </c>
      <c r="F2942" s="59">
        <v>57.85</v>
      </c>
      <c r="G2942">
        <v>42.85</v>
      </c>
      <c r="H2942" t="s">
        <v>2538</v>
      </c>
      <c r="I2942" t="s">
        <v>2551</v>
      </c>
      <c r="J2942" t="s">
        <v>2352</v>
      </c>
      <c r="K2942" t="s">
        <v>2321</v>
      </c>
      <c r="L2942" t="s">
        <v>2351</v>
      </c>
      <c r="M2942" t="s">
        <v>2623</v>
      </c>
      <c r="N2942" t="s">
        <v>2624</v>
      </c>
      <c r="O2942" t="s">
        <v>2542</v>
      </c>
      <c r="P2942" t="s">
        <v>2543</v>
      </c>
      <c r="Q2942" t="s">
        <v>2544</v>
      </c>
      <c r="R2942" t="s">
        <v>2625</v>
      </c>
      <c r="S2942" t="s">
        <v>2546</v>
      </c>
      <c r="T2942">
        <v>0</v>
      </c>
      <c r="U2942" t="s">
        <v>838</v>
      </c>
      <c r="V2942" t="s">
        <v>2548</v>
      </c>
      <c r="W2942" t="s">
        <v>838</v>
      </c>
      <c r="X2942" t="s">
        <v>2548</v>
      </c>
      <c r="Y2942" t="str">
        <f t="shared" si="45"/>
        <v>深圳市小赢普惠科技有限责任公司深圳市赢众通金融信息服务有限责任公司信息流</v>
      </c>
      <c r="Z2942" t="e">
        <f>VLOOKUP(Y:Y,[1]Sheet1!N:N,1,0)</f>
        <v>#N/A</v>
      </c>
    </row>
    <row r="2943" spans="1:26" hidden="1" x14ac:dyDescent="0.25">
      <c r="A2943">
        <v>20230615</v>
      </c>
      <c r="B2943">
        <v>47799717</v>
      </c>
      <c r="C2943" t="s">
        <v>2860</v>
      </c>
      <c r="D2943">
        <v>2159765</v>
      </c>
      <c r="E2943" t="s">
        <v>2568</v>
      </c>
      <c r="F2943" s="59">
        <v>2.02</v>
      </c>
      <c r="G2943">
        <v>1.54</v>
      </c>
      <c r="H2943" t="s">
        <v>2538</v>
      </c>
      <c r="I2943" t="s">
        <v>2551</v>
      </c>
      <c r="J2943" t="s">
        <v>2375</v>
      </c>
      <c r="K2943" t="s">
        <v>2321</v>
      </c>
      <c r="L2943" t="s">
        <v>2277</v>
      </c>
      <c r="M2943" t="s">
        <v>2569</v>
      </c>
      <c r="O2943" t="s">
        <v>2542</v>
      </c>
      <c r="P2943" t="s">
        <v>2543</v>
      </c>
      <c r="Q2943" t="s">
        <v>2544</v>
      </c>
      <c r="R2943" t="s">
        <v>2570</v>
      </c>
      <c r="S2943" t="s">
        <v>2546</v>
      </c>
      <c r="T2943">
        <v>0</v>
      </c>
      <c r="U2943" t="s">
        <v>2571</v>
      </c>
      <c r="V2943" t="s">
        <v>2572</v>
      </c>
      <c r="W2943" t="s">
        <v>2571</v>
      </c>
      <c r="X2943" t="s">
        <v>2572</v>
      </c>
      <c r="Y2943" t="str">
        <f t="shared" si="45"/>
        <v>酷得少年（天津）文化传播有限公司-1北京酷得少年科技有限公司信息流</v>
      </c>
      <c r="Z2943" t="e">
        <f>VLOOKUP(Y:Y,[1]Sheet1!N:N,1,0)</f>
        <v>#N/A</v>
      </c>
    </row>
    <row r="2944" spans="1:26" hidden="1" x14ac:dyDescent="0.25">
      <c r="A2944">
        <v>20230615</v>
      </c>
      <c r="B2944">
        <v>23293206</v>
      </c>
      <c r="C2944" t="s">
        <v>2696</v>
      </c>
      <c r="D2944">
        <v>2147805</v>
      </c>
      <c r="E2944" t="s">
        <v>2697</v>
      </c>
      <c r="F2944" s="59">
        <v>5615.38</v>
      </c>
      <c r="G2944">
        <v>5013.53</v>
      </c>
      <c r="H2944" t="s">
        <v>2559</v>
      </c>
      <c r="I2944" t="s">
        <v>2560</v>
      </c>
      <c r="J2944" t="s">
        <v>2347</v>
      </c>
      <c r="K2944" t="s">
        <v>711</v>
      </c>
      <c r="L2944" t="s">
        <v>2346</v>
      </c>
      <c r="M2944" t="s">
        <v>2698</v>
      </c>
      <c r="N2944" t="s">
        <v>2699</v>
      </c>
      <c r="O2944" t="s">
        <v>2542</v>
      </c>
      <c r="P2944" t="s">
        <v>2543</v>
      </c>
      <c r="Q2944" t="s">
        <v>2544</v>
      </c>
      <c r="R2944" t="s">
        <v>2700</v>
      </c>
      <c r="S2944" t="s">
        <v>2546</v>
      </c>
      <c r="T2944">
        <v>78358.551999999996</v>
      </c>
      <c r="U2944" t="s">
        <v>2555</v>
      </c>
      <c r="V2944" t="s">
        <v>2596</v>
      </c>
      <c r="W2944" t="s">
        <v>2555</v>
      </c>
      <c r="X2944" t="s">
        <v>2556</v>
      </c>
      <c r="Y2944" t="str">
        <f t="shared" si="45"/>
        <v>飞狐信息技术（天津）有限公司飞狐信息技术(天津)有限公司CPC</v>
      </c>
      <c r="Z2944" t="e">
        <f>VLOOKUP(Y:Y,[1]Sheet1!N:N,1,0)</f>
        <v>#N/A</v>
      </c>
    </row>
    <row r="2945" spans="1:26" hidden="1" x14ac:dyDescent="0.25">
      <c r="A2945">
        <v>20230615</v>
      </c>
      <c r="B2945">
        <v>36470871</v>
      </c>
      <c r="C2945" t="s">
        <v>2579</v>
      </c>
      <c r="D2945">
        <v>2158492</v>
      </c>
      <c r="E2945" t="s">
        <v>2580</v>
      </c>
      <c r="F2945" s="59">
        <v>1860.57</v>
      </c>
      <c r="G2945">
        <v>1563.43</v>
      </c>
      <c r="H2945" t="s">
        <v>2559</v>
      </c>
      <c r="I2945" t="s">
        <v>2560</v>
      </c>
      <c r="J2945" t="s">
        <v>2330</v>
      </c>
      <c r="K2945" t="s">
        <v>711</v>
      </c>
      <c r="L2945" t="s">
        <v>2329</v>
      </c>
      <c r="M2945" t="s">
        <v>2581</v>
      </c>
      <c r="N2945" t="s">
        <v>2582</v>
      </c>
      <c r="O2945" t="s">
        <v>2542</v>
      </c>
      <c r="P2945" t="s">
        <v>2543</v>
      </c>
      <c r="Q2945" t="s">
        <v>2544</v>
      </c>
      <c r="R2945" t="s">
        <v>2583</v>
      </c>
      <c r="S2945" t="s">
        <v>2546</v>
      </c>
      <c r="T2945">
        <v>7846.1329999999998</v>
      </c>
      <c r="U2945" t="s">
        <v>2584</v>
      </c>
      <c r="V2945" t="s">
        <v>2585</v>
      </c>
      <c r="W2945" t="s">
        <v>2584</v>
      </c>
      <c r="X2945" t="s">
        <v>2585</v>
      </c>
      <c r="Y2945" t="str">
        <f t="shared" si="45"/>
        <v>成都哈拜网络科技有限公司-数字媒体事业部上海哈啰普惠科技有限公司CPC</v>
      </c>
      <c r="Z2945" t="e">
        <f>VLOOKUP(Y:Y,[1]Sheet1!N:N,1,0)</f>
        <v>#N/A</v>
      </c>
    </row>
    <row r="2946" spans="1:26" hidden="1" x14ac:dyDescent="0.25">
      <c r="A2946">
        <v>20230615</v>
      </c>
      <c r="B2946">
        <v>45323155</v>
      </c>
      <c r="C2946" t="s">
        <v>2759</v>
      </c>
      <c r="D2946">
        <v>2172261</v>
      </c>
      <c r="E2946" t="s">
        <v>2628</v>
      </c>
      <c r="F2946" s="59">
        <v>1500.6</v>
      </c>
      <c r="G2946">
        <v>1145.5</v>
      </c>
      <c r="H2946" t="s">
        <v>2538</v>
      </c>
      <c r="I2946" t="s">
        <v>2551</v>
      </c>
      <c r="J2946" t="s">
        <v>292</v>
      </c>
      <c r="K2946" t="s">
        <v>2321</v>
      </c>
      <c r="L2946" t="s">
        <v>574</v>
      </c>
      <c r="M2946" t="s">
        <v>2611</v>
      </c>
      <c r="N2946" t="s">
        <v>2612</v>
      </c>
      <c r="O2946" t="s">
        <v>2542</v>
      </c>
      <c r="P2946" t="s">
        <v>2543</v>
      </c>
      <c r="Q2946" t="s">
        <v>2544</v>
      </c>
      <c r="R2946" t="s">
        <v>2613</v>
      </c>
      <c r="S2946" t="s">
        <v>2546</v>
      </c>
      <c r="T2946">
        <v>0</v>
      </c>
      <c r="U2946" t="s">
        <v>2614</v>
      </c>
      <c r="V2946" t="s">
        <v>2615</v>
      </c>
      <c r="W2946" t="s">
        <v>2614</v>
      </c>
      <c r="X2946" t="s">
        <v>2615</v>
      </c>
      <c r="Y2946" t="str">
        <f t="shared" si="45"/>
        <v>广州荔湾品唯信息服务有限公司广州唯品会电子商务有限公司信息流</v>
      </c>
      <c r="Z2946" t="e">
        <f>VLOOKUP(Y:Y,[1]Sheet1!N:N,1,0)</f>
        <v>#N/A</v>
      </c>
    </row>
    <row r="2947" spans="1:26" x14ac:dyDescent="0.25">
      <c r="A2947">
        <v>20230615</v>
      </c>
      <c r="B2947">
        <v>45336925</v>
      </c>
      <c r="C2947" t="s">
        <v>2717</v>
      </c>
      <c r="D2947">
        <v>2054669</v>
      </c>
      <c r="E2947" t="s">
        <v>2622</v>
      </c>
      <c r="F2947" s="59">
        <v>3133.21</v>
      </c>
      <c r="G2947">
        <v>2320.9</v>
      </c>
      <c r="H2947" t="s">
        <v>2538</v>
      </c>
      <c r="I2947" t="s">
        <v>2539</v>
      </c>
      <c r="J2947" t="s">
        <v>2352</v>
      </c>
      <c r="K2947" t="s">
        <v>2321</v>
      </c>
      <c r="L2947" t="s">
        <v>2351</v>
      </c>
      <c r="M2947" t="s">
        <v>2623</v>
      </c>
      <c r="N2947" t="s">
        <v>2624</v>
      </c>
      <c r="O2947" t="s">
        <v>2542</v>
      </c>
      <c r="P2947" t="s">
        <v>2543</v>
      </c>
      <c r="Q2947" t="s">
        <v>2544</v>
      </c>
      <c r="R2947" t="s">
        <v>2625</v>
      </c>
      <c r="S2947" t="s">
        <v>2546</v>
      </c>
      <c r="T2947">
        <v>0</v>
      </c>
      <c r="U2947" t="s">
        <v>838</v>
      </c>
      <c r="V2947" t="s">
        <v>2548</v>
      </c>
      <c r="W2947" t="s">
        <v>838</v>
      </c>
      <c r="X2947" t="s">
        <v>2548</v>
      </c>
      <c r="Y2947" t="str">
        <f t="shared" ref="Y2947:Y3010" si="46">L2947&amp;J2947&amp;K2947</f>
        <v>深圳市小赢普惠科技有限责任公司深圳市赢众通金融信息服务有限责任公司信息流</v>
      </c>
      <c r="Z2947" t="e">
        <f>VLOOKUP(Y:Y,[1]Sheet1!N:N,1,0)</f>
        <v>#N/A</v>
      </c>
    </row>
    <row r="2948" spans="1:26" hidden="1" x14ac:dyDescent="0.25">
      <c r="A2948">
        <v>20230615</v>
      </c>
      <c r="B2948">
        <v>46808242</v>
      </c>
      <c r="C2948" t="s">
        <v>2707</v>
      </c>
      <c r="D2948">
        <v>2159765</v>
      </c>
      <c r="E2948" t="s">
        <v>2568</v>
      </c>
      <c r="F2948" s="59">
        <v>4897.13</v>
      </c>
      <c r="G2948">
        <v>3738.27</v>
      </c>
      <c r="H2948" t="s">
        <v>2538</v>
      </c>
      <c r="I2948" t="s">
        <v>2551</v>
      </c>
      <c r="J2948" t="s">
        <v>2375</v>
      </c>
      <c r="K2948" t="s">
        <v>2321</v>
      </c>
      <c r="L2948" t="s">
        <v>2277</v>
      </c>
      <c r="M2948" t="s">
        <v>2569</v>
      </c>
      <c r="O2948" t="s">
        <v>2542</v>
      </c>
      <c r="P2948" t="s">
        <v>2543</v>
      </c>
      <c r="Q2948" t="s">
        <v>2544</v>
      </c>
      <c r="R2948" t="s">
        <v>2570</v>
      </c>
      <c r="S2948" t="s">
        <v>2546</v>
      </c>
      <c r="T2948">
        <v>0</v>
      </c>
      <c r="U2948" t="s">
        <v>2571</v>
      </c>
      <c r="V2948" t="s">
        <v>2572</v>
      </c>
      <c r="W2948" t="s">
        <v>2571</v>
      </c>
      <c r="X2948" t="s">
        <v>2572</v>
      </c>
      <c r="Y2948" t="str">
        <f t="shared" si="46"/>
        <v>酷得少年（天津）文化传播有限公司-1北京酷得少年科技有限公司信息流</v>
      </c>
      <c r="Z2948" t="e">
        <f>VLOOKUP(Y:Y,[1]Sheet1!N:N,1,0)</f>
        <v>#N/A</v>
      </c>
    </row>
    <row r="2949" spans="1:26" hidden="1" x14ac:dyDescent="0.25">
      <c r="A2949">
        <v>20230615</v>
      </c>
      <c r="B2949">
        <v>47426672</v>
      </c>
      <c r="C2949" t="s">
        <v>2709</v>
      </c>
      <c r="D2949">
        <v>2189969</v>
      </c>
      <c r="E2949" t="s">
        <v>2608</v>
      </c>
      <c r="F2949" s="59">
        <v>4022.87</v>
      </c>
      <c r="G2949">
        <v>2873.48</v>
      </c>
      <c r="H2949" t="s">
        <v>2538</v>
      </c>
      <c r="I2949" t="s">
        <v>2551</v>
      </c>
      <c r="J2949" t="s">
        <v>2332</v>
      </c>
      <c r="K2949" t="s">
        <v>2321</v>
      </c>
      <c r="L2949" t="s">
        <v>2333</v>
      </c>
      <c r="M2949" t="s">
        <v>2552</v>
      </c>
      <c r="N2949" t="s">
        <v>2553</v>
      </c>
      <c r="O2949" t="s">
        <v>2542</v>
      </c>
      <c r="P2949" t="s">
        <v>2543</v>
      </c>
      <c r="Q2949" t="s">
        <v>2544</v>
      </c>
      <c r="R2949" t="s">
        <v>2554</v>
      </c>
      <c r="S2949" t="s">
        <v>2546</v>
      </c>
      <c r="T2949">
        <v>0</v>
      </c>
      <c r="U2949" t="s">
        <v>2555</v>
      </c>
      <c r="V2949" t="s">
        <v>2556</v>
      </c>
      <c r="W2949" t="s">
        <v>2555</v>
      </c>
      <c r="X2949" t="s">
        <v>2556</v>
      </c>
      <c r="Y2949" t="str">
        <f t="shared" si="46"/>
        <v>北京爱奇艺科技有限公司-百度北京爱奇艺科技有限公司信息流</v>
      </c>
      <c r="Z2949" t="e">
        <f>VLOOKUP(Y:Y,[1]Sheet1!N:N,1,0)</f>
        <v>#N/A</v>
      </c>
    </row>
    <row r="2950" spans="1:26" hidden="1" x14ac:dyDescent="0.25">
      <c r="A2950">
        <v>20230615</v>
      </c>
      <c r="B2950">
        <v>31849478</v>
      </c>
      <c r="C2950" t="s">
        <v>2650</v>
      </c>
      <c r="D2950">
        <v>2148721</v>
      </c>
      <c r="E2950" t="s">
        <v>2859</v>
      </c>
      <c r="F2950" s="59">
        <v>168.31</v>
      </c>
      <c r="G2950">
        <v>0</v>
      </c>
      <c r="H2950" t="s">
        <v>2559</v>
      </c>
      <c r="I2950" t="s">
        <v>2560</v>
      </c>
      <c r="J2950" t="s">
        <v>2330</v>
      </c>
      <c r="K2950" t="s">
        <v>711</v>
      </c>
      <c r="L2950" t="s">
        <v>2329</v>
      </c>
      <c r="M2950" t="s">
        <v>2581</v>
      </c>
      <c r="N2950" t="s">
        <v>2582</v>
      </c>
      <c r="O2950" t="s">
        <v>2542</v>
      </c>
      <c r="P2950" t="s">
        <v>2543</v>
      </c>
      <c r="Q2950" t="s">
        <v>2544</v>
      </c>
      <c r="R2950" t="s">
        <v>2583</v>
      </c>
      <c r="S2950" t="s">
        <v>2546</v>
      </c>
      <c r="T2950">
        <v>0</v>
      </c>
      <c r="U2950" t="s">
        <v>2584</v>
      </c>
      <c r="V2950" t="s">
        <v>2585</v>
      </c>
      <c r="W2950" t="s">
        <v>2584</v>
      </c>
      <c r="X2950" t="s">
        <v>2585</v>
      </c>
      <c r="Y2950" t="str">
        <f t="shared" si="46"/>
        <v>成都哈拜网络科技有限公司-数字媒体事业部上海哈啰普惠科技有限公司CPC</v>
      </c>
      <c r="Z2950" t="e">
        <f>VLOOKUP(Y:Y,[1]Sheet1!N:N,1,0)</f>
        <v>#N/A</v>
      </c>
    </row>
    <row r="2951" spans="1:26" hidden="1" x14ac:dyDescent="0.25">
      <c r="A2951">
        <v>20230615</v>
      </c>
      <c r="B2951">
        <v>40896118</v>
      </c>
      <c r="C2951" t="s">
        <v>2758</v>
      </c>
      <c r="D2951">
        <v>2117409</v>
      </c>
      <c r="E2951" t="s">
        <v>2744</v>
      </c>
      <c r="F2951" s="59">
        <v>1286.3699999999999</v>
      </c>
      <c r="G2951">
        <v>0</v>
      </c>
      <c r="H2951" t="s">
        <v>2559</v>
      </c>
      <c r="I2951" t="s">
        <v>2560</v>
      </c>
      <c r="J2951" t="s">
        <v>2353</v>
      </c>
      <c r="K2951" t="s">
        <v>711</v>
      </c>
      <c r="L2951" t="s">
        <v>326</v>
      </c>
      <c r="M2951" t="s">
        <v>2588</v>
      </c>
      <c r="N2951" t="s">
        <v>2589</v>
      </c>
      <c r="O2951" t="s">
        <v>2542</v>
      </c>
      <c r="P2951" t="s">
        <v>2543</v>
      </c>
      <c r="Q2951" t="s">
        <v>2544</v>
      </c>
      <c r="R2951" t="s">
        <v>2570</v>
      </c>
      <c r="S2951" t="s">
        <v>2546</v>
      </c>
      <c r="T2951">
        <v>0</v>
      </c>
      <c r="U2951" t="s">
        <v>2571</v>
      </c>
      <c r="V2951" t="s">
        <v>2572</v>
      </c>
      <c r="W2951" t="s">
        <v>1891</v>
      </c>
      <c r="X2951" t="s">
        <v>2564</v>
      </c>
      <c r="Y2951" t="str">
        <f t="shared" si="46"/>
        <v>网易有道信息技术（北京）有限公司网易(杭州)网络有限公司CPC</v>
      </c>
      <c r="Z2951" t="e">
        <f>VLOOKUP(Y:Y,[1]Sheet1!N:N,1,0)</f>
        <v>#N/A</v>
      </c>
    </row>
    <row r="2952" spans="1:26" hidden="1" x14ac:dyDescent="0.25">
      <c r="A2952">
        <v>20230615</v>
      </c>
      <c r="B2952">
        <v>42012606</v>
      </c>
      <c r="C2952" t="s">
        <v>2715</v>
      </c>
      <c r="D2952">
        <v>2142924</v>
      </c>
      <c r="E2952" t="s">
        <v>2716</v>
      </c>
      <c r="F2952" s="59">
        <v>1352.19</v>
      </c>
      <c r="G2952">
        <v>1352.19</v>
      </c>
      <c r="H2952" t="s">
        <v>2559</v>
      </c>
      <c r="I2952" t="s">
        <v>2560</v>
      </c>
      <c r="J2952" t="s">
        <v>392</v>
      </c>
      <c r="K2952" t="s">
        <v>711</v>
      </c>
      <c r="L2952" t="s">
        <v>392</v>
      </c>
      <c r="M2952" t="s">
        <v>2641</v>
      </c>
      <c r="N2952" t="s">
        <v>2642</v>
      </c>
      <c r="O2952" t="s">
        <v>2542</v>
      </c>
      <c r="P2952" t="s">
        <v>2543</v>
      </c>
      <c r="Q2952" t="s">
        <v>2544</v>
      </c>
      <c r="R2952" t="s">
        <v>2643</v>
      </c>
      <c r="S2952" t="s">
        <v>2546</v>
      </c>
      <c r="T2952">
        <v>39786.21</v>
      </c>
      <c r="U2952" t="s">
        <v>838</v>
      </c>
      <c r="V2952" t="s">
        <v>2578</v>
      </c>
      <c r="W2952" t="s">
        <v>838</v>
      </c>
      <c r="X2952" t="s">
        <v>2548</v>
      </c>
      <c r="Y2952" t="str">
        <f t="shared" si="46"/>
        <v>福州三六零网络小额贷款有限公司福州三六零网络小额贷款有限公司CPC</v>
      </c>
      <c r="Z2952" t="e">
        <f>VLOOKUP(Y:Y,[1]Sheet1!N:N,1,0)</f>
        <v>#N/A</v>
      </c>
    </row>
    <row r="2953" spans="1:26" hidden="1" x14ac:dyDescent="0.25">
      <c r="A2953">
        <v>20230615</v>
      </c>
      <c r="B2953">
        <v>42327274</v>
      </c>
      <c r="C2953" t="s">
        <v>2791</v>
      </c>
      <c r="D2953">
        <v>2172261</v>
      </c>
      <c r="E2953" t="s">
        <v>2628</v>
      </c>
      <c r="F2953" s="59">
        <v>74.3</v>
      </c>
      <c r="G2953">
        <v>56.72</v>
      </c>
      <c r="H2953" t="s">
        <v>2538</v>
      </c>
      <c r="I2953" t="s">
        <v>2539</v>
      </c>
      <c r="J2953" t="s">
        <v>292</v>
      </c>
      <c r="K2953" t="s">
        <v>2321</v>
      </c>
      <c r="L2953" t="s">
        <v>574</v>
      </c>
      <c r="M2953" t="s">
        <v>2611</v>
      </c>
      <c r="N2953" t="s">
        <v>2612</v>
      </c>
      <c r="O2953" t="s">
        <v>2542</v>
      </c>
      <c r="P2953" t="s">
        <v>2543</v>
      </c>
      <c r="Q2953" t="s">
        <v>2544</v>
      </c>
      <c r="R2953" t="s">
        <v>2613</v>
      </c>
      <c r="S2953" t="s">
        <v>2546</v>
      </c>
      <c r="T2953">
        <v>0</v>
      </c>
      <c r="U2953" t="s">
        <v>2614</v>
      </c>
      <c r="V2953" t="s">
        <v>2615</v>
      </c>
      <c r="W2953" t="s">
        <v>2614</v>
      </c>
      <c r="X2953" t="s">
        <v>2615</v>
      </c>
      <c r="Y2953" t="str">
        <f t="shared" si="46"/>
        <v>广州荔湾品唯信息服务有限公司广州唯品会电子商务有限公司信息流</v>
      </c>
      <c r="Z2953" t="e">
        <f>VLOOKUP(Y:Y,[1]Sheet1!N:N,1,0)</f>
        <v>#N/A</v>
      </c>
    </row>
    <row r="2954" spans="1:26" hidden="1" x14ac:dyDescent="0.25">
      <c r="A2954">
        <v>20230615</v>
      </c>
      <c r="B2954">
        <v>45323041</v>
      </c>
      <c r="C2954" t="s">
        <v>2775</v>
      </c>
      <c r="D2954">
        <v>2172261</v>
      </c>
      <c r="E2954" t="s">
        <v>2628</v>
      </c>
      <c r="F2954" s="59">
        <v>26810.7</v>
      </c>
      <c r="G2954">
        <v>20466.18</v>
      </c>
      <c r="H2954" t="s">
        <v>2538</v>
      </c>
      <c r="I2954" t="s">
        <v>2551</v>
      </c>
      <c r="J2954" t="s">
        <v>292</v>
      </c>
      <c r="K2954" t="s">
        <v>2321</v>
      </c>
      <c r="L2954" t="s">
        <v>574</v>
      </c>
      <c r="M2954" t="s">
        <v>2611</v>
      </c>
      <c r="N2954" t="s">
        <v>2612</v>
      </c>
      <c r="O2954" t="s">
        <v>2542</v>
      </c>
      <c r="P2954" t="s">
        <v>2543</v>
      </c>
      <c r="Q2954" t="s">
        <v>2544</v>
      </c>
      <c r="R2954" t="s">
        <v>2613</v>
      </c>
      <c r="S2954" t="s">
        <v>2546</v>
      </c>
      <c r="T2954">
        <v>0</v>
      </c>
      <c r="U2954" t="s">
        <v>2614</v>
      </c>
      <c r="V2954" t="s">
        <v>2615</v>
      </c>
      <c r="W2954" t="s">
        <v>2614</v>
      </c>
      <c r="X2954" t="s">
        <v>2615</v>
      </c>
      <c r="Y2954" t="str">
        <f t="shared" si="46"/>
        <v>广州荔湾品唯信息服务有限公司广州唯品会电子商务有限公司信息流</v>
      </c>
      <c r="Z2954" t="e">
        <f>VLOOKUP(Y:Y,[1]Sheet1!N:N,1,0)</f>
        <v>#N/A</v>
      </c>
    </row>
    <row r="2955" spans="1:26" hidden="1" x14ac:dyDescent="0.25">
      <c r="A2955">
        <v>20230615</v>
      </c>
      <c r="B2955">
        <v>47327817</v>
      </c>
      <c r="C2955" t="s">
        <v>2718</v>
      </c>
      <c r="D2955">
        <v>2185183</v>
      </c>
      <c r="E2955" t="s">
        <v>2574</v>
      </c>
      <c r="F2955" s="59">
        <v>1041.73</v>
      </c>
      <c r="G2955">
        <v>789.19</v>
      </c>
      <c r="H2955" t="s">
        <v>2538</v>
      </c>
      <c r="I2955" t="s">
        <v>2551</v>
      </c>
      <c r="J2955" t="s">
        <v>2575</v>
      </c>
      <c r="K2955" t="s">
        <v>2321</v>
      </c>
      <c r="L2955" t="s">
        <v>2344</v>
      </c>
      <c r="M2955" t="s">
        <v>2576</v>
      </c>
      <c r="O2955" t="s">
        <v>2542</v>
      </c>
      <c r="P2955" t="s">
        <v>2543</v>
      </c>
      <c r="Q2955" t="s">
        <v>2544</v>
      </c>
      <c r="R2955" t="s">
        <v>2577</v>
      </c>
      <c r="S2955" t="s">
        <v>2546</v>
      </c>
      <c r="T2955">
        <v>0</v>
      </c>
      <c r="U2955" t="s">
        <v>838</v>
      </c>
      <c r="V2955" t="s">
        <v>2578</v>
      </c>
      <c r="W2955" t="s">
        <v>838</v>
      </c>
      <c r="X2955" t="s">
        <v>2578</v>
      </c>
      <c r="Y2955" t="str">
        <f t="shared" si="46"/>
        <v>北京微财科技有限公司-数媒重庆市黑卡小额贷款有限公司信息流</v>
      </c>
      <c r="Z2955" t="e">
        <f>VLOOKUP(Y:Y,[1]Sheet1!N:N,1,0)</f>
        <v>#N/A</v>
      </c>
    </row>
    <row r="2956" spans="1:26" hidden="1" x14ac:dyDescent="0.25">
      <c r="A2956">
        <v>20230615</v>
      </c>
      <c r="B2956">
        <v>47328011</v>
      </c>
      <c r="C2956" t="s">
        <v>2647</v>
      </c>
      <c r="D2956">
        <v>2185183</v>
      </c>
      <c r="E2956" t="s">
        <v>2574</v>
      </c>
      <c r="F2956" s="59">
        <v>45.99</v>
      </c>
      <c r="G2956">
        <v>34.840000000000003</v>
      </c>
      <c r="H2956" t="s">
        <v>2538</v>
      </c>
      <c r="I2956" t="s">
        <v>2551</v>
      </c>
      <c r="J2956" t="s">
        <v>2575</v>
      </c>
      <c r="K2956" t="s">
        <v>2321</v>
      </c>
      <c r="L2956" t="s">
        <v>2344</v>
      </c>
      <c r="M2956" t="s">
        <v>2576</v>
      </c>
      <c r="O2956" t="s">
        <v>2542</v>
      </c>
      <c r="P2956" t="s">
        <v>2543</v>
      </c>
      <c r="Q2956" t="s">
        <v>2544</v>
      </c>
      <c r="R2956" t="s">
        <v>2577</v>
      </c>
      <c r="S2956" t="s">
        <v>2546</v>
      </c>
      <c r="T2956">
        <v>0</v>
      </c>
      <c r="U2956" t="s">
        <v>838</v>
      </c>
      <c r="V2956" t="s">
        <v>2578</v>
      </c>
      <c r="W2956" t="s">
        <v>838</v>
      </c>
      <c r="X2956" t="s">
        <v>2578</v>
      </c>
      <c r="Y2956" t="str">
        <f t="shared" si="46"/>
        <v>北京微财科技有限公司-数媒重庆市黑卡小额贷款有限公司信息流</v>
      </c>
      <c r="Z2956" t="e">
        <f>VLOOKUP(Y:Y,[1]Sheet1!N:N,1,0)</f>
        <v>#N/A</v>
      </c>
    </row>
    <row r="2957" spans="1:26" hidden="1" x14ac:dyDescent="0.25">
      <c r="A2957">
        <v>20230615</v>
      </c>
      <c r="B2957">
        <v>39122211</v>
      </c>
      <c r="C2957" t="s">
        <v>2605</v>
      </c>
      <c r="D2957">
        <v>2117410</v>
      </c>
      <c r="E2957" t="s">
        <v>2587</v>
      </c>
      <c r="F2957" s="59">
        <v>3203.12</v>
      </c>
      <c r="G2957">
        <v>0</v>
      </c>
      <c r="H2957" t="s">
        <v>2538</v>
      </c>
      <c r="I2957" t="s">
        <v>2551</v>
      </c>
      <c r="J2957" t="s">
        <v>2353</v>
      </c>
      <c r="K2957" t="s">
        <v>2321</v>
      </c>
      <c r="L2957" t="s">
        <v>326</v>
      </c>
      <c r="M2957" t="s">
        <v>2588</v>
      </c>
      <c r="N2957" t="s">
        <v>2589</v>
      </c>
      <c r="O2957" t="s">
        <v>2542</v>
      </c>
      <c r="P2957" t="s">
        <v>2543</v>
      </c>
      <c r="Q2957" t="s">
        <v>2544</v>
      </c>
      <c r="R2957" t="s">
        <v>2570</v>
      </c>
      <c r="S2957" t="s">
        <v>2546</v>
      </c>
      <c r="T2957">
        <v>0</v>
      </c>
      <c r="U2957" t="s">
        <v>2571</v>
      </c>
      <c r="V2957" t="s">
        <v>2572</v>
      </c>
      <c r="W2957" t="s">
        <v>1891</v>
      </c>
      <c r="X2957" t="s">
        <v>2564</v>
      </c>
      <c r="Y2957" t="str">
        <f t="shared" si="46"/>
        <v>网易有道信息技术（北京）有限公司网易(杭州)网络有限公司信息流</v>
      </c>
      <c r="Z2957" t="e">
        <f>VLOOKUP(Y:Y,[1]Sheet1!N:N,1,0)</f>
        <v>#N/A</v>
      </c>
    </row>
    <row r="2958" spans="1:26" hidden="1" x14ac:dyDescent="0.25">
      <c r="A2958">
        <v>20230615</v>
      </c>
      <c r="B2958">
        <v>29768589</v>
      </c>
      <c r="C2958" t="s">
        <v>2724</v>
      </c>
      <c r="D2958">
        <v>2130054</v>
      </c>
      <c r="E2958" t="s">
        <v>2558</v>
      </c>
      <c r="F2958" s="59">
        <v>2919.93</v>
      </c>
      <c r="G2958">
        <v>2364.2800000000002</v>
      </c>
      <c r="H2958" t="s">
        <v>2559</v>
      </c>
      <c r="I2958" t="s">
        <v>2560</v>
      </c>
      <c r="J2958" t="s">
        <v>2350</v>
      </c>
      <c r="K2958" t="s">
        <v>711</v>
      </c>
      <c r="L2958" t="s">
        <v>2350</v>
      </c>
      <c r="M2958" t="s">
        <v>2561</v>
      </c>
      <c r="N2958" t="s">
        <v>2562</v>
      </c>
      <c r="O2958" t="s">
        <v>2542</v>
      </c>
      <c r="P2958" t="s">
        <v>2543</v>
      </c>
      <c r="Q2958" t="s">
        <v>2544</v>
      </c>
      <c r="R2958" t="s">
        <v>2563</v>
      </c>
      <c r="S2958" t="s">
        <v>2546</v>
      </c>
      <c r="T2958">
        <v>8415.5149999999994</v>
      </c>
      <c r="U2958" t="s">
        <v>1891</v>
      </c>
      <c r="V2958" t="s">
        <v>2564</v>
      </c>
      <c r="W2958" t="s">
        <v>1891</v>
      </c>
      <c r="X2958" t="s">
        <v>2564</v>
      </c>
      <c r="Y2958" t="str">
        <f t="shared" si="46"/>
        <v>深圳尚米网络技术有限公司深圳尚米网络技术有限公司CPC</v>
      </c>
      <c r="Z2958" t="e">
        <f>VLOOKUP(Y:Y,[1]Sheet1!N:N,1,0)</f>
        <v>#N/A</v>
      </c>
    </row>
    <row r="2959" spans="1:26" hidden="1" x14ac:dyDescent="0.25">
      <c r="A2959">
        <v>20230615</v>
      </c>
      <c r="B2959">
        <v>41250523</v>
      </c>
      <c r="C2959" t="s">
        <v>2742</v>
      </c>
      <c r="D2959">
        <v>2130054</v>
      </c>
      <c r="E2959" t="s">
        <v>2558</v>
      </c>
      <c r="F2959" s="59">
        <v>5055.97</v>
      </c>
      <c r="G2959">
        <v>4093.81</v>
      </c>
      <c r="H2959" t="s">
        <v>2559</v>
      </c>
      <c r="I2959" t="s">
        <v>2560</v>
      </c>
      <c r="J2959" t="s">
        <v>2350</v>
      </c>
      <c r="K2959" t="s">
        <v>711</v>
      </c>
      <c r="L2959" t="s">
        <v>2350</v>
      </c>
      <c r="M2959" t="s">
        <v>2561</v>
      </c>
      <c r="N2959" t="s">
        <v>2562</v>
      </c>
      <c r="O2959" t="s">
        <v>2542</v>
      </c>
      <c r="P2959" t="s">
        <v>2543</v>
      </c>
      <c r="Q2959" t="s">
        <v>2544</v>
      </c>
      <c r="R2959" t="s">
        <v>2563</v>
      </c>
      <c r="S2959" t="s">
        <v>2546</v>
      </c>
      <c r="T2959">
        <v>4469.3829999999998</v>
      </c>
      <c r="U2959" t="s">
        <v>1891</v>
      </c>
      <c r="V2959" t="s">
        <v>2564</v>
      </c>
      <c r="W2959" t="s">
        <v>1891</v>
      </c>
      <c r="X2959" t="s">
        <v>2564</v>
      </c>
      <c r="Y2959" t="str">
        <f t="shared" si="46"/>
        <v>深圳尚米网络技术有限公司深圳尚米网络技术有限公司CPC</v>
      </c>
      <c r="Z2959" t="e">
        <f>VLOOKUP(Y:Y,[1]Sheet1!N:N,1,0)</f>
        <v>#N/A</v>
      </c>
    </row>
    <row r="2960" spans="1:26" hidden="1" x14ac:dyDescent="0.25">
      <c r="A2960">
        <v>20230615</v>
      </c>
      <c r="B2960">
        <v>42840845</v>
      </c>
      <c r="C2960" t="s">
        <v>2812</v>
      </c>
      <c r="D2960">
        <v>2117410</v>
      </c>
      <c r="E2960" t="s">
        <v>2587</v>
      </c>
      <c r="F2960" s="59">
        <v>727.28</v>
      </c>
      <c r="G2960">
        <v>0</v>
      </c>
      <c r="H2960" t="s">
        <v>2538</v>
      </c>
      <c r="I2960" t="s">
        <v>2551</v>
      </c>
      <c r="J2960" t="s">
        <v>2353</v>
      </c>
      <c r="K2960" t="s">
        <v>2321</v>
      </c>
      <c r="L2960" t="s">
        <v>326</v>
      </c>
      <c r="M2960" t="s">
        <v>2588</v>
      </c>
      <c r="N2960" t="s">
        <v>2589</v>
      </c>
      <c r="O2960" t="s">
        <v>2542</v>
      </c>
      <c r="P2960" t="s">
        <v>2543</v>
      </c>
      <c r="Q2960" t="s">
        <v>2544</v>
      </c>
      <c r="R2960" t="s">
        <v>2570</v>
      </c>
      <c r="S2960" t="s">
        <v>2546</v>
      </c>
      <c r="T2960">
        <v>0</v>
      </c>
      <c r="U2960" t="s">
        <v>2571</v>
      </c>
      <c r="V2960" t="s">
        <v>2572</v>
      </c>
      <c r="W2960" t="s">
        <v>1891</v>
      </c>
      <c r="X2960" t="s">
        <v>2564</v>
      </c>
      <c r="Y2960" t="str">
        <f t="shared" si="46"/>
        <v>网易有道信息技术（北京）有限公司网易(杭州)网络有限公司信息流</v>
      </c>
      <c r="Z2960" t="e">
        <f>VLOOKUP(Y:Y,[1]Sheet1!N:N,1,0)</f>
        <v>#N/A</v>
      </c>
    </row>
    <row r="2961" spans="1:26" hidden="1" x14ac:dyDescent="0.25">
      <c r="A2961">
        <v>20230615</v>
      </c>
      <c r="B2961">
        <v>45323011</v>
      </c>
      <c r="C2961" t="s">
        <v>2680</v>
      </c>
      <c r="D2961">
        <v>2172261</v>
      </c>
      <c r="E2961" t="s">
        <v>2628</v>
      </c>
      <c r="F2961" s="59">
        <v>9.35</v>
      </c>
      <c r="G2961">
        <v>7.14</v>
      </c>
      <c r="H2961" t="s">
        <v>2538</v>
      </c>
      <c r="I2961" t="s">
        <v>2539</v>
      </c>
      <c r="J2961" t="s">
        <v>292</v>
      </c>
      <c r="K2961" t="s">
        <v>2321</v>
      </c>
      <c r="L2961" t="s">
        <v>574</v>
      </c>
      <c r="M2961" t="s">
        <v>2611</v>
      </c>
      <c r="N2961" t="s">
        <v>2612</v>
      </c>
      <c r="O2961" t="s">
        <v>2542</v>
      </c>
      <c r="P2961" t="s">
        <v>2543</v>
      </c>
      <c r="Q2961" t="s">
        <v>2544</v>
      </c>
      <c r="R2961" t="s">
        <v>2613</v>
      </c>
      <c r="S2961" t="s">
        <v>2546</v>
      </c>
      <c r="T2961">
        <v>0</v>
      </c>
      <c r="U2961" t="s">
        <v>2614</v>
      </c>
      <c r="V2961" t="s">
        <v>2615</v>
      </c>
      <c r="W2961" t="s">
        <v>2614</v>
      </c>
      <c r="X2961" t="s">
        <v>2615</v>
      </c>
      <c r="Y2961" t="str">
        <f t="shared" si="46"/>
        <v>广州荔湾品唯信息服务有限公司广州唯品会电子商务有限公司信息流</v>
      </c>
      <c r="Z2961" t="e">
        <f>VLOOKUP(Y:Y,[1]Sheet1!N:N,1,0)</f>
        <v>#N/A</v>
      </c>
    </row>
    <row r="2962" spans="1:26" hidden="1" x14ac:dyDescent="0.25">
      <c r="A2962">
        <v>20230615</v>
      </c>
      <c r="B2962">
        <v>47799554</v>
      </c>
      <c r="C2962" t="s">
        <v>2793</v>
      </c>
      <c r="D2962">
        <v>2159765</v>
      </c>
      <c r="E2962" t="s">
        <v>2568</v>
      </c>
      <c r="F2962" s="59">
        <v>67.510000000000005</v>
      </c>
      <c r="G2962">
        <v>51.53</v>
      </c>
      <c r="H2962" t="s">
        <v>2538</v>
      </c>
      <c r="I2962" t="s">
        <v>2551</v>
      </c>
      <c r="J2962" t="s">
        <v>2375</v>
      </c>
      <c r="K2962" t="s">
        <v>2321</v>
      </c>
      <c r="L2962" t="s">
        <v>2277</v>
      </c>
      <c r="M2962" t="s">
        <v>2569</v>
      </c>
      <c r="O2962" t="s">
        <v>2542</v>
      </c>
      <c r="P2962" t="s">
        <v>2543</v>
      </c>
      <c r="Q2962" t="s">
        <v>2544</v>
      </c>
      <c r="R2962" t="s">
        <v>2570</v>
      </c>
      <c r="S2962" t="s">
        <v>2546</v>
      </c>
      <c r="T2962">
        <v>0</v>
      </c>
      <c r="U2962" t="s">
        <v>2571</v>
      </c>
      <c r="V2962" t="s">
        <v>2572</v>
      </c>
      <c r="W2962" t="s">
        <v>2571</v>
      </c>
      <c r="X2962" t="s">
        <v>2572</v>
      </c>
      <c r="Y2962" t="str">
        <f t="shared" si="46"/>
        <v>酷得少年（天津）文化传播有限公司-1北京酷得少年科技有限公司信息流</v>
      </c>
      <c r="Z2962" t="e">
        <f>VLOOKUP(Y:Y,[1]Sheet1!N:N,1,0)</f>
        <v>#N/A</v>
      </c>
    </row>
    <row r="2963" spans="1:26" hidden="1" x14ac:dyDescent="0.25">
      <c r="A2963">
        <v>20230615</v>
      </c>
      <c r="B2963">
        <v>27753547</v>
      </c>
      <c r="C2963" t="s">
        <v>2674</v>
      </c>
      <c r="D2963">
        <v>2172257</v>
      </c>
      <c r="E2963" t="s">
        <v>2610</v>
      </c>
      <c r="F2963" s="59">
        <v>1369.71</v>
      </c>
      <c r="G2963">
        <v>1087</v>
      </c>
      <c r="H2963" t="s">
        <v>2559</v>
      </c>
      <c r="I2963" t="s">
        <v>2560</v>
      </c>
      <c r="J2963" t="s">
        <v>292</v>
      </c>
      <c r="K2963" t="s">
        <v>711</v>
      </c>
      <c r="L2963" t="s">
        <v>574</v>
      </c>
      <c r="M2963" t="s">
        <v>2611</v>
      </c>
      <c r="N2963" t="s">
        <v>2612</v>
      </c>
      <c r="O2963" t="s">
        <v>2542</v>
      </c>
      <c r="P2963" t="s">
        <v>2543</v>
      </c>
      <c r="Q2963" t="s">
        <v>2544</v>
      </c>
      <c r="R2963" t="s">
        <v>2613</v>
      </c>
      <c r="S2963" t="s">
        <v>2546</v>
      </c>
      <c r="T2963">
        <v>22789.714</v>
      </c>
      <c r="U2963" t="s">
        <v>2614</v>
      </c>
      <c r="V2963" t="s">
        <v>2615</v>
      </c>
      <c r="W2963" t="s">
        <v>2614</v>
      </c>
      <c r="X2963" t="s">
        <v>2615</v>
      </c>
      <c r="Y2963" t="str">
        <f t="shared" si="46"/>
        <v>广州荔湾品唯信息服务有限公司广州唯品会电子商务有限公司CPC</v>
      </c>
      <c r="Z2963" t="e">
        <f>VLOOKUP(Y:Y,[1]Sheet1!N:N,1,0)</f>
        <v>#N/A</v>
      </c>
    </row>
    <row r="2964" spans="1:26" x14ac:dyDescent="0.25">
      <c r="A2964">
        <v>20230615</v>
      </c>
      <c r="B2964">
        <v>39873589</v>
      </c>
      <c r="C2964" t="s">
        <v>2811</v>
      </c>
      <c r="D2964">
        <v>2054669</v>
      </c>
      <c r="E2964" t="s">
        <v>2622</v>
      </c>
      <c r="F2964" s="59">
        <v>13594.96</v>
      </c>
      <c r="G2964">
        <v>10070.34</v>
      </c>
      <c r="H2964" t="s">
        <v>2538</v>
      </c>
      <c r="I2964" t="s">
        <v>2539</v>
      </c>
      <c r="J2964" t="s">
        <v>2352</v>
      </c>
      <c r="K2964" t="s">
        <v>2321</v>
      </c>
      <c r="L2964" t="s">
        <v>2351</v>
      </c>
      <c r="M2964" t="s">
        <v>2623</v>
      </c>
      <c r="N2964" t="s">
        <v>2624</v>
      </c>
      <c r="O2964" t="s">
        <v>2542</v>
      </c>
      <c r="P2964" t="s">
        <v>2543</v>
      </c>
      <c r="Q2964" t="s">
        <v>2544</v>
      </c>
      <c r="R2964" t="s">
        <v>2625</v>
      </c>
      <c r="S2964" t="s">
        <v>2546</v>
      </c>
      <c r="T2964">
        <v>0</v>
      </c>
      <c r="U2964" t="s">
        <v>838</v>
      </c>
      <c r="V2964" t="s">
        <v>2548</v>
      </c>
      <c r="W2964" t="s">
        <v>838</v>
      </c>
      <c r="X2964" t="s">
        <v>2548</v>
      </c>
      <c r="Y2964" t="str">
        <f t="shared" si="46"/>
        <v>深圳市小赢普惠科技有限责任公司深圳市赢众通金融信息服务有限责任公司信息流</v>
      </c>
      <c r="Z2964" t="e">
        <f>VLOOKUP(Y:Y,[1]Sheet1!N:N,1,0)</f>
        <v>#N/A</v>
      </c>
    </row>
    <row r="2965" spans="1:26" hidden="1" x14ac:dyDescent="0.25">
      <c r="A2965">
        <v>20230615</v>
      </c>
      <c r="B2965">
        <v>38794025</v>
      </c>
      <c r="C2965" t="s">
        <v>2651</v>
      </c>
      <c r="D2965">
        <v>2172261</v>
      </c>
      <c r="E2965" t="s">
        <v>2628</v>
      </c>
      <c r="F2965" s="59">
        <v>1517.08</v>
      </c>
      <c r="G2965">
        <v>1158.08</v>
      </c>
      <c r="H2965" t="s">
        <v>2538</v>
      </c>
      <c r="I2965" t="s">
        <v>2551</v>
      </c>
      <c r="J2965" t="s">
        <v>292</v>
      </c>
      <c r="K2965" t="s">
        <v>2321</v>
      </c>
      <c r="L2965" t="s">
        <v>574</v>
      </c>
      <c r="M2965" t="s">
        <v>2611</v>
      </c>
      <c r="N2965" t="s">
        <v>2612</v>
      </c>
      <c r="O2965" t="s">
        <v>2542</v>
      </c>
      <c r="P2965" t="s">
        <v>2543</v>
      </c>
      <c r="Q2965" t="s">
        <v>2544</v>
      </c>
      <c r="R2965" t="s">
        <v>2613</v>
      </c>
      <c r="S2965" t="s">
        <v>2546</v>
      </c>
      <c r="T2965">
        <v>0</v>
      </c>
      <c r="U2965" t="s">
        <v>2614</v>
      </c>
      <c r="V2965" t="s">
        <v>2615</v>
      </c>
      <c r="W2965" t="s">
        <v>2614</v>
      </c>
      <c r="X2965" t="s">
        <v>2615</v>
      </c>
      <c r="Y2965" t="str">
        <f t="shared" si="46"/>
        <v>广州荔湾品唯信息服务有限公司广州唯品会电子商务有限公司信息流</v>
      </c>
      <c r="Z2965" t="e">
        <f>VLOOKUP(Y:Y,[1]Sheet1!N:N,1,0)</f>
        <v>#N/A</v>
      </c>
    </row>
    <row r="2966" spans="1:26" hidden="1" x14ac:dyDescent="0.25">
      <c r="A2966">
        <v>20230615</v>
      </c>
      <c r="B2966">
        <v>42327274</v>
      </c>
      <c r="C2966" t="s">
        <v>2791</v>
      </c>
      <c r="D2966">
        <v>2172261</v>
      </c>
      <c r="E2966" t="s">
        <v>2628</v>
      </c>
      <c r="F2966" s="59">
        <v>808.56</v>
      </c>
      <c r="G2966">
        <v>617.22</v>
      </c>
      <c r="H2966" t="s">
        <v>2538</v>
      </c>
      <c r="I2966" t="s">
        <v>2551</v>
      </c>
      <c r="J2966" t="s">
        <v>292</v>
      </c>
      <c r="K2966" t="s">
        <v>2321</v>
      </c>
      <c r="L2966" t="s">
        <v>574</v>
      </c>
      <c r="M2966" t="s">
        <v>2611</v>
      </c>
      <c r="N2966" t="s">
        <v>2612</v>
      </c>
      <c r="O2966" t="s">
        <v>2542</v>
      </c>
      <c r="P2966" t="s">
        <v>2543</v>
      </c>
      <c r="Q2966" t="s">
        <v>2544</v>
      </c>
      <c r="R2966" t="s">
        <v>2613</v>
      </c>
      <c r="S2966" t="s">
        <v>2546</v>
      </c>
      <c r="T2966">
        <v>0</v>
      </c>
      <c r="U2966" t="s">
        <v>2614</v>
      </c>
      <c r="V2966" t="s">
        <v>2615</v>
      </c>
      <c r="W2966" t="s">
        <v>2614</v>
      </c>
      <c r="X2966" t="s">
        <v>2615</v>
      </c>
      <c r="Y2966" t="str">
        <f t="shared" si="46"/>
        <v>广州荔湾品唯信息服务有限公司广州唯品会电子商务有限公司信息流</v>
      </c>
      <c r="Z2966" t="e">
        <f>VLOOKUP(Y:Y,[1]Sheet1!N:N,1,0)</f>
        <v>#N/A</v>
      </c>
    </row>
    <row r="2967" spans="1:26" hidden="1" x14ac:dyDescent="0.25">
      <c r="A2967">
        <v>20230615</v>
      </c>
      <c r="B2967">
        <v>47798459</v>
      </c>
      <c r="C2967" t="s">
        <v>2861</v>
      </c>
      <c r="D2967">
        <v>2169384</v>
      </c>
      <c r="E2967" t="s">
        <v>2633</v>
      </c>
      <c r="F2967" s="59">
        <v>3150.29</v>
      </c>
      <c r="G2967">
        <v>2333.5500000000002</v>
      </c>
      <c r="H2967" t="s">
        <v>2538</v>
      </c>
      <c r="I2967" t="s">
        <v>2551</v>
      </c>
      <c r="J2967" t="s">
        <v>296</v>
      </c>
      <c r="K2967" t="s">
        <v>2321</v>
      </c>
      <c r="L2967" t="s">
        <v>2334</v>
      </c>
      <c r="M2967" t="s">
        <v>2634</v>
      </c>
      <c r="N2967" t="s">
        <v>2635</v>
      </c>
      <c r="O2967" t="s">
        <v>2542</v>
      </c>
      <c r="P2967" t="s">
        <v>2543</v>
      </c>
      <c r="Q2967" t="s">
        <v>2544</v>
      </c>
      <c r="R2967" t="s">
        <v>2636</v>
      </c>
      <c r="S2967" t="s">
        <v>2546</v>
      </c>
      <c r="T2967">
        <v>0</v>
      </c>
      <c r="U2967" t="s">
        <v>2584</v>
      </c>
      <c r="V2967" t="s">
        <v>2637</v>
      </c>
      <c r="W2967" t="s">
        <v>2584</v>
      </c>
      <c r="X2967" t="s">
        <v>2637</v>
      </c>
      <c r="Y2967" t="str">
        <f t="shared" si="46"/>
        <v>湖北车智汇传媒有限公司北京车之家信息技术有限公司信息流</v>
      </c>
      <c r="Z2967" t="e">
        <f>VLOOKUP(Y:Y,[1]Sheet1!N:N,1,0)</f>
        <v>#N/A</v>
      </c>
    </row>
    <row r="2968" spans="1:26" hidden="1" x14ac:dyDescent="0.25">
      <c r="A2968">
        <v>20230615</v>
      </c>
      <c r="B2968">
        <v>47953339</v>
      </c>
      <c r="C2968" t="s">
        <v>2755</v>
      </c>
      <c r="D2968">
        <v>2167551</v>
      </c>
      <c r="E2968" t="s">
        <v>2550</v>
      </c>
      <c r="F2968" s="59">
        <v>630.87</v>
      </c>
      <c r="G2968">
        <v>630.87</v>
      </c>
      <c r="H2968" t="s">
        <v>2538</v>
      </c>
      <c r="I2968" t="s">
        <v>2551</v>
      </c>
      <c r="J2968" t="s">
        <v>2332</v>
      </c>
      <c r="K2968" t="s">
        <v>2321</v>
      </c>
      <c r="L2968" t="s">
        <v>2333</v>
      </c>
      <c r="M2968" t="s">
        <v>2552</v>
      </c>
      <c r="N2968" t="s">
        <v>2553</v>
      </c>
      <c r="O2968" t="s">
        <v>2542</v>
      </c>
      <c r="P2968" t="s">
        <v>2543</v>
      </c>
      <c r="Q2968" t="s">
        <v>2544</v>
      </c>
      <c r="R2968" t="s">
        <v>2554</v>
      </c>
      <c r="S2968" t="s">
        <v>2546</v>
      </c>
      <c r="T2968">
        <v>0</v>
      </c>
      <c r="U2968" t="s">
        <v>2555</v>
      </c>
      <c r="V2968" t="s">
        <v>2556</v>
      </c>
      <c r="W2968" t="s">
        <v>2555</v>
      </c>
      <c r="X2968" t="s">
        <v>2556</v>
      </c>
      <c r="Y2968" t="str">
        <f t="shared" si="46"/>
        <v>北京爱奇艺科技有限公司-百度北京爱奇艺科技有限公司信息流</v>
      </c>
      <c r="Z2968" t="e">
        <f>VLOOKUP(Y:Y,[1]Sheet1!N:N,1,0)</f>
        <v>#N/A</v>
      </c>
    </row>
    <row r="2969" spans="1:26" hidden="1" x14ac:dyDescent="0.25">
      <c r="A2969">
        <v>20230615</v>
      </c>
      <c r="B2969">
        <v>28450438</v>
      </c>
      <c r="C2969" t="s">
        <v>2665</v>
      </c>
      <c r="D2969">
        <v>2113477</v>
      </c>
      <c r="E2969" t="s">
        <v>2666</v>
      </c>
      <c r="F2969" s="59">
        <v>3450.17</v>
      </c>
      <c r="G2969">
        <v>0</v>
      </c>
      <c r="H2969" t="s">
        <v>2559</v>
      </c>
      <c r="I2969" t="s">
        <v>2560</v>
      </c>
      <c r="J2969" t="s">
        <v>231</v>
      </c>
      <c r="K2969" t="s">
        <v>711</v>
      </c>
      <c r="L2969" t="s">
        <v>231</v>
      </c>
      <c r="M2969" t="s">
        <v>2667</v>
      </c>
      <c r="N2969" t="s">
        <v>2668</v>
      </c>
      <c r="O2969" t="s">
        <v>2542</v>
      </c>
      <c r="P2969" t="s">
        <v>2543</v>
      </c>
      <c r="Q2969" t="s">
        <v>2544</v>
      </c>
      <c r="R2969" t="s">
        <v>2669</v>
      </c>
      <c r="S2969" t="s">
        <v>2546</v>
      </c>
      <c r="T2969">
        <v>0</v>
      </c>
      <c r="U2969" t="s">
        <v>2555</v>
      </c>
      <c r="V2969" t="s">
        <v>2670</v>
      </c>
      <c r="W2969" t="s">
        <v>2555</v>
      </c>
      <c r="X2969" t="s">
        <v>2671</v>
      </c>
      <c r="Y2969" t="str">
        <f t="shared" si="46"/>
        <v>广州酷狗计算机科技有限公司广州酷狗计算机科技有限公司CPC</v>
      </c>
      <c r="Z2969" t="e">
        <f>VLOOKUP(Y:Y,[1]Sheet1!N:N,1,0)</f>
        <v>#N/A</v>
      </c>
    </row>
    <row r="2970" spans="1:26" hidden="1" x14ac:dyDescent="0.25">
      <c r="A2970">
        <v>20230615</v>
      </c>
      <c r="B2970">
        <v>41250572</v>
      </c>
      <c r="C2970" t="s">
        <v>2703</v>
      </c>
      <c r="D2970">
        <v>2130054</v>
      </c>
      <c r="E2970" t="s">
        <v>2558</v>
      </c>
      <c r="F2970" s="59">
        <v>2279.94</v>
      </c>
      <c r="G2970">
        <v>1846.05</v>
      </c>
      <c r="H2970" t="s">
        <v>2559</v>
      </c>
      <c r="I2970" t="s">
        <v>2560</v>
      </c>
      <c r="J2970" t="s">
        <v>2350</v>
      </c>
      <c r="K2970" t="s">
        <v>711</v>
      </c>
      <c r="L2970" t="s">
        <v>2350</v>
      </c>
      <c r="M2970" t="s">
        <v>2561</v>
      </c>
      <c r="N2970" t="s">
        <v>2562</v>
      </c>
      <c r="O2970" t="s">
        <v>2542</v>
      </c>
      <c r="P2970" t="s">
        <v>2543</v>
      </c>
      <c r="Q2970" t="s">
        <v>2544</v>
      </c>
      <c r="R2970" t="s">
        <v>2563</v>
      </c>
      <c r="S2970" t="s">
        <v>2546</v>
      </c>
      <c r="T2970">
        <v>5137.652</v>
      </c>
      <c r="U2970" t="s">
        <v>1891</v>
      </c>
      <c r="V2970" t="s">
        <v>2564</v>
      </c>
      <c r="W2970" t="s">
        <v>1891</v>
      </c>
      <c r="X2970" t="s">
        <v>2564</v>
      </c>
      <c r="Y2970" t="str">
        <f t="shared" si="46"/>
        <v>深圳尚米网络技术有限公司深圳尚米网络技术有限公司CPC</v>
      </c>
      <c r="Z2970" t="e">
        <f>VLOOKUP(Y:Y,[1]Sheet1!N:N,1,0)</f>
        <v>#N/A</v>
      </c>
    </row>
    <row r="2971" spans="1:26" hidden="1" x14ac:dyDescent="0.25">
      <c r="A2971">
        <v>20230615</v>
      </c>
      <c r="B2971">
        <v>41276547</v>
      </c>
      <c r="C2971" t="s">
        <v>2676</v>
      </c>
      <c r="D2971">
        <v>2158492</v>
      </c>
      <c r="E2971" t="s">
        <v>2580</v>
      </c>
      <c r="F2971" s="59">
        <v>1044.22</v>
      </c>
      <c r="G2971">
        <v>877.41</v>
      </c>
      <c r="H2971" t="s">
        <v>2559</v>
      </c>
      <c r="I2971" t="s">
        <v>2560</v>
      </c>
      <c r="J2971" t="s">
        <v>2330</v>
      </c>
      <c r="K2971" t="s">
        <v>711</v>
      </c>
      <c r="L2971" t="s">
        <v>2329</v>
      </c>
      <c r="M2971" t="s">
        <v>2581</v>
      </c>
      <c r="N2971" t="s">
        <v>2582</v>
      </c>
      <c r="O2971" t="s">
        <v>2542</v>
      </c>
      <c r="P2971" t="s">
        <v>2543</v>
      </c>
      <c r="Q2971" t="s">
        <v>2544</v>
      </c>
      <c r="R2971" t="s">
        <v>2583</v>
      </c>
      <c r="S2971" t="s">
        <v>2546</v>
      </c>
      <c r="T2971">
        <v>17777.052</v>
      </c>
      <c r="U2971" t="s">
        <v>2584</v>
      </c>
      <c r="V2971" t="s">
        <v>2585</v>
      </c>
      <c r="W2971" t="s">
        <v>2584</v>
      </c>
      <c r="X2971" t="s">
        <v>2585</v>
      </c>
      <c r="Y2971" t="str">
        <f t="shared" si="46"/>
        <v>成都哈拜网络科技有限公司-数字媒体事业部上海哈啰普惠科技有限公司CPC</v>
      </c>
      <c r="Z2971" t="e">
        <f>VLOOKUP(Y:Y,[1]Sheet1!N:N,1,0)</f>
        <v>#N/A</v>
      </c>
    </row>
    <row r="2972" spans="1:26" hidden="1" x14ac:dyDescent="0.25">
      <c r="A2972">
        <v>20230615</v>
      </c>
      <c r="B2972">
        <v>38794097</v>
      </c>
      <c r="C2972" t="s">
        <v>2757</v>
      </c>
      <c r="D2972">
        <v>2172261</v>
      </c>
      <c r="E2972" t="s">
        <v>2628</v>
      </c>
      <c r="F2972" s="59">
        <v>2537.0500000000002</v>
      </c>
      <c r="G2972">
        <v>1936.68</v>
      </c>
      <c r="H2972" t="s">
        <v>2538</v>
      </c>
      <c r="I2972" t="s">
        <v>2551</v>
      </c>
      <c r="J2972" t="s">
        <v>292</v>
      </c>
      <c r="K2972" t="s">
        <v>2321</v>
      </c>
      <c r="L2972" t="s">
        <v>574</v>
      </c>
      <c r="M2972" t="s">
        <v>2611</v>
      </c>
      <c r="N2972" t="s">
        <v>2612</v>
      </c>
      <c r="O2972" t="s">
        <v>2542</v>
      </c>
      <c r="P2972" t="s">
        <v>2543</v>
      </c>
      <c r="Q2972" t="s">
        <v>2544</v>
      </c>
      <c r="R2972" t="s">
        <v>2613</v>
      </c>
      <c r="S2972" t="s">
        <v>2546</v>
      </c>
      <c r="T2972">
        <v>0</v>
      </c>
      <c r="U2972" t="s">
        <v>2614</v>
      </c>
      <c r="V2972" t="s">
        <v>2615</v>
      </c>
      <c r="W2972" t="s">
        <v>2614</v>
      </c>
      <c r="X2972" t="s">
        <v>2615</v>
      </c>
      <c r="Y2972" t="str">
        <f t="shared" si="46"/>
        <v>广州荔湾品唯信息服务有限公司广州唯品会电子商务有限公司信息流</v>
      </c>
      <c r="Z2972" t="e">
        <f>VLOOKUP(Y:Y,[1]Sheet1!N:N,1,0)</f>
        <v>#N/A</v>
      </c>
    </row>
    <row r="2973" spans="1:26" x14ac:dyDescent="0.25">
      <c r="A2973">
        <v>20230615</v>
      </c>
      <c r="B2973">
        <v>45336908</v>
      </c>
      <c r="C2973" t="s">
        <v>2621</v>
      </c>
      <c r="D2973">
        <v>2054669</v>
      </c>
      <c r="E2973" t="s">
        <v>2622</v>
      </c>
      <c r="F2973" s="59">
        <v>3280.43</v>
      </c>
      <c r="G2973">
        <v>2429.9499999999998</v>
      </c>
      <c r="H2973" t="s">
        <v>2538</v>
      </c>
      <c r="I2973" t="s">
        <v>2539</v>
      </c>
      <c r="J2973" t="s">
        <v>2352</v>
      </c>
      <c r="K2973" t="s">
        <v>2321</v>
      </c>
      <c r="L2973" t="s">
        <v>2351</v>
      </c>
      <c r="M2973" t="s">
        <v>2623</v>
      </c>
      <c r="N2973" t="s">
        <v>2624</v>
      </c>
      <c r="O2973" t="s">
        <v>2542</v>
      </c>
      <c r="P2973" t="s">
        <v>2543</v>
      </c>
      <c r="Q2973" t="s">
        <v>2544</v>
      </c>
      <c r="R2973" t="s">
        <v>2625</v>
      </c>
      <c r="S2973" t="s">
        <v>2546</v>
      </c>
      <c r="T2973">
        <v>0</v>
      </c>
      <c r="U2973" t="s">
        <v>838</v>
      </c>
      <c r="V2973" t="s">
        <v>2548</v>
      </c>
      <c r="W2973" t="s">
        <v>838</v>
      </c>
      <c r="X2973" t="s">
        <v>2548</v>
      </c>
      <c r="Y2973" t="str">
        <f t="shared" si="46"/>
        <v>深圳市小赢普惠科技有限责任公司深圳市赢众通金融信息服务有限责任公司信息流</v>
      </c>
      <c r="Z2973" t="e">
        <f>VLOOKUP(Y:Y,[1]Sheet1!N:N,1,0)</f>
        <v>#N/A</v>
      </c>
    </row>
    <row r="2974" spans="1:26" hidden="1" x14ac:dyDescent="0.25">
      <c r="A2974">
        <v>20230615</v>
      </c>
      <c r="B2974">
        <v>32834859</v>
      </c>
      <c r="C2974" t="s">
        <v>2737</v>
      </c>
      <c r="D2974">
        <v>2054667</v>
      </c>
      <c r="E2974" t="s">
        <v>2738</v>
      </c>
      <c r="F2974" s="59">
        <v>49674.66</v>
      </c>
      <c r="G2974">
        <v>41742.910000000003</v>
      </c>
      <c r="H2974" t="s">
        <v>2559</v>
      </c>
      <c r="I2974" t="s">
        <v>2560</v>
      </c>
      <c r="J2974" t="s">
        <v>2352</v>
      </c>
      <c r="K2974" t="s">
        <v>711</v>
      </c>
      <c r="L2974" t="s">
        <v>2351</v>
      </c>
      <c r="M2974" t="s">
        <v>2623</v>
      </c>
      <c r="N2974" t="s">
        <v>2624</v>
      </c>
      <c r="O2974" t="s">
        <v>2542</v>
      </c>
      <c r="P2974" t="s">
        <v>2543</v>
      </c>
      <c r="Q2974" t="s">
        <v>2544</v>
      </c>
      <c r="R2974" t="s">
        <v>2625</v>
      </c>
      <c r="S2974" t="s">
        <v>2546</v>
      </c>
      <c r="T2974">
        <v>222894.943</v>
      </c>
      <c r="U2974" t="s">
        <v>838</v>
      </c>
      <c r="V2974" t="s">
        <v>2548</v>
      </c>
      <c r="W2974" t="s">
        <v>838</v>
      </c>
      <c r="X2974" t="s">
        <v>2548</v>
      </c>
      <c r="Y2974" t="str">
        <f t="shared" si="46"/>
        <v>深圳市小赢普惠科技有限责任公司深圳市赢众通金融信息服务有限责任公司CPC</v>
      </c>
      <c r="Z2974" t="e">
        <f>VLOOKUP(Y:Y,[1]Sheet1!N:N,1,0)</f>
        <v>#N/A</v>
      </c>
    </row>
    <row r="2975" spans="1:26" hidden="1" x14ac:dyDescent="0.25">
      <c r="A2975">
        <v>20230615</v>
      </c>
      <c r="B2975">
        <v>47184419</v>
      </c>
      <c r="C2975" t="s">
        <v>2740</v>
      </c>
      <c r="D2975">
        <v>2176807</v>
      </c>
      <c r="E2975" t="s">
        <v>2691</v>
      </c>
      <c r="F2975" s="59">
        <v>0.39</v>
      </c>
      <c r="G2975">
        <v>0.28999999999999998</v>
      </c>
      <c r="H2975" t="s">
        <v>2538</v>
      </c>
      <c r="I2975" t="s">
        <v>2551</v>
      </c>
      <c r="J2975" t="s">
        <v>2339</v>
      </c>
      <c r="K2975" t="s">
        <v>2321</v>
      </c>
      <c r="L2975" t="s">
        <v>2338</v>
      </c>
      <c r="M2975" t="s">
        <v>2692</v>
      </c>
      <c r="N2975" t="s">
        <v>2693</v>
      </c>
      <c r="O2975" t="s">
        <v>2542</v>
      </c>
      <c r="P2975" t="s">
        <v>2543</v>
      </c>
      <c r="Q2975" t="s">
        <v>2544</v>
      </c>
      <c r="R2975" t="s">
        <v>2694</v>
      </c>
      <c r="S2975" t="s">
        <v>2546</v>
      </c>
      <c r="T2975">
        <v>0</v>
      </c>
      <c r="U2975" t="s">
        <v>2117</v>
      </c>
      <c r="V2975" t="s">
        <v>2695</v>
      </c>
      <c r="W2975" t="s">
        <v>2117</v>
      </c>
      <c r="X2975" t="s">
        <v>2695</v>
      </c>
      <c r="Y2975" t="str">
        <f t="shared" si="46"/>
        <v>北京三快在线科技有限公司及其关联公司北京三快科技有限公司信息流</v>
      </c>
      <c r="Z2975" t="e">
        <f>VLOOKUP(Y:Y,[1]Sheet1!N:N,1,0)</f>
        <v>#N/A</v>
      </c>
    </row>
    <row r="2976" spans="1:26" hidden="1" x14ac:dyDescent="0.25">
      <c r="A2976">
        <v>20230615</v>
      </c>
      <c r="B2976">
        <v>47799564</v>
      </c>
      <c r="C2976" t="s">
        <v>2858</v>
      </c>
      <c r="D2976">
        <v>2159765</v>
      </c>
      <c r="E2976" t="s">
        <v>2568</v>
      </c>
      <c r="F2976" s="59">
        <v>107.58</v>
      </c>
      <c r="G2976">
        <v>82.12</v>
      </c>
      <c r="H2976" t="s">
        <v>2538</v>
      </c>
      <c r="I2976" t="s">
        <v>2551</v>
      </c>
      <c r="J2976" t="s">
        <v>2375</v>
      </c>
      <c r="K2976" t="s">
        <v>2321</v>
      </c>
      <c r="L2976" t="s">
        <v>2277</v>
      </c>
      <c r="M2976" t="s">
        <v>2569</v>
      </c>
      <c r="O2976" t="s">
        <v>2542</v>
      </c>
      <c r="P2976" t="s">
        <v>2543</v>
      </c>
      <c r="Q2976" t="s">
        <v>2544</v>
      </c>
      <c r="R2976" t="s">
        <v>2570</v>
      </c>
      <c r="S2976" t="s">
        <v>2546</v>
      </c>
      <c r="T2976">
        <v>0</v>
      </c>
      <c r="U2976" t="s">
        <v>2571</v>
      </c>
      <c r="V2976" t="s">
        <v>2572</v>
      </c>
      <c r="W2976" t="s">
        <v>2571</v>
      </c>
      <c r="X2976" t="s">
        <v>2572</v>
      </c>
      <c r="Y2976" t="str">
        <f t="shared" si="46"/>
        <v>酷得少年（天津）文化传播有限公司-1北京酷得少年科技有限公司信息流</v>
      </c>
      <c r="Z2976" t="e">
        <f>VLOOKUP(Y:Y,[1]Sheet1!N:N,1,0)</f>
        <v>#N/A</v>
      </c>
    </row>
    <row r="2977" spans="1:26" hidden="1" x14ac:dyDescent="0.25">
      <c r="A2977">
        <v>20230615</v>
      </c>
      <c r="B2977">
        <v>46808299</v>
      </c>
      <c r="C2977" t="s">
        <v>2567</v>
      </c>
      <c r="D2977">
        <v>2159765</v>
      </c>
      <c r="E2977" t="s">
        <v>2568</v>
      </c>
      <c r="F2977" s="59">
        <v>13.04</v>
      </c>
      <c r="G2977">
        <v>9.9499999999999993</v>
      </c>
      <c r="H2977" t="s">
        <v>2538</v>
      </c>
      <c r="I2977" t="s">
        <v>2551</v>
      </c>
      <c r="J2977" t="s">
        <v>2375</v>
      </c>
      <c r="K2977" t="s">
        <v>2321</v>
      </c>
      <c r="L2977" t="s">
        <v>2277</v>
      </c>
      <c r="M2977" t="s">
        <v>2569</v>
      </c>
      <c r="O2977" t="s">
        <v>2542</v>
      </c>
      <c r="P2977" t="s">
        <v>2543</v>
      </c>
      <c r="Q2977" t="s">
        <v>2544</v>
      </c>
      <c r="R2977" t="s">
        <v>2570</v>
      </c>
      <c r="S2977" t="s">
        <v>2546</v>
      </c>
      <c r="T2977">
        <v>0</v>
      </c>
      <c r="U2977" t="s">
        <v>2571</v>
      </c>
      <c r="V2977" t="s">
        <v>2572</v>
      </c>
      <c r="W2977" t="s">
        <v>2571</v>
      </c>
      <c r="X2977" t="s">
        <v>2572</v>
      </c>
      <c r="Y2977" t="str">
        <f t="shared" si="46"/>
        <v>酷得少年（天津）文化传播有限公司-1北京酷得少年科技有限公司信息流</v>
      </c>
      <c r="Z2977" t="e">
        <f>VLOOKUP(Y:Y,[1]Sheet1!N:N,1,0)</f>
        <v>#N/A</v>
      </c>
    </row>
    <row r="2978" spans="1:26" hidden="1" x14ac:dyDescent="0.25">
      <c r="A2978">
        <v>20230615</v>
      </c>
      <c r="B2978">
        <v>47580667</v>
      </c>
      <c r="C2978" t="s">
        <v>2683</v>
      </c>
      <c r="D2978">
        <v>2171230</v>
      </c>
      <c r="E2978" t="s">
        <v>2684</v>
      </c>
      <c r="F2978" s="59">
        <v>2008.29</v>
      </c>
      <c r="G2978">
        <v>1568.98</v>
      </c>
      <c r="H2978" t="s">
        <v>2538</v>
      </c>
      <c r="I2978" t="s">
        <v>2539</v>
      </c>
      <c r="J2978" t="s">
        <v>2322</v>
      </c>
      <c r="K2978" t="s">
        <v>2321</v>
      </c>
      <c r="L2978" t="s">
        <v>2323</v>
      </c>
      <c r="M2978" t="s">
        <v>2685</v>
      </c>
      <c r="N2978" t="s">
        <v>2686</v>
      </c>
      <c r="O2978" t="s">
        <v>2542</v>
      </c>
      <c r="P2978" t="s">
        <v>2543</v>
      </c>
      <c r="Q2978" t="s">
        <v>2544</v>
      </c>
      <c r="R2978" t="s">
        <v>2687</v>
      </c>
      <c r="S2978" t="s">
        <v>2546</v>
      </c>
      <c r="T2978">
        <v>0</v>
      </c>
      <c r="U2978" t="s">
        <v>2555</v>
      </c>
      <c r="V2978" t="s">
        <v>2556</v>
      </c>
      <c r="W2978" t="s">
        <v>2555</v>
      </c>
      <c r="X2978" t="s">
        <v>2671</v>
      </c>
      <c r="Y2978" t="str">
        <f t="shared" si="46"/>
        <v>广州虎牙信息科技有限公司-百度广州虎牙信息科技有限公司信息流</v>
      </c>
      <c r="Z2978" t="e">
        <f>VLOOKUP(Y:Y,[1]Sheet1!N:N,1,0)</f>
        <v>#N/A</v>
      </c>
    </row>
    <row r="2979" spans="1:26" hidden="1" x14ac:dyDescent="0.25">
      <c r="A2979">
        <v>20230615</v>
      </c>
      <c r="B2979">
        <v>33076487</v>
      </c>
      <c r="C2979" t="s">
        <v>2657</v>
      </c>
      <c r="D2979">
        <v>1856876</v>
      </c>
      <c r="E2979" t="s">
        <v>2658</v>
      </c>
      <c r="F2979" s="59">
        <v>1831.97</v>
      </c>
      <c r="G2979">
        <v>1831.97</v>
      </c>
      <c r="H2979" t="s">
        <v>2559</v>
      </c>
      <c r="I2979" t="s">
        <v>2560</v>
      </c>
      <c r="J2979" t="s">
        <v>2383</v>
      </c>
      <c r="K2979" t="s">
        <v>711</v>
      </c>
      <c r="L2979" t="s">
        <v>2383</v>
      </c>
      <c r="M2979" t="s">
        <v>2659</v>
      </c>
      <c r="N2979" t="s">
        <v>2660</v>
      </c>
      <c r="O2979" t="s">
        <v>2542</v>
      </c>
      <c r="P2979" t="s">
        <v>2543</v>
      </c>
      <c r="Q2979" t="s">
        <v>2544</v>
      </c>
      <c r="R2979" t="s">
        <v>2661</v>
      </c>
      <c r="S2979" t="s">
        <v>2546</v>
      </c>
      <c r="T2979">
        <v>73384.800000000003</v>
      </c>
      <c r="U2979" t="s">
        <v>1891</v>
      </c>
      <c r="V2979" t="s">
        <v>2662</v>
      </c>
      <c r="W2979" t="s">
        <v>1891</v>
      </c>
      <c r="X2979" t="s">
        <v>2602</v>
      </c>
      <c r="Y2979" t="str">
        <f t="shared" si="46"/>
        <v>上海娱公竞宇网络有限公司上海娱公竞宇网络有限公司CPC</v>
      </c>
      <c r="Z2979" t="e">
        <f>VLOOKUP(Y:Y,[1]Sheet1!N:N,1,0)</f>
        <v>#N/A</v>
      </c>
    </row>
    <row r="2980" spans="1:26" hidden="1" x14ac:dyDescent="0.25">
      <c r="A2980">
        <v>20230615</v>
      </c>
      <c r="B2980">
        <v>40548313</v>
      </c>
      <c r="C2980" t="s">
        <v>2629</v>
      </c>
      <c r="D2980">
        <v>2130054</v>
      </c>
      <c r="E2980" t="s">
        <v>2558</v>
      </c>
      <c r="F2980" s="59">
        <v>3705.38</v>
      </c>
      <c r="G2980">
        <v>3000.25</v>
      </c>
      <c r="H2980" t="s">
        <v>2559</v>
      </c>
      <c r="I2980" t="s">
        <v>2560</v>
      </c>
      <c r="J2980" t="s">
        <v>2350</v>
      </c>
      <c r="K2980" t="s">
        <v>711</v>
      </c>
      <c r="L2980" t="s">
        <v>2350</v>
      </c>
      <c r="M2980" t="s">
        <v>2561</v>
      </c>
      <c r="N2980" t="s">
        <v>2562</v>
      </c>
      <c r="O2980" t="s">
        <v>2542</v>
      </c>
      <c r="P2980" t="s">
        <v>2543</v>
      </c>
      <c r="Q2980" t="s">
        <v>2544</v>
      </c>
      <c r="R2980" t="s">
        <v>2563</v>
      </c>
      <c r="S2980" t="s">
        <v>2546</v>
      </c>
      <c r="T2980">
        <v>6576.6890000000003</v>
      </c>
      <c r="U2980" t="s">
        <v>1891</v>
      </c>
      <c r="V2980" t="s">
        <v>2564</v>
      </c>
      <c r="W2980" t="s">
        <v>1891</v>
      </c>
      <c r="X2980" t="s">
        <v>2564</v>
      </c>
      <c r="Y2980" t="str">
        <f t="shared" si="46"/>
        <v>深圳尚米网络技术有限公司深圳尚米网络技术有限公司CPC</v>
      </c>
      <c r="Z2980" t="e">
        <f>VLOOKUP(Y:Y,[1]Sheet1!N:N,1,0)</f>
        <v>#N/A</v>
      </c>
    </row>
    <row r="2981" spans="1:26" hidden="1" x14ac:dyDescent="0.25">
      <c r="A2981">
        <v>20230615</v>
      </c>
      <c r="B2981">
        <v>45322956</v>
      </c>
      <c r="C2981" t="s">
        <v>2631</v>
      </c>
      <c r="D2981">
        <v>2172261</v>
      </c>
      <c r="E2981" t="s">
        <v>2628</v>
      </c>
      <c r="F2981" s="59">
        <v>174.4</v>
      </c>
      <c r="G2981">
        <v>133.13</v>
      </c>
      <c r="H2981" t="s">
        <v>2538</v>
      </c>
      <c r="I2981" t="s">
        <v>2551</v>
      </c>
      <c r="J2981" t="s">
        <v>292</v>
      </c>
      <c r="K2981" t="s">
        <v>2321</v>
      </c>
      <c r="L2981" t="s">
        <v>574</v>
      </c>
      <c r="M2981" t="s">
        <v>2611</v>
      </c>
      <c r="N2981" t="s">
        <v>2612</v>
      </c>
      <c r="O2981" t="s">
        <v>2542</v>
      </c>
      <c r="P2981" t="s">
        <v>2543</v>
      </c>
      <c r="Q2981" t="s">
        <v>2544</v>
      </c>
      <c r="R2981" t="s">
        <v>2613</v>
      </c>
      <c r="S2981" t="s">
        <v>2546</v>
      </c>
      <c r="T2981">
        <v>0</v>
      </c>
      <c r="U2981" t="s">
        <v>2614</v>
      </c>
      <c r="V2981" t="s">
        <v>2615</v>
      </c>
      <c r="W2981" t="s">
        <v>2614</v>
      </c>
      <c r="X2981" t="s">
        <v>2615</v>
      </c>
      <c r="Y2981" t="str">
        <f t="shared" si="46"/>
        <v>广州荔湾品唯信息服务有限公司广州唯品会电子商务有限公司信息流</v>
      </c>
      <c r="Z2981" t="e">
        <f>VLOOKUP(Y:Y,[1]Sheet1!N:N,1,0)</f>
        <v>#N/A</v>
      </c>
    </row>
    <row r="2982" spans="1:26" hidden="1" x14ac:dyDescent="0.25">
      <c r="A2982">
        <v>20230615</v>
      </c>
      <c r="B2982">
        <v>47798400</v>
      </c>
      <c r="C2982" t="s">
        <v>2857</v>
      </c>
      <c r="D2982">
        <v>2169384</v>
      </c>
      <c r="E2982" t="s">
        <v>2633</v>
      </c>
      <c r="F2982" s="59">
        <v>1258.1600000000001</v>
      </c>
      <c r="G2982">
        <v>931.97</v>
      </c>
      <c r="H2982" t="s">
        <v>2538</v>
      </c>
      <c r="I2982" t="s">
        <v>2551</v>
      </c>
      <c r="J2982" t="s">
        <v>296</v>
      </c>
      <c r="K2982" t="s">
        <v>2321</v>
      </c>
      <c r="L2982" t="s">
        <v>2334</v>
      </c>
      <c r="M2982" t="s">
        <v>2634</v>
      </c>
      <c r="N2982" t="s">
        <v>2635</v>
      </c>
      <c r="O2982" t="s">
        <v>2542</v>
      </c>
      <c r="P2982" t="s">
        <v>2543</v>
      </c>
      <c r="Q2982" t="s">
        <v>2544</v>
      </c>
      <c r="R2982" t="s">
        <v>2636</v>
      </c>
      <c r="S2982" t="s">
        <v>2546</v>
      </c>
      <c r="T2982">
        <v>0</v>
      </c>
      <c r="U2982" t="s">
        <v>2584</v>
      </c>
      <c r="V2982" t="s">
        <v>2637</v>
      </c>
      <c r="W2982" t="s">
        <v>2584</v>
      </c>
      <c r="X2982" t="s">
        <v>2637</v>
      </c>
      <c r="Y2982" t="str">
        <f t="shared" si="46"/>
        <v>湖北车智汇传媒有限公司北京车之家信息技术有限公司信息流</v>
      </c>
      <c r="Z2982" t="e">
        <f>VLOOKUP(Y:Y,[1]Sheet1!N:N,1,0)</f>
        <v>#N/A</v>
      </c>
    </row>
    <row r="2983" spans="1:26" hidden="1" x14ac:dyDescent="0.25">
      <c r="A2983">
        <v>20230615</v>
      </c>
      <c r="B2983">
        <v>48386094</v>
      </c>
      <c r="C2983" t="s">
        <v>2597</v>
      </c>
      <c r="D2983">
        <v>2158492</v>
      </c>
      <c r="E2983" t="s">
        <v>2580</v>
      </c>
      <c r="F2983" s="59">
        <v>68.98</v>
      </c>
      <c r="G2983">
        <v>57.96</v>
      </c>
      <c r="H2983" t="s">
        <v>2559</v>
      </c>
      <c r="I2983" t="s">
        <v>2560</v>
      </c>
      <c r="J2983" t="s">
        <v>2330</v>
      </c>
      <c r="K2983" t="s">
        <v>711</v>
      </c>
      <c r="L2983" t="s">
        <v>2329</v>
      </c>
      <c r="M2983" t="s">
        <v>2581</v>
      </c>
      <c r="N2983" t="s">
        <v>2582</v>
      </c>
      <c r="O2983" t="s">
        <v>2542</v>
      </c>
      <c r="P2983" t="s">
        <v>2543</v>
      </c>
      <c r="Q2983" t="s">
        <v>2544</v>
      </c>
      <c r="R2983" t="s">
        <v>2583</v>
      </c>
      <c r="S2983" t="s">
        <v>2546</v>
      </c>
      <c r="T2983">
        <v>84000.576000000001</v>
      </c>
      <c r="U2983" t="s">
        <v>2598</v>
      </c>
      <c r="V2983" t="s">
        <v>2599</v>
      </c>
      <c r="W2983" t="s">
        <v>2584</v>
      </c>
      <c r="X2983" t="s">
        <v>2585</v>
      </c>
      <c r="Y2983" t="str">
        <f t="shared" si="46"/>
        <v>成都哈拜网络科技有限公司-数字媒体事业部上海哈啰普惠科技有限公司CPC</v>
      </c>
      <c r="Z2983" t="e">
        <f>VLOOKUP(Y:Y,[1]Sheet1!N:N,1,0)</f>
        <v>#N/A</v>
      </c>
    </row>
    <row r="2984" spans="1:26" hidden="1" x14ac:dyDescent="0.25">
      <c r="A2984">
        <v>20230615</v>
      </c>
      <c r="B2984">
        <v>29995324</v>
      </c>
      <c r="C2984" t="s">
        <v>2722</v>
      </c>
      <c r="D2984">
        <v>2142924</v>
      </c>
      <c r="E2984" t="s">
        <v>2716</v>
      </c>
      <c r="F2984" s="59">
        <v>37059.26</v>
      </c>
      <c r="G2984">
        <v>37059.26</v>
      </c>
      <c r="H2984" t="s">
        <v>2559</v>
      </c>
      <c r="I2984" t="s">
        <v>2560</v>
      </c>
      <c r="J2984" t="s">
        <v>392</v>
      </c>
      <c r="K2984" t="s">
        <v>711</v>
      </c>
      <c r="L2984" t="s">
        <v>392</v>
      </c>
      <c r="M2984" t="s">
        <v>2641</v>
      </c>
      <c r="N2984" t="s">
        <v>2642</v>
      </c>
      <c r="O2984" t="s">
        <v>2542</v>
      </c>
      <c r="P2984" t="s">
        <v>2543</v>
      </c>
      <c r="Q2984" t="s">
        <v>2544</v>
      </c>
      <c r="R2984" t="s">
        <v>2643</v>
      </c>
      <c r="S2984" t="s">
        <v>2546</v>
      </c>
      <c r="T2984">
        <v>179774.43</v>
      </c>
      <c r="U2984" t="s">
        <v>838</v>
      </c>
      <c r="V2984" t="s">
        <v>2548</v>
      </c>
      <c r="W2984" t="s">
        <v>838</v>
      </c>
      <c r="X2984" t="s">
        <v>2548</v>
      </c>
      <c r="Y2984" t="str">
        <f t="shared" si="46"/>
        <v>福州三六零网络小额贷款有限公司福州三六零网络小额贷款有限公司CPC</v>
      </c>
      <c r="Z2984" t="e">
        <f>VLOOKUP(Y:Y,[1]Sheet1!N:N,1,0)</f>
        <v>#N/A</v>
      </c>
    </row>
    <row r="2985" spans="1:26" hidden="1" x14ac:dyDescent="0.25">
      <c r="A2985">
        <v>20230615</v>
      </c>
      <c r="B2985">
        <v>40732451</v>
      </c>
      <c r="C2985" t="s">
        <v>2681</v>
      </c>
      <c r="D2985">
        <v>2158492</v>
      </c>
      <c r="E2985" t="s">
        <v>2580</v>
      </c>
      <c r="F2985" s="59">
        <v>11857.04</v>
      </c>
      <c r="G2985">
        <v>9963.65</v>
      </c>
      <c r="H2985" t="s">
        <v>2559</v>
      </c>
      <c r="I2985" t="s">
        <v>2560</v>
      </c>
      <c r="J2985" t="s">
        <v>2330</v>
      </c>
      <c r="K2985" t="s">
        <v>711</v>
      </c>
      <c r="L2985" t="s">
        <v>2329</v>
      </c>
      <c r="M2985" t="s">
        <v>2581</v>
      </c>
      <c r="N2985" t="s">
        <v>2582</v>
      </c>
      <c r="O2985" t="s">
        <v>2542</v>
      </c>
      <c r="P2985" t="s">
        <v>2543</v>
      </c>
      <c r="Q2985" t="s">
        <v>2544</v>
      </c>
      <c r="R2985" t="s">
        <v>2583</v>
      </c>
      <c r="S2985" t="s">
        <v>2546</v>
      </c>
      <c r="T2985">
        <v>6144.5870000000004</v>
      </c>
      <c r="U2985" t="s">
        <v>2584</v>
      </c>
      <c r="V2985" t="s">
        <v>2585</v>
      </c>
      <c r="W2985" t="s">
        <v>2584</v>
      </c>
      <c r="X2985" t="s">
        <v>2585</v>
      </c>
      <c r="Y2985" t="str">
        <f t="shared" si="46"/>
        <v>成都哈拜网络科技有限公司-数字媒体事业部上海哈啰普惠科技有限公司CPC</v>
      </c>
      <c r="Z2985" t="e">
        <f>VLOOKUP(Y:Y,[1]Sheet1!N:N,1,0)</f>
        <v>#N/A</v>
      </c>
    </row>
    <row r="2986" spans="1:26" hidden="1" x14ac:dyDescent="0.25">
      <c r="A2986">
        <v>20230615</v>
      </c>
      <c r="B2986">
        <v>42965750</v>
      </c>
      <c r="C2986" t="s">
        <v>2565</v>
      </c>
      <c r="D2986">
        <v>2165227</v>
      </c>
      <c r="E2986" t="s">
        <v>2566</v>
      </c>
      <c r="F2986" s="59">
        <v>34.86</v>
      </c>
      <c r="G2986">
        <v>25.82</v>
      </c>
      <c r="H2986" t="s">
        <v>2538</v>
      </c>
      <c r="I2986" t="s">
        <v>2551</v>
      </c>
      <c r="J2986" t="s">
        <v>2320</v>
      </c>
      <c r="K2986" t="s">
        <v>2321</v>
      </c>
      <c r="L2986" t="s">
        <v>2318</v>
      </c>
      <c r="M2986" t="s">
        <v>2540</v>
      </c>
      <c r="N2986" t="s">
        <v>2541</v>
      </c>
      <c r="O2986" t="s">
        <v>2542</v>
      </c>
      <c r="P2986" t="s">
        <v>2543</v>
      </c>
      <c r="Q2986" t="s">
        <v>2544</v>
      </c>
      <c r="R2986" t="s">
        <v>2545</v>
      </c>
      <c r="S2986" t="s">
        <v>2546</v>
      </c>
      <c r="T2986">
        <v>0</v>
      </c>
      <c r="U2986" t="s">
        <v>838</v>
      </c>
      <c r="V2986" t="s">
        <v>2547</v>
      </c>
      <c r="W2986" t="s">
        <v>838</v>
      </c>
      <c r="X2986" t="s">
        <v>2548</v>
      </c>
      <c r="Y2986" t="str">
        <f t="shared" si="46"/>
        <v>上海耳序信息技术有限公司-四部上海拍拍贷金融信息服务有限公司信息流</v>
      </c>
      <c r="Z2986" t="e">
        <f>VLOOKUP(Y:Y,[1]Sheet1!N:N,1,0)</f>
        <v>#N/A</v>
      </c>
    </row>
    <row r="2987" spans="1:26" hidden="1" x14ac:dyDescent="0.25">
      <c r="A2987">
        <v>20230615</v>
      </c>
      <c r="B2987">
        <v>46610852</v>
      </c>
      <c r="C2987" t="s">
        <v>2713</v>
      </c>
      <c r="D2987">
        <v>2117410</v>
      </c>
      <c r="E2987" t="s">
        <v>2587</v>
      </c>
      <c r="F2987" s="59">
        <v>213.09</v>
      </c>
      <c r="G2987">
        <v>0</v>
      </c>
      <c r="H2987" t="s">
        <v>2538</v>
      </c>
      <c r="I2987" t="s">
        <v>2551</v>
      </c>
      <c r="J2987" t="s">
        <v>2353</v>
      </c>
      <c r="K2987" t="s">
        <v>2321</v>
      </c>
      <c r="L2987" t="s">
        <v>326</v>
      </c>
      <c r="M2987" t="s">
        <v>2588</v>
      </c>
      <c r="N2987" t="s">
        <v>2589</v>
      </c>
      <c r="O2987" t="s">
        <v>2542</v>
      </c>
      <c r="P2987" t="s">
        <v>2543</v>
      </c>
      <c r="Q2987" t="s">
        <v>2544</v>
      </c>
      <c r="R2987" t="s">
        <v>2570</v>
      </c>
      <c r="S2987" t="s">
        <v>2546</v>
      </c>
      <c r="T2987">
        <v>0</v>
      </c>
      <c r="U2987" t="s">
        <v>2571</v>
      </c>
      <c r="V2987" t="s">
        <v>2572</v>
      </c>
      <c r="W2987" t="s">
        <v>1891</v>
      </c>
      <c r="X2987" t="s">
        <v>2564</v>
      </c>
      <c r="Y2987" t="str">
        <f t="shared" si="46"/>
        <v>网易有道信息技术（北京）有限公司网易(杭州)网络有限公司信息流</v>
      </c>
      <c r="Z2987" t="e">
        <f>VLOOKUP(Y:Y,[1]Sheet1!N:N,1,0)</f>
        <v>#N/A</v>
      </c>
    </row>
    <row r="2988" spans="1:26" hidden="1" x14ac:dyDescent="0.25">
      <c r="A2988">
        <v>20230615</v>
      </c>
      <c r="B2988">
        <v>29768594</v>
      </c>
      <c r="C2988" t="s">
        <v>2792</v>
      </c>
      <c r="D2988">
        <v>2130054</v>
      </c>
      <c r="E2988" t="s">
        <v>2558</v>
      </c>
      <c r="F2988" s="59">
        <v>8028.69</v>
      </c>
      <c r="G2988">
        <v>6500.77</v>
      </c>
      <c r="H2988" t="s">
        <v>2559</v>
      </c>
      <c r="I2988" t="s">
        <v>2560</v>
      </c>
      <c r="J2988" t="s">
        <v>2350</v>
      </c>
      <c r="K2988" t="s">
        <v>711</v>
      </c>
      <c r="L2988" t="s">
        <v>2350</v>
      </c>
      <c r="M2988" t="s">
        <v>2561</v>
      </c>
      <c r="N2988" t="s">
        <v>2562</v>
      </c>
      <c r="O2988" t="s">
        <v>2542</v>
      </c>
      <c r="P2988" t="s">
        <v>2543</v>
      </c>
      <c r="Q2988" t="s">
        <v>2544</v>
      </c>
      <c r="R2988" t="s">
        <v>2563</v>
      </c>
      <c r="S2988" t="s">
        <v>2546</v>
      </c>
      <c r="T2988">
        <v>12210.187</v>
      </c>
      <c r="U2988" t="s">
        <v>1891</v>
      </c>
      <c r="V2988" t="s">
        <v>2564</v>
      </c>
      <c r="W2988" t="s">
        <v>1891</v>
      </c>
      <c r="X2988" t="s">
        <v>2564</v>
      </c>
      <c r="Y2988" t="str">
        <f t="shared" si="46"/>
        <v>深圳尚米网络技术有限公司深圳尚米网络技术有限公司CPC</v>
      </c>
      <c r="Z2988" t="e">
        <f>VLOOKUP(Y:Y,[1]Sheet1!N:N,1,0)</f>
        <v>#N/A</v>
      </c>
    </row>
    <row r="2989" spans="1:26" hidden="1" x14ac:dyDescent="0.25">
      <c r="A2989">
        <v>20230615</v>
      </c>
      <c r="B2989">
        <v>38794025</v>
      </c>
      <c r="C2989" t="s">
        <v>2651</v>
      </c>
      <c r="D2989">
        <v>2172261</v>
      </c>
      <c r="E2989" t="s">
        <v>2628</v>
      </c>
      <c r="F2989" s="59">
        <v>93.38</v>
      </c>
      <c r="G2989">
        <v>71.28</v>
      </c>
      <c r="H2989" t="s">
        <v>2538</v>
      </c>
      <c r="I2989" t="s">
        <v>2539</v>
      </c>
      <c r="J2989" t="s">
        <v>292</v>
      </c>
      <c r="K2989" t="s">
        <v>2321</v>
      </c>
      <c r="L2989" t="s">
        <v>574</v>
      </c>
      <c r="M2989" t="s">
        <v>2611</v>
      </c>
      <c r="N2989" t="s">
        <v>2612</v>
      </c>
      <c r="O2989" t="s">
        <v>2542</v>
      </c>
      <c r="P2989" t="s">
        <v>2543</v>
      </c>
      <c r="Q2989" t="s">
        <v>2544</v>
      </c>
      <c r="R2989" t="s">
        <v>2613</v>
      </c>
      <c r="S2989" t="s">
        <v>2546</v>
      </c>
      <c r="T2989">
        <v>0</v>
      </c>
      <c r="U2989" t="s">
        <v>2614</v>
      </c>
      <c r="V2989" t="s">
        <v>2615</v>
      </c>
      <c r="W2989" t="s">
        <v>2614</v>
      </c>
      <c r="X2989" t="s">
        <v>2615</v>
      </c>
      <c r="Y2989" t="str">
        <f t="shared" si="46"/>
        <v>广州荔湾品唯信息服务有限公司广州唯品会电子商务有限公司信息流</v>
      </c>
      <c r="Z2989" t="e">
        <f>VLOOKUP(Y:Y,[1]Sheet1!N:N,1,0)</f>
        <v>#N/A</v>
      </c>
    </row>
    <row r="2990" spans="1:26" hidden="1" x14ac:dyDescent="0.25">
      <c r="A2990">
        <v>20230615</v>
      </c>
      <c r="B2990">
        <v>40548298</v>
      </c>
      <c r="C2990" t="s">
        <v>2557</v>
      </c>
      <c r="D2990">
        <v>2130054</v>
      </c>
      <c r="E2990" t="s">
        <v>2558</v>
      </c>
      <c r="F2990" s="59">
        <v>2545.63</v>
      </c>
      <c r="G2990">
        <v>2061.19</v>
      </c>
      <c r="H2990" t="s">
        <v>2559</v>
      </c>
      <c r="I2990" t="s">
        <v>2560</v>
      </c>
      <c r="J2990" t="s">
        <v>2350</v>
      </c>
      <c r="K2990" t="s">
        <v>711</v>
      </c>
      <c r="L2990" t="s">
        <v>2350</v>
      </c>
      <c r="M2990" t="s">
        <v>2561</v>
      </c>
      <c r="N2990" t="s">
        <v>2562</v>
      </c>
      <c r="O2990" t="s">
        <v>2542</v>
      </c>
      <c r="P2990" t="s">
        <v>2543</v>
      </c>
      <c r="Q2990" t="s">
        <v>2544</v>
      </c>
      <c r="R2990" t="s">
        <v>2563</v>
      </c>
      <c r="S2990" t="s">
        <v>2546</v>
      </c>
      <c r="T2990">
        <v>9096.6149999999998</v>
      </c>
      <c r="U2990" t="s">
        <v>1891</v>
      </c>
      <c r="V2990" t="s">
        <v>2564</v>
      </c>
      <c r="W2990" t="s">
        <v>1891</v>
      </c>
      <c r="X2990" t="s">
        <v>2564</v>
      </c>
      <c r="Y2990" t="str">
        <f t="shared" si="46"/>
        <v>深圳尚米网络技术有限公司深圳尚米网络技术有限公司CPC</v>
      </c>
      <c r="Z2990" t="e">
        <f>VLOOKUP(Y:Y,[1]Sheet1!N:N,1,0)</f>
        <v>#N/A</v>
      </c>
    </row>
    <row r="2991" spans="1:26" hidden="1" x14ac:dyDescent="0.25">
      <c r="A2991">
        <v>20230615</v>
      </c>
      <c r="B2991">
        <v>41250557</v>
      </c>
      <c r="C2991" t="s">
        <v>2771</v>
      </c>
      <c r="D2991">
        <v>2130054</v>
      </c>
      <c r="E2991" t="s">
        <v>2558</v>
      </c>
      <c r="F2991" s="59">
        <v>3778.78</v>
      </c>
      <c r="G2991">
        <v>3059.69</v>
      </c>
      <c r="H2991" t="s">
        <v>2559</v>
      </c>
      <c r="I2991" t="s">
        <v>2560</v>
      </c>
      <c r="J2991" t="s">
        <v>2350</v>
      </c>
      <c r="K2991" t="s">
        <v>711</v>
      </c>
      <c r="L2991" t="s">
        <v>2350</v>
      </c>
      <c r="M2991" t="s">
        <v>2561</v>
      </c>
      <c r="N2991" t="s">
        <v>2562</v>
      </c>
      <c r="O2991" t="s">
        <v>2542</v>
      </c>
      <c r="P2991" t="s">
        <v>2543</v>
      </c>
      <c r="Q2991" t="s">
        <v>2544</v>
      </c>
      <c r="R2991" t="s">
        <v>2563</v>
      </c>
      <c r="S2991" t="s">
        <v>2546</v>
      </c>
      <c r="T2991">
        <v>7670.8440000000001</v>
      </c>
      <c r="U2991" t="s">
        <v>1891</v>
      </c>
      <c r="V2991" t="s">
        <v>2564</v>
      </c>
      <c r="W2991" t="s">
        <v>1891</v>
      </c>
      <c r="X2991" t="s">
        <v>2564</v>
      </c>
      <c r="Y2991" t="str">
        <f t="shared" si="46"/>
        <v>深圳尚米网络技术有限公司深圳尚米网络技术有限公司CPC</v>
      </c>
      <c r="Z2991" t="e">
        <f>VLOOKUP(Y:Y,[1]Sheet1!N:N,1,0)</f>
        <v>#N/A</v>
      </c>
    </row>
    <row r="2992" spans="1:26" hidden="1" x14ac:dyDescent="0.25">
      <c r="A2992">
        <v>20230615</v>
      </c>
      <c r="B2992">
        <v>47953339</v>
      </c>
      <c r="C2992" t="s">
        <v>2755</v>
      </c>
      <c r="D2992">
        <v>2167551</v>
      </c>
      <c r="E2992" t="s">
        <v>2550</v>
      </c>
      <c r="F2992" s="59">
        <v>394.27</v>
      </c>
      <c r="G2992">
        <v>394.27</v>
      </c>
      <c r="H2992" t="s">
        <v>2538</v>
      </c>
      <c r="I2992" t="s">
        <v>2539</v>
      </c>
      <c r="J2992" t="s">
        <v>2332</v>
      </c>
      <c r="K2992" t="s">
        <v>2321</v>
      </c>
      <c r="L2992" t="s">
        <v>2333</v>
      </c>
      <c r="M2992" t="s">
        <v>2552</v>
      </c>
      <c r="N2992" t="s">
        <v>2553</v>
      </c>
      <c r="O2992" t="s">
        <v>2542</v>
      </c>
      <c r="P2992" t="s">
        <v>2543</v>
      </c>
      <c r="Q2992" t="s">
        <v>2544</v>
      </c>
      <c r="R2992" t="s">
        <v>2554</v>
      </c>
      <c r="S2992" t="s">
        <v>2546</v>
      </c>
      <c r="T2992">
        <v>0</v>
      </c>
      <c r="U2992" t="s">
        <v>2555</v>
      </c>
      <c r="V2992" t="s">
        <v>2556</v>
      </c>
      <c r="W2992" t="s">
        <v>2555</v>
      </c>
      <c r="X2992" t="s">
        <v>2556</v>
      </c>
      <c r="Y2992" t="str">
        <f t="shared" si="46"/>
        <v>北京爱奇艺科技有限公司-百度北京爱奇艺科技有限公司信息流</v>
      </c>
      <c r="Z2992" t="e">
        <f>VLOOKUP(Y:Y,[1]Sheet1!N:N,1,0)</f>
        <v>#N/A</v>
      </c>
    </row>
    <row r="2993" spans="1:26" hidden="1" x14ac:dyDescent="0.25">
      <c r="A2993">
        <v>20230615</v>
      </c>
      <c r="B2993">
        <v>30387904</v>
      </c>
      <c r="C2993" t="s">
        <v>2645</v>
      </c>
      <c r="D2993">
        <v>2130054</v>
      </c>
      <c r="E2993" t="s">
        <v>2558</v>
      </c>
      <c r="F2993" s="59">
        <v>1504.03</v>
      </c>
      <c r="G2993">
        <v>1217.82</v>
      </c>
      <c r="H2993" t="s">
        <v>2559</v>
      </c>
      <c r="I2993" t="s">
        <v>2560</v>
      </c>
      <c r="J2993" t="s">
        <v>2350</v>
      </c>
      <c r="K2993" t="s">
        <v>711</v>
      </c>
      <c r="L2993" t="s">
        <v>2350</v>
      </c>
      <c r="M2993" t="s">
        <v>2561</v>
      </c>
      <c r="N2993" t="s">
        <v>2562</v>
      </c>
      <c r="O2993" t="s">
        <v>2542</v>
      </c>
      <c r="P2993" t="s">
        <v>2543</v>
      </c>
      <c r="Q2993" t="s">
        <v>2544</v>
      </c>
      <c r="R2993" t="s">
        <v>2563</v>
      </c>
      <c r="S2993" t="s">
        <v>2546</v>
      </c>
      <c r="T2993">
        <v>5354.3059999999996</v>
      </c>
      <c r="U2993" t="s">
        <v>1891</v>
      </c>
      <c r="V2993" t="s">
        <v>2564</v>
      </c>
      <c r="W2993" t="s">
        <v>1891</v>
      </c>
      <c r="X2993" t="s">
        <v>2564</v>
      </c>
      <c r="Y2993" t="str">
        <f t="shared" si="46"/>
        <v>深圳尚米网络技术有限公司深圳尚米网络技术有限公司CPC</v>
      </c>
      <c r="Z2993" t="e">
        <f>VLOOKUP(Y:Y,[1]Sheet1!N:N,1,0)</f>
        <v>#N/A</v>
      </c>
    </row>
    <row r="2994" spans="1:26" hidden="1" x14ac:dyDescent="0.25">
      <c r="A2994">
        <v>20230615</v>
      </c>
      <c r="B2994">
        <v>40732460</v>
      </c>
      <c r="C2994" t="s">
        <v>2702</v>
      </c>
      <c r="D2994">
        <v>2158492</v>
      </c>
      <c r="E2994" t="s">
        <v>2580</v>
      </c>
      <c r="F2994" s="59">
        <v>9083.11</v>
      </c>
      <c r="G2994">
        <v>7632.58</v>
      </c>
      <c r="H2994" t="s">
        <v>2559</v>
      </c>
      <c r="I2994" t="s">
        <v>2560</v>
      </c>
      <c r="J2994" t="s">
        <v>2330</v>
      </c>
      <c r="K2994" t="s">
        <v>711</v>
      </c>
      <c r="L2994" t="s">
        <v>2329</v>
      </c>
      <c r="M2994" t="s">
        <v>2581</v>
      </c>
      <c r="N2994" t="s">
        <v>2582</v>
      </c>
      <c r="O2994" t="s">
        <v>2542</v>
      </c>
      <c r="P2994" t="s">
        <v>2543</v>
      </c>
      <c r="Q2994" t="s">
        <v>2544</v>
      </c>
      <c r="R2994" t="s">
        <v>2583</v>
      </c>
      <c r="S2994" t="s">
        <v>2546</v>
      </c>
      <c r="T2994">
        <v>21014.311000000002</v>
      </c>
      <c r="U2994" t="s">
        <v>2584</v>
      </c>
      <c r="V2994" t="s">
        <v>2585</v>
      </c>
      <c r="W2994" t="s">
        <v>2584</v>
      </c>
      <c r="X2994" t="s">
        <v>2585</v>
      </c>
      <c r="Y2994" t="str">
        <f t="shared" si="46"/>
        <v>成都哈拜网络科技有限公司-数字媒体事业部上海哈啰普惠科技有限公司CPC</v>
      </c>
      <c r="Z2994" t="e">
        <f>VLOOKUP(Y:Y,[1]Sheet1!N:N,1,0)</f>
        <v>#N/A</v>
      </c>
    </row>
    <row r="2995" spans="1:26" hidden="1" x14ac:dyDescent="0.25">
      <c r="A2995">
        <v>20230615</v>
      </c>
      <c r="B2995">
        <v>47953344</v>
      </c>
      <c r="C2995" t="s">
        <v>2732</v>
      </c>
      <c r="D2995">
        <v>2167551</v>
      </c>
      <c r="E2995" t="s">
        <v>2550</v>
      </c>
      <c r="F2995" s="59">
        <v>509.9</v>
      </c>
      <c r="G2995">
        <v>509.9</v>
      </c>
      <c r="H2995" t="s">
        <v>2538</v>
      </c>
      <c r="I2995" t="s">
        <v>2551</v>
      </c>
      <c r="J2995" t="s">
        <v>2332</v>
      </c>
      <c r="K2995" t="s">
        <v>2321</v>
      </c>
      <c r="L2995" t="s">
        <v>2333</v>
      </c>
      <c r="M2995" t="s">
        <v>2552</v>
      </c>
      <c r="N2995" t="s">
        <v>2553</v>
      </c>
      <c r="O2995" t="s">
        <v>2542</v>
      </c>
      <c r="P2995" t="s">
        <v>2543</v>
      </c>
      <c r="Q2995" t="s">
        <v>2544</v>
      </c>
      <c r="R2995" t="s">
        <v>2554</v>
      </c>
      <c r="S2995" t="s">
        <v>2546</v>
      </c>
      <c r="T2995">
        <v>0</v>
      </c>
      <c r="U2995" t="s">
        <v>2555</v>
      </c>
      <c r="V2995" t="s">
        <v>2556</v>
      </c>
      <c r="W2995" t="s">
        <v>2555</v>
      </c>
      <c r="X2995" t="s">
        <v>2556</v>
      </c>
      <c r="Y2995" t="str">
        <f t="shared" si="46"/>
        <v>北京爱奇艺科技有限公司-百度北京爱奇艺科技有限公司信息流</v>
      </c>
      <c r="Z2995" t="e">
        <f>VLOOKUP(Y:Y,[1]Sheet1!N:N,1,0)</f>
        <v>#N/A</v>
      </c>
    </row>
    <row r="2996" spans="1:26" hidden="1" x14ac:dyDescent="0.25">
      <c r="A2996">
        <v>20230615</v>
      </c>
      <c r="B2996">
        <v>41250541</v>
      </c>
      <c r="C2996" t="s">
        <v>2719</v>
      </c>
      <c r="D2996">
        <v>2130054</v>
      </c>
      <c r="E2996" t="s">
        <v>2558</v>
      </c>
      <c r="F2996" s="59">
        <v>2110.06</v>
      </c>
      <c r="G2996">
        <v>1708.52</v>
      </c>
      <c r="H2996" t="s">
        <v>2559</v>
      </c>
      <c r="I2996" t="s">
        <v>2560</v>
      </c>
      <c r="J2996" t="s">
        <v>2350</v>
      </c>
      <c r="K2996" t="s">
        <v>711</v>
      </c>
      <c r="L2996" t="s">
        <v>2350</v>
      </c>
      <c r="M2996" t="s">
        <v>2561</v>
      </c>
      <c r="N2996" t="s">
        <v>2562</v>
      </c>
      <c r="O2996" t="s">
        <v>2542</v>
      </c>
      <c r="P2996" t="s">
        <v>2543</v>
      </c>
      <c r="Q2996" t="s">
        <v>2544</v>
      </c>
      <c r="R2996" t="s">
        <v>2563</v>
      </c>
      <c r="S2996" t="s">
        <v>2546</v>
      </c>
      <c r="T2996">
        <v>1971.7339999999999</v>
      </c>
      <c r="U2996" t="s">
        <v>1891</v>
      </c>
      <c r="V2996" t="s">
        <v>2564</v>
      </c>
      <c r="W2996" t="s">
        <v>1891</v>
      </c>
      <c r="X2996" t="s">
        <v>2564</v>
      </c>
      <c r="Y2996" t="str">
        <f t="shared" si="46"/>
        <v>深圳尚米网络技术有限公司深圳尚米网络技术有限公司CPC</v>
      </c>
      <c r="Z2996" t="e">
        <f>VLOOKUP(Y:Y,[1]Sheet1!N:N,1,0)</f>
        <v>#N/A</v>
      </c>
    </row>
    <row r="2997" spans="1:26" x14ac:dyDescent="0.25">
      <c r="A2997">
        <v>20230615</v>
      </c>
      <c r="B2997">
        <v>43094782</v>
      </c>
      <c r="C2997" t="s">
        <v>2630</v>
      </c>
      <c r="D2997">
        <v>2054669</v>
      </c>
      <c r="E2997" t="s">
        <v>2622</v>
      </c>
      <c r="F2997" s="59">
        <v>70.349999999999994</v>
      </c>
      <c r="G2997">
        <v>52.11</v>
      </c>
      <c r="H2997" t="s">
        <v>2538</v>
      </c>
      <c r="I2997" t="s">
        <v>2551</v>
      </c>
      <c r="J2997" t="s">
        <v>2352</v>
      </c>
      <c r="K2997" t="s">
        <v>2321</v>
      </c>
      <c r="L2997" t="s">
        <v>2351</v>
      </c>
      <c r="M2997" t="s">
        <v>2623</v>
      </c>
      <c r="N2997" t="s">
        <v>2624</v>
      </c>
      <c r="O2997" t="s">
        <v>2542</v>
      </c>
      <c r="P2997" t="s">
        <v>2543</v>
      </c>
      <c r="Q2997" t="s">
        <v>2544</v>
      </c>
      <c r="R2997" t="s">
        <v>2625</v>
      </c>
      <c r="S2997" t="s">
        <v>2546</v>
      </c>
      <c r="T2997">
        <v>0</v>
      </c>
      <c r="U2997" t="s">
        <v>838</v>
      </c>
      <c r="V2997" t="s">
        <v>2548</v>
      </c>
      <c r="W2997" t="s">
        <v>838</v>
      </c>
      <c r="X2997" t="s">
        <v>2548</v>
      </c>
      <c r="Y2997" t="str">
        <f t="shared" si="46"/>
        <v>深圳市小赢普惠科技有限责任公司深圳市赢众通金融信息服务有限责任公司信息流</v>
      </c>
      <c r="Z2997" t="e">
        <f>VLOOKUP(Y:Y,[1]Sheet1!N:N,1,0)</f>
        <v>#N/A</v>
      </c>
    </row>
    <row r="2998" spans="1:26" hidden="1" x14ac:dyDescent="0.25">
      <c r="A2998">
        <v>20230615</v>
      </c>
      <c r="B2998">
        <v>47426571</v>
      </c>
      <c r="C2998" t="s">
        <v>2754</v>
      </c>
      <c r="D2998">
        <v>2189969</v>
      </c>
      <c r="E2998" t="s">
        <v>2608</v>
      </c>
      <c r="F2998" s="59">
        <v>2537.21</v>
      </c>
      <c r="G2998">
        <v>1812.29</v>
      </c>
      <c r="H2998" t="s">
        <v>2538</v>
      </c>
      <c r="I2998" t="s">
        <v>2551</v>
      </c>
      <c r="J2998" t="s">
        <v>2332</v>
      </c>
      <c r="K2998" t="s">
        <v>2321</v>
      </c>
      <c r="L2998" t="s">
        <v>2333</v>
      </c>
      <c r="M2998" t="s">
        <v>2552</v>
      </c>
      <c r="N2998" t="s">
        <v>2553</v>
      </c>
      <c r="O2998" t="s">
        <v>2542</v>
      </c>
      <c r="P2998" t="s">
        <v>2543</v>
      </c>
      <c r="Q2998" t="s">
        <v>2544</v>
      </c>
      <c r="R2998" t="s">
        <v>2554</v>
      </c>
      <c r="S2998" t="s">
        <v>2546</v>
      </c>
      <c r="T2998">
        <v>0</v>
      </c>
      <c r="U2998" t="s">
        <v>2555</v>
      </c>
      <c r="V2998" t="s">
        <v>2556</v>
      </c>
      <c r="W2998" t="s">
        <v>2555</v>
      </c>
      <c r="X2998" t="s">
        <v>2556</v>
      </c>
      <c r="Y2998" t="str">
        <f t="shared" si="46"/>
        <v>北京爱奇艺科技有限公司-百度北京爱奇艺科技有限公司信息流</v>
      </c>
      <c r="Z2998" t="e">
        <f>VLOOKUP(Y:Y,[1]Sheet1!N:N,1,0)</f>
        <v>#N/A</v>
      </c>
    </row>
    <row r="2999" spans="1:26" hidden="1" x14ac:dyDescent="0.25">
      <c r="A2999">
        <v>20230615</v>
      </c>
      <c r="B2999">
        <v>40182529</v>
      </c>
      <c r="C2999" t="s">
        <v>2795</v>
      </c>
      <c r="D2999">
        <v>2130054</v>
      </c>
      <c r="E2999" t="s">
        <v>2558</v>
      </c>
      <c r="F2999" s="59">
        <v>1675.27</v>
      </c>
      <c r="G2999">
        <v>1356.43</v>
      </c>
      <c r="H2999" t="s">
        <v>2559</v>
      </c>
      <c r="I2999" t="s">
        <v>2560</v>
      </c>
      <c r="J2999" t="s">
        <v>2350</v>
      </c>
      <c r="K2999" t="s">
        <v>711</v>
      </c>
      <c r="L2999" t="s">
        <v>2350</v>
      </c>
      <c r="M2999" t="s">
        <v>2561</v>
      </c>
      <c r="N2999" t="s">
        <v>2562</v>
      </c>
      <c r="O2999" t="s">
        <v>2542</v>
      </c>
      <c r="P2999" t="s">
        <v>2543</v>
      </c>
      <c r="Q2999" t="s">
        <v>2544</v>
      </c>
      <c r="R2999" t="s">
        <v>2563</v>
      </c>
      <c r="S2999" t="s">
        <v>2546</v>
      </c>
      <c r="T2999">
        <v>4502.8810000000003</v>
      </c>
      <c r="U2999" t="s">
        <v>1891</v>
      </c>
      <c r="V2999" t="s">
        <v>2564</v>
      </c>
      <c r="W2999" t="s">
        <v>1891</v>
      </c>
      <c r="X2999" t="s">
        <v>2564</v>
      </c>
      <c r="Y2999" t="str">
        <f t="shared" si="46"/>
        <v>深圳尚米网络技术有限公司深圳尚米网络技术有限公司CPC</v>
      </c>
      <c r="Z2999" t="e">
        <f>VLOOKUP(Y:Y,[1]Sheet1!N:N,1,0)</f>
        <v>#N/A</v>
      </c>
    </row>
    <row r="3000" spans="1:26" hidden="1" x14ac:dyDescent="0.25">
      <c r="A3000">
        <v>20230615</v>
      </c>
      <c r="B3000">
        <v>40548287</v>
      </c>
      <c r="C3000" t="s">
        <v>2616</v>
      </c>
      <c r="D3000">
        <v>2130054</v>
      </c>
      <c r="E3000" t="s">
        <v>2558</v>
      </c>
      <c r="F3000" s="59">
        <v>1439.98</v>
      </c>
      <c r="G3000">
        <v>1165.92</v>
      </c>
      <c r="H3000" t="s">
        <v>2559</v>
      </c>
      <c r="I3000" t="s">
        <v>2560</v>
      </c>
      <c r="J3000" t="s">
        <v>2350</v>
      </c>
      <c r="K3000" t="s">
        <v>711</v>
      </c>
      <c r="L3000" t="s">
        <v>2350</v>
      </c>
      <c r="M3000" t="s">
        <v>2561</v>
      </c>
      <c r="N3000" t="s">
        <v>2562</v>
      </c>
      <c r="O3000" t="s">
        <v>2542</v>
      </c>
      <c r="P3000" t="s">
        <v>2543</v>
      </c>
      <c r="Q3000" t="s">
        <v>2544</v>
      </c>
      <c r="R3000" t="s">
        <v>2563</v>
      </c>
      <c r="S3000" t="s">
        <v>2546</v>
      </c>
      <c r="T3000">
        <v>3950.4940000000001</v>
      </c>
      <c r="U3000" t="s">
        <v>1891</v>
      </c>
      <c r="V3000" t="s">
        <v>2564</v>
      </c>
      <c r="W3000" t="s">
        <v>1891</v>
      </c>
      <c r="X3000" t="s">
        <v>2564</v>
      </c>
      <c r="Y3000" t="str">
        <f t="shared" si="46"/>
        <v>深圳尚米网络技术有限公司深圳尚米网络技术有限公司CPC</v>
      </c>
      <c r="Z3000" t="e">
        <f>VLOOKUP(Y:Y,[1]Sheet1!N:N,1,0)</f>
        <v>#N/A</v>
      </c>
    </row>
    <row r="3001" spans="1:26" hidden="1" x14ac:dyDescent="0.25">
      <c r="A3001">
        <v>20230615</v>
      </c>
      <c r="B3001">
        <v>47184419</v>
      </c>
      <c r="C3001" t="s">
        <v>2740</v>
      </c>
      <c r="D3001">
        <v>2176807</v>
      </c>
      <c r="E3001" t="s">
        <v>2691</v>
      </c>
      <c r="F3001" s="59">
        <v>0.12</v>
      </c>
      <c r="G3001">
        <v>0.09</v>
      </c>
      <c r="H3001" t="s">
        <v>2538</v>
      </c>
      <c r="I3001" t="s">
        <v>2539</v>
      </c>
      <c r="J3001" t="s">
        <v>2339</v>
      </c>
      <c r="K3001" t="s">
        <v>2321</v>
      </c>
      <c r="L3001" t="s">
        <v>2338</v>
      </c>
      <c r="M3001" t="s">
        <v>2692</v>
      </c>
      <c r="N3001" t="s">
        <v>2693</v>
      </c>
      <c r="O3001" t="s">
        <v>2542</v>
      </c>
      <c r="P3001" t="s">
        <v>2543</v>
      </c>
      <c r="Q3001" t="s">
        <v>2544</v>
      </c>
      <c r="R3001" t="s">
        <v>2694</v>
      </c>
      <c r="S3001" t="s">
        <v>2546</v>
      </c>
      <c r="T3001">
        <v>0</v>
      </c>
      <c r="U3001" t="s">
        <v>2117</v>
      </c>
      <c r="V3001" t="s">
        <v>2695</v>
      </c>
      <c r="W3001" t="s">
        <v>2117</v>
      </c>
      <c r="X3001" t="s">
        <v>2695</v>
      </c>
      <c r="Y3001" t="str">
        <f t="shared" si="46"/>
        <v>北京三快在线科技有限公司及其关联公司北京三快科技有限公司信息流</v>
      </c>
      <c r="Z3001" t="e">
        <f>VLOOKUP(Y:Y,[1]Sheet1!N:N,1,0)</f>
        <v>#N/A</v>
      </c>
    </row>
    <row r="3002" spans="1:26" hidden="1" x14ac:dyDescent="0.25">
      <c r="A3002">
        <v>20230615</v>
      </c>
      <c r="B3002">
        <v>47184422</v>
      </c>
      <c r="C3002" t="s">
        <v>2748</v>
      </c>
      <c r="D3002">
        <v>2176807</v>
      </c>
      <c r="E3002" t="s">
        <v>2691</v>
      </c>
      <c r="F3002" s="59">
        <v>7401.73</v>
      </c>
      <c r="G3002">
        <v>5402.72</v>
      </c>
      <c r="H3002" t="s">
        <v>2538</v>
      </c>
      <c r="I3002" t="s">
        <v>2551</v>
      </c>
      <c r="J3002" t="s">
        <v>2339</v>
      </c>
      <c r="K3002" t="s">
        <v>2321</v>
      </c>
      <c r="L3002" t="s">
        <v>2338</v>
      </c>
      <c r="M3002" t="s">
        <v>2692</v>
      </c>
      <c r="N3002" t="s">
        <v>2693</v>
      </c>
      <c r="O3002" t="s">
        <v>2542</v>
      </c>
      <c r="P3002" t="s">
        <v>2543</v>
      </c>
      <c r="Q3002" t="s">
        <v>2544</v>
      </c>
      <c r="R3002" t="s">
        <v>2694</v>
      </c>
      <c r="S3002" t="s">
        <v>2546</v>
      </c>
      <c r="T3002">
        <v>0</v>
      </c>
      <c r="U3002" t="s">
        <v>2117</v>
      </c>
      <c r="V3002" t="s">
        <v>2695</v>
      </c>
      <c r="W3002" t="s">
        <v>2117</v>
      </c>
      <c r="X3002" t="s">
        <v>2695</v>
      </c>
      <c r="Y3002" t="str">
        <f t="shared" si="46"/>
        <v>北京三快在线科技有限公司及其关联公司北京三快科技有限公司信息流</v>
      </c>
      <c r="Z3002" t="e">
        <f>VLOOKUP(Y:Y,[1]Sheet1!N:N,1,0)</f>
        <v>#N/A</v>
      </c>
    </row>
    <row r="3003" spans="1:26" hidden="1" x14ac:dyDescent="0.25">
      <c r="A3003">
        <v>20230615</v>
      </c>
      <c r="B3003">
        <v>47327773</v>
      </c>
      <c r="C3003" t="s">
        <v>2714</v>
      </c>
      <c r="D3003">
        <v>2185183</v>
      </c>
      <c r="E3003" t="s">
        <v>2574</v>
      </c>
      <c r="F3003" s="59">
        <v>17620.89</v>
      </c>
      <c r="G3003">
        <v>13349.16</v>
      </c>
      <c r="H3003" t="s">
        <v>2538</v>
      </c>
      <c r="I3003" t="s">
        <v>2539</v>
      </c>
      <c r="J3003" t="s">
        <v>2575</v>
      </c>
      <c r="K3003" t="s">
        <v>2321</v>
      </c>
      <c r="L3003" t="s">
        <v>2344</v>
      </c>
      <c r="M3003" t="s">
        <v>2576</v>
      </c>
      <c r="O3003" t="s">
        <v>2542</v>
      </c>
      <c r="P3003" t="s">
        <v>2543</v>
      </c>
      <c r="Q3003" t="s">
        <v>2544</v>
      </c>
      <c r="R3003" t="s">
        <v>2577</v>
      </c>
      <c r="S3003" t="s">
        <v>2546</v>
      </c>
      <c r="T3003">
        <v>0</v>
      </c>
      <c r="U3003" t="s">
        <v>838</v>
      </c>
      <c r="V3003" t="s">
        <v>2578</v>
      </c>
      <c r="W3003" t="s">
        <v>838</v>
      </c>
      <c r="X3003" t="s">
        <v>2578</v>
      </c>
      <c r="Y3003" t="str">
        <f t="shared" si="46"/>
        <v>北京微财科技有限公司-数媒重庆市黑卡小额贷款有限公司信息流</v>
      </c>
      <c r="Z3003" t="e">
        <f>VLOOKUP(Y:Y,[1]Sheet1!N:N,1,0)</f>
        <v>#N/A</v>
      </c>
    </row>
    <row r="3004" spans="1:26" hidden="1" x14ac:dyDescent="0.25">
      <c r="A3004">
        <v>20230615</v>
      </c>
      <c r="B3004">
        <v>47327963</v>
      </c>
      <c r="C3004" t="s">
        <v>2678</v>
      </c>
      <c r="D3004">
        <v>2185183</v>
      </c>
      <c r="E3004" t="s">
        <v>2574</v>
      </c>
      <c r="F3004" s="59">
        <v>230.54</v>
      </c>
      <c r="G3004">
        <v>174.65</v>
      </c>
      <c r="H3004" t="s">
        <v>2538</v>
      </c>
      <c r="I3004" t="s">
        <v>2551</v>
      </c>
      <c r="J3004" t="s">
        <v>2575</v>
      </c>
      <c r="K3004" t="s">
        <v>2321</v>
      </c>
      <c r="L3004" t="s">
        <v>2344</v>
      </c>
      <c r="M3004" t="s">
        <v>2576</v>
      </c>
      <c r="O3004" t="s">
        <v>2542</v>
      </c>
      <c r="P3004" t="s">
        <v>2543</v>
      </c>
      <c r="Q3004" t="s">
        <v>2544</v>
      </c>
      <c r="R3004" t="s">
        <v>2577</v>
      </c>
      <c r="S3004" t="s">
        <v>2546</v>
      </c>
      <c r="T3004">
        <v>0</v>
      </c>
      <c r="U3004" t="s">
        <v>838</v>
      </c>
      <c r="V3004" t="s">
        <v>2578</v>
      </c>
      <c r="W3004" t="s">
        <v>838</v>
      </c>
      <c r="X3004" t="s">
        <v>2578</v>
      </c>
      <c r="Y3004" t="str">
        <f t="shared" si="46"/>
        <v>北京微财科技有限公司-数媒重庆市黑卡小额贷款有限公司信息流</v>
      </c>
      <c r="Z3004" t="e">
        <f>VLOOKUP(Y:Y,[1]Sheet1!N:N,1,0)</f>
        <v>#N/A</v>
      </c>
    </row>
    <row r="3005" spans="1:26" hidden="1" x14ac:dyDescent="0.25">
      <c r="A3005">
        <v>20230615</v>
      </c>
      <c r="B3005">
        <v>47974695</v>
      </c>
      <c r="C3005" t="s">
        <v>2814</v>
      </c>
      <c r="D3005">
        <v>2129251</v>
      </c>
      <c r="E3005" t="s">
        <v>2815</v>
      </c>
      <c r="F3005" s="59">
        <v>8.18</v>
      </c>
      <c r="G3005">
        <v>0</v>
      </c>
      <c r="H3005" t="s">
        <v>2538</v>
      </c>
      <c r="I3005" t="s">
        <v>2539</v>
      </c>
      <c r="J3005" t="s">
        <v>2330</v>
      </c>
      <c r="K3005" t="s">
        <v>2321</v>
      </c>
      <c r="L3005" t="s">
        <v>2329</v>
      </c>
      <c r="M3005" t="s">
        <v>2581</v>
      </c>
      <c r="N3005" t="s">
        <v>2582</v>
      </c>
      <c r="O3005" t="s">
        <v>2542</v>
      </c>
      <c r="P3005" t="s">
        <v>2543</v>
      </c>
      <c r="Q3005" t="s">
        <v>2544</v>
      </c>
      <c r="R3005" t="s">
        <v>2583</v>
      </c>
      <c r="S3005" t="s">
        <v>2546</v>
      </c>
      <c r="T3005">
        <v>0</v>
      </c>
      <c r="U3005" t="s">
        <v>838</v>
      </c>
      <c r="V3005" t="s">
        <v>2578</v>
      </c>
      <c r="W3005" t="s">
        <v>2584</v>
      </c>
      <c r="X3005" t="s">
        <v>2585</v>
      </c>
      <c r="Y3005" t="str">
        <f t="shared" si="46"/>
        <v>成都哈拜网络科技有限公司-数字媒体事业部上海哈啰普惠科技有限公司信息流</v>
      </c>
      <c r="Z3005" t="e">
        <f>VLOOKUP(Y:Y,[1]Sheet1!N:N,1,0)</f>
        <v>#N/A</v>
      </c>
    </row>
    <row r="3006" spans="1:26" hidden="1" x14ac:dyDescent="0.25">
      <c r="A3006">
        <v>20230615</v>
      </c>
      <c r="B3006">
        <v>29851020</v>
      </c>
      <c r="C3006" t="s">
        <v>2790</v>
      </c>
      <c r="D3006">
        <v>2130054</v>
      </c>
      <c r="E3006" t="s">
        <v>2558</v>
      </c>
      <c r="F3006" s="59">
        <v>3198.91</v>
      </c>
      <c r="G3006">
        <v>2590.09</v>
      </c>
      <c r="H3006" t="s">
        <v>2559</v>
      </c>
      <c r="I3006" t="s">
        <v>2560</v>
      </c>
      <c r="J3006" t="s">
        <v>2350</v>
      </c>
      <c r="K3006" t="s">
        <v>711</v>
      </c>
      <c r="L3006" t="s">
        <v>2350</v>
      </c>
      <c r="M3006" t="s">
        <v>2561</v>
      </c>
      <c r="N3006" t="s">
        <v>2562</v>
      </c>
      <c r="O3006" t="s">
        <v>2542</v>
      </c>
      <c r="P3006" t="s">
        <v>2543</v>
      </c>
      <c r="Q3006" t="s">
        <v>2544</v>
      </c>
      <c r="R3006" t="s">
        <v>2563</v>
      </c>
      <c r="S3006" t="s">
        <v>2546</v>
      </c>
      <c r="T3006">
        <v>20274.171999999999</v>
      </c>
      <c r="U3006" t="s">
        <v>1891</v>
      </c>
      <c r="V3006" t="s">
        <v>2564</v>
      </c>
      <c r="W3006" t="s">
        <v>1891</v>
      </c>
      <c r="X3006" t="s">
        <v>2564</v>
      </c>
      <c r="Y3006" t="str">
        <f t="shared" si="46"/>
        <v>深圳尚米网络技术有限公司深圳尚米网络技术有限公司CPC</v>
      </c>
      <c r="Z3006" t="e">
        <f>VLOOKUP(Y:Y,[1]Sheet1!N:N,1,0)</f>
        <v>#N/A</v>
      </c>
    </row>
    <row r="3007" spans="1:26" x14ac:dyDescent="0.25">
      <c r="A3007">
        <v>20230615</v>
      </c>
      <c r="B3007">
        <v>43094804</v>
      </c>
      <c r="C3007" t="s">
        <v>2705</v>
      </c>
      <c r="D3007">
        <v>2054669</v>
      </c>
      <c r="E3007" t="s">
        <v>2622</v>
      </c>
      <c r="F3007" s="59">
        <v>8280.7000000000007</v>
      </c>
      <c r="G3007">
        <v>6133.85</v>
      </c>
      <c r="H3007" t="s">
        <v>2538</v>
      </c>
      <c r="I3007" t="s">
        <v>2539</v>
      </c>
      <c r="J3007" t="s">
        <v>2352</v>
      </c>
      <c r="K3007" t="s">
        <v>2321</v>
      </c>
      <c r="L3007" t="s">
        <v>2351</v>
      </c>
      <c r="M3007" t="s">
        <v>2623</v>
      </c>
      <c r="N3007" t="s">
        <v>2624</v>
      </c>
      <c r="O3007" t="s">
        <v>2542</v>
      </c>
      <c r="P3007" t="s">
        <v>2543</v>
      </c>
      <c r="Q3007" t="s">
        <v>2544</v>
      </c>
      <c r="R3007" t="s">
        <v>2625</v>
      </c>
      <c r="S3007" t="s">
        <v>2546</v>
      </c>
      <c r="T3007">
        <v>0</v>
      </c>
      <c r="U3007" t="s">
        <v>838</v>
      </c>
      <c r="V3007" t="s">
        <v>2548</v>
      </c>
      <c r="W3007" t="s">
        <v>838</v>
      </c>
      <c r="X3007" t="s">
        <v>2548</v>
      </c>
      <c r="Y3007" t="str">
        <f t="shared" si="46"/>
        <v>深圳市小赢普惠科技有限责任公司深圳市赢众通金融信息服务有限责任公司信息流</v>
      </c>
      <c r="Z3007" t="e">
        <f>VLOOKUP(Y:Y,[1]Sheet1!N:N,1,0)</f>
        <v>#N/A</v>
      </c>
    </row>
    <row r="3008" spans="1:26" hidden="1" x14ac:dyDescent="0.25">
      <c r="A3008">
        <v>20230615</v>
      </c>
      <c r="B3008">
        <v>45323155</v>
      </c>
      <c r="C3008" t="s">
        <v>2759</v>
      </c>
      <c r="D3008">
        <v>2172261</v>
      </c>
      <c r="E3008" t="s">
        <v>2628</v>
      </c>
      <c r="F3008" s="59">
        <v>68.62</v>
      </c>
      <c r="G3008">
        <v>52.38</v>
      </c>
      <c r="H3008" t="s">
        <v>2538</v>
      </c>
      <c r="I3008" t="s">
        <v>2539</v>
      </c>
      <c r="J3008" t="s">
        <v>292</v>
      </c>
      <c r="K3008" t="s">
        <v>2321</v>
      </c>
      <c r="L3008" t="s">
        <v>574</v>
      </c>
      <c r="M3008" t="s">
        <v>2611</v>
      </c>
      <c r="N3008" t="s">
        <v>2612</v>
      </c>
      <c r="O3008" t="s">
        <v>2542</v>
      </c>
      <c r="P3008" t="s">
        <v>2543</v>
      </c>
      <c r="Q3008" t="s">
        <v>2544</v>
      </c>
      <c r="R3008" t="s">
        <v>2613</v>
      </c>
      <c r="S3008" t="s">
        <v>2546</v>
      </c>
      <c r="T3008">
        <v>0</v>
      </c>
      <c r="U3008" t="s">
        <v>2614</v>
      </c>
      <c r="V3008" t="s">
        <v>2615</v>
      </c>
      <c r="W3008" t="s">
        <v>2614</v>
      </c>
      <c r="X3008" t="s">
        <v>2615</v>
      </c>
      <c r="Y3008" t="str">
        <f t="shared" si="46"/>
        <v>广州荔湾品唯信息服务有限公司广州唯品会电子商务有限公司信息流</v>
      </c>
      <c r="Z3008" t="e">
        <f>VLOOKUP(Y:Y,[1]Sheet1!N:N,1,0)</f>
        <v>#N/A</v>
      </c>
    </row>
    <row r="3009" spans="1:26" hidden="1" x14ac:dyDescent="0.25">
      <c r="A3009">
        <v>20230615</v>
      </c>
      <c r="B3009">
        <v>47327914</v>
      </c>
      <c r="C3009" t="s">
        <v>2720</v>
      </c>
      <c r="D3009">
        <v>2185183</v>
      </c>
      <c r="E3009" t="s">
        <v>2574</v>
      </c>
      <c r="F3009" s="59">
        <v>4378.7700000000004</v>
      </c>
      <c r="G3009">
        <v>3317.25</v>
      </c>
      <c r="H3009" t="s">
        <v>2538</v>
      </c>
      <c r="I3009" t="s">
        <v>2539</v>
      </c>
      <c r="J3009" t="s">
        <v>2575</v>
      </c>
      <c r="K3009" t="s">
        <v>2321</v>
      </c>
      <c r="L3009" t="s">
        <v>2344</v>
      </c>
      <c r="M3009" t="s">
        <v>2576</v>
      </c>
      <c r="O3009" t="s">
        <v>2542</v>
      </c>
      <c r="P3009" t="s">
        <v>2543</v>
      </c>
      <c r="Q3009" t="s">
        <v>2544</v>
      </c>
      <c r="R3009" t="s">
        <v>2577</v>
      </c>
      <c r="S3009" t="s">
        <v>2546</v>
      </c>
      <c r="T3009">
        <v>0</v>
      </c>
      <c r="U3009" t="s">
        <v>838</v>
      </c>
      <c r="V3009" t="s">
        <v>2578</v>
      </c>
      <c r="W3009" t="s">
        <v>838</v>
      </c>
      <c r="X3009" t="s">
        <v>2578</v>
      </c>
      <c r="Y3009" t="str">
        <f t="shared" si="46"/>
        <v>北京微财科技有限公司-数媒重庆市黑卡小额贷款有限公司信息流</v>
      </c>
      <c r="Z3009" t="e">
        <f>VLOOKUP(Y:Y,[1]Sheet1!N:N,1,0)</f>
        <v>#N/A</v>
      </c>
    </row>
    <row r="3010" spans="1:26" hidden="1" x14ac:dyDescent="0.25">
      <c r="A3010">
        <v>20230615</v>
      </c>
      <c r="B3010">
        <v>47327991</v>
      </c>
      <c r="C3010" t="s">
        <v>2766</v>
      </c>
      <c r="D3010">
        <v>2185183</v>
      </c>
      <c r="E3010" t="s">
        <v>2574</v>
      </c>
      <c r="F3010" s="59">
        <v>8920.1200000000008</v>
      </c>
      <c r="G3010">
        <v>6757.67</v>
      </c>
      <c r="H3010" t="s">
        <v>2538</v>
      </c>
      <c r="I3010" t="s">
        <v>2539</v>
      </c>
      <c r="J3010" t="s">
        <v>2575</v>
      </c>
      <c r="K3010" t="s">
        <v>2321</v>
      </c>
      <c r="L3010" t="s">
        <v>2344</v>
      </c>
      <c r="M3010" t="s">
        <v>2576</v>
      </c>
      <c r="O3010" t="s">
        <v>2542</v>
      </c>
      <c r="P3010" t="s">
        <v>2543</v>
      </c>
      <c r="Q3010" t="s">
        <v>2544</v>
      </c>
      <c r="R3010" t="s">
        <v>2577</v>
      </c>
      <c r="S3010" t="s">
        <v>2546</v>
      </c>
      <c r="T3010">
        <v>0</v>
      </c>
      <c r="U3010" t="s">
        <v>838</v>
      </c>
      <c r="V3010" t="s">
        <v>2578</v>
      </c>
      <c r="W3010" t="s">
        <v>838</v>
      </c>
      <c r="X3010" t="s">
        <v>2578</v>
      </c>
      <c r="Y3010" t="str">
        <f t="shared" si="46"/>
        <v>北京微财科技有限公司-数媒重庆市黑卡小额贷款有限公司信息流</v>
      </c>
      <c r="Z3010" t="e">
        <f>VLOOKUP(Y:Y,[1]Sheet1!N:N,1,0)</f>
        <v>#N/A</v>
      </c>
    </row>
    <row r="3011" spans="1:26" hidden="1" x14ac:dyDescent="0.25">
      <c r="A3011">
        <v>20230615</v>
      </c>
      <c r="B3011">
        <v>40548239</v>
      </c>
      <c r="C3011" t="s">
        <v>2777</v>
      </c>
      <c r="D3011">
        <v>2130054</v>
      </c>
      <c r="E3011" t="s">
        <v>2558</v>
      </c>
      <c r="F3011" s="59">
        <v>3070.15</v>
      </c>
      <c r="G3011">
        <v>2485.89</v>
      </c>
      <c r="H3011" t="s">
        <v>2559</v>
      </c>
      <c r="I3011" t="s">
        <v>2560</v>
      </c>
      <c r="J3011" t="s">
        <v>2350</v>
      </c>
      <c r="K3011" t="s">
        <v>711</v>
      </c>
      <c r="L3011" t="s">
        <v>2350</v>
      </c>
      <c r="M3011" t="s">
        <v>2561</v>
      </c>
      <c r="N3011" t="s">
        <v>2562</v>
      </c>
      <c r="O3011" t="s">
        <v>2542</v>
      </c>
      <c r="P3011" t="s">
        <v>2543</v>
      </c>
      <c r="Q3011" t="s">
        <v>2544</v>
      </c>
      <c r="R3011" t="s">
        <v>2563</v>
      </c>
      <c r="S3011" t="s">
        <v>2546</v>
      </c>
      <c r="T3011">
        <v>4021.277</v>
      </c>
      <c r="U3011" t="s">
        <v>1891</v>
      </c>
      <c r="V3011" t="s">
        <v>2564</v>
      </c>
      <c r="W3011" t="s">
        <v>1891</v>
      </c>
      <c r="X3011" t="s">
        <v>2564</v>
      </c>
      <c r="Y3011" t="str">
        <f t="shared" ref="Y3011:Y3074" si="47">L3011&amp;J3011&amp;K3011</f>
        <v>深圳尚米网络技术有限公司深圳尚米网络技术有限公司CPC</v>
      </c>
      <c r="Z3011" t="e">
        <f>VLOOKUP(Y:Y,[1]Sheet1!N:N,1,0)</f>
        <v>#N/A</v>
      </c>
    </row>
    <row r="3012" spans="1:26" hidden="1" x14ac:dyDescent="0.25">
      <c r="A3012">
        <v>20230615</v>
      </c>
      <c r="B3012">
        <v>42840928</v>
      </c>
      <c r="C3012" t="s">
        <v>2813</v>
      </c>
      <c r="D3012">
        <v>2117410</v>
      </c>
      <c r="E3012" t="s">
        <v>2587</v>
      </c>
      <c r="F3012" s="59">
        <v>1925.16</v>
      </c>
      <c r="G3012">
        <v>0</v>
      </c>
      <c r="H3012" t="s">
        <v>2538</v>
      </c>
      <c r="I3012" t="s">
        <v>2551</v>
      </c>
      <c r="J3012" t="s">
        <v>2353</v>
      </c>
      <c r="K3012" t="s">
        <v>2321</v>
      </c>
      <c r="L3012" t="s">
        <v>326</v>
      </c>
      <c r="M3012" t="s">
        <v>2588</v>
      </c>
      <c r="N3012" t="s">
        <v>2589</v>
      </c>
      <c r="O3012" t="s">
        <v>2542</v>
      </c>
      <c r="P3012" t="s">
        <v>2543</v>
      </c>
      <c r="Q3012" t="s">
        <v>2544</v>
      </c>
      <c r="R3012" t="s">
        <v>2570</v>
      </c>
      <c r="S3012" t="s">
        <v>2546</v>
      </c>
      <c r="T3012">
        <v>0</v>
      </c>
      <c r="U3012" t="s">
        <v>2571</v>
      </c>
      <c r="V3012" t="s">
        <v>2572</v>
      </c>
      <c r="W3012" t="s">
        <v>1891</v>
      </c>
      <c r="X3012" t="s">
        <v>2564</v>
      </c>
      <c r="Y3012" t="str">
        <f t="shared" si="47"/>
        <v>网易有道信息技术（北京）有限公司网易(杭州)网络有限公司信息流</v>
      </c>
      <c r="Z3012" t="e">
        <f>VLOOKUP(Y:Y,[1]Sheet1!N:N,1,0)</f>
        <v>#N/A</v>
      </c>
    </row>
    <row r="3013" spans="1:26" x14ac:dyDescent="0.25">
      <c r="A3013">
        <v>20230615</v>
      </c>
      <c r="B3013">
        <v>45336908</v>
      </c>
      <c r="C3013" t="s">
        <v>2621</v>
      </c>
      <c r="D3013">
        <v>2054669</v>
      </c>
      <c r="E3013" t="s">
        <v>2622</v>
      </c>
      <c r="F3013" s="59">
        <v>131.66999999999999</v>
      </c>
      <c r="G3013">
        <v>97.53</v>
      </c>
      <c r="H3013" t="s">
        <v>2538</v>
      </c>
      <c r="I3013" t="s">
        <v>2551</v>
      </c>
      <c r="J3013" t="s">
        <v>2352</v>
      </c>
      <c r="K3013" t="s">
        <v>2321</v>
      </c>
      <c r="L3013" t="s">
        <v>2351</v>
      </c>
      <c r="M3013" t="s">
        <v>2623</v>
      </c>
      <c r="N3013" t="s">
        <v>2624</v>
      </c>
      <c r="O3013" t="s">
        <v>2542</v>
      </c>
      <c r="P3013" t="s">
        <v>2543</v>
      </c>
      <c r="Q3013" t="s">
        <v>2544</v>
      </c>
      <c r="R3013" t="s">
        <v>2625</v>
      </c>
      <c r="S3013" t="s">
        <v>2546</v>
      </c>
      <c r="T3013">
        <v>0</v>
      </c>
      <c r="U3013" t="s">
        <v>838</v>
      </c>
      <c r="V3013" t="s">
        <v>2548</v>
      </c>
      <c r="W3013" t="s">
        <v>838</v>
      </c>
      <c r="X3013" t="s">
        <v>2548</v>
      </c>
      <c r="Y3013" t="str">
        <f t="shared" si="47"/>
        <v>深圳市小赢普惠科技有限责任公司深圳市赢众通金融信息服务有限责任公司信息流</v>
      </c>
      <c r="Z3013" t="e">
        <f>VLOOKUP(Y:Y,[1]Sheet1!N:N,1,0)</f>
        <v>#N/A</v>
      </c>
    </row>
    <row r="3014" spans="1:26" hidden="1" x14ac:dyDescent="0.25">
      <c r="A3014">
        <v>20230615</v>
      </c>
      <c r="B3014">
        <v>47426625</v>
      </c>
      <c r="C3014" t="s">
        <v>2802</v>
      </c>
      <c r="D3014">
        <v>2189969</v>
      </c>
      <c r="E3014" t="s">
        <v>2608</v>
      </c>
      <c r="F3014" s="59">
        <v>3001.11</v>
      </c>
      <c r="G3014">
        <v>2143.65</v>
      </c>
      <c r="H3014" t="s">
        <v>2538</v>
      </c>
      <c r="I3014" t="s">
        <v>2551</v>
      </c>
      <c r="J3014" t="s">
        <v>2332</v>
      </c>
      <c r="K3014" t="s">
        <v>2321</v>
      </c>
      <c r="L3014" t="s">
        <v>2333</v>
      </c>
      <c r="M3014" t="s">
        <v>2552</v>
      </c>
      <c r="N3014" t="s">
        <v>2553</v>
      </c>
      <c r="O3014" t="s">
        <v>2542</v>
      </c>
      <c r="P3014" t="s">
        <v>2543</v>
      </c>
      <c r="Q3014" t="s">
        <v>2544</v>
      </c>
      <c r="R3014" t="s">
        <v>2554</v>
      </c>
      <c r="S3014" t="s">
        <v>2546</v>
      </c>
      <c r="T3014">
        <v>0</v>
      </c>
      <c r="U3014" t="s">
        <v>2555</v>
      </c>
      <c r="V3014" t="s">
        <v>2556</v>
      </c>
      <c r="W3014" t="s">
        <v>2555</v>
      </c>
      <c r="X3014" t="s">
        <v>2556</v>
      </c>
      <c r="Y3014" t="str">
        <f t="shared" si="47"/>
        <v>北京爱奇艺科技有限公司-百度北京爱奇艺科技有限公司信息流</v>
      </c>
      <c r="Z3014" t="e">
        <f>VLOOKUP(Y:Y,[1]Sheet1!N:N,1,0)</f>
        <v>#N/A</v>
      </c>
    </row>
    <row r="3015" spans="1:26" hidden="1" x14ac:dyDescent="0.25">
      <c r="A3015">
        <v>20230615</v>
      </c>
      <c r="B3015">
        <v>31849475</v>
      </c>
      <c r="C3015" t="s">
        <v>2604</v>
      </c>
      <c r="D3015">
        <v>2158492</v>
      </c>
      <c r="E3015" t="s">
        <v>2580</v>
      </c>
      <c r="F3015" s="59">
        <v>2462.16</v>
      </c>
      <c r="G3015">
        <v>2068.87</v>
      </c>
      <c r="H3015" t="s">
        <v>2559</v>
      </c>
      <c r="I3015" t="s">
        <v>2560</v>
      </c>
      <c r="J3015" t="s">
        <v>2330</v>
      </c>
      <c r="K3015" t="s">
        <v>711</v>
      </c>
      <c r="L3015" t="s">
        <v>2329</v>
      </c>
      <c r="M3015" t="s">
        <v>2581</v>
      </c>
      <c r="N3015" t="s">
        <v>2582</v>
      </c>
      <c r="O3015" t="s">
        <v>2542</v>
      </c>
      <c r="P3015" t="s">
        <v>2543</v>
      </c>
      <c r="Q3015" t="s">
        <v>2544</v>
      </c>
      <c r="R3015" t="s">
        <v>2583</v>
      </c>
      <c r="S3015" t="s">
        <v>2546</v>
      </c>
      <c r="T3015">
        <v>4683.3630000000003</v>
      </c>
      <c r="U3015" t="s">
        <v>2584</v>
      </c>
      <c r="V3015" t="s">
        <v>2585</v>
      </c>
      <c r="W3015" t="s">
        <v>2584</v>
      </c>
      <c r="X3015" t="s">
        <v>2585</v>
      </c>
      <c r="Y3015" t="str">
        <f t="shared" si="47"/>
        <v>成都哈拜网络科技有限公司-数字媒体事业部上海哈啰普惠科技有限公司CPC</v>
      </c>
      <c r="Z3015" t="e">
        <f>VLOOKUP(Y:Y,[1]Sheet1!N:N,1,0)</f>
        <v>#N/A</v>
      </c>
    </row>
    <row r="3016" spans="1:26" hidden="1" x14ac:dyDescent="0.25">
      <c r="A3016">
        <v>20230615</v>
      </c>
      <c r="B3016">
        <v>47953331</v>
      </c>
      <c r="C3016" t="s">
        <v>2663</v>
      </c>
      <c r="D3016">
        <v>2167551</v>
      </c>
      <c r="E3016" t="s">
        <v>2550</v>
      </c>
      <c r="F3016" s="59">
        <v>0.05</v>
      </c>
      <c r="G3016">
        <v>0.05</v>
      </c>
      <c r="H3016" t="s">
        <v>2538</v>
      </c>
      <c r="I3016" t="s">
        <v>2539</v>
      </c>
      <c r="J3016" t="s">
        <v>2332</v>
      </c>
      <c r="K3016" t="s">
        <v>2321</v>
      </c>
      <c r="L3016" t="s">
        <v>2333</v>
      </c>
      <c r="M3016" t="s">
        <v>2552</v>
      </c>
      <c r="N3016" t="s">
        <v>2553</v>
      </c>
      <c r="O3016" t="s">
        <v>2542</v>
      </c>
      <c r="P3016" t="s">
        <v>2543</v>
      </c>
      <c r="Q3016" t="s">
        <v>2544</v>
      </c>
      <c r="R3016" t="s">
        <v>2554</v>
      </c>
      <c r="S3016" t="s">
        <v>2546</v>
      </c>
      <c r="T3016">
        <v>0</v>
      </c>
      <c r="U3016" t="s">
        <v>2555</v>
      </c>
      <c r="V3016" t="s">
        <v>2556</v>
      </c>
      <c r="W3016" t="s">
        <v>2555</v>
      </c>
      <c r="X3016" t="s">
        <v>2556</v>
      </c>
      <c r="Y3016" t="str">
        <f t="shared" si="47"/>
        <v>北京爱奇艺科技有限公司-百度北京爱奇艺科技有限公司信息流</v>
      </c>
      <c r="Z3016" t="e">
        <f>VLOOKUP(Y:Y,[1]Sheet1!N:N,1,0)</f>
        <v>#N/A</v>
      </c>
    </row>
    <row r="3017" spans="1:26" hidden="1" x14ac:dyDescent="0.25">
      <c r="A3017">
        <v>20230615</v>
      </c>
      <c r="B3017">
        <v>47327963</v>
      </c>
      <c r="C3017" t="s">
        <v>2678</v>
      </c>
      <c r="D3017">
        <v>2185183</v>
      </c>
      <c r="E3017" t="s">
        <v>2574</v>
      </c>
      <c r="F3017" s="59">
        <v>1534.7</v>
      </c>
      <c r="G3017">
        <v>1162.6500000000001</v>
      </c>
      <c r="H3017" t="s">
        <v>2538</v>
      </c>
      <c r="I3017" t="s">
        <v>2539</v>
      </c>
      <c r="J3017" t="s">
        <v>2575</v>
      </c>
      <c r="K3017" t="s">
        <v>2321</v>
      </c>
      <c r="L3017" t="s">
        <v>2344</v>
      </c>
      <c r="M3017" t="s">
        <v>2576</v>
      </c>
      <c r="O3017" t="s">
        <v>2542</v>
      </c>
      <c r="P3017" t="s">
        <v>2543</v>
      </c>
      <c r="Q3017" t="s">
        <v>2544</v>
      </c>
      <c r="R3017" t="s">
        <v>2577</v>
      </c>
      <c r="S3017" t="s">
        <v>2546</v>
      </c>
      <c r="T3017">
        <v>0</v>
      </c>
      <c r="U3017" t="s">
        <v>838</v>
      </c>
      <c r="V3017" t="s">
        <v>2578</v>
      </c>
      <c r="W3017" t="s">
        <v>838</v>
      </c>
      <c r="X3017" t="s">
        <v>2578</v>
      </c>
      <c r="Y3017" t="str">
        <f t="shared" si="47"/>
        <v>北京微财科技有限公司-数媒重庆市黑卡小额贷款有限公司信息流</v>
      </c>
      <c r="Z3017" t="e">
        <f>VLOOKUP(Y:Y,[1]Sheet1!N:N,1,0)</f>
        <v>#N/A</v>
      </c>
    </row>
    <row r="3018" spans="1:26" hidden="1" x14ac:dyDescent="0.25">
      <c r="A3018">
        <v>20230615</v>
      </c>
      <c r="B3018">
        <v>42012563</v>
      </c>
      <c r="C3018" t="s">
        <v>2741</v>
      </c>
      <c r="D3018">
        <v>2142924</v>
      </c>
      <c r="E3018" t="s">
        <v>2716</v>
      </c>
      <c r="F3018" s="59">
        <v>756.62</v>
      </c>
      <c r="G3018">
        <v>756.62</v>
      </c>
      <c r="H3018" t="s">
        <v>2559</v>
      </c>
      <c r="I3018" t="s">
        <v>2560</v>
      </c>
      <c r="J3018" t="s">
        <v>392</v>
      </c>
      <c r="K3018" t="s">
        <v>711</v>
      </c>
      <c r="L3018" t="s">
        <v>392</v>
      </c>
      <c r="M3018" t="s">
        <v>2641</v>
      </c>
      <c r="N3018" t="s">
        <v>2642</v>
      </c>
      <c r="O3018" t="s">
        <v>2542</v>
      </c>
      <c r="P3018" t="s">
        <v>2543</v>
      </c>
      <c r="Q3018" t="s">
        <v>2544</v>
      </c>
      <c r="R3018" t="s">
        <v>2643</v>
      </c>
      <c r="S3018" t="s">
        <v>2546</v>
      </c>
      <c r="T3018">
        <v>69473.94</v>
      </c>
      <c r="U3018" t="s">
        <v>838</v>
      </c>
      <c r="V3018" t="s">
        <v>2578</v>
      </c>
      <c r="W3018" t="s">
        <v>838</v>
      </c>
      <c r="X3018" t="s">
        <v>2548</v>
      </c>
      <c r="Y3018" t="str">
        <f t="shared" si="47"/>
        <v>福州三六零网络小额贷款有限公司福州三六零网络小额贷款有限公司CPC</v>
      </c>
      <c r="Z3018" t="e">
        <f>VLOOKUP(Y:Y,[1]Sheet1!N:N,1,0)</f>
        <v>#N/A</v>
      </c>
    </row>
    <row r="3019" spans="1:26" hidden="1" x14ac:dyDescent="0.25">
      <c r="A3019">
        <v>20230615</v>
      </c>
      <c r="B3019">
        <v>45323011</v>
      </c>
      <c r="C3019" t="s">
        <v>2680</v>
      </c>
      <c r="D3019">
        <v>2172261</v>
      </c>
      <c r="E3019" t="s">
        <v>2628</v>
      </c>
      <c r="F3019" s="59">
        <v>361.01</v>
      </c>
      <c r="G3019">
        <v>275.58</v>
      </c>
      <c r="H3019" t="s">
        <v>2538</v>
      </c>
      <c r="I3019" t="s">
        <v>2551</v>
      </c>
      <c r="J3019" t="s">
        <v>292</v>
      </c>
      <c r="K3019" t="s">
        <v>2321</v>
      </c>
      <c r="L3019" t="s">
        <v>574</v>
      </c>
      <c r="M3019" t="s">
        <v>2611</v>
      </c>
      <c r="N3019" t="s">
        <v>2612</v>
      </c>
      <c r="O3019" t="s">
        <v>2542</v>
      </c>
      <c r="P3019" t="s">
        <v>2543</v>
      </c>
      <c r="Q3019" t="s">
        <v>2544</v>
      </c>
      <c r="R3019" t="s">
        <v>2613</v>
      </c>
      <c r="S3019" t="s">
        <v>2546</v>
      </c>
      <c r="T3019">
        <v>0</v>
      </c>
      <c r="U3019" t="s">
        <v>2614</v>
      </c>
      <c r="V3019" t="s">
        <v>2615</v>
      </c>
      <c r="W3019" t="s">
        <v>2614</v>
      </c>
      <c r="X3019" t="s">
        <v>2615</v>
      </c>
      <c r="Y3019" t="str">
        <f t="shared" si="47"/>
        <v>广州荔湾品唯信息服务有限公司广州唯品会电子商务有限公司信息流</v>
      </c>
      <c r="Z3019" t="e">
        <f>VLOOKUP(Y:Y,[1]Sheet1!N:N,1,0)</f>
        <v>#N/A</v>
      </c>
    </row>
    <row r="3020" spans="1:26" hidden="1" x14ac:dyDescent="0.25">
      <c r="A3020">
        <v>20230615</v>
      </c>
      <c r="B3020">
        <v>47953344</v>
      </c>
      <c r="C3020" t="s">
        <v>2732</v>
      </c>
      <c r="D3020">
        <v>2167551</v>
      </c>
      <c r="E3020" t="s">
        <v>2550</v>
      </c>
      <c r="F3020" s="59">
        <v>0.19</v>
      </c>
      <c r="G3020">
        <v>0.19</v>
      </c>
      <c r="H3020" t="s">
        <v>2538</v>
      </c>
      <c r="I3020" t="s">
        <v>2539</v>
      </c>
      <c r="J3020" t="s">
        <v>2332</v>
      </c>
      <c r="K3020" t="s">
        <v>2321</v>
      </c>
      <c r="L3020" t="s">
        <v>2333</v>
      </c>
      <c r="M3020" t="s">
        <v>2552</v>
      </c>
      <c r="N3020" t="s">
        <v>2553</v>
      </c>
      <c r="O3020" t="s">
        <v>2542</v>
      </c>
      <c r="P3020" t="s">
        <v>2543</v>
      </c>
      <c r="Q3020" t="s">
        <v>2544</v>
      </c>
      <c r="R3020" t="s">
        <v>2554</v>
      </c>
      <c r="S3020" t="s">
        <v>2546</v>
      </c>
      <c r="T3020">
        <v>0</v>
      </c>
      <c r="U3020" t="s">
        <v>2555</v>
      </c>
      <c r="V3020" t="s">
        <v>2556</v>
      </c>
      <c r="W3020" t="s">
        <v>2555</v>
      </c>
      <c r="X3020" t="s">
        <v>2556</v>
      </c>
      <c r="Y3020" t="str">
        <f t="shared" si="47"/>
        <v>北京爱奇艺科技有限公司-百度北京爱奇艺科技有限公司信息流</v>
      </c>
      <c r="Z3020" t="e">
        <f>VLOOKUP(Y:Y,[1]Sheet1!N:N,1,0)</f>
        <v>#N/A</v>
      </c>
    </row>
    <row r="3021" spans="1:26" hidden="1" x14ac:dyDescent="0.25">
      <c r="A3021">
        <v>20230615</v>
      </c>
      <c r="B3021">
        <v>38794097</v>
      </c>
      <c r="C3021" t="s">
        <v>2757</v>
      </c>
      <c r="D3021">
        <v>2172261</v>
      </c>
      <c r="E3021" t="s">
        <v>2628</v>
      </c>
      <c r="F3021" s="59">
        <v>254.49</v>
      </c>
      <c r="G3021">
        <v>194.27</v>
      </c>
      <c r="H3021" t="s">
        <v>2538</v>
      </c>
      <c r="I3021" t="s">
        <v>2539</v>
      </c>
      <c r="J3021" t="s">
        <v>292</v>
      </c>
      <c r="K3021" t="s">
        <v>2321</v>
      </c>
      <c r="L3021" t="s">
        <v>574</v>
      </c>
      <c r="M3021" t="s">
        <v>2611</v>
      </c>
      <c r="N3021" t="s">
        <v>2612</v>
      </c>
      <c r="O3021" t="s">
        <v>2542</v>
      </c>
      <c r="P3021" t="s">
        <v>2543</v>
      </c>
      <c r="Q3021" t="s">
        <v>2544</v>
      </c>
      <c r="R3021" t="s">
        <v>2613</v>
      </c>
      <c r="S3021" t="s">
        <v>2546</v>
      </c>
      <c r="T3021">
        <v>0</v>
      </c>
      <c r="U3021" t="s">
        <v>2614</v>
      </c>
      <c r="V3021" t="s">
        <v>2615</v>
      </c>
      <c r="W3021" t="s">
        <v>2614</v>
      </c>
      <c r="X3021" t="s">
        <v>2615</v>
      </c>
      <c r="Y3021" t="str">
        <f t="shared" si="47"/>
        <v>广州荔湾品唯信息服务有限公司广州唯品会电子商务有限公司信息流</v>
      </c>
      <c r="Z3021" t="e">
        <f>VLOOKUP(Y:Y,[1]Sheet1!N:N,1,0)</f>
        <v>#N/A</v>
      </c>
    </row>
    <row r="3022" spans="1:26" hidden="1" x14ac:dyDescent="0.25">
      <c r="A3022">
        <v>20230615</v>
      </c>
      <c r="B3022">
        <v>47184415</v>
      </c>
      <c r="C3022" t="s">
        <v>2708</v>
      </c>
      <c r="D3022">
        <v>2176807</v>
      </c>
      <c r="E3022" t="s">
        <v>2691</v>
      </c>
      <c r="F3022" s="59">
        <v>33.35</v>
      </c>
      <c r="G3022">
        <v>24.34</v>
      </c>
      <c r="H3022" t="s">
        <v>2538</v>
      </c>
      <c r="I3022" t="s">
        <v>2539</v>
      </c>
      <c r="J3022" t="s">
        <v>2339</v>
      </c>
      <c r="K3022" t="s">
        <v>2321</v>
      </c>
      <c r="L3022" t="s">
        <v>2338</v>
      </c>
      <c r="M3022" t="s">
        <v>2692</v>
      </c>
      <c r="N3022" t="s">
        <v>2693</v>
      </c>
      <c r="O3022" t="s">
        <v>2542</v>
      </c>
      <c r="P3022" t="s">
        <v>2543</v>
      </c>
      <c r="Q3022" t="s">
        <v>2544</v>
      </c>
      <c r="R3022" t="s">
        <v>2694</v>
      </c>
      <c r="S3022" t="s">
        <v>2546</v>
      </c>
      <c r="T3022">
        <v>0</v>
      </c>
      <c r="U3022" t="s">
        <v>2117</v>
      </c>
      <c r="V3022" t="s">
        <v>2695</v>
      </c>
      <c r="W3022" t="s">
        <v>2117</v>
      </c>
      <c r="X3022" t="s">
        <v>2695</v>
      </c>
      <c r="Y3022" t="str">
        <f t="shared" si="47"/>
        <v>北京三快在线科技有限公司及其关联公司北京三快科技有限公司信息流</v>
      </c>
      <c r="Z3022" t="e">
        <f>VLOOKUP(Y:Y,[1]Sheet1!N:N,1,0)</f>
        <v>#N/A</v>
      </c>
    </row>
    <row r="3023" spans="1:26" hidden="1" x14ac:dyDescent="0.25">
      <c r="A3023">
        <v>20230615</v>
      </c>
      <c r="B3023">
        <v>47798422</v>
      </c>
      <c r="C3023" t="s">
        <v>2794</v>
      </c>
      <c r="D3023">
        <v>2169384</v>
      </c>
      <c r="E3023" t="s">
        <v>2633</v>
      </c>
      <c r="F3023" s="59">
        <v>1782.37</v>
      </c>
      <c r="G3023">
        <v>1320.27</v>
      </c>
      <c r="H3023" t="s">
        <v>2538</v>
      </c>
      <c r="I3023" t="s">
        <v>2551</v>
      </c>
      <c r="J3023" t="s">
        <v>296</v>
      </c>
      <c r="K3023" t="s">
        <v>2321</v>
      </c>
      <c r="L3023" t="s">
        <v>2334</v>
      </c>
      <c r="M3023" t="s">
        <v>2634</v>
      </c>
      <c r="N3023" t="s">
        <v>2635</v>
      </c>
      <c r="O3023" t="s">
        <v>2542</v>
      </c>
      <c r="P3023" t="s">
        <v>2543</v>
      </c>
      <c r="Q3023" t="s">
        <v>2544</v>
      </c>
      <c r="R3023" t="s">
        <v>2636</v>
      </c>
      <c r="S3023" t="s">
        <v>2546</v>
      </c>
      <c r="T3023">
        <v>0</v>
      </c>
      <c r="U3023" t="s">
        <v>2584</v>
      </c>
      <c r="V3023" t="s">
        <v>2637</v>
      </c>
      <c r="W3023" t="s">
        <v>2584</v>
      </c>
      <c r="X3023" t="s">
        <v>2637</v>
      </c>
      <c r="Y3023" t="str">
        <f t="shared" si="47"/>
        <v>湖北车智汇传媒有限公司北京车之家信息技术有限公司信息流</v>
      </c>
      <c r="Z3023" t="e">
        <f>VLOOKUP(Y:Y,[1]Sheet1!N:N,1,0)</f>
        <v>#N/A</v>
      </c>
    </row>
    <row r="3024" spans="1:26" hidden="1" x14ac:dyDescent="0.25">
      <c r="A3024">
        <v>20230615</v>
      </c>
      <c r="B3024">
        <v>42965681</v>
      </c>
      <c r="C3024" t="s">
        <v>2725</v>
      </c>
      <c r="D3024">
        <v>2165227</v>
      </c>
      <c r="E3024" t="s">
        <v>2566</v>
      </c>
      <c r="F3024" s="59">
        <v>69.86</v>
      </c>
      <c r="G3024">
        <v>51.75</v>
      </c>
      <c r="H3024" t="s">
        <v>2538</v>
      </c>
      <c r="I3024" t="s">
        <v>2551</v>
      </c>
      <c r="J3024" t="s">
        <v>2320</v>
      </c>
      <c r="K3024" t="s">
        <v>2321</v>
      </c>
      <c r="L3024" t="s">
        <v>2318</v>
      </c>
      <c r="M3024" t="s">
        <v>2540</v>
      </c>
      <c r="N3024" t="s">
        <v>2541</v>
      </c>
      <c r="O3024" t="s">
        <v>2542</v>
      </c>
      <c r="P3024" t="s">
        <v>2543</v>
      </c>
      <c r="Q3024" t="s">
        <v>2544</v>
      </c>
      <c r="R3024" t="s">
        <v>2545</v>
      </c>
      <c r="S3024" t="s">
        <v>2546</v>
      </c>
      <c r="T3024">
        <v>0</v>
      </c>
      <c r="U3024" t="s">
        <v>838</v>
      </c>
      <c r="V3024" t="s">
        <v>2547</v>
      </c>
      <c r="W3024" t="s">
        <v>838</v>
      </c>
      <c r="X3024" t="s">
        <v>2548</v>
      </c>
      <c r="Y3024" t="str">
        <f t="shared" si="47"/>
        <v>上海耳序信息技术有限公司-四部上海拍拍贷金融信息服务有限公司信息流</v>
      </c>
      <c r="Z3024" t="e">
        <f>VLOOKUP(Y:Y,[1]Sheet1!N:N,1,0)</f>
        <v>#N/A</v>
      </c>
    </row>
    <row r="3025" spans="1:26" hidden="1" x14ac:dyDescent="0.25">
      <c r="A3025">
        <v>20230615</v>
      </c>
      <c r="B3025">
        <v>32070458</v>
      </c>
      <c r="C3025" t="s">
        <v>2646</v>
      </c>
      <c r="D3025">
        <v>2158492</v>
      </c>
      <c r="E3025" t="s">
        <v>2580</v>
      </c>
      <c r="F3025" s="59">
        <v>571.73</v>
      </c>
      <c r="G3025">
        <v>480.4</v>
      </c>
      <c r="H3025" t="s">
        <v>2559</v>
      </c>
      <c r="I3025" t="s">
        <v>2560</v>
      </c>
      <c r="J3025" t="s">
        <v>2330</v>
      </c>
      <c r="K3025" t="s">
        <v>711</v>
      </c>
      <c r="L3025" t="s">
        <v>2329</v>
      </c>
      <c r="M3025" t="s">
        <v>2581</v>
      </c>
      <c r="N3025" t="s">
        <v>2582</v>
      </c>
      <c r="O3025" t="s">
        <v>2542</v>
      </c>
      <c r="P3025" t="s">
        <v>2543</v>
      </c>
      <c r="Q3025" t="s">
        <v>2544</v>
      </c>
      <c r="R3025" t="s">
        <v>2583</v>
      </c>
      <c r="S3025" t="s">
        <v>2546</v>
      </c>
      <c r="T3025">
        <v>5736.0469999999996</v>
      </c>
      <c r="U3025" t="s">
        <v>2584</v>
      </c>
      <c r="V3025" t="s">
        <v>2585</v>
      </c>
      <c r="W3025" t="s">
        <v>2584</v>
      </c>
      <c r="X3025" t="s">
        <v>2585</v>
      </c>
      <c r="Y3025" t="str">
        <f t="shared" si="47"/>
        <v>成都哈拜网络科技有限公司-数字媒体事业部上海哈啰普惠科技有限公司CPC</v>
      </c>
      <c r="Z3025" t="e">
        <f>VLOOKUP(Y:Y,[1]Sheet1!N:N,1,0)</f>
        <v>#N/A</v>
      </c>
    </row>
    <row r="3026" spans="1:26" hidden="1" x14ac:dyDescent="0.25">
      <c r="A3026">
        <v>20230615</v>
      </c>
      <c r="B3026">
        <v>40168764</v>
      </c>
      <c r="C3026" t="s">
        <v>2590</v>
      </c>
      <c r="D3026">
        <v>2158492</v>
      </c>
      <c r="E3026" t="s">
        <v>2580</v>
      </c>
      <c r="F3026" s="59">
        <v>1000.34</v>
      </c>
      <c r="G3026">
        <v>840.51</v>
      </c>
      <c r="H3026" t="s">
        <v>2559</v>
      </c>
      <c r="I3026" t="s">
        <v>2560</v>
      </c>
      <c r="J3026" t="s">
        <v>2330</v>
      </c>
      <c r="K3026" t="s">
        <v>711</v>
      </c>
      <c r="L3026" t="s">
        <v>2329</v>
      </c>
      <c r="M3026" t="s">
        <v>2581</v>
      </c>
      <c r="N3026" t="s">
        <v>2582</v>
      </c>
      <c r="O3026" t="s">
        <v>2542</v>
      </c>
      <c r="P3026" t="s">
        <v>2543</v>
      </c>
      <c r="Q3026" t="s">
        <v>2544</v>
      </c>
      <c r="R3026" t="s">
        <v>2583</v>
      </c>
      <c r="S3026" t="s">
        <v>2546</v>
      </c>
      <c r="T3026">
        <v>17751.75</v>
      </c>
      <c r="U3026" t="s">
        <v>2584</v>
      </c>
      <c r="V3026" t="s">
        <v>2585</v>
      </c>
      <c r="W3026" t="s">
        <v>2584</v>
      </c>
      <c r="X3026" t="s">
        <v>2585</v>
      </c>
      <c r="Y3026" t="str">
        <f t="shared" si="47"/>
        <v>成都哈拜网络科技有限公司-数字媒体事业部上海哈啰普惠科技有限公司CPC</v>
      </c>
      <c r="Z3026" t="e">
        <f>VLOOKUP(Y:Y,[1]Sheet1!N:N,1,0)</f>
        <v>#N/A</v>
      </c>
    </row>
    <row r="3027" spans="1:26" hidden="1" x14ac:dyDescent="0.25">
      <c r="A3027">
        <v>20230615</v>
      </c>
      <c r="B3027">
        <v>40850187</v>
      </c>
      <c r="C3027" t="s">
        <v>2652</v>
      </c>
      <c r="D3027">
        <v>2165227</v>
      </c>
      <c r="E3027" t="s">
        <v>2566</v>
      </c>
      <c r="F3027" s="59">
        <v>32.159999999999997</v>
      </c>
      <c r="G3027">
        <v>23.82</v>
      </c>
      <c r="H3027" t="s">
        <v>2538</v>
      </c>
      <c r="I3027" t="s">
        <v>2551</v>
      </c>
      <c r="J3027" t="s">
        <v>2320</v>
      </c>
      <c r="K3027" t="s">
        <v>2321</v>
      </c>
      <c r="L3027" t="s">
        <v>2318</v>
      </c>
      <c r="M3027" t="s">
        <v>2540</v>
      </c>
      <c r="N3027" t="s">
        <v>2541</v>
      </c>
      <c r="O3027" t="s">
        <v>2542</v>
      </c>
      <c r="P3027" t="s">
        <v>2543</v>
      </c>
      <c r="Q3027" t="s">
        <v>2544</v>
      </c>
      <c r="R3027" t="s">
        <v>2545</v>
      </c>
      <c r="S3027" t="s">
        <v>2546</v>
      </c>
      <c r="T3027">
        <v>0</v>
      </c>
      <c r="U3027" t="s">
        <v>838</v>
      </c>
      <c r="V3027" t="s">
        <v>2547</v>
      </c>
      <c r="W3027" t="s">
        <v>838</v>
      </c>
      <c r="X3027" t="s">
        <v>2548</v>
      </c>
      <c r="Y3027" t="str">
        <f t="shared" si="47"/>
        <v>上海耳序信息技术有限公司-四部上海拍拍贷金融信息服务有限公司信息流</v>
      </c>
      <c r="Z3027" t="e">
        <f>VLOOKUP(Y:Y,[1]Sheet1!N:N,1,0)</f>
        <v>#N/A</v>
      </c>
    </row>
    <row r="3028" spans="1:26" hidden="1" x14ac:dyDescent="0.25">
      <c r="A3028">
        <v>20230615</v>
      </c>
      <c r="B3028">
        <v>41512462</v>
      </c>
      <c r="C3028" t="s">
        <v>2743</v>
      </c>
      <c r="D3028">
        <v>2117409</v>
      </c>
      <c r="E3028" t="s">
        <v>2744</v>
      </c>
      <c r="F3028" s="59">
        <v>932.17</v>
      </c>
      <c r="G3028">
        <v>0</v>
      </c>
      <c r="H3028" t="s">
        <v>2559</v>
      </c>
      <c r="I3028" t="s">
        <v>2560</v>
      </c>
      <c r="J3028" t="s">
        <v>2353</v>
      </c>
      <c r="K3028" t="s">
        <v>711</v>
      </c>
      <c r="L3028" t="s">
        <v>326</v>
      </c>
      <c r="M3028" t="s">
        <v>2588</v>
      </c>
      <c r="N3028" t="s">
        <v>2589</v>
      </c>
      <c r="O3028" t="s">
        <v>2542</v>
      </c>
      <c r="P3028" t="s">
        <v>2543</v>
      </c>
      <c r="Q3028" t="s">
        <v>2544</v>
      </c>
      <c r="R3028" t="s">
        <v>2570</v>
      </c>
      <c r="S3028" t="s">
        <v>2546</v>
      </c>
      <c r="T3028">
        <v>0</v>
      </c>
      <c r="U3028" t="s">
        <v>2571</v>
      </c>
      <c r="V3028" t="s">
        <v>2572</v>
      </c>
      <c r="W3028" t="s">
        <v>1891</v>
      </c>
      <c r="X3028" t="s">
        <v>2564</v>
      </c>
      <c r="Y3028" t="str">
        <f t="shared" si="47"/>
        <v>网易有道信息技术（北京）有限公司网易(杭州)网络有限公司CPC</v>
      </c>
      <c r="Z3028" t="e">
        <f>VLOOKUP(Y:Y,[1]Sheet1!N:N,1,0)</f>
        <v>#N/A</v>
      </c>
    </row>
    <row r="3029" spans="1:26" hidden="1" x14ac:dyDescent="0.25">
      <c r="A3029">
        <v>20230615</v>
      </c>
      <c r="B3029">
        <v>45323107</v>
      </c>
      <c r="C3029" t="s">
        <v>2654</v>
      </c>
      <c r="D3029">
        <v>2172261</v>
      </c>
      <c r="E3029" t="s">
        <v>2628</v>
      </c>
      <c r="F3029" s="59">
        <v>201.76</v>
      </c>
      <c r="G3029">
        <v>154.01</v>
      </c>
      <c r="H3029" t="s">
        <v>2538</v>
      </c>
      <c r="I3029" t="s">
        <v>2551</v>
      </c>
      <c r="J3029" t="s">
        <v>292</v>
      </c>
      <c r="K3029" t="s">
        <v>2321</v>
      </c>
      <c r="L3029" t="s">
        <v>574</v>
      </c>
      <c r="M3029" t="s">
        <v>2611</v>
      </c>
      <c r="N3029" t="s">
        <v>2612</v>
      </c>
      <c r="O3029" t="s">
        <v>2542</v>
      </c>
      <c r="P3029" t="s">
        <v>2543</v>
      </c>
      <c r="Q3029" t="s">
        <v>2544</v>
      </c>
      <c r="R3029" t="s">
        <v>2613</v>
      </c>
      <c r="S3029" t="s">
        <v>2546</v>
      </c>
      <c r="T3029">
        <v>0</v>
      </c>
      <c r="U3029" t="s">
        <v>2614</v>
      </c>
      <c r="V3029" t="s">
        <v>2615</v>
      </c>
      <c r="W3029" t="s">
        <v>2614</v>
      </c>
      <c r="X3029" t="s">
        <v>2615</v>
      </c>
      <c r="Y3029" t="str">
        <f t="shared" si="47"/>
        <v>广州荔湾品唯信息服务有限公司广州唯品会电子商务有限公司信息流</v>
      </c>
      <c r="Z3029" t="e">
        <f>VLOOKUP(Y:Y,[1]Sheet1!N:N,1,0)</f>
        <v>#N/A</v>
      </c>
    </row>
    <row r="3030" spans="1:26" hidden="1" x14ac:dyDescent="0.25">
      <c r="A3030">
        <v>20230615</v>
      </c>
      <c r="B3030">
        <v>31693175</v>
      </c>
      <c r="C3030" t="s">
        <v>2787</v>
      </c>
      <c r="D3030">
        <v>2158492</v>
      </c>
      <c r="E3030" t="s">
        <v>2580</v>
      </c>
      <c r="F3030" s="59">
        <v>2614.23</v>
      </c>
      <c r="G3030">
        <v>2196.66</v>
      </c>
      <c r="H3030" t="s">
        <v>2559</v>
      </c>
      <c r="I3030" t="s">
        <v>2560</v>
      </c>
      <c r="J3030" t="s">
        <v>2330</v>
      </c>
      <c r="K3030" t="s">
        <v>711</v>
      </c>
      <c r="L3030" t="s">
        <v>2329</v>
      </c>
      <c r="M3030" t="s">
        <v>2581</v>
      </c>
      <c r="N3030" t="s">
        <v>2582</v>
      </c>
      <c r="O3030" t="s">
        <v>2542</v>
      </c>
      <c r="P3030" t="s">
        <v>2543</v>
      </c>
      <c r="Q3030" t="s">
        <v>2544</v>
      </c>
      <c r="R3030" t="s">
        <v>2583</v>
      </c>
      <c r="S3030" t="s">
        <v>2546</v>
      </c>
      <c r="T3030">
        <v>4020.7559999999999</v>
      </c>
      <c r="U3030" t="s">
        <v>2584</v>
      </c>
      <c r="V3030" t="s">
        <v>2585</v>
      </c>
      <c r="W3030" t="s">
        <v>2584</v>
      </c>
      <c r="X3030" t="s">
        <v>2585</v>
      </c>
      <c r="Y3030" t="str">
        <f t="shared" si="47"/>
        <v>成都哈拜网络科技有限公司-数字媒体事业部上海哈啰普惠科技有限公司CPC</v>
      </c>
      <c r="Z3030" t="e">
        <f>VLOOKUP(Y:Y,[1]Sheet1!N:N,1,0)</f>
        <v>#N/A</v>
      </c>
    </row>
    <row r="3031" spans="1:26" hidden="1" x14ac:dyDescent="0.25">
      <c r="A3031">
        <v>20230615</v>
      </c>
      <c r="B3031">
        <v>27382568</v>
      </c>
      <c r="C3031" t="s">
        <v>2796</v>
      </c>
      <c r="D3031">
        <v>2172257</v>
      </c>
      <c r="E3031" t="s">
        <v>2610</v>
      </c>
      <c r="F3031" s="59">
        <v>539.67999999999995</v>
      </c>
      <c r="G3031">
        <v>428.29</v>
      </c>
      <c r="H3031" t="s">
        <v>2559</v>
      </c>
      <c r="I3031" t="s">
        <v>2560</v>
      </c>
      <c r="J3031" t="s">
        <v>292</v>
      </c>
      <c r="K3031" t="s">
        <v>711</v>
      </c>
      <c r="L3031" t="s">
        <v>574</v>
      </c>
      <c r="M3031" t="s">
        <v>2611</v>
      </c>
      <c r="N3031" t="s">
        <v>2612</v>
      </c>
      <c r="O3031" t="s">
        <v>2542</v>
      </c>
      <c r="P3031" t="s">
        <v>2543</v>
      </c>
      <c r="Q3031" t="s">
        <v>2544</v>
      </c>
      <c r="R3031" t="s">
        <v>2613</v>
      </c>
      <c r="S3031" t="s">
        <v>2546</v>
      </c>
      <c r="T3031">
        <v>1423.62</v>
      </c>
      <c r="U3031" t="s">
        <v>2614</v>
      </c>
      <c r="V3031" t="s">
        <v>2615</v>
      </c>
      <c r="W3031" t="s">
        <v>2614</v>
      </c>
      <c r="X3031" t="s">
        <v>2615</v>
      </c>
      <c r="Y3031" t="str">
        <f t="shared" si="47"/>
        <v>广州荔湾品唯信息服务有限公司广州唯品会电子商务有限公司CPC</v>
      </c>
      <c r="Z3031" t="e">
        <f>VLOOKUP(Y:Y,[1]Sheet1!N:N,1,0)</f>
        <v>#N/A</v>
      </c>
    </row>
    <row r="3032" spans="1:26" hidden="1" x14ac:dyDescent="0.25">
      <c r="A3032">
        <v>20230615</v>
      </c>
      <c r="B3032">
        <v>29850997</v>
      </c>
      <c r="C3032" t="s">
        <v>2701</v>
      </c>
      <c r="D3032">
        <v>2130054</v>
      </c>
      <c r="E3032" t="s">
        <v>2558</v>
      </c>
      <c r="F3032" s="59">
        <v>7020.92</v>
      </c>
      <c r="G3032">
        <v>5684.84</v>
      </c>
      <c r="H3032" t="s">
        <v>2559</v>
      </c>
      <c r="I3032" t="s">
        <v>2560</v>
      </c>
      <c r="J3032" t="s">
        <v>2350</v>
      </c>
      <c r="K3032" t="s">
        <v>711</v>
      </c>
      <c r="L3032" t="s">
        <v>2350</v>
      </c>
      <c r="M3032" t="s">
        <v>2561</v>
      </c>
      <c r="N3032" t="s">
        <v>2562</v>
      </c>
      <c r="O3032" t="s">
        <v>2542</v>
      </c>
      <c r="P3032" t="s">
        <v>2543</v>
      </c>
      <c r="Q3032" t="s">
        <v>2544</v>
      </c>
      <c r="R3032" t="s">
        <v>2563</v>
      </c>
      <c r="S3032" t="s">
        <v>2546</v>
      </c>
      <c r="T3032">
        <v>18391.414000000001</v>
      </c>
      <c r="U3032" t="s">
        <v>1891</v>
      </c>
      <c r="V3032" t="s">
        <v>2564</v>
      </c>
      <c r="W3032" t="s">
        <v>1891</v>
      </c>
      <c r="X3032" t="s">
        <v>2564</v>
      </c>
      <c r="Y3032" t="str">
        <f t="shared" si="47"/>
        <v>深圳尚米网络技术有限公司深圳尚米网络技术有限公司CPC</v>
      </c>
      <c r="Z3032" t="e">
        <f>VLOOKUP(Y:Y,[1]Sheet1!N:N,1,0)</f>
        <v>#N/A</v>
      </c>
    </row>
    <row r="3033" spans="1:26" hidden="1" x14ac:dyDescent="0.25">
      <c r="A3033">
        <v>20230615</v>
      </c>
      <c r="B3033">
        <v>29880965</v>
      </c>
      <c r="C3033" t="s">
        <v>2730</v>
      </c>
      <c r="D3033">
        <v>2130054</v>
      </c>
      <c r="E3033" t="s">
        <v>2558</v>
      </c>
      <c r="F3033" s="59">
        <v>13065.57</v>
      </c>
      <c r="G3033">
        <v>10579.31</v>
      </c>
      <c r="H3033" t="s">
        <v>2559</v>
      </c>
      <c r="I3033" t="s">
        <v>2560</v>
      </c>
      <c r="J3033" t="s">
        <v>2350</v>
      </c>
      <c r="K3033" t="s">
        <v>711</v>
      </c>
      <c r="L3033" t="s">
        <v>2350</v>
      </c>
      <c r="M3033" t="s">
        <v>2561</v>
      </c>
      <c r="N3033" t="s">
        <v>2562</v>
      </c>
      <c r="O3033" t="s">
        <v>2542</v>
      </c>
      <c r="P3033" t="s">
        <v>2543</v>
      </c>
      <c r="Q3033" t="s">
        <v>2544</v>
      </c>
      <c r="R3033" t="s">
        <v>2563</v>
      </c>
      <c r="S3033" t="s">
        <v>2546</v>
      </c>
      <c r="T3033">
        <v>21104.315999999999</v>
      </c>
      <c r="U3033" t="s">
        <v>1891</v>
      </c>
      <c r="V3033" t="s">
        <v>2564</v>
      </c>
      <c r="W3033" t="s">
        <v>1891</v>
      </c>
      <c r="X3033" t="s">
        <v>2564</v>
      </c>
      <c r="Y3033" t="str">
        <f t="shared" si="47"/>
        <v>深圳尚米网络技术有限公司深圳尚米网络技术有限公司CPC</v>
      </c>
      <c r="Z3033" t="e">
        <f>VLOOKUP(Y:Y,[1]Sheet1!N:N,1,0)</f>
        <v>#N/A</v>
      </c>
    </row>
    <row r="3034" spans="1:26" hidden="1" x14ac:dyDescent="0.25">
      <c r="A3034">
        <v>20230615</v>
      </c>
      <c r="B3034">
        <v>38794042</v>
      </c>
      <c r="C3034" t="s">
        <v>2756</v>
      </c>
      <c r="D3034">
        <v>2172261</v>
      </c>
      <c r="E3034" t="s">
        <v>2628</v>
      </c>
      <c r="F3034" s="59">
        <v>6717.95</v>
      </c>
      <c r="G3034">
        <v>5128.21</v>
      </c>
      <c r="H3034" t="s">
        <v>2538</v>
      </c>
      <c r="I3034" t="s">
        <v>2551</v>
      </c>
      <c r="J3034" t="s">
        <v>292</v>
      </c>
      <c r="K3034" t="s">
        <v>2321</v>
      </c>
      <c r="L3034" t="s">
        <v>574</v>
      </c>
      <c r="M3034" t="s">
        <v>2611</v>
      </c>
      <c r="N3034" t="s">
        <v>2612</v>
      </c>
      <c r="O3034" t="s">
        <v>2542</v>
      </c>
      <c r="P3034" t="s">
        <v>2543</v>
      </c>
      <c r="Q3034" t="s">
        <v>2544</v>
      </c>
      <c r="R3034" t="s">
        <v>2613</v>
      </c>
      <c r="S3034" t="s">
        <v>2546</v>
      </c>
      <c r="T3034">
        <v>0</v>
      </c>
      <c r="U3034" t="s">
        <v>2614</v>
      </c>
      <c r="V3034" t="s">
        <v>2615</v>
      </c>
      <c r="W3034" t="s">
        <v>2614</v>
      </c>
      <c r="X3034" t="s">
        <v>2615</v>
      </c>
      <c r="Y3034" t="str">
        <f t="shared" si="47"/>
        <v>广州荔湾品唯信息服务有限公司广州唯品会电子商务有限公司信息流</v>
      </c>
      <c r="Z3034" t="e">
        <f>VLOOKUP(Y:Y,[1]Sheet1!N:N,1,0)</f>
        <v>#N/A</v>
      </c>
    </row>
    <row r="3035" spans="1:26" x14ac:dyDescent="0.25">
      <c r="A3035">
        <v>20230615</v>
      </c>
      <c r="B3035">
        <v>45336938</v>
      </c>
      <c r="C3035" t="s">
        <v>2753</v>
      </c>
      <c r="D3035">
        <v>2054669</v>
      </c>
      <c r="E3035" t="s">
        <v>2622</v>
      </c>
      <c r="F3035" s="59">
        <v>4699.21</v>
      </c>
      <c r="G3035">
        <v>3480.9</v>
      </c>
      <c r="H3035" t="s">
        <v>2538</v>
      </c>
      <c r="I3035" t="s">
        <v>2539</v>
      </c>
      <c r="J3035" t="s">
        <v>2352</v>
      </c>
      <c r="K3035" t="s">
        <v>2321</v>
      </c>
      <c r="L3035" t="s">
        <v>2351</v>
      </c>
      <c r="M3035" t="s">
        <v>2623</v>
      </c>
      <c r="N3035" t="s">
        <v>2624</v>
      </c>
      <c r="O3035" t="s">
        <v>2542</v>
      </c>
      <c r="P3035" t="s">
        <v>2543</v>
      </c>
      <c r="Q3035" t="s">
        <v>2544</v>
      </c>
      <c r="R3035" t="s">
        <v>2625</v>
      </c>
      <c r="S3035" t="s">
        <v>2546</v>
      </c>
      <c r="T3035">
        <v>0</v>
      </c>
      <c r="U3035" t="s">
        <v>838</v>
      </c>
      <c r="V3035" t="s">
        <v>2548</v>
      </c>
      <c r="W3035" t="s">
        <v>838</v>
      </c>
      <c r="X3035" t="s">
        <v>2548</v>
      </c>
      <c r="Y3035" t="str">
        <f t="shared" si="47"/>
        <v>深圳市小赢普惠科技有限责任公司深圳市赢众通金融信息服务有限责任公司信息流</v>
      </c>
      <c r="Z3035" t="e">
        <f>VLOOKUP(Y:Y,[1]Sheet1!N:N,1,0)</f>
        <v>#N/A</v>
      </c>
    </row>
    <row r="3036" spans="1:26" hidden="1" x14ac:dyDescent="0.25">
      <c r="A3036">
        <v>20230615</v>
      </c>
      <c r="B3036">
        <v>27382568</v>
      </c>
      <c r="C3036" t="s">
        <v>2796</v>
      </c>
      <c r="D3036">
        <v>2159087</v>
      </c>
      <c r="E3036" t="s">
        <v>2819</v>
      </c>
      <c r="F3036" s="59">
        <v>6506.38</v>
      </c>
      <c r="G3036">
        <v>6506.38</v>
      </c>
      <c r="H3036" t="s">
        <v>2559</v>
      </c>
      <c r="I3036" t="s">
        <v>2560</v>
      </c>
      <c r="J3036" t="s">
        <v>292</v>
      </c>
      <c r="K3036" t="s">
        <v>711</v>
      </c>
      <c r="L3036" t="s">
        <v>574</v>
      </c>
      <c r="M3036" t="s">
        <v>2611</v>
      </c>
      <c r="N3036" t="s">
        <v>2612</v>
      </c>
      <c r="O3036" t="s">
        <v>2542</v>
      </c>
      <c r="P3036" t="s">
        <v>2543</v>
      </c>
      <c r="Q3036" t="s">
        <v>2544</v>
      </c>
      <c r="R3036" t="s">
        <v>2613</v>
      </c>
      <c r="S3036" t="s">
        <v>2546</v>
      </c>
      <c r="T3036">
        <v>1423.62</v>
      </c>
      <c r="U3036" t="s">
        <v>2614</v>
      </c>
      <c r="V3036" t="s">
        <v>2615</v>
      </c>
      <c r="W3036" t="s">
        <v>2614</v>
      </c>
      <c r="X3036" t="s">
        <v>2615</v>
      </c>
      <c r="Y3036" t="str">
        <f t="shared" si="47"/>
        <v>广州荔湾品唯信息服务有限公司广州唯品会电子商务有限公司CPC</v>
      </c>
      <c r="Z3036" t="e">
        <f>VLOOKUP(Y:Y,[1]Sheet1!N:N,1,0)</f>
        <v>#N/A</v>
      </c>
    </row>
    <row r="3037" spans="1:26" hidden="1" x14ac:dyDescent="0.25">
      <c r="A3037">
        <v>20230615</v>
      </c>
      <c r="B3037">
        <v>42327215</v>
      </c>
      <c r="C3037" t="s">
        <v>2739</v>
      </c>
      <c r="D3037">
        <v>2172261</v>
      </c>
      <c r="E3037" t="s">
        <v>2628</v>
      </c>
      <c r="F3037" s="59">
        <v>2087.0500000000002</v>
      </c>
      <c r="G3037">
        <v>1593.17</v>
      </c>
      <c r="H3037" t="s">
        <v>2538</v>
      </c>
      <c r="I3037" t="s">
        <v>2539</v>
      </c>
      <c r="J3037" t="s">
        <v>292</v>
      </c>
      <c r="K3037" t="s">
        <v>2321</v>
      </c>
      <c r="L3037" t="s">
        <v>574</v>
      </c>
      <c r="M3037" t="s">
        <v>2611</v>
      </c>
      <c r="N3037" t="s">
        <v>2612</v>
      </c>
      <c r="O3037" t="s">
        <v>2542</v>
      </c>
      <c r="P3037" t="s">
        <v>2543</v>
      </c>
      <c r="Q3037" t="s">
        <v>2544</v>
      </c>
      <c r="R3037" t="s">
        <v>2613</v>
      </c>
      <c r="S3037" t="s">
        <v>2546</v>
      </c>
      <c r="T3037">
        <v>0</v>
      </c>
      <c r="U3037" t="s">
        <v>2614</v>
      </c>
      <c r="V3037" t="s">
        <v>2615</v>
      </c>
      <c r="W3037" t="s">
        <v>2614</v>
      </c>
      <c r="X3037" t="s">
        <v>2615</v>
      </c>
      <c r="Y3037" t="str">
        <f t="shared" si="47"/>
        <v>广州荔湾品唯信息服务有限公司广州唯品会电子商务有限公司信息流</v>
      </c>
      <c r="Z3037" t="e">
        <f>VLOOKUP(Y:Y,[1]Sheet1!N:N,1,0)</f>
        <v>#N/A</v>
      </c>
    </row>
    <row r="3038" spans="1:26" hidden="1" x14ac:dyDescent="0.25">
      <c r="A3038">
        <v>20230615</v>
      </c>
      <c r="B3038">
        <v>47866527</v>
      </c>
      <c r="C3038" t="s">
        <v>2800</v>
      </c>
      <c r="D3038">
        <v>2172257</v>
      </c>
      <c r="E3038" t="s">
        <v>2610</v>
      </c>
      <c r="F3038" s="59">
        <v>3505.85</v>
      </c>
      <c r="G3038">
        <v>2782.32</v>
      </c>
      <c r="H3038" t="s">
        <v>2559</v>
      </c>
      <c r="I3038" t="s">
        <v>2560</v>
      </c>
      <c r="J3038" t="s">
        <v>292</v>
      </c>
      <c r="K3038" t="s">
        <v>711</v>
      </c>
      <c r="L3038" t="s">
        <v>2325</v>
      </c>
      <c r="M3038" t="s">
        <v>2611</v>
      </c>
      <c r="N3038" t="s">
        <v>2612</v>
      </c>
      <c r="O3038" t="s">
        <v>2542</v>
      </c>
      <c r="P3038" t="s">
        <v>2543</v>
      </c>
      <c r="Q3038" t="s">
        <v>2544</v>
      </c>
      <c r="R3038" t="s">
        <v>2613</v>
      </c>
      <c r="S3038" t="s">
        <v>2546</v>
      </c>
      <c r="T3038">
        <v>109089.012</v>
      </c>
      <c r="U3038" t="s">
        <v>2614</v>
      </c>
      <c r="V3038" t="s">
        <v>2615</v>
      </c>
      <c r="W3038" t="s">
        <v>2614</v>
      </c>
      <c r="X3038" t="s">
        <v>2615</v>
      </c>
      <c r="Y3038" t="str">
        <f t="shared" si="47"/>
        <v>深圳龙鱼科技有限公司广州唯品会电子商务有限公司CPC</v>
      </c>
      <c r="Z3038" t="e">
        <f>VLOOKUP(Y:Y,[1]Sheet1!N:N,1,0)</f>
        <v>#N/A</v>
      </c>
    </row>
    <row r="3039" spans="1:26" hidden="1" x14ac:dyDescent="0.25">
      <c r="A3039">
        <v>20230615</v>
      </c>
      <c r="B3039">
        <v>47953331</v>
      </c>
      <c r="C3039" t="s">
        <v>2663</v>
      </c>
      <c r="D3039">
        <v>2167551</v>
      </c>
      <c r="E3039" t="s">
        <v>2550</v>
      </c>
      <c r="F3039" s="59">
        <v>50.82</v>
      </c>
      <c r="G3039">
        <v>50.82</v>
      </c>
      <c r="H3039" t="s">
        <v>2538</v>
      </c>
      <c r="I3039" t="s">
        <v>2551</v>
      </c>
      <c r="J3039" t="s">
        <v>2332</v>
      </c>
      <c r="K3039" t="s">
        <v>2321</v>
      </c>
      <c r="L3039" t="s">
        <v>2333</v>
      </c>
      <c r="M3039" t="s">
        <v>2552</v>
      </c>
      <c r="N3039" t="s">
        <v>2553</v>
      </c>
      <c r="O3039" t="s">
        <v>2542</v>
      </c>
      <c r="P3039" t="s">
        <v>2543</v>
      </c>
      <c r="Q3039" t="s">
        <v>2544</v>
      </c>
      <c r="R3039" t="s">
        <v>2554</v>
      </c>
      <c r="S3039" t="s">
        <v>2546</v>
      </c>
      <c r="T3039">
        <v>0</v>
      </c>
      <c r="U3039" t="s">
        <v>2555</v>
      </c>
      <c r="V3039" t="s">
        <v>2556</v>
      </c>
      <c r="W3039" t="s">
        <v>2555</v>
      </c>
      <c r="X3039" t="s">
        <v>2556</v>
      </c>
      <c r="Y3039" t="str">
        <f t="shared" si="47"/>
        <v>北京爱奇艺科技有限公司-百度北京爱奇艺科技有限公司信息流</v>
      </c>
      <c r="Z3039" t="e">
        <f>VLOOKUP(Y:Y,[1]Sheet1!N:N,1,0)</f>
        <v>#N/A</v>
      </c>
    </row>
    <row r="3040" spans="1:26" hidden="1" x14ac:dyDescent="0.25">
      <c r="A3040">
        <v>20230615</v>
      </c>
      <c r="B3040">
        <v>41512404</v>
      </c>
      <c r="C3040" t="s">
        <v>2769</v>
      </c>
      <c r="D3040">
        <v>2117409</v>
      </c>
      <c r="E3040" t="s">
        <v>2744</v>
      </c>
      <c r="F3040" s="59">
        <v>2921.73</v>
      </c>
      <c r="G3040">
        <v>0</v>
      </c>
      <c r="H3040" t="s">
        <v>2559</v>
      </c>
      <c r="I3040" t="s">
        <v>2560</v>
      </c>
      <c r="J3040" t="s">
        <v>2353</v>
      </c>
      <c r="K3040" t="s">
        <v>711</v>
      </c>
      <c r="L3040" t="s">
        <v>326</v>
      </c>
      <c r="M3040" t="s">
        <v>2588</v>
      </c>
      <c r="N3040" t="s">
        <v>2589</v>
      </c>
      <c r="O3040" t="s">
        <v>2542</v>
      </c>
      <c r="P3040" t="s">
        <v>2543</v>
      </c>
      <c r="Q3040" t="s">
        <v>2544</v>
      </c>
      <c r="R3040" t="s">
        <v>2570</v>
      </c>
      <c r="S3040" t="s">
        <v>2546</v>
      </c>
      <c r="T3040">
        <v>0</v>
      </c>
      <c r="U3040" t="s">
        <v>2571</v>
      </c>
      <c r="V3040" t="s">
        <v>2572</v>
      </c>
      <c r="W3040" t="s">
        <v>1891</v>
      </c>
      <c r="X3040" t="s">
        <v>2564</v>
      </c>
      <c r="Y3040" t="str">
        <f t="shared" si="47"/>
        <v>网易有道信息技术（北京）有限公司网易(杭州)网络有限公司CPC</v>
      </c>
      <c r="Z3040" t="e">
        <f>VLOOKUP(Y:Y,[1]Sheet1!N:N,1,0)</f>
        <v>#N/A</v>
      </c>
    </row>
    <row r="3041" spans="1:26" hidden="1" x14ac:dyDescent="0.25">
      <c r="A3041">
        <v>20230615</v>
      </c>
      <c r="B3041">
        <v>42965681</v>
      </c>
      <c r="C3041" t="s">
        <v>2725</v>
      </c>
      <c r="D3041">
        <v>2165227</v>
      </c>
      <c r="E3041" t="s">
        <v>2566</v>
      </c>
      <c r="F3041" s="59">
        <v>3021.07</v>
      </c>
      <c r="G3041">
        <v>2237.83</v>
      </c>
      <c r="H3041" t="s">
        <v>2538</v>
      </c>
      <c r="I3041" t="s">
        <v>2539</v>
      </c>
      <c r="J3041" t="s">
        <v>2320</v>
      </c>
      <c r="K3041" t="s">
        <v>2321</v>
      </c>
      <c r="L3041" t="s">
        <v>2318</v>
      </c>
      <c r="M3041" t="s">
        <v>2540</v>
      </c>
      <c r="N3041" t="s">
        <v>2541</v>
      </c>
      <c r="O3041" t="s">
        <v>2542</v>
      </c>
      <c r="P3041" t="s">
        <v>2543</v>
      </c>
      <c r="Q3041" t="s">
        <v>2544</v>
      </c>
      <c r="R3041" t="s">
        <v>2545</v>
      </c>
      <c r="S3041" t="s">
        <v>2546</v>
      </c>
      <c r="T3041">
        <v>0</v>
      </c>
      <c r="U3041" t="s">
        <v>838</v>
      </c>
      <c r="V3041" t="s">
        <v>2547</v>
      </c>
      <c r="W3041" t="s">
        <v>838</v>
      </c>
      <c r="X3041" t="s">
        <v>2548</v>
      </c>
      <c r="Y3041" t="str">
        <f t="shared" si="47"/>
        <v>上海耳序信息技术有限公司-四部上海拍拍贷金融信息服务有限公司信息流</v>
      </c>
      <c r="Z3041" t="e">
        <f>VLOOKUP(Y:Y,[1]Sheet1!N:N,1,0)</f>
        <v>#N/A</v>
      </c>
    </row>
    <row r="3042" spans="1:26" x14ac:dyDescent="0.25">
      <c r="A3042">
        <v>20230615</v>
      </c>
      <c r="B3042">
        <v>43094804</v>
      </c>
      <c r="C3042" t="s">
        <v>2705</v>
      </c>
      <c r="D3042">
        <v>2054669</v>
      </c>
      <c r="E3042" t="s">
        <v>2622</v>
      </c>
      <c r="F3042" s="59">
        <v>296.22000000000003</v>
      </c>
      <c r="G3042">
        <v>219.42</v>
      </c>
      <c r="H3042" t="s">
        <v>2538</v>
      </c>
      <c r="I3042" t="s">
        <v>2551</v>
      </c>
      <c r="J3042" t="s">
        <v>2352</v>
      </c>
      <c r="K3042" t="s">
        <v>2321</v>
      </c>
      <c r="L3042" t="s">
        <v>2351</v>
      </c>
      <c r="M3042" t="s">
        <v>2623</v>
      </c>
      <c r="N3042" t="s">
        <v>2624</v>
      </c>
      <c r="O3042" t="s">
        <v>2542</v>
      </c>
      <c r="P3042" t="s">
        <v>2543</v>
      </c>
      <c r="Q3042" t="s">
        <v>2544</v>
      </c>
      <c r="R3042" t="s">
        <v>2625</v>
      </c>
      <c r="S3042" t="s">
        <v>2546</v>
      </c>
      <c r="T3042">
        <v>0</v>
      </c>
      <c r="U3042" t="s">
        <v>838</v>
      </c>
      <c r="V3042" t="s">
        <v>2548</v>
      </c>
      <c r="W3042" t="s">
        <v>838</v>
      </c>
      <c r="X3042" t="s">
        <v>2548</v>
      </c>
      <c r="Y3042" t="str">
        <f t="shared" si="47"/>
        <v>深圳市小赢普惠科技有限责任公司深圳市赢众通金融信息服务有限责任公司信息流</v>
      </c>
      <c r="Z3042" t="e">
        <f>VLOOKUP(Y:Y,[1]Sheet1!N:N,1,0)</f>
        <v>#N/A</v>
      </c>
    </row>
    <row r="3043" spans="1:26" hidden="1" x14ac:dyDescent="0.25">
      <c r="A3043">
        <v>20230615</v>
      </c>
      <c r="B3043">
        <v>41250532</v>
      </c>
      <c r="C3043" t="s">
        <v>2664</v>
      </c>
      <c r="D3043">
        <v>2130054</v>
      </c>
      <c r="E3043" t="s">
        <v>2558</v>
      </c>
      <c r="F3043" s="59">
        <v>773.65</v>
      </c>
      <c r="G3043">
        <v>626.39</v>
      </c>
      <c r="H3043" t="s">
        <v>2559</v>
      </c>
      <c r="I3043" t="s">
        <v>2560</v>
      </c>
      <c r="J3043" t="s">
        <v>2350</v>
      </c>
      <c r="K3043" t="s">
        <v>711</v>
      </c>
      <c r="L3043" t="s">
        <v>2350</v>
      </c>
      <c r="M3043" t="s">
        <v>2561</v>
      </c>
      <c r="N3043" t="s">
        <v>2562</v>
      </c>
      <c r="O3043" t="s">
        <v>2542</v>
      </c>
      <c r="P3043" t="s">
        <v>2543</v>
      </c>
      <c r="Q3043" t="s">
        <v>2544</v>
      </c>
      <c r="R3043" t="s">
        <v>2563</v>
      </c>
      <c r="S3043" t="s">
        <v>2546</v>
      </c>
      <c r="T3043">
        <v>6129.7529999999997</v>
      </c>
      <c r="U3043" t="s">
        <v>1891</v>
      </c>
      <c r="V3043" t="s">
        <v>2564</v>
      </c>
      <c r="W3043" t="s">
        <v>1891</v>
      </c>
      <c r="X3043" t="s">
        <v>2564</v>
      </c>
      <c r="Y3043" t="str">
        <f t="shared" si="47"/>
        <v>深圳尚米网络技术有限公司深圳尚米网络技术有限公司CPC</v>
      </c>
      <c r="Z3043" t="e">
        <f>VLOOKUP(Y:Y,[1]Sheet1!N:N,1,0)</f>
        <v>#N/A</v>
      </c>
    </row>
    <row r="3044" spans="1:26" hidden="1" x14ac:dyDescent="0.25">
      <c r="A3044">
        <v>20230615</v>
      </c>
      <c r="B3044">
        <v>45322956</v>
      </c>
      <c r="C3044" t="s">
        <v>2631</v>
      </c>
      <c r="D3044">
        <v>2172261</v>
      </c>
      <c r="E3044" t="s">
        <v>2628</v>
      </c>
      <c r="F3044" s="59">
        <v>688.71</v>
      </c>
      <c r="G3044">
        <v>525.73</v>
      </c>
      <c r="H3044" t="s">
        <v>2538</v>
      </c>
      <c r="I3044" t="s">
        <v>2539</v>
      </c>
      <c r="J3044" t="s">
        <v>292</v>
      </c>
      <c r="K3044" t="s">
        <v>2321</v>
      </c>
      <c r="L3044" t="s">
        <v>574</v>
      </c>
      <c r="M3044" t="s">
        <v>2611</v>
      </c>
      <c r="N3044" t="s">
        <v>2612</v>
      </c>
      <c r="O3044" t="s">
        <v>2542</v>
      </c>
      <c r="P3044" t="s">
        <v>2543</v>
      </c>
      <c r="Q3044" t="s">
        <v>2544</v>
      </c>
      <c r="R3044" t="s">
        <v>2613</v>
      </c>
      <c r="S3044" t="s">
        <v>2546</v>
      </c>
      <c r="T3044">
        <v>0</v>
      </c>
      <c r="U3044" t="s">
        <v>2614</v>
      </c>
      <c r="V3044" t="s">
        <v>2615</v>
      </c>
      <c r="W3044" t="s">
        <v>2614</v>
      </c>
      <c r="X3044" t="s">
        <v>2615</v>
      </c>
      <c r="Y3044" t="str">
        <f t="shared" si="47"/>
        <v>广州荔湾品唯信息服务有限公司广州唯品会电子商务有限公司信息流</v>
      </c>
      <c r="Z3044" t="e">
        <f>VLOOKUP(Y:Y,[1]Sheet1!N:N,1,0)</f>
        <v>#N/A</v>
      </c>
    </row>
    <row r="3045" spans="1:26" hidden="1" x14ac:dyDescent="0.25">
      <c r="A3045">
        <v>20230615</v>
      </c>
      <c r="B3045">
        <v>47327867</v>
      </c>
      <c r="C3045" t="s">
        <v>2682</v>
      </c>
      <c r="D3045">
        <v>2185183</v>
      </c>
      <c r="E3045" t="s">
        <v>2574</v>
      </c>
      <c r="F3045" s="59">
        <v>912.97</v>
      </c>
      <c r="G3045">
        <v>691.64</v>
      </c>
      <c r="H3045" t="s">
        <v>2538</v>
      </c>
      <c r="I3045" t="s">
        <v>2539</v>
      </c>
      <c r="J3045" t="s">
        <v>2575</v>
      </c>
      <c r="K3045" t="s">
        <v>2321</v>
      </c>
      <c r="L3045" t="s">
        <v>2344</v>
      </c>
      <c r="M3045" t="s">
        <v>2576</v>
      </c>
      <c r="O3045" t="s">
        <v>2542</v>
      </c>
      <c r="P3045" t="s">
        <v>2543</v>
      </c>
      <c r="Q3045" t="s">
        <v>2544</v>
      </c>
      <c r="R3045" t="s">
        <v>2577</v>
      </c>
      <c r="S3045" t="s">
        <v>2546</v>
      </c>
      <c r="T3045">
        <v>0</v>
      </c>
      <c r="U3045" t="s">
        <v>838</v>
      </c>
      <c r="V3045" t="s">
        <v>2578</v>
      </c>
      <c r="W3045" t="s">
        <v>838</v>
      </c>
      <c r="X3045" t="s">
        <v>2578</v>
      </c>
      <c r="Y3045" t="str">
        <f t="shared" si="47"/>
        <v>北京微财科技有限公司-数媒重庆市黑卡小额贷款有限公司信息流</v>
      </c>
      <c r="Z3045" t="e">
        <f>VLOOKUP(Y:Y,[1]Sheet1!N:N,1,0)</f>
        <v>#N/A</v>
      </c>
    </row>
    <row r="3046" spans="1:26" hidden="1" x14ac:dyDescent="0.25">
      <c r="A3046">
        <v>20230615</v>
      </c>
      <c r="B3046">
        <v>47426526</v>
      </c>
      <c r="C3046" t="s">
        <v>2799</v>
      </c>
      <c r="D3046">
        <v>2167551</v>
      </c>
      <c r="E3046" t="s">
        <v>2550</v>
      </c>
      <c r="F3046" s="59">
        <v>75.319999999999993</v>
      </c>
      <c r="G3046">
        <v>75.319999999999993</v>
      </c>
      <c r="H3046" t="s">
        <v>2538</v>
      </c>
      <c r="I3046" t="s">
        <v>2551</v>
      </c>
      <c r="J3046" t="s">
        <v>2332</v>
      </c>
      <c r="K3046" t="s">
        <v>2321</v>
      </c>
      <c r="L3046" t="s">
        <v>2333</v>
      </c>
      <c r="M3046" t="s">
        <v>2552</v>
      </c>
      <c r="N3046" t="s">
        <v>2553</v>
      </c>
      <c r="O3046" t="s">
        <v>2542</v>
      </c>
      <c r="P3046" t="s">
        <v>2543</v>
      </c>
      <c r="Q3046" t="s">
        <v>2544</v>
      </c>
      <c r="R3046" t="s">
        <v>2554</v>
      </c>
      <c r="S3046" t="s">
        <v>2546</v>
      </c>
      <c r="T3046">
        <v>0</v>
      </c>
      <c r="U3046" t="s">
        <v>2555</v>
      </c>
      <c r="V3046" t="s">
        <v>2556</v>
      </c>
      <c r="W3046" t="s">
        <v>2555</v>
      </c>
      <c r="X3046" t="s">
        <v>2556</v>
      </c>
      <c r="Y3046" t="str">
        <f t="shared" si="47"/>
        <v>北京爱奇艺科技有限公司-百度北京爱奇艺科技有限公司信息流</v>
      </c>
      <c r="Z3046" t="e">
        <f>VLOOKUP(Y:Y,[1]Sheet1!N:N,1,0)</f>
        <v>#N/A</v>
      </c>
    </row>
    <row r="3047" spans="1:26" hidden="1" x14ac:dyDescent="0.25">
      <c r="A3047">
        <v>20230615</v>
      </c>
      <c r="B3047">
        <v>47798436</v>
      </c>
      <c r="C3047" t="s">
        <v>2632</v>
      </c>
      <c r="D3047">
        <v>2169384</v>
      </c>
      <c r="E3047" t="s">
        <v>2633</v>
      </c>
      <c r="F3047" s="59">
        <v>9115.48</v>
      </c>
      <c r="G3047">
        <v>6752.2</v>
      </c>
      <c r="H3047" t="s">
        <v>2538</v>
      </c>
      <c r="I3047" t="s">
        <v>2551</v>
      </c>
      <c r="J3047" t="s">
        <v>296</v>
      </c>
      <c r="K3047" t="s">
        <v>2321</v>
      </c>
      <c r="L3047" t="s">
        <v>2334</v>
      </c>
      <c r="M3047" t="s">
        <v>2634</v>
      </c>
      <c r="N3047" t="s">
        <v>2635</v>
      </c>
      <c r="O3047" t="s">
        <v>2542</v>
      </c>
      <c r="P3047" t="s">
        <v>2543</v>
      </c>
      <c r="Q3047" t="s">
        <v>2544</v>
      </c>
      <c r="R3047" t="s">
        <v>2636</v>
      </c>
      <c r="S3047" t="s">
        <v>2546</v>
      </c>
      <c r="T3047">
        <v>0</v>
      </c>
      <c r="U3047" t="s">
        <v>2584</v>
      </c>
      <c r="V3047" t="s">
        <v>2637</v>
      </c>
      <c r="W3047" t="s">
        <v>2584</v>
      </c>
      <c r="X3047" t="s">
        <v>2637</v>
      </c>
      <c r="Y3047" t="str">
        <f t="shared" si="47"/>
        <v>湖北车智汇传媒有限公司北京车之家信息技术有限公司信息流</v>
      </c>
      <c r="Z3047" t="e">
        <f>VLOOKUP(Y:Y,[1]Sheet1!N:N,1,0)</f>
        <v>#N/A</v>
      </c>
    </row>
    <row r="3048" spans="1:26" hidden="1" x14ac:dyDescent="0.25">
      <c r="A3048">
        <v>20230615</v>
      </c>
      <c r="B3048">
        <v>47798443</v>
      </c>
      <c r="C3048" t="s">
        <v>2862</v>
      </c>
      <c r="D3048">
        <v>2169384</v>
      </c>
      <c r="E3048" t="s">
        <v>2633</v>
      </c>
      <c r="F3048" s="59">
        <v>29121.33</v>
      </c>
      <c r="G3048">
        <v>21571.360000000001</v>
      </c>
      <c r="H3048" t="s">
        <v>2538</v>
      </c>
      <c r="I3048" t="s">
        <v>2551</v>
      </c>
      <c r="J3048" t="s">
        <v>296</v>
      </c>
      <c r="K3048" t="s">
        <v>2321</v>
      </c>
      <c r="L3048" t="s">
        <v>2334</v>
      </c>
      <c r="M3048" t="s">
        <v>2634</v>
      </c>
      <c r="N3048" t="s">
        <v>2635</v>
      </c>
      <c r="O3048" t="s">
        <v>2542</v>
      </c>
      <c r="P3048" t="s">
        <v>2543</v>
      </c>
      <c r="Q3048" t="s">
        <v>2544</v>
      </c>
      <c r="R3048" t="s">
        <v>2636</v>
      </c>
      <c r="S3048" t="s">
        <v>2546</v>
      </c>
      <c r="T3048">
        <v>0</v>
      </c>
      <c r="U3048" t="s">
        <v>2584</v>
      </c>
      <c r="V3048" t="s">
        <v>2637</v>
      </c>
      <c r="W3048" t="s">
        <v>2584</v>
      </c>
      <c r="X3048" t="s">
        <v>2637</v>
      </c>
      <c r="Y3048" t="str">
        <f t="shared" si="47"/>
        <v>湖北车智汇传媒有限公司北京车之家信息技术有限公司信息流</v>
      </c>
      <c r="Z3048" t="e">
        <f>VLOOKUP(Y:Y,[1]Sheet1!N:N,1,0)</f>
        <v>#N/A</v>
      </c>
    </row>
    <row r="3049" spans="1:26" x14ac:dyDescent="0.25">
      <c r="A3049">
        <v>20230615</v>
      </c>
      <c r="B3049">
        <v>43094782</v>
      </c>
      <c r="C3049" t="s">
        <v>2630</v>
      </c>
      <c r="D3049">
        <v>2054669</v>
      </c>
      <c r="E3049" t="s">
        <v>2622</v>
      </c>
      <c r="F3049" s="59">
        <v>1801.4</v>
      </c>
      <c r="G3049">
        <v>1334.37</v>
      </c>
      <c r="H3049" t="s">
        <v>2538</v>
      </c>
      <c r="I3049" t="s">
        <v>2539</v>
      </c>
      <c r="J3049" t="s">
        <v>2352</v>
      </c>
      <c r="K3049" t="s">
        <v>2321</v>
      </c>
      <c r="L3049" t="s">
        <v>2351</v>
      </c>
      <c r="M3049" t="s">
        <v>2623</v>
      </c>
      <c r="N3049" t="s">
        <v>2624</v>
      </c>
      <c r="O3049" t="s">
        <v>2542</v>
      </c>
      <c r="P3049" t="s">
        <v>2543</v>
      </c>
      <c r="Q3049" t="s">
        <v>2544</v>
      </c>
      <c r="R3049" t="s">
        <v>2625</v>
      </c>
      <c r="S3049" t="s">
        <v>2546</v>
      </c>
      <c r="T3049">
        <v>0</v>
      </c>
      <c r="U3049" t="s">
        <v>838</v>
      </c>
      <c r="V3049" t="s">
        <v>2548</v>
      </c>
      <c r="W3049" t="s">
        <v>838</v>
      </c>
      <c r="X3049" t="s">
        <v>2548</v>
      </c>
      <c r="Y3049" t="str">
        <f t="shared" si="47"/>
        <v>深圳市小赢普惠科技有限责任公司深圳市赢众通金融信息服务有限责任公司信息流</v>
      </c>
      <c r="Z3049" t="e">
        <f>VLOOKUP(Y:Y,[1]Sheet1!N:N,1,0)</f>
        <v>#N/A</v>
      </c>
    </row>
    <row r="3050" spans="1:26" x14ac:dyDescent="0.25">
      <c r="A3050">
        <v>20230615</v>
      </c>
      <c r="B3050">
        <v>45336938</v>
      </c>
      <c r="C3050" t="s">
        <v>2753</v>
      </c>
      <c r="D3050">
        <v>2054669</v>
      </c>
      <c r="E3050" t="s">
        <v>2622</v>
      </c>
      <c r="F3050" s="59">
        <v>187.82</v>
      </c>
      <c r="G3050">
        <v>139.13</v>
      </c>
      <c r="H3050" t="s">
        <v>2538</v>
      </c>
      <c r="I3050" t="s">
        <v>2551</v>
      </c>
      <c r="J3050" t="s">
        <v>2352</v>
      </c>
      <c r="K3050" t="s">
        <v>2321</v>
      </c>
      <c r="L3050" t="s">
        <v>2351</v>
      </c>
      <c r="M3050" t="s">
        <v>2623</v>
      </c>
      <c r="N3050" t="s">
        <v>2624</v>
      </c>
      <c r="O3050" t="s">
        <v>2542</v>
      </c>
      <c r="P3050" t="s">
        <v>2543</v>
      </c>
      <c r="Q3050" t="s">
        <v>2544</v>
      </c>
      <c r="R3050" t="s">
        <v>2625</v>
      </c>
      <c r="S3050" t="s">
        <v>2546</v>
      </c>
      <c r="T3050">
        <v>0</v>
      </c>
      <c r="U3050" t="s">
        <v>838</v>
      </c>
      <c r="V3050" t="s">
        <v>2548</v>
      </c>
      <c r="W3050" t="s">
        <v>838</v>
      </c>
      <c r="X3050" t="s">
        <v>2548</v>
      </c>
      <c r="Y3050" t="str">
        <f t="shared" si="47"/>
        <v>深圳市小赢普惠科技有限责任公司深圳市赢众通金融信息服务有限责任公司信息流</v>
      </c>
      <c r="Z3050" t="e">
        <f>VLOOKUP(Y:Y,[1]Sheet1!N:N,1,0)</f>
        <v>#N/A</v>
      </c>
    </row>
    <row r="3051" spans="1:26" hidden="1" x14ac:dyDescent="0.25">
      <c r="A3051">
        <v>20230615</v>
      </c>
      <c r="B3051">
        <v>47327867</v>
      </c>
      <c r="C3051" t="s">
        <v>2682</v>
      </c>
      <c r="D3051">
        <v>2185183</v>
      </c>
      <c r="E3051" t="s">
        <v>2574</v>
      </c>
      <c r="F3051" s="59">
        <v>424.48</v>
      </c>
      <c r="G3051">
        <v>321.58</v>
      </c>
      <c r="H3051" t="s">
        <v>2538</v>
      </c>
      <c r="I3051" t="s">
        <v>2551</v>
      </c>
      <c r="J3051" t="s">
        <v>2575</v>
      </c>
      <c r="K3051" t="s">
        <v>2321</v>
      </c>
      <c r="L3051" t="s">
        <v>2344</v>
      </c>
      <c r="M3051" t="s">
        <v>2576</v>
      </c>
      <c r="O3051" t="s">
        <v>2542</v>
      </c>
      <c r="P3051" t="s">
        <v>2543</v>
      </c>
      <c r="Q3051" t="s">
        <v>2544</v>
      </c>
      <c r="R3051" t="s">
        <v>2577</v>
      </c>
      <c r="S3051" t="s">
        <v>2546</v>
      </c>
      <c r="T3051">
        <v>0</v>
      </c>
      <c r="U3051" t="s">
        <v>838</v>
      </c>
      <c r="V3051" t="s">
        <v>2578</v>
      </c>
      <c r="W3051" t="s">
        <v>838</v>
      </c>
      <c r="X3051" t="s">
        <v>2578</v>
      </c>
      <c r="Y3051" t="str">
        <f t="shared" si="47"/>
        <v>北京微财科技有限公司-数媒重庆市黑卡小额贷款有限公司信息流</v>
      </c>
      <c r="Z3051" t="e">
        <f>VLOOKUP(Y:Y,[1]Sheet1!N:N,1,0)</f>
        <v>#N/A</v>
      </c>
    </row>
    <row r="3052" spans="1:26" hidden="1" x14ac:dyDescent="0.25">
      <c r="A3052">
        <v>20230615</v>
      </c>
      <c r="B3052">
        <v>47580629</v>
      </c>
      <c r="C3052" t="s">
        <v>2773</v>
      </c>
      <c r="D3052">
        <v>2171220</v>
      </c>
      <c r="E3052" t="s">
        <v>2774</v>
      </c>
      <c r="F3052" s="59">
        <v>6677.74</v>
      </c>
      <c r="G3052">
        <v>5908.92</v>
      </c>
      <c r="H3052" t="s">
        <v>2559</v>
      </c>
      <c r="I3052" t="s">
        <v>2560</v>
      </c>
      <c r="J3052" t="s">
        <v>2322</v>
      </c>
      <c r="K3052" t="s">
        <v>711</v>
      </c>
      <c r="L3052" t="s">
        <v>2323</v>
      </c>
      <c r="M3052" t="s">
        <v>2685</v>
      </c>
      <c r="N3052" t="s">
        <v>2686</v>
      </c>
      <c r="O3052" t="s">
        <v>2542</v>
      </c>
      <c r="P3052" t="s">
        <v>2543</v>
      </c>
      <c r="Q3052" t="s">
        <v>2544</v>
      </c>
      <c r="R3052" t="s">
        <v>2687</v>
      </c>
      <c r="S3052" t="s">
        <v>2546</v>
      </c>
      <c r="T3052">
        <v>187096.761</v>
      </c>
      <c r="U3052" t="s">
        <v>2555</v>
      </c>
      <c r="V3052" t="s">
        <v>2556</v>
      </c>
      <c r="W3052" t="s">
        <v>2555</v>
      </c>
      <c r="X3052" t="s">
        <v>2671</v>
      </c>
      <c r="Y3052" t="str">
        <f t="shared" si="47"/>
        <v>广州虎牙信息科技有限公司-百度广州虎牙信息科技有限公司CPC</v>
      </c>
      <c r="Z3052" t="e">
        <f>VLOOKUP(Y:Y,[1]Sheet1!N:N,1,0)</f>
        <v>#N/A</v>
      </c>
    </row>
    <row r="3053" spans="1:26" hidden="1" x14ac:dyDescent="0.25">
      <c r="A3053">
        <v>20230615</v>
      </c>
      <c r="B3053">
        <v>42965759</v>
      </c>
      <c r="C3053" t="s">
        <v>2619</v>
      </c>
      <c r="D3053">
        <v>2165227</v>
      </c>
      <c r="E3053" t="s">
        <v>2566</v>
      </c>
      <c r="F3053" s="59">
        <v>28.87</v>
      </c>
      <c r="G3053">
        <v>21.38</v>
      </c>
      <c r="H3053" t="s">
        <v>2538</v>
      </c>
      <c r="I3053" t="s">
        <v>2551</v>
      </c>
      <c r="J3053" t="s">
        <v>2320</v>
      </c>
      <c r="K3053" t="s">
        <v>2321</v>
      </c>
      <c r="L3053" t="s">
        <v>2318</v>
      </c>
      <c r="M3053" t="s">
        <v>2540</v>
      </c>
      <c r="N3053" t="s">
        <v>2541</v>
      </c>
      <c r="O3053" t="s">
        <v>2542</v>
      </c>
      <c r="P3053" t="s">
        <v>2543</v>
      </c>
      <c r="Q3053" t="s">
        <v>2544</v>
      </c>
      <c r="R3053" t="s">
        <v>2545</v>
      </c>
      <c r="S3053" t="s">
        <v>2546</v>
      </c>
      <c r="T3053">
        <v>0</v>
      </c>
      <c r="U3053" t="s">
        <v>838</v>
      </c>
      <c r="V3053" t="s">
        <v>2547</v>
      </c>
      <c r="W3053" t="s">
        <v>838</v>
      </c>
      <c r="X3053" t="s">
        <v>2548</v>
      </c>
      <c r="Y3053" t="str">
        <f t="shared" si="47"/>
        <v>上海耳序信息技术有限公司-四部上海拍拍贷金融信息服务有限公司信息流</v>
      </c>
      <c r="Z3053" t="e">
        <f>VLOOKUP(Y:Y,[1]Sheet1!N:N,1,0)</f>
        <v>#N/A</v>
      </c>
    </row>
    <row r="3054" spans="1:26" hidden="1" x14ac:dyDescent="0.25">
      <c r="A3054">
        <v>20230615</v>
      </c>
      <c r="B3054">
        <v>40182525</v>
      </c>
      <c r="C3054" t="s">
        <v>2679</v>
      </c>
      <c r="D3054">
        <v>2130054</v>
      </c>
      <c r="E3054" t="s">
        <v>2558</v>
      </c>
      <c r="F3054" s="59">
        <v>1031.97</v>
      </c>
      <c r="G3054">
        <v>835.55</v>
      </c>
      <c r="H3054" t="s">
        <v>2559</v>
      </c>
      <c r="I3054" t="s">
        <v>2560</v>
      </c>
      <c r="J3054" t="s">
        <v>2350</v>
      </c>
      <c r="K3054" t="s">
        <v>711</v>
      </c>
      <c r="L3054" t="s">
        <v>2350</v>
      </c>
      <c r="M3054" t="s">
        <v>2561</v>
      </c>
      <c r="N3054" t="s">
        <v>2562</v>
      </c>
      <c r="O3054" t="s">
        <v>2542</v>
      </c>
      <c r="P3054" t="s">
        <v>2543</v>
      </c>
      <c r="Q3054" t="s">
        <v>2544</v>
      </c>
      <c r="R3054" t="s">
        <v>2563</v>
      </c>
      <c r="S3054" t="s">
        <v>2546</v>
      </c>
      <c r="T3054">
        <v>4585.5550000000003</v>
      </c>
      <c r="U3054" t="s">
        <v>1891</v>
      </c>
      <c r="V3054" t="s">
        <v>2564</v>
      </c>
      <c r="W3054" t="s">
        <v>1891</v>
      </c>
      <c r="X3054" t="s">
        <v>2564</v>
      </c>
      <c r="Y3054" t="str">
        <f t="shared" si="47"/>
        <v>深圳尚米网络技术有限公司深圳尚米网络技术有限公司CPC</v>
      </c>
      <c r="Z3054" t="e">
        <f>VLOOKUP(Y:Y,[1]Sheet1!N:N,1,0)</f>
        <v>#N/A</v>
      </c>
    </row>
    <row r="3055" spans="1:26" hidden="1" x14ac:dyDescent="0.25">
      <c r="A3055">
        <v>20230615</v>
      </c>
      <c r="B3055">
        <v>45323107</v>
      </c>
      <c r="C3055" t="s">
        <v>2654</v>
      </c>
      <c r="D3055">
        <v>2172261</v>
      </c>
      <c r="E3055" t="s">
        <v>2628</v>
      </c>
      <c r="F3055" s="59">
        <v>723.89</v>
      </c>
      <c r="G3055">
        <v>552.59</v>
      </c>
      <c r="H3055" t="s">
        <v>2538</v>
      </c>
      <c r="I3055" t="s">
        <v>2539</v>
      </c>
      <c r="J3055" t="s">
        <v>292</v>
      </c>
      <c r="K3055" t="s">
        <v>2321</v>
      </c>
      <c r="L3055" t="s">
        <v>574</v>
      </c>
      <c r="M3055" t="s">
        <v>2611</v>
      </c>
      <c r="N3055" t="s">
        <v>2612</v>
      </c>
      <c r="O3055" t="s">
        <v>2542</v>
      </c>
      <c r="P3055" t="s">
        <v>2543</v>
      </c>
      <c r="Q3055" t="s">
        <v>2544</v>
      </c>
      <c r="R3055" t="s">
        <v>2613</v>
      </c>
      <c r="S3055" t="s">
        <v>2546</v>
      </c>
      <c r="T3055">
        <v>0</v>
      </c>
      <c r="U3055" t="s">
        <v>2614</v>
      </c>
      <c r="V3055" t="s">
        <v>2615</v>
      </c>
      <c r="W3055" t="s">
        <v>2614</v>
      </c>
      <c r="X3055" t="s">
        <v>2615</v>
      </c>
      <c r="Y3055" t="str">
        <f t="shared" si="47"/>
        <v>广州荔湾品唯信息服务有限公司广州唯品会电子商务有限公司信息流</v>
      </c>
      <c r="Z3055" t="e">
        <f>VLOOKUP(Y:Y,[1]Sheet1!N:N,1,0)</f>
        <v>#N/A</v>
      </c>
    </row>
    <row r="3056" spans="1:26" hidden="1" x14ac:dyDescent="0.25">
      <c r="A3056">
        <v>20230615</v>
      </c>
      <c r="B3056">
        <v>45323132</v>
      </c>
      <c r="C3056" t="s">
        <v>2747</v>
      </c>
      <c r="D3056">
        <v>2172261</v>
      </c>
      <c r="E3056" t="s">
        <v>2628</v>
      </c>
      <c r="F3056" s="59">
        <v>2.89</v>
      </c>
      <c r="G3056">
        <v>2.21</v>
      </c>
      <c r="H3056" t="s">
        <v>2538</v>
      </c>
      <c r="I3056" t="s">
        <v>2539</v>
      </c>
      <c r="J3056" t="s">
        <v>292</v>
      </c>
      <c r="K3056" t="s">
        <v>2321</v>
      </c>
      <c r="L3056" t="s">
        <v>574</v>
      </c>
      <c r="M3056" t="s">
        <v>2611</v>
      </c>
      <c r="N3056" t="s">
        <v>2612</v>
      </c>
      <c r="O3056" t="s">
        <v>2542</v>
      </c>
      <c r="P3056" t="s">
        <v>2543</v>
      </c>
      <c r="Q3056" t="s">
        <v>2544</v>
      </c>
      <c r="R3056" t="s">
        <v>2613</v>
      </c>
      <c r="S3056" t="s">
        <v>2546</v>
      </c>
      <c r="T3056">
        <v>0</v>
      </c>
      <c r="U3056" t="s">
        <v>2614</v>
      </c>
      <c r="V3056" t="s">
        <v>2615</v>
      </c>
      <c r="W3056" t="s">
        <v>2614</v>
      </c>
      <c r="X3056" t="s">
        <v>2615</v>
      </c>
      <c r="Y3056" t="str">
        <f t="shared" si="47"/>
        <v>广州荔湾品唯信息服务有限公司广州唯品会电子商务有限公司信息流</v>
      </c>
      <c r="Z3056" t="e">
        <f>VLOOKUP(Y:Y,[1]Sheet1!N:N,1,0)</f>
        <v>#N/A</v>
      </c>
    </row>
    <row r="3057" spans="1:26" hidden="1" x14ac:dyDescent="0.25">
      <c r="A3057">
        <v>20230615</v>
      </c>
      <c r="B3057">
        <v>47184415</v>
      </c>
      <c r="C3057" t="s">
        <v>2708</v>
      </c>
      <c r="D3057">
        <v>2176807</v>
      </c>
      <c r="E3057" t="s">
        <v>2691</v>
      </c>
      <c r="F3057" s="59">
        <v>28021.16</v>
      </c>
      <c r="G3057">
        <v>20453.400000000001</v>
      </c>
      <c r="H3057" t="s">
        <v>2538</v>
      </c>
      <c r="I3057" t="s">
        <v>2551</v>
      </c>
      <c r="J3057" t="s">
        <v>2339</v>
      </c>
      <c r="K3057" t="s">
        <v>2321</v>
      </c>
      <c r="L3057" t="s">
        <v>2338</v>
      </c>
      <c r="M3057" t="s">
        <v>2692</v>
      </c>
      <c r="N3057" t="s">
        <v>2693</v>
      </c>
      <c r="O3057" t="s">
        <v>2542</v>
      </c>
      <c r="P3057" t="s">
        <v>2543</v>
      </c>
      <c r="Q3057" t="s">
        <v>2544</v>
      </c>
      <c r="R3057" t="s">
        <v>2694</v>
      </c>
      <c r="S3057" t="s">
        <v>2546</v>
      </c>
      <c r="T3057">
        <v>0</v>
      </c>
      <c r="U3057" t="s">
        <v>2117</v>
      </c>
      <c r="V3057" t="s">
        <v>2695</v>
      </c>
      <c r="W3057" t="s">
        <v>2117</v>
      </c>
      <c r="X3057" t="s">
        <v>2695</v>
      </c>
      <c r="Y3057" t="str">
        <f t="shared" si="47"/>
        <v>北京三快在线科技有限公司及其关联公司北京三快科技有限公司信息流</v>
      </c>
      <c r="Z3057" t="e">
        <f>VLOOKUP(Y:Y,[1]Sheet1!N:N,1,0)</f>
        <v>#N/A</v>
      </c>
    </row>
    <row r="3058" spans="1:26" hidden="1" x14ac:dyDescent="0.25">
      <c r="A3058">
        <v>20230615</v>
      </c>
      <c r="B3058">
        <v>29768624</v>
      </c>
      <c r="C3058" t="s">
        <v>2751</v>
      </c>
      <c r="D3058">
        <v>2130054</v>
      </c>
      <c r="E3058" t="s">
        <v>2558</v>
      </c>
      <c r="F3058" s="59">
        <v>1744.05</v>
      </c>
      <c r="G3058">
        <v>1412.06</v>
      </c>
      <c r="H3058" t="s">
        <v>2559</v>
      </c>
      <c r="I3058" t="s">
        <v>2560</v>
      </c>
      <c r="J3058" t="s">
        <v>2350</v>
      </c>
      <c r="K3058" t="s">
        <v>711</v>
      </c>
      <c r="L3058" t="s">
        <v>2350</v>
      </c>
      <c r="M3058" t="s">
        <v>2561</v>
      </c>
      <c r="N3058" t="s">
        <v>2562</v>
      </c>
      <c r="O3058" t="s">
        <v>2542</v>
      </c>
      <c r="P3058" t="s">
        <v>2543</v>
      </c>
      <c r="Q3058" t="s">
        <v>2544</v>
      </c>
      <c r="R3058" t="s">
        <v>2563</v>
      </c>
      <c r="S3058" t="s">
        <v>2546</v>
      </c>
      <c r="T3058">
        <v>11935.27</v>
      </c>
      <c r="U3058" t="s">
        <v>1891</v>
      </c>
      <c r="V3058" t="s">
        <v>2602</v>
      </c>
      <c r="W3058" t="s">
        <v>1891</v>
      </c>
      <c r="X3058" t="s">
        <v>2564</v>
      </c>
      <c r="Y3058" t="str">
        <f t="shared" si="47"/>
        <v>深圳尚米网络技术有限公司深圳尚米网络技术有限公司CPC</v>
      </c>
      <c r="Z3058" t="e">
        <f>VLOOKUP(Y:Y,[1]Sheet1!N:N,1,0)</f>
        <v>#N/A</v>
      </c>
    </row>
    <row r="3059" spans="1:26" hidden="1" x14ac:dyDescent="0.25">
      <c r="A3059">
        <v>20230615</v>
      </c>
      <c r="B3059">
        <v>29855630</v>
      </c>
      <c r="C3059" t="s">
        <v>2765</v>
      </c>
      <c r="D3059">
        <v>2130054</v>
      </c>
      <c r="E3059" t="s">
        <v>2558</v>
      </c>
      <c r="F3059" s="59">
        <v>4305.54</v>
      </c>
      <c r="G3059">
        <v>3486.16</v>
      </c>
      <c r="H3059" t="s">
        <v>2559</v>
      </c>
      <c r="I3059" t="s">
        <v>2560</v>
      </c>
      <c r="J3059" t="s">
        <v>2350</v>
      </c>
      <c r="K3059" t="s">
        <v>711</v>
      </c>
      <c r="L3059" t="s">
        <v>2350</v>
      </c>
      <c r="M3059" t="s">
        <v>2561</v>
      </c>
      <c r="N3059" t="s">
        <v>2562</v>
      </c>
      <c r="O3059" t="s">
        <v>2542</v>
      </c>
      <c r="P3059" t="s">
        <v>2543</v>
      </c>
      <c r="Q3059" t="s">
        <v>2544</v>
      </c>
      <c r="R3059" t="s">
        <v>2563</v>
      </c>
      <c r="S3059" t="s">
        <v>2546</v>
      </c>
      <c r="T3059">
        <v>8222.0239999999994</v>
      </c>
      <c r="U3059" t="s">
        <v>1891</v>
      </c>
      <c r="V3059" t="s">
        <v>2564</v>
      </c>
      <c r="W3059" t="s">
        <v>1891</v>
      </c>
      <c r="X3059" t="s">
        <v>2564</v>
      </c>
      <c r="Y3059" t="str">
        <f t="shared" si="47"/>
        <v>深圳尚米网络技术有限公司深圳尚米网络技术有限公司CPC</v>
      </c>
      <c r="Z3059" t="e">
        <f>VLOOKUP(Y:Y,[1]Sheet1!N:N,1,0)</f>
        <v>#N/A</v>
      </c>
    </row>
    <row r="3060" spans="1:26" hidden="1" x14ac:dyDescent="0.25">
      <c r="A3060">
        <v>20230615</v>
      </c>
      <c r="B3060">
        <v>42594504</v>
      </c>
      <c r="C3060" t="s">
        <v>2618</v>
      </c>
      <c r="D3060">
        <v>2130054</v>
      </c>
      <c r="E3060" t="s">
        <v>2558</v>
      </c>
      <c r="F3060" s="59">
        <v>2150.14</v>
      </c>
      <c r="G3060">
        <v>1740.94</v>
      </c>
      <c r="H3060" t="s">
        <v>2559</v>
      </c>
      <c r="I3060" t="s">
        <v>2560</v>
      </c>
      <c r="J3060" t="s">
        <v>2350</v>
      </c>
      <c r="K3060" t="s">
        <v>711</v>
      </c>
      <c r="L3060" t="s">
        <v>2350</v>
      </c>
      <c r="M3060" t="s">
        <v>2561</v>
      </c>
      <c r="N3060" t="s">
        <v>2562</v>
      </c>
      <c r="O3060" t="s">
        <v>2542</v>
      </c>
      <c r="P3060" t="s">
        <v>2543</v>
      </c>
      <c r="Q3060" t="s">
        <v>2544</v>
      </c>
      <c r="R3060" t="s">
        <v>2563</v>
      </c>
      <c r="S3060" t="s">
        <v>2546</v>
      </c>
      <c r="T3060">
        <v>6975.0879999999997</v>
      </c>
      <c r="U3060" t="s">
        <v>1891</v>
      </c>
      <c r="V3060" t="s">
        <v>2564</v>
      </c>
      <c r="W3060" t="s">
        <v>1891</v>
      </c>
      <c r="X3060" t="s">
        <v>2564</v>
      </c>
      <c r="Y3060" t="str">
        <f t="shared" si="47"/>
        <v>深圳尚米网络技术有限公司深圳尚米网络技术有限公司CPC</v>
      </c>
      <c r="Z3060" t="e">
        <f>VLOOKUP(Y:Y,[1]Sheet1!N:N,1,0)</f>
        <v>#N/A</v>
      </c>
    </row>
    <row r="3061" spans="1:26" hidden="1" x14ac:dyDescent="0.25">
      <c r="A3061">
        <v>20230615</v>
      </c>
      <c r="B3061">
        <v>27382539</v>
      </c>
      <c r="C3061" t="s">
        <v>2609</v>
      </c>
      <c r="D3061">
        <v>2159087</v>
      </c>
      <c r="E3061" t="s">
        <v>2819</v>
      </c>
      <c r="F3061" s="59">
        <v>9033.93</v>
      </c>
      <c r="G3061">
        <v>9033.93</v>
      </c>
      <c r="H3061" t="s">
        <v>2559</v>
      </c>
      <c r="I3061" t="s">
        <v>2560</v>
      </c>
      <c r="J3061" t="s">
        <v>292</v>
      </c>
      <c r="K3061" t="s">
        <v>711</v>
      </c>
      <c r="L3061" t="s">
        <v>574</v>
      </c>
      <c r="M3061" t="s">
        <v>2611</v>
      </c>
      <c r="N3061" t="s">
        <v>2612</v>
      </c>
      <c r="O3061" t="s">
        <v>2542</v>
      </c>
      <c r="P3061" t="s">
        <v>2543</v>
      </c>
      <c r="Q3061" t="s">
        <v>2544</v>
      </c>
      <c r="R3061" t="s">
        <v>2613</v>
      </c>
      <c r="S3061" t="s">
        <v>2546</v>
      </c>
      <c r="T3061">
        <v>70499.570000000007</v>
      </c>
      <c r="U3061" t="s">
        <v>2614</v>
      </c>
      <c r="V3061" t="s">
        <v>2615</v>
      </c>
      <c r="W3061" t="s">
        <v>2614</v>
      </c>
      <c r="X3061" t="s">
        <v>2615</v>
      </c>
      <c r="Y3061" t="str">
        <f t="shared" si="47"/>
        <v>广州荔湾品唯信息服务有限公司广州唯品会电子商务有限公司CPC</v>
      </c>
      <c r="Z3061" t="e">
        <f>VLOOKUP(Y:Y,[1]Sheet1!N:N,1,0)</f>
        <v>#N/A</v>
      </c>
    </row>
    <row r="3062" spans="1:26" hidden="1" x14ac:dyDescent="0.25">
      <c r="A3062">
        <v>20230615</v>
      </c>
      <c r="B3062">
        <v>38794049</v>
      </c>
      <c r="C3062" t="s">
        <v>2627</v>
      </c>
      <c r="D3062">
        <v>2172261</v>
      </c>
      <c r="E3062" t="s">
        <v>2628</v>
      </c>
      <c r="F3062" s="59">
        <v>96.65</v>
      </c>
      <c r="G3062">
        <v>73.78</v>
      </c>
      <c r="H3062" t="s">
        <v>2538</v>
      </c>
      <c r="I3062" t="s">
        <v>2539</v>
      </c>
      <c r="J3062" t="s">
        <v>292</v>
      </c>
      <c r="K3062" t="s">
        <v>2321</v>
      </c>
      <c r="L3062" t="s">
        <v>574</v>
      </c>
      <c r="M3062" t="s">
        <v>2611</v>
      </c>
      <c r="N3062" t="s">
        <v>2612</v>
      </c>
      <c r="O3062" t="s">
        <v>2542</v>
      </c>
      <c r="P3062" t="s">
        <v>2543</v>
      </c>
      <c r="Q3062" t="s">
        <v>2544</v>
      </c>
      <c r="R3062" t="s">
        <v>2613</v>
      </c>
      <c r="S3062" t="s">
        <v>2546</v>
      </c>
      <c r="T3062">
        <v>0</v>
      </c>
      <c r="U3062" t="s">
        <v>2614</v>
      </c>
      <c r="V3062" t="s">
        <v>2615</v>
      </c>
      <c r="W3062" t="s">
        <v>2614</v>
      </c>
      <c r="X3062" t="s">
        <v>2615</v>
      </c>
      <c r="Y3062" t="str">
        <f t="shared" si="47"/>
        <v>广州荔湾品唯信息服务有限公司广州唯品会电子商务有限公司信息流</v>
      </c>
      <c r="Z3062" t="e">
        <f>VLOOKUP(Y:Y,[1]Sheet1!N:N,1,0)</f>
        <v>#N/A</v>
      </c>
    </row>
    <row r="3063" spans="1:26" hidden="1" x14ac:dyDescent="0.25">
      <c r="A3063">
        <v>20230615</v>
      </c>
      <c r="B3063">
        <v>41276552</v>
      </c>
      <c r="C3063" t="s">
        <v>2817</v>
      </c>
      <c r="D3063">
        <v>2158492</v>
      </c>
      <c r="E3063" t="s">
        <v>2580</v>
      </c>
      <c r="F3063" s="59">
        <v>310.07</v>
      </c>
      <c r="G3063">
        <v>260.55</v>
      </c>
      <c r="H3063" t="s">
        <v>2559</v>
      </c>
      <c r="I3063" t="s">
        <v>2560</v>
      </c>
      <c r="J3063" t="s">
        <v>2330</v>
      </c>
      <c r="K3063" t="s">
        <v>711</v>
      </c>
      <c r="L3063" t="s">
        <v>2329</v>
      </c>
      <c r="M3063" t="s">
        <v>2581</v>
      </c>
      <c r="N3063" t="s">
        <v>2582</v>
      </c>
      <c r="O3063" t="s">
        <v>2542</v>
      </c>
      <c r="P3063" t="s">
        <v>2543</v>
      </c>
      <c r="Q3063" t="s">
        <v>2544</v>
      </c>
      <c r="R3063" t="s">
        <v>2583</v>
      </c>
      <c r="S3063" t="s">
        <v>2546</v>
      </c>
      <c r="T3063">
        <v>7058.335</v>
      </c>
      <c r="U3063" t="s">
        <v>2584</v>
      </c>
      <c r="V3063" t="s">
        <v>2585</v>
      </c>
      <c r="W3063" t="s">
        <v>2584</v>
      </c>
      <c r="X3063" t="s">
        <v>2585</v>
      </c>
      <c r="Y3063" t="str">
        <f t="shared" si="47"/>
        <v>成都哈拜网络科技有限公司-数字媒体事业部上海哈啰普惠科技有限公司CPC</v>
      </c>
      <c r="Z3063" t="e">
        <f>VLOOKUP(Y:Y,[1]Sheet1!N:N,1,0)</f>
        <v>#N/A</v>
      </c>
    </row>
    <row r="3064" spans="1:26" hidden="1" x14ac:dyDescent="0.25">
      <c r="A3064">
        <v>20230615</v>
      </c>
      <c r="B3064">
        <v>42965750</v>
      </c>
      <c r="C3064" t="s">
        <v>2565</v>
      </c>
      <c r="D3064">
        <v>2165227</v>
      </c>
      <c r="E3064" t="s">
        <v>2566</v>
      </c>
      <c r="F3064" s="59">
        <v>2279.37</v>
      </c>
      <c r="G3064">
        <v>1688.42</v>
      </c>
      <c r="H3064" t="s">
        <v>2538</v>
      </c>
      <c r="I3064" t="s">
        <v>2539</v>
      </c>
      <c r="J3064" t="s">
        <v>2320</v>
      </c>
      <c r="K3064" t="s">
        <v>2321</v>
      </c>
      <c r="L3064" t="s">
        <v>2318</v>
      </c>
      <c r="M3064" t="s">
        <v>2540</v>
      </c>
      <c r="N3064" t="s">
        <v>2541</v>
      </c>
      <c r="O3064" t="s">
        <v>2542</v>
      </c>
      <c r="P3064" t="s">
        <v>2543</v>
      </c>
      <c r="Q3064" t="s">
        <v>2544</v>
      </c>
      <c r="R3064" t="s">
        <v>2545</v>
      </c>
      <c r="S3064" t="s">
        <v>2546</v>
      </c>
      <c r="T3064">
        <v>0</v>
      </c>
      <c r="U3064" t="s">
        <v>838</v>
      </c>
      <c r="V3064" t="s">
        <v>2547</v>
      </c>
      <c r="W3064" t="s">
        <v>838</v>
      </c>
      <c r="X3064" t="s">
        <v>2548</v>
      </c>
      <c r="Y3064" t="str">
        <f t="shared" si="47"/>
        <v>上海耳序信息技术有限公司-四部上海拍拍贷金融信息服务有限公司信息流</v>
      </c>
      <c r="Z3064" t="e">
        <f>VLOOKUP(Y:Y,[1]Sheet1!N:N,1,0)</f>
        <v>#N/A</v>
      </c>
    </row>
    <row r="3065" spans="1:26" hidden="1" x14ac:dyDescent="0.25">
      <c r="A3065">
        <v>20230615</v>
      </c>
      <c r="B3065">
        <v>42965764</v>
      </c>
      <c r="C3065" t="s">
        <v>2536</v>
      </c>
      <c r="D3065">
        <v>2158784</v>
      </c>
      <c r="E3065" t="s">
        <v>2537</v>
      </c>
      <c r="F3065" s="59">
        <v>1491.9</v>
      </c>
      <c r="G3065">
        <v>1491.9</v>
      </c>
      <c r="H3065" t="s">
        <v>2538</v>
      </c>
      <c r="I3065" t="s">
        <v>2539</v>
      </c>
      <c r="J3065" t="s">
        <v>2320</v>
      </c>
      <c r="K3065" t="s">
        <v>2321</v>
      </c>
      <c r="L3065" t="s">
        <v>2318</v>
      </c>
      <c r="M3065" t="s">
        <v>2540</v>
      </c>
      <c r="N3065" t="s">
        <v>2541</v>
      </c>
      <c r="O3065" t="s">
        <v>2542</v>
      </c>
      <c r="P3065" t="s">
        <v>2543</v>
      </c>
      <c r="Q3065" t="s">
        <v>2544</v>
      </c>
      <c r="R3065" t="s">
        <v>2545</v>
      </c>
      <c r="S3065" t="s">
        <v>2546</v>
      </c>
      <c r="T3065">
        <v>0</v>
      </c>
      <c r="U3065" t="s">
        <v>838</v>
      </c>
      <c r="V3065" t="s">
        <v>2547</v>
      </c>
      <c r="W3065" t="s">
        <v>838</v>
      </c>
      <c r="X3065" t="s">
        <v>2548</v>
      </c>
      <c r="Y3065" t="str">
        <f t="shared" si="47"/>
        <v>上海耳序信息技术有限公司-四部上海拍拍贷金融信息服务有限公司信息流</v>
      </c>
      <c r="Z3065" t="e">
        <f>VLOOKUP(Y:Y,[1]Sheet1!N:N,1,0)</f>
        <v>#N/A</v>
      </c>
    </row>
    <row r="3066" spans="1:26" x14ac:dyDescent="0.25">
      <c r="A3066">
        <v>20230615</v>
      </c>
      <c r="B3066">
        <v>43094813</v>
      </c>
      <c r="C3066" t="s">
        <v>2677</v>
      </c>
      <c r="D3066">
        <v>2054669</v>
      </c>
      <c r="E3066" t="s">
        <v>2622</v>
      </c>
      <c r="F3066" s="59">
        <v>77.989999999999995</v>
      </c>
      <c r="G3066">
        <v>57.77</v>
      </c>
      <c r="H3066" t="s">
        <v>2538</v>
      </c>
      <c r="I3066" t="s">
        <v>2551</v>
      </c>
      <c r="J3066" t="s">
        <v>2352</v>
      </c>
      <c r="K3066" t="s">
        <v>2321</v>
      </c>
      <c r="L3066" t="s">
        <v>2351</v>
      </c>
      <c r="M3066" t="s">
        <v>2623</v>
      </c>
      <c r="N3066" t="s">
        <v>2624</v>
      </c>
      <c r="O3066" t="s">
        <v>2542</v>
      </c>
      <c r="P3066" t="s">
        <v>2543</v>
      </c>
      <c r="Q3066" t="s">
        <v>2544</v>
      </c>
      <c r="R3066" t="s">
        <v>2625</v>
      </c>
      <c r="S3066" t="s">
        <v>2546</v>
      </c>
      <c r="T3066">
        <v>0</v>
      </c>
      <c r="U3066" t="s">
        <v>838</v>
      </c>
      <c r="V3066" t="s">
        <v>2548</v>
      </c>
      <c r="W3066" t="s">
        <v>838</v>
      </c>
      <c r="X3066" t="s">
        <v>2548</v>
      </c>
      <c r="Y3066" t="str">
        <f t="shared" si="47"/>
        <v>深圳市小赢普惠科技有限责任公司深圳市赢众通金融信息服务有限责任公司信息流</v>
      </c>
      <c r="Z3066" t="e">
        <f>VLOOKUP(Y:Y,[1]Sheet1!N:N,1,0)</f>
        <v>#N/A</v>
      </c>
    </row>
    <row r="3067" spans="1:26" hidden="1" x14ac:dyDescent="0.25">
      <c r="A3067">
        <v>20230615</v>
      </c>
      <c r="B3067">
        <v>47328039</v>
      </c>
      <c r="C3067" t="s">
        <v>2573</v>
      </c>
      <c r="D3067">
        <v>2185183</v>
      </c>
      <c r="E3067" t="s">
        <v>2574</v>
      </c>
      <c r="F3067" s="59">
        <v>438.77</v>
      </c>
      <c r="G3067">
        <v>332.4</v>
      </c>
      <c r="H3067" t="s">
        <v>2538</v>
      </c>
      <c r="I3067" t="s">
        <v>2539</v>
      </c>
      <c r="J3067" t="s">
        <v>2575</v>
      </c>
      <c r="K3067" t="s">
        <v>2321</v>
      </c>
      <c r="L3067" t="s">
        <v>2344</v>
      </c>
      <c r="M3067" t="s">
        <v>2576</v>
      </c>
      <c r="O3067" t="s">
        <v>2542</v>
      </c>
      <c r="P3067" t="s">
        <v>2543</v>
      </c>
      <c r="Q3067" t="s">
        <v>2544</v>
      </c>
      <c r="R3067" t="s">
        <v>2577</v>
      </c>
      <c r="S3067" t="s">
        <v>2546</v>
      </c>
      <c r="T3067">
        <v>0</v>
      </c>
      <c r="U3067" t="s">
        <v>838</v>
      </c>
      <c r="V3067" t="s">
        <v>2578</v>
      </c>
      <c r="W3067" t="s">
        <v>838</v>
      </c>
      <c r="X3067" t="s">
        <v>2578</v>
      </c>
      <c r="Y3067" t="str">
        <f t="shared" si="47"/>
        <v>北京微财科技有限公司-数媒重庆市黑卡小额贷款有限公司信息流</v>
      </c>
      <c r="Z3067" t="e">
        <f>VLOOKUP(Y:Y,[1]Sheet1!N:N,1,0)</f>
        <v>#N/A</v>
      </c>
    </row>
    <row r="3068" spans="1:26" hidden="1" x14ac:dyDescent="0.25">
      <c r="A3068">
        <v>20230615</v>
      </c>
      <c r="B3068">
        <v>47344663</v>
      </c>
      <c r="C3068" t="s">
        <v>2788</v>
      </c>
      <c r="D3068">
        <v>2165628</v>
      </c>
      <c r="E3068" t="s">
        <v>2789</v>
      </c>
      <c r="F3068" s="59">
        <v>1000.38</v>
      </c>
      <c r="G3068">
        <v>0</v>
      </c>
      <c r="H3068" t="s">
        <v>2559</v>
      </c>
      <c r="I3068" t="s">
        <v>2560</v>
      </c>
      <c r="J3068" t="s">
        <v>2332</v>
      </c>
      <c r="K3068" t="s">
        <v>711</v>
      </c>
      <c r="L3068" t="s">
        <v>2333</v>
      </c>
      <c r="M3068" t="s">
        <v>2552</v>
      </c>
      <c r="N3068" t="s">
        <v>2553</v>
      </c>
      <c r="O3068" t="s">
        <v>2542</v>
      </c>
      <c r="P3068" t="s">
        <v>2543</v>
      </c>
      <c r="Q3068" t="s">
        <v>2544</v>
      </c>
      <c r="R3068" t="s">
        <v>2554</v>
      </c>
      <c r="S3068" t="s">
        <v>2546</v>
      </c>
      <c r="T3068">
        <v>0</v>
      </c>
      <c r="U3068" t="s">
        <v>2555</v>
      </c>
      <c r="V3068" t="s">
        <v>2556</v>
      </c>
      <c r="W3068" t="s">
        <v>2555</v>
      </c>
      <c r="X3068" t="s">
        <v>2556</v>
      </c>
      <c r="Y3068" t="str">
        <f t="shared" si="47"/>
        <v>北京爱奇艺科技有限公司-百度北京爱奇艺科技有限公司CPC</v>
      </c>
      <c r="Z3068" t="e">
        <f>VLOOKUP(Y:Y,[1]Sheet1!N:N,1,0)</f>
        <v>#N/A</v>
      </c>
    </row>
    <row r="3069" spans="1:26" hidden="1" x14ac:dyDescent="0.25">
      <c r="A3069">
        <v>20230615</v>
      </c>
      <c r="B3069">
        <v>47580667</v>
      </c>
      <c r="C3069" t="s">
        <v>2683</v>
      </c>
      <c r="D3069">
        <v>2171230</v>
      </c>
      <c r="E3069" t="s">
        <v>2684</v>
      </c>
      <c r="F3069" s="59">
        <v>10027.93</v>
      </c>
      <c r="G3069">
        <v>7834.32</v>
      </c>
      <c r="H3069" t="s">
        <v>2538</v>
      </c>
      <c r="I3069" t="s">
        <v>2551</v>
      </c>
      <c r="J3069" t="s">
        <v>2322</v>
      </c>
      <c r="K3069" t="s">
        <v>2321</v>
      </c>
      <c r="L3069" t="s">
        <v>2323</v>
      </c>
      <c r="M3069" t="s">
        <v>2685</v>
      </c>
      <c r="N3069" t="s">
        <v>2686</v>
      </c>
      <c r="O3069" t="s">
        <v>2542</v>
      </c>
      <c r="P3069" t="s">
        <v>2543</v>
      </c>
      <c r="Q3069" t="s">
        <v>2544</v>
      </c>
      <c r="R3069" t="s">
        <v>2687</v>
      </c>
      <c r="S3069" t="s">
        <v>2546</v>
      </c>
      <c r="T3069">
        <v>0</v>
      </c>
      <c r="U3069" t="s">
        <v>2555</v>
      </c>
      <c r="V3069" t="s">
        <v>2556</v>
      </c>
      <c r="W3069" t="s">
        <v>2555</v>
      </c>
      <c r="X3069" t="s">
        <v>2671</v>
      </c>
      <c r="Y3069" t="str">
        <f t="shared" si="47"/>
        <v>广州虎牙信息科技有限公司-百度广州虎牙信息科技有限公司信息流</v>
      </c>
      <c r="Z3069" t="e">
        <f>VLOOKUP(Y:Y,[1]Sheet1!N:N,1,0)</f>
        <v>#N/A</v>
      </c>
    </row>
    <row r="3070" spans="1:26" hidden="1" x14ac:dyDescent="0.25">
      <c r="A3070">
        <v>20230615</v>
      </c>
      <c r="B3070">
        <v>31781225</v>
      </c>
      <c r="C3070" t="s">
        <v>2779</v>
      </c>
      <c r="D3070">
        <v>2115174</v>
      </c>
      <c r="E3070" t="s">
        <v>2780</v>
      </c>
      <c r="F3070" s="59">
        <v>969.84</v>
      </c>
      <c r="G3070">
        <v>0</v>
      </c>
      <c r="H3070" t="s">
        <v>2559</v>
      </c>
      <c r="I3070" t="s">
        <v>2560</v>
      </c>
      <c r="J3070" t="s">
        <v>2357</v>
      </c>
      <c r="K3070" t="s">
        <v>711</v>
      </c>
      <c r="L3070" t="s">
        <v>2356</v>
      </c>
      <c r="M3070" t="s">
        <v>2781</v>
      </c>
      <c r="N3070" t="s">
        <v>2782</v>
      </c>
      <c r="O3070" t="s">
        <v>2542</v>
      </c>
      <c r="P3070" t="s">
        <v>2543</v>
      </c>
      <c r="Q3070" t="s">
        <v>2544</v>
      </c>
      <c r="R3070" t="s">
        <v>2783</v>
      </c>
      <c r="S3070" t="s">
        <v>2546</v>
      </c>
      <c r="T3070">
        <v>0</v>
      </c>
      <c r="U3070" t="s">
        <v>2784</v>
      </c>
      <c r="V3070" t="s">
        <v>2785</v>
      </c>
      <c r="W3070" t="s">
        <v>1891</v>
      </c>
      <c r="X3070" t="s">
        <v>2602</v>
      </c>
      <c r="Y3070" t="str">
        <f t="shared" si="47"/>
        <v>腾讯云计算(北京)有限责任公司深圳市腾讯计算机系统有限公司CPC</v>
      </c>
      <c r="Z3070" t="e">
        <f>VLOOKUP(Y:Y,[1]Sheet1!N:N,1,0)</f>
        <v>#N/A</v>
      </c>
    </row>
    <row r="3071" spans="1:26" hidden="1" x14ac:dyDescent="0.25">
      <c r="A3071">
        <v>20230615</v>
      </c>
      <c r="B3071">
        <v>38794049</v>
      </c>
      <c r="C3071" t="s">
        <v>2627</v>
      </c>
      <c r="D3071">
        <v>2172261</v>
      </c>
      <c r="E3071" t="s">
        <v>2628</v>
      </c>
      <c r="F3071" s="59">
        <v>3260.38</v>
      </c>
      <c r="G3071">
        <v>2488.84</v>
      </c>
      <c r="H3071" t="s">
        <v>2538</v>
      </c>
      <c r="I3071" t="s">
        <v>2551</v>
      </c>
      <c r="J3071" t="s">
        <v>292</v>
      </c>
      <c r="K3071" t="s">
        <v>2321</v>
      </c>
      <c r="L3071" t="s">
        <v>574</v>
      </c>
      <c r="M3071" t="s">
        <v>2611</v>
      </c>
      <c r="N3071" t="s">
        <v>2612</v>
      </c>
      <c r="O3071" t="s">
        <v>2542</v>
      </c>
      <c r="P3071" t="s">
        <v>2543</v>
      </c>
      <c r="Q3071" t="s">
        <v>2544</v>
      </c>
      <c r="R3071" t="s">
        <v>2613</v>
      </c>
      <c r="S3071" t="s">
        <v>2546</v>
      </c>
      <c r="T3071">
        <v>0</v>
      </c>
      <c r="U3071" t="s">
        <v>2614</v>
      </c>
      <c r="V3071" t="s">
        <v>2615</v>
      </c>
      <c r="W3071" t="s">
        <v>2614</v>
      </c>
      <c r="X3071" t="s">
        <v>2615</v>
      </c>
      <c r="Y3071" t="str">
        <f t="shared" si="47"/>
        <v>广州荔湾品唯信息服务有限公司广州唯品会电子商务有限公司信息流</v>
      </c>
      <c r="Z3071" t="e">
        <f>VLOOKUP(Y:Y,[1]Sheet1!N:N,1,0)</f>
        <v>#N/A</v>
      </c>
    </row>
    <row r="3072" spans="1:26" hidden="1" x14ac:dyDescent="0.25">
      <c r="A3072">
        <v>20230615</v>
      </c>
      <c r="B3072">
        <v>42965759</v>
      </c>
      <c r="C3072" t="s">
        <v>2619</v>
      </c>
      <c r="D3072">
        <v>2165227</v>
      </c>
      <c r="E3072" t="s">
        <v>2566</v>
      </c>
      <c r="F3072" s="59">
        <v>1988.8</v>
      </c>
      <c r="G3072">
        <v>1473.19</v>
      </c>
      <c r="H3072" t="s">
        <v>2538</v>
      </c>
      <c r="I3072" t="s">
        <v>2539</v>
      </c>
      <c r="J3072" t="s">
        <v>2320</v>
      </c>
      <c r="K3072" t="s">
        <v>2321</v>
      </c>
      <c r="L3072" t="s">
        <v>2318</v>
      </c>
      <c r="M3072" t="s">
        <v>2540</v>
      </c>
      <c r="N3072" t="s">
        <v>2541</v>
      </c>
      <c r="O3072" t="s">
        <v>2542</v>
      </c>
      <c r="P3072" t="s">
        <v>2543</v>
      </c>
      <c r="Q3072" t="s">
        <v>2544</v>
      </c>
      <c r="R3072" t="s">
        <v>2545</v>
      </c>
      <c r="S3072" t="s">
        <v>2546</v>
      </c>
      <c r="T3072">
        <v>0</v>
      </c>
      <c r="U3072" t="s">
        <v>838</v>
      </c>
      <c r="V3072" t="s">
        <v>2547</v>
      </c>
      <c r="W3072" t="s">
        <v>838</v>
      </c>
      <c r="X3072" t="s">
        <v>2548</v>
      </c>
      <c r="Y3072" t="str">
        <f t="shared" si="47"/>
        <v>上海耳序信息技术有限公司-四部上海拍拍贷金融信息服务有限公司信息流</v>
      </c>
      <c r="Z3072" t="e">
        <f>VLOOKUP(Y:Y,[1]Sheet1!N:N,1,0)</f>
        <v>#N/A</v>
      </c>
    </row>
    <row r="3073" spans="1:26" hidden="1" x14ac:dyDescent="0.25">
      <c r="A3073">
        <v>20230615</v>
      </c>
      <c r="B3073">
        <v>42965764</v>
      </c>
      <c r="C3073" t="s">
        <v>2536</v>
      </c>
      <c r="D3073">
        <v>2158784</v>
      </c>
      <c r="E3073" t="s">
        <v>2537</v>
      </c>
      <c r="F3073" s="59">
        <v>5.32</v>
      </c>
      <c r="G3073">
        <v>5.32</v>
      </c>
      <c r="H3073" t="s">
        <v>2538</v>
      </c>
      <c r="I3073" t="s">
        <v>2551</v>
      </c>
      <c r="J3073" t="s">
        <v>2320</v>
      </c>
      <c r="K3073" t="s">
        <v>2321</v>
      </c>
      <c r="L3073" t="s">
        <v>2318</v>
      </c>
      <c r="M3073" t="s">
        <v>2540</v>
      </c>
      <c r="N3073" t="s">
        <v>2541</v>
      </c>
      <c r="O3073" t="s">
        <v>2542</v>
      </c>
      <c r="P3073" t="s">
        <v>2543</v>
      </c>
      <c r="Q3073" t="s">
        <v>2544</v>
      </c>
      <c r="R3073" t="s">
        <v>2545</v>
      </c>
      <c r="S3073" t="s">
        <v>2546</v>
      </c>
      <c r="T3073">
        <v>0</v>
      </c>
      <c r="U3073" t="s">
        <v>838</v>
      </c>
      <c r="V3073" t="s">
        <v>2547</v>
      </c>
      <c r="W3073" t="s">
        <v>838</v>
      </c>
      <c r="X3073" t="s">
        <v>2548</v>
      </c>
      <c r="Y3073" t="str">
        <f t="shared" si="47"/>
        <v>上海耳序信息技术有限公司-四部上海拍拍贷金融信息服务有限公司信息流</v>
      </c>
      <c r="Z3073" t="e">
        <f>VLOOKUP(Y:Y,[1]Sheet1!N:N,1,0)</f>
        <v>#N/A</v>
      </c>
    </row>
    <row r="3074" spans="1:26" hidden="1" x14ac:dyDescent="0.25">
      <c r="A3074">
        <v>20230615</v>
      </c>
      <c r="B3074">
        <v>47328039</v>
      </c>
      <c r="C3074" t="s">
        <v>2573</v>
      </c>
      <c r="D3074">
        <v>2185183</v>
      </c>
      <c r="E3074" t="s">
        <v>2574</v>
      </c>
      <c r="F3074" s="59">
        <v>74.73</v>
      </c>
      <c r="G3074">
        <v>56.61</v>
      </c>
      <c r="H3074" t="s">
        <v>2538</v>
      </c>
      <c r="I3074" t="s">
        <v>2551</v>
      </c>
      <c r="J3074" t="s">
        <v>2575</v>
      </c>
      <c r="K3074" t="s">
        <v>2321</v>
      </c>
      <c r="L3074" t="s">
        <v>2344</v>
      </c>
      <c r="M3074" t="s">
        <v>2576</v>
      </c>
      <c r="O3074" t="s">
        <v>2542</v>
      </c>
      <c r="P3074" t="s">
        <v>2543</v>
      </c>
      <c r="Q3074" t="s">
        <v>2544</v>
      </c>
      <c r="R3074" t="s">
        <v>2577</v>
      </c>
      <c r="S3074" t="s">
        <v>2546</v>
      </c>
      <c r="T3074">
        <v>0</v>
      </c>
      <c r="U3074" t="s">
        <v>838</v>
      </c>
      <c r="V3074" t="s">
        <v>2578</v>
      </c>
      <c r="W3074" t="s">
        <v>838</v>
      </c>
      <c r="X3074" t="s">
        <v>2578</v>
      </c>
      <c r="Y3074" t="str">
        <f t="shared" si="47"/>
        <v>北京微财科技有限公司-数媒重庆市黑卡小额贷款有限公司信息流</v>
      </c>
      <c r="Z3074" t="e">
        <f>VLOOKUP(Y:Y,[1]Sheet1!N:N,1,0)</f>
        <v>#N/A</v>
      </c>
    </row>
    <row r="3075" spans="1:26" hidden="1" x14ac:dyDescent="0.25">
      <c r="A3075">
        <v>20230615</v>
      </c>
      <c r="B3075">
        <v>29522757</v>
      </c>
      <c r="C3075" t="s">
        <v>2601</v>
      </c>
      <c r="D3075">
        <v>2130054</v>
      </c>
      <c r="E3075" t="s">
        <v>2558</v>
      </c>
      <c r="F3075" s="59">
        <v>3031.63</v>
      </c>
      <c r="G3075">
        <v>2454.67</v>
      </c>
      <c r="H3075" t="s">
        <v>2559</v>
      </c>
      <c r="I3075" t="s">
        <v>2560</v>
      </c>
      <c r="J3075" t="s">
        <v>2350</v>
      </c>
      <c r="K3075" t="s">
        <v>711</v>
      </c>
      <c r="L3075" t="s">
        <v>2350</v>
      </c>
      <c r="M3075" t="s">
        <v>2561</v>
      </c>
      <c r="N3075" t="s">
        <v>2562</v>
      </c>
      <c r="O3075" t="s">
        <v>2542</v>
      </c>
      <c r="P3075" t="s">
        <v>2543</v>
      </c>
      <c r="Q3075" t="s">
        <v>2544</v>
      </c>
      <c r="R3075" t="s">
        <v>2563</v>
      </c>
      <c r="S3075" t="s">
        <v>2546</v>
      </c>
      <c r="T3075">
        <v>8235.4089999999997</v>
      </c>
      <c r="U3075" t="s">
        <v>1891</v>
      </c>
      <c r="V3075" t="s">
        <v>2602</v>
      </c>
      <c r="W3075" t="s">
        <v>1891</v>
      </c>
      <c r="X3075" t="s">
        <v>2564</v>
      </c>
      <c r="Y3075" t="str">
        <f t="shared" ref="Y3075:Y3138" si="48">L3075&amp;J3075&amp;K3075</f>
        <v>深圳尚米网络技术有限公司深圳尚米网络技术有限公司CPC</v>
      </c>
      <c r="Z3075" t="e">
        <f>VLOOKUP(Y:Y,[1]Sheet1!N:N,1,0)</f>
        <v>#N/A</v>
      </c>
    </row>
    <row r="3076" spans="1:26" hidden="1" x14ac:dyDescent="0.25">
      <c r="A3076">
        <v>20230615</v>
      </c>
      <c r="B3076">
        <v>48248606</v>
      </c>
      <c r="C3076" t="s">
        <v>2656</v>
      </c>
      <c r="D3076">
        <v>2172261</v>
      </c>
      <c r="E3076" t="s">
        <v>2628</v>
      </c>
      <c r="F3076" s="59">
        <v>0.12</v>
      </c>
      <c r="G3076">
        <v>0.09</v>
      </c>
      <c r="H3076" t="s">
        <v>2538</v>
      </c>
      <c r="I3076" t="s">
        <v>2551</v>
      </c>
      <c r="J3076" t="s">
        <v>292</v>
      </c>
      <c r="K3076" t="s">
        <v>2321</v>
      </c>
      <c r="L3076" t="s">
        <v>574</v>
      </c>
      <c r="M3076" t="s">
        <v>2611</v>
      </c>
      <c r="N3076" t="s">
        <v>2612</v>
      </c>
      <c r="O3076" t="s">
        <v>2542</v>
      </c>
      <c r="P3076" t="s">
        <v>2543</v>
      </c>
      <c r="Q3076" t="s">
        <v>2544</v>
      </c>
      <c r="R3076" t="s">
        <v>2613</v>
      </c>
      <c r="S3076" t="s">
        <v>2546</v>
      </c>
      <c r="T3076">
        <v>0</v>
      </c>
      <c r="U3076" t="s">
        <v>2614</v>
      </c>
      <c r="V3076" t="s">
        <v>2615</v>
      </c>
      <c r="W3076" t="s">
        <v>2614</v>
      </c>
      <c r="X3076" t="s">
        <v>2615</v>
      </c>
      <c r="Y3076" t="str">
        <f t="shared" si="48"/>
        <v>广州荔湾品唯信息服务有限公司广州唯品会电子商务有限公司信息流</v>
      </c>
      <c r="Z3076" t="e">
        <f>VLOOKUP(Y:Y,[1]Sheet1!N:N,1,0)</f>
        <v>#N/A</v>
      </c>
    </row>
    <row r="3077" spans="1:26" hidden="1" x14ac:dyDescent="0.25">
      <c r="A3077">
        <v>20230615</v>
      </c>
      <c r="B3077">
        <v>29995327</v>
      </c>
      <c r="C3077" t="s">
        <v>2761</v>
      </c>
      <c r="D3077">
        <v>2142924</v>
      </c>
      <c r="E3077" t="s">
        <v>2716</v>
      </c>
      <c r="F3077" s="59">
        <v>402.22</v>
      </c>
      <c r="G3077">
        <v>402.22</v>
      </c>
      <c r="H3077" t="s">
        <v>2559</v>
      </c>
      <c r="I3077" t="s">
        <v>2560</v>
      </c>
      <c r="J3077" t="s">
        <v>392</v>
      </c>
      <c r="K3077" t="s">
        <v>711</v>
      </c>
      <c r="L3077" t="s">
        <v>392</v>
      </c>
      <c r="M3077" t="s">
        <v>2641</v>
      </c>
      <c r="N3077" t="s">
        <v>2642</v>
      </c>
      <c r="O3077" t="s">
        <v>2542</v>
      </c>
      <c r="P3077" t="s">
        <v>2543</v>
      </c>
      <c r="Q3077" t="s">
        <v>2544</v>
      </c>
      <c r="R3077" t="s">
        <v>2643</v>
      </c>
      <c r="S3077" t="s">
        <v>2546</v>
      </c>
      <c r="T3077">
        <v>86018.5</v>
      </c>
      <c r="U3077" t="s">
        <v>838</v>
      </c>
      <c r="V3077" t="s">
        <v>2548</v>
      </c>
      <c r="W3077" t="s">
        <v>838</v>
      </c>
      <c r="X3077" t="s">
        <v>2548</v>
      </c>
      <c r="Y3077" t="str">
        <f t="shared" si="48"/>
        <v>福州三六零网络小额贷款有限公司福州三六零网络小额贷款有限公司CPC</v>
      </c>
      <c r="Z3077" t="e">
        <f>VLOOKUP(Y:Y,[1]Sheet1!N:N,1,0)</f>
        <v>#N/A</v>
      </c>
    </row>
    <row r="3078" spans="1:26" hidden="1" x14ac:dyDescent="0.25">
      <c r="A3078">
        <v>20230615</v>
      </c>
      <c r="B3078">
        <v>39122181</v>
      </c>
      <c r="C3078" t="s">
        <v>2586</v>
      </c>
      <c r="D3078">
        <v>2117410</v>
      </c>
      <c r="E3078" t="s">
        <v>2587</v>
      </c>
      <c r="F3078" s="59">
        <v>2834.65</v>
      </c>
      <c r="G3078">
        <v>0</v>
      </c>
      <c r="H3078" t="s">
        <v>2538</v>
      </c>
      <c r="I3078" t="s">
        <v>2551</v>
      </c>
      <c r="J3078" t="s">
        <v>2353</v>
      </c>
      <c r="K3078" t="s">
        <v>2321</v>
      </c>
      <c r="L3078" t="s">
        <v>326</v>
      </c>
      <c r="M3078" t="s">
        <v>2588</v>
      </c>
      <c r="N3078" t="s">
        <v>2589</v>
      </c>
      <c r="O3078" t="s">
        <v>2542</v>
      </c>
      <c r="P3078" t="s">
        <v>2543</v>
      </c>
      <c r="Q3078" t="s">
        <v>2544</v>
      </c>
      <c r="R3078" t="s">
        <v>2570</v>
      </c>
      <c r="S3078" t="s">
        <v>2546</v>
      </c>
      <c r="T3078">
        <v>0</v>
      </c>
      <c r="U3078" t="s">
        <v>2571</v>
      </c>
      <c r="V3078" t="s">
        <v>2572</v>
      </c>
      <c r="W3078" t="s">
        <v>1891</v>
      </c>
      <c r="X3078" t="s">
        <v>2564</v>
      </c>
      <c r="Y3078" t="str">
        <f t="shared" si="48"/>
        <v>网易有道信息技术（北京）有限公司网易(杭州)网络有限公司信息流</v>
      </c>
      <c r="Z3078" t="e">
        <f>VLOOKUP(Y:Y,[1]Sheet1!N:N,1,0)</f>
        <v>#N/A</v>
      </c>
    </row>
    <row r="3079" spans="1:26" hidden="1" x14ac:dyDescent="0.25">
      <c r="A3079">
        <v>20230615</v>
      </c>
      <c r="B3079">
        <v>47327817</v>
      </c>
      <c r="C3079" t="s">
        <v>2718</v>
      </c>
      <c r="D3079">
        <v>2185183</v>
      </c>
      <c r="E3079" t="s">
        <v>2574</v>
      </c>
      <c r="F3079" s="59">
        <v>8056.17</v>
      </c>
      <c r="G3079">
        <v>6103.16</v>
      </c>
      <c r="H3079" t="s">
        <v>2538</v>
      </c>
      <c r="I3079" t="s">
        <v>2539</v>
      </c>
      <c r="J3079" t="s">
        <v>2575</v>
      </c>
      <c r="K3079" t="s">
        <v>2321</v>
      </c>
      <c r="L3079" t="s">
        <v>2344</v>
      </c>
      <c r="M3079" t="s">
        <v>2576</v>
      </c>
      <c r="O3079" t="s">
        <v>2542</v>
      </c>
      <c r="P3079" t="s">
        <v>2543</v>
      </c>
      <c r="Q3079" t="s">
        <v>2544</v>
      </c>
      <c r="R3079" t="s">
        <v>2577</v>
      </c>
      <c r="S3079" t="s">
        <v>2546</v>
      </c>
      <c r="T3079">
        <v>0</v>
      </c>
      <c r="U3079" t="s">
        <v>838</v>
      </c>
      <c r="V3079" t="s">
        <v>2578</v>
      </c>
      <c r="W3079" t="s">
        <v>838</v>
      </c>
      <c r="X3079" t="s">
        <v>2578</v>
      </c>
      <c r="Y3079" t="str">
        <f t="shared" si="48"/>
        <v>北京微财科技有限公司-数媒重庆市黑卡小额贷款有限公司信息流</v>
      </c>
      <c r="Z3079" t="e">
        <f>VLOOKUP(Y:Y,[1]Sheet1!N:N,1,0)</f>
        <v>#N/A</v>
      </c>
    </row>
    <row r="3080" spans="1:26" hidden="1" x14ac:dyDescent="0.25">
      <c r="A3080">
        <v>20230615</v>
      </c>
      <c r="B3080">
        <v>47328011</v>
      </c>
      <c r="C3080" t="s">
        <v>2647</v>
      </c>
      <c r="D3080">
        <v>2185183</v>
      </c>
      <c r="E3080" t="s">
        <v>2574</v>
      </c>
      <c r="F3080" s="59">
        <v>761.85</v>
      </c>
      <c r="G3080">
        <v>577.16</v>
      </c>
      <c r="H3080" t="s">
        <v>2538</v>
      </c>
      <c r="I3080" t="s">
        <v>2539</v>
      </c>
      <c r="J3080" t="s">
        <v>2575</v>
      </c>
      <c r="K3080" t="s">
        <v>2321</v>
      </c>
      <c r="L3080" t="s">
        <v>2344</v>
      </c>
      <c r="M3080" t="s">
        <v>2576</v>
      </c>
      <c r="O3080" t="s">
        <v>2542</v>
      </c>
      <c r="P3080" t="s">
        <v>2543</v>
      </c>
      <c r="Q3080" t="s">
        <v>2544</v>
      </c>
      <c r="R3080" t="s">
        <v>2577</v>
      </c>
      <c r="S3080" t="s">
        <v>2546</v>
      </c>
      <c r="T3080">
        <v>0</v>
      </c>
      <c r="U3080" t="s">
        <v>838</v>
      </c>
      <c r="V3080" t="s">
        <v>2578</v>
      </c>
      <c r="W3080" t="s">
        <v>838</v>
      </c>
      <c r="X3080" t="s">
        <v>2578</v>
      </c>
      <c r="Y3080" t="str">
        <f t="shared" si="48"/>
        <v>北京微财科技有限公司-数媒重庆市黑卡小额贷款有限公司信息流</v>
      </c>
      <c r="Z3080" t="e">
        <f>VLOOKUP(Y:Y,[1]Sheet1!N:N,1,0)</f>
        <v>#N/A</v>
      </c>
    </row>
    <row r="3081" spans="1:26" hidden="1" x14ac:dyDescent="0.25">
      <c r="A3081">
        <v>20230615</v>
      </c>
      <c r="B3081">
        <v>19668996</v>
      </c>
      <c r="C3081" t="s">
        <v>2711</v>
      </c>
      <c r="D3081">
        <v>2159087</v>
      </c>
      <c r="E3081" t="s">
        <v>2819</v>
      </c>
      <c r="F3081" s="59">
        <v>16071.8</v>
      </c>
      <c r="G3081">
        <v>16071.8</v>
      </c>
      <c r="H3081" t="s">
        <v>2559</v>
      </c>
      <c r="I3081" t="s">
        <v>2560</v>
      </c>
      <c r="J3081" t="s">
        <v>292</v>
      </c>
      <c r="K3081" t="s">
        <v>711</v>
      </c>
      <c r="L3081" t="s">
        <v>574</v>
      </c>
      <c r="M3081" t="s">
        <v>2611</v>
      </c>
      <c r="N3081" t="s">
        <v>2612</v>
      </c>
      <c r="O3081" t="s">
        <v>2542</v>
      </c>
      <c r="P3081" t="s">
        <v>2543</v>
      </c>
      <c r="Q3081" t="s">
        <v>2544</v>
      </c>
      <c r="R3081" t="s">
        <v>2613</v>
      </c>
      <c r="S3081" t="s">
        <v>2546</v>
      </c>
      <c r="T3081">
        <v>28952.46</v>
      </c>
      <c r="U3081" t="s">
        <v>2614</v>
      </c>
      <c r="V3081" t="s">
        <v>2615</v>
      </c>
      <c r="W3081" t="s">
        <v>2614</v>
      </c>
      <c r="X3081" t="s">
        <v>2615</v>
      </c>
      <c r="Y3081" t="str">
        <f t="shared" si="48"/>
        <v>广州荔湾品唯信息服务有限公司广州唯品会电子商务有限公司CPC</v>
      </c>
      <c r="Z3081" t="e">
        <f>VLOOKUP(Y:Y,[1]Sheet1!N:N,1,0)</f>
        <v>#N/A</v>
      </c>
    </row>
    <row r="3082" spans="1:26" hidden="1" x14ac:dyDescent="0.25">
      <c r="A3082">
        <v>20230615</v>
      </c>
      <c r="B3082">
        <v>47974695</v>
      </c>
      <c r="C3082" t="s">
        <v>2814</v>
      </c>
      <c r="D3082">
        <v>2129251</v>
      </c>
      <c r="E3082" t="s">
        <v>2815</v>
      </c>
      <c r="F3082" s="59">
        <v>3967.52</v>
      </c>
      <c r="G3082">
        <v>0</v>
      </c>
      <c r="H3082" t="s">
        <v>2538</v>
      </c>
      <c r="I3082" t="s">
        <v>2551</v>
      </c>
      <c r="J3082" t="s">
        <v>2330</v>
      </c>
      <c r="K3082" t="s">
        <v>2321</v>
      </c>
      <c r="L3082" t="s">
        <v>2329</v>
      </c>
      <c r="M3082" t="s">
        <v>2581</v>
      </c>
      <c r="N3082" t="s">
        <v>2582</v>
      </c>
      <c r="O3082" t="s">
        <v>2542</v>
      </c>
      <c r="P3082" t="s">
        <v>2543</v>
      </c>
      <c r="Q3082" t="s">
        <v>2544</v>
      </c>
      <c r="R3082" t="s">
        <v>2583</v>
      </c>
      <c r="S3082" t="s">
        <v>2546</v>
      </c>
      <c r="T3082">
        <v>0</v>
      </c>
      <c r="U3082" t="s">
        <v>838</v>
      </c>
      <c r="V3082" t="s">
        <v>2578</v>
      </c>
      <c r="W3082" t="s">
        <v>2584</v>
      </c>
      <c r="X3082" t="s">
        <v>2585</v>
      </c>
      <c r="Y3082" t="str">
        <f t="shared" si="48"/>
        <v>成都哈拜网络科技有限公司-数字媒体事业部上海哈啰普惠科技有限公司信息流</v>
      </c>
      <c r="Z3082" t="e">
        <f>VLOOKUP(Y:Y,[1]Sheet1!N:N,1,0)</f>
        <v>#N/A</v>
      </c>
    </row>
    <row r="3083" spans="1:26" hidden="1" x14ac:dyDescent="0.25">
      <c r="A3083">
        <v>20230615</v>
      </c>
      <c r="B3083">
        <v>42327215</v>
      </c>
      <c r="C3083" t="s">
        <v>2739</v>
      </c>
      <c r="D3083">
        <v>2172261</v>
      </c>
      <c r="E3083" t="s">
        <v>2628</v>
      </c>
      <c r="F3083" s="59">
        <v>1909.88</v>
      </c>
      <c r="G3083">
        <v>1457.93</v>
      </c>
      <c r="H3083" t="s">
        <v>2538</v>
      </c>
      <c r="I3083" t="s">
        <v>2551</v>
      </c>
      <c r="J3083" t="s">
        <v>292</v>
      </c>
      <c r="K3083" t="s">
        <v>2321</v>
      </c>
      <c r="L3083" t="s">
        <v>574</v>
      </c>
      <c r="M3083" t="s">
        <v>2611</v>
      </c>
      <c r="N3083" t="s">
        <v>2612</v>
      </c>
      <c r="O3083" t="s">
        <v>2542</v>
      </c>
      <c r="P3083" t="s">
        <v>2543</v>
      </c>
      <c r="Q3083" t="s">
        <v>2544</v>
      </c>
      <c r="R3083" t="s">
        <v>2613</v>
      </c>
      <c r="S3083" t="s">
        <v>2546</v>
      </c>
      <c r="T3083">
        <v>0</v>
      </c>
      <c r="U3083" t="s">
        <v>2614</v>
      </c>
      <c r="V3083" t="s">
        <v>2615</v>
      </c>
      <c r="W3083" t="s">
        <v>2614</v>
      </c>
      <c r="X3083" t="s">
        <v>2615</v>
      </c>
      <c r="Y3083" t="str">
        <f t="shared" si="48"/>
        <v>广州荔湾品唯信息服务有限公司广州唯品会电子商务有限公司信息流</v>
      </c>
      <c r="Z3083" t="e">
        <f>VLOOKUP(Y:Y,[1]Sheet1!N:N,1,0)</f>
        <v>#N/A</v>
      </c>
    </row>
    <row r="3084" spans="1:26" x14ac:dyDescent="0.25">
      <c r="A3084">
        <v>20230615</v>
      </c>
      <c r="B3084">
        <v>39873589</v>
      </c>
      <c r="C3084" t="s">
        <v>2811</v>
      </c>
      <c r="D3084">
        <v>2054669</v>
      </c>
      <c r="E3084" t="s">
        <v>2622</v>
      </c>
      <c r="F3084" s="59">
        <v>186.38</v>
      </c>
      <c r="G3084">
        <v>138.06</v>
      </c>
      <c r="H3084" t="s">
        <v>2538</v>
      </c>
      <c r="I3084" t="s">
        <v>2551</v>
      </c>
      <c r="J3084" t="s">
        <v>2352</v>
      </c>
      <c r="K3084" t="s">
        <v>2321</v>
      </c>
      <c r="L3084" t="s">
        <v>2351</v>
      </c>
      <c r="M3084" t="s">
        <v>2623</v>
      </c>
      <c r="N3084" t="s">
        <v>2624</v>
      </c>
      <c r="O3084" t="s">
        <v>2542</v>
      </c>
      <c r="P3084" t="s">
        <v>2543</v>
      </c>
      <c r="Q3084" t="s">
        <v>2544</v>
      </c>
      <c r="R3084" t="s">
        <v>2625</v>
      </c>
      <c r="S3084" t="s">
        <v>2546</v>
      </c>
      <c r="T3084">
        <v>0</v>
      </c>
      <c r="U3084" t="s">
        <v>838</v>
      </c>
      <c r="V3084" t="s">
        <v>2548</v>
      </c>
      <c r="W3084" t="s">
        <v>838</v>
      </c>
      <c r="X3084" t="s">
        <v>2548</v>
      </c>
      <c r="Y3084" t="str">
        <f t="shared" si="48"/>
        <v>深圳市小赢普惠科技有限责任公司深圳市赢众通金融信息服务有限责任公司信息流</v>
      </c>
      <c r="Z3084" t="e">
        <f>VLOOKUP(Y:Y,[1]Sheet1!N:N,1,0)</f>
        <v>#N/A</v>
      </c>
    </row>
    <row r="3085" spans="1:26" x14ac:dyDescent="0.25">
      <c r="A3085">
        <v>20230615</v>
      </c>
      <c r="B3085">
        <v>43094813</v>
      </c>
      <c r="C3085" t="s">
        <v>2677</v>
      </c>
      <c r="D3085">
        <v>2054669</v>
      </c>
      <c r="E3085" t="s">
        <v>2622</v>
      </c>
      <c r="F3085" s="59">
        <v>6977.2</v>
      </c>
      <c r="G3085">
        <v>5168.3</v>
      </c>
      <c r="H3085" t="s">
        <v>2538</v>
      </c>
      <c r="I3085" t="s">
        <v>2539</v>
      </c>
      <c r="J3085" t="s">
        <v>2352</v>
      </c>
      <c r="K3085" t="s">
        <v>2321</v>
      </c>
      <c r="L3085" t="s">
        <v>2351</v>
      </c>
      <c r="M3085" t="s">
        <v>2623</v>
      </c>
      <c r="N3085" t="s">
        <v>2624</v>
      </c>
      <c r="O3085" t="s">
        <v>2542</v>
      </c>
      <c r="P3085" t="s">
        <v>2543</v>
      </c>
      <c r="Q3085" t="s">
        <v>2544</v>
      </c>
      <c r="R3085" t="s">
        <v>2625</v>
      </c>
      <c r="S3085" t="s">
        <v>2546</v>
      </c>
      <c r="T3085">
        <v>0</v>
      </c>
      <c r="U3085" t="s">
        <v>838</v>
      </c>
      <c r="V3085" t="s">
        <v>2548</v>
      </c>
      <c r="W3085" t="s">
        <v>838</v>
      </c>
      <c r="X3085" t="s">
        <v>2548</v>
      </c>
      <c r="Y3085" t="str">
        <f t="shared" si="48"/>
        <v>深圳市小赢普惠科技有限责任公司深圳市赢众通金融信息服务有限责任公司信息流</v>
      </c>
      <c r="Z3085" t="e">
        <f>VLOOKUP(Y:Y,[1]Sheet1!N:N,1,0)</f>
        <v>#N/A</v>
      </c>
    </row>
    <row r="3086" spans="1:26" hidden="1" x14ac:dyDescent="0.25">
      <c r="A3086">
        <v>20230615</v>
      </c>
      <c r="B3086">
        <v>47327773</v>
      </c>
      <c r="C3086" t="s">
        <v>2714</v>
      </c>
      <c r="D3086">
        <v>2185183</v>
      </c>
      <c r="E3086" t="s">
        <v>2574</v>
      </c>
      <c r="F3086" s="59">
        <v>502.26</v>
      </c>
      <c r="G3086">
        <v>380.5</v>
      </c>
      <c r="H3086" t="s">
        <v>2538</v>
      </c>
      <c r="I3086" t="s">
        <v>2551</v>
      </c>
      <c r="J3086" t="s">
        <v>2575</v>
      </c>
      <c r="K3086" t="s">
        <v>2321</v>
      </c>
      <c r="L3086" t="s">
        <v>2344</v>
      </c>
      <c r="M3086" t="s">
        <v>2576</v>
      </c>
      <c r="O3086" t="s">
        <v>2542</v>
      </c>
      <c r="P3086" t="s">
        <v>2543</v>
      </c>
      <c r="Q3086" t="s">
        <v>2544</v>
      </c>
      <c r="R3086" t="s">
        <v>2577</v>
      </c>
      <c r="S3086" t="s">
        <v>2546</v>
      </c>
      <c r="T3086">
        <v>0</v>
      </c>
      <c r="U3086" t="s">
        <v>838</v>
      </c>
      <c r="V3086" t="s">
        <v>2578</v>
      </c>
      <c r="W3086" t="s">
        <v>838</v>
      </c>
      <c r="X3086" t="s">
        <v>2578</v>
      </c>
      <c r="Y3086" t="str">
        <f t="shared" si="48"/>
        <v>北京微财科技有限公司-数媒重庆市黑卡小额贷款有限公司信息流</v>
      </c>
      <c r="Z3086" t="e">
        <f>VLOOKUP(Y:Y,[1]Sheet1!N:N,1,0)</f>
        <v>#N/A</v>
      </c>
    </row>
    <row r="3087" spans="1:26" hidden="1" x14ac:dyDescent="0.25">
      <c r="A3087">
        <v>20230615</v>
      </c>
      <c r="B3087">
        <v>29768622</v>
      </c>
      <c r="C3087" t="s">
        <v>2603</v>
      </c>
      <c r="D3087">
        <v>2130054</v>
      </c>
      <c r="E3087" t="s">
        <v>2558</v>
      </c>
      <c r="F3087" s="59">
        <v>1976.99</v>
      </c>
      <c r="G3087">
        <v>1600.73</v>
      </c>
      <c r="H3087" t="s">
        <v>2559</v>
      </c>
      <c r="I3087" t="s">
        <v>2560</v>
      </c>
      <c r="J3087" t="s">
        <v>2350</v>
      </c>
      <c r="K3087" t="s">
        <v>711</v>
      </c>
      <c r="L3087" t="s">
        <v>2350</v>
      </c>
      <c r="M3087" t="s">
        <v>2561</v>
      </c>
      <c r="N3087" t="s">
        <v>2562</v>
      </c>
      <c r="O3087" t="s">
        <v>2542</v>
      </c>
      <c r="P3087" t="s">
        <v>2543</v>
      </c>
      <c r="Q3087" t="s">
        <v>2544</v>
      </c>
      <c r="R3087" t="s">
        <v>2563</v>
      </c>
      <c r="S3087" t="s">
        <v>2546</v>
      </c>
      <c r="T3087">
        <v>10983.462</v>
      </c>
      <c r="U3087" t="s">
        <v>1891</v>
      </c>
      <c r="V3087" t="s">
        <v>2564</v>
      </c>
      <c r="W3087" t="s">
        <v>1891</v>
      </c>
      <c r="X3087" t="s">
        <v>2564</v>
      </c>
      <c r="Y3087" t="str">
        <f t="shared" si="48"/>
        <v>深圳尚米网络技术有限公司深圳尚米网络技术有限公司CPC</v>
      </c>
      <c r="Z3087" t="e">
        <f>VLOOKUP(Y:Y,[1]Sheet1!N:N,1,0)</f>
        <v>#N/A</v>
      </c>
    </row>
    <row r="3088" spans="1:26" hidden="1" x14ac:dyDescent="0.25">
      <c r="A3088">
        <v>20230615</v>
      </c>
      <c r="B3088">
        <v>42327250</v>
      </c>
      <c r="C3088" t="s">
        <v>2704</v>
      </c>
      <c r="D3088">
        <v>2172261</v>
      </c>
      <c r="E3088" t="s">
        <v>2628</v>
      </c>
      <c r="F3088" s="59">
        <v>1050.58</v>
      </c>
      <c r="G3088">
        <v>801.97</v>
      </c>
      <c r="H3088" t="s">
        <v>2538</v>
      </c>
      <c r="I3088" t="s">
        <v>2539</v>
      </c>
      <c r="J3088" t="s">
        <v>292</v>
      </c>
      <c r="K3088" t="s">
        <v>2321</v>
      </c>
      <c r="L3088" t="s">
        <v>574</v>
      </c>
      <c r="M3088" t="s">
        <v>2611</v>
      </c>
      <c r="N3088" t="s">
        <v>2612</v>
      </c>
      <c r="O3088" t="s">
        <v>2542</v>
      </c>
      <c r="P3088" t="s">
        <v>2543</v>
      </c>
      <c r="Q3088" t="s">
        <v>2544</v>
      </c>
      <c r="R3088" t="s">
        <v>2613</v>
      </c>
      <c r="S3088" t="s">
        <v>2546</v>
      </c>
      <c r="T3088">
        <v>0</v>
      </c>
      <c r="U3088" t="s">
        <v>2614</v>
      </c>
      <c r="V3088" t="s">
        <v>2615</v>
      </c>
      <c r="W3088" t="s">
        <v>2614</v>
      </c>
      <c r="X3088" t="s">
        <v>2615</v>
      </c>
      <c r="Y3088" t="str">
        <f t="shared" si="48"/>
        <v>广州荔湾品唯信息服务有限公司广州唯品会电子商务有限公司信息流</v>
      </c>
      <c r="Z3088" t="e">
        <f>VLOOKUP(Y:Y,[1]Sheet1!N:N,1,0)</f>
        <v>#N/A</v>
      </c>
    </row>
    <row r="3089" spans="1:26" hidden="1" x14ac:dyDescent="0.25">
      <c r="A3089">
        <v>20230615</v>
      </c>
      <c r="B3089">
        <v>42594484</v>
      </c>
      <c r="C3089" t="s">
        <v>2752</v>
      </c>
      <c r="D3089">
        <v>2130054</v>
      </c>
      <c r="E3089" t="s">
        <v>2558</v>
      </c>
      <c r="F3089" s="59">
        <v>1014.3</v>
      </c>
      <c r="G3089">
        <v>821.27</v>
      </c>
      <c r="H3089" t="s">
        <v>2559</v>
      </c>
      <c r="I3089" t="s">
        <v>2560</v>
      </c>
      <c r="J3089" t="s">
        <v>2350</v>
      </c>
      <c r="K3089" t="s">
        <v>711</v>
      </c>
      <c r="L3089" t="s">
        <v>2350</v>
      </c>
      <c r="M3089" t="s">
        <v>2561</v>
      </c>
      <c r="N3089" t="s">
        <v>2562</v>
      </c>
      <c r="O3089" t="s">
        <v>2542</v>
      </c>
      <c r="P3089" t="s">
        <v>2543</v>
      </c>
      <c r="Q3089" t="s">
        <v>2544</v>
      </c>
      <c r="R3089" t="s">
        <v>2563</v>
      </c>
      <c r="S3089" t="s">
        <v>2546</v>
      </c>
      <c r="T3089">
        <v>657.24</v>
      </c>
      <c r="U3089" t="s">
        <v>1891</v>
      </c>
      <c r="V3089" t="s">
        <v>2564</v>
      </c>
      <c r="W3089" t="s">
        <v>1891</v>
      </c>
      <c r="X3089" t="s">
        <v>2564</v>
      </c>
      <c r="Y3089" t="str">
        <f t="shared" si="48"/>
        <v>深圳尚米网络技术有限公司深圳尚米网络技术有限公司CPC</v>
      </c>
      <c r="Z3089" t="e">
        <f>VLOOKUP(Y:Y,[1]Sheet1!N:N,1,0)</f>
        <v>#N/A</v>
      </c>
    </row>
    <row r="3090" spans="1:26" hidden="1" x14ac:dyDescent="0.25">
      <c r="A3090">
        <v>20230615</v>
      </c>
      <c r="B3090">
        <v>41276538</v>
      </c>
      <c r="C3090" t="s">
        <v>2606</v>
      </c>
      <c r="D3090">
        <v>2158492</v>
      </c>
      <c r="E3090" t="s">
        <v>2580</v>
      </c>
      <c r="F3090" s="59">
        <v>714.15</v>
      </c>
      <c r="G3090">
        <v>600.08000000000004</v>
      </c>
      <c r="H3090" t="s">
        <v>2559</v>
      </c>
      <c r="I3090" t="s">
        <v>2560</v>
      </c>
      <c r="J3090" t="s">
        <v>2330</v>
      </c>
      <c r="K3090" t="s">
        <v>711</v>
      </c>
      <c r="L3090" t="s">
        <v>2329</v>
      </c>
      <c r="M3090" t="s">
        <v>2581</v>
      </c>
      <c r="N3090" t="s">
        <v>2582</v>
      </c>
      <c r="O3090" t="s">
        <v>2542</v>
      </c>
      <c r="P3090" t="s">
        <v>2543</v>
      </c>
      <c r="Q3090" t="s">
        <v>2544</v>
      </c>
      <c r="R3090" t="s">
        <v>2583</v>
      </c>
      <c r="S3090" t="s">
        <v>2546</v>
      </c>
      <c r="T3090">
        <v>9916.5190000000002</v>
      </c>
      <c r="U3090" t="s">
        <v>2584</v>
      </c>
      <c r="V3090" t="s">
        <v>2585</v>
      </c>
      <c r="W3090" t="s">
        <v>2584</v>
      </c>
      <c r="X3090" t="s">
        <v>2585</v>
      </c>
      <c r="Y3090" t="str">
        <f t="shared" si="48"/>
        <v>成都哈拜网络科技有限公司-数字媒体事业部上海哈啰普惠科技有限公司CPC</v>
      </c>
      <c r="Z3090" t="e">
        <f>VLOOKUP(Y:Y,[1]Sheet1!N:N,1,0)</f>
        <v>#N/A</v>
      </c>
    </row>
    <row r="3091" spans="1:26" hidden="1" x14ac:dyDescent="0.25">
      <c r="A3091">
        <v>20230614</v>
      </c>
      <c r="B3091">
        <v>42840928</v>
      </c>
      <c r="C3091" t="s">
        <v>2813</v>
      </c>
      <c r="D3091">
        <v>2117410</v>
      </c>
      <c r="E3091" t="s">
        <v>2587</v>
      </c>
      <c r="F3091" s="59">
        <v>257.25</v>
      </c>
      <c r="G3091">
        <v>0</v>
      </c>
      <c r="H3091" t="s">
        <v>2538</v>
      </c>
      <c r="I3091" t="s">
        <v>2551</v>
      </c>
      <c r="J3091" t="s">
        <v>2353</v>
      </c>
      <c r="K3091" t="s">
        <v>2321</v>
      </c>
      <c r="L3091" t="s">
        <v>326</v>
      </c>
      <c r="M3091" t="s">
        <v>2588</v>
      </c>
      <c r="N3091" t="s">
        <v>2589</v>
      </c>
      <c r="O3091" t="s">
        <v>2542</v>
      </c>
      <c r="P3091" t="s">
        <v>2543</v>
      </c>
      <c r="Q3091" t="s">
        <v>2544</v>
      </c>
      <c r="R3091" t="s">
        <v>2570</v>
      </c>
      <c r="S3091" t="s">
        <v>2546</v>
      </c>
      <c r="T3091">
        <v>0</v>
      </c>
      <c r="U3091" t="s">
        <v>2571</v>
      </c>
      <c r="V3091" t="s">
        <v>2572</v>
      </c>
      <c r="W3091" t="s">
        <v>1891</v>
      </c>
      <c r="X3091" t="s">
        <v>2564</v>
      </c>
      <c r="Y3091" t="str">
        <f t="shared" si="48"/>
        <v>网易有道信息技术（北京）有限公司网易(杭州)网络有限公司信息流</v>
      </c>
      <c r="Z3091" t="e">
        <f>VLOOKUP(Y:Y,[1]Sheet1!N:N,1,0)</f>
        <v>#N/A</v>
      </c>
    </row>
    <row r="3092" spans="1:26" hidden="1" x14ac:dyDescent="0.25">
      <c r="A3092">
        <v>20230614</v>
      </c>
      <c r="B3092">
        <v>47327867</v>
      </c>
      <c r="C3092" t="s">
        <v>2682</v>
      </c>
      <c r="D3092">
        <v>2185183</v>
      </c>
      <c r="E3092" t="s">
        <v>2574</v>
      </c>
      <c r="F3092" s="59">
        <v>639.27</v>
      </c>
      <c r="G3092">
        <v>484.3</v>
      </c>
      <c r="H3092" t="s">
        <v>2538</v>
      </c>
      <c r="I3092" t="s">
        <v>2539</v>
      </c>
      <c r="J3092" t="s">
        <v>2575</v>
      </c>
      <c r="K3092" t="s">
        <v>2321</v>
      </c>
      <c r="L3092" t="s">
        <v>2344</v>
      </c>
      <c r="M3092" t="s">
        <v>2576</v>
      </c>
      <c r="O3092" t="s">
        <v>2542</v>
      </c>
      <c r="P3092" t="s">
        <v>2543</v>
      </c>
      <c r="Q3092" t="s">
        <v>2544</v>
      </c>
      <c r="R3092" t="s">
        <v>2577</v>
      </c>
      <c r="S3092" t="s">
        <v>2546</v>
      </c>
      <c r="T3092">
        <v>0</v>
      </c>
      <c r="U3092" t="s">
        <v>838</v>
      </c>
      <c r="V3092" t="s">
        <v>2578</v>
      </c>
      <c r="W3092" t="s">
        <v>838</v>
      </c>
      <c r="X3092" t="s">
        <v>2578</v>
      </c>
      <c r="Y3092" t="str">
        <f t="shared" si="48"/>
        <v>北京微财科技有限公司-数媒重庆市黑卡小额贷款有限公司信息流</v>
      </c>
      <c r="Z3092" t="e">
        <f>VLOOKUP(Y:Y,[1]Sheet1!N:N,1,0)</f>
        <v>#N/A</v>
      </c>
    </row>
    <row r="3093" spans="1:26" hidden="1" x14ac:dyDescent="0.25">
      <c r="A3093">
        <v>20230614</v>
      </c>
      <c r="B3093">
        <v>47426571</v>
      </c>
      <c r="C3093" t="s">
        <v>2754</v>
      </c>
      <c r="D3093">
        <v>2189969</v>
      </c>
      <c r="E3093" t="s">
        <v>2608</v>
      </c>
      <c r="F3093" s="59">
        <v>1540.6</v>
      </c>
      <c r="G3093">
        <v>1100.43</v>
      </c>
      <c r="H3093" t="s">
        <v>2538</v>
      </c>
      <c r="I3093" t="s">
        <v>2551</v>
      </c>
      <c r="J3093" t="s">
        <v>2332</v>
      </c>
      <c r="K3093" t="s">
        <v>2321</v>
      </c>
      <c r="L3093" t="s">
        <v>2333</v>
      </c>
      <c r="M3093" t="s">
        <v>2552</v>
      </c>
      <c r="N3093" t="s">
        <v>2553</v>
      </c>
      <c r="O3093" t="s">
        <v>2542</v>
      </c>
      <c r="P3093" t="s">
        <v>2543</v>
      </c>
      <c r="Q3093" t="s">
        <v>2544</v>
      </c>
      <c r="R3093" t="s">
        <v>2554</v>
      </c>
      <c r="S3093" t="s">
        <v>2546</v>
      </c>
      <c r="T3093">
        <v>0</v>
      </c>
      <c r="U3093" t="s">
        <v>2555</v>
      </c>
      <c r="V3093" t="s">
        <v>2556</v>
      </c>
      <c r="W3093" t="s">
        <v>2555</v>
      </c>
      <c r="X3093" t="s">
        <v>2556</v>
      </c>
      <c r="Y3093" t="str">
        <f t="shared" si="48"/>
        <v>北京爱奇艺科技有限公司-百度北京爱奇艺科技有限公司信息流</v>
      </c>
      <c r="Z3093" t="e">
        <f>VLOOKUP(Y:Y,[1]Sheet1!N:N,1,0)</f>
        <v>#N/A</v>
      </c>
    </row>
    <row r="3094" spans="1:26" hidden="1" x14ac:dyDescent="0.25">
      <c r="A3094">
        <v>20230614</v>
      </c>
      <c r="B3094">
        <v>47974695</v>
      </c>
      <c r="C3094" t="s">
        <v>2814</v>
      </c>
      <c r="D3094">
        <v>2129251</v>
      </c>
      <c r="E3094" t="s">
        <v>2815</v>
      </c>
      <c r="F3094" s="59">
        <v>3484.01</v>
      </c>
      <c r="G3094">
        <v>0</v>
      </c>
      <c r="H3094" t="s">
        <v>2538</v>
      </c>
      <c r="I3094" t="s">
        <v>2551</v>
      </c>
      <c r="J3094" t="s">
        <v>2330</v>
      </c>
      <c r="K3094" t="s">
        <v>2321</v>
      </c>
      <c r="L3094" t="s">
        <v>2329</v>
      </c>
      <c r="M3094" t="s">
        <v>2581</v>
      </c>
      <c r="N3094" t="s">
        <v>2582</v>
      </c>
      <c r="O3094" t="s">
        <v>2542</v>
      </c>
      <c r="P3094" t="s">
        <v>2543</v>
      </c>
      <c r="Q3094" t="s">
        <v>2544</v>
      </c>
      <c r="R3094" t="s">
        <v>2583</v>
      </c>
      <c r="S3094" t="s">
        <v>2546</v>
      </c>
      <c r="T3094">
        <v>0</v>
      </c>
      <c r="U3094" t="s">
        <v>838</v>
      </c>
      <c r="V3094" t="s">
        <v>2578</v>
      </c>
      <c r="W3094" t="s">
        <v>2584</v>
      </c>
      <c r="X3094" t="s">
        <v>2585</v>
      </c>
      <c r="Y3094" t="str">
        <f t="shared" si="48"/>
        <v>成都哈拜网络科技有限公司-数字媒体事业部上海哈啰普惠科技有限公司信息流</v>
      </c>
      <c r="Z3094" t="e">
        <f>VLOOKUP(Y:Y,[1]Sheet1!N:N,1,0)</f>
        <v>#N/A</v>
      </c>
    </row>
    <row r="3095" spans="1:26" hidden="1" x14ac:dyDescent="0.25">
      <c r="A3095">
        <v>20230614</v>
      </c>
      <c r="B3095">
        <v>29850997</v>
      </c>
      <c r="C3095" t="s">
        <v>2701</v>
      </c>
      <c r="D3095">
        <v>2130054</v>
      </c>
      <c r="E3095" t="s">
        <v>2558</v>
      </c>
      <c r="F3095" s="59">
        <v>6443.07</v>
      </c>
      <c r="G3095">
        <v>5216.9399999999996</v>
      </c>
      <c r="H3095" t="s">
        <v>2559</v>
      </c>
      <c r="I3095" t="s">
        <v>2560</v>
      </c>
      <c r="J3095" t="s">
        <v>2350</v>
      </c>
      <c r="K3095" t="s">
        <v>711</v>
      </c>
      <c r="L3095" t="s">
        <v>2350</v>
      </c>
      <c r="M3095" t="s">
        <v>2561</v>
      </c>
      <c r="N3095" t="s">
        <v>2562</v>
      </c>
      <c r="O3095" t="s">
        <v>2542</v>
      </c>
      <c r="P3095" t="s">
        <v>2543</v>
      </c>
      <c r="Q3095" t="s">
        <v>2544</v>
      </c>
      <c r="R3095" t="s">
        <v>2563</v>
      </c>
      <c r="S3095" t="s">
        <v>2546</v>
      </c>
      <c r="T3095">
        <v>18391.414000000001</v>
      </c>
      <c r="U3095" t="s">
        <v>1891</v>
      </c>
      <c r="V3095" t="s">
        <v>2564</v>
      </c>
      <c r="W3095" t="s">
        <v>1891</v>
      </c>
      <c r="X3095" t="s">
        <v>2564</v>
      </c>
      <c r="Y3095" t="str">
        <f t="shared" si="48"/>
        <v>深圳尚米网络技术有限公司深圳尚米网络技术有限公司CPC</v>
      </c>
      <c r="Z3095" t="e">
        <f>VLOOKUP(Y:Y,[1]Sheet1!N:N,1,0)</f>
        <v>#N/A</v>
      </c>
    </row>
    <row r="3096" spans="1:26" hidden="1" x14ac:dyDescent="0.25">
      <c r="A3096">
        <v>20230614</v>
      </c>
      <c r="B3096">
        <v>41512462</v>
      </c>
      <c r="C3096" t="s">
        <v>2743</v>
      </c>
      <c r="D3096">
        <v>2117409</v>
      </c>
      <c r="E3096" t="s">
        <v>2744</v>
      </c>
      <c r="F3096" s="59">
        <v>891.54</v>
      </c>
      <c r="G3096">
        <v>0</v>
      </c>
      <c r="H3096" t="s">
        <v>2559</v>
      </c>
      <c r="I3096" t="s">
        <v>2560</v>
      </c>
      <c r="J3096" t="s">
        <v>2353</v>
      </c>
      <c r="K3096" t="s">
        <v>711</v>
      </c>
      <c r="L3096" t="s">
        <v>326</v>
      </c>
      <c r="M3096" t="s">
        <v>2588</v>
      </c>
      <c r="N3096" t="s">
        <v>2589</v>
      </c>
      <c r="O3096" t="s">
        <v>2542</v>
      </c>
      <c r="P3096" t="s">
        <v>2543</v>
      </c>
      <c r="Q3096" t="s">
        <v>2544</v>
      </c>
      <c r="R3096" t="s">
        <v>2570</v>
      </c>
      <c r="S3096" t="s">
        <v>2546</v>
      </c>
      <c r="T3096">
        <v>0</v>
      </c>
      <c r="U3096" t="s">
        <v>2571</v>
      </c>
      <c r="V3096" t="s">
        <v>2572</v>
      </c>
      <c r="W3096" t="s">
        <v>1891</v>
      </c>
      <c r="X3096" t="s">
        <v>2564</v>
      </c>
      <c r="Y3096" t="str">
        <f t="shared" si="48"/>
        <v>网易有道信息技术（北京）有限公司网易(杭州)网络有限公司CPC</v>
      </c>
      <c r="Z3096" t="e">
        <f>VLOOKUP(Y:Y,[1]Sheet1!N:N,1,0)</f>
        <v>#N/A</v>
      </c>
    </row>
    <row r="3097" spans="1:26" hidden="1" x14ac:dyDescent="0.25">
      <c r="A3097">
        <v>20230614</v>
      </c>
      <c r="B3097">
        <v>41276538</v>
      </c>
      <c r="C3097" t="s">
        <v>2606</v>
      </c>
      <c r="D3097">
        <v>2158492</v>
      </c>
      <c r="E3097" t="s">
        <v>2580</v>
      </c>
      <c r="F3097" s="59">
        <v>515.62</v>
      </c>
      <c r="G3097">
        <v>433.24</v>
      </c>
      <c r="H3097" t="s">
        <v>2559</v>
      </c>
      <c r="I3097" t="s">
        <v>2560</v>
      </c>
      <c r="J3097" t="s">
        <v>2330</v>
      </c>
      <c r="K3097" t="s">
        <v>711</v>
      </c>
      <c r="L3097" t="s">
        <v>2329</v>
      </c>
      <c r="M3097" t="s">
        <v>2581</v>
      </c>
      <c r="N3097" t="s">
        <v>2582</v>
      </c>
      <c r="O3097" t="s">
        <v>2542</v>
      </c>
      <c r="P3097" t="s">
        <v>2543</v>
      </c>
      <c r="Q3097" t="s">
        <v>2544</v>
      </c>
      <c r="R3097" t="s">
        <v>2583</v>
      </c>
      <c r="S3097" t="s">
        <v>2546</v>
      </c>
      <c r="T3097">
        <v>9916.5190000000002</v>
      </c>
      <c r="U3097" t="s">
        <v>2584</v>
      </c>
      <c r="V3097" t="s">
        <v>2585</v>
      </c>
      <c r="W3097" t="s">
        <v>2584</v>
      </c>
      <c r="X3097" t="s">
        <v>2585</v>
      </c>
      <c r="Y3097" t="str">
        <f t="shared" si="48"/>
        <v>成都哈拜网络科技有限公司-数字媒体事业部上海哈啰普惠科技有限公司CPC</v>
      </c>
      <c r="Z3097" t="e">
        <f>VLOOKUP(Y:Y,[1]Sheet1!N:N,1,0)</f>
        <v>#N/A</v>
      </c>
    </row>
    <row r="3098" spans="1:26" hidden="1" x14ac:dyDescent="0.25">
      <c r="A3098">
        <v>20230614</v>
      </c>
      <c r="B3098">
        <v>47184415</v>
      </c>
      <c r="C3098" t="s">
        <v>2708</v>
      </c>
      <c r="D3098">
        <v>2176807</v>
      </c>
      <c r="E3098" t="s">
        <v>2691</v>
      </c>
      <c r="F3098" s="59">
        <v>43.67</v>
      </c>
      <c r="G3098">
        <v>31.88</v>
      </c>
      <c r="H3098" t="s">
        <v>2538</v>
      </c>
      <c r="I3098" t="s">
        <v>2539</v>
      </c>
      <c r="J3098" t="s">
        <v>2339</v>
      </c>
      <c r="K3098" t="s">
        <v>2321</v>
      </c>
      <c r="L3098" t="s">
        <v>2338</v>
      </c>
      <c r="M3098" t="s">
        <v>2692</v>
      </c>
      <c r="N3098" t="s">
        <v>2693</v>
      </c>
      <c r="O3098" t="s">
        <v>2542</v>
      </c>
      <c r="P3098" t="s">
        <v>2543</v>
      </c>
      <c r="Q3098" t="s">
        <v>2544</v>
      </c>
      <c r="R3098" t="s">
        <v>2694</v>
      </c>
      <c r="S3098" t="s">
        <v>2546</v>
      </c>
      <c r="T3098">
        <v>0</v>
      </c>
      <c r="U3098" t="s">
        <v>2117</v>
      </c>
      <c r="V3098" t="s">
        <v>2695</v>
      </c>
      <c r="W3098" t="s">
        <v>2117</v>
      </c>
      <c r="X3098" t="s">
        <v>2695</v>
      </c>
      <c r="Y3098" t="str">
        <f t="shared" si="48"/>
        <v>北京三快在线科技有限公司及其关联公司北京三快科技有限公司信息流</v>
      </c>
      <c r="Z3098" t="e">
        <f>VLOOKUP(Y:Y,[1]Sheet1!N:N,1,0)</f>
        <v>#N/A</v>
      </c>
    </row>
    <row r="3099" spans="1:26" hidden="1" x14ac:dyDescent="0.25">
      <c r="A3099">
        <v>20230614</v>
      </c>
      <c r="B3099">
        <v>45323011</v>
      </c>
      <c r="C3099" t="s">
        <v>2680</v>
      </c>
      <c r="D3099">
        <v>2172261</v>
      </c>
      <c r="E3099" t="s">
        <v>2628</v>
      </c>
      <c r="F3099" s="59">
        <v>467.37</v>
      </c>
      <c r="G3099">
        <v>356.77</v>
      </c>
      <c r="H3099" t="s">
        <v>2538</v>
      </c>
      <c r="I3099" t="s">
        <v>2551</v>
      </c>
      <c r="J3099" t="s">
        <v>292</v>
      </c>
      <c r="K3099" t="s">
        <v>2321</v>
      </c>
      <c r="L3099" t="s">
        <v>574</v>
      </c>
      <c r="M3099" t="s">
        <v>2611</v>
      </c>
      <c r="N3099" t="s">
        <v>2612</v>
      </c>
      <c r="O3099" t="s">
        <v>2542</v>
      </c>
      <c r="P3099" t="s">
        <v>2543</v>
      </c>
      <c r="Q3099" t="s">
        <v>2544</v>
      </c>
      <c r="R3099" t="s">
        <v>2613</v>
      </c>
      <c r="S3099" t="s">
        <v>2546</v>
      </c>
      <c r="T3099">
        <v>0</v>
      </c>
      <c r="U3099" t="s">
        <v>2614</v>
      </c>
      <c r="V3099" t="s">
        <v>2615</v>
      </c>
      <c r="W3099" t="s">
        <v>2614</v>
      </c>
      <c r="X3099" t="s">
        <v>2615</v>
      </c>
      <c r="Y3099" t="str">
        <f t="shared" si="48"/>
        <v>广州荔湾品唯信息服务有限公司广州唯品会电子商务有限公司信息流</v>
      </c>
      <c r="Z3099" t="e">
        <f>VLOOKUP(Y:Y,[1]Sheet1!N:N,1,0)</f>
        <v>#N/A</v>
      </c>
    </row>
    <row r="3100" spans="1:26" hidden="1" x14ac:dyDescent="0.25">
      <c r="A3100">
        <v>20230614</v>
      </c>
      <c r="B3100">
        <v>42012563</v>
      </c>
      <c r="C3100" t="s">
        <v>2741</v>
      </c>
      <c r="D3100">
        <v>2142924</v>
      </c>
      <c r="E3100" t="s">
        <v>2716</v>
      </c>
      <c r="F3100" s="59">
        <v>677.15</v>
      </c>
      <c r="G3100">
        <v>677.15</v>
      </c>
      <c r="H3100" t="s">
        <v>2559</v>
      </c>
      <c r="I3100" t="s">
        <v>2560</v>
      </c>
      <c r="J3100" t="s">
        <v>392</v>
      </c>
      <c r="K3100" t="s">
        <v>711</v>
      </c>
      <c r="L3100" t="s">
        <v>392</v>
      </c>
      <c r="M3100" t="s">
        <v>2641</v>
      </c>
      <c r="N3100" t="s">
        <v>2642</v>
      </c>
      <c r="O3100" t="s">
        <v>2542</v>
      </c>
      <c r="P3100" t="s">
        <v>2543</v>
      </c>
      <c r="Q3100" t="s">
        <v>2544</v>
      </c>
      <c r="R3100" t="s">
        <v>2643</v>
      </c>
      <c r="S3100" t="s">
        <v>2546</v>
      </c>
      <c r="T3100">
        <v>69473.94</v>
      </c>
      <c r="U3100" t="s">
        <v>838</v>
      </c>
      <c r="V3100" t="s">
        <v>2578</v>
      </c>
      <c r="W3100" t="s">
        <v>838</v>
      </c>
      <c r="X3100" t="s">
        <v>2548</v>
      </c>
      <c r="Y3100" t="str">
        <f t="shared" si="48"/>
        <v>福州三六零网络小额贷款有限公司福州三六零网络小额贷款有限公司CPC</v>
      </c>
      <c r="Z3100" t="e">
        <f>VLOOKUP(Y:Y,[1]Sheet1!N:N,1,0)</f>
        <v>#N/A</v>
      </c>
    </row>
    <row r="3101" spans="1:26" hidden="1" x14ac:dyDescent="0.25">
      <c r="A3101">
        <v>20230614</v>
      </c>
      <c r="B3101">
        <v>42012606</v>
      </c>
      <c r="C3101" t="s">
        <v>2715</v>
      </c>
      <c r="D3101">
        <v>2142924</v>
      </c>
      <c r="E3101" t="s">
        <v>2716</v>
      </c>
      <c r="F3101" s="59">
        <v>1511.84</v>
      </c>
      <c r="G3101">
        <v>1511.84</v>
      </c>
      <c r="H3101" t="s">
        <v>2559</v>
      </c>
      <c r="I3101" t="s">
        <v>2560</v>
      </c>
      <c r="J3101" t="s">
        <v>392</v>
      </c>
      <c r="K3101" t="s">
        <v>711</v>
      </c>
      <c r="L3101" t="s">
        <v>392</v>
      </c>
      <c r="M3101" t="s">
        <v>2641</v>
      </c>
      <c r="N3101" t="s">
        <v>2642</v>
      </c>
      <c r="O3101" t="s">
        <v>2542</v>
      </c>
      <c r="P3101" t="s">
        <v>2543</v>
      </c>
      <c r="Q3101" t="s">
        <v>2544</v>
      </c>
      <c r="R3101" t="s">
        <v>2643</v>
      </c>
      <c r="S3101" t="s">
        <v>2546</v>
      </c>
      <c r="T3101">
        <v>39786.21</v>
      </c>
      <c r="U3101" t="s">
        <v>838</v>
      </c>
      <c r="V3101" t="s">
        <v>2578</v>
      </c>
      <c r="W3101" t="s">
        <v>838</v>
      </c>
      <c r="X3101" t="s">
        <v>2548</v>
      </c>
      <c r="Y3101" t="str">
        <f t="shared" si="48"/>
        <v>福州三六零网络小额贷款有限公司福州三六零网络小额贷款有限公司CPC</v>
      </c>
      <c r="Z3101" t="e">
        <f>VLOOKUP(Y:Y,[1]Sheet1!N:N,1,0)</f>
        <v>#N/A</v>
      </c>
    </row>
    <row r="3102" spans="1:26" hidden="1" x14ac:dyDescent="0.25">
      <c r="A3102">
        <v>20230614</v>
      </c>
      <c r="B3102">
        <v>42327250</v>
      </c>
      <c r="C3102" t="s">
        <v>2704</v>
      </c>
      <c r="D3102">
        <v>2172261</v>
      </c>
      <c r="E3102" t="s">
        <v>2628</v>
      </c>
      <c r="F3102" s="59">
        <v>2285.5300000000002</v>
      </c>
      <c r="G3102">
        <v>1744.68</v>
      </c>
      <c r="H3102" t="s">
        <v>2538</v>
      </c>
      <c r="I3102" t="s">
        <v>2551</v>
      </c>
      <c r="J3102" t="s">
        <v>292</v>
      </c>
      <c r="K3102" t="s">
        <v>2321</v>
      </c>
      <c r="L3102" t="s">
        <v>574</v>
      </c>
      <c r="M3102" t="s">
        <v>2611</v>
      </c>
      <c r="N3102" t="s">
        <v>2612</v>
      </c>
      <c r="O3102" t="s">
        <v>2542</v>
      </c>
      <c r="P3102" t="s">
        <v>2543</v>
      </c>
      <c r="Q3102" t="s">
        <v>2544</v>
      </c>
      <c r="R3102" t="s">
        <v>2613</v>
      </c>
      <c r="S3102" t="s">
        <v>2546</v>
      </c>
      <c r="T3102">
        <v>0</v>
      </c>
      <c r="U3102" t="s">
        <v>2614</v>
      </c>
      <c r="V3102" t="s">
        <v>2615</v>
      </c>
      <c r="W3102" t="s">
        <v>2614</v>
      </c>
      <c r="X3102" t="s">
        <v>2615</v>
      </c>
      <c r="Y3102" t="str">
        <f t="shared" si="48"/>
        <v>广州荔湾品唯信息服务有限公司广州唯品会电子商务有限公司信息流</v>
      </c>
      <c r="Z3102" t="e">
        <f>VLOOKUP(Y:Y,[1]Sheet1!N:N,1,0)</f>
        <v>#N/A</v>
      </c>
    </row>
    <row r="3103" spans="1:26" hidden="1" x14ac:dyDescent="0.25">
      <c r="A3103">
        <v>20230614</v>
      </c>
      <c r="B3103">
        <v>47327914</v>
      </c>
      <c r="C3103" t="s">
        <v>2720</v>
      </c>
      <c r="D3103">
        <v>2185183</v>
      </c>
      <c r="E3103" t="s">
        <v>2574</v>
      </c>
      <c r="F3103" s="59">
        <v>10419.49</v>
      </c>
      <c r="G3103">
        <v>7893.55</v>
      </c>
      <c r="H3103" t="s">
        <v>2538</v>
      </c>
      <c r="I3103" t="s">
        <v>2539</v>
      </c>
      <c r="J3103" t="s">
        <v>2575</v>
      </c>
      <c r="K3103" t="s">
        <v>2321</v>
      </c>
      <c r="L3103" t="s">
        <v>2344</v>
      </c>
      <c r="M3103" t="s">
        <v>2576</v>
      </c>
      <c r="O3103" t="s">
        <v>2542</v>
      </c>
      <c r="P3103" t="s">
        <v>2543</v>
      </c>
      <c r="Q3103" t="s">
        <v>2544</v>
      </c>
      <c r="R3103" t="s">
        <v>2577</v>
      </c>
      <c r="S3103" t="s">
        <v>2546</v>
      </c>
      <c r="T3103">
        <v>0</v>
      </c>
      <c r="U3103" t="s">
        <v>838</v>
      </c>
      <c r="V3103" t="s">
        <v>2578</v>
      </c>
      <c r="W3103" t="s">
        <v>838</v>
      </c>
      <c r="X3103" t="s">
        <v>2578</v>
      </c>
      <c r="Y3103" t="str">
        <f t="shared" si="48"/>
        <v>北京微财科技有限公司-数媒重庆市黑卡小额贷款有限公司信息流</v>
      </c>
      <c r="Z3103" t="e">
        <f>VLOOKUP(Y:Y,[1]Sheet1!N:N,1,0)</f>
        <v>#N/A</v>
      </c>
    </row>
    <row r="3104" spans="1:26" hidden="1" x14ac:dyDescent="0.25">
      <c r="A3104">
        <v>20230614</v>
      </c>
      <c r="B3104">
        <v>47953339</v>
      </c>
      <c r="C3104" t="s">
        <v>2755</v>
      </c>
      <c r="D3104">
        <v>2167551</v>
      </c>
      <c r="E3104" t="s">
        <v>2550</v>
      </c>
      <c r="F3104" s="59">
        <v>1023.66</v>
      </c>
      <c r="G3104">
        <v>1023.66</v>
      </c>
      <c r="H3104" t="s">
        <v>2538</v>
      </c>
      <c r="I3104" t="s">
        <v>2551</v>
      </c>
      <c r="J3104" t="s">
        <v>2332</v>
      </c>
      <c r="K3104" t="s">
        <v>2321</v>
      </c>
      <c r="L3104" t="s">
        <v>2333</v>
      </c>
      <c r="M3104" t="s">
        <v>2552</v>
      </c>
      <c r="N3104" t="s">
        <v>2553</v>
      </c>
      <c r="O3104" t="s">
        <v>2542</v>
      </c>
      <c r="P3104" t="s">
        <v>2543</v>
      </c>
      <c r="Q3104" t="s">
        <v>2544</v>
      </c>
      <c r="R3104" t="s">
        <v>2554</v>
      </c>
      <c r="S3104" t="s">
        <v>2546</v>
      </c>
      <c r="T3104">
        <v>0</v>
      </c>
      <c r="U3104" t="s">
        <v>2555</v>
      </c>
      <c r="V3104" t="s">
        <v>2556</v>
      </c>
      <c r="W3104" t="s">
        <v>2555</v>
      </c>
      <c r="X3104" t="s">
        <v>2556</v>
      </c>
      <c r="Y3104" t="str">
        <f t="shared" si="48"/>
        <v>北京爱奇艺科技有限公司-百度北京爱奇艺科技有限公司信息流</v>
      </c>
      <c r="Z3104" t="e">
        <f>VLOOKUP(Y:Y,[1]Sheet1!N:N,1,0)</f>
        <v>#N/A</v>
      </c>
    </row>
    <row r="3105" spans="1:26" hidden="1" x14ac:dyDescent="0.25">
      <c r="A3105">
        <v>20230614</v>
      </c>
      <c r="B3105">
        <v>47953344</v>
      </c>
      <c r="C3105" t="s">
        <v>2732</v>
      </c>
      <c r="D3105">
        <v>2167551</v>
      </c>
      <c r="E3105" t="s">
        <v>2550</v>
      </c>
      <c r="F3105" s="59">
        <v>586.79999999999995</v>
      </c>
      <c r="G3105">
        <v>586.79999999999995</v>
      </c>
      <c r="H3105" t="s">
        <v>2538</v>
      </c>
      <c r="I3105" t="s">
        <v>2551</v>
      </c>
      <c r="J3105" t="s">
        <v>2332</v>
      </c>
      <c r="K3105" t="s">
        <v>2321</v>
      </c>
      <c r="L3105" t="s">
        <v>2333</v>
      </c>
      <c r="M3105" t="s">
        <v>2552</v>
      </c>
      <c r="N3105" t="s">
        <v>2553</v>
      </c>
      <c r="O3105" t="s">
        <v>2542</v>
      </c>
      <c r="P3105" t="s">
        <v>2543</v>
      </c>
      <c r="Q3105" t="s">
        <v>2544</v>
      </c>
      <c r="R3105" t="s">
        <v>2554</v>
      </c>
      <c r="S3105" t="s">
        <v>2546</v>
      </c>
      <c r="T3105">
        <v>0</v>
      </c>
      <c r="U3105" t="s">
        <v>2555</v>
      </c>
      <c r="V3105" t="s">
        <v>2556</v>
      </c>
      <c r="W3105" t="s">
        <v>2555</v>
      </c>
      <c r="X3105" t="s">
        <v>2556</v>
      </c>
      <c r="Y3105" t="str">
        <f t="shared" si="48"/>
        <v>北京爱奇艺科技有限公司-百度北京爱奇艺科技有限公司信息流</v>
      </c>
      <c r="Z3105" t="e">
        <f>VLOOKUP(Y:Y,[1]Sheet1!N:N,1,0)</f>
        <v>#N/A</v>
      </c>
    </row>
    <row r="3106" spans="1:26" hidden="1" x14ac:dyDescent="0.25">
      <c r="A3106">
        <v>20230614</v>
      </c>
      <c r="B3106">
        <v>23293206</v>
      </c>
      <c r="C3106" t="s">
        <v>2696</v>
      </c>
      <c r="D3106">
        <v>2147805</v>
      </c>
      <c r="E3106" t="s">
        <v>2697</v>
      </c>
      <c r="F3106" s="59">
        <v>5477.83</v>
      </c>
      <c r="G3106">
        <v>4890.72</v>
      </c>
      <c r="H3106" t="s">
        <v>2559</v>
      </c>
      <c r="I3106" t="s">
        <v>2560</v>
      </c>
      <c r="J3106" t="s">
        <v>2347</v>
      </c>
      <c r="K3106" t="s">
        <v>711</v>
      </c>
      <c r="L3106" t="s">
        <v>2346</v>
      </c>
      <c r="M3106" t="s">
        <v>2698</v>
      </c>
      <c r="N3106" t="s">
        <v>2699</v>
      </c>
      <c r="O3106" t="s">
        <v>2542</v>
      </c>
      <c r="P3106" t="s">
        <v>2543</v>
      </c>
      <c r="Q3106" t="s">
        <v>2544</v>
      </c>
      <c r="R3106" t="s">
        <v>2700</v>
      </c>
      <c r="S3106" t="s">
        <v>2546</v>
      </c>
      <c r="T3106">
        <v>78358.551999999996</v>
      </c>
      <c r="U3106" t="s">
        <v>2555</v>
      </c>
      <c r="V3106" t="s">
        <v>2596</v>
      </c>
      <c r="W3106" t="s">
        <v>2555</v>
      </c>
      <c r="X3106" t="s">
        <v>2556</v>
      </c>
      <c r="Y3106" t="str">
        <f t="shared" si="48"/>
        <v>飞狐信息技术（天津）有限公司飞狐信息技术(天津)有限公司CPC</v>
      </c>
      <c r="Z3106" t="e">
        <f>VLOOKUP(Y:Y,[1]Sheet1!N:N,1,0)</f>
        <v>#N/A</v>
      </c>
    </row>
    <row r="3107" spans="1:26" hidden="1" x14ac:dyDescent="0.25">
      <c r="A3107">
        <v>20230614</v>
      </c>
      <c r="B3107">
        <v>38794071</v>
      </c>
      <c r="C3107" t="s">
        <v>2778</v>
      </c>
      <c r="D3107">
        <v>2172261</v>
      </c>
      <c r="E3107" t="s">
        <v>2628</v>
      </c>
      <c r="F3107" s="59">
        <v>161945.48000000001</v>
      </c>
      <c r="G3107">
        <v>123622.5</v>
      </c>
      <c r="H3107" t="s">
        <v>2538</v>
      </c>
      <c r="I3107" t="s">
        <v>2551</v>
      </c>
      <c r="J3107" t="s">
        <v>292</v>
      </c>
      <c r="K3107" t="s">
        <v>2321</v>
      </c>
      <c r="L3107" t="s">
        <v>574</v>
      </c>
      <c r="M3107" t="s">
        <v>2611</v>
      </c>
      <c r="N3107" t="s">
        <v>2612</v>
      </c>
      <c r="O3107" t="s">
        <v>2542</v>
      </c>
      <c r="P3107" t="s">
        <v>2543</v>
      </c>
      <c r="Q3107" t="s">
        <v>2544</v>
      </c>
      <c r="R3107" t="s">
        <v>2613</v>
      </c>
      <c r="S3107" t="s">
        <v>2546</v>
      </c>
      <c r="T3107">
        <v>0</v>
      </c>
      <c r="U3107" t="s">
        <v>2614</v>
      </c>
      <c r="V3107" t="s">
        <v>2615</v>
      </c>
      <c r="W3107" t="s">
        <v>2614</v>
      </c>
      <c r="X3107" t="s">
        <v>2615</v>
      </c>
      <c r="Y3107" t="str">
        <f t="shared" si="48"/>
        <v>广州荔湾品唯信息服务有限公司广州唯品会电子商务有限公司信息流</v>
      </c>
      <c r="Z3107" t="e">
        <f>VLOOKUP(Y:Y,[1]Sheet1!N:N,1,0)</f>
        <v>#N/A</v>
      </c>
    </row>
    <row r="3108" spans="1:26" hidden="1" x14ac:dyDescent="0.25">
      <c r="A3108">
        <v>20230614</v>
      </c>
      <c r="B3108">
        <v>42327274</v>
      </c>
      <c r="C3108" t="s">
        <v>2791</v>
      </c>
      <c r="D3108">
        <v>2172261</v>
      </c>
      <c r="E3108" t="s">
        <v>2628</v>
      </c>
      <c r="F3108" s="59">
        <v>163.11000000000001</v>
      </c>
      <c r="G3108">
        <v>124.51</v>
      </c>
      <c r="H3108" t="s">
        <v>2538</v>
      </c>
      <c r="I3108" t="s">
        <v>2539</v>
      </c>
      <c r="J3108" t="s">
        <v>292</v>
      </c>
      <c r="K3108" t="s">
        <v>2321</v>
      </c>
      <c r="L3108" t="s">
        <v>574</v>
      </c>
      <c r="M3108" t="s">
        <v>2611</v>
      </c>
      <c r="N3108" t="s">
        <v>2612</v>
      </c>
      <c r="O3108" t="s">
        <v>2542</v>
      </c>
      <c r="P3108" t="s">
        <v>2543</v>
      </c>
      <c r="Q3108" t="s">
        <v>2544</v>
      </c>
      <c r="R3108" t="s">
        <v>2613</v>
      </c>
      <c r="S3108" t="s">
        <v>2546</v>
      </c>
      <c r="T3108">
        <v>0</v>
      </c>
      <c r="U3108" t="s">
        <v>2614</v>
      </c>
      <c r="V3108" t="s">
        <v>2615</v>
      </c>
      <c r="W3108" t="s">
        <v>2614</v>
      </c>
      <c r="X3108" t="s">
        <v>2615</v>
      </c>
      <c r="Y3108" t="str">
        <f t="shared" si="48"/>
        <v>广州荔湾品唯信息服务有限公司广州唯品会电子商务有限公司信息流</v>
      </c>
      <c r="Z3108" t="e">
        <f>VLOOKUP(Y:Y,[1]Sheet1!N:N,1,0)</f>
        <v>#N/A</v>
      </c>
    </row>
    <row r="3109" spans="1:26" hidden="1" x14ac:dyDescent="0.25">
      <c r="A3109">
        <v>20230614</v>
      </c>
      <c r="B3109">
        <v>42840845</v>
      </c>
      <c r="C3109" t="s">
        <v>2812</v>
      </c>
      <c r="D3109">
        <v>2117410</v>
      </c>
      <c r="E3109" t="s">
        <v>2587</v>
      </c>
      <c r="F3109" s="59">
        <v>816.93</v>
      </c>
      <c r="G3109">
        <v>0</v>
      </c>
      <c r="H3109" t="s">
        <v>2538</v>
      </c>
      <c r="I3109" t="s">
        <v>2551</v>
      </c>
      <c r="J3109" t="s">
        <v>2353</v>
      </c>
      <c r="K3109" t="s">
        <v>2321</v>
      </c>
      <c r="L3109" t="s">
        <v>326</v>
      </c>
      <c r="M3109" t="s">
        <v>2588</v>
      </c>
      <c r="N3109" t="s">
        <v>2589</v>
      </c>
      <c r="O3109" t="s">
        <v>2542</v>
      </c>
      <c r="P3109" t="s">
        <v>2543</v>
      </c>
      <c r="Q3109" t="s">
        <v>2544</v>
      </c>
      <c r="R3109" t="s">
        <v>2570</v>
      </c>
      <c r="S3109" t="s">
        <v>2546</v>
      </c>
      <c r="T3109">
        <v>0</v>
      </c>
      <c r="U3109" t="s">
        <v>2571</v>
      </c>
      <c r="V3109" t="s">
        <v>2572</v>
      </c>
      <c r="W3109" t="s">
        <v>1891</v>
      </c>
      <c r="X3109" t="s">
        <v>2564</v>
      </c>
      <c r="Y3109" t="str">
        <f t="shared" si="48"/>
        <v>网易有道信息技术（北京）有限公司网易(杭州)网络有限公司信息流</v>
      </c>
      <c r="Z3109" t="e">
        <f>VLOOKUP(Y:Y,[1]Sheet1!N:N,1,0)</f>
        <v>#N/A</v>
      </c>
    </row>
    <row r="3110" spans="1:26" hidden="1" x14ac:dyDescent="0.25">
      <c r="A3110">
        <v>20230614</v>
      </c>
      <c r="B3110">
        <v>45323011</v>
      </c>
      <c r="C3110" t="s">
        <v>2680</v>
      </c>
      <c r="D3110">
        <v>2172261</v>
      </c>
      <c r="E3110" t="s">
        <v>2628</v>
      </c>
      <c r="F3110" s="59">
        <v>11.66</v>
      </c>
      <c r="G3110">
        <v>8.9</v>
      </c>
      <c r="H3110" t="s">
        <v>2538</v>
      </c>
      <c r="I3110" t="s">
        <v>2539</v>
      </c>
      <c r="J3110" t="s">
        <v>292</v>
      </c>
      <c r="K3110" t="s">
        <v>2321</v>
      </c>
      <c r="L3110" t="s">
        <v>574</v>
      </c>
      <c r="M3110" t="s">
        <v>2611</v>
      </c>
      <c r="N3110" t="s">
        <v>2612</v>
      </c>
      <c r="O3110" t="s">
        <v>2542</v>
      </c>
      <c r="P3110" t="s">
        <v>2543</v>
      </c>
      <c r="Q3110" t="s">
        <v>2544</v>
      </c>
      <c r="R3110" t="s">
        <v>2613</v>
      </c>
      <c r="S3110" t="s">
        <v>2546</v>
      </c>
      <c r="T3110">
        <v>0</v>
      </c>
      <c r="U3110" t="s">
        <v>2614</v>
      </c>
      <c r="V3110" t="s">
        <v>2615</v>
      </c>
      <c r="W3110" t="s">
        <v>2614</v>
      </c>
      <c r="X3110" t="s">
        <v>2615</v>
      </c>
      <c r="Y3110" t="str">
        <f t="shared" si="48"/>
        <v>广州荔湾品唯信息服务有限公司广州唯品会电子商务有限公司信息流</v>
      </c>
      <c r="Z3110" t="e">
        <f>VLOOKUP(Y:Y,[1]Sheet1!N:N,1,0)</f>
        <v>#N/A</v>
      </c>
    </row>
    <row r="3111" spans="1:26" x14ac:dyDescent="0.25">
      <c r="A3111">
        <v>20230614</v>
      </c>
      <c r="B3111">
        <v>45336925</v>
      </c>
      <c r="C3111" t="s">
        <v>2717</v>
      </c>
      <c r="D3111">
        <v>2054669</v>
      </c>
      <c r="E3111" t="s">
        <v>2622</v>
      </c>
      <c r="F3111" s="59">
        <v>2658.3</v>
      </c>
      <c r="G3111">
        <v>1969.11</v>
      </c>
      <c r="H3111" t="s">
        <v>2538</v>
      </c>
      <c r="I3111" t="s">
        <v>2539</v>
      </c>
      <c r="J3111" t="s">
        <v>2352</v>
      </c>
      <c r="K3111" t="s">
        <v>2321</v>
      </c>
      <c r="L3111" t="s">
        <v>2351</v>
      </c>
      <c r="M3111" t="s">
        <v>2623</v>
      </c>
      <c r="N3111" t="s">
        <v>2624</v>
      </c>
      <c r="O3111" t="s">
        <v>2542</v>
      </c>
      <c r="P3111" t="s">
        <v>2543</v>
      </c>
      <c r="Q3111" t="s">
        <v>2544</v>
      </c>
      <c r="R3111" t="s">
        <v>2625</v>
      </c>
      <c r="S3111" t="s">
        <v>2546</v>
      </c>
      <c r="T3111">
        <v>0</v>
      </c>
      <c r="U3111" t="s">
        <v>838</v>
      </c>
      <c r="V3111" t="s">
        <v>2548</v>
      </c>
      <c r="W3111" t="s">
        <v>838</v>
      </c>
      <c r="X3111" t="s">
        <v>2548</v>
      </c>
      <c r="Y3111" t="str">
        <f t="shared" si="48"/>
        <v>深圳市小赢普惠科技有限责任公司深圳市赢众通金融信息服务有限责任公司信息流</v>
      </c>
      <c r="Z3111" t="e">
        <f>VLOOKUP(Y:Y,[1]Sheet1!N:N,1,0)</f>
        <v>#N/A</v>
      </c>
    </row>
    <row r="3112" spans="1:26" hidden="1" x14ac:dyDescent="0.25">
      <c r="A3112">
        <v>20230614</v>
      </c>
      <c r="B3112">
        <v>48248606</v>
      </c>
      <c r="C3112" t="s">
        <v>2656</v>
      </c>
      <c r="D3112">
        <v>2172261</v>
      </c>
      <c r="E3112" t="s">
        <v>2628</v>
      </c>
      <c r="F3112" s="59">
        <v>0.2</v>
      </c>
      <c r="G3112">
        <v>0.15</v>
      </c>
      <c r="H3112" t="s">
        <v>2538</v>
      </c>
      <c r="I3112" t="s">
        <v>2551</v>
      </c>
      <c r="J3112" t="s">
        <v>292</v>
      </c>
      <c r="K3112" t="s">
        <v>2321</v>
      </c>
      <c r="L3112" t="s">
        <v>574</v>
      </c>
      <c r="M3112" t="s">
        <v>2611</v>
      </c>
      <c r="N3112" t="s">
        <v>2612</v>
      </c>
      <c r="O3112" t="s">
        <v>2542</v>
      </c>
      <c r="P3112" t="s">
        <v>2543</v>
      </c>
      <c r="Q3112" t="s">
        <v>2544</v>
      </c>
      <c r="R3112" t="s">
        <v>2613</v>
      </c>
      <c r="S3112" t="s">
        <v>2546</v>
      </c>
      <c r="T3112">
        <v>0</v>
      </c>
      <c r="U3112" t="s">
        <v>2614</v>
      </c>
      <c r="V3112" t="s">
        <v>2615</v>
      </c>
      <c r="W3112" t="s">
        <v>2614</v>
      </c>
      <c r="X3112" t="s">
        <v>2615</v>
      </c>
      <c r="Y3112" t="str">
        <f t="shared" si="48"/>
        <v>广州荔湾品唯信息服务有限公司广州唯品会电子商务有限公司信息流</v>
      </c>
      <c r="Z3112" t="e">
        <f>VLOOKUP(Y:Y,[1]Sheet1!N:N,1,0)</f>
        <v>#N/A</v>
      </c>
    </row>
    <row r="3113" spans="1:26" hidden="1" x14ac:dyDescent="0.25">
      <c r="A3113">
        <v>20230614</v>
      </c>
      <c r="B3113">
        <v>29404181</v>
      </c>
      <c r="C3113" t="s">
        <v>2801</v>
      </c>
      <c r="D3113">
        <v>2130054</v>
      </c>
      <c r="E3113" t="s">
        <v>2558</v>
      </c>
      <c r="F3113" s="59">
        <v>7419.92</v>
      </c>
      <c r="G3113">
        <v>6007.95</v>
      </c>
      <c r="H3113" t="s">
        <v>2559</v>
      </c>
      <c r="I3113" t="s">
        <v>2560</v>
      </c>
      <c r="J3113" t="s">
        <v>2350</v>
      </c>
      <c r="K3113" t="s">
        <v>711</v>
      </c>
      <c r="L3113" t="s">
        <v>2350</v>
      </c>
      <c r="M3113" t="s">
        <v>2561</v>
      </c>
      <c r="N3113" t="s">
        <v>2562</v>
      </c>
      <c r="O3113" t="s">
        <v>2542</v>
      </c>
      <c r="P3113" t="s">
        <v>2543</v>
      </c>
      <c r="Q3113" t="s">
        <v>2544</v>
      </c>
      <c r="R3113" t="s">
        <v>2563</v>
      </c>
      <c r="S3113" t="s">
        <v>2546</v>
      </c>
      <c r="T3113">
        <v>12380.050999999999</v>
      </c>
      <c r="U3113" t="s">
        <v>1891</v>
      </c>
      <c r="V3113" t="s">
        <v>2564</v>
      </c>
      <c r="W3113" t="s">
        <v>1891</v>
      </c>
      <c r="X3113" t="s">
        <v>2564</v>
      </c>
      <c r="Y3113" t="str">
        <f t="shared" si="48"/>
        <v>深圳尚米网络技术有限公司深圳尚米网络技术有限公司CPC</v>
      </c>
      <c r="Z3113" t="e">
        <f>VLOOKUP(Y:Y,[1]Sheet1!N:N,1,0)</f>
        <v>#N/A</v>
      </c>
    </row>
    <row r="3114" spans="1:26" x14ac:dyDescent="0.25">
      <c r="A3114">
        <v>20230614</v>
      </c>
      <c r="B3114">
        <v>39873589</v>
      </c>
      <c r="C3114" t="s">
        <v>2811</v>
      </c>
      <c r="D3114">
        <v>2054669</v>
      </c>
      <c r="E3114" t="s">
        <v>2622</v>
      </c>
      <c r="F3114" s="59">
        <v>32256.41</v>
      </c>
      <c r="G3114">
        <v>23893.64</v>
      </c>
      <c r="H3114" t="s">
        <v>2538</v>
      </c>
      <c r="I3114" t="s">
        <v>2539</v>
      </c>
      <c r="J3114" t="s">
        <v>2352</v>
      </c>
      <c r="K3114" t="s">
        <v>2321</v>
      </c>
      <c r="L3114" t="s">
        <v>2351</v>
      </c>
      <c r="M3114" t="s">
        <v>2623</v>
      </c>
      <c r="N3114" t="s">
        <v>2624</v>
      </c>
      <c r="O3114" t="s">
        <v>2542</v>
      </c>
      <c r="P3114" t="s">
        <v>2543</v>
      </c>
      <c r="Q3114" t="s">
        <v>2544</v>
      </c>
      <c r="R3114" t="s">
        <v>2625</v>
      </c>
      <c r="S3114" t="s">
        <v>2546</v>
      </c>
      <c r="T3114">
        <v>0</v>
      </c>
      <c r="U3114" t="s">
        <v>838</v>
      </c>
      <c r="V3114" t="s">
        <v>2548</v>
      </c>
      <c r="W3114" t="s">
        <v>838</v>
      </c>
      <c r="X3114" t="s">
        <v>2548</v>
      </c>
      <c r="Y3114" t="str">
        <f t="shared" si="48"/>
        <v>深圳市小赢普惠科技有限责任公司深圳市赢众通金融信息服务有限责任公司信息流</v>
      </c>
      <c r="Z3114" t="e">
        <f>VLOOKUP(Y:Y,[1]Sheet1!N:N,1,0)</f>
        <v>#N/A</v>
      </c>
    </row>
    <row r="3115" spans="1:26" hidden="1" x14ac:dyDescent="0.25">
      <c r="A3115">
        <v>20230614</v>
      </c>
      <c r="B3115">
        <v>42965750</v>
      </c>
      <c r="C3115" t="s">
        <v>2565</v>
      </c>
      <c r="D3115">
        <v>2165227</v>
      </c>
      <c r="E3115" t="s">
        <v>2566</v>
      </c>
      <c r="F3115" s="59">
        <v>1215.69</v>
      </c>
      <c r="G3115">
        <v>900.51</v>
      </c>
      <c r="H3115" t="s">
        <v>2538</v>
      </c>
      <c r="I3115" t="s">
        <v>2539</v>
      </c>
      <c r="J3115" t="s">
        <v>2320</v>
      </c>
      <c r="K3115" t="s">
        <v>2321</v>
      </c>
      <c r="L3115" t="s">
        <v>2318</v>
      </c>
      <c r="M3115" t="s">
        <v>2540</v>
      </c>
      <c r="N3115" t="s">
        <v>2541</v>
      </c>
      <c r="O3115" t="s">
        <v>2542</v>
      </c>
      <c r="P3115" t="s">
        <v>2543</v>
      </c>
      <c r="Q3115" t="s">
        <v>2544</v>
      </c>
      <c r="R3115" t="s">
        <v>2545</v>
      </c>
      <c r="S3115" t="s">
        <v>2546</v>
      </c>
      <c r="T3115">
        <v>0</v>
      </c>
      <c r="U3115" t="s">
        <v>838</v>
      </c>
      <c r="V3115" t="s">
        <v>2547</v>
      </c>
      <c r="W3115" t="s">
        <v>838</v>
      </c>
      <c r="X3115" t="s">
        <v>2548</v>
      </c>
      <c r="Y3115" t="str">
        <f t="shared" si="48"/>
        <v>上海耳序信息技术有限公司-四部上海拍拍贷金融信息服务有限公司信息流</v>
      </c>
      <c r="Z3115" t="e">
        <f>VLOOKUP(Y:Y,[1]Sheet1!N:N,1,0)</f>
        <v>#N/A</v>
      </c>
    </row>
    <row r="3116" spans="1:26" hidden="1" x14ac:dyDescent="0.25">
      <c r="A3116">
        <v>20230614</v>
      </c>
      <c r="B3116">
        <v>29995324</v>
      </c>
      <c r="C3116" t="s">
        <v>2722</v>
      </c>
      <c r="D3116">
        <v>2142924</v>
      </c>
      <c r="E3116" t="s">
        <v>2716</v>
      </c>
      <c r="F3116" s="59">
        <v>42982.82</v>
      </c>
      <c r="G3116">
        <v>42982.82</v>
      </c>
      <c r="H3116" t="s">
        <v>2559</v>
      </c>
      <c r="I3116" t="s">
        <v>2560</v>
      </c>
      <c r="J3116" t="s">
        <v>392</v>
      </c>
      <c r="K3116" t="s">
        <v>711</v>
      </c>
      <c r="L3116" t="s">
        <v>392</v>
      </c>
      <c r="M3116" t="s">
        <v>2641</v>
      </c>
      <c r="N3116" t="s">
        <v>2642</v>
      </c>
      <c r="O3116" t="s">
        <v>2542</v>
      </c>
      <c r="P3116" t="s">
        <v>2543</v>
      </c>
      <c r="Q3116" t="s">
        <v>2544</v>
      </c>
      <c r="R3116" t="s">
        <v>2643</v>
      </c>
      <c r="S3116" t="s">
        <v>2546</v>
      </c>
      <c r="T3116">
        <v>179774.43</v>
      </c>
      <c r="U3116" t="s">
        <v>838</v>
      </c>
      <c r="V3116" t="s">
        <v>2548</v>
      </c>
      <c r="W3116" t="s">
        <v>838</v>
      </c>
      <c r="X3116" t="s">
        <v>2548</v>
      </c>
      <c r="Y3116" t="str">
        <f t="shared" si="48"/>
        <v>福州三六零网络小额贷款有限公司福州三六零网络小额贷款有限公司CPC</v>
      </c>
      <c r="Z3116" t="e">
        <f>VLOOKUP(Y:Y,[1]Sheet1!N:N,1,0)</f>
        <v>#N/A</v>
      </c>
    </row>
    <row r="3117" spans="1:26" x14ac:dyDescent="0.25">
      <c r="A3117">
        <v>20230614</v>
      </c>
      <c r="B3117">
        <v>45336908</v>
      </c>
      <c r="C3117" t="s">
        <v>2621</v>
      </c>
      <c r="D3117">
        <v>2054669</v>
      </c>
      <c r="E3117" t="s">
        <v>2622</v>
      </c>
      <c r="F3117" s="59">
        <v>7388.15</v>
      </c>
      <c r="G3117">
        <v>5472.7</v>
      </c>
      <c r="H3117" t="s">
        <v>2538</v>
      </c>
      <c r="I3117" t="s">
        <v>2539</v>
      </c>
      <c r="J3117" t="s">
        <v>2352</v>
      </c>
      <c r="K3117" t="s">
        <v>2321</v>
      </c>
      <c r="L3117" t="s">
        <v>2351</v>
      </c>
      <c r="M3117" t="s">
        <v>2623</v>
      </c>
      <c r="N3117" t="s">
        <v>2624</v>
      </c>
      <c r="O3117" t="s">
        <v>2542</v>
      </c>
      <c r="P3117" t="s">
        <v>2543</v>
      </c>
      <c r="Q3117" t="s">
        <v>2544</v>
      </c>
      <c r="R3117" t="s">
        <v>2625</v>
      </c>
      <c r="S3117" t="s">
        <v>2546</v>
      </c>
      <c r="T3117">
        <v>0</v>
      </c>
      <c r="U3117" t="s">
        <v>838</v>
      </c>
      <c r="V3117" t="s">
        <v>2548</v>
      </c>
      <c r="W3117" t="s">
        <v>838</v>
      </c>
      <c r="X3117" t="s">
        <v>2548</v>
      </c>
      <c r="Y3117" t="str">
        <f t="shared" si="48"/>
        <v>深圳市小赢普惠科技有限责任公司深圳市赢众通金融信息服务有限责任公司信息流</v>
      </c>
      <c r="Z3117" t="e">
        <f>VLOOKUP(Y:Y,[1]Sheet1!N:N,1,0)</f>
        <v>#N/A</v>
      </c>
    </row>
    <row r="3118" spans="1:26" hidden="1" x14ac:dyDescent="0.25">
      <c r="A3118">
        <v>20230614</v>
      </c>
      <c r="B3118">
        <v>38794049</v>
      </c>
      <c r="C3118" t="s">
        <v>2627</v>
      </c>
      <c r="D3118">
        <v>2172261</v>
      </c>
      <c r="E3118" t="s">
        <v>2628</v>
      </c>
      <c r="F3118" s="59">
        <v>340.14</v>
      </c>
      <c r="G3118">
        <v>259.64999999999998</v>
      </c>
      <c r="H3118" t="s">
        <v>2538</v>
      </c>
      <c r="I3118" t="s">
        <v>2539</v>
      </c>
      <c r="J3118" t="s">
        <v>292</v>
      </c>
      <c r="K3118" t="s">
        <v>2321</v>
      </c>
      <c r="L3118" t="s">
        <v>574</v>
      </c>
      <c r="M3118" t="s">
        <v>2611</v>
      </c>
      <c r="N3118" t="s">
        <v>2612</v>
      </c>
      <c r="O3118" t="s">
        <v>2542</v>
      </c>
      <c r="P3118" t="s">
        <v>2543</v>
      </c>
      <c r="Q3118" t="s">
        <v>2544</v>
      </c>
      <c r="R3118" t="s">
        <v>2613</v>
      </c>
      <c r="S3118" t="s">
        <v>2546</v>
      </c>
      <c r="T3118">
        <v>0</v>
      </c>
      <c r="U3118" t="s">
        <v>2614</v>
      </c>
      <c r="V3118" t="s">
        <v>2615</v>
      </c>
      <c r="W3118" t="s">
        <v>2614</v>
      </c>
      <c r="X3118" t="s">
        <v>2615</v>
      </c>
      <c r="Y3118" t="str">
        <f t="shared" si="48"/>
        <v>广州荔湾品唯信息服务有限公司广州唯品会电子商务有限公司信息流</v>
      </c>
      <c r="Z3118" t="e">
        <f>VLOOKUP(Y:Y,[1]Sheet1!N:N,1,0)</f>
        <v>#N/A</v>
      </c>
    </row>
    <row r="3119" spans="1:26" hidden="1" x14ac:dyDescent="0.25">
      <c r="A3119">
        <v>20230614</v>
      </c>
      <c r="B3119">
        <v>45323107</v>
      </c>
      <c r="C3119" t="s">
        <v>2654</v>
      </c>
      <c r="D3119">
        <v>2172261</v>
      </c>
      <c r="E3119" t="s">
        <v>2628</v>
      </c>
      <c r="F3119" s="59">
        <v>1572.17</v>
      </c>
      <c r="G3119">
        <v>1200.1300000000001</v>
      </c>
      <c r="H3119" t="s">
        <v>2538</v>
      </c>
      <c r="I3119" t="s">
        <v>2539</v>
      </c>
      <c r="J3119" t="s">
        <v>292</v>
      </c>
      <c r="K3119" t="s">
        <v>2321</v>
      </c>
      <c r="L3119" t="s">
        <v>574</v>
      </c>
      <c r="M3119" t="s">
        <v>2611</v>
      </c>
      <c r="N3119" t="s">
        <v>2612</v>
      </c>
      <c r="O3119" t="s">
        <v>2542</v>
      </c>
      <c r="P3119" t="s">
        <v>2543</v>
      </c>
      <c r="Q3119" t="s">
        <v>2544</v>
      </c>
      <c r="R3119" t="s">
        <v>2613</v>
      </c>
      <c r="S3119" t="s">
        <v>2546</v>
      </c>
      <c r="T3119">
        <v>0</v>
      </c>
      <c r="U3119" t="s">
        <v>2614</v>
      </c>
      <c r="V3119" t="s">
        <v>2615</v>
      </c>
      <c r="W3119" t="s">
        <v>2614</v>
      </c>
      <c r="X3119" t="s">
        <v>2615</v>
      </c>
      <c r="Y3119" t="str">
        <f t="shared" si="48"/>
        <v>广州荔湾品唯信息服务有限公司广州唯品会电子商务有限公司信息流</v>
      </c>
      <c r="Z3119" t="e">
        <f>VLOOKUP(Y:Y,[1]Sheet1!N:N,1,0)</f>
        <v>#N/A</v>
      </c>
    </row>
    <row r="3120" spans="1:26" hidden="1" x14ac:dyDescent="0.25">
      <c r="A3120">
        <v>20230614</v>
      </c>
      <c r="B3120">
        <v>45323132</v>
      </c>
      <c r="C3120" t="s">
        <v>2747</v>
      </c>
      <c r="D3120">
        <v>2172261</v>
      </c>
      <c r="E3120" t="s">
        <v>2628</v>
      </c>
      <c r="F3120" s="59">
        <v>9.2200000000000006</v>
      </c>
      <c r="G3120">
        <v>7.04</v>
      </c>
      <c r="H3120" t="s">
        <v>2538</v>
      </c>
      <c r="I3120" t="s">
        <v>2539</v>
      </c>
      <c r="J3120" t="s">
        <v>292</v>
      </c>
      <c r="K3120" t="s">
        <v>2321</v>
      </c>
      <c r="L3120" t="s">
        <v>574</v>
      </c>
      <c r="M3120" t="s">
        <v>2611</v>
      </c>
      <c r="N3120" t="s">
        <v>2612</v>
      </c>
      <c r="O3120" t="s">
        <v>2542</v>
      </c>
      <c r="P3120" t="s">
        <v>2543</v>
      </c>
      <c r="Q3120" t="s">
        <v>2544</v>
      </c>
      <c r="R3120" t="s">
        <v>2613</v>
      </c>
      <c r="S3120" t="s">
        <v>2546</v>
      </c>
      <c r="T3120">
        <v>0</v>
      </c>
      <c r="U3120" t="s">
        <v>2614</v>
      </c>
      <c r="V3120" t="s">
        <v>2615</v>
      </c>
      <c r="W3120" t="s">
        <v>2614</v>
      </c>
      <c r="X3120" t="s">
        <v>2615</v>
      </c>
      <c r="Y3120" t="str">
        <f t="shared" si="48"/>
        <v>广州荔湾品唯信息服务有限公司广州唯品会电子商务有限公司信息流</v>
      </c>
      <c r="Z3120" t="e">
        <f>VLOOKUP(Y:Y,[1]Sheet1!N:N,1,0)</f>
        <v>#N/A</v>
      </c>
    </row>
    <row r="3121" spans="1:26" hidden="1" x14ac:dyDescent="0.25">
      <c r="A3121">
        <v>20230614</v>
      </c>
      <c r="B3121">
        <v>45323155</v>
      </c>
      <c r="C3121" t="s">
        <v>2759</v>
      </c>
      <c r="D3121">
        <v>2172261</v>
      </c>
      <c r="E3121" t="s">
        <v>2628</v>
      </c>
      <c r="F3121" s="59">
        <v>1554.45</v>
      </c>
      <c r="G3121">
        <v>1186.5999999999999</v>
      </c>
      <c r="H3121" t="s">
        <v>2538</v>
      </c>
      <c r="I3121" t="s">
        <v>2551</v>
      </c>
      <c r="J3121" t="s">
        <v>292</v>
      </c>
      <c r="K3121" t="s">
        <v>2321</v>
      </c>
      <c r="L3121" t="s">
        <v>574</v>
      </c>
      <c r="M3121" t="s">
        <v>2611</v>
      </c>
      <c r="N3121" t="s">
        <v>2612</v>
      </c>
      <c r="O3121" t="s">
        <v>2542</v>
      </c>
      <c r="P3121" t="s">
        <v>2543</v>
      </c>
      <c r="Q3121" t="s">
        <v>2544</v>
      </c>
      <c r="R3121" t="s">
        <v>2613</v>
      </c>
      <c r="S3121" t="s">
        <v>2546</v>
      </c>
      <c r="T3121">
        <v>0</v>
      </c>
      <c r="U3121" t="s">
        <v>2614</v>
      </c>
      <c r="V3121" t="s">
        <v>2615</v>
      </c>
      <c r="W3121" t="s">
        <v>2614</v>
      </c>
      <c r="X3121" t="s">
        <v>2615</v>
      </c>
      <c r="Y3121" t="str">
        <f t="shared" si="48"/>
        <v>广州荔湾品唯信息服务有限公司广州唯品会电子商务有限公司信息流</v>
      </c>
      <c r="Z3121" t="e">
        <f>VLOOKUP(Y:Y,[1]Sheet1!N:N,1,0)</f>
        <v>#N/A</v>
      </c>
    </row>
    <row r="3122" spans="1:26" hidden="1" x14ac:dyDescent="0.25">
      <c r="A3122">
        <v>20230614</v>
      </c>
      <c r="B3122">
        <v>47327914</v>
      </c>
      <c r="C3122" t="s">
        <v>2720</v>
      </c>
      <c r="D3122">
        <v>2185183</v>
      </c>
      <c r="E3122" t="s">
        <v>2574</v>
      </c>
      <c r="F3122" s="59">
        <v>1022.67</v>
      </c>
      <c r="G3122">
        <v>774.75</v>
      </c>
      <c r="H3122" t="s">
        <v>2538</v>
      </c>
      <c r="I3122" t="s">
        <v>2551</v>
      </c>
      <c r="J3122" t="s">
        <v>2575</v>
      </c>
      <c r="K3122" t="s">
        <v>2321</v>
      </c>
      <c r="L3122" t="s">
        <v>2344</v>
      </c>
      <c r="M3122" t="s">
        <v>2576</v>
      </c>
      <c r="O3122" t="s">
        <v>2542</v>
      </c>
      <c r="P3122" t="s">
        <v>2543</v>
      </c>
      <c r="Q3122" t="s">
        <v>2544</v>
      </c>
      <c r="R3122" t="s">
        <v>2577</v>
      </c>
      <c r="S3122" t="s">
        <v>2546</v>
      </c>
      <c r="T3122">
        <v>0</v>
      </c>
      <c r="U3122" t="s">
        <v>838</v>
      </c>
      <c r="V3122" t="s">
        <v>2578</v>
      </c>
      <c r="W3122" t="s">
        <v>838</v>
      </c>
      <c r="X3122" t="s">
        <v>2578</v>
      </c>
      <c r="Y3122" t="str">
        <f t="shared" si="48"/>
        <v>北京微财科技有限公司-数媒重庆市黑卡小额贷款有限公司信息流</v>
      </c>
      <c r="Z3122" t="e">
        <f>VLOOKUP(Y:Y,[1]Sheet1!N:N,1,0)</f>
        <v>#N/A</v>
      </c>
    </row>
    <row r="3123" spans="1:26" hidden="1" x14ac:dyDescent="0.25">
      <c r="A3123">
        <v>20230614</v>
      </c>
      <c r="B3123">
        <v>42327250</v>
      </c>
      <c r="C3123" t="s">
        <v>2704</v>
      </c>
      <c r="D3123">
        <v>2172261</v>
      </c>
      <c r="E3123" t="s">
        <v>2628</v>
      </c>
      <c r="F3123" s="59">
        <v>729.53</v>
      </c>
      <c r="G3123">
        <v>556.89</v>
      </c>
      <c r="H3123" t="s">
        <v>2538</v>
      </c>
      <c r="I3123" t="s">
        <v>2539</v>
      </c>
      <c r="J3123" t="s">
        <v>292</v>
      </c>
      <c r="K3123" t="s">
        <v>2321</v>
      </c>
      <c r="L3123" t="s">
        <v>574</v>
      </c>
      <c r="M3123" t="s">
        <v>2611</v>
      </c>
      <c r="N3123" t="s">
        <v>2612</v>
      </c>
      <c r="O3123" t="s">
        <v>2542</v>
      </c>
      <c r="P3123" t="s">
        <v>2543</v>
      </c>
      <c r="Q3123" t="s">
        <v>2544</v>
      </c>
      <c r="R3123" t="s">
        <v>2613</v>
      </c>
      <c r="S3123" t="s">
        <v>2546</v>
      </c>
      <c r="T3123">
        <v>0</v>
      </c>
      <c r="U3123" t="s">
        <v>2614</v>
      </c>
      <c r="V3123" t="s">
        <v>2615</v>
      </c>
      <c r="W3123" t="s">
        <v>2614</v>
      </c>
      <c r="X3123" t="s">
        <v>2615</v>
      </c>
      <c r="Y3123" t="str">
        <f t="shared" si="48"/>
        <v>广州荔湾品唯信息服务有限公司广州唯品会电子商务有限公司信息流</v>
      </c>
      <c r="Z3123" t="e">
        <f>VLOOKUP(Y:Y,[1]Sheet1!N:N,1,0)</f>
        <v>#N/A</v>
      </c>
    </row>
    <row r="3124" spans="1:26" hidden="1" x14ac:dyDescent="0.25">
      <c r="A3124">
        <v>20230614</v>
      </c>
      <c r="B3124">
        <v>31693175</v>
      </c>
      <c r="C3124" t="s">
        <v>2787</v>
      </c>
      <c r="D3124">
        <v>2158492</v>
      </c>
      <c r="E3124" t="s">
        <v>2580</v>
      </c>
      <c r="F3124" s="59">
        <v>2513.1999999999998</v>
      </c>
      <c r="G3124">
        <v>2111.7600000000002</v>
      </c>
      <c r="H3124" t="s">
        <v>2559</v>
      </c>
      <c r="I3124" t="s">
        <v>2560</v>
      </c>
      <c r="J3124" t="s">
        <v>2330</v>
      </c>
      <c r="K3124" t="s">
        <v>711</v>
      </c>
      <c r="L3124" t="s">
        <v>2329</v>
      </c>
      <c r="M3124" t="s">
        <v>2581</v>
      </c>
      <c r="N3124" t="s">
        <v>2582</v>
      </c>
      <c r="O3124" t="s">
        <v>2542</v>
      </c>
      <c r="P3124" t="s">
        <v>2543</v>
      </c>
      <c r="Q3124" t="s">
        <v>2544</v>
      </c>
      <c r="R3124" t="s">
        <v>2583</v>
      </c>
      <c r="S3124" t="s">
        <v>2546</v>
      </c>
      <c r="T3124">
        <v>4020.7559999999999</v>
      </c>
      <c r="U3124" t="s">
        <v>2584</v>
      </c>
      <c r="V3124" t="s">
        <v>2585</v>
      </c>
      <c r="W3124" t="s">
        <v>2584</v>
      </c>
      <c r="X3124" t="s">
        <v>2585</v>
      </c>
      <c r="Y3124" t="str">
        <f t="shared" si="48"/>
        <v>成都哈拜网络科技有限公司-数字媒体事业部上海哈啰普惠科技有限公司CPC</v>
      </c>
      <c r="Z3124" t="e">
        <f>VLOOKUP(Y:Y,[1]Sheet1!N:N,1,0)</f>
        <v>#N/A</v>
      </c>
    </row>
    <row r="3125" spans="1:26" hidden="1" x14ac:dyDescent="0.25">
      <c r="A3125">
        <v>20230614</v>
      </c>
      <c r="B3125">
        <v>40548313</v>
      </c>
      <c r="C3125" t="s">
        <v>2629</v>
      </c>
      <c r="D3125">
        <v>2130054</v>
      </c>
      <c r="E3125" t="s">
        <v>2558</v>
      </c>
      <c r="F3125" s="59">
        <v>2885.19</v>
      </c>
      <c r="G3125">
        <v>2336.14</v>
      </c>
      <c r="H3125" t="s">
        <v>2559</v>
      </c>
      <c r="I3125" t="s">
        <v>2560</v>
      </c>
      <c r="J3125" t="s">
        <v>2350</v>
      </c>
      <c r="K3125" t="s">
        <v>711</v>
      </c>
      <c r="L3125" t="s">
        <v>2350</v>
      </c>
      <c r="M3125" t="s">
        <v>2561</v>
      </c>
      <c r="N3125" t="s">
        <v>2562</v>
      </c>
      <c r="O3125" t="s">
        <v>2542</v>
      </c>
      <c r="P3125" t="s">
        <v>2543</v>
      </c>
      <c r="Q3125" t="s">
        <v>2544</v>
      </c>
      <c r="R3125" t="s">
        <v>2563</v>
      </c>
      <c r="S3125" t="s">
        <v>2546</v>
      </c>
      <c r="T3125">
        <v>6576.6890000000003</v>
      </c>
      <c r="U3125" t="s">
        <v>1891</v>
      </c>
      <c r="V3125" t="s">
        <v>2564</v>
      </c>
      <c r="W3125" t="s">
        <v>1891</v>
      </c>
      <c r="X3125" t="s">
        <v>2564</v>
      </c>
      <c r="Y3125" t="str">
        <f t="shared" si="48"/>
        <v>深圳尚米网络技术有限公司深圳尚米网络技术有限公司CPC</v>
      </c>
      <c r="Z3125" t="e">
        <f>VLOOKUP(Y:Y,[1]Sheet1!N:N,1,0)</f>
        <v>#N/A</v>
      </c>
    </row>
    <row r="3126" spans="1:26" hidden="1" x14ac:dyDescent="0.25">
      <c r="A3126">
        <v>20230614</v>
      </c>
      <c r="B3126">
        <v>47184419</v>
      </c>
      <c r="C3126" t="s">
        <v>2740</v>
      </c>
      <c r="D3126">
        <v>2176807</v>
      </c>
      <c r="E3126" t="s">
        <v>2691</v>
      </c>
      <c r="F3126" s="59">
        <v>1.1100000000000001</v>
      </c>
      <c r="G3126">
        <v>0.81</v>
      </c>
      <c r="H3126" t="s">
        <v>2538</v>
      </c>
      <c r="I3126" t="s">
        <v>2539</v>
      </c>
      <c r="J3126" t="s">
        <v>2339</v>
      </c>
      <c r="K3126" t="s">
        <v>2321</v>
      </c>
      <c r="L3126" t="s">
        <v>2338</v>
      </c>
      <c r="M3126" t="s">
        <v>2692</v>
      </c>
      <c r="N3126" t="s">
        <v>2693</v>
      </c>
      <c r="O3126" t="s">
        <v>2542</v>
      </c>
      <c r="P3126" t="s">
        <v>2543</v>
      </c>
      <c r="Q3126" t="s">
        <v>2544</v>
      </c>
      <c r="R3126" t="s">
        <v>2694</v>
      </c>
      <c r="S3126" t="s">
        <v>2546</v>
      </c>
      <c r="T3126">
        <v>0</v>
      </c>
      <c r="U3126" t="s">
        <v>2117</v>
      </c>
      <c r="V3126" t="s">
        <v>2695</v>
      </c>
      <c r="W3126" t="s">
        <v>2117</v>
      </c>
      <c r="X3126" t="s">
        <v>2695</v>
      </c>
      <c r="Y3126" t="str">
        <f t="shared" si="48"/>
        <v>北京三快在线科技有限公司及其关联公司北京三快科技有限公司信息流</v>
      </c>
      <c r="Z3126" t="e">
        <f>VLOOKUP(Y:Y,[1]Sheet1!N:N,1,0)</f>
        <v>#N/A</v>
      </c>
    </row>
    <row r="3127" spans="1:26" hidden="1" x14ac:dyDescent="0.25">
      <c r="A3127">
        <v>20230614</v>
      </c>
      <c r="B3127">
        <v>40548287</v>
      </c>
      <c r="C3127" t="s">
        <v>2616</v>
      </c>
      <c r="D3127">
        <v>2130054</v>
      </c>
      <c r="E3127" t="s">
        <v>2558</v>
      </c>
      <c r="F3127" s="59">
        <v>1418.61</v>
      </c>
      <c r="G3127">
        <v>1148.6199999999999</v>
      </c>
      <c r="H3127" t="s">
        <v>2559</v>
      </c>
      <c r="I3127" t="s">
        <v>2560</v>
      </c>
      <c r="J3127" t="s">
        <v>2350</v>
      </c>
      <c r="K3127" t="s">
        <v>711</v>
      </c>
      <c r="L3127" t="s">
        <v>2350</v>
      </c>
      <c r="M3127" t="s">
        <v>2561</v>
      </c>
      <c r="N3127" t="s">
        <v>2562</v>
      </c>
      <c r="O3127" t="s">
        <v>2542</v>
      </c>
      <c r="P3127" t="s">
        <v>2543</v>
      </c>
      <c r="Q3127" t="s">
        <v>2544</v>
      </c>
      <c r="R3127" t="s">
        <v>2563</v>
      </c>
      <c r="S3127" t="s">
        <v>2546</v>
      </c>
      <c r="T3127">
        <v>3950.4940000000001</v>
      </c>
      <c r="U3127" t="s">
        <v>1891</v>
      </c>
      <c r="V3127" t="s">
        <v>2564</v>
      </c>
      <c r="W3127" t="s">
        <v>1891</v>
      </c>
      <c r="X3127" t="s">
        <v>2564</v>
      </c>
      <c r="Y3127" t="str">
        <f t="shared" si="48"/>
        <v>深圳尚米网络技术有限公司深圳尚米网络技术有限公司CPC</v>
      </c>
      <c r="Z3127" t="e">
        <f>VLOOKUP(Y:Y,[1]Sheet1!N:N,1,0)</f>
        <v>#N/A</v>
      </c>
    </row>
    <row r="3128" spans="1:26" hidden="1" x14ac:dyDescent="0.25">
      <c r="A3128">
        <v>20230614</v>
      </c>
      <c r="B3128">
        <v>33076487</v>
      </c>
      <c r="C3128" t="s">
        <v>2657</v>
      </c>
      <c r="D3128">
        <v>1856876</v>
      </c>
      <c r="E3128" t="s">
        <v>2658</v>
      </c>
      <c r="F3128" s="59">
        <v>1836.5</v>
      </c>
      <c r="G3128">
        <v>1836.5</v>
      </c>
      <c r="H3128" t="s">
        <v>2559</v>
      </c>
      <c r="I3128" t="s">
        <v>2560</v>
      </c>
      <c r="J3128" t="s">
        <v>2383</v>
      </c>
      <c r="K3128" t="s">
        <v>711</v>
      </c>
      <c r="L3128" t="s">
        <v>2383</v>
      </c>
      <c r="M3128" t="s">
        <v>2659</v>
      </c>
      <c r="N3128" t="s">
        <v>2660</v>
      </c>
      <c r="O3128" t="s">
        <v>2542</v>
      </c>
      <c r="P3128" t="s">
        <v>2543</v>
      </c>
      <c r="Q3128" t="s">
        <v>2544</v>
      </c>
      <c r="R3128" t="s">
        <v>2661</v>
      </c>
      <c r="S3128" t="s">
        <v>2546</v>
      </c>
      <c r="T3128">
        <v>73384.800000000003</v>
      </c>
      <c r="U3128" t="s">
        <v>1891</v>
      </c>
      <c r="V3128" t="s">
        <v>2662</v>
      </c>
      <c r="W3128" t="s">
        <v>1891</v>
      </c>
      <c r="X3128" t="s">
        <v>2602</v>
      </c>
      <c r="Y3128" t="str">
        <f t="shared" si="48"/>
        <v>上海娱公竞宇网络有限公司上海娱公竞宇网络有限公司CPC</v>
      </c>
      <c r="Z3128" t="e">
        <f>VLOOKUP(Y:Y,[1]Sheet1!N:N,1,0)</f>
        <v>#N/A</v>
      </c>
    </row>
    <row r="3129" spans="1:26" hidden="1" x14ac:dyDescent="0.25">
      <c r="A3129">
        <v>20230614</v>
      </c>
      <c r="B3129">
        <v>40182529</v>
      </c>
      <c r="C3129" t="s">
        <v>2795</v>
      </c>
      <c r="D3129">
        <v>2130054</v>
      </c>
      <c r="E3129" t="s">
        <v>2558</v>
      </c>
      <c r="F3129" s="59">
        <v>2181.79</v>
      </c>
      <c r="G3129">
        <v>1766.59</v>
      </c>
      <c r="H3129" t="s">
        <v>2559</v>
      </c>
      <c r="I3129" t="s">
        <v>2560</v>
      </c>
      <c r="J3129" t="s">
        <v>2350</v>
      </c>
      <c r="K3129" t="s">
        <v>711</v>
      </c>
      <c r="L3129" t="s">
        <v>2350</v>
      </c>
      <c r="M3129" t="s">
        <v>2561</v>
      </c>
      <c r="N3129" t="s">
        <v>2562</v>
      </c>
      <c r="O3129" t="s">
        <v>2542</v>
      </c>
      <c r="P3129" t="s">
        <v>2543</v>
      </c>
      <c r="Q3129" t="s">
        <v>2544</v>
      </c>
      <c r="R3129" t="s">
        <v>2563</v>
      </c>
      <c r="S3129" t="s">
        <v>2546</v>
      </c>
      <c r="T3129">
        <v>4502.8810000000003</v>
      </c>
      <c r="U3129" t="s">
        <v>1891</v>
      </c>
      <c r="V3129" t="s">
        <v>2564</v>
      </c>
      <c r="W3129" t="s">
        <v>1891</v>
      </c>
      <c r="X3129" t="s">
        <v>2564</v>
      </c>
      <c r="Y3129" t="str">
        <f t="shared" si="48"/>
        <v>深圳尚米网络技术有限公司深圳尚米网络技术有限公司CPC</v>
      </c>
      <c r="Z3129" t="e">
        <f>VLOOKUP(Y:Y,[1]Sheet1!N:N,1,0)</f>
        <v>#N/A</v>
      </c>
    </row>
    <row r="3130" spans="1:26" hidden="1" x14ac:dyDescent="0.25">
      <c r="A3130">
        <v>20230614</v>
      </c>
      <c r="B3130">
        <v>41250541</v>
      </c>
      <c r="C3130" t="s">
        <v>2719</v>
      </c>
      <c r="D3130">
        <v>2130054</v>
      </c>
      <c r="E3130" t="s">
        <v>2558</v>
      </c>
      <c r="F3130" s="59">
        <v>2232.09</v>
      </c>
      <c r="G3130">
        <v>1807.32</v>
      </c>
      <c r="H3130" t="s">
        <v>2559</v>
      </c>
      <c r="I3130" t="s">
        <v>2560</v>
      </c>
      <c r="J3130" t="s">
        <v>2350</v>
      </c>
      <c r="K3130" t="s">
        <v>711</v>
      </c>
      <c r="L3130" t="s">
        <v>2350</v>
      </c>
      <c r="M3130" t="s">
        <v>2561</v>
      </c>
      <c r="N3130" t="s">
        <v>2562</v>
      </c>
      <c r="O3130" t="s">
        <v>2542</v>
      </c>
      <c r="P3130" t="s">
        <v>2543</v>
      </c>
      <c r="Q3130" t="s">
        <v>2544</v>
      </c>
      <c r="R3130" t="s">
        <v>2563</v>
      </c>
      <c r="S3130" t="s">
        <v>2546</v>
      </c>
      <c r="T3130">
        <v>1971.7339999999999</v>
      </c>
      <c r="U3130" t="s">
        <v>1891</v>
      </c>
      <c r="V3130" t="s">
        <v>2564</v>
      </c>
      <c r="W3130" t="s">
        <v>1891</v>
      </c>
      <c r="X3130" t="s">
        <v>2564</v>
      </c>
      <c r="Y3130" t="str">
        <f t="shared" si="48"/>
        <v>深圳尚米网络技术有限公司深圳尚米网络技术有限公司CPC</v>
      </c>
      <c r="Z3130" t="e">
        <f>VLOOKUP(Y:Y,[1]Sheet1!N:N,1,0)</f>
        <v>#N/A</v>
      </c>
    </row>
    <row r="3131" spans="1:26" hidden="1" x14ac:dyDescent="0.25">
      <c r="A3131">
        <v>20230614</v>
      </c>
      <c r="B3131">
        <v>42327215</v>
      </c>
      <c r="C3131" t="s">
        <v>2739</v>
      </c>
      <c r="D3131">
        <v>2172261</v>
      </c>
      <c r="E3131" t="s">
        <v>2628</v>
      </c>
      <c r="F3131" s="59">
        <v>2189.27</v>
      </c>
      <c r="G3131">
        <v>1671.2</v>
      </c>
      <c r="H3131" t="s">
        <v>2538</v>
      </c>
      <c r="I3131" t="s">
        <v>2551</v>
      </c>
      <c r="J3131" t="s">
        <v>292</v>
      </c>
      <c r="K3131" t="s">
        <v>2321</v>
      </c>
      <c r="L3131" t="s">
        <v>574</v>
      </c>
      <c r="M3131" t="s">
        <v>2611</v>
      </c>
      <c r="N3131" t="s">
        <v>2612</v>
      </c>
      <c r="O3131" t="s">
        <v>2542</v>
      </c>
      <c r="P3131" t="s">
        <v>2543</v>
      </c>
      <c r="Q3131" t="s">
        <v>2544</v>
      </c>
      <c r="R3131" t="s">
        <v>2613</v>
      </c>
      <c r="S3131" t="s">
        <v>2546</v>
      </c>
      <c r="T3131">
        <v>0</v>
      </c>
      <c r="U3131" t="s">
        <v>2614</v>
      </c>
      <c r="V3131" t="s">
        <v>2615</v>
      </c>
      <c r="W3131" t="s">
        <v>2614</v>
      </c>
      <c r="X3131" t="s">
        <v>2615</v>
      </c>
      <c r="Y3131" t="str">
        <f t="shared" si="48"/>
        <v>广州荔湾品唯信息服务有限公司广州唯品会电子商务有限公司信息流</v>
      </c>
      <c r="Z3131" t="e">
        <f>VLOOKUP(Y:Y,[1]Sheet1!N:N,1,0)</f>
        <v>#N/A</v>
      </c>
    </row>
    <row r="3132" spans="1:26" hidden="1" x14ac:dyDescent="0.25">
      <c r="A3132">
        <v>20230614</v>
      </c>
      <c r="B3132">
        <v>47327773</v>
      </c>
      <c r="C3132" t="s">
        <v>2714</v>
      </c>
      <c r="D3132">
        <v>2185183</v>
      </c>
      <c r="E3132" t="s">
        <v>2574</v>
      </c>
      <c r="F3132" s="59">
        <v>362.61</v>
      </c>
      <c r="G3132">
        <v>274.7</v>
      </c>
      <c r="H3132" t="s">
        <v>2538</v>
      </c>
      <c r="I3132" t="s">
        <v>2551</v>
      </c>
      <c r="J3132" t="s">
        <v>2575</v>
      </c>
      <c r="K3132" t="s">
        <v>2321</v>
      </c>
      <c r="L3132" t="s">
        <v>2344</v>
      </c>
      <c r="M3132" t="s">
        <v>2576</v>
      </c>
      <c r="O3132" t="s">
        <v>2542</v>
      </c>
      <c r="P3132" t="s">
        <v>2543</v>
      </c>
      <c r="Q3132" t="s">
        <v>2544</v>
      </c>
      <c r="R3132" t="s">
        <v>2577</v>
      </c>
      <c r="S3132" t="s">
        <v>2546</v>
      </c>
      <c r="T3132">
        <v>0</v>
      </c>
      <c r="U3132" t="s">
        <v>838</v>
      </c>
      <c r="V3132" t="s">
        <v>2578</v>
      </c>
      <c r="W3132" t="s">
        <v>838</v>
      </c>
      <c r="X3132" t="s">
        <v>2578</v>
      </c>
      <c r="Y3132" t="str">
        <f t="shared" si="48"/>
        <v>北京微财科技有限公司-数媒重庆市黑卡小额贷款有限公司信息流</v>
      </c>
      <c r="Z3132" t="e">
        <f>VLOOKUP(Y:Y,[1]Sheet1!N:N,1,0)</f>
        <v>#N/A</v>
      </c>
    </row>
    <row r="3133" spans="1:26" hidden="1" x14ac:dyDescent="0.25">
      <c r="A3133">
        <v>20230614</v>
      </c>
      <c r="B3133">
        <v>47327963</v>
      </c>
      <c r="C3133" t="s">
        <v>2678</v>
      </c>
      <c r="D3133">
        <v>2185183</v>
      </c>
      <c r="E3133" t="s">
        <v>2574</v>
      </c>
      <c r="F3133" s="59">
        <v>170.6</v>
      </c>
      <c r="G3133">
        <v>129.24</v>
      </c>
      <c r="H3133" t="s">
        <v>2538</v>
      </c>
      <c r="I3133" t="s">
        <v>2551</v>
      </c>
      <c r="J3133" t="s">
        <v>2575</v>
      </c>
      <c r="K3133" t="s">
        <v>2321</v>
      </c>
      <c r="L3133" t="s">
        <v>2344</v>
      </c>
      <c r="M3133" t="s">
        <v>2576</v>
      </c>
      <c r="O3133" t="s">
        <v>2542</v>
      </c>
      <c r="P3133" t="s">
        <v>2543</v>
      </c>
      <c r="Q3133" t="s">
        <v>2544</v>
      </c>
      <c r="R3133" t="s">
        <v>2577</v>
      </c>
      <c r="S3133" t="s">
        <v>2546</v>
      </c>
      <c r="T3133">
        <v>0</v>
      </c>
      <c r="U3133" t="s">
        <v>838</v>
      </c>
      <c r="V3133" t="s">
        <v>2578</v>
      </c>
      <c r="W3133" t="s">
        <v>838</v>
      </c>
      <c r="X3133" t="s">
        <v>2578</v>
      </c>
      <c r="Y3133" t="str">
        <f t="shared" si="48"/>
        <v>北京微财科技有限公司-数媒重庆市黑卡小额贷款有限公司信息流</v>
      </c>
      <c r="Z3133" t="e">
        <f>VLOOKUP(Y:Y,[1]Sheet1!N:N,1,0)</f>
        <v>#N/A</v>
      </c>
    </row>
    <row r="3134" spans="1:26" hidden="1" x14ac:dyDescent="0.25">
      <c r="A3134">
        <v>20230614</v>
      </c>
      <c r="B3134">
        <v>29851020</v>
      </c>
      <c r="C3134" t="s">
        <v>2790</v>
      </c>
      <c r="D3134">
        <v>2130054</v>
      </c>
      <c r="E3134" t="s">
        <v>2558</v>
      </c>
      <c r="F3134" s="59">
        <v>3873.36</v>
      </c>
      <c r="G3134">
        <v>3136.2</v>
      </c>
      <c r="H3134" t="s">
        <v>2559</v>
      </c>
      <c r="I3134" t="s">
        <v>2560</v>
      </c>
      <c r="J3134" t="s">
        <v>2350</v>
      </c>
      <c r="K3134" t="s">
        <v>711</v>
      </c>
      <c r="L3134" t="s">
        <v>2350</v>
      </c>
      <c r="M3134" t="s">
        <v>2561</v>
      </c>
      <c r="N3134" t="s">
        <v>2562</v>
      </c>
      <c r="O3134" t="s">
        <v>2542</v>
      </c>
      <c r="P3134" t="s">
        <v>2543</v>
      </c>
      <c r="Q3134" t="s">
        <v>2544</v>
      </c>
      <c r="R3134" t="s">
        <v>2563</v>
      </c>
      <c r="S3134" t="s">
        <v>2546</v>
      </c>
      <c r="T3134">
        <v>20274.171999999999</v>
      </c>
      <c r="U3134" t="s">
        <v>1891</v>
      </c>
      <c r="V3134" t="s">
        <v>2564</v>
      </c>
      <c r="W3134" t="s">
        <v>1891</v>
      </c>
      <c r="X3134" t="s">
        <v>2564</v>
      </c>
      <c r="Y3134" t="str">
        <f t="shared" si="48"/>
        <v>深圳尚米网络技术有限公司深圳尚米网络技术有限公司CPC</v>
      </c>
      <c r="Z3134" t="e">
        <f>VLOOKUP(Y:Y,[1]Sheet1!N:N,1,0)</f>
        <v>#N/A</v>
      </c>
    </row>
    <row r="3135" spans="1:26" hidden="1" x14ac:dyDescent="0.25">
      <c r="A3135">
        <v>20230614</v>
      </c>
      <c r="B3135">
        <v>41276552</v>
      </c>
      <c r="C3135" t="s">
        <v>2817</v>
      </c>
      <c r="D3135">
        <v>2158492</v>
      </c>
      <c r="E3135" t="s">
        <v>2580</v>
      </c>
      <c r="F3135" s="59">
        <v>368.93</v>
      </c>
      <c r="G3135">
        <v>310.01</v>
      </c>
      <c r="H3135" t="s">
        <v>2559</v>
      </c>
      <c r="I3135" t="s">
        <v>2560</v>
      </c>
      <c r="J3135" t="s">
        <v>2330</v>
      </c>
      <c r="K3135" t="s">
        <v>711</v>
      </c>
      <c r="L3135" t="s">
        <v>2329</v>
      </c>
      <c r="M3135" t="s">
        <v>2581</v>
      </c>
      <c r="N3135" t="s">
        <v>2582</v>
      </c>
      <c r="O3135" t="s">
        <v>2542</v>
      </c>
      <c r="P3135" t="s">
        <v>2543</v>
      </c>
      <c r="Q3135" t="s">
        <v>2544</v>
      </c>
      <c r="R3135" t="s">
        <v>2583</v>
      </c>
      <c r="S3135" t="s">
        <v>2546</v>
      </c>
      <c r="T3135">
        <v>7058.335</v>
      </c>
      <c r="U3135" t="s">
        <v>2584</v>
      </c>
      <c r="V3135" t="s">
        <v>2585</v>
      </c>
      <c r="W3135" t="s">
        <v>2584</v>
      </c>
      <c r="X3135" t="s">
        <v>2585</v>
      </c>
      <c r="Y3135" t="str">
        <f t="shared" si="48"/>
        <v>成都哈拜网络科技有限公司-数字媒体事业部上海哈啰普惠科技有限公司CPC</v>
      </c>
      <c r="Z3135" t="e">
        <f>VLOOKUP(Y:Y,[1]Sheet1!N:N,1,0)</f>
        <v>#N/A</v>
      </c>
    </row>
    <row r="3136" spans="1:26" hidden="1" x14ac:dyDescent="0.25">
      <c r="A3136">
        <v>20230614</v>
      </c>
      <c r="B3136">
        <v>45322956</v>
      </c>
      <c r="C3136" t="s">
        <v>2631</v>
      </c>
      <c r="D3136">
        <v>2172261</v>
      </c>
      <c r="E3136" t="s">
        <v>2628</v>
      </c>
      <c r="F3136" s="59">
        <v>256.66000000000003</v>
      </c>
      <c r="G3136">
        <v>195.92</v>
      </c>
      <c r="H3136" t="s">
        <v>2538</v>
      </c>
      <c r="I3136" t="s">
        <v>2551</v>
      </c>
      <c r="J3136" t="s">
        <v>292</v>
      </c>
      <c r="K3136" t="s">
        <v>2321</v>
      </c>
      <c r="L3136" t="s">
        <v>574</v>
      </c>
      <c r="M3136" t="s">
        <v>2611</v>
      </c>
      <c r="N3136" t="s">
        <v>2612</v>
      </c>
      <c r="O3136" t="s">
        <v>2542</v>
      </c>
      <c r="P3136" t="s">
        <v>2543</v>
      </c>
      <c r="Q3136" t="s">
        <v>2544</v>
      </c>
      <c r="R3136" t="s">
        <v>2613</v>
      </c>
      <c r="S3136" t="s">
        <v>2546</v>
      </c>
      <c r="T3136">
        <v>0</v>
      </c>
      <c r="U3136" t="s">
        <v>2614</v>
      </c>
      <c r="V3136" t="s">
        <v>2615</v>
      </c>
      <c r="W3136" t="s">
        <v>2614</v>
      </c>
      <c r="X3136" t="s">
        <v>2615</v>
      </c>
      <c r="Y3136" t="str">
        <f t="shared" si="48"/>
        <v>广州荔湾品唯信息服务有限公司广州唯品会电子商务有限公司信息流</v>
      </c>
      <c r="Z3136" t="e">
        <f>VLOOKUP(Y:Y,[1]Sheet1!N:N,1,0)</f>
        <v>#N/A</v>
      </c>
    </row>
    <row r="3137" spans="1:26" hidden="1" x14ac:dyDescent="0.25">
      <c r="A3137">
        <v>20230614</v>
      </c>
      <c r="B3137">
        <v>47184422</v>
      </c>
      <c r="C3137" t="s">
        <v>2748</v>
      </c>
      <c r="D3137">
        <v>2176807</v>
      </c>
      <c r="E3137" t="s">
        <v>2691</v>
      </c>
      <c r="F3137" s="59">
        <v>9161.56</v>
      </c>
      <c r="G3137">
        <v>6687.27</v>
      </c>
      <c r="H3137" t="s">
        <v>2538</v>
      </c>
      <c r="I3137" t="s">
        <v>2551</v>
      </c>
      <c r="J3137" t="s">
        <v>2339</v>
      </c>
      <c r="K3137" t="s">
        <v>2321</v>
      </c>
      <c r="L3137" t="s">
        <v>2338</v>
      </c>
      <c r="M3137" t="s">
        <v>2692</v>
      </c>
      <c r="N3137" t="s">
        <v>2693</v>
      </c>
      <c r="O3137" t="s">
        <v>2542</v>
      </c>
      <c r="P3137" t="s">
        <v>2543</v>
      </c>
      <c r="Q3137" t="s">
        <v>2544</v>
      </c>
      <c r="R3137" t="s">
        <v>2694</v>
      </c>
      <c r="S3137" t="s">
        <v>2546</v>
      </c>
      <c r="T3137">
        <v>0</v>
      </c>
      <c r="U3137" t="s">
        <v>2117</v>
      </c>
      <c r="V3137" t="s">
        <v>2695</v>
      </c>
      <c r="W3137" t="s">
        <v>2117</v>
      </c>
      <c r="X3137" t="s">
        <v>2695</v>
      </c>
      <c r="Y3137" t="str">
        <f t="shared" si="48"/>
        <v>北京三快在线科技有限公司及其关联公司北京三快科技有限公司信息流</v>
      </c>
      <c r="Z3137" t="e">
        <f>VLOOKUP(Y:Y,[1]Sheet1!N:N,1,0)</f>
        <v>#N/A</v>
      </c>
    </row>
    <row r="3138" spans="1:26" hidden="1" x14ac:dyDescent="0.25">
      <c r="A3138">
        <v>20230614</v>
      </c>
      <c r="B3138">
        <v>29768622</v>
      </c>
      <c r="C3138" t="s">
        <v>2603</v>
      </c>
      <c r="D3138">
        <v>2130054</v>
      </c>
      <c r="E3138" t="s">
        <v>2558</v>
      </c>
      <c r="F3138" s="59">
        <v>2284.04</v>
      </c>
      <c r="G3138">
        <v>1849.34</v>
      </c>
      <c r="H3138" t="s">
        <v>2559</v>
      </c>
      <c r="I3138" t="s">
        <v>2560</v>
      </c>
      <c r="J3138" t="s">
        <v>2350</v>
      </c>
      <c r="K3138" t="s">
        <v>711</v>
      </c>
      <c r="L3138" t="s">
        <v>2350</v>
      </c>
      <c r="M3138" t="s">
        <v>2561</v>
      </c>
      <c r="N3138" t="s">
        <v>2562</v>
      </c>
      <c r="O3138" t="s">
        <v>2542</v>
      </c>
      <c r="P3138" t="s">
        <v>2543</v>
      </c>
      <c r="Q3138" t="s">
        <v>2544</v>
      </c>
      <c r="R3138" t="s">
        <v>2563</v>
      </c>
      <c r="S3138" t="s">
        <v>2546</v>
      </c>
      <c r="T3138">
        <v>10983.462</v>
      </c>
      <c r="U3138" t="s">
        <v>1891</v>
      </c>
      <c r="V3138" t="s">
        <v>2564</v>
      </c>
      <c r="W3138" t="s">
        <v>1891</v>
      </c>
      <c r="X3138" t="s">
        <v>2564</v>
      </c>
      <c r="Y3138" t="str">
        <f t="shared" si="48"/>
        <v>深圳尚米网络技术有限公司深圳尚米网络技术有限公司CPC</v>
      </c>
      <c r="Z3138" t="e">
        <f>VLOOKUP(Y:Y,[1]Sheet1!N:N,1,0)</f>
        <v>#N/A</v>
      </c>
    </row>
    <row r="3139" spans="1:26" hidden="1" x14ac:dyDescent="0.25">
      <c r="A3139">
        <v>20230614</v>
      </c>
      <c r="B3139">
        <v>38794097</v>
      </c>
      <c r="C3139" t="s">
        <v>2757</v>
      </c>
      <c r="D3139">
        <v>2172261</v>
      </c>
      <c r="E3139" t="s">
        <v>2628</v>
      </c>
      <c r="F3139" s="59">
        <v>1985.96</v>
      </c>
      <c r="G3139">
        <v>1516</v>
      </c>
      <c r="H3139" t="s">
        <v>2538</v>
      </c>
      <c r="I3139" t="s">
        <v>2551</v>
      </c>
      <c r="J3139" t="s">
        <v>292</v>
      </c>
      <c r="K3139" t="s">
        <v>2321</v>
      </c>
      <c r="L3139" t="s">
        <v>574</v>
      </c>
      <c r="M3139" t="s">
        <v>2611</v>
      </c>
      <c r="N3139" t="s">
        <v>2612</v>
      </c>
      <c r="O3139" t="s">
        <v>2542</v>
      </c>
      <c r="P3139" t="s">
        <v>2543</v>
      </c>
      <c r="Q3139" t="s">
        <v>2544</v>
      </c>
      <c r="R3139" t="s">
        <v>2613</v>
      </c>
      <c r="S3139" t="s">
        <v>2546</v>
      </c>
      <c r="T3139">
        <v>0</v>
      </c>
      <c r="U3139" t="s">
        <v>2614</v>
      </c>
      <c r="V3139" t="s">
        <v>2615</v>
      </c>
      <c r="W3139" t="s">
        <v>2614</v>
      </c>
      <c r="X3139" t="s">
        <v>2615</v>
      </c>
      <c r="Y3139" t="str">
        <f t="shared" ref="Y3139:Y3202" si="49">L3139&amp;J3139&amp;K3139</f>
        <v>广州荔湾品唯信息服务有限公司广州唯品会电子商务有限公司信息流</v>
      </c>
      <c r="Z3139" t="e">
        <f>VLOOKUP(Y:Y,[1]Sheet1!N:N,1,0)</f>
        <v>#N/A</v>
      </c>
    </row>
    <row r="3140" spans="1:26" hidden="1" x14ac:dyDescent="0.25">
      <c r="A3140">
        <v>20230614</v>
      </c>
      <c r="B3140">
        <v>40182525</v>
      </c>
      <c r="C3140" t="s">
        <v>2679</v>
      </c>
      <c r="D3140">
        <v>2130054</v>
      </c>
      <c r="E3140" t="s">
        <v>2558</v>
      </c>
      <c r="F3140" s="59">
        <v>1552.44</v>
      </c>
      <c r="G3140">
        <v>1256.98</v>
      </c>
      <c r="H3140" t="s">
        <v>2559</v>
      </c>
      <c r="I3140" t="s">
        <v>2560</v>
      </c>
      <c r="J3140" t="s">
        <v>2350</v>
      </c>
      <c r="K3140" t="s">
        <v>711</v>
      </c>
      <c r="L3140" t="s">
        <v>2350</v>
      </c>
      <c r="M3140" t="s">
        <v>2561</v>
      </c>
      <c r="N3140" t="s">
        <v>2562</v>
      </c>
      <c r="O3140" t="s">
        <v>2542</v>
      </c>
      <c r="P3140" t="s">
        <v>2543</v>
      </c>
      <c r="Q3140" t="s">
        <v>2544</v>
      </c>
      <c r="R3140" t="s">
        <v>2563</v>
      </c>
      <c r="S3140" t="s">
        <v>2546</v>
      </c>
      <c r="T3140">
        <v>4585.5550000000003</v>
      </c>
      <c r="U3140" t="s">
        <v>1891</v>
      </c>
      <c r="V3140" t="s">
        <v>2564</v>
      </c>
      <c r="W3140" t="s">
        <v>1891</v>
      </c>
      <c r="X3140" t="s">
        <v>2564</v>
      </c>
      <c r="Y3140" t="str">
        <f t="shared" si="49"/>
        <v>深圳尚米网络技术有限公司深圳尚米网络技术有限公司CPC</v>
      </c>
      <c r="Z3140" t="e">
        <f>VLOOKUP(Y:Y,[1]Sheet1!N:N,1,0)</f>
        <v>#N/A</v>
      </c>
    </row>
    <row r="3141" spans="1:26" hidden="1" x14ac:dyDescent="0.25">
      <c r="A3141">
        <v>20230614</v>
      </c>
      <c r="B3141">
        <v>41250572</v>
      </c>
      <c r="C3141" t="s">
        <v>2703</v>
      </c>
      <c r="D3141">
        <v>2130054</v>
      </c>
      <c r="E3141" t="s">
        <v>2558</v>
      </c>
      <c r="F3141" s="59">
        <v>2198.6999999999998</v>
      </c>
      <c r="G3141">
        <v>1780.28</v>
      </c>
      <c r="H3141" t="s">
        <v>2559</v>
      </c>
      <c r="I3141" t="s">
        <v>2560</v>
      </c>
      <c r="J3141" t="s">
        <v>2350</v>
      </c>
      <c r="K3141" t="s">
        <v>711</v>
      </c>
      <c r="L3141" t="s">
        <v>2350</v>
      </c>
      <c r="M3141" t="s">
        <v>2561</v>
      </c>
      <c r="N3141" t="s">
        <v>2562</v>
      </c>
      <c r="O3141" t="s">
        <v>2542</v>
      </c>
      <c r="P3141" t="s">
        <v>2543</v>
      </c>
      <c r="Q3141" t="s">
        <v>2544</v>
      </c>
      <c r="R3141" t="s">
        <v>2563</v>
      </c>
      <c r="S3141" t="s">
        <v>2546</v>
      </c>
      <c r="T3141">
        <v>5137.652</v>
      </c>
      <c r="U3141" t="s">
        <v>1891</v>
      </c>
      <c r="V3141" t="s">
        <v>2564</v>
      </c>
      <c r="W3141" t="s">
        <v>1891</v>
      </c>
      <c r="X3141" t="s">
        <v>2564</v>
      </c>
      <c r="Y3141" t="str">
        <f t="shared" si="49"/>
        <v>深圳尚米网络技术有限公司深圳尚米网络技术有限公司CPC</v>
      </c>
      <c r="Z3141" t="e">
        <f>VLOOKUP(Y:Y,[1]Sheet1!N:N,1,0)</f>
        <v>#N/A</v>
      </c>
    </row>
    <row r="3142" spans="1:26" hidden="1" x14ac:dyDescent="0.25">
      <c r="A3142">
        <v>20230614</v>
      </c>
      <c r="B3142">
        <v>47799717</v>
      </c>
      <c r="C3142" t="s">
        <v>2860</v>
      </c>
      <c r="D3142">
        <v>2159765</v>
      </c>
      <c r="E3142" t="s">
        <v>2568</v>
      </c>
      <c r="F3142" s="59">
        <v>2.5099999999999998</v>
      </c>
      <c r="G3142">
        <v>1.92</v>
      </c>
      <c r="H3142" t="s">
        <v>2538</v>
      </c>
      <c r="I3142" t="s">
        <v>2551</v>
      </c>
      <c r="J3142" t="s">
        <v>2375</v>
      </c>
      <c r="K3142" t="s">
        <v>2321</v>
      </c>
      <c r="L3142" t="s">
        <v>2277</v>
      </c>
      <c r="M3142" t="s">
        <v>2569</v>
      </c>
      <c r="O3142" t="s">
        <v>2542</v>
      </c>
      <c r="P3142" t="s">
        <v>2543</v>
      </c>
      <c r="Q3142" t="s">
        <v>2544</v>
      </c>
      <c r="R3142" t="s">
        <v>2570</v>
      </c>
      <c r="S3142" t="s">
        <v>2546</v>
      </c>
      <c r="T3142">
        <v>0</v>
      </c>
      <c r="U3142" t="s">
        <v>2571</v>
      </c>
      <c r="V3142" t="s">
        <v>2572</v>
      </c>
      <c r="W3142" t="s">
        <v>2571</v>
      </c>
      <c r="X3142" t="s">
        <v>2572</v>
      </c>
      <c r="Y3142" t="str">
        <f t="shared" si="49"/>
        <v>酷得少年（天津）文化传播有限公司-1北京酷得少年科技有限公司信息流</v>
      </c>
      <c r="Z3142" t="e">
        <f>VLOOKUP(Y:Y,[1]Sheet1!N:N,1,0)</f>
        <v>#N/A</v>
      </c>
    </row>
    <row r="3143" spans="1:26" hidden="1" x14ac:dyDescent="0.25">
      <c r="A3143">
        <v>20230614</v>
      </c>
      <c r="B3143">
        <v>32070458</v>
      </c>
      <c r="C3143" t="s">
        <v>2646</v>
      </c>
      <c r="D3143">
        <v>2158492</v>
      </c>
      <c r="E3143" t="s">
        <v>2580</v>
      </c>
      <c r="F3143" s="59">
        <v>508.09</v>
      </c>
      <c r="G3143">
        <v>426.93</v>
      </c>
      <c r="H3143" t="s">
        <v>2559</v>
      </c>
      <c r="I3143" t="s">
        <v>2560</v>
      </c>
      <c r="J3143" t="s">
        <v>2330</v>
      </c>
      <c r="K3143" t="s">
        <v>711</v>
      </c>
      <c r="L3143" t="s">
        <v>2329</v>
      </c>
      <c r="M3143" t="s">
        <v>2581</v>
      </c>
      <c r="N3143" t="s">
        <v>2582</v>
      </c>
      <c r="O3143" t="s">
        <v>2542</v>
      </c>
      <c r="P3143" t="s">
        <v>2543</v>
      </c>
      <c r="Q3143" t="s">
        <v>2544</v>
      </c>
      <c r="R3143" t="s">
        <v>2583</v>
      </c>
      <c r="S3143" t="s">
        <v>2546</v>
      </c>
      <c r="T3143">
        <v>5736.0469999999996</v>
      </c>
      <c r="U3143" t="s">
        <v>2584</v>
      </c>
      <c r="V3143" t="s">
        <v>2585</v>
      </c>
      <c r="W3143" t="s">
        <v>2584</v>
      </c>
      <c r="X3143" t="s">
        <v>2585</v>
      </c>
      <c r="Y3143" t="str">
        <f t="shared" si="49"/>
        <v>成都哈拜网络科技有限公司-数字媒体事业部上海哈啰普惠科技有限公司CPC</v>
      </c>
      <c r="Z3143" t="e">
        <f>VLOOKUP(Y:Y,[1]Sheet1!N:N,1,0)</f>
        <v>#N/A</v>
      </c>
    </row>
    <row r="3144" spans="1:26" hidden="1" x14ac:dyDescent="0.25">
      <c r="A3144">
        <v>20230614</v>
      </c>
      <c r="B3144">
        <v>47580667</v>
      </c>
      <c r="C3144" t="s">
        <v>2683</v>
      </c>
      <c r="D3144">
        <v>2171230</v>
      </c>
      <c r="E3144" t="s">
        <v>2684</v>
      </c>
      <c r="F3144" s="59">
        <v>14798.34</v>
      </c>
      <c r="G3144">
        <v>11561.2</v>
      </c>
      <c r="H3144" t="s">
        <v>2538</v>
      </c>
      <c r="I3144" t="s">
        <v>2551</v>
      </c>
      <c r="J3144" t="s">
        <v>2322</v>
      </c>
      <c r="K3144" t="s">
        <v>2321</v>
      </c>
      <c r="L3144" t="s">
        <v>2323</v>
      </c>
      <c r="M3144" t="s">
        <v>2685</v>
      </c>
      <c r="N3144" t="s">
        <v>2686</v>
      </c>
      <c r="O3144" t="s">
        <v>2542</v>
      </c>
      <c r="P3144" t="s">
        <v>2543</v>
      </c>
      <c r="Q3144" t="s">
        <v>2544</v>
      </c>
      <c r="R3144" t="s">
        <v>2687</v>
      </c>
      <c r="S3144" t="s">
        <v>2546</v>
      </c>
      <c r="T3144">
        <v>0</v>
      </c>
      <c r="U3144" t="s">
        <v>2555</v>
      </c>
      <c r="V3144" t="s">
        <v>2556</v>
      </c>
      <c r="W3144" t="s">
        <v>2555</v>
      </c>
      <c r="X3144" t="s">
        <v>2671</v>
      </c>
      <c r="Y3144" t="str">
        <f t="shared" si="49"/>
        <v>广州虎牙信息科技有限公司-百度广州虎牙信息科技有限公司信息流</v>
      </c>
      <c r="Z3144" t="e">
        <f>VLOOKUP(Y:Y,[1]Sheet1!N:N,1,0)</f>
        <v>#N/A</v>
      </c>
    </row>
    <row r="3145" spans="1:26" hidden="1" x14ac:dyDescent="0.25">
      <c r="A3145">
        <v>20230614</v>
      </c>
      <c r="B3145">
        <v>47798400</v>
      </c>
      <c r="C3145" t="s">
        <v>2857</v>
      </c>
      <c r="D3145">
        <v>2169384</v>
      </c>
      <c r="E3145" t="s">
        <v>2633</v>
      </c>
      <c r="F3145" s="59">
        <v>1116.8699999999999</v>
      </c>
      <c r="G3145">
        <v>827.31</v>
      </c>
      <c r="H3145" t="s">
        <v>2538</v>
      </c>
      <c r="I3145" t="s">
        <v>2551</v>
      </c>
      <c r="J3145" t="s">
        <v>296</v>
      </c>
      <c r="K3145" t="s">
        <v>2321</v>
      </c>
      <c r="L3145" t="s">
        <v>2334</v>
      </c>
      <c r="M3145" t="s">
        <v>2634</v>
      </c>
      <c r="N3145" t="s">
        <v>2635</v>
      </c>
      <c r="O3145" t="s">
        <v>2542</v>
      </c>
      <c r="P3145" t="s">
        <v>2543</v>
      </c>
      <c r="Q3145" t="s">
        <v>2544</v>
      </c>
      <c r="R3145" t="s">
        <v>2636</v>
      </c>
      <c r="S3145" t="s">
        <v>2546</v>
      </c>
      <c r="T3145">
        <v>0</v>
      </c>
      <c r="U3145" t="s">
        <v>2584</v>
      </c>
      <c r="V3145" t="s">
        <v>2637</v>
      </c>
      <c r="W3145" t="s">
        <v>2584</v>
      </c>
      <c r="X3145" t="s">
        <v>2637</v>
      </c>
      <c r="Y3145" t="str">
        <f t="shared" si="49"/>
        <v>湖北车智汇传媒有限公司北京车之家信息技术有限公司信息流</v>
      </c>
      <c r="Z3145" t="e">
        <f>VLOOKUP(Y:Y,[1]Sheet1!N:N,1,0)</f>
        <v>#N/A</v>
      </c>
    </row>
    <row r="3146" spans="1:26" hidden="1" x14ac:dyDescent="0.25">
      <c r="A3146">
        <v>20230614</v>
      </c>
      <c r="B3146">
        <v>42965759</v>
      </c>
      <c r="C3146" t="s">
        <v>2619</v>
      </c>
      <c r="D3146">
        <v>2165227</v>
      </c>
      <c r="E3146" t="s">
        <v>2566</v>
      </c>
      <c r="F3146" s="59">
        <v>1482.5</v>
      </c>
      <c r="G3146">
        <v>1098.1500000000001</v>
      </c>
      <c r="H3146" t="s">
        <v>2538</v>
      </c>
      <c r="I3146" t="s">
        <v>2539</v>
      </c>
      <c r="J3146" t="s">
        <v>2320</v>
      </c>
      <c r="K3146" t="s">
        <v>2321</v>
      </c>
      <c r="L3146" t="s">
        <v>2318</v>
      </c>
      <c r="M3146" t="s">
        <v>2540</v>
      </c>
      <c r="N3146" t="s">
        <v>2541</v>
      </c>
      <c r="O3146" t="s">
        <v>2542</v>
      </c>
      <c r="P3146" t="s">
        <v>2543</v>
      </c>
      <c r="Q3146" t="s">
        <v>2544</v>
      </c>
      <c r="R3146" t="s">
        <v>2545</v>
      </c>
      <c r="S3146" t="s">
        <v>2546</v>
      </c>
      <c r="T3146">
        <v>0</v>
      </c>
      <c r="U3146" t="s">
        <v>838</v>
      </c>
      <c r="V3146" t="s">
        <v>2547</v>
      </c>
      <c r="W3146" t="s">
        <v>838</v>
      </c>
      <c r="X3146" t="s">
        <v>2548</v>
      </c>
      <c r="Y3146" t="str">
        <f t="shared" si="49"/>
        <v>上海耳序信息技术有限公司-四部上海拍拍贷金融信息服务有限公司信息流</v>
      </c>
      <c r="Z3146" t="e">
        <f>VLOOKUP(Y:Y,[1]Sheet1!N:N,1,0)</f>
        <v>#N/A</v>
      </c>
    </row>
    <row r="3147" spans="1:26" hidden="1" x14ac:dyDescent="0.25">
      <c r="A3147">
        <v>20230614</v>
      </c>
      <c r="B3147">
        <v>40548239</v>
      </c>
      <c r="C3147" t="s">
        <v>2777</v>
      </c>
      <c r="D3147">
        <v>2130054</v>
      </c>
      <c r="E3147" t="s">
        <v>2558</v>
      </c>
      <c r="F3147" s="59">
        <v>2716.46</v>
      </c>
      <c r="G3147">
        <v>2199.5</v>
      </c>
      <c r="H3147" t="s">
        <v>2559</v>
      </c>
      <c r="I3147" t="s">
        <v>2560</v>
      </c>
      <c r="J3147" t="s">
        <v>2350</v>
      </c>
      <c r="K3147" t="s">
        <v>711</v>
      </c>
      <c r="L3147" t="s">
        <v>2350</v>
      </c>
      <c r="M3147" t="s">
        <v>2561</v>
      </c>
      <c r="N3147" t="s">
        <v>2562</v>
      </c>
      <c r="O3147" t="s">
        <v>2542</v>
      </c>
      <c r="P3147" t="s">
        <v>2543</v>
      </c>
      <c r="Q3147" t="s">
        <v>2544</v>
      </c>
      <c r="R3147" t="s">
        <v>2563</v>
      </c>
      <c r="S3147" t="s">
        <v>2546</v>
      </c>
      <c r="T3147">
        <v>4021.277</v>
      </c>
      <c r="U3147" t="s">
        <v>1891</v>
      </c>
      <c r="V3147" t="s">
        <v>2564</v>
      </c>
      <c r="W3147" t="s">
        <v>1891</v>
      </c>
      <c r="X3147" t="s">
        <v>2564</v>
      </c>
      <c r="Y3147" t="str">
        <f t="shared" si="49"/>
        <v>深圳尚米网络技术有限公司深圳尚米网络技术有限公司CPC</v>
      </c>
      <c r="Z3147" t="e">
        <f>VLOOKUP(Y:Y,[1]Sheet1!N:N,1,0)</f>
        <v>#N/A</v>
      </c>
    </row>
    <row r="3148" spans="1:26" hidden="1" x14ac:dyDescent="0.25">
      <c r="A3148">
        <v>20230614</v>
      </c>
      <c r="B3148">
        <v>40548298</v>
      </c>
      <c r="C3148" t="s">
        <v>2557</v>
      </c>
      <c r="D3148">
        <v>2130054</v>
      </c>
      <c r="E3148" t="s">
        <v>2558</v>
      </c>
      <c r="F3148" s="59">
        <v>2582.77</v>
      </c>
      <c r="G3148">
        <v>2091.25</v>
      </c>
      <c r="H3148" t="s">
        <v>2559</v>
      </c>
      <c r="I3148" t="s">
        <v>2560</v>
      </c>
      <c r="J3148" t="s">
        <v>2350</v>
      </c>
      <c r="K3148" t="s">
        <v>711</v>
      </c>
      <c r="L3148" t="s">
        <v>2350</v>
      </c>
      <c r="M3148" t="s">
        <v>2561</v>
      </c>
      <c r="N3148" t="s">
        <v>2562</v>
      </c>
      <c r="O3148" t="s">
        <v>2542</v>
      </c>
      <c r="P3148" t="s">
        <v>2543</v>
      </c>
      <c r="Q3148" t="s">
        <v>2544</v>
      </c>
      <c r="R3148" t="s">
        <v>2563</v>
      </c>
      <c r="S3148" t="s">
        <v>2546</v>
      </c>
      <c r="T3148">
        <v>9096.6149999999998</v>
      </c>
      <c r="U3148" t="s">
        <v>1891</v>
      </c>
      <c r="V3148" t="s">
        <v>2564</v>
      </c>
      <c r="W3148" t="s">
        <v>1891</v>
      </c>
      <c r="X3148" t="s">
        <v>2564</v>
      </c>
      <c r="Y3148" t="str">
        <f t="shared" si="49"/>
        <v>深圳尚米网络技术有限公司深圳尚米网络技术有限公司CPC</v>
      </c>
      <c r="Z3148" t="e">
        <f>VLOOKUP(Y:Y,[1]Sheet1!N:N,1,0)</f>
        <v>#N/A</v>
      </c>
    </row>
    <row r="3149" spans="1:26" hidden="1" x14ac:dyDescent="0.25">
      <c r="A3149">
        <v>20230614</v>
      </c>
      <c r="B3149">
        <v>40850187</v>
      </c>
      <c r="C3149" t="s">
        <v>2652</v>
      </c>
      <c r="D3149">
        <v>2165227</v>
      </c>
      <c r="E3149" t="s">
        <v>2566</v>
      </c>
      <c r="F3149" s="59">
        <v>3103</v>
      </c>
      <c r="G3149">
        <v>2298.52</v>
      </c>
      <c r="H3149" t="s">
        <v>2538</v>
      </c>
      <c r="I3149" t="s">
        <v>2539</v>
      </c>
      <c r="J3149" t="s">
        <v>2320</v>
      </c>
      <c r="K3149" t="s">
        <v>2321</v>
      </c>
      <c r="L3149" t="s">
        <v>2318</v>
      </c>
      <c r="M3149" t="s">
        <v>2540</v>
      </c>
      <c r="N3149" t="s">
        <v>2541</v>
      </c>
      <c r="O3149" t="s">
        <v>2542</v>
      </c>
      <c r="P3149" t="s">
        <v>2543</v>
      </c>
      <c r="Q3149" t="s">
        <v>2544</v>
      </c>
      <c r="R3149" t="s">
        <v>2545</v>
      </c>
      <c r="S3149" t="s">
        <v>2546</v>
      </c>
      <c r="T3149">
        <v>0</v>
      </c>
      <c r="U3149" t="s">
        <v>838</v>
      </c>
      <c r="V3149" t="s">
        <v>2547</v>
      </c>
      <c r="W3149" t="s">
        <v>838</v>
      </c>
      <c r="X3149" t="s">
        <v>2548</v>
      </c>
      <c r="Y3149" t="str">
        <f t="shared" si="49"/>
        <v>上海耳序信息技术有限公司-四部上海拍拍贷金融信息服务有限公司信息流</v>
      </c>
      <c r="Z3149" t="e">
        <f>VLOOKUP(Y:Y,[1]Sheet1!N:N,1,0)</f>
        <v>#N/A</v>
      </c>
    </row>
    <row r="3150" spans="1:26" hidden="1" x14ac:dyDescent="0.25">
      <c r="A3150">
        <v>20230614</v>
      </c>
      <c r="B3150">
        <v>41250557</v>
      </c>
      <c r="C3150" t="s">
        <v>2771</v>
      </c>
      <c r="D3150">
        <v>2130054</v>
      </c>
      <c r="E3150" t="s">
        <v>2558</v>
      </c>
      <c r="F3150" s="59">
        <v>3732.46</v>
      </c>
      <c r="G3150">
        <v>3022.18</v>
      </c>
      <c r="H3150" t="s">
        <v>2559</v>
      </c>
      <c r="I3150" t="s">
        <v>2560</v>
      </c>
      <c r="J3150" t="s">
        <v>2350</v>
      </c>
      <c r="K3150" t="s">
        <v>711</v>
      </c>
      <c r="L3150" t="s">
        <v>2350</v>
      </c>
      <c r="M3150" t="s">
        <v>2561</v>
      </c>
      <c r="N3150" t="s">
        <v>2562</v>
      </c>
      <c r="O3150" t="s">
        <v>2542</v>
      </c>
      <c r="P3150" t="s">
        <v>2543</v>
      </c>
      <c r="Q3150" t="s">
        <v>2544</v>
      </c>
      <c r="R3150" t="s">
        <v>2563</v>
      </c>
      <c r="S3150" t="s">
        <v>2546</v>
      </c>
      <c r="T3150">
        <v>7670.8440000000001</v>
      </c>
      <c r="U3150" t="s">
        <v>1891</v>
      </c>
      <c r="V3150" t="s">
        <v>2564</v>
      </c>
      <c r="W3150" t="s">
        <v>1891</v>
      </c>
      <c r="X3150" t="s">
        <v>2564</v>
      </c>
      <c r="Y3150" t="str">
        <f t="shared" si="49"/>
        <v>深圳尚米网络技术有限公司深圳尚米网络技术有限公司CPC</v>
      </c>
      <c r="Z3150" t="e">
        <f>VLOOKUP(Y:Y,[1]Sheet1!N:N,1,0)</f>
        <v>#N/A</v>
      </c>
    </row>
    <row r="3151" spans="1:26" hidden="1" x14ac:dyDescent="0.25">
      <c r="A3151">
        <v>20230614</v>
      </c>
      <c r="B3151">
        <v>41276547</v>
      </c>
      <c r="C3151" t="s">
        <v>2676</v>
      </c>
      <c r="D3151">
        <v>2158492</v>
      </c>
      <c r="E3151" t="s">
        <v>2580</v>
      </c>
      <c r="F3151" s="59">
        <v>1379.09</v>
      </c>
      <c r="G3151">
        <v>1158.82</v>
      </c>
      <c r="H3151" t="s">
        <v>2559</v>
      </c>
      <c r="I3151" t="s">
        <v>2560</v>
      </c>
      <c r="J3151" t="s">
        <v>2330</v>
      </c>
      <c r="K3151" t="s">
        <v>711</v>
      </c>
      <c r="L3151" t="s">
        <v>2329</v>
      </c>
      <c r="M3151" t="s">
        <v>2581</v>
      </c>
      <c r="N3151" t="s">
        <v>2582</v>
      </c>
      <c r="O3151" t="s">
        <v>2542</v>
      </c>
      <c r="P3151" t="s">
        <v>2543</v>
      </c>
      <c r="Q3151" t="s">
        <v>2544</v>
      </c>
      <c r="R3151" t="s">
        <v>2583</v>
      </c>
      <c r="S3151" t="s">
        <v>2546</v>
      </c>
      <c r="T3151">
        <v>17777.052</v>
      </c>
      <c r="U3151" t="s">
        <v>2584</v>
      </c>
      <c r="V3151" t="s">
        <v>2585</v>
      </c>
      <c r="W3151" t="s">
        <v>2584</v>
      </c>
      <c r="X3151" t="s">
        <v>2585</v>
      </c>
      <c r="Y3151" t="str">
        <f t="shared" si="49"/>
        <v>成都哈拜网络科技有限公司-数字媒体事业部上海哈啰普惠科技有限公司CPC</v>
      </c>
      <c r="Z3151" t="e">
        <f>VLOOKUP(Y:Y,[1]Sheet1!N:N,1,0)</f>
        <v>#N/A</v>
      </c>
    </row>
    <row r="3152" spans="1:26" hidden="1" x14ac:dyDescent="0.25">
      <c r="A3152">
        <v>20230614</v>
      </c>
      <c r="B3152">
        <v>42594504</v>
      </c>
      <c r="C3152" t="s">
        <v>2618</v>
      </c>
      <c r="D3152">
        <v>2130054</v>
      </c>
      <c r="E3152" t="s">
        <v>2558</v>
      </c>
      <c r="F3152" s="59">
        <v>2384.71</v>
      </c>
      <c r="G3152">
        <v>1930.87</v>
      </c>
      <c r="H3152" t="s">
        <v>2559</v>
      </c>
      <c r="I3152" t="s">
        <v>2560</v>
      </c>
      <c r="J3152" t="s">
        <v>2350</v>
      </c>
      <c r="K3152" t="s">
        <v>711</v>
      </c>
      <c r="L3152" t="s">
        <v>2350</v>
      </c>
      <c r="M3152" t="s">
        <v>2561</v>
      </c>
      <c r="N3152" t="s">
        <v>2562</v>
      </c>
      <c r="O3152" t="s">
        <v>2542</v>
      </c>
      <c r="P3152" t="s">
        <v>2543</v>
      </c>
      <c r="Q3152" t="s">
        <v>2544</v>
      </c>
      <c r="R3152" t="s">
        <v>2563</v>
      </c>
      <c r="S3152" t="s">
        <v>2546</v>
      </c>
      <c r="T3152">
        <v>6975.0879999999997</v>
      </c>
      <c r="U3152" t="s">
        <v>1891</v>
      </c>
      <c r="V3152" t="s">
        <v>2564</v>
      </c>
      <c r="W3152" t="s">
        <v>1891</v>
      </c>
      <c r="X3152" t="s">
        <v>2564</v>
      </c>
      <c r="Y3152" t="str">
        <f t="shared" si="49"/>
        <v>深圳尚米网络技术有限公司深圳尚米网络技术有限公司CPC</v>
      </c>
      <c r="Z3152" t="e">
        <f>VLOOKUP(Y:Y,[1]Sheet1!N:N,1,0)</f>
        <v>#N/A</v>
      </c>
    </row>
    <row r="3153" spans="1:26" x14ac:dyDescent="0.25">
      <c r="A3153">
        <v>20230614</v>
      </c>
      <c r="B3153">
        <v>43094804</v>
      </c>
      <c r="C3153" t="s">
        <v>2705</v>
      </c>
      <c r="D3153">
        <v>2054669</v>
      </c>
      <c r="E3153" t="s">
        <v>2622</v>
      </c>
      <c r="F3153" s="59">
        <v>10783.94</v>
      </c>
      <c r="G3153">
        <v>7988.1</v>
      </c>
      <c r="H3153" t="s">
        <v>2538</v>
      </c>
      <c r="I3153" t="s">
        <v>2539</v>
      </c>
      <c r="J3153" t="s">
        <v>2352</v>
      </c>
      <c r="K3153" t="s">
        <v>2321</v>
      </c>
      <c r="L3153" t="s">
        <v>2351</v>
      </c>
      <c r="M3153" t="s">
        <v>2623</v>
      </c>
      <c r="N3153" t="s">
        <v>2624</v>
      </c>
      <c r="O3153" t="s">
        <v>2542</v>
      </c>
      <c r="P3153" t="s">
        <v>2543</v>
      </c>
      <c r="Q3153" t="s">
        <v>2544</v>
      </c>
      <c r="R3153" t="s">
        <v>2625</v>
      </c>
      <c r="S3153" t="s">
        <v>2546</v>
      </c>
      <c r="T3153">
        <v>0</v>
      </c>
      <c r="U3153" t="s">
        <v>838</v>
      </c>
      <c r="V3153" t="s">
        <v>2548</v>
      </c>
      <c r="W3153" t="s">
        <v>838</v>
      </c>
      <c r="X3153" t="s">
        <v>2548</v>
      </c>
      <c r="Y3153" t="str">
        <f t="shared" si="49"/>
        <v>深圳市小赢普惠科技有限责任公司深圳市赢众通金融信息服务有限责任公司信息流</v>
      </c>
      <c r="Z3153" t="e">
        <f>VLOOKUP(Y:Y,[1]Sheet1!N:N,1,0)</f>
        <v>#N/A</v>
      </c>
    </row>
    <row r="3154" spans="1:26" hidden="1" x14ac:dyDescent="0.25">
      <c r="A3154">
        <v>20230614</v>
      </c>
      <c r="B3154">
        <v>45323132</v>
      </c>
      <c r="C3154" t="s">
        <v>2747</v>
      </c>
      <c r="D3154">
        <v>2172261</v>
      </c>
      <c r="E3154" t="s">
        <v>2628</v>
      </c>
      <c r="F3154" s="59">
        <v>364.07</v>
      </c>
      <c r="G3154">
        <v>277.92</v>
      </c>
      <c r="H3154" t="s">
        <v>2538</v>
      </c>
      <c r="I3154" t="s">
        <v>2551</v>
      </c>
      <c r="J3154" t="s">
        <v>292</v>
      </c>
      <c r="K3154" t="s">
        <v>2321</v>
      </c>
      <c r="L3154" t="s">
        <v>574</v>
      </c>
      <c r="M3154" t="s">
        <v>2611</v>
      </c>
      <c r="N3154" t="s">
        <v>2612</v>
      </c>
      <c r="O3154" t="s">
        <v>2542</v>
      </c>
      <c r="P3154" t="s">
        <v>2543</v>
      </c>
      <c r="Q3154" t="s">
        <v>2544</v>
      </c>
      <c r="R3154" t="s">
        <v>2613</v>
      </c>
      <c r="S3154" t="s">
        <v>2546</v>
      </c>
      <c r="T3154">
        <v>0</v>
      </c>
      <c r="U3154" t="s">
        <v>2614</v>
      </c>
      <c r="V3154" t="s">
        <v>2615</v>
      </c>
      <c r="W3154" t="s">
        <v>2614</v>
      </c>
      <c r="X3154" t="s">
        <v>2615</v>
      </c>
      <c r="Y3154" t="str">
        <f t="shared" si="49"/>
        <v>广州荔湾品唯信息服务有限公司广州唯品会电子商务有限公司信息流</v>
      </c>
      <c r="Z3154" t="e">
        <f>VLOOKUP(Y:Y,[1]Sheet1!N:N,1,0)</f>
        <v>#N/A</v>
      </c>
    </row>
    <row r="3155" spans="1:26" hidden="1" x14ac:dyDescent="0.25">
      <c r="A3155">
        <v>20230614</v>
      </c>
      <c r="B3155">
        <v>45323155</v>
      </c>
      <c r="C3155" t="s">
        <v>2759</v>
      </c>
      <c r="D3155">
        <v>2172261</v>
      </c>
      <c r="E3155" t="s">
        <v>2628</v>
      </c>
      <c r="F3155" s="59">
        <v>152.29</v>
      </c>
      <c r="G3155">
        <v>116.25</v>
      </c>
      <c r="H3155" t="s">
        <v>2538</v>
      </c>
      <c r="I3155" t="s">
        <v>2539</v>
      </c>
      <c r="J3155" t="s">
        <v>292</v>
      </c>
      <c r="K3155" t="s">
        <v>2321</v>
      </c>
      <c r="L3155" t="s">
        <v>574</v>
      </c>
      <c r="M3155" t="s">
        <v>2611</v>
      </c>
      <c r="N3155" t="s">
        <v>2612</v>
      </c>
      <c r="O3155" t="s">
        <v>2542</v>
      </c>
      <c r="P3155" t="s">
        <v>2543</v>
      </c>
      <c r="Q3155" t="s">
        <v>2544</v>
      </c>
      <c r="R3155" t="s">
        <v>2613</v>
      </c>
      <c r="S3155" t="s">
        <v>2546</v>
      </c>
      <c r="T3155">
        <v>0</v>
      </c>
      <c r="U3155" t="s">
        <v>2614</v>
      </c>
      <c r="V3155" t="s">
        <v>2615</v>
      </c>
      <c r="W3155" t="s">
        <v>2614</v>
      </c>
      <c r="X3155" t="s">
        <v>2615</v>
      </c>
      <c r="Y3155" t="str">
        <f t="shared" si="49"/>
        <v>广州荔湾品唯信息服务有限公司广州唯品会电子商务有限公司信息流</v>
      </c>
      <c r="Z3155" t="e">
        <f>VLOOKUP(Y:Y,[1]Sheet1!N:N,1,0)</f>
        <v>#N/A</v>
      </c>
    </row>
    <row r="3156" spans="1:26" hidden="1" x14ac:dyDescent="0.25">
      <c r="A3156">
        <v>20230614</v>
      </c>
      <c r="B3156">
        <v>47328011</v>
      </c>
      <c r="C3156" t="s">
        <v>2647</v>
      </c>
      <c r="D3156">
        <v>2185183</v>
      </c>
      <c r="E3156" t="s">
        <v>2574</v>
      </c>
      <c r="F3156" s="59">
        <v>54.79</v>
      </c>
      <c r="G3156">
        <v>41.51</v>
      </c>
      <c r="H3156" t="s">
        <v>2538</v>
      </c>
      <c r="I3156" t="s">
        <v>2551</v>
      </c>
      <c r="J3156" t="s">
        <v>2575</v>
      </c>
      <c r="K3156" t="s">
        <v>2321</v>
      </c>
      <c r="L3156" t="s">
        <v>2344</v>
      </c>
      <c r="M3156" t="s">
        <v>2576</v>
      </c>
      <c r="O3156" t="s">
        <v>2542</v>
      </c>
      <c r="P3156" t="s">
        <v>2543</v>
      </c>
      <c r="Q3156" t="s">
        <v>2544</v>
      </c>
      <c r="R3156" t="s">
        <v>2577</v>
      </c>
      <c r="S3156" t="s">
        <v>2546</v>
      </c>
      <c r="T3156">
        <v>0</v>
      </c>
      <c r="U3156" t="s">
        <v>838</v>
      </c>
      <c r="V3156" t="s">
        <v>2578</v>
      </c>
      <c r="W3156" t="s">
        <v>838</v>
      </c>
      <c r="X3156" t="s">
        <v>2578</v>
      </c>
      <c r="Y3156" t="str">
        <f t="shared" si="49"/>
        <v>北京微财科技有限公司-数媒重庆市黑卡小额贷款有限公司信息流</v>
      </c>
      <c r="Z3156" t="e">
        <f>VLOOKUP(Y:Y,[1]Sheet1!N:N,1,0)</f>
        <v>#N/A</v>
      </c>
    </row>
    <row r="3157" spans="1:26" hidden="1" x14ac:dyDescent="0.25">
      <c r="A3157">
        <v>20230614</v>
      </c>
      <c r="B3157">
        <v>29995327</v>
      </c>
      <c r="C3157" t="s">
        <v>2761</v>
      </c>
      <c r="D3157">
        <v>2142924</v>
      </c>
      <c r="E3157" t="s">
        <v>2716</v>
      </c>
      <c r="F3157" s="59">
        <v>437.48</v>
      </c>
      <c r="G3157">
        <v>437.48</v>
      </c>
      <c r="H3157" t="s">
        <v>2559</v>
      </c>
      <c r="I3157" t="s">
        <v>2560</v>
      </c>
      <c r="J3157" t="s">
        <v>392</v>
      </c>
      <c r="K3157" t="s">
        <v>711</v>
      </c>
      <c r="L3157" t="s">
        <v>392</v>
      </c>
      <c r="M3157" t="s">
        <v>2641</v>
      </c>
      <c r="N3157" t="s">
        <v>2642</v>
      </c>
      <c r="O3157" t="s">
        <v>2542</v>
      </c>
      <c r="P3157" t="s">
        <v>2543</v>
      </c>
      <c r="Q3157" t="s">
        <v>2544</v>
      </c>
      <c r="R3157" t="s">
        <v>2643</v>
      </c>
      <c r="S3157" t="s">
        <v>2546</v>
      </c>
      <c r="T3157">
        <v>86018.5</v>
      </c>
      <c r="U3157" t="s">
        <v>838</v>
      </c>
      <c r="V3157" t="s">
        <v>2548</v>
      </c>
      <c r="W3157" t="s">
        <v>838</v>
      </c>
      <c r="X3157" t="s">
        <v>2548</v>
      </c>
      <c r="Y3157" t="str">
        <f t="shared" si="49"/>
        <v>福州三六零网络小额贷款有限公司福州三六零网络小额贷款有限公司CPC</v>
      </c>
      <c r="Z3157" t="e">
        <f>VLOOKUP(Y:Y,[1]Sheet1!N:N,1,0)</f>
        <v>#N/A</v>
      </c>
    </row>
    <row r="3158" spans="1:26" hidden="1" x14ac:dyDescent="0.25">
      <c r="A3158">
        <v>20230614</v>
      </c>
      <c r="B3158">
        <v>42965764</v>
      </c>
      <c r="C3158" t="s">
        <v>2536</v>
      </c>
      <c r="D3158">
        <v>2158784</v>
      </c>
      <c r="E3158" t="s">
        <v>2537</v>
      </c>
      <c r="F3158" s="59">
        <v>5.03</v>
      </c>
      <c r="G3158">
        <v>5.03</v>
      </c>
      <c r="H3158" t="s">
        <v>2538</v>
      </c>
      <c r="I3158" t="s">
        <v>2551</v>
      </c>
      <c r="J3158" t="s">
        <v>2320</v>
      </c>
      <c r="K3158" t="s">
        <v>2321</v>
      </c>
      <c r="L3158" t="s">
        <v>2318</v>
      </c>
      <c r="M3158" t="s">
        <v>2540</v>
      </c>
      <c r="N3158" t="s">
        <v>2541</v>
      </c>
      <c r="O3158" t="s">
        <v>2542</v>
      </c>
      <c r="P3158" t="s">
        <v>2543</v>
      </c>
      <c r="Q3158" t="s">
        <v>2544</v>
      </c>
      <c r="R3158" t="s">
        <v>2545</v>
      </c>
      <c r="S3158" t="s">
        <v>2546</v>
      </c>
      <c r="T3158">
        <v>0</v>
      </c>
      <c r="U3158" t="s">
        <v>838</v>
      </c>
      <c r="V3158" t="s">
        <v>2547</v>
      </c>
      <c r="W3158" t="s">
        <v>838</v>
      </c>
      <c r="X3158" t="s">
        <v>2548</v>
      </c>
      <c r="Y3158" t="str">
        <f t="shared" si="49"/>
        <v>上海耳序信息技术有限公司-四部上海拍拍贷金融信息服务有限公司信息流</v>
      </c>
      <c r="Z3158" t="e">
        <f>VLOOKUP(Y:Y,[1]Sheet1!N:N,1,0)</f>
        <v>#N/A</v>
      </c>
    </row>
    <row r="3159" spans="1:26" x14ac:dyDescent="0.25">
      <c r="A3159">
        <v>20230614</v>
      </c>
      <c r="B3159">
        <v>43094782</v>
      </c>
      <c r="C3159" t="s">
        <v>2630</v>
      </c>
      <c r="D3159">
        <v>2054669</v>
      </c>
      <c r="E3159" t="s">
        <v>2622</v>
      </c>
      <c r="F3159" s="59">
        <v>47.15</v>
      </c>
      <c r="G3159">
        <v>34.93</v>
      </c>
      <c r="H3159" t="s">
        <v>2538</v>
      </c>
      <c r="I3159" t="s">
        <v>2551</v>
      </c>
      <c r="J3159" t="s">
        <v>2352</v>
      </c>
      <c r="K3159" t="s">
        <v>2321</v>
      </c>
      <c r="L3159" t="s">
        <v>2351</v>
      </c>
      <c r="M3159" t="s">
        <v>2623</v>
      </c>
      <c r="N3159" t="s">
        <v>2624</v>
      </c>
      <c r="O3159" t="s">
        <v>2542</v>
      </c>
      <c r="P3159" t="s">
        <v>2543</v>
      </c>
      <c r="Q3159" t="s">
        <v>2544</v>
      </c>
      <c r="R3159" t="s">
        <v>2625</v>
      </c>
      <c r="S3159" t="s">
        <v>2546</v>
      </c>
      <c r="T3159">
        <v>0</v>
      </c>
      <c r="U3159" t="s">
        <v>838</v>
      </c>
      <c r="V3159" t="s">
        <v>2548</v>
      </c>
      <c r="W3159" t="s">
        <v>838</v>
      </c>
      <c r="X3159" t="s">
        <v>2548</v>
      </c>
      <c r="Y3159" t="str">
        <f t="shared" si="49"/>
        <v>深圳市小赢普惠科技有限责任公司深圳市赢众通金融信息服务有限责任公司信息流</v>
      </c>
      <c r="Z3159" t="e">
        <f>VLOOKUP(Y:Y,[1]Sheet1!N:N,1,0)</f>
        <v>#N/A</v>
      </c>
    </row>
    <row r="3160" spans="1:26" hidden="1" x14ac:dyDescent="0.25">
      <c r="A3160">
        <v>20230614</v>
      </c>
      <c r="B3160">
        <v>46808299</v>
      </c>
      <c r="C3160" t="s">
        <v>2567</v>
      </c>
      <c r="D3160">
        <v>2159765</v>
      </c>
      <c r="E3160" t="s">
        <v>2568</v>
      </c>
      <c r="F3160" s="59">
        <v>45.55</v>
      </c>
      <c r="G3160">
        <v>34.770000000000003</v>
      </c>
      <c r="H3160" t="s">
        <v>2538</v>
      </c>
      <c r="I3160" t="s">
        <v>2551</v>
      </c>
      <c r="J3160" t="s">
        <v>2375</v>
      </c>
      <c r="K3160" t="s">
        <v>2321</v>
      </c>
      <c r="L3160" t="s">
        <v>2277</v>
      </c>
      <c r="M3160" t="s">
        <v>2569</v>
      </c>
      <c r="O3160" t="s">
        <v>2542</v>
      </c>
      <c r="P3160" t="s">
        <v>2543</v>
      </c>
      <c r="Q3160" t="s">
        <v>2544</v>
      </c>
      <c r="R3160" t="s">
        <v>2570</v>
      </c>
      <c r="S3160" t="s">
        <v>2546</v>
      </c>
      <c r="T3160">
        <v>0</v>
      </c>
      <c r="U3160" t="s">
        <v>2571</v>
      </c>
      <c r="V3160" t="s">
        <v>2572</v>
      </c>
      <c r="W3160" t="s">
        <v>2571</v>
      </c>
      <c r="X3160" t="s">
        <v>2572</v>
      </c>
      <c r="Y3160" t="str">
        <f t="shared" si="49"/>
        <v>酷得少年（天津）文化传播有限公司-1北京酷得少年科技有限公司信息流</v>
      </c>
      <c r="Z3160" t="e">
        <f>VLOOKUP(Y:Y,[1]Sheet1!N:N,1,0)</f>
        <v>#N/A</v>
      </c>
    </row>
    <row r="3161" spans="1:26" hidden="1" x14ac:dyDescent="0.25">
      <c r="A3161">
        <v>20230614</v>
      </c>
      <c r="B3161">
        <v>47426526</v>
      </c>
      <c r="C3161" t="s">
        <v>2799</v>
      </c>
      <c r="D3161">
        <v>2167551</v>
      </c>
      <c r="E3161" t="s">
        <v>2550</v>
      </c>
      <c r="F3161" s="59">
        <v>504.39</v>
      </c>
      <c r="G3161">
        <v>504.39</v>
      </c>
      <c r="H3161" t="s">
        <v>2538</v>
      </c>
      <c r="I3161" t="s">
        <v>2551</v>
      </c>
      <c r="J3161" t="s">
        <v>2332</v>
      </c>
      <c r="K3161" t="s">
        <v>2321</v>
      </c>
      <c r="L3161" t="s">
        <v>2333</v>
      </c>
      <c r="M3161" t="s">
        <v>2552</v>
      </c>
      <c r="N3161" t="s">
        <v>2553</v>
      </c>
      <c r="O3161" t="s">
        <v>2542</v>
      </c>
      <c r="P3161" t="s">
        <v>2543</v>
      </c>
      <c r="Q3161" t="s">
        <v>2544</v>
      </c>
      <c r="R3161" t="s">
        <v>2554</v>
      </c>
      <c r="S3161" t="s">
        <v>2546</v>
      </c>
      <c r="T3161">
        <v>0</v>
      </c>
      <c r="U3161" t="s">
        <v>2555</v>
      </c>
      <c r="V3161" t="s">
        <v>2556</v>
      </c>
      <c r="W3161" t="s">
        <v>2555</v>
      </c>
      <c r="X3161" t="s">
        <v>2556</v>
      </c>
      <c r="Y3161" t="str">
        <f t="shared" si="49"/>
        <v>北京爱奇艺科技有限公司-百度北京爱奇艺科技有限公司信息流</v>
      </c>
      <c r="Z3161" t="e">
        <f>VLOOKUP(Y:Y,[1]Sheet1!N:N,1,0)</f>
        <v>#N/A</v>
      </c>
    </row>
    <row r="3162" spans="1:26" hidden="1" x14ac:dyDescent="0.25">
      <c r="A3162">
        <v>20230614</v>
      </c>
      <c r="B3162">
        <v>47799564</v>
      </c>
      <c r="C3162" t="s">
        <v>2858</v>
      </c>
      <c r="D3162">
        <v>2159765</v>
      </c>
      <c r="E3162" t="s">
        <v>2568</v>
      </c>
      <c r="F3162" s="59">
        <v>365.35</v>
      </c>
      <c r="G3162">
        <v>278.89</v>
      </c>
      <c r="H3162" t="s">
        <v>2538</v>
      </c>
      <c r="I3162" t="s">
        <v>2551</v>
      </c>
      <c r="J3162" t="s">
        <v>2375</v>
      </c>
      <c r="K3162" t="s">
        <v>2321</v>
      </c>
      <c r="L3162" t="s">
        <v>2277</v>
      </c>
      <c r="M3162" t="s">
        <v>2569</v>
      </c>
      <c r="O3162" t="s">
        <v>2542</v>
      </c>
      <c r="P3162" t="s">
        <v>2543</v>
      </c>
      <c r="Q3162" t="s">
        <v>2544</v>
      </c>
      <c r="R3162" t="s">
        <v>2570</v>
      </c>
      <c r="S3162" t="s">
        <v>2546</v>
      </c>
      <c r="T3162">
        <v>0</v>
      </c>
      <c r="U3162" t="s">
        <v>2571</v>
      </c>
      <c r="V3162" t="s">
        <v>2572</v>
      </c>
      <c r="W3162" t="s">
        <v>2571</v>
      </c>
      <c r="X3162" t="s">
        <v>2572</v>
      </c>
      <c r="Y3162" t="str">
        <f t="shared" si="49"/>
        <v>酷得少年（天津）文化传播有限公司-1北京酷得少年科技有限公司信息流</v>
      </c>
      <c r="Z3162" t="e">
        <f>VLOOKUP(Y:Y,[1]Sheet1!N:N,1,0)</f>
        <v>#N/A</v>
      </c>
    </row>
    <row r="3163" spans="1:26" hidden="1" x14ac:dyDescent="0.25">
      <c r="A3163">
        <v>20230614</v>
      </c>
      <c r="B3163">
        <v>41512404</v>
      </c>
      <c r="C3163" t="s">
        <v>2769</v>
      </c>
      <c r="D3163">
        <v>2117409</v>
      </c>
      <c r="E3163" t="s">
        <v>2744</v>
      </c>
      <c r="F3163" s="59">
        <v>2124.25</v>
      </c>
      <c r="G3163">
        <v>0</v>
      </c>
      <c r="H3163" t="s">
        <v>2559</v>
      </c>
      <c r="I3163" t="s">
        <v>2560</v>
      </c>
      <c r="J3163" t="s">
        <v>2353</v>
      </c>
      <c r="K3163" t="s">
        <v>711</v>
      </c>
      <c r="L3163" t="s">
        <v>326</v>
      </c>
      <c r="M3163" t="s">
        <v>2588</v>
      </c>
      <c r="N3163" t="s">
        <v>2589</v>
      </c>
      <c r="O3163" t="s">
        <v>2542</v>
      </c>
      <c r="P3163" t="s">
        <v>2543</v>
      </c>
      <c r="Q3163" t="s">
        <v>2544</v>
      </c>
      <c r="R3163" t="s">
        <v>2570</v>
      </c>
      <c r="S3163" t="s">
        <v>2546</v>
      </c>
      <c r="T3163">
        <v>0</v>
      </c>
      <c r="U3163" t="s">
        <v>2571</v>
      </c>
      <c r="V3163" t="s">
        <v>2572</v>
      </c>
      <c r="W3163" t="s">
        <v>1891</v>
      </c>
      <c r="X3163" t="s">
        <v>2564</v>
      </c>
      <c r="Y3163" t="str">
        <f t="shared" si="49"/>
        <v>网易有道信息技术（北京）有限公司网易(杭州)网络有限公司CPC</v>
      </c>
      <c r="Z3163" t="e">
        <f>VLOOKUP(Y:Y,[1]Sheet1!N:N,1,0)</f>
        <v>#N/A</v>
      </c>
    </row>
    <row r="3164" spans="1:26" hidden="1" x14ac:dyDescent="0.25">
      <c r="A3164">
        <v>20230614</v>
      </c>
      <c r="B3164">
        <v>42327215</v>
      </c>
      <c r="C3164" t="s">
        <v>2739</v>
      </c>
      <c r="D3164">
        <v>2172261</v>
      </c>
      <c r="E3164" t="s">
        <v>2628</v>
      </c>
      <c r="F3164" s="59">
        <v>2427.52</v>
      </c>
      <c r="G3164">
        <v>1853.07</v>
      </c>
      <c r="H3164" t="s">
        <v>2538</v>
      </c>
      <c r="I3164" t="s">
        <v>2539</v>
      </c>
      <c r="J3164" t="s">
        <v>292</v>
      </c>
      <c r="K3164" t="s">
        <v>2321</v>
      </c>
      <c r="L3164" t="s">
        <v>574</v>
      </c>
      <c r="M3164" t="s">
        <v>2611</v>
      </c>
      <c r="N3164" t="s">
        <v>2612</v>
      </c>
      <c r="O3164" t="s">
        <v>2542</v>
      </c>
      <c r="P3164" t="s">
        <v>2543</v>
      </c>
      <c r="Q3164" t="s">
        <v>2544</v>
      </c>
      <c r="R3164" t="s">
        <v>2613</v>
      </c>
      <c r="S3164" t="s">
        <v>2546</v>
      </c>
      <c r="T3164">
        <v>0</v>
      </c>
      <c r="U3164" t="s">
        <v>2614</v>
      </c>
      <c r="V3164" t="s">
        <v>2615</v>
      </c>
      <c r="W3164" t="s">
        <v>2614</v>
      </c>
      <c r="X3164" t="s">
        <v>2615</v>
      </c>
      <c r="Y3164" t="str">
        <f t="shared" si="49"/>
        <v>广州荔湾品唯信息服务有限公司广州唯品会电子商务有限公司信息流</v>
      </c>
      <c r="Z3164" t="e">
        <f>VLOOKUP(Y:Y,[1]Sheet1!N:N,1,0)</f>
        <v>#N/A</v>
      </c>
    </row>
    <row r="3165" spans="1:26" hidden="1" x14ac:dyDescent="0.25">
      <c r="A3165">
        <v>20230614</v>
      </c>
      <c r="B3165">
        <v>42965764</v>
      </c>
      <c r="C3165" t="s">
        <v>2536</v>
      </c>
      <c r="D3165">
        <v>2158784</v>
      </c>
      <c r="E3165" t="s">
        <v>2537</v>
      </c>
      <c r="F3165" s="59">
        <v>858.01</v>
      </c>
      <c r="G3165">
        <v>858.01</v>
      </c>
      <c r="H3165" t="s">
        <v>2538</v>
      </c>
      <c r="I3165" t="s">
        <v>2539</v>
      </c>
      <c r="J3165" t="s">
        <v>2320</v>
      </c>
      <c r="K3165" t="s">
        <v>2321</v>
      </c>
      <c r="L3165" t="s">
        <v>2318</v>
      </c>
      <c r="M3165" t="s">
        <v>2540</v>
      </c>
      <c r="N3165" t="s">
        <v>2541</v>
      </c>
      <c r="O3165" t="s">
        <v>2542</v>
      </c>
      <c r="P3165" t="s">
        <v>2543</v>
      </c>
      <c r="Q3165" t="s">
        <v>2544</v>
      </c>
      <c r="R3165" t="s">
        <v>2545</v>
      </c>
      <c r="S3165" t="s">
        <v>2546</v>
      </c>
      <c r="T3165">
        <v>0</v>
      </c>
      <c r="U3165" t="s">
        <v>838</v>
      </c>
      <c r="V3165" t="s">
        <v>2547</v>
      </c>
      <c r="W3165" t="s">
        <v>838</v>
      </c>
      <c r="X3165" t="s">
        <v>2548</v>
      </c>
      <c r="Y3165" t="str">
        <f t="shared" si="49"/>
        <v>上海耳序信息技术有限公司-四部上海拍拍贷金融信息服务有限公司信息流</v>
      </c>
      <c r="Z3165" t="e">
        <f>VLOOKUP(Y:Y,[1]Sheet1!N:N,1,0)</f>
        <v>#N/A</v>
      </c>
    </row>
    <row r="3166" spans="1:26" x14ac:dyDescent="0.25">
      <c r="A3166">
        <v>20230614</v>
      </c>
      <c r="B3166">
        <v>43094782</v>
      </c>
      <c r="C3166" t="s">
        <v>2630</v>
      </c>
      <c r="D3166">
        <v>2054669</v>
      </c>
      <c r="E3166" t="s">
        <v>2622</v>
      </c>
      <c r="F3166" s="59">
        <v>1720.48</v>
      </c>
      <c r="G3166">
        <v>1274.43</v>
      </c>
      <c r="H3166" t="s">
        <v>2538</v>
      </c>
      <c r="I3166" t="s">
        <v>2539</v>
      </c>
      <c r="J3166" t="s">
        <v>2352</v>
      </c>
      <c r="K3166" t="s">
        <v>2321</v>
      </c>
      <c r="L3166" t="s">
        <v>2351</v>
      </c>
      <c r="M3166" t="s">
        <v>2623</v>
      </c>
      <c r="N3166" t="s">
        <v>2624</v>
      </c>
      <c r="O3166" t="s">
        <v>2542</v>
      </c>
      <c r="P3166" t="s">
        <v>2543</v>
      </c>
      <c r="Q3166" t="s">
        <v>2544</v>
      </c>
      <c r="R3166" t="s">
        <v>2625</v>
      </c>
      <c r="S3166" t="s">
        <v>2546</v>
      </c>
      <c r="T3166">
        <v>0</v>
      </c>
      <c r="U3166" t="s">
        <v>838</v>
      </c>
      <c r="V3166" t="s">
        <v>2548</v>
      </c>
      <c r="W3166" t="s">
        <v>838</v>
      </c>
      <c r="X3166" t="s">
        <v>2548</v>
      </c>
      <c r="Y3166" t="str">
        <f t="shared" si="49"/>
        <v>深圳市小赢普惠科技有限责任公司深圳市赢众通金融信息服务有限责任公司信息流</v>
      </c>
      <c r="Z3166" t="e">
        <f>VLOOKUP(Y:Y,[1]Sheet1!N:N,1,0)</f>
        <v>#N/A</v>
      </c>
    </row>
    <row r="3167" spans="1:26" x14ac:dyDescent="0.25">
      <c r="A3167">
        <v>20230614</v>
      </c>
      <c r="B3167">
        <v>43094813</v>
      </c>
      <c r="C3167" t="s">
        <v>2677</v>
      </c>
      <c r="D3167">
        <v>2054669</v>
      </c>
      <c r="E3167" t="s">
        <v>2622</v>
      </c>
      <c r="F3167" s="59">
        <v>1776.59</v>
      </c>
      <c r="G3167">
        <v>1315.99</v>
      </c>
      <c r="H3167" t="s">
        <v>2538</v>
      </c>
      <c r="I3167" t="s">
        <v>2539</v>
      </c>
      <c r="J3167" t="s">
        <v>2352</v>
      </c>
      <c r="K3167" t="s">
        <v>2321</v>
      </c>
      <c r="L3167" t="s">
        <v>2351</v>
      </c>
      <c r="M3167" t="s">
        <v>2623</v>
      </c>
      <c r="N3167" t="s">
        <v>2624</v>
      </c>
      <c r="O3167" t="s">
        <v>2542</v>
      </c>
      <c r="P3167" t="s">
        <v>2543</v>
      </c>
      <c r="Q3167" t="s">
        <v>2544</v>
      </c>
      <c r="R3167" t="s">
        <v>2625</v>
      </c>
      <c r="S3167" t="s">
        <v>2546</v>
      </c>
      <c r="T3167">
        <v>0</v>
      </c>
      <c r="U3167" t="s">
        <v>838</v>
      </c>
      <c r="V3167" t="s">
        <v>2548</v>
      </c>
      <c r="W3167" t="s">
        <v>838</v>
      </c>
      <c r="X3167" t="s">
        <v>2548</v>
      </c>
      <c r="Y3167" t="str">
        <f t="shared" si="49"/>
        <v>深圳市小赢普惠科技有限责任公司深圳市赢众通金融信息服务有限责任公司信息流</v>
      </c>
      <c r="Z3167" t="e">
        <f>VLOOKUP(Y:Y,[1]Sheet1!N:N,1,0)</f>
        <v>#N/A</v>
      </c>
    </row>
    <row r="3168" spans="1:26" hidden="1" x14ac:dyDescent="0.25">
      <c r="A3168">
        <v>20230614</v>
      </c>
      <c r="B3168">
        <v>47953331</v>
      </c>
      <c r="C3168" t="s">
        <v>2663</v>
      </c>
      <c r="D3168">
        <v>2167551</v>
      </c>
      <c r="E3168" t="s">
        <v>2550</v>
      </c>
      <c r="F3168" s="59">
        <v>50.88</v>
      </c>
      <c r="G3168">
        <v>50.88</v>
      </c>
      <c r="H3168" t="s">
        <v>2538</v>
      </c>
      <c r="I3168" t="s">
        <v>2551</v>
      </c>
      <c r="J3168" t="s">
        <v>2332</v>
      </c>
      <c r="K3168" t="s">
        <v>2321</v>
      </c>
      <c r="L3168" t="s">
        <v>2333</v>
      </c>
      <c r="M3168" t="s">
        <v>2552</v>
      </c>
      <c r="N3168" t="s">
        <v>2553</v>
      </c>
      <c r="O3168" t="s">
        <v>2542</v>
      </c>
      <c r="P3168" t="s">
        <v>2543</v>
      </c>
      <c r="Q3168" t="s">
        <v>2544</v>
      </c>
      <c r="R3168" t="s">
        <v>2554</v>
      </c>
      <c r="S3168" t="s">
        <v>2546</v>
      </c>
      <c r="T3168">
        <v>0</v>
      </c>
      <c r="U3168" t="s">
        <v>2555</v>
      </c>
      <c r="V3168" t="s">
        <v>2556</v>
      </c>
      <c r="W3168" t="s">
        <v>2555</v>
      </c>
      <c r="X3168" t="s">
        <v>2556</v>
      </c>
      <c r="Y3168" t="str">
        <f t="shared" si="49"/>
        <v>北京爱奇艺科技有限公司-百度北京爱奇艺科技有限公司信息流</v>
      </c>
      <c r="Z3168" t="e">
        <f>VLOOKUP(Y:Y,[1]Sheet1!N:N,1,0)</f>
        <v>#N/A</v>
      </c>
    </row>
    <row r="3169" spans="1:26" hidden="1" x14ac:dyDescent="0.25">
      <c r="A3169">
        <v>20230614</v>
      </c>
      <c r="B3169">
        <v>29522757</v>
      </c>
      <c r="C3169" t="s">
        <v>2601</v>
      </c>
      <c r="D3169">
        <v>2130054</v>
      </c>
      <c r="E3169" t="s">
        <v>2558</v>
      </c>
      <c r="F3169" s="59">
        <v>3197.75</v>
      </c>
      <c r="G3169">
        <v>2589.1799999999998</v>
      </c>
      <c r="H3169" t="s">
        <v>2559</v>
      </c>
      <c r="I3169" t="s">
        <v>2560</v>
      </c>
      <c r="J3169" t="s">
        <v>2350</v>
      </c>
      <c r="K3169" t="s">
        <v>711</v>
      </c>
      <c r="L3169" t="s">
        <v>2350</v>
      </c>
      <c r="M3169" t="s">
        <v>2561</v>
      </c>
      <c r="N3169" t="s">
        <v>2562</v>
      </c>
      <c r="O3169" t="s">
        <v>2542</v>
      </c>
      <c r="P3169" t="s">
        <v>2543</v>
      </c>
      <c r="Q3169" t="s">
        <v>2544</v>
      </c>
      <c r="R3169" t="s">
        <v>2563</v>
      </c>
      <c r="S3169" t="s">
        <v>2546</v>
      </c>
      <c r="T3169">
        <v>8235.4089999999997</v>
      </c>
      <c r="U3169" t="s">
        <v>1891</v>
      </c>
      <c r="V3169" t="s">
        <v>2602</v>
      </c>
      <c r="W3169" t="s">
        <v>1891</v>
      </c>
      <c r="X3169" t="s">
        <v>2564</v>
      </c>
      <c r="Y3169" t="str">
        <f t="shared" si="49"/>
        <v>深圳尚米网络技术有限公司深圳尚米网络技术有限公司CPC</v>
      </c>
      <c r="Z3169" t="e">
        <f>VLOOKUP(Y:Y,[1]Sheet1!N:N,1,0)</f>
        <v>#N/A</v>
      </c>
    </row>
    <row r="3170" spans="1:26" hidden="1" x14ac:dyDescent="0.25">
      <c r="A3170">
        <v>20230614</v>
      </c>
      <c r="B3170">
        <v>42327274</v>
      </c>
      <c r="C3170" t="s">
        <v>2791</v>
      </c>
      <c r="D3170">
        <v>2172261</v>
      </c>
      <c r="E3170" t="s">
        <v>2628</v>
      </c>
      <c r="F3170" s="59">
        <v>1075.8900000000001</v>
      </c>
      <c r="G3170">
        <v>821.29</v>
      </c>
      <c r="H3170" t="s">
        <v>2538</v>
      </c>
      <c r="I3170" t="s">
        <v>2551</v>
      </c>
      <c r="J3170" t="s">
        <v>292</v>
      </c>
      <c r="K3170" t="s">
        <v>2321</v>
      </c>
      <c r="L3170" t="s">
        <v>574</v>
      </c>
      <c r="M3170" t="s">
        <v>2611</v>
      </c>
      <c r="N3170" t="s">
        <v>2612</v>
      </c>
      <c r="O3170" t="s">
        <v>2542</v>
      </c>
      <c r="P3170" t="s">
        <v>2543</v>
      </c>
      <c r="Q3170" t="s">
        <v>2544</v>
      </c>
      <c r="R3170" t="s">
        <v>2613</v>
      </c>
      <c r="S3170" t="s">
        <v>2546</v>
      </c>
      <c r="T3170">
        <v>0</v>
      </c>
      <c r="U3170" t="s">
        <v>2614</v>
      </c>
      <c r="V3170" t="s">
        <v>2615</v>
      </c>
      <c r="W3170" t="s">
        <v>2614</v>
      </c>
      <c r="X3170" t="s">
        <v>2615</v>
      </c>
      <c r="Y3170" t="str">
        <f t="shared" si="49"/>
        <v>广州荔湾品唯信息服务有限公司广州唯品会电子商务有限公司信息流</v>
      </c>
      <c r="Z3170" t="e">
        <f>VLOOKUP(Y:Y,[1]Sheet1!N:N,1,0)</f>
        <v>#N/A</v>
      </c>
    </row>
    <row r="3171" spans="1:26" hidden="1" x14ac:dyDescent="0.25">
      <c r="A3171">
        <v>20230614</v>
      </c>
      <c r="B3171">
        <v>39122181</v>
      </c>
      <c r="C3171" t="s">
        <v>2586</v>
      </c>
      <c r="D3171">
        <v>2117410</v>
      </c>
      <c r="E3171" t="s">
        <v>2587</v>
      </c>
      <c r="F3171" s="59">
        <v>3148.49</v>
      </c>
      <c r="G3171">
        <v>0</v>
      </c>
      <c r="H3171" t="s">
        <v>2538</v>
      </c>
      <c r="I3171" t="s">
        <v>2551</v>
      </c>
      <c r="J3171" t="s">
        <v>2353</v>
      </c>
      <c r="K3171" t="s">
        <v>2321</v>
      </c>
      <c r="L3171" t="s">
        <v>326</v>
      </c>
      <c r="M3171" t="s">
        <v>2588</v>
      </c>
      <c r="N3171" t="s">
        <v>2589</v>
      </c>
      <c r="O3171" t="s">
        <v>2542</v>
      </c>
      <c r="P3171" t="s">
        <v>2543</v>
      </c>
      <c r="Q3171" t="s">
        <v>2544</v>
      </c>
      <c r="R3171" t="s">
        <v>2570</v>
      </c>
      <c r="S3171" t="s">
        <v>2546</v>
      </c>
      <c r="T3171">
        <v>0</v>
      </c>
      <c r="U3171" t="s">
        <v>2571</v>
      </c>
      <c r="V3171" t="s">
        <v>2572</v>
      </c>
      <c r="W3171" t="s">
        <v>1891</v>
      </c>
      <c r="X3171" t="s">
        <v>2564</v>
      </c>
      <c r="Y3171" t="str">
        <f t="shared" si="49"/>
        <v>网易有道信息技术（北京）有限公司网易(杭州)网络有限公司信息流</v>
      </c>
      <c r="Z3171" t="e">
        <f>VLOOKUP(Y:Y,[1]Sheet1!N:N,1,0)</f>
        <v>#N/A</v>
      </c>
    </row>
    <row r="3172" spans="1:26" hidden="1" x14ac:dyDescent="0.25">
      <c r="A3172">
        <v>20230614</v>
      </c>
      <c r="B3172">
        <v>46808242</v>
      </c>
      <c r="C3172" t="s">
        <v>2707</v>
      </c>
      <c r="D3172">
        <v>2159765</v>
      </c>
      <c r="E3172" t="s">
        <v>2568</v>
      </c>
      <c r="F3172" s="59">
        <v>5272.36</v>
      </c>
      <c r="G3172">
        <v>4024.7</v>
      </c>
      <c r="H3172" t="s">
        <v>2538</v>
      </c>
      <c r="I3172" t="s">
        <v>2551</v>
      </c>
      <c r="J3172" t="s">
        <v>2375</v>
      </c>
      <c r="K3172" t="s">
        <v>2321</v>
      </c>
      <c r="L3172" t="s">
        <v>2277</v>
      </c>
      <c r="M3172" t="s">
        <v>2569</v>
      </c>
      <c r="O3172" t="s">
        <v>2542</v>
      </c>
      <c r="P3172" t="s">
        <v>2543</v>
      </c>
      <c r="Q3172" t="s">
        <v>2544</v>
      </c>
      <c r="R3172" t="s">
        <v>2570</v>
      </c>
      <c r="S3172" t="s">
        <v>2546</v>
      </c>
      <c r="T3172">
        <v>0</v>
      </c>
      <c r="U3172" t="s">
        <v>2571</v>
      </c>
      <c r="V3172" t="s">
        <v>2572</v>
      </c>
      <c r="W3172" t="s">
        <v>2571</v>
      </c>
      <c r="X3172" t="s">
        <v>2572</v>
      </c>
      <c r="Y3172" t="str">
        <f t="shared" si="49"/>
        <v>酷得少年（天津）文化传播有限公司-1北京酷得少年科技有限公司信息流</v>
      </c>
      <c r="Z3172" t="e">
        <f>VLOOKUP(Y:Y,[1]Sheet1!N:N,1,0)</f>
        <v>#N/A</v>
      </c>
    </row>
    <row r="3173" spans="1:26" hidden="1" x14ac:dyDescent="0.25">
      <c r="A3173">
        <v>20230614</v>
      </c>
      <c r="B3173">
        <v>38794097</v>
      </c>
      <c r="C3173" t="s">
        <v>2757</v>
      </c>
      <c r="D3173">
        <v>2172261</v>
      </c>
      <c r="E3173" t="s">
        <v>2628</v>
      </c>
      <c r="F3173" s="59">
        <v>142.06</v>
      </c>
      <c r="G3173">
        <v>108.44</v>
      </c>
      <c r="H3173" t="s">
        <v>2538</v>
      </c>
      <c r="I3173" t="s">
        <v>2539</v>
      </c>
      <c r="J3173" t="s">
        <v>292</v>
      </c>
      <c r="K3173" t="s">
        <v>2321</v>
      </c>
      <c r="L3173" t="s">
        <v>574</v>
      </c>
      <c r="M3173" t="s">
        <v>2611</v>
      </c>
      <c r="N3173" t="s">
        <v>2612</v>
      </c>
      <c r="O3173" t="s">
        <v>2542</v>
      </c>
      <c r="P3173" t="s">
        <v>2543</v>
      </c>
      <c r="Q3173" t="s">
        <v>2544</v>
      </c>
      <c r="R3173" t="s">
        <v>2613</v>
      </c>
      <c r="S3173" t="s">
        <v>2546</v>
      </c>
      <c r="T3173">
        <v>0</v>
      </c>
      <c r="U3173" t="s">
        <v>2614</v>
      </c>
      <c r="V3173" t="s">
        <v>2615</v>
      </c>
      <c r="W3173" t="s">
        <v>2614</v>
      </c>
      <c r="X3173" t="s">
        <v>2615</v>
      </c>
      <c r="Y3173" t="str">
        <f t="shared" si="49"/>
        <v>广州荔湾品唯信息服务有限公司广州唯品会电子商务有限公司信息流</v>
      </c>
      <c r="Z3173" t="e">
        <f>VLOOKUP(Y:Y,[1]Sheet1!N:N,1,0)</f>
        <v>#N/A</v>
      </c>
    </row>
    <row r="3174" spans="1:26" hidden="1" x14ac:dyDescent="0.25">
      <c r="A3174">
        <v>20230614</v>
      </c>
      <c r="B3174">
        <v>45323107</v>
      </c>
      <c r="C3174" t="s">
        <v>2654</v>
      </c>
      <c r="D3174">
        <v>2172261</v>
      </c>
      <c r="E3174" t="s">
        <v>2628</v>
      </c>
      <c r="F3174" s="59">
        <v>639.02</v>
      </c>
      <c r="G3174">
        <v>487.8</v>
      </c>
      <c r="H3174" t="s">
        <v>2538</v>
      </c>
      <c r="I3174" t="s">
        <v>2551</v>
      </c>
      <c r="J3174" t="s">
        <v>292</v>
      </c>
      <c r="K3174" t="s">
        <v>2321</v>
      </c>
      <c r="L3174" t="s">
        <v>574</v>
      </c>
      <c r="M3174" t="s">
        <v>2611</v>
      </c>
      <c r="N3174" t="s">
        <v>2612</v>
      </c>
      <c r="O3174" t="s">
        <v>2542</v>
      </c>
      <c r="P3174" t="s">
        <v>2543</v>
      </c>
      <c r="Q3174" t="s">
        <v>2544</v>
      </c>
      <c r="R3174" t="s">
        <v>2613</v>
      </c>
      <c r="S3174" t="s">
        <v>2546</v>
      </c>
      <c r="T3174">
        <v>0</v>
      </c>
      <c r="U3174" t="s">
        <v>2614</v>
      </c>
      <c r="V3174" t="s">
        <v>2615</v>
      </c>
      <c r="W3174" t="s">
        <v>2614</v>
      </c>
      <c r="X3174" t="s">
        <v>2615</v>
      </c>
      <c r="Y3174" t="str">
        <f t="shared" si="49"/>
        <v>广州荔湾品唯信息服务有限公司广州唯品会电子商务有限公司信息流</v>
      </c>
      <c r="Z3174" t="e">
        <f>VLOOKUP(Y:Y,[1]Sheet1!N:N,1,0)</f>
        <v>#N/A</v>
      </c>
    </row>
    <row r="3175" spans="1:26" x14ac:dyDescent="0.25">
      <c r="A3175">
        <v>20230614</v>
      </c>
      <c r="B3175">
        <v>45336925</v>
      </c>
      <c r="C3175" t="s">
        <v>2717</v>
      </c>
      <c r="D3175">
        <v>2054669</v>
      </c>
      <c r="E3175" t="s">
        <v>2622</v>
      </c>
      <c r="F3175" s="59">
        <v>160.43</v>
      </c>
      <c r="G3175">
        <v>118.84</v>
      </c>
      <c r="H3175" t="s">
        <v>2538</v>
      </c>
      <c r="I3175" t="s">
        <v>2551</v>
      </c>
      <c r="J3175" t="s">
        <v>2352</v>
      </c>
      <c r="K3175" t="s">
        <v>2321</v>
      </c>
      <c r="L3175" t="s">
        <v>2351</v>
      </c>
      <c r="M3175" t="s">
        <v>2623</v>
      </c>
      <c r="N3175" t="s">
        <v>2624</v>
      </c>
      <c r="O3175" t="s">
        <v>2542</v>
      </c>
      <c r="P3175" t="s">
        <v>2543</v>
      </c>
      <c r="Q3175" t="s">
        <v>2544</v>
      </c>
      <c r="R3175" t="s">
        <v>2625</v>
      </c>
      <c r="S3175" t="s">
        <v>2546</v>
      </c>
      <c r="T3175">
        <v>0</v>
      </c>
      <c r="U3175" t="s">
        <v>838</v>
      </c>
      <c r="V3175" t="s">
        <v>2548</v>
      </c>
      <c r="W3175" t="s">
        <v>838</v>
      </c>
      <c r="X3175" t="s">
        <v>2548</v>
      </c>
      <c r="Y3175" t="str">
        <f t="shared" si="49"/>
        <v>深圳市小赢普惠科技有限责任公司深圳市赢众通金融信息服务有限责任公司信息流</v>
      </c>
      <c r="Z3175" t="e">
        <f>VLOOKUP(Y:Y,[1]Sheet1!N:N,1,0)</f>
        <v>#N/A</v>
      </c>
    </row>
    <row r="3176" spans="1:26" hidden="1" x14ac:dyDescent="0.25">
      <c r="A3176">
        <v>20230614</v>
      </c>
      <c r="B3176">
        <v>47327991</v>
      </c>
      <c r="C3176" t="s">
        <v>2766</v>
      </c>
      <c r="D3176">
        <v>2185183</v>
      </c>
      <c r="E3176" t="s">
        <v>2574</v>
      </c>
      <c r="F3176" s="59">
        <v>3440.11</v>
      </c>
      <c r="G3176">
        <v>2606.14</v>
      </c>
      <c r="H3176" t="s">
        <v>2538</v>
      </c>
      <c r="I3176" t="s">
        <v>2539</v>
      </c>
      <c r="J3176" t="s">
        <v>2575</v>
      </c>
      <c r="K3176" t="s">
        <v>2321</v>
      </c>
      <c r="L3176" t="s">
        <v>2344</v>
      </c>
      <c r="M3176" t="s">
        <v>2576</v>
      </c>
      <c r="O3176" t="s">
        <v>2542</v>
      </c>
      <c r="P3176" t="s">
        <v>2543</v>
      </c>
      <c r="Q3176" t="s">
        <v>2544</v>
      </c>
      <c r="R3176" t="s">
        <v>2577</v>
      </c>
      <c r="S3176" t="s">
        <v>2546</v>
      </c>
      <c r="T3176">
        <v>0</v>
      </c>
      <c r="U3176" t="s">
        <v>838</v>
      </c>
      <c r="V3176" t="s">
        <v>2578</v>
      </c>
      <c r="W3176" t="s">
        <v>838</v>
      </c>
      <c r="X3176" t="s">
        <v>2578</v>
      </c>
      <c r="Y3176" t="str">
        <f t="shared" si="49"/>
        <v>北京微财科技有限公司-数媒重庆市黑卡小额贷款有限公司信息流</v>
      </c>
      <c r="Z3176" t="e">
        <f>VLOOKUP(Y:Y,[1]Sheet1!N:N,1,0)</f>
        <v>#N/A</v>
      </c>
    </row>
    <row r="3177" spans="1:26" hidden="1" x14ac:dyDescent="0.25">
      <c r="A3177">
        <v>20230614</v>
      </c>
      <c r="B3177">
        <v>45323041</v>
      </c>
      <c r="C3177" t="s">
        <v>2775</v>
      </c>
      <c r="D3177">
        <v>2172261</v>
      </c>
      <c r="E3177" t="s">
        <v>2628</v>
      </c>
      <c r="F3177" s="59">
        <v>27208.22</v>
      </c>
      <c r="G3177">
        <v>20769.63</v>
      </c>
      <c r="H3177" t="s">
        <v>2538</v>
      </c>
      <c r="I3177" t="s">
        <v>2551</v>
      </c>
      <c r="J3177" t="s">
        <v>292</v>
      </c>
      <c r="K3177" t="s">
        <v>2321</v>
      </c>
      <c r="L3177" t="s">
        <v>574</v>
      </c>
      <c r="M3177" t="s">
        <v>2611</v>
      </c>
      <c r="N3177" t="s">
        <v>2612</v>
      </c>
      <c r="O3177" t="s">
        <v>2542</v>
      </c>
      <c r="P3177" t="s">
        <v>2543</v>
      </c>
      <c r="Q3177" t="s">
        <v>2544</v>
      </c>
      <c r="R3177" t="s">
        <v>2613</v>
      </c>
      <c r="S3177" t="s">
        <v>2546</v>
      </c>
      <c r="T3177">
        <v>0</v>
      </c>
      <c r="U3177" t="s">
        <v>2614</v>
      </c>
      <c r="V3177" t="s">
        <v>2615</v>
      </c>
      <c r="W3177" t="s">
        <v>2614</v>
      </c>
      <c r="X3177" t="s">
        <v>2615</v>
      </c>
      <c r="Y3177" t="str">
        <f t="shared" si="49"/>
        <v>广州荔湾品唯信息服务有限公司广州唯品会电子商务有限公司信息流</v>
      </c>
      <c r="Z3177" t="e">
        <f>VLOOKUP(Y:Y,[1]Sheet1!N:N,1,0)</f>
        <v>#N/A</v>
      </c>
    </row>
    <row r="3178" spans="1:26" hidden="1" x14ac:dyDescent="0.25">
      <c r="A3178">
        <v>20230614</v>
      </c>
      <c r="B3178">
        <v>47798422</v>
      </c>
      <c r="C3178" t="s">
        <v>2794</v>
      </c>
      <c r="D3178">
        <v>2169384</v>
      </c>
      <c r="E3178" t="s">
        <v>2633</v>
      </c>
      <c r="F3178" s="59">
        <v>1782.01</v>
      </c>
      <c r="G3178">
        <v>1320.01</v>
      </c>
      <c r="H3178" t="s">
        <v>2538</v>
      </c>
      <c r="I3178" t="s">
        <v>2551</v>
      </c>
      <c r="J3178" t="s">
        <v>296</v>
      </c>
      <c r="K3178" t="s">
        <v>2321</v>
      </c>
      <c r="L3178" t="s">
        <v>2334</v>
      </c>
      <c r="M3178" t="s">
        <v>2634</v>
      </c>
      <c r="N3178" t="s">
        <v>2635</v>
      </c>
      <c r="O3178" t="s">
        <v>2542</v>
      </c>
      <c r="P3178" t="s">
        <v>2543</v>
      </c>
      <c r="Q3178" t="s">
        <v>2544</v>
      </c>
      <c r="R3178" t="s">
        <v>2636</v>
      </c>
      <c r="S3178" t="s">
        <v>2546</v>
      </c>
      <c r="T3178">
        <v>0</v>
      </c>
      <c r="U3178" t="s">
        <v>2584</v>
      </c>
      <c r="V3178" t="s">
        <v>2637</v>
      </c>
      <c r="W3178" t="s">
        <v>2584</v>
      </c>
      <c r="X3178" t="s">
        <v>2637</v>
      </c>
      <c r="Y3178" t="str">
        <f t="shared" si="49"/>
        <v>湖北车智汇传媒有限公司北京车之家信息技术有限公司信息流</v>
      </c>
      <c r="Z3178" t="e">
        <f>VLOOKUP(Y:Y,[1]Sheet1!N:N,1,0)</f>
        <v>#N/A</v>
      </c>
    </row>
    <row r="3179" spans="1:26" hidden="1" x14ac:dyDescent="0.25">
      <c r="A3179">
        <v>20230614</v>
      </c>
      <c r="B3179">
        <v>36470871</v>
      </c>
      <c r="C3179" t="s">
        <v>2579</v>
      </c>
      <c r="D3179">
        <v>2158492</v>
      </c>
      <c r="E3179" t="s">
        <v>2580</v>
      </c>
      <c r="F3179" s="59">
        <v>1997.54</v>
      </c>
      <c r="G3179">
        <v>1678.54</v>
      </c>
      <c r="H3179" t="s">
        <v>2559</v>
      </c>
      <c r="I3179" t="s">
        <v>2560</v>
      </c>
      <c r="J3179" t="s">
        <v>2330</v>
      </c>
      <c r="K3179" t="s">
        <v>711</v>
      </c>
      <c r="L3179" t="s">
        <v>2329</v>
      </c>
      <c r="M3179" t="s">
        <v>2581</v>
      </c>
      <c r="N3179" t="s">
        <v>2582</v>
      </c>
      <c r="O3179" t="s">
        <v>2542</v>
      </c>
      <c r="P3179" t="s">
        <v>2543</v>
      </c>
      <c r="Q3179" t="s">
        <v>2544</v>
      </c>
      <c r="R3179" t="s">
        <v>2583</v>
      </c>
      <c r="S3179" t="s">
        <v>2546</v>
      </c>
      <c r="T3179">
        <v>7846.1329999999998</v>
      </c>
      <c r="U3179" t="s">
        <v>2584</v>
      </c>
      <c r="V3179" t="s">
        <v>2585</v>
      </c>
      <c r="W3179" t="s">
        <v>2584</v>
      </c>
      <c r="X3179" t="s">
        <v>2585</v>
      </c>
      <c r="Y3179" t="str">
        <f t="shared" si="49"/>
        <v>成都哈拜网络科技有限公司-数字媒体事业部上海哈啰普惠科技有限公司CPC</v>
      </c>
      <c r="Z3179" t="e">
        <f>VLOOKUP(Y:Y,[1]Sheet1!N:N,1,0)</f>
        <v>#N/A</v>
      </c>
    </row>
    <row r="3180" spans="1:26" hidden="1" x14ac:dyDescent="0.25">
      <c r="A3180">
        <v>20230614</v>
      </c>
      <c r="B3180">
        <v>42594484</v>
      </c>
      <c r="C3180" t="s">
        <v>2752</v>
      </c>
      <c r="D3180">
        <v>2130054</v>
      </c>
      <c r="E3180" t="s">
        <v>2558</v>
      </c>
      <c r="F3180" s="59">
        <v>1026.43</v>
      </c>
      <c r="G3180">
        <v>831.1</v>
      </c>
      <c r="H3180" t="s">
        <v>2559</v>
      </c>
      <c r="I3180" t="s">
        <v>2560</v>
      </c>
      <c r="J3180" t="s">
        <v>2350</v>
      </c>
      <c r="K3180" t="s">
        <v>711</v>
      </c>
      <c r="L3180" t="s">
        <v>2350</v>
      </c>
      <c r="M3180" t="s">
        <v>2561</v>
      </c>
      <c r="N3180" t="s">
        <v>2562</v>
      </c>
      <c r="O3180" t="s">
        <v>2542</v>
      </c>
      <c r="P3180" t="s">
        <v>2543</v>
      </c>
      <c r="Q3180" t="s">
        <v>2544</v>
      </c>
      <c r="R3180" t="s">
        <v>2563</v>
      </c>
      <c r="S3180" t="s">
        <v>2546</v>
      </c>
      <c r="T3180">
        <v>657.24</v>
      </c>
      <c r="U3180" t="s">
        <v>1891</v>
      </c>
      <c r="V3180" t="s">
        <v>2564</v>
      </c>
      <c r="W3180" t="s">
        <v>1891</v>
      </c>
      <c r="X3180" t="s">
        <v>2564</v>
      </c>
      <c r="Y3180" t="str">
        <f t="shared" si="49"/>
        <v>深圳尚米网络技术有限公司深圳尚米网络技术有限公司CPC</v>
      </c>
      <c r="Z3180" t="e">
        <f>VLOOKUP(Y:Y,[1]Sheet1!N:N,1,0)</f>
        <v>#N/A</v>
      </c>
    </row>
    <row r="3181" spans="1:26" x14ac:dyDescent="0.25">
      <c r="A3181">
        <v>20230614</v>
      </c>
      <c r="B3181">
        <v>43094804</v>
      </c>
      <c r="C3181" t="s">
        <v>2705</v>
      </c>
      <c r="D3181">
        <v>2054669</v>
      </c>
      <c r="E3181" t="s">
        <v>2622</v>
      </c>
      <c r="F3181" s="59">
        <v>400.66</v>
      </c>
      <c r="G3181">
        <v>296.79000000000002</v>
      </c>
      <c r="H3181" t="s">
        <v>2538</v>
      </c>
      <c r="I3181" t="s">
        <v>2551</v>
      </c>
      <c r="J3181" t="s">
        <v>2352</v>
      </c>
      <c r="K3181" t="s">
        <v>2321</v>
      </c>
      <c r="L3181" t="s">
        <v>2351</v>
      </c>
      <c r="M3181" t="s">
        <v>2623</v>
      </c>
      <c r="N3181" t="s">
        <v>2624</v>
      </c>
      <c r="O3181" t="s">
        <v>2542</v>
      </c>
      <c r="P3181" t="s">
        <v>2543</v>
      </c>
      <c r="Q3181" t="s">
        <v>2544</v>
      </c>
      <c r="R3181" t="s">
        <v>2625</v>
      </c>
      <c r="S3181" t="s">
        <v>2546</v>
      </c>
      <c r="T3181">
        <v>0</v>
      </c>
      <c r="U3181" t="s">
        <v>838</v>
      </c>
      <c r="V3181" t="s">
        <v>2548</v>
      </c>
      <c r="W3181" t="s">
        <v>838</v>
      </c>
      <c r="X3181" t="s">
        <v>2548</v>
      </c>
      <c r="Y3181" t="str">
        <f t="shared" si="49"/>
        <v>深圳市小赢普惠科技有限责任公司深圳市赢众通金融信息服务有限责任公司信息流</v>
      </c>
      <c r="Z3181" t="e">
        <f>VLOOKUP(Y:Y,[1]Sheet1!N:N,1,0)</f>
        <v>#N/A</v>
      </c>
    </row>
    <row r="3182" spans="1:26" hidden="1" x14ac:dyDescent="0.25">
      <c r="A3182">
        <v>20230614</v>
      </c>
      <c r="B3182">
        <v>41250523</v>
      </c>
      <c r="C3182" t="s">
        <v>2742</v>
      </c>
      <c r="D3182">
        <v>2130054</v>
      </c>
      <c r="E3182" t="s">
        <v>2558</v>
      </c>
      <c r="F3182" s="59">
        <v>5073.47</v>
      </c>
      <c r="G3182">
        <v>4107.99</v>
      </c>
      <c r="H3182" t="s">
        <v>2559</v>
      </c>
      <c r="I3182" t="s">
        <v>2560</v>
      </c>
      <c r="J3182" t="s">
        <v>2350</v>
      </c>
      <c r="K3182" t="s">
        <v>711</v>
      </c>
      <c r="L3182" t="s">
        <v>2350</v>
      </c>
      <c r="M3182" t="s">
        <v>2561</v>
      </c>
      <c r="N3182" t="s">
        <v>2562</v>
      </c>
      <c r="O3182" t="s">
        <v>2542</v>
      </c>
      <c r="P3182" t="s">
        <v>2543</v>
      </c>
      <c r="Q3182" t="s">
        <v>2544</v>
      </c>
      <c r="R3182" t="s">
        <v>2563</v>
      </c>
      <c r="S3182" t="s">
        <v>2546</v>
      </c>
      <c r="T3182">
        <v>4469.3829999999998</v>
      </c>
      <c r="U3182" t="s">
        <v>1891</v>
      </c>
      <c r="V3182" t="s">
        <v>2564</v>
      </c>
      <c r="W3182" t="s">
        <v>1891</v>
      </c>
      <c r="X3182" t="s">
        <v>2564</v>
      </c>
      <c r="Y3182" t="str">
        <f t="shared" si="49"/>
        <v>深圳尚米网络技术有限公司深圳尚米网络技术有限公司CPC</v>
      </c>
      <c r="Z3182" t="e">
        <f>VLOOKUP(Y:Y,[1]Sheet1!N:N,1,0)</f>
        <v>#N/A</v>
      </c>
    </row>
    <row r="3183" spans="1:26" hidden="1" x14ac:dyDescent="0.25">
      <c r="A3183">
        <v>20230614</v>
      </c>
      <c r="B3183">
        <v>27382539</v>
      </c>
      <c r="C3183" t="s">
        <v>2609</v>
      </c>
      <c r="D3183">
        <v>2159087</v>
      </c>
      <c r="E3183" t="s">
        <v>2819</v>
      </c>
      <c r="F3183" s="59">
        <v>9204.8700000000008</v>
      </c>
      <c r="G3183">
        <v>9204.8700000000008</v>
      </c>
      <c r="H3183" t="s">
        <v>2559</v>
      </c>
      <c r="I3183" t="s">
        <v>2560</v>
      </c>
      <c r="J3183" t="s">
        <v>292</v>
      </c>
      <c r="K3183" t="s">
        <v>711</v>
      </c>
      <c r="L3183" t="s">
        <v>574</v>
      </c>
      <c r="M3183" t="s">
        <v>2611</v>
      </c>
      <c r="N3183" t="s">
        <v>2612</v>
      </c>
      <c r="O3183" t="s">
        <v>2542</v>
      </c>
      <c r="P3183" t="s">
        <v>2543</v>
      </c>
      <c r="Q3183" t="s">
        <v>2544</v>
      </c>
      <c r="R3183" t="s">
        <v>2613</v>
      </c>
      <c r="S3183" t="s">
        <v>2546</v>
      </c>
      <c r="T3183">
        <v>70499.570000000007</v>
      </c>
      <c r="U3183" t="s">
        <v>2614</v>
      </c>
      <c r="V3183" t="s">
        <v>2615</v>
      </c>
      <c r="W3183" t="s">
        <v>2614</v>
      </c>
      <c r="X3183" t="s">
        <v>2615</v>
      </c>
      <c r="Y3183" t="str">
        <f t="shared" si="49"/>
        <v>广州荔湾品唯信息服务有限公司广州唯品会电子商务有限公司CPC</v>
      </c>
      <c r="Z3183" t="e">
        <f>VLOOKUP(Y:Y,[1]Sheet1!N:N,1,0)</f>
        <v>#N/A</v>
      </c>
    </row>
    <row r="3184" spans="1:26" hidden="1" x14ac:dyDescent="0.25">
      <c r="A3184">
        <v>20230614</v>
      </c>
      <c r="B3184">
        <v>40850187</v>
      </c>
      <c r="C3184" t="s">
        <v>2652</v>
      </c>
      <c r="D3184">
        <v>2165227</v>
      </c>
      <c r="E3184" t="s">
        <v>2566</v>
      </c>
      <c r="F3184" s="59">
        <v>43.14</v>
      </c>
      <c r="G3184">
        <v>31.96</v>
      </c>
      <c r="H3184" t="s">
        <v>2538</v>
      </c>
      <c r="I3184" t="s">
        <v>2551</v>
      </c>
      <c r="J3184" t="s">
        <v>2320</v>
      </c>
      <c r="K3184" t="s">
        <v>2321</v>
      </c>
      <c r="L3184" t="s">
        <v>2318</v>
      </c>
      <c r="M3184" t="s">
        <v>2540</v>
      </c>
      <c r="N3184" t="s">
        <v>2541</v>
      </c>
      <c r="O3184" t="s">
        <v>2542</v>
      </c>
      <c r="P3184" t="s">
        <v>2543</v>
      </c>
      <c r="Q3184" t="s">
        <v>2544</v>
      </c>
      <c r="R3184" t="s">
        <v>2545</v>
      </c>
      <c r="S3184" t="s">
        <v>2546</v>
      </c>
      <c r="T3184">
        <v>0</v>
      </c>
      <c r="U3184" t="s">
        <v>838</v>
      </c>
      <c r="V3184" t="s">
        <v>2547</v>
      </c>
      <c r="W3184" t="s">
        <v>838</v>
      </c>
      <c r="X3184" t="s">
        <v>2548</v>
      </c>
      <c r="Y3184" t="str">
        <f t="shared" si="49"/>
        <v>上海耳序信息技术有限公司-四部上海拍拍贷金融信息服务有限公司信息流</v>
      </c>
      <c r="Z3184" t="e">
        <f>VLOOKUP(Y:Y,[1]Sheet1!N:N,1,0)</f>
        <v>#N/A</v>
      </c>
    </row>
    <row r="3185" spans="1:26" hidden="1" x14ac:dyDescent="0.25">
      <c r="A3185">
        <v>20230614</v>
      </c>
      <c r="B3185">
        <v>47327817</v>
      </c>
      <c r="C3185" t="s">
        <v>2718</v>
      </c>
      <c r="D3185">
        <v>2185183</v>
      </c>
      <c r="E3185" t="s">
        <v>2574</v>
      </c>
      <c r="F3185" s="59">
        <v>773.7</v>
      </c>
      <c r="G3185">
        <v>586.14</v>
      </c>
      <c r="H3185" t="s">
        <v>2538</v>
      </c>
      <c r="I3185" t="s">
        <v>2551</v>
      </c>
      <c r="J3185" t="s">
        <v>2575</v>
      </c>
      <c r="K3185" t="s">
        <v>2321</v>
      </c>
      <c r="L3185" t="s">
        <v>2344</v>
      </c>
      <c r="M3185" t="s">
        <v>2576</v>
      </c>
      <c r="O3185" t="s">
        <v>2542</v>
      </c>
      <c r="P3185" t="s">
        <v>2543</v>
      </c>
      <c r="Q3185" t="s">
        <v>2544</v>
      </c>
      <c r="R3185" t="s">
        <v>2577</v>
      </c>
      <c r="S3185" t="s">
        <v>2546</v>
      </c>
      <c r="T3185">
        <v>0</v>
      </c>
      <c r="U3185" t="s">
        <v>838</v>
      </c>
      <c r="V3185" t="s">
        <v>2578</v>
      </c>
      <c r="W3185" t="s">
        <v>838</v>
      </c>
      <c r="X3185" t="s">
        <v>2578</v>
      </c>
      <c r="Y3185" t="str">
        <f t="shared" si="49"/>
        <v>北京微财科技有限公司-数媒重庆市黑卡小额贷款有限公司信息流</v>
      </c>
      <c r="Z3185" t="e">
        <f>VLOOKUP(Y:Y,[1]Sheet1!N:N,1,0)</f>
        <v>#N/A</v>
      </c>
    </row>
    <row r="3186" spans="1:26" hidden="1" x14ac:dyDescent="0.25">
      <c r="A3186">
        <v>20230614</v>
      </c>
      <c r="B3186">
        <v>47327991</v>
      </c>
      <c r="C3186" t="s">
        <v>2766</v>
      </c>
      <c r="D3186">
        <v>2185183</v>
      </c>
      <c r="E3186" t="s">
        <v>2574</v>
      </c>
      <c r="F3186" s="59">
        <v>324.55</v>
      </c>
      <c r="G3186">
        <v>245.87</v>
      </c>
      <c r="H3186" t="s">
        <v>2538</v>
      </c>
      <c r="I3186" t="s">
        <v>2551</v>
      </c>
      <c r="J3186" t="s">
        <v>2575</v>
      </c>
      <c r="K3186" t="s">
        <v>2321</v>
      </c>
      <c r="L3186" t="s">
        <v>2344</v>
      </c>
      <c r="M3186" t="s">
        <v>2576</v>
      </c>
      <c r="O3186" t="s">
        <v>2542</v>
      </c>
      <c r="P3186" t="s">
        <v>2543</v>
      </c>
      <c r="Q3186" t="s">
        <v>2544</v>
      </c>
      <c r="R3186" t="s">
        <v>2577</v>
      </c>
      <c r="S3186" t="s">
        <v>2546</v>
      </c>
      <c r="T3186">
        <v>0</v>
      </c>
      <c r="U3186" t="s">
        <v>838</v>
      </c>
      <c r="V3186" t="s">
        <v>2578</v>
      </c>
      <c r="W3186" t="s">
        <v>838</v>
      </c>
      <c r="X3186" t="s">
        <v>2578</v>
      </c>
      <c r="Y3186" t="str">
        <f t="shared" si="49"/>
        <v>北京微财科技有限公司-数媒重庆市黑卡小额贷款有限公司信息流</v>
      </c>
      <c r="Z3186" t="e">
        <f>VLOOKUP(Y:Y,[1]Sheet1!N:N,1,0)</f>
        <v>#N/A</v>
      </c>
    </row>
    <row r="3187" spans="1:26" hidden="1" x14ac:dyDescent="0.25">
      <c r="A3187">
        <v>20230614</v>
      </c>
      <c r="B3187">
        <v>47328011</v>
      </c>
      <c r="C3187" t="s">
        <v>2647</v>
      </c>
      <c r="D3187">
        <v>2185183</v>
      </c>
      <c r="E3187" t="s">
        <v>2574</v>
      </c>
      <c r="F3187" s="59">
        <v>405.18</v>
      </c>
      <c r="G3187">
        <v>306.95999999999998</v>
      </c>
      <c r="H3187" t="s">
        <v>2538</v>
      </c>
      <c r="I3187" t="s">
        <v>2539</v>
      </c>
      <c r="J3187" t="s">
        <v>2575</v>
      </c>
      <c r="K3187" t="s">
        <v>2321</v>
      </c>
      <c r="L3187" t="s">
        <v>2344</v>
      </c>
      <c r="M3187" t="s">
        <v>2576</v>
      </c>
      <c r="O3187" t="s">
        <v>2542</v>
      </c>
      <c r="P3187" t="s">
        <v>2543</v>
      </c>
      <c r="Q3187" t="s">
        <v>2544</v>
      </c>
      <c r="R3187" t="s">
        <v>2577</v>
      </c>
      <c r="S3187" t="s">
        <v>2546</v>
      </c>
      <c r="T3187">
        <v>0</v>
      </c>
      <c r="U3187" t="s">
        <v>838</v>
      </c>
      <c r="V3187" t="s">
        <v>2578</v>
      </c>
      <c r="W3187" t="s">
        <v>838</v>
      </c>
      <c r="X3187" t="s">
        <v>2578</v>
      </c>
      <c r="Y3187" t="str">
        <f t="shared" si="49"/>
        <v>北京微财科技有限公司-数媒重庆市黑卡小额贷款有限公司信息流</v>
      </c>
      <c r="Z3187" t="e">
        <f>VLOOKUP(Y:Y,[1]Sheet1!N:N,1,0)</f>
        <v>#N/A</v>
      </c>
    </row>
    <row r="3188" spans="1:26" hidden="1" x14ac:dyDescent="0.25">
      <c r="A3188">
        <v>20230614</v>
      </c>
      <c r="B3188">
        <v>47798459</v>
      </c>
      <c r="C3188" t="s">
        <v>2861</v>
      </c>
      <c r="D3188">
        <v>2169384</v>
      </c>
      <c r="E3188" t="s">
        <v>2633</v>
      </c>
      <c r="F3188" s="59">
        <v>3150.1</v>
      </c>
      <c r="G3188">
        <v>2333.41</v>
      </c>
      <c r="H3188" t="s">
        <v>2538</v>
      </c>
      <c r="I3188" t="s">
        <v>2551</v>
      </c>
      <c r="J3188" t="s">
        <v>296</v>
      </c>
      <c r="K3188" t="s">
        <v>2321</v>
      </c>
      <c r="L3188" t="s">
        <v>2334</v>
      </c>
      <c r="M3188" t="s">
        <v>2634</v>
      </c>
      <c r="N3188" t="s">
        <v>2635</v>
      </c>
      <c r="O3188" t="s">
        <v>2542</v>
      </c>
      <c r="P3188" t="s">
        <v>2543</v>
      </c>
      <c r="Q3188" t="s">
        <v>2544</v>
      </c>
      <c r="R3188" t="s">
        <v>2636</v>
      </c>
      <c r="S3188" t="s">
        <v>2546</v>
      </c>
      <c r="T3188">
        <v>0</v>
      </c>
      <c r="U3188" t="s">
        <v>2584</v>
      </c>
      <c r="V3188" t="s">
        <v>2637</v>
      </c>
      <c r="W3188" t="s">
        <v>2584</v>
      </c>
      <c r="X3188" t="s">
        <v>2637</v>
      </c>
      <c r="Y3188" t="str">
        <f t="shared" si="49"/>
        <v>湖北车智汇传媒有限公司北京车之家信息技术有限公司信息流</v>
      </c>
      <c r="Z3188" t="e">
        <f>VLOOKUP(Y:Y,[1]Sheet1!N:N,1,0)</f>
        <v>#N/A</v>
      </c>
    </row>
    <row r="3189" spans="1:26" hidden="1" x14ac:dyDescent="0.25">
      <c r="A3189">
        <v>20230614</v>
      </c>
      <c r="B3189">
        <v>47953344</v>
      </c>
      <c r="C3189" t="s">
        <v>2732</v>
      </c>
      <c r="D3189">
        <v>2167551</v>
      </c>
      <c r="E3189" t="s">
        <v>2550</v>
      </c>
      <c r="F3189" s="59">
        <v>0.22</v>
      </c>
      <c r="G3189">
        <v>0.22</v>
      </c>
      <c r="H3189" t="s">
        <v>2538</v>
      </c>
      <c r="I3189" t="s">
        <v>2539</v>
      </c>
      <c r="J3189" t="s">
        <v>2332</v>
      </c>
      <c r="K3189" t="s">
        <v>2321</v>
      </c>
      <c r="L3189" t="s">
        <v>2333</v>
      </c>
      <c r="M3189" t="s">
        <v>2552</v>
      </c>
      <c r="N3189" t="s">
        <v>2553</v>
      </c>
      <c r="O3189" t="s">
        <v>2542</v>
      </c>
      <c r="P3189" t="s">
        <v>2543</v>
      </c>
      <c r="Q3189" t="s">
        <v>2544</v>
      </c>
      <c r="R3189" t="s">
        <v>2554</v>
      </c>
      <c r="S3189" t="s">
        <v>2546</v>
      </c>
      <c r="T3189">
        <v>0</v>
      </c>
      <c r="U3189" t="s">
        <v>2555</v>
      </c>
      <c r="V3189" t="s">
        <v>2556</v>
      </c>
      <c r="W3189" t="s">
        <v>2555</v>
      </c>
      <c r="X3189" t="s">
        <v>2556</v>
      </c>
      <c r="Y3189" t="str">
        <f t="shared" si="49"/>
        <v>北京爱奇艺科技有限公司-百度北京爱奇艺科技有限公司信息流</v>
      </c>
      <c r="Z3189" t="e">
        <f>VLOOKUP(Y:Y,[1]Sheet1!N:N,1,0)</f>
        <v>#N/A</v>
      </c>
    </row>
    <row r="3190" spans="1:26" hidden="1" x14ac:dyDescent="0.25">
      <c r="A3190">
        <v>20230614</v>
      </c>
      <c r="B3190">
        <v>19668996</v>
      </c>
      <c r="C3190" t="s">
        <v>2711</v>
      </c>
      <c r="D3190">
        <v>2159087</v>
      </c>
      <c r="E3190" t="s">
        <v>2819</v>
      </c>
      <c r="F3190" s="59">
        <v>4975.74</v>
      </c>
      <c r="G3190">
        <v>4975.74</v>
      </c>
      <c r="H3190" t="s">
        <v>2559</v>
      </c>
      <c r="I3190" t="s">
        <v>2560</v>
      </c>
      <c r="J3190" t="s">
        <v>292</v>
      </c>
      <c r="K3190" t="s">
        <v>711</v>
      </c>
      <c r="L3190" t="s">
        <v>574</v>
      </c>
      <c r="M3190" t="s">
        <v>2611</v>
      </c>
      <c r="N3190" t="s">
        <v>2612</v>
      </c>
      <c r="O3190" t="s">
        <v>2542</v>
      </c>
      <c r="P3190" t="s">
        <v>2543</v>
      </c>
      <c r="Q3190" t="s">
        <v>2544</v>
      </c>
      <c r="R3190" t="s">
        <v>2613</v>
      </c>
      <c r="S3190" t="s">
        <v>2546</v>
      </c>
      <c r="T3190">
        <v>28952.46</v>
      </c>
      <c r="U3190" t="s">
        <v>2614</v>
      </c>
      <c r="V3190" t="s">
        <v>2615</v>
      </c>
      <c r="W3190" t="s">
        <v>2614</v>
      </c>
      <c r="X3190" t="s">
        <v>2615</v>
      </c>
      <c r="Y3190" t="str">
        <f t="shared" si="49"/>
        <v>广州荔湾品唯信息服务有限公司广州唯品会电子商务有限公司CPC</v>
      </c>
      <c r="Z3190" t="e">
        <f>VLOOKUP(Y:Y,[1]Sheet1!N:N,1,0)</f>
        <v>#N/A</v>
      </c>
    </row>
    <row r="3191" spans="1:26" hidden="1" x14ac:dyDescent="0.25">
      <c r="A3191">
        <v>20230614</v>
      </c>
      <c r="B3191">
        <v>42965759</v>
      </c>
      <c r="C3191" t="s">
        <v>2619</v>
      </c>
      <c r="D3191">
        <v>2165227</v>
      </c>
      <c r="E3191" t="s">
        <v>2566</v>
      </c>
      <c r="F3191" s="59">
        <v>41.72</v>
      </c>
      <c r="G3191">
        <v>30.9</v>
      </c>
      <c r="H3191" t="s">
        <v>2538</v>
      </c>
      <c r="I3191" t="s">
        <v>2551</v>
      </c>
      <c r="J3191" t="s">
        <v>2320</v>
      </c>
      <c r="K3191" t="s">
        <v>2321</v>
      </c>
      <c r="L3191" t="s">
        <v>2318</v>
      </c>
      <c r="M3191" t="s">
        <v>2540</v>
      </c>
      <c r="N3191" t="s">
        <v>2541</v>
      </c>
      <c r="O3191" t="s">
        <v>2542</v>
      </c>
      <c r="P3191" t="s">
        <v>2543</v>
      </c>
      <c r="Q3191" t="s">
        <v>2544</v>
      </c>
      <c r="R3191" t="s">
        <v>2545</v>
      </c>
      <c r="S3191" t="s">
        <v>2546</v>
      </c>
      <c r="T3191">
        <v>0</v>
      </c>
      <c r="U3191" t="s">
        <v>838</v>
      </c>
      <c r="V3191" t="s">
        <v>2547</v>
      </c>
      <c r="W3191" t="s">
        <v>838</v>
      </c>
      <c r="X3191" t="s">
        <v>2548</v>
      </c>
      <c r="Y3191" t="str">
        <f t="shared" si="49"/>
        <v>上海耳序信息技术有限公司-四部上海拍拍贷金融信息服务有限公司信息流</v>
      </c>
      <c r="Z3191" t="e">
        <f>VLOOKUP(Y:Y,[1]Sheet1!N:N,1,0)</f>
        <v>#N/A</v>
      </c>
    </row>
    <row r="3192" spans="1:26" hidden="1" x14ac:dyDescent="0.25">
      <c r="A3192">
        <v>20230614</v>
      </c>
      <c r="B3192">
        <v>47328039</v>
      </c>
      <c r="C3192" t="s">
        <v>2573</v>
      </c>
      <c r="D3192">
        <v>2185183</v>
      </c>
      <c r="E3192" t="s">
        <v>2574</v>
      </c>
      <c r="F3192" s="59">
        <v>26.48</v>
      </c>
      <c r="G3192">
        <v>20.059999999999999</v>
      </c>
      <c r="H3192" t="s">
        <v>2538</v>
      </c>
      <c r="I3192" t="s">
        <v>2551</v>
      </c>
      <c r="J3192" t="s">
        <v>2575</v>
      </c>
      <c r="K3192" t="s">
        <v>2321</v>
      </c>
      <c r="L3192" t="s">
        <v>2344</v>
      </c>
      <c r="M3192" t="s">
        <v>2576</v>
      </c>
      <c r="O3192" t="s">
        <v>2542</v>
      </c>
      <c r="P3192" t="s">
        <v>2543</v>
      </c>
      <c r="Q3192" t="s">
        <v>2544</v>
      </c>
      <c r="R3192" t="s">
        <v>2577</v>
      </c>
      <c r="S3192" t="s">
        <v>2546</v>
      </c>
      <c r="T3192">
        <v>0</v>
      </c>
      <c r="U3192" t="s">
        <v>838</v>
      </c>
      <c r="V3192" t="s">
        <v>2578</v>
      </c>
      <c r="W3192" t="s">
        <v>838</v>
      </c>
      <c r="X3192" t="s">
        <v>2578</v>
      </c>
      <c r="Y3192" t="str">
        <f t="shared" si="49"/>
        <v>北京微财科技有限公司-数媒重庆市黑卡小额贷款有限公司信息流</v>
      </c>
      <c r="Z3192" t="e">
        <f>VLOOKUP(Y:Y,[1]Sheet1!N:N,1,0)</f>
        <v>#N/A</v>
      </c>
    </row>
    <row r="3193" spans="1:26" hidden="1" x14ac:dyDescent="0.25">
      <c r="A3193">
        <v>20230614</v>
      </c>
      <c r="B3193">
        <v>38794042</v>
      </c>
      <c r="C3193" t="s">
        <v>2756</v>
      </c>
      <c r="D3193">
        <v>2172261</v>
      </c>
      <c r="E3193" t="s">
        <v>2628</v>
      </c>
      <c r="F3193" s="59">
        <v>3890.88</v>
      </c>
      <c r="G3193">
        <v>2970.14</v>
      </c>
      <c r="H3193" t="s">
        <v>2538</v>
      </c>
      <c r="I3193" t="s">
        <v>2551</v>
      </c>
      <c r="J3193" t="s">
        <v>292</v>
      </c>
      <c r="K3193" t="s">
        <v>2321</v>
      </c>
      <c r="L3193" t="s">
        <v>574</v>
      </c>
      <c r="M3193" t="s">
        <v>2611</v>
      </c>
      <c r="N3193" t="s">
        <v>2612</v>
      </c>
      <c r="O3193" t="s">
        <v>2542</v>
      </c>
      <c r="P3193" t="s">
        <v>2543</v>
      </c>
      <c r="Q3193" t="s">
        <v>2544</v>
      </c>
      <c r="R3193" t="s">
        <v>2613</v>
      </c>
      <c r="S3193" t="s">
        <v>2546</v>
      </c>
      <c r="T3193">
        <v>0</v>
      </c>
      <c r="U3193" t="s">
        <v>2614</v>
      </c>
      <c r="V3193" t="s">
        <v>2615</v>
      </c>
      <c r="W3193" t="s">
        <v>2614</v>
      </c>
      <c r="X3193" t="s">
        <v>2615</v>
      </c>
      <c r="Y3193" t="str">
        <f t="shared" si="49"/>
        <v>广州荔湾品唯信息服务有限公司广州唯品会电子商务有限公司信息流</v>
      </c>
      <c r="Z3193" t="e">
        <f>VLOOKUP(Y:Y,[1]Sheet1!N:N,1,0)</f>
        <v>#N/A</v>
      </c>
    </row>
    <row r="3194" spans="1:26" hidden="1" x14ac:dyDescent="0.25">
      <c r="A3194">
        <v>20230614</v>
      </c>
      <c r="B3194">
        <v>47580629</v>
      </c>
      <c r="C3194" t="s">
        <v>2773</v>
      </c>
      <c r="D3194">
        <v>2171220</v>
      </c>
      <c r="E3194" t="s">
        <v>2774</v>
      </c>
      <c r="F3194" s="59">
        <v>13237.18</v>
      </c>
      <c r="G3194">
        <v>11713.56</v>
      </c>
      <c r="H3194" t="s">
        <v>2559</v>
      </c>
      <c r="I3194" t="s">
        <v>2560</v>
      </c>
      <c r="J3194" t="s">
        <v>2322</v>
      </c>
      <c r="K3194" t="s">
        <v>711</v>
      </c>
      <c r="L3194" t="s">
        <v>2323</v>
      </c>
      <c r="M3194" t="s">
        <v>2685</v>
      </c>
      <c r="N3194" t="s">
        <v>2686</v>
      </c>
      <c r="O3194" t="s">
        <v>2542</v>
      </c>
      <c r="P3194" t="s">
        <v>2543</v>
      </c>
      <c r="Q3194" t="s">
        <v>2544</v>
      </c>
      <c r="R3194" t="s">
        <v>2687</v>
      </c>
      <c r="S3194" t="s">
        <v>2546</v>
      </c>
      <c r="T3194">
        <v>187096.761</v>
      </c>
      <c r="U3194" t="s">
        <v>2555</v>
      </c>
      <c r="V3194" t="s">
        <v>2556</v>
      </c>
      <c r="W3194" t="s">
        <v>2555</v>
      </c>
      <c r="X3194" t="s">
        <v>2671</v>
      </c>
      <c r="Y3194" t="str">
        <f t="shared" si="49"/>
        <v>广州虎牙信息科技有限公司-百度广州虎牙信息科技有限公司CPC</v>
      </c>
      <c r="Z3194" t="e">
        <f>VLOOKUP(Y:Y,[1]Sheet1!N:N,1,0)</f>
        <v>#N/A</v>
      </c>
    </row>
    <row r="3195" spans="1:26" x14ac:dyDescent="0.25">
      <c r="A3195">
        <v>20230614</v>
      </c>
      <c r="B3195">
        <v>45336938</v>
      </c>
      <c r="C3195" t="s">
        <v>2753</v>
      </c>
      <c r="D3195">
        <v>2054669</v>
      </c>
      <c r="E3195" t="s">
        <v>2622</v>
      </c>
      <c r="F3195" s="59">
        <v>2665.73</v>
      </c>
      <c r="G3195">
        <v>1974.62</v>
      </c>
      <c r="H3195" t="s">
        <v>2538</v>
      </c>
      <c r="I3195" t="s">
        <v>2539</v>
      </c>
      <c r="J3195" t="s">
        <v>2352</v>
      </c>
      <c r="K3195" t="s">
        <v>2321</v>
      </c>
      <c r="L3195" t="s">
        <v>2351</v>
      </c>
      <c r="M3195" t="s">
        <v>2623</v>
      </c>
      <c r="N3195" t="s">
        <v>2624</v>
      </c>
      <c r="O3195" t="s">
        <v>2542</v>
      </c>
      <c r="P3195" t="s">
        <v>2543</v>
      </c>
      <c r="Q3195" t="s">
        <v>2544</v>
      </c>
      <c r="R3195" t="s">
        <v>2625</v>
      </c>
      <c r="S3195" t="s">
        <v>2546</v>
      </c>
      <c r="T3195">
        <v>0</v>
      </c>
      <c r="U3195" t="s">
        <v>838</v>
      </c>
      <c r="V3195" t="s">
        <v>2548</v>
      </c>
      <c r="W3195" t="s">
        <v>838</v>
      </c>
      <c r="X3195" t="s">
        <v>2548</v>
      </c>
      <c r="Y3195" t="str">
        <f t="shared" si="49"/>
        <v>深圳市小赢普惠科技有限责任公司深圳市赢众通金融信息服务有限责任公司信息流</v>
      </c>
      <c r="Z3195" t="e">
        <f>VLOOKUP(Y:Y,[1]Sheet1!N:N,1,0)</f>
        <v>#N/A</v>
      </c>
    </row>
    <row r="3196" spans="1:26" hidden="1" x14ac:dyDescent="0.25">
      <c r="A3196">
        <v>20230614</v>
      </c>
      <c r="B3196">
        <v>47184422</v>
      </c>
      <c r="C3196" t="s">
        <v>2748</v>
      </c>
      <c r="D3196">
        <v>2176807</v>
      </c>
      <c r="E3196" t="s">
        <v>2691</v>
      </c>
      <c r="F3196" s="59">
        <v>0.1</v>
      </c>
      <c r="G3196">
        <v>7.0000000000000007E-2</v>
      </c>
      <c r="H3196" t="s">
        <v>2538</v>
      </c>
      <c r="I3196" t="s">
        <v>2539</v>
      </c>
      <c r="J3196" t="s">
        <v>2339</v>
      </c>
      <c r="K3196" t="s">
        <v>2321</v>
      </c>
      <c r="L3196" t="s">
        <v>2338</v>
      </c>
      <c r="M3196" t="s">
        <v>2692</v>
      </c>
      <c r="N3196" t="s">
        <v>2693</v>
      </c>
      <c r="O3196" t="s">
        <v>2542</v>
      </c>
      <c r="P3196" t="s">
        <v>2543</v>
      </c>
      <c r="Q3196" t="s">
        <v>2544</v>
      </c>
      <c r="R3196" t="s">
        <v>2694</v>
      </c>
      <c r="S3196" t="s">
        <v>2546</v>
      </c>
      <c r="T3196">
        <v>0</v>
      </c>
      <c r="U3196" t="s">
        <v>2117</v>
      </c>
      <c r="V3196" t="s">
        <v>2695</v>
      </c>
      <c r="W3196" t="s">
        <v>2117</v>
      </c>
      <c r="X3196" t="s">
        <v>2695</v>
      </c>
      <c r="Y3196" t="str">
        <f t="shared" si="49"/>
        <v>北京三快在线科技有限公司及其关联公司北京三快科技有限公司信息流</v>
      </c>
      <c r="Z3196" t="e">
        <f>VLOOKUP(Y:Y,[1]Sheet1!N:N,1,0)</f>
        <v>#N/A</v>
      </c>
    </row>
    <row r="3197" spans="1:26" x14ac:dyDescent="0.25">
      <c r="A3197">
        <v>20230614</v>
      </c>
      <c r="B3197">
        <v>45336908</v>
      </c>
      <c r="C3197" t="s">
        <v>2621</v>
      </c>
      <c r="D3197">
        <v>2054669</v>
      </c>
      <c r="E3197" t="s">
        <v>2622</v>
      </c>
      <c r="F3197" s="59">
        <v>118.51</v>
      </c>
      <c r="G3197">
        <v>87.79</v>
      </c>
      <c r="H3197" t="s">
        <v>2538</v>
      </c>
      <c r="I3197" t="s">
        <v>2551</v>
      </c>
      <c r="J3197" t="s">
        <v>2352</v>
      </c>
      <c r="K3197" t="s">
        <v>2321</v>
      </c>
      <c r="L3197" t="s">
        <v>2351</v>
      </c>
      <c r="M3197" t="s">
        <v>2623</v>
      </c>
      <c r="N3197" t="s">
        <v>2624</v>
      </c>
      <c r="O3197" t="s">
        <v>2542</v>
      </c>
      <c r="P3197" t="s">
        <v>2543</v>
      </c>
      <c r="Q3197" t="s">
        <v>2544</v>
      </c>
      <c r="R3197" t="s">
        <v>2625</v>
      </c>
      <c r="S3197" t="s">
        <v>2546</v>
      </c>
      <c r="T3197">
        <v>0</v>
      </c>
      <c r="U3197" t="s">
        <v>838</v>
      </c>
      <c r="V3197" t="s">
        <v>2548</v>
      </c>
      <c r="W3197" t="s">
        <v>838</v>
      </c>
      <c r="X3197" t="s">
        <v>2548</v>
      </c>
      <c r="Y3197" t="str">
        <f t="shared" si="49"/>
        <v>深圳市小赢普惠科技有限责任公司深圳市赢众通金融信息服务有限责任公司信息流</v>
      </c>
      <c r="Z3197" t="e">
        <f>VLOOKUP(Y:Y,[1]Sheet1!N:N,1,0)</f>
        <v>#N/A</v>
      </c>
    </row>
    <row r="3198" spans="1:26" hidden="1" x14ac:dyDescent="0.25">
      <c r="A3198">
        <v>20230614</v>
      </c>
      <c r="B3198">
        <v>42965750</v>
      </c>
      <c r="C3198" t="s">
        <v>2565</v>
      </c>
      <c r="D3198">
        <v>2165227</v>
      </c>
      <c r="E3198" t="s">
        <v>2566</v>
      </c>
      <c r="F3198" s="59">
        <v>21.35</v>
      </c>
      <c r="G3198">
        <v>15.82</v>
      </c>
      <c r="H3198" t="s">
        <v>2538</v>
      </c>
      <c r="I3198" t="s">
        <v>2551</v>
      </c>
      <c r="J3198" t="s">
        <v>2320</v>
      </c>
      <c r="K3198" t="s">
        <v>2321</v>
      </c>
      <c r="L3198" t="s">
        <v>2318</v>
      </c>
      <c r="M3198" t="s">
        <v>2540</v>
      </c>
      <c r="N3198" t="s">
        <v>2541</v>
      </c>
      <c r="O3198" t="s">
        <v>2542</v>
      </c>
      <c r="P3198" t="s">
        <v>2543</v>
      </c>
      <c r="Q3198" t="s">
        <v>2544</v>
      </c>
      <c r="R3198" t="s">
        <v>2545</v>
      </c>
      <c r="S3198" t="s">
        <v>2546</v>
      </c>
      <c r="T3198">
        <v>0</v>
      </c>
      <c r="U3198" t="s">
        <v>838</v>
      </c>
      <c r="V3198" t="s">
        <v>2547</v>
      </c>
      <c r="W3198" t="s">
        <v>838</v>
      </c>
      <c r="X3198" t="s">
        <v>2548</v>
      </c>
      <c r="Y3198" t="str">
        <f t="shared" si="49"/>
        <v>上海耳序信息技术有限公司-四部上海拍拍贷金融信息服务有限公司信息流</v>
      </c>
      <c r="Z3198" t="e">
        <f>VLOOKUP(Y:Y,[1]Sheet1!N:N,1,0)</f>
        <v>#N/A</v>
      </c>
    </row>
    <row r="3199" spans="1:26" hidden="1" x14ac:dyDescent="0.25">
      <c r="A3199">
        <v>20230614</v>
      </c>
      <c r="B3199">
        <v>47328039</v>
      </c>
      <c r="C3199" t="s">
        <v>2573</v>
      </c>
      <c r="D3199">
        <v>2185183</v>
      </c>
      <c r="E3199" t="s">
        <v>2574</v>
      </c>
      <c r="F3199" s="59">
        <v>400.11</v>
      </c>
      <c r="G3199">
        <v>303.11</v>
      </c>
      <c r="H3199" t="s">
        <v>2538</v>
      </c>
      <c r="I3199" t="s">
        <v>2539</v>
      </c>
      <c r="J3199" t="s">
        <v>2575</v>
      </c>
      <c r="K3199" t="s">
        <v>2321</v>
      </c>
      <c r="L3199" t="s">
        <v>2344</v>
      </c>
      <c r="M3199" t="s">
        <v>2576</v>
      </c>
      <c r="O3199" t="s">
        <v>2542</v>
      </c>
      <c r="P3199" t="s">
        <v>2543</v>
      </c>
      <c r="Q3199" t="s">
        <v>2544</v>
      </c>
      <c r="R3199" t="s">
        <v>2577</v>
      </c>
      <c r="S3199" t="s">
        <v>2546</v>
      </c>
      <c r="T3199">
        <v>0</v>
      </c>
      <c r="U3199" t="s">
        <v>838</v>
      </c>
      <c r="V3199" t="s">
        <v>2578</v>
      </c>
      <c r="W3199" t="s">
        <v>838</v>
      </c>
      <c r="X3199" t="s">
        <v>2578</v>
      </c>
      <c r="Y3199" t="str">
        <f t="shared" si="49"/>
        <v>北京微财科技有限公司-数媒重庆市黑卡小额贷款有限公司信息流</v>
      </c>
      <c r="Z3199" t="e">
        <f>VLOOKUP(Y:Y,[1]Sheet1!N:N,1,0)</f>
        <v>#N/A</v>
      </c>
    </row>
    <row r="3200" spans="1:26" hidden="1" x14ac:dyDescent="0.25">
      <c r="A3200">
        <v>20230614</v>
      </c>
      <c r="B3200">
        <v>47953331</v>
      </c>
      <c r="C3200" t="s">
        <v>2663</v>
      </c>
      <c r="D3200">
        <v>2167551</v>
      </c>
      <c r="E3200" t="s">
        <v>2550</v>
      </c>
      <c r="F3200" s="59">
        <v>0.04</v>
      </c>
      <c r="G3200">
        <v>0.04</v>
      </c>
      <c r="H3200" t="s">
        <v>2538</v>
      </c>
      <c r="I3200" t="s">
        <v>2539</v>
      </c>
      <c r="J3200" t="s">
        <v>2332</v>
      </c>
      <c r="K3200" t="s">
        <v>2321</v>
      </c>
      <c r="L3200" t="s">
        <v>2333</v>
      </c>
      <c r="M3200" t="s">
        <v>2552</v>
      </c>
      <c r="N3200" t="s">
        <v>2553</v>
      </c>
      <c r="O3200" t="s">
        <v>2542</v>
      </c>
      <c r="P3200" t="s">
        <v>2543</v>
      </c>
      <c r="Q3200" t="s">
        <v>2544</v>
      </c>
      <c r="R3200" t="s">
        <v>2554</v>
      </c>
      <c r="S3200" t="s">
        <v>2546</v>
      </c>
      <c r="T3200">
        <v>0</v>
      </c>
      <c r="U3200" t="s">
        <v>2555</v>
      </c>
      <c r="V3200" t="s">
        <v>2556</v>
      </c>
      <c r="W3200" t="s">
        <v>2555</v>
      </c>
      <c r="X3200" t="s">
        <v>2556</v>
      </c>
      <c r="Y3200" t="str">
        <f t="shared" si="49"/>
        <v>北京爱奇艺科技有限公司-百度北京爱奇艺科技有限公司信息流</v>
      </c>
      <c r="Z3200" t="e">
        <f>VLOOKUP(Y:Y,[1]Sheet1!N:N,1,0)</f>
        <v>#N/A</v>
      </c>
    </row>
    <row r="3201" spans="1:26" hidden="1" x14ac:dyDescent="0.25">
      <c r="A3201">
        <v>20230614</v>
      </c>
      <c r="B3201">
        <v>29768594</v>
      </c>
      <c r="C3201" t="s">
        <v>2792</v>
      </c>
      <c r="D3201">
        <v>2130054</v>
      </c>
      <c r="E3201" t="s">
        <v>2558</v>
      </c>
      <c r="F3201" s="59">
        <v>8053.32</v>
      </c>
      <c r="G3201">
        <v>6520.72</v>
      </c>
      <c r="H3201" t="s">
        <v>2559</v>
      </c>
      <c r="I3201" t="s">
        <v>2560</v>
      </c>
      <c r="J3201" t="s">
        <v>2350</v>
      </c>
      <c r="K3201" t="s">
        <v>711</v>
      </c>
      <c r="L3201" t="s">
        <v>2350</v>
      </c>
      <c r="M3201" t="s">
        <v>2561</v>
      </c>
      <c r="N3201" t="s">
        <v>2562</v>
      </c>
      <c r="O3201" t="s">
        <v>2542</v>
      </c>
      <c r="P3201" t="s">
        <v>2543</v>
      </c>
      <c r="Q3201" t="s">
        <v>2544</v>
      </c>
      <c r="R3201" t="s">
        <v>2563</v>
      </c>
      <c r="S3201" t="s">
        <v>2546</v>
      </c>
      <c r="T3201">
        <v>12210.187</v>
      </c>
      <c r="U3201" t="s">
        <v>1891</v>
      </c>
      <c r="V3201" t="s">
        <v>2564</v>
      </c>
      <c r="W3201" t="s">
        <v>1891</v>
      </c>
      <c r="X3201" t="s">
        <v>2564</v>
      </c>
      <c r="Y3201" t="str">
        <f t="shared" si="49"/>
        <v>深圳尚米网络技术有限公司深圳尚米网络技术有限公司CPC</v>
      </c>
      <c r="Z3201" t="e">
        <f>VLOOKUP(Y:Y,[1]Sheet1!N:N,1,0)</f>
        <v>#N/A</v>
      </c>
    </row>
    <row r="3202" spans="1:26" hidden="1" x14ac:dyDescent="0.25">
      <c r="A3202">
        <v>20230614</v>
      </c>
      <c r="B3202">
        <v>30387904</v>
      </c>
      <c r="C3202" t="s">
        <v>2645</v>
      </c>
      <c r="D3202">
        <v>2130054</v>
      </c>
      <c r="E3202" t="s">
        <v>2558</v>
      </c>
      <c r="F3202" s="59">
        <v>1530.08</v>
      </c>
      <c r="G3202">
        <v>1238.9100000000001</v>
      </c>
      <c r="H3202" t="s">
        <v>2559</v>
      </c>
      <c r="I3202" t="s">
        <v>2560</v>
      </c>
      <c r="J3202" t="s">
        <v>2350</v>
      </c>
      <c r="K3202" t="s">
        <v>711</v>
      </c>
      <c r="L3202" t="s">
        <v>2350</v>
      </c>
      <c r="M3202" t="s">
        <v>2561</v>
      </c>
      <c r="N3202" t="s">
        <v>2562</v>
      </c>
      <c r="O3202" t="s">
        <v>2542</v>
      </c>
      <c r="P3202" t="s">
        <v>2543</v>
      </c>
      <c r="Q3202" t="s">
        <v>2544</v>
      </c>
      <c r="R3202" t="s">
        <v>2563</v>
      </c>
      <c r="S3202" t="s">
        <v>2546</v>
      </c>
      <c r="T3202">
        <v>5354.3059999999996</v>
      </c>
      <c r="U3202" t="s">
        <v>1891</v>
      </c>
      <c r="V3202" t="s">
        <v>2564</v>
      </c>
      <c r="W3202" t="s">
        <v>1891</v>
      </c>
      <c r="X3202" t="s">
        <v>2564</v>
      </c>
      <c r="Y3202" t="str">
        <f t="shared" si="49"/>
        <v>深圳尚米网络技术有限公司深圳尚米网络技术有限公司CPC</v>
      </c>
      <c r="Z3202" t="e">
        <f>VLOOKUP(Y:Y,[1]Sheet1!N:N,1,0)</f>
        <v>#N/A</v>
      </c>
    </row>
    <row r="3203" spans="1:26" hidden="1" x14ac:dyDescent="0.25">
      <c r="A3203">
        <v>20230614</v>
      </c>
      <c r="B3203">
        <v>40168764</v>
      </c>
      <c r="C3203" t="s">
        <v>2590</v>
      </c>
      <c r="D3203">
        <v>2158492</v>
      </c>
      <c r="E3203" t="s">
        <v>2580</v>
      </c>
      <c r="F3203" s="59">
        <v>1012.29</v>
      </c>
      <c r="G3203">
        <v>850.58</v>
      </c>
      <c r="H3203" t="s">
        <v>2559</v>
      </c>
      <c r="I3203" t="s">
        <v>2560</v>
      </c>
      <c r="J3203" t="s">
        <v>2330</v>
      </c>
      <c r="K3203" t="s">
        <v>711</v>
      </c>
      <c r="L3203" t="s">
        <v>2329</v>
      </c>
      <c r="M3203" t="s">
        <v>2581</v>
      </c>
      <c r="N3203" t="s">
        <v>2582</v>
      </c>
      <c r="O3203" t="s">
        <v>2542</v>
      </c>
      <c r="P3203" t="s">
        <v>2543</v>
      </c>
      <c r="Q3203" t="s">
        <v>2544</v>
      </c>
      <c r="R3203" t="s">
        <v>2583</v>
      </c>
      <c r="S3203" t="s">
        <v>2546</v>
      </c>
      <c r="T3203">
        <v>17751.75</v>
      </c>
      <c r="U3203" t="s">
        <v>2584</v>
      </c>
      <c r="V3203" t="s">
        <v>2585</v>
      </c>
      <c r="W3203" t="s">
        <v>2584</v>
      </c>
      <c r="X3203" t="s">
        <v>2585</v>
      </c>
      <c r="Y3203" t="str">
        <f t="shared" ref="Y3203:Y3266" si="50">L3203&amp;J3203&amp;K3203</f>
        <v>成都哈拜网络科技有限公司-数字媒体事业部上海哈啰普惠科技有限公司CPC</v>
      </c>
      <c r="Z3203" t="e">
        <f>VLOOKUP(Y:Y,[1]Sheet1!N:N,1,0)</f>
        <v>#N/A</v>
      </c>
    </row>
    <row r="3204" spans="1:26" hidden="1" x14ac:dyDescent="0.25">
      <c r="A3204">
        <v>20230614</v>
      </c>
      <c r="B3204">
        <v>40896118</v>
      </c>
      <c r="C3204" t="s">
        <v>2758</v>
      </c>
      <c r="D3204">
        <v>2117409</v>
      </c>
      <c r="E3204" t="s">
        <v>2744</v>
      </c>
      <c r="F3204" s="59">
        <v>690.14</v>
      </c>
      <c r="G3204">
        <v>0</v>
      </c>
      <c r="H3204" t="s">
        <v>2559</v>
      </c>
      <c r="I3204" t="s">
        <v>2560</v>
      </c>
      <c r="J3204" t="s">
        <v>2353</v>
      </c>
      <c r="K3204" t="s">
        <v>711</v>
      </c>
      <c r="L3204" t="s">
        <v>326</v>
      </c>
      <c r="M3204" t="s">
        <v>2588</v>
      </c>
      <c r="N3204" t="s">
        <v>2589</v>
      </c>
      <c r="O3204" t="s">
        <v>2542</v>
      </c>
      <c r="P3204" t="s">
        <v>2543</v>
      </c>
      <c r="Q3204" t="s">
        <v>2544</v>
      </c>
      <c r="R3204" t="s">
        <v>2570</v>
      </c>
      <c r="S3204" t="s">
        <v>2546</v>
      </c>
      <c r="T3204">
        <v>0</v>
      </c>
      <c r="U3204" t="s">
        <v>2571</v>
      </c>
      <c r="V3204" t="s">
        <v>2572</v>
      </c>
      <c r="W3204" t="s">
        <v>1891</v>
      </c>
      <c r="X3204" t="s">
        <v>2564</v>
      </c>
      <c r="Y3204" t="str">
        <f t="shared" si="50"/>
        <v>网易有道信息技术（北京）有限公司网易(杭州)网络有限公司CPC</v>
      </c>
      <c r="Z3204" t="e">
        <f>VLOOKUP(Y:Y,[1]Sheet1!N:N,1,0)</f>
        <v>#N/A</v>
      </c>
    </row>
    <row r="3205" spans="1:26" hidden="1" x14ac:dyDescent="0.25">
      <c r="A3205">
        <v>20230614</v>
      </c>
      <c r="B3205">
        <v>41250532</v>
      </c>
      <c r="C3205" t="s">
        <v>2664</v>
      </c>
      <c r="D3205">
        <v>2130054</v>
      </c>
      <c r="E3205" t="s">
        <v>2558</v>
      </c>
      <c r="F3205" s="59">
        <v>1166.17</v>
      </c>
      <c r="G3205">
        <v>944.21</v>
      </c>
      <c r="H3205" t="s">
        <v>2559</v>
      </c>
      <c r="I3205" t="s">
        <v>2560</v>
      </c>
      <c r="J3205" t="s">
        <v>2350</v>
      </c>
      <c r="K3205" t="s">
        <v>711</v>
      </c>
      <c r="L3205" t="s">
        <v>2350</v>
      </c>
      <c r="M3205" t="s">
        <v>2561</v>
      </c>
      <c r="N3205" t="s">
        <v>2562</v>
      </c>
      <c r="O3205" t="s">
        <v>2542</v>
      </c>
      <c r="P3205" t="s">
        <v>2543</v>
      </c>
      <c r="Q3205" t="s">
        <v>2544</v>
      </c>
      <c r="R3205" t="s">
        <v>2563</v>
      </c>
      <c r="S3205" t="s">
        <v>2546</v>
      </c>
      <c r="T3205">
        <v>6129.7529999999997</v>
      </c>
      <c r="U3205" t="s">
        <v>1891</v>
      </c>
      <c r="V3205" t="s">
        <v>2564</v>
      </c>
      <c r="W3205" t="s">
        <v>1891</v>
      </c>
      <c r="X3205" t="s">
        <v>2564</v>
      </c>
      <c r="Y3205" t="str">
        <f t="shared" si="50"/>
        <v>深圳尚米网络技术有限公司深圳尚米网络技术有限公司CPC</v>
      </c>
      <c r="Z3205" t="e">
        <f>VLOOKUP(Y:Y,[1]Sheet1!N:N,1,0)</f>
        <v>#N/A</v>
      </c>
    </row>
    <row r="3206" spans="1:26" hidden="1" x14ac:dyDescent="0.25">
      <c r="A3206">
        <v>20230614</v>
      </c>
      <c r="B3206">
        <v>42014357</v>
      </c>
      <c r="C3206" t="s">
        <v>2798</v>
      </c>
      <c r="D3206">
        <v>2142924</v>
      </c>
      <c r="E3206" t="s">
        <v>2716</v>
      </c>
      <c r="F3206" s="59">
        <v>630.58000000000004</v>
      </c>
      <c r="G3206">
        <v>630.58000000000004</v>
      </c>
      <c r="H3206" t="s">
        <v>2559</v>
      </c>
      <c r="I3206" t="s">
        <v>2560</v>
      </c>
      <c r="J3206" t="s">
        <v>392</v>
      </c>
      <c r="K3206" t="s">
        <v>711</v>
      </c>
      <c r="L3206" t="s">
        <v>392</v>
      </c>
      <c r="M3206" t="s">
        <v>2641</v>
      </c>
      <c r="N3206" t="s">
        <v>2642</v>
      </c>
      <c r="O3206" t="s">
        <v>2542</v>
      </c>
      <c r="P3206" t="s">
        <v>2543</v>
      </c>
      <c r="Q3206" t="s">
        <v>2544</v>
      </c>
      <c r="R3206" t="s">
        <v>2643</v>
      </c>
      <c r="S3206" t="s">
        <v>2546</v>
      </c>
      <c r="T3206">
        <v>49681.35</v>
      </c>
      <c r="U3206" t="s">
        <v>838</v>
      </c>
      <c r="V3206" t="s">
        <v>2578</v>
      </c>
      <c r="W3206" t="s">
        <v>838</v>
      </c>
      <c r="X3206" t="s">
        <v>2548</v>
      </c>
      <c r="Y3206" t="str">
        <f t="shared" si="50"/>
        <v>福州三六零网络小额贷款有限公司福州三六零网络小额贷款有限公司CPC</v>
      </c>
      <c r="Z3206" t="e">
        <f>VLOOKUP(Y:Y,[1]Sheet1!N:N,1,0)</f>
        <v>#N/A</v>
      </c>
    </row>
    <row r="3207" spans="1:26" hidden="1" x14ac:dyDescent="0.25">
      <c r="A3207">
        <v>20230614</v>
      </c>
      <c r="B3207">
        <v>29768589</v>
      </c>
      <c r="C3207" t="s">
        <v>2724</v>
      </c>
      <c r="D3207">
        <v>2130054</v>
      </c>
      <c r="E3207" t="s">
        <v>2558</v>
      </c>
      <c r="F3207" s="59">
        <v>3153.63</v>
      </c>
      <c r="G3207">
        <v>2553.5</v>
      </c>
      <c r="H3207" t="s">
        <v>2559</v>
      </c>
      <c r="I3207" t="s">
        <v>2560</v>
      </c>
      <c r="J3207" t="s">
        <v>2350</v>
      </c>
      <c r="K3207" t="s">
        <v>711</v>
      </c>
      <c r="L3207" t="s">
        <v>2350</v>
      </c>
      <c r="M3207" t="s">
        <v>2561</v>
      </c>
      <c r="N3207" t="s">
        <v>2562</v>
      </c>
      <c r="O3207" t="s">
        <v>2542</v>
      </c>
      <c r="P3207" t="s">
        <v>2543</v>
      </c>
      <c r="Q3207" t="s">
        <v>2544</v>
      </c>
      <c r="R3207" t="s">
        <v>2563</v>
      </c>
      <c r="S3207" t="s">
        <v>2546</v>
      </c>
      <c r="T3207">
        <v>8415.5149999999994</v>
      </c>
      <c r="U3207" t="s">
        <v>1891</v>
      </c>
      <c r="V3207" t="s">
        <v>2564</v>
      </c>
      <c r="W3207" t="s">
        <v>1891</v>
      </c>
      <c r="X3207" t="s">
        <v>2564</v>
      </c>
      <c r="Y3207" t="str">
        <f t="shared" si="50"/>
        <v>深圳尚米网络技术有限公司深圳尚米网络技术有限公司CPC</v>
      </c>
      <c r="Z3207" t="e">
        <f>VLOOKUP(Y:Y,[1]Sheet1!N:N,1,0)</f>
        <v>#N/A</v>
      </c>
    </row>
    <row r="3208" spans="1:26" hidden="1" x14ac:dyDescent="0.25">
      <c r="A3208">
        <v>20230614</v>
      </c>
      <c r="B3208">
        <v>39122211</v>
      </c>
      <c r="C3208" t="s">
        <v>2605</v>
      </c>
      <c r="D3208">
        <v>2117410</v>
      </c>
      <c r="E3208" t="s">
        <v>2587</v>
      </c>
      <c r="F3208" s="59">
        <v>3286.91</v>
      </c>
      <c r="G3208">
        <v>0</v>
      </c>
      <c r="H3208" t="s">
        <v>2538</v>
      </c>
      <c r="I3208" t="s">
        <v>2551</v>
      </c>
      <c r="J3208" t="s">
        <v>2353</v>
      </c>
      <c r="K3208" t="s">
        <v>2321</v>
      </c>
      <c r="L3208" t="s">
        <v>326</v>
      </c>
      <c r="M3208" t="s">
        <v>2588</v>
      </c>
      <c r="N3208" t="s">
        <v>2589</v>
      </c>
      <c r="O3208" t="s">
        <v>2542</v>
      </c>
      <c r="P3208" t="s">
        <v>2543</v>
      </c>
      <c r="Q3208" t="s">
        <v>2544</v>
      </c>
      <c r="R3208" t="s">
        <v>2570</v>
      </c>
      <c r="S3208" t="s">
        <v>2546</v>
      </c>
      <c r="T3208">
        <v>0</v>
      </c>
      <c r="U3208" t="s">
        <v>2571</v>
      </c>
      <c r="V3208" t="s">
        <v>2572</v>
      </c>
      <c r="W3208" t="s">
        <v>1891</v>
      </c>
      <c r="X3208" t="s">
        <v>2564</v>
      </c>
      <c r="Y3208" t="str">
        <f t="shared" si="50"/>
        <v>网易有道信息技术（北京）有限公司网易(杭州)网络有限公司信息流</v>
      </c>
      <c r="Z3208" t="e">
        <f>VLOOKUP(Y:Y,[1]Sheet1!N:N,1,0)</f>
        <v>#N/A</v>
      </c>
    </row>
    <row r="3209" spans="1:26" hidden="1" x14ac:dyDescent="0.25">
      <c r="A3209">
        <v>20230614</v>
      </c>
      <c r="B3209">
        <v>47184415</v>
      </c>
      <c r="C3209" t="s">
        <v>2708</v>
      </c>
      <c r="D3209">
        <v>2176807</v>
      </c>
      <c r="E3209" t="s">
        <v>2691</v>
      </c>
      <c r="F3209" s="59">
        <v>30482.98</v>
      </c>
      <c r="G3209">
        <v>22250.35</v>
      </c>
      <c r="H3209" t="s">
        <v>2538</v>
      </c>
      <c r="I3209" t="s">
        <v>2551</v>
      </c>
      <c r="J3209" t="s">
        <v>2339</v>
      </c>
      <c r="K3209" t="s">
        <v>2321</v>
      </c>
      <c r="L3209" t="s">
        <v>2338</v>
      </c>
      <c r="M3209" t="s">
        <v>2692</v>
      </c>
      <c r="N3209" t="s">
        <v>2693</v>
      </c>
      <c r="O3209" t="s">
        <v>2542</v>
      </c>
      <c r="P3209" t="s">
        <v>2543</v>
      </c>
      <c r="Q3209" t="s">
        <v>2544</v>
      </c>
      <c r="R3209" t="s">
        <v>2694</v>
      </c>
      <c r="S3209" t="s">
        <v>2546</v>
      </c>
      <c r="T3209">
        <v>0</v>
      </c>
      <c r="U3209" t="s">
        <v>2117</v>
      </c>
      <c r="V3209" t="s">
        <v>2695</v>
      </c>
      <c r="W3209" t="s">
        <v>2117</v>
      </c>
      <c r="X3209" t="s">
        <v>2695</v>
      </c>
      <c r="Y3209" t="str">
        <f t="shared" si="50"/>
        <v>北京三快在线科技有限公司及其关联公司北京三快科技有限公司信息流</v>
      </c>
      <c r="Z3209" t="e">
        <f>VLOOKUP(Y:Y,[1]Sheet1!N:N,1,0)</f>
        <v>#N/A</v>
      </c>
    </row>
    <row r="3210" spans="1:26" hidden="1" x14ac:dyDescent="0.25">
      <c r="A3210">
        <v>20230614</v>
      </c>
      <c r="B3210">
        <v>38794025</v>
      </c>
      <c r="C3210" t="s">
        <v>2651</v>
      </c>
      <c r="D3210">
        <v>2172261</v>
      </c>
      <c r="E3210" t="s">
        <v>2628</v>
      </c>
      <c r="F3210" s="59">
        <v>1411.41</v>
      </c>
      <c r="G3210">
        <v>1077.4100000000001</v>
      </c>
      <c r="H3210" t="s">
        <v>2538</v>
      </c>
      <c r="I3210" t="s">
        <v>2551</v>
      </c>
      <c r="J3210" t="s">
        <v>292</v>
      </c>
      <c r="K3210" t="s">
        <v>2321</v>
      </c>
      <c r="L3210" t="s">
        <v>574</v>
      </c>
      <c r="M3210" t="s">
        <v>2611</v>
      </c>
      <c r="N3210" t="s">
        <v>2612</v>
      </c>
      <c r="O3210" t="s">
        <v>2542</v>
      </c>
      <c r="P3210" t="s">
        <v>2543</v>
      </c>
      <c r="Q3210" t="s">
        <v>2544</v>
      </c>
      <c r="R3210" t="s">
        <v>2613</v>
      </c>
      <c r="S3210" t="s">
        <v>2546</v>
      </c>
      <c r="T3210">
        <v>0</v>
      </c>
      <c r="U3210" t="s">
        <v>2614</v>
      </c>
      <c r="V3210" t="s">
        <v>2615</v>
      </c>
      <c r="W3210" t="s">
        <v>2614</v>
      </c>
      <c r="X3210" t="s">
        <v>2615</v>
      </c>
      <c r="Y3210" t="str">
        <f t="shared" si="50"/>
        <v>广州荔湾品唯信息服务有限公司广州唯品会电子商务有限公司信息流</v>
      </c>
      <c r="Z3210" t="e">
        <f>VLOOKUP(Y:Y,[1]Sheet1!N:N,1,0)</f>
        <v>#N/A</v>
      </c>
    </row>
    <row r="3211" spans="1:26" hidden="1" x14ac:dyDescent="0.25">
      <c r="A3211">
        <v>20230614</v>
      </c>
      <c r="B3211">
        <v>42965681</v>
      </c>
      <c r="C3211" t="s">
        <v>2725</v>
      </c>
      <c r="D3211">
        <v>2165227</v>
      </c>
      <c r="E3211" t="s">
        <v>2566</v>
      </c>
      <c r="F3211" s="59">
        <v>4326.71</v>
      </c>
      <c r="G3211">
        <v>3204.97</v>
      </c>
      <c r="H3211" t="s">
        <v>2538</v>
      </c>
      <c r="I3211" t="s">
        <v>2539</v>
      </c>
      <c r="J3211" t="s">
        <v>2320</v>
      </c>
      <c r="K3211" t="s">
        <v>2321</v>
      </c>
      <c r="L3211" t="s">
        <v>2318</v>
      </c>
      <c r="M3211" t="s">
        <v>2540</v>
      </c>
      <c r="N3211" t="s">
        <v>2541</v>
      </c>
      <c r="O3211" t="s">
        <v>2542</v>
      </c>
      <c r="P3211" t="s">
        <v>2543</v>
      </c>
      <c r="Q3211" t="s">
        <v>2544</v>
      </c>
      <c r="R3211" t="s">
        <v>2545</v>
      </c>
      <c r="S3211" t="s">
        <v>2546</v>
      </c>
      <c r="T3211">
        <v>0</v>
      </c>
      <c r="U3211" t="s">
        <v>838</v>
      </c>
      <c r="V3211" t="s">
        <v>2547</v>
      </c>
      <c r="W3211" t="s">
        <v>838</v>
      </c>
      <c r="X3211" t="s">
        <v>2548</v>
      </c>
      <c r="Y3211" t="str">
        <f t="shared" si="50"/>
        <v>上海耳序信息技术有限公司-四部上海拍拍贷金融信息服务有限公司信息流</v>
      </c>
      <c r="Z3211" t="e">
        <f>VLOOKUP(Y:Y,[1]Sheet1!N:N,1,0)</f>
        <v>#N/A</v>
      </c>
    </row>
    <row r="3212" spans="1:26" hidden="1" x14ac:dyDescent="0.25">
      <c r="A3212">
        <v>20230614</v>
      </c>
      <c r="B3212">
        <v>47327817</v>
      </c>
      <c r="C3212" t="s">
        <v>2718</v>
      </c>
      <c r="D3212">
        <v>2185183</v>
      </c>
      <c r="E3212" t="s">
        <v>2574</v>
      </c>
      <c r="F3212" s="59">
        <v>4855.2299999999996</v>
      </c>
      <c r="G3212">
        <v>3678.21</v>
      </c>
      <c r="H3212" t="s">
        <v>2538</v>
      </c>
      <c r="I3212" t="s">
        <v>2539</v>
      </c>
      <c r="J3212" t="s">
        <v>2575</v>
      </c>
      <c r="K3212" t="s">
        <v>2321</v>
      </c>
      <c r="L3212" t="s">
        <v>2344</v>
      </c>
      <c r="M3212" t="s">
        <v>2576</v>
      </c>
      <c r="O3212" t="s">
        <v>2542</v>
      </c>
      <c r="P3212" t="s">
        <v>2543</v>
      </c>
      <c r="Q3212" t="s">
        <v>2544</v>
      </c>
      <c r="R3212" t="s">
        <v>2577</v>
      </c>
      <c r="S3212" t="s">
        <v>2546</v>
      </c>
      <c r="T3212">
        <v>0</v>
      </c>
      <c r="U3212" t="s">
        <v>838</v>
      </c>
      <c r="V3212" t="s">
        <v>2578</v>
      </c>
      <c r="W3212" t="s">
        <v>838</v>
      </c>
      <c r="X3212" t="s">
        <v>2578</v>
      </c>
      <c r="Y3212" t="str">
        <f t="shared" si="50"/>
        <v>北京微财科技有限公司-数媒重庆市黑卡小额贷款有限公司信息流</v>
      </c>
      <c r="Z3212" t="e">
        <f>VLOOKUP(Y:Y,[1]Sheet1!N:N,1,0)</f>
        <v>#N/A</v>
      </c>
    </row>
    <row r="3213" spans="1:26" hidden="1" x14ac:dyDescent="0.25">
      <c r="A3213">
        <v>20230614</v>
      </c>
      <c r="B3213">
        <v>47426672</v>
      </c>
      <c r="C3213" t="s">
        <v>2709</v>
      </c>
      <c r="D3213">
        <v>2189969</v>
      </c>
      <c r="E3213" t="s">
        <v>2608</v>
      </c>
      <c r="F3213" s="59">
        <v>4036.78</v>
      </c>
      <c r="G3213">
        <v>2883.42</v>
      </c>
      <c r="H3213" t="s">
        <v>2538</v>
      </c>
      <c r="I3213" t="s">
        <v>2551</v>
      </c>
      <c r="J3213" t="s">
        <v>2332</v>
      </c>
      <c r="K3213" t="s">
        <v>2321</v>
      </c>
      <c r="L3213" t="s">
        <v>2333</v>
      </c>
      <c r="M3213" t="s">
        <v>2552</v>
      </c>
      <c r="N3213" t="s">
        <v>2553</v>
      </c>
      <c r="O3213" t="s">
        <v>2542</v>
      </c>
      <c r="P3213" t="s">
        <v>2543</v>
      </c>
      <c r="Q3213" t="s">
        <v>2544</v>
      </c>
      <c r="R3213" t="s">
        <v>2554</v>
      </c>
      <c r="S3213" t="s">
        <v>2546</v>
      </c>
      <c r="T3213">
        <v>0</v>
      </c>
      <c r="U3213" t="s">
        <v>2555</v>
      </c>
      <c r="V3213" t="s">
        <v>2556</v>
      </c>
      <c r="W3213" t="s">
        <v>2555</v>
      </c>
      <c r="X3213" t="s">
        <v>2556</v>
      </c>
      <c r="Y3213" t="str">
        <f t="shared" si="50"/>
        <v>北京爱奇艺科技有限公司-百度北京爱奇艺科技有限公司信息流</v>
      </c>
      <c r="Z3213" t="e">
        <f>VLOOKUP(Y:Y,[1]Sheet1!N:N,1,0)</f>
        <v>#N/A</v>
      </c>
    </row>
    <row r="3214" spans="1:26" hidden="1" x14ac:dyDescent="0.25">
      <c r="A3214">
        <v>20230614</v>
      </c>
      <c r="B3214">
        <v>47799554</v>
      </c>
      <c r="C3214" t="s">
        <v>2793</v>
      </c>
      <c r="D3214">
        <v>2159765</v>
      </c>
      <c r="E3214" t="s">
        <v>2568</v>
      </c>
      <c r="F3214" s="59">
        <v>44.24</v>
      </c>
      <c r="G3214">
        <v>33.770000000000003</v>
      </c>
      <c r="H3214" t="s">
        <v>2538</v>
      </c>
      <c r="I3214" t="s">
        <v>2551</v>
      </c>
      <c r="J3214" t="s">
        <v>2375</v>
      </c>
      <c r="K3214" t="s">
        <v>2321</v>
      </c>
      <c r="L3214" t="s">
        <v>2277</v>
      </c>
      <c r="M3214" t="s">
        <v>2569</v>
      </c>
      <c r="O3214" t="s">
        <v>2542</v>
      </c>
      <c r="P3214" t="s">
        <v>2543</v>
      </c>
      <c r="Q3214" t="s">
        <v>2544</v>
      </c>
      <c r="R3214" t="s">
        <v>2570</v>
      </c>
      <c r="S3214" t="s">
        <v>2546</v>
      </c>
      <c r="T3214">
        <v>0</v>
      </c>
      <c r="U3214" t="s">
        <v>2571</v>
      </c>
      <c r="V3214" t="s">
        <v>2572</v>
      </c>
      <c r="W3214" t="s">
        <v>2571</v>
      </c>
      <c r="X3214" t="s">
        <v>2572</v>
      </c>
      <c r="Y3214" t="str">
        <f t="shared" si="50"/>
        <v>酷得少年（天津）文化传播有限公司-1北京酷得少年科技有限公司信息流</v>
      </c>
      <c r="Z3214" t="e">
        <f>VLOOKUP(Y:Y,[1]Sheet1!N:N,1,0)</f>
        <v>#N/A</v>
      </c>
    </row>
    <row r="3215" spans="1:26" hidden="1" x14ac:dyDescent="0.25">
      <c r="A3215">
        <v>20230614</v>
      </c>
      <c r="B3215">
        <v>38794025</v>
      </c>
      <c r="C3215" t="s">
        <v>2651</v>
      </c>
      <c r="D3215">
        <v>2172261</v>
      </c>
      <c r="E3215" t="s">
        <v>2628</v>
      </c>
      <c r="F3215" s="59">
        <v>207.85</v>
      </c>
      <c r="G3215">
        <v>158.66</v>
      </c>
      <c r="H3215" t="s">
        <v>2538</v>
      </c>
      <c r="I3215" t="s">
        <v>2539</v>
      </c>
      <c r="J3215" t="s">
        <v>292</v>
      </c>
      <c r="K3215" t="s">
        <v>2321</v>
      </c>
      <c r="L3215" t="s">
        <v>574</v>
      </c>
      <c r="M3215" t="s">
        <v>2611</v>
      </c>
      <c r="N3215" t="s">
        <v>2612</v>
      </c>
      <c r="O3215" t="s">
        <v>2542</v>
      </c>
      <c r="P3215" t="s">
        <v>2543</v>
      </c>
      <c r="Q3215" t="s">
        <v>2544</v>
      </c>
      <c r="R3215" t="s">
        <v>2613</v>
      </c>
      <c r="S3215" t="s">
        <v>2546</v>
      </c>
      <c r="T3215">
        <v>0</v>
      </c>
      <c r="U3215" t="s">
        <v>2614</v>
      </c>
      <c r="V3215" t="s">
        <v>2615</v>
      </c>
      <c r="W3215" t="s">
        <v>2614</v>
      </c>
      <c r="X3215" t="s">
        <v>2615</v>
      </c>
      <c r="Y3215" t="str">
        <f t="shared" si="50"/>
        <v>广州荔湾品唯信息服务有限公司广州唯品会电子商务有限公司信息流</v>
      </c>
      <c r="Z3215" t="e">
        <f>VLOOKUP(Y:Y,[1]Sheet1!N:N,1,0)</f>
        <v>#N/A</v>
      </c>
    </row>
    <row r="3216" spans="1:26" hidden="1" x14ac:dyDescent="0.25">
      <c r="A3216">
        <v>20230614</v>
      </c>
      <c r="B3216">
        <v>29855630</v>
      </c>
      <c r="C3216" t="s">
        <v>2765</v>
      </c>
      <c r="D3216">
        <v>2130054</v>
      </c>
      <c r="E3216" t="s">
        <v>2558</v>
      </c>
      <c r="F3216" s="59">
        <v>3552.31</v>
      </c>
      <c r="G3216">
        <v>2876.27</v>
      </c>
      <c r="H3216" t="s">
        <v>2559</v>
      </c>
      <c r="I3216" t="s">
        <v>2560</v>
      </c>
      <c r="J3216" t="s">
        <v>2350</v>
      </c>
      <c r="K3216" t="s">
        <v>711</v>
      </c>
      <c r="L3216" t="s">
        <v>2350</v>
      </c>
      <c r="M3216" t="s">
        <v>2561</v>
      </c>
      <c r="N3216" t="s">
        <v>2562</v>
      </c>
      <c r="O3216" t="s">
        <v>2542</v>
      </c>
      <c r="P3216" t="s">
        <v>2543</v>
      </c>
      <c r="Q3216" t="s">
        <v>2544</v>
      </c>
      <c r="R3216" t="s">
        <v>2563</v>
      </c>
      <c r="S3216" t="s">
        <v>2546</v>
      </c>
      <c r="T3216">
        <v>8222.0239999999994</v>
      </c>
      <c r="U3216" t="s">
        <v>1891</v>
      </c>
      <c r="V3216" t="s">
        <v>2564</v>
      </c>
      <c r="W3216" t="s">
        <v>1891</v>
      </c>
      <c r="X3216" t="s">
        <v>2564</v>
      </c>
      <c r="Y3216" t="str">
        <f t="shared" si="50"/>
        <v>深圳尚米网络技术有限公司深圳尚米网络技术有限公司CPC</v>
      </c>
      <c r="Z3216" t="e">
        <f>VLOOKUP(Y:Y,[1]Sheet1!N:N,1,0)</f>
        <v>#N/A</v>
      </c>
    </row>
    <row r="3217" spans="1:26" hidden="1" x14ac:dyDescent="0.25">
      <c r="A3217">
        <v>20230614</v>
      </c>
      <c r="B3217">
        <v>42965681</v>
      </c>
      <c r="C3217" t="s">
        <v>2725</v>
      </c>
      <c r="D3217">
        <v>2165227</v>
      </c>
      <c r="E3217" t="s">
        <v>2566</v>
      </c>
      <c r="F3217" s="59">
        <v>26.35</v>
      </c>
      <c r="G3217">
        <v>19.52</v>
      </c>
      <c r="H3217" t="s">
        <v>2538</v>
      </c>
      <c r="I3217" t="s">
        <v>2551</v>
      </c>
      <c r="J3217" t="s">
        <v>2320</v>
      </c>
      <c r="K3217" t="s">
        <v>2321</v>
      </c>
      <c r="L3217" t="s">
        <v>2318</v>
      </c>
      <c r="M3217" t="s">
        <v>2540</v>
      </c>
      <c r="N3217" t="s">
        <v>2541</v>
      </c>
      <c r="O3217" t="s">
        <v>2542</v>
      </c>
      <c r="P3217" t="s">
        <v>2543</v>
      </c>
      <c r="Q3217" t="s">
        <v>2544</v>
      </c>
      <c r="R3217" t="s">
        <v>2545</v>
      </c>
      <c r="S3217" t="s">
        <v>2546</v>
      </c>
      <c r="T3217">
        <v>0</v>
      </c>
      <c r="U3217" t="s">
        <v>838</v>
      </c>
      <c r="V3217" t="s">
        <v>2547</v>
      </c>
      <c r="W3217" t="s">
        <v>838</v>
      </c>
      <c r="X3217" t="s">
        <v>2548</v>
      </c>
      <c r="Y3217" t="str">
        <f t="shared" si="50"/>
        <v>上海耳序信息技术有限公司-四部上海拍拍贷金融信息服务有限公司信息流</v>
      </c>
      <c r="Z3217" t="e">
        <f>VLOOKUP(Y:Y,[1]Sheet1!N:N,1,0)</f>
        <v>#N/A</v>
      </c>
    </row>
    <row r="3218" spans="1:26" hidden="1" x14ac:dyDescent="0.25">
      <c r="A3218">
        <v>20230614</v>
      </c>
      <c r="B3218">
        <v>47953339</v>
      </c>
      <c r="C3218" t="s">
        <v>2755</v>
      </c>
      <c r="D3218">
        <v>2167551</v>
      </c>
      <c r="E3218" t="s">
        <v>2550</v>
      </c>
      <c r="F3218" s="59">
        <v>0.37</v>
      </c>
      <c r="G3218">
        <v>0.37</v>
      </c>
      <c r="H3218" t="s">
        <v>2538</v>
      </c>
      <c r="I3218" t="s">
        <v>2539</v>
      </c>
      <c r="J3218" t="s">
        <v>2332</v>
      </c>
      <c r="K3218" t="s">
        <v>2321</v>
      </c>
      <c r="L3218" t="s">
        <v>2333</v>
      </c>
      <c r="M3218" t="s">
        <v>2552</v>
      </c>
      <c r="N3218" t="s">
        <v>2553</v>
      </c>
      <c r="O3218" t="s">
        <v>2542</v>
      </c>
      <c r="P3218" t="s">
        <v>2543</v>
      </c>
      <c r="Q3218" t="s">
        <v>2544</v>
      </c>
      <c r="R3218" t="s">
        <v>2554</v>
      </c>
      <c r="S3218" t="s">
        <v>2546</v>
      </c>
      <c r="T3218">
        <v>0</v>
      </c>
      <c r="U3218" t="s">
        <v>2555</v>
      </c>
      <c r="V3218" t="s">
        <v>2556</v>
      </c>
      <c r="W3218" t="s">
        <v>2555</v>
      </c>
      <c r="X3218" t="s">
        <v>2556</v>
      </c>
      <c r="Y3218" t="str">
        <f t="shared" si="50"/>
        <v>北京爱奇艺科技有限公司-百度北京爱奇艺科技有限公司信息流</v>
      </c>
      <c r="Z3218" t="e">
        <f>VLOOKUP(Y:Y,[1]Sheet1!N:N,1,0)</f>
        <v>#N/A</v>
      </c>
    </row>
    <row r="3219" spans="1:26" hidden="1" x14ac:dyDescent="0.25">
      <c r="A3219">
        <v>20230614</v>
      </c>
      <c r="B3219">
        <v>29768624</v>
      </c>
      <c r="C3219" t="s">
        <v>2751</v>
      </c>
      <c r="D3219">
        <v>2130054</v>
      </c>
      <c r="E3219" t="s">
        <v>2558</v>
      </c>
      <c r="F3219" s="59">
        <v>1681.72</v>
      </c>
      <c r="G3219">
        <v>1361.6</v>
      </c>
      <c r="H3219" t="s">
        <v>2559</v>
      </c>
      <c r="I3219" t="s">
        <v>2560</v>
      </c>
      <c r="J3219" t="s">
        <v>2350</v>
      </c>
      <c r="K3219" t="s">
        <v>711</v>
      </c>
      <c r="L3219" t="s">
        <v>2350</v>
      </c>
      <c r="M3219" t="s">
        <v>2561</v>
      </c>
      <c r="N3219" t="s">
        <v>2562</v>
      </c>
      <c r="O3219" t="s">
        <v>2542</v>
      </c>
      <c r="P3219" t="s">
        <v>2543</v>
      </c>
      <c r="Q3219" t="s">
        <v>2544</v>
      </c>
      <c r="R3219" t="s">
        <v>2563</v>
      </c>
      <c r="S3219" t="s">
        <v>2546</v>
      </c>
      <c r="T3219">
        <v>11935.27</v>
      </c>
      <c r="U3219" t="s">
        <v>1891</v>
      </c>
      <c r="V3219" t="s">
        <v>2602</v>
      </c>
      <c r="W3219" t="s">
        <v>1891</v>
      </c>
      <c r="X3219" t="s">
        <v>2564</v>
      </c>
      <c r="Y3219" t="str">
        <f t="shared" si="50"/>
        <v>深圳尚米网络技术有限公司深圳尚米网络技术有限公司CPC</v>
      </c>
      <c r="Z3219" t="e">
        <f>VLOOKUP(Y:Y,[1]Sheet1!N:N,1,0)</f>
        <v>#N/A</v>
      </c>
    </row>
    <row r="3220" spans="1:26" x14ac:dyDescent="0.25">
      <c r="A3220">
        <v>20230614</v>
      </c>
      <c r="B3220">
        <v>43094813</v>
      </c>
      <c r="C3220" t="s">
        <v>2677</v>
      </c>
      <c r="D3220">
        <v>2054669</v>
      </c>
      <c r="E3220" t="s">
        <v>2622</v>
      </c>
      <c r="F3220" s="59">
        <v>173.32</v>
      </c>
      <c r="G3220">
        <v>128.38999999999999</v>
      </c>
      <c r="H3220" t="s">
        <v>2538</v>
      </c>
      <c r="I3220" t="s">
        <v>2551</v>
      </c>
      <c r="J3220" t="s">
        <v>2352</v>
      </c>
      <c r="K3220" t="s">
        <v>2321</v>
      </c>
      <c r="L3220" t="s">
        <v>2351</v>
      </c>
      <c r="M3220" t="s">
        <v>2623</v>
      </c>
      <c r="N3220" t="s">
        <v>2624</v>
      </c>
      <c r="O3220" t="s">
        <v>2542</v>
      </c>
      <c r="P3220" t="s">
        <v>2543</v>
      </c>
      <c r="Q3220" t="s">
        <v>2544</v>
      </c>
      <c r="R3220" t="s">
        <v>2625</v>
      </c>
      <c r="S3220" t="s">
        <v>2546</v>
      </c>
      <c r="T3220">
        <v>0</v>
      </c>
      <c r="U3220" t="s">
        <v>838</v>
      </c>
      <c r="V3220" t="s">
        <v>2548</v>
      </c>
      <c r="W3220" t="s">
        <v>838</v>
      </c>
      <c r="X3220" t="s">
        <v>2548</v>
      </c>
      <c r="Y3220" t="str">
        <f t="shared" si="50"/>
        <v>深圳市小赢普惠科技有限责任公司深圳市赢众通金融信息服务有限责任公司信息流</v>
      </c>
      <c r="Z3220" t="e">
        <f>VLOOKUP(Y:Y,[1]Sheet1!N:N,1,0)</f>
        <v>#N/A</v>
      </c>
    </row>
    <row r="3221" spans="1:26" hidden="1" x14ac:dyDescent="0.25">
      <c r="A3221">
        <v>20230614</v>
      </c>
      <c r="B3221">
        <v>46610852</v>
      </c>
      <c r="C3221" t="s">
        <v>2713</v>
      </c>
      <c r="D3221">
        <v>2117410</v>
      </c>
      <c r="E3221" t="s">
        <v>2587</v>
      </c>
      <c r="F3221" s="59">
        <v>483.47</v>
      </c>
      <c r="G3221">
        <v>0</v>
      </c>
      <c r="H3221" t="s">
        <v>2538</v>
      </c>
      <c r="I3221" t="s">
        <v>2551</v>
      </c>
      <c r="J3221" t="s">
        <v>2353</v>
      </c>
      <c r="K3221" t="s">
        <v>2321</v>
      </c>
      <c r="L3221" t="s">
        <v>326</v>
      </c>
      <c r="M3221" t="s">
        <v>2588</v>
      </c>
      <c r="N3221" t="s">
        <v>2589</v>
      </c>
      <c r="O3221" t="s">
        <v>2542</v>
      </c>
      <c r="P3221" t="s">
        <v>2543</v>
      </c>
      <c r="Q3221" t="s">
        <v>2544</v>
      </c>
      <c r="R3221" t="s">
        <v>2570</v>
      </c>
      <c r="S3221" t="s">
        <v>2546</v>
      </c>
      <c r="T3221">
        <v>0</v>
      </c>
      <c r="U3221" t="s">
        <v>2571</v>
      </c>
      <c r="V3221" t="s">
        <v>2572</v>
      </c>
      <c r="W3221" t="s">
        <v>1891</v>
      </c>
      <c r="X3221" t="s">
        <v>2564</v>
      </c>
      <c r="Y3221" t="str">
        <f t="shared" si="50"/>
        <v>网易有道信息技术（北京）有限公司网易(杭州)网络有限公司信息流</v>
      </c>
      <c r="Z3221" t="e">
        <f>VLOOKUP(Y:Y,[1]Sheet1!N:N,1,0)</f>
        <v>#N/A</v>
      </c>
    </row>
    <row r="3222" spans="1:26" x14ac:dyDescent="0.25">
      <c r="A3222">
        <v>20230614</v>
      </c>
      <c r="B3222">
        <v>39873589</v>
      </c>
      <c r="C3222" t="s">
        <v>2811</v>
      </c>
      <c r="D3222">
        <v>2054669</v>
      </c>
      <c r="E3222" t="s">
        <v>2622</v>
      </c>
      <c r="F3222" s="59">
        <v>584.98</v>
      </c>
      <c r="G3222">
        <v>433.32</v>
      </c>
      <c r="H3222" t="s">
        <v>2538</v>
      </c>
      <c r="I3222" t="s">
        <v>2551</v>
      </c>
      <c r="J3222" t="s">
        <v>2352</v>
      </c>
      <c r="K3222" t="s">
        <v>2321</v>
      </c>
      <c r="L3222" t="s">
        <v>2351</v>
      </c>
      <c r="M3222" t="s">
        <v>2623</v>
      </c>
      <c r="N3222" t="s">
        <v>2624</v>
      </c>
      <c r="O3222" t="s">
        <v>2542</v>
      </c>
      <c r="P3222" t="s">
        <v>2543</v>
      </c>
      <c r="Q3222" t="s">
        <v>2544</v>
      </c>
      <c r="R3222" t="s">
        <v>2625</v>
      </c>
      <c r="S3222" t="s">
        <v>2546</v>
      </c>
      <c r="T3222">
        <v>0</v>
      </c>
      <c r="U3222" t="s">
        <v>838</v>
      </c>
      <c r="V3222" t="s">
        <v>2548</v>
      </c>
      <c r="W3222" t="s">
        <v>838</v>
      </c>
      <c r="X3222" t="s">
        <v>2548</v>
      </c>
      <c r="Y3222" t="str">
        <f t="shared" si="50"/>
        <v>深圳市小赢普惠科技有限责任公司深圳市赢众通金融信息服务有限责任公司信息流</v>
      </c>
      <c r="Z3222" t="e">
        <f>VLOOKUP(Y:Y,[1]Sheet1!N:N,1,0)</f>
        <v>#N/A</v>
      </c>
    </row>
    <row r="3223" spans="1:26" hidden="1" x14ac:dyDescent="0.25">
      <c r="A3223">
        <v>20230614</v>
      </c>
      <c r="B3223">
        <v>32834859</v>
      </c>
      <c r="C3223" t="s">
        <v>2737</v>
      </c>
      <c r="D3223">
        <v>2054667</v>
      </c>
      <c r="E3223" t="s">
        <v>2738</v>
      </c>
      <c r="F3223" s="59">
        <v>71065.06</v>
      </c>
      <c r="G3223">
        <v>59717.83</v>
      </c>
      <c r="H3223" t="s">
        <v>2559</v>
      </c>
      <c r="I3223" t="s">
        <v>2560</v>
      </c>
      <c r="J3223" t="s">
        <v>2352</v>
      </c>
      <c r="K3223" t="s">
        <v>711</v>
      </c>
      <c r="L3223" t="s">
        <v>2351</v>
      </c>
      <c r="M3223" t="s">
        <v>2623</v>
      </c>
      <c r="N3223" t="s">
        <v>2624</v>
      </c>
      <c r="O3223" t="s">
        <v>2542</v>
      </c>
      <c r="P3223" t="s">
        <v>2543</v>
      </c>
      <c r="Q3223" t="s">
        <v>2544</v>
      </c>
      <c r="R3223" t="s">
        <v>2625</v>
      </c>
      <c r="S3223" t="s">
        <v>2546</v>
      </c>
      <c r="T3223">
        <v>222894.943</v>
      </c>
      <c r="U3223" t="s">
        <v>838</v>
      </c>
      <c r="V3223" t="s">
        <v>2548</v>
      </c>
      <c r="W3223" t="s">
        <v>838</v>
      </c>
      <c r="X3223" t="s">
        <v>2548</v>
      </c>
      <c r="Y3223" t="str">
        <f t="shared" si="50"/>
        <v>深圳市小赢普惠科技有限责任公司深圳市赢众通金融信息服务有限责任公司CPC</v>
      </c>
      <c r="Z3223" t="e">
        <f>VLOOKUP(Y:Y,[1]Sheet1!N:N,1,0)</f>
        <v>#N/A</v>
      </c>
    </row>
    <row r="3224" spans="1:26" hidden="1" x14ac:dyDescent="0.25">
      <c r="A3224">
        <v>20230614</v>
      </c>
      <c r="B3224">
        <v>47327867</v>
      </c>
      <c r="C3224" t="s">
        <v>2682</v>
      </c>
      <c r="D3224">
        <v>2185183</v>
      </c>
      <c r="E3224" t="s">
        <v>2574</v>
      </c>
      <c r="F3224" s="59">
        <v>262.36</v>
      </c>
      <c r="G3224">
        <v>198.76</v>
      </c>
      <c r="H3224" t="s">
        <v>2538</v>
      </c>
      <c r="I3224" t="s">
        <v>2551</v>
      </c>
      <c r="J3224" t="s">
        <v>2575</v>
      </c>
      <c r="K3224" t="s">
        <v>2321</v>
      </c>
      <c r="L3224" t="s">
        <v>2344</v>
      </c>
      <c r="M3224" t="s">
        <v>2576</v>
      </c>
      <c r="O3224" t="s">
        <v>2542</v>
      </c>
      <c r="P3224" t="s">
        <v>2543</v>
      </c>
      <c r="Q3224" t="s">
        <v>2544</v>
      </c>
      <c r="R3224" t="s">
        <v>2577</v>
      </c>
      <c r="S3224" t="s">
        <v>2546</v>
      </c>
      <c r="T3224">
        <v>0</v>
      </c>
      <c r="U3224" t="s">
        <v>838</v>
      </c>
      <c r="V3224" t="s">
        <v>2578</v>
      </c>
      <c r="W3224" t="s">
        <v>838</v>
      </c>
      <c r="X3224" t="s">
        <v>2578</v>
      </c>
      <c r="Y3224" t="str">
        <f t="shared" si="50"/>
        <v>北京微财科技有限公司-数媒重庆市黑卡小额贷款有限公司信息流</v>
      </c>
      <c r="Z3224" t="e">
        <f>VLOOKUP(Y:Y,[1]Sheet1!N:N,1,0)</f>
        <v>#N/A</v>
      </c>
    </row>
    <row r="3225" spans="1:26" hidden="1" x14ac:dyDescent="0.25">
      <c r="A3225">
        <v>20230614</v>
      </c>
      <c r="B3225">
        <v>47866527</v>
      </c>
      <c r="C3225" t="s">
        <v>2800</v>
      </c>
      <c r="D3225">
        <v>2172257</v>
      </c>
      <c r="E3225" t="s">
        <v>2610</v>
      </c>
      <c r="F3225" s="59">
        <v>4624.67</v>
      </c>
      <c r="G3225">
        <v>3670.28</v>
      </c>
      <c r="H3225" t="s">
        <v>2559</v>
      </c>
      <c r="I3225" t="s">
        <v>2560</v>
      </c>
      <c r="J3225" t="s">
        <v>292</v>
      </c>
      <c r="K3225" t="s">
        <v>711</v>
      </c>
      <c r="L3225" t="s">
        <v>2325</v>
      </c>
      <c r="M3225" t="s">
        <v>2611</v>
      </c>
      <c r="N3225" t="s">
        <v>2612</v>
      </c>
      <c r="O3225" t="s">
        <v>2542</v>
      </c>
      <c r="P3225" t="s">
        <v>2543</v>
      </c>
      <c r="Q3225" t="s">
        <v>2544</v>
      </c>
      <c r="R3225" t="s">
        <v>2613</v>
      </c>
      <c r="S3225" t="s">
        <v>2546</v>
      </c>
      <c r="T3225">
        <v>109089.012</v>
      </c>
      <c r="U3225" t="s">
        <v>2614</v>
      </c>
      <c r="V3225" t="s">
        <v>2615</v>
      </c>
      <c r="W3225" t="s">
        <v>2614</v>
      </c>
      <c r="X3225" t="s">
        <v>2615</v>
      </c>
      <c r="Y3225" t="str">
        <f t="shared" si="50"/>
        <v>深圳龙鱼科技有限公司广州唯品会电子商务有限公司CPC</v>
      </c>
      <c r="Z3225" t="e">
        <f>VLOOKUP(Y:Y,[1]Sheet1!N:N,1,0)</f>
        <v>#N/A</v>
      </c>
    </row>
    <row r="3226" spans="1:26" hidden="1" x14ac:dyDescent="0.25">
      <c r="A3226">
        <v>20230614</v>
      </c>
      <c r="B3226">
        <v>47974695</v>
      </c>
      <c r="C3226" t="s">
        <v>2814</v>
      </c>
      <c r="D3226">
        <v>2129251</v>
      </c>
      <c r="E3226" t="s">
        <v>2815</v>
      </c>
      <c r="F3226" s="59">
        <v>380.86</v>
      </c>
      <c r="G3226">
        <v>0</v>
      </c>
      <c r="H3226" t="s">
        <v>2538</v>
      </c>
      <c r="I3226" t="s">
        <v>2539</v>
      </c>
      <c r="J3226" t="s">
        <v>2330</v>
      </c>
      <c r="K3226" t="s">
        <v>2321</v>
      </c>
      <c r="L3226" t="s">
        <v>2329</v>
      </c>
      <c r="M3226" t="s">
        <v>2581</v>
      </c>
      <c r="N3226" t="s">
        <v>2582</v>
      </c>
      <c r="O3226" t="s">
        <v>2542</v>
      </c>
      <c r="P3226" t="s">
        <v>2543</v>
      </c>
      <c r="Q3226" t="s">
        <v>2544</v>
      </c>
      <c r="R3226" t="s">
        <v>2583</v>
      </c>
      <c r="S3226" t="s">
        <v>2546</v>
      </c>
      <c r="T3226">
        <v>0</v>
      </c>
      <c r="U3226" t="s">
        <v>838</v>
      </c>
      <c r="V3226" t="s">
        <v>2578</v>
      </c>
      <c r="W3226" t="s">
        <v>2584</v>
      </c>
      <c r="X3226" t="s">
        <v>2585</v>
      </c>
      <c r="Y3226" t="str">
        <f t="shared" si="50"/>
        <v>成都哈拜网络科技有限公司-数字媒体事业部上海哈啰普惠科技有限公司信息流</v>
      </c>
      <c r="Z3226" t="e">
        <f>VLOOKUP(Y:Y,[1]Sheet1!N:N,1,0)</f>
        <v>#N/A</v>
      </c>
    </row>
    <row r="3227" spans="1:26" hidden="1" x14ac:dyDescent="0.25">
      <c r="A3227">
        <v>20230614</v>
      </c>
      <c r="B3227">
        <v>31849475</v>
      </c>
      <c r="C3227" t="s">
        <v>2604</v>
      </c>
      <c r="D3227">
        <v>2158492</v>
      </c>
      <c r="E3227" t="s">
        <v>2580</v>
      </c>
      <c r="F3227" s="59">
        <v>2288.42</v>
      </c>
      <c r="G3227">
        <v>1922.87</v>
      </c>
      <c r="H3227" t="s">
        <v>2559</v>
      </c>
      <c r="I3227" t="s">
        <v>2560</v>
      </c>
      <c r="J3227" t="s">
        <v>2330</v>
      </c>
      <c r="K3227" t="s">
        <v>711</v>
      </c>
      <c r="L3227" t="s">
        <v>2329</v>
      </c>
      <c r="M3227" t="s">
        <v>2581</v>
      </c>
      <c r="N3227" t="s">
        <v>2582</v>
      </c>
      <c r="O3227" t="s">
        <v>2542</v>
      </c>
      <c r="P3227" t="s">
        <v>2543</v>
      </c>
      <c r="Q3227" t="s">
        <v>2544</v>
      </c>
      <c r="R3227" t="s">
        <v>2583</v>
      </c>
      <c r="S3227" t="s">
        <v>2546</v>
      </c>
      <c r="T3227">
        <v>4683.3630000000003</v>
      </c>
      <c r="U3227" t="s">
        <v>2584</v>
      </c>
      <c r="V3227" t="s">
        <v>2585</v>
      </c>
      <c r="W3227" t="s">
        <v>2584</v>
      </c>
      <c r="X3227" t="s">
        <v>2585</v>
      </c>
      <c r="Y3227" t="str">
        <f t="shared" si="50"/>
        <v>成都哈拜网络科技有限公司-数字媒体事业部上海哈啰普惠科技有限公司CPC</v>
      </c>
      <c r="Z3227" t="e">
        <f>VLOOKUP(Y:Y,[1]Sheet1!N:N,1,0)</f>
        <v>#N/A</v>
      </c>
    </row>
    <row r="3228" spans="1:26" hidden="1" x14ac:dyDescent="0.25">
      <c r="A3228">
        <v>20230614</v>
      </c>
      <c r="B3228">
        <v>40732460</v>
      </c>
      <c r="C3228" t="s">
        <v>2702</v>
      </c>
      <c r="D3228">
        <v>2158492</v>
      </c>
      <c r="E3228" t="s">
        <v>2580</v>
      </c>
      <c r="F3228" s="59">
        <v>8597.7099999999991</v>
      </c>
      <c r="G3228">
        <v>7224.71</v>
      </c>
      <c r="H3228" t="s">
        <v>2559</v>
      </c>
      <c r="I3228" t="s">
        <v>2560</v>
      </c>
      <c r="J3228" t="s">
        <v>2330</v>
      </c>
      <c r="K3228" t="s">
        <v>711</v>
      </c>
      <c r="L3228" t="s">
        <v>2329</v>
      </c>
      <c r="M3228" t="s">
        <v>2581</v>
      </c>
      <c r="N3228" t="s">
        <v>2582</v>
      </c>
      <c r="O3228" t="s">
        <v>2542</v>
      </c>
      <c r="P3228" t="s">
        <v>2543</v>
      </c>
      <c r="Q3228" t="s">
        <v>2544</v>
      </c>
      <c r="R3228" t="s">
        <v>2583</v>
      </c>
      <c r="S3228" t="s">
        <v>2546</v>
      </c>
      <c r="T3228">
        <v>21014.311000000002</v>
      </c>
      <c r="U3228" t="s">
        <v>2584</v>
      </c>
      <c r="V3228" t="s">
        <v>2585</v>
      </c>
      <c r="W3228" t="s">
        <v>2584</v>
      </c>
      <c r="X3228" t="s">
        <v>2585</v>
      </c>
      <c r="Y3228" t="str">
        <f t="shared" si="50"/>
        <v>成都哈拜网络科技有限公司-数字媒体事业部上海哈啰普惠科技有限公司CPC</v>
      </c>
      <c r="Z3228" t="e">
        <f>VLOOKUP(Y:Y,[1]Sheet1!N:N,1,0)</f>
        <v>#N/A</v>
      </c>
    </row>
    <row r="3229" spans="1:26" hidden="1" x14ac:dyDescent="0.25">
      <c r="A3229">
        <v>20230614</v>
      </c>
      <c r="B3229">
        <v>45322956</v>
      </c>
      <c r="C3229" t="s">
        <v>2631</v>
      </c>
      <c r="D3229">
        <v>2172261</v>
      </c>
      <c r="E3229" t="s">
        <v>2628</v>
      </c>
      <c r="F3229" s="59">
        <v>927.32</v>
      </c>
      <c r="G3229">
        <v>707.88</v>
      </c>
      <c r="H3229" t="s">
        <v>2538</v>
      </c>
      <c r="I3229" t="s">
        <v>2539</v>
      </c>
      <c r="J3229" t="s">
        <v>292</v>
      </c>
      <c r="K3229" t="s">
        <v>2321</v>
      </c>
      <c r="L3229" t="s">
        <v>574</v>
      </c>
      <c r="M3229" t="s">
        <v>2611</v>
      </c>
      <c r="N3229" t="s">
        <v>2612</v>
      </c>
      <c r="O3229" t="s">
        <v>2542</v>
      </c>
      <c r="P3229" t="s">
        <v>2543</v>
      </c>
      <c r="Q3229" t="s">
        <v>2544</v>
      </c>
      <c r="R3229" t="s">
        <v>2613</v>
      </c>
      <c r="S3229" t="s">
        <v>2546</v>
      </c>
      <c r="T3229">
        <v>0</v>
      </c>
      <c r="U3229" t="s">
        <v>2614</v>
      </c>
      <c r="V3229" t="s">
        <v>2615</v>
      </c>
      <c r="W3229" t="s">
        <v>2614</v>
      </c>
      <c r="X3229" t="s">
        <v>2615</v>
      </c>
      <c r="Y3229" t="str">
        <f t="shared" si="50"/>
        <v>广州荔湾品唯信息服务有限公司广州唯品会电子商务有限公司信息流</v>
      </c>
      <c r="Z3229" t="e">
        <f>VLOOKUP(Y:Y,[1]Sheet1!N:N,1,0)</f>
        <v>#N/A</v>
      </c>
    </row>
    <row r="3230" spans="1:26" hidden="1" x14ac:dyDescent="0.25">
      <c r="A3230">
        <v>20230614</v>
      </c>
      <c r="B3230">
        <v>47184419</v>
      </c>
      <c r="C3230" t="s">
        <v>2740</v>
      </c>
      <c r="D3230">
        <v>2176807</v>
      </c>
      <c r="E3230" t="s">
        <v>2691</v>
      </c>
      <c r="F3230" s="59">
        <v>1.1399999999999999</v>
      </c>
      <c r="G3230">
        <v>0.83</v>
      </c>
      <c r="H3230" t="s">
        <v>2538</v>
      </c>
      <c r="I3230" t="s">
        <v>2551</v>
      </c>
      <c r="J3230" t="s">
        <v>2339</v>
      </c>
      <c r="K3230" t="s">
        <v>2321</v>
      </c>
      <c r="L3230" t="s">
        <v>2338</v>
      </c>
      <c r="M3230" t="s">
        <v>2692</v>
      </c>
      <c r="N3230" t="s">
        <v>2693</v>
      </c>
      <c r="O3230" t="s">
        <v>2542</v>
      </c>
      <c r="P3230" t="s">
        <v>2543</v>
      </c>
      <c r="Q3230" t="s">
        <v>2544</v>
      </c>
      <c r="R3230" t="s">
        <v>2694</v>
      </c>
      <c r="S3230" t="s">
        <v>2546</v>
      </c>
      <c r="T3230">
        <v>0</v>
      </c>
      <c r="U3230" t="s">
        <v>2117</v>
      </c>
      <c r="V3230" t="s">
        <v>2695</v>
      </c>
      <c r="W3230" t="s">
        <v>2117</v>
      </c>
      <c r="X3230" t="s">
        <v>2695</v>
      </c>
      <c r="Y3230" t="str">
        <f t="shared" si="50"/>
        <v>北京三快在线科技有限公司及其关联公司北京三快科技有限公司信息流</v>
      </c>
      <c r="Z3230" t="e">
        <f>VLOOKUP(Y:Y,[1]Sheet1!N:N,1,0)</f>
        <v>#N/A</v>
      </c>
    </row>
    <row r="3231" spans="1:26" hidden="1" x14ac:dyDescent="0.25">
      <c r="A3231">
        <v>20230614</v>
      </c>
      <c r="B3231">
        <v>38794049</v>
      </c>
      <c r="C3231" t="s">
        <v>2627</v>
      </c>
      <c r="D3231">
        <v>2172261</v>
      </c>
      <c r="E3231" t="s">
        <v>2628</v>
      </c>
      <c r="F3231" s="59">
        <v>3076.65</v>
      </c>
      <c r="G3231">
        <v>2348.59</v>
      </c>
      <c r="H3231" t="s">
        <v>2538</v>
      </c>
      <c r="I3231" t="s">
        <v>2551</v>
      </c>
      <c r="J3231" t="s">
        <v>292</v>
      </c>
      <c r="K3231" t="s">
        <v>2321</v>
      </c>
      <c r="L3231" t="s">
        <v>574</v>
      </c>
      <c r="M3231" t="s">
        <v>2611</v>
      </c>
      <c r="N3231" t="s">
        <v>2612</v>
      </c>
      <c r="O3231" t="s">
        <v>2542</v>
      </c>
      <c r="P3231" t="s">
        <v>2543</v>
      </c>
      <c r="Q3231" t="s">
        <v>2544</v>
      </c>
      <c r="R3231" t="s">
        <v>2613</v>
      </c>
      <c r="S3231" t="s">
        <v>2546</v>
      </c>
      <c r="T3231">
        <v>0</v>
      </c>
      <c r="U3231" t="s">
        <v>2614</v>
      </c>
      <c r="V3231" t="s">
        <v>2615</v>
      </c>
      <c r="W3231" t="s">
        <v>2614</v>
      </c>
      <c r="X3231" t="s">
        <v>2615</v>
      </c>
      <c r="Y3231" t="str">
        <f t="shared" si="50"/>
        <v>广州荔湾品唯信息服务有限公司广州唯品会电子商务有限公司信息流</v>
      </c>
      <c r="Z3231" t="e">
        <f>VLOOKUP(Y:Y,[1]Sheet1!N:N,1,0)</f>
        <v>#N/A</v>
      </c>
    </row>
    <row r="3232" spans="1:26" hidden="1" x14ac:dyDescent="0.25">
      <c r="A3232">
        <v>20230614</v>
      </c>
      <c r="B3232">
        <v>47327963</v>
      </c>
      <c r="C3232" t="s">
        <v>2678</v>
      </c>
      <c r="D3232">
        <v>2185183</v>
      </c>
      <c r="E3232" t="s">
        <v>2574</v>
      </c>
      <c r="F3232" s="59">
        <v>999.04</v>
      </c>
      <c r="G3232">
        <v>756.85</v>
      </c>
      <c r="H3232" t="s">
        <v>2538</v>
      </c>
      <c r="I3232" t="s">
        <v>2539</v>
      </c>
      <c r="J3232" t="s">
        <v>2575</v>
      </c>
      <c r="K3232" t="s">
        <v>2321</v>
      </c>
      <c r="L3232" t="s">
        <v>2344</v>
      </c>
      <c r="M3232" t="s">
        <v>2576</v>
      </c>
      <c r="O3232" t="s">
        <v>2542</v>
      </c>
      <c r="P3232" t="s">
        <v>2543</v>
      </c>
      <c r="Q3232" t="s">
        <v>2544</v>
      </c>
      <c r="R3232" t="s">
        <v>2577</v>
      </c>
      <c r="S3232" t="s">
        <v>2546</v>
      </c>
      <c r="T3232">
        <v>0</v>
      </c>
      <c r="U3232" t="s">
        <v>838</v>
      </c>
      <c r="V3232" t="s">
        <v>2578</v>
      </c>
      <c r="W3232" t="s">
        <v>838</v>
      </c>
      <c r="X3232" t="s">
        <v>2578</v>
      </c>
      <c r="Y3232" t="str">
        <f t="shared" si="50"/>
        <v>北京微财科技有限公司-数媒重庆市黑卡小额贷款有限公司信息流</v>
      </c>
      <c r="Z3232" t="e">
        <f>VLOOKUP(Y:Y,[1]Sheet1!N:N,1,0)</f>
        <v>#N/A</v>
      </c>
    </row>
    <row r="3233" spans="1:26" hidden="1" x14ac:dyDescent="0.25">
      <c r="A3233">
        <v>20230614</v>
      </c>
      <c r="B3233">
        <v>47798443</v>
      </c>
      <c r="C3233" t="s">
        <v>2862</v>
      </c>
      <c r="D3233">
        <v>2169384</v>
      </c>
      <c r="E3233" t="s">
        <v>2633</v>
      </c>
      <c r="F3233" s="59">
        <v>25880.99</v>
      </c>
      <c r="G3233">
        <v>19171.11</v>
      </c>
      <c r="H3233" t="s">
        <v>2538</v>
      </c>
      <c r="I3233" t="s">
        <v>2551</v>
      </c>
      <c r="J3233" t="s">
        <v>296</v>
      </c>
      <c r="K3233" t="s">
        <v>2321</v>
      </c>
      <c r="L3233" t="s">
        <v>2334</v>
      </c>
      <c r="M3233" t="s">
        <v>2634</v>
      </c>
      <c r="N3233" t="s">
        <v>2635</v>
      </c>
      <c r="O3233" t="s">
        <v>2542</v>
      </c>
      <c r="P3233" t="s">
        <v>2543</v>
      </c>
      <c r="Q3233" t="s">
        <v>2544</v>
      </c>
      <c r="R3233" t="s">
        <v>2636</v>
      </c>
      <c r="S3233" t="s">
        <v>2546</v>
      </c>
      <c r="T3233">
        <v>0</v>
      </c>
      <c r="U3233" t="s">
        <v>2584</v>
      </c>
      <c r="V3233" t="s">
        <v>2637</v>
      </c>
      <c r="W3233" t="s">
        <v>2584</v>
      </c>
      <c r="X3233" t="s">
        <v>2637</v>
      </c>
      <c r="Y3233" t="str">
        <f t="shared" si="50"/>
        <v>湖北车智汇传媒有限公司北京车之家信息技术有限公司信息流</v>
      </c>
      <c r="Z3233" t="e">
        <f>VLOOKUP(Y:Y,[1]Sheet1!N:N,1,0)</f>
        <v>#N/A</v>
      </c>
    </row>
    <row r="3234" spans="1:26" hidden="1" x14ac:dyDescent="0.25">
      <c r="A3234">
        <v>20230614</v>
      </c>
      <c r="B3234">
        <v>40732451</v>
      </c>
      <c r="C3234" t="s">
        <v>2681</v>
      </c>
      <c r="D3234">
        <v>2158492</v>
      </c>
      <c r="E3234" t="s">
        <v>2580</v>
      </c>
      <c r="F3234" s="59">
        <v>12917.83</v>
      </c>
      <c r="G3234">
        <v>10855.07</v>
      </c>
      <c r="H3234" t="s">
        <v>2559</v>
      </c>
      <c r="I3234" t="s">
        <v>2560</v>
      </c>
      <c r="J3234" t="s">
        <v>2330</v>
      </c>
      <c r="K3234" t="s">
        <v>711</v>
      </c>
      <c r="L3234" t="s">
        <v>2329</v>
      </c>
      <c r="M3234" t="s">
        <v>2581</v>
      </c>
      <c r="N3234" t="s">
        <v>2582</v>
      </c>
      <c r="O3234" t="s">
        <v>2542</v>
      </c>
      <c r="P3234" t="s">
        <v>2543</v>
      </c>
      <c r="Q3234" t="s">
        <v>2544</v>
      </c>
      <c r="R3234" t="s">
        <v>2583</v>
      </c>
      <c r="S3234" t="s">
        <v>2546</v>
      </c>
      <c r="T3234">
        <v>6144.5870000000004</v>
      </c>
      <c r="U3234" t="s">
        <v>2584</v>
      </c>
      <c r="V3234" t="s">
        <v>2585</v>
      </c>
      <c r="W3234" t="s">
        <v>2584</v>
      </c>
      <c r="X3234" t="s">
        <v>2585</v>
      </c>
      <c r="Y3234" t="str">
        <f t="shared" si="50"/>
        <v>成都哈拜网络科技有限公司-数字媒体事业部上海哈啰普惠科技有限公司CPC</v>
      </c>
      <c r="Z3234" t="e">
        <f>VLOOKUP(Y:Y,[1]Sheet1!N:N,1,0)</f>
        <v>#N/A</v>
      </c>
    </row>
    <row r="3235" spans="1:26" x14ac:dyDescent="0.25">
      <c r="A3235">
        <v>20230614</v>
      </c>
      <c r="B3235">
        <v>45336938</v>
      </c>
      <c r="C3235" t="s">
        <v>2753</v>
      </c>
      <c r="D3235">
        <v>2054669</v>
      </c>
      <c r="E3235" t="s">
        <v>2622</v>
      </c>
      <c r="F3235" s="59">
        <v>202.9</v>
      </c>
      <c r="G3235">
        <v>150.30000000000001</v>
      </c>
      <c r="H3235" t="s">
        <v>2538</v>
      </c>
      <c r="I3235" t="s">
        <v>2551</v>
      </c>
      <c r="J3235" t="s">
        <v>2352</v>
      </c>
      <c r="K3235" t="s">
        <v>2321</v>
      </c>
      <c r="L3235" t="s">
        <v>2351</v>
      </c>
      <c r="M3235" t="s">
        <v>2623</v>
      </c>
      <c r="N3235" t="s">
        <v>2624</v>
      </c>
      <c r="O3235" t="s">
        <v>2542</v>
      </c>
      <c r="P3235" t="s">
        <v>2543</v>
      </c>
      <c r="Q3235" t="s">
        <v>2544</v>
      </c>
      <c r="R3235" t="s">
        <v>2625</v>
      </c>
      <c r="S3235" t="s">
        <v>2546</v>
      </c>
      <c r="T3235">
        <v>0</v>
      </c>
      <c r="U3235" t="s">
        <v>838</v>
      </c>
      <c r="V3235" t="s">
        <v>2548</v>
      </c>
      <c r="W3235" t="s">
        <v>838</v>
      </c>
      <c r="X3235" t="s">
        <v>2548</v>
      </c>
      <c r="Y3235" t="str">
        <f t="shared" si="50"/>
        <v>深圳市小赢普惠科技有限责任公司深圳市赢众通金融信息服务有限责任公司信息流</v>
      </c>
      <c r="Z3235" t="e">
        <f>VLOOKUP(Y:Y,[1]Sheet1!N:N,1,0)</f>
        <v>#N/A</v>
      </c>
    </row>
    <row r="3236" spans="1:26" hidden="1" x14ac:dyDescent="0.25">
      <c r="A3236">
        <v>20230614</v>
      </c>
      <c r="B3236">
        <v>47426625</v>
      </c>
      <c r="C3236" t="s">
        <v>2802</v>
      </c>
      <c r="D3236">
        <v>2189969</v>
      </c>
      <c r="E3236" t="s">
        <v>2608</v>
      </c>
      <c r="F3236" s="59">
        <v>1021.51</v>
      </c>
      <c r="G3236">
        <v>729.65</v>
      </c>
      <c r="H3236" t="s">
        <v>2538</v>
      </c>
      <c r="I3236" t="s">
        <v>2551</v>
      </c>
      <c r="J3236" t="s">
        <v>2332</v>
      </c>
      <c r="K3236" t="s">
        <v>2321</v>
      </c>
      <c r="L3236" t="s">
        <v>2333</v>
      </c>
      <c r="M3236" t="s">
        <v>2552</v>
      </c>
      <c r="N3236" t="s">
        <v>2553</v>
      </c>
      <c r="O3236" t="s">
        <v>2542</v>
      </c>
      <c r="P3236" t="s">
        <v>2543</v>
      </c>
      <c r="Q3236" t="s">
        <v>2544</v>
      </c>
      <c r="R3236" t="s">
        <v>2554</v>
      </c>
      <c r="S3236" t="s">
        <v>2546</v>
      </c>
      <c r="T3236">
        <v>0</v>
      </c>
      <c r="U3236" t="s">
        <v>2555</v>
      </c>
      <c r="V3236" t="s">
        <v>2556</v>
      </c>
      <c r="W3236" t="s">
        <v>2555</v>
      </c>
      <c r="X3236" t="s">
        <v>2556</v>
      </c>
      <c r="Y3236" t="str">
        <f t="shared" si="50"/>
        <v>北京爱奇艺科技有限公司-百度北京爱奇艺科技有限公司信息流</v>
      </c>
      <c r="Z3236" t="e">
        <f>VLOOKUP(Y:Y,[1]Sheet1!N:N,1,0)</f>
        <v>#N/A</v>
      </c>
    </row>
    <row r="3237" spans="1:26" hidden="1" x14ac:dyDescent="0.25">
      <c r="A3237">
        <v>20230614</v>
      </c>
      <c r="B3237">
        <v>31781225</v>
      </c>
      <c r="C3237" t="s">
        <v>2779</v>
      </c>
      <c r="D3237">
        <v>2115174</v>
      </c>
      <c r="E3237" t="s">
        <v>2780</v>
      </c>
      <c r="F3237" s="59">
        <v>905.84</v>
      </c>
      <c r="G3237">
        <v>0</v>
      </c>
      <c r="H3237" t="s">
        <v>2559</v>
      </c>
      <c r="I3237" t="s">
        <v>2560</v>
      </c>
      <c r="J3237" t="s">
        <v>2357</v>
      </c>
      <c r="K3237" t="s">
        <v>711</v>
      </c>
      <c r="L3237" t="s">
        <v>2356</v>
      </c>
      <c r="M3237" t="s">
        <v>2781</v>
      </c>
      <c r="N3237" t="s">
        <v>2782</v>
      </c>
      <c r="O3237" t="s">
        <v>2542</v>
      </c>
      <c r="P3237" t="s">
        <v>2543</v>
      </c>
      <c r="Q3237" t="s">
        <v>2544</v>
      </c>
      <c r="R3237" t="s">
        <v>2783</v>
      </c>
      <c r="S3237" t="s">
        <v>2546</v>
      </c>
      <c r="T3237">
        <v>0</v>
      </c>
      <c r="U3237" t="s">
        <v>2784</v>
      </c>
      <c r="V3237" t="s">
        <v>2785</v>
      </c>
      <c r="W3237" t="s">
        <v>1891</v>
      </c>
      <c r="X3237" t="s">
        <v>2602</v>
      </c>
      <c r="Y3237" t="str">
        <f t="shared" si="50"/>
        <v>腾讯云计算(北京)有限责任公司深圳市腾讯计算机系统有限公司CPC</v>
      </c>
      <c r="Z3237" t="e">
        <f>VLOOKUP(Y:Y,[1]Sheet1!N:N,1,0)</f>
        <v>#N/A</v>
      </c>
    </row>
    <row r="3238" spans="1:26" hidden="1" x14ac:dyDescent="0.25">
      <c r="A3238">
        <v>20230614</v>
      </c>
      <c r="B3238">
        <v>27753547</v>
      </c>
      <c r="C3238" t="s">
        <v>2674</v>
      </c>
      <c r="D3238">
        <v>2172257</v>
      </c>
      <c r="E3238" t="s">
        <v>2610</v>
      </c>
      <c r="F3238" s="59">
        <v>1327.87</v>
      </c>
      <c r="G3238">
        <v>1053.8</v>
      </c>
      <c r="H3238" t="s">
        <v>2559</v>
      </c>
      <c r="I3238" t="s">
        <v>2560</v>
      </c>
      <c r="J3238" t="s">
        <v>292</v>
      </c>
      <c r="K3238" t="s">
        <v>711</v>
      </c>
      <c r="L3238" t="s">
        <v>574</v>
      </c>
      <c r="M3238" t="s">
        <v>2611</v>
      </c>
      <c r="N3238" t="s">
        <v>2612</v>
      </c>
      <c r="O3238" t="s">
        <v>2542</v>
      </c>
      <c r="P3238" t="s">
        <v>2543</v>
      </c>
      <c r="Q3238" t="s">
        <v>2544</v>
      </c>
      <c r="R3238" t="s">
        <v>2613</v>
      </c>
      <c r="S3238" t="s">
        <v>2546</v>
      </c>
      <c r="T3238">
        <v>22789.714</v>
      </c>
      <c r="U3238" t="s">
        <v>2614</v>
      </c>
      <c r="V3238" t="s">
        <v>2615</v>
      </c>
      <c r="W3238" t="s">
        <v>2614</v>
      </c>
      <c r="X3238" t="s">
        <v>2615</v>
      </c>
      <c r="Y3238" t="str">
        <f t="shared" si="50"/>
        <v>广州荔湾品唯信息服务有限公司广州唯品会电子商务有限公司CPC</v>
      </c>
      <c r="Z3238" t="e">
        <f>VLOOKUP(Y:Y,[1]Sheet1!N:N,1,0)</f>
        <v>#N/A</v>
      </c>
    </row>
    <row r="3239" spans="1:26" hidden="1" x14ac:dyDescent="0.25">
      <c r="A3239">
        <v>20230614</v>
      </c>
      <c r="B3239">
        <v>28450438</v>
      </c>
      <c r="C3239" t="s">
        <v>2665</v>
      </c>
      <c r="D3239">
        <v>2113477</v>
      </c>
      <c r="E3239" t="s">
        <v>2666</v>
      </c>
      <c r="F3239" s="59">
        <v>2985.4</v>
      </c>
      <c r="G3239">
        <v>0</v>
      </c>
      <c r="H3239" t="s">
        <v>2559</v>
      </c>
      <c r="I3239" t="s">
        <v>2560</v>
      </c>
      <c r="J3239" t="s">
        <v>231</v>
      </c>
      <c r="K3239" t="s">
        <v>711</v>
      </c>
      <c r="L3239" t="s">
        <v>231</v>
      </c>
      <c r="M3239" t="s">
        <v>2667</v>
      </c>
      <c r="N3239" t="s">
        <v>2668</v>
      </c>
      <c r="O3239" t="s">
        <v>2542</v>
      </c>
      <c r="P3239" t="s">
        <v>2543</v>
      </c>
      <c r="Q3239" t="s">
        <v>2544</v>
      </c>
      <c r="R3239" t="s">
        <v>2669</v>
      </c>
      <c r="S3239" t="s">
        <v>2546</v>
      </c>
      <c r="T3239">
        <v>0</v>
      </c>
      <c r="U3239" t="s">
        <v>2555</v>
      </c>
      <c r="V3239" t="s">
        <v>2670</v>
      </c>
      <c r="W3239" t="s">
        <v>2555</v>
      </c>
      <c r="X3239" t="s">
        <v>2671</v>
      </c>
      <c r="Y3239" t="str">
        <f t="shared" si="50"/>
        <v>广州酷狗计算机科技有限公司广州酷狗计算机科技有限公司CPC</v>
      </c>
      <c r="Z3239" t="e">
        <f>VLOOKUP(Y:Y,[1]Sheet1!N:N,1,0)</f>
        <v>#N/A</v>
      </c>
    </row>
    <row r="3240" spans="1:26" hidden="1" x14ac:dyDescent="0.25">
      <c r="A3240">
        <v>20230614</v>
      </c>
      <c r="B3240">
        <v>31849478</v>
      </c>
      <c r="C3240" t="s">
        <v>2650</v>
      </c>
      <c r="D3240">
        <v>2148721</v>
      </c>
      <c r="E3240" t="s">
        <v>2859</v>
      </c>
      <c r="F3240" s="59">
        <v>230.12</v>
      </c>
      <c r="G3240">
        <v>0</v>
      </c>
      <c r="H3240" t="s">
        <v>2559</v>
      </c>
      <c r="I3240" t="s">
        <v>2560</v>
      </c>
      <c r="J3240" t="s">
        <v>2330</v>
      </c>
      <c r="K3240" t="s">
        <v>711</v>
      </c>
      <c r="L3240" t="s">
        <v>2329</v>
      </c>
      <c r="M3240" t="s">
        <v>2581</v>
      </c>
      <c r="N3240" t="s">
        <v>2582</v>
      </c>
      <c r="O3240" t="s">
        <v>2542</v>
      </c>
      <c r="P3240" t="s">
        <v>2543</v>
      </c>
      <c r="Q3240" t="s">
        <v>2544</v>
      </c>
      <c r="R3240" t="s">
        <v>2583</v>
      </c>
      <c r="S3240" t="s">
        <v>2546</v>
      </c>
      <c r="T3240">
        <v>0</v>
      </c>
      <c r="U3240" t="s">
        <v>2584</v>
      </c>
      <c r="V3240" t="s">
        <v>2585</v>
      </c>
      <c r="W3240" t="s">
        <v>2584</v>
      </c>
      <c r="X3240" t="s">
        <v>2585</v>
      </c>
      <c r="Y3240" t="str">
        <f t="shared" si="50"/>
        <v>成都哈拜网络科技有限公司-数字媒体事业部上海哈啰普惠科技有限公司CPC</v>
      </c>
      <c r="Z3240" t="e">
        <f>VLOOKUP(Y:Y,[1]Sheet1!N:N,1,0)</f>
        <v>#N/A</v>
      </c>
    </row>
    <row r="3241" spans="1:26" hidden="1" x14ac:dyDescent="0.25">
      <c r="A3241">
        <v>20230614</v>
      </c>
      <c r="B3241">
        <v>19668996</v>
      </c>
      <c r="C3241" t="s">
        <v>2711</v>
      </c>
      <c r="D3241">
        <v>2172257</v>
      </c>
      <c r="E3241" t="s">
        <v>2610</v>
      </c>
      <c r="F3241" s="59">
        <v>11065.06</v>
      </c>
      <c r="G3241">
        <v>8781.4699999999993</v>
      </c>
      <c r="H3241" t="s">
        <v>2559</v>
      </c>
      <c r="I3241" t="s">
        <v>2560</v>
      </c>
      <c r="J3241" t="s">
        <v>292</v>
      </c>
      <c r="K3241" t="s">
        <v>711</v>
      </c>
      <c r="L3241" t="s">
        <v>574</v>
      </c>
      <c r="M3241" t="s">
        <v>2611</v>
      </c>
      <c r="N3241" t="s">
        <v>2612</v>
      </c>
      <c r="O3241" t="s">
        <v>2542</v>
      </c>
      <c r="P3241" t="s">
        <v>2543</v>
      </c>
      <c r="Q3241" t="s">
        <v>2544</v>
      </c>
      <c r="R3241" t="s">
        <v>2613</v>
      </c>
      <c r="S3241" t="s">
        <v>2546</v>
      </c>
      <c r="T3241">
        <v>28952.46</v>
      </c>
      <c r="U3241" t="s">
        <v>2614</v>
      </c>
      <c r="V3241" t="s">
        <v>2615</v>
      </c>
      <c r="W3241" t="s">
        <v>2614</v>
      </c>
      <c r="X3241" t="s">
        <v>2615</v>
      </c>
      <c r="Y3241" t="str">
        <f t="shared" si="50"/>
        <v>广州荔湾品唯信息服务有限公司广州唯品会电子商务有限公司CPC</v>
      </c>
      <c r="Z3241" t="e">
        <f>VLOOKUP(Y:Y,[1]Sheet1!N:N,1,0)</f>
        <v>#N/A</v>
      </c>
    </row>
    <row r="3242" spans="1:26" hidden="1" x14ac:dyDescent="0.25">
      <c r="A3242">
        <v>20230614</v>
      </c>
      <c r="B3242">
        <v>29880965</v>
      </c>
      <c r="C3242" t="s">
        <v>2730</v>
      </c>
      <c r="D3242">
        <v>2130054</v>
      </c>
      <c r="E3242" t="s">
        <v>2558</v>
      </c>
      <c r="F3242" s="59">
        <v>12989.68</v>
      </c>
      <c r="G3242">
        <v>10517.87</v>
      </c>
      <c r="H3242" t="s">
        <v>2559</v>
      </c>
      <c r="I3242" t="s">
        <v>2560</v>
      </c>
      <c r="J3242" t="s">
        <v>2350</v>
      </c>
      <c r="K3242" t="s">
        <v>711</v>
      </c>
      <c r="L3242" t="s">
        <v>2350</v>
      </c>
      <c r="M3242" t="s">
        <v>2561</v>
      </c>
      <c r="N3242" t="s">
        <v>2562</v>
      </c>
      <c r="O3242" t="s">
        <v>2542</v>
      </c>
      <c r="P3242" t="s">
        <v>2543</v>
      </c>
      <c r="Q3242" t="s">
        <v>2544</v>
      </c>
      <c r="R3242" t="s">
        <v>2563</v>
      </c>
      <c r="S3242" t="s">
        <v>2546</v>
      </c>
      <c r="T3242">
        <v>21104.315999999999</v>
      </c>
      <c r="U3242" t="s">
        <v>1891</v>
      </c>
      <c r="V3242" t="s">
        <v>2564</v>
      </c>
      <c r="W3242" t="s">
        <v>1891</v>
      </c>
      <c r="X3242" t="s">
        <v>2564</v>
      </c>
      <c r="Y3242" t="str">
        <f t="shared" si="50"/>
        <v>深圳尚米网络技术有限公司深圳尚米网络技术有限公司CPC</v>
      </c>
      <c r="Z3242" t="e">
        <f>VLOOKUP(Y:Y,[1]Sheet1!N:N,1,0)</f>
        <v>#N/A</v>
      </c>
    </row>
    <row r="3243" spans="1:26" hidden="1" x14ac:dyDescent="0.25">
      <c r="A3243">
        <v>20230614</v>
      </c>
      <c r="B3243">
        <v>47327773</v>
      </c>
      <c r="C3243" t="s">
        <v>2714</v>
      </c>
      <c r="D3243">
        <v>2185183</v>
      </c>
      <c r="E3243" t="s">
        <v>2574</v>
      </c>
      <c r="F3243" s="59">
        <v>5767.32</v>
      </c>
      <c r="G3243">
        <v>4369.18</v>
      </c>
      <c r="H3243" t="s">
        <v>2538</v>
      </c>
      <c r="I3243" t="s">
        <v>2539</v>
      </c>
      <c r="J3243" t="s">
        <v>2575</v>
      </c>
      <c r="K3243" t="s">
        <v>2321</v>
      </c>
      <c r="L3243" t="s">
        <v>2344</v>
      </c>
      <c r="M3243" t="s">
        <v>2576</v>
      </c>
      <c r="O3243" t="s">
        <v>2542</v>
      </c>
      <c r="P3243" t="s">
        <v>2543</v>
      </c>
      <c r="Q3243" t="s">
        <v>2544</v>
      </c>
      <c r="R3243" t="s">
        <v>2577</v>
      </c>
      <c r="S3243" t="s">
        <v>2546</v>
      </c>
      <c r="T3243">
        <v>0</v>
      </c>
      <c r="U3243" t="s">
        <v>838</v>
      </c>
      <c r="V3243" t="s">
        <v>2578</v>
      </c>
      <c r="W3243" t="s">
        <v>838</v>
      </c>
      <c r="X3243" t="s">
        <v>2578</v>
      </c>
      <c r="Y3243" t="str">
        <f t="shared" si="50"/>
        <v>北京微财科技有限公司-数媒重庆市黑卡小额贷款有限公司信息流</v>
      </c>
      <c r="Z3243" t="e">
        <f>VLOOKUP(Y:Y,[1]Sheet1!N:N,1,0)</f>
        <v>#N/A</v>
      </c>
    </row>
    <row r="3244" spans="1:26" hidden="1" x14ac:dyDescent="0.25">
      <c r="A3244">
        <v>20230614</v>
      </c>
      <c r="B3244">
        <v>47344663</v>
      </c>
      <c r="C3244" t="s">
        <v>2788</v>
      </c>
      <c r="D3244">
        <v>2165628</v>
      </c>
      <c r="E3244" t="s">
        <v>2789</v>
      </c>
      <c r="F3244" s="59">
        <v>921.51</v>
      </c>
      <c r="G3244">
        <v>0</v>
      </c>
      <c r="H3244" t="s">
        <v>2559</v>
      </c>
      <c r="I3244" t="s">
        <v>2560</v>
      </c>
      <c r="J3244" t="s">
        <v>2332</v>
      </c>
      <c r="K3244" t="s">
        <v>711</v>
      </c>
      <c r="L3244" t="s">
        <v>2333</v>
      </c>
      <c r="M3244" t="s">
        <v>2552</v>
      </c>
      <c r="N3244" t="s">
        <v>2553</v>
      </c>
      <c r="O3244" t="s">
        <v>2542</v>
      </c>
      <c r="P3244" t="s">
        <v>2543</v>
      </c>
      <c r="Q3244" t="s">
        <v>2544</v>
      </c>
      <c r="R3244" t="s">
        <v>2554</v>
      </c>
      <c r="S3244" t="s">
        <v>2546</v>
      </c>
      <c r="T3244">
        <v>0</v>
      </c>
      <c r="U3244" t="s">
        <v>2555</v>
      </c>
      <c r="V3244" t="s">
        <v>2556</v>
      </c>
      <c r="W3244" t="s">
        <v>2555</v>
      </c>
      <c r="X3244" t="s">
        <v>2556</v>
      </c>
      <c r="Y3244" t="str">
        <f t="shared" si="50"/>
        <v>北京爱奇艺科技有限公司-百度北京爱奇艺科技有限公司CPC</v>
      </c>
      <c r="Z3244" t="e">
        <f>VLOOKUP(Y:Y,[1]Sheet1!N:N,1,0)</f>
        <v>#N/A</v>
      </c>
    </row>
    <row r="3245" spans="1:26" hidden="1" x14ac:dyDescent="0.25">
      <c r="A3245">
        <v>20230614</v>
      </c>
      <c r="B3245">
        <v>47580667</v>
      </c>
      <c r="C3245" t="s">
        <v>2683</v>
      </c>
      <c r="D3245">
        <v>2171230</v>
      </c>
      <c r="E3245" t="s">
        <v>2684</v>
      </c>
      <c r="F3245" s="59">
        <v>2826.33</v>
      </c>
      <c r="G3245">
        <v>2208.0700000000002</v>
      </c>
      <c r="H3245" t="s">
        <v>2538</v>
      </c>
      <c r="I3245" t="s">
        <v>2539</v>
      </c>
      <c r="J3245" t="s">
        <v>2322</v>
      </c>
      <c r="K3245" t="s">
        <v>2321</v>
      </c>
      <c r="L3245" t="s">
        <v>2323</v>
      </c>
      <c r="M3245" t="s">
        <v>2685</v>
      </c>
      <c r="N3245" t="s">
        <v>2686</v>
      </c>
      <c r="O3245" t="s">
        <v>2542</v>
      </c>
      <c r="P3245" t="s">
        <v>2543</v>
      </c>
      <c r="Q3245" t="s">
        <v>2544</v>
      </c>
      <c r="R3245" t="s">
        <v>2687</v>
      </c>
      <c r="S3245" t="s">
        <v>2546</v>
      </c>
      <c r="T3245">
        <v>0</v>
      </c>
      <c r="U3245" t="s">
        <v>2555</v>
      </c>
      <c r="V3245" t="s">
        <v>2556</v>
      </c>
      <c r="W3245" t="s">
        <v>2555</v>
      </c>
      <c r="X3245" t="s">
        <v>2671</v>
      </c>
      <c r="Y3245" t="str">
        <f t="shared" si="50"/>
        <v>广州虎牙信息科技有限公司-百度广州虎牙信息科技有限公司信息流</v>
      </c>
      <c r="Z3245" t="e">
        <f>VLOOKUP(Y:Y,[1]Sheet1!N:N,1,0)</f>
        <v>#N/A</v>
      </c>
    </row>
    <row r="3246" spans="1:26" hidden="1" x14ac:dyDescent="0.25">
      <c r="A3246">
        <v>20230614</v>
      </c>
      <c r="B3246">
        <v>47798436</v>
      </c>
      <c r="C3246" t="s">
        <v>2632</v>
      </c>
      <c r="D3246">
        <v>2169384</v>
      </c>
      <c r="E3246" t="s">
        <v>2633</v>
      </c>
      <c r="F3246" s="59">
        <v>4500.1499999999996</v>
      </c>
      <c r="G3246">
        <v>3333.45</v>
      </c>
      <c r="H3246" t="s">
        <v>2538</v>
      </c>
      <c r="I3246" t="s">
        <v>2551</v>
      </c>
      <c r="J3246" t="s">
        <v>296</v>
      </c>
      <c r="K3246" t="s">
        <v>2321</v>
      </c>
      <c r="L3246" t="s">
        <v>2334</v>
      </c>
      <c r="M3246" t="s">
        <v>2634</v>
      </c>
      <c r="N3246" t="s">
        <v>2635</v>
      </c>
      <c r="O3246" t="s">
        <v>2542</v>
      </c>
      <c r="P3246" t="s">
        <v>2543</v>
      </c>
      <c r="Q3246" t="s">
        <v>2544</v>
      </c>
      <c r="R3246" t="s">
        <v>2636</v>
      </c>
      <c r="S3246" t="s">
        <v>2546</v>
      </c>
      <c r="T3246">
        <v>0</v>
      </c>
      <c r="U3246" t="s">
        <v>2584</v>
      </c>
      <c r="V3246" t="s">
        <v>2637</v>
      </c>
      <c r="W3246" t="s">
        <v>2584</v>
      </c>
      <c r="X3246" t="s">
        <v>2637</v>
      </c>
      <c r="Y3246" t="str">
        <f t="shared" si="50"/>
        <v>湖北车智汇传媒有限公司北京车之家信息技术有限公司信息流</v>
      </c>
      <c r="Z3246" t="e">
        <f>VLOOKUP(Y:Y,[1]Sheet1!N:N,1,0)</f>
        <v>#N/A</v>
      </c>
    </row>
    <row r="3247" spans="1:26" hidden="1" x14ac:dyDescent="0.25">
      <c r="A3247">
        <v>20230614</v>
      </c>
      <c r="B3247">
        <v>27382568</v>
      </c>
      <c r="C3247" t="s">
        <v>2796</v>
      </c>
      <c r="D3247">
        <v>2172257</v>
      </c>
      <c r="E3247" t="s">
        <v>2610</v>
      </c>
      <c r="F3247" s="59">
        <v>7146.59</v>
      </c>
      <c r="G3247">
        <v>5671.75</v>
      </c>
      <c r="H3247" t="s">
        <v>2559</v>
      </c>
      <c r="I3247" t="s">
        <v>2560</v>
      </c>
      <c r="J3247" t="s">
        <v>292</v>
      </c>
      <c r="K3247" t="s">
        <v>711</v>
      </c>
      <c r="L3247" t="s">
        <v>574</v>
      </c>
      <c r="M3247" t="s">
        <v>2611</v>
      </c>
      <c r="N3247" t="s">
        <v>2612</v>
      </c>
      <c r="O3247" t="s">
        <v>2542</v>
      </c>
      <c r="P3247" t="s">
        <v>2543</v>
      </c>
      <c r="Q3247" t="s">
        <v>2544</v>
      </c>
      <c r="R3247" t="s">
        <v>2613</v>
      </c>
      <c r="S3247" t="s">
        <v>2546</v>
      </c>
      <c r="T3247">
        <v>1423.62</v>
      </c>
      <c r="U3247" t="s">
        <v>2614</v>
      </c>
      <c r="V3247" t="s">
        <v>2615</v>
      </c>
      <c r="W3247" t="s">
        <v>2614</v>
      </c>
      <c r="X3247" t="s">
        <v>2615</v>
      </c>
      <c r="Y3247" t="str">
        <f t="shared" si="50"/>
        <v>广州荔湾品唯信息服务有限公司广州唯品会电子商务有限公司CPC</v>
      </c>
      <c r="Z3247" t="e">
        <f>VLOOKUP(Y:Y,[1]Sheet1!N:N,1,0)</f>
        <v>#N/A</v>
      </c>
    </row>
    <row r="3248" spans="1:26" hidden="1" x14ac:dyDescent="0.25">
      <c r="A3248">
        <v>20230613</v>
      </c>
      <c r="B3248">
        <v>36470871</v>
      </c>
      <c r="C3248" t="s">
        <v>2579</v>
      </c>
      <c r="D3248">
        <v>2158492</v>
      </c>
      <c r="E3248" t="s">
        <v>2580</v>
      </c>
      <c r="F3248" s="59">
        <v>2796.68</v>
      </c>
      <c r="G3248">
        <v>2350.0700000000002</v>
      </c>
      <c r="H3248" t="s">
        <v>2559</v>
      </c>
      <c r="I3248" t="s">
        <v>2560</v>
      </c>
      <c r="J3248" t="s">
        <v>2330</v>
      </c>
      <c r="K3248" t="s">
        <v>711</v>
      </c>
      <c r="L3248" t="s">
        <v>2329</v>
      </c>
      <c r="M3248" t="s">
        <v>2581</v>
      </c>
      <c r="N3248" t="s">
        <v>2582</v>
      </c>
      <c r="O3248" t="s">
        <v>2542</v>
      </c>
      <c r="P3248" t="s">
        <v>2543</v>
      </c>
      <c r="Q3248" t="s">
        <v>2544</v>
      </c>
      <c r="R3248" t="s">
        <v>2583</v>
      </c>
      <c r="S3248" t="s">
        <v>2546</v>
      </c>
      <c r="T3248">
        <v>13400.201999999999</v>
      </c>
      <c r="U3248" t="s">
        <v>2584</v>
      </c>
      <c r="V3248" t="s">
        <v>2585</v>
      </c>
      <c r="W3248" t="s">
        <v>2584</v>
      </c>
      <c r="X3248" t="s">
        <v>2585</v>
      </c>
      <c r="Y3248" t="str">
        <f t="shared" si="50"/>
        <v>成都哈拜网络科技有限公司-数字媒体事业部上海哈啰普惠科技有限公司CPC</v>
      </c>
      <c r="Z3248" t="e">
        <f>VLOOKUP(Y:Y,[1]Sheet1!N:N,1,0)</f>
        <v>#N/A</v>
      </c>
    </row>
    <row r="3249" spans="1:26" hidden="1" x14ac:dyDescent="0.25">
      <c r="A3249">
        <v>20230613</v>
      </c>
      <c r="B3249">
        <v>38794025</v>
      </c>
      <c r="C3249" t="s">
        <v>2651</v>
      </c>
      <c r="D3249">
        <v>2172261</v>
      </c>
      <c r="E3249" t="s">
        <v>2628</v>
      </c>
      <c r="F3249" s="59">
        <v>1953.38</v>
      </c>
      <c r="G3249">
        <v>1491.13</v>
      </c>
      <c r="H3249" t="s">
        <v>2538</v>
      </c>
      <c r="I3249" t="s">
        <v>2551</v>
      </c>
      <c r="J3249" t="s">
        <v>292</v>
      </c>
      <c r="K3249" t="s">
        <v>2321</v>
      </c>
      <c r="L3249" t="s">
        <v>574</v>
      </c>
      <c r="M3249" t="s">
        <v>2611</v>
      </c>
      <c r="N3249" t="s">
        <v>2612</v>
      </c>
      <c r="O3249" t="s">
        <v>2542</v>
      </c>
      <c r="P3249" t="s">
        <v>2543</v>
      </c>
      <c r="Q3249" t="s">
        <v>2544</v>
      </c>
      <c r="R3249" t="s">
        <v>2613</v>
      </c>
      <c r="S3249" t="s">
        <v>2546</v>
      </c>
      <c r="T3249">
        <v>0</v>
      </c>
      <c r="U3249" t="s">
        <v>2614</v>
      </c>
      <c r="V3249" t="s">
        <v>2615</v>
      </c>
      <c r="W3249" t="s">
        <v>2614</v>
      </c>
      <c r="X3249" t="s">
        <v>2615</v>
      </c>
      <c r="Y3249" t="str">
        <f t="shared" si="50"/>
        <v>广州荔湾品唯信息服务有限公司广州唯品会电子商务有限公司信息流</v>
      </c>
      <c r="Z3249" t="e">
        <f>VLOOKUP(Y:Y,[1]Sheet1!N:N,1,0)</f>
        <v>#N/A</v>
      </c>
    </row>
    <row r="3250" spans="1:26" hidden="1" x14ac:dyDescent="0.25">
      <c r="A3250">
        <v>20230613</v>
      </c>
      <c r="B3250">
        <v>40548298</v>
      </c>
      <c r="C3250" t="s">
        <v>2557</v>
      </c>
      <c r="D3250">
        <v>2130054</v>
      </c>
      <c r="E3250" t="s">
        <v>2558</v>
      </c>
      <c r="F3250" s="59">
        <v>2281.19</v>
      </c>
      <c r="G3250">
        <v>1847.05</v>
      </c>
      <c r="H3250" t="s">
        <v>2559</v>
      </c>
      <c r="I3250" t="s">
        <v>2560</v>
      </c>
      <c r="J3250" t="s">
        <v>2350</v>
      </c>
      <c r="K3250" t="s">
        <v>711</v>
      </c>
      <c r="L3250" t="s">
        <v>2350</v>
      </c>
      <c r="M3250" t="s">
        <v>2561</v>
      </c>
      <c r="N3250" t="s">
        <v>2562</v>
      </c>
      <c r="O3250" t="s">
        <v>2542</v>
      </c>
      <c r="P3250" t="s">
        <v>2543</v>
      </c>
      <c r="Q3250" t="s">
        <v>2544</v>
      </c>
      <c r="R3250" t="s">
        <v>2563</v>
      </c>
      <c r="S3250" t="s">
        <v>2546</v>
      </c>
      <c r="T3250">
        <v>13937.476000000001</v>
      </c>
      <c r="U3250" t="s">
        <v>1891</v>
      </c>
      <c r="V3250" t="s">
        <v>2564</v>
      </c>
      <c r="W3250" t="s">
        <v>1891</v>
      </c>
      <c r="X3250" t="s">
        <v>2564</v>
      </c>
      <c r="Y3250" t="str">
        <f t="shared" si="50"/>
        <v>深圳尚米网络技术有限公司深圳尚米网络技术有限公司CPC</v>
      </c>
      <c r="Z3250" t="e">
        <f>VLOOKUP(Y:Y,[1]Sheet1!N:N,1,0)</f>
        <v>#N/A</v>
      </c>
    </row>
    <row r="3251" spans="1:26" hidden="1" x14ac:dyDescent="0.25">
      <c r="A3251">
        <v>20230613</v>
      </c>
      <c r="B3251">
        <v>47184415</v>
      </c>
      <c r="C3251" t="s">
        <v>2708</v>
      </c>
      <c r="D3251">
        <v>2176807</v>
      </c>
      <c r="E3251" t="s">
        <v>2691</v>
      </c>
      <c r="F3251" s="59">
        <v>19715</v>
      </c>
      <c r="G3251">
        <v>14390.51</v>
      </c>
      <c r="H3251" t="s">
        <v>2538</v>
      </c>
      <c r="I3251" t="s">
        <v>2551</v>
      </c>
      <c r="J3251" t="s">
        <v>2339</v>
      </c>
      <c r="K3251" t="s">
        <v>2321</v>
      </c>
      <c r="L3251" t="s">
        <v>2338</v>
      </c>
      <c r="M3251" t="s">
        <v>2692</v>
      </c>
      <c r="N3251" t="s">
        <v>2693</v>
      </c>
      <c r="O3251" t="s">
        <v>2542</v>
      </c>
      <c r="P3251" t="s">
        <v>2543</v>
      </c>
      <c r="Q3251" t="s">
        <v>2544</v>
      </c>
      <c r="R3251" t="s">
        <v>2694</v>
      </c>
      <c r="S3251" t="s">
        <v>2546</v>
      </c>
      <c r="T3251">
        <v>0</v>
      </c>
      <c r="U3251" t="s">
        <v>2117</v>
      </c>
      <c r="V3251" t="s">
        <v>2695</v>
      </c>
      <c r="W3251" t="s">
        <v>2117</v>
      </c>
      <c r="X3251" t="s">
        <v>2695</v>
      </c>
      <c r="Y3251" t="str">
        <f t="shared" si="50"/>
        <v>北京三快在线科技有限公司及其关联公司北京三快科技有限公司信息流</v>
      </c>
      <c r="Z3251" t="e">
        <f>VLOOKUP(Y:Y,[1]Sheet1!N:N,1,0)</f>
        <v>#N/A</v>
      </c>
    </row>
    <row r="3252" spans="1:26" hidden="1" x14ac:dyDescent="0.25">
      <c r="A3252">
        <v>20230613</v>
      </c>
      <c r="B3252">
        <v>47327891</v>
      </c>
      <c r="C3252" t="s">
        <v>2863</v>
      </c>
      <c r="D3252">
        <v>2185183</v>
      </c>
      <c r="E3252" t="s">
        <v>2574</v>
      </c>
      <c r="F3252" s="59">
        <v>78.94</v>
      </c>
      <c r="G3252">
        <v>59.8</v>
      </c>
      <c r="H3252" t="s">
        <v>2538</v>
      </c>
      <c r="I3252" t="s">
        <v>2551</v>
      </c>
      <c r="J3252" t="s">
        <v>2575</v>
      </c>
      <c r="K3252" t="s">
        <v>2321</v>
      </c>
      <c r="L3252" t="s">
        <v>2344</v>
      </c>
      <c r="M3252" t="s">
        <v>2576</v>
      </c>
      <c r="O3252" t="s">
        <v>2542</v>
      </c>
      <c r="P3252" t="s">
        <v>2543</v>
      </c>
      <c r="Q3252" t="s">
        <v>2544</v>
      </c>
      <c r="R3252" t="s">
        <v>2577</v>
      </c>
      <c r="S3252" t="s">
        <v>2546</v>
      </c>
      <c r="T3252">
        <v>0</v>
      </c>
      <c r="U3252" t="s">
        <v>838</v>
      </c>
      <c r="V3252" t="s">
        <v>2578</v>
      </c>
      <c r="W3252" t="s">
        <v>838</v>
      </c>
      <c r="X3252" t="s">
        <v>2578</v>
      </c>
      <c r="Y3252" t="str">
        <f t="shared" si="50"/>
        <v>北京微财科技有限公司-数媒重庆市黑卡小额贷款有限公司信息流</v>
      </c>
      <c r="Z3252" t="e">
        <f>VLOOKUP(Y:Y,[1]Sheet1!N:N,1,0)</f>
        <v>#N/A</v>
      </c>
    </row>
    <row r="3253" spans="1:26" hidden="1" x14ac:dyDescent="0.25">
      <c r="A3253">
        <v>20230613</v>
      </c>
      <c r="B3253">
        <v>28450438</v>
      </c>
      <c r="C3253" t="s">
        <v>2665</v>
      </c>
      <c r="D3253">
        <v>2113477</v>
      </c>
      <c r="E3253" t="s">
        <v>2666</v>
      </c>
      <c r="F3253" s="59">
        <v>3369.39</v>
      </c>
      <c r="G3253">
        <v>0</v>
      </c>
      <c r="H3253" t="s">
        <v>2559</v>
      </c>
      <c r="I3253" t="s">
        <v>2560</v>
      </c>
      <c r="J3253" t="s">
        <v>231</v>
      </c>
      <c r="K3253" t="s">
        <v>711</v>
      </c>
      <c r="L3253" t="s">
        <v>231</v>
      </c>
      <c r="M3253" t="s">
        <v>2667</v>
      </c>
      <c r="N3253" t="s">
        <v>2668</v>
      </c>
      <c r="O3253" t="s">
        <v>2542</v>
      </c>
      <c r="P3253" t="s">
        <v>2543</v>
      </c>
      <c r="Q3253" t="s">
        <v>2544</v>
      </c>
      <c r="R3253" t="s">
        <v>2669</v>
      </c>
      <c r="S3253" t="s">
        <v>2546</v>
      </c>
      <c r="T3253">
        <v>0</v>
      </c>
      <c r="U3253" t="s">
        <v>2555</v>
      </c>
      <c r="V3253" t="s">
        <v>2670</v>
      </c>
      <c r="W3253" t="s">
        <v>2555</v>
      </c>
      <c r="X3253" t="s">
        <v>2671</v>
      </c>
      <c r="Y3253" t="str">
        <f t="shared" si="50"/>
        <v>广州酷狗计算机科技有限公司广州酷狗计算机科技有限公司CPC</v>
      </c>
      <c r="Z3253" t="e">
        <f>VLOOKUP(Y:Y,[1]Sheet1!N:N,1,0)</f>
        <v>#N/A</v>
      </c>
    </row>
    <row r="3254" spans="1:26" hidden="1" x14ac:dyDescent="0.25">
      <c r="A3254">
        <v>20230613</v>
      </c>
      <c r="B3254">
        <v>42012606</v>
      </c>
      <c r="C3254" t="s">
        <v>2715</v>
      </c>
      <c r="D3254">
        <v>2142924</v>
      </c>
      <c r="E3254" t="s">
        <v>2716</v>
      </c>
      <c r="F3254" s="59">
        <v>1501.66</v>
      </c>
      <c r="G3254">
        <v>1501.66</v>
      </c>
      <c r="H3254" t="s">
        <v>2559</v>
      </c>
      <c r="I3254" t="s">
        <v>2560</v>
      </c>
      <c r="J3254" t="s">
        <v>392</v>
      </c>
      <c r="K3254" t="s">
        <v>711</v>
      </c>
      <c r="L3254" t="s">
        <v>392</v>
      </c>
      <c r="M3254" t="s">
        <v>2641</v>
      </c>
      <c r="N3254" t="s">
        <v>2642</v>
      </c>
      <c r="O3254" t="s">
        <v>2542</v>
      </c>
      <c r="P3254" t="s">
        <v>2543</v>
      </c>
      <c r="Q3254" t="s">
        <v>2544</v>
      </c>
      <c r="R3254" t="s">
        <v>2643</v>
      </c>
      <c r="S3254" t="s">
        <v>2546</v>
      </c>
      <c r="T3254">
        <v>33046.720000000001</v>
      </c>
      <c r="U3254" t="s">
        <v>838</v>
      </c>
      <c r="V3254" t="s">
        <v>2578</v>
      </c>
      <c r="W3254" t="s">
        <v>838</v>
      </c>
      <c r="X3254" t="s">
        <v>2548</v>
      </c>
      <c r="Y3254" t="str">
        <f t="shared" si="50"/>
        <v>福州三六零网络小额贷款有限公司福州三六零网络小额贷款有限公司CPC</v>
      </c>
      <c r="Z3254" t="e">
        <f>VLOOKUP(Y:Y,[1]Sheet1!N:N,1,0)</f>
        <v>#N/A</v>
      </c>
    </row>
    <row r="3255" spans="1:26" hidden="1" x14ac:dyDescent="0.25">
      <c r="A3255">
        <v>20230613</v>
      </c>
      <c r="B3255">
        <v>45322956</v>
      </c>
      <c r="C3255" t="s">
        <v>2631</v>
      </c>
      <c r="D3255">
        <v>2172261</v>
      </c>
      <c r="E3255" t="s">
        <v>2628</v>
      </c>
      <c r="F3255" s="59">
        <v>676.39</v>
      </c>
      <c r="G3255">
        <v>516.33000000000004</v>
      </c>
      <c r="H3255" t="s">
        <v>2538</v>
      </c>
      <c r="I3255" t="s">
        <v>2539</v>
      </c>
      <c r="J3255" t="s">
        <v>292</v>
      </c>
      <c r="K3255" t="s">
        <v>2321</v>
      </c>
      <c r="L3255" t="s">
        <v>574</v>
      </c>
      <c r="M3255" t="s">
        <v>2611</v>
      </c>
      <c r="N3255" t="s">
        <v>2612</v>
      </c>
      <c r="O3255" t="s">
        <v>2542</v>
      </c>
      <c r="P3255" t="s">
        <v>2543</v>
      </c>
      <c r="Q3255" t="s">
        <v>2544</v>
      </c>
      <c r="R3255" t="s">
        <v>2613</v>
      </c>
      <c r="S3255" t="s">
        <v>2546</v>
      </c>
      <c r="T3255">
        <v>0</v>
      </c>
      <c r="U3255" t="s">
        <v>2614</v>
      </c>
      <c r="V3255" t="s">
        <v>2615</v>
      </c>
      <c r="W3255" t="s">
        <v>2614</v>
      </c>
      <c r="X3255" t="s">
        <v>2615</v>
      </c>
      <c r="Y3255" t="str">
        <f t="shared" si="50"/>
        <v>广州荔湾品唯信息服务有限公司广州唯品会电子商务有限公司信息流</v>
      </c>
      <c r="Z3255" t="e">
        <f>VLOOKUP(Y:Y,[1]Sheet1!N:N,1,0)</f>
        <v>#N/A</v>
      </c>
    </row>
    <row r="3256" spans="1:26" hidden="1" x14ac:dyDescent="0.25">
      <c r="A3256">
        <v>20230613</v>
      </c>
      <c r="B3256">
        <v>29768594</v>
      </c>
      <c r="C3256" t="s">
        <v>2792</v>
      </c>
      <c r="D3256">
        <v>2130054</v>
      </c>
      <c r="E3256" t="s">
        <v>2558</v>
      </c>
      <c r="F3256" s="59">
        <v>7064.04</v>
      </c>
      <c r="G3256">
        <v>5719.7</v>
      </c>
      <c r="H3256" t="s">
        <v>2559</v>
      </c>
      <c r="I3256" t="s">
        <v>2560</v>
      </c>
      <c r="J3256" t="s">
        <v>2350</v>
      </c>
      <c r="K3256" t="s">
        <v>711</v>
      </c>
      <c r="L3256" t="s">
        <v>2350</v>
      </c>
      <c r="M3256" t="s">
        <v>2561</v>
      </c>
      <c r="N3256" t="s">
        <v>2562</v>
      </c>
      <c r="O3256" t="s">
        <v>2542</v>
      </c>
      <c r="P3256" t="s">
        <v>2543</v>
      </c>
      <c r="Q3256" t="s">
        <v>2544</v>
      </c>
      <c r="R3256" t="s">
        <v>2563</v>
      </c>
      <c r="S3256" t="s">
        <v>2546</v>
      </c>
      <c r="T3256">
        <v>30331.008000000002</v>
      </c>
      <c r="U3256" t="s">
        <v>1891</v>
      </c>
      <c r="V3256" t="s">
        <v>2564</v>
      </c>
      <c r="W3256" t="s">
        <v>1891</v>
      </c>
      <c r="X3256" t="s">
        <v>2564</v>
      </c>
      <c r="Y3256" t="str">
        <f t="shared" si="50"/>
        <v>深圳尚米网络技术有限公司深圳尚米网络技术有限公司CPC</v>
      </c>
      <c r="Z3256" t="e">
        <f>VLOOKUP(Y:Y,[1]Sheet1!N:N,1,0)</f>
        <v>#N/A</v>
      </c>
    </row>
    <row r="3257" spans="1:26" hidden="1" x14ac:dyDescent="0.25">
      <c r="A3257">
        <v>20230613</v>
      </c>
      <c r="B3257">
        <v>42327250</v>
      </c>
      <c r="C3257" t="s">
        <v>2704</v>
      </c>
      <c r="D3257">
        <v>2172261</v>
      </c>
      <c r="E3257" t="s">
        <v>2628</v>
      </c>
      <c r="F3257" s="59">
        <v>802.66</v>
      </c>
      <c r="G3257">
        <v>612.72</v>
      </c>
      <c r="H3257" t="s">
        <v>2538</v>
      </c>
      <c r="I3257" t="s">
        <v>2539</v>
      </c>
      <c r="J3257" t="s">
        <v>292</v>
      </c>
      <c r="K3257" t="s">
        <v>2321</v>
      </c>
      <c r="L3257" t="s">
        <v>574</v>
      </c>
      <c r="M3257" t="s">
        <v>2611</v>
      </c>
      <c r="N3257" t="s">
        <v>2612</v>
      </c>
      <c r="O3257" t="s">
        <v>2542</v>
      </c>
      <c r="P3257" t="s">
        <v>2543</v>
      </c>
      <c r="Q3257" t="s">
        <v>2544</v>
      </c>
      <c r="R3257" t="s">
        <v>2613</v>
      </c>
      <c r="S3257" t="s">
        <v>2546</v>
      </c>
      <c r="T3257">
        <v>0</v>
      </c>
      <c r="U3257" t="s">
        <v>2614</v>
      </c>
      <c r="V3257" t="s">
        <v>2615</v>
      </c>
      <c r="W3257" t="s">
        <v>2614</v>
      </c>
      <c r="X3257" t="s">
        <v>2615</v>
      </c>
      <c r="Y3257" t="str">
        <f t="shared" si="50"/>
        <v>广州荔湾品唯信息服务有限公司广州唯品会电子商务有限公司信息流</v>
      </c>
      <c r="Z3257" t="e">
        <f>VLOOKUP(Y:Y,[1]Sheet1!N:N,1,0)</f>
        <v>#N/A</v>
      </c>
    </row>
    <row r="3258" spans="1:26" hidden="1" x14ac:dyDescent="0.25">
      <c r="A3258">
        <v>20230613</v>
      </c>
      <c r="B3258">
        <v>38794025</v>
      </c>
      <c r="C3258" t="s">
        <v>2651</v>
      </c>
      <c r="D3258">
        <v>2172261</v>
      </c>
      <c r="E3258" t="s">
        <v>2628</v>
      </c>
      <c r="F3258" s="59">
        <v>420.13</v>
      </c>
      <c r="G3258">
        <v>320.70999999999998</v>
      </c>
      <c r="H3258" t="s">
        <v>2538</v>
      </c>
      <c r="I3258" t="s">
        <v>2539</v>
      </c>
      <c r="J3258" t="s">
        <v>292</v>
      </c>
      <c r="K3258" t="s">
        <v>2321</v>
      </c>
      <c r="L3258" t="s">
        <v>574</v>
      </c>
      <c r="M3258" t="s">
        <v>2611</v>
      </c>
      <c r="N3258" t="s">
        <v>2612</v>
      </c>
      <c r="O3258" t="s">
        <v>2542</v>
      </c>
      <c r="P3258" t="s">
        <v>2543</v>
      </c>
      <c r="Q3258" t="s">
        <v>2544</v>
      </c>
      <c r="R3258" t="s">
        <v>2613</v>
      </c>
      <c r="S3258" t="s">
        <v>2546</v>
      </c>
      <c r="T3258">
        <v>0</v>
      </c>
      <c r="U3258" t="s">
        <v>2614</v>
      </c>
      <c r="V3258" t="s">
        <v>2615</v>
      </c>
      <c r="W3258" t="s">
        <v>2614</v>
      </c>
      <c r="X3258" t="s">
        <v>2615</v>
      </c>
      <c r="Y3258" t="str">
        <f t="shared" si="50"/>
        <v>广州荔湾品唯信息服务有限公司广州唯品会电子商务有限公司信息流</v>
      </c>
      <c r="Z3258" t="e">
        <f>VLOOKUP(Y:Y,[1]Sheet1!N:N,1,0)</f>
        <v>#N/A</v>
      </c>
    </row>
    <row r="3259" spans="1:26" hidden="1" x14ac:dyDescent="0.25">
      <c r="A3259">
        <v>20230613</v>
      </c>
      <c r="B3259">
        <v>29855630</v>
      </c>
      <c r="C3259" t="s">
        <v>2765</v>
      </c>
      <c r="D3259">
        <v>2130054</v>
      </c>
      <c r="E3259" t="s">
        <v>2558</v>
      </c>
      <c r="F3259" s="59">
        <v>3225.54</v>
      </c>
      <c r="G3259">
        <v>2611.6799999999998</v>
      </c>
      <c r="H3259" t="s">
        <v>2559</v>
      </c>
      <c r="I3259" t="s">
        <v>2560</v>
      </c>
      <c r="J3259" t="s">
        <v>2350</v>
      </c>
      <c r="K3259" t="s">
        <v>711</v>
      </c>
      <c r="L3259" t="s">
        <v>2350</v>
      </c>
      <c r="M3259" t="s">
        <v>2561</v>
      </c>
      <c r="N3259" t="s">
        <v>2562</v>
      </c>
      <c r="O3259" t="s">
        <v>2542</v>
      </c>
      <c r="P3259" t="s">
        <v>2543</v>
      </c>
      <c r="Q3259" t="s">
        <v>2544</v>
      </c>
      <c r="R3259" t="s">
        <v>2563</v>
      </c>
      <c r="S3259" t="s">
        <v>2546</v>
      </c>
      <c r="T3259">
        <v>13784.835999999999</v>
      </c>
      <c r="U3259" t="s">
        <v>1891</v>
      </c>
      <c r="V3259" t="s">
        <v>2564</v>
      </c>
      <c r="W3259" t="s">
        <v>1891</v>
      </c>
      <c r="X3259" t="s">
        <v>2564</v>
      </c>
      <c r="Y3259" t="str">
        <f t="shared" si="50"/>
        <v>深圳尚米网络技术有限公司深圳尚米网络技术有限公司CPC</v>
      </c>
      <c r="Z3259" t="e">
        <f>VLOOKUP(Y:Y,[1]Sheet1!N:N,1,0)</f>
        <v>#N/A</v>
      </c>
    </row>
    <row r="3260" spans="1:26" hidden="1" x14ac:dyDescent="0.25">
      <c r="A3260">
        <v>20230613</v>
      </c>
      <c r="B3260">
        <v>40850187</v>
      </c>
      <c r="C3260" t="s">
        <v>2652</v>
      </c>
      <c r="D3260">
        <v>2165227</v>
      </c>
      <c r="E3260" t="s">
        <v>2566</v>
      </c>
      <c r="F3260" s="59">
        <v>152.03</v>
      </c>
      <c r="G3260">
        <v>112.61</v>
      </c>
      <c r="H3260" t="s">
        <v>2538</v>
      </c>
      <c r="I3260" t="s">
        <v>2551</v>
      </c>
      <c r="J3260" t="s">
        <v>2320</v>
      </c>
      <c r="K3260" t="s">
        <v>2321</v>
      </c>
      <c r="L3260" t="s">
        <v>2318</v>
      </c>
      <c r="M3260" t="s">
        <v>2540</v>
      </c>
      <c r="N3260" t="s">
        <v>2541</v>
      </c>
      <c r="O3260" t="s">
        <v>2542</v>
      </c>
      <c r="P3260" t="s">
        <v>2543</v>
      </c>
      <c r="Q3260" t="s">
        <v>2544</v>
      </c>
      <c r="R3260" t="s">
        <v>2545</v>
      </c>
      <c r="S3260" t="s">
        <v>2546</v>
      </c>
      <c r="T3260">
        <v>0</v>
      </c>
      <c r="U3260" t="s">
        <v>838</v>
      </c>
      <c r="V3260" t="s">
        <v>2547</v>
      </c>
      <c r="W3260" t="s">
        <v>838</v>
      </c>
      <c r="X3260" t="s">
        <v>2548</v>
      </c>
      <c r="Y3260" t="str">
        <f t="shared" si="50"/>
        <v>上海耳序信息技术有限公司-四部上海拍拍贷金融信息服务有限公司信息流</v>
      </c>
      <c r="Z3260" t="e">
        <f>VLOOKUP(Y:Y,[1]Sheet1!N:N,1,0)</f>
        <v>#N/A</v>
      </c>
    </row>
    <row r="3261" spans="1:26" hidden="1" x14ac:dyDescent="0.25">
      <c r="A3261">
        <v>20230613</v>
      </c>
      <c r="B3261">
        <v>45323041</v>
      </c>
      <c r="C3261" t="s">
        <v>2775</v>
      </c>
      <c r="D3261">
        <v>2172261</v>
      </c>
      <c r="E3261" t="s">
        <v>2628</v>
      </c>
      <c r="F3261" s="59">
        <v>12792.17</v>
      </c>
      <c r="G3261">
        <v>9765.02</v>
      </c>
      <c r="H3261" t="s">
        <v>2538</v>
      </c>
      <c r="I3261" t="s">
        <v>2551</v>
      </c>
      <c r="J3261" t="s">
        <v>292</v>
      </c>
      <c r="K3261" t="s">
        <v>2321</v>
      </c>
      <c r="L3261" t="s">
        <v>574</v>
      </c>
      <c r="M3261" t="s">
        <v>2611</v>
      </c>
      <c r="N3261" t="s">
        <v>2612</v>
      </c>
      <c r="O3261" t="s">
        <v>2542</v>
      </c>
      <c r="P3261" t="s">
        <v>2543</v>
      </c>
      <c r="Q3261" t="s">
        <v>2544</v>
      </c>
      <c r="R3261" t="s">
        <v>2613</v>
      </c>
      <c r="S3261" t="s">
        <v>2546</v>
      </c>
      <c r="T3261">
        <v>0</v>
      </c>
      <c r="U3261" t="s">
        <v>2614</v>
      </c>
      <c r="V3261" t="s">
        <v>2615</v>
      </c>
      <c r="W3261" t="s">
        <v>2614</v>
      </c>
      <c r="X3261" t="s">
        <v>2615</v>
      </c>
      <c r="Y3261" t="str">
        <f t="shared" si="50"/>
        <v>广州荔湾品唯信息服务有限公司广州唯品会电子商务有限公司信息流</v>
      </c>
      <c r="Z3261" t="e">
        <f>VLOOKUP(Y:Y,[1]Sheet1!N:N,1,0)</f>
        <v>#N/A</v>
      </c>
    </row>
    <row r="3262" spans="1:26" hidden="1" x14ac:dyDescent="0.25">
      <c r="A3262">
        <v>20230613</v>
      </c>
      <c r="B3262">
        <v>47184415</v>
      </c>
      <c r="C3262" t="s">
        <v>2708</v>
      </c>
      <c r="D3262">
        <v>2176807</v>
      </c>
      <c r="E3262" t="s">
        <v>2691</v>
      </c>
      <c r="F3262" s="59">
        <v>31.24</v>
      </c>
      <c r="G3262">
        <v>22.8</v>
      </c>
      <c r="H3262" t="s">
        <v>2538</v>
      </c>
      <c r="I3262" t="s">
        <v>2539</v>
      </c>
      <c r="J3262" t="s">
        <v>2339</v>
      </c>
      <c r="K3262" t="s">
        <v>2321</v>
      </c>
      <c r="L3262" t="s">
        <v>2338</v>
      </c>
      <c r="M3262" t="s">
        <v>2692</v>
      </c>
      <c r="N3262" t="s">
        <v>2693</v>
      </c>
      <c r="O3262" t="s">
        <v>2542</v>
      </c>
      <c r="P3262" t="s">
        <v>2543</v>
      </c>
      <c r="Q3262" t="s">
        <v>2544</v>
      </c>
      <c r="R3262" t="s">
        <v>2694</v>
      </c>
      <c r="S3262" t="s">
        <v>2546</v>
      </c>
      <c r="T3262">
        <v>0</v>
      </c>
      <c r="U3262" t="s">
        <v>2117</v>
      </c>
      <c r="V3262" t="s">
        <v>2695</v>
      </c>
      <c r="W3262" t="s">
        <v>2117</v>
      </c>
      <c r="X3262" t="s">
        <v>2695</v>
      </c>
      <c r="Y3262" t="str">
        <f t="shared" si="50"/>
        <v>北京三快在线科技有限公司及其关联公司北京三快科技有限公司信息流</v>
      </c>
      <c r="Z3262" t="e">
        <f>VLOOKUP(Y:Y,[1]Sheet1!N:N,1,0)</f>
        <v>#N/A</v>
      </c>
    </row>
    <row r="3263" spans="1:26" hidden="1" x14ac:dyDescent="0.25">
      <c r="A3263">
        <v>20230613</v>
      </c>
      <c r="B3263">
        <v>47327991</v>
      </c>
      <c r="C3263" t="s">
        <v>2766</v>
      </c>
      <c r="D3263">
        <v>2185183</v>
      </c>
      <c r="E3263" t="s">
        <v>2574</v>
      </c>
      <c r="F3263" s="59">
        <v>8509.8799999999992</v>
      </c>
      <c r="G3263">
        <v>6446.88</v>
      </c>
      <c r="H3263" t="s">
        <v>2538</v>
      </c>
      <c r="I3263" t="s">
        <v>2539</v>
      </c>
      <c r="J3263" t="s">
        <v>2575</v>
      </c>
      <c r="K3263" t="s">
        <v>2321</v>
      </c>
      <c r="L3263" t="s">
        <v>2344</v>
      </c>
      <c r="M3263" t="s">
        <v>2576</v>
      </c>
      <c r="O3263" t="s">
        <v>2542</v>
      </c>
      <c r="P3263" t="s">
        <v>2543</v>
      </c>
      <c r="Q3263" t="s">
        <v>2544</v>
      </c>
      <c r="R3263" t="s">
        <v>2577</v>
      </c>
      <c r="S3263" t="s">
        <v>2546</v>
      </c>
      <c r="T3263">
        <v>0</v>
      </c>
      <c r="U3263" t="s">
        <v>838</v>
      </c>
      <c r="V3263" t="s">
        <v>2578</v>
      </c>
      <c r="W3263" t="s">
        <v>838</v>
      </c>
      <c r="X3263" t="s">
        <v>2578</v>
      </c>
      <c r="Y3263" t="str">
        <f t="shared" si="50"/>
        <v>北京微财科技有限公司-数媒重庆市黑卡小额贷款有限公司信息流</v>
      </c>
      <c r="Z3263" t="e">
        <f>VLOOKUP(Y:Y,[1]Sheet1!N:N,1,0)</f>
        <v>#N/A</v>
      </c>
    </row>
    <row r="3264" spans="1:26" hidden="1" x14ac:dyDescent="0.25">
      <c r="A3264">
        <v>20230613</v>
      </c>
      <c r="B3264">
        <v>29768624</v>
      </c>
      <c r="C3264" t="s">
        <v>2751</v>
      </c>
      <c r="D3264">
        <v>2130054</v>
      </c>
      <c r="E3264" t="s">
        <v>2558</v>
      </c>
      <c r="F3264" s="59">
        <v>1541.74</v>
      </c>
      <c r="G3264">
        <v>1248.26</v>
      </c>
      <c r="H3264" t="s">
        <v>2559</v>
      </c>
      <c r="I3264" t="s">
        <v>2560</v>
      </c>
      <c r="J3264" t="s">
        <v>2350</v>
      </c>
      <c r="K3264" t="s">
        <v>711</v>
      </c>
      <c r="L3264" t="s">
        <v>2350</v>
      </c>
      <c r="M3264" t="s">
        <v>2561</v>
      </c>
      <c r="N3264" t="s">
        <v>2562</v>
      </c>
      <c r="O3264" t="s">
        <v>2542</v>
      </c>
      <c r="P3264" t="s">
        <v>2543</v>
      </c>
      <c r="Q3264" t="s">
        <v>2544</v>
      </c>
      <c r="R3264" t="s">
        <v>2563</v>
      </c>
      <c r="S3264" t="s">
        <v>2546</v>
      </c>
      <c r="T3264">
        <v>10092.761</v>
      </c>
      <c r="U3264" t="s">
        <v>1891</v>
      </c>
      <c r="V3264" t="s">
        <v>2602</v>
      </c>
      <c r="W3264" t="s">
        <v>1891</v>
      </c>
      <c r="X3264" t="s">
        <v>2564</v>
      </c>
      <c r="Y3264" t="str">
        <f t="shared" si="50"/>
        <v>深圳尚米网络技术有限公司深圳尚米网络技术有限公司CPC</v>
      </c>
      <c r="Z3264" t="e">
        <f>VLOOKUP(Y:Y,[1]Sheet1!N:N,1,0)</f>
        <v>#N/A</v>
      </c>
    </row>
    <row r="3265" spans="1:26" hidden="1" x14ac:dyDescent="0.25">
      <c r="A3265">
        <v>20230613</v>
      </c>
      <c r="B3265">
        <v>42594484</v>
      </c>
      <c r="C3265" t="s">
        <v>2752</v>
      </c>
      <c r="D3265">
        <v>2130054</v>
      </c>
      <c r="E3265" t="s">
        <v>2558</v>
      </c>
      <c r="F3265" s="59">
        <v>1029.3499999999999</v>
      </c>
      <c r="G3265">
        <v>833.45</v>
      </c>
      <c r="H3265" t="s">
        <v>2559</v>
      </c>
      <c r="I3265" t="s">
        <v>2560</v>
      </c>
      <c r="J3265" t="s">
        <v>2350</v>
      </c>
      <c r="K3265" t="s">
        <v>711</v>
      </c>
      <c r="L3265" t="s">
        <v>2350</v>
      </c>
      <c r="M3265" t="s">
        <v>2561</v>
      </c>
      <c r="N3265" t="s">
        <v>2562</v>
      </c>
      <c r="O3265" t="s">
        <v>2542</v>
      </c>
      <c r="P3265" t="s">
        <v>2543</v>
      </c>
      <c r="Q3265" t="s">
        <v>2544</v>
      </c>
      <c r="R3265" t="s">
        <v>2563</v>
      </c>
      <c r="S3265" t="s">
        <v>2546</v>
      </c>
      <c r="T3265">
        <v>3738.9340000000002</v>
      </c>
      <c r="U3265" t="s">
        <v>1891</v>
      </c>
      <c r="V3265" t="s">
        <v>2564</v>
      </c>
      <c r="W3265" t="s">
        <v>1891</v>
      </c>
      <c r="X3265" t="s">
        <v>2564</v>
      </c>
      <c r="Y3265" t="str">
        <f t="shared" si="50"/>
        <v>深圳尚米网络技术有限公司深圳尚米网络技术有限公司CPC</v>
      </c>
      <c r="Z3265" t="e">
        <f>VLOOKUP(Y:Y,[1]Sheet1!N:N,1,0)</f>
        <v>#N/A</v>
      </c>
    </row>
    <row r="3266" spans="1:26" x14ac:dyDescent="0.25">
      <c r="A3266">
        <v>20230613</v>
      </c>
      <c r="B3266">
        <v>45336938</v>
      </c>
      <c r="C3266" t="s">
        <v>2753</v>
      </c>
      <c r="D3266">
        <v>2054669</v>
      </c>
      <c r="E3266" t="s">
        <v>2622</v>
      </c>
      <c r="F3266" s="59">
        <v>4120.24</v>
      </c>
      <c r="G3266">
        <v>3052.03</v>
      </c>
      <c r="H3266" t="s">
        <v>2538</v>
      </c>
      <c r="I3266" t="s">
        <v>2539</v>
      </c>
      <c r="J3266" t="s">
        <v>2352</v>
      </c>
      <c r="K3266" t="s">
        <v>2321</v>
      </c>
      <c r="L3266" t="s">
        <v>2351</v>
      </c>
      <c r="M3266" t="s">
        <v>2623</v>
      </c>
      <c r="N3266" t="s">
        <v>2624</v>
      </c>
      <c r="O3266" t="s">
        <v>2542</v>
      </c>
      <c r="P3266" t="s">
        <v>2543</v>
      </c>
      <c r="Q3266" t="s">
        <v>2544</v>
      </c>
      <c r="R3266" t="s">
        <v>2625</v>
      </c>
      <c r="S3266" t="s">
        <v>2546</v>
      </c>
      <c r="T3266">
        <v>0</v>
      </c>
      <c r="U3266" t="s">
        <v>838</v>
      </c>
      <c r="V3266" t="s">
        <v>2548</v>
      </c>
      <c r="W3266" t="s">
        <v>838</v>
      </c>
      <c r="X3266" t="s">
        <v>2548</v>
      </c>
      <c r="Y3266" t="str">
        <f t="shared" si="50"/>
        <v>深圳市小赢普惠科技有限责任公司深圳市赢众通金融信息服务有限责任公司信息流</v>
      </c>
      <c r="Z3266" t="e">
        <f>VLOOKUP(Y:Y,[1]Sheet1!N:N,1,0)</f>
        <v>#N/A</v>
      </c>
    </row>
    <row r="3267" spans="1:26" hidden="1" x14ac:dyDescent="0.25">
      <c r="A3267">
        <v>20230613</v>
      </c>
      <c r="B3267">
        <v>38794049</v>
      </c>
      <c r="C3267" t="s">
        <v>2627</v>
      </c>
      <c r="D3267">
        <v>2172261</v>
      </c>
      <c r="E3267" t="s">
        <v>2628</v>
      </c>
      <c r="F3267" s="59">
        <v>2065.5</v>
      </c>
      <c r="G3267">
        <v>1576.72</v>
      </c>
      <c r="H3267" t="s">
        <v>2538</v>
      </c>
      <c r="I3267" t="s">
        <v>2551</v>
      </c>
      <c r="J3267" t="s">
        <v>292</v>
      </c>
      <c r="K3267" t="s">
        <v>2321</v>
      </c>
      <c r="L3267" t="s">
        <v>574</v>
      </c>
      <c r="M3267" t="s">
        <v>2611</v>
      </c>
      <c r="N3267" t="s">
        <v>2612</v>
      </c>
      <c r="O3267" t="s">
        <v>2542</v>
      </c>
      <c r="P3267" t="s">
        <v>2543</v>
      </c>
      <c r="Q3267" t="s">
        <v>2544</v>
      </c>
      <c r="R3267" t="s">
        <v>2613</v>
      </c>
      <c r="S3267" t="s">
        <v>2546</v>
      </c>
      <c r="T3267">
        <v>0</v>
      </c>
      <c r="U3267" t="s">
        <v>2614</v>
      </c>
      <c r="V3267" t="s">
        <v>2615</v>
      </c>
      <c r="W3267" t="s">
        <v>2614</v>
      </c>
      <c r="X3267" t="s">
        <v>2615</v>
      </c>
      <c r="Y3267" t="str">
        <f t="shared" ref="Y3267:Y3330" si="51">L3267&amp;J3267&amp;K3267</f>
        <v>广州荔湾品唯信息服务有限公司广州唯品会电子商务有限公司信息流</v>
      </c>
      <c r="Z3267" t="e">
        <f>VLOOKUP(Y:Y,[1]Sheet1!N:N,1,0)</f>
        <v>#N/A</v>
      </c>
    </row>
    <row r="3268" spans="1:26" hidden="1" x14ac:dyDescent="0.25">
      <c r="A3268">
        <v>20230613</v>
      </c>
      <c r="B3268">
        <v>45323107</v>
      </c>
      <c r="C3268" t="s">
        <v>2654</v>
      </c>
      <c r="D3268">
        <v>2172261</v>
      </c>
      <c r="E3268" t="s">
        <v>2628</v>
      </c>
      <c r="F3268" s="59">
        <v>944.83</v>
      </c>
      <c r="G3268">
        <v>721.25</v>
      </c>
      <c r="H3268" t="s">
        <v>2538</v>
      </c>
      <c r="I3268" t="s">
        <v>2551</v>
      </c>
      <c r="J3268" t="s">
        <v>292</v>
      </c>
      <c r="K3268" t="s">
        <v>2321</v>
      </c>
      <c r="L3268" t="s">
        <v>574</v>
      </c>
      <c r="M3268" t="s">
        <v>2611</v>
      </c>
      <c r="N3268" t="s">
        <v>2612</v>
      </c>
      <c r="O3268" t="s">
        <v>2542</v>
      </c>
      <c r="P3268" t="s">
        <v>2543</v>
      </c>
      <c r="Q3268" t="s">
        <v>2544</v>
      </c>
      <c r="R3268" t="s">
        <v>2613</v>
      </c>
      <c r="S3268" t="s">
        <v>2546</v>
      </c>
      <c r="T3268">
        <v>0</v>
      </c>
      <c r="U3268" t="s">
        <v>2614</v>
      </c>
      <c r="V3268" t="s">
        <v>2615</v>
      </c>
      <c r="W3268" t="s">
        <v>2614</v>
      </c>
      <c r="X3268" t="s">
        <v>2615</v>
      </c>
      <c r="Y3268" t="str">
        <f t="shared" si="51"/>
        <v>广州荔湾品唯信息服务有限公司广州唯品会电子商务有限公司信息流</v>
      </c>
      <c r="Z3268" t="e">
        <f>VLOOKUP(Y:Y,[1]Sheet1!N:N,1,0)</f>
        <v>#N/A</v>
      </c>
    </row>
    <row r="3269" spans="1:26" hidden="1" x14ac:dyDescent="0.25">
      <c r="A3269">
        <v>20230613</v>
      </c>
      <c r="B3269">
        <v>47798422</v>
      </c>
      <c r="C3269" t="s">
        <v>2794</v>
      </c>
      <c r="D3269">
        <v>2169384</v>
      </c>
      <c r="E3269" t="s">
        <v>2633</v>
      </c>
      <c r="F3269" s="59">
        <v>2370.04</v>
      </c>
      <c r="G3269">
        <v>1755.59</v>
      </c>
      <c r="H3269" t="s">
        <v>2538</v>
      </c>
      <c r="I3269" t="s">
        <v>2551</v>
      </c>
      <c r="J3269" t="s">
        <v>296</v>
      </c>
      <c r="K3269" t="s">
        <v>2321</v>
      </c>
      <c r="L3269" t="s">
        <v>2334</v>
      </c>
      <c r="M3269" t="s">
        <v>2634</v>
      </c>
      <c r="N3269" t="s">
        <v>2635</v>
      </c>
      <c r="O3269" t="s">
        <v>2542</v>
      </c>
      <c r="P3269" t="s">
        <v>2543</v>
      </c>
      <c r="Q3269" t="s">
        <v>2544</v>
      </c>
      <c r="R3269" t="s">
        <v>2636</v>
      </c>
      <c r="S3269" t="s">
        <v>2546</v>
      </c>
      <c r="T3269">
        <v>0</v>
      </c>
      <c r="U3269" t="s">
        <v>2584</v>
      </c>
      <c r="V3269" t="s">
        <v>2637</v>
      </c>
      <c r="W3269" t="s">
        <v>2584</v>
      </c>
      <c r="X3269" t="s">
        <v>2637</v>
      </c>
      <c r="Y3269" t="str">
        <f t="shared" si="51"/>
        <v>湖北车智汇传媒有限公司北京车之家信息技术有限公司信息流</v>
      </c>
      <c r="Z3269" t="e">
        <f>VLOOKUP(Y:Y,[1]Sheet1!N:N,1,0)</f>
        <v>#N/A</v>
      </c>
    </row>
    <row r="3270" spans="1:26" hidden="1" x14ac:dyDescent="0.25">
      <c r="A3270">
        <v>20230613</v>
      </c>
      <c r="B3270">
        <v>29768622</v>
      </c>
      <c r="C3270" t="s">
        <v>2603</v>
      </c>
      <c r="D3270">
        <v>2130054</v>
      </c>
      <c r="E3270" t="s">
        <v>2558</v>
      </c>
      <c r="F3270" s="59">
        <v>1867.22</v>
      </c>
      <c r="G3270">
        <v>1511.84</v>
      </c>
      <c r="H3270" t="s">
        <v>2559</v>
      </c>
      <c r="I3270" t="s">
        <v>2560</v>
      </c>
      <c r="J3270" t="s">
        <v>2350</v>
      </c>
      <c r="K3270" t="s">
        <v>711</v>
      </c>
      <c r="L3270" t="s">
        <v>2350</v>
      </c>
      <c r="M3270" t="s">
        <v>2561</v>
      </c>
      <c r="N3270" t="s">
        <v>2562</v>
      </c>
      <c r="O3270" t="s">
        <v>2542</v>
      </c>
      <c r="P3270" t="s">
        <v>2543</v>
      </c>
      <c r="Q3270" t="s">
        <v>2544</v>
      </c>
      <c r="R3270" t="s">
        <v>2563</v>
      </c>
      <c r="S3270" t="s">
        <v>2546</v>
      </c>
      <c r="T3270">
        <v>14938.040999999999</v>
      </c>
      <c r="U3270" t="s">
        <v>1891</v>
      </c>
      <c r="V3270" t="s">
        <v>2564</v>
      </c>
      <c r="W3270" t="s">
        <v>1891</v>
      </c>
      <c r="X3270" t="s">
        <v>2564</v>
      </c>
      <c r="Y3270" t="str">
        <f t="shared" si="51"/>
        <v>深圳尚米网络技术有限公司深圳尚米网络技术有限公司CPC</v>
      </c>
      <c r="Z3270" t="e">
        <f>VLOOKUP(Y:Y,[1]Sheet1!N:N,1,0)</f>
        <v>#N/A</v>
      </c>
    </row>
    <row r="3271" spans="1:26" hidden="1" x14ac:dyDescent="0.25">
      <c r="A3271">
        <v>20230613</v>
      </c>
      <c r="B3271">
        <v>47327773</v>
      </c>
      <c r="C3271" t="s">
        <v>2714</v>
      </c>
      <c r="D3271">
        <v>2185183</v>
      </c>
      <c r="E3271" t="s">
        <v>2574</v>
      </c>
      <c r="F3271" s="59">
        <v>440.75</v>
      </c>
      <c r="G3271">
        <v>333.9</v>
      </c>
      <c r="H3271" t="s">
        <v>2538</v>
      </c>
      <c r="I3271" t="s">
        <v>2551</v>
      </c>
      <c r="J3271" t="s">
        <v>2575</v>
      </c>
      <c r="K3271" t="s">
        <v>2321</v>
      </c>
      <c r="L3271" t="s">
        <v>2344</v>
      </c>
      <c r="M3271" t="s">
        <v>2576</v>
      </c>
      <c r="O3271" t="s">
        <v>2542</v>
      </c>
      <c r="P3271" t="s">
        <v>2543</v>
      </c>
      <c r="Q3271" t="s">
        <v>2544</v>
      </c>
      <c r="R3271" t="s">
        <v>2577</v>
      </c>
      <c r="S3271" t="s">
        <v>2546</v>
      </c>
      <c r="T3271">
        <v>0</v>
      </c>
      <c r="U3271" t="s">
        <v>838</v>
      </c>
      <c r="V3271" t="s">
        <v>2578</v>
      </c>
      <c r="W3271" t="s">
        <v>838</v>
      </c>
      <c r="X3271" t="s">
        <v>2578</v>
      </c>
      <c r="Y3271" t="str">
        <f t="shared" si="51"/>
        <v>北京微财科技有限公司-数媒重庆市黑卡小额贷款有限公司信息流</v>
      </c>
      <c r="Z3271" t="e">
        <f>VLOOKUP(Y:Y,[1]Sheet1!N:N,1,0)</f>
        <v>#N/A</v>
      </c>
    </row>
    <row r="3272" spans="1:26" hidden="1" x14ac:dyDescent="0.25">
      <c r="A3272">
        <v>20230613</v>
      </c>
      <c r="B3272">
        <v>47327963</v>
      </c>
      <c r="C3272" t="s">
        <v>2678</v>
      </c>
      <c r="D3272">
        <v>2185183</v>
      </c>
      <c r="E3272" t="s">
        <v>2574</v>
      </c>
      <c r="F3272" s="59">
        <v>2392.7199999999998</v>
      </c>
      <c r="G3272">
        <v>1812.67</v>
      </c>
      <c r="H3272" t="s">
        <v>2538</v>
      </c>
      <c r="I3272" t="s">
        <v>2539</v>
      </c>
      <c r="J3272" t="s">
        <v>2575</v>
      </c>
      <c r="K3272" t="s">
        <v>2321</v>
      </c>
      <c r="L3272" t="s">
        <v>2344</v>
      </c>
      <c r="M3272" t="s">
        <v>2576</v>
      </c>
      <c r="O3272" t="s">
        <v>2542</v>
      </c>
      <c r="P3272" t="s">
        <v>2543</v>
      </c>
      <c r="Q3272" t="s">
        <v>2544</v>
      </c>
      <c r="R3272" t="s">
        <v>2577</v>
      </c>
      <c r="S3272" t="s">
        <v>2546</v>
      </c>
      <c r="T3272">
        <v>0</v>
      </c>
      <c r="U3272" t="s">
        <v>838</v>
      </c>
      <c r="V3272" t="s">
        <v>2578</v>
      </c>
      <c r="W3272" t="s">
        <v>838</v>
      </c>
      <c r="X3272" t="s">
        <v>2578</v>
      </c>
      <c r="Y3272" t="str">
        <f t="shared" si="51"/>
        <v>北京微财科技有限公司-数媒重庆市黑卡小额贷款有限公司信息流</v>
      </c>
      <c r="Z3272" t="e">
        <f>VLOOKUP(Y:Y,[1]Sheet1!N:N,1,0)</f>
        <v>#N/A</v>
      </c>
    </row>
    <row r="3273" spans="1:26" hidden="1" x14ac:dyDescent="0.25">
      <c r="A3273">
        <v>20230613</v>
      </c>
      <c r="B3273">
        <v>47580667</v>
      </c>
      <c r="C3273" t="s">
        <v>2683</v>
      </c>
      <c r="D3273">
        <v>2171230</v>
      </c>
      <c r="E3273" t="s">
        <v>2684</v>
      </c>
      <c r="F3273" s="59">
        <v>3902.25</v>
      </c>
      <c r="G3273">
        <v>3048.63</v>
      </c>
      <c r="H3273" t="s">
        <v>2538</v>
      </c>
      <c r="I3273" t="s">
        <v>2539</v>
      </c>
      <c r="J3273" t="s">
        <v>2322</v>
      </c>
      <c r="K3273" t="s">
        <v>2321</v>
      </c>
      <c r="L3273" t="s">
        <v>2323</v>
      </c>
      <c r="M3273" t="s">
        <v>2685</v>
      </c>
      <c r="N3273" t="s">
        <v>2686</v>
      </c>
      <c r="O3273" t="s">
        <v>2542</v>
      </c>
      <c r="P3273" t="s">
        <v>2543</v>
      </c>
      <c r="Q3273" t="s">
        <v>2544</v>
      </c>
      <c r="R3273" t="s">
        <v>2687</v>
      </c>
      <c r="S3273" t="s">
        <v>2546</v>
      </c>
      <c r="T3273">
        <v>0</v>
      </c>
      <c r="U3273" t="s">
        <v>2555</v>
      </c>
      <c r="V3273" t="s">
        <v>2556</v>
      </c>
      <c r="W3273" t="s">
        <v>2555</v>
      </c>
      <c r="X3273" t="s">
        <v>2671</v>
      </c>
      <c r="Y3273" t="str">
        <f t="shared" si="51"/>
        <v>广州虎牙信息科技有限公司-百度广州虎牙信息科技有限公司信息流</v>
      </c>
      <c r="Z3273" t="e">
        <f>VLOOKUP(Y:Y,[1]Sheet1!N:N,1,0)</f>
        <v>#N/A</v>
      </c>
    </row>
    <row r="3274" spans="1:26" hidden="1" x14ac:dyDescent="0.25">
      <c r="A3274">
        <v>20230613</v>
      </c>
      <c r="B3274">
        <v>47799564</v>
      </c>
      <c r="C3274" t="s">
        <v>2858</v>
      </c>
      <c r="D3274">
        <v>2159765</v>
      </c>
      <c r="E3274" t="s">
        <v>2568</v>
      </c>
      <c r="F3274" s="59">
        <v>167.51</v>
      </c>
      <c r="G3274">
        <v>127.87</v>
      </c>
      <c r="H3274" t="s">
        <v>2538</v>
      </c>
      <c r="I3274" t="s">
        <v>2551</v>
      </c>
      <c r="J3274" t="s">
        <v>2375</v>
      </c>
      <c r="K3274" t="s">
        <v>2321</v>
      </c>
      <c r="L3274" t="s">
        <v>2277</v>
      </c>
      <c r="M3274" t="s">
        <v>2569</v>
      </c>
      <c r="O3274" t="s">
        <v>2542</v>
      </c>
      <c r="P3274" t="s">
        <v>2543</v>
      </c>
      <c r="Q3274" t="s">
        <v>2544</v>
      </c>
      <c r="R3274" t="s">
        <v>2570</v>
      </c>
      <c r="S3274" t="s">
        <v>2546</v>
      </c>
      <c r="T3274">
        <v>0</v>
      </c>
      <c r="U3274" t="s">
        <v>2571</v>
      </c>
      <c r="V3274" t="s">
        <v>2572</v>
      </c>
      <c r="W3274" t="s">
        <v>2571</v>
      </c>
      <c r="X3274" t="s">
        <v>2572</v>
      </c>
      <c r="Y3274" t="str">
        <f t="shared" si="51"/>
        <v>酷得少年（天津）文化传播有限公司-1北京酷得少年科技有限公司信息流</v>
      </c>
      <c r="Z3274" t="e">
        <f>VLOOKUP(Y:Y,[1]Sheet1!N:N,1,0)</f>
        <v>#N/A</v>
      </c>
    </row>
    <row r="3275" spans="1:26" hidden="1" x14ac:dyDescent="0.25">
      <c r="A3275">
        <v>20230613</v>
      </c>
      <c r="B3275">
        <v>47953331</v>
      </c>
      <c r="C3275" t="s">
        <v>2663</v>
      </c>
      <c r="D3275">
        <v>2167551</v>
      </c>
      <c r="E3275" t="s">
        <v>2550</v>
      </c>
      <c r="F3275" s="59">
        <v>0.1</v>
      </c>
      <c r="G3275">
        <v>0.1</v>
      </c>
      <c r="H3275" t="s">
        <v>2538</v>
      </c>
      <c r="I3275" t="s">
        <v>2539</v>
      </c>
      <c r="J3275" t="s">
        <v>2332</v>
      </c>
      <c r="K3275" t="s">
        <v>2321</v>
      </c>
      <c r="L3275" t="s">
        <v>2333</v>
      </c>
      <c r="M3275" t="s">
        <v>2552</v>
      </c>
      <c r="N3275" t="s">
        <v>2553</v>
      </c>
      <c r="O3275" t="s">
        <v>2542</v>
      </c>
      <c r="P3275" t="s">
        <v>2543</v>
      </c>
      <c r="Q3275" t="s">
        <v>2544</v>
      </c>
      <c r="R3275" t="s">
        <v>2554</v>
      </c>
      <c r="S3275" t="s">
        <v>2546</v>
      </c>
      <c r="T3275">
        <v>0</v>
      </c>
      <c r="U3275" t="s">
        <v>2555</v>
      </c>
      <c r="V3275" t="s">
        <v>2556</v>
      </c>
      <c r="W3275" t="s">
        <v>2555</v>
      </c>
      <c r="X3275" t="s">
        <v>2556</v>
      </c>
      <c r="Y3275" t="str">
        <f t="shared" si="51"/>
        <v>北京爱奇艺科技有限公司-百度北京爱奇艺科技有限公司信息流</v>
      </c>
      <c r="Z3275" t="e">
        <f>VLOOKUP(Y:Y,[1]Sheet1!N:N,1,0)</f>
        <v>#N/A</v>
      </c>
    </row>
    <row r="3276" spans="1:26" hidden="1" x14ac:dyDescent="0.25">
      <c r="A3276">
        <v>20230613</v>
      </c>
      <c r="B3276">
        <v>40182529</v>
      </c>
      <c r="C3276" t="s">
        <v>2795</v>
      </c>
      <c r="D3276">
        <v>2130054</v>
      </c>
      <c r="E3276" t="s">
        <v>2558</v>
      </c>
      <c r="F3276" s="59">
        <v>1854.3</v>
      </c>
      <c r="G3276">
        <v>1501.41</v>
      </c>
      <c r="H3276" t="s">
        <v>2559</v>
      </c>
      <c r="I3276" t="s">
        <v>2560</v>
      </c>
      <c r="J3276" t="s">
        <v>2350</v>
      </c>
      <c r="K3276" t="s">
        <v>711</v>
      </c>
      <c r="L3276" t="s">
        <v>2350</v>
      </c>
      <c r="M3276" t="s">
        <v>2561</v>
      </c>
      <c r="N3276" t="s">
        <v>2562</v>
      </c>
      <c r="O3276" t="s">
        <v>2542</v>
      </c>
      <c r="P3276" t="s">
        <v>2543</v>
      </c>
      <c r="Q3276" t="s">
        <v>2544</v>
      </c>
      <c r="R3276" t="s">
        <v>2563</v>
      </c>
      <c r="S3276" t="s">
        <v>2546</v>
      </c>
      <c r="T3276">
        <v>7598.4539999999997</v>
      </c>
      <c r="U3276" t="s">
        <v>1891</v>
      </c>
      <c r="V3276" t="s">
        <v>2564</v>
      </c>
      <c r="W3276" t="s">
        <v>1891</v>
      </c>
      <c r="X3276" t="s">
        <v>2564</v>
      </c>
      <c r="Y3276" t="str">
        <f t="shared" si="51"/>
        <v>深圳尚米网络技术有限公司深圳尚米网络技术有限公司CPC</v>
      </c>
      <c r="Z3276" t="e">
        <f>VLOOKUP(Y:Y,[1]Sheet1!N:N,1,0)</f>
        <v>#N/A</v>
      </c>
    </row>
    <row r="3277" spans="1:26" hidden="1" x14ac:dyDescent="0.25">
      <c r="A3277">
        <v>20230613</v>
      </c>
      <c r="B3277">
        <v>45322956</v>
      </c>
      <c r="C3277" t="s">
        <v>2631</v>
      </c>
      <c r="D3277">
        <v>2172261</v>
      </c>
      <c r="E3277" t="s">
        <v>2628</v>
      </c>
      <c r="F3277" s="59">
        <v>477.82</v>
      </c>
      <c r="G3277">
        <v>364.75</v>
      </c>
      <c r="H3277" t="s">
        <v>2538</v>
      </c>
      <c r="I3277" t="s">
        <v>2551</v>
      </c>
      <c r="J3277" t="s">
        <v>292</v>
      </c>
      <c r="K3277" t="s">
        <v>2321</v>
      </c>
      <c r="L3277" t="s">
        <v>574</v>
      </c>
      <c r="M3277" t="s">
        <v>2611</v>
      </c>
      <c r="N3277" t="s">
        <v>2612</v>
      </c>
      <c r="O3277" t="s">
        <v>2542</v>
      </c>
      <c r="P3277" t="s">
        <v>2543</v>
      </c>
      <c r="Q3277" t="s">
        <v>2544</v>
      </c>
      <c r="R3277" t="s">
        <v>2613</v>
      </c>
      <c r="S3277" t="s">
        <v>2546</v>
      </c>
      <c r="T3277">
        <v>0</v>
      </c>
      <c r="U3277" t="s">
        <v>2614</v>
      </c>
      <c r="V3277" t="s">
        <v>2615</v>
      </c>
      <c r="W3277" t="s">
        <v>2614</v>
      </c>
      <c r="X3277" t="s">
        <v>2615</v>
      </c>
      <c r="Y3277" t="str">
        <f t="shared" si="51"/>
        <v>广州荔湾品唯信息服务有限公司广州唯品会电子商务有限公司信息流</v>
      </c>
      <c r="Z3277" t="e">
        <f>VLOOKUP(Y:Y,[1]Sheet1!N:N,1,0)</f>
        <v>#N/A</v>
      </c>
    </row>
    <row r="3278" spans="1:26" hidden="1" x14ac:dyDescent="0.25">
      <c r="A3278">
        <v>20230613</v>
      </c>
      <c r="B3278">
        <v>47580667</v>
      </c>
      <c r="C3278" t="s">
        <v>2683</v>
      </c>
      <c r="D3278">
        <v>2171230</v>
      </c>
      <c r="E3278" t="s">
        <v>2684</v>
      </c>
      <c r="F3278" s="59">
        <v>17978.46</v>
      </c>
      <c r="G3278">
        <v>14045.67</v>
      </c>
      <c r="H3278" t="s">
        <v>2538</v>
      </c>
      <c r="I3278" t="s">
        <v>2551</v>
      </c>
      <c r="J3278" t="s">
        <v>2322</v>
      </c>
      <c r="K3278" t="s">
        <v>2321</v>
      </c>
      <c r="L3278" t="s">
        <v>2323</v>
      </c>
      <c r="M3278" t="s">
        <v>2685</v>
      </c>
      <c r="N3278" t="s">
        <v>2686</v>
      </c>
      <c r="O3278" t="s">
        <v>2542</v>
      </c>
      <c r="P3278" t="s">
        <v>2543</v>
      </c>
      <c r="Q3278" t="s">
        <v>2544</v>
      </c>
      <c r="R3278" t="s">
        <v>2687</v>
      </c>
      <c r="S3278" t="s">
        <v>2546</v>
      </c>
      <c r="T3278">
        <v>0</v>
      </c>
      <c r="U3278" t="s">
        <v>2555</v>
      </c>
      <c r="V3278" t="s">
        <v>2556</v>
      </c>
      <c r="W3278" t="s">
        <v>2555</v>
      </c>
      <c r="X3278" t="s">
        <v>2671</v>
      </c>
      <c r="Y3278" t="str">
        <f t="shared" si="51"/>
        <v>广州虎牙信息科技有限公司-百度广州虎牙信息科技有限公司信息流</v>
      </c>
      <c r="Z3278" t="e">
        <f>VLOOKUP(Y:Y,[1]Sheet1!N:N,1,0)</f>
        <v>#N/A</v>
      </c>
    </row>
    <row r="3279" spans="1:26" hidden="1" x14ac:dyDescent="0.25">
      <c r="A3279">
        <v>20230613</v>
      </c>
      <c r="B3279">
        <v>47974695</v>
      </c>
      <c r="C3279" t="s">
        <v>2814</v>
      </c>
      <c r="D3279">
        <v>2129251</v>
      </c>
      <c r="E3279" t="s">
        <v>2815</v>
      </c>
      <c r="F3279" s="59">
        <v>880.12</v>
      </c>
      <c r="G3279">
        <v>0</v>
      </c>
      <c r="H3279" t="s">
        <v>2538</v>
      </c>
      <c r="I3279" t="s">
        <v>2539</v>
      </c>
      <c r="J3279" t="s">
        <v>2330</v>
      </c>
      <c r="K3279" t="s">
        <v>2321</v>
      </c>
      <c r="L3279" t="s">
        <v>2329</v>
      </c>
      <c r="M3279" t="s">
        <v>2581</v>
      </c>
      <c r="N3279" t="s">
        <v>2582</v>
      </c>
      <c r="O3279" t="s">
        <v>2542</v>
      </c>
      <c r="P3279" t="s">
        <v>2543</v>
      </c>
      <c r="Q3279" t="s">
        <v>2544</v>
      </c>
      <c r="R3279" t="s">
        <v>2583</v>
      </c>
      <c r="S3279" t="s">
        <v>2546</v>
      </c>
      <c r="T3279">
        <v>0</v>
      </c>
      <c r="U3279" t="s">
        <v>838</v>
      </c>
      <c r="V3279" t="s">
        <v>2578</v>
      </c>
      <c r="W3279" t="s">
        <v>2584</v>
      </c>
      <c r="X3279" t="s">
        <v>2585</v>
      </c>
      <c r="Y3279" t="str">
        <f t="shared" si="51"/>
        <v>成都哈拜网络科技有限公司-数字媒体事业部上海哈啰普惠科技有限公司信息流</v>
      </c>
      <c r="Z3279" t="e">
        <f>VLOOKUP(Y:Y,[1]Sheet1!N:N,1,0)</f>
        <v>#N/A</v>
      </c>
    </row>
    <row r="3280" spans="1:26" hidden="1" x14ac:dyDescent="0.25">
      <c r="A3280">
        <v>20230613</v>
      </c>
      <c r="B3280">
        <v>40182525</v>
      </c>
      <c r="C3280" t="s">
        <v>2679</v>
      </c>
      <c r="D3280">
        <v>2130054</v>
      </c>
      <c r="E3280" t="s">
        <v>2558</v>
      </c>
      <c r="F3280" s="59">
        <v>1300.6099999999999</v>
      </c>
      <c r="G3280">
        <v>1053.06</v>
      </c>
      <c r="H3280" t="s">
        <v>2559</v>
      </c>
      <c r="I3280" t="s">
        <v>2560</v>
      </c>
      <c r="J3280" t="s">
        <v>2350</v>
      </c>
      <c r="K3280" t="s">
        <v>711</v>
      </c>
      <c r="L3280" t="s">
        <v>2350</v>
      </c>
      <c r="M3280" t="s">
        <v>2561</v>
      </c>
      <c r="N3280" t="s">
        <v>2562</v>
      </c>
      <c r="O3280" t="s">
        <v>2542</v>
      </c>
      <c r="P3280" t="s">
        <v>2543</v>
      </c>
      <c r="Q3280" t="s">
        <v>2544</v>
      </c>
      <c r="R3280" t="s">
        <v>2563</v>
      </c>
      <c r="S3280" t="s">
        <v>2546</v>
      </c>
      <c r="T3280">
        <v>7842.2629999999999</v>
      </c>
      <c r="U3280" t="s">
        <v>1891</v>
      </c>
      <c r="V3280" t="s">
        <v>2564</v>
      </c>
      <c r="W3280" t="s">
        <v>1891</v>
      </c>
      <c r="X3280" t="s">
        <v>2564</v>
      </c>
      <c r="Y3280" t="str">
        <f t="shared" si="51"/>
        <v>深圳尚米网络技术有限公司深圳尚米网络技术有限公司CPC</v>
      </c>
      <c r="Z3280" t="e">
        <f>VLOOKUP(Y:Y,[1]Sheet1!N:N,1,0)</f>
        <v>#N/A</v>
      </c>
    </row>
    <row r="3281" spans="1:26" hidden="1" x14ac:dyDescent="0.25">
      <c r="A3281">
        <v>20230613</v>
      </c>
      <c r="B3281">
        <v>29995324</v>
      </c>
      <c r="C3281" t="s">
        <v>2722</v>
      </c>
      <c r="D3281">
        <v>2142924</v>
      </c>
      <c r="E3281" t="s">
        <v>2716</v>
      </c>
      <c r="F3281" s="59">
        <v>39173.53</v>
      </c>
      <c r="G3281">
        <v>39173.53</v>
      </c>
      <c r="H3281" t="s">
        <v>2559</v>
      </c>
      <c r="I3281" t="s">
        <v>2560</v>
      </c>
      <c r="J3281" t="s">
        <v>392</v>
      </c>
      <c r="K3281" t="s">
        <v>711</v>
      </c>
      <c r="L3281" t="s">
        <v>392</v>
      </c>
      <c r="M3281" t="s">
        <v>2641</v>
      </c>
      <c r="N3281" t="s">
        <v>2642</v>
      </c>
      <c r="O3281" t="s">
        <v>2542</v>
      </c>
      <c r="P3281" t="s">
        <v>2543</v>
      </c>
      <c r="Q3281" t="s">
        <v>2544</v>
      </c>
      <c r="R3281" t="s">
        <v>2643</v>
      </c>
      <c r="S3281" t="s">
        <v>2546</v>
      </c>
      <c r="T3281">
        <v>91805.48</v>
      </c>
      <c r="U3281" t="s">
        <v>838</v>
      </c>
      <c r="V3281" t="s">
        <v>2548</v>
      </c>
      <c r="W3281" t="s">
        <v>838</v>
      </c>
      <c r="X3281" t="s">
        <v>2548</v>
      </c>
      <c r="Y3281" t="str">
        <f t="shared" si="51"/>
        <v>福州三六零网络小额贷款有限公司福州三六零网络小额贷款有限公司CPC</v>
      </c>
      <c r="Z3281" t="e">
        <f>VLOOKUP(Y:Y,[1]Sheet1!N:N,1,0)</f>
        <v>#N/A</v>
      </c>
    </row>
    <row r="3282" spans="1:26" hidden="1" x14ac:dyDescent="0.25">
      <c r="A3282">
        <v>20230613</v>
      </c>
      <c r="B3282">
        <v>45323155</v>
      </c>
      <c r="C3282" t="s">
        <v>2759</v>
      </c>
      <c r="D3282">
        <v>2172261</v>
      </c>
      <c r="E3282" t="s">
        <v>2628</v>
      </c>
      <c r="F3282" s="59">
        <v>167.07</v>
      </c>
      <c r="G3282">
        <v>127.53</v>
      </c>
      <c r="H3282" t="s">
        <v>2538</v>
      </c>
      <c r="I3282" t="s">
        <v>2551</v>
      </c>
      <c r="J3282" t="s">
        <v>292</v>
      </c>
      <c r="K3282" t="s">
        <v>2321</v>
      </c>
      <c r="L3282" t="s">
        <v>574</v>
      </c>
      <c r="M3282" t="s">
        <v>2611</v>
      </c>
      <c r="N3282" t="s">
        <v>2612</v>
      </c>
      <c r="O3282" t="s">
        <v>2542</v>
      </c>
      <c r="P3282" t="s">
        <v>2543</v>
      </c>
      <c r="Q3282" t="s">
        <v>2544</v>
      </c>
      <c r="R3282" t="s">
        <v>2613</v>
      </c>
      <c r="S3282" t="s">
        <v>2546</v>
      </c>
      <c r="T3282">
        <v>0</v>
      </c>
      <c r="U3282" t="s">
        <v>2614</v>
      </c>
      <c r="V3282" t="s">
        <v>2615</v>
      </c>
      <c r="W3282" t="s">
        <v>2614</v>
      </c>
      <c r="X3282" t="s">
        <v>2615</v>
      </c>
      <c r="Y3282" t="str">
        <f t="shared" si="51"/>
        <v>广州荔湾品唯信息服务有限公司广州唯品会电子商务有限公司信息流</v>
      </c>
      <c r="Z3282" t="e">
        <f>VLOOKUP(Y:Y,[1]Sheet1!N:N,1,0)</f>
        <v>#N/A</v>
      </c>
    </row>
    <row r="3283" spans="1:26" hidden="1" x14ac:dyDescent="0.25">
      <c r="A3283">
        <v>20230613</v>
      </c>
      <c r="B3283">
        <v>47799554</v>
      </c>
      <c r="C3283" t="s">
        <v>2793</v>
      </c>
      <c r="D3283">
        <v>2159765</v>
      </c>
      <c r="E3283" t="s">
        <v>2568</v>
      </c>
      <c r="F3283" s="59">
        <v>66.37</v>
      </c>
      <c r="G3283">
        <v>50.67</v>
      </c>
      <c r="H3283" t="s">
        <v>2538</v>
      </c>
      <c r="I3283" t="s">
        <v>2551</v>
      </c>
      <c r="J3283" t="s">
        <v>2375</v>
      </c>
      <c r="K3283" t="s">
        <v>2321</v>
      </c>
      <c r="L3283" t="s">
        <v>2277</v>
      </c>
      <c r="M3283" t="s">
        <v>2569</v>
      </c>
      <c r="O3283" t="s">
        <v>2542</v>
      </c>
      <c r="P3283" t="s">
        <v>2543</v>
      </c>
      <c r="Q3283" t="s">
        <v>2544</v>
      </c>
      <c r="R3283" t="s">
        <v>2570</v>
      </c>
      <c r="S3283" t="s">
        <v>2546</v>
      </c>
      <c r="T3283">
        <v>0</v>
      </c>
      <c r="U3283" t="s">
        <v>2571</v>
      </c>
      <c r="V3283" t="s">
        <v>2572</v>
      </c>
      <c r="W3283" t="s">
        <v>2571</v>
      </c>
      <c r="X3283" t="s">
        <v>2572</v>
      </c>
      <c r="Y3283" t="str">
        <f t="shared" si="51"/>
        <v>酷得少年（天津）文化传播有限公司-1北京酷得少年科技有限公司信息流</v>
      </c>
      <c r="Z3283" t="e">
        <f>VLOOKUP(Y:Y,[1]Sheet1!N:N,1,0)</f>
        <v>#N/A</v>
      </c>
    </row>
    <row r="3284" spans="1:26" hidden="1" x14ac:dyDescent="0.25">
      <c r="A3284">
        <v>20230613</v>
      </c>
      <c r="B3284">
        <v>29404181</v>
      </c>
      <c r="C3284" t="s">
        <v>2801</v>
      </c>
      <c r="D3284">
        <v>2130054</v>
      </c>
      <c r="E3284" t="s">
        <v>2558</v>
      </c>
      <c r="F3284" s="59">
        <v>6123.93</v>
      </c>
      <c r="G3284">
        <v>4958.57</v>
      </c>
      <c r="H3284" t="s">
        <v>2559</v>
      </c>
      <c r="I3284" t="s">
        <v>2560</v>
      </c>
      <c r="J3284" t="s">
        <v>2350</v>
      </c>
      <c r="K3284" t="s">
        <v>711</v>
      </c>
      <c r="L3284" t="s">
        <v>2350</v>
      </c>
      <c r="M3284" t="s">
        <v>2561</v>
      </c>
      <c r="N3284" t="s">
        <v>2562</v>
      </c>
      <c r="O3284" t="s">
        <v>2542</v>
      </c>
      <c r="P3284" t="s">
        <v>2543</v>
      </c>
      <c r="Q3284" t="s">
        <v>2544</v>
      </c>
      <c r="R3284" t="s">
        <v>2563</v>
      </c>
      <c r="S3284" t="s">
        <v>2546</v>
      </c>
      <c r="T3284">
        <v>24330.97</v>
      </c>
      <c r="U3284" t="s">
        <v>1891</v>
      </c>
      <c r="V3284" t="s">
        <v>2564</v>
      </c>
      <c r="W3284" t="s">
        <v>1891</v>
      </c>
      <c r="X3284" t="s">
        <v>2564</v>
      </c>
      <c r="Y3284" t="str">
        <f t="shared" si="51"/>
        <v>深圳尚米网络技术有限公司深圳尚米网络技术有限公司CPC</v>
      </c>
      <c r="Z3284" t="e">
        <f>VLOOKUP(Y:Y,[1]Sheet1!N:N,1,0)</f>
        <v>#N/A</v>
      </c>
    </row>
    <row r="3285" spans="1:26" hidden="1" x14ac:dyDescent="0.25">
      <c r="A3285">
        <v>20230613</v>
      </c>
      <c r="B3285">
        <v>29880965</v>
      </c>
      <c r="C3285" t="s">
        <v>2730</v>
      </c>
      <c r="D3285">
        <v>2130054</v>
      </c>
      <c r="E3285" t="s">
        <v>2558</v>
      </c>
      <c r="F3285" s="59">
        <v>12837.75</v>
      </c>
      <c r="G3285">
        <v>10394.85</v>
      </c>
      <c r="H3285" t="s">
        <v>2559</v>
      </c>
      <c r="I3285" t="s">
        <v>2560</v>
      </c>
      <c r="J3285" t="s">
        <v>2350</v>
      </c>
      <c r="K3285" t="s">
        <v>711</v>
      </c>
      <c r="L3285" t="s">
        <v>2350</v>
      </c>
      <c r="M3285" t="s">
        <v>2561</v>
      </c>
      <c r="N3285" t="s">
        <v>2562</v>
      </c>
      <c r="O3285" t="s">
        <v>2542</v>
      </c>
      <c r="P3285" t="s">
        <v>2543</v>
      </c>
      <c r="Q3285" t="s">
        <v>2544</v>
      </c>
      <c r="R3285" t="s">
        <v>2563</v>
      </c>
      <c r="S3285" t="s">
        <v>2546</v>
      </c>
      <c r="T3285">
        <v>54638.656999999999</v>
      </c>
      <c r="U3285" t="s">
        <v>1891</v>
      </c>
      <c r="V3285" t="s">
        <v>2564</v>
      </c>
      <c r="W3285" t="s">
        <v>1891</v>
      </c>
      <c r="X3285" t="s">
        <v>2564</v>
      </c>
      <c r="Y3285" t="str">
        <f t="shared" si="51"/>
        <v>深圳尚米网络技术有限公司深圳尚米网络技术有限公司CPC</v>
      </c>
      <c r="Z3285" t="e">
        <f>VLOOKUP(Y:Y,[1]Sheet1!N:N,1,0)</f>
        <v>#N/A</v>
      </c>
    </row>
    <row r="3286" spans="1:26" hidden="1" x14ac:dyDescent="0.25">
      <c r="A3286">
        <v>20230613</v>
      </c>
      <c r="B3286">
        <v>41276538</v>
      </c>
      <c r="C3286" t="s">
        <v>2606</v>
      </c>
      <c r="D3286">
        <v>2158492</v>
      </c>
      <c r="E3286" t="s">
        <v>2580</v>
      </c>
      <c r="F3286" s="59">
        <v>246.33</v>
      </c>
      <c r="G3286">
        <v>206.96</v>
      </c>
      <c r="H3286" t="s">
        <v>2559</v>
      </c>
      <c r="I3286" t="s">
        <v>2560</v>
      </c>
      <c r="J3286" t="s">
        <v>2330</v>
      </c>
      <c r="K3286" t="s">
        <v>711</v>
      </c>
      <c r="L3286" t="s">
        <v>2329</v>
      </c>
      <c r="M3286" t="s">
        <v>2581</v>
      </c>
      <c r="N3286" t="s">
        <v>2582</v>
      </c>
      <c r="O3286" t="s">
        <v>2542</v>
      </c>
      <c r="P3286" t="s">
        <v>2543</v>
      </c>
      <c r="Q3286" t="s">
        <v>2544</v>
      </c>
      <c r="R3286" t="s">
        <v>2583</v>
      </c>
      <c r="S3286" t="s">
        <v>2546</v>
      </c>
      <c r="T3286">
        <v>46226.548000000003</v>
      </c>
      <c r="U3286" t="s">
        <v>2584</v>
      </c>
      <c r="V3286" t="s">
        <v>2585</v>
      </c>
      <c r="W3286" t="s">
        <v>2584</v>
      </c>
      <c r="X3286" t="s">
        <v>2585</v>
      </c>
      <c r="Y3286" t="str">
        <f t="shared" si="51"/>
        <v>成都哈拜网络科技有限公司-数字媒体事业部上海哈啰普惠科技有限公司CPC</v>
      </c>
      <c r="Z3286" t="e">
        <f>VLOOKUP(Y:Y,[1]Sheet1!N:N,1,0)</f>
        <v>#N/A</v>
      </c>
    </row>
    <row r="3287" spans="1:26" hidden="1" x14ac:dyDescent="0.25">
      <c r="A3287">
        <v>20230613</v>
      </c>
      <c r="B3287">
        <v>42327215</v>
      </c>
      <c r="C3287" t="s">
        <v>2739</v>
      </c>
      <c r="D3287">
        <v>2172261</v>
      </c>
      <c r="E3287" t="s">
        <v>2628</v>
      </c>
      <c r="F3287" s="59">
        <v>1994.14</v>
      </c>
      <c r="G3287">
        <v>1522.24</v>
      </c>
      <c r="H3287" t="s">
        <v>2538</v>
      </c>
      <c r="I3287" t="s">
        <v>2539</v>
      </c>
      <c r="J3287" t="s">
        <v>292</v>
      </c>
      <c r="K3287" t="s">
        <v>2321</v>
      </c>
      <c r="L3287" t="s">
        <v>574</v>
      </c>
      <c r="M3287" t="s">
        <v>2611</v>
      </c>
      <c r="N3287" t="s">
        <v>2612</v>
      </c>
      <c r="O3287" t="s">
        <v>2542</v>
      </c>
      <c r="P3287" t="s">
        <v>2543</v>
      </c>
      <c r="Q3287" t="s">
        <v>2544</v>
      </c>
      <c r="R3287" t="s">
        <v>2613</v>
      </c>
      <c r="S3287" t="s">
        <v>2546</v>
      </c>
      <c r="T3287">
        <v>0</v>
      </c>
      <c r="U3287" t="s">
        <v>2614</v>
      </c>
      <c r="V3287" t="s">
        <v>2615</v>
      </c>
      <c r="W3287" t="s">
        <v>2614</v>
      </c>
      <c r="X3287" t="s">
        <v>2615</v>
      </c>
      <c r="Y3287" t="str">
        <f t="shared" si="51"/>
        <v>广州荔湾品唯信息服务有限公司广州唯品会电子商务有限公司信息流</v>
      </c>
      <c r="Z3287" t="e">
        <f>VLOOKUP(Y:Y,[1]Sheet1!N:N,1,0)</f>
        <v>#N/A</v>
      </c>
    </row>
    <row r="3288" spans="1:26" hidden="1" x14ac:dyDescent="0.25">
      <c r="A3288">
        <v>20230613</v>
      </c>
      <c r="B3288">
        <v>47580629</v>
      </c>
      <c r="C3288" t="s">
        <v>2773</v>
      </c>
      <c r="D3288">
        <v>2171220</v>
      </c>
      <c r="E3288" t="s">
        <v>2774</v>
      </c>
      <c r="F3288" s="59">
        <v>5954.15</v>
      </c>
      <c r="G3288">
        <v>5268.65</v>
      </c>
      <c r="H3288" t="s">
        <v>2559</v>
      </c>
      <c r="I3288" t="s">
        <v>2560</v>
      </c>
      <c r="J3288" t="s">
        <v>2322</v>
      </c>
      <c r="K3288" t="s">
        <v>711</v>
      </c>
      <c r="L3288" t="s">
        <v>2323</v>
      </c>
      <c r="M3288" t="s">
        <v>2685</v>
      </c>
      <c r="N3288" t="s">
        <v>2686</v>
      </c>
      <c r="O3288" t="s">
        <v>2542</v>
      </c>
      <c r="P3288" t="s">
        <v>2543</v>
      </c>
      <c r="Q3288" t="s">
        <v>2544</v>
      </c>
      <c r="R3288" t="s">
        <v>2687</v>
      </c>
      <c r="S3288" t="s">
        <v>2546</v>
      </c>
      <c r="T3288">
        <v>109557.30100000001</v>
      </c>
      <c r="U3288" t="s">
        <v>2555</v>
      </c>
      <c r="V3288" t="s">
        <v>2556</v>
      </c>
      <c r="W3288" t="s">
        <v>2555</v>
      </c>
      <c r="X3288" t="s">
        <v>2671</v>
      </c>
      <c r="Y3288" t="str">
        <f t="shared" si="51"/>
        <v>广州虎牙信息科技有限公司-百度广州虎牙信息科技有限公司CPC</v>
      </c>
      <c r="Z3288" t="e">
        <f>VLOOKUP(Y:Y,[1]Sheet1!N:N,1,0)</f>
        <v>#N/A</v>
      </c>
    </row>
    <row r="3289" spans="1:26" hidden="1" x14ac:dyDescent="0.25">
      <c r="A3289">
        <v>20230613</v>
      </c>
      <c r="B3289">
        <v>29522757</v>
      </c>
      <c r="C3289" t="s">
        <v>2601</v>
      </c>
      <c r="D3289">
        <v>2130054</v>
      </c>
      <c r="E3289" t="s">
        <v>2558</v>
      </c>
      <c r="F3289" s="59">
        <v>3109.35</v>
      </c>
      <c r="G3289">
        <v>2517.59</v>
      </c>
      <c r="H3289" t="s">
        <v>2559</v>
      </c>
      <c r="I3289" t="s">
        <v>2560</v>
      </c>
      <c r="J3289" t="s">
        <v>2350</v>
      </c>
      <c r="K3289" t="s">
        <v>711</v>
      </c>
      <c r="L3289" t="s">
        <v>2350</v>
      </c>
      <c r="M3289" t="s">
        <v>2561</v>
      </c>
      <c r="N3289" t="s">
        <v>2562</v>
      </c>
      <c r="O3289" t="s">
        <v>2542</v>
      </c>
      <c r="P3289" t="s">
        <v>2543</v>
      </c>
      <c r="Q3289" t="s">
        <v>2544</v>
      </c>
      <c r="R3289" t="s">
        <v>2563</v>
      </c>
      <c r="S3289" t="s">
        <v>2546</v>
      </c>
      <c r="T3289">
        <v>13547.614</v>
      </c>
      <c r="U3289" t="s">
        <v>1891</v>
      </c>
      <c r="V3289" t="s">
        <v>2602</v>
      </c>
      <c r="W3289" t="s">
        <v>1891</v>
      </c>
      <c r="X3289" t="s">
        <v>2564</v>
      </c>
      <c r="Y3289" t="str">
        <f t="shared" si="51"/>
        <v>深圳尚米网络技术有限公司深圳尚米网络技术有限公司CPC</v>
      </c>
      <c r="Z3289" t="e">
        <f>VLOOKUP(Y:Y,[1]Sheet1!N:N,1,0)</f>
        <v>#N/A</v>
      </c>
    </row>
    <row r="3290" spans="1:26" hidden="1" x14ac:dyDescent="0.25">
      <c r="A3290">
        <v>20230613</v>
      </c>
      <c r="B3290">
        <v>42012563</v>
      </c>
      <c r="C3290" t="s">
        <v>2741</v>
      </c>
      <c r="D3290">
        <v>2142924</v>
      </c>
      <c r="E3290" t="s">
        <v>2716</v>
      </c>
      <c r="F3290" s="59">
        <v>697.16</v>
      </c>
      <c r="G3290">
        <v>697.16</v>
      </c>
      <c r="H3290" t="s">
        <v>2559</v>
      </c>
      <c r="I3290" t="s">
        <v>2560</v>
      </c>
      <c r="J3290" t="s">
        <v>392</v>
      </c>
      <c r="K3290" t="s">
        <v>711</v>
      </c>
      <c r="L3290" t="s">
        <v>392</v>
      </c>
      <c r="M3290" t="s">
        <v>2641</v>
      </c>
      <c r="N3290" t="s">
        <v>2642</v>
      </c>
      <c r="O3290" t="s">
        <v>2542</v>
      </c>
      <c r="P3290" t="s">
        <v>2543</v>
      </c>
      <c r="Q3290" t="s">
        <v>2544</v>
      </c>
      <c r="R3290" t="s">
        <v>2643</v>
      </c>
      <c r="S3290" t="s">
        <v>2546</v>
      </c>
      <c r="T3290">
        <v>31473.09</v>
      </c>
      <c r="U3290" t="s">
        <v>838</v>
      </c>
      <c r="V3290" t="s">
        <v>2578</v>
      </c>
      <c r="W3290" t="s">
        <v>838</v>
      </c>
      <c r="X3290" t="s">
        <v>2548</v>
      </c>
      <c r="Y3290" t="str">
        <f t="shared" si="51"/>
        <v>福州三六零网络小额贷款有限公司福州三六零网络小额贷款有限公司CPC</v>
      </c>
      <c r="Z3290" t="e">
        <f>VLOOKUP(Y:Y,[1]Sheet1!N:N,1,0)</f>
        <v>#N/A</v>
      </c>
    </row>
    <row r="3291" spans="1:26" hidden="1" x14ac:dyDescent="0.25">
      <c r="A3291">
        <v>20230613</v>
      </c>
      <c r="B3291">
        <v>41250541</v>
      </c>
      <c r="C3291" t="s">
        <v>2719</v>
      </c>
      <c r="D3291">
        <v>2130054</v>
      </c>
      <c r="E3291" t="s">
        <v>2558</v>
      </c>
      <c r="F3291" s="59">
        <v>2172.11</v>
      </c>
      <c r="G3291">
        <v>1758.75</v>
      </c>
      <c r="H3291" t="s">
        <v>2559</v>
      </c>
      <c r="I3291" t="s">
        <v>2560</v>
      </c>
      <c r="J3291" t="s">
        <v>2350</v>
      </c>
      <c r="K3291" t="s">
        <v>711</v>
      </c>
      <c r="L3291" t="s">
        <v>2350</v>
      </c>
      <c r="M3291" t="s">
        <v>2561</v>
      </c>
      <c r="N3291" t="s">
        <v>2562</v>
      </c>
      <c r="O3291" t="s">
        <v>2542</v>
      </c>
      <c r="P3291" t="s">
        <v>2543</v>
      </c>
      <c r="Q3291" t="s">
        <v>2544</v>
      </c>
      <c r="R3291" t="s">
        <v>2563</v>
      </c>
      <c r="S3291" t="s">
        <v>2546</v>
      </c>
      <c r="T3291">
        <v>7666.5020000000004</v>
      </c>
      <c r="U3291" t="s">
        <v>1891</v>
      </c>
      <c r="V3291" t="s">
        <v>2564</v>
      </c>
      <c r="W3291" t="s">
        <v>1891</v>
      </c>
      <c r="X3291" t="s">
        <v>2564</v>
      </c>
      <c r="Y3291" t="str">
        <f t="shared" si="51"/>
        <v>深圳尚米网络技术有限公司深圳尚米网络技术有限公司CPC</v>
      </c>
      <c r="Z3291" t="e">
        <f>VLOOKUP(Y:Y,[1]Sheet1!N:N,1,0)</f>
        <v>#N/A</v>
      </c>
    </row>
    <row r="3292" spans="1:26" hidden="1" x14ac:dyDescent="0.25">
      <c r="A3292">
        <v>20230613</v>
      </c>
      <c r="B3292">
        <v>41512462</v>
      </c>
      <c r="C3292" t="s">
        <v>2743</v>
      </c>
      <c r="D3292">
        <v>2117409</v>
      </c>
      <c r="E3292" t="s">
        <v>2744</v>
      </c>
      <c r="F3292" s="59">
        <v>966.83</v>
      </c>
      <c r="G3292">
        <v>0</v>
      </c>
      <c r="H3292" t="s">
        <v>2559</v>
      </c>
      <c r="I3292" t="s">
        <v>2560</v>
      </c>
      <c r="J3292" t="s">
        <v>2353</v>
      </c>
      <c r="K3292" t="s">
        <v>711</v>
      </c>
      <c r="L3292" t="s">
        <v>326</v>
      </c>
      <c r="M3292" t="s">
        <v>2588</v>
      </c>
      <c r="N3292" t="s">
        <v>2589</v>
      </c>
      <c r="O3292" t="s">
        <v>2542</v>
      </c>
      <c r="P3292" t="s">
        <v>2543</v>
      </c>
      <c r="Q3292" t="s">
        <v>2544</v>
      </c>
      <c r="R3292" t="s">
        <v>2570</v>
      </c>
      <c r="S3292" t="s">
        <v>2546</v>
      </c>
      <c r="T3292">
        <v>0</v>
      </c>
      <c r="U3292" t="s">
        <v>2571</v>
      </c>
      <c r="V3292" t="s">
        <v>2572</v>
      </c>
      <c r="W3292" t="s">
        <v>1891</v>
      </c>
      <c r="X3292" t="s">
        <v>2564</v>
      </c>
      <c r="Y3292" t="str">
        <f t="shared" si="51"/>
        <v>网易有道信息技术（北京）有限公司网易(杭州)网络有限公司CPC</v>
      </c>
      <c r="Z3292" t="e">
        <f>VLOOKUP(Y:Y,[1]Sheet1!N:N,1,0)</f>
        <v>#N/A</v>
      </c>
    </row>
    <row r="3293" spans="1:26" hidden="1" x14ac:dyDescent="0.25">
      <c r="A3293">
        <v>20230613</v>
      </c>
      <c r="B3293">
        <v>41276547</v>
      </c>
      <c r="C3293" t="s">
        <v>2676</v>
      </c>
      <c r="D3293">
        <v>2158492</v>
      </c>
      <c r="E3293" t="s">
        <v>2580</v>
      </c>
      <c r="F3293" s="59">
        <v>1520.08</v>
      </c>
      <c r="G3293">
        <v>1277.28</v>
      </c>
      <c r="H3293" t="s">
        <v>2559</v>
      </c>
      <c r="I3293" t="s">
        <v>2560</v>
      </c>
      <c r="J3293" t="s">
        <v>2330</v>
      </c>
      <c r="K3293" t="s">
        <v>711</v>
      </c>
      <c r="L3293" t="s">
        <v>2329</v>
      </c>
      <c r="M3293" t="s">
        <v>2581</v>
      </c>
      <c r="N3293" t="s">
        <v>2582</v>
      </c>
      <c r="O3293" t="s">
        <v>2542</v>
      </c>
      <c r="P3293" t="s">
        <v>2543</v>
      </c>
      <c r="Q3293" t="s">
        <v>2544</v>
      </c>
      <c r="R3293" t="s">
        <v>2583</v>
      </c>
      <c r="S3293" t="s">
        <v>2546</v>
      </c>
      <c r="T3293">
        <v>5127.3370000000004</v>
      </c>
      <c r="U3293" t="s">
        <v>2584</v>
      </c>
      <c r="V3293" t="s">
        <v>2585</v>
      </c>
      <c r="W3293" t="s">
        <v>2584</v>
      </c>
      <c r="X3293" t="s">
        <v>2585</v>
      </c>
      <c r="Y3293" t="str">
        <f t="shared" si="51"/>
        <v>成都哈拜网络科技有限公司-数字媒体事业部上海哈啰普惠科技有限公司CPC</v>
      </c>
      <c r="Z3293" t="e">
        <f>VLOOKUP(Y:Y,[1]Sheet1!N:N,1,0)</f>
        <v>#N/A</v>
      </c>
    </row>
    <row r="3294" spans="1:26" hidden="1" x14ac:dyDescent="0.25">
      <c r="A3294">
        <v>20230613</v>
      </c>
      <c r="B3294">
        <v>45323107</v>
      </c>
      <c r="C3294" t="s">
        <v>2654</v>
      </c>
      <c r="D3294">
        <v>2172261</v>
      </c>
      <c r="E3294" t="s">
        <v>2628</v>
      </c>
      <c r="F3294" s="59">
        <v>1823.95</v>
      </c>
      <c r="G3294">
        <v>1392.33</v>
      </c>
      <c r="H3294" t="s">
        <v>2538</v>
      </c>
      <c r="I3294" t="s">
        <v>2539</v>
      </c>
      <c r="J3294" t="s">
        <v>292</v>
      </c>
      <c r="K3294" t="s">
        <v>2321</v>
      </c>
      <c r="L3294" t="s">
        <v>574</v>
      </c>
      <c r="M3294" t="s">
        <v>2611</v>
      </c>
      <c r="N3294" t="s">
        <v>2612</v>
      </c>
      <c r="O3294" t="s">
        <v>2542</v>
      </c>
      <c r="P3294" t="s">
        <v>2543</v>
      </c>
      <c r="Q3294" t="s">
        <v>2544</v>
      </c>
      <c r="R3294" t="s">
        <v>2613</v>
      </c>
      <c r="S3294" t="s">
        <v>2546</v>
      </c>
      <c r="T3294">
        <v>0</v>
      </c>
      <c r="U3294" t="s">
        <v>2614</v>
      </c>
      <c r="V3294" t="s">
        <v>2615</v>
      </c>
      <c r="W3294" t="s">
        <v>2614</v>
      </c>
      <c r="X3294" t="s">
        <v>2615</v>
      </c>
      <c r="Y3294" t="str">
        <f t="shared" si="51"/>
        <v>广州荔湾品唯信息服务有限公司广州唯品会电子商务有限公司信息流</v>
      </c>
      <c r="Z3294" t="e">
        <f>VLOOKUP(Y:Y,[1]Sheet1!N:N,1,0)</f>
        <v>#N/A</v>
      </c>
    </row>
    <row r="3295" spans="1:26" hidden="1" x14ac:dyDescent="0.25">
      <c r="A3295">
        <v>20230613</v>
      </c>
      <c r="B3295">
        <v>46808242</v>
      </c>
      <c r="C3295" t="s">
        <v>2707</v>
      </c>
      <c r="D3295">
        <v>2159765</v>
      </c>
      <c r="E3295" t="s">
        <v>2568</v>
      </c>
      <c r="F3295" s="59">
        <v>2955.79</v>
      </c>
      <c r="G3295">
        <v>2256.33</v>
      </c>
      <c r="H3295" t="s">
        <v>2538</v>
      </c>
      <c r="I3295" t="s">
        <v>2551</v>
      </c>
      <c r="J3295" t="s">
        <v>2375</v>
      </c>
      <c r="K3295" t="s">
        <v>2321</v>
      </c>
      <c r="L3295" t="s">
        <v>2277</v>
      </c>
      <c r="M3295" t="s">
        <v>2569</v>
      </c>
      <c r="O3295" t="s">
        <v>2542</v>
      </c>
      <c r="P3295" t="s">
        <v>2543</v>
      </c>
      <c r="Q3295" t="s">
        <v>2544</v>
      </c>
      <c r="R3295" t="s">
        <v>2570</v>
      </c>
      <c r="S3295" t="s">
        <v>2546</v>
      </c>
      <c r="T3295">
        <v>0</v>
      </c>
      <c r="U3295" t="s">
        <v>2571</v>
      </c>
      <c r="V3295" t="s">
        <v>2572</v>
      </c>
      <c r="W3295" t="s">
        <v>2571</v>
      </c>
      <c r="X3295" t="s">
        <v>2572</v>
      </c>
      <c r="Y3295" t="str">
        <f t="shared" si="51"/>
        <v>酷得少年（天津）文化传播有限公司-1北京酷得少年科技有限公司信息流</v>
      </c>
      <c r="Z3295" t="e">
        <f>VLOOKUP(Y:Y,[1]Sheet1!N:N,1,0)</f>
        <v>#N/A</v>
      </c>
    </row>
    <row r="3296" spans="1:26" hidden="1" x14ac:dyDescent="0.25">
      <c r="A3296">
        <v>20230613</v>
      </c>
      <c r="B3296">
        <v>38794071</v>
      </c>
      <c r="C3296" t="s">
        <v>2778</v>
      </c>
      <c r="D3296">
        <v>2172261</v>
      </c>
      <c r="E3296" t="s">
        <v>2628</v>
      </c>
      <c r="F3296" s="59">
        <v>173225.56</v>
      </c>
      <c r="G3296">
        <v>132233.25</v>
      </c>
      <c r="H3296" t="s">
        <v>2538</v>
      </c>
      <c r="I3296" t="s">
        <v>2551</v>
      </c>
      <c r="J3296" t="s">
        <v>292</v>
      </c>
      <c r="K3296" t="s">
        <v>2321</v>
      </c>
      <c r="L3296" t="s">
        <v>574</v>
      </c>
      <c r="M3296" t="s">
        <v>2611</v>
      </c>
      <c r="N3296" t="s">
        <v>2612</v>
      </c>
      <c r="O3296" t="s">
        <v>2542</v>
      </c>
      <c r="P3296" t="s">
        <v>2543</v>
      </c>
      <c r="Q3296" t="s">
        <v>2544</v>
      </c>
      <c r="R3296" t="s">
        <v>2613</v>
      </c>
      <c r="S3296" t="s">
        <v>2546</v>
      </c>
      <c r="T3296">
        <v>0</v>
      </c>
      <c r="U3296" t="s">
        <v>2614</v>
      </c>
      <c r="V3296" t="s">
        <v>2615</v>
      </c>
      <c r="W3296" t="s">
        <v>2614</v>
      </c>
      <c r="X3296" t="s">
        <v>2615</v>
      </c>
      <c r="Y3296" t="str">
        <f t="shared" si="51"/>
        <v>广州荔湾品唯信息服务有限公司广州唯品会电子商务有限公司信息流</v>
      </c>
      <c r="Z3296" t="e">
        <f>VLOOKUP(Y:Y,[1]Sheet1!N:N,1,0)</f>
        <v>#N/A</v>
      </c>
    </row>
    <row r="3297" spans="1:26" hidden="1" x14ac:dyDescent="0.25">
      <c r="A3297">
        <v>20230613</v>
      </c>
      <c r="B3297">
        <v>42965681</v>
      </c>
      <c r="C3297" t="s">
        <v>2725</v>
      </c>
      <c r="D3297">
        <v>2165227</v>
      </c>
      <c r="E3297" t="s">
        <v>2566</v>
      </c>
      <c r="F3297" s="59">
        <v>23.65</v>
      </c>
      <c r="G3297">
        <v>17.52</v>
      </c>
      <c r="H3297" t="s">
        <v>2538</v>
      </c>
      <c r="I3297" t="s">
        <v>2551</v>
      </c>
      <c r="J3297" t="s">
        <v>2320</v>
      </c>
      <c r="K3297" t="s">
        <v>2321</v>
      </c>
      <c r="L3297" t="s">
        <v>2318</v>
      </c>
      <c r="M3297" t="s">
        <v>2540</v>
      </c>
      <c r="N3297" t="s">
        <v>2541</v>
      </c>
      <c r="O3297" t="s">
        <v>2542</v>
      </c>
      <c r="P3297" t="s">
        <v>2543</v>
      </c>
      <c r="Q3297" t="s">
        <v>2544</v>
      </c>
      <c r="R3297" t="s">
        <v>2545</v>
      </c>
      <c r="S3297" t="s">
        <v>2546</v>
      </c>
      <c r="T3297">
        <v>0</v>
      </c>
      <c r="U3297" t="s">
        <v>838</v>
      </c>
      <c r="V3297" t="s">
        <v>2547</v>
      </c>
      <c r="W3297" t="s">
        <v>838</v>
      </c>
      <c r="X3297" t="s">
        <v>2548</v>
      </c>
      <c r="Y3297" t="str">
        <f t="shared" si="51"/>
        <v>上海耳序信息技术有限公司-四部上海拍拍贷金融信息服务有限公司信息流</v>
      </c>
      <c r="Z3297" t="e">
        <f>VLOOKUP(Y:Y,[1]Sheet1!N:N,1,0)</f>
        <v>#N/A</v>
      </c>
    </row>
    <row r="3298" spans="1:26" x14ac:dyDescent="0.25">
      <c r="A3298">
        <v>20230613</v>
      </c>
      <c r="B3298">
        <v>45336925</v>
      </c>
      <c r="C3298" t="s">
        <v>2717</v>
      </c>
      <c r="D3298">
        <v>2054669</v>
      </c>
      <c r="E3298" t="s">
        <v>2622</v>
      </c>
      <c r="F3298" s="59">
        <v>324.77</v>
      </c>
      <c r="G3298">
        <v>240.57</v>
      </c>
      <c r="H3298" t="s">
        <v>2538</v>
      </c>
      <c r="I3298" t="s">
        <v>2551</v>
      </c>
      <c r="J3298" t="s">
        <v>2352</v>
      </c>
      <c r="K3298" t="s">
        <v>2321</v>
      </c>
      <c r="L3298" t="s">
        <v>2351</v>
      </c>
      <c r="M3298" t="s">
        <v>2623</v>
      </c>
      <c r="N3298" t="s">
        <v>2624</v>
      </c>
      <c r="O3298" t="s">
        <v>2542</v>
      </c>
      <c r="P3298" t="s">
        <v>2543</v>
      </c>
      <c r="Q3298" t="s">
        <v>2544</v>
      </c>
      <c r="R3298" t="s">
        <v>2625</v>
      </c>
      <c r="S3298" t="s">
        <v>2546</v>
      </c>
      <c r="T3298">
        <v>0</v>
      </c>
      <c r="U3298" t="s">
        <v>838</v>
      </c>
      <c r="V3298" t="s">
        <v>2548</v>
      </c>
      <c r="W3298" t="s">
        <v>838</v>
      </c>
      <c r="X3298" t="s">
        <v>2548</v>
      </c>
      <c r="Y3298" t="str">
        <f t="shared" si="51"/>
        <v>深圳市小赢普惠科技有限责任公司深圳市赢众通金融信息服务有限责任公司信息流</v>
      </c>
      <c r="Z3298" t="e">
        <f>VLOOKUP(Y:Y,[1]Sheet1!N:N,1,0)</f>
        <v>#N/A</v>
      </c>
    </row>
    <row r="3299" spans="1:26" hidden="1" x14ac:dyDescent="0.25">
      <c r="A3299">
        <v>20230613</v>
      </c>
      <c r="B3299">
        <v>47327817</v>
      </c>
      <c r="C3299" t="s">
        <v>2718</v>
      </c>
      <c r="D3299">
        <v>2185183</v>
      </c>
      <c r="E3299" t="s">
        <v>2574</v>
      </c>
      <c r="F3299" s="59">
        <v>869.59</v>
      </c>
      <c r="G3299">
        <v>658.78</v>
      </c>
      <c r="H3299" t="s">
        <v>2538</v>
      </c>
      <c r="I3299" t="s">
        <v>2551</v>
      </c>
      <c r="J3299" t="s">
        <v>2575</v>
      </c>
      <c r="K3299" t="s">
        <v>2321</v>
      </c>
      <c r="L3299" t="s">
        <v>2344</v>
      </c>
      <c r="M3299" t="s">
        <v>2576</v>
      </c>
      <c r="O3299" t="s">
        <v>2542</v>
      </c>
      <c r="P3299" t="s">
        <v>2543</v>
      </c>
      <c r="Q3299" t="s">
        <v>2544</v>
      </c>
      <c r="R3299" t="s">
        <v>2577</v>
      </c>
      <c r="S3299" t="s">
        <v>2546</v>
      </c>
      <c r="T3299">
        <v>0</v>
      </c>
      <c r="U3299" t="s">
        <v>838</v>
      </c>
      <c r="V3299" t="s">
        <v>2578</v>
      </c>
      <c r="W3299" t="s">
        <v>838</v>
      </c>
      <c r="X3299" t="s">
        <v>2578</v>
      </c>
      <c r="Y3299" t="str">
        <f t="shared" si="51"/>
        <v>北京微财科技有限公司-数媒重庆市黑卡小额贷款有限公司信息流</v>
      </c>
      <c r="Z3299" t="e">
        <f>VLOOKUP(Y:Y,[1]Sheet1!N:N,1,0)</f>
        <v>#N/A</v>
      </c>
    </row>
    <row r="3300" spans="1:26" hidden="1" x14ac:dyDescent="0.25">
      <c r="A3300">
        <v>20230613</v>
      </c>
      <c r="B3300">
        <v>39122211</v>
      </c>
      <c r="C3300" t="s">
        <v>2605</v>
      </c>
      <c r="D3300">
        <v>2117410</v>
      </c>
      <c r="E3300" t="s">
        <v>2587</v>
      </c>
      <c r="F3300" s="59">
        <v>2163.77</v>
      </c>
      <c r="G3300">
        <v>0</v>
      </c>
      <c r="H3300" t="s">
        <v>2538</v>
      </c>
      <c r="I3300" t="s">
        <v>2551</v>
      </c>
      <c r="J3300" t="s">
        <v>2353</v>
      </c>
      <c r="K3300" t="s">
        <v>2321</v>
      </c>
      <c r="L3300" t="s">
        <v>326</v>
      </c>
      <c r="M3300" t="s">
        <v>2588</v>
      </c>
      <c r="N3300" t="s">
        <v>2589</v>
      </c>
      <c r="O3300" t="s">
        <v>2542</v>
      </c>
      <c r="P3300" t="s">
        <v>2543</v>
      </c>
      <c r="Q3300" t="s">
        <v>2544</v>
      </c>
      <c r="R3300" t="s">
        <v>2570</v>
      </c>
      <c r="S3300" t="s">
        <v>2546</v>
      </c>
      <c r="T3300">
        <v>0</v>
      </c>
      <c r="U3300" t="s">
        <v>2571</v>
      </c>
      <c r="V3300" t="s">
        <v>2572</v>
      </c>
      <c r="W3300" t="s">
        <v>1891</v>
      </c>
      <c r="X3300" t="s">
        <v>2564</v>
      </c>
      <c r="Y3300" t="str">
        <f t="shared" si="51"/>
        <v>网易有道信息技术（北京）有限公司网易(杭州)网络有限公司信息流</v>
      </c>
      <c r="Z3300" t="e">
        <f>VLOOKUP(Y:Y,[1]Sheet1!N:N,1,0)</f>
        <v>#N/A</v>
      </c>
    </row>
    <row r="3301" spans="1:26" hidden="1" x14ac:dyDescent="0.25">
      <c r="A3301">
        <v>20230613</v>
      </c>
      <c r="B3301">
        <v>31849475</v>
      </c>
      <c r="C3301" t="s">
        <v>2604</v>
      </c>
      <c r="D3301">
        <v>2158492</v>
      </c>
      <c r="E3301" t="s">
        <v>2580</v>
      </c>
      <c r="F3301" s="59">
        <v>2842.64</v>
      </c>
      <c r="G3301">
        <v>2388.5700000000002</v>
      </c>
      <c r="H3301" t="s">
        <v>2559</v>
      </c>
      <c r="I3301" t="s">
        <v>2560</v>
      </c>
      <c r="J3301" t="s">
        <v>2330</v>
      </c>
      <c r="K3301" t="s">
        <v>711</v>
      </c>
      <c r="L3301" t="s">
        <v>2329</v>
      </c>
      <c r="M3301" t="s">
        <v>2581</v>
      </c>
      <c r="N3301" t="s">
        <v>2582</v>
      </c>
      <c r="O3301" t="s">
        <v>2542</v>
      </c>
      <c r="P3301" t="s">
        <v>2543</v>
      </c>
      <c r="Q3301" t="s">
        <v>2544</v>
      </c>
      <c r="R3301" t="s">
        <v>2583</v>
      </c>
      <c r="S3301" t="s">
        <v>2546</v>
      </c>
      <c r="T3301">
        <v>46824.73</v>
      </c>
      <c r="U3301" t="s">
        <v>2584</v>
      </c>
      <c r="V3301" t="s">
        <v>2585</v>
      </c>
      <c r="W3301" t="s">
        <v>2584</v>
      </c>
      <c r="X3301" t="s">
        <v>2585</v>
      </c>
      <c r="Y3301" t="str">
        <f t="shared" si="51"/>
        <v>成都哈拜网络科技有限公司-数字媒体事业部上海哈啰普惠科技有限公司CPC</v>
      </c>
      <c r="Z3301" t="e">
        <f>VLOOKUP(Y:Y,[1]Sheet1!N:N,1,0)</f>
        <v>#N/A</v>
      </c>
    </row>
    <row r="3302" spans="1:26" hidden="1" x14ac:dyDescent="0.25">
      <c r="A3302">
        <v>20230613</v>
      </c>
      <c r="B3302">
        <v>41250532</v>
      </c>
      <c r="C3302" t="s">
        <v>2664</v>
      </c>
      <c r="D3302">
        <v>2130054</v>
      </c>
      <c r="E3302" t="s">
        <v>2558</v>
      </c>
      <c r="F3302" s="59">
        <v>811.37</v>
      </c>
      <c r="G3302">
        <v>656.94</v>
      </c>
      <c r="H3302" t="s">
        <v>2559</v>
      </c>
      <c r="I3302" t="s">
        <v>2560</v>
      </c>
      <c r="J3302" t="s">
        <v>2350</v>
      </c>
      <c r="K3302" t="s">
        <v>711</v>
      </c>
      <c r="L3302" t="s">
        <v>2350</v>
      </c>
      <c r="M3302" t="s">
        <v>2561</v>
      </c>
      <c r="N3302" t="s">
        <v>2562</v>
      </c>
      <c r="O3302" t="s">
        <v>2542</v>
      </c>
      <c r="P3302" t="s">
        <v>2543</v>
      </c>
      <c r="Q3302" t="s">
        <v>2544</v>
      </c>
      <c r="R3302" t="s">
        <v>2563</v>
      </c>
      <c r="S3302" t="s">
        <v>2546</v>
      </c>
      <c r="T3302">
        <v>7465.18</v>
      </c>
      <c r="U3302" t="s">
        <v>1891</v>
      </c>
      <c r="V3302" t="s">
        <v>2564</v>
      </c>
      <c r="W3302" t="s">
        <v>1891</v>
      </c>
      <c r="X3302" t="s">
        <v>2564</v>
      </c>
      <c r="Y3302" t="str">
        <f t="shared" si="51"/>
        <v>深圳尚米网络技术有限公司深圳尚米网络技术有限公司CPC</v>
      </c>
      <c r="Z3302" t="e">
        <f>VLOOKUP(Y:Y,[1]Sheet1!N:N,1,0)</f>
        <v>#N/A</v>
      </c>
    </row>
    <row r="3303" spans="1:26" hidden="1" x14ac:dyDescent="0.25">
      <c r="A3303">
        <v>20230613</v>
      </c>
      <c r="B3303">
        <v>42014357</v>
      </c>
      <c r="C3303" t="s">
        <v>2798</v>
      </c>
      <c r="D3303">
        <v>2142924</v>
      </c>
      <c r="E3303" t="s">
        <v>2716</v>
      </c>
      <c r="F3303" s="59">
        <v>602.47</v>
      </c>
      <c r="G3303">
        <v>602.47</v>
      </c>
      <c r="H3303" t="s">
        <v>2559</v>
      </c>
      <c r="I3303" t="s">
        <v>2560</v>
      </c>
      <c r="J3303" t="s">
        <v>392</v>
      </c>
      <c r="K3303" t="s">
        <v>711</v>
      </c>
      <c r="L3303" t="s">
        <v>392</v>
      </c>
      <c r="M3303" t="s">
        <v>2641</v>
      </c>
      <c r="N3303" t="s">
        <v>2642</v>
      </c>
      <c r="O3303" t="s">
        <v>2542</v>
      </c>
      <c r="P3303" t="s">
        <v>2543</v>
      </c>
      <c r="Q3303" t="s">
        <v>2544</v>
      </c>
      <c r="R3303" t="s">
        <v>2643</v>
      </c>
      <c r="S3303" t="s">
        <v>2546</v>
      </c>
      <c r="T3303">
        <v>12185.38</v>
      </c>
      <c r="U3303" t="s">
        <v>838</v>
      </c>
      <c r="V3303" t="s">
        <v>2578</v>
      </c>
      <c r="W3303" t="s">
        <v>838</v>
      </c>
      <c r="X3303" t="s">
        <v>2548</v>
      </c>
      <c r="Y3303" t="str">
        <f t="shared" si="51"/>
        <v>福州三六零网络小额贷款有限公司福州三六零网络小额贷款有限公司CPC</v>
      </c>
      <c r="Z3303" t="e">
        <f>VLOOKUP(Y:Y,[1]Sheet1!N:N,1,0)</f>
        <v>#N/A</v>
      </c>
    </row>
    <row r="3304" spans="1:26" hidden="1" x14ac:dyDescent="0.25">
      <c r="A3304">
        <v>20230613</v>
      </c>
      <c r="B3304">
        <v>42327250</v>
      </c>
      <c r="C3304" t="s">
        <v>2704</v>
      </c>
      <c r="D3304">
        <v>2172261</v>
      </c>
      <c r="E3304" t="s">
        <v>2628</v>
      </c>
      <c r="F3304" s="59">
        <v>1949.33</v>
      </c>
      <c r="G3304">
        <v>1488.04</v>
      </c>
      <c r="H3304" t="s">
        <v>2538</v>
      </c>
      <c r="I3304" t="s">
        <v>2551</v>
      </c>
      <c r="J3304" t="s">
        <v>292</v>
      </c>
      <c r="K3304" t="s">
        <v>2321</v>
      </c>
      <c r="L3304" t="s">
        <v>574</v>
      </c>
      <c r="M3304" t="s">
        <v>2611</v>
      </c>
      <c r="N3304" t="s">
        <v>2612</v>
      </c>
      <c r="O3304" t="s">
        <v>2542</v>
      </c>
      <c r="P3304" t="s">
        <v>2543</v>
      </c>
      <c r="Q3304" t="s">
        <v>2544</v>
      </c>
      <c r="R3304" t="s">
        <v>2613</v>
      </c>
      <c r="S3304" t="s">
        <v>2546</v>
      </c>
      <c r="T3304">
        <v>0</v>
      </c>
      <c r="U3304" t="s">
        <v>2614</v>
      </c>
      <c r="V3304" t="s">
        <v>2615</v>
      </c>
      <c r="W3304" t="s">
        <v>2614</v>
      </c>
      <c r="X3304" t="s">
        <v>2615</v>
      </c>
      <c r="Y3304" t="str">
        <f t="shared" si="51"/>
        <v>广州荔湾品唯信息服务有限公司广州唯品会电子商务有限公司信息流</v>
      </c>
      <c r="Z3304" t="e">
        <f>VLOOKUP(Y:Y,[1]Sheet1!N:N,1,0)</f>
        <v>#N/A</v>
      </c>
    </row>
    <row r="3305" spans="1:26" hidden="1" x14ac:dyDescent="0.25">
      <c r="A3305">
        <v>20230613</v>
      </c>
      <c r="B3305">
        <v>45323132</v>
      </c>
      <c r="C3305" t="s">
        <v>2747</v>
      </c>
      <c r="D3305">
        <v>2172261</v>
      </c>
      <c r="E3305" t="s">
        <v>2628</v>
      </c>
      <c r="F3305" s="59">
        <v>26.89</v>
      </c>
      <c r="G3305">
        <v>20.53</v>
      </c>
      <c r="H3305" t="s">
        <v>2538</v>
      </c>
      <c r="I3305" t="s">
        <v>2539</v>
      </c>
      <c r="J3305" t="s">
        <v>292</v>
      </c>
      <c r="K3305" t="s">
        <v>2321</v>
      </c>
      <c r="L3305" t="s">
        <v>574</v>
      </c>
      <c r="M3305" t="s">
        <v>2611</v>
      </c>
      <c r="N3305" t="s">
        <v>2612</v>
      </c>
      <c r="O3305" t="s">
        <v>2542</v>
      </c>
      <c r="P3305" t="s">
        <v>2543</v>
      </c>
      <c r="Q3305" t="s">
        <v>2544</v>
      </c>
      <c r="R3305" t="s">
        <v>2613</v>
      </c>
      <c r="S3305" t="s">
        <v>2546</v>
      </c>
      <c r="T3305">
        <v>0</v>
      </c>
      <c r="U3305" t="s">
        <v>2614</v>
      </c>
      <c r="V3305" t="s">
        <v>2615</v>
      </c>
      <c r="W3305" t="s">
        <v>2614</v>
      </c>
      <c r="X3305" t="s">
        <v>2615</v>
      </c>
      <c r="Y3305" t="str">
        <f t="shared" si="51"/>
        <v>广州荔湾品唯信息服务有限公司广州唯品会电子商务有限公司信息流</v>
      </c>
      <c r="Z3305" t="e">
        <f>VLOOKUP(Y:Y,[1]Sheet1!N:N,1,0)</f>
        <v>#N/A</v>
      </c>
    </row>
    <row r="3306" spans="1:26" hidden="1" x14ac:dyDescent="0.25">
      <c r="A3306">
        <v>20230613</v>
      </c>
      <c r="B3306">
        <v>31693175</v>
      </c>
      <c r="C3306" t="s">
        <v>2787</v>
      </c>
      <c r="D3306">
        <v>2158492</v>
      </c>
      <c r="E3306" t="s">
        <v>2580</v>
      </c>
      <c r="F3306" s="59">
        <v>3315.87</v>
      </c>
      <c r="G3306">
        <v>2786.25</v>
      </c>
      <c r="H3306" t="s">
        <v>2559</v>
      </c>
      <c r="I3306" t="s">
        <v>2560</v>
      </c>
      <c r="J3306" t="s">
        <v>2330</v>
      </c>
      <c r="K3306" t="s">
        <v>711</v>
      </c>
      <c r="L3306" t="s">
        <v>2329</v>
      </c>
      <c r="M3306" t="s">
        <v>2581</v>
      </c>
      <c r="N3306" t="s">
        <v>2582</v>
      </c>
      <c r="O3306" t="s">
        <v>2542</v>
      </c>
      <c r="P3306" t="s">
        <v>2543</v>
      </c>
      <c r="Q3306" t="s">
        <v>2544</v>
      </c>
      <c r="R3306" t="s">
        <v>2583</v>
      </c>
      <c r="S3306" t="s">
        <v>2546</v>
      </c>
      <c r="T3306">
        <v>18869.615000000002</v>
      </c>
      <c r="U3306" t="s">
        <v>2584</v>
      </c>
      <c r="V3306" t="s">
        <v>2585</v>
      </c>
      <c r="W3306" t="s">
        <v>2584</v>
      </c>
      <c r="X3306" t="s">
        <v>2585</v>
      </c>
      <c r="Y3306" t="str">
        <f t="shared" si="51"/>
        <v>成都哈拜网络科技有限公司-数字媒体事业部上海哈啰普惠科技有限公司CPC</v>
      </c>
      <c r="Z3306" t="e">
        <f>VLOOKUP(Y:Y,[1]Sheet1!N:N,1,0)</f>
        <v>#N/A</v>
      </c>
    </row>
    <row r="3307" spans="1:26" hidden="1" x14ac:dyDescent="0.25">
      <c r="A3307">
        <v>20230613</v>
      </c>
      <c r="B3307">
        <v>38794042</v>
      </c>
      <c r="C3307" t="s">
        <v>2756</v>
      </c>
      <c r="D3307">
        <v>2172261</v>
      </c>
      <c r="E3307" t="s">
        <v>2628</v>
      </c>
      <c r="F3307" s="59">
        <v>4653.37</v>
      </c>
      <c r="G3307">
        <v>3552.19</v>
      </c>
      <c r="H3307" t="s">
        <v>2538</v>
      </c>
      <c r="I3307" t="s">
        <v>2551</v>
      </c>
      <c r="J3307" t="s">
        <v>292</v>
      </c>
      <c r="K3307" t="s">
        <v>2321</v>
      </c>
      <c r="L3307" t="s">
        <v>574</v>
      </c>
      <c r="M3307" t="s">
        <v>2611</v>
      </c>
      <c r="N3307" t="s">
        <v>2612</v>
      </c>
      <c r="O3307" t="s">
        <v>2542</v>
      </c>
      <c r="P3307" t="s">
        <v>2543</v>
      </c>
      <c r="Q3307" t="s">
        <v>2544</v>
      </c>
      <c r="R3307" t="s">
        <v>2613</v>
      </c>
      <c r="S3307" t="s">
        <v>2546</v>
      </c>
      <c r="T3307">
        <v>0</v>
      </c>
      <c r="U3307" t="s">
        <v>2614</v>
      </c>
      <c r="V3307" t="s">
        <v>2615</v>
      </c>
      <c r="W3307" t="s">
        <v>2614</v>
      </c>
      <c r="X3307" t="s">
        <v>2615</v>
      </c>
      <c r="Y3307" t="str">
        <f t="shared" si="51"/>
        <v>广州荔湾品唯信息服务有限公司广州唯品会电子商务有限公司信息流</v>
      </c>
      <c r="Z3307" t="e">
        <f>VLOOKUP(Y:Y,[1]Sheet1!N:N,1,0)</f>
        <v>#N/A</v>
      </c>
    </row>
    <row r="3308" spans="1:26" hidden="1" x14ac:dyDescent="0.25">
      <c r="A3308">
        <v>20230613</v>
      </c>
      <c r="B3308">
        <v>40548287</v>
      </c>
      <c r="C3308" t="s">
        <v>2616</v>
      </c>
      <c r="D3308">
        <v>2130054</v>
      </c>
      <c r="E3308" t="s">
        <v>2558</v>
      </c>
      <c r="F3308" s="59">
        <v>1267.8499999999999</v>
      </c>
      <c r="G3308">
        <v>1026.55</v>
      </c>
      <c r="H3308" t="s">
        <v>2559</v>
      </c>
      <c r="I3308" t="s">
        <v>2560</v>
      </c>
      <c r="J3308" t="s">
        <v>2350</v>
      </c>
      <c r="K3308" t="s">
        <v>711</v>
      </c>
      <c r="L3308" t="s">
        <v>2350</v>
      </c>
      <c r="M3308" t="s">
        <v>2561</v>
      </c>
      <c r="N3308" t="s">
        <v>2562</v>
      </c>
      <c r="O3308" t="s">
        <v>2542</v>
      </c>
      <c r="P3308" t="s">
        <v>2543</v>
      </c>
      <c r="Q3308" t="s">
        <v>2544</v>
      </c>
      <c r="R3308" t="s">
        <v>2563</v>
      </c>
      <c r="S3308" t="s">
        <v>2546</v>
      </c>
      <c r="T3308">
        <v>4185.0190000000002</v>
      </c>
      <c r="U3308" t="s">
        <v>1891</v>
      </c>
      <c r="V3308" t="s">
        <v>2564</v>
      </c>
      <c r="W3308" t="s">
        <v>1891</v>
      </c>
      <c r="X3308" t="s">
        <v>2564</v>
      </c>
      <c r="Y3308" t="str">
        <f t="shared" si="51"/>
        <v>深圳尚米网络技术有限公司深圳尚米网络技术有限公司CPC</v>
      </c>
      <c r="Z3308" t="e">
        <f>VLOOKUP(Y:Y,[1]Sheet1!N:N,1,0)</f>
        <v>#N/A</v>
      </c>
    </row>
    <row r="3309" spans="1:26" x14ac:dyDescent="0.25">
      <c r="A3309">
        <v>20230613</v>
      </c>
      <c r="B3309">
        <v>45336908</v>
      </c>
      <c r="C3309" t="s">
        <v>2621</v>
      </c>
      <c r="D3309">
        <v>2054669</v>
      </c>
      <c r="E3309" t="s">
        <v>2622</v>
      </c>
      <c r="F3309" s="59">
        <v>62.58</v>
      </c>
      <c r="G3309">
        <v>46.36</v>
      </c>
      <c r="H3309" t="s">
        <v>2538</v>
      </c>
      <c r="I3309" t="s">
        <v>2551</v>
      </c>
      <c r="J3309" t="s">
        <v>2352</v>
      </c>
      <c r="K3309" t="s">
        <v>2321</v>
      </c>
      <c r="L3309" t="s">
        <v>2351</v>
      </c>
      <c r="M3309" t="s">
        <v>2623</v>
      </c>
      <c r="N3309" t="s">
        <v>2624</v>
      </c>
      <c r="O3309" t="s">
        <v>2542</v>
      </c>
      <c r="P3309" t="s">
        <v>2543</v>
      </c>
      <c r="Q3309" t="s">
        <v>2544</v>
      </c>
      <c r="R3309" t="s">
        <v>2625</v>
      </c>
      <c r="S3309" t="s">
        <v>2546</v>
      </c>
      <c r="T3309">
        <v>0</v>
      </c>
      <c r="U3309" t="s">
        <v>838</v>
      </c>
      <c r="V3309" t="s">
        <v>2548</v>
      </c>
      <c r="W3309" t="s">
        <v>838</v>
      </c>
      <c r="X3309" t="s">
        <v>2548</v>
      </c>
      <c r="Y3309" t="str">
        <f t="shared" si="51"/>
        <v>深圳市小赢普惠科技有限责任公司深圳市赢众通金融信息服务有限责任公司信息流</v>
      </c>
      <c r="Z3309" t="e">
        <f>VLOOKUP(Y:Y,[1]Sheet1!N:N,1,0)</f>
        <v>#N/A</v>
      </c>
    </row>
    <row r="3310" spans="1:26" hidden="1" x14ac:dyDescent="0.25">
      <c r="A3310">
        <v>20230613</v>
      </c>
      <c r="B3310">
        <v>47327867</v>
      </c>
      <c r="C3310" t="s">
        <v>2682</v>
      </c>
      <c r="D3310">
        <v>2185183</v>
      </c>
      <c r="E3310" t="s">
        <v>2574</v>
      </c>
      <c r="F3310" s="59">
        <v>797.4</v>
      </c>
      <c r="G3310">
        <v>604.09</v>
      </c>
      <c r="H3310" t="s">
        <v>2538</v>
      </c>
      <c r="I3310" t="s">
        <v>2539</v>
      </c>
      <c r="J3310" t="s">
        <v>2575</v>
      </c>
      <c r="K3310" t="s">
        <v>2321</v>
      </c>
      <c r="L3310" t="s">
        <v>2344</v>
      </c>
      <c r="M3310" t="s">
        <v>2576</v>
      </c>
      <c r="O3310" t="s">
        <v>2542</v>
      </c>
      <c r="P3310" t="s">
        <v>2543</v>
      </c>
      <c r="Q3310" t="s">
        <v>2544</v>
      </c>
      <c r="R3310" t="s">
        <v>2577</v>
      </c>
      <c r="S3310" t="s">
        <v>2546</v>
      </c>
      <c r="T3310">
        <v>0</v>
      </c>
      <c r="U3310" t="s">
        <v>838</v>
      </c>
      <c r="V3310" t="s">
        <v>2578</v>
      </c>
      <c r="W3310" t="s">
        <v>838</v>
      </c>
      <c r="X3310" t="s">
        <v>2578</v>
      </c>
      <c r="Y3310" t="str">
        <f t="shared" si="51"/>
        <v>北京微财科技有限公司-数媒重庆市黑卡小额贷款有限公司信息流</v>
      </c>
      <c r="Z3310" t="e">
        <f>VLOOKUP(Y:Y,[1]Sheet1!N:N,1,0)</f>
        <v>#N/A</v>
      </c>
    </row>
    <row r="3311" spans="1:26" hidden="1" x14ac:dyDescent="0.25">
      <c r="A3311">
        <v>20230613</v>
      </c>
      <c r="B3311">
        <v>47426625</v>
      </c>
      <c r="C3311" t="s">
        <v>2802</v>
      </c>
      <c r="D3311">
        <v>2189969</v>
      </c>
      <c r="E3311" t="s">
        <v>2608</v>
      </c>
      <c r="F3311" s="59">
        <v>4006.53</v>
      </c>
      <c r="G3311">
        <v>2861.81</v>
      </c>
      <c r="H3311" t="s">
        <v>2538</v>
      </c>
      <c r="I3311" t="s">
        <v>2551</v>
      </c>
      <c r="J3311" t="s">
        <v>2332</v>
      </c>
      <c r="K3311" t="s">
        <v>2321</v>
      </c>
      <c r="L3311" t="s">
        <v>2333</v>
      </c>
      <c r="M3311" t="s">
        <v>2552</v>
      </c>
      <c r="N3311" t="s">
        <v>2553</v>
      </c>
      <c r="O3311" t="s">
        <v>2542</v>
      </c>
      <c r="P3311" t="s">
        <v>2543</v>
      </c>
      <c r="Q3311" t="s">
        <v>2544</v>
      </c>
      <c r="R3311" t="s">
        <v>2554</v>
      </c>
      <c r="S3311" t="s">
        <v>2546</v>
      </c>
      <c r="T3311">
        <v>0</v>
      </c>
      <c r="U3311" t="s">
        <v>2555</v>
      </c>
      <c r="V3311" t="s">
        <v>2556</v>
      </c>
      <c r="W3311" t="s">
        <v>2555</v>
      </c>
      <c r="X3311" t="s">
        <v>2556</v>
      </c>
      <c r="Y3311" t="str">
        <f t="shared" si="51"/>
        <v>北京爱奇艺科技有限公司-百度北京爱奇艺科技有限公司信息流</v>
      </c>
      <c r="Z3311" t="e">
        <f>VLOOKUP(Y:Y,[1]Sheet1!N:N,1,0)</f>
        <v>#N/A</v>
      </c>
    </row>
    <row r="3312" spans="1:26" hidden="1" x14ac:dyDescent="0.25">
      <c r="A3312">
        <v>20230613</v>
      </c>
      <c r="B3312">
        <v>23293206</v>
      </c>
      <c r="C3312" t="s">
        <v>2696</v>
      </c>
      <c r="D3312">
        <v>2147805</v>
      </c>
      <c r="E3312" t="s">
        <v>2697</v>
      </c>
      <c r="F3312" s="59">
        <v>5173.7</v>
      </c>
      <c r="G3312">
        <v>4619.1899999999996</v>
      </c>
      <c r="H3312" t="s">
        <v>2559</v>
      </c>
      <c r="I3312" t="s">
        <v>2560</v>
      </c>
      <c r="J3312" t="s">
        <v>2347</v>
      </c>
      <c r="K3312" t="s">
        <v>711</v>
      </c>
      <c r="L3312" t="s">
        <v>2346</v>
      </c>
      <c r="M3312" t="s">
        <v>2698</v>
      </c>
      <c r="N3312" t="s">
        <v>2699</v>
      </c>
      <c r="O3312" t="s">
        <v>2542</v>
      </c>
      <c r="P3312" t="s">
        <v>2543</v>
      </c>
      <c r="Q3312" t="s">
        <v>2544</v>
      </c>
      <c r="R3312" t="s">
        <v>2700</v>
      </c>
      <c r="S3312" t="s">
        <v>2546</v>
      </c>
      <c r="T3312">
        <v>209773.04800000001</v>
      </c>
      <c r="U3312" t="s">
        <v>2555</v>
      </c>
      <c r="V3312" t="s">
        <v>2596</v>
      </c>
      <c r="W3312" t="s">
        <v>2555</v>
      </c>
      <c r="X3312" t="s">
        <v>2556</v>
      </c>
      <c r="Y3312" t="str">
        <f t="shared" si="51"/>
        <v>飞狐信息技术（天津）有限公司飞狐信息技术(天津)有限公司CPC</v>
      </c>
      <c r="Z3312" t="e">
        <f>VLOOKUP(Y:Y,[1]Sheet1!N:N,1,0)</f>
        <v>#N/A</v>
      </c>
    </row>
    <row r="3313" spans="1:26" hidden="1" x14ac:dyDescent="0.25">
      <c r="A3313">
        <v>20230613</v>
      </c>
      <c r="B3313">
        <v>27382568</v>
      </c>
      <c r="C3313" t="s">
        <v>2796</v>
      </c>
      <c r="D3313">
        <v>2172257</v>
      </c>
      <c r="E3313" t="s">
        <v>2610</v>
      </c>
      <c r="F3313" s="59">
        <v>7113.4</v>
      </c>
      <c r="G3313">
        <v>5645.41</v>
      </c>
      <c r="H3313" t="s">
        <v>2559</v>
      </c>
      <c r="I3313" t="s">
        <v>2560</v>
      </c>
      <c r="J3313" t="s">
        <v>292</v>
      </c>
      <c r="K3313" t="s">
        <v>711</v>
      </c>
      <c r="L3313" t="s">
        <v>574</v>
      </c>
      <c r="M3313" t="s">
        <v>2611</v>
      </c>
      <c r="N3313" t="s">
        <v>2612</v>
      </c>
      <c r="O3313" t="s">
        <v>2542</v>
      </c>
      <c r="P3313" t="s">
        <v>2543</v>
      </c>
      <c r="Q3313" t="s">
        <v>2544</v>
      </c>
      <c r="R3313" t="s">
        <v>2613</v>
      </c>
      <c r="S3313" t="s">
        <v>2546</v>
      </c>
      <c r="T3313">
        <v>133084.144</v>
      </c>
      <c r="U3313" t="s">
        <v>2614</v>
      </c>
      <c r="V3313" t="s">
        <v>2615</v>
      </c>
      <c r="W3313" t="s">
        <v>2614</v>
      </c>
      <c r="X3313" t="s">
        <v>2615</v>
      </c>
      <c r="Y3313" t="str">
        <f t="shared" si="51"/>
        <v>广州荔湾品唯信息服务有限公司广州唯品会电子商务有限公司CPC</v>
      </c>
      <c r="Z3313" t="e">
        <f>VLOOKUP(Y:Y,[1]Sheet1!N:N,1,0)</f>
        <v>#N/A</v>
      </c>
    </row>
    <row r="3314" spans="1:26" hidden="1" x14ac:dyDescent="0.25">
      <c r="A3314">
        <v>20230613</v>
      </c>
      <c r="B3314">
        <v>32070458</v>
      </c>
      <c r="C3314" t="s">
        <v>2646</v>
      </c>
      <c r="D3314">
        <v>2158492</v>
      </c>
      <c r="E3314" t="s">
        <v>2580</v>
      </c>
      <c r="F3314" s="59">
        <v>498.26</v>
      </c>
      <c r="G3314">
        <v>418.67</v>
      </c>
      <c r="H3314" t="s">
        <v>2559</v>
      </c>
      <c r="I3314" t="s">
        <v>2560</v>
      </c>
      <c r="J3314" t="s">
        <v>2330</v>
      </c>
      <c r="K3314" t="s">
        <v>711</v>
      </c>
      <c r="L3314" t="s">
        <v>2329</v>
      </c>
      <c r="M3314" t="s">
        <v>2581</v>
      </c>
      <c r="N3314" t="s">
        <v>2582</v>
      </c>
      <c r="O3314" t="s">
        <v>2542</v>
      </c>
      <c r="P3314" t="s">
        <v>2543</v>
      </c>
      <c r="Q3314" t="s">
        <v>2544</v>
      </c>
      <c r="R3314" t="s">
        <v>2583</v>
      </c>
      <c r="S3314" t="s">
        <v>2546</v>
      </c>
      <c r="T3314">
        <v>14737.493</v>
      </c>
      <c r="U3314" t="s">
        <v>2584</v>
      </c>
      <c r="V3314" t="s">
        <v>2585</v>
      </c>
      <c r="W3314" t="s">
        <v>2584</v>
      </c>
      <c r="X3314" t="s">
        <v>2585</v>
      </c>
      <c r="Y3314" t="str">
        <f t="shared" si="51"/>
        <v>成都哈拜网络科技有限公司-数字媒体事业部上海哈啰普惠科技有限公司CPC</v>
      </c>
      <c r="Z3314" t="e">
        <f>VLOOKUP(Y:Y,[1]Sheet1!N:N,1,0)</f>
        <v>#N/A</v>
      </c>
    </row>
    <row r="3315" spans="1:26" hidden="1" x14ac:dyDescent="0.25">
      <c r="A3315">
        <v>20230613</v>
      </c>
      <c r="B3315">
        <v>45323011</v>
      </c>
      <c r="C3315" t="s">
        <v>2680</v>
      </c>
      <c r="D3315">
        <v>2172261</v>
      </c>
      <c r="E3315" t="s">
        <v>2628</v>
      </c>
      <c r="F3315" s="59">
        <v>846.56</v>
      </c>
      <c r="G3315">
        <v>646.23</v>
      </c>
      <c r="H3315" t="s">
        <v>2538</v>
      </c>
      <c r="I3315" t="s">
        <v>2551</v>
      </c>
      <c r="J3315" t="s">
        <v>292</v>
      </c>
      <c r="K3315" t="s">
        <v>2321</v>
      </c>
      <c r="L3315" t="s">
        <v>574</v>
      </c>
      <c r="M3315" t="s">
        <v>2611</v>
      </c>
      <c r="N3315" t="s">
        <v>2612</v>
      </c>
      <c r="O3315" t="s">
        <v>2542</v>
      </c>
      <c r="P3315" t="s">
        <v>2543</v>
      </c>
      <c r="Q3315" t="s">
        <v>2544</v>
      </c>
      <c r="R3315" t="s">
        <v>2613</v>
      </c>
      <c r="S3315" t="s">
        <v>2546</v>
      </c>
      <c r="T3315">
        <v>0</v>
      </c>
      <c r="U3315" t="s">
        <v>2614</v>
      </c>
      <c r="V3315" t="s">
        <v>2615</v>
      </c>
      <c r="W3315" t="s">
        <v>2614</v>
      </c>
      <c r="X3315" t="s">
        <v>2615</v>
      </c>
      <c r="Y3315" t="str">
        <f t="shared" si="51"/>
        <v>广州荔湾品唯信息服务有限公司广州唯品会电子商务有限公司信息流</v>
      </c>
      <c r="Z3315" t="e">
        <f>VLOOKUP(Y:Y,[1]Sheet1!N:N,1,0)</f>
        <v>#N/A</v>
      </c>
    </row>
    <row r="3316" spans="1:26" hidden="1" x14ac:dyDescent="0.25">
      <c r="A3316">
        <v>20230613</v>
      </c>
      <c r="B3316">
        <v>47327914</v>
      </c>
      <c r="C3316" t="s">
        <v>2720</v>
      </c>
      <c r="D3316">
        <v>2185183</v>
      </c>
      <c r="E3316" t="s">
        <v>2574</v>
      </c>
      <c r="F3316" s="59">
        <v>7958.41</v>
      </c>
      <c r="G3316">
        <v>6029.1</v>
      </c>
      <c r="H3316" t="s">
        <v>2538</v>
      </c>
      <c r="I3316" t="s">
        <v>2539</v>
      </c>
      <c r="J3316" t="s">
        <v>2575</v>
      </c>
      <c r="K3316" t="s">
        <v>2321</v>
      </c>
      <c r="L3316" t="s">
        <v>2344</v>
      </c>
      <c r="M3316" t="s">
        <v>2576</v>
      </c>
      <c r="O3316" t="s">
        <v>2542</v>
      </c>
      <c r="P3316" t="s">
        <v>2543</v>
      </c>
      <c r="Q3316" t="s">
        <v>2544</v>
      </c>
      <c r="R3316" t="s">
        <v>2577</v>
      </c>
      <c r="S3316" t="s">
        <v>2546</v>
      </c>
      <c r="T3316">
        <v>0</v>
      </c>
      <c r="U3316" t="s">
        <v>838</v>
      </c>
      <c r="V3316" t="s">
        <v>2578</v>
      </c>
      <c r="W3316" t="s">
        <v>838</v>
      </c>
      <c r="X3316" t="s">
        <v>2578</v>
      </c>
      <c r="Y3316" t="str">
        <f t="shared" si="51"/>
        <v>北京微财科技有限公司-数媒重庆市黑卡小额贷款有限公司信息流</v>
      </c>
      <c r="Z3316" t="e">
        <f>VLOOKUP(Y:Y,[1]Sheet1!N:N,1,0)</f>
        <v>#N/A</v>
      </c>
    </row>
    <row r="3317" spans="1:26" hidden="1" x14ac:dyDescent="0.25">
      <c r="A3317">
        <v>20230613</v>
      </c>
      <c r="B3317">
        <v>27382539</v>
      </c>
      <c r="C3317" t="s">
        <v>2609</v>
      </c>
      <c r="D3317">
        <v>2159087</v>
      </c>
      <c r="E3317" t="s">
        <v>2819</v>
      </c>
      <c r="F3317" s="59">
        <v>9081.99</v>
      </c>
      <c r="G3317">
        <v>9081.99</v>
      </c>
      <c r="H3317" t="s">
        <v>2559</v>
      </c>
      <c r="I3317" t="s">
        <v>2560</v>
      </c>
      <c r="J3317" t="s">
        <v>292</v>
      </c>
      <c r="K3317" t="s">
        <v>711</v>
      </c>
      <c r="L3317" t="s">
        <v>574</v>
      </c>
      <c r="M3317" t="s">
        <v>2611</v>
      </c>
      <c r="N3317" t="s">
        <v>2612</v>
      </c>
      <c r="O3317" t="s">
        <v>2542</v>
      </c>
      <c r="P3317" t="s">
        <v>2543</v>
      </c>
      <c r="Q3317" t="s">
        <v>2544</v>
      </c>
      <c r="R3317" t="s">
        <v>2613</v>
      </c>
      <c r="S3317" t="s">
        <v>2546</v>
      </c>
      <c r="T3317">
        <v>121132.803</v>
      </c>
      <c r="U3317" t="s">
        <v>2614</v>
      </c>
      <c r="V3317" t="s">
        <v>2615</v>
      </c>
      <c r="W3317" t="s">
        <v>2614</v>
      </c>
      <c r="X3317" t="s">
        <v>2615</v>
      </c>
      <c r="Y3317" t="str">
        <f t="shared" si="51"/>
        <v>广州荔湾品唯信息服务有限公司广州唯品会电子商务有限公司CPC</v>
      </c>
      <c r="Z3317" t="e">
        <f>VLOOKUP(Y:Y,[1]Sheet1!N:N,1,0)</f>
        <v>#N/A</v>
      </c>
    </row>
    <row r="3318" spans="1:26" hidden="1" x14ac:dyDescent="0.25">
      <c r="A3318">
        <v>20230613</v>
      </c>
      <c r="B3318">
        <v>40732451</v>
      </c>
      <c r="C3318" t="s">
        <v>2681</v>
      </c>
      <c r="D3318">
        <v>2158492</v>
      </c>
      <c r="E3318" t="s">
        <v>2580</v>
      </c>
      <c r="F3318" s="59">
        <v>13615.3</v>
      </c>
      <c r="G3318">
        <v>11441.17</v>
      </c>
      <c r="H3318" t="s">
        <v>2559</v>
      </c>
      <c r="I3318" t="s">
        <v>2560</v>
      </c>
      <c r="J3318" t="s">
        <v>2330</v>
      </c>
      <c r="K3318" t="s">
        <v>711</v>
      </c>
      <c r="L3318" t="s">
        <v>2329</v>
      </c>
      <c r="M3318" t="s">
        <v>2581</v>
      </c>
      <c r="N3318" t="s">
        <v>2582</v>
      </c>
      <c r="O3318" t="s">
        <v>2542</v>
      </c>
      <c r="P3318" t="s">
        <v>2543</v>
      </c>
      <c r="Q3318" t="s">
        <v>2544</v>
      </c>
      <c r="R3318" t="s">
        <v>2583</v>
      </c>
      <c r="S3318" t="s">
        <v>2546</v>
      </c>
      <c r="T3318">
        <v>36933.258999999998</v>
      </c>
      <c r="U3318" t="s">
        <v>2584</v>
      </c>
      <c r="V3318" t="s">
        <v>2585</v>
      </c>
      <c r="W3318" t="s">
        <v>2584</v>
      </c>
      <c r="X3318" t="s">
        <v>2585</v>
      </c>
      <c r="Y3318" t="str">
        <f t="shared" si="51"/>
        <v>成都哈拜网络科技有限公司-数字媒体事业部上海哈啰普惠科技有限公司CPC</v>
      </c>
      <c r="Z3318" t="e">
        <f>VLOOKUP(Y:Y,[1]Sheet1!N:N,1,0)</f>
        <v>#N/A</v>
      </c>
    </row>
    <row r="3319" spans="1:26" hidden="1" x14ac:dyDescent="0.25">
      <c r="A3319">
        <v>20230613</v>
      </c>
      <c r="B3319">
        <v>40732460</v>
      </c>
      <c r="C3319" t="s">
        <v>2702</v>
      </c>
      <c r="D3319">
        <v>2158492</v>
      </c>
      <c r="E3319" t="s">
        <v>2580</v>
      </c>
      <c r="F3319" s="59">
        <v>8345.17</v>
      </c>
      <c r="G3319">
        <v>7012.48</v>
      </c>
      <c r="H3319" t="s">
        <v>2559</v>
      </c>
      <c r="I3319" t="s">
        <v>2560</v>
      </c>
      <c r="J3319" t="s">
        <v>2330</v>
      </c>
      <c r="K3319" t="s">
        <v>711</v>
      </c>
      <c r="L3319" t="s">
        <v>2329</v>
      </c>
      <c r="M3319" t="s">
        <v>2581</v>
      </c>
      <c r="N3319" t="s">
        <v>2582</v>
      </c>
      <c r="O3319" t="s">
        <v>2542</v>
      </c>
      <c r="P3319" t="s">
        <v>2543</v>
      </c>
      <c r="Q3319" t="s">
        <v>2544</v>
      </c>
      <c r="R3319" t="s">
        <v>2583</v>
      </c>
      <c r="S3319" t="s">
        <v>2546</v>
      </c>
      <c r="T3319">
        <v>23703.477999999999</v>
      </c>
      <c r="U3319" t="s">
        <v>2584</v>
      </c>
      <c r="V3319" t="s">
        <v>2585</v>
      </c>
      <c r="W3319" t="s">
        <v>2584</v>
      </c>
      <c r="X3319" t="s">
        <v>2585</v>
      </c>
      <c r="Y3319" t="str">
        <f t="shared" si="51"/>
        <v>成都哈拜网络科技有限公司-数字媒体事业部上海哈啰普惠科技有限公司CPC</v>
      </c>
      <c r="Z3319" t="e">
        <f>VLOOKUP(Y:Y,[1]Sheet1!N:N,1,0)</f>
        <v>#N/A</v>
      </c>
    </row>
    <row r="3320" spans="1:26" x14ac:dyDescent="0.25">
      <c r="A3320">
        <v>20230613</v>
      </c>
      <c r="B3320">
        <v>43094804</v>
      </c>
      <c r="C3320" t="s">
        <v>2705</v>
      </c>
      <c r="D3320">
        <v>2054669</v>
      </c>
      <c r="E3320" t="s">
        <v>2622</v>
      </c>
      <c r="F3320" s="59">
        <v>7387.44</v>
      </c>
      <c r="G3320">
        <v>5472.18</v>
      </c>
      <c r="H3320" t="s">
        <v>2538</v>
      </c>
      <c r="I3320" t="s">
        <v>2539</v>
      </c>
      <c r="J3320" t="s">
        <v>2352</v>
      </c>
      <c r="K3320" t="s">
        <v>2321</v>
      </c>
      <c r="L3320" t="s">
        <v>2351</v>
      </c>
      <c r="M3320" t="s">
        <v>2623</v>
      </c>
      <c r="N3320" t="s">
        <v>2624</v>
      </c>
      <c r="O3320" t="s">
        <v>2542</v>
      </c>
      <c r="P3320" t="s">
        <v>2543</v>
      </c>
      <c r="Q3320" t="s">
        <v>2544</v>
      </c>
      <c r="R3320" t="s">
        <v>2625</v>
      </c>
      <c r="S3320" t="s">
        <v>2546</v>
      </c>
      <c r="T3320">
        <v>0</v>
      </c>
      <c r="U3320" t="s">
        <v>838</v>
      </c>
      <c r="V3320" t="s">
        <v>2548</v>
      </c>
      <c r="W3320" t="s">
        <v>838</v>
      </c>
      <c r="X3320" t="s">
        <v>2548</v>
      </c>
      <c r="Y3320" t="str">
        <f t="shared" si="51"/>
        <v>深圳市小赢普惠科技有限责任公司深圳市赢众通金融信息服务有限责任公司信息流</v>
      </c>
      <c r="Z3320" t="e">
        <f>VLOOKUP(Y:Y,[1]Sheet1!N:N,1,0)</f>
        <v>#N/A</v>
      </c>
    </row>
    <row r="3321" spans="1:26" hidden="1" x14ac:dyDescent="0.25">
      <c r="A3321">
        <v>20230613</v>
      </c>
      <c r="B3321">
        <v>47799717</v>
      </c>
      <c r="C3321" t="s">
        <v>2860</v>
      </c>
      <c r="D3321">
        <v>2159765</v>
      </c>
      <c r="E3321" t="s">
        <v>2568</v>
      </c>
      <c r="F3321" s="59">
        <v>4.08</v>
      </c>
      <c r="G3321">
        <v>3.11</v>
      </c>
      <c r="H3321" t="s">
        <v>2538</v>
      </c>
      <c r="I3321" t="s">
        <v>2551</v>
      </c>
      <c r="J3321" t="s">
        <v>2375</v>
      </c>
      <c r="K3321" t="s">
        <v>2321</v>
      </c>
      <c r="L3321" t="s">
        <v>2277</v>
      </c>
      <c r="M3321" t="s">
        <v>2569</v>
      </c>
      <c r="O3321" t="s">
        <v>2542</v>
      </c>
      <c r="P3321" t="s">
        <v>2543</v>
      </c>
      <c r="Q3321" t="s">
        <v>2544</v>
      </c>
      <c r="R3321" t="s">
        <v>2570</v>
      </c>
      <c r="S3321" t="s">
        <v>2546</v>
      </c>
      <c r="T3321">
        <v>0</v>
      </c>
      <c r="U3321" t="s">
        <v>2571</v>
      </c>
      <c r="V3321" t="s">
        <v>2572</v>
      </c>
      <c r="W3321" t="s">
        <v>2571</v>
      </c>
      <c r="X3321" t="s">
        <v>2572</v>
      </c>
      <c r="Y3321" t="str">
        <f t="shared" si="51"/>
        <v>酷得少年（天津）文化传播有限公司-1北京酷得少年科技有限公司信息流</v>
      </c>
      <c r="Z3321" t="e">
        <f>VLOOKUP(Y:Y,[1]Sheet1!N:N,1,0)</f>
        <v>#N/A</v>
      </c>
    </row>
    <row r="3322" spans="1:26" hidden="1" x14ac:dyDescent="0.25">
      <c r="A3322">
        <v>20230613</v>
      </c>
      <c r="B3322">
        <v>38794097</v>
      </c>
      <c r="C3322" t="s">
        <v>2757</v>
      </c>
      <c r="D3322">
        <v>2172261</v>
      </c>
      <c r="E3322" t="s">
        <v>2628</v>
      </c>
      <c r="F3322" s="59">
        <v>115.71</v>
      </c>
      <c r="G3322">
        <v>88.33</v>
      </c>
      <c r="H3322" t="s">
        <v>2538</v>
      </c>
      <c r="I3322" t="s">
        <v>2539</v>
      </c>
      <c r="J3322" t="s">
        <v>292</v>
      </c>
      <c r="K3322" t="s">
        <v>2321</v>
      </c>
      <c r="L3322" t="s">
        <v>574</v>
      </c>
      <c r="M3322" t="s">
        <v>2611</v>
      </c>
      <c r="N3322" t="s">
        <v>2612</v>
      </c>
      <c r="O3322" t="s">
        <v>2542</v>
      </c>
      <c r="P3322" t="s">
        <v>2543</v>
      </c>
      <c r="Q3322" t="s">
        <v>2544</v>
      </c>
      <c r="R3322" t="s">
        <v>2613</v>
      </c>
      <c r="S3322" t="s">
        <v>2546</v>
      </c>
      <c r="T3322">
        <v>0</v>
      </c>
      <c r="U3322" t="s">
        <v>2614</v>
      </c>
      <c r="V3322" t="s">
        <v>2615</v>
      </c>
      <c r="W3322" t="s">
        <v>2614</v>
      </c>
      <c r="X3322" t="s">
        <v>2615</v>
      </c>
      <c r="Y3322" t="str">
        <f t="shared" si="51"/>
        <v>广州荔湾品唯信息服务有限公司广州唯品会电子商务有限公司信息流</v>
      </c>
      <c r="Z3322" t="e">
        <f>VLOOKUP(Y:Y,[1]Sheet1!N:N,1,0)</f>
        <v>#N/A</v>
      </c>
    </row>
    <row r="3323" spans="1:26" hidden="1" x14ac:dyDescent="0.25">
      <c r="A3323">
        <v>20230613</v>
      </c>
      <c r="B3323">
        <v>42965681</v>
      </c>
      <c r="C3323" t="s">
        <v>2725</v>
      </c>
      <c r="D3323">
        <v>2165227</v>
      </c>
      <c r="E3323" t="s">
        <v>2566</v>
      </c>
      <c r="F3323" s="59">
        <v>1090.71</v>
      </c>
      <c r="G3323">
        <v>807.93</v>
      </c>
      <c r="H3323" t="s">
        <v>2538</v>
      </c>
      <c r="I3323" t="s">
        <v>2539</v>
      </c>
      <c r="J3323" t="s">
        <v>2320</v>
      </c>
      <c r="K3323" t="s">
        <v>2321</v>
      </c>
      <c r="L3323" t="s">
        <v>2318</v>
      </c>
      <c r="M3323" t="s">
        <v>2540</v>
      </c>
      <c r="N3323" t="s">
        <v>2541</v>
      </c>
      <c r="O3323" t="s">
        <v>2542</v>
      </c>
      <c r="P3323" t="s">
        <v>2543</v>
      </c>
      <c r="Q3323" t="s">
        <v>2544</v>
      </c>
      <c r="R3323" t="s">
        <v>2545</v>
      </c>
      <c r="S3323" t="s">
        <v>2546</v>
      </c>
      <c r="T3323">
        <v>0</v>
      </c>
      <c r="U3323" t="s">
        <v>838</v>
      </c>
      <c r="V3323" t="s">
        <v>2547</v>
      </c>
      <c r="W3323" t="s">
        <v>838</v>
      </c>
      <c r="X3323" t="s">
        <v>2548</v>
      </c>
      <c r="Y3323" t="str">
        <f t="shared" si="51"/>
        <v>上海耳序信息技术有限公司-四部上海拍拍贷金融信息服务有限公司信息流</v>
      </c>
      <c r="Z3323" t="e">
        <f>VLOOKUP(Y:Y,[1]Sheet1!N:N,1,0)</f>
        <v>#N/A</v>
      </c>
    </row>
    <row r="3324" spans="1:26" x14ac:dyDescent="0.25">
      <c r="A3324">
        <v>20230613</v>
      </c>
      <c r="B3324">
        <v>43094804</v>
      </c>
      <c r="C3324" t="s">
        <v>2705</v>
      </c>
      <c r="D3324">
        <v>2054669</v>
      </c>
      <c r="E3324" t="s">
        <v>2622</v>
      </c>
      <c r="F3324" s="59">
        <v>589.77</v>
      </c>
      <c r="G3324">
        <v>436.87</v>
      </c>
      <c r="H3324" t="s">
        <v>2538</v>
      </c>
      <c r="I3324" t="s">
        <v>2551</v>
      </c>
      <c r="J3324" t="s">
        <v>2352</v>
      </c>
      <c r="K3324" t="s">
        <v>2321</v>
      </c>
      <c r="L3324" t="s">
        <v>2351</v>
      </c>
      <c r="M3324" t="s">
        <v>2623</v>
      </c>
      <c r="N3324" t="s">
        <v>2624</v>
      </c>
      <c r="O3324" t="s">
        <v>2542</v>
      </c>
      <c r="P3324" t="s">
        <v>2543</v>
      </c>
      <c r="Q3324" t="s">
        <v>2544</v>
      </c>
      <c r="R3324" t="s">
        <v>2625</v>
      </c>
      <c r="S3324" t="s">
        <v>2546</v>
      </c>
      <c r="T3324">
        <v>0</v>
      </c>
      <c r="U3324" t="s">
        <v>838</v>
      </c>
      <c r="V3324" t="s">
        <v>2548</v>
      </c>
      <c r="W3324" t="s">
        <v>838</v>
      </c>
      <c r="X3324" t="s">
        <v>2548</v>
      </c>
      <c r="Y3324" t="str">
        <f t="shared" si="51"/>
        <v>深圳市小赢普惠科技有限责任公司深圳市赢众通金融信息服务有限责任公司信息流</v>
      </c>
      <c r="Z3324" t="e">
        <f>VLOOKUP(Y:Y,[1]Sheet1!N:N,1,0)</f>
        <v>#N/A</v>
      </c>
    </row>
    <row r="3325" spans="1:26" hidden="1" x14ac:dyDescent="0.25">
      <c r="A3325">
        <v>20230613</v>
      </c>
      <c r="B3325">
        <v>47327817</v>
      </c>
      <c r="C3325" t="s">
        <v>2718</v>
      </c>
      <c r="D3325">
        <v>2185183</v>
      </c>
      <c r="E3325" t="s">
        <v>2574</v>
      </c>
      <c r="F3325" s="59">
        <v>1716.19</v>
      </c>
      <c r="G3325">
        <v>1300.1500000000001</v>
      </c>
      <c r="H3325" t="s">
        <v>2538</v>
      </c>
      <c r="I3325" t="s">
        <v>2539</v>
      </c>
      <c r="J3325" t="s">
        <v>2575</v>
      </c>
      <c r="K3325" t="s">
        <v>2321</v>
      </c>
      <c r="L3325" t="s">
        <v>2344</v>
      </c>
      <c r="M3325" t="s">
        <v>2576</v>
      </c>
      <c r="O3325" t="s">
        <v>2542</v>
      </c>
      <c r="P3325" t="s">
        <v>2543</v>
      </c>
      <c r="Q3325" t="s">
        <v>2544</v>
      </c>
      <c r="R3325" t="s">
        <v>2577</v>
      </c>
      <c r="S3325" t="s">
        <v>2546</v>
      </c>
      <c r="T3325">
        <v>0</v>
      </c>
      <c r="U3325" t="s">
        <v>838</v>
      </c>
      <c r="V3325" t="s">
        <v>2578</v>
      </c>
      <c r="W3325" t="s">
        <v>838</v>
      </c>
      <c r="X3325" t="s">
        <v>2578</v>
      </c>
      <c r="Y3325" t="str">
        <f t="shared" si="51"/>
        <v>北京微财科技有限公司-数媒重庆市黑卡小额贷款有限公司信息流</v>
      </c>
      <c r="Z3325" t="e">
        <f>VLOOKUP(Y:Y,[1]Sheet1!N:N,1,0)</f>
        <v>#N/A</v>
      </c>
    </row>
    <row r="3326" spans="1:26" hidden="1" x14ac:dyDescent="0.25">
      <c r="A3326">
        <v>20230613</v>
      </c>
      <c r="B3326">
        <v>38794097</v>
      </c>
      <c r="C3326" t="s">
        <v>2757</v>
      </c>
      <c r="D3326">
        <v>2172261</v>
      </c>
      <c r="E3326" t="s">
        <v>2628</v>
      </c>
      <c r="F3326" s="59">
        <v>1895.99</v>
      </c>
      <c r="G3326">
        <v>1447.32</v>
      </c>
      <c r="H3326" t="s">
        <v>2538</v>
      </c>
      <c r="I3326" t="s">
        <v>2551</v>
      </c>
      <c r="J3326" t="s">
        <v>292</v>
      </c>
      <c r="K3326" t="s">
        <v>2321</v>
      </c>
      <c r="L3326" t="s">
        <v>574</v>
      </c>
      <c r="M3326" t="s">
        <v>2611</v>
      </c>
      <c r="N3326" t="s">
        <v>2612</v>
      </c>
      <c r="O3326" t="s">
        <v>2542</v>
      </c>
      <c r="P3326" t="s">
        <v>2543</v>
      </c>
      <c r="Q3326" t="s">
        <v>2544</v>
      </c>
      <c r="R3326" t="s">
        <v>2613</v>
      </c>
      <c r="S3326" t="s">
        <v>2546</v>
      </c>
      <c r="T3326">
        <v>0</v>
      </c>
      <c r="U3326" t="s">
        <v>2614</v>
      </c>
      <c r="V3326" t="s">
        <v>2615</v>
      </c>
      <c r="W3326" t="s">
        <v>2614</v>
      </c>
      <c r="X3326" t="s">
        <v>2615</v>
      </c>
      <c r="Y3326" t="str">
        <f t="shared" si="51"/>
        <v>广州荔湾品唯信息服务有限公司广州唯品会电子商务有限公司信息流</v>
      </c>
      <c r="Z3326" t="e">
        <f>VLOOKUP(Y:Y,[1]Sheet1!N:N,1,0)</f>
        <v>#N/A</v>
      </c>
    </row>
    <row r="3327" spans="1:26" hidden="1" x14ac:dyDescent="0.25">
      <c r="A3327">
        <v>20230613</v>
      </c>
      <c r="B3327">
        <v>41276552</v>
      </c>
      <c r="C3327" t="s">
        <v>2817</v>
      </c>
      <c r="D3327">
        <v>2158492</v>
      </c>
      <c r="E3327" t="s">
        <v>2580</v>
      </c>
      <c r="F3327" s="59">
        <v>482.93</v>
      </c>
      <c r="G3327">
        <v>405.8</v>
      </c>
      <c r="H3327" t="s">
        <v>2559</v>
      </c>
      <c r="I3327" t="s">
        <v>2560</v>
      </c>
      <c r="J3327" t="s">
        <v>2330</v>
      </c>
      <c r="K3327" t="s">
        <v>711</v>
      </c>
      <c r="L3327" t="s">
        <v>2329</v>
      </c>
      <c r="M3327" t="s">
        <v>2581</v>
      </c>
      <c r="N3327" t="s">
        <v>2582</v>
      </c>
      <c r="O3327" t="s">
        <v>2542</v>
      </c>
      <c r="P3327" t="s">
        <v>2543</v>
      </c>
      <c r="Q3327" t="s">
        <v>2544</v>
      </c>
      <c r="R3327" t="s">
        <v>2583</v>
      </c>
      <c r="S3327" t="s">
        <v>2546</v>
      </c>
      <c r="T3327">
        <v>3297.1759999999999</v>
      </c>
      <c r="U3327" t="s">
        <v>2584</v>
      </c>
      <c r="V3327" t="s">
        <v>2585</v>
      </c>
      <c r="W3327" t="s">
        <v>2584</v>
      </c>
      <c r="X3327" t="s">
        <v>2585</v>
      </c>
      <c r="Y3327" t="str">
        <f t="shared" si="51"/>
        <v>成都哈拜网络科技有限公司-数字媒体事业部上海哈啰普惠科技有限公司CPC</v>
      </c>
      <c r="Z3327" t="e">
        <f>VLOOKUP(Y:Y,[1]Sheet1!N:N,1,0)</f>
        <v>#N/A</v>
      </c>
    </row>
    <row r="3328" spans="1:26" hidden="1" x14ac:dyDescent="0.25">
      <c r="A3328">
        <v>20230613</v>
      </c>
      <c r="B3328">
        <v>47327963</v>
      </c>
      <c r="C3328" t="s">
        <v>2678</v>
      </c>
      <c r="D3328">
        <v>2185183</v>
      </c>
      <c r="E3328" t="s">
        <v>2574</v>
      </c>
      <c r="F3328" s="59">
        <v>221.83</v>
      </c>
      <c r="G3328">
        <v>168.05</v>
      </c>
      <c r="H3328" t="s">
        <v>2538</v>
      </c>
      <c r="I3328" t="s">
        <v>2551</v>
      </c>
      <c r="J3328" t="s">
        <v>2575</v>
      </c>
      <c r="K3328" t="s">
        <v>2321</v>
      </c>
      <c r="L3328" t="s">
        <v>2344</v>
      </c>
      <c r="M3328" t="s">
        <v>2576</v>
      </c>
      <c r="O3328" t="s">
        <v>2542</v>
      </c>
      <c r="P3328" t="s">
        <v>2543</v>
      </c>
      <c r="Q3328" t="s">
        <v>2544</v>
      </c>
      <c r="R3328" t="s">
        <v>2577</v>
      </c>
      <c r="S3328" t="s">
        <v>2546</v>
      </c>
      <c r="T3328">
        <v>0</v>
      </c>
      <c r="U3328" t="s">
        <v>838</v>
      </c>
      <c r="V3328" t="s">
        <v>2578</v>
      </c>
      <c r="W3328" t="s">
        <v>838</v>
      </c>
      <c r="X3328" t="s">
        <v>2578</v>
      </c>
      <c r="Y3328" t="str">
        <f t="shared" si="51"/>
        <v>北京微财科技有限公司-数媒重庆市黑卡小额贷款有限公司信息流</v>
      </c>
      <c r="Z3328" t="e">
        <f>VLOOKUP(Y:Y,[1]Sheet1!N:N,1,0)</f>
        <v>#N/A</v>
      </c>
    </row>
    <row r="3329" spans="1:26" hidden="1" x14ac:dyDescent="0.25">
      <c r="A3329">
        <v>20230613</v>
      </c>
      <c r="B3329">
        <v>47953331</v>
      </c>
      <c r="C3329" t="s">
        <v>2663</v>
      </c>
      <c r="D3329">
        <v>2167551</v>
      </c>
      <c r="E3329" t="s">
        <v>2550</v>
      </c>
      <c r="F3329" s="59">
        <v>53.74</v>
      </c>
      <c r="G3329">
        <v>53.74</v>
      </c>
      <c r="H3329" t="s">
        <v>2538</v>
      </c>
      <c r="I3329" t="s">
        <v>2551</v>
      </c>
      <c r="J3329" t="s">
        <v>2332</v>
      </c>
      <c r="K3329" t="s">
        <v>2321</v>
      </c>
      <c r="L3329" t="s">
        <v>2333</v>
      </c>
      <c r="M3329" t="s">
        <v>2552</v>
      </c>
      <c r="N3329" t="s">
        <v>2553</v>
      </c>
      <c r="O3329" t="s">
        <v>2542</v>
      </c>
      <c r="P3329" t="s">
        <v>2543</v>
      </c>
      <c r="Q3329" t="s">
        <v>2544</v>
      </c>
      <c r="R3329" t="s">
        <v>2554</v>
      </c>
      <c r="S3329" t="s">
        <v>2546</v>
      </c>
      <c r="T3329">
        <v>0</v>
      </c>
      <c r="U3329" t="s">
        <v>2555</v>
      </c>
      <c r="V3329" t="s">
        <v>2556</v>
      </c>
      <c r="W3329" t="s">
        <v>2555</v>
      </c>
      <c r="X3329" t="s">
        <v>2556</v>
      </c>
      <c r="Y3329" t="str">
        <f t="shared" si="51"/>
        <v>北京爱奇艺科技有限公司-百度北京爱奇艺科技有限公司信息流</v>
      </c>
      <c r="Z3329" t="e">
        <f>VLOOKUP(Y:Y,[1]Sheet1!N:N,1,0)</f>
        <v>#N/A</v>
      </c>
    </row>
    <row r="3330" spans="1:26" hidden="1" x14ac:dyDescent="0.25">
      <c r="A3330">
        <v>20230613</v>
      </c>
      <c r="B3330">
        <v>31781225</v>
      </c>
      <c r="C3330" t="s">
        <v>2779</v>
      </c>
      <c r="D3330">
        <v>2115174</v>
      </c>
      <c r="E3330" t="s">
        <v>2780</v>
      </c>
      <c r="F3330" s="59">
        <v>691.51</v>
      </c>
      <c r="G3330">
        <v>0</v>
      </c>
      <c r="H3330" t="s">
        <v>2559</v>
      </c>
      <c r="I3330" t="s">
        <v>2560</v>
      </c>
      <c r="J3330" t="s">
        <v>2357</v>
      </c>
      <c r="K3330" t="s">
        <v>711</v>
      </c>
      <c r="L3330" t="s">
        <v>2356</v>
      </c>
      <c r="M3330" t="s">
        <v>2781</v>
      </c>
      <c r="N3330" t="s">
        <v>2782</v>
      </c>
      <c r="O3330" t="s">
        <v>2542</v>
      </c>
      <c r="P3330" t="s">
        <v>2543</v>
      </c>
      <c r="Q3330" t="s">
        <v>2544</v>
      </c>
      <c r="R3330" t="s">
        <v>2783</v>
      </c>
      <c r="S3330" t="s">
        <v>2546</v>
      </c>
      <c r="T3330">
        <v>0</v>
      </c>
      <c r="U3330" t="s">
        <v>2784</v>
      </c>
      <c r="V3330" t="s">
        <v>2785</v>
      </c>
      <c r="W3330" t="s">
        <v>1891</v>
      </c>
      <c r="X3330" t="s">
        <v>2602</v>
      </c>
      <c r="Y3330" t="str">
        <f t="shared" si="51"/>
        <v>腾讯云计算(北京)有限责任公司深圳市腾讯计算机系统有限公司CPC</v>
      </c>
      <c r="Z3330" t="e">
        <f>VLOOKUP(Y:Y,[1]Sheet1!N:N,1,0)</f>
        <v>#N/A</v>
      </c>
    </row>
    <row r="3331" spans="1:26" x14ac:dyDescent="0.25">
      <c r="A3331">
        <v>20230613</v>
      </c>
      <c r="B3331">
        <v>43094813</v>
      </c>
      <c r="C3331" t="s">
        <v>2677</v>
      </c>
      <c r="D3331">
        <v>2054669</v>
      </c>
      <c r="E3331" t="s">
        <v>2622</v>
      </c>
      <c r="F3331" s="59">
        <v>2767.97</v>
      </c>
      <c r="G3331">
        <v>2050.35</v>
      </c>
      <c r="H3331" t="s">
        <v>2538</v>
      </c>
      <c r="I3331" t="s">
        <v>2539</v>
      </c>
      <c r="J3331" t="s">
        <v>2352</v>
      </c>
      <c r="K3331" t="s">
        <v>2321</v>
      </c>
      <c r="L3331" t="s">
        <v>2351</v>
      </c>
      <c r="M3331" t="s">
        <v>2623</v>
      </c>
      <c r="N3331" t="s">
        <v>2624</v>
      </c>
      <c r="O3331" t="s">
        <v>2542</v>
      </c>
      <c r="P3331" t="s">
        <v>2543</v>
      </c>
      <c r="Q3331" t="s">
        <v>2544</v>
      </c>
      <c r="R3331" t="s">
        <v>2625</v>
      </c>
      <c r="S3331" t="s">
        <v>2546</v>
      </c>
      <c r="T3331">
        <v>0</v>
      </c>
      <c r="U3331" t="s">
        <v>838</v>
      </c>
      <c r="V3331" t="s">
        <v>2548</v>
      </c>
      <c r="W3331" t="s">
        <v>838</v>
      </c>
      <c r="X3331" t="s">
        <v>2548</v>
      </c>
      <c r="Y3331" t="str">
        <f t="shared" ref="Y3331:Y3394" si="52">L3331&amp;J3331&amp;K3331</f>
        <v>深圳市小赢普惠科技有限责任公司深圳市赢众通金融信息服务有限责任公司信息流</v>
      </c>
      <c r="Z3331" t="e">
        <f>VLOOKUP(Y:Y,[1]Sheet1!N:N,1,0)</f>
        <v>#N/A</v>
      </c>
    </row>
    <row r="3332" spans="1:26" hidden="1" x14ac:dyDescent="0.25">
      <c r="A3332">
        <v>20230613</v>
      </c>
      <c r="B3332">
        <v>47184419</v>
      </c>
      <c r="C3332" t="s">
        <v>2740</v>
      </c>
      <c r="D3332">
        <v>2176807</v>
      </c>
      <c r="E3332" t="s">
        <v>2691</v>
      </c>
      <c r="F3332" s="59">
        <v>0.55000000000000004</v>
      </c>
      <c r="G3332">
        <v>0.4</v>
      </c>
      <c r="H3332" t="s">
        <v>2538</v>
      </c>
      <c r="I3332" t="s">
        <v>2551</v>
      </c>
      <c r="J3332" t="s">
        <v>2339</v>
      </c>
      <c r="K3332" t="s">
        <v>2321</v>
      </c>
      <c r="L3332" t="s">
        <v>2338</v>
      </c>
      <c r="M3332" t="s">
        <v>2692</v>
      </c>
      <c r="N3332" t="s">
        <v>2693</v>
      </c>
      <c r="O3332" t="s">
        <v>2542</v>
      </c>
      <c r="P3332" t="s">
        <v>2543</v>
      </c>
      <c r="Q3332" t="s">
        <v>2544</v>
      </c>
      <c r="R3332" t="s">
        <v>2694</v>
      </c>
      <c r="S3332" t="s">
        <v>2546</v>
      </c>
      <c r="T3332">
        <v>0</v>
      </c>
      <c r="U3332" t="s">
        <v>2117</v>
      </c>
      <c r="V3332" t="s">
        <v>2695</v>
      </c>
      <c r="W3332" t="s">
        <v>2117</v>
      </c>
      <c r="X3332" t="s">
        <v>2695</v>
      </c>
      <c r="Y3332" t="str">
        <f t="shared" si="52"/>
        <v>北京三快在线科技有限公司及其关联公司北京三快科技有限公司信息流</v>
      </c>
      <c r="Z3332" t="e">
        <f>VLOOKUP(Y:Y,[1]Sheet1!N:N,1,0)</f>
        <v>#N/A</v>
      </c>
    </row>
    <row r="3333" spans="1:26" hidden="1" x14ac:dyDescent="0.25">
      <c r="A3333">
        <v>20230613</v>
      </c>
      <c r="B3333">
        <v>47798443</v>
      </c>
      <c r="C3333" t="s">
        <v>2862</v>
      </c>
      <c r="D3333">
        <v>2169384</v>
      </c>
      <c r="E3333" t="s">
        <v>2633</v>
      </c>
      <c r="F3333" s="59">
        <v>22277.85</v>
      </c>
      <c r="G3333">
        <v>16502.11</v>
      </c>
      <c r="H3333" t="s">
        <v>2538</v>
      </c>
      <c r="I3333" t="s">
        <v>2551</v>
      </c>
      <c r="J3333" t="s">
        <v>296</v>
      </c>
      <c r="K3333" t="s">
        <v>2321</v>
      </c>
      <c r="L3333" t="s">
        <v>2334</v>
      </c>
      <c r="M3333" t="s">
        <v>2634</v>
      </c>
      <c r="N3333" t="s">
        <v>2635</v>
      </c>
      <c r="O3333" t="s">
        <v>2542</v>
      </c>
      <c r="P3333" t="s">
        <v>2543</v>
      </c>
      <c r="Q3333" t="s">
        <v>2544</v>
      </c>
      <c r="R3333" t="s">
        <v>2636</v>
      </c>
      <c r="S3333" t="s">
        <v>2546</v>
      </c>
      <c r="T3333">
        <v>0</v>
      </c>
      <c r="U3333" t="s">
        <v>2584</v>
      </c>
      <c r="V3333" t="s">
        <v>2637</v>
      </c>
      <c r="W3333" t="s">
        <v>2584</v>
      </c>
      <c r="X3333" t="s">
        <v>2637</v>
      </c>
      <c r="Y3333" t="str">
        <f t="shared" si="52"/>
        <v>湖北车智汇传媒有限公司北京车之家信息技术有限公司信息流</v>
      </c>
      <c r="Z3333" t="e">
        <f>VLOOKUP(Y:Y,[1]Sheet1!N:N,1,0)</f>
        <v>#N/A</v>
      </c>
    </row>
    <row r="3334" spans="1:26" hidden="1" x14ac:dyDescent="0.25">
      <c r="A3334">
        <v>20230613</v>
      </c>
      <c r="B3334">
        <v>47974695</v>
      </c>
      <c r="C3334" t="s">
        <v>2814</v>
      </c>
      <c r="D3334">
        <v>2129251</v>
      </c>
      <c r="E3334" t="s">
        <v>2815</v>
      </c>
      <c r="F3334" s="59">
        <v>6301.66</v>
      </c>
      <c r="G3334">
        <v>0</v>
      </c>
      <c r="H3334" t="s">
        <v>2538</v>
      </c>
      <c r="I3334" t="s">
        <v>2551</v>
      </c>
      <c r="J3334" t="s">
        <v>2330</v>
      </c>
      <c r="K3334" t="s">
        <v>2321</v>
      </c>
      <c r="L3334" t="s">
        <v>2329</v>
      </c>
      <c r="M3334" t="s">
        <v>2581</v>
      </c>
      <c r="N3334" t="s">
        <v>2582</v>
      </c>
      <c r="O3334" t="s">
        <v>2542</v>
      </c>
      <c r="P3334" t="s">
        <v>2543</v>
      </c>
      <c r="Q3334" t="s">
        <v>2544</v>
      </c>
      <c r="R3334" t="s">
        <v>2583</v>
      </c>
      <c r="S3334" t="s">
        <v>2546</v>
      </c>
      <c r="T3334">
        <v>0</v>
      </c>
      <c r="U3334" t="s">
        <v>838</v>
      </c>
      <c r="V3334" t="s">
        <v>2578</v>
      </c>
      <c r="W3334" t="s">
        <v>2584</v>
      </c>
      <c r="X3334" t="s">
        <v>2585</v>
      </c>
      <c r="Y3334" t="str">
        <f t="shared" si="52"/>
        <v>成都哈拜网络科技有限公司-数字媒体事业部上海哈啰普惠科技有限公司信息流</v>
      </c>
      <c r="Z3334" t="e">
        <f>VLOOKUP(Y:Y,[1]Sheet1!N:N,1,0)</f>
        <v>#N/A</v>
      </c>
    </row>
    <row r="3335" spans="1:26" x14ac:dyDescent="0.25">
      <c r="A3335">
        <v>20230613</v>
      </c>
      <c r="B3335">
        <v>39873589</v>
      </c>
      <c r="C3335" t="s">
        <v>2811</v>
      </c>
      <c r="D3335">
        <v>2054669</v>
      </c>
      <c r="E3335" t="s">
        <v>2622</v>
      </c>
      <c r="F3335" s="59">
        <v>937.38</v>
      </c>
      <c r="G3335">
        <v>694.36</v>
      </c>
      <c r="H3335" t="s">
        <v>2538</v>
      </c>
      <c r="I3335" t="s">
        <v>2551</v>
      </c>
      <c r="J3335" t="s">
        <v>2352</v>
      </c>
      <c r="K3335" t="s">
        <v>2321</v>
      </c>
      <c r="L3335" t="s">
        <v>2351</v>
      </c>
      <c r="M3335" t="s">
        <v>2623</v>
      </c>
      <c r="N3335" t="s">
        <v>2624</v>
      </c>
      <c r="O3335" t="s">
        <v>2542</v>
      </c>
      <c r="P3335" t="s">
        <v>2543</v>
      </c>
      <c r="Q3335" t="s">
        <v>2544</v>
      </c>
      <c r="R3335" t="s">
        <v>2625</v>
      </c>
      <c r="S3335" t="s">
        <v>2546</v>
      </c>
      <c r="T3335">
        <v>0</v>
      </c>
      <c r="U3335" t="s">
        <v>838</v>
      </c>
      <c r="V3335" t="s">
        <v>2548</v>
      </c>
      <c r="W3335" t="s">
        <v>838</v>
      </c>
      <c r="X3335" t="s">
        <v>2548</v>
      </c>
      <c r="Y3335" t="str">
        <f t="shared" si="52"/>
        <v>深圳市小赢普惠科技有限责任公司深圳市赢众通金融信息服务有限责任公司信息流</v>
      </c>
      <c r="Z3335" t="e">
        <f>VLOOKUP(Y:Y,[1]Sheet1!N:N,1,0)</f>
        <v>#N/A</v>
      </c>
    </row>
    <row r="3336" spans="1:26" hidden="1" x14ac:dyDescent="0.25">
      <c r="A3336">
        <v>20230613</v>
      </c>
      <c r="B3336">
        <v>47344663</v>
      </c>
      <c r="C3336" t="s">
        <v>2788</v>
      </c>
      <c r="D3336">
        <v>2165628</v>
      </c>
      <c r="E3336" t="s">
        <v>2789</v>
      </c>
      <c r="F3336" s="59">
        <v>896.21</v>
      </c>
      <c r="G3336">
        <v>0</v>
      </c>
      <c r="H3336" t="s">
        <v>2559</v>
      </c>
      <c r="I3336" t="s">
        <v>2560</v>
      </c>
      <c r="J3336" t="s">
        <v>2332</v>
      </c>
      <c r="K3336" t="s">
        <v>711</v>
      </c>
      <c r="L3336" t="s">
        <v>2333</v>
      </c>
      <c r="M3336" t="s">
        <v>2552</v>
      </c>
      <c r="N3336" t="s">
        <v>2553</v>
      </c>
      <c r="O3336" t="s">
        <v>2542</v>
      </c>
      <c r="P3336" t="s">
        <v>2543</v>
      </c>
      <c r="Q3336" t="s">
        <v>2544</v>
      </c>
      <c r="R3336" t="s">
        <v>2554</v>
      </c>
      <c r="S3336" t="s">
        <v>2546</v>
      </c>
      <c r="T3336">
        <v>0</v>
      </c>
      <c r="U3336" t="s">
        <v>2555</v>
      </c>
      <c r="V3336" t="s">
        <v>2556</v>
      </c>
      <c r="W3336" t="s">
        <v>2555</v>
      </c>
      <c r="X3336" t="s">
        <v>2556</v>
      </c>
      <c r="Y3336" t="str">
        <f t="shared" si="52"/>
        <v>北京爱奇艺科技有限公司-百度北京爱奇艺科技有限公司CPC</v>
      </c>
      <c r="Z3336" t="e">
        <f>VLOOKUP(Y:Y,[1]Sheet1!N:N,1,0)</f>
        <v>#N/A</v>
      </c>
    </row>
    <row r="3337" spans="1:26" hidden="1" x14ac:dyDescent="0.25">
      <c r="A3337">
        <v>20230613</v>
      </c>
      <c r="B3337">
        <v>47426571</v>
      </c>
      <c r="C3337" t="s">
        <v>2754</v>
      </c>
      <c r="D3337">
        <v>2189969</v>
      </c>
      <c r="E3337" t="s">
        <v>2608</v>
      </c>
      <c r="F3337" s="59">
        <v>1002.98</v>
      </c>
      <c r="G3337">
        <v>716.41</v>
      </c>
      <c r="H3337" t="s">
        <v>2538</v>
      </c>
      <c r="I3337" t="s">
        <v>2551</v>
      </c>
      <c r="J3337" t="s">
        <v>2332</v>
      </c>
      <c r="K3337" t="s">
        <v>2321</v>
      </c>
      <c r="L3337" t="s">
        <v>2333</v>
      </c>
      <c r="M3337" t="s">
        <v>2552</v>
      </c>
      <c r="N3337" t="s">
        <v>2553</v>
      </c>
      <c r="O3337" t="s">
        <v>2542</v>
      </c>
      <c r="P3337" t="s">
        <v>2543</v>
      </c>
      <c r="Q3337" t="s">
        <v>2544</v>
      </c>
      <c r="R3337" t="s">
        <v>2554</v>
      </c>
      <c r="S3337" t="s">
        <v>2546</v>
      </c>
      <c r="T3337">
        <v>0</v>
      </c>
      <c r="U3337" t="s">
        <v>2555</v>
      </c>
      <c r="V3337" t="s">
        <v>2556</v>
      </c>
      <c r="W3337" t="s">
        <v>2555</v>
      </c>
      <c r="X3337" t="s">
        <v>2556</v>
      </c>
      <c r="Y3337" t="str">
        <f t="shared" si="52"/>
        <v>北京爱奇艺科技有限公司-百度北京爱奇艺科技有限公司信息流</v>
      </c>
      <c r="Z3337" t="e">
        <f>VLOOKUP(Y:Y,[1]Sheet1!N:N,1,0)</f>
        <v>#N/A</v>
      </c>
    </row>
    <row r="3338" spans="1:26" hidden="1" x14ac:dyDescent="0.25">
      <c r="A3338">
        <v>20230613</v>
      </c>
      <c r="B3338">
        <v>47798400</v>
      </c>
      <c r="C3338" t="s">
        <v>2857</v>
      </c>
      <c r="D3338">
        <v>2169384</v>
      </c>
      <c r="E3338" t="s">
        <v>2633</v>
      </c>
      <c r="F3338" s="59">
        <v>945.01</v>
      </c>
      <c r="G3338">
        <v>700.01</v>
      </c>
      <c r="H3338" t="s">
        <v>2538</v>
      </c>
      <c r="I3338" t="s">
        <v>2551</v>
      </c>
      <c r="J3338" t="s">
        <v>296</v>
      </c>
      <c r="K3338" t="s">
        <v>2321</v>
      </c>
      <c r="L3338" t="s">
        <v>2334</v>
      </c>
      <c r="M3338" t="s">
        <v>2634</v>
      </c>
      <c r="N3338" t="s">
        <v>2635</v>
      </c>
      <c r="O3338" t="s">
        <v>2542</v>
      </c>
      <c r="P3338" t="s">
        <v>2543</v>
      </c>
      <c r="Q3338" t="s">
        <v>2544</v>
      </c>
      <c r="R3338" t="s">
        <v>2636</v>
      </c>
      <c r="S3338" t="s">
        <v>2546</v>
      </c>
      <c r="T3338">
        <v>0</v>
      </c>
      <c r="U3338" t="s">
        <v>2584</v>
      </c>
      <c r="V3338" t="s">
        <v>2637</v>
      </c>
      <c r="W3338" t="s">
        <v>2584</v>
      </c>
      <c r="X3338" t="s">
        <v>2637</v>
      </c>
      <c r="Y3338" t="str">
        <f t="shared" si="52"/>
        <v>湖北车智汇传媒有限公司北京车之家信息技术有限公司信息流</v>
      </c>
      <c r="Z3338" t="e">
        <f>VLOOKUP(Y:Y,[1]Sheet1!N:N,1,0)</f>
        <v>#N/A</v>
      </c>
    </row>
    <row r="3339" spans="1:26" hidden="1" x14ac:dyDescent="0.25">
      <c r="A3339">
        <v>20230613</v>
      </c>
      <c r="B3339">
        <v>29995327</v>
      </c>
      <c r="C3339" t="s">
        <v>2761</v>
      </c>
      <c r="D3339">
        <v>2142924</v>
      </c>
      <c r="E3339" t="s">
        <v>2716</v>
      </c>
      <c r="F3339" s="59">
        <v>349.22</v>
      </c>
      <c r="G3339">
        <v>349.22</v>
      </c>
      <c r="H3339" t="s">
        <v>2559</v>
      </c>
      <c r="I3339" t="s">
        <v>2560</v>
      </c>
      <c r="J3339" t="s">
        <v>392</v>
      </c>
      <c r="K3339" t="s">
        <v>711</v>
      </c>
      <c r="L3339" t="s">
        <v>392</v>
      </c>
      <c r="M3339" t="s">
        <v>2641</v>
      </c>
      <c r="N3339" t="s">
        <v>2642</v>
      </c>
      <c r="O3339" t="s">
        <v>2542</v>
      </c>
      <c r="P3339" t="s">
        <v>2543</v>
      </c>
      <c r="Q3339" t="s">
        <v>2544</v>
      </c>
      <c r="R3339" t="s">
        <v>2643</v>
      </c>
      <c r="S3339" t="s">
        <v>2546</v>
      </c>
      <c r="T3339">
        <v>149999.34700000001</v>
      </c>
      <c r="U3339" t="s">
        <v>838</v>
      </c>
      <c r="V3339" t="s">
        <v>2548</v>
      </c>
      <c r="W3339" t="s">
        <v>838</v>
      </c>
      <c r="X3339" t="s">
        <v>2548</v>
      </c>
      <c r="Y3339" t="str">
        <f t="shared" si="52"/>
        <v>福州三六零网络小额贷款有限公司福州三六零网络小额贷款有限公司CPC</v>
      </c>
      <c r="Z3339" t="e">
        <f>VLOOKUP(Y:Y,[1]Sheet1!N:N,1,0)</f>
        <v>#N/A</v>
      </c>
    </row>
    <row r="3340" spans="1:26" x14ac:dyDescent="0.25">
      <c r="A3340">
        <v>20230613</v>
      </c>
      <c r="B3340">
        <v>43094813</v>
      </c>
      <c r="C3340" t="s">
        <v>2677</v>
      </c>
      <c r="D3340">
        <v>2054669</v>
      </c>
      <c r="E3340" t="s">
        <v>2622</v>
      </c>
      <c r="F3340" s="59">
        <v>175.42</v>
      </c>
      <c r="G3340">
        <v>129.94</v>
      </c>
      <c r="H3340" t="s">
        <v>2538</v>
      </c>
      <c r="I3340" t="s">
        <v>2551</v>
      </c>
      <c r="J3340" t="s">
        <v>2352</v>
      </c>
      <c r="K3340" t="s">
        <v>2321</v>
      </c>
      <c r="L3340" t="s">
        <v>2351</v>
      </c>
      <c r="M3340" t="s">
        <v>2623</v>
      </c>
      <c r="N3340" t="s">
        <v>2624</v>
      </c>
      <c r="O3340" t="s">
        <v>2542</v>
      </c>
      <c r="P3340" t="s">
        <v>2543</v>
      </c>
      <c r="Q3340" t="s">
        <v>2544</v>
      </c>
      <c r="R3340" t="s">
        <v>2625</v>
      </c>
      <c r="S3340" t="s">
        <v>2546</v>
      </c>
      <c r="T3340">
        <v>0</v>
      </c>
      <c r="U3340" t="s">
        <v>838</v>
      </c>
      <c r="V3340" t="s">
        <v>2548</v>
      </c>
      <c r="W3340" t="s">
        <v>838</v>
      </c>
      <c r="X3340" t="s">
        <v>2548</v>
      </c>
      <c r="Y3340" t="str">
        <f t="shared" si="52"/>
        <v>深圳市小赢普惠科技有限责任公司深圳市赢众通金融信息服务有限责任公司信息流</v>
      </c>
      <c r="Z3340" t="e">
        <f>VLOOKUP(Y:Y,[1]Sheet1!N:N,1,0)</f>
        <v>#N/A</v>
      </c>
    </row>
    <row r="3341" spans="1:26" x14ac:dyDescent="0.25">
      <c r="A3341">
        <v>20230613</v>
      </c>
      <c r="B3341">
        <v>39873589</v>
      </c>
      <c r="C3341" t="s">
        <v>2811</v>
      </c>
      <c r="D3341">
        <v>2054669</v>
      </c>
      <c r="E3341" t="s">
        <v>2622</v>
      </c>
      <c r="F3341" s="59">
        <v>16497.009999999998</v>
      </c>
      <c r="G3341">
        <v>12220.01</v>
      </c>
      <c r="H3341" t="s">
        <v>2538</v>
      </c>
      <c r="I3341" t="s">
        <v>2539</v>
      </c>
      <c r="J3341" t="s">
        <v>2352</v>
      </c>
      <c r="K3341" t="s">
        <v>2321</v>
      </c>
      <c r="L3341" t="s">
        <v>2351</v>
      </c>
      <c r="M3341" t="s">
        <v>2623</v>
      </c>
      <c r="N3341" t="s">
        <v>2624</v>
      </c>
      <c r="O3341" t="s">
        <v>2542</v>
      </c>
      <c r="P3341" t="s">
        <v>2543</v>
      </c>
      <c r="Q3341" t="s">
        <v>2544</v>
      </c>
      <c r="R3341" t="s">
        <v>2625</v>
      </c>
      <c r="S3341" t="s">
        <v>2546</v>
      </c>
      <c r="T3341">
        <v>0</v>
      </c>
      <c r="U3341" t="s">
        <v>838</v>
      </c>
      <c r="V3341" t="s">
        <v>2548</v>
      </c>
      <c r="W3341" t="s">
        <v>838</v>
      </c>
      <c r="X3341" t="s">
        <v>2548</v>
      </c>
      <c r="Y3341" t="str">
        <f t="shared" si="52"/>
        <v>深圳市小赢普惠科技有限责任公司深圳市赢众通金融信息服务有限责任公司信息流</v>
      </c>
      <c r="Z3341" t="e">
        <f>VLOOKUP(Y:Y,[1]Sheet1!N:N,1,0)</f>
        <v>#N/A</v>
      </c>
    </row>
    <row r="3342" spans="1:26" hidden="1" x14ac:dyDescent="0.25">
      <c r="A3342">
        <v>20230613</v>
      </c>
      <c r="B3342">
        <v>41512404</v>
      </c>
      <c r="C3342" t="s">
        <v>2769</v>
      </c>
      <c r="D3342">
        <v>2117409</v>
      </c>
      <c r="E3342" t="s">
        <v>2744</v>
      </c>
      <c r="F3342" s="59">
        <v>2539.27</v>
      </c>
      <c r="G3342">
        <v>0</v>
      </c>
      <c r="H3342" t="s">
        <v>2559</v>
      </c>
      <c r="I3342" t="s">
        <v>2560</v>
      </c>
      <c r="J3342" t="s">
        <v>2353</v>
      </c>
      <c r="K3342" t="s">
        <v>711</v>
      </c>
      <c r="L3342" t="s">
        <v>326</v>
      </c>
      <c r="M3342" t="s">
        <v>2588</v>
      </c>
      <c r="N3342" t="s">
        <v>2589</v>
      </c>
      <c r="O3342" t="s">
        <v>2542</v>
      </c>
      <c r="P3342" t="s">
        <v>2543</v>
      </c>
      <c r="Q3342" t="s">
        <v>2544</v>
      </c>
      <c r="R3342" t="s">
        <v>2570</v>
      </c>
      <c r="S3342" t="s">
        <v>2546</v>
      </c>
      <c r="T3342">
        <v>0</v>
      </c>
      <c r="U3342" t="s">
        <v>2571</v>
      </c>
      <c r="V3342" t="s">
        <v>2572</v>
      </c>
      <c r="W3342" t="s">
        <v>1891</v>
      </c>
      <c r="X3342" t="s">
        <v>2564</v>
      </c>
      <c r="Y3342" t="str">
        <f t="shared" si="52"/>
        <v>网易有道信息技术（北京）有限公司网易(杭州)网络有限公司CPC</v>
      </c>
      <c r="Z3342" t="e">
        <f>VLOOKUP(Y:Y,[1]Sheet1!N:N,1,0)</f>
        <v>#N/A</v>
      </c>
    </row>
    <row r="3343" spans="1:26" hidden="1" x14ac:dyDescent="0.25">
      <c r="A3343">
        <v>20230613</v>
      </c>
      <c r="B3343">
        <v>42965759</v>
      </c>
      <c r="C3343" t="s">
        <v>2619</v>
      </c>
      <c r="D3343">
        <v>2165227</v>
      </c>
      <c r="E3343" t="s">
        <v>2566</v>
      </c>
      <c r="F3343" s="59">
        <v>40.56</v>
      </c>
      <c r="G3343">
        <v>30.05</v>
      </c>
      <c r="H3343" t="s">
        <v>2538</v>
      </c>
      <c r="I3343" t="s">
        <v>2551</v>
      </c>
      <c r="J3343" t="s">
        <v>2320</v>
      </c>
      <c r="K3343" t="s">
        <v>2321</v>
      </c>
      <c r="L3343" t="s">
        <v>2318</v>
      </c>
      <c r="M3343" t="s">
        <v>2540</v>
      </c>
      <c r="N3343" t="s">
        <v>2541</v>
      </c>
      <c r="O3343" t="s">
        <v>2542</v>
      </c>
      <c r="P3343" t="s">
        <v>2543</v>
      </c>
      <c r="Q3343" t="s">
        <v>2544</v>
      </c>
      <c r="R3343" t="s">
        <v>2545</v>
      </c>
      <c r="S3343" t="s">
        <v>2546</v>
      </c>
      <c r="T3343">
        <v>0</v>
      </c>
      <c r="U3343" t="s">
        <v>838</v>
      </c>
      <c r="V3343" t="s">
        <v>2547</v>
      </c>
      <c r="W3343" t="s">
        <v>838</v>
      </c>
      <c r="X3343" t="s">
        <v>2548</v>
      </c>
      <c r="Y3343" t="str">
        <f t="shared" si="52"/>
        <v>上海耳序信息技术有限公司-四部上海拍拍贷金融信息服务有限公司信息流</v>
      </c>
      <c r="Z3343" t="e">
        <f>VLOOKUP(Y:Y,[1]Sheet1!N:N,1,0)</f>
        <v>#N/A</v>
      </c>
    </row>
    <row r="3344" spans="1:26" hidden="1" x14ac:dyDescent="0.25">
      <c r="A3344">
        <v>20230613</v>
      </c>
      <c r="B3344">
        <v>47327773</v>
      </c>
      <c r="C3344" t="s">
        <v>2714</v>
      </c>
      <c r="D3344">
        <v>2185183</v>
      </c>
      <c r="E3344" t="s">
        <v>2574</v>
      </c>
      <c r="F3344" s="59">
        <v>7011.35</v>
      </c>
      <c r="G3344">
        <v>5311.63</v>
      </c>
      <c r="H3344" t="s">
        <v>2538</v>
      </c>
      <c r="I3344" t="s">
        <v>2539</v>
      </c>
      <c r="J3344" t="s">
        <v>2575</v>
      </c>
      <c r="K3344" t="s">
        <v>2321</v>
      </c>
      <c r="L3344" t="s">
        <v>2344</v>
      </c>
      <c r="M3344" t="s">
        <v>2576</v>
      </c>
      <c r="O3344" t="s">
        <v>2542</v>
      </c>
      <c r="P3344" t="s">
        <v>2543</v>
      </c>
      <c r="Q3344" t="s">
        <v>2544</v>
      </c>
      <c r="R3344" t="s">
        <v>2577</v>
      </c>
      <c r="S3344" t="s">
        <v>2546</v>
      </c>
      <c r="T3344">
        <v>0</v>
      </c>
      <c r="U3344" t="s">
        <v>838</v>
      </c>
      <c r="V3344" t="s">
        <v>2578</v>
      </c>
      <c r="W3344" t="s">
        <v>838</v>
      </c>
      <c r="X3344" t="s">
        <v>2578</v>
      </c>
      <c r="Y3344" t="str">
        <f t="shared" si="52"/>
        <v>北京微财科技有限公司-数媒重庆市黑卡小额贷款有限公司信息流</v>
      </c>
      <c r="Z3344" t="e">
        <f>VLOOKUP(Y:Y,[1]Sheet1!N:N,1,0)</f>
        <v>#N/A</v>
      </c>
    </row>
    <row r="3345" spans="1:26" hidden="1" x14ac:dyDescent="0.25">
      <c r="A3345">
        <v>20230613</v>
      </c>
      <c r="B3345">
        <v>41250557</v>
      </c>
      <c r="C3345" t="s">
        <v>2771</v>
      </c>
      <c r="D3345">
        <v>2130054</v>
      </c>
      <c r="E3345" t="s">
        <v>2558</v>
      </c>
      <c r="F3345" s="59">
        <v>3735.54</v>
      </c>
      <c r="G3345">
        <v>3024.68</v>
      </c>
      <c r="H3345" t="s">
        <v>2559</v>
      </c>
      <c r="I3345" t="s">
        <v>2560</v>
      </c>
      <c r="J3345" t="s">
        <v>2350</v>
      </c>
      <c r="K3345" t="s">
        <v>711</v>
      </c>
      <c r="L3345" t="s">
        <v>2350</v>
      </c>
      <c r="M3345" t="s">
        <v>2561</v>
      </c>
      <c r="N3345" t="s">
        <v>2562</v>
      </c>
      <c r="O3345" t="s">
        <v>2542</v>
      </c>
      <c r="P3345" t="s">
        <v>2543</v>
      </c>
      <c r="Q3345" t="s">
        <v>2544</v>
      </c>
      <c r="R3345" t="s">
        <v>2563</v>
      </c>
      <c r="S3345" t="s">
        <v>2546</v>
      </c>
      <c r="T3345">
        <v>16971.228999999999</v>
      </c>
      <c r="U3345" t="s">
        <v>1891</v>
      </c>
      <c r="V3345" t="s">
        <v>2564</v>
      </c>
      <c r="W3345" t="s">
        <v>1891</v>
      </c>
      <c r="X3345" t="s">
        <v>2564</v>
      </c>
      <c r="Y3345" t="str">
        <f t="shared" si="52"/>
        <v>深圳尚米网络技术有限公司深圳尚米网络技术有限公司CPC</v>
      </c>
      <c r="Z3345" t="e">
        <f>VLOOKUP(Y:Y,[1]Sheet1!N:N,1,0)</f>
        <v>#N/A</v>
      </c>
    </row>
    <row r="3346" spans="1:26" hidden="1" x14ac:dyDescent="0.25">
      <c r="A3346">
        <v>20230613</v>
      </c>
      <c r="B3346">
        <v>40896118</v>
      </c>
      <c r="C3346" t="s">
        <v>2758</v>
      </c>
      <c r="D3346">
        <v>2117409</v>
      </c>
      <c r="E3346" t="s">
        <v>2744</v>
      </c>
      <c r="F3346" s="59">
        <v>1126.81</v>
      </c>
      <c r="G3346">
        <v>0</v>
      </c>
      <c r="H3346" t="s">
        <v>2559</v>
      </c>
      <c r="I3346" t="s">
        <v>2560</v>
      </c>
      <c r="J3346" t="s">
        <v>2353</v>
      </c>
      <c r="K3346" t="s">
        <v>711</v>
      </c>
      <c r="L3346" t="s">
        <v>326</v>
      </c>
      <c r="M3346" t="s">
        <v>2588</v>
      </c>
      <c r="N3346" t="s">
        <v>2589</v>
      </c>
      <c r="O3346" t="s">
        <v>2542</v>
      </c>
      <c r="P3346" t="s">
        <v>2543</v>
      </c>
      <c r="Q3346" t="s">
        <v>2544</v>
      </c>
      <c r="R3346" t="s">
        <v>2570</v>
      </c>
      <c r="S3346" t="s">
        <v>2546</v>
      </c>
      <c r="T3346">
        <v>0</v>
      </c>
      <c r="U3346" t="s">
        <v>2571</v>
      </c>
      <c r="V3346" t="s">
        <v>2572</v>
      </c>
      <c r="W3346" t="s">
        <v>1891</v>
      </c>
      <c r="X3346" t="s">
        <v>2564</v>
      </c>
      <c r="Y3346" t="str">
        <f t="shared" si="52"/>
        <v>网易有道信息技术（北京）有限公司网易(杭州)网络有限公司CPC</v>
      </c>
      <c r="Z3346" t="e">
        <f>VLOOKUP(Y:Y,[1]Sheet1!N:N,1,0)</f>
        <v>#N/A</v>
      </c>
    </row>
    <row r="3347" spans="1:26" hidden="1" x14ac:dyDescent="0.25">
      <c r="A3347">
        <v>20230613</v>
      </c>
      <c r="B3347">
        <v>42327274</v>
      </c>
      <c r="C3347" t="s">
        <v>2791</v>
      </c>
      <c r="D3347">
        <v>2172261</v>
      </c>
      <c r="E3347" t="s">
        <v>2628</v>
      </c>
      <c r="F3347" s="59">
        <v>123.25</v>
      </c>
      <c r="G3347">
        <v>94.08</v>
      </c>
      <c r="H3347" t="s">
        <v>2538</v>
      </c>
      <c r="I3347" t="s">
        <v>2539</v>
      </c>
      <c r="J3347" t="s">
        <v>292</v>
      </c>
      <c r="K3347" t="s">
        <v>2321</v>
      </c>
      <c r="L3347" t="s">
        <v>574</v>
      </c>
      <c r="M3347" t="s">
        <v>2611</v>
      </c>
      <c r="N3347" t="s">
        <v>2612</v>
      </c>
      <c r="O3347" t="s">
        <v>2542</v>
      </c>
      <c r="P3347" t="s">
        <v>2543</v>
      </c>
      <c r="Q3347" t="s">
        <v>2544</v>
      </c>
      <c r="R3347" t="s">
        <v>2613</v>
      </c>
      <c r="S3347" t="s">
        <v>2546</v>
      </c>
      <c r="T3347">
        <v>0</v>
      </c>
      <c r="U3347" t="s">
        <v>2614</v>
      </c>
      <c r="V3347" t="s">
        <v>2615</v>
      </c>
      <c r="W3347" t="s">
        <v>2614</v>
      </c>
      <c r="X3347" t="s">
        <v>2615</v>
      </c>
      <c r="Y3347" t="str">
        <f t="shared" si="52"/>
        <v>广州荔湾品唯信息服务有限公司广州唯品会电子商务有限公司信息流</v>
      </c>
      <c r="Z3347" t="e">
        <f>VLOOKUP(Y:Y,[1]Sheet1!N:N,1,0)</f>
        <v>#N/A</v>
      </c>
    </row>
    <row r="3348" spans="1:26" hidden="1" x14ac:dyDescent="0.25">
      <c r="A3348">
        <v>20230613</v>
      </c>
      <c r="B3348">
        <v>45323132</v>
      </c>
      <c r="C3348" t="s">
        <v>2747</v>
      </c>
      <c r="D3348">
        <v>2172261</v>
      </c>
      <c r="E3348" t="s">
        <v>2628</v>
      </c>
      <c r="F3348" s="59">
        <v>118.33</v>
      </c>
      <c r="G3348">
        <v>90.33</v>
      </c>
      <c r="H3348" t="s">
        <v>2538</v>
      </c>
      <c r="I3348" t="s">
        <v>2551</v>
      </c>
      <c r="J3348" t="s">
        <v>292</v>
      </c>
      <c r="K3348" t="s">
        <v>2321</v>
      </c>
      <c r="L3348" t="s">
        <v>574</v>
      </c>
      <c r="M3348" t="s">
        <v>2611</v>
      </c>
      <c r="N3348" t="s">
        <v>2612</v>
      </c>
      <c r="O3348" t="s">
        <v>2542</v>
      </c>
      <c r="P3348" t="s">
        <v>2543</v>
      </c>
      <c r="Q3348" t="s">
        <v>2544</v>
      </c>
      <c r="R3348" t="s">
        <v>2613</v>
      </c>
      <c r="S3348" t="s">
        <v>2546</v>
      </c>
      <c r="T3348">
        <v>0</v>
      </c>
      <c r="U3348" t="s">
        <v>2614</v>
      </c>
      <c r="V3348" t="s">
        <v>2615</v>
      </c>
      <c r="W3348" t="s">
        <v>2614</v>
      </c>
      <c r="X3348" t="s">
        <v>2615</v>
      </c>
      <c r="Y3348" t="str">
        <f t="shared" si="52"/>
        <v>广州荔湾品唯信息服务有限公司广州唯品会电子商务有限公司信息流</v>
      </c>
      <c r="Z3348" t="e">
        <f>VLOOKUP(Y:Y,[1]Sheet1!N:N,1,0)</f>
        <v>#N/A</v>
      </c>
    </row>
    <row r="3349" spans="1:26" hidden="1" x14ac:dyDescent="0.25">
      <c r="A3349">
        <v>20230613</v>
      </c>
      <c r="B3349">
        <v>47327891</v>
      </c>
      <c r="C3349" t="s">
        <v>2863</v>
      </c>
      <c r="D3349">
        <v>2185183</v>
      </c>
      <c r="E3349" t="s">
        <v>2574</v>
      </c>
      <c r="F3349" s="59">
        <v>23.14</v>
      </c>
      <c r="G3349">
        <v>17.53</v>
      </c>
      <c r="H3349" t="s">
        <v>2538</v>
      </c>
      <c r="I3349" t="s">
        <v>2539</v>
      </c>
      <c r="J3349" t="s">
        <v>2575</v>
      </c>
      <c r="K3349" t="s">
        <v>2321</v>
      </c>
      <c r="L3349" t="s">
        <v>2344</v>
      </c>
      <c r="M3349" t="s">
        <v>2576</v>
      </c>
      <c r="O3349" t="s">
        <v>2542</v>
      </c>
      <c r="P3349" t="s">
        <v>2543</v>
      </c>
      <c r="Q3349" t="s">
        <v>2544</v>
      </c>
      <c r="R3349" t="s">
        <v>2577</v>
      </c>
      <c r="S3349" t="s">
        <v>2546</v>
      </c>
      <c r="T3349">
        <v>0</v>
      </c>
      <c r="U3349" t="s">
        <v>838</v>
      </c>
      <c r="V3349" t="s">
        <v>2578</v>
      </c>
      <c r="W3349" t="s">
        <v>838</v>
      </c>
      <c r="X3349" t="s">
        <v>2578</v>
      </c>
      <c r="Y3349" t="str">
        <f t="shared" si="52"/>
        <v>北京微财科技有限公司-数媒重庆市黑卡小额贷款有限公司信息流</v>
      </c>
      <c r="Z3349" t="e">
        <f>VLOOKUP(Y:Y,[1]Sheet1!N:N,1,0)</f>
        <v>#N/A</v>
      </c>
    </row>
    <row r="3350" spans="1:26" hidden="1" x14ac:dyDescent="0.25">
      <c r="A3350">
        <v>20230613</v>
      </c>
      <c r="B3350">
        <v>47953344</v>
      </c>
      <c r="C3350" t="s">
        <v>2732</v>
      </c>
      <c r="D3350">
        <v>2167551</v>
      </c>
      <c r="E3350" t="s">
        <v>2550</v>
      </c>
      <c r="F3350" s="59">
        <v>0.44</v>
      </c>
      <c r="G3350">
        <v>0.44</v>
      </c>
      <c r="H3350" t="s">
        <v>2538</v>
      </c>
      <c r="I3350" t="s">
        <v>2539</v>
      </c>
      <c r="J3350" t="s">
        <v>2332</v>
      </c>
      <c r="K3350" t="s">
        <v>2321</v>
      </c>
      <c r="L3350" t="s">
        <v>2333</v>
      </c>
      <c r="M3350" t="s">
        <v>2552</v>
      </c>
      <c r="N3350" t="s">
        <v>2553</v>
      </c>
      <c r="O3350" t="s">
        <v>2542</v>
      </c>
      <c r="P3350" t="s">
        <v>2543</v>
      </c>
      <c r="Q3350" t="s">
        <v>2544</v>
      </c>
      <c r="R3350" t="s">
        <v>2554</v>
      </c>
      <c r="S3350" t="s">
        <v>2546</v>
      </c>
      <c r="T3350">
        <v>0</v>
      </c>
      <c r="U3350" t="s">
        <v>2555</v>
      </c>
      <c r="V3350" t="s">
        <v>2556</v>
      </c>
      <c r="W3350" t="s">
        <v>2555</v>
      </c>
      <c r="X3350" t="s">
        <v>2556</v>
      </c>
      <c r="Y3350" t="str">
        <f t="shared" si="52"/>
        <v>北京爱奇艺科技有限公司-百度北京爱奇艺科技有限公司信息流</v>
      </c>
      <c r="Z3350" t="e">
        <f>VLOOKUP(Y:Y,[1]Sheet1!N:N,1,0)</f>
        <v>#N/A</v>
      </c>
    </row>
    <row r="3351" spans="1:26" hidden="1" x14ac:dyDescent="0.25">
      <c r="A3351">
        <v>20230613</v>
      </c>
      <c r="B3351">
        <v>33076487</v>
      </c>
      <c r="C3351" t="s">
        <v>2657</v>
      </c>
      <c r="D3351">
        <v>1856876</v>
      </c>
      <c r="E3351" t="s">
        <v>2658</v>
      </c>
      <c r="F3351" s="59">
        <v>2060.12</v>
      </c>
      <c r="G3351">
        <v>2060.12</v>
      </c>
      <c r="H3351" t="s">
        <v>2559</v>
      </c>
      <c r="I3351" t="s">
        <v>2560</v>
      </c>
      <c r="J3351" t="s">
        <v>2383</v>
      </c>
      <c r="K3351" t="s">
        <v>711</v>
      </c>
      <c r="L3351" t="s">
        <v>2383</v>
      </c>
      <c r="M3351" t="s">
        <v>2659</v>
      </c>
      <c r="N3351" t="s">
        <v>2660</v>
      </c>
      <c r="O3351" t="s">
        <v>2542</v>
      </c>
      <c r="P3351" t="s">
        <v>2543</v>
      </c>
      <c r="Q3351" t="s">
        <v>2544</v>
      </c>
      <c r="R3351" t="s">
        <v>2661</v>
      </c>
      <c r="S3351" t="s">
        <v>2546</v>
      </c>
      <c r="T3351">
        <v>42977.09</v>
      </c>
      <c r="U3351" t="s">
        <v>1891</v>
      </c>
      <c r="V3351" t="s">
        <v>2662</v>
      </c>
      <c r="W3351" t="s">
        <v>1891</v>
      </c>
      <c r="X3351" t="s">
        <v>2602</v>
      </c>
      <c r="Y3351" t="str">
        <f t="shared" si="52"/>
        <v>上海娱公竞宇网络有限公司上海娱公竞宇网络有限公司CPC</v>
      </c>
      <c r="Z3351" t="e">
        <f>VLOOKUP(Y:Y,[1]Sheet1!N:N,1,0)</f>
        <v>#N/A</v>
      </c>
    </row>
    <row r="3352" spans="1:26" hidden="1" x14ac:dyDescent="0.25">
      <c r="A3352">
        <v>20230613</v>
      </c>
      <c r="B3352">
        <v>45323011</v>
      </c>
      <c r="C3352" t="s">
        <v>2680</v>
      </c>
      <c r="D3352">
        <v>2172261</v>
      </c>
      <c r="E3352" t="s">
        <v>2628</v>
      </c>
      <c r="F3352" s="59">
        <v>10.43</v>
      </c>
      <c r="G3352">
        <v>7.96</v>
      </c>
      <c r="H3352" t="s">
        <v>2538</v>
      </c>
      <c r="I3352" t="s">
        <v>2539</v>
      </c>
      <c r="J3352" t="s">
        <v>292</v>
      </c>
      <c r="K3352" t="s">
        <v>2321</v>
      </c>
      <c r="L3352" t="s">
        <v>574</v>
      </c>
      <c r="M3352" t="s">
        <v>2611</v>
      </c>
      <c r="N3352" t="s">
        <v>2612</v>
      </c>
      <c r="O3352" t="s">
        <v>2542</v>
      </c>
      <c r="P3352" t="s">
        <v>2543</v>
      </c>
      <c r="Q3352" t="s">
        <v>2544</v>
      </c>
      <c r="R3352" t="s">
        <v>2613</v>
      </c>
      <c r="S3352" t="s">
        <v>2546</v>
      </c>
      <c r="T3352">
        <v>0</v>
      </c>
      <c r="U3352" t="s">
        <v>2614</v>
      </c>
      <c r="V3352" t="s">
        <v>2615</v>
      </c>
      <c r="W3352" t="s">
        <v>2614</v>
      </c>
      <c r="X3352" t="s">
        <v>2615</v>
      </c>
      <c r="Y3352" t="str">
        <f t="shared" si="52"/>
        <v>广州荔湾品唯信息服务有限公司广州唯品会电子商务有限公司信息流</v>
      </c>
      <c r="Z3352" t="e">
        <f>VLOOKUP(Y:Y,[1]Sheet1!N:N,1,0)</f>
        <v>#N/A</v>
      </c>
    </row>
    <row r="3353" spans="1:26" hidden="1" x14ac:dyDescent="0.25">
      <c r="A3353">
        <v>20230613</v>
      </c>
      <c r="B3353">
        <v>42327274</v>
      </c>
      <c r="C3353" t="s">
        <v>2791</v>
      </c>
      <c r="D3353">
        <v>2172261</v>
      </c>
      <c r="E3353" t="s">
        <v>2628</v>
      </c>
      <c r="F3353" s="59">
        <v>1396.07</v>
      </c>
      <c r="G3353">
        <v>1065.7</v>
      </c>
      <c r="H3353" t="s">
        <v>2538</v>
      </c>
      <c r="I3353" t="s">
        <v>2551</v>
      </c>
      <c r="J3353" t="s">
        <v>292</v>
      </c>
      <c r="K3353" t="s">
        <v>2321</v>
      </c>
      <c r="L3353" t="s">
        <v>574</v>
      </c>
      <c r="M3353" t="s">
        <v>2611</v>
      </c>
      <c r="N3353" t="s">
        <v>2612</v>
      </c>
      <c r="O3353" t="s">
        <v>2542</v>
      </c>
      <c r="P3353" t="s">
        <v>2543</v>
      </c>
      <c r="Q3353" t="s">
        <v>2544</v>
      </c>
      <c r="R3353" t="s">
        <v>2613</v>
      </c>
      <c r="S3353" t="s">
        <v>2546</v>
      </c>
      <c r="T3353">
        <v>0</v>
      </c>
      <c r="U3353" t="s">
        <v>2614</v>
      </c>
      <c r="V3353" t="s">
        <v>2615</v>
      </c>
      <c r="W3353" t="s">
        <v>2614</v>
      </c>
      <c r="X3353" t="s">
        <v>2615</v>
      </c>
      <c r="Y3353" t="str">
        <f t="shared" si="52"/>
        <v>广州荔湾品唯信息服务有限公司广州唯品会电子商务有限公司信息流</v>
      </c>
      <c r="Z3353" t="e">
        <f>VLOOKUP(Y:Y,[1]Sheet1!N:N,1,0)</f>
        <v>#N/A</v>
      </c>
    </row>
    <row r="3354" spans="1:26" hidden="1" x14ac:dyDescent="0.25">
      <c r="A3354">
        <v>20230613</v>
      </c>
      <c r="B3354">
        <v>47798459</v>
      </c>
      <c r="C3354" t="s">
        <v>2861</v>
      </c>
      <c r="D3354">
        <v>2169384</v>
      </c>
      <c r="E3354" t="s">
        <v>2633</v>
      </c>
      <c r="F3354" s="59">
        <v>3150.23</v>
      </c>
      <c r="G3354">
        <v>2333.5</v>
      </c>
      <c r="H3354" t="s">
        <v>2538</v>
      </c>
      <c r="I3354" t="s">
        <v>2551</v>
      </c>
      <c r="J3354" t="s">
        <v>296</v>
      </c>
      <c r="K3354" t="s">
        <v>2321</v>
      </c>
      <c r="L3354" t="s">
        <v>2334</v>
      </c>
      <c r="M3354" t="s">
        <v>2634</v>
      </c>
      <c r="N3354" t="s">
        <v>2635</v>
      </c>
      <c r="O3354" t="s">
        <v>2542</v>
      </c>
      <c r="P3354" t="s">
        <v>2543</v>
      </c>
      <c r="Q3354" t="s">
        <v>2544</v>
      </c>
      <c r="R3354" t="s">
        <v>2636</v>
      </c>
      <c r="S3354" t="s">
        <v>2546</v>
      </c>
      <c r="T3354">
        <v>0</v>
      </c>
      <c r="U3354" t="s">
        <v>2584</v>
      </c>
      <c r="V3354" t="s">
        <v>2637</v>
      </c>
      <c r="W3354" t="s">
        <v>2584</v>
      </c>
      <c r="X3354" t="s">
        <v>2637</v>
      </c>
      <c r="Y3354" t="str">
        <f t="shared" si="52"/>
        <v>湖北车智汇传媒有限公司北京车之家信息技术有限公司信息流</v>
      </c>
      <c r="Z3354" t="e">
        <f>VLOOKUP(Y:Y,[1]Sheet1!N:N,1,0)</f>
        <v>#N/A</v>
      </c>
    </row>
    <row r="3355" spans="1:26" hidden="1" x14ac:dyDescent="0.25">
      <c r="A3355">
        <v>20230613</v>
      </c>
      <c r="B3355">
        <v>29851020</v>
      </c>
      <c r="C3355" t="s">
        <v>2790</v>
      </c>
      <c r="D3355">
        <v>2130054</v>
      </c>
      <c r="E3355" t="s">
        <v>2558</v>
      </c>
      <c r="F3355" s="59">
        <v>3736.81</v>
      </c>
      <c r="G3355">
        <v>3025.62</v>
      </c>
      <c r="H3355" t="s">
        <v>2559</v>
      </c>
      <c r="I3355" t="s">
        <v>2560</v>
      </c>
      <c r="J3355" t="s">
        <v>2350</v>
      </c>
      <c r="K3355" t="s">
        <v>711</v>
      </c>
      <c r="L3355" t="s">
        <v>2350</v>
      </c>
      <c r="M3355" t="s">
        <v>2561</v>
      </c>
      <c r="N3355" t="s">
        <v>2562</v>
      </c>
      <c r="O3355" t="s">
        <v>2542</v>
      </c>
      <c r="P3355" t="s">
        <v>2543</v>
      </c>
      <c r="Q3355" t="s">
        <v>2544</v>
      </c>
      <c r="R3355" t="s">
        <v>2563</v>
      </c>
      <c r="S3355" t="s">
        <v>2546</v>
      </c>
      <c r="T3355">
        <v>25202.719000000001</v>
      </c>
      <c r="U3355" t="s">
        <v>1891</v>
      </c>
      <c r="V3355" t="s">
        <v>2564</v>
      </c>
      <c r="W3355" t="s">
        <v>1891</v>
      </c>
      <c r="X3355" t="s">
        <v>2564</v>
      </c>
      <c r="Y3355" t="str">
        <f t="shared" si="52"/>
        <v>深圳尚米网络技术有限公司深圳尚米网络技术有限公司CPC</v>
      </c>
      <c r="Z3355" t="e">
        <f>VLOOKUP(Y:Y,[1]Sheet1!N:N,1,0)</f>
        <v>#N/A</v>
      </c>
    </row>
    <row r="3356" spans="1:26" hidden="1" x14ac:dyDescent="0.25">
      <c r="A3356">
        <v>20230613</v>
      </c>
      <c r="B3356">
        <v>38794049</v>
      </c>
      <c r="C3356" t="s">
        <v>2627</v>
      </c>
      <c r="D3356">
        <v>2172261</v>
      </c>
      <c r="E3356" t="s">
        <v>2628</v>
      </c>
      <c r="F3356" s="59">
        <v>239.6</v>
      </c>
      <c r="G3356">
        <v>182.9</v>
      </c>
      <c r="H3356" t="s">
        <v>2538</v>
      </c>
      <c r="I3356" t="s">
        <v>2539</v>
      </c>
      <c r="J3356" t="s">
        <v>292</v>
      </c>
      <c r="K3356" t="s">
        <v>2321</v>
      </c>
      <c r="L3356" t="s">
        <v>574</v>
      </c>
      <c r="M3356" t="s">
        <v>2611</v>
      </c>
      <c r="N3356" t="s">
        <v>2612</v>
      </c>
      <c r="O3356" t="s">
        <v>2542</v>
      </c>
      <c r="P3356" t="s">
        <v>2543</v>
      </c>
      <c r="Q3356" t="s">
        <v>2544</v>
      </c>
      <c r="R3356" t="s">
        <v>2613</v>
      </c>
      <c r="S3356" t="s">
        <v>2546</v>
      </c>
      <c r="T3356">
        <v>0</v>
      </c>
      <c r="U3356" t="s">
        <v>2614</v>
      </c>
      <c r="V3356" t="s">
        <v>2615</v>
      </c>
      <c r="W3356" t="s">
        <v>2614</v>
      </c>
      <c r="X3356" t="s">
        <v>2615</v>
      </c>
      <c r="Y3356" t="str">
        <f t="shared" si="52"/>
        <v>广州荔湾品唯信息服务有限公司广州唯品会电子商务有限公司信息流</v>
      </c>
      <c r="Z3356" t="e">
        <f>VLOOKUP(Y:Y,[1]Sheet1!N:N,1,0)</f>
        <v>#N/A</v>
      </c>
    </row>
    <row r="3357" spans="1:26" hidden="1" x14ac:dyDescent="0.25">
      <c r="A3357">
        <v>20230613</v>
      </c>
      <c r="B3357">
        <v>42594504</v>
      </c>
      <c r="C3357" t="s">
        <v>2618</v>
      </c>
      <c r="D3357">
        <v>2130054</v>
      </c>
      <c r="E3357" t="s">
        <v>2558</v>
      </c>
      <c r="F3357" s="59">
        <v>2525.12</v>
      </c>
      <c r="G3357">
        <v>2044.56</v>
      </c>
      <c r="H3357" t="s">
        <v>2559</v>
      </c>
      <c r="I3357" t="s">
        <v>2560</v>
      </c>
      <c r="J3357" t="s">
        <v>2350</v>
      </c>
      <c r="K3357" t="s">
        <v>711</v>
      </c>
      <c r="L3357" t="s">
        <v>2350</v>
      </c>
      <c r="M3357" t="s">
        <v>2561</v>
      </c>
      <c r="N3357" t="s">
        <v>2562</v>
      </c>
      <c r="O3357" t="s">
        <v>2542</v>
      </c>
      <c r="P3357" t="s">
        <v>2543</v>
      </c>
      <c r="Q3357" t="s">
        <v>2544</v>
      </c>
      <c r="R3357" t="s">
        <v>2563</v>
      </c>
      <c r="S3357" t="s">
        <v>2546</v>
      </c>
      <c r="T3357">
        <v>8554.9959999999992</v>
      </c>
      <c r="U3357" t="s">
        <v>1891</v>
      </c>
      <c r="V3357" t="s">
        <v>2564</v>
      </c>
      <c r="W3357" t="s">
        <v>1891</v>
      </c>
      <c r="X3357" t="s">
        <v>2564</v>
      </c>
      <c r="Y3357" t="str">
        <f t="shared" si="52"/>
        <v>深圳尚米网络技术有限公司深圳尚米网络技术有限公司CPC</v>
      </c>
      <c r="Z3357" t="e">
        <f>VLOOKUP(Y:Y,[1]Sheet1!N:N,1,0)</f>
        <v>#N/A</v>
      </c>
    </row>
    <row r="3358" spans="1:26" x14ac:dyDescent="0.25">
      <c r="A3358">
        <v>20230613</v>
      </c>
      <c r="B3358">
        <v>43094782</v>
      </c>
      <c r="C3358" t="s">
        <v>2630</v>
      </c>
      <c r="D3358">
        <v>2054669</v>
      </c>
      <c r="E3358" t="s">
        <v>2622</v>
      </c>
      <c r="F3358" s="59">
        <v>25.57</v>
      </c>
      <c r="G3358">
        <v>18.940000000000001</v>
      </c>
      <c r="H3358" t="s">
        <v>2538</v>
      </c>
      <c r="I3358" t="s">
        <v>2551</v>
      </c>
      <c r="J3358" t="s">
        <v>2352</v>
      </c>
      <c r="K3358" t="s">
        <v>2321</v>
      </c>
      <c r="L3358" t="s">
        <v>2351</v>
      </c>
      <c r="M3358" t="s">
        <v>2623</v>
      </c>
      <c r="N3358" t="s">
        <v>2624</v>
      </c>
      <c r="O3358" t="s">
        <v>2542</v>
      </c>
      <c r="P3358" t="s">
        <v>2543</v>
      </c>
      <c r="Q3358" t="s">
        <v>2544</v>
      </c>
      <c r="R3358" t="s">
        <v>2625</v>
      </c>
      <c r="S3358" t="s">
        <v>2546</v>
      </c>
      <c r="T3358">
        <v>0</v>
      </c>
      <c r="U3358" t="s">
        <v>838</v>
      </c>
      <c r="V3358" t="s">
        <v>2548</v>
      </c>
      <c r="W3358" t="s">
        <v>838</v>
      </c>
      <c r="X3358" t="s">
        <v>2548</v>
      </c>
      <c r="Y3358" t="str">
        <f t="shared" si="52"/>
        <v>深圳市小赢普惠科技有限责任公司深圳市赢众通金融信息服务有限责任公司信息流</v>
      </c>
      <c r="Z3358" t="e">
        <f>VLOOKUP(Y:Y,[1]Sheet1!N:N,1,0)</f>
        <v>#N/A</v>
      </c>
    </row>
    <row r="3359" spans="1:26" x14ac:dyDescent="0.25">
      <c r="A3359">
        <v>20230613</v>
      </c>
      <c r="B3359">
        <v>45336908</v>
      </c>
      <c r="C3359" t="s">
        <v>2621</v>
      </c>
      <c r="D3359">
        <v>2054669</v>
      </c>
      <c r="E3359" t="s">
        <v>2622</v>
      </c>
      <c r="F3359" s="59">
        <v>3847.27</v>
      </c>
      <c r="G3359">
        <v>2849.83</v>
      </c>
      <c r="H3359" t="s">
        <v>2538</v>
      </c>
      <c r="I3359" t="s">
        <v>2539</v>
      </c>
      <c r="J3359" t="s">
        <v>2352</v>
      </c>
      <c r="K3359" t="s">
        <v>2321</v>
      </c>
      <c r="L3359" t="s">
        <v>2351</v>
      </c>
      <c r="M3359" t="s">
        <v>2623</v>
      </c>
      <c r="N3359" t="s">
        <v>2624</v>
      </c>
      <c r="O3359" t="s">
        <v>2542</v>
      </c>
      <c r="P3359" t="s">
        <v>2543</v>
      </c>
      <c r="Q3359" t="s">
        <v>2544</v>
      </c>
      <c r="R3359" t="s">
        <v>2625</v>
      </c>
      <c r="S3359" t="s">
        <v>2546</v>
      </c>
      <c r="T3359">
        <v>0</v>
      </c>
      <c r="U3359" t="s">
        <v>838</v>
      </c>
      <c r="V3359" t="s">
        <v>2548</v>
      </c>
      <c r="W3359" t="s">
        <v>838</v>
      </c>
      <c r="X3359" t="s">
        <v>2548</v>
      </c>
      <c r="Y3359" t="str">
        <f t="shared" si="52"/>
        <v>深圳市小赢普惠科技有限责任公司深圳市赢众通金融信息服务有限责任公司信息流</v>
      </c>
      <c r="Z3359" t="e">
        <f>VLOOKUP(Y:Y,[1]Sheet1!N:N,1,0)</f>
        <v>#N/A</v>
      </c>
    </row>
    <row r="3360" spans="1:26" hidden="1" x14ac:dyDescent="0.25">
      <c r="A3360">
        <v>20230613</v>
      </c>
      <c r="B3360">
        <v>47184422</v>
      </c>
      <c r="C3360" t="s">
        <v>2748</v>
      </c>
      <c r="D3360">
        <v>2176807</v>
      </c>
      <c r="E3360" t="s">
        <v>2691</v>
      </c>
      <c r="F3360" s="59">
        <v>8001.92</v>
      </c>
      <c r="G3360">
        <v>5840.82</v>
      </c>
      <c r="H3360" t="s">
        <v>2538</v>
      </c>
      <c r="I3360" t="s">
        <v>2551</v>
      </c>
      <c r="J3360" t="s">
        <v>2339</v>
      </c>
      <c r="K3360" t="s">
        <v>2321</v>
      </c>
      <c r="L3360" t="s">
        <v>2338</v>
      </c>
      <c r="M3360" t="s">
        <v>2692</v>
      </c>
      <c r="N3360" t="s">
        <v>2693</v>
      </c>
      <c r="O3360" t="s">
        <v>2542</v>
      </c>
      <c r="P3360" t="s">
        <v>2543</v>
      </c>
      <c r="Q3360" t="s">
        <v>2544</v>
      </c>
      <c r="R3360" t="s">
        <v>2694</v>
      </c>
      <c r="S3360" t="s">
        <v>2546</v>
      </c>
      <c r="T3360">
        <v>0</v>
      </c>
      <c r="U3360" t="s">
        <v>2117</v>
      </c>
      <c r="V3360" t="s">
        <v>2695</v>
      </c>
      <c r="W3360" t="s">
        <v>2117</v>
      </c>
      <c r="X3360" t="s">
        <v>2695</v>
      </c>
      <c r="Y3360" t="str">
        <f t="shared" si="52"/>
        <v>北京三快在线科技有限公司及其关联公司北京三快科技有限公司信息流</v>
      </c>
      <c r="Z3360" t="e">
        <f>VLOOKUP(Y:Y,[1]Sheet1!N:N,1,0)</f>
        <v>#N/A</v>
      </c>
    </row>
    <row r="3361" spans="1:26" hidden="1" x14ac:dyDescent="0.25">
      <c r="A3361">
        <v>20230613</v>
      </c>
      <c r="B3361">
        <v>30387904</v>
      </c>
      <c r="C3361" t="s">
        <v>2645</v>
      </c>
      <c r="D3361">
        <v>2130054</v>
      </c>
      <c r="E3361" t="s">
        <v>2558</v>
      </c>
      <c r="F3361" s="59">
        <v>1530.27</v>
      </c>
      <c r="G3361">
        <v>1239.07</v>
      </c>
      <c r="H3361" t="s">
        <v>2559</v>
      </c>
      <c r="I3361" t="s">
        <v>2560</v>
      </c>
      <c r="J3361" t="s">
        <v>2350</v>
      </c>
      <c r="K3361" t="s">
        <v>711</v>
      </c>
      <c r="L3361" t="s">
        <v>2350</v>
      </c>
      <c r="M3361" t="s">
        <v>2561</v>
      </c>
      <c r="N3361" t="s">
        <v>2562</v>
      </c>
      <c r="O3361" t="s">
        <v>2542</v>
      </c>
      <c r="P3361" t="s">
        <v>2543</v>
      </c>
      <c r="Q3361" t="s">
        <v>2544</v>
      </c>
      <c r="R3361" t="s">
        <v>2563</v>
      </c>
      <c r="S3361" t="s">
        <v>2546</v>
      </c>
      <c r="T3361">
        <v>5064.9939999999997</v>
      </c>
      <c r="U3361" t="s">
        <v>1891</v>
      </c>
      <c r="V3361" t="s">
        <v>2564</v>
      </c>
      <c r="W3361" t="s">
        <v>1891</v>
      </c>
      <c r="X3361" t="s">
        <v>2564</v>
      </c>
      <c r="Y3361" t="str">
        <f t="shared" si="52"/>
        <v>深圳尚米网络技术有限公司深圳尚米网络技术有限公司CPC</v>
      </c>
      <c r="Z3361" t="e">
        <f>VLOOKUP(Y:Y,[1]Sheet1!N:N,1,0)</f>
        <v>#N/A</v>
      </c>
    </row>
    <row r="3362" spans="1:26" hidden="1" x14ac:dyDescent="0.25">
      <c r="A3362">
        <v>20230613</v>
      </c>
      <c r="B3362">
        <v>42965759</v>
      </c>
      <c r="C3362" t="s">
        <v>2619</v>
      </c>
      <c r="D3362">
        <v>2165227</v>
      </c>
      <c r="E3362" t="s">
        <v>2566</v>
      </c>
      <c r="F3362" s="59">
        <v>1255.68</v>
      </c>
      <c r="G3362">
        <v>930.13</v>
      </c>
      <c r="H3362" t="s">
        <v>2538</v>
      </c>
      <c r="I3362" t="s">
        <v>2539</v>
      </c>
      <c r="J3362" t="s">
        <v>2320</v>
      </c>
      <c r="K3362" t="s">
        <v>2321</v>
      </c>
      <c r="L3362" t="s">
        <v>2318</v>
      </c>
      <c r="M3362" t="s">
        <v>2540</v>
      </c>
      <c r="N3362" t="s">
        <v>2541</v>
      </c>
      <c r="O3362" t="s">
        <v>2542</v>
      </c>
      <c r="P3362" t="s">
        <v>2543</v>
      </c>
      <c r="Q3362" t="s">
        <v>2544</v>
      </c>
      <c r="R3362" t="s">
        <v>2545</v>
      </c>
      <c r="S3362" t="s">
        <v>2546</v>
      </c>
      <c r="T3362">
        <v>0</v>
      </c>
      <c r="U3362" t="s">
        <v>838</v>
      </c>
      <c r="V3362" t="s">
        <v>2547</v>
      </c>
      <c r="W3362" t="s">
        <v>838</v>
      </c>
      <c r="X3362" t="s">
        <v>2548</v>
      </c>
      <c r="Y3362" t="str">
        <f t="shared" si="52"/>
        <v>上海耳序信息技术有限公司-四部上海拍拍贷金融信息服务有限公司信息流</v>
      </c>
      <c r="Z3362" t="e">
        <f>VLOOKUP(Y:Y,[1]Sheet1!N:N,1,0)</f>
        <v>#N/A</v>
      </c>
    </row>
    <row r="3363" spans="1:26" hidden="1" x14ac:dyDescent="0.25">
      <c r="A3363">
        <v>20230613</v>
      </c>
      <c r="B3363">
        <v>40850187</v>
      </c>
      <c r="C3363" t="s">
        <v>2652</v>
      </c>
      <c r="D3363">
        <v>2165227</v>
      </c>
      <c r="E3363" t="s">
        <v>2566</v>
      </c>
      <c r="F3363" s="59">
        <v>14713.31</v>
      </c>
      <c r="G3363">
        <v>10898.75</v>
      </c>
      <c r="H3363" t="s">
        <v>2538</v>
      </c>
      <c r="I3363" t="s">
        <v>2539</v>
      </c>
      <c r="J3363" t="s">
        <v>2320</v>
      </c>
      <c r="K3363" t="s">
        <v>2321</v>
      </c>
      <c r="L3363" t="s">
        <v>2318</v>
      </c>
      <c r="M3363" t="s">
        <v>2540</v>
      </c>
      <c r="N3363" t="s">
        <v>2541</v>
      </c>
      <c r="O3363" t="s">
        <v>2542</v>
      </c>
      <c r="P3363" t="s">
        <v>2543</v>
      </c>
      <c r="Q3363" t="s">
        <v>2544</v>
      </c>
      <c r="R3363" t="s">
        <v>2545</v>
      </c>
      <c r="S3363" t="s">
        <v>2546</v>
      </c>
      <c r="T3363">
        <v>0</v>
      </c>
      <c r="U3363" t="s">
        <v>838</v>
      </c>
      <c r="V3363" t="s">
        <v>2547</v>
      </c>
      <c r="W3363" t="s">
        <v>838</v>
      </c>
      <c r="X3363" t="s">
        <v>2548</v>
      </c>
      <c r="Y3363" t="str">
        <f t="shared" si="52"/>
        <v>上海耳序信息技术有限公司-四部上海拍拍贷金融信息服务有限公司信息流</v>
      </c>
      <c r="Z3363" t="e">
        <f>VLOOKUP(Y:Y,[1]Sheet1!N:N,1,0)</f>
        <v>#N/A</v>
      </c>
    </row>
    <row r="3364" spans="1:26" hidden="1" x14ac:dyDescent="0.25">
      <c r="A3364">
        <v>20230613</v>
      </c>
      <c r="B3364">
        <v>41250572</v>
      </c>
      <c r="C3364" t="s">
        <v>2703</v>
      </c>
      <c r="D3364">
        <v>2130054</v>
      </c>
      <c r="E3364" t="s">
        <v>2558</v>
      </c>
      <c r="F3364" s="59">
        <v>2371.37</v>
      </c>
      <c r="G3364">
        <v>1920.09</v>
      </c>
      <c r="H3364" t="s">
        <v>2559</v>
      </c>
      <c r="I3364" t="s">
        <v>2560</v>
      </c>
      <c r="J3364" t="s">
        <v>2350</v>
      </c>
      <c r="K3364" t="s">
        <v>711</v>
      </c>
      <c r="L3364" t="s">
        <v>2350</v>
      </c>
      <c r="M3364" t="s">
        <v>2561</v>
      </c>
      <c r="N3364" t="s">
        <v>2562</v>
      </c>
      <c r="O3364" t="s">
        <v>2542</v>
      </c>
      <c r="P3364" t="s">
        <v>2543</v>
      </c>
      <c r="Q3364" t="s">
        <v>2544</v>
      </c>
      <c r="R3364" t="s">
        <v>2563</v>
      </c>
      <c r="S3364" t="s">
        <v>2546</v>
      </c>
      <c r="T3364">
        <v>10988.614</v>
      </c>
      <c r="U3364" t="s">
        <v>1891</v>
      </c>
      <c r="V3364" t="s">
        <v>2564</v>
      </c>
      <c r="W3364" t="s">
        <v>1891</v>
      </c>
      <c r="X3364" t="s">
        <v>2564</v>
      </c>
      <c r="Y3364" t="str">
        <f t="shared" si="52"/>
        <v>深圳尚米网络技术有限公司深圳尚米网络技术有限公司CPC</v>
      </c>
      <c r="Z3364" t="e">
        <f>VLOOKUP(Y:Y,[1]Sheet1!N:N,1,0)</f>
        <v>#N/A</v>
      </c>
    </row>
    <row r="3365" spans="1:26" hidden="1" x14ac:dyDescent="0.25">
      <c r="A3365">
        <v>20230613</v>
      </c>
      <c r="B3365">
        <v>42840845</v>
      </c>
      <c r="C3365" t="s">
        <v>2812</v>
      </c>
      <c r="D3365">
        <v>2117410</v>
      </c>
      <c r="E3365" t="s">
        <v>2587</v>
      </c>
      <c r="F3365" s="59">
        <v>714.23</v>
      </c>
      <c r="G3365">
        <v>0</v>
      </c>
      <c r="H3365" t="s">
        <v>2538</v>
      </c>
      <c r="I3365" t="s">
        <v>2551</v>
      </c>
      <c r="J3365" t="s">
        <v>2353</v>
      </c>
      <c r="K3365" t="s">
        <v>2321</v>
      </c>
      <c r="L3365" t="s">
        <v>326</v>
      </c>
      <c r="M3365" t="s">
        <v>2588</v>
      </c>
      <c r="N3365" t="s">
        <v>2589</v>
      </c>
      <c r="O3365" t="s">
        <v>2542</v>
      </c>
      <c r="P3365" t="s">
        <v>2543</v>
      </c>
      <c r="Q3365" t="s">
        <v>2544</v>
      </c>
      <c r="R3365" t="s">
        <v>2570</v>
      </c>
      <c r="S3365" t="s">
        <v>2546</v>
      </c>
      <c r="T3365">
        <v>0</v>
      </c>
      <c r="U3365" t="s">
        <v>2571</v>
      </c>
      <c r="V3365" t="s">
        <v>2572</v>
      </c>
      <c r="W3365" t="s">
        <v>1891</v>
      </c>
      <c r="X3365" t="s">
        <v>2564</v>
      </c>
      <c r="Y3365" t="str">
        <f t="shared" si="52"/>
        <v>网易有道信息技术（北京）有限公司网易(杭州)网络有限公司信息流</v>
      </c>
      <c r="Z3365" t="e">
        <f>VLOOKUP(Y:Y,[1]Sheet1!N:N,1,0)</f>
        <v>#N/A</v>
      </c>
    </row>
    <row r="3366" spans="1:26" hidden="1" x14ac:dyDescent="0.25">
      <c r="A3366">
        <v>20230613</v>
      </c>
      <c r="B3366">
        <v>47327914</v>
      </c>
      <c r="C3366" t="s">
        <v>2720</v>
      </c>
      <c r="D3366">
        <v>2185183</v>
      </c>
      <c r="E3366" t="s">
        <v>2574</v>
      </c>
      <c r="F3366" s="59">
        <v>1010.52</v>
      </c>
      <c r="G3366">
        <v>765.55</v>
      </c>
      <c r="H3366" t="s">
        <v>2538</v>
      </c>
      <c r="I3366" t="s">
        <v>2551</v>
      </c>
      <c r="J3366" t="s">
        <v>2575</v>
      </c>
      <c r="K3366" t="s">
        <v>2321</v>
      </c>
      <c r="L3366" t="s">
        <v>2344</v>
      </c>
      <c r="M3366" t="s">
        <v>2576</v>
      </c>
      <c r="O3366" t="s">
        <v>2542</v>
      </c>
      <c r="P3366" t="s">
        <v>2543</v>
      </c>
      <c r="Q3366" t="s">
        <v>2544</v>
      </c>
      <c r="R3366" t="s">
        <v>2577</v>
      </c>
      <c r="S3366" t="s">
        <v>2546</v>
      </c>
      <c r="T3366">
        <v>0</v>
      </c>
      <c r="U3366" t="s">
        <v>838</v>
      </c>
      <c r="V3366" t="s">
        <v>2578</v>
      </c>
      <c r="W3366" t="s">
        <v>838</v>
      </c>
      <c r="X3366" t="s">
        <v>2578</v>
      </c>
      <c r="Y3366" t="str">
        <f t="shared" si="52"/>
        <v>北京微财科技有限公司-数媒重庆市黑卡小额贷款有限公司信息流</v>
      </c>
      <c r="Z3366" t="e">
        <f>VLOOKUP(Y:Y,[1]Sheet1!N:N,1,0)</f>
        <v>#N/A</v>
      </c>
    </row>
    <row r="3367" spans="1:26" hidden="1" x14ac:dyDescent="0.25">
      <c r="A3367">
        <v>20230613</v>
      </c>
      <c r="B3367">
        <v>47426672</v>
      </c>
      <c r="C3367" t="s">
        <v>2709</v>
      </c>
      <c r="D3367">
        <v>2189969</v>
      </c>
      <c r="E3367" t="s">
        <v>2608</v>
      </c>
      <c r="F3367" s="59">
        <v>1029.02</v>
      </c>
      <c r="G3367">
        <v>735.02</v>
      </c>
      <c r="H3367" t="s">
        <v>2538</v>
      </c>
      <c r="I3367" t="s">
        <v>2551</v>
      </c>
      <c r="J3367" t="s">
        <v>2332</v>
      </c>
      <c r="K3367" t="s">
        <v>2321</v>
      </c>
      <c r="L3367" t="s">
        <v>2333</v>
      </c>
      <c r="M3367" t="s">
        <v>2552</v>
      </c>
      <c r="N3367" t="s">
        <v>2553</v>
      </c>
      <c r="O3367" t="s">
        <v>2542</v>
      </c>
      <c r="P3367" t="s">
        <v>2543</v>
      </c>
      <c r="Q3367" t="s">
        <v>2544</v>
      </c>
      <c r="R3367" t="s">
        <v>2554</v>
      </c>
      <c r="S3367" t="s">
        <v>2546</v>
      </c>
      <c r="T3367">
        <v>0</v>
      </c>
      <c r="U3367" t="s">
        <v>2555</v>
      </c>
      <c r="V3367" t="s">
        <v>2556</v>
      </c>
      <c r="W3367" t="s">
        <v>2555</v>
      </c>
      <c r="X3367" t="s">
        <v>2556</v>
      </c>
      <c r="Y3367" t="str">
        <f t="shared" si="52"/>
        <v>北京爱奇艺科技有限公司-百度北京爱奇艺科技有限公司信息流</v>
      </c>
      <c r="Z3367" t="e">
        <f>VLOOKUP(Y:Y,[1]Sheet1!N:N,1,0)</f>
        <v>#N/A</v>
      </c>
    </row>
    <row r="3368" spans="1:26" hidden="1" x14ac:dyDescent="0.25">
      <c r="A3368">
        <v>20230613</v>
      </c>
      <c r="B3368">
        <v>39122181</v>
      </c>
      <c r="C3368" t="s">
        <v>2586</v>
      </c>
      <c r="D3368">
        <v>2117410</v>
      </c>
      <c r="E3368" t="s">
        <v>2587</v>
      </c>
      <c r="F3368" s="59">
        <v>1794.54</v>
      </c>
      <c r="G3368">
        <v>0</v>
      </c>
      <c r="H3368" t="s">
        <v>2538</v>
      </c>
      <c r="I3368" t="s">
        <v>2551</v>
      </c>
      <c r="J3368" t="s">
        <v>2353</v>
      </c>
      <c r="K3368" t="s">
        <v>2321</v>
      </c>
      <c r="L3368" t="s">
        <v>326</v>
      </c>
      <c r="M3368" t="s">
        <v>2588</v>
      </c>
      <c r="N3368" t="s">
        <v>2589</v>
      </c>
      <c r="O3368" t="s">
        <v>2542</v>
      </c>
      <c r="P3368" t="s">
        <v>2543</v>
      </c>
      <c r="Q3368" t="s">
        <v>2544</v>
      </c>
      <c r="R3368" t="s">
        <v>2570</v>
      </c>
      <c r="S3368" t="s">
        <v>2546</v>
      </c>
      <c r="T3368">
        <v>0</v>
      </c>
      <c r="U3368" t="s">
        <v>2571</v>
      </c>
      <c r="V3368" t="s">
        <v>2572</v>
      </c>
      <c r="W3368" t="s">
        <v>1891</v>
      </c>
      <c r="X3368" t="s">
        <v>2564</v>
      </c>
      <c r="Y3368" t="str">
        <f t="shared" si="52"/>
        <v>网易有道信息技术（北京）有限公司网易(杭州)网络有限公司信息流</v>
      </c>
      <c r="Z3368" t="e">
        <f>VLOOKUP(Y:Y,[1]Sheet1!N:N,1,0)</f>
        <v>#N/A</v>
      </c>
    </row>
    <row r="3369" spans="1:26" hidden="1" x14ac:dyDescent="0.25">
      <c r="A3369">
        <v>20230613</v>
      </c>
      <c r="B3369">
        <v>42965750</v>
      </c>
      <c r="C3369" t="s">
        <v>2565</v>
      </c>
      <c r="D3369">
        <v>2165227</v>
      </c>
      <c r="E3369" t="s">
        <v>2566</v>
      </c>
      <c r="F3369" s="59">
        <v>816.45</v>
      </c>
      <c r="G3369">
        <v>604.78</v>
      </c>
      <c r="H3369" t="s">
        <v>2538</v>
      </c>
      <c r="I3369" t="s">
        <v>2539</v>
      </c>
      <c r="J3369" t="s">
        <v>2320</v>
      </c>
      <c r="K3369" t="s">
        <v>2321</v>
      </c>
      <c r="L3369" t="s">
        <v>2318</v>
      </c>
      <c r="M3369" t="s">
        <v>2540</v>
      </c>
      <c r="N3369" t="s">
        <v>2541</v>
      </c>
      <c r="O3369" t="s">
        <v>2542</v>
      </c>
      <c r="P3369" t="s">
        <v>2543</v>
      </c>
      <c r="Q3369" t="s">
        <v>2544</v>
      </c>
      <c r="R3369" t="s">
        <v>2545</v>
      </c>
      <c r="S3369" t="s">
        <v>2546</v>
      </c>
      <c r="T3369">
        <v>0</v>
      </c>
      <c r="U3369" t="s">
        <v>838</v>
      </c>
      <c r="V3369" t="s">
        <v>2547</v>
      </c>
      <c r="W3369" t="s">
        <v>838</v>
      </c>
      <c r="X3369" t="s">
        <v>2548</v>
      </c>
      <c r="Y3369" t="str">
        <f t="shared" si="52"/>
        <v>上海耳序信息技术有限公司-四部上海拍拍贷金融信息服务有限公司信息流</v>
      </c>
      <c r="Z3369" t="e">
        <f>VLOOKUP(Y:Y,[1]Sheet1!N:N,1,0)</f>
        <v>#N/A</v>
      </c>
    </row>
    <row r="3370" spans="1:26" hidden="1" x14ac:dyDescent="0.25">
      <c r="A3370">
        <v>20230613</v>
      </c>
      <c r="B3370">
        <v>47866527</v>
      </c>
      <c r="C3370" t="s">
        <v>2800</v>
      </c>
      <c r="D3370">
        <v>2172257</v>
      </c>
      <c r="E3370" t="s">
        <v>2610</v>
      </c>
      <c r="F3370" s="59">
        <v>4852</v>
      </c>
      <c r="G3370">
        <v>3850.69</v>
      </c>
      <c r="H3370" t="s">
        <v>2559</v>
      </c>
      <c r="I3370" t="s">
        <v>2560</v>
      </c>
      <c r="J3370" t="s">
        <v>292</v>
      </c>
      <c r="K3370" t="s">
        <v>711</v>
      </c>
      <c r="L3370" t="s">
        <v>2325</v>
      </c>
      <c r="M3370" t="s">
        <v>2611</v>
      </c>
      <c r="N3370" t="s">
        <v>2612</v>
      </c>
      <c r="O3370" t="s">
        <v>2542</v>
      </c>
      <c r="P3370" t="s">
        <v>2543</v>
      </c>
      <c r="Q3370" t="s">
        <v>2544</v>
      </c>
      <c r="R3370" t="s">
        <v>2613</v>
      </c>
      <c r="S3370" t="s">
        <v>2546</v>
      </c>
      <c r="T3370">
        <v>72955.232999999993</v>
      </c>
      <c r="U3370" t="s">
        <v>2614</v>
      </c>
      <c r="V3370" t="s">
        <v>2615</v>
      </c>
      <c r="W3370" t="s">
        <v>2614</v>
      </c>
      <c r="X3370" t="s">
        <v>2615</v>
      </c>
      <c r="Y3370" t="str">
        <f t="shared" si="52"/>
        <v>深圳龙鱼科技有限公司广州唯品会电子商务有限公司CPC</v>
      </c>
      <c r="Z3370" t="e">
        <f>VLOOKUP(Y:Y,[1]Sheet1!N:N,1,0)</f>
        <v>#N/A</v>
      </c>
    </row>
    <row r="3371" spans="1:26" hidden="1" x14ac:dyDescent="0.25">
      <c r="A3371">
        <v>20230613</v>
      </c>
      <c r="B3371">
        <v>19668996</v>
      </c>
      <c r="C3371" t="s">
        <v>2711</v>
      </c>
      <c r="D3371">
        <v>2172257</v>
      </c>
      <c r="E3371" t="s">
        <v>2610</v>
      </c>
      <c r="F3371" s="59">
        <v>16117.8</v>
      </c>
      <c r="G3371">
        <v>12791.48</v>
      </c>
      <c r="H3371" t="s">
        <v>2559</v>
      </c>
      <c r="I3371" t="s">
        <v>2560</v>
      </c>
      <c r="J3371" t="s">
        <v>292</v>
      </c>
      <c r="K3371" t="s">
        <v>711</v>
      </c>
      <c r="L3371" t="s">
        <v>574</v>
      </c>
      <c r="M3371" t="s">
        <v>2611</v>
      </c>
      <c r="N3371" t="s">
        <v>2612</v>
      </c>
      <c r="O3371" t="s">
        <v>2542</v>
      </c>
      <c r="P3371" t="s">
        <v>2543</v>
      </c>
      <c r="Q3371" t="s">
        <v>2544</v>
      </c>
      <c r="R3371" t="s">
        <v>2613</v>
      </c>
      <c r="S3371" t="s">
        <v>2546</v>
      </c>
      <c r="T3371">
        <v>323724.92700000003</v>
      </c>
      <c r="U3371" t="s">
        <v>2614</v>
      </c>
      <c r="V3371" t="s">
        <v>2615</v>
      </c>
      <c r="W3371" t="s">
        <v>2614</v>
      </c>
      <c r="X3371" t="s">
        <v>2615</v>
      </c>
      <c r="Y3371" t="str">
        <f t="shared" si="52"/>
        <v>广州荔湾品唯信息服务有限公司广州唯品会电子商务有限公司CPC</v>
      </c>
      <c r="Z3371" t="e">
        <f>VLOOKUP(Y:Y,[1]Sheet1!N:N,1,0)</f>
        <v>#N/A</v>
      </c>
    </row>
    <row r="3372" spans="1:26" x14ac:dyDescent="0.25">
      <c r="A3372">
        <v>20230613</v>
      </c>
      <c r="B3372">
        <v>43094782</v>
      </c>
      <c r="C3372" t="s">
        <v>2630</v>
      </c>
      <c r="D3372">
        <v>2054669</v>
      </c>
      <c r="E3372" t="s">
        <v>2622</v>
      </c>
      <c r="F3372" s="59">
        <v>2706.34</v>
      </c>
      <c r="G3372">
        <v>2004.7</v>
      </c>
      <c r="H3372" t="s">
        <v>2538</v>
      </c>
      <c r="I3372" t="s">
        <v>2539</v>
      </c>
      <c r="J3372" t="s">
        <v>2352</v>
      </c>
      <c r="K3372" t="s">
        <v>2321</v>
      </c>
      <c r="L3372" t="s">
        <v>2351</v>
      </c>
      <c r="M3372" t="s">
        <v>2623</v>
      </c>
      <c r="N3372" t="s">
        <v>2624</v>
      </c>
      <c r="O3372" t="s">
        <v>2542</v>
      </c>
      <c r="P3372" t="s">
        <v>2543</v>
      </c>
      <c r="Q3372" t="s">
        <v>2544</v>
      </c>
      <c r="R3372" t="s">
        <v>2625</v>
      </c>
      <c r="S3372" t="s">
        <v>2546</v>
      </c>
      <c r="T3372">
        <v>0</v>
      </c>
      <c r="U3372" t="s">
        <v>838</v>
      </c>
      <c r="V3372" t="s">
        <v>2548</v>
      </c>
      <c r="W3372" t="s">
        <v>838</v>
      </c>
      <c r="X3372" t="s">
        <v>2548</v>
      </c>
      <c r="Y3372" t="str">
        <f t="shared" si="52"/>
        <v>深圳市小赢普惠科技有限责任公司深圳市赢众通金融信息服务有限责任公司信息流</v>
      </c>
      <c r="Z3372" t="e">
        <f>VLOOKUP(Y:Y,[1]Sheet1!N:N,1,0)</f>
        <v>#N/A</v>
      </c>
    </row>
    <row r="3373" spans="1:26" hidden="1" x14ac:dyDescent="0.25">
      <c r="A3373">
        <v>20230613</v>
      </c>
      <c r="B3373">
        <v>46610852</v>
      </c>
      <c r="C3373" t="s">
        <v>2713</v>
      </c>
      <c r="D3373">
        <v>2117410</v>
      </c>
      <c r="E3373" t="s">
        <v>2587</v>
      </c>
      <c r="F3373" s="59">
        <v>256.16000000000003</v>
      </c>
      <c r="G3373">
        <v>0</v>
      </c>
      <c r="H3373" t="s">
        <v>2538</v>
      </c>
      <c r="I3373" t="s">
        <v>2551</v>
      </c>
      <c r="J3373" t="s">
        <v>2353</v>
      </c>
      <c r="K3373" t="s">
        <v>2321</v>
      </c>
      <c r="L3373" t="s">
        <v>326</v>
      </c>
      <c r="M3373" t="s">
        <v>2588</v>
      </c>
      <c r="N3373" t="s">
        <v>2589</v>
      </c>
      <c r="O3373" t="s">
        <v>2542</v>
      </c>
      <c r="P3373" t="s">
        <v>2543</v>
      </c>
      <c r="Q3373" t="s">
        <v>2544</v>
      </c>
      <c r="R3373" t="s">
        <v>2570</v>
      </c>
      <c r="S3373" t="s">
        <v>2546</v>
      </c>
      <c r="T3373">
        <v>0</v>
      </c>
      <c r="U3373" t="s">
        <v>2571</v>
      </c>
      <c r="V3373" t="s">
        <v>2572</v>
      </c>
      <c r="W3373" t="s">
        <v>1891</v>
      </c>
      <c r="X3373" t="s">
        <v>2564</v>
      </c>
      <c r="Y3373" t="str">
        <f t="shared" si="52"/>
        <v>网易有道信息技术（北京）有限公司网易(杭州)网络有限公司信息流</v>
      </c>
      <c r="Z3373" t="e">
        <f>VLOOKUP(Y:Y,[1]Sheet1!N:N,1,0)</f>
        <v>#N/A</v>
      </c>
    </row>
    <row r="3374" spans="1:26" hidden="1" x14ac:dyDescent="0.25">
      <c r="A3374">
        <v>20230613</v>
      </c>
      <c r="B3374">
        <v>47426526</v>
      </c>
      <c r="C3374" t="s">
        <v>2799</v>
      </c>
      <c r="D3374">
        <v>2167551</v>
      </c>
      <c r="E3374" t="s">
        <v>2550</v>
      </c>
      <c r="F3374" s="59">
        <v>504.19</v>
      </c>
      <c r="G3374">
        <v>504.19</v>
      </c>
      <c r="H3374" t="s">
        <v>2538</v>
      </c>
      <c r="I3374" t="s">
        <v>2551</v>
      </c>
      <c r="J3374" t="s">
        <v>2332</v>
      </c>
      <c r="K3374" t="s">
        <v>2321</v>
      </c>
      <c r="L3374" t="s">
        <v>2333</v>
      </c>
      <c r="M3374" t="s">
        <v>2552</v>
      </c>
      <c r="N3374" t="s">
        <v>2553</v>
      </c>
      <c r="O3374" t="s">
        <v>2542</v>
      </c>
      <c r="P3374" t="s">
        <v>2543</v>
      </c>
      <c r="Q3374" t="s">
        <v>2544</v>
      </c>
      <c r="R3374" t="s">
        <v>2554</v>
      </c>
      <c r="S3374" t="s">
        <v>2546</v>
      </c>
      <c r="T3374">
        <v>0</v>
      </c>
      <c r="U3374" t="s">
        <v>2555</v>
      </c>
      <c r="V3374" t="s">
        <v>2556</v>
      </c>
      <c r="W3374" t="s">
        <v>2555</v>
      </c>
      <c r="X3374" t="s">
        <v>2556</v>
      </c>
      <c r="Y3374" t="str">
        <f t="shared" si="52"/>
        <v>北京爱奇艺科技有限公司-百度北京爱奇艺科技有限公司信息流</v>
      </c>
      <c r="Z3374" t="e">
        <f>VLOOKUP(Y:Y,[1]Sheet1!N:N,1,0)</f>
        <v>#N/A</v>
      </c>
    </row>
    <row r="3375" spans="1:26" hidden="1" x14ac:dyDescent="0.25">
      <c r="A3375">
        <v>20230613</v>
      </c>
      <c r="B3375">
        <v>42840928</v>
      </c>
      <c r="C3375" t="s">
        <v>2813</v>
      </c>
      <c r="D3375">
        <v>2117410</v>
      </c>
      <c r="E3375" t="s">
        <v>2587</v>
      </c>
      <c r="F3375" s="59">
        <v>811.78</v>
      </c>
      <c r="G3375">
        <v>0</v>
      </c>
      <c r="H3375" t="s">
        <v>2538</v>
      </c>
      <c r="I3375" t="s">
        <v>2551</v>
      </c>
      <c r="J3375" t="s">
        <v>2353</v>
      </c>
      <c r="K3375" t="s">
        <v>2321</v>
      </c>
      <c r="L3375" t="s">
        <v>326</v>
      </c>
      <c r="M3375" t="s">
        <v>2588</v>
      </c>
      <c r="N3375" t="s">
        <v>2589</v>
      </c>
      <c r="O3375" t="s">
        <v>2542</v>
      </c>
      <c r="P3375" t="s">
        <v>2543</v>
      </c>
      <c r="Q3375" t="s">
        <v>2544</v>
      </c>
      <c r="R3375" t="s">
        <v>2570</v>
      </c>
      <c r="S3375" t="s">
        <v>2546</v>
      </c>
      <c r="T3375">
        <v>0</v>
      </c>
      <c r="U3375" t="s">
        <v>2571</v>
      </c>
      <c r="V3375" t="s">
        <v>2572</v>
      </c>
      <c r="W3375" t="s">
        <v>1891</v>
      </c>
      <c r="X3375" t="s">
        <v>2564</v>
      </c>
      <c r="Y3375" t="str">
        <f t="shared" si="52"/>
        <v>网易有道信息技术（北京）有限公司网易(杭州)网络有限公司信息流</v>
      </c>
      <c r="Z3375" t="e">
        <f>VLOOKUP(Y:Y,[1]Sheet1!N:N,1,0)</f>
        <v>#N/A</v>
      </c>
    </row>
    <row r="3376" spans="1:26" hidden="1" x14ac:dyDescent="0.25">
      <c r="A3376">
        <v>20230613</v>
      </c>
      <c r="B3376">
        <v>40548239</v>
      </c>
      <c r="C3376" t="s">
        <v>2777</v>
      </c>
      <c r="D3376">
        <v>2130054</v>
      </c>
      <c r="E3376" t="s">
        <v>2558</v>
      </c>
      <c r="F3376" s="59">
        <v>2514.19</v>
      </c>
      <c r="G3376">
        <v>2035.73</v>
      </c>
      <c r="H3376" t="s">
        <v>2559</v>
      </c>
      <c r="I3376" t="s">
        <v>2560</v>
      </c>
      <c r="J3376" t="s">
        <v>2350</v>
      </c>
      <c r="K3376" t="s">
        <v>711</v>
      </c>
      <c r="L3376" t="s">
        <v>2350</v>
      </c>
      <c r="M3376" t="s">
        <v>2561</v>
      </c>
      <c r="N3376" t="s">
        <v>2562</v>
      </c>
      <c r="O3376" t="s">
        <v>2542</v>
      </c>
      <c r="P3376" t="s">
        <v>2543</v>
      </c>
      <c r="Q3376" t="s">
        <v>2544</v>
      </c>
      <c r="R3376" t="s">
        <v>2563</v>
      </c>
      <c r="S3376" t="s">
        <v>2546</v>
      </c>
      <c r="T3376">
        <v>12359.276</v>
      </c>
      <c r="U3376" t="s">
        <v>1891</v>
      </c>
      <c r="V3376" t="s">
        <v>2564</v>
      </c>
      <c r="W3376" t="s">
        <v>1891</v>
      </c>
      <c r="X3376" t="s">
        <v>2564</v>
      </c>
      <c r="Y3376" t="str">
        <f t="shared" si="52"/>
        <v>深圳尚米网络技术有限公司深圳尚米网络技术有限公司CPC</v>
      </c>
      <c r="Z3376" t="e">
        <f>VLOOKUP(Y:Y,[1]Sheet1!N:N,1,0)</f>
        <v>#N/A</v>
      </c>
    </row>
    <row r="3377" spans="1:26" hidden="1" x14ac:dyDescent="0.25">
      <c r="A3377">
        <v>20230613</v>
      </c>
      <c r="B3377">
        <v>47327991</v>
      </c>
      <c r="C3377" t="s">
        <v>2766</v>
      </c>
      <c r="D3377">
        <v>2185183</v>
      </c>
      <c r="E3377" t="s">
        <v>2574</v>
      </c>
      <c r="F3377" s="59">
        <v>119.35</v>
      </c>
      <c r="G3377">
        <v>90.42</v>
      </c>
      <c r="H3377" t="s">
        <v>2538</v>
      </c>
      <c r="I3377" t="s">
        <v>2551</v>
      </c>
      <c r="J3377" t="s">
        <v>2575</v>
      </c>
      <c r="K3377" t="s">
        <v>2321</v>
      </c>
      <c r="L3377" t="s">
        <v>2344</v>
      </c>
      <c r="M3377" t="s">
        <v>2576</v>
      </c>
      <c r="O3377" t="s">
        <v>2542</v>
      </c>
      <c r="P3377" t="s">
        <v>2543</v>
      </c>
      <c r="Q3377" t="s">
        <v>2544</v>
      </c>
      <c r="R3377" t="s">
        <v>2577</v>
      </c>
      <c r="S3377" t="s">
        <v>2546</v>
      </c>
      <c r="T3377">
        <v>0</v>
      </c>
      <c r="U3377" t="s">
        <v>838</v>
      </c>
      <c r="V3377" t="s">
        <v>2578</v>
      </c>
      <c r="W3377" t="s">
        <v>838</v>
      </c>
      <c r="X3377" t="s">
        <v>2578</v>
      </c>
      <c r="Y3377" t="str">
        <f t="shared" si="52"/>
        <v>北京微财科技有限公司-数媒重庆市黑卡小额贷款有限公司信息流</v>
      </c>
      <c r="Z3377" t="e">
        <f>VLOOKUP(Y:Y,[1]Sheet1!N:N,1,0)</f>
        <v>#N/A</v>
      </c>
    </row>
    <row r="3378" spans="1:26" hidden="1" x14ac:dyDescent="0.25">
      <c r="A3378">
        <v>20230613</v>
      </c>
      <c r="B3378">
        <v>47953344</v>
      </c>
      <c r="C3378" t="s">
        <v>2732</v>
      </c>
      <c r="D3378">
        <v>2167551</v>
      </c>
      <c r="E3378" t="s">
        <v>2550</v>
      </c>
      <c r="F3378" s="59">
        <v>586.57000000000005</v>
      </c>
      <c r="G3378">
        <v>586.57000000000005</v>
      </c>
      <c r="H3378" t="s">
        <v>2538</v>
      </c>
      <c r="I3378" t="s">
        <v>2551</v>
      </c>
      <c r="J3378" t="s">
        <v>2332</v>
      </c>
      <c r="K3378" t="s">
        <v>2321</v>
      </c>
      <c r="L3378" t="s">
        <v>2333</v>
      </c>
      <c r="M3378" t="s">
        <v>2552</v>
      </c>
      <c r="N3378" t="s">
        <v>2553</v>
      </c>
      <c r="O3378" t="s">
        <v>2542</v>
      </c>
      <c r="P3378" t="s">
        <v>2543</v>
      </c>
      <c r="Q3378" t="s">
        <v>2544</v>
      </c>
      <c r="R3378" t="s">
        <v>2554</v>
      </c>
      <c r="S3378" t="s">
        <v>2546</v>
      </c>
      <c r="T3378">
        <v>0</v>
      </c>
      <c r="U3378" t="s">
        <v>2555</v>
      </c>
      <c r="V3378" t="s">
        <v>2556</v>
      </c>
      <c r="W3378" t="s">
        <v>2555</v>
      </c>
      <c r="X3378" t="s">
        <v>2556</v>
      </c>
      <c r="Y3378" t="str">
        <f t="shared" si="52"/>
        <v>北京爱奇艺科技有限公司-百度北京爱奇艺科技有限公司信息流</v>
      </c>
      <c r="Z3378" t="e">
        <f>VLOOKUP(Y:Y,[1]Sheet1!N:N,1,0)</f>
        <v>#N/A</v>
      </c>
    </row>
    <row r="3379" spans="1:26" hidden="1" x14ac:dyDescent="0.25">
      <c r="A3379">
        <v>20230613</v>
      </c>
      <c r="B3379">
        <v>29850997</v>
      </c>
      <c r="C3379" t="s">
        <v>2701</v>
      </c>
      <c r="D3379">
        <v>2130054</v>
      </c>
      <c r="E3379" t="s">
        <v>2558</v>
      </c>
      <c r="F3379" s="59">
        <v>7062.5</v>
      </c>
      <c r="G3379">
        <v>5718.52</v>
      </c>
      <c r="H3379" t="s">
        <v>2559</v>
      </c>
      <c r="I3379" t="s">
        <v>2560</v>
      </c>
      <c r="J3379" t="s">
        <v>2350</v>
      </c>
      <c r="K3379" t="s">
        <v>711</v>
      </c>
      <c r="L3379" t="s">
        <v>2350</v>
      </c>
      <c r="M3379" t="s">
        <v>2561</v>
      </c>
      <c r="N3379" t="s">
        <v>2562</v>
      </c>
      <c r="O3379" t="s">
        <v>2542</v>
      </c>
      <c r="P3379" t="s">
        <v>2543</v>
      </c>
      <c r="Q3379" t="s">
        <v>2544</v>
      </c>
      <c r="R3379" t="s">
        <v>2563</v>
      </c>
      <c r="S3379" t="s">
        <v>2546</v>
      </c>
      <c r="T3379">
        <v>27491.843000000001</v>
      </c>
      <c r="U3379" t="s">
        <v>1891</v>
      </c>
      <c r="V3379" t="s">
        <v>2564</v>
      </c>
      <c r="W3379" t="s">
        <v>1891</v>
      </c>
      <c r="X3379" t="s">
        <v>2564</v>
      </c>
      <c r="Y3379" t="str">
        <f t="shared" si="52"/>
        <v>深圳尚米网络技术有限公司深圳尚米网络技术有限公司CPC</v>
      </c>
      <c r="Z3379" t="e">
        <f>VLOOKUP(Y:Y,[1]Sheet1!N:N,1,0)</f>
        <v>#N/A</v>
      </c>
    </row>
    <row r="3380" spans="1:26" hidden="1" x14ac:dyDescent="0.25">
      <c r="A3380">
        <v>20230613</v>
      </c>
      <c r="B3380">
        <v>47953339</v>
      </c>
      <c r="C3380" t="s">
        <v>2755</v>
      </c>
      <c r="D3380">
        <v>2167551</v>
      </c>
      <c r="E3380" t="s">
        <v>2550</v>
      </c>
      <c r="F3380" s="59">
        <v>2.85</v>
      </c>
      <c r="G3380">
        <v>2.85</v>
      </c>
      <c r="H3380" t="s">
        <v>2538</v>
      </c>
      <c r="I3380" t="s">
        <v>2539</v>
      </c>
      <c r="J3380" t="s">
        <v>2332</v>
      </c>
      <c r="K3380" t="s">
        <v>2321</v>
      </c>
      <c r="L3380" t="s">
        <v>2333</v>
      </c>
      <c r="M3380" t="s">
        <v>2552</v>
      </c>
      <c r="N3380" t="s">
        <v>2553</v>
      </c>
      <c r="O3380" t="s">
        <v>2542</v>
      </c>
      <c r="P3380" t="s">
        <v>2543</v>
      </c>
      <c r="Q3380" t="s">
        <v>2544</v>
      </c>
      <c r="R3380" t="s">
        <v>2554</v>
      </c>
      <c r="S3380" t="s">
        <v>2546</v>
      </c>
      <c r="T3380">
        <v>0</v>
      </c>
      <c r="U3380" t="s">
        <v>2555</v>
      </c>
      <c r="V3380" t="s">
        <v>2556</v>
      </c>
      <c r="W3380" t="s">
        <v>2555</v>
      </c>
      <c r="X3380" t="s">
        <v>2556</v>
      </c>
      <c r="Y3380" t="str">
        <f t="shared" si="52"/>
        <v>北京爱奇艺科技有限公司-百度北京爱奇艺科技有限公司信息流</v>
      </c>
      <c r="Z3380" t="e">
        <f>VLOOKUP(Y:Y,[1]Sheet1!N:N,1,0)</f>
        <v>#N/A</v>
      </c>
    </row>
    <row r="3381" spans="1:26" hidden="1" x14ac:dyDescent="0.25">
      <c r="A3381">
        <v>20230613</v>
      </c>
      <c r="B3381">
        <v>45323155</v>
      </c>
      <c r="C3381" t="s">
        <v>2759</v>
      </c>
      <c r="D3381">
        <v>2172261</v>
      </c>
      <c r="E3381" t="s">
        <v>2628</v>
      </c>
      <c r="F3381" s="59">
        <v>0.33</v>
      </c>
      <c r="G3381">
        <v>0.25</v>
      </c>
      <c r="H3381" t="s">
        <v>2538</v>
      </c>
      <c r="I3381" t="s">
        <v>2539</v>
      </c>
      <c r="J3381" t="s">
        <v>292</v>
      </c>
      <c r="K3381" t="s">
        <v>2321</v>
      </c>
      <c r="L3381" t="s">
        <v>574</v>
      </c>
      <c r="M3381" t="s">
        <v>2611</v>
      </c>
      <c r="N3381" t="s">
        <v>2612</v>
      </c>
      <c r="O3381" t="s">
        <v>2542</v>
      </c>
      <c r="P3381" t="s">
        <v>2543</v>
      </c>
      <c r="Q3381" t="s">
        <v>2544</v>
      </c>
      <c r="R3381" t="s">
        <v>2613</v>
      </c>
      <c r="S3381" t="s">
        <v>2546</v>
      </c>
      <c r="T3381">
        <v>0</v>
      </c>
      <c r="U3381" t="s">
        <v>2614</v>
      </c>
      <c r="V3381" t="s">
        <v>2615</v>
      </c>
      <c r="W3381" t="s">
        <v>2614</v>
      </c>
      <c r="X3381" t="s">
        <v>2615</v>
      </c>
      <c r="Y3381" t="str">
        <f t="shared" si="52"/>
        <v>广州荔湾品唯信息服务有限公司广州唯品会电子商务有限公司信息流</v>
      </c>
      <c r="Z3381" t="e">
        <f>VLOOKUP(Y:Y,[1]Sheet1!N:N,1,0)</f>
        <v>#N/A</v>
      </c>
    </row>
    <row r="3382" spans="1:26" hidden="1" x14ac:dyDescent="0.25">
      <c r="A3382">
        <v>20230613</v>
      </c>
      <c r="B3382">
        <v>40548313</v>
      </c>
      <c r="C3382" t="s">
        <v>2629</v>
      </c>
      <c r="D3382">
        <v>2130054</v>
      </c>
      <c r="E3382" t="s">
        <v>2558</v>
      </c>
      <c r="F3382" s="59">
        <v>2735.32</v>
      </c>
      <c r="G3382">
        <v>2214.7800000000002</v>
      </c>
      <c r="H3382" t="s">
        <v>2559</v>
      </c>
      <c r="I3382" t="s">
        <v>2560</v>
      </c>
      <c r="J3382" t="s">
        <v>2350</v>
      </c>
      <c r="K3382" t="s">
        <v>711</v>
      </c>
      <c r="L3382" t="s">
        <v>2350</v>
      </c>
      <c r="M3382" t="s">
        <v>2561</v>
      </c>
      <c r="N3382" t="s">
        <v>2562</v>
      </c>
      <c r="O3382" t="s">
        <v>2542</v>
      </c>
      <c r="P3382" t="s">
        <v>2543</v>
      </c>
      <c r="Q3382" t="s">
        <v>2544</v>
      </c>
      <c r="R3382" t="s">
        <v>2563</v>
      </c>
      <c r="S3382" t="s">
        <v>2546</v>
      </c>
      <c r="T3382">
        <v>14230.21</v>
      </c>
      <c r="U3382" t="s">
        <v>1891</v>
      </c>
      <c r="V3382" t="s">
        <v>2564</v>
      </c>
      <c r="W3382" t="s">
        <v>1891</v>
      </c>
      <c r="X3382" t="s">
        <v>2564</v>
      </c>
      <c r="Y3382" t="str">
        <f t="shared" si="52"/>
        <v>深圳尚米网络技术有限公司深圳尚米网络技术有限公司CPC</v>
      </c>
      <c r="Z3382" t="e">
        <f>VLOOKUP(Y:Y,[1]Sheet1!N:N,1,0)</f>
        <v>#N/A</v>
      </c>
    </row>
    <row r="3383" spans="1:26" hidden="1" x14ac:dyDescent="0.25">
      <c r="A3383">
        <v>20230613</v>
      </c>
      <c r="B3383">
        <v>41250523</v>
      </c>
      <c r="C3383" t="s">
        <v>2742</v>
      </c>
      <c r="D3383">
        <v>2130054</v>
      </c>
      <c r="E3383" t="s">
        <v>2558</v>
      </c>
      <c r="F3383" s="59">
        <v>5336.24</v>
      </c>
      <c r="G3383">
        <v>4320.7700000000004</v>
      </c>
      <c r="H3383" t="s">
        <v>2559</v>
      </c>
      <c r="I3383" t="s">
        <v>2560</v>
      </c>
      <c r="J3383" t="s">
        <v>2350</v>
      </c>
      <c r="K3383" t="s">
        <v>711</v>
      </c>
      <c r="L3383" t="s">
        <v>2350</v>
      </c>
      <c r="M3383" t="s">
        <v>2561</v>
      </c>
      <c r="N3383" t="s">
        <v>2562</v>
      </c>
      <c r="O3383" t="s">
        <v>2542</v>
      </c>
      <c r="P3383" t="s">
        <v>2543</v>
      </c>
      <c r="Q3383" t="s">
        <v>2544</v>
      </c>
      <c r="R3383" t="s">
        <v>2563</v>
      </c>
      <c r="S3383" t="s">
        <v>2546</v>
      </c>
      <c r="T3383">
        <v>18563.786</v>
      </c>
      <c r="U3383" t="s">
        <v>1891</v>
      </c>
      <c r="V3383" t="s">
        <v>2564</v>
      </c>
      <c r="W3383" t="s">
        <v>1891</v>
      </c>
      <c r="X3383" t="s">
        <v>2564</v>
      </c>
      <c r="Y3383" t="str">
        <f t="shared" si="52"/>
        <v>深圳尚米网络技术有限公司深圳尚米网络技术有限公司CPC</v>
      </c>
      <c r="Z3383" t="e">
        <f>VLOOKUP(Y:Y,[1]Sheet1!N:N,1,0)</f>
        <v>#N/A</v>
      </c>
    </row>
    <row r="3384" spans="1:26" hidden="1" x14ac:dyDescent="0.25">
      <c r="A3384">
        <v>20230613</v>
      </c>
      <c r="B3384">
        <v>42965764</v>
      </c>
      <c r="C3384" t="s">
        <v>2536</v>
      </c>
      <c r="D3384">
        <v>2158784</v>
      </c>
      <c r="E3384" t="s">
        <v>2537</v>
      </c>
      <c r="F3384" s="59">
        <v>17.100000000000001</v>
      </c>
      <c r="G3384">
        <v>17.100000000000001</v>
      </c>
      <c r="H3384" t="s">
        <v>2538</v>
      </c>
      <c r="I3384" t="s">
        <v>2551</v>
      </c>
      <c r="J3384" t="s">
        <v>2320</v>
      </c>
      <c r="K3384" t="s">
        <v>2321</v>
      </c>
      <c r="L3384" t="s">
        <v>2318</v>
      </c>
      <c r="M3384" t="s">
        <v>2540</v>
      </c>
      <c r="N3384" t="s">
        <v>2541</v>
      </c>
      <c r="O3384" t="s">
        <v>2542</v>
      </c>
      <c r="P3384" t="s">
        <v>2543</v>
      </c>
      <c r="Q3384" t="s">
        <v>2544</v>
      </c>
      <c r="R3384" t="s">
        <v>2545</v>
      </c>
      <c r="S3384" t="s">
        <v>2546</v>
      </c>
      <c r="T3384">
        <v>0</v>
      </c>
      <c r="U3384" t="s">
        <v>838</v>
      </c>
      <c r="V3384" t="s">
        <v>2547</v>
      </c>
      <c r="W3384" t="s">
        <v>838</v>
      </c>
      <c r="X3384" t="s">
        <v>2548</v>
      </c>
      <c r="Y3384" t="str">
        <f t="shared" si="52"/>
        <v>上海耳序信息技术有限公司-四部上海拍拍贷金融信息服务有限公司信息流</v>
      </c>
      <c r="Z3384" t="e">
        <f>VLOOKUP(Y:Y,[1]Sheet1!N:N,1,0)</f>
        <v>#N/A</v>
      </c>
    </row>
    <row r="3385" spans="1:26" hidden="1" x14ac:dyDescent="0.25">
      <c r="A3385">
        <v>20230613</v>
      </c>
      <c r="B3385">
        <v>46808299</v>
      </c>
      <c r="C3385" t="s">
        <v>2567</v>
      </c>
      <c r="D3385">
        <v>2159765</v>
      </c>
      <c r="E3385" t="s">
        <v>2568</v>
      </c>
      <c r="F3385" s="59">
        <v>27.93</v>
      </c>
      <c r="G3385">
        <v>21.32</v>
      </c>
      <c r="H3385" t="s">
        <v>2538</v>
      </c>
      <c r="I3385" t="s">
        <v>2551</v>
      </c>
      <c r="J3385" t="s">
        <v>2375</v>
      </c>
      <c r="K3385" t="s">
        <v>2321</v>
      </c>
      <c r="L3385" t="s">
        <v>2277</v>
      </c>
      <c r="M3385" t="s">
        <v>2569</v>
      </c>
      <c r="O3385" t="s">
        <v>2542</v>
      </c>
      <c r="P3385" t="s">
        <v>2543</v>
      </c>
      <c r="Q3385" t="s">
        <v>2544</v>
      </c>
      <c r="R3385" t="s">
        <v>2570</v>
      </c>
      <c r="S3385" t="s">
        <v>2546</v>
      </c>
      <c r="T3385">
        <v>0</v>
      </c>
      <c r="U3385" t="s">
        <v>2571</v>
      </c>
      <c r="V3385" t="s">
        <v>2572</v>
      </c>
      <c r="W3385" t="s">
        <v>2571</v>
      </c>
      <c r="X3385" t="s">
        <v>2572</v>
      </c>
      <c r="Y3385" t="str">
        <f t="shared" si="52"/>
        <v>酷得少年（天津）文化传播有限公司-1北京酷得少年科技有限公司信息流</v>
      </c>
      <c r="Z3385" t="e">
        <f>VLOOKUP(Y:Y,[1]Sheet1!N:N,1,0)</f>
        <v>#N/A</v>
      </c>
    </row>
    <row r="3386" spans="1:26" hidden="1" x14ac:dyDescent="0.25">
      <c r="A3386">
        <v>20230613</v>
      </c>
      <c r="B3386">
        <v>29768589</v>
      </c>
      <c r="C3386" t="s">
        <v>2724</v>
      </c>
      <c r="D3386">
        <v>2130054</v>
      </c>
      <c r="E3386" t="s">
        <v>2558</v>
      </c>
      <c r="F3386" s="59">
        <v>3403.75</v>
      </c>
      <c r="G3386">
        <v>2756.03</v>
      </c>
      <c r="H3386" t="s">
        <v>2559</v>
      </c>
      <c r="I3386" t="s">
        <v>2560</v>
      </c>
      <c r="J3386" t="s">
        <v>2350</v>
      </c>
      <c r="K3386" t="s">
        <v>711</v>
      </c>
      <c r="L3386" t="s">
        <v>2350</v>
      </c>
      <c r="M3386" t="s">
        <v>2561</v>
      </c>
      <c r="N3386" t="s">
        <v>2562</v>
      </c>
      <c r="O3386" t="s">
        <v>2542</v>
      </c>
      <c r="P3386" t="s">
        <v>2543</v>
      </c>
      <c r="Q3386" t="s">
        <v>2544</v>
      </c>
      <c r="R3386" t="s">
        <v>2563</v>
      </c>
      <c r="S3386" t="s">
        <v>2546</v>
      </c>
      <c r="T3386">
        <v>10875.582</v>
      </c>
      <c r="U3386" t="s">
        <v>1891</v>
      </c>
      <c r="V3386" t="s">
        <v>2564</v>
      </c>
      <c r="W3386" t="s">
        <v>1891</v>
      </c>
      <c r="X3386" t="s">
        <v>2564</v>
      </c>
      <c r="Y3386" t="str">
        <f t="shared" si="52"/>
        <v>深圳尚米网络技术有限公司深圳尚米网络技术有限公司CPC</v>
      </c>
      <c r="Z3386" t="e">
        <f>VLOOKUP(Y:Y,[1]Sheet1!N:N,1,0)</f>
        <v>#N/A</v>
      </c>
    </row>
    <row r="3387" spans="1:26" hidden="1" x14ac:dyDescent="0.25">
      <c r="A3387">
        <v>20230613</v>
      </c>
      <c r="B3387">
        <v>47953339</v>
      </c>
      <c r="C3387" t="s">
        <v>2755</v>
      </c>
      <c r="D3387">
        <v>2167551</v>
      </c>
      <c r="E3387" t="s">
        <v>2550</v>
      </c>
      <c r="F3387" s="59">
        <v>2089.11</v>
      </c>
      <c r="G3387">
        <v>2089.11</v>
      </c>
      <c r="H3387" t="s">
        <v>2538</v>
      </c>
      <c r="I3387" t="s">
        <v>2551</v>
      </c>
      <c r="J3387" t="s">
        <v>2332</v>
      </c>
      <c r="K3387" t="s">
        <v>2321</v>
      </c>
      <c r="L3387" t="s">
        <v>2333</v>
      </c>
      <c r="M3387" t="s">
        <v>2552</v>
      </c>
      <c r="N3387" t="s">
        <v>2553</v>
      </c>
      <c r="O3387" t="s">
        <v>2542</v>
      </c>
      <c r="P3387" t="s">
        <v>2543</v>
      </c>
      <c r="Q3387" t="s">
        <v>2544</v>
      </c>
      <c r="R3387" t="s">
        <v>2554</v>
      </c>
      <c r="S3387" t="s">
        <v>2546</v>
      </c>
      <c r="T3387">
        <v>0</v>
      </c>
      <c r="U3387" t="s">
        <v>2555</v>
      </c>
      <c r="V3387" t="s">
        <v>2556</v>
      </c>
      <c r="W3387" t="s">
        <v>2555</v>
      </c>
      <c r="X3387" t="s">
        <v>2556</v>
      </c>
      <c r="Y3387" t="str">
        <f t="shared" si="52"/>
        <v>北京爱奇艺科技有限公司-百度北京爱奇艺科技有限公司信息流</v>
      </c>
      <c r="Z3387" t="e">
        <f>VLOOKUP(Y:Y,[1]Sheet1!N:N,1,0)</f>
        <v>#N/A</v>
      </c>
    </row>
    <row r="3388" spans="1:26" x14ac:dyDescent="0.25">
      <c r="A3388">
        <v>20230613</v>
      </c>
      <c r="B3388">
        <v>45336925</v>
      </c>
      <c r="C3388" t="s">
        <v>2717</v>
      </c>
      <c r="D3388">
        <v>2054669</v>
      </c>
      <c r="E3388" t="s">
        <v>2622</v>
      </c>
      <c r="F3388" s="59">
        <v>5743.03</v>
      </c>
      <c r="G3388">
        <v>4254.1000000000004</v>
      </c>
      <c r="H3388" t="s">
        <v>2538</v>
      </c>
      <c r="I3388" t="s">
        <v>2539</v>
      </c>
      <c r="J3388" t="s">
        <v>2352</v>
      </c>
      <c r="K3388" t="s">
        <v>2321</v>
      </c>
      <c r="L3388" t="s">
        <v>2351</v>
      </c>
      <c r="M3388" t="s">
        <v>2623</v>
      </c>
      <c r="N3388" t="s">
        <v>2624</v>
      </c>
      <c r="O3388" t="s">
        <v>2542</v>
      </c>
      <c r="P3388" t="s">
        <v>2543</v>
      </c>
      <c r="Q3388" t="s">
        <v>2544</v>
      </c>
      <c r="R3388" t="s">
        <v>2625</v>
      </c>
      <c r="S3388" t="s">
        <v>2546</v>
      </c>
      <c r="T3388">
        <v>0</v>
      </c>
      <c r="U3388" t="s">
        <v>838</v>
      </c>
      <c r="V3388" t="s">
        <v>2548</v>
      </c>
      <c r="W3388" t="s">
        <v>838</v>
      </c>
      <c r="X3388" t="s">
        <v>2548</v>
      </c>
      <c r="Y3388" t="str">
        <f t="shared" si="52"/>
        <v>深圳市小赢普惠科技有限责任公司深圳市赢众通金融信息服务有限责任公司信息流</v>
      </c>
      <c r="Z3388" t="e">
        <f>VLOOKUP(Y:Y,[1]Sheet1!N:N,1,0)</f>
        <v>#N/A</v>
      </c>
    </row>
    <row r="3389" spans="1:26" hidden="1" x14ac:dyDescent="0.25">
      <c r="A3389">
        <v>20230613</v>
      </c>
      <c r="B3389">
        <v>42327215</v>
      </c>
      <c r="C3389" t="s">
        <v>2739</v>
      </c>
      <c r="D3389">
        <v>2172261</v>
      </c>
      <c r="E3389" t="s">
        <v>2628</v>
      </c>
      <c r="F3389" s="59">
        <v>2651.75</v>
      </c>
      <c r="G3389">
        <v>2024.24</v>
      </c>
      <c r="H3389" t="s">
        <v>2538</v>
      </c>
      <c r="I3389" t="s">
        <v>2551</v>
      </c>
      <c r="J3389" t="s">
        <v>292</v>
      </c>
      <c r="K3389" t="s">
        <v>2321</v>
      </c>
      <c r="L3389" t="s">
        <v>574</v>
      </c>
      <c r="M3389" t="s">
        <v>2611</v>
      </c>
      <c r="N3389" t="s">
        <v>2612</v>
      </c>
      <c r="O3389" t="s">
        <v>2542</v>
      </c>
      <c r="P3389" t="s">
        <v>2543</v>
      </c>
      <c r="Q3389" t="s">
        <v>2544</v>
      </c>
      <c r="R3389" t="s">
        <v>2613</v>
      </c>
      <c r="S3389" t="s">
        <v>2546</v>
      </c>
      <c r="T3389">
        <v>0</v>
      </c>
      <c r="U3389" t="s">
        <v>2614</v>
      </c>
      <c r="V3389" t="s">
        <v>2615</v>
      </c>
      <c r="W3389" t="s">
        <v>2614</v>
      </c>
      <c r="X3389" t="s">
        <v>2615</v>
      </c>
      <c r="Y3389" t="str">
        <f t="shared" si="52"/>
        <v>广州荔湾品唯信息服务有限公司广州唯品会电子商务有限公司信息流</v>
      </c>
      <c r="Z3389" t="e">
        <f>VLOOKUP(Y:Y,[1]Sheet1!N:N,1,0)</f>
        <v>#N/A</v>
      </c>
    </row>
    <row r="3390" spans="1:26" hidden="1" x14ac:dyDescent="0.25">
      <c r="A3390">
        <v>20230613</v>
      </c>
      <c r="B3390">
        <v>42965750</v>
      </c>
      <c r="C3390" t="s">
        <v>2565</v>
      </c>
      <c r="D3390">
        <v>2165227</v>
      </c>
      <c r="E3390" t="s">
        <v>2566</v>
      </c>
      <c r="F3390" s="59">
        <v>99.42</v>
      </c>
      <c r="G3390">
        <v>73.64</v>
      </c>
      <c r="H3390" t="s">
        <v>2538</v>
      </c>
      <c r="I3390" t="s">
        <v>2551</v>
      </c>
      <c r="J3390" t="s">
        <v>2320</v>
      </c>
      <c r="K3390" t="s">
        <v>2321</v>
      </c>
      <c r="L3390" t="s">
        <v>2318</v>
      </c>
      <c r="M3390" t="s">
        <v>2540</v>
      </c>
      <c r="N3390" t="s">
        <v>2541</v>
      </c>
      <c r="O3390" t="s">
        <v>2542</v>
      </c>
      <c r="P3390" t="s">
        <v>2543</v>
      </c>
      <c r="Q3390" t="s">
        <v>2544</v>
      </c>
      <c r="R3390" t="s">
        <v>2545</v>
      </c>
      <c r="S3390" t="s">
        <v>2546</v>
      </c>
      <c r="T3390">
        <v>0</v>
      </c>
      <c r="U3390" t="s">
        <v>838</v>
      </c>
      <c r="V3390" t="s">
        <v>2547</v>
      </c>
      <c r="W3390" t="s">
        <v>838</v>
      </c>
      <c r="X3390" t="s">
        <v>2548</v>
      </c>
      <c r="Y3390" t="str">
        <f t="shared" si="52"/>
        <v>上海耳序信息技术有限公司-四部上海拍拍贷金融信息服务有限公司信息流</v>
      </c>
      <c r="Z3390" t="e">
        <f>VLOOKUP(Y:Y,[1]Sheet1!N:N,1,0)</f>
        <v>#N/A</v>
      </c>
    </row>
    <row r="3391" spans="1:26" hidden="1" x14ac:dyDescent="0.25">
      <c r="A3391">
        <v>20230613</v>
      </c>
      <c r="B3391">
        <v>47327934</v>
      </c>
      <c r="C3391" t="s">
        <v>2864</v>
      </c>
      <c r="D3391">
        <v>2185183</v>
      </c>
      <c r="E3391" t="s">
        <v>2574</v>
      </c>
      <c r="F3391" s="59">
        <v>26.04</v>
      </c>
      <c r="G3391">
        <v>19.73</v>
      </c>
      <c r="H3391" t="s">
        <v>2538</v>
      </c>
      <c r="I3391" t="s">
        <v>2539</v>
      </c>
      <c r="J3391" t="s">
        <v>2575</v>
      </c>
      <c r="K3391" t="s">
        <v>2321</v>
      </c>
      <c r="L3391" t="s">
        <v>2344</v>
      </c>
      <c r="M3391" t="s">
        <v>2576</v>
      </c>
      <c r="O3391" t="s">
        <v>2542</v>
      </c>
      <c r="P3391" t="s">
        <v>2543</v>
      </c>
      <c r="Q3391" t="s">
        <v>2544</v>
      </c>
      <c r="R3391" t="s">
        <v>2577</v>
      </c>
      <c r="S3391" t="s">
        <v>2546</v>
      </c>
      <c r="T3391">
        <v>0</v>
      </c>
      <c r="U3391" t="s">
        <v>838</v>
      </c>
      <c r="V3391" t="s">
        <v>2578</v>
      </c>
      <c r="W3391" t="s">
        <v>838</v>
      </c>
      <c r="X3391" t="s">
        <v>2578</v>
      </c>
      <c r="Y3391" t="str">
        <f t="shared" si="52"/>
        <v>北京微财科技有限公司-数媒重庆市黑卡小额贷款有限公司信息流</v>
      </c>
      <c r="Z3391" t="e">
        <f>VLOOKUP(Y:Y,[1]Sheet1!N:N,1,0)</f>
        <v>#N/A</v>
      </c>
    </row>
    <row r="3392" spans="1:26" hidden="1" x14ac:dyDescent="0.25">
      <c r="A3392">
        <v>20230613</v>
      </c>
      <c r="B3392">
        <v>31849478</v>
      </c>
      <c r="C3392" t="s">
        <v>2650</v>
      </c>
      <c r="D3392">
        <v>2148721</v>
      </c>
      <c r="E3392" t="s">
        <v>2859</v>
      </c>
      <c r="F3392" s="59">
        <v>270.17</v>
      </c>
      <c r="G3392">
        <v>0</v>
      </c>
      <c r="H3392" t="s">
        <v>2559</v>
      </c>
      <c r="I3392" t="s">
        <v>2560</v>
      </c>
      <c r="J3392" t="s">
        <v>2330</v>
      </c>
      <c r="K3392" t="s">
        <v>711</v>
      </c>
      <c r="L3392" t="s">
        <v>2329</v>
      </c>
      <c r="M3392" t="s">
        <v>2581</v>
      </c>
      <c r="N3392" t="s">
        <v>2582</v>
      </c>
      <c r="O3392" t="s">
        <v>2542</v>
      </c>
      <c r="P3392" t="s">
        <v>2543</v>
      </c>
      <c r="Q3392" t="s">
        <v>2544</v>
      </c>
      <c r="R3392" t="s">
        <v>2583</v>
      </c>
      <c r="S3392" t="s">
        <v>2546</v>
      </c>
      <c r="T3392">
        <v>86526.316000000006</v>
      </c>
      <c r="U3392" t="s">
        <v>2584</v>
      </c>
      <c r="V3392" t="s">
        <v>2585</v>
      </c>
      <c r="W3392" t="s">
        <v>2584</v>
      </c>
      <c r="X3392" t="s">
        <v>2585</v>
      </c>
      <c r="Y3392" t="str">
        <f t="shared" si="52"/>
        <v>成都哈拜网络科技有限公司-数字媒体事业部上海哈啰普惠科技有限公司CPC</v>
      </c>
      <c r="Z3392" t="e">
        <f>VLOOKUP(Y:Y,[1]Sheet1!N:N,1,0)</f>
        <v>#N/A</v>
      </c>
    </row>
    <row r="3393" spans="1:26" hidden="1" x14ac:dyDescent="0.25">
      <c r="A3393">
        <v>20230613</v>
      </c>
      <c r="B3393">
        <v>42965764</v>
      </c>
      <c r="C3393" t="s">
        <v>2536</v>
      </c>
      <c r="D3393">
        <v>2158784</v>
      </c>
      <c r="E3393" t="s">
        <v>2537</v>
      </c>
      <c r="F3393" s="59">
        <v>579.51</v>
      </c>
      <c r="G3393">
        <v>579.51</v>
      </c>
      <c r="H3393" t="s">
        <v>2538</v>
      </c>
      <c r="I3393" t="s">
        <v>2539</v>
      </c>
      <c r="J3393" t="s">
        <v>2320</v>
      </c>
      <c r="K3393" t="s">
        <v>2321</v>
      </c>
      <c r="L3393" t="s">
        <v>2318</v>
      </c>
      <c r="M3393" t="s">
        <v>2540</v>
      </c>
      <c r="N3393" t="s">
        <v>2541</v>
      </c>
      <c r="O3393" t="s">
        <v>2542</v>
      </c>
      <c r="P3393" t="s">
        <v>2543</v>
      </c>
      <c r="Q3393" t="s">
        <v>2544</v>
      </c>
      <c r="R3393" t="s">
        <v>2545</v>
      </c>
      <c r="S3393" t="s">
        <v>2546</v>
      </c>
      <c r="T3393">
        <v>0</v>
      </c>
      <c r="U3393" t="s">
        <v>838</v>
      </c>
      <c r="V3393" t="s">
        <v>2547</v>
      </c>
      <c r="W3393" t="s">
        <v>838</v>
      </c>
      <c r="X3393" t="s">
        <v>2548</v>
      </c>
      <c r="Y3393" t="str">
        <f t="shared" si="52"/>
        <v>上海耳序信息技术有限公司-四部上海拍拍贷金融信息服务有限公司信息流</v>
      </c>
      <c r="Z3393" t="e">
        <f>VLOOKUP(Y:Y,[1]Sheet1!N:N,1,0)</f>
        <v>#N/A</v>
      </c>
    </row>
    <row r="3394" spans="1:26" x14ac:dyDescent="0.25">
      <c r="A3394">
        <v>20230613</v>
      </c>
      <c r="B3394">
        <v>45336938</v>
      </c>
      <c r="C3394" t="s">
        <v>2753</v>
      </c>
      <c r="D3394">
        <v>2054669</v>
      </c>
      <c r="E3394" t="s">
        <v>2622</v>
      </c>
      <c r="F3394" s="59">
        <v>298.32</v>
      </c>
      <c r="G3394">
        <v>220.98</v>
      </c>
      <c r="H3394" t="s">
        <v>2538</v>
      </c>
      <c r="I3394" t="s">
        <v>2551</v>
      </c>
      <c r="J3394" t="s">
        <v>2352</v>
      </c>
      <c r="K3394" t="s">
        <v>2321</v>
      </c>
      <c r="L3394" t="s">
        <v>2351</v>
      </c>
      <c r="M3394" t="s">
        <v>2623</v>
      </c>
      <c r="N3394" t="s">
        <v>2624</v>
      </c>
      <c r="O3394" t="s">
        <v>2542</v>
      </c>
      <c r="P3394" t="s">
        <v>2543</v>
      </c>
      <c r="Q3394" t="s">
        <v>2544</v>
      </c>
      <c r="R3394" t="s">
        <v>2625</v>
      </c>
      <c r="S3394" t="s">
        <v>2546</v>
      </c>
      <c r="T3394">
        <v>0</v>
      </c>
      <c r="U3394" t="s">
        <v>838</v>
      </c>
      <c r="V3394" t="s">
        <v>2548</v>
      </c>
      <c r="W3394" t="s">
        <v>838</v>
      </c>
      <c r="X3394" t="s">
        <v>2548</v>
      </c>
      <c r="Y3394" t="str">
        <f t="shared" si="52"/>
        <v>深圳市小赢普惠科技有限责任公司深圳市赢众通金融信息服务有限责任公司信息流</v>
      </c>
      <c r="Z3394" t="e">
        <f>VLOOKUP(Y:Y,[1]Sheet1!N:N,1,0)</f>
        <v>#N/A</v>
      </c>
    </row>
    <row r="3395" spans="1:26" hidden="1" x14ac:dyDescent="0.25">
      <c r="A3395">
        <v>20230613</v>
      </c>
      <c r="B3395">
        <v>47184419</v>
      </c>
      <c r="C3395" t="s">
        <v>2740</v>
      </c>
      <c r="D3395">
        <v>2176807</v>
      </c>
      <c r="E3395" t="s">
        <v>2691</v>
      </c>
      <c r="F3395" s="59">
        <v>2.0099999999999998</v>
      </c>
      <c r="G3395">
        <v>1.47</v>
      </c>
      <c r="H3395" t="s">
        <v>2538</v>
      </c>
      <c r="I3395" t="s">
        <v>2539</v>
      </c>
      <c r="J3395" t="s">
        <v>2339</v>
      </c>
      <c r="K3395" t="s">
        <v>2321</v>
      </c>
      <c r="L3395" t="s">
        <v>2338</v>
      </c>
      <c r="M3395" t="s">
        <v>2692</v>
      </c>
      <c r="N3395" t="s">
        <v>2693</v>
      </c>
      <c r="O3395" t="s">
        <v>2542</v>
      </c>
      <c r="P3395" t="s">
        <v>2543</v>
      </c>
      <c r="Q3395" t="s">
        <v>2544</v>
      </c>
      <c r="R3395" t="s">
        <v>2694</v>
      </c>
      <c r="S3395" t="s">
        <v>2546</v>
      </c>
      <c r="T3395">
        <v>0</v>
      </c>
      <c r="U3395" t="s">
        <v>2117</v>
      </c>
      <c r="V3395" t="s">
        <v>2695</v>
      </c>
      <c r="W3395" t="s">
        <v>2117</v>
      </c>
      <c r="X3395" t="s">
        <v>2695</v>
      </c>
      <c r="Y3395" t="str">
        <f t="shared" ref="Y3395:Y3458" si="53">L3395&amp;J3395&amp;K3395</f>
        <v>北京三快在线科技有限公司及其关联公司北京三快科技有限公司信息流</v>
      </c>
      <c r="Z3395" t="e">
        <f>VLOOKUP(Y:Y,[1]Sheet1!N:N,1,0)</f>
        <v>#N/A</v>
      </c>
    </row>
    <row r="3396" spans="1:26" hidden="1" x14ac:dyDescent="0.25">
      <c r="A3396">
        <v>20230613</v>
      </c>
      <c r="B3396">
        <v>47327867</v>
      </c>
      <c r="C3396" t="s">
        <v>2682</v>
      </c>
      <c r="D3396">
        <v>2185183</v>
      </c>
      <c r="E3396" t="s">
        <v>2574</v>
      </c>
      <c r="F3396" s="59">
        <v>237.96</v>
      </c>
      <c r="G3396">
        <v>180.27</v>
      </c>
      <c r="H3396" t="s">
        <v>2538</v>
      </c>
      <c r="I3396" t="s">
        <v>2551</v>
      </c>
      <c r="J3396" t="s">
        <v>2575</v>
      </c>
      <c r="K3396" t="s">
        <v>2321</v>
      </c>
      <c r="L3396" t="s">
        <v>2344</v>
      </c>
      <c r="M3396" t="s">
        <v>2576</v>
      </c>
      <c r="O3396" t="s">
        <v>2542</v>
      </c>
      <c r="P3396" t="s">
        <v>2543</v>
      </c>
      <c r="Q3396" t="s">
        <v>2544</v>
      </c>
      <c r="R3396" t="s">
        <v>2577</v>
      </c>
      <c r="S3396" t="s">
        <v>2546</v>
      </c>
      <c r="T3396">
        <v>0</v>
      </c>
      <c r="U3396" t="s">
        <v>838</v>
      </c>
      <c r="V3396" t="s">
        <v>2578</v>
      </c>
      <c r="W3396" t="s">
        <v>838</v>
      </c>
      <c r="X3396" t="s">
        <v>2578</v>
      </c>
      <c r="Y3396" t="str">
        <f t="shared" si="53"/>
        <v>北京微财科技有限公司-数媒重庆市黑卡小额贷款有限公司信息流</v>
      </c>
      <c r="Z3396" t="e">
        <f>VLOOKUP(Y:Y,[1]Sheet1!N:N,1,0)</f>
        <v>#N/A</v>
      </c>
    </row>
    <row r="3397" spans="1:26" hidden="1" x14ac:dyDescent="0.25">
      <c r="A3397">
        <v>20230613</v>
      </c>
      <c r="B3397">
        <v>47327934</v>
      </c>
      <c r="C3397" t="s">
        <v>2864</v>
      </c>
      <c r="D3397">
        <v>2185183</v>
      </c>
      <c r="E3397" t="s">
        <v>2574</v>
      </c>
      <c r="F3397" s="59">
        <v>81.150000000000006</v>
      </c>
      <c r="G3397">
        <v>61.48</v>
      </c>
      <c r="H3397" t="s">
        <v>2538</v>
      </c>
      <c r="I3397" t="s">
        <v>2551</v>
      </c>
      <c r="J3397" t="s">
        <v>2575</v>
      </c>
      <c r="K3397" t="s">
        <v>2321</v>
      </c>
      <c r="L3397" t="s">
        <v>2344</v>
      </c>
      <c r="M3397" t="s">
        <v>2576</v>
      </c>
      <c r="O3397" t="s">
        <v>2542</v>
      </c>
      <c r="P3397" t="s">
        <v>2543</v>
      </c>
      <c r="Q3397" t="s">
        <v>2544</v>
      </c>
      <c r="R3397" t="s">
        <v>2577</v>
      </c>
      <c r="S3397" t="s">
        <v>2546</v>
      </c>
      <c r="T3397">
        <v>0</v>
      </c>
      <c r="U3397" t="s">
        <v>838</v>
      </c>
      <c r="V3397" t="s">
        <v>2578</v>
      </c>
      <c r="W3397" t="s">
        <v>838</v>
      </c>
      <c r="X3397" t="s">
        <v>2578</v>
      </c>
      <c r="Y3397" t="str">
        <f t="shared" si="53"/>
        <v>北京微财科技有限公司-数媒重庆市黑卡小额贷款有限公司信息流</v>
      </c>
      <c r="Z3397" t="e">
        <f>VLOOKUP(Y:Y,[1]Sheet1!N:N,1,0)</f>
        <v>#N/A</v>
      </c>
    </row>
    <row r="3398" spans="1:26" hidden="1" x14ac:dyDescent="0.25">
      <c r="A3398">
        <v>20230613</v>
      </c>
      <c r="B3398">
        <v>32834859</v>
      </c>
      <c r="C3398" t="s">
        <v>2737</v>
      </c>
      <c r="D3398">
        <v>2054667</v>
      </c>
      <c r="E3398" t="s">
        <v>2738</v>
      </c>
      <c r="F3398" s="59">
        <v>49608.02</v>
      </c>
      <c r="G3398">
        <v>41686.870000000003</v>
      </c>
      <c r="H3398" t="s">
        <v>2559</v>
      </c>
      <c r="I3398" t="s">
        <v>2560</v>
      </c>
      <c r="J3398" t="s">
        <v>2352</v>
      </c>
      <c r="K3398" t="s">
        <v>711</v>
      </c>
      <c r="L3398" t="s">
        <v>2351</v>
      </c>
      <c r="M3398" t="s">
        <v>2623</v>
      </c>
      <c r="N3398" t="s">
        <v>2624</v>
      </c>
      <c r="O3398" t="s">
        <v>2542</v>
      </c>
      <c r="P3398" t="s">
        <v>2543</v>
      </c>
      <c r="Q3398" t="s">
        <v>2544</v>
      </c>
      <c r="R3398" t="s">
        <v>2625</v>
      </c>
      <c r="S3398" t="s">
        <v>2546</v>
      </c>
      <c r="T3398">
        <v>194145.09599999999</v>
      </c>
      <c r="U3398" t="s">
        <v>838</v>
      </c>
      <c r="V3398" t="s">
        <v>2548</v>
      </c>
      <c r="W3398" t="s">
        <v>838</v>
      </c>
      <c r="X3398" t="s">
        <v>2548</v>
      </c>
      <c r="Y3398" t="str">
        <f t="shared" si="53"/>
        <v>深圳市小赢普惠科技有限责任公司深圳市赢众通金融信息服务有限责任公司CPC</v>
      </c>
      <c r="Z3398" t="e">
        <f>VLOOKUP(Y:Y,[1]Sheet1!N:N,1,0)</f>
        <v>#N/A</v>
      </c>
    </row>
    <row r="3399" spans="1:26" hidden="1" x14ac:dyDescent="0.25">
      <c r="A3399">
        <v>20230613</v>
      </c>
      <c r="B3399">
        <v>40168764</v>
      </c>
      <c r="C3399" t="s">
        <v>2590</v>
      </c>
      <c r="D3399">
        <v>2158492</v>
      </c>
      <c r="E3399" t="s">
        <v>2580</v>
      </c>
      <c r="F3399" s="59">
        <v>1019.67</v>
      </c>
      <c r="G3399">
        <v>856.79</v>
      </c>
      <c r="H3399" t="s">
        <v>2559</v>
      </c>
      <c r="I3399" t="s">
        <v>2560</v>
      </c>
      <c r="J3399" t="s">
        <v>2330</v>
      </c>
      <c r="K3399" t="s">
        <v>711</v>
      </c>
      <c r="L3399" t="s">
        <v>2329</v>
      </c>
      <c r="M3399" t="s">
        <v>2581</v>
      </c>
      <c r="N3399" t="s">
        <v>2582</v>
      </c>
      <c r="O3399" t="s">
        <v>2542</v>
      </c>
      <c r="P3399" t="s">
        <v>2543</v>
      </c>
      <c r="Q3399" t="s">
        <v>2544</v>
      </c>
      <c r="R3399" t="s">
        <v>2583</v>
      </c>
      <c r="S3399" t="s">
        <v>2546</v>
      </c>
      <c r="T3399">
        <v>7866.5469999999996</v>
      </c>
      <c r="U3399" t="s">
        <v>2584</v>
      </c>
      <c r="V3399" t="s">
        <v>2585</v>
      </c>
      <c r="W3399" t="s">
        <v>2584</v>
      </c>
      <c r="X3399" t="s">
        <v>2585</v>
      </c>
      <c r="Y3399" t="str">
        <f t="shared" si="53"/>
        <v>成都哈拜网络科技有限公司-数字媒体事业部上海哈啰普惠科技有限公司CPC</v>
      </c>
      <c r="Z3399" t="e">
        <f>VLOOKUP(Y:Y,[1]Sheet1!N:N,1,0)</f>
        <v>#N/A</v>
      </c>
    </row>
    <row r="3400" spans="1:26" hidden="1" x14ac:dyDescent="0.25">
      <c r="A3400">
        <v>20230613</v>
      </c>
      <c r="B3400">
        <v>48248606</v>
      </c>
      <c r="C3400" t="s">
        <v>2656</v>
      </c>
      <c r="D3400">
        <v>2172261</v>
      </c>
      <c r="E3400" t="s">
        <v>2628</v>
      </c>
      <c r="F3400" s="59">
        <v>0.63</v>
      </c>
      <c r="G3400">
        <v>0.48</v>
      </c>
      <c r="H3400" t="s">
        <v>2538</v>
      </c>
      <c r="I3400" t="s">
        <v>2551</v>
      </c>
      <c r="J3400" t="s">
        <v>292</v>
      </c>
      <c r="K3400" t="s">
        <v>2321</v>
      </c>
      <c r="L3400" t="s">
        <v>574</v>
      </c>
      <c r="M3400" t="s">
        <v>2611</v>
      </c>
      <c r="N3400" t="s">
        <v>2612</v>
      </c>
      <c r="O3400" t="s">
        <v>2542</v>
      </c>
      <c r="P3400" t="s">
        <v>2543</v>
      </c>
      <c r="Q3400" t="s">
        <v>2544</v>
      </c>
      <c r="R3400" t="s">
        <v>2613</v>
      </c>
      <c r="S3400" t="s">
        <v>2546</v>
      </c>
      <c r="T3400">
        <v>0</v>
      </c>
      <c r="U3400" t="s">
        <v>2614</v>
      </c>
      <c r="V3400" t="s">
        <v>2615</v>
      </c>
      <c r="W3400" t="s">
        <v>2614</v>
      </c>
      <c r="X3400" t="s">
        <v>2615</v>
      </c>
      <c r="Y3400" t="str">
        <f t="shared" si="53"/>
        <v>广州荔湾品唯信息服务有限公司广州唯品会电子商务有限公司信息流</v>
      </c>
      <c r="Z3400" t="e">
        <f>VLOOKUP(Y:Y,[1]Sheet1!N:N,1,0)</f>
        <v>#N/A</v>
      </c>
    </row>
    <row r="3401" spans="1:26" hidden="1" x14ac:dyDescent="0.25">
      <c r="A3401">
        <v>20230613</v>
      </c>
      <c r="B3401">
        <v>27753547</v>
      </c>
      <c r="C3401" t="s">
        <v>2674</v>
      </c>
      <c r="D3401">
        <v>2172257</v>
      </c>
      <c r="E3401" t="s">
        <v>2610</v>
      </c>
      <c r="F3401" s="59">
        <v>1343.11</v>
      </c>
      <c r="G3401">
        <v>1065.8900000000001</v>
      </c>
      <c r="H3401" t="s">
        <v>2559</v>
      </c>
      <c r="I3401" t="s">
        <v>2560</v>
      </c>
      <c r="J3401" t="s">
        <v>292</v>
      </c>
      <c r="K3401" t="s">
        <v>711</v>
      </c>
      <c r="L3401" t="s">
        <v>574</v>
      </c>
      <c r="M3401" t="s">
        <v>2611</v>
      </c>
      <c r="N3401" t="s">
        <v>2612</v>
      </c>
      <c r="O3401" t="s">
        <v>2542</v>
      </c>
      <c r="P3401" t="s">
        <v>2543</v>
      </c>
      <c r="Q3401" t="s">
        <v>2544</v>
      </c>
      <c r="R3401" t="s">
        <v>2613</v>
      </c>
      <c r="S3401" t="s">
        <v>2546</v>
      </c>
      <c r="T3401">
        <v>75008.053</v>
      </c>
      <c r="U3401" t="s">
        <v>2614</v>
      </c>
      <c r="V3401" t="s">
        <v>2615</v>
      </c>
      <c r="W3401" t="s">
        <v>2614</v>
      </c>
      <c r="X3401" t="s">
        <v>2615</v>
      </c>
      <c r="Y3401" t="str">
        <f t="shared" si="53"/>
        <v>广州荔湾品唯信息服务有限公司广州唯品会电子商务有限公司CPC</v>
      </c>
      <c r="Z3401" t="e">
        <f>VLOOKUP(Y:Y,[1]Sheet1!N:N,1,0)</f>
        <v>#N/A</v>
      </c>
    </row>
    <row r="3402" spans="1:26" hidden="1" x14ac:dyDescent="0.25">
      <c r="A3402">
        <v>20230612</v>
      </c>
      <c r="B3402">
        <v>41276538</v>
      </c>
      <c r="C3402" t="s">
        <v>2606</v>
      </c>
      <c r="D3402">
        <v>2158492</v>
      </c>
      <c r="E3402" t="s">
        <v>2580</v>
      </c>
      <c r="F3402" s="59">
        <v>305.20999999999998</v>
      </c>
      <c r="G3402">
        <v>256.43</v>
      </c>
      <c r="H3402" t="s">
        <v>2559</v>
      </c>
      <c r="I3402" t="s">
        <v>2560</v>
      </c>
      <c r="J3402" t="s">
        <v>2330</v>
      </c>
      <c r="K3402" t="s">
        <v>711</v>
      </c>
      <c r="L3402" t="s">
        <v>2329</v>
      </c>
      <c r="M3402" t="s">
        <v>2581</v>
      </c>
      <c r="N3402" t="s">
        <v>2582</v>
      </c>
      <c r="O3402" t="s">
        <v>2542</v>
      </c>
      <c r="P3402" t="s">
        <v>2543</v>
      </c>
      <c r="Q3402" t="s">
        <v>2544</v>
      </c>
      <c r="R3402" t="s">
        <v>2583</v>
      </c>
      <c r="S3402" t="s">
        <v>2546</v>
      </c>
      <c r="T3402">
        <v>46226.548000000003</v>
      </c>
      <c r="U3402" t="s">
        <v>2584</v>
      </c>
      <c r="V3402" t="s">
        <v>2585</v>
      </c>
      <c r="W3402" t="s">
        <v>2584</v>
      </c>
      <c r="X3402" t="s">
        <v>2585</v>
      </c>
      <c r="Y3402" t="str">
        <f t="shared" si="53"/>
        <v>成都哈拜网络科技有限公司-数字媒体事业部上海哈啰普惠科技有限公司CPC</v>
      </c>
      <c r="Z3402" t="e">
        <f>VLOOKUP(Y:Y,[1]Sheet1!N:N,1,0)</f>
        <v>#N/A</v>
      </c>
    </row>
    <row r="3403" spans="1:26" hidden="1" x14ac:dyDescent="0.25">
      <c r="A3403">
        <v>20230612</v>
      </c>
      <c r="B3403">
        <v>42012606</v>
      </c>
      <c r="C3403" t="s">
        <v>2715</v>
      </c>
      <c r="D3403">
        <v>2142924</v>
      </c>
      <c r="E3403" t="s">
        <v>2716</v>
      </c>
      <c r="F3403" s="59">
        <v>788.95</v>
      </c>
      <c r="G3403">
        <v>788.95</v>
      </c>
      <c r="H3403" t="s">
        <v>2559</v>
      </c>
      <c r="I3403" t="s">
        <v>2560</v>
      </c>
      <c r="J3403" t="s">
        <v>392</v>
      </c>
      <c r="K3403" t="s">
        <v>711</v>
      </c>
      <c r="L3403" t="s">
        <v>392</v>
      </c>
      <c r="M3403" t="s">
        <v>2641</v>
      </c>
      <c r="N3403" t="s">
        <v>2642</v>
      </c>
      <c r="O3403" t="s">
        <v>2542</v>
      </c>
      <c r="P3403" t="s">
        <v>2543</v>
      </c>
      <c r="Q3403" t="s">
        <v>2544</v>
      </c>
      <c r="R3403" t="s">
        <v>2643</v>
      </c>
      <c r="S3403" t="s">
        <v>2546</v>
      </c>
      <c r="T3403">
        <v>33046.720000000001</v>
      </c>
      <c r="U3403" t="s">
        <v>838</v>
      </c>
      <c r="V3403" t="s">
        <v>2578</v>
      </c>
      <c r="W3403" t="s">
        <v>838</v>
      </c>
      <c r="X3403" t="s">
        <v>2548</v>
      </c>
      <c r="Y3403" t="str">
        <f t="shared" si="53"/>
        <v>福州三六零网络小额贷款有限公司福州三六零网络小额贷款有限公司CPC</v>
      </c>
      <c r="Z3403" t="e">
        <f>VLOOKUP(Y:Y,[1]Sheet1!N:N,1,0)</f>
        <v>#N/A</v>
      </c>
    </row>
    <row r="3404" spans="1:26" hidden="1" x14ac:dyDescent="0.25">
      <c r="A3404">
        <v>20230612</v>
      </c>
      <c r="B3404">
        <v>42965759</v>
      </c>
      <c r="C3404" t="s">
        <v>2619</v>
      </c>
      <c r="D3404">
        <v>2165227</v>
      </c>
      <c r="E3404" t="s">
        <v>2566</v>
      </c>
      <c r="F3404" s="59">
        <v>35.75</v>
      </c>
      <c r="G3404">
        <v>26.48</v>
      </c>
      <c r="H3404" t="s">
        <v>2538</v>
      </c>
      <c r="I3404" t="s">
        <v>2551</v>
      </c>
      <c r="J3404" t="s">
        <v>2320</v>
      </c>
      <c r="K3404" t="s">
        <v>2321</v>
      </c>
      <c r="L3404" t="s">
        <v>2318</v>
      </c>
      <c r="M3404" t="s">
        <v>2540</v>
      </c>
      <c r="N3404" t="s">
        <v>2541</v>
      </c>
      <c r="O3404" t="s">
        <v>2542</v>
      </c>
      <c r="P3404" t="s">
        <v>2543</v>
      </c>
      <c r="Q3404" t="s">
        <v>2544</v>
      </c>
      <c r="R3404" t="s">
        <v>2545</v>
      </c>
      <c r="S3404" t="s">
        <v>2546</v>
      </c>
      <c r="T3404">
        <v>0</v>
      </c>
      <c r="U3404" t="s">
        <v>838</v>
      </c>
      <c r="V3404" t="s">
        <v>2547</v>
      </c>
      <c r="W3404" t="s">
        <v>838</v>
      </c>
      <c r="X3404" t="s">
        <v>2548</v>
      </c>
      <c r="Y3404" t="str">
        <f t="shared" si="53"/>
        <v>上海耳序信息技术有限公司-四部上海拍拍贷金融信息服务有限公司信息流</v>
      </c>
      <c r="Z3404" t="e">
        <f>VLOOKUP(Y:Y,[1]Sheet1!N:N,1,0)</f>
        <v>#N/A</v>
      </c>
    </row>
    <row r="3405" spans="1:26" hidden="1" x14ac:dyDescent="0.25">
      <c r="A3405">
        <v>20230612</v>
      </c>
      <c r="B3405">
        <v>45322956</v>
      </c>
      <c r="C3405" t="s">
        <v>2631</v>
      </c>
      <c r="D3405">
        <v>2172261</v>
      </c>
      <c r="E3405" t="s">
        <v>2628</v>
      </c>
      <c r="F3405" s="59">
        <v>746.65</v>
      </c>
      <c r="G3405">
        <v>569.96</v>
      </c>
      <c r="H3405" t="s">
        <v>2538</v>
      </c>
      <c r="I3405" t="s">
        <v>2539</v>
      </c>
      <c r="J3405" t="s">
        <v>292</v>
      </c>
      <c r="K3405" t="s">
        <v>2321</v>
      </c>
      <c r="L3405" t="s">
        <v>574</v>
      </c>
      <c r="M3405" t="s">
        <v>2611</v>
      </c>
      <c r="N3405" t="s">
        <v>2612</v>
      </c>
      <c r="O3405" t="s">
        <v>2542</v>
      </c>
      <c r="P3405" t="s">
        <v>2543</v>
      </c>
      <c r="Q3405" t="s">
        <v>2544</v>
      </c>
      <c r="R3405" t="s">
        <v>2613</v>
      </c>
      <c r="S3405" t="s">
        <v>2546</v>
      </c>
      <c r="T3405">
        <v>0</v>
      </c>
      <c r="U3405" t="s">
        <v>2614</v>
      </c>
      <c r="V3405" t="s">
        <v>2615</v>
      </c>
      <c r="W3405" t="s">
        <v>2614</v>
      </c>
      <c r="X3405" t="s">
        <v>2615</v>
      </c>
      <c r="Y3405" t="str">
        <f t="shared" si="53"/>
        <v>广州荔湾品唯信息服务有限公司广州唯品会电子商务有限公司信息流</v>
      </c>
      <c r="Z3405" t="e">
        <f>VLOOKUP(Y:Y,[1]Sheet1!N:N,1,0)</f>
        <v>#N/A</v>
      </c>
    </row>
    <row r="3406" spans="1:26" hidden="1" x14ac:dyDescent="0.25">
      <c r="A3406">
        <v>20230612</v>
      </c>
      <c r="B3406">
        <v>47184419</v>
      </c>
      <c r="C3406" t="s">
        <v>2740</v>
      </c>
      <c r="D3406">
        <v>2176807</v>
      </c>
      <c r="E3406" t="s">
        <v>2691</v>
      </c>
      <c r="F3406" s="59">
        <v>10.66</v>
      </c>
      <c r="G3406">
        <v>7.78</v>
      </c>
      <c r="H3406" t="s">
        <v>2538</v>
      </c>
      <c r="I3406" t="s">
        <v>2551</v>
      </c>
      <c r="J3406" t="s">
        <v>2339</v>
      </c>
      <c r="K3406" t="s">
        <v>2321</v>
      </c>
      <c r="L3406" t="s">
        <v>2338</v>
      </c>
      <c r="M3406" t="s">
        <v>2692</v>
      </c>
      <c r="N3406" t="s">
        <v>2693</v>
      </c>
      <c r="O3406" t="s">
        <v>2542</v>
      </c>
      <c r="P3406" t="s">
        <v>2543</v>
      </c>
      <c r="Q3406" t="s">
        <v>2544</v>
      </c>
      <c r="R3406" t="s">
        <v>2694</v>
      </c>
      <c r="S3406" t="s">
        <v>2546</v>
      </c>
      <c r="T3406">
        <v>0</v>
      </c>
      <c r="U3406" t="s">
        <v>2117</v>
      </c>
      <c r="V3406" t="s">
        <v>2695</v>
      </c>
      <c r="W3406" t="s">
        <v>2117</v>
      </c>
      <c r="X3406" t="s">
        <v>2695</v>
      </c>
      <c r="Y3406" t="str">
        <f t="shared" si="53"/>
        <v>北京三快在线科技有限公司及其关联公司北京三快科技有限公司信息流</v>
      </c>
      <c r="Z3406" t="e">
        <f>VLOOKUP(Y:Y,[1]Sheet1!N:N,1,0)</f>
        <v>#N/A</v>
      </c>
    </row>
    <row r="3407" spans="1:26" hidden="1" x14ac:dyDescent="0.25">
      <c r="A3407">
        <v>20230612</v>
      </c>
      <c r="B3407">
        <v>47866527</v>
      </c>
      <c r="C3407" t="s">
        <v>2800</v>
      </c>
      <c r="D3407">
        <v>2172257</v>
      </c>
      <c r="E3407" t="s">
        <v>2610</v>
      </c>
      <c r="F3407" s="59">
        <v>2594.1</v>
      </c>
      <c r="G3407">
        <v>2058.73</v>
      </c>
      <c r="H3407" t="s">
        <v>2559</v>
      </c>
      <c r="I3407" t="s">
        <v>2560</v>
      </c>
      <c r="J3407" t="s">
        <v>292</v>
      </c>
      <c r="K3407" t="s">
        <v>711</v>
      </c>
      <c r="L3407" t="s">
        <v>2325</v>
      </c>
      <c r="M3407" t="s">
        <v>2611</v>
      </c>
      <c r="N3407" t="s">
        <v>2612</v>
      </c>
      <c r="O3407" t="s">
        <v>2542</v>
      </c>
      <c r="P3407" t="s">
        <v>2543</v>
      </c>
      <c r="Q3407" t="s">
        <v>2544</v>
      </c>
      <c r="R3407" t="s">
        <v>2613</v>
      </c>
      <c r="S3407" t="s">
        <v>2546</v>
      </c>
      <c r="T3407">
        <v>72955.232999999993</v>
      </c>
      <c r="U3407" t="s">
        <v>2614</v>
      </c>
      <c r="V3407" t="s">
        <v>2615</v>
      </c>
      <c r="W3407" t="s">
        <v>2614</v>
      </c>
      <c r="X3407" t="s">
        <v>2615</v>
      </c>
      <c r="Y3407" t="str">
        <f t="shared" si="53"/>
        <v>深圳龙鱼科技有限公司广州唯品会电子商务有限公司CPC</v>
      </c>
      <c r="Z3407" t="e">
        <f>VLOOKUP(Y:Y,[1]Sheet1!N:N,1,0)</f>
        <v>#N/A</v>
      </c>
    </row>
    <row r="3408" spans="1:26" hidden="1" x14ac:dyDescent="0.25">
      <c r="A3408">
        <v>20230612</v>
      </c>
      <c r="B3408">
        <v>40548287</v>
      </c>
      <c r="C3408" t="s">
        <v>2616</v>
      </c>
      <c r="D3408">
        <v>2130054</v>
      </c>
      <c r="E3408" t="s">
        <v>2558</v>
      </c>
      <c r="F3408" s="59">
        <v>1507.69</v>
      </c>
      <c r="G3408">
        <v>1220.74</v>
      </c>
      <c r="H3408" t="s">
        <v>2559</v>
      </c>
      <c r="I3408" t="s">
        <v>2560</v>
      </c>
      <c r="J3408" t="s">
        <v>2350</v>
      </c>
      <c r="K3408" t="s">
        <v>711</v>
      </c>
      <c r="L3408" t="s">
        <v>2350</v>
      </c>
      <c r="M3408" t="s">
        <v>2561</v>
      </c>
      <c r="N3408" t="s">
        <v>2562</v>
      </c>
      <c r="O3408" t="s">
        <v>2542</v>
      </c>
      <c r="P3408" t="s">
        <v>2543</v>
      </c>
      <c r="Q3408" t="s">
        <v>2544</v>
      </c>
      <c r="R3408" t="s">
        <v>2563</v>
      </c>
      <c r="S3408" t="s">
        <v>2546</v>
      </c>
      <c r="T3408">
        <v>4185.0190000000002</v>
      </c>
      <c r="U3408" t="s">
        <v>1891</v>
      </c>
      <c r="V3408" t="s">
        <v>2564</v>
      </c>
      <c r="W3408" t="s">
        <v>1891</v>
      </c>
      <c r="X3408" t="s">
        <v>2564</v>
      </c>
      <c r="Y3408" t="str">
        <f t="shared" si="53"/>
        <v>深圳尚米网络技术有限公司深圳尚米网络技术有限公司CPC</v>
      </c>
      <c r="Z3408" t="e">
        <f>VLOOKUP(Y:Y,[1]Sheet1!N:N,1,0)</f>
        <v>#N/A</v>
      </c>
    </row>
    <row r="3409" spans="1:26" hidden="1" x14ac:dyDescent="0.25">
      <c r="A3409">
        <v>20230612</v>
      </c>
      <c r="B3409">
        <v>29768622</v>
      </c>
      <c r="C3409" t="s">
        <v>2603</v>
      </c>
      <c r="D3409">
        <v>2130054</v>
      </c>
      <c r="E3409" t="s">
        <v>2558</v>
      </c>
      <c r="F3409" s="59">
        <v>2636.68</v>
      </c>
      <c r="G3409">
        <v>2134.86</v>
      </c>
      <c r="H3409" t="s">
        <v>2559</v>
      </c>
      <c r="I3409" t="s">
        <v>2560</v>
      </c>
      <c r="J3409" t="s">
        <v>2350</v>
      </c>
      <c r="K3409" t="s">
        <v>711</v>
      </c>
      <c r="L3409" t="s">
        <v>2350</v>
      </c>
      <c r="M3409" t="s">
        <v>2561</v>
      </c>
      <c r="N3409" t="s">
        <v>2562</v>
      </c>
      <c r="O3409" t="s">
        <v>2542</v>
      </c>
      <c r="P3409" t="s">
        <v>2543</v>
      </c>
      <c r="Q3409" t="s">
        <v>2544</v>
      </c>
      <c r="R3409" t="s">
        <v>2563</v>
      </c>
      <c r="S3409" t="s">
        <v>2546</v>
      </c>
      <c r="T3409">
        <v>14938.040999999999</v>
      </c>
      <c r="U3409" t="s">
        <v>1891</v>
      </c>
      <c r="V3409" t="s">
        <v>2564</v>
      </c>
      <c r="W3409" t="s">
        <v>1891</v>
      </c>
      <c r="X3409" t="s">
        <v>2564</v>
      </c>
      <c r="Y3409" t="str">
        <f t="shared" si="53"/>
        <v>深圳尚米网络技术有限公司深圳尚米网络技术有限公司CPC</v>
      </c>
      <c r="Z3409" t="e">
        <f>VLOOKUP(Y:Y,[1]Sheet1!N:N,1,0)</f>
        <v>#N/A</v>
      </c>
    </row>
    <row r="3410" spans="1:26" hidden="1" x14ac:dyDescent="0.25">
      <c r="A3410">
        <v>20230612</v>
      </c>
      <c r="B3410">
        <v>29768624</v>
      </c>
      <c r="C3410" t="s">
        <v>2751</v>
      </c>
      <c r="D3410">
        <v>2130054</v>
      </c>
      <c r="E3410" t="s">
        <v>2558</v>
      </c>
      <c r="F3410" s="59">
        <v>2835.72</v>
      </c>
      <c r="G3410">
        <v>2295.98</v>
      </c>
      <c r="H3410" t="s">
        <v>2559</v>
      </c>
      <c r="I3410" t="s">
        <v>2560</v>
      </c>
      <c r="J3410" t="s">
        <v>2350</v>
      </c>
      <c r="K3410" t="s">
        <v>711</v>
      </c>
      <c r="L3410" t="s">
        <v>2350</v>
      </c>
      <c r="M3410" t="s">
        <v>2561</v>
      </c>
      <c r="N3410" t="s">
        <v>2562</v>
      </c>
      <c r="O3410" t="s">
        <v>2542</v>
      </c>
      <c r="P3410" t="s">
        <v>2543</v>
      </c>
      <c r="Q3410" t="s">
        <v>2544</v>
      </c>
      <c r="R3410" t="s">
        <v>2563</v>
      </c>
      <c r="S3410" t="s">
        <v>2546</v>
      </c>
      <c r="T3410">
        <v>10092.761</v>
      </c>
      <c r="U3410" t="s">
        <v>1891</v>
      </c>
      <c r="V3410" t="s">
        <v>2602</v>
      </c>
      <c r="W3410" t="s">
        <v>1891</v>
      </c>
      <c r="X3410" t="s">
        <v>2564</v>
      </c>
      <c r="Y3410" t="str">
        <f t="shared" si="53"/>
        <v>深圳尚米网络技术有限公司深圳尚米网络技术有限公司CPC</v>
      </c>
      <c r="Z3410" t="e">
        <f>VLOOKUP(Y:Y,[1]Sheet1!N:N,1,0)</f>
        <v>#N/A</v>
      </c>
    </row>
    <row r="3411" spans="1:26" hidden="1" x14ac:dyDescent="0.25">
      <c r="A3411">
        <v>20230612</v>
      </c>
      <c r="B3411">
        <v>45323107</v>
      </c>
      <c r="C3411" t="s">
        <v>2654</v>
      </c>
      <c r="D3411">
        <v>2172261</v>
      </c>
      <c r="E3411" t="s">
        <v>2628</v>
      </c>
      <c r="F3411" s="59">
        <v>1460.89</v>
      </c>
      <c r="G3411">
        <v>1115.18</v>
      </c>
      <c r="H3411" t="s">
        <v>2538</v>
      </c>
      <c r="I3411" t="s">
        <v>2539</v>
      </c>
      <c r="J3411" t="s">
        <v>292</v>
      </c>
      <c r="K3411" t="s">
        <v>2321</v>
      </c>
      <c r="L3411" t="s">
        <v>574</v>
      </c>
      <c r="M3411" t="s">
        <v>2611</v>
      </c>
      <c r="N3411" t="s">
        <v>2612</v>
      </c>
      <c r="O3411" t="s">
        <v>2542</v>
      </c>
      <c r="P3411" t="s">
        <v>2543</v>
      </c>
      <c r="Q3411" t="s">
        <v>2544</v>
      </c>
      <c r="R3411" t="s">
        <v>2613</v>
      </c>
      <c r="S3411" t="s">
        <v>2546</v>
      </c>
      <c r="T3411">
        <v>0</v>
      </c>
      <c r="U3411" t="s">
        <v>2614</v>
      </c>
      <c r="V3411" t="s">
        <v>2615</v>
      </c>
      <c r="W3411" t="s">
        <v>2614</v>
      </c>
      <c r="X3411" t="s">
        <v>2615</v>
      </c>
      <c r="Y3411" t="str">
        <f t="shared" si="53"/>
        <v>广州荔湾品唯信息服务有限公司广州唯品会电子商务有限公司信息流</v>
      </c>
      <c r="Z3411" t="e">
        <f>VLOOKUP(Y:Y,[1]Sheet1!N:N,1,0)</f>
        <v>#N/A</v>
      </c>
    </row>
    <row r="3412" spans="1:26" hidden="1" x14ac:dyDescent="0.25">
      <c r="A3412">
        <v>20230612</v>
      </c>
      <c r="B3412">
        <v>27382539</v>
      </c>
      <c r="C3412" t="s">
        <v>2609</v>
      </c>
      <c r="D3412">
        <v>2159087</v>
      </c>
      <c r="E3412" t="s">
        <v>2819</v>
      </c>
      <c r="F3412" s="59">
        <v>2167.13</v>
      </c>
      <c r="G3412">
        <v>2167.13</v>
      </c>
      <c r="H3412" t="s">
        <v>2559</v>
      </c>
      <c r="I3412" t="s">
        <v>2560</v>
      </c>
      <c r="J3412" t="s">
        <v>292</v>
      </c>
      <c r="K3412" t="s">
        <v>711</v>
      </c>
      <c r="L3412" t="s">
        <v>574</v>
      </c>
      <c r="M3412" t="s">
        <v>2611</v>
      </c>
      <c r="N3412" t="s">
        <v>2612</v>
      </c>
      <c r="O3412" t="s">
        <v>2542</v>
      </c>
      <c r="P3412" t="s">
        <v>2543</v>
      </c>
      <c r="Q3412" t="s">
        <v>2544</v>
      </c>
      <c r="R3412" t="s">
        <v>2613</v>
      </c>
      <c r="S3412" t="s">
        <v>2546</v>
      </c>
      <c r="T3412">
        <v>121132.803</v>
      </c>
      <c r="U3412" t="s">
        <v>2614</v>
      </c>
      <c r="V3412" t="s">
        <v>2615</v>
      </c>
      <c r="W3412" t="s">
        <v>2614</v>
      </c>
      <c r="X3412" t="s">
        <v>2615</v>
      </c>
      <c r="Y3412" t="str">
        <f t="shared" si="53"/>
        <v>广州荔湾品唯信息服务有限公司广州唯品会电子商务有限公司CPC</v>
      </c>
      <c r="Z3412" t="e">
        <f>VLOOKUP(Y:Y,[1]Sheet1!N:N,1,0)</f>
        <v>#N/A</v>
      </c>
    </row>
    <row r="3413" spans="1:26" hidden="1" x14ac:dyDescent="0.25">
      <c r="A3413">
        <v>20230612</v>
      </c>
      <c r="B3413">
        <v>41250541</v>
      </c>
      <c r="C3413" t="s">
        <v>2719</v>
      </c>
      <c r="D3413">
        <v>2130054</v>
      </c>
      <c r="E3413" t="s">
        <v>2558</v>
      </c>
      <c r="F3413" s="59">
        <v>2003.36</v>
      </c>
      <c r="G3413">
        <v>1622.11</v>
      </c>
      <c r="H3413" t="s">
        <v>2559</v>
      </c>
      <c r="I3413" t="s">
        <v>2560</v>
      </c>
      <c r="J3413" t="s">
        <v>2350</v>
      </c>
      <c r="K3413" t="s">
        <v>711</v>
      </c>
      <c r="L3413" t="s">
        <v>2350</v>
      </c>
      <c r="M3413" t="s">
        <v>2561</v>
      </c>
      <c r="N3413" t="s">
        <v>2562</v>
      </c>
      <c r="O3413" t="s">
        <v>2542</v>
      </c>
      <c r="P3413" t="s">
        <v>2543</v>
      </c>
      <c r="Q3413" t="s">
        <v>2544</v>
      </c>
      <c r="R3413" t="s">
        <v>2563</v>
      </c>
      <c r="S3413" t="s">
        <v>2546</v>
      </c>
      <c r="T3413">
        <v>7666.5020000000004</v>
      </c>
      <c r="U3413" t="s">
        <v>1891</v>
      </c>
      <c r="V3413" t="s">
        <v>2564</v>
      </c>
      <c r="W3413" t="s">
        <v>1891</v>
      </c>
      <c r="X3413" t="s">
        <v>2564</v>
      </c>
      <c r="Y3413" t="str">
        <f t="shared" si="53"/>
        <v>深圳尚米网络技术有限公司深圳尚米网络技术有限公司CPC</v>
      </c>
      <c r="Z3413" t="e">
        <f>VLOOKUP(Y:Y,[1]Sheet1!N:N,1,0)</f>
        <v>#N/A</v>
      </c>
    </row>
    <row r="3414" spans="1:26" hidden="1" x14ac:dyDescent="0.25">
      <c r="A3414">
        <v>20230612</v>
      </c>
      <c r="B3414">
        <v>41276552</v>
      </c>
      <c r="C3414" t="s">
        <v>2817</v>
      </c>
      <c r="D3414">
        <v>2158492</v>
      </c>
      <c r="E3414" t="s">
        <v>2580</v>
      </c>
      <c r="F3414" s="59">
        <v>472.99</v>
      </c>
      <c r="G3414">
        <v>397.45</v>
      </c>
      <c r="H3414" t="s">
        <v>2559</v>
      </c>
      <c r="I3414" t="s">
        <v>2560</v>
      </c>
      <c r="J3414" t="s">
        <v>2330</v>
      </c>
      <c r="K3414" t="s">
        <v>711</v>
      </c>
      <c r="L3414" t="s">
        <v>2329</v>
      </c>
      <c r="M3414" t="s">
        <v>2581</v>
      </c>
      <c r="N3414" t="s">
        <v>2582</v>
      </c>
      <c r="O3414" t="s">
        <v>2542</v>
      </c>
      <c r="P3414" t="s">
        <v>2543</v>
      </c>
      <c r="Q3414" t="s">
        <v>2544</v>
      </c>
      <c r="R3414" t="s">
        <v>2583</v>
      </c>
      <c r="S3414" t="s">
        <v>2546</v>
      </c>
      <c r="T3414">
        <v>3297.1759999999999</v>
      </c>
      <c r="U3414" t="s">
        <v>2584</v>
      </c>
      <c r="V3414" t="s">
        <v>2585</v>
      </c>
      <c r="W3414" t="s">
        <v>2584</v>
      </c>
      <c r="X3414" t="s">
        <v>2585</v>
      </c>
      <c r="Y3414" t="str">
        <f t="shared" si="53"/>
        <v>成都哈拜网络科技有限公司-数字媒体事业部上海哈啰普惠科技有限公司CPC</v>
      </c>
      <c r="Z3414" t="e">
        <f>VLOOKUP(Y:Y,[1]Sheet1!N:N,1,0)</f>
        <v>#N/A</v>
      </c>
    </row>
    <row r="3415" spans="1:26" hidden="1" x14ac:dyDescent="0.25">
      <c r="A3415">
        <v>20230612</v>
      </c>
      <c r="B3415">
        <v>41512404</v>
      </c>
      <c r="C3415" t="s">
        <v>2769</v>
      </c>
      <c r="D3415">
        <v>2117409</v>
      </c>
      <c r="E3415" t="s">
        <v>2744</v>
      </c>
      <c r="F3415" s="59">
        <v>2095.13</v>
      </c>
      <c r="G3415">
        <v>0</v>
      </c>
      <c r="H3415" t="s">
        <v>2559</v>
      </c>
      <c r="I3415" t="s">
        <v>2560</v>
      </c>
      <c r="J3415" t="s">
        <v>2353</v>
      </c>
      <c r="K3415" t="s">
        <v>711</v>
      </c>
      <c r="L3415" t="s">
        <v>326</v>
      </c>
      <c r="M3415" t="s">
        <v>2588</v>
      </c>
      <c r="N3415" t="s">
        <v>2589</v>
      </c>
      <c r="O3415" t="s">
        <v>2542</v>
      </c>
      <c r="P3415" t="s">
        <v>2543</v>
      </c>
      <c r="Q3415" t="s">
        <v>2544</v>
      </c>
      <c r="R3415" t="s">
        <v>2570</v>
      </c>
      <c r="S3415" t="s">
        <v>2546</v>
      </c>
      <c r="T3415">
        <v>0</v>
      </c>
      <c r="U3415" t="s">
        <v>2571</v>
      </c>
      <c r="V3415" t="s">
        <v>2572</v>
      </c>
      <c r="W3415" t="s">
        <v>1891</v>
      </c>
      <c r="X3415" t="s">
        <v>2564</v>
      </c>
      <c r="Y3415" t="str">
        <f t="shared" si="53"/>
        <v>网易有道信息技术（北京）有限公司网易(杭州)网络有限公司CPC</v>
      </c>
      <c r="Z3415" t="e">
        <f>VLOOKUP(Y:Y,[1]Sheet1!N:N,1,0)</f>
        <v>#N/A</v>
      </c>
    </row>
    <row r="3416" spans="1:26" x14ac:dyDescent="0.25">
      <c r="A3416">
        <v>20230612</v>
      </c>
      <c r="B3416">
        <v>43094782</v>
      </c>
      <c r="C3416" t="s">
        <v>2630</v>
      </c>
      <c r="D3416">
        <v>2054669</v>
      </c>
      <c r="E3416" t="s">
        <v>2622</v>
      </c>
      <c r="F3416" s="59">
        <v>108.52</v>
      </c>
      <c r="G3416">
        <v>80.39</v>
      </c>
      <c r="H3416" t="s">
        <v>2538</v>
      </c>
      <c r="I3416" t="s">
        <v>2551</v>
      </c>
      <c r="J3416" t="s">
        <v>2352</v>
      </c>
      <c r="K3416" t="s">
        <v>2321</v>
      </c>
      <c r="L3416" t="s">
        <v>2351</v>
      </c>
      <c r="M3416" t="s">
        <v>2623</v>
      </c>
      <c r="N3416" t="s">
        <v>2624</v>
      </c>
      <c r="O3416" t="s">
        <v>2542</v>
      </c>
      <c r="P3416" t="s">
        <v>2543</v>
      </c>
      <c r="Q3416" t="s">
        <v>2544</v>
      </c>
      <c r="R3416" t="s">
        <v>2625</v>
      </c>
      <c r="S3416" t="s">
        <v>2546</v>
      </c>
      <c r="T3416">
        <v>0</v>
      </c>
      <c r="U3416" t="s">
        <v>838</v>
      </c>
      <c r="V3416" t="s">
        <v>2548</v>
      </c>
      <c r="W3416" t="s">
        <v>838</v>
      </c>
      <c r="X3416" t="s">
        <v>2548</v>
      </c>
      <c r="Y3416" t="str">
        <f t="shared" si="53"/>
        <v>深圳市小赢普惠科技有限责任公司深圳市赢众通金融信息服务有限责任公司信息流</v>
      </c>
      <c r="Z3416" t="e">
        <f>VLOOKUP(Y:Y,[1]Sheet1!N:N,1,0)</f>
        <v>#N/A</v>
      </c>
    </row>
    <row r="3417" spans="1:26" hidden="1" x14ac:dyDescent="0.25">
      <c r="A3417">
        <v>20230612</v>
      </c>
      <c r="B3417">
        <v>47184419</v>
      </c>
      <c r="C3417" t="s">
        <v>2740</v>
      </c>
      <c r="D3417">
        <v>2176807</v>
      </c>
      <c r="E3417" t="s">
        <v>2691</v>
      </c>
      <c r="F3417" s="59">
        <v>2.23</v>
      </c>
      <c r="G3417">
        <v>1.63</v>
      </c>
      <c r="H3417" t="s">
        <v>2538</v>
      </c>
      <c r="I3417" t="s">
        <v>2539</v>
      </c>
      <c r="J3417" t="s">
        <v>2339</v>
      </c>
      <c r="K3417" t="s">
        <v>2321</v>
      </c>
      <c r="L3417" t="s">
        <v>2338</v>
      </c>
      <c r="M3417" t="s">
        <v>2692</v>
      </c>
      <c r="N3417" t="s">
        <v>2693</v>
      </c>
      <c r="O3417" t="s">
        <v>2542</v>
      </c>
      <c r="P3417" t="s">
        <v>2543</v>
      </c>
      <c r="Q3417" t="s">
        <v>2544</v>
      </c>
      <c r="R3417" t="s">
        <v>2694</v>
      </c>
      <c r="S3417" t="s">
        <v>2546</v>
      </c>
      <c r="T3417">
        <v>0</v>
      </c>
      <c r="U3417" t="s">
        <v>2117</v>
      </c>
      <c r="V3417" t="s">
        <v>2695</v>
      </c>
      <c r="W3417" t="s">
        <v>2117</v>
      </c>
      <c r="X3417" t="s">
        <v>2695</v>
      </c>
      <c r="Y3417" t="str">
        <f t="shared" si="53"/>
        <v>北京三快在线科技有限公司及其关联公司北京三快科技有限公司信息流</v>
      </c>
      <c r="Z3417" t="e">
        <f>VLOOKUP(Y:Y,[1]Sheet1!N:N,1,0)</f>
        <v>#N/A</v>
      </c>
    </row>
    <row r="3418" spans="1:26" hidden="1" x14ac:dyDescent="0.25">
      <c r="A3418">
        <v>20230612</v>
      </c>
      <c r="B3418">
        <v>47798400</v>
      </c>
      <c r="C3418" t="s">
        <v>2857</v>
      </c>
      <c r="D3418">
        <v>2169384</v>
      </c>
      <c r="E3418" t="s">
        <v>2633</v>
      </c>
      <c r="F3418" s="59">
        <v>2444.0700000000002</v>
      </c>
      <c r="G3418">
        <v>1810.43</v>
      </c>
      <c r="H3418" t="s">
        <v>2538</v>
      </c>
      <c r="I3418" t="s">
        <v>2551</v>
      </c>
      <c r="J3418" t="s">
        <v>296</v>
      </c>
      <c r="K3418" t="s">
        <v>2321</v>
      </c>
      <c r="L3418" t="s">
        <v>2334</v>
      </c>
      <c r="M3418" t="s">
        <v>2634</v>
      </c>
      <c r="N3418" t="s">
        <v>2635</v>
      </c>
      <c r="O3418" t="s">
        <v>2542</v>
      </c>
      <c r="P3418" t="s">
        <v>2543</v>
      </c>
      <c r="Q3418" t="s">
        <v>2544</v>
      </c>
      <c r="R3418" t="s">
        <v>2636</v>
      </c>
      <c r="S3418" t="s">
        <v>2546</v>
      </c>
      <c r="T3418">
        <v>0</v>
      </c>
      <c r="U3418" t="s">
        <v>2584</v>
      </c>
      <c r="V3418" t="s">
        <v>2637</v>
      </c>
      <c r="W3418" t="s">
        <v>2584</v>
      </c>
      <c r="X3418" t="s">
        <v>2637</v>
      </c>
      <c r="Y3418" t="str">
        <f t="shared" si="53"/>
        <v>湖北车智汇传媒有限公司北京车之家信息技术有限公司信息流</v>
      </c>
      <c r="Z3418" t="e">
        <f>VLOOKUP(Y:Y,[1]Sheet1!N:N,1,0)</f>
        <v>#N/A</v>
      </c>
    </row>
    <row r="3419" spans="1:26" hidden="1" x14ac:dyDescent="0.25">
      <c r="A3419">
        <v>20230612</v>
      </c>
      <c r="B3419">
        <v>29995327</v>
      </c>
      <c r="C3419" t="s">
        <v>2761</v>
      </c>
      <c r="D3419">
        <v>2142924</v>
      </c>
      <c r="E3419" t="s">
        <v>2716</v>
      </c>
      <c r="F3419" s="59">
        <v>504.35</v>
      </c>
      <c r="G3419">
        <v>504.35</v>
      </c>
      <c r="H3419" t="s">
        <v>2559</v>
      </c>
      <c r="I3419" t="s">
        <v>2560</v>
      </c>
      <c r="J3419" t="s">
        <v>392</v>
      </c>
      <c r="K3419" t="s">
        <v>711</v>
      </c>
      <c r="L3419" t="s">
        <v>392</v>
      </c>
      <c r="M3419" t="s">
        <v>2641</v>
      </c>
      <c r="N3419" t="s">
        <v>2642</v>
      </c>
      <c r="O3419" t="s">
        <v>2542</v>
      </c>
      <c r="P3419" t="s">
        <v>2543</v>
      </c>
      <c r="Q3419" t="s">
        <v>2544</v>
      </c>
      <c r="R3419" t="s">
        <v>2643</v>
      </c>
      <c r="S3419" t="s">
        <v>2546</v>
      </c>
      <c r="T3419">
        <v>149999.34700000001</v>
      </c>
      <c r="U3419" t="s">
        <v>838</v>
      </c>
      <c r="V3419" t="s">
        <v>2548</v>
      </c>
      <c r="W3419" t="s">
        <v>838</v>
      </c>
      <c r="X3419" t="s">
        <v>2548</v>
      </c>
      <c r="Y3419" t="str">
        <f t="shared" si="53"/>
        <v>福州三六零网络小额贷款有限公司福州三六零网络小额贷款有限公司CPC</v>
      </c>
      <c r="Z3419" t="e">
        <f>VLOOKUP(Y:Y,[1]Sheet1!N:N,1,0)</f>
        <v>#N/A</v>
      </c>
    </row>
    <row r="3420" spans="1:26" x14ac:dyDescent="0.25">
      <c r="A3420">
        <v>20230612</v>
      </c>
      <c r="B3420">
        <v>45336925</v>
      </c>
      <c r="C3420" t="s">
        <v>2717</v>
      </c>
      <c r="D3420">
        <v>2054669</v>
      </c>
      <c r="E3420" t="s">
        <v>2622</v>
      </c>
      <c r="F3420" s="59">
        <v>6703.07</v>
      </c>
      <c r="G3420">
        <v>4965.24</v>
      </c>
      <c r="H3420" t="s">
        <v>2538</v>
      </c>
      <c r="I3420" t="s">
        <v>2539</v>
      </c>
      <c r="J3420" t="s">
        <v>2352</v>
      </c>
      <c r="K3420" t="s">
        <v>2321</v>
      </c>
      <c r="L3420" t="s">
        <v>2351</v>
      </c>
      <c r="M3420" t="s">
        <v>2623</v>
      </c>
      <c r="N3420" t="s">
        <v>2624</v>
      </c>
      <c r="O3420" t="s">
        <v>2542</v>
      </c>
      <c r="P3420" t="s">
        <v>2543</v>
      </c>
      <c r="Q3420" t="s">
        <v>2544</v>
      </c>
      <c r="R3420" t="s">
        <v>2625</v>
      </c>
      <c r="S3420" t="s">
        <v>2546</v>
      </c>
      <c r="T3420">
        <v>0</v>
      </c>
      <c r="U3420" t="s">
        <v>838</v>
      </c>
      <c r="V3420" t="s">
        <v>2548</v>
      </c>
      <c r="W3420" t="s">
        <v>838</v>
      </c>
      <c r="X3420" t="s">
        <v>2548</v>
      </c>
      <c r="Y3420" t="str">
        <f t="shared" si="53"/>
        <v>深圳市小赢普惠科技有限责任公司深圳市赢众通金融信息服务有限责任公司信息流</v>
      </c>
      <c r="Z3420" t="e">
        <f>VLOOKUP(Y:Y,[1]Sheet1!N:N,1,0)</f>
        <v>#N/A</v>
      </c>
    </row>
    <row r="3421" spans="1:26" hidden="1" x14ac:dyDescent="0.25">
      <c r="A3421">
        <v>20230612</v>
      </c>
      <c r="B3421">
        <v>47184415</v>
      </c>
      <c r="C3421" t="s">
        <v>2708</v>
      </c>
      <c r="D3421">
        <v>2176807</v>
      </c>
      <c r="E3421" t="s">
        <v>2691</v>
      </c>
      <c r="F3421" s="59">
        <v>26746.6</v>
      </c>
      <c r="G3421">
        <v>19523.07</v>
      </c>
      <c r="H3421" t="s">
        <v>2538</v>
      </c>
      <c r="I3421" t="s">
        <v>2551</v>
      </c>
      <c r="J3421" t="s">
        <v>2339</v>
      </c>
      <c r="K3421" t="s">
        <v>2321</v>
      </c>
      <c r="L3421" t="s">
        <v>2338</v>
      </c>
      <c r="M3421" t="s">
        <v>2692</v>
      </c>
      <c r="N3421" t="s">
        <v>2693</v>
      </c>
      <c r="O3421" t="s">
        <v>2542</v>
      </c>
      <c r="P3421" t="s">
        <v>2543</v>
      </c>
      <c r="Q3421" t="s">
        <v>2544</v>
      </c>
      <c r="R3421" t="s">
        <v>2694</v>
      </c>
      <c r="S3421" t="s">
        <v>2546</v>
      </c>
      <c r="T3421">
        <v>0</v>
      </c>
      <c r="U3421" t="s">
        <v>2117</v>
      </c>
      <c r="V3421" t="s">
        <v>2695</v>
      </c>
      <c r="W3421" t="s">
        <v>2117</v>
      </c>
      <c r="X3421" t="s">
        <v>2695</v>
      </c>
      <c r="Y3421" t="str">
        <f t="shared" si="53"/>
        <v>北京三快在线科技有限公司及其关联公司北京三快科技有限公司信息流</v>
      </c>
      <c r="Z3421" t="e">
        <f>VLOOKUP(Y:Y,[1]Sheet1!N:N,1,0)</f>
        <v>#N/A</v>
      </c>
    </row>
    <row r="3422" spans="1:26" hidden="1" x14ac:dyDescent="0.25">
      <c r="A3422">
        <v>20230612</v>
      </c>
      <c r="B3422">
        <v>47798459</v>
      </c>
      <c r="C3422" t="s">
        <v>2861</v>
      </c>
      <c r="D3422">
        <v>2169384</v>
      </c>
      <c r="E3422" t="s">
        <v>2633</v>
      </c>
      <c r="F3422" s="59">
        <v>3750.03</v>
      </c>
      <c r="G3422">
        <v>2777.8</v>
      </c>
      <c r="H3422" t="s">
        <v>2538</v>
      </c>
      <c r="I3422" t="s">
        <v>2551</v>
      </c>
      <c r="J3422" t="s">
        <v>296</v>
      </c>
      <c r="K3422" t="s">
        <v>2321</v>
      </c>
      <c r="L3422" t="s">
        <v>2334</v>
      </c>
      <c r="M3422" t="s">
        <v>2634</v>
      </c>
      <c r="N3422" t="s">
        <v>2635</v>
      </c>
      <c r="O3422" t="s">
        <v>2542</v>
      </c>
      <c r="P3422" t="s">
        <v>2543</v>
      </c>
      <c r="Q3422" t="s">
        <v>2544</v>
      </c>
      <c r="R3422" t="s">
        <v>2636</v>
      </c>
      <c r="S3422" t="s">
        <v>2546</v>
      </c>
      <c r="T3422">
        <v>0</v>
      </c>
      <c r="U3422" t="s">
        <v>2584</v>
      </c>
      <c r="V3422" t="s">
        <v>2637</v>
      </c>
      <c r="W3422" t="s">
        <v>2584</v>
      </c>
      <c r="X3422" t="s">
        <v>2637</v>
      </c>
      <c r="Y3422" t="str">
        <f t="shared" si="53"/>
        <v>湖北车智汇传媒有限公司北京车之家信息技术有限公司信息流</v>
      </c>
      <c r="Z3422" t="e">
        <f>VLOOKUP(Y:Y,[1]Sheet1!N:N,1,0)</f>
        <v>#N/A</v>
      </c>
    </row>
    <row r="3423" spans="1:26" hidden="1" x14ac:dyDescent="0.25">
      <c r="A3423">
        <v>20230612</v>
      </c>
      <c r="B3423">
        <v>40168764</v>
      </c>
      <c r="C3423" t="s">
        <v>2590</v>
      </c>
      <c r="D3423">
        <v>2158492</v>
      </c>
      <c r="E3423" t="s">
        <v>2580</v>
      </c>
      <c r="F3423" s="59">
        <v>1017.93</v>
      </c>
      <c r="G3423">
        <v>855.3</v>
      </c>
      <c r="H3423" t="s">
        <v>2559</v>
      </c>
      <c r="I3423" t="s">
        <v>2560</v>
      </c>
      <c r="J3423" t="s">
        <v>2330</v>
      </c>
      <c r="K3423" t="s">
        <v>711</v>
      </c>
      <c r="L3423" t="s">
        <v>2329</v>
      </c>
      <c r="M3423" t="s">
        <v>2581</v>
      </c>
      <c r="N3423" t="s">
        <v>2582</v>
      </c>
      <c r="O3423" t="s">
        <v>2542</v>
      </c>
      <c r="P3423" t="s">
        <v>2543</v>
      </c>
      <c r="Q3423" t="s">
        <v>2544</v>
      </c>
      <c r="R3423" t="s">
        <v>2583</v>
      </c>
      <c r="S3423" t="s">
        <v>2546</v>
      </c>
      <c r="T3423">
        <v>7866.5469999999996</v>
      </c>
      <c r="U3423" t="s">
        <v>2584</v>
      </c>
      <c r="V3423" t="s">
        <v>2585</v>
      </c>
      <c r="W3423" t="s">
        <v>2584</v>
      </c>
      <c r="X3423" t="s">
        <v>2585</v>
      </c>
      <c r="Y3423" t="str">
        <f t="shared" si="53"/>
        <v>成都哈拜网络科技有限公司-数字媒体事业部上海哈啰普惠科技有限公司CPC</v>
      </c>
      <c r="Z3423" t="e">
        <f>VLOOKUP(Y:Y,[1]Sheet1!N:N,1,0)</f>
        <v>#N/A</v>
      </c>
    </row>
    <row r="3424" spans="1:26" hidden="1" x14ac:dyDescent="0.25">
      <c r="A3424">
        <v>20230612</v>
      </c>
      <c r="B3424">
        <v>42965750</v>
      </c>
      <c r="C3424" t="s">
        <v>2565</v>
      </c>
      <c r="D3424">
        <v>2165227</v>
      </c>
      <c r="E3424" t="s">
        <v>2566</v>
      </c>
      <c r="F3424" s="59">
        <v>816.47</v>
      </c>
      <c r="G3424">
        <v>604.79</v>
      </c>
      <c r="H3424" t="s">
        <v>2538</v>
      </c>
      <c r="I3424" t="s">
        <v>2539</v>
      </c>
      <c r="J3424" t="s">
        <v>2320</v>
      </c>
      <c r="K3424" t="s">
        <v>2321</v>
      </c>
      <c r="L3424" t="s">
        <v>2318</v>
      </c>
      <c r="M3424" t="s">
        <v>2540</v>
      </c>
      <c r="N3424" t="s">
        <v>2541</v>
      </c>
      <c r="O3424" t="s">
        <v>2542</v>
      </c>
      <c r="P3424" t="s">
        <v>2543</v>
      </c>
      <c r="Q3424" t="s">
        <v>2544</v>
      </c>
      <c r="R3424" t="s">
        <v>2545</v>
      </c>
      <c r="S3424" t="s">
        <v>2546</v>
      </c>
      <c r="T3424">
        <v>0</v>
      </c>
      <c r="U3424" t="s">
        <v>838</v>
      </c>
      <c r="V3424" t="s">
        <v>2547</v>
      </c>
      <c r="W3424" t="s">
        <v>838</v>
      </c>
      <c r="X3424" t="s">
        <v>2548</v>
      </c>
      <c r="Y3424" t="str">
        <f t="shared" si="53"/>
        <v>上海耳序信息技术有限公司-四部上海拍拍贷金融信息服务有限公司信息流</v>
      </c>
      <c r="Z3424" t="e">
        <f>VLOOKUP(Y:Y,[1]Sheet1!N:N,1,0)</f>
        <v>#N/A</v>
      </c>
    </row>
    <row r="3425" spans="1:26" hidden="1" x14ac:dyDescent="0.25">
      <c r="A3425">
        <v>20230612</v>
      </c>
      <c r="B3425">
        <v>47327867</v>
      </c>
      <c r="C3425" t="s">
        <v>2682</v>
      </c>
      <c r="D3425">
        <v>2185183</v>
      </c>
      <c r="E3425" t="s">
        <v>2574</v>
      </c>
      <c r="F3425" s="59">
        <v>970.22</v>
      </c>
      <c r="G3425">
        <v>735.02</v>
      </c>
      <c r="H3425" t="s">
        <v>2538</v>
      </c>
      <c r="I3425" t="s">
        <v>2539</v>
      </c>
      <c r="J3425" t="s">
        <v>2575</v>
      </c>
      <c r="K3425" t="s">
        <v>2321</v>
      </c>
      <c r="L3425" t="s">
        <v>2344</v>
      </c>
      <c r="M3425" t="s">
        <v>2576</v>
      </c>
      <c r="O3425" t="s">
        <v>2542</v>
      </c>
      <c r="P3425" t="s">
        <v>2543</v>
      </c>
      <c r="Q3425" t="s">
        <v>2544</v>
      </c>
      <c r="R3425" t="s">
        <v>2577</v>
      </c>
      <c r="S3425" t="s">
        <v>2546</v>
      </c>
      <c r="T3425">
        <v>0</v>
      </c>
      <c r="U3425" t="s">
        <v>838</v>
      </c>
      <c r="V3425" t="s">
        <v>2578</v>
      </c>
      <c r="W3425" t="s">
        <v>838</v>
      </c>
      <c r="X3425" t="s">
        <v>2578</v>
      </c>
      <c r="Y3425" t="str">
        <f t="shared" si="53"/>
        <v>北京微财科技有限公司-数媒重庆市黑卡小额贷款有限公司信息流</v>
      </c>
      <c r="Z3425" t="e">
        <f>VLOOKUP(Y:Y,[1]Sheet1!N:N,1,0)</f>
        <v>#N/A</v>
      </c>
    </row>
    <row r="3426" spans="1:26" hidden="1" x14ac:dyDescent="0.25">
      <c r="A3426">
        <v>20230612</v>
      </c>
      <c r="B3426">
        <v>47327934</v>
      </c>
      <c r="C3426" t="s">
        <v>2864</v>
      </c>
      <c r="D3426">
        <v>2185183</v>
      </c>
      <c r="E3426" t="s">
        <v>2574</v>
      </c>
      <c r="F3426" s="59">
        <v>62.77</v>
      </c>
      <c r="G3426">
        <v>47.55</v>
      </c>
      <c r="H3426" t="s">
        <v>2538</v>
      </c>
      <c r="I3426" t="s">
        <v>2539</v>
      </c>
      <c r="J3426" t="s">
        <v>2575</v>
      </c>
      <c r="K3426" t="s">
        <v>2321</v>
      </c>
      <c r="L3426" t="s">
        <v>2344</v>
      </c>
      <c r="M3426" t="s">
        <v>2576</v>
      </c>
      <c r="O3426" t="s">
        <v>2542</v>
      </c>
      <c r="P3426" t="s">
        <v>2543</v>
      </c>
      <c r="Q3426" t="s">
        <v>2544</v>
      </c>
      <c r="R3426" t="s">
        <v>2577</v>
      </c>
      <c r="S3426" t="s">
        <v>2546</v>
      </c>
      <c r="T3426">
        <v>0</v>
      </c>
      <c r="U3426" t="s">
        <v>838</v>
      </c>
      <c r="V3426" t="s">
        <v>2578</v>
      </c>
      <c r="W3426" t="s">
        <v>838</v>
      </c>
      <c r="X3426" t="s">
        <v>2578</v>
      </c>
      <c r="Y3426" t="str">
        <f t="shared" si="53"/>
        <v>北京微财科技有限公司-数媒重庆市黑卡小额贷款有限公司信息流</v>
      </c>
      <c r="Z3426" t="e">
        <f>VLOOKUP(Y:Y,[1]Sheet1!N:N,1,0)</f>
        <v>#N/A</v>
      </c>
    </row>
    <row r="3427" spans="1:26" hidden="1" x14ac:dyDescent="0.25">
      <c r="A3427">
        <v>20230612</v>
      </c>
      <c r="B3427">
        <v>47953331</v>
      </c>
      <c r="C3427" t="s">
        <v>2663</v>
      </c>
      <c r="D3427">
        <v>2167551</v>
      </c>
      <c r="E3427" t="s">
        <v>2550</v>
      </c>
      <c r="F3427" s="59">
        <v>51.99</v>
      </c>
      <c r="G3427">
        <v>51.99</v>
      </c>
      <c r="H3427" t="s">
        <v>2538</v>
      </c>
      <c r="I3427" t="s">
        <v>2551</v>
      </c>
      <c r="J3427" t="s">
        <v>2332</v>
      </c>
      <c r="K3427" t="s">
        <v>2321</v>
      </c>
      <c r="L3427" t="s">
        <v>2333</v>
      </c>
      <c r="M3427" t="s">
        <v>2552</v>
      </c>
      <c r="N3427" t="s">
        <v>2553</v>
      </c>
      <c r="O3427" t="s">
        <v>2542</v>
      </c>
      <c r="P3427" t="s">
        <v>2543</v>
      </c>
      <c r="Q3427" t="s">
        <v>2544</v>
      </c>
      <c r="R3427" t="s">
        <v>2554</v>
      </c>
      <c r="S3427" t="s">
        <v>2546</v>
      </c>
      <c r="T3427">
        <v>0</v>
      </c>
      <c r="U3427" t="s">
        <v>2555</v>
      </c>
      <c r="V3427" t="s">
        <v>2556</v>
      </c>
      <c r="W3427" t="s">
        <v>2555</v>
      </c>
      <c r="X3427" t="s">
        <v>2556</v>
      </c>
      <c r="Y3427" t="str">
        <f t="shared" si="53"/>
        <v>北京爱奇艺科技有限公司-百度北京爱奇艺科技有限公司信息流</v>
      </c>
      <c r="Z3427" t="e">
        <f>VLOOKUP(Y:Y,[1]Sheet1!N:N,1,0)</f>
        <v>#N/A</v>
      </c>
    </row>
    <row r="3428" spans="1:26" hidden="1" x14ac:dyDescent="0.25">
      <c r="A3428">
        <v>20230612</v>
      </c>
      <c r="B3428">
        <v>32325622</v>
      </c>
      <c r="C3428" t="s">
        <v>2865</v>
      </c>
      <c r="D3428">
        <v>2137825</v>
      </c>
      <c r="E3428" t="s">
        <v>2866</v>
      </c>
      <c r="F3428" s="59">
        <v>215.95</v>
      </c>
      <c r="G3428">
        <v>215.95</v>
      </c>
      <c r="H3428" t="s">
        <v>2559</v>
      </c>
      <c r="I3428" t="s">
        <v>2560</v>
      </c>
      <c r="J3428" t="s">
        <v>2366</v>
      </c>
      <c r="K3428" t="s">
        <v>711</v>
      </c>
      <c r="L3428" t="s">
        <v>2367</v>
      </c>
      <c r="M3428" t="s">
        <v>2867</v>
      </c>
      <c r="N3428" t="s">
        <v>2868</v>
      </c>
      <c r="O3428" t="s">
        <v>2542</v>
      </c>
      <c r="P3428" t="s">
        <v>2543</v>
      </c>
      <c r="Q3428" t="s">
        <v>2544</v>
      </c>
      <c r="R3428" t="s">
        <v>2869</v>
      </c>
      <c r="S3428" t="s">
        <v>2546</v>
      </c>
      <c r="T3428">
        <v>0</v>
      </c>
      <c r="U3428" t="s">
        <v>2870</v>
      </c>
      <c r="V3428" t="s">
        <v>2144</v>
      </c>
      <c r="W3428" t="s">
        <v>2117</v>
      </c>
      <c r="X3428" t="s">
        <v>2871</v>
      </c>
      <c r="Y3428" t="str">
        <f t="shared" si="53"/>
        <v>湖南大写信息科技有限公司-四部湖南大写信息科技有限公司CPC</v>
      </c>
      <c r="Z3428" t="e">
        <f>VLOOKUP(Y:Y,[1]Sheet1!N:N,1,0)</f>
        <v>#N/A</v>
      </c>
    </row>
    <row r="3429" spans="1:26" hidden="1" x14ac:dyDescent="0.25">
      <c r="A3429">
        <v>20230612</v>
      </c>
      <c r="B3429">
        <v>47327891</v>
      </c>
      <c r="C3429" t="s">
        <v>2863</v>
      </c>
      <c r="D3429">
        <v>2185183</v>
      </c>
      <c r="E3429" t="s">
        <v>2574</v>
      </c>
      <c r="F3429" s="59">
        <v>65.150000000000006</v>
      </c>
      <c r="G3429">
        <v>49.36</v>
      </c>
      <c r="H3429" t="s">
        <v>2538</v>
      </c>
      <c r="I3429" t="s">
        <v>2551</v>
      </c>
      <c r="J3429" t="s">
        <v>2575</v>
      </c>
      <c r="K3429" t="s">
        <v>2321</v>
      </c>
      <c r="L3429" t="s">
        <v>2344</v>
      </c>
      <c r="M3429" t="s">
        <v>2576</v>
      </c>
      <c r="O3429" t="s">
        <v>2542</v>
      </c>
      <c r="P3429" t="s">
        <v>2543</v>
      </c>
      <c r="Q3429" t="s">
        <v>2544</v>
      </c>
      <c r="R3429" t="s">
        <v>2577</v>
      </c>
      <c r="S3429" t="s">
        <v>2546</v>
      </c>
      <c r="T3429">
        <v>0</v>
      </c>
      <c r="U3429" t="s">
        <v>838</v>
      </c>
      <c r="V3429" t="s">
        <v>2578</v>
      </c>
      <c r="W3429" t="s">
        <v>838</v>
      </c>
      <c r="X3429" t="s">
        <v>2578</v>
      </c>
      <c r="Y3429" t="str">
        <f t="shared" si="53"/>
        <v>北京微财科技有限公司-数媒重庆市黑卡小额贷款有限公司信息流</v>
      </c>
      <c r="Z3429" t="e">
        <f>VLOOKUP(Y:Y,[1]Sheet1!N:N,1,0)</f>
        <v>#N/A</v>
      </c>
    </row>
    <row r="3430" spans="1:26" hidden="1" x14ac:dyDescent="0.25">
      <c r="A3430">
        <v>20230612</v>
      </c>
      <c r="B3430">
        <v>47327914</v>
      </c>
      <c r="C3430" t="s">
        <v>2720</v>
      </c>
      <c r="D3430">
        <v>2185183</v>
      </c>
      <c r="E3430" t="s">
        <v>2574</v>
      </c>
      <c r="F3430" s="59">
        <v>1047.97</v>
      </c>
      <c r="G3430">
        <v>793.92</v>
      </c>
      <c r="H3430" t="s">
        <v>2538</v>
      </c>
      <c r="I3430" t="s">
        <v>2551</v>
      </c>
      <c r="J3430" t="s">
        <v>2575</v>
      </c>
      <c r="K3430" t="s">
        <v>2321</v>
      </c>
      <c r="L3430" t="s">
        <v>2344</v>
      </c>
      <c r="M3430" t="s">
        <v>2576</v>
      </c>
      <c r="O3430" t="s">
        <v>2542</v>
      </c>
      <c r="P3430" t="s">
        <v>2543</v>
      </c>
      <c r="Q3430" t="s">
        <v>2544</v>
      </c>
      <c r="R3430" t="s">
        <v>2577</v>
      </c>
      <c r="S3430" t="s">
        <v>2546</v>
      </c>
      <c r="T3430">
        <v>0</v>
      </c>
      <c r="U3430" t="s">
        <v>838</v>
      </c>
      <c r="V3430" t="s">
        <v>2578</v>
      </c>
      <c r="W3430" t="s">
        <v>838</v>
      </c>
      <c r="X3430" t="s">
        <v>2578</v>
      </c>
      <c r="Y3430" t="str">
        <f t="shared" si="53"/>
        <v>北京微财科技有限公司-数媒重庆市黑卡小额贷款有限公司信息流</v>
      </c>
      <c r="Z3430" t="e">
        <f>VLOOKUP(Y:Y,[1]Sheet1!N:N,1,0)</f>
        <v>#N/A</v>
      </c>
    </row>
    <row r="3431" spans="1:26" hidden="1" x14ac:dyDescent="0.25">
      <c r="A3431">
        <v>20230612</v>
      </c>
      <c r="B3431">
        <v>42965681</v>
      </c>
      <c r="C3431" t="s">
        <v>2725</v>
      </c>
      <c r="D3431">
        <v>2165227</v>
      </c>
      <c r="E3431" t="s">
        <v>2566</v>
      </c>
      <c r="F3431" s="59">
        <v>35.18</v>
      </c>
      <c r="G3431">
        <v>26.06</v>
      </c>
      <c r="H3431" t="s">
        <v>2538</v>
      </c>
      <c r="I3431" t="s">
        <v>2551</v>
      </c>
      <c r="J3431" t="s">
        <v>2320</v>
      </c>
      <c r="K3431" t="s">
        <v>2321</v>
      </c>
      <c r="L3431" t="s">
        <v>2318</v>
      </c>
      <c r="M3431" t="s">
        <v>2540</v>
      </c>
      <c r="N3431" t="s">
        <v>2541</v>
      </c>
      <c r="O3431" t="s">
        <v>2542</v>
      </c>
      <c r="P3431" t="s">
        <v>2543</v>
      </c>
      <c r="Q3431" t="s">
        <v>2544</v>
      </c>
      <c r="R3431" t="s">
        <v>2545</v>
      </c>
      <c r="S3431" t="s">
        <v>2546</v>
      </c>
      <c r="T3431">
        <v>0</v>
      </c>
      <c r="U3431" t="s">
        <v>838</v>
      </c>
      <c r="V3431" t="s">
        <v>2547</v>
      </c>
      <c r="W3431" t="s">
        <v>838</v>
      </c>
      <c r="X3431" t="s">
        <v>2548</v>
      </c>
      <c r="Y3431" t="str">
        <f t="shared" si="53"/>
        <v>上海耳序信息技术有限公司-四部上海拍拍贷金融信息服务有限公司信息流</v>
      </c>
      <c r="Z3431" t="e">
        <f>VLOOKUP(Y:Y,[1]Sheet1!N:N,1,0)</f>
        <v>#N/A</v>
      </c>
    </row>
    <row r="3432" spans="1:26" hidden="1" x14ac:dyDescent="0.25">
      <c r="A3432">
        <v>20230612</v>
      </c>
      <c r="B3432">
        <v>47974695</v>
      </c>
      <c r="C3432" t="s">
        <v>2814</v>
      </c>
      <c r="D3432">
        <v>2129251</v>
      </c>
      <c r="E3432" t="s">
        <v>2815</v>
      </c>
      <c r="F3432" s="59">
        <v>9905.1299999999992</v>
      </c>
      <c r="G3432">
        <v>0</v>
      </c>
      <c r="H3432" t="s">
        <v>2538</v>
      </c>
      <c r="I3432" t="s">
        <v>2551</v>
      </c>
      <c r="J3432" t="s">
        <v>2330</v>
      </c>
      <c r="K3432" t="s">
        <v>2321</v>
      </c>
      <c r="L3432" t="s">
        <v>2329</v>
      </c>
      <c r="M3432" t="s">
        <v>2581</v>
      </c>
      <c r="N3432" t="s">
        <v>2582</v>
      </c>
      <c r="O3432" t="s">
        <v>2542</v>
      </c>
      <c r="P3432" t="s">
        <v>2543</v>
      </c>
      <c r="Q3432" t="s">
        <v>2544</v>
      </c>
      <c r="R3432" t="s">
        <v>2583</v>
      </c>
      <c r="S3432" t="s">
        <v>2546</v>
      </c>
      <c r="T3432">
        <v>0</v>
      </c>
      <c r="U3432" t="s">
        <v>838</v>
      </c>
      <c r="V3432" t="s">
        <v>2578</v>
      </c>
      <c r="W3432" t="s">
        <v>2584</v>
      </c>
      <c r="X3432" t="s">
        <v>2585</v>
      </c>
      <c r="Y3432" t="str">
        <f t="shared" si="53"/>
        <v>成都哈拜网络科技有限公司-数字媒体事业部上海哈啰普惠科技有限公司信息流</v>
      </c>
      <c r="Z3432" t="e">
        <f>VLOOKUP(Y:Y,[1]Sheet1!N:N,1,0)</f>
        <v>#N/A</v>
      </c>
    </row>
    <row r="3433" spans="1:26" hidden="1" x14ac:dyDescent="0.25">
      <c r="A3433">
        <v>20230612</v>
      </c>
      <c r="B3433">
        <v>47580667</v>
      </c>
      <c r="C3433" t="s">
        <v>2683</v>
      </c>
      <c r="D3433">
        <v>2171230</v>
      </c>
      <c r="E3433" t="s">
        <v>2684</v>
      </c>
      <c r="F3433" s="59">
        <v>3757.8</v>
      </c>
      <c r="G3433">
        <v>2935.78</v>
      </c>
      <c r="H3433" t="s">
        <v>2538</v>
      </c>
      <c r="I3433" t="s">
        <v>2539</v>
      </c>
      <c r="J3433" t="s">
        <v>2322</v>
      </c>
      <c r="K3433" t="s">
        <v>2321</v>
      </c>
      <c r="L3433" t="s">
        <v>2323</v>
      </c>
      <c r="M3433" t="s">
        <v>2685</v>
      </c>
      <c r="N3433" t="s">
        <v>2686</v>
      </c>
      <c r="O3433" t="s">
        <v>2542</v>
      </c>
      <c r="P3433" t="s">
        <v>2543</v>
      </c>
      <c r="Q3433" t="s">
        <v>2544</v>
      </c>
      <c r="R3433" t="s">
        <v>2687</v>
      </c>
      <c r="S3433" t="s">
        <v>2546</v>
      </c>
      <c r="T3433">
        <v>0</v>
      </c>
      <c r="U3433" t="s">
        <v>2555</v>
      </c>
      <c r="V3433" t="s">
        <v>2556</v>
      </c>
      <c r="W3433" t="s">
        <v>2555</v>
      </c>
      <c r="X3433" t="s">
        <v>2671</v>
      </c>
      <c r="Y3433" t="str">
        <f t="shared" si="53"/>
        <v>广州虎牙信息科技有限公司-百度广州虎牙信息科技有限公司信息流</v>
      </c>
      <c r="Z3433" t="e">
        <f>VLOOKUP(Y:Y,[1]Sheet1!N:N,1,0)</f>
        <v>#N/A</v>
      </c>
    </row>
    <row r="3434" spans="1:26" hidden="1" x14ac:dyDescent="0.25">
      <c r="A3434">
        <v>20230612</v>
      </c>
      <c r="B3434">
        <v>47580629</v>
      </c>
      <c r="C3434" t="s">
        <v>2773</v>
      </c>
      <c r="D3434">
        <v>2171220</v>
      </c>
      <c r="E3434" t="s">
        <v>2774</v>
      </c>
      <c r="F3434" s="59">
        <v>6488.71</v>
      </c>
      <c r="G3434">
        <v>5741.66</v>
      </c>
      <c r="H3434" t="s">
        <v>2559</v>
      </c>
      <c r="I3434" t="s">
        <v>2560</v>
      </c>
      <c r="J3434" t="s">
        <v>2322</v>
      </c>
      <c r="K3434" t="s">
        <v>711</v>
      </c>
      <c r="L3434" t="s">
        <v>2323</v>
      </c>
      <c r="M3434" t="s">
        <v>2685</v>
      </c>
      <c r="N3434" t="s">
        <v>2686</v>
      </c>
      <c r="O3434" t="s">
        <v>2542</v>
      </c>
      <c r="P3434" t="s">
        <v>2543</v>
      </c>
      <c r="Q3434" t="s">
        <v>2544</v>
      </c>
      <c r="R3434" t="s">
        <v>2687</v>
      </c>
      <c r="S3434" t="s">
        <v>2546</v>
      </c>
      <c r="T3434">
        <v>109557.30100000001</v>
      </c>
      <c r="U3434" t="s">
        <v>2555</v>
      </c>
      <c r="V3434" t="s">
        <v>2556</v>
      </c>
      <c r="W3434" t="s">
        <v>2555</v>
      </c>
      <c r="X3434" t="s">
        <v>2671</v>
      </c>
      <c r="Y3434" t="str">
        <f t="shared" si="53"/>
        <v>广州虎牙信息科技有限公司-百度广州虎牙信息科技有限公司CPC</v>
      </c>
      <c r="Z3434" t="e">
        <f>VLOOKUP(Y:Y,[1]Sheet1!N:N,1,0)</f>
        <v>#N/A</v>
      </c>
    </row>
    <row r="3435" spans="1:26" x14ac:dyDescent="0.25">
      <c r="A3435">
        <v>20230612</v>
      </c>
      <c r="B3435">
        <v>43094782</v>
      </c>
      <c r="C3435" t="s">
        <v>2630</v>
      </c>
      <c r="D3435">
        <v>2054669</v>
      </c>
      <c r="E3435" t="s">
        <v>2622</v>
      </c>
      <c r="F3435" s="59">
        <v>2419.25</v>
      </c>
      <c r="G3435">
        <v>1792.04</v>
      </c>
      <c r="H3435" t="s">
        <v>2538</v>
      </c>
      <c r="I3435" t="s">
        <v>2539</v>
      </c>
      <c r="J3435" t="s">
        <v>2352</v>
      </c>
      <c r="K3435" t="s">
        <v>2321</v>
      </c>
      <c r="L3435" t="s">
        <v>2351</v>
      </c>
      <c r="M3435" t="s">
        <v>2623</v>
      </c>
      <c r="N3435" t="s">
        <v>2624</v>
      </c>
      <c r="O3435" t="s">
        <v>2542</v>
      </c>
      <c r="P3435" t="s">
        <v>2543</v>
      </c>
      <c r="Q3435" t="s">
        <v>2544</v>
      </c>
      <c r="R3435" t="s">
        <v>2625</v>
      </c>
      <c r="S3435" t="s">
        <v>2546</v>
      </c>
      <c r="T3435">
        <v>0</v>
      </c>
      <c r="U3435" t="s">
        <v>838</v>
      </c>
      <c r="V3435" t="s">
        <v>2548</v>
      </c>
      <c r="W3435" t="s">
        <v>838</v>
      </c>
      <c r="X3435" t="s">
        <v>2548</v>
      </c>
      <c r="Y3435" t="str">
        <f t="shared" si="53"/>
        <v>深圳市小赢普惠科技有限责任公司深圳市赢众通金融信息服务有限责任公司信息流</v>
      </c>
      <c r="Z3435" t="e">
        <f>VLOOKUP(Y:Y,[1]Sheet1!N:N,1,0)</f>
        <v>#N/A</v>
      </c>
    </row>
    <row r="3436" spans="1:26" hidden="1" x14ac:dyDescent="0.25">
      <c r="A3436">
        <v>20230612</v>
      </c>
      <c r="B3436">
        <v>42012563</v>
      </c>
      <c r="C3436" t="s">
        <v>2741</v>
      </c>
      <c r="D3436">
        <v>2142924</v>
      </c>
      <c r="E3436" t="s">
        <v>2716</v>
      </c>
      <c r="F3436" s="59">
        <v>712.95</v>
      </c>
      <c r="G3436">
        <v>712.95</v>
      </c>
      <c r="H3436" t="s">
        <v>2559</v>
      </c>
      <c r="I3436" t="s">
        <v>2560</v>
      </c>
      <c r="J3436" t="s">
        <v>392</v>
      </c>
      <c r="K3436" t="s">
        <v>711</v>
      </c>
      <c r="L3436" t="s">
        <v>392</v>
      </c>
      <c r="M3436" t="s">
        <v>2641</v>
      </c>
      <c r="N3436" t="s">
        <v>2642</v>
      </c>
      <c r="O3436" t="s">
        <v>2542</v>
      </c>
      <c r="P3436" t="s">
        <v>2543</v>
      </c>
      <c r="Q3436" t="s">
        <v>2544</v>
      </c>
      <c r="R3436" t="s">
        <v>2643</v>
      </c>
      <c r="S3436" t="s">
        <v>2546</v>
      </c>
      <c r="T3436">
        <v>31473.09</v>
      </c>
      <c r="U3436" t="s">
        <v>838</v>
      </c>
      <c r="V3436" t="s">
        <v>2578</v>
      </c>
      <c r="W3436" t="s">
        <v>838</v>
      </c>
      <c r="X3436" t="s">
        <v>2548</v>
      </c>
      <c r="Y3436" t="str">
        <f t="shared" si="53"/>
        <v>福州三六零网络小额贷款有限公司福州三六零网络小额贷款有限公司CPC</v>
      </c>
      <c r="Z3436" t="e">
        <f>VLOOKUP(Y:Y,[1]Sheet1!N:N,1,0)</f>
        <v>#N/A</v>
      </c>
    </row>
    <row r="3437" spans="1:26" hidden="1" x14ac:dyDescent="0.25">
      <c r="A3437">
        <v>20230612</v>
      </c>
      <c r="B3437">
        <v>45322956</v>
      </c>
      <c r="C3437" t="s">
        <v>2631</v>
      </c>
      <c r="D3437">
        <v>2172261</v>
      </c>
      <c r="E3437" t="s">
        <v>2628</v>
      </c>
      <c r="F3437" s="59">
        <v>432.83</v>
      </c>
      <c r="G3437">
        <v>330.4</v>
      </c>
      <c r="H3437" t="s">
        <v>2538</v>
      </c>
      <c r="I3437" t="s">
        <v>2551</v>
      </c>
      <c r="J3437" t="s">
        <v>292</v>
      </c>
      <c r="K3437" t="s">
        <v>2321</v>
      </c>
      <c r="L3437" t="s">
        <v>574</v>
      </c>
      <c r="M3437" t="s">
        <v>2611</v>
      </c>
      <c r="N3437" t="s">
        <v>2612</v>
      </c>
      <c r="O3437" t="s">
        <v>2542</v>
      </c>
      <c r="P3437" t="s">
        <v>2543</v>
      </c>
      <c r="Q3437" t="s">
        <v>2544</v>
      </c>
      <c r="R3437" t="s">
        <v>2613</v>
      </c>
      <c r="S3437" t="s">
        <v>2546</v>
      </c>
      <c r="T3437">
        <v>0</v>
      </c>
      <c r="U3437" t="s">
        <v>2614</v>
      </c>
      <c r="V3437" t="s">
        <v>2615</v>
      </c>
      <c r="W3437" t="s">
        <v>2614</v>
      </c>
      <c r="X3437" t="s">
        <v>2615</v>
      </c>
      <c r="Y3437" t="str">
        <f t="shared" si="53"/>
        <v>广州荔湾品唯信息服务有限公司广州唯品会电子商务有限公司信息流</v>
      </c>
      <c r="Z3437" t="e">
        <f>VLOOKUP(Y:Y,[1]Sheet1!N:N,1,0)</f>
        <v>#N/A</v>
      </c>
    </row>
    <row r="3438" spans="1:26" hidden="1" x14ac:dyDescent="0.25">
      <c r="A3438">
        <v>20230612</v>
      </c>
      <c r="B3438">
        <v>29768594</v>
      </c>
      <c r="C3438" t="s">
        <v>2792</v>
      </c>
      <c r="D3438">
        <v>2130054</v>
      </c>
      <c r="E3438" t="s">
        <v>2558</v>
      </c>
      <c r="F3438" s="59">
        <v>7001.8</v>
      </c>
      <c r="G3438">
        <v>5669.3</v>
      </c>
      <c r="H3438" t="s">
        <v>2559</v>
      </c>
      <c r="I3438" t="s">
        <v>2560</v>
      </c>
      <c r="J3438" t="s">
        <v>2350</v>
      </c>
      <c r="K3438" t="s">
        <v>711</v>
      </c>
      <c r="L3438" t="s">
        <v>2350</v>
      </c>
      <c r="M3438" t="s">
        <v>2561</v>
      </c>
      <c r="N3438" t="s">
        <v>2562</v>
      </c>
      <c r="O3438" t="s">
        <v>2542</v>
      </c>
      <c r="P3438" t="s">
        <v>2543</v>
      </c>
      <c r="Q3438" t="s">
        <v>2544</v>
      </c>
      <c r="R3438" t="s">
        <v>2563</v>
      </c>
      <c r="S3438" t="s">
        <v>2546</v>
      </c>
      <c r="T3438">
        <v>30331.008000000002</v>
      </c>
      <c r="U3438" t="s">
        <v>1891</v>
      </c>
      <c r="V3438" t="s">
        <v>2564</v>
      </c>
      <c r="W3438" t="s">
        <v>1891</v>
      </c>
      <c r="X3438" t="s">
        <v>2564</v>
      </c>
      <c r="Y3438" t="str">
        <f t="shared" si="53"/>
        <v>深圳尚米网络技术有限公司深圳尚米网络技术有限公司CPC</v>
      </c>
      <c r="Z3438" t="e">
        <f>VLOOKUP(Y:Y,[1]Sheet1!N:N,1,0)</f>
        <v>#N/A</v>
      </c>
    </row>
    <row r="3439" spans="1:26" hidden="1" x14ac:dyDescent="0.25">
      <c r="A3439">
        <v>20230612</v>
      </c>
      <c r="B3439">
        <v>31849475</v>
      </c>
      <c r="C3439" t="s">
        <v>2604</v>
      </c>
      <c r="D3439">
        <v>2158492</v>
      </c>
      <c r="E3439" t="s">
        <v>2580</v>
      </c>
      <c r="F3439" s="59">
        <v>2809.99</v>
      </c>
      <c r="G3439">
        <v>2361.16</v>
      </c>
      <c r="H3439" t="s">
        <v>2559</v>
      </c>
      <c r="I3439" t="s">
        <v>2560</v>
      </c>
      <c r="J3439" t="s">
        <v>2330</v>
      </c>
      <c r="K3439" t="s">
        <v>711</v>
      </c>
      <c r="L3439" t="s">
        <v>2329</v>
      </c>
      <c r="M3439" t="s">
        <v>2581</v>
      </c>
      <c r="N3439" t="s">
        <v>2582</v>
      </c>
      <c r="O3439" t="s">
        <v>2542</v>
      </c>
      <c r="P3439" t="s">
        <v>2543</v>
      </c>
      <c r="Q3439" t="s">
        <v>2544</v>
      </c>
      <c r="R3439" t="s">
        <v>2583</v>
      </c>
      <c r="S3439" t="s">
        <v>2546</v>
      </c>
      <c r="T3439">
        <v>46824.73</v>
      </c>
      <c r="U3439" t="s">
        <v>2584</v>
      </c>
      <c r="V3439" t="s">
        <v>2585</v>
      </c>
      <c r="W3439" t="s">
        <v>2584</v>
      </c>
      <c r="X3439" t="s">
        <v>2585</v>
      </c>
      <c r="Y3439" t="str">
        <f t="shared" si="53"/>
        <v>成都哈拜网络科技有限公司-数字媒体事业部上海哈啰普惠科技有限公司CPC</v>
      </c>
      <c r="Z3439" t="e">
        <f>VLOOKUP(Y:Y,[1]Sheet1!N:N,1,0)</f>
        <v>#N/A</v>
      </c>
    </row>
    <row r="3440" spans="1:26" hidden="1" x14ac:dyDescent="0.25">
      <c r="A3440">
        <v>20230612</v>
      </c>
      <c r="B3440">
        <v>32070458</v>
      </c>
      <c r="C3440" t="s">
        <v>2646</v>
      </c>
      <c r="D3440">
        <v>2158492</v>
      </c>
      <c r="E3440" t="s">
        <v>2580</v>
      </c>
      <c r="F3440" s="59">
        <v>357.48</v>
      </c>
      <c r="G3440">
        <v>300.37</v>
      </c>
      <c r="H3440" t="s">
        <v>2559</v>
      </c>
      <c r="I3440" t="s">
        <v>2560</v>
      </c>
      <c r="J3440" t="s">
        <v>2330</v>
      </c>
      <c r="K3440" t="s">
        <v>711</v>
      </c>
      <c r="L3440" t="s">
        <v>2329</v>
      </c>
      <c r="M3440" t="s">
        <v>2581</v>
      </c>
      <c r="N3440" t="s">
        <v>2582</v>
      </c>
      <c r="O3440" t="s">
        <v>2542</v>
      </c>
      <c r="P3440" t="s">
        <v>2543</v>
      </c>
      <c r="Q3440" t="s">
        <v>2544</v>
      </c>
      <c r="R3440" t="s">
        <v>2583</v>
      </c>
      <c r="S3440" t="s">
        <v>2546</v>
      </c>
      <c r="T3440">
        <v>14737.493</v>
      </c>
      <c r="U3440" t="s">
        <v>2584</v>
      </c>
      <c r="V3440" t="s">
        <v>2585</v>
      </c>
      <c r="W3440" t="s">
        <v>2584</v>
      </c>
      <c r="X3440" t="s">
        <v>2585</v>
      </c>
      <c r="Y3440" t="str">
        <f t="shared" si="53"/>
        <v>成都哈拜网络科技有限公司-数字媒体事业部上海哈啰普惠科技有限公司CPC</v>
      </c>
      <c r="Z3440" t="e">
        <f>VLOOKUP(Y:Y,[1]Sheet1!N:N,1,0)</f>
        <v>#N/A</v>
      </c>
    </row>
    <row r="3441" spans="1:26" hidden="1" x14ac:dyDescent="0.25">
      <c r="A3441">
        <v>20230612</v>
      </c>
      <c r="B3441">
        <v>41276547</v>
      </c>
      <c r="C3441" t="s">
        <v>2676</v>
      </c>
      <c r="D3441">
        <v>2158492</v>
      </c>
      <c r="E3441" t="s">
        <v>2580</v>
      </c>
      <c r="F3441" s="59">
        <v>1680.75</v>
      </c>
      <c r="G3441">
        <v>1412.29</v>
      </c>
      <c r="H3441" t="s">
        <v>2559</v>
      </c>
      <c r="I3441" t="s">
        <v>2560</v>
      </c>
      <c r="J3441" t="s">
        <v>2330</v>
      </c>
      <c r="K3441" t="s">
        <v>711</v>
      </c>
      <c r="L3441" t="s">
        <v>2329</v>
      </c>
      <c r="M3441" t="s">
        <v>2581</v>
      </c>
      <c r="N3441" t="s">
        <v>2582</v>
      </c>
      <c r="O3441" t="s">
        <v>2542</v>
      </c>
      <c r="P3441" t="s">
        <v>2543</v>
      </c>
      <c r="Q3441" t="s">
        <v>2544</v>
      </c>
      <c r="R3441" t="s">
        <v>2583</v>
      </c>
      <c r="S3441" t="s">
        <v>2546</v>
      </c>
      <c r="T3441">
        <v>5127.3370000000004</v>
      </c>
      <c r="U3441" t="s">
        <v>2584</v>
      </c>
      <c r="V3441" t="s">
        <v>2585</v>
      </c>
      <c r="W3441" t="s">
        <v>2584</v>
      </c>
      <c r="X3441" t="s">
        <v>2585</v>
      </c>
      <c r="Y3441" t="str">
        <f t="shared" si="53"/>
        <v>成都哈拜网络科技有限公司-数字媒体事业部上海哈啰普惠科技有限公司CPC</v>
      </c>
      <c r="Z3441" t="e">
        <f>VLOOKUP(Y:Y,[1]Sheet1!N:N,1,0)</f>
        <v>#N/A</v>
      </c>
    </row>
    <row r="3442" spans="1:26" hidden="1" x14ac:dyDescent="0.25">
      <c r="A3442">
        <v>20230612</v>
      </c>
      <c r="B3442">
        <v>27753547</v>
      </c>
      <c r="C3442" t="s">
        <v>2674</v>
      </c>
      <c r="D3442">
        <v>2172257</v>
      </c>
      <c r="E3442" t="s">
        <v>2610</v>
      </c>
      <c r="F3442" s="59">
        <v>1359.17</v>
      </c>
      <c r="G3442">
        <v>1078.6400000000001</v>
      </c>
      <c r="H3442" t="s">
        <v>2559</v>
      </c>
      <c r="I3442" t="s">
        <v>2560</v>
      </c>
      <c r="J3442" t="s">
        <v>292</v>
      </c>
      <c r="K3442" t="s">
        <v>711</v>
      </c>
      <c r="L3442" t="s">
        <v>574</v>
      </c>
      <c r="M3442" t="s">
        <v>2611</v>
      </c>
      <c r="N3442" t="s">
        <v>2612</v>
      </c>
      <c r="O3442" t="s">
        <v>2542</v>
      </c>
      <c r="P3442" t="s">
        <v>2543</v>
      </c>
      <c r="Q3442" t="s">
        <v>2544</v>
      </c>
      <c r="R3442" t="s">
        <v>2613</v>
      </c>
      <c r="S3442" t="s">
        <v>2546</v>
      </c>
      <c r="T3442">
        <v>75008.053</v>
      </c>
      <c r="U3442" t="s">
        <v>2614</v>
      </c>
      <c r="V3442" t="s">
        <v>2615</v>
      </c>
      <c r="W3442" t="s">
        <v>2614</v>
      </c>
      <c r="X3442" t="s">
        <v>2615</v>
      </c>
      <c r="Y3442" t="str">
        <f t="shared" si="53"/>
        <v>广州荔湾品唯信息服务有限公司广州唯品会电子商务有限公司CPC</v>
      </c>
      <c r="Z3442" t="e">
        <f>VLOOKUP(Y:Y,[1]Sheet1!N:N,1,0)</f>
        <v>#N/A</v>
      </c>
    </row>
    <row r="3443" spans="1:26" hidden="1" x14ac:dyDescent="0.25">
      <c r="A3443">
        <v>20230612</v>
      </c>
      <c r="B3443">
        <v>40182529</v>
      </c>
      <c r="C3443" t="s">
        <v>2795</v>
      </c>
      <c r="D3443">
        <v>2130054</v>
      </c>
      <c r="E3443" t="s">
        <v>2558</v>
      </c>
      <c r="F3443" s="59">
        <v>1741.17</v>
      </c>
      <c r="G3443">
        <v>1409.81</v>
      </c>
      <c r="H3443" t="s">
        <v>2559</v>
      </c>
      <c r="I3443" t="s">
        <v>2560</v>
      </c>
      <c r="J3443" t="s">
        <v>2350</v>
      </c>
      <c r="K3443" t="s">
        <v>711</v>
      </c>
      <c r="L3443" t="s">
        <v>2350</v>
      </c>
      <c r="M3443" t="s">
        <v>2561</v>
      </c>
      <c r="N3443" t="s">
        <v>2562</v>
      </c>
      <c r="O3443" t="s">
        <v>2542</v>
      </c>
      <c r="P3443" t="s">
        <v>2543</v>
      </c>
      <c r="Q3443" t="s">
        <v>2544</v>
      </c>
      <c r="R3443" t="s">
        <v>2563</v>
      </c>
      <c r="S3443" t="s">
        <v>2546</v>
      </c>
      <c r="T3443">
        <v>7598.4539999999997</v>
      </c>
      <c r="U3443" t="s">
        <v>1891</v>
      </c>
      <c r="V3443" t="s">
        <v>2564</v>
      </c>
      <c r="W3443" t="s">
        <v>1891</v>
      </c>
      <c r="X3443" t="s">
        <v>2564</v>
      </c>
      <c r="Y3443" t="str">
        <f t="shared" si="53"/>
        <v>深圳尚米网络技术有限公司深圳尚米网络技术有限公司CPC</v>
      </c>
      <c r="Z3443" t="e">
        <f>VLOOKUP(Y:Y,[1]Sheet1!N:N,1,0)</f>
        <v>#N/A</v>
      </c>
    </row>
    <row r="3444" spans="1:26" hidden="1" x14ac:dyDescent="0.25">
      <c r="A3444">
        <v>20230612</v>
      </c>
      <c r="B3444">
        <v>42840928</v>
      </c>
      <c r="C3444" t="s">
        <v>2813</v>
      </c>
      <c r="D3444">
        <v>2117410</v>
      </c>
      <c r="E3444" t="s">
        <v>2587</v>
      </c>
      <c r="F3444" s="59">
        <v>543.22</v>
      </c>
      <c r="G3444">
        <v>0</v>
      </c>
      <c r="H3444" t="s">
        <v>2538</v>
      </c>
      <c r="I3444" t="s">
        <v>2551</v>
      </c>
      <c r="J3444" t="s">
        <v>2353</v>
      </c>
      <c r="K3444" t="s">
        <v>2321</v>
      </c>
      <c r="L3444" t="s">
        <v>326</v>
      </c>
      <c r="M3444" t="s">
        <v>2588</v>
      </c>
      <c r="N3444" t="s">
        <v>2589</v>
      </c>
      <c r="O3444" t="s">
        <v>2542</v>
      </c>
      <c r="P3444" t="s">
        <v>2543</v>
      </c>
      <c r="Q3444" t="s">
        <v>2544</v>
      </c>
      <c r="R3444" t="s">
        <v>2570</v>
      </c>
      <c r="S3444" t="s">
        <v>2546</v>
      </c>
      <c r="T3444">
        <v>0</v>
      </c>
      <c r="U3444" t="s">
        <v>2571</v>
      </c>
      <c r="V3444" t="s">
        <v>2572</v>
      </c>
      <c r="W3444" t="s">
        <v>1891</v>
      </c>
      <c r="X3444" t="s">
        <v>2564</v>
      </c>
      <c r="Y3444" t="str">
        <f t="shared" si="53"/>
        <v>网易有道信息技术（北京）有限公司网易(杭州)网络有限公司信息流</v>
      </c>
      <c r="Z3444" t="e">
        <f>VLOOKUP(Y:Y,[1]Sheet1!N:N,1,0)</f>
        <v>#N/A</v>
      </c>
    </row>
    <row r="3445" spans="1:26" hidden="1" x14ac:dyDescent="0.25">
      <c r="A3445">
        <v>20230612</v>
      </c>
      <c r="B3445">
        <v>38794049</v>
      </c>
      <c r="C3445" t="s">
        <v>2627</v>
      </c>
      <c r="D3445">
        <v>2172261</v>
      </c>
      <c r="E3445" t="s">
        <v>2628</v>
      </c>
      <c r="F3445" s="59">
        <v>1701.99</v>
      </c>
      <c r="G3445">
        <v>1299.23</v>
      </c>
      <c r="H3445" t="s">
        <v>2538</v>
      </c>
      <c r="I3445" t="s">
        <v>2551</v>
      </c>
      <c r="J3445" t="s">
        <v>292</v>
      </c>
      <c r="K3445" t="s">
        <v>2321</v>
      </c>
      <c r="L3445" t="s">
        <v>574</v>
      </c>
      <c r="M3445" t="s">
        <v>2611</v>
      </c>
      <c r="N3445" t="s">
        <v>2612</v>
      </c>
      <c r="O3445" t="s">
        <v>2542</v>
      </c>
      <c r="P3445" t="s">
        <v>2543</v>
      </c>
      <c r="Q3445" t="s">
        <v>2544</v>
      </c>
      <c r="R3445" t="s">
        <v>2613</v>
      </c>
      <c r="S3445" t="s">
        <v>2546</v>
      </c>
      <c r="T3445">
        <v>0</v>
      </c>
      <c r="U3445" t="s">
        <v>2614</v>
      </c>
      <c r="V3445" t="s">
        <v>2615</v>
      </c>
      <c r="W3445" t="s">
        <v>2614</v>
      </c>
      <c r="X3445" t="s">
        <v>2615</v>
      </c>
      <c r="Y3445" t="str">
        <f t="shared" si="53"/>
        <v>广州荔湾品唯信息服务有限公司广州唯品会电子商务有限公司信息流</v>
      </c>
      <c r="Z3445" t="e">
        <f>VLOOKUP(Y:Y,[1]Sheet1!N:N,1,0)</f>
        <v>#N/A</v>
      </c>
    </row>
    <row r="3446" spans="1:26" hidden="1" x14ac:dyDescent="0.25">
      <c r="A3446">
        <v>20230612</v>
      </c>
      <c r="B3446">
        <v>42014357</v>
      </c>
      <c r="C3446" t="s">
        <v>2798</v>
      </c>
      <c r="D3446">
        <v>2142924</v>
      </c>
      <c r="E3446" t="s">
        <v>2716</v>
      </c>
      <c r="F3446" s="59">
        <v>608.19000000000005</v>
      </c>
      <c r="G3446">
        <v>608.19000000000005</v>
      </c>
      <c r="H3446" t="s">
        <v>2559</v>
      </c>
      <c r="I3446" t="s">
        <v>2560</v>
      </c>
      <c r="J3446" t="s">
        <v>392</v>
      </c>
      <c r="K3446" t="s">
        <v>711</v>
      </c>
      <c r="L3446" t="s">
        <v>392</v>
      </c>
      <c r="M3446" t="s">
        <v>2641</v>
      </c>
      <c r="N3446" t="s">
        <v>2642</v>
      </c>
      <c r="O3446" t="s">
        <v>2542</v>
      </c>
      <c r="P3446" t="s">
        <v>2543</v>
      </c>
      <c r="Q3446" t="s">
        <v>2544</v>
      </c>
      <c r="R3446" t="s">
        <v>2643</v>
      </c>
      <c r="S3446" t="s">
        <v>2546</v>
      </c>
      <c r="T3446">
        <v>12185.38</v>
      </c>
      <c r="U3446" t="s">
        <v>838</v>
      </c>
      <c r="V3446" t="s">
        <v>2578</v>
      </c>
      <c r="W3446" t="s">
        <v>838</v>
      </c>
      <c r="X3446" t="s">
        <v>2548</v>
      </c>
      <c r="Y3446" t="str">
        <f t="shared" si="53"/>
        <v>福州三六零网络小额贷款有限公司福州三六零网络小额贷款有限公司CPC</v>
      </c>
      <c r="Z3446" t="e">
        <f>VLOOKUP(Y:Y,[1]Sheet1!N:N,1,0)</f>
        <v>#N/A</v>
      </c>
    </row>
    <row r="3447" spans="1:26" hidden="1" x14ac:dyDescent="0.25">
      <c r="A3447">
        <v>20230612</v>
      </c>
      <c r="B3447">
        <v>45323132</v>
      </c>
      <c r="C3447" t="s">
        <v>2747</v>
      </c>
      <c r="D3447">
        <v>2172261</v>
      </c>
      <c r="E3447" t="s">
        <v>2628</v>
      </c>
      <c r="F3447" s="59">
        <v>29.75</v>
      </c>
      <c r="G3447">
        <v>22.71</v>
      </c>
      <c r="H3447" t="s">
        <v>2538</v>
      </c>
      <c r="I3447" t="s">
        <v>2539</v>
      </c>
      <c r="J3447" t="s">
        <v>292</v>
      </c>
      <c r="K3447" t="s">
        <v>2321</v>
      </c>
      <c r="L3447" t="s">
        <v>574</v>
      </c>
      <c r="M3447" t="s">
        <v>2611</v>
      </c>
      <c r="N3447" t="s">
        <v>2612</v>
      </c>
      <c r="O3447" t="s">
        <v>2542</v>
      </c>
      <c r="P3447" t="s">
        <v>2543</v>
      </c>
      <c r="Q3447" t="s">
        <v>2544</v>
      </c>
      <c r="R3447" t="s">
        <v>2613</v>
      </c>
      <c r="S3447" t="s">
        <v>2546</v>
      </c>
      <c r="T3447">
        <v>0</v>
      </c>
      <c r="U3447" t="s">
        <v>2614</v>
      </c>
      <c r="V3447" t="s">
        <v>2615</v>
      </c>
      <c r="W3447" t="s">
        <v>2614</v>
      </c>
      <c r="X3447" t="s">
        <v>2615</v>
      </c>
      <c r="Y3447" t="str">
        <f t="shared" si="53"/>
        <v>广州荔湾品唯信息服务有限公司广州唯品会电子商务有限公司信息流</v>
      </c>
      <c r="Z3447" t="e">
        <f>VLOOKUP(Y:Y,[1]Sheet1!N:N,1,0)</f>
        <v>#N/A</v>
      </c>
    </row>
    <row r="3448" spans="1:26" hidden="1" x14ac:dyDescent="0.25">
      <c r="A3448">
        <v>20230612</v>
      </c>
      <c r="B3448">
        <v>40732451</v>
      </c>
      <c r="C3448" t="s">
        <v>2681</v>
      </c>
      <c r="D3448">
        <v>2158492</v>
      </c>
      <c r="E3448" t="s">
        <v>2580</v>
      </c>
      <c r="F3448" s="59">
        <v>14445.51</v>
      </c>
      <c r="G3448">
        <v>12138.83</v>
      </c>
      <c r="H3448" t="s">
        <v>2559</v>
      </c>
      <c r="I3448" t="s">
        <v>2560</v>
      </c>
      <c r="J3448" t="s">
        <v>2330</v>
      </c>
      <c r="K3448" t="s">
        <v>711</v>
      </c>
      <c r="L3448" t="s">
        <v>2329</v>
      </c>
      <c r="M3448" t="s">
        <v>2581</v>
      </c>
      <c r="N3448" t="s">
        <v>2582</v>
      </c>
      <c r="O3448" t="s">
        <v>2542</v>
      </c>
      <c r="P3448" t="s">
        <v>2543</v>
      </c>
      <c r="Q3448" t="s">
        <v>2544</v>
      </c>
      <c r="R3448" t="s">
        <v>2583</v>
      </c>
      <c r="S3448" t="s">
        <v>2546</v>
      </c>
      <c r="T3448">
        <v>36933.258999999998</v>
      </c>
      <c r="U3448" t="s">
        <v>2584</v>
      </c>
      <c r="V3448" t="s">
        <v>2585</v>
      </c>
      <c r="W3448" t="s">
        <v>2584</v>
      </c>
      <c r="X3448" t="s">
        <v>2585</v>
      </c>
      <c r="Y3448" t="str">
        <f t="shared" si="53"/>
        <v>成都哈拜网络科技有限公司-数字媒体事业部上海哈啰普惠科技有限公司CPC</v>
      </c>
      <c r="Z3448" t="e">
        <f>VLOOKUP(Y:Y,[1]Sheet1!N:N,1,0)</f>
        <v>#N/A</v>
      </c>
    </row>
    <row r="3449" spans="1:26" hidden="1" x14ac:dyDescent="0.25">
      <c r="A3449">
        <v>20230612</v>
      </c>
      <c r="B3449">
        <v>41512462</v>
      </c>
      <c r="C3449" t="s">
        <v>2743</v>
      </c>
      <c r="D3449">
        <v>2117409</v>
      </c>
      <c r="E3449" t="s">
        <v>2744</v>
      </c>
      <c r="F3449" s="59">
        <v>843.89</v>
      </c>
      <c r="G3449">
        <v>0</v>
      </c>
      <c r="H3449" t="s">
        <v>2559</v>
      </c>
      <c r="I3449" t="s">
        <v>2560</v>
      </c>
      <c r="J3449" t="s">
        <v>2353</v>
      </c>
      <c r="K3449" t="s">
        <v>711</v>
      </c>
      <c r="L3449" t="s">
        <v>326</v>
      </c>
      <c r="M3449" t="s">
        <v>2588</v>
      </c>
      <c r="N3449" t="s">
        <v>2589</v>
      </c>
      <c r="O3449" t="s">
        <v>2542</v>
      </c>
      <c r="P3449" t="s">
        <v>2543</v>
      </c>
      <c r="Q3449" t="s">
        <v>2544</v>
      </c>
      <c r="R3449" t="s">
        <v>2570</v>
      </c>
      <c r="S3449" t="s">
        <v>2546</v>
      </c>
      <c r="T3449">
        <v>0</v>
      </c>
      <c r="U3449" t="s">
        <v>2571</v>
      </c>
      <c r="V3449" t="s">
        <v>2572</v>
      </c>
      <c r="W3449" t="s">
        <v>1891</v>
      </c>
      <c r="X3449" t="s">
        <v>2564</v>
      </c>
      <c r="Y3449" t="str">
        <f t="shared" si="53"/>
        <v>网易有道信息技术（北京）有限公司网易(杭州)网络有限公司CPC</v>
      </c>
      <c r="Z3449" t="e">
        <f>VLOOKUP(Y:Y,[1]Sheet1!N:N,1,0)</f>
        <v>#N/A</v>
      </c>
    </row>
    <row r="3450" spans="1:26" hidden="1" x14ac:dyDescent="0.25">
      <c r="A3450">
        <v>20230612</v>
      </c>
      <c r="B3450">
        <v>47953344</v>
      </c>
      <c r="C3450" t="s">
        <v>2732</v>
      </c>
      <c r="D3450">
        <v>2167551</v>
      </c>
      <c r="E3450" t="s">
        <v>2550</v>
      </c>
      <c r="F3450" s="59">
        <v>542.46</v>
      </c>
      <c r="G3450">
        <v>542.46</v>
      </c>
      <c r="H3450" t="s">
        <v>2538</v>
      </c>
      <c r="I3450" t="s">
        <v>2551</v>
      </c>
      <c r="J3450" t="s">
        <v>2332</v>
      </c>
      <c r="K3450" t="s">
        <v>2321</v>
      </c>
      <c r="L3450" t="s">
        <v>2333</v>
      </c>
      <c r="M3450" t="s">
        <v>2552</v>
      </c>
      <c r="N3450" t="s">
        <v>2553</v>
      </c>
      <c r="O3450" t="s">
        <v>2542</v>
      </c>
      <c r="P3450" t="s">
        <v>2543</v>
      </c>
      <c r="Q3450" t="s">
        <v>2544</v>
      </c>
      <c r="R3450" t="s">
        <v>2554</v>
      </c>
      <c r="S3450" t="s">
        <v>2546</v>
      </c>
      <c r="T3450">
        <v>0</v>
      </c>
      <c r="U3450" t="s">
        <v>2555</v>
      </c>
      <c r="V3450" t="s">
        <v>2556</v>
      </c>
      <c r="W3450" t="s">
        <v>2555</v>
      </c>
      <c r="X3450" t="s">
        <v>2556</v>
      </c>
      <c r="Y3450" t="str">
        <f t="shared" si="53"/>
        <v>北京爱奇艺科技有限公司-百度北京爱奇艺科技有限公司信息流</v>
      </c>
      <c r="Z3450" t="e">
        <f>VLOOKUP(Y:Y,[1]Sheet1!N:N,1,0)</f>
        <v>#N/A</v>
      </c>
    </row>
    <row r="3451" spans="1:26" hidden="1" x14ac:dyDescent="0.25">
      <c r="A3451">
        <v>20230612</v>
      </c>
      <c r="B3451">
        <v>29855630</v>
      </c>
      <c r="C3451" t="s">
        <v>2765</v>
      </c>
      <c r="D3451">
        <v>2130054</v>
      </c>
      <c r="E3451" t="s">
        <v>2558</v>
      </c>
      <c r="F3451" s="59">
        <v>3573.82</v>
      </c>
      <c r="G3451">
        <v>2893.68</v>
      </c>
      <c r="H3451" t="s">
        <v>2559</v>
      </c>
      <c r="I3451" t="s">
        <v>2560</v>
      </c>
      <c r="J3451" t="s">
        <v>2350</v>
      </c>
      <c r="K3451" t="s">
        <v>711</v>
      </c>
      <c r="L3451" t="s">
        <v>2350</v>
      </c>
      <c r="M3451" t="s">
        <v>2561</v>
      </c>
      <c r="N3451" t="s">
        <v>2562</v>
      </c>
      <c r="O3451" t="s">
        <v>2542</v>
      </c>
      <c r="P3451" t="s">
        <v>2543</v>
      </c>
      <c r="Q3451" t="s">
        <v>2544</v>
      </c>
      <c r="R3451" t="s">
        <v>2563</v>
      </c>
      <c r="S3451" t="s">
        <v>2546</v>
      </c>
      <c r="T3451">
        <v>13784.835999999999</v>
      </c>
      <c r="U3451" t="s">
        <v>1891</v>
      </c>
      <c r="V3451" t="s">
        <v>2564</v>
      </c>
      <c r="W3451" t="s">
        <v>1891</v>
      </c>
      <c r="X3451" t="s">
        <v>2564</v>
      </c>
      <c r="Y3451" t="str">
        <f t="shared" si="53"/>
        <v>深圳尚米网络技术有限公司深圳尚米网络技术有限公司CPC</v>
      </c>
      <c r="Z3451" t="e">
        <f>VLOOKUP(Y:Y,[1]Sheet1!N:N,1,0)</f>
        <v>#N/A</v>
      </c>
    </row>
    <row r="3452" spans="1:26" x14ac:dyDescent="0.25">
      <c r="A3452">
        <v>20230612</v>
      </c>
      <c r="B3452">
        <v>45336938</v>
      </c>
      <c r="C3452" t="s">
        <v>2753</v>
      </c>
      <c r="D3452">
        <v>2054669</v>
      </c>
      <c r="E3452" t="s">
        <v>2622</v>
      </c>
      <c r="F3452" s="59">
        <v>290.77999999999997</v>
      </c>
      <c r="G3452">
        <v>215.39</v>
      </c>
      <c r="H3452" t="s">
        <v>2538</v>
      </c>
      <c r="I3452" t="s">
        <v>2551</v>
      </c>
      <c r="J3452" t="s">
        <v>2352</v>
      </c>
      <c r="K3452" t="s">
        <v>2321</v>
      </c>
      <c r="L3452" t="s">
        <v>2351</v>
      </c>
      <c r="M3452" t="s">
        <v>2623</v>
      </c>
      <c r="N3452" t="s">
        <v>2624</v>
      </c>
      <c r="O3452" t="s">
        <v>2542</v>
      </c>
      <c r="P3452" t="s">
        <v>2543</v>
      </c>
      <c r="Q3452" t="s">
        <v>2544</v>
      </c>
      <c r="R3452" t="s">
        <v>2625</v>
      </c>
      <c r="S3452" t="s">
        <v>2546</v>
      </c>
      <c r="T3452">
        <v>0</v>
      </c>
      <c r="U3452" t="s">
        <v>838</v>
      </c>
      <c r="V3452" t="s">
        <v>2548</v>
      </c>
      <c r="W3452" t="s">
        <v>838</v>
      </c>
      <c r="X3452" t="s">
        <v>2548</v>
      </c>
      <c r="Y3452" t="str">
        <f t="shared" si="53"/>
        <v>深圳市小赢普惠科技有限责任公司深圳市赢众通金融信息服务有限责任公司信息流</v>
      </c>
      <c r="Z3452" t="e">
        <f>VLOOKUP(Y:Y,[1]Sheet1!N:N,1,0)</f>
        <v>#N/A</v>
      </c>
    </row>
    <row r="3453" spans="1:26" hidden="1" x14ac:dyDescent="0.25">
      <c r="A3453">
        <v>20230612</v>
      </c>
      <c r="B3453">
        <v>47426526</v>
      </c>
      <c r="C3453" t="s">
        <v>2799</v>
      </c>
      <c r="D3453">
        <v>2167551</v>
      </c>
      <c r="E3453" t="s">
        <v>2550</v>
      </c>
      <c r="F3453" s="59">
        <v>536.04999999999995</v>
      </c>
      <c r="G3453">
        <v>536.04999999999995</v>
      </c>
      <c r="H3453" t="s">
        <v>2538</v>
      </c>
      <c r="I3453" t="s">
        <v>2551</v>
      </c>
      <c r="J3453" t="s">
        <v>2332</v>
      </c>
      <c r="K3453" t="s">
        <v>2321</v>
      </c>
      <c r="L3453" t="s">
        <v>2333</v>
      </c>
      <c r="M3453" t="s">
        <v>2552</v>
      </c>
      <c r="N3453" t="s">
        <v>2553</v>
      </c>
      <c r="O3453" t="s">
        <v>2542</v>
      </c>
      <c r="P3453" t="s">
        <v>2543</v>
      </c>
      <c r="Q3453" t="s">
        <v>2544</v>
      </c>
      <c r="R3453" t="s">
        <v>2554</v>
      </c>
      <c r="S3453" t="s">
        <v>2546</v>
      </c>
      <c r="T3453">
        <v>0</v>
      </c>
      <c r="U3453" t="s">
        <v>2555</v>
      </c>
      <c r="V3453" t="s">
        <v>2556</v>
      </c>
      <c r="W3453" t="s">
        <v>2555</v>
      </c>
      <c r="X3453" t="s">
        <v>2556</v>
      </c>
      <c r="Y3453" t="str">
        <f t="shared" si="53"/>
        <v>北京爱奇艺科技有限公司-百度北京爱奇艺科技有限公司信息流</v>
      </c>
      <c r="Z3453" t="e">
        <f>VLOOKUP(Y:Y,[1]Sheet1!N:N,1,0)</f>
        <v>#N/A</v>
      </c>
    </row>
    <row r="3454" spans="1:26" hidden="1" x14ac:dyDescent="0.25">
      <c r="A3454">
        <v>20230612</v>
      </c>
      <c r="B3454">
        <v>40182525</v>
      </c>
      <c r="C3454" t="s">
        <v>2679</v>
      </c>
      <c r="D3454">
        <v>2130054</v>
      </c>
      <c r="E3454" t="s">
        <v>2558</v>
      </c>
      <c r="F3454" s="59">
        <v>1470.15</v>
      </c>
      <c r="G3454">
        <v>1190.3499999999999</v>
      </c>
      <c r="H3454" t="s">
        <v>2559</v>
      </c>
      <c r="I3454" t="s">
        <v>2560</v>
      </c>
      <c r="J3454" t="s">
        <v>2350</v>
      </c>
      <c r="K3454" t="s">
        <v>711</v>
      </c>
      <c r="L3454" t="s">
        <v>2350</v>
      </c>
      <c r="M3454" t="s">
        <v>2561</v>
      </c>
      <c r="N3454" t="s">
        <v>2562</v>
      </c>
      <c r="O3454" t="s">
        <v>2542</v>
      </c>
      <c r="P3454" t="s">
        <v>2543</v>
      </c>
      <c r="Q3454" t="s">
        <v>2544</v>
      </c>
      <c r="R3454" t="s">
        <v>2563</v>
      </c>
      <c r="S3454" t="s">
        <v>2546</v>
      </c>
      <c r="T3454">
        <v>7842.2629999999999</v>
      </c>
      <c r="U3454" t="s">
        <v>1891</v>
      </c>
      <c r="V3454" t="s">
        <v>2564</v>
      </c>
      <c r="W3454" t="s">
        <v>1891</v>
      </c>
      <c r="X3454" t="s">
        <v>2564</v>
      </c>
      <c r="Y3454" t="str">
        <f t="shared" si="53"/>
        <v>深圳尚米网络技术有限公司深圳尚米网络技术有限公司CPC</v>
      </c>
      <c r="Z3454" t="e">
        <f>VLOOKUP(Y:Y,[1]Sheet1!N:N,1,0)</f>
        <v>#N/A</v>
      </c>
    </row>
    <row r="3455" spans="1:26" hidden="1" x14ac:dyDescent="0.25">
      <c r="A3455">
        <v>20230612</v>
      </c>
      <c r="B3455">
        <v>47327914</v>
      </c>
      <c r="C3455" t="s">
        <v>2720</v>
      </c>
      <c r="D3455">
        <v>2185183</v>
      </c>
      <c r="E3455" t="s">
        <v>2574</v>
      </c>
      <c r="F3455" s="59">
        <v>3354.55</v>
      </c>
      <c r="G3455">
        <v>2541.33</v>
      </c>
      <c r="H3455" t="s">
        <v>2538</v>
      </c>
      <c r="I3455" t="s">
        <v>2539</v>
      </c>
      <c r="J3455" t="s">
        <v>2575</v>
      </c>
      <c r="K3455" t="s">
        <v>2321</v>
      </c>
      <c r="L3455" t="s">
        <v>2344</v>
      </c>
      <c r="M3455" t="s">
        <v>2576</v>
      </c>
      <c r="O3455" t="s">
        <v>2542</v>
      </c>
      <c r="P3455" t="s">
        <v>2543</v>
      </c>
      <c r="Q3455" t="s">
        <v>2544</v>
      </c>
      <c r="R3455" t="s">
        <v>2577</v>
      </c>
      <c r="S3455" t="s">
        <v>2546</v>
      </c>
      <c r="T3455">
        <v>0</v>
      </c>
      <c r="U3455" t="s">
        <v>838</v>
      </c>
      <c r="V3455" t="s">
        <v>2578</v>
      </c>
      <c r="W3455" t="s">
        <v>838</v>
      </c>
      <c r="X3455" t="s">
        <v>2578</v>
      </c>
      <c r="Y3455" t="str">
        <f t="shared" si="53"/>
        <v>北京微财科技有限公司-数媒重庆市黑卡小额贷款有限公司信息流</v>
      </c>
      <c r="Z3455" t="e">
        <f>VLOOKUP(Y:Y,[1]Sheet1!N:N,1,0)</f>
        <v>#N/A</v>
      </c>
    </row>
    <row r="3456" spans="1:26" hidden="1" x14ac:dyDescent="0.25">
      <c r="A3456">
        <v>20230612</v>
      </c>
      <c r="B3456">
        <v>29880965</v>
      </c>
      <c r="C3456" t="s">
        <v>2730</v>
      </c>
      <c r="D3456">
        <v>2130054</v>
      </c>
      <c r="E3456" t="s">
        <v>2558</v>
      </c>
      <c r="F3456" s="59">
        <v>9736.18</v>
      </c>
      <c r="G3456">
        <v>7883.48</v>
      </c>
      <c r="H3456" t="s">
        <v>2559</v>
      </c>
      <c r="I3456" t="s">
        <v>2560</v>
      </c>
      <c r="J3456" t="s">
        <v>2350</v>
      </c>
      <c r="K3456" t="s">
        <v>711</v>
      </c>
      <c r="L3456" t="s">
        <v>2350</v>
      </c>
      <c r="M3456" t="s">
        <v>2561</v>
      </c>
      <c r="N3456" t="s">
        <v>2562</v>
      </c>
      <c r="O3456" t="s">
        <v>2542</v>
      </c>
      <c r="P3456" t="s">
        <v>2543</v>
      </c>
      <c r="Q3456" t="s">
        <v>2544</v>
      </c>
      <c r="R3456" t="s">
        <v>2563</v>
      </c>
      <c r="S3456" t="s">
        <v>2546</v>
      </c>
      <c r="T3456">
        <v>54638.656999999999</v>
      </c>
      <c r="U3456" t="s">
        <v>1891</v>
      </c>
      <c r="V3456" t="s">
        <v>2564</v>
      </c>
      <c r="W3456" t="s">
        <v>1891</v>
      </c>
      <c r="X3456" t="s">
        <v>2564</v>
      </c>
      <c r="Y3456" t="str">
        <f t="shared" si="53"/>
        <v>深圳尚米网络技术有限公司深圳尚米网络技术有限公司CPC</v>
      </c>
      <c r="Z3456" t="e">
        <f>VLOOKUP(Y:Y,[1]Sheet1!N:N,1,0)</f>
        <v>#N/A</v>
      </c>
    </row>
    <row r="3457" spans="1:26" hidden="1" x14ac:dyDescent="0.25">
      <c r="A3457">
        <v>20230612</v>
      </c>
      <c r="B3457">
        <v>32834859</v>
      </c>
      <c r="C3457" t="s">
        <v>2737</v>
      </c>
      <c r="D3457">
        <v>2054667</v>
      </c>
      <c r="E3457" t="s">
        <v>2738</v>
      </c>
      <c r="F3457" s="59">
        <v>49667.18</v>
      </c>
      <c r="G3457">
        <v>41736.57</v>
      </c>
      <c r="H3457" t="s">
        <v>2559</v>
      </c>
      <c r="I3457" t="s">
        <v>2560</v>
      </c>
      <c r="J3457" t="s">
        <v>2352</v>
      </c>
      <c r="K3457" t="s">
        <v>711</v>
      </c>
      <c r="L3457" t="s">
        <v>2351</v>
      </c>
      <c r="M3457" t="s">
        <v>2623</v>
      </c>
      <c r="N3457" t="s">
        <v>2624</v>
      </c>
      <c r="O3457" t="s">
        <v>2542</v>
      </c>
      <c r="P3457" t="s">
        <v>2543</v>
      </c>
      <c r="Q3457" t="s">
        <v>2544</v>
      </c>
      <c r="R3457" t="s">
        <v>2625</v>
      </c>
      <c r="S3457" t="s">
        <v>2546</v>
      </c>
      <c r="T3457">
        <v>194145.09599999999</v>
      </c>
      <c r="U3457" t="s">
        <v>838</v>
      </c>
      <c r="V3457" t="s">
        <v>2548</v>
      </c>
      <c r="W3457" t="s">
        <v>838</v>
      </c>
      <c r="X3457" t="s">
        <v>2548</v>
      </c>
      <c r="Y3457" t="str">
        <f t="shared" si="53"/>
        <v>深圳市小赢普惠科技有限责任公司深圳市赢众通金融信息服务有限责任公司CPC</v>
      </c>
      <c r="Z3457" t="e">
        <f>VLOOKUP(Y:Y,[1]Sheet1!N:N,1,0)</f>
        <v>#N/A</v>
      </c>
    </row>
    <row r="3458" spans="1:26" x14ac:dyDescent="0.25">
      <c r="A3458">
        <v>20230612</v>
      </c>
      <c r="B3458">
        <v>39873589</v>
      </c>
      <c r="C3458" t="s">
        <v>2811</v>
      </c>
      <c r="D3458">
        <v>2054669</v>
      </c>
      <c r="E3458" t="s">
        <v>2622</v>
      </c>
      <c r="F3458" s="59">
        <v>1021.58</v>
      </c>
      <c r="G3458">
        <v>756.73</v>
      </c>
      <c r="H3458" t="s">
        <v>2538</v>
      </c>
      <c r="I3458" t="s">
        <v>2551</v>
      </c>
      <c r="J3458" t="s">
        <v>2352</v>
      </c>
      <c r="K3458" t="s">
        <v>2321</v>
      </c>
      <c r="L3458" t="s">
        <v>2351</v>
      </c>
      <c r="M3458" t="s">
        <v>2623</v>
      </c>
      <c r="N3458" t="s">
        <v>2624</v>
      </c>
      <c r="O3458" t="s">
        <v>2542</v>
      </c>
      <c r="P3458" t="s">
        <v>2543</v>
      </c>
      <c r="Q3458" t="s">
        <v>2544</v>
      </c>
      <c r="R3458" t="s">
        <v>2625</v>
      </c>
      <c r="S3458" t="s">
        <v>2546</v>
      </c>
      <c r="T3458">
        <v>0</v>
      </c>
      <c r="U3458" t="s">
        <v>838</v>
      </c>
      <c r="V3458" t="s">
        <v>2548</v>
      </c>
      <c r="W3458" t="s">
        <v>838</v>
      </c>
      <c r="X3458" t="s">
        <v>2548</v>
      </c>
      <c r="Y3458" t="str">
        <f t="shared" si="53"/>
        <v>深圳市小赢普惠科技有限责任公司深圳市赢众通金融信息服务有限责任公司信息流</v>
      </c>
      <c r="Z3458" t="e">
        <f>VLOOKUP(Y:Y,[1]Sheet1!N:N,1,0)</f>
        <v>#N/A</v>
      </c>
    </row>
    <row r="3459" spans="1:26" hidden="1" x14ac:dyDescent="0.25">
      <c r="A3459">
        <v>20230612</v>
      </c>
      <c r="B3459">
        <v>42965750</v>
      </c>
      <c r="C3459" t="s">
        <v>2565</v>
      </c>
      <c r="D3459">
        <v>2165227</v>
      </c>
      <c r="E3459" t="s">
        <v>2566</v>
      </c>
      <c r="F3459" s="59">
        <v>180.48</v>
      </c>
      <c r="G3459">
        <v>133.69</v>
      </c>
      <c r="H3459" t="s">
        <v>2538</v>
      </c>
      <c r="I3459" t="s">
        <v>2551</v>
      </c>
      <c r="J3459" t="s">
        <v>2320</v>
      </c>
      <c r="K3459" t="s">
        <v>2321</v>
      </c>
      <c r="L3459" t="s">
        <v>2318</v>
      </c>
      <c r="M3459" t="s">
        <v>2540</v>
      </c>
      <c r="N3459" t="s">
        <v>2541</v>
      </c>
      <c r="O3459" t="s">
        <v>2542</v>
      </c>
      <c r="P3459" t="s">
        <v>2543</v>
      </c>
      <c r="Q3459" t="s">
        <v>2544</v>
      </c>
      <c r="R3459" t="s">
        <v>2545</v>
      </c>
      <c r="S3459" t="s">
        <v>2546</v>
      </c>
      <c r="T3459">
        <v>0</v>
      </c>
      <c r="U3459" t="s">
        <v>838</v>
      </c>
      <c r="V3459" t="s">
        <v>2547</v>
      </c>
      <c r="W3459" t="s">
        <v>838</v>
      </c>
      <c r="X3459" t="s">
        <v>2548</v>
      </c>
      <c r="Y3459" t="str">
        <f t="shared" ref="Y3459:Y3522" si="54">L3459&amp;J3459&amp;K3459</f>
        <v>上海耳序信息技术有限公司-四部上海拍拍贷金融信息服务有限公司信息流</v>
      </c>
      <c r="Z3459" t="e">
        <f>VLOOKUP(Y:Y,[1]Sheet1!N:N,1,0)</f>
        <v>#N/A</v>
      </c>
    </row>
    <row r="3460" spans="1:26" hidden="1" x14ac:dyDescent="0.25">
      <c r="A3460">
        <v>20230612</v>
      </c>
      <c r="B3460">
        <v>42965764</v>
      </c>
      <c r="C3460" t="s">
        <v>2536</v>
      </c>
      <c r="D3460">
        <v>2158784</v>
      </c>
      <c r="E3460" t="s">
        <v>2537</v>
      </c>
      <c r="F3460" s="59">
        <v>27.93</v>
      </c>
      <c r="G3460">
        <v>27.93</v>
      </c>
      <c r="H3460" t="s">
        <v>2538</v>
      </c>
      <c r="I3460" t="s">
        <v>2551</v>
      </c>
      <c r="J3460" t="s">
        <v>2320</v>
      </c>
      <c r="K3460" t="s">
        <v>2321</v>
      </c>
      <c r="L3460" t="s">
        <v>2318</v>
      </c>
      <c r="M3460" t="s">
        <v>2540</v>
      </c>
      <c r="N3460" t="s">
        <v>2541</v>
      </c>
      <c r="O3460" t="s">
        <v>2542</v>
      </c>
      <c r="P3460" t="s">
        <v>2543</v>
      </c>
      <c r="Q3460" t="s">
        <v>2544</v>
      </c>
      <c r="R3460" t="s">
        <v>2545</v>
      </c>
      <c r="S3460" t="s">
        <v>2546</v>
      </c>
      <c r="T3460">
        <v>0</v>
      </c>
      <c r="U3460" t="s">
        <v>838</v>
      </c>
      <c r="V3460" t="s">
        <v>2547</v>
      </c>
      <c r="W3460" t="s">
        <v>838</v>
      </c>
      <c r="X3460" t="s">
        <v>2548</v>
      </c>
      <c r="Y3460" t="str">
        <f t="shared" si="54"/>
        <v>上海耳序信息技术有限公司-四部上海拍拍贷金融信息服务有限公司信息流</v>
      </c>
      <c r="Z3460" t="e">
        <f>VLOOKUP(Y:Y,[1]Sheet1!N:N,1,0)</f>
        <v>#N/A</v>
      </c>
    </row>
    <row r="3461" spans="1:26" hidden="1" x14ac:dyDescent="0.25">
      <c r="A3461">
        <v>20230612</v>
      </c>
      <c r="B3461">
        <v>27382568</v>
      </c>
      <c r="C3461" t="s">
        <v>2796</v>
      </c>
      <c r="D3461">
        <v>2172257</v>
      </c>
      <c r="E3461" t="s">
        <v>2610</v>
      </c>
      <c r="F3461" s="59">
        <v>3176.47</v>
      </c>
      <c r="G3461">
        <v>2520.9299999999998</v>
      </c>
      <c r="H3461" t="s">
        <v>2559</v>
      </c>
      <c r="I3461" t="s">
        <v>2560</v>
      </c>
      <c r="J3461" t="s">
        <v>292</v>
      </c>
      <c r="K3461" t="s">
        <v>711</v>
      </c>
      <c r="L3461" t="s">
        <v>574</v>
      </c>
      <c r="M3461" t="s">
        <v>2611</v>
      </c>
      <c r="N3461" t="s">
        <v>2612</v>
      </c>
      <c r="O3461" t="s">
        <v>2542</v>
      </c>
      <c r="P3461" t="s">
        <v>2543</v>
      </c>
      <c r="Q3461" t="s">
        <v>2544</v>
      </c>
      <c r="R3461" t="s">
        <v>2613</v>
      </c>
      <c r="S3461" t="s">
        <v>2546</v>
      </c>
      <c r="T3461">
        <v>133084.144</v>
      </c>
      <c r="U3461" t="s">
        <v>2614</v>
      </c>
      <c r="V3461" t="s">
        <v>2615</v>
      </c>
      <c r="W3461" t="s">
        <v>2614</v>
      </c>
      <c r="X3461" t="s">
        <v>2615</v>
      </c>
      <c r="Y3461" t="str">
        <f t="shared" si="54"/>
        <v>广州荔湾品唯信息服务有限公司广州唯品会电子商务有限公司CPC</v>
      </c>
      <c r="Z3461" t="e">
        <f>VLOOKUP(Y:Y,[1]Sheet1!N:N,1,0)</f>
        <v>#N/A</v>
      </c>
    </row>
    <row r="3462" spans="1:26" hidden="1" x14ac:dyDescent="0.25">
      <c r="A3462">
        <v>20230612</v>
      </c>
      <c r="B3462">
        <v>40850187</v>
      </c>
      <c r="C3462" t="s">
        <v>2652</v>
      </c>
      <c r="D3462">
        <v>2165227</v>
      </c>
      <c r="E3462" t="s">
        <v>2566</v>
      </c>
      <c r="F3462" s="59">
        <v>133.1</v>
      </c>
      <c r="G3462">
        <v>98.59</v>
      </c>
      <c r="H3462" t="s">
        <v>2538</v>
      </c>
      <c r="I3462" t="s">
        <v>2551</v>
      </c>
      <c r="J3462" t="s">
        <v>2320</v>
      </c>
      <c r="K3462" t="s">
        <v>2321</v>
      </c>
      <c r="L3462" t="s">
        <v>2318</v>
      </c>
      <c r="M3462" t="s">
        <v>2540</v>
      </c>
      <c r="N3462" t="s">
        <v>2541</v>
      </c>
      <c r="O3462" t="s">
        <v>2542</v>
      </c>
      <c r="P3462" t="s">
        <v>2543</v>
      </c>
      <c r="Q3462" t="s">
        <v>2544</v>
      </c>
      <c r="R3462" t="s">
        <v>2545</v>
      </c>
      <c r="S3462" t="s">
        <v>2546</v>
      </c>
      <c r="T3462">
        <v>0</v>
      </c>
      <c r="U3462" t="s">
        <v>838</v>
      </c>
      <c r="V3462" t="s">
        <v>2547</v>
      </c>
      <c r="W3462" t="s">
        <v>838</v>
      </c>
      <c r="X3462" t="s">
        <v>2548</v>
      </c>
      <c r="Y3462" t="str">
        <f t="shared" si="54"/>
        <v>上海耳序信息技术有限公司-四部上海拍拍贷金融信息服务有限公司信息流</v>
      </c>
      <c r="Z3462" t="e">
        <f>VLOOKUP(Y:Y,[1]Sheet1!N:N,1,0)</f>
        <v>#N/A</v>
      </c>
    </row>
    <row r="3463" spans="1:26" hidden="1" x14ac:dyDescent="0.25">
      <c r="A3463">
        <v>20230612</v>
      </c>
      <c r="B3463">
        <v>38794097</v>
      </c>
      <c r="C3463" t="s">
        <v>2757</v>
      </c>
      <c r="D3463">
        <v>2172261</v>
      </c>
      <c r="E3463" t="s">
        <v>2628</v>
      </c>
      <c r="F3463" s="59">
        <v>1699.94</v>
      </c>
      <c r="G3463">
        <v>1297.67</v>
      </c>
      <c r="H3463" t="s">
        <v>2538</v>
      </c>
      <c r="I3463" t="s">
        <v>2551</v>
      </c>
      <c r="J3463" t="s">
        <v>292</v>
      </c>
      <c r="K3463" t="s">
        <v>2321</v>
      </c>
      <c r="L3463" t="s">
        <v>574</v>
      </c>
      <c r="M3463" t="s">
        <v>2611</v>
      </c>
      <c r="N3463" t="s">
        <v>2612</v>
      </c>
      <c r="O3463" t="s">
        <v>2542</v>
      </c>
      <c r="P3463" t="s">
        <v>2543</v>
      </c>
      <c r="Q3463" t="s">
        <v>2544</v>
      </c>
      <c r="R3463" t="s">
        <v>2613</v>
      </c>
      <c r="S3463" t="s">
        <v>2546</v>
      </c>
      <c r="T3463">
        <v>0</v>
      </c>
      <c r="U3463" t="s">
        <v>2614</v>
      </c>
      <c r="V3463" t="s">
        <v>2615</v>
      </c>
      <c r="W3463" t="s">
        <v>2614</v>
      </c>
      <c r="X3463" t="s">
        <v>2615</v>
      </c>
      <c r="Y3463" t="str">
        <f t="shared" si="54"/>
        <v>广州荔湾品唯信息服务有限公司广州唯品会电子商务有限公司信息流</v>
      </c>
      <c r="Z3463" t="e">
        <f>VLOOKUP(Y:Y,[1]Sheet1!N:N,1,0)</f>
        <v>#N/A</v>
      </c>
    </row>
    <row r="3464" spans="1:26" hidden="1" x14ac:dyDescent="0.25">
      <c r="A3464">
        <v>20230612</v>
      </c>
      <c r="B3464">
        <v>40548313</v>
      </c>
      <c r="C3464" t="s">
        <v>2629</v>
      </c>
      <c r="D3464">
        <v>2130054</v>
      </c>
      <c r="E3464" t="s">
        <v>2558</v>
      </c>
      <c r="F3464" s="59">
        <v>3700.21</v>
      </c>
      <c r="G3464">
        <v>2996.06</v>
      </c>
      <c r="H3464" t="s">
        <v>2559</v>
      </c>
      <c r="I3464" t="s">
        <v>2560</v>
      </c>
      <c r="J3464" t="s">
        <v>2350</v>
      </c>
      <c r="K3464" t="s">
        <v>711</v>
      </c>
      <c r="L3464" t="s">
        <v>2350</v>
      </c>
      <c r="M3464" t="s">
        <v>2561</v>
      </c>
      <c r="N3464" t="s">
        <v>2562</v>
      </c>
      <c r="O3464" t="s">
        <v>2542</v>
      </c>
      <c r="P3464" t="s">
        <v>2543</v>
      </c>
      <c r="Q3464" t="s">
        <v>2544</v>
      </c>
      <c r="R3464" t="s">
        <v>2563</v>
      </c>
      <c r="S3464" t="s">
        <v>2546</v>
      </c>
      <c r="T3464">
        <v>14230.21</v>
      </c>
      <c r="U3464" t="s">
        <v>1891</v>
      </c>
      <c r="V3464" t="s">
        <v>2564</v>
      </c>
      <c r="W3464" t="s">
        <v>1891</v>
      </c>
      <c r="X3464" t="s">
        <v>2564</v>
      </c>
      <c r="Y3464" t="str">
        <f t="shared" si="54"/>
        <v>深圳尚米网络技术有限公司深圳尚米网络技术有限公司CPC</v>
      </c>
      <c r="Z3464" t="e">
        <f>VLOOKUP(Y:Y,[1]Sheet1!N:N,1,0)</f>
        <v>#N/A</v>
      </c>
    </row>
    <row r="3465" spans="1:26" x14ac:dyDescent="0.25">
      <c r="A3465">
        <v>20230612</v>
      </c>
      <c r="B3465">
        <v>45336938</v>
      </c>
      <c r="C3465" t="s">
        <v>2753</v>
      </c>
      <c r="D3465">
        <v>2054669</v>
      </c>
      <c r="E3465" t="s">
        <v>2622</v>
      </c>
      <c r="F3465" s="59">
        <v>2897.28</v>
      </c>
      <c r="G3465">
        <v>2146.13</v>
      </c>
      <c r="H3465" t="s">
        <v>2538</v>
      </c>
      <c r="I3465" t="s">
        <v>2539</v>
      </c>
      <c r="J3465" t="s">
        <v>2352</v>
      </c>
      <c r="K3465" t="s">
        <v>2321</v>
      </c>
      <c r="L3465" t="s">
        <v>2351</v>
      </c>
      <c r="M3465" t="s">
        <v>2623</v>
      </c>
      <c r="N3465" t="s">
        <v>2624</v>
      </c>
      <c r="O3465" t="s">
        <v>2542</v>
      </c>
      <c r="P3465" t="s">
        <v>2543</v>
      </c>
      <c r="Q3465" t="s">
        <v>2544</v>
      </c>
      <c r="R3465" t="s">
        <v>2625</v>
      </c>
      <c r="S3465" t="s">
        <v>2546</v>
      </c>
      <c r="T3465">
        <v>0</v>
      </c>
      <c r="U3465" t="s">
        <v>838</v>
      </c>
      <c r="V3465" t="s">
        <v>2548</v>
      </c>
      <c r="W3465" t="s">
        <v>838</v>
      </c>
      <c r="X3465" t="s">
        <v>2548</v>
      </c>
      <c r="Y3465" t="str">
        <f t="shared" si="54"/>
        <v>深圳市小赢普惠科技有限责任公司深圳市赢众通金融信息服务有限责任公司信息流</v>
      </c>
      <c r="Z3465" t="e">
        <f>VLOOKUP(Y:Y,[1]Sheet1!N:N,1,0)</f>
        <v>#N/A</v>
      </c>
    </row>
    <row r="3466" spans="1:26" hidden="1" x14ac:dyDescent="0.25">
      <c r="A3466">
        <v>20230612</v>
      </c>
      <c r="B3466">
        <v>47426571</v>
      </c>
      <c r="C3466" t="s">
        <v>2754</v>
      </c>
      <c r="D3466">
        <v>2189969</v>
      </c>
      <c r="E3466" t="s">
        <v>2608</v>
      </c>
      <c r="F3466" s="59">
        <v>1015.83</v>
      </c>
      <c r="G3466">
        <v>725.59</v>
      </c>
      <c r="H3466" t="s">
        <v>2538</v>
      </c>
      <c r="I3466" t="s">
        <v>2551</v>
      </c>
      <c r="J3466" t="s">
        <v>2332</v>
      </c>
      <c r="K3466" t="s">
        <v>2321</v>
      </c>
      <c r="L3466" t="s">
        <v>2333</v>
      </c>
      <c r="M3466" t="s">
        <v>2552</v>
      </c>
      <c r="N3466" t="s">
        <v>2553</v>
      </c>
      <c r="O3466" t="s">
        <v>2542</v>
      </c>
      <c r="P3466" t="s">
        <v>2543</v>
      </c>
      <c r="Q3466" t="s">
        <v>2544</v>
      </c>
      <c r="R3466" t="s">
        <v>2554</v>
      </c>
      <c r="S3466" t="s">
        <v>2546</v>
      </c>
      <c r="T3466">
        <v>0</v>
      </c>
      <c r="U3466" t="s">
        <v>2555</v>
      </c>
      <c r="V3466" t="s">
        <v>2556</v>
      </c>
      <c r="W3466" t="s">
        <v>2555</v>
      </c>
      <c r="X3466" t="s">
        <v>2556</v>
      </c>
      <c r="Y3466" t="str">
        <f t="shared" si="54"/>
        <v>北京爱奇艺科技有限公司-百度北京爱奇艺科技有限公司信息流</v>
      </c>
      <c r="Z3466" t="e">
        <f>VLOOKUP(Y:Y,[1]Sheet1!N:N,1,0)</f>
        <v>#N/A</v>
      </c>
    </row>
    <row r="3467" spans="1:26" x14ac:dyDescent="0.25">
      <c r="A3467">
        <v>20230612</v>
      </c>
      <c r="B3467">
        <v>39873589</v>
      </c>
      <c r="C3467" t="s">
        <v>2811</v>
      </c>
      <c r="D3467">
        <v>2054669</v>
      </c>
      <c r="E3467" t="s">
        <v>2622</v>
      </c>
      <c r="F3467" s="59">
        <v>19258.52</v>
      </c>
      <c r="G3467">
        <v>14265.57</v>
      </c>
      <c r="H3467" t="s">
        <v>2538</v>
      </c>
      <c r="I3467" t="s">
        <v>2539</v>
      </c>
      <c r="J3467" t="s">
        <v>2352</v>
      </c>
      <c r="K3467" t="s">
        <v>2321</v>
      </c>
      <c r="L3467" t="s">
        <v>2351</v>
      </c>
      <c r="M3467" t="s">
        <v>2623</v>
      </c>
      <c r="N3467" t="s">
        <v>2624</v>
      </c>
      <c r="O3467" t="s">
        <v>2542</v>
      </c>
      <c r="P3467" t="s">
        <v>2543</v>
      </c>
      <c r="Q3467" t="s">
        <v>2544</v>
      </c>
      <c r="R3467" t="s">
        <v>2625</v>
      </c>
      <c r="S3467" t="s">
        <v>2546</v>
      </c>
      <c r="T3467">
        <v>0</v>
      </c>
      <c r="U3467" t="s">
        <v>838</v>
      </c>
      <c r="V3467" t="s">
        <v>2548</v>
      </c>
      <c r="W3467" t="s">
        <v>838</v>
      </c>
      <c r="X3467" t="s">
        <v>2548</v>
      </c>
      <c r="Y3467" t="str">
        <f t="shared" si="54"/>
        <v>深圳市小赢普惠科技有限责任公司深圳市赢众通金融信息服务有限责任公司信息流</v>
      </c>
      <c r="Z3467" t="e">
        <f>VLOOKUP(Y:Y,[1]Sheet1!N:N,1,0)</f>
        <v>#N/A</v>
      </c>
    </row>
    <row r="3468" spans="1:26" hidden="1" x14ac:dyDescent="0.25">
      <c r="A3468">
        <v>20230612</v>
      </c>
      <c r="B3468">
        <v>40548298</v>
      </c>
      <c r="C3468" t="s">
        <v>2557</v>
      </c>
      <c r="D3468">
        <v>2130054</v>
      </c>
      <c r="E3468" t="s">
        <v>2558</v>
      </c>
      <c r="F3468" s="59">
        <v>2920.48</v>
      </c>
      <c r="G3468">
        <v>2364.71</v>
      </c>
      <c r="H3468" t="s">
        <v>2559</v>
      </c>
      <c r="I3468" t="s">
        <v>2560</v>
      </c>
      <c r="J3468" t="s">
        <v>2350</v>
      </c>
      <c r="K3468" t="s">
        <v>711</v>
      </c>
      <c r="L3468" t="s">
        <v>2350</v>
      </c>
      <c r="M3468" t="s">
        <v>2561</v>
      </c>
      <c r="N3468" t="s">
        <v>2562</v>
      </c>
      <c r="O3468" t="s">
        <v>2542</v>
      </c>
      <c r="P3468" t="s">
        <v>2543</v>
      </c>
      <c r="Q3468" t="s">
        <v>2544</v>
      </c>
      <c r="R3468" t="s">
        <v>2563</v>
      </c>
      <c r="S3468" t="s">
        <v>2546</v>
      </c>
      <c r="T3468">
        <v>13937.476000000001</v>
      </c>
      <c r="U3468" t="s">
        <v>1891</v>
      </c>
      <c r="V3468" t="s">
        <v>2564</v>
      </c>
      <c r="W3468" t="s">
        <v>1891</v>
      </c>
      <c r="X3468" t="s">
        <v>2564</v>
      </c>
      <c r="Y3468" t="str">
        <f t="shared" si="54"/>
        <v>深圳尚米网络技术有限公司深圳尚米网络技术有限公司CPC</v>
      </c>
      <c r="Z3468" t="e">
        <f>VLOOKUP(Y:Y,[1]Sheet1!N:N,1,0)</f>
        <v>#N/A</v>
      </c>
    </row>
    <row r="3469" spans="1:26" hidden="1" x14ac:dyDescent="0.25">
      <c r="A3469">
        <v>20230612</v>
      </c>
      <c r="B3469">
        <v>40850187</v>
      </c>
      <c r="C3469" t="s">
        <v>2652</v>
      </c>
      <c r="D3469">
        <v>2158784</v>
      </c>
      <c r="E3469" t="s">
        <v>2537</v>
      </c>
      <c r="F3469" s="59">
        <v>42.47</v>
      </c>
      <c r="G3469">
        <v>42.47</v>
      </c>
      <c r="H3469" t="s">
        <v>2538</v>
      </c>
      <c r="I3469" t="s">
        <v>2551</v>
      </c>
      <c r="J3469" t="s">
        <v>2320</v>
      </c>
      <c r="K3469" t="s">
        <v>2321</v>
      </c>
      <c r="L3469" t="s">
        <v>2318</v>
      </c>
      <c r="M3469" t="s">
        <v>2540</v>
      </c>
      <c r="N3469" t="s">
        <v>2541</v>
      </c>
      <c r="O3469" t="s">
        <v>2542</v>
      </c>
      <c r="P3469" t="s">
        <v>2543</v>
      </c>
      <c r="Q3469" t="s">
        <v>2544</v>
      </c>
      <c r="R3469" t="s">
        <v>2545</v>
      </c>
      <c r="S3469" t="s">
        <v>2546</v>
      </c>
      <c r="T3469">
        <v>0</v>
      </c>
      <c r="U3469" t="s">
        <v>838</v>
      </c>
      <c r="V3469" t="s">
        <v>2547</v>
      </c>
      <c r="W3469" t="s">
        <v>838</v>
      </c>
      <c r="X3469" t="s">
        <v>2548</v>
      </c>
      <c r="Y3469" t="str">
        <f t="shared" si="54"/>
        <v>上海耳序信息技术有限公司-四部上海拍拍贷金融信息服务有限公司信息流</v>
      </c>
      <c r="Z3469" t="e">
        <f>VLOOKUP(Y:Y,[1]Sheet1!N:N,1,0)</f>
        <v>#N/A</v>
      </c>
    </row>
    <row r="3470" spans="1:26" hidden="1" x14ac:dyDescent="0.25">
      <c r="A3470">
        <v>20230612</v>
      </c>
      <c r="B3470">
        <v>45323107</v>
      </c>
      <c r="C3470" t="s">
        <v>2654</v>
      </c>
      <c r="D3470">
        <v>2172261</v>
      </c>
      <c r="E3470" t="s">
        <v>2628</v>
      </c>
      <c r="F3470" s="59">
        <v>999.2</v>
      </c>
      <c r="G3470">
        <v>762.75</v>
      </c>
      <c r="H3470" t="s">
        <v>2538</v>
      </c>
      <c r="I3470" t="s">
        <v>2551</v>
      </c>
      <c r="J3470" t="s">
        <v>292</v>
      </c>
      <c r="K3470" t="s">
        <v>2321</v>
      </c>
      <c r="L3470" t="s">
        <v>574</v>
      </c>
      <c r="M3470" t="s">
        <v>2611</v>
      </c>
      <c r="N3470" t="s">
        <v>2612</v>
      </c>
      <c r="O3470" t="s">
        <v>2542</v>
      </c>
      <c r="P3470" t="s">
        <v>2543</v>
      </c>
      <c r="Q3470" t="s">
        <v>2544</v>
      </c>
      <c r="R3470" t="s">
        <v>2613</v>
      </c>
      <c r="S3470" t="s">
        <v>2546</v>
      </c>
      <c r="T3470">
        <v>0</v>
      </c>
      <c r="U3470" t="s">
        <v>2614</v>
      </c>
      <c r="V3470" t="s">
        <v>2615</v>
      </c>
      <c r="W3470" t="s">
        <v>2614</v>
      </c>
      <c r="X3470" t="s">
        <v>2615</v>
      </c>
      <c r="Y3470" t="str">
        <f t="shared" si="54"/>
        <v>广州荔湾品唯信息服务有限公司广州唯品会电子商务有限公司信息流</v>
      </c>
      <c r="Z3470" t="e">
        <f>VLOOKUP(Y:Y,[1]Sheet1!N:N,1,0)</f>
        <v>#N/A</v>
      </c>
    </row>
    <row r="3471" spans="1:26" hidden="1" x14ac:dyDescent="0.25">
      <c r="A3471">
        <v>20230612</v>
      </c>
      <c r="B3471">
        <v>45323155</v>
      </c>
      <c r="C3471" t="s">
        <v>2759</v>
      </c>
      <c r="D3471">
        <v>2172261</v>
      </c>
      <c r="E3471" t="s">
        <v>2628</v>
      </c>
      <c r="F3471" s="59">
        <v>0.19</v>
      </c>
      <c r="G3471">
        <v>0.15</v>
      </c>
      <c r="H3471" t="s">
        <v>2538</v>
      </c>
      <c r="I3471" t="s">
        <v>2539</v>
      </c>
      <c r="J3471" t="s">
        <v>292</v>
      </c>
      <c r="K3471" t="s">
        <v>2321</v>
      </c>
      <c r="L3471" t="s">
        <v>574</v>
      </c>
      <c r="M3471" t="s">
        <v>2611</v>
      </c>
      <c r="N3471" t="s">
        <v>2612</v>
      </c>
      <c r="O3471" t="s">
        <v>2542</v>
      </c>
      <c r="P3471" t="s">
        <v>2543</v>
      </c>
      <c r="Q3471" t="s">
        <v>2544</v>
      </c>
      <c r="R3471" t="s">
        <v>2613</v>
      </c>
      <c r="S3471" t="s">
        <v>2546</v>
      </c>
      <c r="T3471">
        <v>0</v>
      </c>
      <c r="U3471" t="s">
        <v>2614</v>
      </c>
      <c r="V3471" t="s">
        <v>2615</v>
      </c>
      <c r="W3471" t="s">
        <v>2614</v>
      </c>
      <c r="X3471" t="s">
        <v>2615</v>
      </c>
      <c r="Y3471" t="str">
        <f t="shared" si="54"/>
        <v>广州荔湾品唯信息服务有限公司广州唯品会电子商务有限公司信息流</v>
      </c>
      <c r="Z3471" t="e">
        <f>VLOOKUP(Y:Y,[1]Sheet1!N:N,1,0)</f>
        <v>#N/A</v>
      </c>
    </row>
    <row r="3472" spans="1:26" hidden="1" x14ac:dyDescent="0.25">
      <c r="A3472">
        <v>20230612</v>
      </c>
      <c r="B3472">
        <v>46808242</v>
      </c>
      <c r="C3472" t="s">
        <v>2707</v>
      </c>
      <c r="D3472">
        <v>2159765</v>
      </c>
      <c r="E3472" t="s">
        <v>2568</v>
      </c>
      <c r="F3472" s="59">
        <v>1454.71</v>
      </c>
      <c r="G3472">
        <v>1110.47</v>
      </c>
      <c r="H3472" t="s">
        <v>2538</v>
      </c>
      <c r="I3472" t="s">
        <v>2551</v>
      </c>
      <c r="J3472" t="s">
        <v>2375</v>
      </c>
      <c r="K3472" t="s">
        <v>2321</v>
      </c>
      <c r="L3472" t="s">
        <v>2277</v>
      </c>
      <c r="M3472" t="s">
        <v>2569</v>
      </c>
      <c r="O3472" t="s">
        <v>2542</v>
      </c>
      <c r="P3472" t="s">
        <v>2543</v>
      </c>
      <c r="Q3472" t="s">
        <v>2544</v>
      </c>
      <c r="R3472" t="s">
        <v>2570</v>
      </c>
      <c r="S3472" t="s">
        <v>2546</v>
      </c>
      <c r="T3472">
        <v>0</v>
      </c>
      <c r="U3472" t="s">
        <v>2571</v>
      </c>
      <c r="V3472" t="s">
        <v>2572</v>
      </c>
      <c r="W3472" t="s">
        <v>2571</v>
      </c>
      <c r="X3472" t="s">
        <v>2572</v>
      </c>
      <c r="Y3472" t="str">
        <f t="shared" si="54"/>
        <v>酷得少年（天津）文化传播有限公司-1北京酷得少年科技有限公司信息流</v>
      </c>
      <c r="Z3472" t="e">
        <f>VLOOKUP(Y:Y,[1]Sheet1!N:N,1,0)</f>
        <v>#N/A</v>
      </c>
    </row>
    <row r="3473" spans="1:26" hidden="1" x14ac:dyDescent="0.25">
      <c r="A3473">
        <v>20230612</v>
      </c>
      <c r="B3473">
        <v>47184415</v>
      </c>
      <c r="C3473" t="s">
        <v>2708</v>
      </c>
      <c r="D3473">
        <v>2176807</v>
      </c>
      <c r="E3473" t="s">
        <v>2691</v>
      </c>
      <c r="F3473" s="59">
        <v>21.38</v>
      </c>
      <c r="G3473">
        <v>15.61</v>
      </c>
      <c r="H3473" t="s">
        <v>2538</v>
      </c>
      <c r="I3473" t="s">
        <v>2539</v>
      </c>
      <c r="J3473" t="s">
        <v>2339</v>
      </c>
      <c r="K3473" t="s">
        <v>2321</v>
      </c>
      <c r="L3473" t="s">
        <v>2338</v>
      </c>
      <c r="M3473" t="s">
        <v>2692</v>
      </c>
      <c r="N3473" t="s">
        <v>2693</v>
      </c>
      <c r="O3473" t="s">
        <v>2542</v>
      </c>
      <c r="P3473" t="s">
        <v>2543</v>
      </c>
      <c r="Q3473" t="s">
        <v>2544</v>
      </c>
      <c r="R3473" t="s">
        <v>2694</v>
      </c>
      <c r="S3473" t="s">
        <v>2546</v>
      </c>
      <c r="T3473">
        <v>0</v>
      </c>
      <c r="U3473" t="s">
        <v>2117</v>
      </c>
      <c r="V3473" t="s">
        <v>2695</v>
      </c>
      <c r="W3473" t="s">
        <v>2117</v>
      </c>
      <c r="X3473" t="s">
        <v>2695</v>
      </c>
      <c r="Y3473" t="str">
        <f t="shared" si="54"/>
        <v>北京三快在线科技有限公司及其关联公司北京三快科技有限公司信息流</v>
      </c>
      <c r="Z3473" t="e">
        <f>VLOOKUP(Y:Y,[1]Sheet1!N:N,1,0)</f>
        <v>#N/A</v>
      </c>
    </row>
    <row r="3474" spans="1:26" hidden="1" x14ac:dyDescent="0.25">
      <c r="A3474">
        <v>20230612</v>
      </c>
      <c r="B3474">
        <v>47327817</v>
      </c>
      <c r="C3474" t="s">
        <v>2718</v>
      </c>
      <c r="D3474">
        <v>2185183</v>
      </c>
      <c r="E3474" t="s">
        <v>2574</v>
      </c>
      <c r="F3474" s="59">
        <v>1144.3900000000001</v>
      </c>
      <c r="G3474">
        <v>866.96</v>
      </c>
      <c r="H3474" t="s">
        <v>2538</v>
      </c>
      <c r="I3474" t="s">
        <v>2539</v>
      </c>
      <c r="J3474" t="s">
        <v>2575</v>
      </c>
      <c r="K3474" t="s">
        <v>2321</v>
      </c>
      <c r="L3474" t="s">
        <v>2344</v>
      </c>
      <c r="M3474" t="s">
        <v>2576</v>
      </c>
      <c r="O3474" t="s">
        <v>2542</v>
      </c>
      <c r="P3474" t="s">
        <v>2543</v>
      </c>
      <c r="Q3474" t="s">
        <v>2544</v>
      </c>
      <c r="R3474" t="s">
        <v>2577</v>
      </c>
      <c r="S3474" t="s">
        <v>2546</v>
      </c>
      <c r="T3474">
        <v>0</v>
      </c>
      <c r="U3474" t="s">
        <v>838</v>
      </c>
      <c r="V3474" t="s">
        <v>2578</v>
      </c>
      <c r="W3474" t="s">
        <v>838</v>
      </c>
      <c r="X3474" t="s">
        <v>2578</v>
      </c>
      <c r="Y3474" t="str">
        <f t="shared" si="54"/>
        <v>北京微财科技有限公司-数媒重庆市黑卡小额贷款有限公司信息流</v>
      </c>
      <c r="Z3474" t="e">
        <f>VLOOKUP(Y:Y,[1]Sheet1!N:N,1,0)</f>
        <v>#N/A</v>
      </c>
    </row>
    <row r="3475" spans="1:26" hidden="1" x14ac:dyDescent="0.25">
      <c r="A3475">
        <v>20230612</v>
      </c>
      <c r="B3475">
        <v>47426672</v>
      </c>
      <c r="C3475" t="s">
        <v>2709</v>
      </c>
      <c r="D3475">
        <v>2189969</v>
      </c>
      <c r="E3475" t="s">
        <v>2608</v>
      </c>
      <c r="F3475" s="59">
        <v>2004.24</v>
      </c>
      <c r="G3475">
        <v>1431.6</v>
      </c>
      <c r="H3475" t="s">
        <v>2538</v>
      </c>
      <c r="I3475" t="s">
        <v>2551</v>
      </c>
      <c r="J3475" t="s">
        <v>2332</v>
      </c>
      <c r="K3475" t="s">
        <v>2321</v>
      </c>
      <c r="L3475" t="s">
        <v>2333</v>
      </c>
      <c r="M3475" t="s">
        <v>2552</v>
      </c>
      <c r="N3475" t="s">
        <v>2553</v>
      </c>
      <c r="O3475" t="s">
        <v>2542</v>
      </c>
      <c r="P3475" t="s">
        <v>2543</v>
      </c>
      <c r="Q3475" t="s">
        <v>2544</v>
      </c>
      <c r="R3475" t="s">
        <v>2554</v>
      </c>
      <c r="S3475" t="s">
        <v>2546</v>
      </c>
      <c r="T3475">
        <v>0</v>
      </c>
      <c r="U3475" t="s">
        <v>2555</v>
      </c>
      <c r="V3475" t="s">
        <v>2556</v>
      </c>
      <c r="W3475" t="s">
        <v>2555</v>
      </c>
      <c r="X3475" t="s">
        <v>2556</v>
      </c>
      <c r="Y3475" t="str">
        <f t="shared" si="54"/>
        <v>北京爱奇艺科技有限公司-百度北京爱奇艺科技有限公司信息流</v>
      </c>
      <c r="Z3475" t="e">
        <f>VLOOKUP(Y:Y,[1]Sheet1!N:N,1,0)</f>
        <v>#N/A</v>
      </c>
    </row>
    <row r="3476" spans="1:26" hidden="1" x14ac:dyDescent="0.25">
      <c r="A3476">
        <v>20230612</v>
      </c>
      <c r="B3476">
        <v>47953339</v>
      </c>
      <c r="C3476" t="s">
        <v>2755</v>
      </c>
      <c r="D3476">
        <v>2167551</v>
      </c>
      <c r="E3476" t="s">
        <v>2550</v>
      </c>
      <c r="F3476" s="59">
        <v>1907.71</v>
      </c>
      <c r="G3476">
        <v>1907.71</v>
      </c>
      <c r="H3476" t="s">
        <v>2538</v>
      </c>
      <c r="I3476" t="s">
        <v>2551</v>
      </c>
      <c r="J3476" t="s">
        <v>2332</v>
      </c>
      <c r="K3476" t="s">
        <v>2321</v>
      </c>
      <c r="L3476" t="s">
        <v>2333</v>
      </c>
      <c r="M3476" t="s">
        <v>2552</v>
      </c>
      <c r="N3476" t="s">
        <v>2553</v>
      </c>
      <c r="O3476" t="s">
        <v>2542</v>
      </c>
      <c r="P3476" t="s">
        <v>2543</v>
      </c>
      <c r="Q3476" t="s">
        <v>2544</v>
      </c>
      <c r="R3476" t="s">
        <v>2554</v>
      </c>
      <c r="S3476" t="s">
        <v>2546</v>
      </c>
      <c r="T3476">
        <v>0</v>
      </c>
      <c r="U3476" t="s">
        <v>2555</v>
      </c>
      <c r="V3476" t="s">
        <v>2556</v>
      </c>
      <c r="W3476" t="s">
        <v>2555</v>
      </c>
      <c r="X3476" t="s">
        <v>2556</v>
      </c>
      <c r="Y3476" t="str">
        <f t="shared" si="54"/>
        <v>北京爱奇艺科技有限公司-百度北京爱奇艺科技有限公司信息流</v>
      </c>
      <c r="Z3476" t="e">
        <f>VLOOKUP(Y:Y,[1]Sheet1!N:N,1,0)</f>
        <v>#N/A</v>
      </c>
    </row>
    <row r="3477" spans="1:26" hidden="1" x14ac:dyDescent="0.25">
      <c r="A3477">
        <v>20230612</v>
      </c>
      <c r="B3477">
        <v>40548239</v>
      </c>
      <c r="C3477" t="s">
        <v>2777</v>
      </c>
      <c r="D3477">
        <v>2130054</v>
      </c>
      <c r="E3477" t="s">
        <v>2558</v>
      </c>
      <c r="F3477" s="59">
        <v>2876.8</v>
      </c>
      <c r="G3477">
        <v>2329.34</v>
      </c>
      <c r="H3477" t="s">
        <v>2559</v>
      </c>
      <c r="I3477" t="s">
        <v>2560</v>
      </c>
      <c r="J3477" t="s">
        <v>2350</v>
      </c>
      <c r="K3477" t="s">
        <v>711</v>
      </c>
      <c r="L3477" t="s">
        <v>2350</v>
      </c>
      <c r="M3477" t="s">
        <v>2561</v>
      </c>
      <c r="N3477" t="s">
        <v>2562</v>
      </c>
      <c r="O3477" t="s">
        <v>2542</v>
      </c>
      <c r="P3477" t="s">
        <v>2543</v>
      </c>
      <c r="Q3477" t="s">
        <v>2544</v>
      </c>
      <c r="R3477" t="s">
        <v>2563</v>
      </c>
      <c r="S3477" t="s">
        <v>2546</v>
      </c>
      <c r="T3477">
        <v>12359.276</v>
      </c>
      <c r="U3477" t="s">
        <v>1891</v>
      </c>
      <c r="V3477" t="s">
        <v>2564</v>
      </c>
      <c r="W3477" t="s">
        <v>1891</v>
      </c>
      <c r="X3477" t="s">
        <v>2564</v>
      </c>
      <c r="Y3477" t="str">
        <f t="shared" si="54"/>
        <v>深圳尚米网络技术有限公司深圳尚米网络技术有限公司CPC</v>
      </c>
      <c r="Z3477" t="e">
        <f>VLOOKUP(Y:Y,[1]Sheet1!N:N,1,0)</f>
        <v>#N/A</v>
      </c>
    </row>
    <row r="3478" spans="1:26" hidden="1" x14ac:dyDescent="0.25">
      <c r="A3478">
        <v>20230612</v>
      </c>
      <c r="B3478">
        <v>47184422</v>
      </c>
      <c r="C3478" t="s">
        <v>2748</v>
      </c>
      <c r="D3478">
        <v>2176807</v>
      </c>
      <c r="E3478" t="s">
        <v>2691</v>
      </c>
      <c r="F3478" s="59">
        <v>10378.61</v>
      </c>
      <c r="G3478">
        <v>7575.63</v>
      </c>
      <c r="H3478" t="s">
        <v>2538</v>
      </c>
      <c r="I3478" t="s">
        <v>2551</v>
      </c>
      <c r="J3478" t="s">
        <v>2339</v>
      </c>
      <c r="K3478" t="s">
        <v>2321</v>
      </c>
      <c r="L3478" t="s">
        <v>2338</v>
      </c>
      <c r="M3478" t="s">
        <v>2692</v>
      </c>
      <c r="N3478" t="s">
        <v>2693</v>
      </c>
      <c r="O3478" t="s">
        <v>2542</v>
      </c>
      <c r="P3478" t="s">
        <v>2543</v>
      </c>
      <c r="Q3478" t="s">
        <v>2544</v>
      </c>
      <c r="R3478" t="s">
        <v>2694</v>
      </c>
      <c r="S3478" t="s">
        <v>2546</v>
      </c>
      <c r="T3478">
        <v>0</v>
      </c>
      <c r="U3478" t="s">
        <v>2117</v>
      </c>
      <c r="V3478" t="s">
        <v>2695</v>
      </c>
      <c r="W3478" t="s">
        <v>2117</v>
      </c>
      <c r="X3478" t="s">
        <v>2695</v>
      </c>
      <c r="Y3478" t="str">
        <f t="shared" si="54"/>
        <v>北京三快在线科技有限公司及其关联公司北京三快科技有限公司信息流</v>
      </c>
      <c r="Z3478" t="e">
        <f>VLOOKUP(Y:Y,[1]Sheet1!N:N,1,0)</f>
        <v>#N/A</v>
      </c>
    </row>
    <row r="3479" spans="1:26" hidden="1" x14ac:dyDescent="0.25">
      <c r="A3479">
        <v>20230612</v>
      </c>
      <c r="B3479">
        <v>47327773</v>
      </c>
      <c r="C3479" t="s">
        <v>2714</v>
      </c>
      <c r="D3479">
        <v>2185183</v>
      </c>
      <c r="E3479" t="s">
        <v>2574</v>
      </c>
      <c r="F3479" s="59">
        <v>388.95</v>
      </c>
      <c r="G3479">
        <v>294.66000000000003</v>
      </c>
      <c r="H3479" t="s">
        <v>2538</v>
      </c>
      <c r="I3479" t="s">
        <v>2551</v>
      </c>
      <c r="J3479" t="s">
        <v>2575</v>
      </c>
      <c r="K3479" t="s">
        <v>2321</v>
      </c>
      <c r="L3479" t="s">
        <v>2344</v>
      </c>
      <c r="M3479" t="s">
        <v>2576</v>
      </c>
      <c r="O3479" t="s">
        <v>2542</v>
      </c>
      <c r="P3479" t="s">
        <v>2543</v>
      </c>
      <c r="Q3479" t="s">
        <v>2544</v>
      </c>
      <c r="R3479" t="s">
        <v>2577</v>
      </c>
      <c r="S3479" t="s">
        <v>2546</v>
      </c>
      <c r="T3479">
        <v>0</v>
      </c>
      <c r="U3479" t="s">
        <v>838</v>
      </c>
      <c r="V3479" t="s">
        <v>2578</v>
      </c>
      <c r="W3479" t="s">
        <v>838</v>
      </c>
      <c r="X3479" t="s">
        <v>2578</v>
      </c>
      <c r="Y3479" t="str">
        <f t="shared" si="54"/>
        <v>北京微财科技有限公司-数媒重庆市黑卡小额贷款有限公司信息流</v>
      </c>
      <c r="Z3479" t="e">
        <f>VLOOKUP(Y:Y,[1]Sheet1!N:N,1,0)</f>
        <v>#N/A</v>
      </c>
    </row>
    <row r="3480" spans="1:26" hidden="1" x14ac:dyDescent="0.25">
      <c r="A3480">
        <v>20230612</v>
      </c>
      <c r="B3480">
        <v>47327934</v>
      </c>
      <c r="C3480" t="s">
        <v>2864</v>
      </c>
      <c r="D3480">
        <v>2185183</v>
      </c>
      <c r="E3480" t="s">
        <v>2574</v>
      </c>
      <c r="F3480" s="59">
        <v>190.09</v>
      </c>
      <c r="G3480">
        <v>144.01</v>
      </c>
      <c r="H3480" t="s">
        <v>2538</v>
      </c>
      <c r="I3480" t="s">
        <v>2551</v>
      </c>
      <c r="J3480" t="s">
        <v>2575</v>
      </c>
      <c r="K3480" t="s">
        <v>2321</v>
      </c>
      <c r="L3480" t="s">
        <v>2344</v>
      </c>
      <c r="M3480" t="s">
        <v>2576</v>
      </c>
      <c r="O3480" t="s">
        <v>2542</v>
      </c>
      <c r="P3480" t="s">
        <v>2543</v>
      </c>
      <c r="Q3480" t="s">
        <v>2544</v>
      </c>
      <c r="R3480" t="s">
        <v>2577</v>
      </c>
      <c r="S3480" t="s">
        <v>2546</v>
      </c>
      <c r="T3480">
        <v>0</v>
      </c>
      <c r="U3480" t="s">
        <v>838</v>
      </c>
      <c r="V3480" t="s">
        <v>2578</v>
      </c>
      <c r="W3480" t="s">
        <v>838</v>
      </c>
      <c r="X3480" t="s">
        <v>2578</v>
      </c>
      <c r="Y3480" t="str">
        <f t="shared" si="54"/>
        <v>北京微财科技有限公司-数媒重庆市黑卡小额贷款有限公司信息流</v>
      </c>
      <c r="Z3480" t="e">
        <f>VLOOKUP(Y:Y,[1]Sheet1!N:N,1,0)</f>
        <v>#N/A</v>
      </c>
    </row>
    <row r="3481" spans="1:26" hidden="1" x14ac:dyDescent="0.25">
      <c r="A3481">
        <v>20230612</v>
      </c>
      <c r="B3481">
        <v>47426625</v>
      </c>
      <c r="C3481" t="s">
        <v>2802</v>
      </c>
      <c r="D3481">
        <v>2189969</v>
      </c>
      <c r="E3481" t="s">
        <v>2608</v>
      </c>
      <c r="F3481" s="59">
        <v>3531.78</v>
      </c>
      <c r="G3481">
        <v>2522.6999999999998</v>
      </c>
      <c r="H3481" t="s">
        <v>2538</v>
      </c>
      <c r="I3481" t="s">
        <v>2551</v>
      </c>
      <c r="J3481" t="s">
        <v>2332</v>
      </c>
      <c r="K3481" t="s">
        <v>2321</v>
      </c>
      <c r="L3481" t="s">
        <v>2333</v>
      </c>
      <c r="M3481" t="s">
        <v>2552</v>
      </c>
      <c r="N3481" t="s">
        <v>2553</v>
      </c>
      <c r="O3481" t="s">
        <v>2542</v>
      </c>
      <c r="P3481" t="s">
        <v>2543</v>
      </c>
      <c r="Q3481" t="s">
        <v>2544</v>
      </c>
      <c r="R3481" t="s">
        <v>2554</v>
      </c>
      <c r="S3481" t="s">
        <v>2546</v>
      </c>
      <c r="T3481">
        <v>0</v>
      </c>
      <c r="U3481" t="s">
        <v>2555</v>
      </c>
      <c r="V3481" t="s">
        <v>2556</v>
      </c>
      <c r="W3481" t="s">
        <v>2555</v>
      </c>
      <c r="X3481" t="s">
        <v>2556</v>
      </c>
      <c r="Y3481" t="str">
        <f t="shared" si="54"/>
        <v>北京爱奇艺科技有限公司-百度北京爱奇艺科技有限公司信息流</v>
      </c>
      <c r="Z3481" t="e">
        <f>VLOOKUP(Y:Y,[1]Sheet1!N:N,1,0)</f>
        <v>#N/A</v>
      </c>
    </row>
    <row r="3482" spans="1:26" hidden="1" x14ac:dyDescent="0.25">
      <c r="A3482">
        <v>20230612</v>
      </c>
      <c r="B3482">
        <v>47580667</v>
      </c>
      <c r="C3482" t="s">
        <v>2683</v>
      </c>
      <c r="D3482">
        <v>2171230</v>
      </c>
      <c r="E3482" t="s">
        <v>2684</v>
      </c>
      <c r="F3482" s="59">
        <v>22337.58</v>
      </c>
      <c r="G3482">
        <v>17451.240000000002</v>
      </c>
      <c r="H3482" t="s">
        <v>2538</v>
      </c>
      <c r="I3482" t="s">
        <v>2551</v>
      </c>
      <c r="J3482" t="s">
        <v>2322</v>
      </c>
      <c r="K3482" t="s">
        <v>2321</v>
      </c>
      <c r="L3482" t="s">
        <v>2323</v>
      </c>
      <c r="M3482" t="s">
        <v>2685</v>
      </c>
      <c r="N3482" t="s">
        <v>2686</v>
      </c>
      <c r="O3482" t="s">
        <v>2542</v>
      </c>
      <c r="P3482" t="s">
        <v>2543</v>
      </c>
      <c r="Q3482" t="s">
        <v>2544</v>
      </c>
      <c r="R3482" t="s">
        <v>2687</v>
      </c>
      <c r="S3482" t="s">
        <v>2546</v>
      </c>
      <c r="T3482">
        <v>0</v>
      </c>
      <c r="U3482" t="s">
        <v>2555</v>
      </c>
      <c r="V3482" t="s">
        <v>2556</v>
      </c>
      <c r="W3482" t="s">
        <v>2555</v>
      </c>
      <c r="X3482" t="s">
        <v>2671</v>
      </c>
      <c r="Y3482" t="str">
        <f t="shared" si="54"/>
        <v>广州虎牙信息科技有限公司-百度广州虎牙信息科技有限公司信息流</v>
      </c>
      <c r="Z3482" t="e">
        <f>VLOOKUP(Y:Y,[1]Sheet1!N:N,1,0)</f>
        <v>#N/A</v>
      </c>
    </row>
    <row r="3483" spans="1:26" hidden="1" x14ac:dyDescent="0.25">
      <c r="A3483">
        <v>20230612</v>
      </c>
      <c r="B3483">
        <v>47974695</v>
      </c>
      <c r="C3483" t="s">
        <v>2814</v>
      </c>
      <c r="D3483">
        <v>2129251</v>
      </c>
      <c r="E3483" t="s">
        <v>2815</v>
      </c>
      <c r="F3483" s="59">
        <v>122.39</v>
      </c>
      <c r="G3483">
        <v>0</v>
      </c>
      <c r="H3483" t="s">
        <v>2538</v>
      </c>
      <c r="I3483" t="s">
        <v>2539</v>
      </c>
      <c r="J3483" t="s">
        <v>2330</v>
      </c>
      <c r="K3483" t="s">
        <v>2321</v>
      </c>
      <c r="L3483" t="s">
        <v>2329</v>
      </c>
      <c r="M3483" t="s">
        <v>2581</v>
      </c>
      <c r="N3483" t="s">
        <v>2582</v>
      </c>
      <c r="O3483" t="s">
        <v>2542</v>
      </c>
      <c r="P3483" t="s">
        <v>2543</v>
      </c>
      <c r="Q3483" t="s">
        <v>2544</v>
      </c>
      <c r="R3483" t="s">
        <v>2583</v>
      </c>
      <c r="S3483" t="s">
        <v>2546</v>
      </c>
      <c r="T3483">
        <v>0</v>
      </c>
      <c r="U3483" t="s">
        <v>838</v>
      </c>
      <c r="V3483" t="s">
        <v>2578</v>
      </c>
      <c r="W3483" t="s">
        <v>2584</v>
      </c>
      <c r="X3483" t="s">
        <v>2585</v>
      </c>
      <c r="Y3483" t="str">
        <f t="shared" si="54"/>
        <v>成都哈拜网络科技有限公司-数字媒体事业部上海哈啰普惠科技有限公司信息流</v>
      </c>
      <c r="Z3483" t="e">
        <f>VLOOKUP(Y:Y,[1]Sheet1!N:N,1,0)</f>
        <v>#N/A</v>
      </c>
    </row>
    <row r="3484" spans="1:26" hidden="1" x14ac:dyDescent="0.25">
      <c r="A3484">
        <v>20230612</v>
      </c>
      <c r="B3484">
        <v>29768589</v>
      </c>
      <c r="C3484" t="s">
        <v>2724</v>
      </c>
      <c r="D3484">
        <v>2130054</v>
      </c>
      <c r="E3484" t="s">
        <v>2558</v>
      </c>
      <c r="F3484" s="59">
        <v>4308.12</v>
      </c>
      <c r="G3484">
        <v>3488.31</v>
      </c>
      <c r="H3484" t="s">
        <v>2559</v>
      </c>
      <c r="I3484" t="s">
        <v>2560</v>
      </c>
      <c r="J3484" t="s">
        <v>2350</v>
      </c>
      <c r="K3484" t="s">
        <v>711</v>
      </c>
      <c r="L3484" t="s">
        <v>2350</v>
      </c>
      <c r="M3484" t="s">
        <v>2561</v>
      </c>
      <c r="N3484" t="s">
        <v>2562</v>
      </c>
      <c r="O3484" t="s">
        <v>2542</v>
      </c>
      <c r="P3484" t="s">
        <v>2543</v>
      </c>
      <c r="Q3484" t="s">
        <v>2544</v>
      </c>
      <c r="R3484" t="s">
        <v>2563</v>
      </c>
      <c r="S3484" t="s">
        <v>2546</v>
      </c>
      <c r="T3484">
        <v>10875.582</v>
      </c>
      <c r="U3484" t="s">
        <v>1891</v>
      </c>
      <c r="V3484" t="s">
        <v>2564</v>
      </c>
      <c r="W3484" t="s">
        <v>1891</v>
      </c>
      <c r="X3484" t="s">
        <v>2564</v>
      </c>
      <c r="Y3484" t="str">
        <f t="shared" si="54"/>
        <v>深圳尚米网络技术有限公司深圳尚米网络技术有限公司CPC</v>
      </c>
      <c r="Z3484" t="e">
        <f>VLOOKUP(Y:Y,[1]Sheet1!N:N,1,0)</f>
        <v>#N/A</v>
      </c>
    </row>
    <row r="3485" spans="1:26" hidden="1" x14ac:dyDescent="0.25">
      <c r="A3485">
        <v>20230612</v>
      </c>
      <c r="B3485">
        <v>46808299</v>
      </c>
      <c r="C3485" t="s">
        <v>2567</v>
      </c>
      <c r="D3485">
        <v>2159765</v>
      </c>
      <c r="E3485" t="s">
        <v>2568</v>
      </c>
      <c r="F3485" s="59">
        <v>54.25</v>
      </c>
      <c r="G3485">
        <v>41.41</v>
      </c>
      <c r="H3485" t="s">
        <v>2538</v>
      </c>
      <c r="I3485" t="s">
        <v>2551</v>
      </c>
      <c r="J3485" t="s">
        <v>2375</v>
      </c>
      <c r="K3485" t="s">
        <v>2321</v>
      </c>
      <c r="L3485" t="s">
        <v>2277</v>
      </c>
      <c r="M3485" t="s">
        <v>2569</v>
      </c>
      <c r="O3485" t="s">
        <v>2542</v>
      </c>
      <c r="P3485" t="s">
        <v>2543</v>
      </c>
      <c r="Q3485" t="s">
        <v>2544</v>
      </c>
      <c r="R3485" t="s">
        <v>2570</v>
      </c>
      <c r="S3485" t="s">
        <v>2546</v>
      </c>
      <c r="T3485">
        <v>0</v>
      </c>
      <c r="U3485" t="s">
        <v>2571</v>
      </c>
      <c r="V3485" t="s">
        <v>2572</v>
      </c>
      <c r="W3485" t="s">
        <v>2571</v>
      </c>
      <c r="X3485" t="s">
        <v>2572</v>
      </c>
      <c r="Y3485" t="str">
        <f t="shared" si="54"/>
        <v>酷得少年（天津）文化传播有限公司-1北京酷得少年科技有限公司信息流</v>
      </c>
      <c r="Z3485" t="e">
        <f>VLOOKUP(Y:Y,[1]Sheet1!N:N,1,0)</f>
        <v>#N/A</v>
      </c>
    </row>
    <row r="3486" spans="1:26" hidden="1" x14ac:dyDescent="0.25">
      <c r="A3486">
        <v>20230612</v>
      </c>
      <c r="B3486">
        <v>47327867</v>
      </c>
      <c r="C3486" t="s">
        <v>2682</v>
      </c>
      <c r="D3486">
        <v>2185183</v>
      </c>
      <c r="E3486" t="s">
        <v>2574</v>
      </c>
      <c r="F3486" s="59">
        <v>227.03</v>
      </c>
      <c r="G3486">
        <v>171.99</v>
      </c>
      <c r="H3486" t="s">
        <v>2538</v>
      </c>
      <c r="I3486" t="s">
        <v>2551</v>
      </c>
      <c r="J3486" t="s">
        <v>2575</v>
      </c>
      <c r="K3486" t="s">
        <v>2321</v>
      </c>
      <c r="L3486" t="s">
        <v>2344</v>
      </c>
      <c r="M3486" t="s">
        <v>2576</v>
      </c>
      <c r="O3486" t="s">
        <v>2542</v>
      </c>
      <c r="P3486" t="s">
        <v>2543</v>
      </c>
      <c r="Q3486" t="s">
        <v>2544</v>
      </c>
      <c r="R3486" t="s">
        <v>2577</v>
      </c>
      <c r="S3486" t="s">
        <v>2546</v>
      </c>
      <c r="T3486">
        <v>0</v>
      </c>
      <c r="U3486" t="s">
        <v>838</v>
      </c>
      <c r="V3486" t="s">
        <v>2578</v>
      </c>
      <c r="W3486" t="s">
        <v>838</v>
      </c>
      <c r="X3486" t="s">
        <v>2578</v>
      </c>
      <c r="Y3486" t="str">
        <f t="shared" si="54"/>
        <v>北京微财科技有限公司-数媒重庆市黑卡小额贷款有限公司信息流</v>
      </c>
      <c r="Z3486" t="e">
        <f>VLOOKUP(Y:Y,[1]Sheet1!N:N,1,0)</f>
        <v>#N/A</v>
      </c>
    </row>
    <row r="3487" spans="1:26" hidden="1" x14ac:dyDescent="0.25">
      <c r="A3487">
        <v>20230612</v>
      </c>
      <c r="B3487">
        <v>47953331</v>
      </c>
      <c r="C3487" t="s">
        <v>2663</v>
      </c>
      <c r="D3487">
        <v>2167551</v>
      </c>
      <c r="E3487" t="s">
        <v>2550</v>
      </c>
      <c r="F3487" s="59">
        <v>0</v>
      </c>
      <c r="G3487">
        <v>0</v>
      </c>
      <c r="H3487" t="s">
        <v>2538</v>
      </c>
      <c r="I3487" t="s">
        <v>2539</v>
      </c>
      <c r="J3487" t="s">
        <v>2332</v>
      </c>
      <c r="K3487" t="s">
        <v>2321</v>
      </c>
      <c r="L3487" t="s">
        <v>2333</v>
      </c>
      <c r="M3487" t="s">
        <v>2552</v>
      </c>
      <c r="N3487" t="s">
        <v>2553</v>
      </c>
      <c r="O3487" t="s">
        <v>2542</v>
      </c>
      <c r="P3487" t="s">
        <v>2543</v>
      </c>
      <c r="Q3487" t="s">
        <v>2544</v>
      </c>
      <c r="R3487" t="s">
        <v>2554</v>
      </c>
      <c r="S3487" t="s">
        <v>2546</v>
      </c>
      <c r="T3487">
        <v>0</v>
      </c>
      <c r="U3487" t="s">
        <v>2555</v>
      </c>
      <c r="V3487" t="s">
        <v>2556</v>
      </c>
      <c r="W3487" t="s">
        <v>2555</v>
      </c>
      <c r="X3487" t="s">
        <v>2556</v>
      </c>
      <c r="Y3487" t="str">
        <f t="shared" si="54"/>
        <v>北京爱奇艺科技有限公司-百度北京爱奇艺科技有限公司信息流</v>
      </c>
      <c r="Z3487" t="e">
        <f>VLOOKUP(Y:Y,[1]Sheet1!N:N,1,0)</f>
        <v>#N/A</v>
      </c>
    </row>
    <row r="3488" spans="1:26" hidden="1" x14ac:dyDescent="0.25">
      <c r="A3488">
        <v>20230612</v>
      </c>
      <c r="B3488">
        <v>46610852</v>
      </c>
      <c r="C3488" t="s">
        <v>2713</v>
      </c>
      <c r="D3488">
        <v>2117410</v>
      </c>
      <c r="E3488" t="s">
        <v>2587</v>
      </c>
      <c r="F3488" s="59">
        <v>187.74</v>
      </c>
      <c r="G3488">
        <v>0</v>
      </c>
      <c r="H3488" t="s">
        <v>2538</v>
      </c>
      <c r="I3488" t="s">
        <v>2551</v>
      </c>
      <c r="J3488" t="s">
        <v>2353</v>
      </c>
      <c r="K3488" t="s">
        <v>2321</v>
      </c>
      <c r="L3488" t="s">
        <v>326</v>
      </c>
      <c r="M3488" t="s">
        <v>2588</v>
      </c>
      <c r="N3488" t="s">
        <v>2589</v>
      </c>
      <c r="O3488" t="s">
        <v>2542</v>
      </c>
      <c r="P3488" t="s">
        <v>2543</v>
      </c>
      <c r="Q3488" t="s">
        <v>2544</v>
      </c>
      <c r="R3488" t="s">
        <v>2570</v>
      </c>
      <c r="S3488" t="s">
        <v>2546</v>
      </c>
      <c r="T3488">
        <v>0</v>
      </c>
      <c r="U3488" t="s">
        <v>2571</v>
      </c>
      <c r="V3488" t="s">
        <v>2572</v>
      </c>
      <c r="W3488" t="s">
        <v>1891</v>
      </c>
      <c r="X3488" t="s">
        <v>2564</v>
      </c>
      <c r="Y3488" t="str">
        <f t="shared" si="54"/>
        <v>网易有道信息技术（北京）有限公司网易(杭州)网络有限公司信息流</v>
      </c>
      <c r="Z3488" t="e">
        <f>VLOOKUP(Y:Y,[1]Sheet1!N:N,1,0)</f>
        <v>#N/A</v>
      </c>
    </row>
    <row r="3489" spans="1:26" hidden="1" x14ac:dyDescent="0.25">
      <c r="A3489">
        <v>20230612</v>
      </c>
      <c r="B3489">
        <v>45323011</v>
      </c>
      <c r="C3489" t="s">
        <v>2680</v>
      </c>
      <c r="D3489">
        <v>2172261</v>
      </c>
      <c r="E3489" t="s">
        <v>2628</v>
      </c>
      <c r="F3489" s="59">
        <v>865.31</v>
      </c>
      <c r="G3489">
        <v>660.54</v>
      </c>
      <c r="H3489" t="s">
        <v>2538</v>
      </c>
      <c r="I3489" t="s">
        <v>2551</v>
      </c>
      <c r="J3489" t="s">
        <v>292</v>
      </c>
      <c r="K3489" t="s">
        <v>2321</v>
      </c>
      <c r="L3489" t="s">
        <v>574</v>
      </c>
      <c r="M3489" t="s">
        <v>2611</v>
      </c>
      <c r="N3489" t="s">
        <v>2612</v>
      </c>
      <c r="O3489" t="s">
        <v>2542</v>
      </c>
      <c r="P3489" t="s">
        <v>2543</v>
      </c>
      <c r="Q3489" t="s">
        <v>2544</v>
      </c>
      <c r="R3489" t="s">
        <v>2613</v>
      </c>
      <c r="S3489" t="s">
        <v>2546</v>
      </c>
      <c r="T3489">
        <v>0</v>
      </c>
      <c r="U3489" t="s">
        <v>2614</v>
      </c>
      <c r="V3489" t="s">
        <v>2615</v>
      </c>
      <c r="W3489" t="s">
        <v>2614</v>
      </c>
      <c r="X3489" t="s">
        <v>2615</v>
      </c>
      <c r="Y3489" t="str">
        <f t="shared" si="54"/>
        <v>广州荔湾品唯信息服务有限公司广州唯品会电子商务有限公司信息流</v>
      </c>
      <c r="Z3489" t="e">
        <f>VLOOKUP(Y:Y,[1]Sheet1!N:N,1,0)</f>
        <v>#N/A</v>
      </c>
    </row>
    <row r="3490" spans="1:26" hidden="1" x14ac:dyDescent="0.25">
      <c r="A3490">
        <v>20230612</v>
      </c>
      <c r="B3490">
        <v>47327891</v>
      </c>
      <c r="C3490" t="s">
        <v>2863</v>
      </c>
      <c r="D3490">
        <v>2185183</v>
      </c>
      <c r="E3490" t="s">
        <v>2574</v>
      </c>
      <c r="F3490" s="59">
        <v>44.79</v>
      </c>
      <c r="G3490">
        <v>33.93</v>
      </c>
      <c r="H3490" t="s">
        <v>2538</v>
      </c>
      <c r="I3490" t="s">
        <v>2539</v>
      </c>
      <c r="J3490" t="s">
        <v>2575</v>
      </c>
      <c r="K3490" t="s">
        <v>2321</v>
      </c>
      <c r="L3490" t="s">
        <v>2344</v>
      </c>
      <c r="M3490" t="s">
        <v>2576</v>
      </c>
      <c r="O3490" t="s">
        <v>2542</v>
      </c>
      <c r="P3490" t="s">
        <v>2543</v>
      </c>
      <c r="Q3490" t="s">
        <v>2544</v>
      </c>
      <c r="R3490" t="s">
        <v>2577</v>
      </c>
      <c r="S3490" t="s">
        <v>2546</v>
      </c>
      <c r="T3490">
        <v>0</v>
      </c>
      <c r="U3490" t="s">
        <v>838</v>
      </c>
      <c r="V3490" t="s">
        <v>2578</v>
      </c>
      <c r="W3490" t="s">
        <v>838</v>
      </c>
      <c r="X3490" t="s">
        <v>2578</v>
      </c>
      <c r="Y3490" t="str">
        <f t="shared" si="54"/>
        <v>北京微财科技有限公司-数媒重庆市黑卡小额贷款有限公司信息流</v>
      </c>
      <c r="Z3490" t="e">
        <f>VLOOKUP(Y:Y,[1]Sheet1!N:N,1,0)</f>
        <v>#N/A</v>
      </c>
    </row>
    <row r="3491" spans="1:26" hidden="1" x14ac:dyDescent="0.25">
      <c r="A3491">
        <v>20230612</v>
      </c>
      <c r="B3491">
        <v>42965681</v>
      </c>
      <c r="C3491" t="s">
        <v>2725</v>
      </c>
      <c r="D3491">
        <v>2165227</v>
      </c>
      <c r="E3491" t="s">
        <v>2566</v>
      </c>
      <c r="F3491" s="59">
        <v>794.55</v>
      </c>
      <c r="G3491">
        <v>588.55999999999995</v>
      </c>
      <c r="H3491" t="s">
        <v>2538</v>
      </c>
      <c r="I3491" t="s">
        <v>2539</v>
      </c>
      <c r="J3491" t="s">
        <v>2320</v>
      </c>
      <c r="K3491" t="s">
        <v>2321</v>
      </c>
      <c r="L3491" t="s">
        <v>2318</v>
      </c>
      <c r="M3491" t="s">
        <v>2540</v>
      </c>
      <c r="N3491" t="s">
        <v>2541</v>
      </c>
      <c r="O3491" t="s">
        <v>2542</v>
      </c>
      <c r="P3491" t="s">
        <v>2543</v>
      </c>
      <c r="Q3491" t="s">
        <v>2544</v>
      </c>
      <c r="R3491" t="s">
        <v>2545</v>
      </c>
      <c r="S3491" t="s">
        <v>2546</v>
      </c>
      <c r="T3491">
        <v>0</v>
      </c>
      <c r="U3491" t="s">
        <v>838</v>
      </c>
      <c r="V3491" t="s">
        <v>2547</v>
      </c>
      <c r="W3491" t="s">
        <v>838</v>
      </c>
      <c r="X3491" t="s">
        <v>2548</v>
      </c>
      <c r="Y3491" t="str">
        <f t="shared" si="54"/>
        <v>上海耳序信息技术有限公司-四部上海拍拍贷金融信息服务有限公司信息流</v>
      </c>
      <c r="Z3491" t="e">
        <f>VLOOKUP(Y:Y,[1]Sheet1!N:N,1,0)</f>
        <v>#N/A</v>
      </c>
    </row>
    <row r="3492" spans="1:26" hidden="1" x14ac:dyDescent="0.25">
      <c r="A3492">
        <v>20230612</v>
      </c>
      <c r="B3492">
        <v>28450438</v>
      </c>
      <c r="C3492" t="s">
        <v>2665</v>
      </c>
      <c r="D3492">
        <v>2113477</v>
      </c>
      <c r="E3492" t="s">
        <v>2666</v>
      </c>
      <c r="F3492" s="59">
        <v>3211.06</v>
      </c>
      <c r="G3492">
        <v>0</v>
      </c>
      <c r="H3492" t="s">
        <v>2559</v>
      </c>
      <c r="I3492" t="s">
        <v>2560</v>
      </c>
      <c r="J3492" t="s">
        <v>231</v>
      </c>
      <c r="K3492" t="s">
        <v>711</v>
      </c>
      <c r="L3492" t="s">
        <v>231</v>
      </c>
      <c r="M3492" t="s">
        <v>2667</v>
      </c>
      <c r="N3492" t="s">
        <v>2668</v>
      </c>
      <c r="O3492" t="s">
        <v>2542</v>
      </c>
      <c r="P3492" t="s">
        <v>2543</v>
      </c>
      <c r="Q3492" t="s">
        <v>2544</v>
      </c>
      <c r="R3492" t="s">
        <v>2669</v>
      </c>
      <c r="S3492" t="s">
        <v>2546</v>
      </c>
      <c r="T3492">
        <v>0</v>
      </c>
      <c r="U3492" t="s">
        <v>2555</v>
      </c>
      <c r="V3492" t="s">
        <v>2670</v>
      </c>
      <c r="W3492" t="s">
        <v>2555</v>
      </c>
      <c r="X3492" t="s">
        <v>2671</v>
      </c>
      <c r="Y3492" t="str">
        <f t="shared" si="54"/>
        <v>广州酷狗计算机科技有限公司广州酷狗计算机科技有限公司CPC</v>
      </c>
      <c r="Z3492" t="e">
        <f>VLOOKUP(Y:Y,[1]Sheet1!N:N,1,0)</f>
        <v>#N/A</v>
      </c>
    </row>
    <row r="3493" spans="1:26" hidden="1" x14ac:dyDescent="0.25">
      <c r="A3493">
        <v>20230612</v>
      </c>
      <c r="B3493">
        <v>29404181</v>
      </c>
      <c r="C3493" t="s">
        <v>2801</v>
      </c>
      <c r="D3493">
        <v>2130054</v>
      </c>
      <c r="E3493" t="s">
        <v>2558</v>
      </c>
      <c r="F3493" s="59">
        <v>5134.47</v>
      </c>
      <c r="G3493">
        <v>4157.3999999999996</v>
      </c>
      <c r="H3493" t="s">
        <v>2559</v>
      </c>
      <c r="I3493" t="s">
        <v>2560</v>
      </c>
      <c r="J3493" t="s">
        <v>2350</v>
      </c>
      <c r="K3493" t="s">
        <v>711</v>
      </c>
      <c r="L3493" t="s">
        <v>2350</v>
      </c>
      <c r="M3493" t="s">
        <v>2561</v>
      </c>
      <c r="N3493" t="s">
        <v>2562</v>
      </c>
      <c r="O3493" t="s">
        <v>2542</v>
      </c>
      <c r="P3493" t="s">
        <v>2543</v>
      </c>
      <c r="Q3493" t="s">
        <v>2544</v>
      </c>
      <c r="R3493" t="s">
        <v>2563</v>
      </c>
      <c r="S3493" t="s">
        <v>2546</v>
      </c>
      <c r="T3493">
        <v>24330.97</v>
      </c>
      <c r="U3493" t="s">
        <v>1891</v>
      </c>
      <c r="V3493" t="s">
        <v>2564</v>
      </c>
      <c r="W3493" t="s">
        <v>1891</v>
      </c>
      <c r="X3493" t="s">
        <v>2564</v>
      </c>
      <c r="Y3493" t="str">
        <f t="shared" si="54"/>
        <v>深圳尚米网络技术有限公司深圳尚米网络技术有限公司CPC</v>
      </c>
      <c r="Z3493" t="e">
        <f>VLOOKUP(Y:Y,[1]Sheet1!N:N,1,0)</f>
        <v>#N/A</v>
      </c>
    </row>
    <row r="3494" spans="1:26" hidden="1" x14ac:dyDescent="0.25">
      <c r="A3494">
        <v>20230612</v>
      </c>
      <c r="B3494">
        <v>29995324</v>
      </c>
      <c r="C3494" t="s">
        <v>2722</v>
      </c>
      <c r="D3494">
        <v>2142924</v>
      </c>
      <c r="E3494" t="s">
        <v>2716</v>
      </c>
      <c r="F3494" s="59">
        <v>40223.379999999997</v>
      </c>
      <c r="G3494">
        <v>40223.379999999997</v>
      </c>
      <c r="H3494" t="s">
        <v>2559</v>
      </c>
      <c r="I3494" t="s">
        <v>2560</v>
      </c>
      <c r="J3494" t="s">
        <v>392</v>
      </c>
      <c r="K3494" t="s">
        <v>711</v>
      </c>
      <c r="L3494" t="s">
        <v>392</v>
      </c>
      <c r="M3494" t="s">
        <v>2641</v>
      </c>
      <c r="N3494" t="s">
        <v>2642</v>
      </c>
      <c r="O3494" t="s">
        <v>2542</v>
      </c>
      <c r="P3494" t="s">
        <v>2543</v>
      </c>
      <c r="Q3494" t="s">
        <v>2544</v>
      </c>
      <c r="R3494" t="s">
        <v>2643</v>
      </c>
      <c r="S3494" t="s">
        <v>2546</v>
      </c>
      <c r="T3494">
        <v>91805.48</v>
      </c>
      <c r="U3494" t="s">
        <v>838</v>
      </c>
      <c r="V3494" t="s">
        <v>2548</v>
      </c>
      <c r="W3494" t="s">
        <v>838</v>
      </c>
      <c r="X3494" t="s">
        <v>2548</v>
      </c>
      <c r="Y3494" t="str">
        <f t="shared" si="54"/>
        <v>福州三六零网络小额贷款有限公司福州三六零网络小额贷款有限公司CPC</v>
      </c>
      <c r="Z3494" t="e">
        <f>VLOOKUP(Y:Y,[1]Sheet1!N:N,1,0)</f>
        <v>#N/A</v>
      </c>
    </row>
    <row r="3495" spans="1:26" hidden="1" x14ac:dyDescent="0.25">
      <c r="A3495">
        <v>20230612</v>
      </c>
      <c r="B3495">
        <v>33076487</v>
      </c>
      <c r="C3495" t="s">
        <v>2657</v>
      </c>
      <c r="D3495">
        <v>1856876</v>
      </c>
      <c r="E3495" t="s">
        <v>2658</v>
      </c>
      <c r="F3495" s="59">
        <v>2250.4</v>
      </c>
      <c r="G3495">
        <v>2250.4</v>
      </c>
      <c r="H3495" t="s">
        <v>2559</v>
      </c>
      <c r="I3495" t="s">
        <v>2560</v>
      </c>
      <c r="J3495" t="s">
        <v>2383</v>
      </c>
      <c r="K3495" t="s">
        <v>711</v>
      </c>
      <c r="L3495" t="s">
        <v>2383</v>
      </c>
      <c r="M3495" t="s">
        <v>2659</v>
      </c>
      <c r="N3495" t="s">
        <v>2660</v>
      </c>
      <c r="O3495" t="s">
        <v>2542</v>
      </c>
      <c r="P3495" t="s">
        <v>2543</v>
      </c>
      <c r="Q3495" t="s">
        <v>2544</v>
      </c>
      <c r="R3495" t="s">
        <v>2661</v>
      </c>
      <c r="S3495" t="s">
        <v>2546</v>
      </c>
      <c r="T3495">
        <v>42977.09</v>
      </c>
      <c r="U3495" t="s">
        <v>1891</v>
      </c>
      <c r="V3495" t="s">
        <v>2662</v>
      </c>
      <c r="W3495" t="s">
        <v>1891</v>
      </c>
      <c r="X3495" t="s">
        <v>2602</v>
      </c>
      <c r="Y3495" t="str">
        <f t="shared" si="54"/>
        <v>上海娱公竞宇网络有限公司上海娱公竞宇网络有限公司CPC</v>
      </c>
      <c r="Z3495" t="e">
        <f>VLOOKUP(Y:Y,[1]Sheet1!N:N,1,0)</f>
        <v>#N/A</v>
      </c>
    </row>
    <row r="3496" spans="1:26" hidden="1" x14ac:dyDescent="0.25">
      <c r="A3496">
        <v>20230612</v>
      </c>
      <c r="B3496">
        <v>40732460</v>
      </c>
      <c r="C3496" t="s">
        <v>2702</v>
      </c>
      <c r="D3496">
        <v>2158492</v>
      </c>
      <c r="E3496" t="s">
        <v>2580</v>
      </c>
      <c r="F3496" s="59">
        <v>8262.24</v>
      </c>
      <c r="G3496">
        <v>6942.79</v>
      </c>
      <c r="H3496" t="s">
        <v>2559</v>
      </c>
      <c r="I3496" t="s">
        <v>2560</v>
      </c>
      <c r="J3496" t="s">
        <v>2330</v>
      </c>
      <c r="K3496" t="s">
        <v>711</v>
      </c>
      <c r="L3496" t="s">
        <v>2329</v>
      </c>
      <c r="M3496" t="s">
        <v>2581</v>
      </c>
      <c r="N3496" t="s">
        <v>2582</v>
      </c>
      <c r="O3496" t="s">
        <v>2542</v>
      </c>
      <c r="P3496" t="s">
        <v>2543</v>
      </c>
      <c r="Q3496" t="s">
        <v>2544</v>
      </c>
      <c r="R3496" t="s">
        <v>2583</v>
      </c>
      <c r="S3496" t="s">
        <v>2546</v>
      </c>
      <c r="T3496">
        <v>23703.477999999999</v>
      </c>
      <c r="U3496" t="s">
        <v>2584</v>
      </c>
      <c r="V3496" t="s">
        <v>2585</v>
      </c>
      <c r="W3496" t="s">
        <v>2584</v>
      </c>
      <c r="X3496" t="s">
        <v>2585</v>
      </c>
      <c r="Y3496" t="str">
        <f t="shared" si="54"/>
        <v>成都哈拜网络科技有限公司-数字媒体事业部上海哈啰普惠科技有限公司CPC</v>
      </c>
      <c r="Z3496" t="e">
        <f>VLOOKUP(Y:Y,[1]Sheet1!N:N,1,0)</f>
        <v>#N/A</v>
      </c>
    </row>
    <row r="3497" spans="1:26" hidden="1" x14ac:dyDescent="0.25">
      <c r="A3497">
        <v>20230612</v>
      </c>
      <c r="B3497">
        <v>42840845</v>
      </c>
      <c r="C3497" t="s">
        <v>2812</v>
      </c>
      <c r="D3497">
        <v>2117410</v>
      </c>
      <c r="E3497" t="s">
        <v>2587</v>
      </c>
      <c r="F3497" s="59">
        <v>659.99</v>
      </c>
      <c r="G3497">
        <v>0</v>
      </c>
      <c r="H3497" t="s">
        <v>2538</v>
      </c>
      <c r="I3497" t="s">
        <v>2551</v>
      </c>
      <c r="J3497" t="s">
        <v>2353</v>
      </c>
      <c r="K3497" t="s">
        <v>2321</v>
      </c>
      <c r="L3497" t="s">
        <v>326</v>
      </c>
      <c r="M3497" t="s">
        <v>2588</v>
      </c>
      <c r="N3497" t="s">
        <v>2589</v>
      </c>
      <c r="O3497" t="s">
        <v>2542</v>
      </c>
      <c r="P3497" t="s">
        <v>2543</v>
      </c>
      <c r="Q3497" t="s">
        <v>2544</v>
      </c>
      <c r="R3497" t="s">
        <v>2570</v>
      </c>
      <c r="S3497" t="s">
        <v>2546</v>
      </c>
      <c r="T3497">
        <v>0</v>
      </c>
      <c r="U3497" t="s">
        <v>2571</v>
      </c>
      <c r="V3497" t="s">
        <v>2572</v>
      </c>
      <c r="W3497" t="s">
        <v>1891</v>
      </c>
      <c r="X3497" t="s">
        <v>2564</v>
      </c>
      <c r="Y3497" t="str">
        <f t="shared" si="54"/>
        <v>网易有道信息技术（北京）有限公司网易(杭州)网络有限公司信息流</v>
      </c>
      <c r="Z3497" t="e">
        <f>VLOOKUP(Y:Y,[1]Sheet1!N:N,1,0)</f>
        <v>#N/A</v>
      </c>
    </row>
    <row r="3498" spans="1:26" hidden="1" x14ac:dyDescent="0.25">
      <c r="A3498">
        <v>20230612</v>
      </c>
      <c r="B3498">
        <v>45323011</v>
      </c>
      <c r="C3498" t="s">
        <v>2680</v>
      </c>
      <c r="D3498">
        <v>2172261</v>
      </c>
      <c r="E3498" t="s">
        <v>2628</v>
      </c>
      <c r="F3498" s="59">
        <v>7.71</v>
      </c>
      <c r="G3498">
        <v>5.89</v>
      </c>
      <c r="H3498" t="s">
        <v>2538</v>
      </c>
      <c r="I3498" t="s">
        <v>2539</v>
      </c>
      <c r="J3498" t="s">
        <v>292</v>
      </c>
      <c r="K3498" t="s">
        <v>2321</v>
      </c>
      <c r="L3498" t="s">
        <v>574</v>
      </c>
      <c r="M3498" t="s">
        <v>2611</v>
      </c>
      <c r="N3498" t="s">
        <v>2612</v>
      </c>
      <c r="O3498" t="s">
        <v>2542</v>
      </c>
      <c r="P3498" t="s">
        <v>2543</v>
      </c>
      <c r="Q3498" t="s">
        <v>2544</v>
      </c>
      <c r="R3498" t="s">
        <v>2613</v>
      </c>
      <c r="S3498" t="s">
        <v>2546</v>
      </c>
      <c r="T3498">
        <v>0</v>
      </c>
      <c r="U3498" t="s">
        <v>2614</v>
      </c>
      <c r="V3498" t="s">
        <v>2615</v>
      </c>
      <c r="W3498" t="s">
        <v>2614</v>
      </c>
      <c r="X3498" t="s">
        <v>2615</v>
      </c>
      <c r="Y3498" t="str">
        <f t="shared" si="54"/>
        <v>广州荔湾品唯信息服务有限公司广州唯品会电子商务有限公司信息流</v>
      </c>
      <c r="Z3498" t="e">
        <f>VLOOKUP(Y:Y,[1]Sheet1!N:N,1,0)</f>
        <v>#N/A</v>
      </c>
    </row>
    <row r="3499" spans="1:26" hidden="1" x14ac:dyDescent="0.25">
      <c r="A3499">
        <v>20230612</v>
      </c>
      <c r="B3499">
        <v>47953344</v>
      </c>
      <c r="C3499" t="s">
        <v>2732</v>
      </c>
      <c r="D3499">
        <v>2167551</v>
      </c>
      <c r="E3499" t="s">
        <v>2550</v>
      </c>
      <c r="F3499" s="59">
        <v>1.78</v>
      </c>
      <c r="G3499">
        <v>1.78</v>
      </c>
      <c r="H3499" t="s">
        <v>2538</v>
      </c>
      <c r="I3499" t="s">
        <v>2539</v>
      </c>
      <c r="J3499" t="s">
        <v>2332</v>
      </c>
      <c r="K3499" t="s">
        <v>2321</v>
      </c>
      <c r="L3499" t="s">
        <v>2333</v>
      </c>
      <c r="M3499" t="s">
        <v>2552</v>
      </c>
      <c r="N3499" t="s">
        <v>2553</v>
      </c>
      <c r="O3499" t="s">
        <v>2542</v>
      </c>
      <c r="P3499" t="s">
        <v>2543</v>
      </c>
      <c r="Q3499" t="s">
        <v>2544</v>
      </c>
      <c r="R3499" t="s">
        <v>2554</v>
      </c>
      <c r="S3499" t="s">
        <v>2546</v>
      </c>
      <c r="T3499">
        <v>0</v>
      </c>
      <c r="U3499" t="s">
        <v>2555</v>
      </c>
      <c r="V3499" t="s">
        <v>2556</v>
      </c>
      <c r="W3499" t="s">
        <v>2555</v>
      </c>
      <c r="X3499" t="s">
        <v>2556</v>
      </c>
      <c r="Y3499" t="str">
        <f t="shared" si="54"/>
        <v>北京爱奇艺科技有限公司-百度北京爱奇艺科技有限公司信息流</v>
      </c>
      <c r="Z3499" t="e">
        <f>VLOOKUP(Y:Y,[1]Sheet1!N:N,1,0)</f>
        <v>#N/A</v>
      </c>
    </row>
    <row r="3500" spans="1:26" hidden="1" x14ac:dyDescent="0.25">
      <c r="A3500">
        <v>20230612</v>
      </c>
      <c r="B3500">
        <v>27382539</v>
      </c>
      <c r="C3500" t="s">
        <v>2609</v>
      </c>
      <c r="D3500">
        <v>2172257</v>
      </c>
      <c r="E3500" t="s">
        <v>2610</v>
      </c>
      <c r="F3500" s="59">
        <v>3930.17</v>
      </c>
      <c r="G3500">
        <v>3119.11</v>
      </c>
      <c r="H3500" t="s">
        <v>2559</v>
      </c>
      <c r="I3500" t="s">
        <v>2560</v>
      </c>
      <c r="J3500" t="s">
        <v>292</v>
      </c>
      <c r="K3500" t="s">
        <v>711</v>
      </c>
      <c r="L3500" t="s">
        <v>574</v>
      </c>
      <c r="M3500" t="s">
        <v>2611</v>
      </c>
      <c r="N3500" t="s">
        <v>2612</v>
      </c>
      <c r="O3500" t="s">
        <v>2542</v>
      </c>
      <c r="P3500" t="s">
        <v>2543</v>
      </c>
      <c r="Q3500" t="s">
        <v>2544</v>
      </c>
      <c r="R3500" t="s">
        <v>2613</v>
      </c>
      <c r="S3500" t="s">
        <v>2546</v>
      </c>
      <c r="T3500">
        <v>121132.803</v>
      </c>
      <c r="U3500" t="s">
        <v>2614</v>
      </c>
      <c r="V3500" t="s">
        <v>2615</v>
      </c>
      <c r="W3500" t="s">
        <v>2614</v>
      </c>
      <c r="X3500" t="s">
        <v>2615</v>
      </c>
      <c r="Y3500" t="str">
        <f t="shared" si="54"/>
        <v>广州荔湾品唯信息服务有限公司广州唯品会电子商务有限公司CPC</v>
      </c>
      <c r="Z3500" t="e">
        <f>VLOOKUP(Y:Y,[1]Sheet1!N:N,1,0)</f>
        <v>#N/A</v>
      </c>
    </row>
    <row r="3501" spans="1:26" hidden="1" x14ac:dyDescent="0.25">
      <c r="A3501">
        <v>20230612</v>
      </c>
      <c r="B3501">
        <v>42327274</v>
      </c>
      <c r="C3501" t="s">
        <v>2791</v>
      </c>
      <c r="D3501">
        <v>2172261</v>
      </c>
      <c r="E3501" t="s">
        <v>2628</v>
      </c>
      <c r="F3501" s="59">
        <v>869.98</v>
      </c>
      <c r="G3501">
        <v>664.11</v>
      </c>
      <c r="H3501" t="s">
        <v>2538</v>
      </c>
      <c r="I3501" t="s">
        <v>2551</v>
      </c>
      <c r="J3501" t="s">
        <v>292</v>
      </c>
      <c r="K3501" t="s">
        <v>2321</v>
      </c>
      <c r="L3501" t="s">
        <v>574</v>
      </c>
      <c r="M3501" t="s">
        <v>2611</v>
      </c>
      <c r="N3501" t="s">
        <v>2612</v>
      </c>
      <c r="O3501" t="s">
        <v>2542</v>
      </c>
      <c r="P3501" t="s">
        <v>2543</v>
      </c>
      <c r="Q3501" t="s">
        <v>2544</v>
      </c>
      <c r="R3501" t="s">
        <v>2613</v>
      </c>
      <c r="S3501" t="s">
        <v>2546</v>
      </c>
      <c r="T3501">
        <v>0</v>
      </c>
      <c r="U3501" t="s">
        <v>2614</v>
      </c>
      <c r="V3501" t="s">
        <v>2615</v>
      </c>
      <c r="W3501" t="s">
        <v>2614</v>
      </c>
      <c r="X3501" t="s">
        <v>2615</v>
      </c>
      <c r="Y3501" t="str">
        <f t="shared" si="54"/>
        <v>广州荔湾品唯信息服务有限公司广州唯品会电子商务有限公司信息流</v>
      </c>
      <c r="Z3501" t="e">
        <f>VLOOKUP(Y:Y,[1]Sheet1!N:N,1,0)</f>
        <v>#N/A</v>
      </c>
    </row>
    <row r="3502" spans="1:26" hidden="1" x14ac:dyDescent="0.25">
      <c r="A3502">
        <v>20230612</v>
      </c>
      <c r="B3502">
        <v>47799554</v>
      </c>
      <c r="C3502" t="s">
        <v>2793</v>
      </c>
      <c r="D3502">
        <v>2159765</v>
      </c>
      <c r="E3502" t="s">
        <v>2568</v>
      </c>
      <c r="F3502" s="59">
        <v>60.88</v>
      </c>
      <c r="G3502">
        <v>46.48</v>
      </c>
      <c r="H3502" t="s">
        <v>2538</v>
      </c>
      <c r="I3502" t="s">
        <v>2551</v>
      </c>
      <c r="J3502" t="s">
        <v>2375</v>
      </c>
      <c r="K3502" t="s">
        <v>2321</v>
      </c>
      <c r="L3502" t="s">
        <v>2277</v>
      </c>
      <c r="M3502" t="s">
        <v>2569</v>
      </c>
      <c r="O3502" t="s">
        <v>2542</v>
      </c>
      <c r="P3502" t="s">
        <v>2543</v>
      </c>
      <c r="Q3502" t="s">
        <v>2544</v>
      </c>
      <c r="R3502" t="s">
        <v>2570</v>
      </c>
      <c r="S3502" t="s">
        <v>2546</v>
      </c>
      <c r="T3502">
        <v>0</v>
      </c>
      <c r="U3502" t="s">
        <v>2571</v>
      </c>
      <c r="V3502" t="s">
        <v>2572</v>
      </c>
      <c r="W3502" t="s">
        <v>2571</v>
      </c>
      <c r="X3502" t="s">
        <v>2572</v>
      </c>
      <c r="Y3502" t="str">
        <f t="shared" si="54"/>
        <v>酷得少年（天津）文化传播有限公司-1北京酷得少年科技有限公司信息流</v>
      </c>
      <c r="Z3502" t="e">
        <f>VLOOKUP(Y:Y,[1]Sheet1!N:N,1,0)</f>
        <v>#N/A</v>
      </c>
    </row>
    <row r="3503" spans="1:26" hidden="1" x14ac:dyDescent="0.25">
      <c r="A3503">
        <v>20230612</v>
      </c>
      <c r="B3503">
        <v>41250572</v>
      </c>
      <c r="C3503" t="s">
        <v>2703</v>
      </c>
      <c r="D3503">
        <v>2130054</v>
      </c>
      <c r="E3503" t="s">
        <v>2558</v>
      </c>
      <c r="F3503" s="59">
        <v>3062.77</v>
      </c>
      <c r="G3503">
        <v>2479.9299999999998</v>
      </c>
      <c r="H3503" t="s">
        <v>2559</v>
      </c>
      <c r="I3503" t="s">
        <v>2560</v>
      </c>
      <c r="J3503" t="s">
        <v>2350</v>
      </c>
      <c r="K3503" t="s">
        <v>711</v>
      </c>
      <c r="L3503" t="s">
        <v>2350</v>
      </c>
      <c r="M3503" t="s">
        <v>2561</v>
      </c>
      <c r="N3503" t="s">
        <v>2562</v>
      </c>
      <c r="O3503" t="s">
        <v>2542</v>
      </c>
      <c r="P3503" t="s">
        <v>2543</v>
      </c>
      <c r="Q3503" t="s">
        <v>2544</v>
      </c>
      <c r="R3503" t="s">
        <v>2563</v>
      </c>
      <c r="S3503" t="s">
        <v>2546</v>
      </c>
      <c r="T3503">
        <v>10988.614</v>
      </c>
      <c r="U3503" t="s">
        <v>1891</v>
      </c>
      <c r="V3503" t="s">
        <v>2564</v>
      </c>
      <c r="W3503" t="s">
        <v>1891</v>
      </c>
      <c r="X3503" t="s">
        <v>2564</v>
      </c>
      <c r="Y3503" t="str">
        <f t="shared" si="54"/>
        <v>深圳尚米网络技术有限公司深圳尚米网络技术有限公司CPC</v>
      </c>
      <c r="Z3503" t="e">
        <f>VLOOKUP(Y:Y,[1]Sheet1!N:N,1,0)</f>
        <v>#N/A</v>
      </c>
    </row>
    <row r="3504" spans="1:26" hidden="1" x14ac:dyDescent="0.25">
      <c r="A3504">
        <v>20230612</v>
      </c>
      <c r="B3504">
        <v>31849478</v>
      </c>
      <c r="C3504" t="s">
        <v>2650</v>
      </c>
      <c r="D3504">
        <v>2148721</v>
      </c>
      <c r="E3504" t="s">
        <v>2859</v>
      </c>
      <c r="F3504" s="59">
        <v>232.84</v>
      </c>
      <c r="G3504">
        <v>0</v>
      </c>
      <c r="H3504" t="s">
        <v>2559</v>
      </c>
      <c r="I3504" t="s">
        <v>2560</v>
      </c>
      <c r="J3504" t="s">
        <v>2330</v>
      </c>
      <c r="K3504" t="s">
        <v>711</v>
      </c>
      <c r="L3504" t="s">
        <v>2329</v>
      </c>
      <c r="M3504" t="s">
        <v>2581</v>
      </c>
      <c r="N3504" t="s">
        <v>2582</v>
      </c>
      <c r="O3504" t="s">
        <v>2542</v>
      </c>
      <c r="P3504" t="s">
        <v>2543</v>
      </c>
      <c r="Q3504" t="s">
        <v>2544</v>
      </c>
      <c r="R3504" t="s">
        <v>2583</v>
      </c>
      <c r="S3504" t="s">
        <v>2546</v>
      </c>
      <c r="T3504">
        <v>86526.316000000006</v>
      </c>
      <c r="U3504" t="s">
        <v>2584</v>
      </c>
      <c r="V3504" t="s">
        <v>2585</v>
      </c>
      <c r="W3504" t="s">
        <v>2584</v>
      </c>
      <c r="X3504" t="s">
        <v>2585</v>
      </c>
      <c r="Y3504" t="str">
        <f t="shared" si="54"/>
        <v>成都哈拜网络科技有限公司-数字媒体事业部上海哈啰普惠科技有限公司CPC</v>
      </c>
      <c r="Z3504" t="e">
        <f>VLOOKUP(Y:Y,[1]Sheet1!N:N,1,0)</f>
        <v>#N/A</v>
      </c>
    </row>
    <row r="3505" spans="1:26" hidden="1" x14ac:dyDescent="0.25">
      <c r="A3505">
        <v>20230612</v>
      </c>
      <c r="B3505">
        <v>41250532</v>
      </c>
      <c r="C3505" t="s">
        <v>2664</v>
      </c>
      <c r="D3505">
        <v>2130054</v>
      </c>
      <c r="E3505" t="s">
        <v>2558</v>
      </c>
      <c r="F3505" s="59">
        <v>1207.22</v>
      </c>
      <c r="G3505">
        <v>977.45</v>
      </c>
      <c r="H3505" t="s">
        <v>2559</v>
      </c>
      <c r="I3505" t="s">
        <v>2560</v>
      </c>
      <c r="J3505" t="s">
        <v>2350</v>
      </c>
      <c r="K3505" t="s">
        <v>711</v>
      </c>
      <c r="L3505" t="s">
        <v>2350</v>
      </c>
      <c r="M3505" t="s">
        <v>2561</v>
      </c>
      <c r="N3505" t="s">
        <v>2562</v>
      </c>
      <c r="O3505" t="s">
        <v>2542</v>
      </c>
      <c r="P3505" t="s">
        <v>2543</v>
      </c>
      <c r="Q3505" t="s">
        <v>2544</v>
      </c>
      <c r="R3505" t="s">
        <v>2563</v>
      </c>
      <c r="S3505" t="s">
        <v>2546</v>
      </c>
      <c r="T3505">
        <v>7465.18</v>
      </c>
      <c r="U3505" t="s">
        <v>1891</v>
      </c>
      <c r="V3505" t="s">
        <v>2564</v>
      </c>
      <c r="W3505" t="s">
        <v>1891</v>
      </c>
      <c r="X3505" t="s">
        <v>2564</v>
      </c>
      <c r="Y3505" t="str">
        <f t="shared" si="54"/>
        <v>深圳尚米网络技术有限公司深圳尚米网络技术有限公司CPC</v>
      </c>
      <c r="Z3505" t="e">
        <f>VLOOKUP(Y:Y,[1]Sheet1!N:N,1,0)</f>
        <v>#N/A</v>
      </c>
    </row>
    <row r="3506" spans="1:26" x14ac:dyDescent="0.25">
      <c r="A3506">
        <v>20230612</v>
      </c>
      <c r="B3506">
        <v>45336925</v>
      </c>
      <c r="C3506" t="s">
        <v>2717</v>
      </c>
      <c r="D3506">
        <v>2054669</v>
      </c>
      <c r="E3506" t="s">
        <v>2622</v>
      </c>
      <c r="F3506" s="59">
        <v>687.39</v>
      </c>
      <c r="G3506">
        <v>509.18</v>
      </c>
      <c r="H3506" t="s">
        <v>2538</v>
      </c>
      <c r="I3506" t="s">
        <v>2551</v>
      </c>
      <c r="J3506" t="s">
        <v>2352</v>
      </c>
      <c r="K3506" t="s">
        <v>2321</v>
      </c>
      <c r="L3506" t="s">
        <v>2351</v>
      </c>
      <c r="M3506" t="s">
        <v>2623</v>
      </c>
      <c r="N3506" t="s">
        <v>2624</v>
      </c>
      <c r="O3506" t="s">
        <v>2542</v>
      </c>
      <c r="P3506" t="s">
        <v>2543</v>
      </c>
      <c r="Q3506" t="s">
        <v>2544</v>
      </c>
      <c r="R3506" t="s">
        <v>2625</v>
      </c>
      <c r="S3506" t="s">
        <v>2546</v>
      </c>
      <c r="T3506">
        <v>0</v>
      </c>
      <c r="U3506" t="s">
        <v>838</v>
      </c>
      <c r="V3506" t="s">
        <v>2548</v>
      </c>
      <c r="W3506" t="s">
        <v>838</v>
      </c>
      <c r="X3506" t="s">
        <v>2548</v>
      </c>
      <c r="Y3506" t="str">
        <f t="shared" si="54"/>
        <v>深圳市小赢普惠科技有限责任公司深圳市赢众通金融信息服务有限责任公司信息流</v>
      </c>
      <c r="Z3506" t="e">
        <f>VLOOKUP(Y:Y,[1]Sheet1!N:N,1,0)</f>
        <v>#N/A</v>
      </c>
    </row>
    <row r="3507" spans="1:26" hidden="1" x14ac:dyDescent="0.25">
      <c r="A3507">
        <v>20230612</v>
      </c>
      <c r="B3507">
        <v>38794025</v>
      </c>
      <c r="C3507" t="s">
        <v>2651</v>
      </c>
      <c r="D3507">
        <v>2172261</v>
      </c>
      <c r="E3507" t="s">
        <v>2628</v>
      </c>
      <c r="F3507" s="59">
        <v>351.52</v>
      </c>
      <c r="G3507">
        <v>268.33999999999997</v>
      </c>
      <c r="H3507" t="s">
        <v>2538</v>
      </c>
      <c r="I3507" t="s">
        <v>2539</v>
      </c>
      <c r="J3507" t="s">
        <v>292</v>
      </c>
      <c r="K3507" t="s">
        <v>2321</v>
      </c>
      <c r="L3507" t="s">
        <v>574</v>
      </c>
      <c r="M3507" t="s">
        <v>2611</v>
      </c>
      <c r="N3507" t="s">
        <v>2612</v>
      </c>
      <c r="O3507" t="s">
        <v>2542</v>
      </c>
      <c r="P3507" t="s">
        <v>2543</v>
      </c>
      <c r="Q3507" t="s">
        <v>2544</v>
      </c>
      <c r="R3507" t="s">
        <v>2613</v>
      </c>
      <c r="S3507" t="s">
        <v>2546</v>
      </c>
      <c r="T3507">
        <v>0</v>
      </c>
      <c r="U3507" t="s">
        <v>2614</v>
      </c>
      <c r="V3507" t="s">
        <v>2615</v>
      </c>
      <c r="W3507" t="s">
        <v>2614</v>
      </c>
      <c r="X3507" t="s">
        <v>2615</v>
      </c>
      <c r="Y3507" t="str">
        <f t="shared" si="54"/>
        <v>广州荔湾品唯信息服务有限公司广州唯品会电子商务有限公司信息流</v>
      </c>
      <c r="Z3507" t="e">
        <f>VLOOKUP(Y:Y,[1]Sheet1!N:N,1,0)</f>
        <v>#N/A</v>
      </c>
    </row>
    <row r="3508" spans="1:26" hidden="1" x14ac:dyDescent="0.25">
      <c r="A3508">
        <v>20230612</v>
      </c>
      <c r="B3508">
        <v>42594484</v>
      </c>
      <c r="C3508" t="s">
        <v>2752</v>
      </c>
      <c r="D3508">
        <v>2130054</v>
      </c>
      <c r="E3508" t="s">
        <v>2558</v>
      </c>
      <c r="F3508" s="59">
        <v>714.67</v>
      </c>
      <c r="G3508">
        <v>578.66</v>
      </c>
      <c r="H3508" t="s">
        <v>2559</v>
      </c>
      <c r="I3508" t="s">
        <v>2560</v>
      </c>
      <c r="J3508" t="s">
        <v>2350</v>
      </c>
      <c r="K3508" t="s">
        <v>711</v>
      </c>
      <c r="L3508" t="s">
        <v>2350</v>
      </c>
      <c r="M3508" t="s">
        <v>2561</v>
      </c>
      <c r="N3508" t="s">
        <v>2562</v>
      </c>
      <c r="O3508" t="s">
        <v>2542</v>
      </c>
      <c r="P3508" t="s">
        <v>2543</v>
      </c>
      <c r="Q3508" t="s">
        <v>2544</v>
      </c>
      <c r="R3508" t="s">
        <v>2563</v>
      </c>
      <c r="S3508" t="s">
        <v>2546</v>
      </c>
      <c r="T3508">
        <v>3738.9340000000002</v>
      </c>
      <c r="U3508" t="s">
        <v>1891</v>
      </c>
      <c r="V3508" t="s">
        <v>2564</v>
      </c>
      <c r="W3508" t="s">
        <v>1891</v>
      </c>
      <c r="X3508" t="s">
        <v>2564</v>
      </c>
      <c r="Y3508" t="str">
        <f t="shared" si="54"/>
        <v>深圳尚米网络技术有限公司深圳尚米网络技术有限公司CPC</v>
      </c>
      <c r="Z3508" t="e">
        <f>VLOOKUP(Y:Y,[1]Sheet1!N:N,1,0)</f>
        <v>#N/A</v>
      </c>
    </row>
    <row r="3509" spans="1:26" hidden="1" x14ac:dyDescent="0.25">
      <c r="A3509">
        <v>20230612</v>
      </c>
      <c r="B3509">
        <v>42327215</v>
      </c>
      <c r="C3509" t="s">
        <v>2739</v>
      </c>
      <c r="D3509">
        <v>2172261</v>
      </c>
      <c r="E3509" t="s">
        <v>2628</v>
      </c>
      <c r="F3509" s="59">
        <v>2251.5500000000002</v>
      </c>
      <c r="G3509">
        <v>1718.74</v>
      </c>
      <c r="H3509" t="s">
        <v>2538</v>
      </c>
      <c r="I3509" t="s">
        <v>2539</v>
      </c>
      <c r="J3509" t="s">
        <v>292</v>
      </c>
      <c r="K3509" t="s">
        <v>2321</v>
      </c>
      <c r="L3509" t="s">
        <v>574</v>
      </c>
      <c r="M3509" t="s">
        <v>2611</v>
      </c>
      <c r="N3509" t="s">
        <v>2612</v>
      </c>
      <c r="O3509" t="s">
        <v>2542</v>
      </c>
      <c r="P3509" t="s">
        <v>2543</v>
      </c>
      <c r="Q3509" t="s">
        <v>2544</v>
      </c>
      <c r="R3509" t="s">
        <v>2613</v>
      </c>
      <c r="S3509" t="s">
        <v>2546</v>
      </c>
      <c r="T3509">
        <v>0</v>
      </c>
      <c r="U3509" t="s">
        <v>2614</v>
      </c>
      <c r="V3509" t="s">
        <v>2615</v>
      </c>
      <c r="W3509" t="s">
        <v>2614</v>
      </c>
      <c r="X3509" t="s">
        <v>2615</v>
      </c>
      <c r="Y3509" t="str">
        <f t="shared" si="54"/>
        <v>广州荔湾品唯信息服务有限公司广州唯品会电子商务有限公司信息流</v>
      </c>
      <c r="Z3509" t="e">
        <f>VLOOKUP(Y:Y,[1]Sheet1!N:N,1,0)</f>
        <v>#N/A</v>
      </c>
    </row>
    <row r="3510" spans="1:26" hidden="1" x14ac:dyDescent="0.25">
      <c r="A3510">
        <v>20230612</v>
      </c>
      <c r="B3510">
        <v>47327963</v>
      </c>
      <c r="C3510" t="s">
        <v>2678</v>
      </c>
      <c r="D3510">
        <v>2185183</v>
      </c>
      <c r="E3510" t="s">
        <v>2574</v>
      </c>
      <c r="F3510" s="59">
        <v>162.68</v>
      </c>
      <c r="G3510">
        <v>123.24</v>
      </c>
      <c r="H3510" t="s">
        <v>2538</v>
      </c>
      <c r="I3510" t="s">
        <v>2551</v>
      </c>
      <c r="J3510" t="s">
        <v>2575</v>
      </c>
      <c r="K3510" t="s">
        <v>2321</v>
      </c>
      <c r="L3510" t="s">
        <v>2344</v>
      </c>
      <c r="M3510" t="s">
        <v>2576</v>
      </c>
      <c r="O3510" t="s">
        <v>2542</v>
      </c>
      <c r="P3510" t="s">
        <v>2543</v>
      </c>
      <c r="Q3510" t="s">
        <v>2544</v>
      </c>
      <c r="R3510" t="s">
        <v>2577</v>
      </c>
      <c r="S3510" t="s">
        <v>2546</v>
      </c>
      <c r="T3510">
        <v>0</v>
      </c>
      <c r="U3510" t="s">
        <v>838</v>
      </c>
      <c r="V3510" t="s">
        <v>2578</v>
      </c>
      <c r="W3510" t="s">
        <v>838</v>
      </c>
      <c r="X3510" t="s">
        <v>2578</v>
      </c>
      <c r="Y3510" t="str">
        <f t="shared" si="54"/>
        <v>北京微财科技有限公司-数媒重庆市黑卡小额贷款有限公司信息流</v>
      </c>
      <c r="Z3510" t="e">
        <f>VLOOKUP(Y:Y,[1]Sheet1!N:N,1,0)</f>
        <v>#N/A</v>
      </c>
    </row>
    <row r="3511" spans="1:26" x14ac:dyDescent="0.25">
      <c r="A3511">
        <v>20230612</v>
      </c>
      <c r="B3511">
        <v>45336908</v>
      </c>
      <c r="C3511" t="s">
        <v>2621</v>
      </c>
      <c r="D3511">
        <v>2054669</v>
      </c>
      <c r="E3511" t="s">
        <v>2622</v>
      </c>
      <c r="F3511" s="59">
        <v>4374.03</v>
      </c>
      <c r="G3511">
        <v>3240.02</v>
      </c>
      <c r="H3511" t="s">
        <v>2538</v>
      </c>
      <c r="I3511" t="s">
        <v>2539</v>
      </c>
      <c r="J3511" t="s">
        <v>2352</v>
      </c>
      <c r="K3511" t="s">
        <v>2321</v>
      </c>
      <c r="L3511" t="s">
        <v>2351</v>
      </c>
      <c r="M3511" t="s">
        <v>2623</v>
      </c>
      <c r="N3511" t="s">
        <v>2624</v>
      </c>
      <c r="O3511" t="s">
        <v>2542</v>
      </c>
      <c r="P3511" t="s">
        <v>2543</v>
      </c>
      <c r="Q3511" t="s">
        <v>2544</v>
      </c>
      <c r="R3511" t="s">
        <v>2625</v>
      </c>
      <c r="S3511" t="s">
        <v>2546</v>
      </c>
      <c r="T3511">
        <v>0</v>
      </c>
      <c r="U3511" t="s">
        <v>838</v>
      </c>
      <c r="V3511" t="s">
        <v>2548</v>
      </c>
      <c r="W3511" t="s">
        <v>838</v>
      </c>
      <c r="X3511" t="s">
        <v>2548</v>
      </c>
      <c r="Y3511" t="str">
        <f t="shared" si="54"/>
        <v>深圳市小赢普惠科技有限责任公司深圳市赢众通金融信息服务有限责任公司信息流</v>
      </c>
      <c r="Z3511" t="e">
        <f>VLOOKUP(Y:Y,[1]Sheet1!N:N,1,0)</f>
        <v>#N/A</v>
      </c>
    </row>
    <row r="3512" spans="1:26" hidden="1" x14ac:dyDescent="0.25">
      <c r="A3512">
        <v>20230612</v>
      </c>
      <c r="B3512">
        <v>42327274</v>
      </c>
      <c r="C3512" t="s">
        <v>2791</v>
      </c>
      <c r="D3512">
        <v>2172261</v>
      </c>
      <c r="E3512" t="s">
        <v>2628</v>
      </c>
      <c r="F3512" s="59">
        <v>133.66</v>
      </c>
      <c r="G3512">
        <v>102.03</v>
      </c>
      <c r="H3512" t="s">
        <v>2538</v>
      </c>
      <c r="I3512" t="s">
        <v>2539</v>
      </c>
      <c r="J3512" t="s">
        <v>292</v>
      </c>
      <c r="K3512" t="s">
        <v>2321</v>
      </c>
      <c r="L3512" t="s">
        <v>574</v>
      </c>
      <c r="M3512" t="s">
        <v>2611</v>
      </c>
      <c r="N3512" t="s">
        <v>2612</v>
      </c>
      <c r="O3512" t="s">
        <v>2542</v>
      </c>
      <c r="P3512" t="s">
        <v>2543</v>
      </c>
      <c r="Q3512" t="s">
        <v>2544</v>
      </c>
      <c r="R3512" t="s">
        <v>2613</v>
      </c>
      <c r="S3512" t="s">
        <v>2546</v>
      </c>
      <c r="T3512">
        <v>0</v>
      </c>
      <c r="U3512" t="s">
        <v>2614</v>
      </c>
      <c r="V3512" t="s">
        <v>2615</v>
      </c>
      <c r="W3512" t="s">
        <v>2614</v>
      </c>
      <c r="X3512" t="s">
        <v>2615</v>
      </c>
      <c r="Y3512" t="str">
        <f t="shared" si="54"/>
        <v>广州荔湾品唯信息服务有限公司广州唯品会电子商务有限公司信息流</v>
      </c>
      <c r="Z3512" t="e">
        <f>VLOOKUP(Y:Y,[1]Sheet1!N:N,1,0)</f>
        <v>#N/A</v>
      </c>
    </row>
    <row r="3513" spans="1:26" hidden="1" x14ac:dyDescent="0.25">
      <c r="A3513">
        <v>20230612</v>
      </c>
      <c r="B3513">
        <v>47799717</v>
      </c>
      <c r="C3513" t="s">
        <v>2860</v>
      </c>
      <c r="D3513">
        <v>2159765</v>
      </c>
      <c r="E3513" t="s">
        <v>2568</v>
      </c>
      <c r="F3513" s="59">
        <v>20.010000000000002</v>
      </c>
      <c r="G3513">
        <v>15.28</v>
      </c>
      <c r="H3513" t="s">
        <v>2538</v>
      </c>
      <c r="I3513" t="s">
        <v>2551</v>
      </c>
      <c r="J3513" t="s">
        <v>2375</v>
      </c>
      <c r="K3513" t="s">
        <v>2321</v>
      </c>
      <c r="L3513" t="s">
        <v>2277</v>
      </c>
      <c r="M3513" t="s">
        <v>2569</v>
      </c>
      <c r="O3513" t="s">
        <v>2542</v>
      </c>
      <c r="P3513" t="s">
        <v>2543</v>
      </c>
      <c r="Q3513" t="s">
        <v>2544</v>
      </c>
      <c r="R3513" t="s">
        <v>2570</v>
      </c>
      <c r="S3513" t="s">
        <v>2546</v>
      </c>
      <c r="T3513">
        <v>0</v>
      </c>
      <c r="U3513" t="s">
        <v>2571</v>
      </c>
      <c r="V3513" t="s">
        <v>2572</v>
      </c>
      <c r="W3513" t="s">
        <v>2571</v>
      </c>
      <c r="X3513" t="s">
        <v>2572</v>
      </c>
      <c r="Y3513" t="str">
        <f t="shared" si="54"/>
        <v>酷得少年（天津）文化传播有限公司-1北京酷得少年科技有限公司信息流</v>
      </c>
      <c r="Z3513" t="e">
        <f>VLOOKUP(Y:Y,[1]Sheet1!N:N,1,0)</f>
        <v>#N/A</v>
      </c>
    </row>
    <row r="3514" spans="1:26" hidden="1" x14ac:dyDescent="0.25">
      <c r="A3514">
        <v>20230612</v>
      </c>
      <c r="B3514">
        <v>47953339</v>
      </c>
      <c r="C3514" t="s">
        <v>2755</v>
      </c>
      <c r="D3514">
        <v>2167551</v>
      </c>
      <c r="E3514" t="s">
        <v>2550</v>
      </c>
      <c r="F3514" s="59">
        <v>644.09</v>
      </c>
      <c r="G3514">
        <v>644.09</v>
      </c>
      <c r="H3514" t="s">
        <v>2538</v>
      </c>
      <c r="I3514" t="s">
        <v>2539</v>
      </c>
      <c r="J3514" t="s">
        <v>2332</v>
      </c>
      <c r="K3514" t="s">
        <v>2321</v>
      </c>
      <c r="L3514" t="s">
        <v>2333</v>
      </c>
      <c r="M3514" t="s">
        <v>2552</v>
      </c>
      <c r="N3514" t="s">
        <v>2553</v>
      </c>
      <c r="O3514" t="s">
        <v>2542</v>
      </c>
      <c r="P3514" t="s">
        <v>2543</v>
      </c>
      <c r="Q3514" t="s">
        <v>2544</v>
      </c>
      <c r="R3514" t="s">
        <v>2554</v>
      </c>
      <c r="S3514" t="s">
        <v>2546</v>
      </c>
      <c r="T3514">
        <v>0</v>
      </c>
      <c r="U3514" t="s">
        <v>2555</v>
      </c>
      <c r="V3514" t="s">
        <v>2556</v>
      </c>
      <c r="W3514" t="s">
        <v>2555</v>
      </c>
      <c r="X3514" t="s">
        <v>2556</v>
      </c>
      <c r="Y3514" t="str">
        <f t="shared" si="54"/>
        <v>北京爱奇艺科技有限公司-百度北京爱奇艺科技有限公司信息流</v>
      </c>
      <c r="Z3514" t="e">
        <f>VLOOKUP(Y:Y,[1]Sheet1!N:N,1,0)</f>
        <v>#N/A</v>
      </c>
    </row>
    <row r="3515" spans="1:26" hidden="1" x14ac:dyDescent="0.25">
      <c r="A3515">
        <v>20230612</v>
      </c>
      <c r="B3515">
        <v>29851020</v>
      </c>
      <c r="C3515" t="s">
        <v>2790</v>
      </c>
      <c r="D3515">
        <v>2130054</v>
      </c>
      <c r="E3515" t="s">
        <v>2558</v>
      </c>
      <c r="F3515" s="59">
        <v>2917.09</v>
      </c>
      <c r="G3515">
        <v>2361.89</v>
      </c>
      <c r="H3515" t="s">
        <v>2559</v>
      </c>
      <c r="I3515" t="s">
        <v>2560</v>
      </c>
      <c r="J3515" t="s">
        <v>2350</v>
      </c>
      <c r="K3515" t="s">
        <v>711</v>
      </c>
      <c r="L3515" t="s">
        <v>2350</v>
      </c>
      <c r="M3515" t="s">
        <v>2561</v>
      </c>
      <c r="N3515" t="s">
        <v>2562</v>
      </c>
      <c r="O3515" t="s">
        <v>2542</v>
      </c>
      <c r="P3515" t="s">
        <v>2543</v>
      </c>
      <c r="Q3515" t="s">
        <v>2544</v>
      </c>
      <c r="R3515" t="s">
        <v>2563</v>
      </c>
      <c r="S3515" t="s">
        <v>2546</v>
      </c>
      <c r="T3515">
        <v>25202.719000000001</v>
      </c>
      <c r="U3515" t="s">
        <v>1891</v>
      </c>
      <c r="V3515" t="s">
        <v>2564</v>
      </c>
      <c r="W3515" t="s">
        <v>1891</v>
      </c>
      <c r="X3515" t="s">
        <v>2564</v>
      </c>
      <c r="Y3515" t="str">
        <f t="shared" si="54"/>
        <v>深圳尚米网络技术有限公司深圳尚米网络技术有限公司CPC</v>
      </c>
      <c r="Z3515" t="e">
        <f>VLOOKUP(Y:Y,[1]Sheet1!N:N,1,0)</f>
        <v>#N/A</v>
      </c>
    </row>
    <row r="3516" spans="1:26" hidden="1" x14ac:dyDescent="0.25">
      <c r="A3516">
        <v>20230612</v>
      </c>
      <c r="B3516">
        <v>36470871</v>
      </c>
      <c r="C3516" t="s">
        <v>2579</v>
      </c>
      <c r="D3516">
        <v>2158492</v>
      </c>
      <c r="E3516" t="s">
        <v>2580</v>
      </c>
      <c r="F3516" s="59">
        <v>2822.85</v>
      </c>
      <c r="G3516">
        <v>2372.06</v>
      </c>
      <c r="H3516" t="s">
        <v>2559</v>
      </c>
      <c r="I3516" t="s">
        <v>2560</v>
      </c>
      <c r="J3516" t="s">
        <v>2330</v>
      </c>
      <c r="K3516" t="s">
        <v>711</v>
      </c>
      <c r="L3516" t="s">
        <v>2329</v>
      </c>
      <c r="M3516" t="s">
        <v>2581</v>
      </c>
      <c r="N3516" t="s">
        <v>2582</v>
      </c>
      <c r="O3516" t="s">
        <v>2542</v>
      </c>
      <c r="P3516" t="s">
        <v>2543</v>
      </c>
      <c r="Q3516" t="s">
        <v>2544</v>
      </c>
      <c r="R3516" t="s">
        <v>2583</v>
      </c>
      <c r="S3516" t="s">
        <v>2546</v>
      </c>
      <c r="T3516">
        <v>13400.201999999999</v>
      </c>
      <c r="U3516" t="s">
        <v>2584</v>
      </c>
      <c r="V3516" t="s">
        <v>2585</v>
      </c>
      <c r="W3516" t="s">
        <v>2584</v>
      </c>
      <c r="X3516" t="s">
        <v>2585</v>
      </c>
      <c r="Y3516" t="str">
        <f t="shared" si="54"/>
        <v>成都哈拜网络科技有限公司-数字媒体事业部上海哈啰普惠科技有限公司CPC</v>
      </c>
      <c r="Z3516" t="e">
        <f>VLOOKUP(Y:Y,[1]Sheet1!N:N,1,0)</f>
        <v>#N/A</v>
      </c>
    </row>
    <row r="3517" spans="1:26" hidden="1" x14ac:dyDescent="0.25">
      <c r="A3517">
        <v>20230612</v>
      </c>
      <c r="B3517">
        <v>38794025</v>
      </c>
      <c r="C3517" t="s">
        <v>2651</v>
      </c>
      <c r="D3517">
        <v>2172261</v>
      </c>
      <c r="E3517" t="s">
        <v>2628</v>
      </c>
      <c r="F3517" s="59">
        <v>1863.59</v>
      </c>
      <c r="G3517">
        <v>1422.59</v>
      </c>
      <c r="H3517" t="s">
        <v>2538</v>
      </c>
      <c r="I3517" t="s">
        <v>2551</v>
      </c>
      <c r="J3517" t="s">
        <v>292</v>
      </c>
      <c r="K3517" t="s">
        <v>2321</v>
      </c>
      <c r="L3517" t="s">
        <v>574</v>
      </c>
      <c r="M3517" t="s">
        <v>2611</v>
      </c>
      <c r="N3517" t="s">
        <v>2612</v>
      </c>
      <c r="O3517" t="s">
        <v>2542</v>
      </c>
      <c r="P3517" t="s">
        <v>2543</v>
      </c>
      <c r="Q3517" t="s">
        <v>2544</v>
      </c>
      <c r="R3517" t="s">
        <v>2613</v>
      </c>
      <c r="S3517" t="s">
        <v>2546</v>
      </c>
      <c r="T3517">
        <v>0</v>
      </c>
      <c r="U3517" t="s">
        <v>2614</v>
      </c>
      <c r="V3517" t="s">
        <v>2615</v>
      </c>
      <c r="W3517" t="s">
        <v>2614</v>
      </c>
      <c r="X3517" t="s">
        <v>2615</v>
      </c>
      <c r="Y3517" t="str">
        <f t="shared" si="54"/>
        <v>广州荔湾品唯信息服务有限公司广州唯品会电子商务有限公司信息流</v>
      </c>
      <c r="Z3517" t="e">
        <f>VLOOKUP(Y:Y,[1]Sheet1!N:N,1,0)</f>
        <v>#N/A</v>
      </c>
    </row>
    <row r="3518" spans="1:26" hidden="1" x14ac:dyDescent="0.25">
      <c r="A3518">
        <v>20230612</v>
      </c>
      <c r="B3518">
        <v>39122211</v>
      </c>
      <c r="C3518" t="s">
        <v>2605</v>
      </c>
      <c r="D3518">
        <v>2117410</v>
      </c>
      <c r="E3518" t="s">
        <v>2587</v>
      </c>
      <c r="F3518" s="59">
        <v>991.93</v>
      </c>
      <c r="G3518">
        <v>0</v>
      </c>
      <c r="H3518" t="s">
        <v>2538</v>
      </c>
      <c r="I3518" t="s">
        <v>2551</v>
      </c>
      <c r="J3518" t="s">
        <v>2353</v>
      </c>
      <c r="K3518" t="s">
        <v>2321</v>
      </c>
      <c r="L3518" t="s">
        <v>326</v>
      </c>
      <c r="M3518" t="s">
        <v>2588</v>
      </c>
      <c r="N3518" t="s">
        <v>2589</v>
      </c>
      <c r="O3518" t="s">
        <v>2542</v>
      </c>
      <c r="P3518" t="s">
        <v>2543</v>
      </c>
      <c r="Q3518" t="s">
        <v>2544</v>
      </c>
      <c r="R3518" t="s">
        <v>2570</v>
      </c>
      <c r="S3518" t="s">
        <v>2546</v>
      </c>
      <c r="T3518">
        <v>0</v>
      </c>
      <c r="U3518" t="s">
        <v>2571</v>
      </c>
      <c r="V3518" t="s">
        <v>2572</v>
      </c>
      <c r="W3518" t="s">
        <v>1891</v>
      </c>
      <c r="X3518" t="s">
        <v>2564</v>
      </c>
      <c r="Y3518" t="str">
        <f t="shared" si="54"/>
        <v>网易有道信息技术（北京）有限公司网易(杭州)网络有限公司信息流</v>
      </c>
      <c r="Z3518" t="e">
        <f>VLOOKUP(Y:Y,[1]Sheet1!N:N,1,0)</f>
        <v>#N/A</v>
      </c>
    </row>
    <row r="3519" spans="1:26" hidden="1" x14ac:dyDescent="0.25">
      <c r="A3519">
        <v>20230612</v>
      </c>
      <c r="B3519">
        <v>47327817</v>
      </c>
      <c r="C3519" t="s">
        <v>2718</v>
      </c>
      <c r="D3519">
        <v>2185183</v>
      </c>
      <c r="E3519" t="s">
        <v>2574</v>
      </c>
      <c r="F3519" s="59">
        <v>823.56</v>
      </c>
      <c r="G3519">
        <v>623.91</v>
      </c>
      <c r="H3519" t="s">
        <v>2538</v>
      </c>
      <c r="I3519" t="s">
        <v>2551</v>
      </c>
      <c r="J3519" t="s">
        <v>2575</v>
      </c>
      <c r="K3519" t="s">
        <v>2321</v>
      </c>
      <c r="L3519" t="s">
        <v>2344</v>
      </c>
      <c r="M3519" t="s">
        <v>2576</v>
      </c>
      <c r="O3519" t="s">
        <v>2542</v>
      </c>
      <c r="P3519" t="s">
        <v>2543</v>
      </c>
      <c r="Q3519" t="s">
        <v>2544</v>
      </c>
      <c r="R3519" t="s">
        <v>2577</v>
      </c>
      <c r="S3519" t="s">
        <v>2546</v>
      </c>
      <c r="T3519">
        <v>0</v>
      </c>
      <c r="U3519" t="s">
        <v>838</v>
      </c>
      <c r="V3519" t="s">
        <v>2578</v>
      </c>
      <c r="W3519" t="s">
        <v>838</v>
      </c>
      <c r="X3519" t="s">
        <v>2578</v>
      </c>
      <c r="Y3519" t="str">
        <f t="shared" si="54"/>
        <v>北京微财科技有限公司-数媒重庆市黑卡小额贷款有限公司信息流</v>
      </c>
      <c r="Z3519" t="e">
        <f>VLOOKUP(Y:Y,[1]Sheet1!N:N,1,0)</f>
        <v>#N/A</v>
      </c>
    </row>
    <row r="3520" spans="1:26" hidden="1" x14ac:dyDescent="0.25">
      <c r="A3520">
        <v>20230612</v>
      </c>
      <c r="B3520">
        <v>48248606</v>
      </c>
      <c r="C3520" t="s">
        <v>2656</v>
      </c>
      <c r="D3520">
        <v>2172261</v>
      </c>
      <c r="E3520" t="s">
        <v>2628</v>
      </c>
      <c r="F3520" s="59">
        <v>1.58</v>
      </c>
      <c r="G3520">
        <v>1.21</v>
      </c>
      <c r="H3520" t="s">
        <v>2538</v>
      </c>
      <c r="I3520" t="s">
        <v>2551</v>
      </c>
      <c r="J3520" t="s">
        <v>292</v>
      </c>
      <c r="K3520" t="s">
        <v>2321</v>
      </c>
      <c r="L3520" t="s">
        <v>574</v>
      </c>
      <c r="M3520" t="s">
        <v>2611</v>
      </c>
      <c r="N3520" t="s">
        <v>2612</v>
      </c>
      <c r="O3520" t="s">
        <v>2542</v>
      </c>
      <c r="P3520" t="s">
        <v>2543</v>
      </c>
      <c r="Q3520" t="s">
        <v>2544</v>
      </c>
      <c r="R3520" t="s">
        <v>2613</v>
      </c>
      <c r="S3520" t="s">
        <v>2546</v>
      </c>
      <c r="T3520">
        <v>0</v>
      </c>
      <c r="U3520" t="s">
        <v>2614</v>
      </c>
      <c r="V3520" t="s">
        <v>2615</v>
      </c>
      <c r="W3520" t="s">
        <v>2614</v>
      </c>
      <c r="X3520" t="s">
        <v>2615</v>
      </c>
      <c r="Y3520" t="str">
        <f t="shared" si="54"/>
        <v>广州荔湾品唯信息服务有限公司广州唯品会电子商务有限公司信息流</v>
      </c>
      <c r="Z3520" t="e">
        <f>VLOOKUP(Y:Y,[1]Sheet1!N:N,1,0)</f>
        <v>#N/A</v>
      </c>
    </row>
    <row r="3521" spans="1:26" hidden="1" x14ac:dyDescent="0.25">
      <c r="A3521">
        <v>20230612</v>
      </c>
      <c r="B3521">
        <v>31693175</v>
      </c>
      <c r="C3521" t="s">
        <v>2787</v>
      </c>
      <c r="D3521">
        <v>2158492</v>
      </c>
      <c r="E3521" t="s">
        <v>2580</v>
      </c>
      <c r="F3521" s="59">
        <v>2964.82</v>
      </c>
      <c r="G3521">
        <v>2491.2800000000002</v>
      </c>
      <c r="H3521" t="s">
        <v>2559</v>
      </c>
      <c r="I3521" t="s">
        <v>2560</v>
      </c>
      <c r="J3521" t="s">
        <v>2330</v>
      </c>
      <c r="K3521" t="s">
        <v>711</v>
      </c>
      <c r="L3521" t="s">
        <v>2329</v>
      </c>
      <c r="M3521" t="s">
        <v>2581</v>
      </c>
      <c r="N3521" t="s">
        <v>2582</v>
      </c>
      <c r="O3521" t="s">
        <v>2542</v>
      </c>
      <c r="P3521" t="s">
        <v>2543</v>
      </c>
      <c r="Q3521" t="s">
        <v>2544</v>
      </c>
      <c r="R3521" t="s">
        <v>2583</v>
      </c>
      <c r="S3521" t="s">
        <v>2546</v>
      </c>
      <c r="T3521">
        <v>18869.615000000002</v>
      </c>
      <c r="U3521" t="s">
        <v>2584</v>
      </c>
      <c r="V3521" t="s">
        <v>2585</v>
      </c>
      <c r="W3521" t="s">
        <v>2584</v>
      </c>
      <c r="X3521" t="s">
        <v>2585</v>
      </c>
      <c r="Y3521" t="str">
        <f t="shared" si="54"/>
        <v>成都哈拜网络科技有限公司-数字媒体事业部上海哈啰普惠科技有限公司CPC</v>
      </c>
      <c r="Z3521" t="e">
        <f>VLOOKUP(Y:Y,[1]Sheet1!N:N,1,0)</f>
        <v>#N/A</v>
      </c>
    </row>
    <row r="3522" spans="1:26" hidden="1" x14ac:dyDescent="0.25">
      <c r="A3522">
        <v>20230612</v>
      </c>
      <c r="B3522">
        <v>41250557</v>
      </c>
      <c r="C3522" t="s">
        <v>2771</v>
      </c>
      <c r="D3522">
        <v>2130054</v>
      </c>
      <c r="E3522" t="s">
        <v>2558</v>
      </c>
      <c r="F3522" s="59">
        <v>3732.09</v>
      </c>
      <c r="G3522">
        <v>3021.9</v>
      </c>
      <c r="H3522" t="s">
        <v>2559</v>
      </c>
      <c r="I3522" t="s">
        <v>2560</v>
      </c>
      <c r="J3522" t="s">
        <v>2350</v>
      </c>
      <c r="K3522" t="s">
        <v>711</v>
      </c>
      <c r="L3522" t="s">
        <v>2350</v>
      </c>
      <c r="M3522" t="s">
        <v>2561</v>
      </c>
      <c r="N3522" t="s">
        <v>2562</v>
      </c>
      <c r="O3522" t="s">
        <v>2542</v>
      </c>
      <c r="P3522" t="s">
        <v>2543</v>
      </c>
      <c r="Q3522" t="s">
        <v>2544</v>
      </c>
      <c r="R3522" t="s">
        <v>2563</v>
      </c>
      <c r="S3522" t="s">
        <v>2546</v>
      </c>
      <c r="T3522">
        <v>16971.228999999999</v>
      </c>
      <c r="U3522" t="s">
        <v>1891</v>
      </c>
      <c r="V3522" t="s">
        <v>2564</v>
      </c>
      <c r="W3522" t="s">
        <v>1891</v>
      </c>
      <c r="X3522" t="s">
        <v>2564</v>
      </c>
      <c r="Y3522" t="str">
        <f t="shared" si="54"/>
        <v>深圳尚米网络技术有限公司深圳尚米网络技术有限公司CPC</v>
      </c>
      <c r="Z3522" t="e">
        <f>VLOOKUP(Y:Y,[1]Sheet1!N:N,1,0)</f>
        <v>#N/A</v>
      </c>
    </row>
    <row r="3523" spans="1:26" x14ac:dyDescent="0.25">
      <c r="A3523">
        <v>20230612</v>
      </c>
      <c r="B3523">
        <v>43094813</v>
      </c>
      <c r="C3523" t="s">
        <v>2677</v>
      </c>
      <c r="D3523">
        <v>2054669</v>
      </c>
      <c r="E3523" t="s">
        <v>2622</v>
      </c>
      <c r="F3523" s="59">
        <v>4093.71</v>
      </c>
      <c r="G3523">
        <v>3032.38</v>
      </c>
      <c r="H3523" t="s">
        <v>2538</v>
      </c>
      <c r="I3523" t="s">
        <v>2539</v>
      </c>
      <c r="J3523" t="s">
        <v>2352</v>
      </c>
      <c r="K3523" t="s">
        <v>2321</v>
      </c>
      <c r="L3523" t="s">
        <v>2351</v>
      </c>
      <c r="M3523" t="s">
        <v>2623</v>
      </c>
      <c r="N3523" t="s">
        <v>2624</v>
      </c>
      <c r="O3523" t="s">
        <v>2542</v>
      </c>
      <c r="P3523" t="s">
        <v>2543</v>
      </c>
      <c r="Q3523" t="s">
        <v>2544</v>
      </c>
      <c r="R3523" t="s">
        <v>2625</v>
      </c>
      <c r="S3523" t="s">
        <v>2546</v>
      </c>
      <c r="T3523">
        <v>0</v>
      </c>
      <c r="U3523" t="s">
        <v>838</v>
      </c>
      <c r="V3523" t="s">
        <v>2548</v>
      </c>
      <c r="W3523" t="s">
        <v>838</v>
      </c>
      <c r="X3523" t="s">
        <v>2548</v>
      </c>
      <c r="Y3523" t="str">
        <f t="shared" ref="Y3523:Y3586" si="55">L3523&amp;J3523&amp;K3523</f>
        <v>深圳市小赢普惠科技有限责任公司深圳市赢众通金融信息服务有限责任公司信息流</v>
      </c>
      <c r="Z3523" t="e">
        <f>VLOOKUP(Y:Y,[1]Sheet1!N:N,1,0)</f>
        <v>#N/A</v>
      </c>
    </row>
    <row r="3524" spans="1:26" x14ac:dyDescent="0.25">
      <c r="A3524">
        <v>20230612</v>
      </c>
      <c r="B3524">
        <v>45336908</v>
      </c>
      <c r="C3524" t="s">
        <v>2621</v>
      </c>
      <c r="D3524">
        <v>2054669</v>
      </c>
      <c r="E3524" t="s">
        <v>2622</v>
      </c>
      <c r="F3524" s="59">
        <v>39.119999999999997</v>
      </c>
      <c r="G3524">
        <v>28.98</v>
      </c>
      <c r="H3524" t="s">
        <v>2538</v>
      </c>
      <c r="I3524" t="s">
        <v>2551</v>
      </c>
      <c r="J3524" t="s">
        <v>2352</v>
      </c>
      <c r="K3524" t="s">
        <v>2321</v>
      </c>
      <c r="L3524" t="s">
        <v>2351</v>
      </c>
      <c r="M3524" t="s">
        <v>2623</v>
      </c>
      <c r="N3524" t="s">
        <v>2624</v>
      </c>
      <c r="O3524" t="s">
        <v>2542</v>
      </c>
      <c r="P3524" t="s">
        <v>2543</v>
      </c>
      <c r="Q3524" t="s">
        <v>2544</v>
      </c>
      <c r="R3524" t="s">
        <v>2625</v>
      </c>
      <c r="S3524" t="s">
        <v>2546</v>
      </c>
      <c r="T3524">
        <v>0</v>
      </c>
      <c r="U3524" t="s">
        <v>838</v>
      </c>
      <c r="V3524" t="s">
        <v>2548</v>
      </c>
      <c r="W3524" t="s">
        <v>838</v>
      </c>
      <c r="X3524" t="s">
        <v>2548</v>
      </c>
      <c r="Y3524" t="str">
        <f t="shared" si="55"/>
        <v>深圳市小赢普惠科技有限责任公司深圳市赢众通金融信息服务有限责任公司信息流</v>
      </c>
      <c r="Z3524" t="e">
        <f>VLOOKUP(Y:Y,[1]Sheet1!N:N,1,0)</f>
        <v>#N/A</v>
      </c>
    </row>
    <row r="3525" spans="1:26" hidden="1" x14ac:dyDescent="0.25">
      <c r="A3525">
        <v>20230612</v>
      </c>
      <c r="B3525">
        <v>47327963</v>
      </c>
      <c r="C3525" t="s">
        <v>2678</v>
      </c>
      <c r="D3525">
        <v>2185183</v>
      </c>
      <c r="E3525" t="s">
        <v>2574</v>
      </c>
      <c r="F3525" s="59">
        <v>1801.49</v>
      </c>
      <c r="G3525">
        <v>1364.77</v>
      </c>
      <c r="H3525" t="s">
        <v>2538</v>
      </c>
      <c r="I3525" t="s">
        <v>2539</v>
      </c>
      <c r="J3525" t="s">
        <v>2575</v>
      </c>
      <c r="K3525" t="s">
        <v>2321</v>
      </c>
      <c r="L3525" t="s">
        <v>2344</v>
      </c>
      <c r="M3525" t="s">
        <v>2576</v>
      </c>
      <c r="O3525" t="s">
        <v>2542</v>
      </c>
      <c r="P3525" t="s">
        <v>2543</v>
      </c>
      <c r="Q3525" t="s">
        <v>2544</v>
      </c>
      <c r="R3525" t="s">
        <v>2577</v>
      </c>
      <c r="S3525" t="s">
        <v>2546</v>
      </c>
      <c r="T3525">
        <v>0</v>
      </c>
      <c r="U3525" t="s">
        <v>838</v>
      </c>
      <c r="V3525" t="s">
        <v>2578</v>
      </c>
      <c r="W3525" t="s">
        <v>838</v>
      </c>
      <c r="X3525" t="s">
        <v>2578</v>
      </c>
      <c r="Y3525" t="str">
        <f t="shared" si="55"/>
        <v>北京微财科技有限公司-数媒重庆市黑卡小额贷款有限公司信息流</v>
      </c>
      <c r="Z3525" t="e">
        <f>VLOOKUP(Y:Y,[1]Sheet1!N:N,1,0)</f>
        <v>#N/A</v>
      </c>
    </row>
    <row r="3526" spans="1:26" hidden="1" x14ac:dyDescent="0.25">
      <c r="A3526">
        <v>20230612</v>
      </c>
      <c r="B3526">
        <v>47426689</v>
      </c>
      <c r="C3526" t="s">
        <v>2872</v>
      </c>
      <c r="D3526">
        <v>2167551</v>
      </c>
      <c r="E3526" t="s">
        <v>2550</v>
      </c>
      <c r="F3526" s="59">
        <v>100.77</v>
      </c>
      <c r="G3526">
        <v>100.77</v>
      </c>
      <c r="H3526" t="s">
        <v>2538</v>
      </c>
      <c r="I3526" t="s">
        <v>2551</v>
      </c>
      <c r="J3526" t="s">
        <v>2332</v>
      </c>
      <c r="K3526" t="s">
        <v>2321</v>
      </c>
      <c r="L3526" t="s">
        <v>2333</v>
      </c>
      <c r="M3526" t="s">
        <v>2552</v>
      </c>
      <c r="N3526" t="s">
        <v>2553</v>
      </c>
      <c r="O3526" t="s">
        <v>2542</v>
      </c>
      <c r="P3526" t="s">
        <v>2543</v>
      </c>
      <c r="Q3526" t="s">
        <v>2544</v>
      </c>
      <c r="R3526" t="s">
        <v>2554</v>
      </c>
      <c r="S3526" t="s">
        <v>2546</v>
      </c>
      <c r="T3526">
        <v>0</v>
      </c>
      <c r="U3526" t="s">
        <v>2555</v>
      </c>
      <c r="V3526" t="s">
        <v>2556</v>
      </c>
      <c r="W3526" t="s">
        <v>2555</v>
      </c>
      <c r="X3526" t="s">
        <v>2556</v>
      </c>
      <c r="Y3526" t="str">
        <f t="shared" si="55"/>
        <v>北京爱奇艺科技有限公司-百度北京爱奇艺科技有限公司信息流</v>
      </c>
      <c r="Z3526" t="e">
        <f>VLOOKUP(Y:Y,[1]Sheet1!N:N,1,0)</f>
        <v>#N/A</v>
      </c>
    </row>
    <row r="3527" spans="1:26" hidden="1" x14ac:dyDescent="0.25">
      <c r="A3527">
        <v>20230612</v>
      </c>
      <c r="B3527">
        <v>30387904</v>
      </c>
      <c r="C3527" t="s">
        <v>2645</v>
      </c>
      <c r="D3527">
        <v>2130054</v>
      </c>
      <c r="E3527" t="s">
        <v>2558</v>
      </c>
      <c r="F3527" s="59">
        <v>1659.81</v>
      </c>
      <c r="G3527">
        <v>1343.96</v>
      </c>
      <c r="H3527" t="s">
        <v>2559</v>
      </c>
      <c r="I3527" t="s">
        <v>2560</v>
      </c>
      <c r="J3527" t="s">
        <v>2350</v>
      </c>
      <c r="K3527" t="s">
        <v>711</v>
      </c>
      <c r="L3527" t="s">
        <v>2350</v>
      </c>
      <c r="M3527" t="s">
        <v>2561</v>
      </c>
      <c r="N3527" t="s">
        <v>2562</v>
      </c>
      <c r="O3527" t="s">
        <v>2542</v>
      </c>
      <c r="P3527" t="s">
        <v>2543</v>
      </c>
      <c r="Q3527" t="s">
        <v>2544</v>
      </c>
      <c r="R3527" t="s">
        <v>2563</v>
      </c>
      <c r="S3527" t="s">
        <v>2546</v>
      </c>
      <c r="T3527">
        <v>5064.9939999999997</v>
      </c>
      <c r="U3527" t="s">
        <v>1891</v>
      </c>
      <c r="V3527" t="s">
        <v>2564</v>
      </c>
      <c r="W3527" t="s">
        <v>1891</v>
      </c>
      <c r="X3527" t="s">
        <v>2564</v>
      </c>
      <c r="Y3527" t="str">
        <f t="shared" si="55"/>
        <v>深圳尚米网络技术有限公司深圳尚米网络技术有限公司CPC</v>
      </c>
      <c r="Z3527" t="e">
        <f>VLOOKUP(Y:Y,[1]Sheet1!N:N,1,0)</f>
        <v>#N/A</v>
      </c>
    </row>
    <row r="3528" spans="1:26" hidden="1" x14ac:dyDescent="0.25">
      <c r="A3528">
        <v>20230612</v>
      </c>
      <c r="B3528">
        <v>47327991</v>
      </c>
      <c r="C3528" t="s">
        <v>2766</v>
      </c>
      <c r="D3528">
        <v>2185183</v>
      </c>
      <c r="E3528" t="s">
        <v>2574</v>
      </c>
      <c r="F3528" s="59">
        <v>15008.77</v>
      </c>
      <c r="G3528">
        <v>11370.28</v>
      </c>
      <c r="H3528" t="s">
        <v>2538</v>
      </c>
      <c r="I3528" t="s">
        <v>2539</v>
      </c>
      <c r="J3528" t="s">
        <v>2575</v>
      </c>
      <c r="K3528" t="s">
        <v>2321</v>
      </c>
      <c r="L3528" t="s">
        <v>2344</v>
      </c>
      <c r="M3528" t="s">
        <v>2576</v>
      </c>
      <c r="O3528" t="s">
        <v>2542</v>
      </c>
      <c r="P3528" t="s">
        <v>2543</v>
      </c>
      <c r="Q3528" t="s">
        <v>2544</v>
      </c>
      <c r="R3528" t="s">
        <v>2577</v>
      </c>
      <c r="S3528" t="s">
        <v>2546</v>
      </c>
      <c r="T3528">
        <v>0</v>
      </c>
      <c r="U3528" t="s">
        <v>838</v>
      </c>
      <c r="V3528" t="s">
        <v>2578</v>
      </c>
      <c r="W3528" t="s">
        <v>838</v>
      </c>
      <c r="X3528" t="s">
        <v>2578</v>
      </c>
      <c r="Y3528" t="str">
        <f t="shared" si="55"/>
        <v>北京微财科技有限公司-数媒重庆市黑卡小额贷款有限公司信息流</v>
      </c>
      <c r="Z3528" t="e">
        <f>VLOOKUP(Y:Y,[1]Sheet1!N:N,1,0)</f>
        <v>#N/A</v>
      </c>
    </row>
    <row r="3529" spans="1:26" hidden="1" x14ac:dyDescent="0.25">
      <c r="A3529">
        <v>20230612</v>
      </c>
      <c r="B3529">
        <v>47426658</v>
      </c>
      <c r="C3529" t="s">
        <v>2873</v>
      </c>
      <c r="D3529">
        <v>2167551</v>
      </c>
      <c r="E3529" t="s">
        <v>2550</v>
      </c>
      <c r="F3529" s="59">
        <v>94.99</v>
      </c>
      <c r="G3529">
        <v>94.99</v>
      </c>
      <c r="H3529" t="s">
        <v>2538</v>
      </c>
      <c r="I3529" t="s">
        <v>2551</v>
      </c>
      <c r="J3529" t="s">
        <v>2332</v>
      </c>
      <c r="K3529" t="s">
        <v>2321</v>
      </c>
      <c r="L3529" t="s">
        <v>2333</v>
      </c>
      <c r="M3529" t="s">
        <v>2552</v>
      </c>
      <c r="N3529" t="s">
        <v>2553</v>
      </c>
      <c r="O3529" t="s">
        <v>2542</v>
      </c>
      <c r="P3529" t="s">
        <v>2543</v>
      </c>
      <c r="Q3529" t="s">
        <v>2544</v>
      </c>
      <c r="R3529" t="s">
        <v>2554</v>
      </c>
      <c r="S3529" t="s">
        <v>2546</v>
      </c>
      <c r="T3529">
        <v>0</v>
      </c>
      <c r="U3529" t="s">
        <v>2555</v>
      </c>
      <c r="V3529" t="s">
        <v>2556</v>
      </c>
      <c r="W3529" t="s">
        <v>2555</v>
      </c>
      <c r="X3529" t="s">
        <v>2556</v>
      </c>
      <c r="Y3529" t="str">
        <f t="shared" si="55"/>
        <v>北京爱奇艺科技有限公司-百度北京爱奇艺科技有限公司信息流</v>
      </c>
      <c r="Z3529" t="e">
        <f>VLOOKUP(Y:Y,[1]Sheet1!N:N,1,0)</f>
        <v>#N/A</v>
      </c>
    </row>
    <row r="3530" spans="1:26" hidden="1" x14ac:dyDescent="0.25">
      <c r="A3530">
        <v>20230612</v>
      </c>
      <c r="B3530">
        <v>45323132</v>
      </c>
      <c r="C3530" t="s">
        <v>2747</v>
      </c>
      <c r="D3530">
        <v>2172261</v>
      </c>
      <c r="E3530" t="s">
        <v>2628</v>
      </c>
      <c r="F3530" s="59">
        <v>96.24</v>
      </c>
      <c r="G3530">
        <v>73.47</v>
      </c>
      <c r="H3530" t="s">
        <v>2538</v>
      </c>
      <c r="I3530" t="s">
        <v>2551</v>
      </c>
      <c r="J3530" t="s">
        <v>292</v>
      </c>
      <c r="K3530" t="s">
        <v>2321</v>
      </c>
      <c r="L3530" t="s">
        <v>574</v>
      </c>
      <c r="M3530" t="s">
        <v>2611</v>
      </c>
      <c r="N3530" t="s">
        <v>2612</v>
      </c>
      <c r="O3530" t="s">
        <v>2542</v>
      </c>
      <c r="P3530" t="s">
        <v>2543</v>
      </c>
      <c r="Q3530" t="s">
        <v>2544</v>
      </c>
      <c r="R3530" t="s">
        <v>2613</v>
      </c>
      <c r="S3530" t="s">
        <v>2546</v>
      </c>
      <c r="T3530">
        <v>0</v>
      </c>
      <c r="U3530" t="s">
        <v>2614</v>
      </c>
      <c r="V3530" t="s">
        <v>2615</v>
      </c>
      <c r="W3530" t="s">
        <v>2614</v>
      </c>
      <c r="X3530" t="s">
        <v>2615</v>
      </c>
      <c r="Y3530" t="str">
        <f t="shared" si="55"/>
        <v>广州荔湾品唯信息服务有限公司广州唯品会电子商务有限公司信息流</v>
      </c>
      <c r="Z3530" t="e">
        <f>VLOOKUP(Y:Y,[1]Sheet1!N:N,1,0)</f>
        <v>#N/A</v>
      </c>
    </row>
    <row r="3531" spans="1:26" x14ac:dyDescent="0.25">
      <c r="A3531">
        <v>20230612</v>
      </c>
      <c r="B3531">
        <v>43094804</v>
      </c>
      <c r="C3531" t="s">
        <v>2705</v>
      </c>
      <c r="D3531">
        <v>2054669</v>
      </c>
      <c r="E3531" t="s">
        <v>2622</v>
      </c>
      <c r="F3531" s="59">
        <v>609.36</v>
      </c>
      <c r="G3531">
        <v>451.38</v>
      </c>
      <c r="H3531" t="s">
        <v>2538</v>
      </c>
      <c r="I3531" t="s">
        <v>2551</v>
      </c>
      <c r="J3531" t="s">
        <v>2352</v>
      </c>
      <c r="K3531" t="s">
        <v>2321</v>
      </c>
      <c r="L3531" t="s">
        <v>2351</v>
      </c>
      <c r="M3531" t="s">
        <v>2623</v>
      </c>
      <c r="N3531" t="s">
        <v>2624</v>
      </c>
      <c r="O3531" t="s">
        <v>2542</v>
      </c>
      <c r="P3531" t="s">
        <v>2543</v>
      </c>
      <c r="Q3531" t="s">
        <v>2544</v>
      </c>
      <c r="R3531" t="s">
        <v>2625</v>
      </c>
      <c r="S3531" t="s">
        <v>2546</v>
      </c>
      <c r="T3531">
        <v>0</v>
      </c>
      <c r="U3531" t="s">
        <v>838</v>
      </c>
      <c r="V3531" t="s">
        <v>2548</v>
      </c>
      <c r="W3531" t="s">
        <v>838</v>
      </c>
      <c r="X3531" t="s">
        <v>2548</v>
      </c>
      <c r="Y3531" t="str">
        <f t="shared" si="55"/>
        <v>深圳市小赢普惠科技有限责任公司深圳市赢众通金融信息服务有限责任公司信息流</v>
      </c>
      <c r="Z3531" t="e">
        <f>VLOOKUP(Y:Y,[1]Sheet1!N:N,1,0)</f>
        <v>#N/A</v>
      </c>
    </row>
    <row r="3532" spans="1:26" hidden="1" x14ac:dyDescent="0.25">
      <c r="A3532">
        <v>20230612</v>
      </c>
      <c r="B3532">
        <v>47327991</v>
      </c>
      <c r="C3532" t="s">
        <v>2766</v>
      </c>
      <c r="D3532">
        <v>2185183</v>
      </c>
      <c r="E3532" t="s">
        <v>2574</v>
      </c>
      <c r="F3532" s="59">
        <v>159.31</v>
      </c>
      <c r="G3532">
        <v>120.69</v>
      </c>
      <c r="H3532" t="s">
        <v>2538</v>
      </c>
      <c r="I3532" t="s">
        <v>2551</v>
      </c>
      <c r="J3532" t="s">
        <v>2575</v>
      </c>
      <c r="K3532" t="s">
        <v>2321</v>
      </c>
      <c r="L3532" t="s">
        <v>2344</v>
      </c>
      <c r="M3532" t="s">
        <v>2576</v>
      </c>
      <c r="O3532" t="s">
        <v>2542</v>
      </c>
      <c r="P3532" t="s">
        <v>2543</v>
      </c>
      <c r="Q3532" t="s">
        <v>2544</v>
      </c>
      <c r="R3532" t="s">
        <v>2577</v>
      </c>
      <c r="S3532" t="s">
        <v>2546</v>
      </c>
      <c r="T3532">
        <v>0</v>
      </c>
      <c r="U3532" t="s">
        <v>838</v>
      </c>
      <c r="V3532" t="s">
        <v>2578</v>
      </c>
      <c r="W3532" t="s">
        <v>838</v>
      </c>
      <c r="X3532" t="s">
        <v>2578</v>
      </c>
      <c r="Y3532" t="str">
        <f t="shared" si="55"/>
        <v>北京微财科技有限公司-数媒重庆市黑卡小额贷款有限公司信息流</v>
      </c>
      <c r="Z3532" t="e">
        <f>VLOOKUP(Y:Y,[1]Sheet1!N:N,1,0)</f>
        <v>#N/A</v>
      </c>
    </row>
    <row r="3533" spans="1:26" hidden="1" x14ac:dyDescent="0.25">
      <c r="A3533">
        <v>20230612</v>
      </c>
      <c r="B3533">
        <v>38794071</v>
      </c>
      <c r="C3533" t="s">
        <v>2778</v>
      </c>
      <c r="D3533">
        <v>2172261</v>
      </c>
      <c r="E3533" t="s">
        <v>2628</v>
      </c>
      <c r="F3533" s="59">
        <v>177652.02</v>
      </c>
      <c r="G3533">
        <v>135612.23000000001</v>
      </c>
      <c r="H3533" t="s">
        <v>2538</v>
      </c>
      <c r="I3533" t="s">
        <v>2551</v>
      </c>
      <c r="J3533" t="s">
        <v>292</v>
      </c>
      <c r="K3533" t="s">
        <v>2321</v>
      </c>
      <c r="L3533" t="s">
        <v>574</v>
      </c>
      <c r="M3533" t="s">
        <v>2611</v>
      </c>
      <c r="N3533" t="s">
        <v>2612</v>
      </c>
      <c r="O3533" t="s">
        <v>2542</v>
      </c>
      <c r="P3533" t="s">
        <v>2543</v>
      </c>
      <c r="Q3533" t="s">
        <v>2544</v>
      </c>
      <c r="R3533" t="s">
        <v>2613</v>
      </c>
      <c r="S3533" t="s">
        <v>2546</v>
      </c>
      <c r="T3533">
        <v>0</v>
      </c>
      <c r="U3533" t="s">
        <v>2614</v>
      </c>
      <c r="V3533" t="s">
        <v>2615</v>
      </c>
      <c r="W3533" t="s">
        <v>2614</v>
      </c>
      <c r="X3533" t="s">
        <v>2615</v>
      </c>
      <c r="Y3533" t="str">
        <f t="shared" si="55"/>
        <v>广州荔湾品唯信息服务有限公司广州唯品会电子商务有限公司信息流</v>
      </c>
      <c r="Z3533" t="e">
        <f>VLOOKUP(Y:Y,[1]Sheet1!N:N,1,0)</f>
        <v>#N/A</v>
      </c>
    </row>
    <row r="3534" spans="1:26" hidden="1" x14ac:dyDescent="0.25">
      <c r="A3534">
        <v>20230612</v>
      </c>
      <c r="B3534">
        <v>29522751</v>
      </c>
      <c r="C3534" t="s">
        <v>2816</v>
      </c>
      <c r="D3534">
        <v>2130054</v>
      </c>
      <c r="E3534" t="s">
        <v>2558</v>
      </c>
      <c r="F3534" s="59">
        <v>106.87</v>
      </c>
      <c r="G3534">
        <v>86.53</v>
      </c>
      <c r="H3534" t="s">
        <v>2559</v>
      </c>
      <c r="I3534" t="s">
        <v>2560</v>
      </c>
      <c r="J3534" t="s">
        <v>2350</v>
      </c>
      <c r="K3534" t="s">
        <v>711</v>
      </c>
      <c r="L3534" t="s">
        <v>2350</v>
      </c>
      <c r="M3534" t="s">
        <v>2561</v>
      </c>
      <c r="N3534" t="s">
        <v>2562</v>
      </c>
      <c r="O3534" t="s">
        <v>2542</v>
      </c>
      <c r="P3534" t="s">
        <v>2543</v>
      </c>
      <c r="Q3534" t="s">
        <v>2544</v>
      </c>
      <c r="R3534" t="s">
        <v>2563</v>
      </c>
      <c r="S3534" t="s">
        <v>2546</v>
      </c>
      <c r="T3534">
        <v>1304.9369999999999</v>
      </c>
      <c r="U3534" t="s">
        <v>1891</v>
      </c>
      <c r="V3534" t="s">
        <v>2564</v>
      </c>
      <c r="W3534" t="s">
        <v>1891</v>
      </c>
      <c r="X3534" t="s">
        <v>2564</v>
      </c>
      <c r="Y3534" t="str">
        <f t="shared" si="55"/>
        <v>深圳尚米网络技术有限公司深圳尚米网络技术有限公司CPC</v>
      </c>
      <c r="Z3534" t="e">
        <f>VLOOKUP(Y:Y,[1]Sheet1!N:N,1,0)</f>
        <v>#N/A</v>
      </c>
    </row>
    <row r="3535" spans="1:26" hidden="1" x14ac:dyDescent="0.25">
      <c r="A3535">
        <v>20230612</v>
      </c>
      <c r="B3535">
        <v>38794042</v>
      </c>
      <c r="C3535" t="s">
        <v>2756</v>
      </c>
      <c r="D3535">
        <v>2172261</v>
      </c>
      <c r="E3535" t="s">
        <v>2628</v>
      </c>
      <c r="F3535" s="59">
        <v>4801.2700000000004</v>
      </c>
      <c r="G3535">
        <v>3665.09</v>
      </c>
      <c r="H3535" t="s">
        <v>2538</v>
      </c>
      <c r="I3535" t="s">
        <v>2551</v>
      </c>
      <c r="J3535" t="s">
        <v>292</v>
      </c>
      <c r="K3535" t="s">
        <v>2321</v>
      </c>
      <c r="L3535" t="s">
        <v>574</v>
      </c>
      <c r="M3535" t="s">
        <v>2611</v>
      </c>
      <c r="N3535" t="s">
        <v>2612</v>
      </c>
      <c r="O3535" t="s">
        <v>2542</v>
      </c>
      <c r="P3535" t="s">
        <v>2543</v>
      </c>
      <c r="Q3535" t="s">
        <v>2544</v>
      </c>
      <c r="R3535" t="s">
        <v>2613</v>
      </c>
      <c r="S3535" t="s">
        <v>2546</v>
      </c>
      <c r="T3535">
        <v>0</v>
      </c>
      <c r="U3535" t="s">
        <v>2614</v>
      </c>
      <c r="V3535" t="s">
        <v>2615</v>
      </c>
      <c r="W3535" t="s">
        <v>2614</v>
      </c>
      <c r="X3535" t="s">
        <v>2615</v>
      </c>
      <c r="Y3535" t="str">
        <f t="shared" si="55"/>
        <v>广州荔湾品唯信息服务有限公司广州唯品会电子商务有限公司信息流</v>
      </c>
      <c r="Z3535" t="e">
        <f>VLOOKUP(Y:Y,[1]Sheet1!N:N,1,0)</f>
        <v>#N/A</v>
      </c>
    </row>
    <row r="3536" spans="1:26" hidden="1" x14ac:dyDescent="0.25">
      <c r="A3536">
        <v>20230612</v>
      </c>
      <c r="B3536">
        <v>42965764</v>
      </c>
      <c r="C3536" t="s">
        <v>2536</v>
      </c>
      <c r="D3536">
        <v>2158784</v>
      </c>
      <c r="E3536" t="s">
        <v>2537</v>
      </c>
      <c r="F3536" s="59">
        <v>448.65</v>
      </c>
      <c r="G3536">
        <v>448.65</v>
      </c>
      <c r="H3536" t="s">
        <v>2538</v>
      </c>
      <c r="I3536" t="s">
        <v>2539</v>
      </c>
      <c r="J3536" t="s">
        <v>2320</v>
      </c>
      <c r="K3536" t="s">
        <v>2321</v>
      </c>
      <c r="L3536" t="s">
        <v>2318</v>
      </c>
      <c r="M3536" t="s">
        <v>2540</v>
      </c>
      <c r="N3536" t="s">
        <v>2541</v>
      </c>
      <c r="O3536" t="s">
        <v>2542</v>
      </c>
      <c r="P3536" t="s">
        <v>2543</v>
      </c>
      <c r="Q3536" t="s">
        <v>2544</v>
      </c>
      <c r="R3536" t="s">
        <v>2545</v>
      </c>
      <c r="S3536" t="s">
        <v>2546</v>
      </c>
      <c r="T3536">
        <v>0</v>
      </c>
      <c r="U3536" t="s">
        <v>838</v>
      </c>
      <c r="V3536" t="s">
        <v>2547</v>
      </c>
      <c r="W3536" t="s">
        <v>838</v>
      </c>
      <c r="X3536" t="s">
        <v>2548</v>
      </c>
      <c r="Y3536" t="str">
        <f t="shared" si="55"/>
        <v>上海耳序信息技术有限公司-四部上海拍拍贷金融信息服务有限公司信息流</v>
      </c>
      <c r="Z3536" t="e">
        <f>VLOOKUP(Y:Y,[1]Sheet1!N:N,1,0)</f>
        <v>#N/A</v>
      </c>
    </row>
    <row r="3537" spans="1:26" hidden="1" x14ac:dyDescent="0.25">
      <c r="A3537">
        <v>20230612</v>
      </c>
      <c r="B3537">
        <v>47327773</v>
      </c>
      <c r="C3537" t="s">
        <v>2714</v>
      </c>
      <c r="D3537">
        <v>2185183</v>
      </c>
      <c r="E3537" t="s">
        <v>2574</v>
      </c>
      <c r="F3537" s="59">
        <v>7499.96</v>
      </c>
      <c r="G3537">
        <v>5681.79</v>
      </c>
      <c r="H3537" t="s">
        <v>2538</v>
      </c>
      <c r="I3537" t="s">
        <v>2539</v>
      </c>
      <c r="J3537" t="s">
        <v>2575</v>
      </c>
      <c r="K3537" t="s">
        <v>2321</v>
      </c>
      <c r="L3537" t="s">
        <v>2344</v>
      </c>
      <c r="M3537" t="s">
        <v>2576</v>
      </c>
      <c r="O3537" t="s">
        <v>2542</v>
      </c>
      <c r="P3537" t="s">
        <v>2543</v>
      </c>
      <c r="Q3537" t="s">
        <v>2544</v>
      </c>
      <c r="R3537" t="s">
        <v>2577</v>
      </c>
      <c r="S3537" t="s">
        <v>2546</v>
      </c>
      <c r="T3537">
        <v>0</v>
      </c>
      <c r="U3537" t="s">
        <v>838</v>
      </c>
      <c r="V3537" t="s">
        <v>2578</v>
      </c>
      <c r="W3537" t="s">
        <v>838</v>
      </c>
      <c r="X3537" t="s">
        <v>2578</v>
      </c>
      <c r="Y3537" t="str">
        <f t="shared" si="55"/>
        <v>北京微财科技有限公司-数媒重庆市黑卡小额贷款有限公司信息流</v>
      </c>
      <c r="Z3537" t="e">
        <f>VLOOKUP(Y:Y,[1]Sheet1!N:N,1,0)</f>
        <v>#N/A</v>
      </c>
    </row>
    <row r="3538" spans="1:26" hidden="1" x14ac:dyDescent="0.25">
      <c r="A3538">
        <v>20230612</v>
      </c>
      <c r="B3538">
        <v>47344663</v>
      </c>
      <c r="C3538" t="s">
        <v>2788</v>
      </c>
      <c r="D3538">
        <v>2165628</v>
      </c>
      <c r="E3538" t="s">
        <v>2789</v>
      </c>
      <c r="F3538" s="59">
        <v>1000.65</v>
      </c>
      <c r="G3538">
        <v>0</v>
      </c>
      <c r="H3538" t="s">
        <v>2559</v>
      </c>
      <c r="I3538" t="s">
        <v>2560</v>
      </c>
      <c r="J3538" t="s">
        <v>2332</v>
      </c>
      <c r="K3538" t="s">
        <v>711</v>
      </c>
      <c r="L3538" t="s">
        <v>2333</v>
      </c>
      <c r="M3538" t="s">
        <v>2552</v>
      </c>
      <c r="N3538" t="s">
        <v>2553</v>
      </c>
      <c r="O3538" t="s">
        <v>2542</v>
      </c>
      <c r="P3538" t="s">
        <v>2543</v>
      </c>
      <c r="Q3538" t="s">
        <v>2544</v>
      </c>
      <c r="R3538" t="s">
        <v>2554</v>
      </c>
      <c r="S3538" t="s">
        <v>2546</v>
      </c>
      <c r="T3538">
        <v>0</v>
      </c>
      <c r="U3538" t="s">
        <v>2555</v>
      </c>
      <c r="V3538" t="s">
        <v>2556</v>
      </c>
      <c r="W3538" t="s">
        <v>2555</v>
      </c>
      <c r="X3538" t="s">
        <v>2556</v>
      </c>
      <c r="Y3538" t="str">
        <f t="shared" si="55"/>
        <v>北京爱奇艺科技有限公司-百度北京爱奇艺科技有限公司CPC</v>
      </c>
      <c r="Z3538" t="e">
        <f>VLOOKUP(Y:Y,[1]Sheet1!N:N,1,0)</f>
        <v>#N/A</v>
      </c>
    </row>
    <row r="3539" spans="1:26" hidden="1" x14ac:dyDescent="0.25">
      <c r="A3539">
        <v>20230612</v>
      </c>
      <c r="B3539">
        <v>47798443</v>
      </c>
      <c r="C3539" t="s">
        <v>2862</v>
      </c>
      <c r="D3539">
        <v>2169384</v>
      </c>
      <c r="E3539" t="s">
        <v>2633</v>
      </c>
      <c r="F3539" s="59">
        <v>22446.38</v>
      </c>
      <c r="G3539">
        <v>16626.95</v>
      </c>
      <c r="H3539" t="s">
        <v>2538</v>
      </c>
      <c r="I3539" t="s">
        <v>2551</v>
      </c>
      <c r="J3539" t="s">
        <v>296</v>
      </c>
      <c r="K3539" t="s">
        <v>2321</v>
      </c>
      <c r="L3539" t="s">
        <v>2334</v>
      </c>
      <c r="M3539" t="s">
        <v>2634</v>
      </c>
      <c r="N3539" t="s">
        <v>2635</v>
      </c>
      <c r="O3539" t="s">
        <v>2542</v>
      </c>
      <c r="P3539" t="s">
        <v>2543</v>
      </c>
      <c r="Q3539" t="s">
        <v>2544</v>
      </c>
      <c r="R3539" t="s">
        <v>2636</v>
      </c>
      <c r="S3539" t="s">
        <v>2546</v>
      </c>
      <c r="T3539">
        <v>0</v>
      </c>
      <c r="U3539" t="s">
        <v>2584</v>
      </c>
      <c r="V3539" t="s">
        <v>2637</v>
      </c>
      <c r="W3539" t="s">
        <v>2584</v>
      </c>
      <c r="X3539" t="s">
        <v>2637</v>
      </c>
      <c r="Y3539" t="str">
        <f t="shared" si="55"/>
        <v>湖北车智汇传媒有限公司北京车之家信息技术有限公司信息流</v>
      </c>
      <c r="Z3539" t="e">
        <f>VLOOKUP(Y:Y,[1]Sheet1!N:N,1,0)</f>
        <v>#N/A</v>
      </c>
    </row>
    <row r="3540" spans="1:26" hidden="1" x14ac:dyDescent="0.25">
      <c r="A3540">
        <v>20230612</v>
      </c>
      <c r="B3540">
        <v>29522757</v>
      </c>
      <c r="C3540" t="s">
        <v>2601</v>
      </c>
      <c r="D3540">
        <v>2130054</v>
      </c>
      <c r="E3540" t="s">
        <v>2558</v>
      </c>
      <c r="F3540" s="59">
        <v>3526.19</v>
      </c>
      <c r="G3540">
        <v>2855.12</v>
      </c>
      <c r="H3540" t="s">
        <v>2559</v>
      </c>
      <c r="I3540" t="s">
        <v>2560</v>
      </c>
      <c r="J3540" t="s">
        <v>2350</v>
      </c>
      <c r="K3540" t="s">
        <v>711</v>
      </c>
      <c r="L3540" t="s">
        <v>2350</v>
      </c>
      <c r="M3540" t="s">
        <v>2561</v>
      </c>
      <c r="N3540" t="s">
        <v>2562</v>
      </c>
      <c r="O3540" t="s">
        <v>2542</v>
      </c>
      <c r="P3540" t="s">
        <v>2543</v>
      </c>
      <c r="Q3540" t="s">
        <v>2544</v>
      </c>
      <c r="R3540" t="s">
        <v>2563</v>
      </c>
      <c r="S3540" t="s">
        <v>2546</v>
      </c>
      <c r="T3540">
        <v>13547.614</v>
      </c>
      <c r="U3540" t="s">
        <v>1891</v>
      </c>
      <c r="V3540" t="s">
        <v>2602</v>
      </c>
      <c r="W3540" t="s">
        <v>1891</v>
      </c>
      <c r="X3540" t="s">
        <v>2564</v>
      </c>
      <c r="Y3540" t="str">
        <f t="shared" si="55"/>
        <v>深圳尚米网络技术有限公司深圳尚米网络技术有限公司CPC</v>
      </c>
      <c r="Z3540" t="e">
        <f>VLOOKUP(Y:Y,[1]Sheet1!N:N,1,0)</f>
        <v>#N/A</v>
      </c>
    </row>
    <row r="3541" spans="1:26" hidden="1" x14ac:dyDescent="0.25">
      <c r="A3541">
        <v>20230612</v>
      </c>
      <c r="B3541">
        <v>31781225</v>
      </c>
      <c r="C3541" t="s">
        <v>2779</v>
      </c>
      <c r="D3541">
        <v>2115174</v>
      </c>
      <c r="E3541" t="s">
        <v>2780</v>
      </c>
      <c r="F3541" s="59">
        <v>642.71</v>
      </c>
      <c r="G3541">
        <v>0</v>
      </c>
      <c r="H3541" t="s">
        <v>2559</v>
      </c>
      <c r="I3541" t="s">
        <v>2560</v>
      </c>
      <c r="J3541" t="s">
        <v>2357</v>
      </c>
      <c r="K3541" t="s">
        <v>711</v>
      </c>
      <c r="L3541" t="s">
        <v>2356</v>
      </c>
      <c r="M3541" t="s">
        <v>2781</v>
      </c>
      <c r="N3541" t="s">
        <v>2782</v>
      </c>
      <c r="O3541" t="s">
        <v>2542</v>
      </c>
      <c r="P3541" t="s">
        <v>2543</v>
      </c>
      <c r="Q3541" t="s">
        <v>2544</v>
      </c>
      <c r="R3541" t="s">
        <v>2783</v>
      </c>
      <c r="S3541" t="s">
        <v>2546</v>
      </c>
      <c r="T3541">
        <v>0</v>
      </c>
      <c r="U3541" t="s">
        <v>2784</v>
      </c>
      <c r="V3541" t="s">
        <v>2785</v>
      </c>
      <c r="W3541" t="s">
        <v>1891</v>
      </c>
      <c r="X3541" t="s">
        <v>2602</v>
      </c>
      <c r="Y3541" t="str">
        <f t="shared" si="55"/>
        <v>腾讯云计算(北京)有限责任公司深圳市腾讯计算机系统有限公司CPC</v>
      </c>
      <c r="Z3541" t="e">
        <f>VLOOKUP(Y:Y,[1]Sheet1!N:N,1,0)</f>
        <v>#N/A</v>
      </c>
    </row>
    <row r="3542" spans="1:26" hidden="1" x14ac:dyDescent="0.25">
      <c r="A3542">
        <v>20230612</v>
      </c>
      <c r="B3542">
        <v>42327215</v>
      </c>
      <c r="C3542" t="s">
        <v>2739</v>
      </c>
      <c r="D3542">
        <v>2172261</v>
      </c>
      <c r="E3542" t="s">
        <v>2628</v>
      </c>
      <c r="F3542" s="59">
        <v>3437.18</v>
      </c>
      <c r="G3542">
        <v>2623.8</v>
      </c>
      <c r="H3542" t="s">
        <v>2538</v>
      </c>
      <c r="I3542" t="s">
        <v>2551</v>
      </c>
      <c r="J3542" t="s">
        <v>292</v>
      </c>
      <c r="K3542" t="s">
        <v>2321</v>
      </c>
      <c r="L3542" t="s">
        <v>574</v>
      </c>
      <c r="M3542" t="s">
        <v>2611</v>
      </c>
      <c r="N3542" t="s">
        <v>2612</v>
      </c>
      <c r="O3542" t="s">
        <v>2542</v>
      </c>
      <c r="P3542" t="s">
        <v>2543</v>
      </c>
      <c r="Q3542" t="s">
        <v>2544</v>
      </c>
      <c r="R3542" t="s">
        <v>2613</v>
      </c>
      <c r="S3542" t="s">
        <v>2546</v>
      </c>
      <c r="T3542">
        <v>0</v>
      </c>
      <c r="U3542" t="s">
        <v>2614</v>
      </c>
      <c r="V3542" t="s">
        <v>2615</v>
      </c>
      <c r="W3542" t="s">
        <v>2614</v>
      </c>
      <c r="X3542" t="s">
        <v>2615</v>
      </c>
      <c r="Y3542" t="str">
        <f t="shared" si="55"/>
        <v>广州荔湾品唯信息服务有限公司广州唯品会电子商务有限公司信息流</v>
      </c>
      <c r="Z3542" t="e">
        <f>VLOOKUP(Y:Y,[1]Sheet1!N:N,1,0)</f>
        <v>#N/A</v>
      </c>
    </row>
    <row r="3543" spans="1:26" x14ac:dyDescent="0.25">
      <c r="A3543">
        <v>20230612</v>
      </c>
      <c r="B3543">
        <v>43094813</v>
      </c>
      <c r="C3543" t="s">
        <v>2677</v>
      </c>
      <c r="D3543">
        <v>2054669</v>
      </c>
      <c r="E3543" t="s">
        <v>2622</v>
      </c>
      <c r="F3543" s="59">
        <v>246.31</v>
      </c>
      <c r="G3543">
        <v>182.45</v>
      </c>
      <c r="H3543" t="s">
        <v>2538</v>
      </c>
      <c r="I3543" t="s">
        <v>2551</v>
      </c>
      <c r="J3543" t="s">
        <v>2352</v>
      </c>
      <c r="K3543" t="s">
        <v>2321</v>
      </c>
      <c r="L3543" t="s">
        <v>2351</v>
      </c>
      <c r="M3543" t="s">
        <v>2623</v>
      </c>
      <c r="N3543" t="s">
        <v>2624</v>
      </c>
      <c r="O3543" t="s">
        <v>2542</v>
      </c>
      <c r="P3543" t="s">
        <v>2543</v>
      </c>
      <c r="Q3543" t="s">
        <v>2544</v>
      </c>
      <c r="R3543" t="s">
        <v>2625</v>
      </c>
      <c r="S3543" t="s">
        <v>2546</v>
      </c>
      <c r="T3543">
        <v>0</v>
      </c>
      <c r="U3543" t="s">
        <v>838</v>
      </c>
      <c r="V3543" t="s">
        <v>2548</v>
      </c>
      <c r="W3543" t="s">
        <v>838</v>
      </c>
      <c r="X3543" t="s">
        <v>2548</v>
      </c>
      <c r="Y3543" t="str">
        <f t="shared" si="55"/>
        <v>深圳市小赢普惠科技有限责任公司深圳市赢众通金融信息服务有限责任公司信息流</v>
      </c>
      <c r="Z3543" t="e">
        <f>VLOOKUP(Y:Y,[1]Sheet1!N:N,1,0)</f>
        <v>#N/A</v>
      </c>
    </row>
    <row r="3544" spans="1:26" hidden="1" x14ac:dyDescent="0.25">
      <c r="A3544">
        <v>20230612</v>
      </c>
      <c r="B3544">
        <v>23293206</v>
      </c>
      <c r="C3544" t="s">
        <v>2696</v>
      </c>
      <c r="D3544">
        <v>2147805</v>
      </c>
      <c r="E3544" t="s">
        <v>2697</v>
      </c>
      <c r="F3544" s="59">
        <v>5151.84</v>
      </c>
      <c r="G3544">
        <v>4599.66</v>
      </c>
      <c r="H3544" t="s">
        <v>2559</v>
      </c>
      <c r="I3544" t="s">
        <v>2560</v>
      </c>
      <c r="J3544" t="s">
        <v>2347</v>
      </c>
      <c r="K3544" t="s">
        <v>711</v>
      </c>
      <c r="L3544" t="s">
        <v>2346</v>
      </c>
      <c r="M3544" t="s">
        <v>2698</v>
      </c>
      <c r="N3544" t="s">
        <v>2699</v>
      </c>
      <c r="O3544" t="s">
        <v>2542</v>
      </c>
      <c r="P3544" t="s">
        <v>2543</v>
      </c>
      <c r="Q3544" t="s">
        <v>2544</v>
      </c>
      <c r="R3544" t="s">
        <v>2700</v>
      </c>
      <c r="S3544" t="s">
        <v>2546</v>
      </c>
      <c r="T3544">
        <v>209773.04800000001</v>
      </c>
      <c r="U3544" t="s">
        <v>2555</v>
      </c>
      <c r="V3544" t="s">
        <v>2596</v>
      </c>
      <c r="W3544" t="s">
        <v>2555</v>
      </c>
      <c r="X3544" t="s">
        <v>2556</v>
      </c>
      <c r="Y3544" t="str">
        <f t="shared" si="55"/>
        <v>飞狐信息技术（天津）有限公司飞狐信息技术(天津)有限公司CPC</v>
      </c>
      <c r="Z3544" t="e">
        <f>VLOOKUP(Y:Y,[1]Sheet1!N:N,1,0)</f>
        <v>#N/A</v>
      </c>
    </row>
    <row r="3545" spans="1:26" hidden="1" x14ac:dyDescent="0.25">
      <c r="A3545">
        <v>20230612</v>
      </c>
      <c r="B3545">
        <v>42327250</v>
      </c>
      <c r="C3545" t="s">
        <v>2704</v>
      </c>
      <c r="D3545">
        <v>2172261</v>
      </c>
      <c r="E3545" t="s">
        <v>2628</v>
      </c>
      <c r="F3545" s="59">
        <v>1853.27</v>
      </c>
      <c r="G3545">
        <v>1414.71</v>
      </c>
      <c r="H3545" t="s">
        <v>2538</v>
      </c>
      <c r="I3545" t="s">
        <v>2551</v>
      </c>
      <c r="J3545" t="s">
        <v>292</v>
      </c>
      <c r="K3545" t="s">
        <v>2321</v>
      </c>
      <c r="L3545" t="s">
        <v>574</v>
      </c>
      <c r="M3545" t="s">
        <v>2611</v>
      </c>
      <c r="N3545" t="s">
        <v>2612</v>
      </c>
      <c r="O3545" t="s">
        <v>2542</v>
      </c>
      <c r="P3545" t="s">
        <v>2543</v>
      </c>
      <c r="Q3545" t="s">
        <v>2544</v>
      </c>
      <c r="R3545" t="s">
        <v>2613</v>
      </c>
      <c r="S3545" t="s">
        <v>2546</v>
      </c>
      <c r="T3545">
        <v>0</v>
      </c>
      <c r="U3545" t="s">
        <v>2614</v>
      </c>
      <c r="V3545" t="s">
        <v>2615</v>
      </c>
      <c r="W3545" t="s">
        <v>2614</v>
      </c>
      <c r="X3545" t="s">
        <v>2615</v>
      </c>
      <c r="Y3545" t="str">
        <f t="shared" si="55"/>
        <v>广州荔湾品唯信息服务有限公司广州唯品会电子商务有限公司信息流</v>
      </c>
      <c r="Z3545" t="e">
        <f>VLOOKUP(Y:Y,[1]Sheet1!N:N,1,0)</f>
        <v>#N/A</v>
      </c>
    </row>
    <row r="3546" spans="1:26" x14ac:dyDescent="0.25">
      <c r="A3546">
        <v>20230612</v>
      </c>
      <c r="B3546">
        <v>43094804</v>
      </c>
      <c r="C3546" t="s">
        <v>2705</v>
      </c>
      <c r="D3546">
        <v>2054669</v>
      </c>
      <c r="E3546" t="s">
        <v>2622</v>
      </c>
      <c r="F3546" s="59">
        <v>2209.21</v>
      </c>
      <c r="G3546">
        <v>1636.45</v>
      </c>
      <c r="H3546" t="s">
        <v>2538</v>
      </c>
      <c r="I3546" t="s">
        <v>2539</v>
      </c>
      <c r="J3546" t="s">
        <v>2352</v>
      </c>
      <c r="K3546" t="s">
        <v>2321</v>
      </c>
      <c r="L3546" t="s">
        <v>2351</v>
      </c>
      <c r="M3546" t="s">
        <v>2623</v>
      </c>
      <c r="N3546" t="s">
        <v>2624</v>
      </c>
      <c r="O3546" t="s">
        <v>2542</v>
      </c>
      <c r="P3546" t="s">
        <v>2543</v>
      </c>
      <c r="Q3546" t="s">
        <v>2544</v>
      </c>
      <c r="R3546" t="s">
        <v>2625</v>
      </c>
      <c r="S3546" t="s">
        <v>2546</v>
      </c>
      <c r="T3546">
        <v>0</v>
      </c>
      <c r="U3546" t="s">
        <v>838</v>
      </c>
      <c r="V3546" t="s">
        <v>2548</v>
      </c>
      <c r="W3546" t="s">
        <v>838</v>
      </c>
      <c r="X3546" t="s">
        <v>2548</v>
      </c>
      <c r="Y3546" t="str">
        <f t="shared" si="55"/>
        <v>深圳市小赢普惠科技有限责任公司深圳市赢众通金融信息服务有限责任公司信息流</v>
      </c>
      <c r="Z3546" t="e">
        <f>VLOOKUP(Y:Y,[1]Sheet1!N:N,1,0)</f>
        <v>#N/A</v>
      </c>
    </row>
    <row r="3547" spans="1:26" hidden="1" x14ac:dyDescent="0.25">
      <c r="A3547">
        <v>20230612</v>
      </c>
      <c r="B3547">
        <v>45323041</v>
      </c>
      <c r="C3547" t="s">
        <v>2775</v>
      </c>
      <c r="D3547">
        <v>2172261</v>
      </c>
      <c r="E3547" t="s">
        <v>2628</v>
      </c>
      <c r="F3547" s="59">
        <v>17278.13</v>
      </c>
      <c r="G3547">
        <v>13189.41</v>
      </c>
      <c r="H3547" t="s">
        <v>2538</v>
      </c>
      <c r="I3547" t="s">
        <v>2551</v>
      </c>
      <c r="J3547" t="s">
        <v>292</v>
      </c>
      <c r="K3547" t="s">
        <v>2321</v>
      </c>
      <c r="L3547" t="s">
        <v>574</v>
      </c>
      <c r="M3547" t="s">
        <v>2611</v>
      </c>
      <c r="N3547" t="s">
        <v>2612</v>
      </c>
      <c r="O3547" t="s">
        <v>2542</v>
      </c>
      <c r="P3547" t="s">
        <v>2543</v>
      </c>
      <c r="Q3547" t="s">
        <v>2544</v>
      </c>
      <c r="R3547" t="s">
        <v>2613</v>
      </c>
      <c r="S3547" t="s">
        <v>2546</v>
      </c>
      <c r="T3547">
        <v>0</v>
      </c>
      <c r="U3547" t="s">
        <v>2614</v>
      </c>
      <c r="V3547" t="s">
        <v>2615</v>
      </c>
      <c r="W3547" t="s">
        <v>2614</v>
      </c>
      <c r="X3547" t="s">
        <v>2615</v>
      </c>
      <c r="Y3547" t="str">
        <f t="shared" si="55"/>
        <v>广州荔湾品唯信息服务有限公司广州唯品会电子商务有限公司信息流</v>
      </c>
      <c r="Z3547" t="e">
        <f>VLOOKUP(Y:Y,[1]Sheet1!N:N,1,0)</f>
        <v>#N/A</v>
      </c>
    </row>
    <row r="3548" spans="1:26" hidden="1" x14ac:dyDescent="0.25">
      <c r="A3548">
        <v>20230612</v>
      </c>
      <c r="B3548">
        <v>40850187</v>
      </c>
      <c r="C3548" t="s">
        <v>2652</v>
      </c>
      <c r="D3548">
        <v>2165227</v>
      </c>
      <c r="E3548" t="s">
        <v>2566</v>
      </c>
      <c r="F3548" s="59">
        <v>5849.51</v>
      </c>
      <c r="G3548">
        <v>4332.97</v>
      </c>
      <c r="H3548" t="s">
        <v>2538</v>
      </c>
      <c r="I3548" t="s">
        <v>2539</v>
      </c>
      <c r="J3548" t="s">
        <v>2320</v>
      </c>
      <c r="K3548" t="s">
        <v>2321</v>
      </c>
      <c r="L3548" t="s">
        <v>2318</v>
      </c>
      <c r="M3548" t="s">
        <v>2540</v>
      </c>
      <c r="N3548" t="s">
        <v>2541</v>
      </c>
      <c r="O3548" t="s">
        <v>2542</v>
      </c>
      <c r="P3548" t="s">
        <v>2543</v>
      </c>
      <c r="Q3548" t="s">
        <v>2544</v>
      </c>
      <c r="R3548" t="s">
        <v>2545</v>
      </c>
      <c r="S3548" t="s">
        <v>2546</v>
      </c>
      <c r="T3548">
        <v>0</v>
      </c>
      <c r="U3548" t="s">
        <v>838</v>
      </c>
      <c r="V3548" t="s">
        <v>2547</v>
      </c>
      <c r="W3548" t="s">
        <v>838</v>
      </c>
      <c r="X3548" t="s">
        <v>2548</v>
      </c>
      <c r="Y3548" t="str">
        <f t="shared" si="55"/>
        <v>上海耳序信息技术有限公司-四部上海拍拍贷金融信息服务有限公司信息流</v>
      </c>
      <c r="Z3548" t="e">
        <f>VLOOKUP(Y:Y,[1]Sheet1!N:N,1,0)</f>
        <v>#N/A</v>
      </c>
    </row>
    <row r="3549" spans="1:26" hidden="1" x14ac:dyDescent="0.25">
      <c r="A3549">
        <v>20230612</v>
      </c>
      <c r="B3549">
        <v>39122181</v>
      </c>
      <c r="C3549" t="s">
        <v>2586</v>
      </c>
      <c r="D3549">
        <v>2117410</v>
      </c>
      <c r="E3549" t="s">
        <v>2587</v>
      </c>
      <c r="F3549" s="59">
        <v>2331.16</v>
      </c>
      <c r="G3549">
        <v>0</v>
      </c>
      <c r="H3549" t="s">
        <v>2538</v>
      </c>
      <c r="I3549" t="s">
        <v>2551</v>
      </c>
      <c r="J3549" t="s">
        <v>2353</v>
      </c>
      <c r="K3549" t="s">
        <v>2321</v>
      </c>
      <c r="L3549" t="s">
        <v>326</v>
      </c>
      <c r="M3549" t="s">
        <v>2588</v>
      </c>
      <c r="N3549" t="s">
        <v>2589</v>
      </c>
      <c r="O3549" t="s">
        <v>2542</v>
      </c>
      <c r="P3549" t="s">
        <v>2543</v>
      </c>
      <c r="Q3549" t="s">
        <v>2544</v>
      </c>
      <c r="R3549" t="s">
        <v>2570</v>
      </c>
      <c r="S3549" t="s">
        <v>2546</v>
      </c>
      <c r="T3549">
        <v>0</v>
      </c>
      <c r="U3549" t="s">
        <v>2571</v>
      </c>
      <c r="V3549" t="s">
        <v>2572</v>
      </c>
      <c r="W3549" t="s">
        <v>1891</v>
      </c>
      <c r="X3549" t="s">
        <v>2564</v>
      </c>
      <c r="Y3549" t="str">
        <f t="shared" si="55"/>
        <v>网易有道信息技术（北京）有限公司网易(杭州)网络有限公司信息流</v>
      </c>
      <c r="Z3549" t="e">
        <f>VLOOKUP(Y:Y,[1]Sheet1!N:N,1,0)</f>
        <v>#N/A</v>
      </c>
    </row>
    <row r="3550" spans="1:26" hidden="1" x14ac:dyDescent="0.25">
      <c r="A3550">
        <v>20230612</v>
      </c>
      <c r="B3550">
        <v>47798422</v>
      </c>
      <c r="C3550" t="s">
        <v>2794</v>
      </c>
      <c r="D3550">
        <v>2169384</v>
      </c>
      <c r="E3550" t="s">
        <v>2633</v>
      </c>
      <c r="F3550" s="59">
        <v>2912.59</v>
      </c>
      <c r="G3550">
        <v>2157.48</v>
      </c>
      <c r="H3550" t="s">
        <v>2538</v>
      </c>
      <c r="I3550" t="s">
        <v>2551</v>
      </c>
      <c r="J3550" t="s">
        <v>296</v>
      </c>
      <c r="K3550" t="s">
        <v>2321</v>
      </c>
      <c r="L3550" t="s">
        <v>2334</v>
      </c>
      <c r="M3550" t="s">
        <v>2634</v>
      </c>
      <c r="N3550" t="s">
        <v>2635</v>
      </c>
      <c r="O3550" t="s">
        <v>2542</v>
      </c>
      <c r="P3550" t="s">
        <v>2543</v>
      </c>
      <c r="Q3550" t="s">
        <v>2544</v>
      </c>
      <c r="R3550" t="s">
        <v>2636</v>
      </c>
      <c r="S3550" t="s">
        <v>2546</v>
      </c>
      <c r="T3550">
        <v>0</v>
      </c>
      <c r="U3550" t="s">
        <v>2584</v>
      </c>
      <c r="V3550" t="s">
        <v>2637</v>
      </c>
      <c r="W3550" t="s">
        <v>2584</v>
      </c>
      <c r="X3550" t="s">
        <v>2637</v>
      </c>
      <c r="Y3550" t="str">
        <f t="shared" si="55"/>
        <v>湖北车智汇传媒有限公司北京车之家信息技术有限公司信息流</v>
      </c>
      <c r="Z3550" t="e">
        <f>VLOOKUP(Y:Y,[1]Sheet1!N:N,1,0)</f>
        <v>#N/A</v>
      </c>
    </row>
    <row r="3551" spans="1:26" hidden="1" x14ac:dyDescent="0.25">
      <c r="A3551">
        <v>20230612</v>
      </c>
      <c r="B3551">
        <v>38794097</v>
      </c>
      <c r="C3551" t="s">
        <v>2757</v>
      </c>
      <c r="D3551">
        <v>2172261</v>
      </c>
      <c r="E3551" t="s">
        <v>2628</v>
      </c>
      <c r="F3551" s="59">
        <v>332.82</v>
      </c>
      <c r="G3551">
        <v>254.06</v>
      </c>
      <c r="H3551" t="s">
        <v>2538</v>
      </c>
      <c r="I3551" t="s">
        <v>2539</v>
      </c>
      <c r="J3551" t="s">
        <v>292</v>
      </c>
      <c r="K3551" t="s">
        <v>2321</v>
      </c>
      <c r="L3551" t="s">
        <v>574</v>
      </c>
      <c r="M3551" t="s">
        <v>2611</v>
      </c>
      <c r="N3551" t="s">
        <v>2612</v>
      </c>
      <c r="O3551" t="s">
        <v>2542</v>
      </c>
      <c r="P3551" t="s">
        <v>2543</v>
      </c>
      <c r="Q3551" t="s">
        <v>2544</v>
      </c>
      <c r="R3551" t="s">
        <v>2613</v>
      </c>
      <c r="S3551" t="s">
        <v>2546</v>
      </c>
      <c r="T3551">
        <v>0</v>
      </c>
      <c r="U3551" t="s">
        <v>2614</v>
      </c>
      <c r="V3551" t="s">
        <v>2615</v>
      </c>
      <c r="W3551" t="s">
        <v>2614</v>
      </c>
      <c r="X3551" t="s">
        <v>2615</v>
      </c>
      <c r="Y3551" t="str">
        <f t="shared" si="55"/>
        <v>广州荔湾品唯信息服务有限公司广州唯品会电子商务有限公司信息流</v>
      </c>
      <c r="Z3551" t="e">
        <f>VLOOKUP(Y:Y,[1]Sheet1!N:N,1,0)</f>
        <v>#N/A</v>
      </c>
    </row>
    <row r="3552" spans="1:26" hidden="1" x14ac:dyDescent="0.25">
      <c r="A3552">
        <v>20230612</v>
      </c>
      <c r="B3552">
        <v>40850187</v>
      </c>
      <c r="C3552" t="s">
        <v>2652</v>
      </c>
      <c r="D3552">
        <v>2158784</v>
      </c>
      <c r="E3552" t="s">
        <v>2537</v>
      </c>
      <c r="F3552" s="59">
        <v>9587.49</v>
      </c>
      <c r="G3552">
        <v>9587.49</v>
      </c>
      <c r="H3552" t="s">
        <v>2538</v>
      </c>
      <c r="I3552" t="s">
        <v>2539</v>
      </c>
      <c r="J3552" t="s">
        <v>2320</v>
      </c>
      <c r="K3552" t="s">
        <v>2321</v>
      </c>
      <c r="L3552" t="s">
        <v>2318</v>
      </c>
      <c r="M3552" t="s">
        <v>2540</v>
      </c>
      <c r="N3552" t="s">
        <v>2541</v>
      </c>
      <c r="O3552" t="s">
        <v>2542</v>
      </c>
      <c r="P3552" t="s">
        <v>2543</v>
      </c>
      <c r="Q3552" t="s">
        <v>2544</v>
      </c>
      <c r="R3552" t="s">
        <v>2545</v>
      </c>
      <c r="S3552" t="s">
        <v>2546</v>
      </c>
      <c r="T3552">
        <v>0</v>
      </c>
      <c r="U3552" t="s">
        <v>838</v>
      </c>
      <c r="V3552" t="s">
        <v>2547</v>
      </c>
      <c r="W3552" t="s">
        <v>838</v>
      </c>
      <c r="X3552" t="s">
        <v>2548</v>
      </c>
      <c r="Y3552" t="str">
        <f t="shared" si="55"/>
        <v>上海耳序信息技术有限公司-四部上海拍拍贷金融信息服务有限公司信息流</v>
      </c>
      <c r="Z3552" t="e">
        <f>VLOOKUP(Y:Y,[1]Sheet1!N:N,1,0)</f>
        <v>#N/A</v>
      </c>
    </row>
    <row r="3553" spans="1:26" hidden="1" x14ac:dyDescent="0.25">
      <c r="A3553">
        <v>20230612</v>
      </c>
      <c r="B3553">
        <v>40896118</v>
      </c>
      <c r="C3553" t="s">
        <v>2758</v>
      </c>
      <c r="D3553">
        <v>2117409</v>
      </c>
      <c r="E3553" t="s">
        <v>2744</v>
      </c>
      <c r="F3553" s="59">
        <v>1368.6</v>
      </c>
      <c r="G3553">
        <v>0</v>
      </c>
      <c r="H3553" t="s">
        <v>2559</v>
      </c>
      <c r="I3553" t="s">
        <v>2560</v>
      </c>
      <c r="J3553" t="s">
        <v>2353</v>
      </c>
      <c r="K3553" t="s">
        <v>711</v>
      </c>
      <c r="L3553" t="s">
        <v>326</v>
      </c>
      <c r="M3553" t="s">
        <v>2588</v>
      </c>
      <c r="N3553" t="s">
        <v>2589</v>
      </c>
      <c r="O3553" t="s">
        <v>2542</v>
      </c>
      <c r="P3553" t="s">
        <v>2543</v>
      </c>
      <c r="Q3553" t="s">
        <v>2544</v>
      </c>
      <c r="R3553" t="s">
        <v>2570</v>
      </c>
      <c r="S3553" t="s">
        <v>2546</v>
      </c>
      <c r="T3553">
        <v>0</v>
      </c>
      <c r="U3553" t="s">
        <v>2571</v>
      </c>
      <c r="V3553" t="s">
        <v>2572</v>
      </c>
      <c r="W3553" t="s">
        <v>1891</v>
      </c>
      <c r="X3553" t="s">
        <v>2564</v>
      </c>
      <c r="Y3553" t="str">
        <f t="shared" si="55"/>
        <v>网易有道信息技术（北京）有限公司网易(杭州)网络有限公司CPC</v>
      </c>
      <c r="Z3553" t="e">
        <f>VLOOKUP(Y:Y,[1]Sheet1!N:N,1,0)</f>
        <v>#N/A</v>
      </c>
    </row>
    <row r="3554" spans="1:26" hidden="1" x14ac:dyDescent="0.25">
      <c r="A3554">
        <v>20230612</v>
      </c>
      <c r="B3554">
        <v>42327250</v>
      </c>
      <c r="C3554" t="s">
        <v>2704</v>
      </c>
      <c r="D3554">
        <v>2172261</v>
      </c>
      <c r="E3554" t="s">
        <v>2628</v>
      </c>
      <c r="F3554" s="59">
        <v>1317.42</v>
      </c>
      <c r="G3554">
        <v>1005.66</v>
      </c>
      <c r="H3554" t="s">
        <v>2538</v>
      </c>
      <c r="I3554" t="s">
        <v>2539</v>
      </c>
      <c r="J3554" t="s">
        <v>292</v>
      </c>
      <c r="K3554" t="s">
        <v>2321</v>
      </c>
      <c r="L3554" t="s">
        <v>574</v>
      </c>
      <c r="M3554" t="s">
        <v>2611</v>
      </c>
      <c r="N3554" t="s">
        <v>2612</v>
      </c>
      <c r="O3554" t="s">
        <v>2542</v>
      </c>
      <c r="P3554" t="s">
        <v>2543</v>
      </c>
      <c r="Q3554" t="s">
        <v>2544</v>
      </c>
      <c r="R3554" t="s">
        <v>2613</v>
      </c>
      <c r="S3554" t="s">
        <v>2546</v>
      </c>
      <c r="T3554">
        <v>0</v>
      </c>
      <c r="U3554" t="s">
        <v>2614</v>
      </c>
      <c r="V3554" t="s">
        <v>2615</v>
      </c>
      <c r="W3554" t="s">
        <v>2614</v>
      </c>
      <c r="X3554" t="s">
        <v>2615</v>
      </c>
      <c r="Y3554" t="str">
        <f t="shared" si="55"/>
        <v>广州荔湾品唯信息服务有限公司广州唯品会电子商务有限公司信息流</v>
      </c>
      <c r="Z3554" t="e">
        <f>VLOOKUP(Y:Y,[1]Sheet1!N:N,1,0)</f>
        <v>#N/A</v>
      </c>
    </row>
    <row r="3555" spans="1:26" hidden="1" x14ac:dyDescent="0.25">
      <c r="A3555">
        <v>20230612</v>
      </c>
      <c r="B3555">
        <v>45323155</v>
      </c>
      <c r="C3555" t="s">
        <v>2759</v>
      </c>
      <c r="D3555">
        <v>2172261</v>
      </c>
      <c r="E3555" t="s">
        <v>2628</v>
      </c>
      <c r="F3555" s="59">
        <v>155.41999999999999</v>
      </c>
      <c r="G3555">
        <v>118.64</v>
      </c>
      <c r="H3555" t="s">
        <v>2538</v>
      </c>
      <c r="I3555" t="s">
        <v>2551</v>
      </c>
      <c r="J3555" t="s">
        <v>292</v>
      </c>
      <c r="K3555" t="s">
        <v>2321</v>
      </c>
      <c r="L3555" t="s">
        <v>574</v>
      </c>
      <c r="M3555" t="s">
        <v>2611</v>
      </c>
      <c r="N3555" t="s">
        <v>2612</v>
      </c>
      <c r="O3555" t="s">
        <v>2542</v>
      </c>
      <c r="P3555" t="s">
        <v>2543</v>
      </c>
      <c r="Q3555" t="s">
        <v>2544</v>
      </c>
      <c r="R3555" t="s">
        <v>2613</v>
      </c>
      <c r="S3555" t="s">
        <v>2546</v>
      </c>
      <c r="T3555">
        <v>0</v>
      </c>
      <c r="U3555" t="s">
        <v>2614</v>
      </c>
      <c r="V3555" t="s">
        <v>2615</v>
      </c>
      <c r="W3555" t="s">
        <v>2614</v>
      </c>
      <c r="X3555" t="s">
        <v>2615</v>
      </c>
      <c r="Y3555" t="str">
        <f t="shared" si="55"/>
        <v>广州荔湾品唯信息服务有限公司广州唯品会电子商务有限公司信息流</v>
      </c>
      <c r="Z3555" t="e">
        <f>VLOOKUP(Y:Y,[1]Sheet1!N:N,1,0)</f>
        <v>#N/A</v>
      </c>
    </row>
    <row r="3556" spans="1:26" hidden="1" x14ac:dyDescent="0.25">
      <c r="A3556">
        <v>20230612</v>
      </c>
      <c r="B3556">
        <v>29850997</v>
      </c>
      <c r="C3556" t="s">
        <v>2701</v>
      </c>
      <c r="D3556">
        <v>2130054</v>
      </c>
      <c r="E3556" t="s">
        <v>2558</v>
      </c>
      <c r="F3556" s="59">
        <v>7071.78</v>
      </c>
      <c r="G3556">
        <v>5726.07</v>
      </c>
      <c r="H3556" t="s">
        <v>2559</v>
      </c>
      <c r="I3556" t="s">
        <v>2560</v>
      </c>
      <c r="J3556" t="s">
        <v>2350</v>
      </c>
      <c r="K3556" t="s">
        <v>711</v>
      </c>
      <c r="L3556" t="s">
        <v>2350</v>
      </c>
      <c r="M3556" t="s">
        <v>2561</v>
      </c>
      <c r="N3556" t="s">
        <v>2562</v>
      </c>
      <c r="O3556" t="s">
        <v>2542</v>
      </c>
      <c r="P3556" t="s">
        <v>2543</v>
      </c>
      <c r="Q3556" t="s">
        <v>2544</v>
      </c>
      <c r="R3556" t="s">
        <v>2563</v>
      </c>
      <c r="S3556" t="s">
        <v>2546</v>
      </c>
      <c r="T3556">
        <v>27491.843000000001</v>
      </c>
      <c r="U3556" t="s">
        <v>1891</v>
      </c>
      <c r="V3556" t="s">
        <v>2564</v>
      </c>
      <c r="W3556" t="s">
        <v>1891</v>
      </c>
      <c r="X3556" t="s">
        <v>2564</v>
      </c>
      <c r="Y3556" t="str">
        <f t="shared" si="55"/>
        <v>深圳尚米网络技术有限公司深圳尚米网络技术有限公司CPC</v>
      </c>
      <c r="Z3556" t="e">
        <f>VLOOKUP(Y:Y,[1]Sheet1!N:N,1,0)</f>
        <v>#N/A</v>
      </c>
    </row>
    <row r="3557" spans="1:26" hidden="1" x14ac:dyDescent="0.25">
      <c r="A3557">
        <v>20230612</v>
      </c>
      <c r="B3557">
        <v>38794049</v>
      </c>
      <c r="C3557" t="s">
        <v>2627</v>
      </c>
      <c r="D3557">
        <v>2172261</v>
      </c>
      <c r="E3557" t="s">
        <v>2628</v>
      </c>
      <c r="F3557" s="59">
        <v>111.2</v>
      </c>
      <c r="G3557">
        <v>84.89</v>
      </c>
      <c r="H3557" t="s">
        <v>2538</v>
      </c>
      <c r="I3557" t="s">
        <v>2539</v>
      </c>
      <c r="J3557" t="s">
        <v>292</v>
      </c>
      <c r="K3557" t="s">
        <v>2321</v>
      </c>
      <c r="L3557" t="s">
        <v>574</v>
      </c>
      <c r="M3557" t="s">
        <v>2611</v>
      </c>
      <c r="N3557" t="s">
        <v>2612</v>
      </c>
      <c r="O3557" t="s">
        <v>2542</v>
      </c>
      <c r="P3557" t="s">
        <v>2543</v>
      </c>
      <c r="Q3557" t="s">
        <v>2544</v>
      </c>
      <c r="R3557" t="s">
        <v>2613</v>
      </c>
      <c r="S3557" t="s">
        <v>2546</v>
      </c>
      <c r="T3557">
        <v>0</v>
      </c>
      <c r="U3557" t="s">
        <v>2614</v>
      </c>
      <c r="V3557" t="s">
        <v>2615</v>
      </c>
      <c r="W3557" t="s">
        <v>2614</v>
      </c>
      <c r="X3557" t="s">
        <v>2615</v>
      </c>
      <c r="Y3557" t="str">
        <f t="shared" si="55"/>
        <v>广州荔湾品唯信息服务有限公司广州唯品会电子商务有限公司信息流</v>
      </c>
      <c r="Z3557" t="e">
        <f>VLOOKUP(Y:Y,[1]Sheet1!N:N,1,0)</f>
        <v>#N/A</v>
      </c>
    </row>
    <row r="3558" spans="1:26" hidden="1" x14ac:dyDescent="0.25">
      <c r="A3558">
        <v>20230612</v>
      </c>
      <c r="B3558">
        <v>41250523</v>
      </c>
      <c r="C3558" t="s">
        <v>2742</v>
      </c>
      <c r="D3558">
        <v>2130054</v>
      </c>
      <c r="E3558" t="s">
        <v>2558</v>
      </c>
      <c r="F3558" s="59">
        <v>4082.01</v>
      </c>
      <c r="G3558">
        <v>3305.21</v>
      </c>
      <c r="H3558" t="s">
        <v>2559</v>
      </c>
      <c r="I3558" t="s">
        <v>2560</v>
      </c>
      <c r="J3558" t="s">
        <v>2350</v>
      </c>
      <c r="K3558" t="s">
        <v>711</v>
      </c>
      <c r="L3558" t="s">
        <v>2350</v>
      </c>
      <c r="M3558" t="s">
        <v>2561</v>
      </c>
      <c r="N3558" t="s">
        <v>2562</v>
      </c>
      <c r="O3558" t="s">
        <v>2542</v>
      </c>
      <c r="P3558" t="s">
        <v>2543</v>
      </c>
      <c r="Q3558" t="s">
        <v>2544</v>
      </c>
      <c r="R3558" t="s">
        <v>2563</v>
      </c>
      <c r="S3558" t="s">
        <v>2546</v>
      </c>
      <c r="T3558">
        <v>18563.786</v>
      </c>
      <c r="U3558" t="s">
        <v>1891</v>
      </c>
      <c r="V3558" t="s">
        <v>2564</v>
      </c>
      <c r="W3558" t="s">
        <v>1891</v>
      </c>
      <c r="X3558" t="s">
        <v>2564</v>
      </c>
      <c r="Y3558" t="str">
        <f t="shared" si="55"/>
        <v>深圳尚米网络技术有限公司深圳尚米网络技术有限公司CPC</v>
      </c>
      <c r="Z3558" t="e">
        <f>VLOOKUP(Y:Y,[1]Sheet1!N:N,1,0)</f>
        <v>#N/A</v>
      </c>
    </row>
    <row r="3559" spans="1:26" hidden="1" x14ac:dyDescent="0.25">
      <c r="A3559">
        <v>20230612</v>
      </c>
      <c r="B3559">
        <v>42594504</v>
      </c>
      <c r="C3559" t="s">
        <v>2618</v>
      </c>
      <c r="D3559">
        <v>2130054</v>
      </c>
      <c r="E3559" t="s">
        <v>2558</v>
      </c>
      <c r="F3559" s="59">
        <v>2758.38</v>
      </c>
      <c r="G3559">
        <v>2233.44</v>
      </c>
      <c r="H3559" t="s">
        <v>2559</v>
      </c>
      <c r="I3559" t="s">
        <v>2560</v>
      </c>
      <c r="J3559" t="s">
        <v>2350</v>
      </c>
      <c r="K3559" t="s">
        <v>711</v>
      </c>
      <c r="L3559" t="s">
        <v>2350</v>
      </c>
      <c r="M3559" t="s">
        <v>2561</v>
      </c>
      <c r="N3559" t="s">
        <v>2562</v>
      </c>
      <c r="O3559" t="s">
        <v>2542</v>
      </c>
      <c r="P3559" t="s">
        <v>2543</v>
      </c>
      <c r="Q3559" t="s">
        <v>2544</v>
      </c>
      <c r="R3559" t="s">
        <v>2563</v>
      </c>
      <c r="S3559" t="s">
        <v>2546</v>
      </c>
      <c r="T3559">
        <v>8554.9959999999992</v>
      </c>
      <c r="U3559" t="s">
        <v>1891</v>
      </c>
      <c r="V3559" t="s">
        <v>2564</v>
      </c>
      <c r="W3559" t="s">
        <v>1891</v>
      </c>
      <c r="X3559" t="s">
        <v>2564</v>
      </c>
      <c r="Y3559" t="str">
        <f t="shared" si="55"/>
        <v>深圳尚米网络技术有限公司深圳尚米网络技术有限公司CPC</v>
      </c>
      <c r="Z3559" t="e">
        <f>VLOOKUP(Y:Y,[1]Sheet1!N:N,1,0)</f>
        <v>#N/A</v>
      </c>
    </row>
    <row r="3560" spans="1:26" hidden="1" x14ac:dyDescent="0.25">
      <c r="A3560">
        <v>20230612</v>
      </c>
      <c r="B3560">
        <v>42965759</v>
      </c>
      <c r="C3560" t="s">
        <v>2619</v>
      </c>
      <c r="D3560">
        <v>2165227</v>
      </c>
      <c r="E3560" t="s">
        <v>2566</v>
      </c>
      <c r="F3560" s="59">
        <v>643.37</v>
      </c>
      <c r="G3560">
        <v>476.57</v>
      </c>
      <c r="H3560" t="s">
        <v>2538</v>
      </c>
      <c r="I3560" t="s">
        <v>2539</v>
      </c>
      <c r="J3560" t="s">
        <v>2320</v>
      </c>
      <c r="K3560" t="s">
        <v>2321</v>
      </c>
      <c r="L3560" t="s">
        <v>2318</v>
      </c>
      <c r="M3560" t="s">
        <v>2540</v>
      </c>
      <c r="N3560" t="s">
        <v>2541</v>
      </c>
      <c r="O3560" t="s">
        <v>2542</v>
      </c>
      <c r="P3560" t="s">
        <v>2543</v>
      </c>
      <c r="Q3560" t="s">
        <v>2544</v>
      </c>
      <c r="R3560" t="s">
        <v>2545</v>
      </c>
      <c r="S3560" t="s">
        <v>2546</v>
      </c>
      <c r="T3560">
        <v>0</v>
      </c>
      <c r="U3560" t="s">
        <v>838</v>
      </c>
      <c r="V3560" t="s">
        <v>2547</v>
      </c>
      <c r="W3560" t="s">
        <v>838</v>
      </c>
      <c r="X3560" t="s">
        <v>2548</v>
      </c>
      <c r="Y3560" t="str">
        <f t="shared" si="55"/>
        <v>上海耳序信息技术有限公司-四部上海拍拍贷金融信息服务有限公司信息流</v>
      </c>
      <c r="Z3560" t="e">
        <f>VLOOKUP(Y:Y,[1]Sheet1!N:N,1,0)</f>
        <v>#N/A</v>
      </c>
    </row>
    <row r="3561" spans="1:26" hidden="1" x14ac:dyDescent="0.25">
      <c r="A3561">
        <v>20230612</v>
      </c>
      <c r="B3561">
        <v>47799564</v>
      </c>
      <c r="C3561" t="s">
        <v>2858</v>
      </c>
      <c r="D3561">
        <v>2159765</v>
      </c>
      <c r="E3561" t="s">
        <v>2568</v>
      </c>
      <c r="F3561" s="59">
        <v>658.38</v>
      </c>
      <c r="G3561">
        <v>502.58</v>
      </c>
      <c r="H3561" t="s">
        <v>2538</v>
      </c>
      <c r="I3561" t="s">
        <v>2551</v>
      </c>
      <c r="J3561" t="s">
        <v>2375</v>
      </c>
      <c r="K3561" t="s">
        <v>2321</v>
      </c>
      <c r="L3561" t="s">
        <v>2277</v>
      </c>
      <c r="M3561" t="s">
        <v>2569</v>
      </c>
      <c r="O3561" t="s">
        <v>2542</v>
      </c>
      <c r="P3561" t="s">
        <v>2543</v>
      </c>
      <c r="Q3561" t="s">
        <v>2544</v>
      </c>
      <c r="R3561" t="s">
        <v>2570</v>
      </c>
      <c r="S3561" t="s">
        <v>2546</v>
      </c>
      <c r="T3561">
        <v>0</v>
      </c>
      <c r="U3561" t="s">
        <v>2571</v>
      </c>
      <c r="V3561" t="s">
        <v>2572</v>
      </c>
      <c r="W3561" t="s">
        <v>2571</v>
      </c>
      <c r="X3561" t="s">
        <v>2572</v>
      </c>
      <c r="Y3561" t="str">
        <f t="shared" si="55"/>
        <v>酷得少年（天津）文化传播有限公司-1北京酷得少年科技有限公司信息流</v>
      </c>
      <c r="Z3561" t="e">
        <f>VLOOKUP(Y:Y,[1]Sheet1!N:N,1,0)</f>
        <v>#N/A</v>
      </c>
    </row>
    <row r="3562" spans="1:26" hidden="1" x14ac:dyDescent="0.25">
      <c r="A3562">
        <v>20230612</v>
      </c>
      <c r="B3562">
        <v>19668996</v>
      </c>
      <c r="C3562" t="s">
        <v>2711</v>
      </c>
      <c r="D3562">
        <v>2172257</v>
      </c>
      <c r="E3562" t="s">
        <v>2610</v>
      </c>
      <c r="F3562" s="59">
        <v>14059.68</v>
      </c>
      <c r="G3562">
        <v>11158.1</v>
      </c>
      <c r="H3562" t="s">
        <v>2559</v>
      </c>
      <c r="I3562" t="s">
        <v>2560</v>
      </c>
      <c r="J3562" t="s">
        <v>292</v>
      </c>
      <c r="K3562" t="s">
        <v>711</v>
      </c>
      <c r="L3562" t="s">
        <v>574</v>
      </c>
      <c r="M3562" t="s">
        <v>2611</v>
      </c>
      <c r="N3562" t="s">
        <v>2612</v>
      </c>
      <c r="O3562" t="s">
        <v>2542</v>
      </c>
      <c r="P3562" t="s">
        <v>2543</v>
      </c>
      <c r="Q3562" t="s">
        <v>2544</v>
      </c>
      <c r="R3562" t="s">
        <v>2613</v>
      </c>
      <c r="S3562" t="s">
        <v>2546</v>
      </c>
      <c r="T3562">
        <v>323724.92700000003</v>
      </c>
      <c r="U3562" t="s">
        <v>2614</v>
      </c>
      <c r="V3562" t="s">
        <v>2615</v>
      </c>
      <c r="W3562" t="s">
        <v>2614</v>
      </c>
      <c r="X3562" t="s">
        <v>2615</v>
      </c>
      <c r="Y3562" t="str">
        <f t="shared" si="55"/>
        <v>广州荔湾品唯信息服务有限公司广州唯品会电子商务有限公司CPC</v>
      </c>
      <c r="Z3562" t="e">
        <f>VLOOKUP(Y:Y,[1]Sheet1!N:N,1,0)</f>
        <v>#N/A</v>
      </c>
    </row>
    <row r="3563" spans="1:26" hidden="1" x14ac:dyDescent="0.25">
      <c r="A3563">
        <v>20230611</v>
      </c>
      <c r="B3563">
        <v>47184415</v>
      </c>
      <c r="C3563" t="s">
        <v>2708</v>
      </c>
      <c r="D3563">
        <v>2176807</v>
      </c>
      <c r="E3563" t="s">
        <v>2691</v>
      </c>
      <c r="F3563" s="59">
        <v>45.4</v>
      </c>
      <c r="G3563">
        <v>33.14</v>
      </c>
      <c r="H3563" t="s">
        <v>2538</v>
      </c>
      <c r="I3563" t="s">
        <v>2539</v>
      </c>
      <c r="J3563" t="s">
        <v>2339</v>
      </c>
      <c r="K3563" t="s">
        <v>2321</v>
      </c>
      <c r="L3563" t="s">
        <v>2338</v>
      </c>
      <c r="M3563" t="s">
        <v>2692</v>
      </c>
      <c r="N3563" t="s">
        <v>2693</v>
      </c>
      <c r="O3563" t="s">
        <v>2542</v>
      </c>
      <c r="P3563" t="s">
        <v>2543</v>
      </c>
      <c r="Q3563" t="s">
        <v>2544</v>
      </c>
      <c r="R3563" t="s">
        <v>2694</v>
      </c>
      <c r="S3563" t="s">
        <v>2546</v>
      </c>
      <c r="T3563">
        <v>0</v>
      </c>
      <c r="U3563" t="s">
        <v>2117</v>
      </c>
      <c r="V3563" t="s">
        <v>2695</v>
      </c>
      <c r="W3563" t="s">
        <v>2117</v>
      </c>
      <c r="X3563" t="s">
        <v>2695</v>
      </c>
      <c r="Y3563" t="str">
        <f t="shared" si="55"/>
        <v>北京三快在线科技有限公司及其关联公司北京三快科技有限公司信息流</v>
      </c>
      <c r="Z3563" t="e">
        <f>VLOOKUP(Y:Y,[1]Sheet1!N:N,1,0)</f>
        <v>#N/A</v>
      </c>
    </row>
    <row r="3564" spans="1:26" hidden="1" x14ac:dyDescent="0.25">
      <c r="A3564">
        <v>20230611</v>
      </c>
      <c r="B3564">
        <v>47327891</v>
      </c>
      <c r="C3564" t="s">
        <v>2863</v>
      </c>
      <c r="D3564">
        <v>2185183</v>
      </c>
      <c r="E3564" t="s">
        <v>2574</v>
      </c>
      <c r="F3564" s="59">
        <v>52.78</v>
      </c>
      <c r="G3564">
        <v>39.99</v>
      </c>
      <c r="H3564" t="s">
        <v>2538</v>
      </c>
      <c r="I3564" t="s">
        <v>2539</v>
      </c>
      <c r="J3564" t="s">
        <v>2575</v>
      </c>
      <c r="K3564" t="s">
        <v>2321</v>
      </c>
      <c r="L3564" t="s">
        <v>2344</v>
      </c>
      <c r="M3564" t="s">
        <v>2576</v>
      </c>
      <c r="O3564" t="s">
        <v>2542</v>
      </c>
      <c r="P3564" t="s">
        <v>2543</v>
      </c>
      <c r="Q3564" t="s">
        <v>2544</v>
      </c>
      <c r="R3564" t="s">
        <v>2577</v>
      </c>
      <c r="S3564" t="s">
        <v>2546</v>
      </c>
      <c r="T3564">
        <v>0</v>
      </c>
      <c r="U3564" t="s">
        <v>838</v>
      </c>
      <c r="V3564" t="s">
        <v>2578</v>
      </c>
      <c r="W3564" t="s">
        <v>838</v>
      </c>
      <c r="X3564" t="s">
        <v>2578</v>
      </c>
      <c r="Y3564" t="str">
        <f t="shared" si="55"/>
        <v>北京微财科技有限公司-数媒重庆市黑卡小额贷款有限公司信息流</v>
      </c>
      <c r="Z3564" t="e">
        <f>VLOOKUP(Y:Y,[1]Sheet1!N:N,1,0)</f>
        <v>#N/A</v>
      </c>
    </row>
    <row r="3565" spans="1:26" hidden="1" x14ac:dyDescent="0.25">
      <c r="A3565">
        <v>20230611</v>
      </c>
      <c r="B3565">
        <v>29995327</v>
      </c>
      <c r="C3565" t="s">
        <v>2761</v>
      </c>
      <c r="D3565">
        <v>2142924</v>
      </c>
      <c r="E3565" t="s">
        <v>2716</v>
      </c>
      <c r="F3565" s="59">
        <v>252.2</v>
      </c>
      <c r="G3565">
        <v>252.2</v>
      </c>
      <c r="H3565" t="s">
        <v>2559</v>
      </c>
      <c r="I3565" t="s">
        <v>2560</v>
      </c>
      <c r="J3565" t="s">
        <v>392</v>
      </c>
      <c r="K3565" t="s">
        <v>711</v>
      </c>
      <c r="L3565" t="s">
        <v>392</v>
      </c>
      <c r="M3565" t="s">
        <v>2641</v>
      </c>
      <c r="N3565" t="s">
        <v>2642</v>
      </c>
      <c r="O3565" t="s">
        <v>2542</v>
      </c>
      <c r="P3565" t="s">
        <v>2543</v>
      </c>
      <c r="Q3565" t="s">
        <v>2544</v>
      </c>
      <c r="R3565" t="s">
        <v>2643</v>
      </c>
      <c r="S3565" t="s">
        <v>2546</v>
      </c>
      <c r="T3565">
        <v>87712.72</v>
      </c>
      <c r="U3565" t="s">
        <v>838</v>
      </c>
      <c r="V3565" t="s">
        <v>2548</v>
      </c>
      <c r="W3565" t="s">
        <v>838</v>
      </c>
      <c r="X3565" t="s">
        <v>2548</v>
      </c>
      <c r="Y3565" t="str">
        <f t="shared" si="55"/>
        <v>福州三六零网络小额贷款有限公司福州三六零网络小额贷款有限公司CPC</v>
      </c>
      <c r="Z3565" t="e">
        <f>VLOOKUP(Y:Y,[1]Sheet1!N:N,1,0)</f>
        <v>#N/A</v>
      </c>
    </row>
    <row r="3566" spans="1:26" hidden="1" x14ac:dyDescent="0.25">
      <c r="A3566">
        <v>20230611</v>
      </c>
      <c r="B3566">
        <v>47327773</v>
      </c>
      <c r="C3566" t="s">
        <v>2714</v>
      </c>
      <c r="D3566">
        <v>2185183</v>
      </c>
      <c r="E3566" t="s">
        <v>2574</v>
      </c>
      <c r="F3566" s="59">
        <v>316.94</v>
      </c>
      <c r="G3566">
        <v>240.11</v>
      </c>
      <c r="H3566" t="s">
        <v>2538</v>
      </c>
      <c r="I3566" t="s">
        <v>2551</v>
      </c>
      <c r="J3566" t="s">
        <v>2575</v>
      </c>
      <c r="K3566" t="s">
        <v>2321</v>
      </c>
      <c r="L3566" t="s">
        <v>2344</v>
      </c>
      <c r="M3566" t="s">
        <v>2576</v>
      </c>
      <c r="O3566" t="s">
        <v>2542</v>
      </c>
      <c r="P3566" t="s">
        <v>2543</v>
      </c>
      <c r="Q3566" t="s">
        <v>2544</v>
      </c>
      <c r="R3566" t="s">
        <v>2577</v>
      </c>
      <c r="S3566" t="s">
        <v>2546</v>
      </c>
      <c r="T3566">
        <v>0</v>
      </c>
      <c r="U3566" t="s">
        <v>838</v>
      </c>
      <c r="V3566" t="s">
        <v>2578</v>
      </c>
      <c r="W3566" t="s">
        <v>838</v>
      </c>
      <c r="X3566" t="s">
        <v>2578</v>
      </c>
      <c r="Y3566" t="str">
        <f t="shared" si="55"/>
        <v>北京微财科技有限公司-数媒重庆市黑卡小额贷款有限公司信息流</v>
      </c>
      <c r="Z3566" t="e">
        <f>VLOOKUP(Y:Y,[1]Sheet1!N:N,1,0)</f>
        <v>#N/A</v>
      </c>
    </row>
    <row r="3567" spans="1:26" hidden="1" x14ac:dyDescent="0.25">
      <c r="A3567">
        <v>20230611</v>
      </c>
      <c r="B3567">
        <v>47327963</v>
      </c>
      <c r="C3567" t="s">
        <v>2678</v>
      </c>
      <c r="D3567">
        <v>2185183</v>
      </c>
      <c r="E3567" t="s">
        <v>2574</v>
      </c>
      <c r="F3567" s="59">
        <v>1836.41</v>
      </c>
      <c r="G3567">
        <v>1391.22</v>
      </c>
      <c r="H3567" t="s">
        <v>2538</v>
      </c>
      <c r="I3567" t="s">
        <v>2539</v>
      </c>
      <c r="J3567" t="s">
        <v>2575</v>
      </c>
      <c r="K3567" t="s">
        <v>2321</v>
      </c>
      <c r="L3567" t="s">
        <v>2344</v>
      </c>
      <c r="M3567" t="s">
        <v>2576</v>
      </c>
      <c r="O3567" t="s">
        <v>2542</v>
      </c>
      <c r="P3567" t="s">
        <v>2543</v>
      </c>
      <c r="Q3567" t="s">
        <v>2544</v>
      </c>
      <c r="R3567" t="s">
        <v>2577</v>
      </c>
      <c r="S3567" t="s">
        <v>2546</v>
      </c>
      <c r="T3567">
        <v>0</v>
      </c>
      <c r="U3567" t="s">
        <v>838</v>
      </c>
      <c r="V3567" t="s">
        <v>2578</v>
      </c>
      <c r="W3567" t="s">
        <v>838</v>
      </c>
      <c r="X3567" t="s">
        <v>2578</v>
      </c>
      <c r="Y3567" t="str">
        <f t="shared" si="55"/>
        <v>北京微财科技有限公司-数媒重庆市黑卡小额贷款有限公司信息流</v>
      </c>
      <c r="Z3567" t="e">
        <f>VLOOKUP(Y:Y,[1]Sheet1!N:N,1,0)</f>
        <v>#N/A</v>
      </c>
    </row>
    <row r="3568" spans="1:26" hidden="1" x14ac:dyDescent="0.25">
      <c r="A3568">
        <v>20230611</v>
      </c>
      <c r="B3568">
        <v>47426625</v>
      </c>
      <c r="C3568" t="s">
        <v>2802</v>
      </c>
      <c r="D3568">
        <v>2189969</v>
      </c>
      <c r="E3568" t="s">
        <v>2608</v>
      </c>
      <c r="F3568" s="59">
        <v>4023.37</v>
      </c>
      <c r="G3568">
        <v>2873.84</v>
      </c>
      <c r="H3568" t="s">
        <v>2538</v>
      </c>
      <c r="I3568" t="s">
        <v>2551</v>
      </c>
      <c r="J3568" t="s">
        <v>2332</v>
      </c>
      <c r="K3568" t="s">
        <v>2321</v>
      </c>
      <c r="L3568" t="s">
        <v>2333</v>
      </c>
      <c r="M3568" t="s">
        <v>2552</v>
      </c>
      <c r="N3568" t="s">
        <v>2553</v>
      </c>
      <c r="O3568" t="s">
        <v>2542</v>
      </c>
      <c r="P3568" t="s">
        <v>2543</v>
      </c>
      <c r="Q3568" t="s">
        <v>2544</v>
      </c>
      <c r="R3568" t="s">
        <v>2554</v>
      </c>
      <c r="S3568" t="s">
        <v>2546</v>
      </c>
      <c r="T3568">
        <v>0</v>
      </c>
      <c r="U3568" t="s">
        <v>2555</v>
      </c>
      <c r="V3568" t="s">
        <v>2556</v>
      </c>
      <c r="W3568" t="s">
        <v>2555</v>
      </c>
      <c r="X3568" t="s">
        <v>2556</v>
      </c>
      <c r="Y3568" t="str">
        <f t="shared" si="55"/>
        <v>北京爱奇艺科技有限公司-百度北京爱奇艺科技有限公司信息流</v>
      </c>
      <c r="Z3568" t="e">
        <f>VLOOKUP(Y:Y,[1]Sheet1!N:N,1,0)</f>
        <v>#N/A</v>
      </c>
    </row>
    <row r="3569" spans="1:26" hidden="1" x14ac:dyDescent="0.25">
      <c r="A3569">
        <v>20230611</v>
      </c>
      <c r="B3569">
        <v>38794042</v>
      </c>
      <c r="C3569" t="s">
        <v>2756</v>
      </c>
      <c r="D3569">
        <v>2172261</v>
      </c>
      <c r="E3569" t="s">
        <v>2628</v>
      </c>
      <c r="F3569" s="59">
        <v>6073.72</v>
      </c>
      <c r="G3569">
        <v>4636.43</v>
      </c>
      <c r="H3569" t="s">
        <v>2538</v>
      </c>
      <c r="I3569" t="s">
        <v>2551</v>
      </c>
      <c r="J3569" t="s">
        <v>292</v>
      </c>
      <c r="K3569" t="s">
        <v>2321</v>
      </c>
      <c r="L3569" t="s">
        <v>574</v>
      </c>
      <c r="M3569" t="s">
        <v>2611</v>
      </c>
      <c r="N3569" t="s">
        <v>2612</v>
      </c>
      <c r="O3569" t="s">
        <v>2542</v>
      </c>
      <c r="P3569" t="s">
        <v>2543</v>
      </c>
      <c r="Q3569" t="s">
        <v>2544</v>
      </c>
      <c r="R3569" t="s">
        <v>2613</v>
      </c>
      <c r="S3569" t="s">
        <v>2546</v>
      </c>
      <c r="T3569">
        <v>0</v>
      </c>
      <c r="U3569" t="s">
        <v>2614</v>
      </c>
      <c r="V3569" t="s">
        <v>2615</v>
      </c>
      <c r="W3569" t="s">
        <v>2614</v>
      </c>
      <c r="X3569" t="s">
        <v>2615</v>
      </c>
      <c r="Y3569" t="str">
        <f t="shared" si="55"/>
        <v>广州荔湾品唯信息服务有限公司广州唯品会电子商务有限公司信息流</v>
      </c>
      <c r="Z3569" t="e">
        <f>VLOOKUP(Y:Y,[1]Sheet1!N:N,1,0)</f>
        <v>#N/A</v>
      </c>
    </row>
    <row r="3570" spans="1:26" hidden="1" x14ac:dyDescent="0.25">
      <c r="A3570">
        <v>20230611</v>
      </c>
      <c r="B3570">
        <v>47327934</v>
      </c>
      <c r="C3570" t="s">
        <v>2864</v>
      </c>
      <c r="D3570">
        <v>2185183</v>
      </c>
      <c r="E3570" t="s">
        <v>2574</v>
      </c>
      <c r="F3570" s="59">
        <v>303.52999999999997</v>
      </c>
      <c r="G3570">
        <v>229.95</v>
      </c>
      <c r="H3570" t="s">
        <v>2538</v>
      </c>
      <c r="I3570" t="s">
        <v>2551</v>
      </c>
      <c r="J3570" t="s">
        <v>2575</v>
      </c>
      <c r="K3570" t="s">
        <v>2321</v>
      </c>
      <c r="L3570" t="s">
        <v>2344</v>
      </c>
      <c r="M3570" t="s">
        <v>2576</v>
      </c>
      <c r="O3570" t="s">
        <v>2542</v>
      </c>
      <c r="P3570" t="s">
        <v>2543</v>
      </c>
      <c r="Q3570" t="s">
        <v>2544</v>
      </c>
      <c r="R3570" t="s">
        <v>2577</v>
      </c>
      <c r="S3570" t="s">
        <v>2546</v>
      </c>
      <c r="T3570">
        <v>0</v>
      </c>
      <c r="U3570" t="s">
        <v>838</v>
      </c>
      <c r="V3570" t="s">
        <v>2578</v>
      </c>
      <c r="W3570" t="s">
        <v>838</v>
      </c>
      <c r="X3570" t="s">
        <v>2578</v>
      </c>
      <c r="Y3570" t="str">
        <f t="shared" si="55"/>
        <v>北京微财科技有限公司-数媒重庆市黑卡小额贷款有限公司信息流</v>
      </c>
      <c r="Z3570" t="e">
        <f>VLOOKUP(Y:Y,[1]Sheet1!N:N,1,0)</f>
        <v>#N/A</v>
      </c>
    </row>
    <row r="3571" spans="1:26" hidden="1" x14ac:dyDescent="0.25">
      <c r="A3571">
        <v>20230611</v>
      </c>
      <c r="B3571">
        <v>47798400</v>
      </c>
      <c r="C3571" t="s">
        <v>2857</v>
      </c>
      <c r="D3571">
        <v>2169384</v>
      </c>
      <c r="E3571" t="s">
        <v>2633</v>
      </c>
      <c r="F3571" s="59">
        <v>3407.78</v>
      </c>
      <c r="G3571">
        <v>2524.2800000000002</v>
      </c>
      <c r="H3571" t="s">
        <v>2538</v>
      </c>
      <c r="I3571" t="s">
        <v>2551</v>
      </c>
      <c r="J3571" t="s">
        <v>296</v>
      </c>
      <c r="K3571" t="s">
        <v>2321</v>
      </c>
      <c r="L3571" t="s">
        <v>2334</v>
      </c>
      <c r="M3571" t="s">
        <v>2634</v>
      </c>
      <c r="N3571" t="s">
        <v>2635</v>
      </c>
      <c r="O3571" t="s">
        <v>2542</v>
      </c>
      <c r="P3571" t="s">
        <v>2543</v>
      </c>
      <c r="Q3571" t="s">
        <v>2544</v>
      </c>
      <c r="R3571" t="s">
        <v>2636</v>
      </c>
      <c r="S3571" t="s">
        <v>2546</v>
      </c>
      <c r="T3571">
        <v>0</v>
      </c>
      <c r="U3571" t="s">
        <v>2584</v>
      </c>
      <c r="V3571" t="s">
        <v>2637</v>
      </c>
      <c r="W3571" t="s">
        <v>2584</v>
      </c>
      <c r="X3571" t="s">
        <v>2637</v>
      </c>
      <c r="Y3571" t="str">
        <f t="shared" si="55"/>
        <v>湖北车智汇传媒有限公司北京车之家信息技术有限公司信息流</v>
      </c>
      <c r="Z3571" t="e">
        <f>VLOOKUP(Y:Y,[1]Sheet1!N:N,1,0)</f>
        <v>#N/A</v>
      </c>
    </row>
    <row r="3572" spans="1:26" hidden="1" x14ac:dyDescent="0.25">
      <c r="A3572">
        <v>20230611</v>
      </c>
      <c r="B3572">
        <v>47327867</v>
      </c>
      <c r="C3572" t="s">
        <v>2682</v>
      </c>
      <c r="D3572">
        <v>2185183</v>
      </c>
      <c r="E3572" t="s">
        <v>2574</v>
      </c>
      <c r="F3572" s="59">
        <v>110.18</v>
      </c>
      <c r="G3572">
        <v>83.47</v>
      </c>
      <c r="H3572" t="s">
        <v>2538</v>
      </c>
      <c r="I3572" t="s">
        <v>2551</v>
      </c>
      <c r="J3572" t="s">
        <v>2575</v>
      </c>
      <c r="K3572" t="s">
        <v>2321</v>
      </c>
      <c r="L3572" t="s">
        <v>2344</v>
      </c>
      <c r="M3572" t="s">
        <v>2576</v>
      </c>
      <c r="O3572" t="s">
        <v>2542</v>
      </c>
      <c r="P3572" t="s">
        <v>2543</v>
      </c>
      <c r="Q3572" t="s">
        <v>2544</v>
      </c>
      <c r="R3572" t="s">
        <v>2577</v>
      </c>
      <c r="S3572" t="s">
        <v>2546</v>
      </c>
      <c r="T3572">
        <v>0</v>
      </c>
      <c r="U3572" t="s">
        <v>838</v>
      </c>
      <c r="V3572" t="s">
        <v>2578</v>
      </c>
      <c r="W3572" t="s">
        <v>838</v>
      </c>
      <c r="X3572" t="s">
        <v>2578</v>
      </c>
      <c r="Y3572" t="str">
        <f t="shared" si="55"/>
        <v>北京微财科技有限公司-数媒重庆市黑卡小额贷款有限公司信息流</v>
      </c>
      <c r="Z3572" t="e">
        <f>VLOOKUP(Y:Y,[1]Sheet1!N:N,1,0)</f>
        <v>#N/A</v>
      </c>
    </row>
    <row r="3573" spans="1:26" hidden="1" x14ac:dyDescent="0.25">
      <c r="A3573">
        <v>20230611</v>
      </c>
      <c r="B3573">
        <v>42327215</v>
      </c>
      <c r="C3573" t="s">
        <v>2739</v>
      </c>
      <c r="D3573">
        <v>2172261</v>
      </c>
      <c r="E3573" t="s">
        <v>2628</v>
      </c>
      <c r="F3573" s="59">
        <v>1974.95</v>
      </c>
      <c r="G3573">
        <v>1507.6</v>
      </c>
      <c r="H3573" t="s">
        <v>2538</v>
      </c>
      <c r="I3573" t="s">
        <v>2551</v>
      </c>
      <c r="J3573" t="s">
        <v>292</v>
      </c>
      <c r="K3573" t="s">
        <v>2321</v>
      </c>
      <c r="L3573" t="s">
        <v>574</v>
      </c>
      <c r="M3573" t="s">
        <v>2611</v>
      </c>
      <c r="N3573" t="s">
        <v>2612</v>
      </c>
      <c r="O3573" t="s">
        <v>2542</v>
      </c>
      <c r="P3573" t="s">
        <v>2543</v>
      </c>
      <c r="Q3573" t="s">
        <v>2544</v>
      </c>
      <c r="R3573" t="s">
        <v>2613</v>
      </c>
      <c r="S3573" t="s">
        <v>2546</v>
      </c>
      <c r="T3573">
        <v>0</v>
      </c>
      <c r="U3573" t="s">
        <v>2614</v>
      </c>
      <c r="V3573" t="s">
        <v>2615</v>
      </c>
      <c r="W3573" t="s">
        <v>2614</v>
      </c>
      <c r="X3573" t="s">
        <v>2615</v>
      </c>
      <c r="Y3573" t="str">
        <f t="shared" si="55"/>
        <v>广州荔湾品唯信息服务有限公司广州唯品会电子商务有限公司信息流</v>
      </c>
      <c r="Z3573" t="e">
        <f>VLOOKUP(Y:Y,[1]Sheet1!N:N,1,0)</f>
        <v>#N/A</v>
      </c>
    </row>
    <row r="3574" spans="1:26" hidden="1" x14ac:dyDescent="0.25">
      <c r="A3574">
        <v>20230611</v>
      </c>
      <c r="B3574">
        <v>47974695</v>
      </c>
      <c r="C3574" t="s">
        <v>2814</v>
      </c>
      <c r="D3574">
        <v>2129251</v>
      </c>
      <c r="E3574" t="s">
        <v>2815</v>
      </c>
      <c r="F3574" s="59">
        <v>9923.02</v>
      </c>
      <c r="G3574">
        <v>0</v>
      </c>
      <c r="H3574" t="s">
        <v>2538</v>
      </c>
      <c r="I3574" t="s">
        <v>2551</v>
      </c>
      <c r="J3574" t="s">
        <v>2330</v>
      </c>
      <c r="K3574" t="s">
        <v>2321</v>
      </c>
      <c r="L3574" t="s">
        <v>2329</v>
      </c>
      <c r="M3574" t="s">
        <v>2581</v>
      </c>
      <c r="N3574" t="s">
        <v>2582</v>
      </c>
      <c r="O3574" t="s">
        <v>2542</v>
      </c>
      <c r="P3574" t="s">
        <v>2543</v>
      </c>
      <c r="Q3574" t="s">
        <v>2544</v>
      </c>
      <c r="R3574" t="s">
        <v>2583</v>
      </c>
      <c r="S3574" t="s">
        <v>2546</v>
      </c>
      <c r="T3574">
        <v>0</v>
      </c>
      <c r="U3574" t="s">
        <v>838</v>
      </c>
      <c r="V3574" t="s">
        <v>2578</v>
      </c>
      <c r="W3574" t="s">
        <v>2584</v>
      </c>
      <c r="X3574" t="s">
        <v>2585</v>
      </c>
      <c r="Y3574" t="str">
        <f t="shared" si="55"/>
        <v>成都哈拜网络科技有限公司-数字媒体事业部上海哈啰普惠科技有限公司信息流</v>
      </c>
      <c r="Z3574" t="e">
        <f>VLOOKUP(Y:Y,[1]Sheet1!N:N,1,0)</f>
        <v>#N/A</v>
      </c>
    </row>
    <row r="3575" spans="1:26" hidden="1" x14ac:dyDescent="0.25">
      <c r="A3575">
        <v>20230611</v>
      </c>
      <c r="B3575">
        <v>27753547</v>
      </c>
      <c r="C3575" t="s">
        <v>2674</v>
      </c>
      <c r="D3575">
        <v>2172257</v>
      </c>
      <c r="E3575" t="s">
        <v>2610</v>
      </c>
      <c r="F3575" s="59">
        <v>1348.59</v>
      </c>
      <c r="G3575">
        <v>1070.24</v>
      </c>
      <c r="H3575" t="s">
        <v>2559</v>
      </c>
      <c r="I3575" t="s">
        <v>2560</v>
      </c>
      <c r="J3575" t="s">
        <v>292</v>
      </c>
      <c r="K3575" t="s">
        <v>711</v>
      </c>
      <c r="L3575" t="s">
        <v>574</v>
      </c>
      <c r="M3575" t="s">
        <v>2611</v>
      </c>
      <c r="N3575" t="s">
        <v>2612</v>
      </c>
      <c r="O3575" t="s">
        <v>2542</v>
      </c>
      <c r="P3575" t="s">
        <v>2543</v>
      </c>
      <c r="Q3575" t="s">
        <v>2544</v>
      </c>
      <c r="R3575" t="s">
        <v>2613</v>
      </c>
      <c r="S3575" t="s">
        <v>2546</v>
      </c>
      <c r="T3575">
        <v>27075.317999999999</v>
      </c>
      <c r="U3575" t="s">
        <v>2614</v>
      </c>
      <c r="V3575" t="s">
        <v>2615</v>
      </c>
      <c r="W3575" t="s">
        <v>2614</v>
      </c>
      <c r="X3575" t="s">
        <v>2615</v>
      </c>
      <c r="Y3575" t="str">
        <f t="shared" si="55"/>
        <v>广州荔湾品唯信息服务有限公司广州唯品会电子商务有限公司CPC</v>
      </c>
      <c r="Z3575" t="e">
        <f>VLOOKUP(Y:Y,[1]Sheet1!N:N,1,0)</f>
        <v>#N/A</v>
      </c>
    </row>
    <row r="3576" spans="1:26" hidden="1" x14ac:dyDescent="0.25">
      <c r="A3576">
        <v>20230611</v>
      </c>
      <c r="B3576">
        <v>31849475</v>
      </c>
      <c r="C3576" t="s">
        <v>2604</v>
      </c>
      <c r="D3576">
        <v>2158492</v>
      </c>
      <c r="E3576" t="s">
        <v>2580</v>
      </c>
      <c r="F3576" s="59">
        <v>2952.97</v>
      </c>
      <c r="G3576">
        <v>2481.29</v>
      </c>
      <c r="H3576" t="s">
        <v>2559</v>
      </c>
      <c r="I3576" t="s">
        <v>2560</v>
      </c>
      <c r="J3576" t="s">
        <v>2330</v>
      </c>
      <c r="K3576" t="s">
        <v>711</v>
      </c>
      <c r="L3576" t="s">
        <v>2329</v>
      </c>
      <c r="M3576" t="s">
        <v>2581</v>
      </c>
      <c r="N3576" t="s">
        <v>2582</v>
      </c>
      <c r="O3576" t="s">
        <v>2542</v>
      </c>
      <c r="P3576" t="s">
        <v>2543</v>
      </c>
      <c r="Q3576" t="s">
        <v>2544</v>
      </c>
      <c r="R3576" t="s">
        <v>2583</v>
      </c>
      <c r="S3576" t="s">
        <v>2546</v>
      </c>
      <c r="T3576">
        <v>21813.512999999999</v>
      </c>
      <c r="U3576" t="s">
        <v>2584</v>
      </c>
      <c r="V3576" t="s">
        <v>2585</v>
      </c>
      <c r="W3576" t="s">
        <v>2584</v>
      </c>
      <c r="X3576" t="s">
        <v>2585</v>
      </c>
      <c r="Y3576" t="str">
        <f t="shared" si="55"/>
        <v>成都哈拜网络科技有限公司-数字媒体事业部上海哈啰普惠科技有限公司CPC</v>
      </c>
      <c r="Z3576" t="e">
        <f>VLOOKUP(Y:Y,[1]Sheet1!N:N,1,0)</f>
        <v>#N/A</v>
      </c>
    </row>
    <row r="3577" spans="1:26" hidden="1" x14ac:dyDescent="0.25">
      <c r="A3577">
        <v>20230611</v>
      </c>
      <c r="B3577">
        <v>32834859</v>
      </c>
      <c r="C3577" t="s">
        <v>2737</v>
      </c>
      <c r="D3577">
        <v>2054667</v>
      </c>
      <c r="E3577" t="s">
        <v>2738</v>
      </c>
      <c r="F3577" s="59">
        <v>49695.59</v>
      </c>
      <c r="G3577">
        <v>41760.39</v>
      </c>
      <c r="H3577" t="s">
        <v>2559</v>
      </c>
      <c r="I3577" t="s">
        <v>2560</v>
      </c>
      <c r="J3577" t="s">
        <v>2352</v>
      </c>
      <c r="K3577" t="s">
        <v>711</v>
      </c>
      <c r="L3577" t="s">
        <v>2351</v>
      </c>
      <c r="M3577" t="s">
        <v>2623</v>
      </c>
      <c r="N3577" t="s">
        <v>2624</v>
      </c>
      <c r="O3577" t="s">
        <v>2542</v>
      </c>
      <c r="P3577" t="s">
        <v>2543</v>
      </c>
      <c r="Q3577" t="s">
        <v>2544</v>
      </c>
      <c r="R3577" t="s">
        <v>2625</v>
      </c>
      <c r="S3577" t="s">
        <v>2546</v>
      </c>
      <c r="T3577">
        <v>407781.56599999999</v>
      </c>
      <c r="U3577" t="s">
        <v>838</v>
      </c>
      <c r="V3577" t="s">
        <v>2548</v>
      </c>
      <c r="W3577" t="s">
        <v>838</v>
      </c>
      <c r="X3577" t="s">
        <v>2548</v>
      </c>
      <c r="Y3577" t="str">
        <f t="shared" si="55"/>
        <v>深圳市小赢普惠科技有限责任公司深圳市赢众通金融信息服务有限责任公司CPC</v>
      </c>
      <c r="Z3577" t="e">
        <f>VLOOKUP(Y:Y,[1]Sheet1!N:N,1,0)</f>
        <v>#N/A</v>
      </c>
    </row>
    <row r="3578" spans="1:26" hidden="1" x14ac:dyDescent="0.25">
      <c r="A3578">
        <v>20230611</v>
      </c>
      <c r="B3578">
        <v>42327274</v>
      </c>
      <c r="C3578" t="s">
        <v>2791</v>
      </c>
      <c r="D3578">
        <v>2172261</v>
      </c>
      <c r="E3578" t="s">
        <v>2628</v>
      </c>
      <c r="F3578" s="59">
        <v>59.96</v>
      </c>
      <c r="G3578">
        <v>45.77</v>
      </c>
      <c r="H3578" t="s">
        <v>2538</v>
      </c>
      <c r="I3578" t="s">
        <v>2539</v>
      </c>
      <c r="J3578" t="s">
        <v>292</v>
      </c>
      <c r="K3578" t="s">
        <v>2321</v>
      </c>
      <c r="L3578" t="s">
        <v>574</v>
      </c>
      <c r="M3578" t="s">
        <v>2611</v>
      </c>
      <c r="N3578" t="s">
        <v>2612</v>
      </c>
      <c r="O3578" t="s">
        <v>2542</v>
      </c>
      <c r="P3578" t="s">
        <v>2543</v>
      </c>
      <c r="Q3578" t="s">
        <v>2544</v>
      </c>
      <c r="R3578" t="s">
        <v>2613</v>
      </c>
      <c r="S3578" t="s">
        <v>2546</v>
      </c>
      <c r="T3578">
        <v>0</v>
      </c>
      <c r="U3578" t="s">
        <v>2614</v>
      </c>
      <c r="V3578" t="s">
        <v>2615</v>
      </c>
      <c r="W3578" t="s">
        <v>2614</v>
      </c>
      <c r="X3578" t="s">
        <v>2615</v>
      </c>
      <c r="Y3578" t="str">
        <f t="shared" si="55"/>
        <v>广州荔湾品唯信息服务有限公司广州唯品会电子商务有限公司信息流</v>
      </c>
      <c r="Z3578" t="e">
        <f>VLOOKUP(Y:Y,[1]Sheet1!N:N,1,0)</f>
        <v>#N/A</v>
      </c>
    </row>
    <row r="3579" spans="1:26" hidden="1" x14ac:dyDescent="0.25">
      <c r="A3579">
        <v>20230611</v>
      </c>
      <c r="B3579">
        <v>29768622</v>
      </c>
      <c r="C3579" t="s">
        <v>2603</v>
      </c>
      <c r="D3579">
        <v>2130054</v>
      </c>
      <c r="E3579" t="s">
        <v>2558</v>
      </c>
      <c r="F3579" s="59">
        <v>3029.55</v>
      </c>
      <c r="G3579">
        <v>2452.9699999999998</v>
      </c>
      <c r="H3579" t="s">
        <v>2559</v>
      </c>
      <c r="I3579" t="s">
        <v>2560</v>
      </c>
      <c r="J3579" t="s">
        <v>2350</v>
      </c>
      <c r="K3579" t="s">
        <v>711</v>
      </c>
      <c r="L3579" t="s">
        <v>2350</v>
      </c>
      <c r="M3579" t="s">
        <v>2561</v>
      </c>
      <c r="N3579" t="s">
        <v>2562</v>
      </c>
      <c r="O3579" t="s">
        <v>2542</v>
      </c>
      <c r="P3579" t="s">
        <v>2543</v>
      </c>
      <c r="Q3579" t="s">
        <v>2544</v>
      </c>
      <c r="R3579" t="s">
        <v>2563</v>
      </c>
      <c r="S3579" t="s">
        <v>2546</v>
      </c>
      <c r="T3579">
        <v>9344.2150000000001</v>
      </c>
      <c r="U3579" t="s">
        <v>1891</v>
      </c>
      <c r="V3579" t="s">
        <v>2564</v>
      </c>
      <c r="W3579" t="s">
        <v>1891</v>
      </c>
      <c r="X3579" t="s">
        <v>2564</v>
      </c>
      <c r="Y3579" t="str">
        <f t="shared" si="55"/>
        <v>深圳尚米网络技术有限公司深圳尚米网络技术有限公司CPC</v>
      </c>
      <c r="Z3579" t="e">
        <f>VLOOKUP(Y:Y,[1]Sheet1!N:N,1,0)</f>
        <v>#N/A</v>
      </c>
    </row>
    <row r="3580" spans="1:26" hidden="1" x14ac:dyDescent="0.25">
      <c r="A3580">
        <v>20230611</v>
      </c>
      <c r="B3580">
        <v>42965681</v>
      </c>
      <c r="C3580" t="s">
        <v>2725</v>
      </c>
      <c r="D3580">
        <v>2165227</v>
      </c>
      <c r="E3580" t="s">
        <v>2566</v>
      </c>
      <c r="F3580" s="59">
        <v>972.56</v>
      </c>
      <c r="G3580">
        <v>720.42</v>
      </c>
      <c r="H3580" t="s">
        <v>2538</v>
      </c>
      <c r="I3580" t="s">
        <v>2539</v>
      </c>
      <c r="J3580" t="s">
        <v>2320</v>
      </c>
      <c r="K3580" t="s">
        <v>2321</v>
      </c>
      <c r="L3580" t="s">
        <v>2318</v>
      </c>
      <c r="M3580" t="s">
        <v>2540</v>
      </c>
      <c r="N3580" t="s">
        <v>2541</v>
      </c>
      <c r="O3580" t="s">
        <v>2542</v>
      </c>
      <c r="P3580" t="s">
        <v>2543</v>
      </c>
      <c r="Q3580" t="s">
        <v>2544</v>
      </c>
      <c r="R3580" t="s">
        <v>2545</v>
      </c>
      <c r="S3580" t="s">
        <v>2546</v>
      </c>
      <c r="T3580">
        <v>0</v>
      </c>
      <c r="U3580" t="s">
        <v>838</v>
      </c>
      <c r="V3580" t="s">
        <v>2547</v>
      </c>
      <c r="W3580" t="s">
        <v>838</v>
      </c>
      <c r="X3580" t="s">
        <v>2548</v>
      </c>
      <c r="Y3580" t="str">
        <f t="shared" si="55"/>
        <v>上海耳序信息技术有限公司-四部上海拍拍贷金融信息服务有限公司信息流</v>
      </c>
      <c r="Z3580" t="e">
        <f>VLOOKUP(Y:Y,[1]Sheet1!N:N,1,0)</f>
        <v>#N/A</v>
      </c>
    </row>
    <row r="3581" spans="1:26" hidden="1" x14ac:dyDescent="0.25">
      <c r="A3581">
        <v>20230611</v>
      </c>
      <c r="B3581">
        <v>45323132</v>
      </c>
      <c r="C3581" t="s">
        <v>2747</v>
      </c>
      <c r="D3581">
        <v>2172261</v>
      </c>
      <c r="E3581" t="s">
        <v>2628</v>
      </c>
      <c r="F3581" s="59">
        <v>25</v>
      </c>
      <c r="G3581">
        <v>19.079999999999998</v>
      </c>
      <c r="H3581" t="s">
        <v>2538</v>
      </c>
      <c r="I3581" t="s">
        <v>2539</v>
      </c>
      <c r="J3581" t="s">
        <v>292</v>
      </c>
      <c r="K3581" t="s">
        <v>2321</v>
      </c>
      <c r="L3581" t="s">
        <v>574</v>
      </c>
      <c r="M3581" t="s">
        <v>2611</v>
      </c>
      <c r="N3581" t="s">
        <v>2612</v>
      </c>
      <c r="O3581" t="s">
        <v>2542</v>
      </c>
      <c r="P3581" t="s">
        <v>2543</v>
      </c>
      <c r="Q3581" t="s">
        <v>2544</v>
      </c>
      <c r="R3581" t="s">
        <v>2613</v>
      </c>
      <c r="S3581" t="s">
        <v>2546</v>
      </c>
      <c r="T3581">
        <v>0</v>
      </c>
      <c r="U3581" t="s">
        <v>2614</v>
      </c>
      <c r="V3581" t="s">
        <v>2615</v>
      </c>
      <c r="W3581" t="s">
        <v>2614</v>
      </c>
      <c r="X3581" t="s">
        <v>2615</v>
      </c>
      <c r="Y3581" t="str">
        <f t="shared" si="55"/>
        <v>广州荔湾品唯信息服务有限公司广州唯品会电子商务有限公司信息流</v>
      </c>
      <c r="Z3581" t="e">
        <f>VLOOKUP(Y:Y,[1]Sheet1!N:N,1,0)</f>
        <v>#N/A</v>
      </c>
    </row>
    <row r="3582" spans="1:26" hidden="1" x14ac:dyDescent="0.25">
      <c r="A3582">
        <v>20230611</v>
      </c>
      <c r="B3582">
        <v>45323155</v>
      </c>
      <c r="C3582" t="s">
        <v>2759</v>
      </c>
      <c r="D3582">
        <v>2172261</v>
      </c>
      <c r="E3582" t="s">
        <v>2628</v>
      </c>
      <c r="F3582" s="59">
        <v>123.43</v>
      </c>
      <c r="G3582">
        <v>94.22</v>
      </c>
      <c r="H3582" t="s">
        <v>2538</v>
      </c>
      <c r="I3582" t="s">
        <v>2551</v>
      </c>
      <c r="J3582" t="s">
        <v>292</v>
      </c>
      <c r="K3582" t="s">
        <v>2321</v>
      </c>
      <c r="L3582" t="s">
        <v>574</v>
      </c>
      <c r="M3582" t="s">
        <v>2611</v>
      </c>
      <c r="N3582" t="s">
        <v>2612</v>
      </c>
      <c r="O3582" t="s">
        <v>2542</v>
      </c>
      <c r="P3582" t="s">
        <v>2543</v>
      </c>
      <c r="Q3582" t="s">
        <v>2544</v>
      </c>
      <c r="R3582" t="s">
        <v>2613</v>
      </c>
      <c r="S3582" t="s">
        <v>2546</v>
      </c>
      <c r="T3582">
        <v>0</v>
      </c>
      <c r="U3582" t="s">
        <v>2614</v>
      </c>
      <c r="V3582" t="s">
        <v>2615</v>
      </c>
      <c r="W3582" t="s">
        <v>2614</v>
      </c>
      <c r="X3582" t="s">
        <v>2615</v>
      </c>
      <c r="Y3582" t="str">
        <f t="shared" si="55"/>
        <v>广州荔湾品唯信息服务有限公司广州唯品会电子商务有限公司信息流</v>
      </c>
      <c r="Z3582" t="e">
        <f>VLOOKUP(Y:Y,[1]Sheet1!N:N,1,0)</f>
        <v>#N/A</v>
      </c>
    </row>
    <row r="3583" spans="1:26" hidden="1" x14ac:dyDescent="0.25">
      <c r="A3583">
        <v>20230611</v>
      </c>
      <c r="B3583">
        <v>47184415</v>
      </c>
      <c r="C3583" t="s">
        <v>2708</v>
      </c>
      <c r="D3583">
        <v>2176807</v>
      </c>
      <c r="E3583" t="s">
        <v>2691</v>
      </c>
      <c r="F3583" s="59">
        <v>44935.81</v>
      </c>
      <c r="G3583">
        <v>32799.86</v>
      </c>
      <c r="H3583" t="s">
        <v>2538</v>
      </c>
      <c r="I3583" t="s">
        <v>2551</v>
      </c>
      <c r="J3583" t="s">
        <v>2339</v>
      </c>
      <c r="K3583" t="s">
        <v>2321</v>
      </c>
      <c r="L3583" t="s">
        <v>2338</v>
      </c>
      <c r="M3583" t="s">
        <v>2692</v>
      </c>
      <c r="N3583" t="s">
        <v>2693</v>
      </c>
      <c r="O3583" t="s">
        <v>2542</v>
      </c>
      <c r="P3583" t="s">
        <v>2543</v>
      </c>
      <c r="Q3583" t="s">
        <v>2544</v>
      </c>
      <c r="R3583" t="s">
        <v>2694</v>
      </c>
      <c r="S3583" t="s">
        <v>2546</v>
      </c>
      <c r="T3583">
        <v>0</v>
      </c>
      <c r="U3583" t="s">
        <v>2117</v>
      </c>
      <c r="V3583" t="s">
        <v>2695</v>
      </c>
      <c r="W3583" t="s">
        <v>2117</v>
      </c>
      <c r="X3583" t="s">
        <v>2695</v>
      </c>
      <c r="Y3583" t="str">
        <f t="shared" si="55"/>
        <v>北京三快在线科技有限公司及其关联公司北京三快科技有限公司信息流</v>
      </c>
      <c r="Z3583" t="e">
        <f>VLOOKUP(Y:Y,[1]Sheet1!N:N,1,0)</f>
        <v>#N/A</v>
      </c>
    </row>
    <row r="3584" spans="1:26" hidden="1" x14ac:dyDescent="0.25">
      <c r="A3584">
        <v>20230611</v>
      </c>
      <c r="B3584">
        <v>47327914</v>
      </c>
      <c r="C3584" t="s">
        <v>2720</v>
      </c>
      <c r="D3584">
        <v>2185183</v>
      </c>
      <c r="E3584" t="s">
        <v>2574</v>
      </c>
      <c r="F3584" s="59">
        <v>638.14</v>
      </c>
      <c r="G3584">
        <v>483.44</v>
      </c>
      <c r="H3584" t="s">
        <v>2538</v>
      </c>
      <c r="I3584" t="s">
        <v>2551</v>
      </c>
      <c r="J3584" t="s">
        <v>2575</v>
      </c>
      <c r="K3584" t="s">
        <v>2321</v>
      </c>
      <c r="L3584" t="s">
        <v>2344</v>
      </c>
      <c r="M3584" t="s">
        <v>2576</v>
      </c>
      <c r="O3584" t="s">
        <v>2542</v>
      </c>
      <c r="P3584" t="s">
        <v>2543</v>
      </c>
      <c r="Q3584" t="s">
        <v>2544</v>
      </c>
      <c r="R3584" t="s">
        <v>2577</v>
      </c>
      <c r="S3584" t="s">
        <v>2546</v>
      </c>
      <c r="T3584">
        <v>0</v>
      </c>
      <c r="U3584" t="s">
        <v>838</v>
      </c>
      <c r="V3584" t="s">
        <v>2578</v>
      </c>
      <c r="W3584" t="s">
        <v>838</v>
      </c>
      <c r="X3584" t="s">
        <v>2578</v>
      </c>
      <c r="Y3584" t="str">
        <f t="shared" si="55"/>
        <v>北京微财科技有限公司-数媒重庆市黑卡小额贷款有限公司信息流</v>
      </c>
      <c r="Z3584" t="e">
        <f>VLOOKUP(Y:Y,[1]Sheet1!N:N,1,0)</f>
        <v>#N/A</v>
      </c>
    </row>
    <row r="3585" spans="1:26" hidden="1" x14ac:dyDescent="0.25">
      <c r="A3585">
        <v>20230611</v>
      </c>
      <c r="B3585">
        <v>47426658</v>
      </c>
      <c r="C3585" t="s">
        <v>2873</v>
      </c>
      <c r="D3585">
        <v>2167551</v>
      </c>
      <c r="E3585" t="s">
        <v>2550</v>
      </c>
      <c r="F3585" s="59">
        <v>145.30000000000001</v>
      </c>
      <c r="G3585">
        <v>145.30000000000001</v>
      </c>
      <c r="H3585" t="s">
        <v>2538</v>
      </c>
      <c r="I3585" t="s">
        <v>2551</v>
      </c>
      <c r="J3585" t="s">
        <v>2332</v>
      </c>
      <c r="K3585" t="s">
        <v>2321</v>
      </c>
      <c r="L3585" t="s">
        <v>2333</v>
      </c>
      <c r="M3585" t="s">
        <v>2552</v>
      </c>
      <c r="N3585" t="s">
        <v>2553</v>
      </c>
      <c r="O3585" t="s">
        <v>2542</v>
      </c>
      <c r="P3585" t="s">
        <v>2543</v>
      </c>
      <c r="Q3585" t="s">
        <v>2544</v>
      </c>
      <c r="R3585" t="s">
        <v>2554</v>
      </c>
      <c r="S3585" t="s">
        <v>2546</v>
      </c>
      <c r="T3585">
        <v>0</v>
      </c>
      <c r="U3585" t="s">
        <v>2555</v>
      </c>
      <c r="V3585" t="s">
        <v>2556</v>
      </c>
      <c r="W3585" t="s">
        <v>2555</v>
      </c>
      <c r="X3585" t="s">
        <v>2556</v>
      </c>
      <c r="Y3585" t="str">
        <f t="shared" si="55"/>
        <v>北京爱奇艺科技有限公司-百度北京爱奇艺科技有限公司信息流</v>
      </c>
      <c r="Z3585" t="e">
        <f>VLOOKUP(Y:Y,[1]Sheet1!N:N,1,0)</f>
        <v>#N/A</v>
      </c>
    </row>
    <row r="3586" spans="1:26" hidden="1" x14ac:dyDescent="0.25">
      <c r="A3586">
        <v>20230611</v>
      </c>
      <c r="B3586">
        <v>41250532</v>
      </c>
      <c r="C3586" t="s">
        <v>2664</v>
      </c>
      <c r="D3586">
        <v>2130054</v>
      </c>
      <c r="E3586" t="s">
        <v>2558</v>
      </c>
      <c r="F3586" s="59">
        <v>1109.04</v>
      </c>
      <c r="G3586">
        <v>897.98</v>
      </c>
      <c r="H3586" t="s">
        <v>2559</v>
      </c>
      <c r="I3586" t="s">
        <v>2560</v>
      </c>
      <c r="J3586" t="s">
        <v>2350</v>
      </c>
      <c r="K3586" t="s">
        <v>711</v>
      </c>
      <c r="L3586" t="s">
        <v>2350</v>
      </c>
      <c r="M3586" t="s">
        <v>2561</v>
      </c>
      <c r="N3586" t="s">
        <v>2562</v>
      </c>
      <c r="O3586" t="s">
        <v>2542</v>
      </c>
      <c r="P3586" t="s">
        <v>2543</v>
      </c>
      <c r="Q3586" t="s">
        <v>2544</v>
      </c>
      <c r="R3586" t="s">
        <v>2563</v>
      </c>
      <c r="S3586" t="s">
        <v>2546</v>
      </c>
      <c r="T3586">
        <v>5260.3609999999999</v>
      </c>
      <c r="U3586" t="s">
        <v>1891</v>
      </c>
      <c r="V3586" t="s">
        <v>2564</v>
      </c>
      <c r="W3586" t="s">
        <v>1891</v>
      </c>
      <c r="X3586" t="s">
        <v>2564</v>
      </c>
      <c r="Y3586" t="str">
        <f t="shared" si="55"/>
        <v>深圳尚米网络技术有限公司深圳尚米网络技术有限公司CPC</v>
      </c>
      <c r="Z3586" t="e">
        <f>VLOOKUP(Y:Y,[1]Sheet1!N:N,1,0)</f>
        <v>#N/A</v>
      </c>
    </row>
    <row r="3587" spans="1:26" hidden="1" x14ac:dyDescent="0.25">
      <c r="A3587">
        <v>20230611</v>
      </c>
      <c r="B3587">
        <v>40548287</v>
      </c>
      <c r="C3587" t="s">
        <v>2616</v>
      </c>
      <c r="D3587">
        <v>2130054</v>
      </c>
      <c r="E3587" t="s">
        <v>2558</v>
      </c>
      <c r="F3587" s="59">
        <v>1505.63</v>
      </c>
      <c r="G3587">
        <v>1219.08</v>
      </c>
      <c r="H3587" t="s">
        <v>2559</v>
      </c>
      <c r="I3587" t="s">
        <v>2560</v>
      </c>
      <c r="J3587" t="s">
        <v>2350</v>
      </c>
      <c r="K3587" t="s">
        <v>711</v>
      </c>
      <c r="L3587" t="s">
        <v>2350</v>
      </c>
      <c r="M3587" t="s">
        <v>2561</v>
      </c>
      <c r="N3587" t="s">
        <v>2562</v>
      </c>
      <c r="O3587" t="s">
        <v>2542</v>
      </c>
      <c r="P3587" t="s">
        <v>2543</v>
      </c>
      <c r="Q3587" t="s">
        <v>2544</v>
      </c>
      <c r="R3587" t="s">
        <v>2563</v>
      </c>
      <c r="S3587" t="s">
        <v>2546</v>
      </c>
      <c r="T3587">
        <v>3517.7489999999998</v>
      </c>
      <c r="U3587" t="s">
        <v>1891</v>
      </c>
      <c r="V3587" t="s">
        <v>2564</v>
      </c>
      <c r="W3587" t="s">
        <v>1891</v>
      </c>
      <c r="X3587" t="s">
        <v>2564</v>
      </c>
      <c r="Y3587" t="str">
        <f t="shared" ref="Y3587:Y3650" si="56">L3587&amp;J3587&amp;K3587</f>
        <v>深圳尚米网络技术有限公司深圳尚米网络技术有限公司CPC</v>
      </c>
      <c r="Z3587" t="e">
        <f>VLOOKUP(Y:Y,[1]Sheet1!N:N,1,0)</f>
        <v>#N/A</v>
      </c>
    </row>
    <row r="3588" spans="1:26" hidden="1" x14ac:dyDescent="0.25">
      <c r="A3588">
        <v>20230611</v>
      </c>
      <c r="B3588">
        <v>42965764</v>
      </c>
      <c r="C3588" t="s">
        <v>2536</v>
      </c>
      <c r="D3588">
        <v>2158784</v>
      </c>
      <c r="E3588" t="s">
        <v>2537</v>
      </c>
      <c r="F3588" s="59">
        <v>181.4</v>
      </c>
      <c r="G3588">
        <v>181.4</v>
      </c>
      <c r="H3588" t="s">
        <v>2538</v>
      </c>
      <c r="I3588" t="s">
        <v>2551</v>
      </c>
      <c r="J3588" t="s">
        <v>2320</v>
      </c>
      <c r="K3588" t="s">
        <v>2321</v>
      </c>
      <c r="L3588" t="s">
        <v>2318</v>
      </c>
      <c r="M3588" t="s">
        <v>2540</v>
      </c>
      <c r="N3588" t="s">
        <v>2541</v>
      </c>
      <c r="O3588" t="s">
        <v>2542</v>
      </c>
      <c r="P3588" t="s">
        <v>2543</v>
      </c>
      <c r="Q3588" t="s">
        <v>2544</v>
      </c>
      <c r="R3588" t="s">
        <v>2545</v>
      </c>
      <c r="S3588" t="s">
        <v>2546</v>
      </c>
      <c r="T3588">
        <v>0</v>
      </c>
      <c r="U3588" t="s">
        <v>838</v>
      </c>
      <c r="V3588" t="s">
        <v>2547</v>
      </c>
      <c r="W3588" t="s">
        <v>838</v>
      </c>
      <c r="X3588" t="s">
        <v>2548</v>
      </c>
      <c r="Y3588" t="str">
        <f t="shared" si="56"/>
        <v>上海耳序信息技术有限公司-四部上海拍拍贷金融信息服务有限公司信息流</v>
      </c>
      <c r="Z3588" t="e">
        <f>VLOOKUP(Y:Y,[1]Sheet1!N:N,1,0)</f>
        <v>#N/A</v>
      </c>
    </row>
    <row r="3589" spans="1:26" hidden="1" x14ac:dyDescent="0.25">
      <c r="A3589">
        <v>20230611</v>
      </c>
      <c r="B3589">
        <v>36470871</v>
      </c>
      <c r="C3589" t="s">
        <v>2579</v>
      </c>
      <c r="D3589">
        <v>2158492</v>
      </c>
      <c r="E3589" t="s">
        <v>2580</v>
      </c>
      <c r="F3589" s="59">
        <v>2086.33</v>
      </c>
      <c r="G3589">
        <v>1753.15</v>
      </c>
      <c r="H3589" t="s">
        <v>2559</v>
      </c>
      <c r="I3589" t="s">
        <v>2560</v>
      </c>
      <c r="J3589" t="s">
        <v>2330</v>
      </c>
      <c r="K3589" t="s">
        <v>711</v>
      </c>
      <c r="L3589" t="s">
        <v>2329</v>
      </c>
      <c r="M3589" t="s">
        <v>2581</v>
      </c>
      <c r="N3589" t="s">
        <v>2582</v>
      </c>
      <c r="O3589" t="s">
        <v>2542</v>
      </c>
      <c r="P3589" t="s">
        <v>2543</v>
      </c>
      <c r="Q3589" t="s">
        <v>2544</v>
      </c>
      <c r="R3589" t="s">
        <v>2583</v>
      </c>
      <c r="S3589" t="s">
        <v>2546</v>
      </c>
      <c r="T3589">
        <v>15855.939</v>
      </c>
      <c r="U3589" t="s">
        <v>2584</v>
      </c>
      <c r="V3589" t="s">
        <v>2585</v>
      </c>
      <c r="W3589" t="s">
        <v>2584</v>
      </c>
      <c r="X3589" t="s">
        <v>2585</v>
      </c>
      <c r="Y3589" t="str">
        <f t="shared" si="56"/>
        <v>成都哈拜网络科技有限公司-数字媒体事业部上海哈啰普惠科技有限公司CPC</v>
      </c>
      <c r="Z3589" t="e">
        <f>VLOOKUP(Y:Y,[1]Sheet1!N:N,1,0)</f>
        <v>#N/A</v>
      </c>
    </row>
    <row r="3590" spans="1:26" hidden="1" x14ac:dyDescent="0.25">
      <c r="A3590">
        <v>20230611</v>
      </c>
      <c r="B3590">
        <v>45323155</v>
      </c>
      <c r="C3590" t="s">
        <v>2759</v>
      </c>
      <c r="D3590">
        <v>2172261</v>
      </c>
      <c r="E3590" t="s">
        <v>2628</v>
      </c>
      <c r="F3590" s="59">
        <v>0.13</v>
      </c>
      <c r="G3590">
        <v>0.1</v>
      </c>
      <c r="H3590" t="s">
        <v>2538</v>
      </c>
      <c r="I3590" t="s">
        <v>2539</v>
      </c>
      <c r="J3590" t="s">
        <v>292</v>
      </c>
      <c r="K3590" t="s">
        <v>2321</v>
      </c>
      <c r="L3590" t="s">
        <v>574</v>
      </c>
      <c r="M3590" t="s">
        <v>2611</v>
      </c>
      <c r="N3590" t="s">
        <v>2612</v>
      </c>
      <c r="O3590" t="s">
        <v>2542</v>
      </c>
      <c r="P3590" t="s">
        <v>2543</v>
      </c>
      <c r="Q3590" t="s">
        <v>2544</v>
      </c>
      <c r="R3590" t="s">
        <v>2613</v>
      </c>
      <c r="S3590" t="s">
        <v>2546</v>
      </c>
      <c r="T3590">
        <v>0</v>
      </c>
      <c r="U3590" t="s">
        <v>2614</v>
      </c>
      <c r="V3590" t="s">
        <v>2615</v>
      </c>
      <c r="W3590" t="s">
        <v>2614</v>
      </c>
      <c r="X3590" t="s">
        <v>2615</v>
      </c>
      <c r="Y3590" t="str">
        <f t="shared" si="56"/>
        <v>广州荔湾品唯信息服务有限公司广州唯品会电子商务有限公司信息流</v>
      </c>
      <c r="Z3590" t="e">
        <f>VLOOKUP(Y:Y,[1]Sheet1!N:N,1,0)</f>
        <v>#N/A</v>
      </c>
    </row>
    <row r="3591" spans="1:26" hidden="1" x14ac:dyDescent="0.25">
      <c r="A3591">
        <v>20230611</v>
      </c>
      <c r="B3591">
        <v>47327891</v>
      </c>
      <c r="C3591" t="s">
        <v>2863</v>
      </c>
      <c r="D3591">
        <v>2185183</v>
      </c>
      <c r="E3591" t="s">
        <v>2574</v>
      </c>
      <c r="F3591" s="59">
        <v>77.56</v>
      </c>
      <c r="G3591">
        <v>58.76</v>
      </c>
      <c r="H3591" t="s">
        <v>2538</v>
      </c>
      <c r="I3591" t="s">
        <v>2551</v>
      </c>
      <c r="J3591" t="s">
        <v>2575</v>
      </c>
      <c r="K3591" t="s">
        <v>2321</v>
      </c>
      <c r="L3591" t="s">
        <v>2344</v>
      </c>
      <c r="M3591" t="s">
        <v>2576</v>
      </c>
      <c r="O3591" t="s">
        <v>2542</v>
      </c>
      <c r="P3591" t="s">
        <v>2543</v>
      </c>
      <c r="Q3591" t="s">
        <v>2544</v>
      </c>
      <c r="R3591" t="s">
        <v>2577</v>
      </c>
      <c r="S3591" t="s">
        <v>2546</v>
      </c>
      <c r="T3591">
        <v>0</v>
      </c>
      <c r="U3591" t="s">
        <v>838</v>
      </c>
      <c r="V3591" t="s">
        <v>2578</v>
      </c>
      <c r="W3591" t="s">
        <v>838</v>
      </c>
      <c r="X3591" t="s">
        <v>2578</v>
      </c>
      <c r="Y3591" t="str">
        <f t="shared" si="56"/>
        <v>北京微财科技有限公司-数媒重庆市黑卡小额贷款有限公司信息流</v>
      </c>
      <c r="Z3591" t="e">
        <f>VLOOKUP(Y:Y,[1]Sheet1!N:N,1,0)</f>
        <v>#N/A</v>
      </c>
    </row>
    <row r="3592" spans="1:26" x14ac:dyDescent="0.25">
      <c r="A3592">
        <v>20230611</v>
      </c>
      <c r="B3592">
        <v>43094804</v>
      </c>
      <c r="C3592" t="s">
        <v>2705</v>
      </c>
      <c r="D3592">
        <v>2054669</v>
      </c>
      <c r="E3592" t="s">
        <v>2622</v>
      </c>
      <c r="F3592" s="59">
        <v>329.68</v>
      </c>
      <c r="G3592">
        <v>244.21</v>
      </c>
      <c r="H3592" t="s">
        <v>2538</v>
      </c>
      <c r="I3592" t="s">
        <v>2551</v>
      </c>
      <c r="J3592" t="s">
        <v>2352</v>
      </c>
      <c r="K3592" t="s">
        <v>2321</v>
      </c>
      <c r="L3592" t="s">
        <v>2351</v>
      </c>
      <c r="M3592" t="s">
        <v>2623</v>
      </c>
      <c r="N3592" t="s">
        <v>2624</v>
      </c>
      <c r="O3592" t="s">
        <v>2542</v>
      </c>
      <c r="P3592" t="s">
        <v>2543</v>
      </c>
      <c r="Q3592" t="s">
        <v>2544</v>
      </c>
      <c r="R3592" t="s">
        <v>2625</v>
      </c>
      <c r="S3592" t="s">
        <v>2546</v>
      </c>
      <c r="T3592">
        <v>0</v>
      </c>
      <c r="U3592" t="s">
        <v>838</v>
      </c>
      <c r="V3592" t="s">
        <v>2548</v>
      </c>
      <c r="W3592" t="s">
        <v>838</v>
      </c>
      <c r="X3592" t="s">
        <v>2548</v>
      </c>
      <c r="Y3592" t="str">
        <f t="shared" si="56"/>
        <v>深圳市小赢普惠科技有限责任公司深圳市赢众通金融信息服务有限责任公司信息流</v>
      </c>
      <c r="Z3592" t="e">
        <f>VLOOKUP(Y:Y,[1]Sheet1!N:N,1,0)</f>
        <v>#N/A</v>
      </c>
    </row>
    <row r="3593" spans="1:26" hidden="1" x14ac:dyDescent="0.25">
      <c r="A3593">
        <v>20230611</v>
      </c>
      <c r="B3593">
        <v>38794097</v>
      </c>
      <c r="C3593" t="s">
        <v>2757</v>
      </c>
      <c r="D3593">
        <v>2172261</v>
      </c>
      <c r="E3593" t="s">
        <v>2628</v>
      </c>
      <c r="F3593" s="59">
        <v>2216.1</v>
      </c>
      <c r="G3593">
        <v>1691.68</v>
      </c>
      <c r="H3593" t="s">
        <v>2538</v>
      </c>
      <c r="I3593" t="s">
        <v>2551</v>
      </c>
      <c r="J3593" t="s">
        <v>292</v>
      </c>
      <c r="K3593" t="s">
        <v>2321</v>
      </c>
      <c r="L3593" t="s">
        <v>574</v>
      </c>
      <c r="M3593" t="s">
        <v>2611</v>
      </c>
      <c r="N3593" t="s">
        <v>2612</v>
      </c>
      <c r="O3593" t="s">
        <v>2542</v>
      </c>
      <c r="P3593" t="s">
        <v>2543</v>
      </c>
      <c r="Q3593" t="s">
        <v>2544</v>
      </c>
      <c r="R3593" t="s">
        <v>2613</v>
      </c>
      <c r="S3593" t="s">
        <v>2546</v>
      </c>
      <c r="T3593">
        <v>0</v>
      </c>
      <c r="U3593" t="s">
        <v>2614</v>
      </c>
      <c r="V3593" t="s">
        <v>2615</v>
      </c>
      <c r="W3593" t="s">
        <v>2614</v>
      </c>
      <c r="X3593" t="s">
        <v>2615</v>
      </c>
      <c r="Y3593" t="str">
        <f t="shared" si="56"/>
        <v>广州荔湾品唯信息服务有限公司广州唯品会电子商务有限公司信息流</v>
      </c>
      <c r="Z3593" t="e">
        <f>VLOOKUP(Y:Y,[1]Sheet1!N:N,1,0)</f>
        <v>#N/A</v>
      </c>
    </row>
    <row r="3594" spans="1:26" hidden="1" x14ac:dyDescent="0.25">
      <c r="A3594">
        <v>20230611</v>
      </c>
      <c r="B3594">
        <v>40548239</v>
      </c>
      <c r="C3594" t="s">
        <v>2777</v>
      </c>
      <c r="D3594">
        <v>2130054</v>
      </c>
      <c r="E3594" t="s">
        <v>2558</v>
      </c>
      <c r="F3594" s="59">
        <v>3005.4</v>
      </c>
      <c r="G3594">
        <v>2433.4699999999998</v>
      </c>
      <c r="H3594" t="s">
        <v>2559</v>
      </c>
      <c r="I3594" t="s">
        <v>2560</v>
      </c>
      <c r="J3594" t="s">
        <v>2350</v>
      </c>
      <c r="K3594" t="s">
        <v>711</v>
      </c>
      <c r="L3594" t="s">
        <v>2350</v>
      </c>
      <c r="M3594" t="s">
        <v>2561</v>
      </c>
      <c r="N3594" t="s">
        <v>2562</v>
      </c>
      <c r="O3594" t="s">
        <v>2542</v>
      </c>
      <c r="P3594" t="s">
        <v>2543</v>
      </c>
      <c r="Q3594" t="s">
        <v>2544</v>
      </c>
      <c r="R3594" t="s">
        <v>2563</v>
      </c>
      <c r="S3594" t="s">
        <v>2546</v>
      </c>
      <c r="T3594">
        <v>5008.2349999999997</v>
      </c>
      <c r="U3594" t="s">
        <v>1891</v>
      </c>
      <c r="V3594" t="s">
        <v>2564</v>
      </c>
      <c r="W3594" t="s">
        <v>1891</v>
      </c>
      <c r="X3594" t="s">
        <v>2564</v>
      </c>
      <c r="Y3594" t="str">
        <f t="shared" si="56"/>
        <v>深圳尚米网络技术有限公司深圳尚米网络技术有限公司CPC</v>
      </c>
      <c r="Z3594" t="e">
        <f>VLOOKUP(Y:Y,[1]Sheet1!N:N,1,0)</f>
        <v>#N/A</v>
      </c>
    </row>
    <row r="3595" spans="1:26" hidden="1" x14ac:dyDescent="0.25">
      <c r="A3595">
        <v>20230611</v>
      </c>
      <c r="B3595">
        <v>38794025</v>
      </c>
      <c r="C3595" t="s">
        <v>2651</v>
      </c>
      <c r="D3595">
        <v>2172261</v>
      </c>
      <c r="E3595" t="s">
        <v>2628</v>
      </c>
      <c r="F3595" s="59">
        <v>950.29</v>
      </c>
      <c r="G3595">
        <v>725.41</v>
      </c>
      <c r="H3595" t="s">
        <v>2538</v>
      </c>
      <c r="I3595" t="s">
        <v>2551</v>
      </c>
      <c r="J3595" t="s">
        <v>292</v>
      </c>
      <c r="K3595" t="s">
        <v>2321</v>
      </c>
      <c r="L3595" t="s">
        <v>574</v>
      </c>
      <c r="M3595" t="s">
        <v>2611</v>
      </c>
      <c r="N3595" t="s">
        <v>2612</v>
      </c>
      <c r="O3595" t="s">
        <v>2542</v>
      </c>
      <c r="P3595" t="s">
        <v>2543</v>
      </c>
      <c r="Q3595" t="s">
        <v>2544</v>
      </c>
      <c r="R3595" t="s">
        <v>2613</v>
      </c>
      <c r="S3595" t="s">
        <v>2546</v>
      </c>
      <c r="T3595">
        <v>0</v>
      </c>
      <c r="U3595" t="s">
        <v>2614</v>
      </c>
      <c r="V3595" t="s">
        <v>2615</v>
      </c>
      <c r="W3595" t="s">
        <v>2614</v>
      </c>
      <c r="X3595" t="s">
        <v>2615</v>
      </c>
      <c r="Y3595" t="str">
        <f t="shared" si="56"/>
        <v>广州荔湾品唯信息服务有限公司广州唯品会电子商务有限公司信息流</v>
      </c>
      <c r="Z3595" t="e">
        <f>VLOOKUP(Y:Y,[1]Sheet1!N:N,1,0)</f>
        <v>#N/A</v>
      </c>
    </row>
    <row r="3596" spans="1:26" hidden="1" x14ac:dyDescent="0.25">
      <c r="A3596">
        <v>20230611</v>
      </c>
      <c r="B3596">
        <v>41276552</v>
      </c>
      <c r="C3596" t="s">
        <v>2817</v>
      </c>
      <c r="D3596">
        <v>2158492</v>
      </c>
      <c r="E3596" t="s">
        <v>2580</v>
      </c>
      <c r="F3596" s="59">
        <v>644.86</v>
      </c>
      <c r="G3596">
        <v>541.88</v>
      </c>
      <c r="H3596" t="s">
        <v>2559</v>
      </c>
      <c r="I3596" t="s">
        <v>2560</v>
      </c>
      <c r="J3596" t="s">
        <v>2330</v>
      </c>
      <c r="K3596" t="s">
        <v>711</v>
      </c>
      <c r="L3596" t="s">
        <v>2329</v>
      </c>
      <c r="M3596" t="s">
        <v>2581</v>
      </c>
      <c r="N3596" t="s">
        <v>2582</v>
      </c>
      <c r="O3596" t="s">
        <v>2542</v>
      </c>
      <c r="P3596" t="s">
        <v>2543</v>
      </c>
      <c r="Q3596" t="s">
        <v>2544</v>
      </c>
      <c r="R3596" t="s">
        <v>2583</v>
      </c>
      <c r="S3596" t="s">
        <v>2546</v>
      </c>
      <c r="T3596">
        <v>8462.7970000000005</v>
      </c>
      <c r="U3596" t="s">
        <v>2584</v>
      </c>
      <c r="V3596" t="s">
        <v>2585</v>
      </c>
      <c r="W3596" t="s">
        <v>2584</v>
      </c>
      <c r="X3596" t="s">
        <v>2585</v>
      </c>
      <c r="Y3596" t="str">
        <f t="shared" si="56"/>
        <v>成都哈拜网络科技有限公司-数字媒体事业部上海哈啰普惠科技有限公司CPC</v>
      </c>
      <c r="Z3596" t="e">
        <f>VLOOKUP(Y:Y,[1]Sheet1!N:N,1,0)</f>
        <v>#N/A</v>
      </c>
    </row>
    <row r="3597" spans="1:26" hidden="1" x14ac:dyDescent="0.25">
      <c r="A3597">
        <v>20230611</v>
      </c>
      <c r="B3597">
        <v>47184419</v>
      </c>
      <c r="C3597" t="s">
        <v>2740</v>
      </c>
      <c r="D3597">
        <v>2176807</v>
      </c>
      <c r="E3597" t="s">
        <v>2691</v>
      </c>
      <c r="F3597" s="59">
        <v>1.49</v>
      </c>
      <c r="G3597">
        <v>1.0900000000000001</v>
      </c>
      <c r="H3597" t="s">
        <v>2538</v>
      </c>
      <c r="I3597" t="s">
        <v>2551</v>
      </c>
      <c r="J3597" t="s">
        <v>2339</v>
      </c>
      <c r="K3597" t="s">
        <v>2321</v>
      </c>
      <c r="L3597" t="s">
        <v>2338</v>
      </c>
      <c r="M3597" t="s">
        <v>2692</v>
      </c>
      <c r="N3597" t="s">
        <v>2693</v>
      </c>
      <c r="O3597" t="s">
        <v>2542</v>
      </c>
      <c r="P3597" t="s">
        <v>2543</v>
      </c>
      <c r="Q3597" t="s">
        <v>2544</v>
      </c>
      <c r="R3597" t="s">
        <v>2694</v>
      </c>
      <c r="S3597" t="s">
        <v>2546</v>
      </c>
      <c r="T3597">
        <v>0</v>
      </c>
      <c r="U3597" t="s">
        <v>2117</v>
      </c>
      <c r="V3597" t="s">
        <v>2695</v>
      </c>
      <c r="W3597" t="s">
        <v>2117</v>
      </c>
      <c r="X3597" t="s">
        <v>2695</v>
      </c>
      <c r="Y3597" t="str">
        <f t="shared" si="56"/>
        <v>北京三快在线科技有限公司及其关联公司北京三快科技有限公司信息流</v>
      </c>
      <c r="Z3597" t="e">
        <f>VLOOKUP(Y:Y,[1]Sheet1!N:N,1,0)</f>
        <v>#N/A</v>
      </c>
    </row>
    <row r="3598" spans="1:26" hidden="1" x14ac:dyDescent="0.25">
      <c r="A3598">
        <v>20230611</v>
      </c>
      <c r="B3598">
        <v>47327867</v>
      </c>
      <c r="C3598" t="s">
        <v>2682</v>
      </c>
      <c r="D3598">
        <v>2185183</v>
      </c>
      <c r="E3598" t="s">
        <v>2574</v>
      </c>
      <c r="F3598" s="59">
        <v>994.67</v>
      </c>
      <c r="G3598">
        <v>753.54</v>
      </c>
      <c r="H3598" t="s">
        <v>2538</v>
      </c>
      <c r="I3598" t="s">
        <v>2539</v>
      </c>
      <c r="J3598" t="s">
        <v>2575</v>
      </c>
      <c r="K3598" t="s">
        <v>2321</v>
      </c>
      <c r="L3598" t="s">
        <v>2344</v>
      </c>
      <c r="M3598" t="s">
        <v>2576</v>
      </c>
      <c r="O3598" t="s">
        <v>2542</v>
      </c>
      <c r="P3598" t="s">
        <v>2543</v>
      </c>
      <c r="Q3598" t="s">
        <v>2544</v>
      </c>
      <c r="R3598" t="s">
        <v>2577</v>
      </c>
      <c r="S3598" t="s">
        <v>2546</v>
      </c>
      <c r="T3598">
        <v>0</v>
      </c>
      <c r="U3598" t="s">
        <v>838</v>
      </c>
      <c r="V3598" t="s">
        <v>2578</v>
      </c>
      <c r="W3598" t="s">
        <v>838</v>
      </c>
      <c r="X3598" t="s">
        <v>2578</v>
      </c>
      <c r="Y3598" t="str">
        <f t="shared" si="56"/>
        <v>北京微财科技有限公司-数媒重庆市黑卡小额贷款有限公司信息流</v>
      </c>
      <c r="Z3598" t="e">
        <f>VLOOKUP(Y:Y,[1]Sheet1!N:N,1,0)</f>
        <v>#N/A</v>
      </c>
    </row>
    <row r="3599" spans="1:26" hidden="1" x14ac:dyDescent="0.25">
      <c r="A3599">
        <v>20230611</v>
      </c>
      <c r="B3599">
        <v>47798443</v>
      </c>
      <c r="C3599" t="s">
        <v>2862</v>
      </c>
      <c r="D3599">
        <v>2169384</v>
      </c>
      <c r="E3599" t="s">
        <v>2633</v>
      </c>
      <c r="F3599" s="59">
        <v>24080.13</v>
      </c>
      <c r="G3599">
        <v>17837.13</v>
      </c>
      <c r="H3599" t="s">
        <v>2538</v>
      </c>
      <c r="I3599" t="s">
        <v>2551</v>
      </c>
      <c r="J3599" t="s">
        <v>296</v>
      </c>
      <c r="K3599" t="s">
        <v>2321</v>
      </c>
      <c r="L3599" t="s">
        <v>2334</v>
      </c>
      <c r="M3599" t="s">
        <v>2634</v>
      </c>
      <c r="N3599" t="s">
        <v>2635</v>
      </c>
      <c r="O3599" t="s">
        <v>2542</v>
      </c>
      <c r="P3599" t="s">
        <v>2543</v>
      </c>
      <c r="Q3599" t="s">
        <v>2544</v>
      </c>
      <c r="R3599" t="s">
        <v>2636</v>
      </c>
      <c r="S3599" t="s">
        <v>2546</v>
      </c>
      <c r="T3599">
        <v>0</v>
      </c>
      <c r="U3599" t="s">
        <v>2584</v>
      </c>
      <c r="V3599" t="s">
        <v>2637</v>
      </c>
      <c r="W3599" t="s">
        <v>2584</v>
      </c>
      <c r="X3599" t="s">
        <v>2637</v>
      </c>
      <c r="Y3599" t="str">
        <f t="shared" si="56"/>
        <v>湖北车智汇传媒有限公司北京车之家信息技术有限公司信息流</v>
      </c>
      <c r="Z3599" t="e">
        <f>VLOOKUP(Y:Y,[1]Sheet1!N:N,1,0)</f>
        <v>#N/A</v>
      </c>
    </row>
    <row r="3600" spans="1:26" hidden="1" x14ac:dyDescent="0.25">
      <c r="A3600">
        <v>20230611</v>
      </c>
      <c r="B3600">
        <v>47799564</v>
      </c>
      <c r="C3600" t="s">
        <v>2858</v>
      </c>
      <c r="D3600">
        <v>2159765</v>
      </c>
      <c r="E3600" t="s">
        <v>2568</v>
      </c>
      <c r="F3600" s="59">
        <v>123.01</v>
      </c>
      <c r="G3600">
        <v>93.9</v>
      </c>
      <c r="H3600" t="s">
        <v>2538</v>
      </c>
      <c r="I3600" t="s">
        <v>2551</v>
      </c>
      <c r="J3600" t="s">
        <v>2375</v>
      </c>
      <c r="K3600" t="s">
        <v>2321</v>
      </c>
      <c r="L3600" t="s">
        <v>2277</v>
      </c>
      <c r="M3600" t="s">
        <v>2569</v>
      </c>
      <c r="O3600" t="s">
        <v>2542</v>
      </c>
      <c r="P3600" t="s">
        <v>2543</v>
      </c>
      <c r="Q3600" t="s">
        <v>2544</v>
      </c>
      <c r="R3600" t="s">
        <v>2570</v>
      </c>
      <c r="S3600" t="s">
        <v>2546</v>
      </c>
      <c r="T3600">
        <v>0</v>
      </c>
      <c r="U3600" t="s">
        <v>2571</v>
      </c>
      <c r="V3600" t="s">
        <v>2572</v>
      </c>
      <c r="W3600" t="s">
        <v>2571</v>
      </c>
      <c r="X3600" t="s">
        <v>2572</v>
      </c>
      <c r="Y3600" t="str">
        <f t="shared" si="56"/>
        <v>酷得少年（天津）文化传播有限公司-1北京酷得少年科技有限公司信息流</v>
      </c>
      <c r="Z3600" t="e">
        <f>VLOOKUP(Y:Y,[1]Sheet1!N:N,1,0)</f>
        <v>#N/A</v>
      </c>
    </row>
    <row r="3601" spans="1:26" hidden="1" x14ac:dyDescent="0.25">
      <c r="A3601">
        <v>20230611</v>
      </c>
      <c r="B3601">
        <v>29404181</v>
      </c>
      <c r="C3601" t="s">
        <v>2801</v>
      </c>
      <c r="D3601">
        <v>2130054</v>
      </c>
      <c r="E3601" t="s">
        <v>2558</v>
      </c>
      <c r="F3601" s="59">
        <v>6439.78</v>
      </c>
      <c r="G3601">
        <v>5214.3100000000004</v>
      </c>
      <c r="H3601" t="s">
        <v>2559</v>
      </c>
      <c r="I3601" t="s">
        <v>2560</v>
      </c>
      <c r="J3601" t="s">
        <v>2350</v>
      </c>
      <c r="K3601" t="s">
        <v>711</v>
      </c>
      <c r="L3601" t="s">
        <v>2350</v>
      </c>
      <c r="M3601" t="s">
        <v>2561</v>
      </c>
      <c r="N3601" t="s">
        <v>2562</v>
      </c>
      <c r="O3601" t="s">
        <v>2542</v>
      </c>
      <c r="P3601" t="s">
        <v>2543</v>
      </c>
      <c r="Q3601" t="s">
        <v>2544</v>
      </c>
      <c r="R3601" t="s">
        <v>2563</v>
      </c>
      <c r="S3601" t="s">
        <v>2546</v>
      </c>
      <c r="T3601">
        <v>22971.431</v>
      </c>
      <c r="U3601" t="s">
        <v>1891</v>
      </c>
      <c r="V3601" t="s">
        <v>2564</v>
      </c>
      <c r="W3601" t="s">
        <v>1891</v>
      </c>
      <c r="X3601" t="s">
        <v>2564</v>
      </c>
      <c r="Y3601" t="str">
        <f t="shared" si="56"/>
        <v>深圳尚米网络技术有限公司深圳尚米网络技术有限公司CPC</v>
      </c>
      <c r="Z3601" t="e">
        <f>VLOOKUP(Y:Y,[1]Sheet1!N:N,1,0)</f>
        <v>#N/A</v>
      </c>
    </row>
    <row r="3602" spans="1:26" hidden="1" x14ac:dyDescent="0.25">
      <c r="A3602">
        <v>20230611</v>
      </c>
      <c r="B3602">
        <v>38794071</v>
      </c>
      <c r="C3602" t="s">
        <v>2778</v>
      </c>
      <c r="D3602">
        <v>2172261</v>
      </c>
      <c r="E3602" t="s">
        <v>2628</v>
      </c>
      <c r="F3602" s="59">
        <v>196360.04</v>
      </c>
      <c r="G3602">
        <v>149893.16</v>
      </c>
      <c r="H3602" t="s">
        <v>2538</v>
      </c>
      <c r="I3602" t="s">
        <v>2551</v>
      </c>
      <c r="J3602" t="s">
        <v>292</v>
      </c>
      <c r="K3602" t="s">
        <v>2321</v>
      </c>
      <c r="L3602" t="s">
        <v>574</v>
      </c>
      <c r="M3602" t="s">
        <v>2611</v>
      </c>
      <c r="N3602" t="s">
        <v>2612</v>
      </c>
      <c r="O3602" t="s">
        <v>2542</v>
      </c>
      <c r="P3602" t="s">
        <v>2543</v>
      </c>
      <c r="Q3602" t="s">
        <v>2544</v>
      </c>
      <c r="R3602" t="s">
        <v>2613</v>
      </c>
      <c r="S3602" t="s">
        <v>2546</v>
      </c>
      <c r="T3602">
        <v>0</v>
      </c>
      <c r="U3602" t="s">
        <v>2614</v>
      </c>
      <c r="V3602" t="s">
        <v>2615</v>
      </c>
      <c r="W3602" t="s">
        <v>2614</v>
      </c>
      <c r="X3602" t="s">
        <v>2615</v>
      </c>
      <c r="Y3602" t="str">
        <f t="shared" si="56"/>
        <v>广州荔湾品唯信息服务有限公司广州唯品会电子商务有限公司信息流</v>
      </c>
      <c r="Z3602" t="e">
        <f>VLOOKUP(Y:Y,[1]Sheet1!N:N,1,0)</f>
        <v>#N/A</v>
      </c>
    </row>
    <row r="3603" spans="1:26" x14ac:dyDescent="0.25">
      <c r="A3603">
        <v>20230611</v>
      </c>
      <c r="B3603">
        <v>45336925</v>
      </c>
      <c r="C3603" t="s">
        <v>2717</v>
      </c>
      <c r="D3603">
        <v>2054669</v>
      </c>
      <c r="E3603" t="s">
        <v>2622</v>
      </c>
      <c r="F3603" s="59">
        <v>13140.87</v>
      </c>
      <c r="G3603">
        <v>9733.98</v>
      </c>
      <c r="H3603" t="s">
        <v>2538</v>
      </c>
      <c r="I3603" t="s">
        <v>2539</v>
      </c>
      <c r="J3603" t="s">
        <v>2352</v>
      </c>
      <c r="K3603" t="s">
        <v>2321</v>
      </c>
      <c r="L3603" t="s">
        <v>2351</v>
      </c>
      <c r="M3603" t="s">
        <v>2623</v>
      </c>
      <c r="N3603" t="s">
        <v>2624</v>
      </c>
      <c r="O3603" t="s">
        <v>2542</v>
      </c>
      <c r="P3603" t="s">
        <v>2543</v>
      </c>
      <c r="Q3603" t="s">
        <v>2544</v>
      </c>
      <c r="R3603" t="s">
        <v>2625</v>
      </c>
      <c r="S3603" t="s">
        <v>2546</v>
      </c>
      <c r="T3603">
        <v>0</v>
      </c>
      <c r="U3603" t="s">
        <v>838</v>
      </c>
      <c r="V3603" t="s">
        <v>2548</v>
      </c>
      <c r="W3603" t="s">
        <v>838</v>
      </c>
      <c r="X3603" t="s">
        <v>2548</v>
      </c>
      <c r="Y3603" t="str">
        <f t="shared" si="56"/>
        <v>深圳市小赢普惠科技有限责任公司深圳市赢众通金融信息服务有限责任公司信息流</v>
      </c>
      <c r="Z3603" t="e">
        <f>VLOOKUP(Y:Y,[1]Sheet1!N:N,1,0)</f>
        <v>#N/A</v>
      </c>
    </row>
    <row r="3604" spans="1:26" hidden="1" x14ac:dyDescent="0.25">
      <c r="A3604">
        <v>20230611</v>
      </c>
      <c r="B3604">
        <v>47327991</v>
      </c>
      <c r="C3604" t="s">
        <v>2766</v>
      </c>
      <c r="D3604">
        <v>2185183</v>
      </c>
      <c r="E3604" t="s">
        <v>2574</v>
      </c>
      <c r="F3604" s="59">
        <v>94.9</v>
      </c>
      <c r="G3604">
        <v>71.900000000000006</v>
      </c>
      <c r="H3604" t="s">
        <v>2538</v>
      </c>
      <c r="I3604" t="s">
        <v>2551</v>
      </c>
      <c r="J3604" t="s">
        <v>2575</v>
      </c>
      <c r="K3604" t="s">
        <v>2321</v>
      </c>
      <c r="L3604" t="s">
        <v>2344</v>
      </c>
      <c r="M3604" t="s">
        <v>2576</v>
      </c>
      <c r="O3604" t="s">
        <v>2542</v>
      </c>
      <c r="P3604" t="s">
        <v>2543</v>
      </c>
      <c r="Q3604" t="s">
        <v>2544</v>
      </c>
      <c r="R3604" t="s">
        <v>2577</v>
      </c>
      <c r="S3604" t="s">
        <v>2546</v>
      </c>
      <c r="T3604">
        <v>0</v>
      </c>
      <c r="U3604" t="s">
        <v>838</v>
      </c>
      <c r="V3604" t="s">
        <v>2578</v>
      </c>
      <c r="W3604" t="s">
        <v>838</v>
      </c>
      <c r="X3604" t="s">
        <v>2578</v>
      </c>
      <c r="Y3604" t="str">
        <f t="shared" si="56"/>
        <v>北京微财科技有限公司-数媒重庆市黑卡小额贷款有限公司信息流</v>
      </c>
      <c r="Z3604" t="e">
        <f>VLOOKUP(Y:Y,[1]Sheet1!N:N,1,0)</f>
        <v>#N/A</v>
      </c>
    </row>
    <row r="3605" spans="1:26" hidden="1" x14ac:dyDescent="0.25">
      <c r="A3605">
        <v>20230611</v>
      </c>
      <c r="B3605">
        <v>31849478</v>
      </c>
      <c r="C3605" t="s">
        <v>2650</v>
      </c>
      <c r="D3605">
        <v>2148721</v>
      </c>
      <c r="E3605" t="s">
        <v>2859</v>
      </c>
      <c r="F3605" s="59">
        <v>273.75</v>
      </c>
      <c r="G3605">
        <v>0</v>
      </c>
      <c r="H3605" t="s">
        <v>2559</v>
      </c>
      <c r="I3605" t="s">
        <v>2560</v>
      </c>
      <c r="J3605" t="s">
        <v>2330</v>
      </c>
      <c r="K3605" t="s">
        <v>711</v>
      </c>
      <c r="L3605" t="s">
        <v>2329</v>
      </c>
      <c r="M3605" t="s">
        <v>2581</v>
      </c>
      <c r="N3605" t="s">
        <v>2582</v>
      </c>
      <c r="O3605" t="s">
        <v>2542</v>
      </c>
      <c r="P3605" t="s">
        <v>2543</v>
      </c>
      <c r="Q3605" t="s">
        <v>2544</v>
      </c>
      <c r="R3605" t="s">
        <v>2583</v>
      </c>
      <c r="S3605" t="s">
        <v>2546</v>
      </c>
      <c r="T3605">
        <v>0</v>
      </c>
      <c r="U3605" t="s">
        <v>2584</v>
      </c>
      <c r="V3605" t="s">
        <v>2585</v>
      </c>
      <c r="W3605" t="s">
        <v>2584</v>
      </c>
      <c r="X3605" t="s">
        <v>2585</v>
      </c>
      <c r="Y3605" t="str">
        <f t="shared" si="56"/>
        <v>成都哈拜网络科技有限公司-数字媒体事业部上海哈啰普惠科技有限公司CPC</v>
      </c>
      <c r="Z3605" t="e">
        <f>VLOOKUP(Y:Y,[1]Sheet1!N:N,1,0)</f>
        <v>#N/A</v>
      </c>
    </row>
    <row r="3606" spans="1:26" x14ac:dyDescent="0.25">
      <c r="A3606">
        <v>20230611</v>
      </c>
      <c r="B3606">
        <v>45336938</v>
      </c>
      <c r="C3606" t="s">
        <v>2753</v>
      </c>
      <c r="D3606">
        <v>2054669</v>
      </c>
      <c r="E3606" t="s">
        <v>2622</v>
      </c>
      <c r="F3606" s="59">
        <v>3387.35</v>
      </c>
      <c r="G3606">
        <v>2509.15</v>
      </c>
      <c r="H3606" t="s">
        <v>2538</v>
      </c>
      <c r="I3606" t="s">
        <v>2539</v>
      </c>
      <c r="J3606" t="s">
        <v>2352</v>
      </c>
      <c r="K3606" t="s">
        <v>2321</v>
      </c>
      <c r="L3606" t="s">
        <v>2351</v>
      </c>
      <c r="M3606" t="s">
        <v>2623</v>
      </c>
      <c r="N3606" t="s">
        <v>2624</v>
      </c>
      <c r="O3606" t="s">
        <v>2542</v>
      </c>
      <c r="P3606" t="s">
        <v>2543</v>
      </c>
      <c r="Q3606" t="s">
        <v>2544</v>
      </c>
      <c r="R3606" t="s">
        <v>2625</v>
      </c>
      <c r="S3606" t="s">
        <v>2546</v>
      </c>
      <c r="T3606">
        <v>0</v>
      </c>
      <c r="U3606" t="s">
        <v>838</v>
      </c>
      <c r="V3606" t="s">
        <v>2548</v>
      </c>
      <c r="W3606" t="s">
        <v>838</v>
      </c>
      <c r="X3606" t="s">
        <v>2548</v>
      </c>
      <c r="Y3606" t="str">
        <f t="shared" si="56"/>
        <v>深圳市小赢普惠科技有限责任公司深圳市赢众通金融信息服务有限责任公司信息流</v>
      </c>
      <c r="Z3606" t="e">
        <f>VLOOKUP(Y:Y,[1]Sheet1!N:N,1,0)</f>
        <v>#N/A</v>
      </c>
    </row>
    <row r="3607" spans="1:26" hidden="1" x14ac:dyDescent="0.25">
      <c r="A3607">
        <v>20230611</v>
      </c>
      <c r="B3607">
        <v>32070458</v>
      </c>
      <c r="C3607" t="s">
        <v>2646</v>
      </c>
      <c r="D3607">
        <v>2158492</v>
      </c>
      <c r="E3607" t="s">
        <v>2580</v>
      </c>
      <c r="F3607" s="59">
        <v>546.1</v>
      </c>
      <c r="G3607">
        <v>458.87</v>
      </c>
      <c r="H3607" t="s">
        <v>2559</v>
      </c>
      <c r="I3607" t="s">
        <v>2560</v>
      </c>
      <c r="J3607" t="s">
        <v>2330</v>
      </c>
      <c r="K3607" t="s">
        <v>711</v>
      </c>
      <c r="L3607" t="s">
        <v>2329</v>
      </c>
      <c r="M3607" t="s">
        <v>2581</v>
      </c>
      <c r="N3607" t="s">
        <v>2582</v>
      </c>
      <c r="O3607" t="s">
        <v>2542</v>
      </c>
      <c r="P3607" t="s">
        <v>2543</v>
      </c>
      <c r="Q3607" t="s">
        <v>2544</v>
      </c>
      <c r="R3607" t="s">
        <v>2583</v>
      </c>
      <c r="S3607" t="s">
        <v>2546</v>
      </c>
      <c r="T3607">
        <v>7384.9110000000001</v>
      </c>
      <c r="U3607" t="s">
        <v>2584</v>
      </c>
      <c r="V3607" t="s">
        <v>2585</v>
      </c>
      <c r="W3607" t="s">
        <v>2584</v>
      </c>
      <c r="X3607" t="s">
        <v>2585</v>
      </c>
      <c r="Y3607" t="str">
        <f t="shared" si="56"/>
        <v>成都哈拜网络科技有限公司-数字媒体事业部上海哈啰普惠科技有限公司CPC</v>
      </c>
      <c r="Z3607" t="e">
        <f>VLOOKUP(Y:Y,[1]Sheet1!N:N,1,0)</f>
        <v>#N/A</v>
      </c>
    </row>
    <row r="3608" spans="1:26" hidden="1" x14ac:dyDescent="0.25">
      <c r="A3608">
        <v>20230611</v>
      </c>
      <c r="B3608">
        <v>42965750</v>
      </c>
      <c r="C3608" t="s">
        <v>2565</v>
      </c>
      <c r="D3608">
        <v>2165227</v>
      </c>
      <c r="E3608" t="s">
        <v>2566</v>
      </c>
      <c r="F3608" s="59">
        <v>1094.1199999999999</v>
      </c>
      <c r="G3608">
        <v>810.46</v>
      </c>
      <c r="H3608" t="s">
        <v>2538</v>
      </c>
      <c r="I3608" t="s">
        <v>2539</v>
      </c>
      <c r="J3608" t="s">
        <v>2320</v>
      </c>
      <c r="K3608" t="s">
        <v>2321</v>
      </c>
      <c r="L3608" t="s">
        <v>2318</v>
      </c>
      <c r="M3608" t="s">
        <v>2540</v>
      </c>
      <c r="N3608" t="s">
        <v>2541</v>
      </c>
      <c r="O3608" t="s">
        <v>2542</v>
      </c>
      <c r="P3608" t="s">
        <v>2543</v>
      </c>
      <c r="Q3608" t="s">
        <v>2544</v>
      </c>
      <c r="R3608" t="s">
        <v>2545</v>
      </c>
      <c r="S3608" t="s">
        <v>2546</v>
      </c>
      <c r="T3608">
        <v>0</v>
      </c>
      <c r="U3608" t="s">
        <v>838</v>
      </c>
      <c r="V3608" t="s">
        <v>2547</v>
      </c>
      <c r="W3608" t="s">
        <v>838</v>
      </c>
      <c r="X3608" t="s">
        <v>2548</v>
      </c>
      <c r="Y3608" t="str">
        <f t="shared" si="56"/>
        <v>上海耳序信息技术有限公司-四部上海拍拍贷金融信息服务有限公司信息流</v>
      </c>
      <c r="Z3608" t="e">
        <f>VLOOKUP(Y:Y,[1]Sheet1!N:N,1,0)</f>
        <v>#N/A</v>
      </c>
    </row>
    <row r="3609" spans="1:26" hidden="1" x14ac:dyDescent="0.25">
      <c r="A3609">
        <v>20230611</v>
      </c>
      <c r="B3609">
        <v>42965759</v>
      </c>
      <c r="C3609" t="s">
        <v>2619</v>
      </c>
      <c r="D3609">
        <v>2165227</v>
      </c>
      <c r="E3609" t="s">
        <v>2566</v>
      </c>
      <c r="F3609" s="59">
        <v>34.020000000000003</v>
      </c>
      <c r="G3609">
        <v>25.2</v>
      </c>
      <c r="H3609" t="s">
        <v>2538</v>
      </c>
      <c r="I3609" t="s">
        <v>2551</v>
      </c>
      <c r="J3609" t="s">
        <v>2320</v>
      </c>
      <c r="K3609" t="s">
        <v>2321</v>
      </c>
      <c r="L3609" t="s">
        <v>2318</v>
      </c>
      <c r="M3609" t="s">
        <v>2540</v>
      </c>
      <c r="N3609" t="s">
        <v>2541</v>
      </c>
      <c r="O3609" t="s">
        <v>2542</v>
      </c>
      <c r="P3609" t="s">
        <v>2543</v>
      </c>
      <c r="Q3609" t="s">
        <v>2544</v>
      </c>
      <c r="R3609" t="s">
        <v>2545</v>
      </c>
      <c r="S3609" t="s">
        <v>2546</v>
      </c>
      <c r="T3609">
        <v>0</v>
      </c>
      <c r="U3609" t="s">
        <v>838</v>
      </c>
      <c r="V3609" t="s">
        <v>2547</v>
      </c>
      <c r="W3609" t="s">
        <v>838</v>
      </c>
      <c r="X3609" t="s">
        <v>2548</v>
      </c>
      <c r="Y3609" t="str">
        <f t="shared" si="56"/>
        <v>上海耳序信息技术有限公司-四部上海拍拍贷金融信息服务有限公司信息流</v>
      </c>
      <c r="Z3609" t="e">
        <f>VLOOKUP(Y:Y,[1]Sheet1!N:N,1,0)</f>
        <v>#N/A</v>
      </c>
    </row>
    <row r="3610" spans="1:26" hidden="1" x14ac:dyDescent="0.25">
      <c r="A3610">
        <v>20230611</v>
      </c>
      <c r="B3610">
        <v>45322956</v>
      </c>
      <c r="C3610" t="s">
        <v>2631</v>
      </c>
      <c r="D3610">
        <v>2172261</v>
      </c>
      <c r="E3610" t="s">
        <v>2628</v>
      </c>
      <c r="F3610" s="59">
        <v>227.79</v>
      </c>
      <c r="G3610">
        <v>173.89</v>
      </c>
      <c r="H3610" t="s">
        <v>2538</v>
      </c>
      <c r="I3610" t="s">
        <v>2551</v>
      </c>
      <c r="J3610" t="s">
        <v>292</v>
      </c>
      <c r="K3610" t="s">
        <v>2321</v>
      </c>
      <c r="L3610" t="s">
        <v>574</v>
      </c>
      <c r="M3610" t="s">
        <v>2611</v>
      </c>
      <c r="N3610" t="s">
        <v>2612</v>
      </c>
      <c r="O3610" t="s">
        <v>2542</v>
      </c>
      <c r="P3610" t="s">
        <v>2543</v>
      </c>
      <c r="Q3610" t="s">
        <v>2544</v>
      </c>
      <c r="R3610" t="s">
        <v>2613</v>
      </c>
      <c r="S3610" t="s">
        <v>2546</v>
      </c>
      <c r="T3610">
        <v>0</v>
      </c>
      <c r="U3610" t="s">
        <v>2614</v>
      </c>
      <c r="V3610" t="s">
        <v>2615</v>
      </c>
      <c r="W3610" t="s">
        <v>2614</v>
      </c>
      <c r="X3610" t="s">
        <v>2615</v>
      </c>
      <c r="Y3610" t="str">
        <f t="shared" si="56"/>
        <v>广州荔湾品唯信息服务有限公司广州唯品会电子商务有限公司信息流</v>
      </c>
      <c r="Z3610" t="e">
        <f>VLOOKUP(Y:Y,[1]Sheet1!N:N,1,0)</f>
        <v>#N/A</v>
      </c>
    </row>
    <row r="3611" spans="1:26" x14ac:dyDescent="0.25">
      <c r="A3611">
        <v>20230611</v>
      </c>
      <c r="B3611">
        <v>45336938</v>
      </c>
      <c r="C3611" t="s">
        <v>2753</v>
      </c>
      <c r="D3611">
        <v>2054669</v>
      </c>
      <c r="E3611" t="s">
        <v>2622</v>
      </c>
      <c r="F3611" s="59">
        <v>209.42</v>
      </c>
      <c r="G3611">
        <v>155.13</v>
      </c>
      <c r="H3611" t="s">
        <v>2538</v>
      </c>
      <c r="I3611" t="s">
        <v>2551</v>
      </c>
      <c r="J3611" t="s">
        <v>2352</v>
      </c>
      <c r="K3611" t="s">
        <v>2321</v>
      </c>
      <c r="L3611" t="s">
        <v>2351</v>
      </c>
      <c r="M3611" t="s">
        <v>2623</v>
      </c>
      <c r="N3611" t="s">
        <v>2624</v>
      </c>
      <c r="O3611" t="s">
        <v>2542</v>
      </c>
      <c r="P3611" t="s">
        <v>2543</v>
      </c>
      <c r="Q3611" t="s">
        <v>2544</v>
      </c>
      <c r="R3611" t="s">
        <v>2625</v>
      </c>
      <c r="S3611" t="s">
        <v>2546</v>
      </c>
      <c r="T3611">
        <v>0</v>
      </c>
      <c r="U3611" t="s">
        <v>838</v>
      </c>
      <c r="V3611" t="s">
        <v>2548</v>
      </c>
      <c r="W3611" t="s">
        <v>838</v>
      </c>
      <c r="X3611" t="s">
        <v>2548</v>
      </c>
      <c r="Y3611" t="str">
        <f t="shared" si="56"/>
        <v>深圳市小赢普惠科技有限责任公司深圳市赢众通金融信息服务有限责任公司信息流</v>
      </c>
      <c r="Z3611" t="e">
        <f>VLOOKUP(Y:Y,[1]Sheet1!N:N,1,0)</f>
        <v>#N/A</v>
      </c>
    </row>
    <row r="3612" spans="1:26" hidden="1" x14ac:dyDescent="0.25">
      <c r="A3612">
        <v>20230611</v>
      </c>
      <c r="B3612">
        <v>29880965</v>
      </c>
      <c r="C3612" t="s">
        <v>2730</v>
      </c>
      <c r="D3612">
        <v>2130054</v>
      </c>
      <c r="E3612" t="s">
        <v>2558</v>
      </c>
      <c r="F3612" s="59">
        <v>12832.83</v>
      </c>
      <c r="G3612">
        <v>10390.83</v>
      </c>
      <c r="H3612" t="s">
        <v>2559</v>
      </c>
      <c r="I3612" t="s">
        <v>2560</v>
      </c>
      <c r="J3612" t="s">
        <v>2350</v>
      </c>
      <c r="K3612" t="s">
        <v>711</v>
      </c>
      <c r="L3612" t="s">
        <v>2350</v>
      </c>
      <c r="M3612" t="s">
        <v>2561</v>
      </c>
      <c r="N3612" t="s">
        <v>2562</v>
      </c>
      <c r="O3612" t="s">
        <v>2542</v>
      </c>
      <c r="P3612" t="s">
        <v>2543</v>
      </c>
      <c r="Q3612" t="s">
        <v>2544</v>
      </c>
      <c r="R3612" t="s">
        <v>2563</v>
      </c>
      <c r="S3612" t="s">
        <v>2546</v>
      </c>
      <c r="T3612">
        <v>35276.491999999998</v>
      </c>
      <c r="U3612" t="s">
        <v>1891</v>
      </c>
      <c r="V3612" t="s">
        <v>2564</v>
      </c>
      <c r="W3612" t="s">
        <v>1891</v>
      </c>
      <c r="X3612" t="s">
        <v>2564</v>
      </c>
      <c r="Y3612" t="str">
        <f t="shared" si="56"/>
        <v>深圳尚米网络技术有限公司深圳尚米网络技术有限公司CPC</v>
      </c>
      <c r="Z3612" t="e">
        <f>VLOOKUP(Y:Y,[1]Sheet1!N:N,1,0)</f>
        <v>#N/A</v>
      </c>
    </row>
    <row r="3613" spans="1:26" hidden="1" x14ac:dyDescent="0.25">
      <c r="A3613">
        <v>20230611</v>
      </c>
      <c r="B3613">
        <v>45323011</v>
      </c>
      <c r="C3613" t="s">
        <v>2680</v>
      </c>
      <c r="D3613">
        <v>2172261</v>
      </c>
      <c r="E3613" t="s">
        <v>2628</v>
      </c>
      <c r="F3613" s="59">
        <v>5.67</v>
      </c>
      <c r="G3613">
        <v>4.33</v>
      </c>
      <c r="H3613" t="s">
        <v>2538</v>
      </c>
      <c r="I3613" t="s">
        <v>2539</v>
      </c>
      <c r="J3613" t="s">
        <v>292</v>
      </c>
      <c r="K3613" t="s">
        <v>2321</v>
      </c>
      <c r="L3613" t="s">
        <v>574</v>
      </c>
      <c r="M3613" t="s">
        <v>2611</v>
      </c>
      <c r="N3613" t="s">
        <v>2612</v>
      </c>
      <c r="O3613" t="s">
        <v>2542</v>
      </c>
      <c r="P3613" t="s">
        <v>2543</v>
      </c>
      <c r="Q3613" t="s">
        <v>2544</v>
      </c>
      <c r="R3613" t="s">
        <v>2613</v>
      </c>
      <c r="S3613" t="s">
        <v>2546</v>
      </c>
      <c r="T3613">
        <v>0</v>
      </c>
      <c r="U3613" t="s">
        <v>2614</v>
      </c>
      <c r="V3613" t="s">
        <v>2615</v>
      </c>
      <c r="W3613" t="s">
        <v>2614</v>
      </c>
      <c r="X3613" t="s">
        <v>2615</v>
      </c>
      <c r="Y3613" t="str">
        <f t="shared" si="56"/>
        <v>广州荔湾品唯信息服务有限公司广州唯品会电子商务有限公司信息流</v>
      </c>
      <c r="Z3613" t="e">
        <f>VLOOKUP(Y:Y,[1]Sheet1!N:N,1,0)</f>
        <v>#N/A</v>
      </c>
    </row>
    <row r="3614" spans="1:26" hidden="1" x14ac:dyDescent="0.25">
      <c r="A3614">
        <v>20230611</v>
      </c>
      <c r="B3614">
        <v>47327817</v>
      </c>
      <c r="C3614" t="s">
        <v>2718</v>
      </c>
      <c r="D3614">
        <v>2185183</v>
      </c>
      <c r="E3614" t="s">
        <v>2574</v>
      </c>
      <c r="F3614" s="59">
        <v>4807.0600000000004</v>
      </c>
      <c r="G3614">
        <v>3641.71</v>
      </c>
      <c r="H3614" t="s">
        <v>2538</v>
      </c>
      <c r="I3614" t="s">
        <v>2539</v>
      </c>
      <c r="J3614" t="s">
        <v>2575</v>
      </c>
      <c r="K3614" t="s">
        <v>2321</v>
      </c>
      <c r="L3614" t="s">
        <v>2344</v>
      </c>
      <c r="M3614" t="s">
        <v>2576</v>
      </c>
      <c r="O3614" t="s">
        <v>2542</v>
      </c>
      <c r="P3614" t="s">
        <v>2543</v>
      </c>
      <c r="Q3614" t="s">
        <v>2544</v>
      </c>
      <c r="R3614" t="s">
        <v>2577</v>
      </c>
      <c r="S3614" t="s">
        <v>2546</v>
      </c>
      <c r="T3614">
        <v>0</v>
      </c>
      <c r="U3614" t="s">
        <v>838</v>
      </c>
      <c r="V3614" t="s">
        <v>2578</v>
      </c>
      <c r="W3614" t="s">
        <v>838</v>
      </c>
      <c r="X3614" t="s">
        <v>2578</v>
      </c>
      <c r="Y3614" t="str">
        <f t="shared" si="56"/>
        <v>北京微财科技有限公司-数媒重庆市黑卡小额贷款有限公司信息流</v>
      </c>
      <c r="Z3614" t="e">
        <f>VLOOKUP(Y:Y,[1]Sheet1!N:N,1,0)</f>
        <v>#N/A</v>
      </c>
    </row>
    <row r="3615" spans="1:26" hidden="1" x14ac:dyDescent="0.25">
      <c r="A3615">
        <v>20230611</v>
      </c>
      <c r="B3615">
        <v>47799554</v>
      </c>
      <c r="C3615" t="s">
        <v>2793</v>
      </c>
      <c r="D3615">
        <v>2159765</v>
      </c>
      <c r="E3615" t="s">
        <v>2568</v>
      </c>
      <c r="F3615" s="59">
        <v>170.35</v>
      </c>
      <c r="G3615">
        <v>130.04</v>
      </c>
      <c r="H3615" t="s">
        <v>2538</v>
      </c>
      <c r="I3615" t="s">
        <v>2551</v>
      </c>
      <c r="J3615" t="s">
        <v>2375</v>
      </c>
      <c r="K3615" t="s">
        <v>2321</v>
      </c>
      <c r="L3615" t="s">
        <v>2277</v>
      </c>
      <c r="M3615" t="s">
        <v>2569</v>
      </c>
      <c r="O3615" t="s">
        <v>2542</v>
      </c>
      <c r="P3615" t="s">
        <v>2543</v>
      </c>
      <c r="Q3615" t="s">
        <v>2544</v>
      </c>
      <c r="R3615" t="s">
        <v>2570</v>
      </c>
      <c r="S3615" t="s">
        <v>2546</v>
      </c>
      <c r="T3615">
        <v>0</v>
      </c>
      <c r="U3615" t="s">
        <v>2571</v>
      </c>
      <c r="V3615" t="s">
        <v>2572</v>
      </c>
      <c r="W3615" t="s">
        <v>2571</v>
      </c>
      <c r="X3615" t="s">
        <v>2572</v>
      </c>
      <c r="Y3615" t="str">
        <f t="shared" si="56"/>
        <v>酷得少年（天津）文化传播有限公司-1北京酷得少年科技有限公司信息流</v>
      </c>
      <c r="Z3615" t="e">
        <f>VLOOKUP(Y:Y,[1]Sheet1!N:N,1,0)</f>
        <v>#N/A</v>
      </c>
    </row>
    <row r="3616" spans="1:26" hidden="1" x14ac:dyDescent="0.25">
      <c r="A3616">
        <v>20230611</v>
      </c>
      <c r="B3616">
        <v>29851020</v>
      </c>
      <c r="C3616" t="s">
        <v>2790</v>
      </c>
      <c r="D3616">
        <v>2130054</v>
      </c>
      <c r="E3616" t="s">
        <v>2558</v>
      </c>
      <c r="F3616" s="59">
        <v>4734.7700000000004</v>
      </c>
      <c r="G3616">
        <v>3833.66</v>
      </c>
      <c r="H3616" t="s">
        <v>2559</v>
      </c>
      <c r="I3616" t="s">
        <v>2560</v>
      </c>
      <c r="J3616" t="s">
        <v>2350</v>
      </c>
      <c r="K3616" t="s">
        <v>711</v>
      </c>
      <c r="L3616" t="s">
        <v>2350</v>
      </c>
      <c r="M3616" t="s">
        <v>2561</v>
      </c>
      <c r="N3616" t="s">
        <v>2562</v>
      </c>
      <c r="O3616" t="s">
        <v>2542</v>
      </c>
      <c r="P3616" t="s">
        <v>2543</v>
      </c>
      <c r="Q3616" t="s">
        <v>2544</v>
      </c>
      <c r="R3616" t="s">
        <v>2563</v>
      </c>
      <c r="S3616" t="s">
        <v>2546</v>
      </c>
      <c r="T3616">
        <v>7160.68</v>
      </c>
      <c r="U3616" t="s">
        <v>1891</v>
      </c>
      <c r="V3616" t="s">
        <v>2564</v>
      </c>
      <c r="W3616" t="s">
        <v>1891</v>
      </c>
      <c r="X3616" t="s">
        <v>2564</v>
      </c>
      <c r="Y3616" t="str">
        <f t="shared" si="56"/>
        <v>深圳尚米网络技术有限公司深圳尚米网络技术有限公司CPC</v>
      </c>
      <c r="Z3616" t="e">
        <f>VLOOKUP(Y:Y,[1]Sheet1!N:N,1,0)</f>
        <v>#N/A</v>
      </c>
    </row>
    <row r="3617" spans="1:26" hidden="1" x14ac:dyDescent="0.25">
      <c r="A3617">
        <v>20230611</v>
      </c>
      <c r="B3617">
        <v>30387904</v>
      </c>
      <c r="C3617" t="s">
        <v>2645</v>
      </c>
      <c r="D3617">
        <v>2130054</v>
      </c>
      <c r="E3617" t="s">
        <v>2558</v>
      </c>
      <c r="F3617" s="59">
        <v>2010.68</v>
      </c>
      <c r="G3617">
        <v>1628.06</v>
      </c>
      <c r="H3617" t="s">
        <v>2559</v>
      </c>
      <c r="I3617" t="s">
        <v>2560</v>
      </c>
      <c r="J3617" t="s">
        <v>2350</v>
      </c>
      <c r="K3617" t="s">
        <v>711</v>
      </c>
      <c r="L3617" t="s">
        <v>2350</v>
      </c>
      <c r="M3617" t="s">
        <v>2561</v>
      </c>
      <c r="N3617" t="s">
        <v>2562</v>
      </c>
      <c r="O3617" t="s">
        <v>2542</v>
      </c>
      <c r="P3617" t="s">
        <v>2543</v>
      </c>
      <c r="Q3617" t="s">
        <v>2544</v>
      </c>
      <c r="R3617" t="s">
        <v>2563</v>
      </c>
      <c r="S3617" t="s">
        <v>2546</v>
      </c>
      <c r="T3617">
        <v>3993.587</v>
      </c>
      <c r="U3617" t="s">
        <v>1891</v>
      </c>
      <c r="V3617" t="s">
        <v>2564</v>
      </c>
      <c r="W3617" t="s">
        <v>1891</v>
      </c>
      <c r="X3617" t="s">
        <v>2564</v>
      </c>
      <c r="Y3617" t="str">
        <f t="shared" si="56"/>
        <v>深圳尚米网络技术有限公司深圳尚米网络技术有限公司CPC</v>
      </c>
      <c r="Z3617" t="e">
        <f>VLOOKUP(Y:Y,[1]Sheet1!N:N,1,0)</f>
        <v>#N/A</v>
      </c>
    </row>
    <row r="3618" spans="1:26" hidden="1" x14ac:dyDescent="0.25">
      <c r="A3618">
        <v>20230611</v>
      </c>
      <c r="B3618">
        <v>45323132</v>
      </c>
      <c r="C3618" t="s">
        <v>2747</v>
      </c>
      <c r="D3618">
        <v>2172261</v>
      </c>
      <c r="E3618" t="s">
        <v>2628</v>
      </c>
      <c r="F3618" s="59">
        <v>89.7</v>
      </c>
      <c r="G3618">
        <v>68.47</v>
      </c>
      <c r="H3618" t="s">
        <v>2538</v>
      </c>
      <c r="I3618" t="s">
        <v>2551</v>
      </c>
      <c r="J3618" t="s">
        <v>292</v>
      </c>
      <c r="K3618" t="s">
        <v>2321</v>
      </c>
      <c r="L3618" t="s">
        <v>574</v>
      </c>
      <c r="M3618" t="s">
        <v>2611</v>
      </c>
      <c r="N3618" t="s">
        <v>2612</v>
      </c>
      <c r="O3618" t="s">
        <v>2542</v>
      </c>
      <c r="P3618" t="s">
        <v>2543</v>
      </c>
      <c r="Q3618" t="s">
        <v>2544</v>
      </c>
      <c r="R3618" t="s">
        <v>2613</v>
      </c>
      <c r="S3618" t="s">
        <v>2546</v>
      </c>
      <c r="T3618">
        <v>0</v>
      </c>
      <c r="U3618" t="s">
        <v>2614</v>
      </c>
      <c r="V3618" t="s">
        <v>2615</v>
      </c>
      <c r="W3618" t="s">
        <v>2614</v>
      </c>
      <c r="X3618" t="s">
        <v>2615</v>
      </c>
      <c r="Y3618" t="str">
        <f t="shared" si="56"/>
        <v>广州荔湾品唯信息服务有限公司广州唯品会电子商务有限公司信息流</v>
      </c>
      <c r="Z3618" t="e">
        <f>VLOOKUP(Y:Y,[1]Sheet1!N:N,1,0)</f>
        <v>#N/A</v>
      </c>
    </row>
    <row r="3619" spans="1:26" hidden="1" x14ac:dyDescent="0.25">
      <c r="A3619">
        <v>20230611</v>
      </c>
      <c r="B3619">
        <v>29995324</v>
      </c>
      <c r="C3619" t="s">
        <v>2722</v>
      </c>
      <c r="D3619">
        <v>2142924</v>
      </c>
      <c r="E3619" t="s">
        <v>2716</v>
      </c>
      <c r="F3619" s="59">
        <v>39003.51</v>
      </c>
      <c r="G3619">
        <v>39003.51</v>
      </c>
      <c r="H3619" t="s">
        <v>2559</v>
      </c>
      <c r="I3619" t="s">
        <v>2560</v>
      </c>
      <c r="J3619" t="s">
        <v>392</v>
      </c>
      <c r="K3619" t="s">
        <v>711</v>
      </c>
      <c r="L3619" t="s">
        <v>392</v>
      </c>
      <c r="M3619" t="s">
        <v>2641</v>
      </c>
      <c r="N3619" t="s">
        <v>2642</v>
      </c>
      <c r="O3619" t="s">
        <v>2542</v>
      </c>
      <c r="P3619" t="s">
        <v>2543</v>
      </c>
      <c r="Q3619" t="s">
        <v>2544</v>
      </c>
      <c r="R3619" t="s">
        <v>2643</v>
      </c>
      <c r="S3619" t="s">
        <v>2546</v>
      </c>
      <c r="T3619">
        <v>179213.42</v>
      </c>
      <c r="U3619" t="s">
        <v>838</v>
      </c>
      <c r="V3619" t="s">
        <v>2548</v>
      </c>
      <c r="W3619" t="s">
        <v>838</v>
      </c>
      <c r="X3619" t="s">
        <v>2548</v>
      </c>
      <c r="Y3619" t="str">
        <f t="shared" si="56"/>
        <v>福州三六零网络小额贷款有限公司福州三六零网络小额贷款有限公司CPC</v>
      </c>
      <c r="Z3619" t="e">
        <f>VLOOKUP(Y:Y,[1]Sheet1!N:N,1,0)</f>
        <v>#N/A</v>
      </c>
    </row>
    <row r="3620" spans="1:26" hidden="1" x14ac:dyDescent="0.25">
      <c r="A3620">
        <v>20230611</v>
      </c>
      <c r="B3620">
        <v>40182529</v>
      </c>
      <c r="C3620" t="s">
        <v>2795</v>
      </c>
      <c r="D3620">
        <v>2130054</v>
      </c>
      <c r="E3620" t="s">
        <v>2558</v>
      </c>
      <c r="F3620" s="59">
        <v>2246.2800000000002</v>
      </c>
      <c r="G3620">
        <v>1818.82</v>
      </c>
      <c r="H3620" t="s">
        <v>2559</v>
      </c>
      <c r="I3620" t="s">
        <v>2560</v>
      </c>
      <c r="J3620" t="s">
        <v>2350</v>
      </c>
      <c r="K3620" t="s">
        <v>711</v>
      </c>
      <c r="L3620" t="s">
        <v>2350</v>
      </c>
      <c r="M3620" t="s">
        <v>2561</v>
      </c>
      <c r="N3620" t="s">
        <v>2562</v>
      </c>
      <c r="O3620" t="s">
        <v>2542</v>
      </c>
      <c r="P3620" t="s">
        <v>2543</v>
      </c>
      <c r="Q3620" t="s">
        <v>2544</v>
      </c>
      <c r="R3620" t="s">
        <v>2563</v>
      </c>
      <c r="S3620" t="s">
        <v>2546</v>
      </c>
      <c r="T3620">
        <v>6440.73</v>
      </c>
      <c r="U3620" t="s">
        <v>1891</v>
      </c>
      <c r="V3620" t="s">
        <v>2564</v>
      </c>
      <c r="W3620" t="s">
        <v>1891</v>
      </c>
      <c r="X3620" t="s">
        <v>2564</v>
      </c>
      <c r="Y3620" t="str">
        <f t="shared" si="56"/>
        <v>深圳尚米网络技术有限公司深圳尚米网络技术有限公司CPC</v>
      </c>
      <c r="Z3620" t="e">
        <f>VLOOKUP(Y:Y,[1]Sheet1!N:N,1,0)</f>
        <v>#N/A</v>
      </c>
    </row>
    <row r="3621" spans="1:26" hidden="1" x14ac:dyDescent="0.25">
      <c r="A3621">
        <v>20230611</v>
      </c>
      <c r="B3621">
        <v>40548298</v>
      </c>
      <c r="C3621" t="s">
        <v>2557</v>
      </c>
      <c r="D3621">
        <v>2130054</v>
      </c>
      <c r="E3621" t="s">
        <v>2558</v>
      </c>
      <c r="F3621" s="59">
        <v>3475.62</v>
      </c>
      <c r="G3621">
        <v>2814.2</v>
      </c>
      <c r="H3621" t="s">
        <v>2559</v>
      </c>
      <c r="I3621" t="s">
        <v>2560</v>
      </c>
      <c r="J3621" t="s">
        <v>2350</v>
      </c>
      <c r="K3621" t="s">
        <v>711</v>
      </c>
      <c r="L3621" t="s">
        <v>2350</v>
      </c>
      <c r="M3621" t="s">
        <v>2561</v>
      </c>
      <c r="N3621" t="s">
        <v>2562</v>
      </c>
      <c r="O3621" t="s">
        <v>2542</v>
      </c>
      <c r="P3621" t="s">
        <v>2543</v>
      </c>
      <c r="Q3621" t="s">
        <v>2544</v>
      </c>
      <c r="R3621" t="s">
        <v>2563</v>
      </c>
      <c r="S3621" t="s">
        <v>2546</v>
      </c>
      <c r="T3621">
        <v>7770.6109999999999</v>
      </c>
      <c r="U3621" t="s">
        <v>1891</v>
      </c>
      <c r="V3621" t="s">
        <v>2564</v>
      </c>
      <c r="W3621" t="s">
        <v>1891</v>
      </c>
      <c r="X3621" t="s">
        <v>2564</v>
      </c>
      <c r="Y3621" t="str">
        <f t="shared" si="56"/>
        <v>深圳尚米网络技术有限公司深圳尚米网络技术有限公司CPC</v>
      </c>
      <c r="Z3621" t="e">
        <f>VLOOKUP(Y:Y,[1]Sheet1!N:N,1,0)</f>
        <v>#N/A</v>
      </c>
    </row>
    <row r="3622" spans="1:26" hidden="1" x14ac:dyDescent="0.25">
      <c r="A3622">
        <v>20230611</v>
      </c>
      <c r="B3622">
        <v>40548313</v>
      </c>
      <c r="C3622" t="s">
        <v>2629</v>
      </c>
      <c r="D3622">
        <v>2130054</v>
      </c>
      <c r="E3622" t="s">
        <v>2558</v>
      </c>
      <c r="F3622" s="59">
        <v>3722.03</v>
      </c>
      <c r="G3622">
        <v>3013.73</v>
      </c>
      <c r="H3622" t="s">
        <v>2559</v>
      </c>
      <c r="I3622" t="s">
        <v>2560</v>
      </c>
      <c r="J3622" t="s">
        <v>2350</v>
      </c>
      <c r="K3622" t="s">
        <v>711</v>
      </c>
      <c r="L3622" t="s">
        <v>2350</v>
      </c>
      <c r="M3622" t="s">
        <v>2561</v>
      </c>
      <c r="N3622" t="s">
        <v>2562</v>
      </c>
      <c r="O3622" t="s">
        <v>2542</v>
      </c>
      <c r="P3622" t="s">
        <v>2543</v>
      </c>
      <c r="Q3622" t="s">
        <v>2544</v>
      </c>
      <c r="R3622" t="s">
        <v>2563</v>
      </c>
      <c r="S3622" t="s">
        <v>2546</v>
      </c>
      <c r="T3622">
        <v>7382.1949999999997</v>
      </c>
      <c r="U3622" t="s">
        <v>1891</v>
      </c>
      <c r="V3622" t="s">
        <v>2564</v>
      </c>
      <c r="W3622" t="s">
        <v>1891</v>
      </c>
      <c r="X3622" t="s">
        <v>2564</v>
      </c>
      <c r="Y3622" t="str">
        <f t="shared" si="56"/>
        <v>深圳尚米网络技术有限公司深圳尚米网络技术有限公司CPC</v>
      </c>
      <c r="Z3622" t="e">
        <f>VLOOKUP(Y:Y,[1]Sheet1!N:N,1,0)</f>
        <v>#N/A</v>
      </c>
    </row>
    <row r="3623" spans="1:26" hidden="1" x14ac:dyDescent="0.25">
      <c r="A3623">
        <v>20230611</v>
      </c>
      <c r="B3623">
        <v>40732460</v>
      </c>
      <c r="C3623" t="s">
        <v>2702</v>
      </c>
      <c r="D3623">
        <v>2158492</v>
      </c>
      <c r="E3623" t="s">
        <v>2580</v>
      </c>
      <c r="F3623" s="59">
        <v>9347.16</v>
      </c>
      <c r="G3623">
        <v>7854.5</v>
      </c>
      <c r="H3623" t="s">
        <v>2559</v>
      </c>
      <c r="I3623" t="s">
        <v>2560</v>
      </c>
      <c r="J3623" t="s">
        <v>2330</v>
      </c>
      <c r="K3623" t="s">
        <v>711</v>
      </c>
      <c r="L3623" t="s">
        <v>2329</v>
      </c>
      <c r="M3623" t="s">
        <v>2581</v>
      </c>
      <c r="N3623" t="s">
        <v>2582</v>
      </c>
      <c r="O3623" t="s">
        <v>2542</v>
      </c>
      <c r="P3623" t="s">
        <v>2543</v>
      </c>
      <c r="Q3623" t="s">
        <v>2544</v>
      </c>
      <c r="R3623" t="s">
        <v>2583</v>
      </c>
      <c r="S3623" t="s">
        <v>2546</v>
      </c>
      <c r="T3623">
        <v>49895.033000000003</v>
      </c>
      <c r="U3623" t="s">
        <v>2584</v>
      </c>
      <c r="V3623" t="s">
        <v>2585</v>
      </c>
      <c r="W3623" t="s">
        <v>2584</v>
      </c>
      <c r="X3623" t="s">
        <v>2585</v>
      </c>
      <c r="Y3623" t="str">
        <f t="shared" si="56"/>
        <v>成都哈拜网络科技有限公司-数字媒体事业部上海哈啰普惠科技有限公司CPC</v>
      </c>
      <c r="Z3623" t="e">
        <f>VLOOKUP(Y:Y,[1]Sheet1!N:N,1,0)</f>
        <v>#N/A</v>
      </c>
    </row>
    <row r="3624" spans="1:26" x14ac:dyDescent="0.25">
      <c r="A3624">
        <v>20230611</v>
      </c>
      <c r="B3624">
        <v>43094813</v>
      </c>
      <c r="C3624" t="s">
        <v>2677</v>
      </c>
      <c r="D3624">
        <v>2054669</v>
      </c>
      <c r="E3624" t="s">
        <v>2622</v>
      </c>
      <c r="F3624" s="59">
        <v>124.69</v>
      </c>
      <c r="G3624">
        <v>92.36</v>
      </c>
      <c r="H3624" t="s">
        <v>2538</v>
      </c>
      <c r="I3624" t="s">
        <v>2551</v>
      </c>
      <c r="J3624" t="s">
        <v>2352</v>
      </c>
      <c r="K3624" t="s">
        <v>2321</v>
      </c>
      <c r="L3624" t="s">
        <v>2351</v>
      </c>
      <c r="M3624" t="s">
        <v>2623</v>
      </c>
      <c r="N3624" t="s">
        <v>2624</v>
      </c>
      <c r="O3624" t="s">
        <v>2542</v>
      </c>
      <c r="P3624" t="s">
        <v>2543</v>
      </c>
      <c r="Q3624" t="s">
        <v>2544</v>
      </c>
      <c r="R3624" t="s">
        <v>2625</v>
      </c>
      <c r="S3624" t="s">
        <v>2546</v>
      </c>
      <c r="T3624">
        <v>0</v>
      </c>
      <c r="U3624" t="s">
        <v>838</v>
      </c>
      <c r="V3624" t="s">
        <v>2548</v>
      </c>
      <c r="W3624" t="s">
        <v>838</v>
      </c>
      <c r="X3624" t="s">
        <v>2548</v>
      </c>
      <c r="Y3624" t="str">
        <f t="shared" si="56"/>
        <v>深圳市小赢普惠科技有限责任公司深圳市赢众通金融信息服务有限责任公司信息流</v>
      </c>
      <c r="Z3624" t="e">
        <f>VLOOKUP(Y:Y,[1]Sheet1!N:N,1,0)</f>
        <v>#N/A</v>
      </c>
    </row>
    <row r="3625" spans="1:26" x14ac:dyDescent="0.25">
      <c r="A3625">
        <v>20230611</v>
      </c>
      <c r="B3625">
        <v>45336908</v>
      </c>
      <c r="C3625" t="s">
        <v>2621</v>
      </c>
      <c r="D3625">
        <v>2054669</v>
      </c>
      <c r="E3625" t="s">
        <v>2622</v>
      </c>
      <c r="F3625" s="59">
        <v>7403.69</v>
      </c>
      <c r="G3625">
        <v>5484.21</v>
      </c>
      <c r="H3625" t="s">
        <v>2538</v>
      </c>
      <c r="I3625" t="s">
        <v>2539</v>
      </c>
      <c r="J3625" t="s">
        <v>2352</v>
      </c>
      <c r="K3625" t="s">
        <v>2321</v>
      </c>
      <c r="L3625" t="s">
        <v>2351</v>
      </c>
      <c r="M3625" t="s">
        <v>2623</v>
      </c>
      <c r="N3625" t="s">
        <v>2624</v>
      </c>
      <c r="O3625" t="s">
        <v>2542</v>
      </c>
      <c r="P3625" t="s">
        <v>2543</v>
      </c>
      <c r="Q3625" t="s">
        <v>2544</v>
      </c>
      <c r="R3625" t="s">
        <v>2625</v>
      </c>
      <c r="S3625" t="s">
        <v>2546</v>
      </c>
      <c r="T3625">
        <v>0</v>
      </c>
      <c r="U3625" t="s">
        <v>838</v>
      </c>
      <c r="V3625" t="s">
        <v>2548</v>
      </c>
      <c r="W3625" t="s">
        <v>838</v>
      </c>
      <c r="X3625" t="s">
        <v>2548</v>
      </c>
      <c r="Y3625" t="str">
        <f t="shared" si="56"/>
        <v>深圳市小赢普惠科技有限责任公司深圳市赢众通金融信息服务有限责任公司信息流</v>
      </c>
      <c r="Z3625" t="e">
        <f>VLOOKUP(Y:Y,[1]Sheet1!N:N,1,0)</f>
        <v>#N/A</v>
      </c>
    </row>
    <row r="3626" spans="1:26" hidden="1" x14ac:dyDescent="0.25">
      <c r="A3626">
        <v>20230611</v>
      </c>
      <c r="B3626">
        <v>47580667</v>
      </c>
      <c r="C3626" t="s">
        <v>2683</v>
      </c>
      <c r="D3626">
        <v>2171230</v>
      </c>
      <c r="E3626" t="s">
        <v>2684</v>
      </c>
      <c r="F3626" s="59">
        <v>23433.3</v>
      </c>
      <c r="G3626">
        <v>18307.27</v>
      </c>
      <c r="H3626" t="s">
        <v>2538</v>
      </c>
      <c r="I3626" t="s">
        <v>2551</v>
      </c>
      <c r="J3626" t="s">
        <v>2322</v>
      </c>
      <c r="K3626" t="s">
        <v>2321</v>
      </c>
      <c r="L3626" t="s">
        <v>2323</v>
      </c>
      <c r="M3626" t="s">
        <v>2685</v>
      </c>
      <c r="N3626" t="s">
        <v>2686</v>
      </c>
      <c r="O3626" t="s">
        <v>2542</v>
      </c>
      <c r="P3626" t="s">
        <v>2543</v>
      </c>
      <c r="Q3626" t="s">
        <v>2544</v>
      </c>
      <c r="R3626" t="s">
        <v>2687</v>
      </c>
      <c r="S3626" t="s">
        <v>2546</v>
      </c>
      <c r="T3626">
        <v>0</v>
      </c>
      <c r="U3626" t="s">
        <v>2555</v>
      </c>
      <c r="V3626" t="s">
        <v>2556</v>
      </c>
      <c r="W3626" t="s">
        <v>2555</v>
      </c>
      <c r="X3626" t="s">
        <v>2671</v>
      </c>
      <c r="Y3626" t="str">
        <f t="shared" si="56"/>
        <v>广州虎牙信息科技有限公司-百度广州虎牙信息科技有限公司信息流</v>
      </c>
      <c r="Z3626" t="e">
        <f>VLOOKUP(Y:Y,[1]Sheet1!N:N,1,0)</f>
        <v>#N/A</v>
      </c>
    </row>
    <row r="3627" spans="1:26" hidden="1" x14ac:dyDescent="0.25">
      <c r="A3627">
        <v>20230611</v>
      </c>
      <c r="B3627">
        <v>40168764</v>
      </c>
      <c r="C3627" t="s">
        <v>2590</v>
      </c>
      <c r="D3627">
        <v>2158492</v>
      </c>
      <c r="E3627" t="s">
        <v>2580</v>
      </c>
      <c r="F3627" s="59">
        <v>805.94</v>
      </c>
      <c r="G3627">
        <v>677.17</v>
      </c>
      <c r="H3627" t="s">
        <v>2559</v>
      </c>
      <c r="I3627" t="s">
        <v>2560</v>
      </c>
      <c r="J3627" t="s">
        <v>2330</v>
      </c>
      <c r="K3627" t="s">
        <v>711</v>
      </c>
      <c r="L3627" t="s">
        <v>2329</v>
      </c>
      <c r="M3627" t="s">
        <v>2581</v>
      </c>
      <c r="N3627" t="s">
        <v>2582</v>
      </c>
      <c r="O3627" t="s">
        <v>2542</v>
      </c>
      <c r="P3627" t="s">
        <v>2543</v>
      </c>
      <c r="Q3627" t="s">
        <v>2544</v>
      </c>
      <c r="R3627" t="s">
        <v>2583</v>
      </c>
      <c r="S3627" t="s">
        <v>2546</v>
      </c>
      <c r="T3627">
        <v>21155.305</v>
      </c>
      <c r="U3627" t="s">
        <v>2584</v>
      </c>
      <c r="V3627" t="s">
        <v>2585</v>
      </c>
      <c r="W3627" t="s">
        <v>2584</v>
      </c>
      <c r="X3627" t="s">
        <v>2585</v>
      </c>
      <c r="Y3627" t="str">
        <f t="shared" si="56"/>
        <v>成都哈拜网络科技有限公司-数字媒体事业部上海哈啰普惠科技有限公司CPC</v>
      </c>
      <c r="Z3627" t="e">
        <f>VLOOKUP(Y:Y,[1]Sheet1!N:N,1,0)</f>
        <v>#N/A</v>
      </c>
    </row>
    <row r="3628" spans="1:26" hidden="1" x14ac:dyDescent="0.25">
      <c r="A3628">
        <v>20230611</v>
      </c>
      <c r="B3628">
        <v>45322956</v>
      </c>
      <c r="C3628" t="s">
        <v>2631</v>
      </c>
      <c r="D3628">
        <v>2172261</v>
      </c>
      <c r="E3628" t="s">
        <v>2628</v>
      </c>
      <c r="F3628" s="59">
        <v>534.49</v>
      </c>
      <c r="G3628">
        <v>408.01</v>
      </c>
      <c r="H3628" t="s">
        <v>2538</v>
      </c>
      <c r="I3628" t="s">
        <v>2539</v>
      </c>
      <c r="J3628" t="s">
        <v>292</v>
      </c>
      <c r="K3628" t="s">
        <v>2321</v>
      </c>
      <c r="L3628" t="s">
        <v>574</v>
      </c>
      <c r="M3628" t="s">
        <v>2611</v>
      </c>
      <c r="N3628" t="s">
        <v>2612</v>
      </c>
      <c r="O3628" t="s">
        <v>2542</v>
      </c>
      <c r="P3628" t="s">
        <v>2543</v>
      </c>
      <c r="Q3628" t="s">
        <v>2544</v>
      </c>
      <c r="R3628" t="s">
        <v>2613</v>
      </c>
      <c r="S3628" t="s">
        <v>2546</v>
      </c>
      <c r="T3628">
        <v>0</v>
      </c>
      <c r="U3628" t="s">
        <v>2614</v>
      </c>
      <c r="V3628" t="s">
        <v>2615</v>
      </c>
      <c r="W3628" t="s">
        <v>2614</v>
      </c>
      <c r="X3628" t="s">
        <v>2615</v>
      </c>
      <c r="Y3628" t="str">
        <f t="shared" si="56"/>
        <v>广州荔湾品唯信息服务有限公司广州唯品会电子商务有限公司信息流</v>
      </c>
      <c r="Z3628" t="e">
        <f>VLOOKUP(Y:Y,[1]Sheet1!N:N,1,0)</f>
        <v>#N/A</v>
      </c>
    </row>
    <row r="3629" spans="1:26" hidden="1" x14ac:dyDescent="0.25">
      <c r="A3629">
        <v>20230611</v>
      </c>
      <c r="B3629">
        <v>46610852</v>
      </c>
      <c r="C3629" t="s">
        <v>2713</v>
      </c>
      <c r="D3629">
        <v>2117410</v>
      </c>
      <c r="E3629" t="s">
        <v>2587</v>
      </c>
      <c r="F3629" s="59">
        <v>140.99</v>
      </c>
      <c r="G3629">
        <v>0</v>
      </c>
      <c r="H3629" t="s">
        <v>2538</v>
      </c>
      <c r="I3629" t="s">
        <v>2551</v>
      </c>
      <c r="J3629" t="s">
        <v>2353</v>
      </c>
      <c r="K3629" t="s">
        <v>2321</v>
      </c>
      <c r="L3629" t="s">
        <v>326</v>
      </c>
      <c r="M3629" t="s">
        <v>2588</v>
      </c>
      <c r="N3629" t="s">
        <v>2589</v>
      </c>
      <c r="O3629" t="s">
        <v>2542</v>
      </c>
      <c r="P3629" t="s">
        <v>2543</v>
      </c>
      <c r="Q3629" t="s">
        <v>2544</v>
      </c>
      <c r="R3629" t="s">
        <v>2570</v>
      </c>
      <c r="S3629" t="s">
        <v>2546</v>
      </c>
      <c r="T3629">
        <v>0</v>
      </c>
      <c r="U3629" t="s">
        <v>2571</v>
      </c>
      <c r="V3629" t="s">
        <v>2572</v>
      </c>
      <c r="W3629" t="s">
        <v>1891</v>
      </c>
      <c r="X3629" t="s">
        <v>2564</v>
      </c>
      <c r="Y3629" t="str">
        <f t="shared" si="56"/>
        <v>网易有道信息技术（北京）有限公司网易(杭州)网络有限公司信息流</v>
      </c>
      <c r="Z3629" t="e">
        <f>VLOOKUP(Y:Y,[1]Sheet1!N:N,1,0)</f>
        <v>#N/A</v>
      </c>
    </row>
    <row r="3630" spans="1:26" x14ac:dyDescent="0.25">
      <c r="A3630">
        <v>20230611</v>
      </c>
      <c r="B3630">
        <v>43094782</v>
      </c>
      <c r="C3630" t="s">
        <v>2630</v>
      </c>
      <c r="D3630">
        <v>2054669</v>
      </c>
      <c r="E3630" t="s">
        <v>2622</v>
      </c>
      <c r="F3630" s="59">
        <v>2693.92</v>
      </c>
      <c r="G3630">
        <v>1995.5</v>
      </c>
      <c r="H3630" t="s">
        <v>2538</v>
      </c>
      <c r="I3630" t="s">
        <v>2539</v>
      </c>
      <c r="J3630" t="s">
        <v>2352</v>
      </c>
      <c r="K3630" t="s">
        <v>2321</v>
      </c>
      <c r="L3630" t="s">
        <v>2351</v>
      </c>
      <c r="M3630" t="s">
        <v>2623</v>
      </c>
      <c r="N3630" t="s">
        <v>2624</v>
      </c>
      <c r="O3630" t="s">
        <v>2542</v>
      </c>
      <c r="P3630" t="s">
        <v>2543</v>
      </c>
      <c r="Q3630" t="s">
        <v>2544</v>
      </c>
      <c r="R3630" t="s">
        <v>2625</v>
      </c>
      <c r="S3630" t="s">
        <v>2546</v>
      </c>
      <c r="T3630">
        <v>0</v>
      </c>
      <c r="U3630" t="s">
        <v>838</v>
      </c>
      <c r="V3630" t="s">
        <v>2548</v>
      </c>
      <c r="W3630" t="s">
        <v>838</v>
      </c>
      <c r="X3630" t="s">
        <v>2548</v>
      </c>
      <c r="Y3630" t="str">
        <f t="shared" si="56"/>
        <v>深圳市小赢普惠科技有限责任公司深圳市赢众通金融信息服务有限责任公司信息流</v>
      </c>
      <c r="Z3630" t="e">
        <f>VLOOKUP(Y:Y,[1]Sheet1!N:N,1,0)</f>
        <v>#N/A</v>
      </c>
    </row>
    <row r="3631" spans="1:26" hidden="1" x14ac:dyDescent="0.25">
      <c r="A3631">
        <v>20230611</v>
      </c>
      <c r="B3631">
        <v>47974695</v>
      </c>
      <c r="C3631" t="s">
        <v>2814</v>
      </c>
      <c r="D3631">
        <v>2129251</v>
      </c>
      <c r="E3631" t="s">
        <v>2815</v>
      </c>
      <c r="F3631" s="59">
        <v>102.17</v>
      </c>
      <c r="G3631">
        <v>0</v>
      </c>
      <c r="H3631" t="s">
        <v>2538</v>
      </c>
      <c r="I3631" t="s">
        <v>2539</v>
      </c>
      <c r="J3631" t="s">
        <v>2330</v>
      </c>
      <c r="K3631" t="s">
        <v>2321</v>
      </c>
      <c r="L3631" t="s">
        <v>2329</v>
      </c>
      <c r="M3631" t="s">
        <v>2581</v>
      </c>
      <c r="N3631" t="s">
        <v>2582</v>
      </c>
      <c r="O3631" t="s">
        <v>2542</v>
      </c>
      <c r="P3631" t="s">
        <v>2543</v>
      </c>
      <c r="Q3631" t="s">
        <v>2544</v>
      </c>
      <c r="R3631" t="s">
        <v>2583</v>
      </c>
      <c r="S3631" t="s">
        <v>2546</v>
      </c>
      <c r="T3631">
        <v>0</v>
      </c>
      <c r="U3631" t="s">
        <v>838</v>
      </c>
      <c r="V3631" t="s">
        <v>2578</v>
      </c>
      <c r="W3631" t="s">
        <v>2584</v>
      </c>
      <c r="X3631" t="s">
        <v>2585</v>
      </c>
      <c r="Y3631" t="str">
        <f t="shared" si="56"/>
        <v>成都哈拜网络科技有限公司-数字媒体事业部上海哈啰普惠科技有限公司信息流</v>
      </c>
      <c r="Z3631" t="e">
        <f>VLOOKUP(Y:Y,[1]Sheet1!N:N,1,0)</f>
        <v>#N/A</v>
      </c>
    </row>
    <row r="3632" spans="1:26" hidden="1" x14ac:dyDescent="0.25">
      <c r="A3632">
        <v>20230611</v>
      </c>
      <c r="B3632">
        <v>41512404</v>
      </c>
      <c r="C3632" t="s">
        <v>2769</v>
      </c>
      <c r="D3632">
        <v>2117409</v>
      </c>
      <c r="E3632" t="s">
        <v>2744</v>
      </c>
      <c r="F3632" s="59">
        <v>4531.46</v>
      </c>
      <c r="G3632">
        <v>0</v>
      </c>
      <c r="H3632" t="s">
        <v>2559</v>
      </c>
      <c r="I3632" t="s">
        <v>2560</v>
      </c>
      <c r="J3632" t="s">
        <v>2353</v>
      </c>
      <c r="K3632" t="s">
        <v>711</v>
      </c>
      <c r="L3632" t="s">
        <v>326</v>
      </c>
      <c r="M3632" t="s">
        <v>2588</v>
      </c>
      <c r="N3632" t="s">
        <v>2589</v>
      </c>
      <c r="O3632" t="s">
        <v>2542</v>
      </c>
      <c r="P3632" t="s">
        <v>2543</v>
      </c>
      <c r="Q3632" t="s">
        <v>2544</v>
      </c>
      <c r="R3632" t="s">
        <v>2570</v>
      </c>
      <c r="S3632" t="s">
        <v>2546</v>
      </c>
      <c r="T3632">
        <v>0</v>
      </c>
      <c r="U3632" t="s">
        <v>2571</v>
      </c>
      <c r="V3632" t="s">
        <v>2572</v>
      </c>
      <c r="W3632" t="s">
        <v>1891</v>
      </c>
      <c r="X3632" t="s">
        <v>2564</v>
      </c>
      <c r="Y3632" t="str">
        <f t="shared" si="56"/>
        <v>网易有道信息技术（北京）有限公司网易(杭州)网络有限公司CPC</v>
      </c>
      <c r="Z3632" t="e">
        <f>VLOOKUP(Y:Y,[1]Sheet1!N:N,1,0)</f>
        <v>#N/A</v>
      </c>
    </row>
    <row r="3633" spans="1:26" hidden="1" x14ac:dyDescent="0.25">
      <c r="A3633">
        <v>20230611</v>
      </c>
      <c r="B3633">
        <v>45323107</v>
      </c>
      <c r="C3633" t="s">
        <v>2654</v>
      </c>
      <c r="D3633">
        <v>2172261</v>
      </c>
      <c r="E3633" t="s">
        <v>2628</v>
      </c>
      <c r="F3633" s="59">
        <v>681.32</v>
      </c>
      <c r="G3633">
        <v>520.09</v>
      </c>
      <c r="H3633" t="s">
        <v>2538</v>
      </c>
      <c r="I3633" t="s">
        <v>2551</v>
      </c>
      <c r="J3633" t="s">
        <v>292</v>
      </c>
      <c r="K3633" t="s">
        <v>2321</v>
      </c>
      <c r="L3633" t="s">
        <v>574</v>
      </c>
      <c r="M3633" t="s">
        <v>2611</v>
      </c>
      <c r="N3633" t="s">
        <v>2612</v>
      </c>
      <c r="O3633" t="s">
        <v>2542</v>
      </c>
      <c r="P3633" t="s">
        <v>2543</v>
      </c>
      <c r="Q3633" t="s">
        <v>2544</v>
      </c>
      <c r="R3633" t="s">
        <v>2613</v>
      </c>
      <c r="S3633" t="s">
        <v>2546</v>
      </c>
      <c r="T3633">
        <v>0</v>
      </c>
      <c r="U3633" t="s">
        <v>2614</v>
      </c>
      <c r="V3633" t="s">
        <v>2615</v>
      </c>
      <c r="W3633" t="s">
        <v>2614</v>
      </c>
      <c r="X3633" t="s">
        <v>2615</v>
      </c>
      <c r="Y3633" t="str">
        <f t="shared" si="56"/>
        <v>广州荔湾品唯信息服务有限公司广州唯品会电子商务有限公司信息流</v>
      </c>
      <c r="Z3633" t="e">
        <f>VLOOKUP(Y:Y,[1]Sheet1!N:N,1,0)</f>
        <v>#N/A</v>
      </c>
    </row>
    <row r="3634" spans="1:26" x14ac:dyDescent="0.25">
      <c r="A3634">
        <v>20230611</v>
      </c>
      <c r="B3634">
        <v>45336925</v>
      </c>
      <c r="C3634" t="s">
        <v>2717</v>
      </c>
      <c r="D3634">
        <v>2054669</v>
      </c>
      <c r="E3634" t="s">
        <v>2622</v>
      </c>
      <c r="F3634" s="59">
        <v>63.38</v>
      </c>
      <c r="G3634">
        <v>46.95</v>
      </c>
      <c r="H3634" t="s">
        <v>2538</v>
      </c>
      <c r="I3634" t="s">
        <v>2551</v>
      </c>
      <c r="J3634" t="s">
        <v>2352</v>
      </c>
      <c r="K3634" t="s">
        <v>2321</v>
      </c>
      <c r="L3634" t="s">
        <v>2351</v>
      </c>
      <c r="M3634" t="s">
        <v>2623</v>
      </c>
      <c r="N3634" t="s">
        <v>2624</v>
      </c>
      <c r="O3634" t="s">
        <v>2542</v>
      </c>
      <c r="P3634" t="s">
        <v>2543</v>
      </c>
      <c r="Q3634" t="s">
        <v>2544</v>
      </c>
      <c r="R3634" t="s">
        <v>2625</v>
      </c>
      <c r="S3634" t="s">
        <v>2546</v>
      </c>
      <c r="T3634">
        <v>0</v>
      </c>
      <c r="U3634" t="s">
        <v>838</v>
      </c>
      <c r="V3634" t="s">
        <v>2548</v>
      </c>
      <c r="W3634" t="s">
        <v>838</v>
      </c>
      <c r="X3634" t="s">
        <v>2548</v>
      </c>
      <c r="Y3634" t="str">
        <f t="shared" si="56"/>
        <v>深圳市小赢普惠科技有限责任公司深圳市赢众通金融信息服务有限责任公司信息流</v>
      </c>
      <c r="Z3634" t="e">
        <f>VLOOKUP(Y:Y,[1]Sheet1!N:N,1,0)</f>
        <v>#N/A</v>
      </c>
    </row>
    <row r="3635" spans="1:26" hidden="1" x14ac:dyDescent="0.25">
      <c r="A3635">
        <v>20230611</v>
      </c>
      <c r="B3635">
        <v>47327991</v>
      </c>
      <c r="C3635" t="s">
        <v>2766</v>
      </c>
      <c r="D3635">
        <v>2185183</v>
      </c>
      <c r="E3635" t="s">
        <v>2574</v>
      </c>
      <c r="F3635" s="59">
        <v>8777.7900000000009</v>
      </c>
      <c r="G3635">
        <v>6649.84</v>
      </c>
      <c r="H3635" t="s">
        <v>2538</v>
      </c>
      <c r="I3635" t="s">
        <v>2539</v>
      </c>
      <c r="J3635" t="s">
        <v>2575</v>
      </c>
      <c r="K3635" t="s">
        <v>2321</v>
      </c>
      <c r="L3635" t="s">
        <v>2344</v>
      </c>
      <c r="M3635" t="s">
        <v>2576</v>
      </c>
      <c r="O3635" t="s">
        <v>2542</v>
      </c>
      <c r="P3635" t="s">
        <v>2543</v>
      </c>
      <c r="Q3635" t="s">
        <v>2544</v>
      </c>
      <c r="R3635" t="s">
        <v>2577</v>
      </c>
      <c r="S3635" t="s">
        <v>2546</v>
      </c>
      <c r="T3635">
        <v>0</v>
      </c>
      <c r="U3635" t="s">
        <v>838</v>
      </c>
      <c r="V3635" t="s">
        <v>2578</v>
      </c>
      <c r="W3635" t="s">
        <v>838</v>
      </c>
      <c r="X3635" t="s">
        <v>2578</v>
      </c>
      <c r="Y3635" t="str">
        <f t="shared" si="56"/>
        <v>北京微财科技有限公司-数媒重庆市黑卡小额贷款有限公司信息流</v>
      </c>
      <c r="Z3635" t="e">
        <f>VLOOKUP(Y:Y,[1]Sheet1!N:N,1,0)</f>
        <v>#N/A</v>
      </c>
    </row>
    <row r="3636" spans="1:26" hidden="1" x14ac:dyDescent="0.25">
      <c r="A3636">
        <v>20230611</v>
      </c>
      <c r="B3636">
        <v>47798422</v>
      </c>
      <c r="C3636" t="s">
        <v>2794</v>
      </c>
      <c r="D3636">
        <v>2169384</v>
      </c>
      <c r="E3636" t="s">
        <v>2633</v>
      </c>
      <c r="F3636" s="59">
        <v>2912.74</v>
      </c>
      <c r="G3636">
        <v>2157.58</v>
      </c>
      <c r="H3636" t="s">
        <v>2538</v>
      </c>
      <c r="I3636" t="s">
        <v>2551</v>
      </c>
      <c r="J3636" t="s">
        <v>296</v>
      </c>
      <c r="K3636" t="s">
        <v>2321</v>
      </c>
      <c r="L3636" t="s">
        <v>2334</v>
      </c>
      <c r="M3636" t="s">
        <v>2634</v>
      </c>
      <c r="N3636" t="s">
        <v>2635</v>
      </c>
      <c r="O3636" t="s">
        <v>2542</v>
      </c>
      <c r="P3636" t="s">
        <v>2543</v>
      </c>
      <c r="Q3636" t="s">
        <v>2544</v>
      </c>
      <c r="R3636" t="s">
        <v>2636</v>
      </c>
      <c r="S3636" t="s">
        <v>2546</v>
      </c>
      <c r="T3636">
        <v>0</v>
      </c>
      <c r="U3636" t="s">
        <v>2584</v>
      </c>
      <c r="V3636" t="s">
        <v>2637</v>
      </c>
      <c r="W3636" t="s">
        <v>2584</v>
      </c>
      <c r="X3636" t="s">
        <v>2637</v>
      </c>
      <c r="Y3636" t="str">
        <f t="shared" si="56"/>
        <v>湖北车智汇传媒有限公司北京车之家信息技术有限公司信息流</v>
      </c>
      <c r="Z3636" t="e">
        <f>VLOOKUP(Y:Y,[1]Sheet1!N:N,1,0)</f>
        <v>#N/A</v>
      </c>
    </row>
    <row r="3637" spans="1:26" hidden="1" x14ac:dyDescent="0.25">
      <c r="A3637">
        <v>20230611</v>
      </c>
      <c r="B3637">
        <v>47799717</v>
      </c>
      <c r="C3637" t="s">
        <v>2860</v>
      </c>
      <c r="D3637">
        <v>2159765</v>
      </c>
      <c r="E3637" t="s">
        <v>2568</v>
      </c>
      <c r="F3637" s="59">
        <v>3.03</v>
      </c>
      <c r="G3637">
        <v>2.31</v>
      </c>
      <c r="H3637" t="s">
        <v>2538</v>
      </c>
      <c r="I3637" t="s">
        <v>2551</v>
      </c>
      <c r="J3637" t="s">
        <v>2375</v>
      </c>
      <c r="K3637" t="s">
        <v>2321</v>
      </c>
      <c r="L3637" t="s">
        <v>2277</v>
      </c>
      <c r="M3637" t="s">
        <v>2569</v>
      </c>
      <c r="O3637" t="s">
        <v>2542</v>
      </c>
      <c r="P3637" t="s">
        <v>2543</v>
      </c>
      <c r="Q3637" t="s">
        <v>2544</v>
      </c>
      <c r="R3637" t="s">
        <v>2570</v>
      </c>
      <c r="S3637" t="s">
        <v>2546</v>
      </c>
      <c r="T3637">
        <v>0</v>
      </c>
      <c r="U3637" t="s">
        <v>2571</v>
      </c>
      <c r="V3637" t="s">
        <v>2572</v>
      </c>
      <c r="W3637" t="s">
        <v>2571</v>
      </c>
      <c r="X3637" t="s">
        <v>2572</v>
      </c>
      <c r="Y3637" t="str">
        <f t="shared" si="56"/>
        <v>酷得少年（天津）文化传播有限公司-1北京酷得少年科技有限公司信息流</v>
      </c>
      <c r="Z3637" t="e">
        <f>VLOOKUP(Y:Y,[1]Sheet1!N:N,1,0)</f>
        <v>#N/A</v>
      </c>
    </row>
    <row r="3638" spans="1:26" hidden="1" x14ac:dyDescent="0.25">
      <c r="A3638">
        <v>20230611</v>
      </c>
      <c r="B3638">
        <v>41512462</v>
      </c>
      <c r="C3638" t="s">
        <v>2743</v>
      </c>
      <c r="D3638">
        <v>2117409</v>
      </c>
      <c r="E3638" t="s">
        <v>2744</v>
      </c>
      <c r="F3638" s="59">
        <v>679.8</v>
      </c>
      <c r="G3638">
        <v>0</v>
      </c>
      <c r="H3638" t="s">
        <v>2559</v>
      </c>
      <c r="I3638" t="s">
        <v>2560</v>
      </c>
      <c r="J3638" t="s">
        <v>2353</v>
      </c>
      <c r="K3638" t="s">
        <v>711</v>
      </c>
      <c r="L3638" t="s">
        <v>326</v>
      </c>
      <c r="M3638" t="s">
        <v>2588</v>
      </c>
      <c r="N3638" t="s">
        <v>2589</v>
      </c>
      <c r="O3638" t="s">
        <v>2542</v>
      </c>
      <c r="P3638" t="s">
        <v>2543</v>
      </c>
      <c r="Q3638" t="s">
        <v>2544</v>
      </c>
      <c r="R3638" t="s">
        <v>2570</v>
      </c>
      <c r="S3638" t="s">
        <v>2546</v>
      </c>
      <c r="T3638">
        <v>0</v>
      </c>
      <c r="U3638" t="s">
        <v>2571</v>
      </c>
      <c r="V3638" t="s">
        <v>2572</v>
      </c>
      <c r="W3638" t="s">
        <v>1891</v>
      </c>
      <c r="X3638" t="s">
        <v>2564</v>
      </c>
      <c r="Y3638" t="str">
        <f t="shared" si="56"/>
        <v>网易有道信息技术（北京）有限公司网易(杭州)网络有限公司CPC</v>
      </c>
      <c r="Z3638" t="e">
        <f>VLOOKUP(Y:Y,[1]Sheet1!N:N,1,0)</f>
        <v>#N/A</v>
      </c>
    </row>
    <row r="3639" spans="1:26" hidden="1" x14ac:dyDescent="0.25">
      <c r="A3639">
        <v>20230611</v>
      </c>
      <c r="B3639">
        <v>40896118</v>
      </c>
      <c r="C3639" t="s">
        <v>2758</v>
      </c>
      <c r="D3639">
        <v>2117409</v>
      </c>
      <c r="E3639" t="s">
        <v>2744</v>
      </c>
      <c r="F3639" s="59">
        <v>929.81</v>
      </c>
      <c r="G3639">
        <v>0</v>
      </c>
      <c r="H3639" t="s">
        <v>2559</v>
      </c>
      <c r="I3639" t="s">
        <v>2560</v>
      </c>
      <c r="J3639" t="s">
        <v>2353</v>
      </c>
      <c r="K3639" t="s">
        <v>711</v>
      </c>
      <c r="L3639" t="s">
        <v>326</v>
      </c>
      <c r="M3639" t="s">
        <v>2588</v>
      </c>
      <c r="N3639" t="s">
        <v>2589</v>
      </c>
      <c r="O3639" t="s">
        <v>2542</v>
      </c>
      <c r="P3639" t="s">
        <v>2543</v>
      </c>
      <c r="Q3639" t="s">
        <v>2544</v>
      </c>
      <c r="R3639" t="s">
        <v>2570</v>
      </c>
      <c r="S3639" t="s">
        <v>2546</v>
      </c>
      <c r="T3639">
        <v>0</v>
      </c>
      <c r="U3639" t="s">
        <v>2571</v>
      </c>
      <c r="V3639" t="s">
        <v>2572</v>
      </c>
      <c r="W3639" t="s">
        <v>1891</v>
      </c>
      <c r="X3639" t="s">
        <v>2564</v>
      </c>
      <c r="Y3639" t="str">
        <f t="shared" si="56"/>
        <v>网易有道信息技术（北京）有限公司网易(杭州)网络有限公司CPC</v>
      </c>
      <c r="Z3639" t="e">
        <f>VLOOKUP(Y:Y,[1]Sheet1!N:N,1,0)</f>
        <v>#N/A</v>
      </c>
    </row>
    <row r="3640" spans="1:26" hidden="1" x14ac:dyDescent="0.25">
      <c r="A3640">
        <v>20230611</v>
      </c>
      <c r="B3640">
        <v>42594504</v>
      </c>
      <c r="C3640" t="s">
        <v>2618</v>
      </c>
      <c r="D3640">
        <v>2130054</v>
      </c>
      <c r="E3640" t="s">
        <v>2558</v>
      </c>
      <c r="F3640" s="59">
        <v>2962.32</v>
      </c>
      <c r="G3640">
        <v>2398.5</v>
      </c>
      <c r="H3640" t="s">
        <v>2559</v>
      </c>
      <c r="I3640" t="s">
        <v>2560</v>
      </c>
      <c r="J3640" t="s">
        <v>2350</v>
      </c>
      <c r="K3640" t="s">
        <v>711</v>
      </c>
      <c r="L3640" t="s">
        <v>2350</v>
      </c>
      <c r="M3640" t="s">
        <v>2561</v>
      </c>
      <c r="N3640" t="s">
        <v>2562</v>
      </c>
      <c r="O3640" t="s">
        <v>2542</v>
      </c>
      <c r="P3640" t="s">
        <v>2543</v>
      </c>
      <c r="Q3640" t="s">
        <v>2544</v>
      </c>
      <c r="R3640" t="s">
        <v>2563</v>
      </c>
      <c r="S3640" t="s">
        <v>2546</v>
      </c>
      <c r="T3640">
        <v>6826.9080000000004</v>
      </c>
      <c r="U3640" t="s">
        <v>1891</v>
      </c>
      <c r="V3640" t="s">
        <v>2564</v>
      </c>
      <c r="W3640" t="s">
        <v>1891</v>
      </c>
      <c r="X3640" t="s">
        <v>2564</v>
      </c>
      <c r="Y3640" t="str">
        <f t="shared" si="56"/>
        <v>深圳尚米网络技术有限公司深圳尚米网络技术有限公司CPC</v>
      </c>
      <c r="Z3640" t="e">
        <f>VLOOKUP(Y:Y,[1]Sheet1!N:N,1,0)</f>
        <v>#N/A</v>
      </c>
    </row>
    <row r="3641" spans="1:26" hidden="1" x14ac:dyDescent="0.25">
      <c r="A3641">
        <v>20230611</v>
      </c>
      <c r="B3641">
        <v>47953344</v>
      </c>
      <c r="C3641" t="s">
        <v>2732</v>
      </c>
      <c r="D3641">
        <v>2167551</v>
      </c>
      <c r="E3641" t="s">
        <v>2550</v>
      </c>
      <c r="F3641" s="59">
        <v>6.38</v>
      </c>
      <c r="G3641">
        <v>6.38</v>
      </c>
      <c r="H3641" t="s">
        <v>2538</v>
      </c>
      <c r="I3641" t="s">
        <v>2539</v>
      </c>
      <c r="J3641" t="s">
        <v>2332</v>
      </c>
      <c r="K3641" t="s">
        <v>2321</v>
      </c>
      <c r="L3641" t="s">
        <v>2333</v>
      </c>
      <c r="M3641" t="s">
        <v>2552</v>
      </c>
      <c r="N3641" t="s">
        <v>2553</v>
      </c>
      <c r="O3641" t="s">
        <v>2542</v>
      </c>
      <c r="P3641" t="s">
        <v>2543</v>
      </c>
      <c r="Q3641" t="s">
        <v>2544</v>
      </c>
      <c r="R3641" t="s">
        <v>2554</v>
      </c>
      <c r="S3641" t="s">
        <v>2546</v>
      </c>
      <c r="T3641">
        <v>0</v>
      </c>
      <c r="U3641" t="s">
        <v>2555</v>
      </c>
      <c r="V3641" t="s">
        <v>2556</v>
      </c>
      <c r="W3641" t="s">
        <v>2555</v>
      </c>
      <c r="X3641" t="s">
        <v>2556</v>
      </c>
      <c r="Y3641" t="str">
        <f t="shared" si="56"/>
        <v>北京爱奇艺科技有限公司-百度北京爱奇艺科技有限公司信息流</v>
      </c>
      <c r="Z3641" t="e">
        <f>VLOOKUP(Y:Y,[1]Sheet1!N:N,1,0)</f>
        <v>#N/A</v>
      </c>
    </row>
    <row r="3642" spans="1:26" hidden="1" x14ac:dyDescent="0.25">
      <c r="A3642">
        <v>20230611</v>
      </c>
      <c r="B3642">
        <v>38794097</v>
      </c>
      <c r="C3642" t="s">
        <v>2757</v>
      </c>
      <c r="D3642">
        <v>2172261</v>
      </c>
      <c r="E3642" t="s">
        <v>2628</v>
      </c>
      <c r="F3642" s="59">
        <v>348</v>
      </c>
      <c r="G3642">
        <v>265.64999999999998</v>
      </c>
      <c r="H3642" t="s">
        <v>2538</v>
      </c>
      <c r="I3642" t="s">
        <v>2539</v>
      </c>
      <c r="J3642" t="s">
        <v>292</v>
      </c>
      <c r="K3642" t="s">
        <v>2321</v>
      </c>
      <c r="L3642" t="s">
        <v>574</v>
      </c>
      <c r="M3642" t="s">
        <v>2611</v>
      </c>
      <c r="N3642" t="s">
        <v>2612</v>
      </c>
      <c r="O3642" t="s">
        <v>2542</v>
      </c>
      <c r="P3642" t="s">
        <v>2543</v>
      </c>
      <c r="Q3642" t="s">
        <v>2544</v>
      </c>
      <c r="R3642" t="s">
        <v>2613</v>
      </c>
      <c r="S3642" t="s">
        <v>2546</v>
      </c>
      <c r="T3642">
        <v>0</v>
      </c>
      <c r="U3642" t="s">
        <v>2614</v>
      </c>
      <c r="V3642" t="s">
        <v>2615</v>
      </c>
      <c r="W3642" t="s">
        <v>2614</v>
      </c>
      <c r="X3642" t="s">
        <v>2615</v>
      </c>
      <c r="Y3642" t="str">
        <f t="shared" si="56"/>
        <v>广州荔湾品唯信息服务有限公司广州唯品会电子商务有限公司信息流</v>
      </c>
      <c r="Z3642" t="e">
        <f>VLOOKUP(Y:Y,[1]Sheet1!N:N,1,0)</f>
        <v>#N/A</v>
      </c>
    </row>
    <row r="3643" spans="1:26" x14ac:dyDescent="0.25">
      <c r="A3643">
        <v>20230611</v>
      </c>
      <c r="B3643">
        <v>45336908</v>
      </c>
      <c r="C3643" t="s">
        <v>2621</v>
      </c>
      <c r="D3643">
        <v>2054669</v>
      </c>
      <c r="E3643" t="s">
        <v>2622</v>
      </c>
      <c r="F3643" s="59">
        <v>87.49</v>
      </c>
      <c r="G3643">
        <v>64.81</v>
      </c>
      <c r="H3643" t="s">
        <v>2538</v>
      </c>
      <c r="I3643" t="s">
        <v>2551</v>
      </c>
      <c r="J3643" t="s">
        <v>2352</v>
      </c>
      <c r="K3643" t="s">
        <v>2321</v>
      </c>
      <c r="L3643" t="s">
        <v>2351</v>
      </c>
      <c r="M3643" t="s">
        <v>2623</v>
      </c>
      <c r="N3643" t="s">
        <v>2624</v>
      </c>
      <c r="O3643" t="s">
        <v>2542</v>
      </c>
      <c r="P3643" t="s">
        <v>2543</v>
      </c>
      <c r="Q3643" t="s">
        <v>2544</v>
      </c>
      <c r="R3643" t="s">
        <v>2625</v>
      </c>
      <c r="S3643" t="s">
        <v>2546</v>
      </c>
      <c r="T3643">
        <v>0</v>
      </c>
      <c r="U3643" t="s">
        <v>838</v>
      </c>
      <c r="V3643" t="s">
        <v>2548</v>
      </c>
      <c r="W3643" t="s">
        <v>838</v>
      </c>
      <c r="X3643" t="s">
        <v>2548</v>
      </c>
      <c r="Y3643" t="str">
        <f t="shared" si="56"/>
        <v>深圳市小赢普惠科技有限责任公司深圳市赢众通金融信息服务有限责任公司信息流</v>
      </c>
      <c r="Z3643" t="e">
        <f>VLOOKUP(Y:Y,[1]Sheet1!N:N,1,0)</f>
        <v>#N/A</v>
      </c>
    </row>
    <row r="3644" spans="1:26" hidden="1" x14ac:dyDescent="0.25">
      <c r="A3644">
        <v>20230611</v>
      </c>
      <c r="B3644">
        <v>47953331</v>
      </c>
      <c r="C3644" t="s">
        <v>2663</v>
      </c>
      <c r="D3644">
        <v>2167551</v>
      </c>
      <c r="E3644" t="s">
        <v>2550</v>
      </c>
      <c r="F3644" s="59">
        <v>0</v>
      </c>
      <c r="G3644">
        <v>0</v>
      </c>
      <c r="H3644" t="s">
        <v>2538</v>
      </c>
      <c r="I3644" t="s">
        <v>2539</v>
      </c>
      <c r="J3644" t="s">
        <v>2332</v>
      </c>
      <c r="K3644" t="s">
        <v>2321</v>
      </c>
      <c r="L3644" t="s">
        <v>2333</v>
      </c>
      <c r="M3644" t="s">
        <v>2552</v>
      </c>
      <c r="N3644" t="s">
        <v>2553</v>
      </c>
      <c r="O3644" t="s">
        <v>2542</v>
      </c>
      <c r="P3644" t="s">
        <v>2543</v>
      </c>
      <c r="Q3644" t="s">
        <v>2544</v>
      </c>
      <c r="R3644" t="s">
        <v>2554</v>
      </c>
      <c r="S3644" t="s">
        <v>2546</v>
      </c>
      <c r="T3644">
        <v>0</v>
      </c>
      <c r="U3644" t="s">
        <v>2555</v>
      </c>
      <c r="V3644" t="s">
        <v>2556</v>
      </c>
      <c r="W3644" t="s">
        <v>2555</v>
      </c>
      <c r="X3644" t="s">
        <v>2556</v>
      </c>
      <c r="Y3644" t="str">
        <f t="shared" si="56"/>
        <v>北京爱奇艺科技有限公司-百度北京爱奇艺科技有限公司信息流</v>
      </c>
      <c r="Z3644" t="e">
        <f>VLOOKUP(Y:Y,[1]Sheet1!N:N,1,0)</f>
        <v>#N/A</v>
      </c>
    </row>
    <row r="3645" spans="1:26" hidden="1" x14ac:dyDescent="0.25">
      <c r="A3645">
        <v>20230611</v>
      </c>
      <c r="B3645">
        <v>41250572</v>
      </c>
      <c r="C3645" t="s">
        <v>2703</v>
      </c>
      <c r="D3645">
        <v>2130054</v>
      </c>
      <c r="E3645" t="s">
        <v>2558</v>
      </c>
      <c r="F3645" s="59">
        <v>2026.72</v>
      </c>
      <c r="G3645">
        <v>1641.04</v>
      </c>
      <c r="H3645" t="s">
        <v>2559</v>
      </c>
      <c r="I3645" t="s">
        <v>2560</v>
      </c>
      <c r="J3645" t="s">
        <v>2350</v>
      </c>
      <c r="K3645" t="s">
        <v>711</v>
      </c>
      <c r="L3645" t="s">
        <v>2350</v>
      </c>
      <c r="M3645" t="s">
        <v>2561</v>
      </c>
      <c r="N3645" t="s">
        <v>2562</v>
      </c>
      <c r="O3645" t="s">
        <v>2542</v>
      </c>
      <c r="P3645" t="s">
        <v>2543</v>
      </c>
      <c r="Q3645" t="s">
        <v>2544</v>
      </c>
      <c r="R3645" t="s">
        <v>2563</v>
      </c>
      <c r="S3645" t="s">
        <v>2546</v>
      </c>
      <c r="T3645">
        <v>3360.0729999999999</v>
      </c>
      <c r="U3645" t="s">
        <v>1891</v>
      </c>
      <c r="V3645" t="s">
        <v>2564</v>
      </c>
      <c r="W3645" t="s">
        <v>1891</v>
      </c>
      <c r="X3645" t="s">
        <v>2564</v>
      </c>
      <c r="Y3645" t="str">
        <f t="shared" si="56"/>
        <v>深圳尚米网络技术有限公司深圳尚米网络技术有限公司CPC</v>
      </c>
      <c r="Z3645" t="e">
        <f>VLOOKUP(Y:Y,[1]Sheet1!N:N,1,0)</f>
        <v>#N/A</v>
      </c>
    </row>
    <row r="3646" spans="1:26" hidden="1" x14ac:dyDescent="0.25">
      <c r="A3646">
        <v>20230611</v>
      </c>
      <c r="B3646">
        <v>27382539</v>
      </c>
      <c r="C3646" t="s">
        <v>2609</v>
      </c>
      <c r="D3646">
        <v>2172257</v>
      </c>
      <c r="E3646" t="s">
        <v>2610</v>
      </c>
      <c r="F3646" s="59">
        <v>6024.2</v>
      </c>
      <c r="G3646">
        <v>4781</v>
      </c>
      <c r="H3646" t="s">
        <v>2559</v>
      </c>
      <c r="I3646" t="s">
        <v>2560</v>
      </c>
      <c r="J3646" t="s">
        <v>292</v>
      </c>
      <c r="K3646" t="s">
        <v>711</v>
      </c>
      <c r="L3646" t="s">
        <v>574</v>
      </c>
      <c r="M3646" t="s">
        <v>2611</v>
      </c>
      <c r="N3646" t="s">
        <v>2612</v>
      </c>
      <c r="O3646" t="s">
        <v>2542</v>
      </c>
      <c r="P3646" t="s">
        <v>2543</v>
      </c>
      <c r="Q3646" t="s">
        <v>2544</v>
      </c>
      <c r="R3646" t="s">
        <v>2613</v>
      </c>
      <c r="S3646" t="s">
        <v>2546</v>
      </c>
      <c r="T3646">
        <v>1531.8810000000001</v>
      </c>
      <c r="U3646" t="s">
        <v>2614</v>
      </c>
      <c r="V3646" t="s">
        <v>2615</v>
      </c>
      <c r="W3646" t="s">
        <v>2614</v>
      </c>
      <c r="X3646" t="s">
        <v>2615</v>
      </c>
      <c r="Y3646" t="str">
        <f t="shared" si="56"/>
        <v>广州荔湾品唯信息服务有限公司广州唯品会电子商务有限公司CPC</v>
      </c>
      <c r="Z3646" t="e">
        <f>VLOOKUP(Y:Y,[1]Sheet1!N:N,1,0)</f>
        <v>#N/A</v>
      </c>
    </row>
    <row r="3647" spans="1:26" hidden="1" x14ac:dyDescent="0.25">
      <c r="A3647">
        <v>20230611</v>
      </c>
      <c r="B3647">
        <v>39122211</v>
      </c>
      <c r="C3647" t="s">
        <v>2605</v>
      </c>
      <c r="D3647">
        <v>2117410</v>
      </c>
      <c r="E3647" t="s">
        <v>2587</v>
      </c>
      <c r="F3647" s="59">
        <v>1666.18</v>
      </c>
      <c r="G3647">
        <v>0</v>
      </c>
      <c r="H3647" t="s">
        <v>2538</v>
      </c>
      <c r="I3647" t="s">
        <v>2551</v>
      </c>
      <c r="J3647" t="s">
        <v>2353</v>
      </c>
      <c r="K3647" t="s">
        <v>2321</v>
      </c>
      <c r="L3647" t="s">
        <v>326</v>
      </c>
      <c r="M3647" t="s">
        <v>2588</v>
      </c>
      <c r="N3647" t="s">
        <v>2589</v>
      </c>
      <c r="O3647" t="s">
        <v>2542</v>
      </c>
      <c r="P3647" t="s">
        <v>2543</v>
      </c>
      <c r="Q3647" t="s">
        <v>2544</v>
      </c>
      <c r="R3647" t="s">
        <v>2570</v>
      </c>
      <c r="S3647" t="s">
        <v>2546</v>
      </c>
      <c r="T3647">
        <v>0</v>
      </c>
      <c r="U3647" t="s">
        <v>2571</v>
      </c>
      <c r="V3647" t="s">
        <v>2572</v>
      </c>
      <c r="W3647" t="s">
        <v>1891</v>
      </c>
      <c r="X3647" t="s">
        <v>2564</v>
      </c>
      <c r="Y3647" t="str">
        <f t="shared" si="56"/>
        <v>网易有道信息技术（北京）有限公司网易(杭州)网络有限公司信息流</v>
      </c>
      <c r="Z3647" t="e">
        <f>VLOOKUP(Y:Y,[1]Sheet1!N:N,1,0)</f>
        <v>#N/A</v>
      </c>
    </row>
    <row r="3648" spans="1:26" hidden="1" x14ac:dyDescent="0.25">
      <c r="A3648">
        <v>20230611</v>
      </c>
      <c r="B3648">
        <v>40850187</v>
      </c>
      <c r="C3648" t="s">
        <v>2652</v>
      </c>
      <c r="D3648">
        <v>2158784</v>
      </c>
      <c r="E3648" t="s">
        <v>2537</v>
      </c>
      <c r="F3648" s="59">
        <v>25786.7</v>
      </c>
      <c r="G3648">
        <v>25786.7</v>
      </c>
      <c r="H3648" t="s">
        <v>2538</v>
      </c>
      <c r="I3648" t="s">
        <v>2539</v>
      </c>
      <c r="J3648" t="s">
        <v>2320</v>
      </c>
      <c r="K3648" t="s">
        <v>2321</v>
      </c>
      <c r="L3648" t="s">
        <v>2318</v>
      </c>
      <c r="M3648" t="s">
        <v>2540</v>
      </c>
      <c r="N3648" t="s">
        <v>2541</v>
      </c>
      <c r="O3648" t="s">
        <v>2542</v>
      </c>
      <c r="P3648" t="s">
        <v>2543</v>
      </c>
      <c r="Q3648" t="s">
        <v>2544</v>
      </c>
      <c r="R3648" t="s">
        <v>2545</v>
      </c>
      <c r="S3648" t="s">
        <v>2546</v>
      </c>
      <c r="T3648">
        <v>0</v>
      </c>
      <c r="U3648" t="s">
        <v>838</v>
      </c>
      <c r="V3648" t="s">
        <v>2547</v>
      </c>
      <c r="W3648" t="s">
        <v>838</v>
      </c>
      <c r="X3648" t="s">
        <v>2548</v>
      </c>
      <c r="Y3648" t="str">
        <f t="shared" si="56"/>
        <v>上海耳序信息技术有限公司-四部上海拍拍贷金融信息服务有限公司信息流</v>
      </c>
      <c r="Z3648" t="e">
        <f>VLOOKUP(Y:Y,[1]Sheet1!N:N,1,0)</f>
        <v>#N/A</v>
      </c>
    </row>
    <row r="3649" spans="1:26" hidden="1" x14ac:dyDescent="0.25">
      <c r="A3649">
        <v>20230611</v>
      </c>
      <c r="B3649">
        <v>45323011</v>
      </c>
      <c r="C3649" t="s">
        <v>2680</v>
      </c>
      <c r="D3649">
        <v>2172261</v>
      </c>
      <c r="E3649" t="s">
        <v>2628</v>
      </c>
      <c r="F3649" s="59">
        <v>1354.86</v>
      </c>
      <c r="G3649">
        <v>1034.24</v>
      </c>
      <c r="H3649" t="s">
        <v>2538</v>
      </c>
      <c r="I3649" t="s">
        <v>2551</v>
      </c>
      <c r="J3649" t="s">
        <v>292</v>
      </c>
      <c r="K3649" t="s">
        <v>2321</v>
      </c>
      <c r="L3649" t="s">
        <v>574</v>
      </c>
      <c r="M3649" t="s">
        <v>2611</v>
      </c>
      <c r="N3649" t="s">
        <v>2612</v>
      </c>
      <c r="O3649" t="s">
        <v>2542</v>
      </c>
      <c r="P3649" t="s">
        <v>2543</v>
      </c>
      <c r="Q3649" t="s">
        <v>2544</v>
      </c>
      <c r="R3649" t="s">
        <v>2613</v>
      </c>
      <c r="S3649" t="s">
        <v>2546</v>
      </c>
      <c r="T3649">
        <v>0</v>
      </c>
      <c r="U3649" t="s">
        <v>2614</v>
      </c>
      <c r="V3649" t="s">
        <v>2615</v>
      </c>
      <c r="W3649" t="s">
        <v>2614</v>
      </c>
      <c r="X3649" t="s">
        <v>2615</v>
      </c>
      <c r="Y3649" t="str">
        <f t="shared" si="56"/>
        <v>广州荔湾品唯信息服务有限公司广州唯品会电子商务有限公司信息流</v>
      </c>
      <c r="Z3649" t="e">
        <f>VLOOKUP(Y:Y,[1]Sheet1!N:N,1,0)</f>
        <v>#N/A</v>
      </c>
    </row>
    <row r="3650" spans="1:26" hidden="1" x14ac:dyDescent="0.25">
      <c r="A3650">
        <v>20230611</v>
      </c>
      <c r="B3650">
        <v>45323041</v>
      </c>
      <c r="C3650" t="s">
        <v>2775</v>
      </c>
      <c r="D3650">
        <v>2172261</v>
      </c>
      <c r="E3650" t="s">
        <v>2628</v>
      </c>
      <c r="F3650" s="59">
        <v>19059.07</v>
      </c>
      <c r="G3650">
        <v>14548.91</v>
      </c>
      <c r="H3650" t="s">
        <v>2538</v>
      </c>
      <c r="I3650" t="s">
        <v>2551</v>
      </c>
      <c r="J3650" t="s">
        <v>292</v>
      </c>
      <c r="K3650" t="s">
        <v>2321</v>
      </c>
      <c r="L3650" t="s">
        <v>574</v>
      </c>
      <c r="M3650" t="s">
        <v>2611</v>
      </c>
      <c r="N3650" t="s">
        <v>2612</v>
      </c>
      <c r="O3650" t="s">
        <v>2542</v>
      </c>
      <c r="P3650" t="s">
        <v>2543</v>
      </c>
      <c r="Q3650" t="s">
        <v>2544</v>
      </c>
      <c r="R3650" t="s">
        <v>2613</v>
      </c>
      <c r="S3650" t="s">
        <v>2546</v>
      </c>
      <c r="T3650">
        <v>0</v>
      </c>
      <c r="U3650" t="s">
        <v>2614</v>
      </c>
      <c r="V3650" t="s">
        <v>2615</v>
      </c>
      <c r="W3650" t="s">
        <v>2614</v>
      </c>
      <c r="X3650" t="s">
        <v>2615</v>
      </c>
      <c r="Y3650" t="str">
        <f t="shared" si="56"/>
        <v>广州荔湾品唯信息服务有限公司广州唯品会电子商务有限公司信息流</v>
      </c>
      <c r="Z3650" t="e">
        <f>VLOOKUP(Y:Y,[1]Sheet1!N:N,1,0)</f>
        <v>#N/A</v>
      </c>
    </row>
    <row r="3651" spans="1:26" hidden="1" x14ac:dyDescent="0.25">
      <c r="A3651">
        <v>20230611</v>
      </c>
      <c r="B3651">
        <v>47327817</v>
      </c>
      <c r="C3651" t="s">
        <v>2718</v>
      </c>
      <c r="D3651">
        <v>2185183</v>
      </c>
      <c r="E3651" t="s">
        <v>2574</v>
      </c>
      <c r="F3651" s="59">
        <v>650.92999999999995</v>
      </c>
      <c r="G3651">
        <v>493.13</v>
      </c>
      <c r="H3651" t="s">
        <v>2538</v>
      </c>
      <c r="I3651" t="s">
        <v>2551</v>
      </c>
      <c r="J3651" t="s">
        <v>2575</v>
      </c>
      <c r="K3651" t="s">
        <v>2321</v>
      </c>
      <c r="L3651" t="s">
        <v>2344</v>
      </c>
      <c r="M3651" t="s">
        <v>2576</v>
      </c>
      <c r="O3651" t="s">
        <v>2542</v>
      </c>
      <c r="P3651" t="s">
        <v>2543</v>
      </c>
      <c r="Q3651" t="s">
        <v>2544</v>
      </c>
      <c r="R3651" t="s">
        <v>2577</v>
      </c>
      <c r="S3651" t="s">
        <v>2546</v>
      </c>
      <c r="T3651">
        <v>0</v>
      </c>
      <c r="U3651" t="s">
        <v>838</v>
      </c>
      <c r="V3651" t="s">
        <v>2578</v>
      </c>
      <c r="W3651" t="s">
        <v>838</v>
      </c>
      <c r="X3651" t="s">
        <v>2578</v>
      </c>
      <c r="Y3651" t="str">
        <f t="shared" ref="Y3651:Y3714" si="57">L3651&amp;J3651&amp;K3651</f>
        <v>北京微财科技有限公司-数媒重庆市黑卡小额贷款有限公司信息流</v>
      </c>
      <c r="Z3651" t="e">
        <f>VLOOKUP(Y:Y,[1]Sheet1!N:N,1,0)</f>
        <v>#N/A</v>
      </c>
    </row>
    <row r="3652" spans="1:26" hidden="1" x14ac:dyDescent="0.25">
      <c r="A3652">
        <v>20230611</v>
      </c>
      <c r="B3652">
        <v>47580629</v>
      </c>
      <c r="C3652" t="s">
        <v>2773</v>
      </c>
      <c r="D3652">
        <v>2171220</v>
      </c>
      <c r="E3652" t="s">
        <v>2774</v>
      </c>
      <c r="F3652" s="59">
        <v>9155.0400000000009</v>
      </c>
      <c r="G3652">
        <v>8101.17</v>
      </c>
      <c r="H3652" t="s">
        <v>2559</v>
      </c>
      <c r="I3652" t="s">
        <v>2560</v>
      </c>
      <c r="J3652" t="s">
        <v>2322</v>
      </c>
      <c r="K3652" t="s">
        <v>711</v>
      </c>
      <c r="L3652" t="s">
        <v>2323</v>
      </c>
      <c r="M3652" t="s">
        <v>2685</v>
      </c>
      <c r="N3652" t="s">
        <v>2686</v>
      </c>
      <c r="O3652" t="s">
        <v>2542</v>
      </c>
      <c r="P3652" t="s">
        <v>2543</v>
      </c>
      <c r="Q3652" t="s">
        <v>2544</v>
      </c>
      <c r="R3652" t="s">
        <v>2687</v>
      </c>
      <c r="S3652" t="s">
        <v>2546</v>
      </c>
      <c r="T3652">
        <v>38716.087</v>
      </c>
      <c r="U3652" t="s">
        <v>2555</v>
      </c>
      <c r="V3652" t="s">
        <v>2556</v>
      </c>
      <c r="W3652" t="s">
        <v>2555</v>
      </c>
      <c r="X3652" t="s">
        <v>2671</v>
      </c>
      <c r="Y3652" t="str">
        <f t="shared" si="57"/>
        <v>广州虎牙信息科技有限公司-百度广州虎牙信息科技有限公司CPC</v>
      </c>
      <c r="Z3652" t="e">
        <f>VLOOKUP(Y:Y,[1]Sheet1!N:N,1,0)</f>
        <v>#N/A</v>
      </c>
    </row>
    <row r="3653" spans="1:26" hidden="1" x14ac:dyDescent="0.25">
      <c r="A3653">
        <v>20230611</v>
      </c>
      <c r="B3653">
        <v>47953339</v>
      </c>
      <c r="C3653" t="s">
        <v>2755</v>
      </c>
      <c r="D3653">
        <v>2167551</v>
      </c>
      <c r="E3653" t="s">
        <v>2550</v>
      </c>
      <c r="F3653" s="59">
        <v>32.9</v>
      </c>
      <c r="G3653">
        <v>32.9</v>
      </c>
      <c r="H3653" t="s">
        <v>2538</v>
      </c>
      <c r="I3653" t="s">
        <v>2539</v>
      </c>
      <c r="J3653" t="s">
        <v>2332</v>
      </c>
      <c r="K3653" t="s">
        <v>2321</v>
      </c>
      <c r="L3653" t="s">
        <v>2333</v>
      </c>
      <c r="M3653" t="s">
        <v>2552</v>
      </c>
      <c r="N3653" t="s">
        <v>2553</v>
      </c>
      <c r="O3653" t="s">
        <v>2542</v>
      </c>
      <c r="P3653" t="s">
        <v>2543</v>
      </c>
      <c r="Q3653" t="s">
        <v>2544</v>
      </c>
      <c r="R3653" t="s">
        <v>2554</v>
      </c>
      <c r="S3653" t="s">
        <v>2546</v>
      </c>
      <c r="T3653">
        <v>0</v>
      </c>
      <c r="U3653" t="s">
        <v>2555</v>
      </c>
      <c r="V3653" t="s">
        <v>2556</v>
      </c>
      <c r="W3653" t="s">
        <v>2555</v>
      </c>
      <c r="X3653" t="s">
        <v>2556</v>
      </c>
      <c r="Y3653" t="str">
        <f t="shared" si="57"/>
        <v>北京爱奇艺科技有限公司-百度北京爱奇艺科技有限公司信息流</v>
      </c>
      <c r="Z3653" t="e">
        <f>VLOOKUP(Y:Y,[1]Sheet1!N:N,1,0)</f>
        <v>#N/A</v>
      </c>
    </row>
    <row r="3654" spans="1:26" hidden="1" x14ac:dyDescent="0.25">
      <c r="A3654">
        <v>20230611</v>
      </c>
      <c r="B3654">
        <v>23293206</v>
      </c>
      <c r="C3654" t="s">
        <v>2696</v>
      </c>
      <c r="D3654">
        <v>2147805</v>
      </c>
      <c r="E3654" t="s">
        <v>2697</v>
      </c>
      <c r="F3654" s="59">
        <v>7422.66</v>
      </c>
      <c r="G3654">
        <v>6627.13</v>
      </c>
      <c r="H3654" t="s">
        <v>2559</v>
      </c>
      <c r="I3654" t="s">
        <v>2560</v>
      </c>
      <c r="J3654" t="s">
        <v>2347</v>
      </c>
      <c r="K3654" t="s">
        <v>711</v>
      </c>
      <c r="L3654" t="s">
        <v>2346</v>
      </c>
      <c r="M3654" t="s">
        <v>2698</v>
      </c>
      <c r="N3654" t="s">
        <v>2699</v>
      </c>
      <c r="O3654" t="s">
        <v>2542</v>
      </c>
      <c r="P3654" t="s">
        <v>2543</v>
      </c>
      <c r="Q3654" t="s">
        <v>2544</v>
      </c>
      <c r="R3654" t="s">
        <v>2700</v>
      </c>
      <c r="S3654" t="s">
        <v>2546</v>
      </c>
      <c r="T3654">
        <v>97405.854999999996</v>
      </c>
      <c r="U3654" t="s">
        <v>2555</v>
      </c>
      <c r="V3654" t="s">
        <v>2596</v>
      </c>
      <c r="W3654" t="s">
        <v>2555</v>
      </c>
      <c r="X3654" t="s">
        <v>2556</v>
      </c>
      <c r="Y3654" t="str">
        <f t="shared" si="57"/>
        <v>飞狐信息技术（天津）有限公司飞狐信息技术(天津)有限公司CPC</v>
      </c>
      <c r="Z3654" t="e">
        <f>VLOOKUP(Y:Y,[1]Sheet1!N:N,1,0)</f>
        <v>#N/A</v>
      </c>
    </row>
    <row r="3655" spans="1:26" hidden="1" x14ac:dyDescent="0.25">
      <c r="A3655">
        <v>20230611</v>
      </c>
      <c r="B3655">
        <v>47184419</v>
      </c>
      <c r="C3655" t="s">
        <v>2740</v>
      </c>
      <c r="D3655">
        <v>2176807</v>
      </c>
      <c r="E3655" t="s">
        <v>2691</v>
      </c>
      <c r="F3655" s="59">
        <v>1.68</v>
      </c>
      <c r="G3655">
        <v>1.23</v>
      </c>
      <c r="H3655" t="s">
        <v>2538</v>
      </c>
      <c r="I3655" t="s">
        <v>2539</v>
      </c>
      <c r="J3655" t="s">
        <v>2339</v>
      </c>
      <c r="K3655" t="s">
        <v>2321</v>
      </c>
      <c r="L3655" t="s">
        <v>2338</v>
      </c>
      <c r="M3655" t="s">
        <v>2692</v>
      </c>
      <c r="N3655" t="s">
        <v>2693</v>
      </c>
      <c r="O3655" t="s">
        <v>2542</v>
      </c>
      <c r="P3655" t="s">
        <v>2543</v>
      </c>
      <c r="Q3655" t="s">
        <v>2544</v>
      </c>
      <c r="R3655" t="s">
        <v>2694</v>
      </c>
      <c r="S3655" t="s">
        <v>2546</v>
      </c>
      <c r="T3655">
        <v>0</v>
      </c>
      <c r="U3655" t="s">
        <v>2117</v>
      </c>
      <c r="V3655" t="s">
        <v>2695</v>
      </c>
      <c r="W3655" t="s">
        <v>2117</v>
      </c>
      <c r="X3655" t="s">
        <v>2695</v>
      </c>
      <c r="Y3655" t="str">
        <f t="shared" si="57"/>
        <v>北京三快在线科技有限公司及其关联公司北京三快科技有限公司信息流</v>
      </c>
      <c r="Z3655" t="e">
        <f>VLOOKUP(Y:Y,[1]Sheet1!N:N,1,0)</f>
        <v>#N/A</v>
      </c>
    </row>
    <row r="3656" spans="1:26" hidden="1" x14ac:dyDescent="0.25">
      <c r="A3656">
        <v>20230611</v>
      </c>
      <c r="B3656">
        <v>47426689</v>
      </c>
      <c r="C3656" t="s">
        <v>2872</v>
      </c>
      <c r="D3656">
        <v>2167551</v>
      </c>
      <c r="E3656" t="s">
        <v>2550</v>
      </c>
      <c r="F3656" s="59">
        <v>195.39</v>
      </c>
      <c r="G3656">
        <v>195.39</v>
      </c>
      <c r="H3656" t="s">
        <v>2538</v>
      </c>
      <c r="I3656" t="s">
        <v>2551</v>
      </c>
      <c r="J3656" t="s">
        <v>2332</v>
      </c>
      <c r="K3656" t="s">
        <v>2321</v>
      </c>
      <c r="L3656" t="s">
        <v>2333</v>
      </c>
      <c r="M3656" t="s">
        <v>2552</v>
      </c>
      <c r="N3656" t="s">
        <v>2553</v>
      </c>
      <c r="O3656" t="s">
        <v>2542</v>
      </c>
      <c r="P3656" t="s">
        <v>2543</v>
      </c>
      <c r="Q3656" t="s">
        <v>2544</v>
      </c>
      <c r="R3656" t="s">
        <v>2554</v>
      </c>
      <c r="S3656" t="s">
        <v>2546</v>
      </c>
      <c r="T3656">
        <v>0</v>
      </c>
      <c r="U3656" t="s">
        <v>2555</v>
      </c>
      <c r="V3656" t="s">
        <v>2556</v>
      </c>
      <c r="W3656" t="s">
        <v>2555</v>
      </c>
      <c r="X3656" t="s">
        <v>2556</v>
      </c>
      <c r="Y3656" t="str">
        <f t="shared" si="57"/>
        <v>北京爱奇艺科技有限公司-百度北京爱奇艺科技有限公司信息流</v>
      </c>
      <c r="Z3656" t="e">
        <f>VLOOKUP(Y:Y,[1]Sheet1!N:N,1,0)</f>
        <v>#N/A</v>
      </c>
    </row>
    <row r="3657" spans="1:26" hidden="1" x14ac:dyDescent="0.25">
      <c r="A3657">
        <v>20230611</v>
      </c>
      <c r="B3657">
        <v>41276538</v>
      </c>
      <c r="C3657" t="s">
        <v>2606</v>
      </c>
      <c r="D3657">
        <v>2158492</v>
      </c>
      <c r="E3657" t="s">
        <v>2580</v>
      </c>
      <c r="F3657" s="59">
        <v>538.58000000000004</v>
      </c>
      <c r="G3657">
        <v>452.54</v>
      </c>
      <c r="H3657" t="s">
        <v>2559</v>
      </c>
      <c r="I3657" t="s">
        <v>2560</v>
      </c>
      <c r="J3657" t="s">
        <v>2330</v>
      </c>
      <c r="K3657" t="s">
        <v>711</v>
      </c>
      <c r="L3657" t="s">
        <v>2329</v>
      </c>
      <c r="M3657" t="s">
        <v>2581</v>
      </c>
      <c r="N3657" t="s">
        <v>2582</v>
      </c>
      <c r="O3657" t="s">
        <v>2542</v>
      </c>
      <c r="P3657" t="s">
        <v>2543</v>
      </c>
      <c r="Q3657" t="s">
        <v>2544</v>
      </c>
      <c r="R3657" t="s">
        <v>2583</v>
      </c>
      <c r="S3657" t="s">
        <v>2546</v>
      </c>
      <c r="T3657">
        <v>11413.418</v>
      </c>
      <c r="U3657" t="s">
        <v>2584</v>
      </c>
      <c r="V3657" t="s">
        <v>2585</v>
      </c>
      <c r="W3657" t="s">
        <v>2584</v>
      </c>
      <c r="X3657" t="s">
        <v>2585</v>
      </c>
      <c r="Y3657" t="str">
        <f t="shared" si="57"/>
        <v>成都哈拜网络科技有限公司-数字媒体事业部上海哈啰普惠科技有限公司CPC</v>
      </c>
      <c r="Z3657" t="e">
        <f>VLOOKUP(Y:Y,[1]Sheet1!N:N,1,0)</f>
        <v>#N/A</v>
      </c>
    </row>
    <row r="3658" spans="1:26" x14ac:dyDescent="0.25">
      <c r="A3658">
        <v>20230611</v>
      </c>
      <c r="B3658">
        <v>39873589</v>
      </c>
      <c r="C3658" t="s">
        <v>2811</v>
      </c>
      <c r="D3658">
        <v>2054669</v>
      </c>
      <c r="E3658" t="s">
        <v>2622</v>
      </c>
      <c r="F3658" s="59">
        <v>188.36</v>
      </c>
      <c r="G3658">
        <v>139.53</v>
      </c>
      <c r="H3658" t="s">
        <v>2538</v>
      </c>
      <c r="I3658" t="s">
        <v>2551</v>
      </c>
      <c r="J3658" t="s">
        <v>2352</v>
      </c>
      <c r="K3658" t="s">
        <v>2321</v>
      </c>
      <c r="L3658" t="s">
        <v>2351</v>
      </c>
      <c r="M3658" t="s">
        <v>2623</v>
      </c>
      <c r="N3658" t="s">
        <v>2624</v>
      </c>
      <c r="O3658" t="s">
        <v>2542</v>
      </c>
      <c r="P3658" t="s">
        <v>2543</v>
      </c>
      <c r="Q3658" t="s">
        <v>2544</v>
      </c>
      <c r="R3658" t="s">
        <v>2625</v>
      </c>
      <c r="S3658" t="s">
        <v>2546</v>
      </c>
      <c r="T3658">
        <v>0</v>
      </c>
      <c r="U3658" t="s">
        <v>838</v>
      </c>
      <c r="V3658" t="s">
        <v>2548</v>
      </c>
      <c r="W3658" t="s">
        <v>838</v>
      </c>
      <c r="X3658" t="s">
        <v>2548</v>
      </c>
      <c r="Y3658" t="str">
        <f t="shared" si="57"/>
        <v>深圳市小赢普惠科技有限责任公司深圳市赢众通金融信息服务有限责任公司信息流</v>
      </c>
      <c r="Z3658" t="e">
        <f>VLOOKUP(Y:Y,[1]Sheet1!N:N,1,0)</f>
        <v>#N/A</v>
      </c>
    </row>
    <row r="3659" spans="1:26" hidden="1" x14ac:dyDescent="0.25">
      <c r="A3659">
        <v>20230611</v>
      </c>
      <c r="B3659">
        <v>42594484</v>
      </c>
      <c r="C3659" t="s">
        <v>2752</v>
      </c>
      <c r="D3659">
        <v>2130054</v>
      </c>
      <c r="E3659" t="s">
        <v>2558</v>
      </c>
      <c r="F3659" s="59">
        <v>747.48</v>
      </c>
      <c r="G3659">
        <v>605.23</v>
      </c>
      <c r="H3659" t="s">
        <v>2559</v>
      </c>
      <c r="I3659" t="s">
        <v>2560</v>
      </c>
      <c r="J3659" t="s">
        <v>2350</v>
      </c>
      <c r="K3659" t="s">
        <v>711</v>
      </c>
      <c r="L3659" t="s">
        <v>2350</v>
      </c>
      <c r="M3659" t="s">
        <v>2561</v>
      </c>
      <c r="N3659" t="s">
        <v>2562</v>
      </c>
      <c r="O3659" t="s">
        <v>2542</v>
      </c>
      <c r="P3659" t="s">
        <v>2543</v>
      </c>
      <c r="Q3659" t="s">
        <v>2544</v>
      </c>
      <c r="R3659" t="s">
        <v>2563</v>
      </c>
      <c r="S3659" t="s">
        <v>2546</v>
      </c>
      <c r="T3659">
        <v>2912.1</v>
      </c>
      <c r="U3659" t="s">
        <v>1891</v>
      </c>
      <c r="V3659" t="s">
        <v>2564</v>
      </c>
      <c r="W3659" t="s">
        <v>1891</v>
      </c>
      <c r="X3659" t="s">
        <v>2564</v>
      </c>
      <c r="Y3659" t="str">
        <f t="shared" si="57"/>
        <v>深圳尚米网络技术有限公司深圳尚米网络技术有限公司CPC</v>
      </c>
      <c r="Z3659" t="e">
        <f>VLOOKUP(Y:Y,[1]Sheet1!N:N,1,0)</f>
        <v>#N/A</v>
      </c>
    </row>
    <row r="3660" spans="1:26" hidden="1" x14ac:dyDescent="0.25">
      <c r="A3660">
        <v>20230611</v>
      </c>
      <c r="B3660">
        <v>42840928</v>
      </c>
      <c r="C3660" t="s">
        <v>2813</v>
      </c>
      <c r="D3660">
        <v>2117410</v>
      </c>
      <c r="E3660" t="s">
        <v>2587</v>
      </c>
      <c r="F3660" s="59">
        <v>183.42</v>
      </c>
      <c r="G3660">
        <v>0</v>
      </c>
      <c r="H3660" t="s">
        <v>2538</v>
      </c>
      <c r="I3660" t="s">
        <v>2551</v>
      </c>
      <c r="J3660" t="s">
        <v>2353</v>
      </c>
      <c r="K3660" t="s">
        <v>2321</v>
      </c>
      <c r="L3660" t="s">
        <v>326</v>
      </c>
      <c r="M3660" t="s">
        <v>2588</v>
      </c>
      <c r="N3660" t="s">
        <v>2589</v>
      </c>
      <c r="O3660" t="s">
        <v>2542</v>
      </c>
      <c r="P3660" t="s">
        <v>2543</v>
      </c>
      <c r="Q3660" t="s">
        <v>2544</v>
      </c>
      <c r="R3660" t="s">
        <v>2570</v>
      </c>
      <c r="S3660" t="s">
        <v>2546</v>
      </c>
      <c r="T3660">
        <v>0</v>
      </c>
      <c r="U3660" t="s">
        <v>2571</v>
      </c>
      <c r="V3660" t="s">
        <v>2572</v>
      </c>
      <c r="W3660" t="s">
        <v>1891</v>
      </c>
      <c r="X3660" t="s">
        <v>2564</v>
      </c>
      <c r="Y3660" t="str">
        <f t="shared" si="57"/>
        <v>网易有道信息技术（北京）有限公司网易(杭州)网络有限公司信息流</v>
      </c>
      <c r="Z3660" t="e">
        <f>VLOOKUP(Y:Y,[1]Sheet1!N:N,1,0)</f>
        <v>#N/A</v>
      </c>
    </row>
    <row r="3661" spans="1:26" x14ac:dyDescent="0.25">
      <c r="A3661">
        <v>20230611</v>
      </c>
      <c r="B3661">
        <v>43094813</v>
      </c>
      <c r="C3661" t="s">
        <v>2677</v>
      </c>
      <c r="D3661">
        <v>2054669</v>
      </c>
      <c r="E3661" t="s">
        <v>2622</v>
      </c>
      <c r="F3661" s="59">
        <v>1926.28</v>
      </c>
      <c r="G3661">
        <v>1426.87</v>
      </c>
      <c r="H3661" t="s">
        <v>2538</v>
      </c>
      <c r="I3661" t="s">
        <v>2539</v>
      </c>
      <c r="J3661" t="s">
        <v>2352</v>
      </c>
      <c r="K3661" t="s">
        <v>2321</v>
      </c>
      <c r="L3661" t="s">
        <v>2351</v>
      </c>
      <c r="M3661" t="s">
        <v>2623</v>
      </c>
      <c r="N3661" t="s">
        <v>2624</v>
      </c>
      <c r="O3661" t="s">
        <v>2542</v>
      </c>
      <c r="P3661" t="s">
        <v>2543</v>
      </c>
      <c r="Q3661" t="s">
        <v>2544</v>
      </c>
      <c r="R3661" t="s">
        <v>2625</v>
      </c>
      <c r="S3661" t="s">
        <v>2546</v>
      </c>
      <c r="T3661">
        <v>0</v>
      </c>
      <c r="U3661" t="s">
        <v>838</v>
      </c>
      <c r="V3661" t="s">
        <v>2548</v>
      </c>
      <c r="W3661" t="s">
        <v>838</v>
      </c>
      <c r="X3661" t="s">
        <v>2548</v>
      </c>
      <c r="Y3661" t="str">
        <f t="shared" si="57"/>
        <v>深圳市小赢普惠科技有限责任公司深圳市赢众通金融信息服务有限责任公司信息流</v>
      </c>
      <c r="Z3661" t="e">
        <f>VLOOKUP(Y:Y,[1]Sheet1!N:N,1,0)</f>
        <v>#N/A</v>
      </c>
    </row>
    <row r="3662" spans="1:26" hidden="1" x14ac:dyDescent="0.25">
      <c r="A3662">
        <v>20230611</v>
      </c>
      <c r="B3662">
        <v>19668996</v>
      </c>
      <c r="C3662" t="s">
        <v>2711</v>
      </c>
      <c r="D3662">
        <v>2172257</v>
      </c>
      <c r="E3662" t="s">
        <v>2610</v>
      </c>
      <c r="F3662" s="59">
        <v>14077.99</v>
      </c>
      <c r="G3662">
        <v>11172.66</v>
      </c>
      <c r="H3662" t="s">
        <v>2559</v>
      </c>
      <c r="I3662" t="s">
        <v>2560</v>
      </c>
      <c r="J3662" t="s">
        <v>292</v>
      </c>
      <c r="K3662" t="s">
        <v>711</v>
      </c>
      <c r="L3662" t="s">
        <v>574</v>
      </c>
      <c r="M3662" t="s">
        <v>2611</v>
      </c>
      <c r="N3662" t="s">
        <v>2612</v>
      </c>
      <c r="O3662" t="s">
        <v>2542</v>
      </c>
      <c r="P3662" t="s">
        <v>2543</v>
      </c>
      <c r="Q3662" t="s">
        <v>2544</v>
      </c>
      <c r="R3662" t="s">
        <v>2613</v>
      </c>
      <c r="S3662" t="s">
        <v>2546</v>
      </c>
      <c r="T3662">
        <v>32732.173999999999</v>
      </c>
      <c r="U3662" t="s">
        <v>2614</v>
      </c>
      <c r="V3662" t="s">
        <v>2615</v>
      </c>
      <c r="W3662" t="s">
        <v>2614</v>
      </c>
      <c r="X3662" t="s">
        <v>2615</v>
      </c>
      <c r="Y3662" t="str">
        <f t="shared" si="57"/>
        <v>广州荔湾品唯信息服务有限公司广州唯品会电子商务有限公司CPC</v>
      </c>
      <c r="Z3662" t="e">
        <f>VLOOKUP(Y:Y,[1]Sheet1!N:N,1,0)</f>
        <v>#N/A</v>
      </c>
    </row>
    <row r="3663" spans="1:26" hidden="1" x14ac:dyDescent="0.25">
      <c r="A3663">
        <v>20230611</v>
      </c>
      <c r="B3663">
        <v>39122181</v>
      </c>
      <c r="C3663" t="s">
        <v>2586</v>
      </c>
      <c r="D3663">
        <v>2117410</v>
      </c>
      <c r="E3663" t="s">
        <v>2587</v>
      </c>
      <c r="F3663" s="59">
        <v>3001.54</v>
      </c>
      <c r="G3663">
        <v>0</v>
      </c>
      <c r="H3663" t="s">
        <v>2538</v>
      </c>
      <c r="I3663" t="s">
        <v>2551</v>
      </c>
      <c r="J3663" t="s">
        <v>2353</v>
      </c>
      <c r="K3663" t="s">
        <v>2321</v>
      </c>
      <c r="L3663" t="s">
        <v>326</v>
      </c>
      <c r="M3663" t="s">
        <v>2588</v>
      </c>
      <c r="N3663" t="s">
        <v>2589</v>
      </c>
      <c r="O3663" t="s">
        <v>2542</v>
      </c>
      <c r="P3663" t="s">
        <v>2543</v>
      </c>
      <c r="Q3663" t="s">
        <v>2544</v>
      </c>
      <c r="R3663" t="s">
        <v>2570</v>
      </c>
      <c r="S3663" t="s">
        <v>2546</v>
      </c>
      <c r="T3663">
        <v>0</v>
      </c>
      <c r="U3663" t="s">
        <v>2571</v>
      </c>
      <c r="V3663" t="s">
        <v>2572</v>
      </c>
      <c r="W3663" t="s">
        <v>1891</v>
      </c>
      <c r="X3663" t="s">
        <v>2564</v>
      </c>
      <c r="Y3663" t="str">
        <f t="shared" si="57"/>
        <v>网易有道信息技术（北京）有限公司网易(杭州)网络有限公司信息流</v>
      </c>
      <c r="Z3663" t="e">
        <f>VLOOKUP(Y:Y,[1]Sheet1!N:N,1,0)</f>
        <v>#N/A</v>
      </c>
    </row>
    <row r="3664" spans="1:26" hidden="1" x14ac:dyDescent="0.25">
      <c r="A3664">
        <v>20230611</v>
      </c>
      <c r="B3664">
        <v>41250557</v>
      </c>
      <c r="C3664" t="s">
        <v>2771</v>
      </c>
      <c r="D3664">
        <v>2130054</v>
      </c>
      <c r="E3664" t="s">
        <v>2558</v>
      </c>
      <c r="F3664" s="59">
        <v>3897.79</v>
      </c>
      <c r="G3664">
        <v>3156.05</v>
      </c>
      <c r="H3664" t="s">
        <v>2559</v>
      </c>
      <c r="I3664" t="s">
        <v>2560</v>
      </c>
      <c r="J3664" t="s">
        <v>2350</v>
      </c>
      <c r="K3664" t="s">
        <v>711</v>
      </c>
      <c r="L3664" t="s">
        <v>2350</v>
      </c>
      <c r="M3664" t="s">
        <v>2561</v>
      </c>
      <c r="N3664" t="s">
        <v>2562</v>
      </c>
      <c r="O3664" t="s">
        <v>2542</v>
      </c>
      <c r="P3664" t="s">
        <v>2543</v>
      </c>
      <c r="Q3664" t="s">
        <v>2544</v>
      </c>
      <c r="R3664" t="s">
        <v>2563</v>
      </c>
      <c r="S3664" t="s">
        <v>2546</v>
      </c>
      <c r="T3664">
        <v>11750.518</v>
      </c>
      <c r="U3664" t="s">
        <v>1891</v>
      </c>
      <c r="V3664" t="s">
        <v>2564</v>
      </c>
      <c r="W3664" t="s">
        <v>1891</v>
      </c>
      <c r="X3664" t="s">
        <v>2564</v>
      </c>
      <c r="Y3664" t="str">
        <f t="shared" si="57"/>
        <v>深圳尚米网络技术有限公司深圳尚米网络技术有限公司CPC</v>
      </c>
      <c r="Z3664" t="e">
        <f>VLOOKUP(Y:Y,[1]Sheet1!N:N,1,0)</f>
        <v>#N/A</v>
      </c>
    </row>
    <row r="3665" spans="1:26" hidden="1" x14ac:dyDescent="0.25">
      <c r="A3665">
        <v>20230611</v>
      </c>
      <c r="B3665">
        <v>42327274</v>
      </c>
      <c r="C3665" t="s">
        <v>2791</v>
      </c>
      <c r="D3665">
        <v>2172261</v>
      </c>
      <c r="E3665" t="s">
        <v>2628</v>
      </c>
      <c r="F3665" s="59">
        <v>720.81</v>
      </c>
      <c r="G3665">
        <v>550.24</v>
      </c>
      <c r="H3665" t="s">
        <v>2538</v>
      </c>
      <c r="I3665" t="s">
        <v>2551</v>
      </c>
      <c r="J3665" t="s">
        <v>292</v>
      </c>
      <c r="K3665" t="s">
        <v>2321</v>
      </c>
      <c r="L3665" t="s">
        <v>574</v>
      </c>
      <c r="M3665" t="s">
        <v>2611</v>
      </c>
      <c r="N3665" t="s">
        <v>2612</v>
      </c>
      <c r="O3665" t="s">
        <v>2542</v>
      </c>
      <c r="P3665" t="s">
        <v>2543</v>
      </c>
      <c r="Q3665" t="s">
        <v>2544</v>
      </c>
      <c r="R3665" t="s">
        <v>2613</v>
      </c>
      <c r="S3665" t="s">
        <v>2546</v>
      </c>
      <c r="T3665">
        <v>0</v>
      </c>
      <c r="U3665" t="s">
        <v>2614</v>
      </c>
      <c r="V3665" t="s">
        <v>2615</v>
      </c>
      <c r="W3665" t="s">
        <v>2614</v>
      </c>
      <c r="X3665" t="s">
        <v>2615</v>
      </c>
      <c r="Y3665" t="str">
        <f t="shared" si="57"/>
        <v>广州荔湾品唯信息服务有限公司广州唯品会电子商务有限公司信息流</v>
      </c>
      <c r="Z3665" t="e">
        <f>VLOOKUP(Y:Y,[1]Sheet1!N:N,1,0)</f>
        <v>#N/A</v>
      </c>
    </row>
    <row r="3666" spans="1:26" hidden="1" x14ac:dyDescent="0.25">
      <c r="A3666">
        <v>20230611</v>
      </c>
      <c r="B3666">
        <v>47953344</v>
      </c>
      <c r="C3666" t="s">
        <v>2732</v>
      </c>
      <c r="D3666">
        <v>2167551</v>
      </c>
      <c r="E3666" t="s">
        <v>2550</v>
      </c>
      <c r="F3666" s="59">
        <v>580.92999999999995</v>
      </c>
      <c r="G3666">
        <v>580.92999999999995</v>
      </c>
      <c r="H3666" t="s">
        <v>2538</v>
      </c>
      <c r="I3666" t="s">
        <v>2551</v>
      </c>
      <c r="J3666" t="s">
        <v>2332</v>
      </c>
      <c r="K3666" t="s">
        <v>2321</v>
      </c>
      <c r="L3666" t="s">
        <v>2333</v>
      </c>
      <c r="M3666" t="s">
        <v>2552</v>
      </c>
      <c r="N3666" t="s">
        <v>2553</v>
      </c>
      <c r="O3666" t="s">
        <v>2542</v>
      </c>
      <c r="P3666" t="s">
        <v>2543</v>
      </c>
      <c r="Q3666" t="s">
        <v>2544</v>
      </c>
      <c r="R3666" t="s">
        <v>2554</v>
      </c>
      <c r="S3666" t="s">
        <v>2546</v>
      </c>
      <c r="T3666">
        <v>0</v>
      </c>
      <c r="U3666" t="s">
        <v>2555</v>
      </c>
      <c r="V3666" t="s">
        <v>2556</v>
      </c>
      <c r="W3666" t="s">
        <v>2555</v>
      </c>
      <c r="X3666" t="s">
        <v>2556</v>
      </c>
      <c r="Y3666" t="str">
        <f t="shared" si="57"/>
        <v>北京爱奇艺科技有限公司-百度北京爱奇艺科技有限公司信息流</v>
      </c>
      <c r="Z3666" t="e">
        <f>VLOOKUP(Y:Y,[1]Sheet1!N:N,1,0)</f>
        <v>#N/A</v>
      </c>
    </row>
    <row r="3667" spans="1:26" hidden="1" x14ac:dyDescent="0.25">
      <c r="A3667">
        <v>20230611</v>
      </c>
      <c r="B3667">
        <v>28450438</v>
      </c>
      <c r="C3667" t="s">
        <v>2665</v>
      </c>
      <c r="D3667">
        <v>2113477</v>
      </c>
      <c r="E3667" t="s">
        <v>2666</v>
      </c>
      <c r="F3667" s="59">
        <v>2884.48</v>
      </c>
      <c r="G3667">
        <v>0</v>
      </c>
      <c r="H3667" t="s">
        <v>2559</v>
      </c>
      <c r="I3667" t="s">
        <v>2560</v>
      </c>
      <c r="J3667" t="s">
        <v>231</v>
      </c>
      <c r="K3667" t="s">
        <v>711</v>
      </c>
      <c r="L3667" t="s">
        <v>231</v>
      </c>
      <c r="M3667" t="s">
        <v>2667</v>
      </c>
      <c r="N3667" t="s">
        <v>2668</v>
      </c>
      <c r="O3667" t="s">
        <v>2542</v>
      </c>
      <c r="P3667" t="s">
        <v>2543</v>
      </c>
      <c r="Q3667" t="s">
        <v>2544</v>
      </c>
      <c r="R3667" t="s">
        <v>2669</v>
      </c>
      <c r="S3667" t="s">
        <v>2546</v>
      </c>
      <c r="T3667">
        <v>0</v>
      </c>
      <c r="U3667" t="s">
        <v>2555</v>
      </c>
      <c r="V3667" t="s">
        <v>2670</v>
      </c>
      <c r="W3667" t="s">
        <v>2555</v>
      </c>
      <c r="X3667" t="s">
        <v>2671</v>
      </c>
      <c r="Y3667" t="str">
        <f t="shared" si="57"/>
        <v>广州酷狗计算机科技有限公司广州酷狗计算机科技有限公司CPC</v>
      </c>
      <c r="Z3667" t="e">
        <f>VLOOKUP(Y:Y,[1]Sheet1!N:N,1,0)</f>
        <v>#N/A</v>
      </c>
    </row>
    <row r="3668" spans="1:26" hidden="1" x14ac:dyDescent="0.25">
      <c r="A3668">
        <v>20230611</v>
      </c>
      <c r="B3668">
        <v>42014357</v>
      </c>
      <c r="C3668" t="s">
        <v>2798</v>
      </c>
      <c r="D3668">
        <v>2142924</v>
      </c>
      <c r="E3668" t="s">
        <v>2716</v>
      </c>
      <c r="F3668" s="59">
        <v>600.51</v>
      </c>
      <c r="G3668">
        <v>600.51</v>
      </c>
      <c r="H3668" t="s">
        <v>2559</v>
      </c>
      <c r="I3668" t="s">
        <v>2560</v>
      </c>
      <c r="J3668" t="s">
        <v>392</v>
      </c>
      <c r="K3668" t="s">
        <v>711</v>
      </c>
      <c r="L3668" t="s">
        <v>392</v>
      </c>
      <c r="M3668" t="s">
        <v>2641</v>
      </c>
      <c r="N3668" t="s">
        <v>2642</v>
      </c>
      <c r="O3668" t="s">
        <v>2542</v>
      </c>
      <c r="P3668" t="s">
        <v>2543</v>
      </c>
      <c r="Q3668" t="s">
        <v>2544</v>
      </c>
      <c r="R3668" t="s">
        <v>2643</v>
      </c>
      <c r="S3668" t="s">
        <v>2546</v>
      </c>
      <c r="T3668">
        <v>52147.22</v>
      </c>
      <c r="U3668" t="s">
        <v>838</v>
      </c>
      <c r="V3668" t="s">
        <v>2578</v>
      </c>
      <c r="W3668" t="s">
        <v>838</v>
      </c>
      <c r="X3668" t="s">
        <v>2548</v>
      </c>
      <c r="Y3668" t="str">
        <f t="shared" si="57"/>
        <v>福州三六零网络小额贷款有限公司福州三六零网络小额贷款有限公司CPC</v>
      </c>
      <c r="Z3668" t="e">
        <f>VLOOKUP(Y:Y,[1]Sheet1!N:N,1,0)</f>
        <v>#N/A</v>
      </c>
    </row>
    <row r="3669" spans="1:26" x14ac:dyDescent="0.25">
      <c r="A3669">
        <v>20230611</v>
      </c>
      <c r="B3669">
        <v>43094782</v>
      </c>
      <c r="C3669" t="s">
        <v>2630</v>
      </c>
      <c r="D3669">
        <v>2054669</v>
      </c>
      <c r="E3669" t="s">
        <v>2622</v>
      </c>
      <c r="F3669" s="59">
        <v>74.75</v>
      </c>
      <c r="G3669">
        <v>55.37</v>
      </c>
      <c r="H3669" t="s">
        <v>2538</v>
      </c>
      <c r="I3669" t="s">
        <v>2551</v>
      </c>
      <c r="J3669" t="s">
        <v>2352</v>
      </c>
      <c r="K3669" t="s">
        <v>2321</v>
      </c>
      <c r="L3669" t="s">
        <v>2351</v>
      </c>
      <c r="M3669" t="s">
        <v>2623</v>
      </c>
      <c r="N3669" t="s">
        <v>2624</v>
      </c>
      <c r="O3669" t="s">
        <v>2542</v>
      </c>
      <c r="P3669" t="s">
        <v>2543</v>
      </c>
      <c r="Q3669" t="s">
        <v>2544</v>
      </c>
      <c r="R3669" t="s">
        <v>2625</v>
      </c>
      <c r="S3669" t="s">
        <v>2546</v>
      </c>
      <c r="T3669">
        <v>0</v>
      </c>
      <c r="U3669" t="s">
        <v>838</v>
      </c>
      <c r="V3669" t="s">
        <v>2548</v>
      </c>
      <c r="W3669" t="s">
        <v>838</v>
      </c>
      <c r="X3669" t="s">
        <v>2548</v>
      </c>
      <c r="Y3669" t="str">
        <f t="shared" si="57"/>
        <v>深圳市小赢普惠科技有限责任公司深圳市赢众通金融信息服务有限责任公司信息流</v>
      </c>
      <c r="Z3669" t="e">
        <f>VLOOKUP(Y:Y,[1]Sheet1!N:N,1,0)</f>
        <v>#N/A</v>
      </c>
    </row>
    <row r="3670" spans="1:26" hidden="1" x14ac:dyDescent="0.25">
      <c r="A3670">
        <v>20230611</v>
      </c>
      <c r="B3670">
        <v>47327963</v>
      </c>
      <c r="C3670" t="s">
        <v>2678</v>
      </c>
      <c r="D3670">
        <v>2185183</v>
      </c>
      <c r="E3670" t="s">
        <v>2574</v>
      </c>
      <c r="F3670" s="59">
        <v>97.71</v>
      </c>
      <c r="G3670">
        <v>74.02</v>
      </c>
      <c r="H3670" t="s">
        <v>2538</v>
      </c>
      <c r="I3670" t="s">
        <v>2551</v>
      </c>
      <c r="J3670" t="s">
        <v>2575</v>
      </c>
      <c r="K3670" t="s">
        <v>2321</v>
      </c>
      <c r="L3670" t="s">
        <v>2344</v>
      </c>
      <c r="M3670" t="s">
        <v>2576</v>
      </c>
      <c r="O3670" t="s">
        <v>2542</v>
      </c>
      <c r="P3670" t="s">
        <v>2543</v>
      </c>
      <c r="Q3670" t="s">
        <v>2544</v>
      </c>
      <c r="R3670" t="s">
        <v>2577</v>
      </c>
      <c r="S3670" t="s">
        <v>2546</v>
      </c>
      <c r="T3670">
        <v>0</v>
      </c>
      <c r="U3670" t="s">
        <v>838</v>
      </c>
      <c r="V3670" t="s">
        <v>2578</v>
      </c>
      <c r="W3670" t="s">
        <v>838</v>
      </c>
      <c r="X3670" t="s">
        <v>2578</v>
      </c>
      <c r="Y3670" t="str">
        <f t="shared" si="57"/>
        <v>北京微财科技有限公司-数媒重庆市黑卡小额贷款有限公司信息流</v>
      </c>
      <c r="Z3670" t="e">
        <f>VLOOKUP(Y:Y,[1]Sheet1!N:N,1,0)</f>
        <v>#N/A</v>
      </c>
    </row>
    <row r="3671" spans="1:26" hidden="1" x14ac:dyDescent="0.25">
      <c r="A3671">
        <v>20230611</v>
      </c>
      <c r="B3671">
        <v>47426571</v>
      </c>
      <c r="C3671" t="s">
        <v>2754</v>
      </c>
      <c r="D3671">
        <v>2189969</v>
      </c>
      <c r="E3671" t="s">
        <v>2608</v>
      </c>
      <c r="F3671" s="59">
        <v>2037.64</v>
      </c>
      <c r="G3671">
        <v>1455.46</v>
      </c>
      <c r="H3671" t="s">
        <v>2538</v>
      </c>
      <c r="I3671" t="s">
        <v>2551</v>
      </c>
      <c r="J3671" t="s">
        <v>2332</v>
      </c>
      <c r="K3671" t="s">
        <v>2321</v>
      </c>
      <c r="L3671" t="s">
        <v>2333</v>
      </c>
      <c r="M3671" t="s">
        <v>2552</v>
      </c>
      <c r="N3671" t="s">
        <v>2553</v>
      </c>
      <c r="O3671" t="s">
        <v>2542</v>
      </c>
      <c r="P3671" t="s">
        <v>2543</v>
      </c>
      <c r="Q3671" t="s">
        <v>2544</v>
      </c>
      <c r="R3671" t="s">
        <v>2554</v>
      </c>
      <c r="S3671" t="s">
        <v>2546</v>
      </c>
      <c r="T3671">
        <v>0</v>
      </c>
      <c r="U3671" t="s">
        <v>2555</v>
      </c>
      <c r="V3671" t="s">
        <v>2556</v>
      </c>
      <c r="W3671" t="s">
        <v>2555</v>
      </c>
      <c r="X3671" t="s">
        <v>2556</v>
      </c>
      <c r="Y3671" t="str">
        <f t="shared" si="57"/>
        <v>北京爱奇艺科技有限公司-百度北京爱奇艺科技有限公司信息流</v>
      </c>
      <c r="Z3671" t="e">
        <f>VLOOKUP(Y:Y,[1]Sheet1!N:N,1,0)</f>
        <v>#N/A</v>
      </c>
    </row>
    <row r="3672" spans="1:26" hidden="1" x14ac:dyDescent="0.25">
      <c r="A3672">
        <v>20230611</v>
      </c>
      <c r="B3672">
        <v>29850997</v>
      </c>
      <c r="C3672" t="s">
        <v>2701</v>
      </c>
      <c r="D3672">
        <v>2130054</v>
      </c>
      <c r="E3672" t="s">
        <v>2558</v>
      </c>
      <c r="F3672" s="59">
        <v>7111.37</v>
      </c>
      <c r="G3672">
        <v>5758.12</v>
      </c>
      <c r="H3672" t="s">
        <v>2559</v>
      </c>
      <c r="I3672" t="s">
        <v>2560</v>
      </c>
      <c r="J3672" t="s">
        <v>2350</v>
      </c>
      <c r="K3672" t="s">
        <v>711</v>
      </c>
      <c r="L3672" t="s">
        <v>2350</v>
      </c>
      <c r="M3672" t="s">
        <v>2561</v>
      </c>
      <c r="N3672" t="s">
        <v>2562</v>
      </c>
      <c r="O3672" t="s">
        <v>2542</v>
      </c>
      <c r="P3672" t="s">
        <v>2543</v>
      </c>
      <c r="Q3672" t="s">
        <v>2544</v>
      </c>
      <c r="R3672" t="s">
        <v>2563</v>
      </c>
      <c r="S3672" t="s">
        <v>2546</v>
      </c>
      <c r="T3672">
        <v>17847.644</v>
      </c>
      <c r="U3672" t="s">
        <v>1891</v>
      </c>
      <c r="V3672" t="s">
        <v>2564</v>
      </c>
      <c r="W3672" t="s">
        <v>1891</v>
      </c>
      <c r="X3672" t="s">
        <v>2564</v>
      </c>
      <c r="Y3672" t="str">
        <f t="shared" si="57"/>
        <v>深圳尚米网络技术有限公司深圳尚米网络技术有限公司CPC</v>
      </c>
      <c r="Z3672" t="e">
        <f>VLOOKUP(Y:Y,[1]Sheet1!N:N,1,0)</f>
        <v>#N/A</v>
      </c>
    </row>
    <row r="3673" spans="1:26" hidden="1" x14ac:dyDescent="0.25">
      <c r="A3673">
        <v>20230611</v>
      </c>
      <c r="B3673">
        <v>46808242</v>
      </c>
      <c r="C3673" t="s">
        <v>2707</v>
      </c>
      <c r="D3673">
        <v>2159765</v>
      </c>
      <c r="E3673" t="s">
        <v>2568</v>
      </c>
      <c r="F3673" s="59">
        <v>1303.25</v>
      </c>
      <c r="G3673">
        <v>994.85</v>
      </c>
      <c r="H3673" t="s">
        <v>2538</v>
      </c>
      <c r="I3673" t="s">
        <v>2551</v>
      </c>
      <c r="J3673" t="s">
        <v>2375</v>
      </c>
      <c r="K3673" t="s">
        <v>2321</v>
      </c>
      <c r="L3673" t="s">
        <v>2277</v>
      </c>
      <c r="M3673" t="s">
        <v>2569</v>
      </c>
      <c r="O3673" t="s">
        <v>2542</v>
      </c>
      <c r="P3673" t="s">
        <v>2543</v>
      </c>
      <c r="Q3673" t="s">
        <v>2544</v>
      </c>
      <c r="R3673" t="s">
        <v>2570</v>
      </c>
      <c r="S3673" t="s">
        <v>2546</v>
      </c>
      <c r="T3673">
        <v>0</v>
      </c>
      <c r="U3673" t="s">
        <v>2571</v>
      </c>
      <c r="V3673" t="s">
        <v>2572</v>
      </c>
      <c r="W3673" t="s">
        <v>2571</v>
      </c>
      <c r="X3673" t="s">
        <v>2572</v>
      </c>
      <c r="Y3673" t="str">
        <f t="shared" si="57"/>
        <v>酷得少年（天津）文化传播有限公司-1北京酷得少年科技有限公司信息流</v>
      </c>
      <c r="Z3673" t="e">
        <f>VLOOKUP(Y:Y,[1]Sheet1!N:N,1,0)</f>
        <v>#N/A</v>
      </c>
    </row>
    <row r="3674" spans="1:26" hidden="1" x14ac:dyDescent="0.25">
      <c r="A3674">
        <v>20230611</v>
      </c>
      <c r="B3674">
        <v>42327250</v>
      </c>
      <c r="C3674" t="s">
        <v>2704</v>
      </c>
      <c r="D3674">
        <v>2172261</v>
      </c>
      <c r="E3674" t="s">
        <v>2628</v>
      </c>
      <c r="F3674" s="59">
        <v>2095.66</v>
      </c>
      <c r="G3674">
        <v>1599.74</v>
      </c>
      <c r="H3674" t="s">
        <v>2538</v>
      </c>
      <c r="I3674" t="s">
        <v>2551</v>
      </c>
      <c r="J3674" t="s">
        <v>292</v>
      </c>
      <c r="K3674" t="s">
        <v>2321</v>
      </c>
      <c r="L3674" t="s">
        <v>574</v>
      </c>
      <c r="M3674" t="s">
        <v>2611</v>
      </c>
      <c r="N3674" t="s">
        <v>2612</v>
      </c>
      <c r="O3674" t="s">
        <v>2542</v>
      </c>
      <c r="P3674" t="s">
        <v>2543</v>
      </c>
      <c r="Q3674" t="s">
        <v>2544</v>
      </c>
      <c r="R3674" t="s">
        <v>2613</v>
      </c>
      <c r="S3674" t="s">
        <v>2546</v>
      </c>
      <c r="T3674">
        <v>0</v>
      </c>
      <c r="U3674" t="s">
        <v>2614</v>
      </c>
      <c r="V3674" t="s">
        <v>2615</v>
      </c>
      <c r="W3674" t="s">
        <v>2614</v>
      </c>
      <c r="X3674" t="s">
        <v>2615</v>
      </c>
      <c r="Y3674" t="str">
        <f t="shared" si="57"/>
        <v>广州荔湾品唯信息服务有限公司广州唯品会电子商务有限公司信息流</v>
      </c>
      <c r="Z3674" t="e">
        <f>VLOOKUP(Y:Y,[1]Sheet1!N:N,1,0)</f>
        <v>#N/A</v>
      </c>
    </row>
    <row r="3675" spans="1:26" hidden="1" x14ac:dyDescent="0.25">
      <c r="A3675">
        <v>20230611</v>
      </c>
      <c r="B3675">
        <v>47426526</v>
      </c>
      <c r="C3675" t="s">
        <v>2799</v>
      </c>
      <c r="D3675">
        <v>2167551</v>
      </c>
      <c r="E3675" t="s">
        <v>2550</v>
      </c>
      <c r="F3675" s="59">
        <v>500.03</v>
      </c>
      <c r="G3675">
        <v>500.03</v>
      </c>
      <c r="H3675" t="s">
        <v>2538</v>
      </c>
      <c r="I3675" t="s">
        <v>2551</v>
      </c>
      <c r="J3675" t="s">
        <v>2332</v>
      </c>
      <c r="K3675" t="s">
        <v>2321</v>
      </c>
      <c r="L3675" t="s">
        <v>2333</v>
      </c>
      <c r="M3675" t="s">
        <v>2552</v>
      </c>
      <c r="N3675" t="s">
        <v>2553</v>
      </c>
      <c r="O3675" t="s">
        <v>2542</v>
      </c>
      <c r="P3675" t="s">
        <v>2543</v>
      </c>
      <c r="Q3675" t="s">
        <v>2544</v>
      </c>
      <c r="R3675" t="s">
        <v>2554</v>
      </c>
      <c r="S3675" t="s">
        <v>2546</v>
      </c>
      <c r="T3675">
        <v>0</v>
      </c>
      <c r="U3675" t="s">
        <v>2555</v>
      </c>
      <c r="V3675" t="s">
        <v>2556</v>
      </c>
      <c r="W3675" t="s">
        <v>2555</v>
      </c>
      <c r="X3675" t="s">
        <v>2556</v>
      </c>
      <c r="Y3675" t="str">
        <f t="shared" si="57"/>
        <v>北京爱奇艺科技有限公司-百度北京爱奇艺科技有限公司信息流</v>
      </c>
      <c r="Z3675" t="e">
        <f>VLOOKUP(Y:Y,[1]Sheet1!N:N,1,0)</f>
        <v>#N/A</v>
      </c>
    </row>
    <row r="3676" spans="1:26" hidden="1" x14ac:dyDescent="0.25">
      <c r="A3676">
        <v>20230611</v>
      </c>
      <c r="B3676">
        <v>38794049</v>
      </c>
      <c r="C3676" t="s">
        <v>2627</v>
      </c>
      <c r="D3676">
        <v>2172261</v>
      </c>
      <c r="E3676" t="s">
        <v>2628</v>
      </c>
      <c r="F3676" s="59">
        <v>2650.61</v>
      </c>
      <c r="G3676">
        <v>2023.37</v>
      </c>
      <c r="H3676" t="s">
        <v>2538</v>
      </c>
      <c r="I3676" t="s">
        <v>2551</v>
      </c>
      <c r="J3676" t="s">
        <v>292</v>
      </c>
      <c r="K3676" t="s">
        <v>2321</v>
      </c>
      <c r="L3676" t="s">
        <v>574</v>
      </c>
      <c r="M3676" t="s">
        <v>2611</v>
      </c>
      <c r="N3676" t="s">
        <v>2612</v>
      </c>
      <c r="O3676" t="s">
        <v>2542</v>
      </c>
      <c r="P3676" t="s">
        <v>2543</v>
      </c>
      <c r="Q3676" t="s">
        <v>2544</v>
      </c>
      <c r="R3676" t="s">
        <v>2613</v>
      </c>
      <c r="S3676" t="s">
        <v>2546</v>
      </c>
      <c r="T3676">
        <v>0</v>
      </c>
      <c r="U3676" t="s">
        <v>2614</v>
      </c>
      <c r="V3676" t="s">
        <v>2615</v>
      </c>
      <c r="W3676" t="s">
        <v>2614</v>
      </c>
      <c r="X3676" t="s">
        <v>2615</v>
      </c>
      <c r="Y3676" t="str">
        <f t="shared" si="57"/>
        <v>广州荔湾品唯信息服务有限公司广州唯品会电子商务有限公司信息流</v>
      </c>
      <c r="Z3676" t="e">
        <f>VLOOKUP(Y:Y,[1]Sheet1!N:N,1,0)</f>
        <v>#N/A</v>
      </c>
    </row>
    <row r="3677" spans="1:26" hidden="1" x14ac:dyDescent="0.25">
      <c r="A3677">
        <v>20230611</v>
      </c>
      <c r="B3677">
        <v>29855630</v>
      </c>
      <c r="C3677" t="s">
        <v>2765</v>
      </c>
      <c r="D3677">
        <v>2130054</v>
      </c>
      <c r="E3677" t="s">
        <v>2558</v>
      </c>
      <c r="F3677" s="59">
        <v>4533.8100000000004</v>
      </c>
      <c r="G3677">
        <v>3670.99</v>
      </c>
      <c r="H3677" t="s">
        <v>2559</v>
      </c>
      <c r="I3677" t="s">
        <v>2560</v>
      </c>
      <c r="J3677" t="s">
        <v>2350</v>
      </c>
      <c r="K3677" t="s">
        <v>711</v>
      </c>
      <c r="L3677" t="s">
        <v>2350</v>
      </c>
      <c r="M3677" t="s">
        <v>2561</v>
      </c>
      <c r="N3677" t="s">
        <v>2562</v>
      </c>
      <c r="O3677" t="s">
        <v>2542</v>
      </c>
      <c r="P3677" t="s">
        <v>2543</v>
      </c>
      <c r="Q3677" t="s">
        <v>2544</v>
      </c>
      <c r="R3677" t="s">
        <v>2563</v>
      </c>
      <c r="S3677" t="s">
        <v>2546</v>
      </c>
      <c r="T3677">
        <v>10220.897000000001</v>
      </c>
      <c r="U3677" t="s">
        <v>1891</v>
      </c>
      <c r="V3677" t="s">
        <v>2564</v>
      </c>
      <c r="W3677" t="s">
        <v>1891</v>
      </c>
      <c r="X3677" t="s">
        <v>2564</v>
      </c>
      <c r="Y3677" t="str">
        <f t="shared" si="57"/>
        <v>深圳尚米网络技术有限公司深圳尚米网络技术有限公司CPC</v>
      </c>
      <c r="Z3677" t="e">
        <f>VLOOKUP(Y:Y,[1]Sheet1!N:N,1,0)</f>
        <v>#N/A</v>
      </c>
    </row>
    <row r="3678" spans="1:26" hidden="1" x14ac:dyDescent="0.25">
      <c r="A3678">
        <v>20230611</v>
      </c>
      <c r="B3678">
        <v>41250523</v>
      </c>
      <c r="C3678" t="s">
        <v>2742</v>
      </c>
      <c r="D3678">
        <v>2130054</v>
      </c>
      <c r="E3678" t="s">
        <v>2558</v>
      </c>
      <c r="F3678" s="59">
        <v>4058.31</v>
      </c>
      <c r="G3678">
        <v>3286.01</v>
      </c>
      <c r="H3678" t="s">
        <v>2559</v>
      </c>
      <c r="I3678" t="s">
        <v>2560</v>
      </c>
      <c r="J3678" t="s">
        <v>2350</v>
      </c>
      <c r="K3678" t="s">
        <v>711</v>
      </c>
      <c r="L3678" t="s">
        <v>2350</v>
      </c>
      <c r="M3678" t="s">
        <v>2561</v>
      </c>
      <c r="N3678" t="s">
        <v>2562</v>
      </c>
      <c r="O3678" t="s">
        <v>2542</v>
      </c>
      <c r="P3678" t="s">
        <v>2543</v>
      </c>
      <c r="Q3678" t="s">
        <v>2544</v>
      </c>
      <c r="R3678" t="s">
        <v>2563</v>
      </c>
      <c r="S3678" t="s">
        <v>2546</v>
      </c>
      <c r="T3678">
        <v>9689.3209999999999</v>
      </c>
      <c r="U3678" t="s">
        <v>1891</v>
      </c>
      <c r="V3678" t="s">
        <v>2564</v>
      </c>
      <c r="W3678" t="s">
        <v>1891</v>
      </c>
      <c r="X3678" t="s">
        <v>2564</v>
      </c>
      <c r="Y3678" t="str">
        <f t="shared" si="57"/>
        <v>深圳尚米网络技术有限公司深圳尚米网络技术有限公司CPC</v>
      </c>
      <c r="Z3678" t="e">
        <f>VLOOKUP(Y:Y,[1]Sheet1!N:N,1,0)</f>
        <v>#N/A</v>
      </c>
    </row>
    <row r="3679" spans="1:26" hidden="1" x14ac:dyDescent="0.25">
      <c r="A3679">
        <v>20230611</v>
      </c>
      <c r="B3679">
        <v>42327215</v>
      </c>
      <c r="C3679" t="s">
        <v>2739</v>
      </c>
      <c r="D3679">
        <v>2172261</v>
      </c>
      <c r="E3679" t="s">
        <v>2628</v>
      </c>
      <c r="F3679" s="59">
        <v>1638.5</v>
      </c>
      <c r="G3679">
        <v>1250.76</v>
      </c>
      <c r="H3679" t="s">
        <v>2538</v>
      </c>
      <c r="I3679" t="s">
        <v>2539</v>
      </c>
      <c r="J3679" t="s">
        <v>292</v>
      </c>
      <c r="K3679" t="s">
        <v>2321</v>
      </c>
      <c r="L3679" t="s">
        <v>574</v>
      </c>
      <c r="M3679" t="s">
        <v>2611</v>
      </c>
      <c r="N3679" t="s">
        <v>2612</v>
      </c>
      <c r="O3679" t="s">
        <v>2542</v>
      </c>
      <c r="P3679" t="s">
        <v>2543</v>
      </c>
      <c r="Q3679" t="s">
        <v>2544</v>
      </c>
      <c r="R3679" t="s">
        <v>2613</v>
      </c>
      <c r="S3679" t="s">
        <v>2546</v>
      </c>
      <c r="T3679">
        <v>0</v>
      </c>
      <c r="U3679" t="s">
        <v>2614</v>
      </c>
      <c r="V3679" t="s">
        <v>2615</v>
      </c>
      <c r="W3679" t="s">
        <v>2614</v>
      </c>
      <c r="X3679" t="s">
        <v>2615</v>
      </c>
      <c r="Y3679" t="str">
        <f t="shared" si="57"/>
        <v>广州荔湾品唯信息服务有限公司广州唯品会电子商务有限公司信息流</v>
      </c>
      <c r="Z3679" t="e">
        <f>VLOOKUP(Y:Y,[1]Sheet1!N:N,1,0)</f>
        <v>#N/A</v>
      </c>
    </row>
    <row r="3680" spans="1:26" hidden="1" x14ac:dyDescent="0.25">
      <c r="A3680">
        <v>20230611</v>
      </c>
      <c r="B3680">
        <v>47184422</v>
      </c>
      <c r="C3680" t="s">
        <v>2748</v>
      </c>
      <c r="D3680">
        <v>2176807</v>
      </c>
      <c r="E3680" t="s">
        <v>2691</v>
      </c>
      <c r="F3680" s="59">
        <v>12806.9</v>
      </c>
      <c r="G3680">
        <v>9348.1</v>
      </c>
      <c r="H3680" t="s">
        <v>2538</v>
      </c>
      <c r="I3680" t="s">
        <v>2551</v>
      </c>
      <c r="J3680" t="s">
        <v>2339</v>
      </c>
      <c r="K3680" t="s">
        <v>2321</v>
      </c>
      <c r="L3680" t="s">
        <v>2338</v>
      </c>
      <c r="M3680" t="s">
        <v>2692</v>
      </c>
      <c r="N3680" t="s">
        <v>2693</v>
      </c>
      <c r="O3680" t="s">
        <v>2542</v>
      </c>
      <c r="P3680" t="s">
        <v>2543</v>
      </c>
      <c r="Q3680" t="s">
        <v>2544</v>
      </c>
      <c r="R3680" t="s">
        <v>2694</v>
      </c>
      <c r="S3680" t="s">
        <v>2546</v>
      </c>
      <c r="T3680">
        <v>0</v>
      </c>
      <c r="U3680" t="s">
        <v>2117</v>
      </c>
      <c r="V3680" t="s">
        <v>2695</v>
      </c>
      <c r="W3680" t="s">
        <v>2117</v>
      </c>
      <c r="X3680" t="s">
        <v>2695</v>
      </c>
      <c r="Y3680" t="str">
        <f t="shared" si="57"/>
        <v>北京三快在线科技有限公司及其关联公司北京三快科技有限公司信息流</v>
      </c>
      <c r="Z3680" t="e">
        <f>VLOOKUP(Y:Y,[1]Sheet1!N:N,1,0)</f>
        <v>#N/A</v>
      </c>
    </row>
    <row r="3681" spans="1:26" hidden="1" x14ac:dyDescent="0.25">
      <c r="A3681">
        <v>20230611</v>
      </c>
      <c r="B3681">
        <v>29768589</v>
      </c>
      <c r="C3681" t="s">
        <v>2724</v>
      </c>
      <c r="D3681">
        <v>2130054</v>
      </c>
      <c r="E3681" t="s">
        <v>2558</v>
      </c>
      <c r="F3681" s="59">
        <v>4305.5200000000004</v>
      </c>
      <c r="G3681">
        <v>3486.2</v>
      </c>
      <c r="H3681" t="s">
        <v>2559</v>
      </c>
      <c r="I3681" t="s">
        <v>2560</v>
      </c>
      <c r="J3681" t="s">
        <v>2350</v>
      </c>
      <c r="K3681" t="s">
        <v>711</v>
      </c>
      <c r="L3681" t="s">
        <v>2350</v>
      </c>
      <c r="M3681" t="s">
        <v>2561</v>
      </c>
      <c r="N3681" t="s">
        <v>2562</v>
      </c>
      <c r="O3681" t="s">
        <v>2542</v>
      </c>
      <c r="P3681" t="s">
        <v>2543</v>
      </c>
      <c r="Q3681" t="s">
        <v>2544</v>
      </c>
      <c r="R3681" t="s">
        <v>2563</v>
      </c>
      <c r="S3681" t="s">
        <v>2546</v>
      </c>
      <c r="T3681">
        <v>7124.1049999999996</v>
      </c>
      <c r="U3681" t="s">
        <v>1891</v>
      </c>
      <c r="V3681" t="s">
        <v>2564</v>
      </c>
      <c r="W3681" t="s">
        <v>1891</v>
      </c>
      <c r="X3681" t="s">
        <v>2564</v>
      </c>
      <c r="Y3681" t="str">
        <f t="shared" si="57"/>
        <v>深圳尚米网络技术有限公司深圳尚米网络技术有限公司CPC</v>
      </c>
      <c r="Z3681" t="e">
        <f>VLOOKUP(Y:Y,[1]Sheet1!N:N,1,0)</f>
        <v>#N/A</v>
      </c>
    </row>
    <row r="3682" spans="1:26" hidden="1" x14ac:dyDescent="0.25">
      <c r="A3682">
        <v>20230611</v>
      </c>
      <c r="B3682">
        <v>40182525</v>
      </c>
      <c r="C3682" t="s">
        <v>2679</v>
      </c>
      <c r="D3682">
        <v>2130054</v>
      </c>
      <c r="E3682" t="s">
        <v>2558</v>
      </c>
      <c r="F3682" s="59">
        <v>1541.95</v>
      </c>
      <c r="G3682">
        <v>1248.48</v>
      </c>
      <c r="H3682" t="s">
        <v>2559</v>
      </c>
      <c r="I3682" t="s">
        <v>2560</v>
      </c>
      <c r="J3682" t="s">
        <v>2350</v>
      </c>
      <c r="K3682" t="s">
        <v>711</v>
      </c>
      <c r="L3682" t="s">
        <v>2350</v>
      </c>
      <c r="M3682" t="s">
        <v>2561</v>
      </c>
      <c r="N3682" t="s">
        <v>2562</v>
      </c>
      <c r="O3682" t="s">
        <v>2542</v>
      </c>
      <c r="P3682" t="s">
        <v>2543</v>
      </c>
      <c r="Q3682" t="s">
        <v>2544</v>
      </c>
      <c r="R3682" t="s">
        <v>2563</v>
      </c>
      <c r="S3682" t="s">
        <v>2546</v>
      </c>
      <c r="T3682">
        <v>4029.4650000000001</v>
      </c>
      <c r="U3682" t="s">
        <v>1891</v>
      </c>
      <c r="V3682" t="s">
        <v>2564</v>
      </c>
      <c r="W3682" t="s">
        <v>1891</v>
      </c>
      <c r="X3682" t="s">
        <v>2564</v>
      </c>
      <c r="Y3682" t="str">
        <f t="shared" si="57"/>
        <v>深圳尚米网络技术有限公司深圳尚米网络技术有限公司CPC</v>
      </c>
      <c r="Z3682" t="e">
        <f>VLOOKUP(Y:Y,[1]Sheet1!N:N,1,0)</f>
        <v>#N/A</v>
      </c>
    </row>
    <row r="3683" spans="1:26" hidden="1" x14ac:dyDescent="0.25">
      <c r="A3683">
        <v>20230611</v>
      </c>
      <c r="B3683">
        <v>40732451</v>
      </c>
      <c r="C3683" t="s">
        <v>2681</v>
      </c>
      <c r="D3683">
        <v>2158492</v>
      </c>
      <c r="E3683" t="s">
        <v>2580</v>
      </c>
      <c r="F3683" s="59">
        <v>15151.92</v>
      </c>
      <c r="G3683">
        <v>12732.46</v>
      </c>
      <c r="H3683" t="s">
        <v>2559</v>
      </c>
      <c r="I3683" t="s">
        <v>2560</v>
      </c>
      <c r="J3683" t="s">
        <v>2330</v>
      </c>
      <c r="K3683" t="s">
        <v>711</v>
      </c>
      <c r="L3683" t="s">
        <v>2329</v>
      </c>
      <c r="M3683" t="s">
        <v>2581</v>
      </c>
      <c r="N3683" t="s">
        <v>2582</v>
      </c>
      <c r="O3683" t="s">
        <v>2542</v>
      </c>
      <c r="P3683" t="s">
        <v>2543</v>
      </c>
      <c r="Q3683" t="s">
        <v>2544</v>
      </c>
      <c r="R3683" t="s">
        <v>2583</v>
      </c>
      <c r="S3683" t="s">
        <v>2546</v>
      </c>
      <c r="T3683">
        <v>42062.305999999997</v>
      </c>
      <c r="U3683" t="s">
        <v>2584</v>
      </c>
      <c r="V3683" t="s">
        <v>2585</v>
      </c>
      <c r="W3683" t="s">
        <v>2584</v>
      </c>
      <c r="X3683" t="s">
        <v>2585</v>
      </c>
      <c r="Y3683" t="str">
        <f t="shared" si="57"/>
        <v>成都哈拜网络科技有限公司-数字媒体事业部上海哈啰普惠科技有限公司CPC</v>
      </c>
      <c r="Z3683" t="e">
        <f>VLOOKUP(Y:Y,[1]Sheet1!N:N,1,0)</f>
        <v>#N/A</v>
      </c>
    </row>
    <row r="3684" spans="1:26" hidden="1" x14ac:dyDescent="0.25">
      <c r="A3684">
        <v>20230611</v>
      </c>
      <c r="B3684">
        <v>42965764</v>
      </c>
      <c r="C3684" t="s">
        <v>2536</v>
      </c>
      <c r="D3684">
        <v>2158784</v>
      </c>
      <c r="E3684" t="s">
        <v>2537</v>
      </c>
      <c r="F3684" s="59">
        <v>464.5</v>
      </c>
      <c r="G3684">
        <v>464.5</v>
      </c>
      <c r="H3684" t="s">
        <v>2538</v>
      </c>
      <c r="I3684" t="s">
        <v>2539</v>
      </c>
      <c r="J3684" t="s">
        <v>2320</v>
      </c>
      <c r="K3684" t="s">
        <v>2321</v>
      </c>
      <c r="L3684" t="s">
        <v>2318</v>
      </c>
      <c r="M3684" t="s">
        <v>2540</v>
      </c>
      <c r="N3684" t="s">
        <v>2541</v>
      </c>
      <c r="O3684" t="s">
        <v>2542</v>
      </c>
      <c r="P3684" t="s">
        <v>2543</v>
      </c>
      <c r="Q3684" t="s">
        <v>2544</v>
      </c>
      <c r="R3684" t="s">
        <v>2545</v>
      </c>
      <c r="S3684" t="s">
        <v>2546</v>
      </c>
      <c r="T3684">
        <v>0</v>
      </c>
      <c r="U3684" t="s">
        <v>838</v>
      </c>
      <c r="V3684" t="s">
        <v>2547</v>
      </c>
      <c r="W3684" t="s">
        <v>838</v>
      </c>
      <c r="X3684" t="s">
        <v>2548</v>
      </c>
      <c r="Y3684" t="str">
        <f t="shared" si="57"/>
        <v>上海耳序信息技术有限公司-四部上海拍拍贷金融信息服务有限公司信息流</v>
      </c>
      <c r="Z3684" t="e">
        <f>VLOOKUP(Y:Y,[1]Sheet1!N:N,1,0)</f>
        <v>#N/A</v>
      </c>
    </row>
    <row r="3685" spans="1:26" x14ac:dyDescent="0.25">
      <c r="A3685">
        <v>20230611</v>
      </c>
      <c r="B3685">
        <v>39873589</v>
      </c>
      <c r="C3685" t="s">
        <v>2811</v>
      </c>
      <c r="D3685">
        <v>2054669</v>
      </c>
      <c r="E3685" t="s">
        <v>2622</v>
      </c>
      <c r="F3685" s="59">
        <v>12109.92</v>
      </c>
      <c r="G3685">
        <v>8970.31</v>
      </c>
      <c r="H3685" t="s">
        <v>2538</v>
      </c>
      <c r="I3685" t="s">
        <v>2539</v>
      </c>
      <c r="J3685" t="s">
        <v>2352</v>
      </c>
      <c r="K3685" t="s">
        <v>2321</v>
      </c>
      <c r="L3685" t="s">
        <v>2351</v>
      </c>
      <c r="M3685" t="s">
        <v>2623</v>
      </c>
      <c r="N3685" t="s">
        <v>2624</v>
      </c>
      <c r="O3685" t="s">
        <v>2542</v>
      </c>
      <c r="P3685" t="s">
        <v>2543</v>
      </c>
      <c r="Q3685" t="s">
        <v>2544</v>
      </c>
      <c r="R3685" t="s">
        <v>2625</v>
      </c>
      <c r="S3685" t="s">
        <v>2546</v>
      </c>
      <c r="T3685">
        <v>0</v>
      </c>
      <c r="U3685" t="s">
        <v>838</v>
      </c>
      <c r="V3685" t="s">
        <v>2548</v>
      </c>
      <c r="W3685" t="s">
        <v>838</v>
      </c>
      <c r="X3685" t="s">
        <v>2548</v>
      </c>
      <c r="Y3685" t="str">
        <f t="shared" si="57"/>
        <v>深圳市小赢普惠科技有限责任公司深圳市赢众通金融信息服务有限责任公司信息流</v>
      </c>
      <c r="Z3685" t="e">
        <f>VLOOKUP(Y:Y,[1]Sheet1!N:N,1,0)</f>
        <v>#N/A</v>
      </c>
    </row>
    <row r="3686" spans="1:26" hidden="1" x14ac:dyDescent="0.25">
      <c r="A3686">
        <v>20230611</v>
      </c>
      <c r="B3686">
        <v>40850187</v>
      </c>
      <c r="C3686" t="s">
        <v>2652</v>
      </c>
      <c r="D3686">
        <v>2158784</v>
      </c>
      <c r="E3686" t="s">
        <v>2537</v>
      </c>
      <c r="F3686" s="59">
        <v>69.61</v>
      </c>
      <c r="G3686">
        <v>69.61</v>
      </c>
      <c r="H3686" t="s">
        <v>2538</v>
      </c>
      <c r="I3686" t="s">
        <v>2551</v>
      </c>
      <c r="J3686" t="s">
        <v>2320</v>
      </c>
      <c r="K3686" t="s">
        <v>2321</v>
      </c>
      <c r="L3686" t="s">
        <v>2318</v>
      </c>
      <c r="M3686" t="s">
        <v>2540</v>
      </c>
      <c r="N3686" t="s">
        <v>2541</v>
      </c>
      <c r="O3686" t="s">
        <v>2542</v>
      </c>
      <c r="P3686" t="s">
        <v>2543</v>
      </c>
      <c r="Q3686" t="s">
        <v>2544</v>
      </c>
      <c r="R3686" t="s">
        <v>2545</v>
      </c>
      <c r="S3686" t="s">
        <v>2546</v>
      </c>
      <c r="T3686">
        <v>0</v>
      </c>
      <c r="U3686" t="s">
        <v>838</v>
      </c>
      <c r="V3686" t="s">
        <v>2547</v>
      </c>
      <c r="W3686" t="s">
        <v>838</v>
      </c>
      <c r="X3686" t="s">
        <v>2548</v>
      </c>
      <c r="Y3686" t="str">
        <f t="shared" si="57"/>
        <v>上海耳序信息技术有限公司-四部上海拍拍贷金融信息服务有限公司信息流</v>
      </c>
      <c r="Z3686" t="e">
        <f>VLOOKUP(Y:Y,[1]Sheet1!N:N,1,0)</f>
        <v>#N/A</v>
      </c>
    </row>
    <row r="3687" spans="1:26" hidden="1" x14ac:dyDescent="0.25">
      <c r="A3687">
        <v>20230611</v>
      </c>
      <c r="B3687">
        <v>47798459</v>
      </c>
      <c r="C3687" t="s">
        <v>2861</v>
      </c>
      <c r="D3687">
        <v>2169384</v>
      </c>
      <c r="E3687" t="s">
        <v>2633</v>
      </c>
      <c r="F3687" s="59">
        <v>3496.54</v>
      </c>
      <c r="G3687">
        <v>2590.0300000000002</v>
      </c>
      <c r="H3687" t="s">
        <v>2538</v>
      </c>
      <c r="I3687" t="s">
        <v>2551</v>
      </c>
      <c r="J3687" t="s">
        <v>296</v>
      </c>
      <c r="K3687" t="s">
        <v>2321</v>
      </c>
      <c r="L3687" t="s">
        <v>2334</v>
      </c>
      <c r="M3687" t="s">
        <v>2634</v>
      </c>
      <c r="N3687" t="s">
        <v>2635</v>
      </c>
      <c r="O3687" t="s">
        <v>2542</v>
      </c>
      <c r="P3687" t="s">
        <v>2543</v>
      </c>
      <c r="Q3687" t="s">
        <v>2544</v>
      </c>
      <c r="R3687" t="s">
        <v>2636</v>
      </c>
      <c r="S3687" t="s">
        <v>2546</v>
      </c>
      <c r="T3687">
        <v>0</v>
      </c>
      <c r="U3687" t="s">
        <v>2584</v>
      </c>
      <c r="V3687" t="s">
        <v>2637</v>
      </c>
      <c r="W3687" t="s">
        <v>2584</v>
      </c>
      <c r="X3687" t="s">
        <v>2637</v>
      </c>
      <c r="Y3687" t="str">
        <f t="shared" si="57"/>
        <v>湖北车智汇传媒有限公司北京车之家信息技术有限公司信息流</v>
      </c>
      <c r="Z3687" t="e">
        <f>VLOOKUP(Y:Y,[1]Sheet1!N:N,1,0)</f>
        <v>#N/A</v>
      </c>
    </row>
    <row r="3688" spans="1:26" hidden="1" x14ac:dyDescent="0.25">
      <c r="A3688">
        <v>20230611</v>
      </c>
      <c r="B3688">
        <v>29768624</v>
      </c>
      <c r="C3688" t="s">
        <v>2751</v>
      </c>
      <c r="D3688">
        <v>2130054</v>
      </c>
      <c r="E3688" t="s">
        <v>2558</v>
      </c>
      <c r="F3688" s="59">
        <v>3504.26</v>
      </c>
      <c r="G3688">
        <v>2837.3</v>
      </c>
      <c r="H3688" t="s">
        <v>2559</v>
      </c>
      <c r="I3688" t="s">
        <v>2560</v>
      </c>
      <c r="J3688" t="s">
        <v>2350</v>
      </c>
      <c r="K3688" t="s">
        <v>711</v>
      </c>
      <c r="L3688" t="s">
        <v>2350</v>
      </c>
      <c r="M3688" t="s">
        <v>2561</v>
      </c>
      <c r="N3688" t="s">
        <v>2562</v>
      </c>
      <c r="O3688" t="s">
        <v>2542</v>
      </c>
      <c r="P3688" t="s">
        <v>2543</v>
      </c>
      <c r="Q3688" t="s">
        <v>2544</v>
      </c>
      <c r="R3688" t="s">
        <v>2563</v>
      </c>
      <c r="S3688" t="s">
        <v>2546</v>
      </c>
      <c r="T3688">
        <v>6860.2280000000001</v>
      </c>
      <c r="U3688" t="s">
        <v>1891</v>
      </c>
      <c r="V3688" t="s">
        <v>2602</v>
      </c>
      <c r="W3688" t="s">
        <v>1891</v>
      </c>
      <c r="X3688" t="s">
        <v>2564</v>
      </c>
      <c r="Y3688" t="str">
        <f t="shared" si="57"/>
        <v>深圳尚米网络技术有限公司深圳尚米网络技术有限公司CPC</v>
      </c>
      <c r="Z3688" t="e">
        <f>VLOOKUP(Y:Y,[1]Sheet1!N:N,1,0)</f>
        <v>#N/A</v>
      </c>
    </row>
    <row r="3689" spans="1:26" hidden="1" x14ac:dyDescent="0.25">
      <c r="A3689">
        <v>20230611</v>
      </c>
      <c r="B3689">
        <v>29522757</v>
      </c>
      <c r="C3689" t="s">
        <v>2601</v>
      </c>
      <c r="D3689">
        <v>2130054</v>
      </c>
      <c r="E3689" t="s">
        <v>2558</v>
      </c>
      <c r="F3689" s="59">
        <v>3308.32</v>
      </c>
      <c r="G3689">
        <v>2678.7</v>
      </c>
      <c r="H3689" t="s">
        <v>2559</v>
      </c>
      <c r="I3689" t="s">
        <v>2560</v>
      </c>
      <c r="J3689" t="s">
        <v>2350</v>
      </c>
      <c r="K3689" t="s">
        <v>711</v>
      </c>
      <c r="L3689" t="s">
        <v>2350</v>
      </c>
      <c r="M3689" t="s">
        <v>2561</v>
      </c>
      <c r="N3689" t="s">
        <v>2562</v>
      </c>
      <c r="O3689" t="s">
        <v>2542</v>
      </c>
      <c r="P3689" t="s">
        <v>2543</v>
      </c>
      <c r="Q3689" t="s">
        <v>2544</v>
      </c>
      <c r="R3689" t="s">
        <v>2563</v>
      </c>
      <c r="S3689" t="s">
        <v>2546</v>
      </c>
      <c r="T3689">
        <v>2799.5140000000001</v>
      </c>
      <c r="U3689" t="s">
        <v>1891</v>
      </c>
      <c r="V3689" t="s">
        <v>2602</v>
      </c>
      <c r="W3689" t="s">
        <v>1891</v>
      </c>
      <c r="X3689" t="s">
        <v>2564</v>
      </c>
      <c r="Y3689" t="str">
        <f t="shared" si="57"/>
        <v>深圳尚米网络技术有限公司深圳尚米网络技术有限公司CPC</v>
      </c>
      <c r="Z3689" t="e">
        <f>VLOOKUP(Y:Y,[1]Sheet1!N:N,1,0)</f>
        <v>#N/A</v>
      </c>
    </row>
    <row r="3690" spans="1:26" hidden="1" x14ac:dyDescent="0.25">
      <c r="A3690">
        <v>20230611</v>
      </c>
      <c r="B3690">
        <v>41276547</v>
      </c>
      <c r="C3690" t="s">
        <v>2676</v>
      </c>
      <c r="D3690">
        <v>2158492</v>
      </c>
      <c r="E3690" t="s">
        <v>2580</v>
      </c>
      <c r="F3690" s="59">
        <v>1172.6400000000001</v>
      </c>
      <c r="G3690">
        <v>985.34</v>
      </c>
      <c r="H3690" t="s">
        <v>2559</v>
      </c>
      <c r="I3690" t="s">
        <v>2560</v>
      </c>
      <c r="J3690" t="s">
        <v>2330</v>
      </c>
      <c r="K3690" t="s">
        <v>711</v>
      </c>
      <c r="L3690" t="s">
        <v>2329</v>
      </c>
      <c r="M3690" t="s">
        <v>2581</v>
      </c>
      <c r="N3690" t="s">
        <v>2582</v>
      </c>
      <c r="O3690" t="s">
        <v>2542</v>
      </c>
      <c r="P3690" t="s">
        <v>2543</v>
      </c>
      <c r="Q3690" t="s">
        <v>2544</v>
      </c>
      <c r="R3690" t="s">
        <v>2583</v>
      </c>
      <c r="S3690" t="s">
        <v>2546</v>
      </c>
      <c r="T3690">
        <v>22503.221000000001</v>
      </c>
      <c r="U3690" t="s">
        <v>2584</v>
      </c>
      <c r="V3690" t="s">
        <v>2585</v>
      </c>
      <c r="W3690" t="s">
        <v>2584</v>
      </c>
      <c r="X3690" t="s">
        <v>2585</v>
      </c>
      <c r="Y3690" t="str">
        <f t="shared" si="57"/>
        <v>成都哈拜网络科技有限公司-数字媒体事业部上海哈啰普惠科技有限公司CPC</v>
      </c>
      <c r="Z3690" t="e">
        <f>VLOOKUP(Y:Y,[1]Sheet1!N:N,1,0)</f>
        <v>#N/A</v>
      </c>
    </row>
    <row r="3691" spans="1:26" hidden="1" x14ac:dyDescent="0.25">
      <c r="A3691">
        <v>20230611</v>
      </c>
      <c r="B3691">
        <v>47327773</v>
      </c>
      <c r="C3691" t="s">
        <v>2714</v>
      </c>
      <c r="D3691">
        <v>2185183</v>
      </c>
      <c r="E3691" t="s">
        <v>2574</v>
      </c>
      <c r="F3691" s="59">
        <v>18843.57</v>
      </c>
      <c r="G3691">
        <v>14275.43</v>
      </c>
      <c r="H3691" t="s">
        <v>2538</v>
      </c>
      <c r="I3691" t="s">
        <v>2539</v>
      </c>
      <c r="J3691" t="s">
        <v>2575</v>
      </c>
      <c r="K3691" t="s">
        <v>2321</v>
      </c>
      <c r="L3691" t="s">
        <v>2344</v>
      </c>
      <c r="M3691" t="s">
        <v>2576</v>
      </c>
      <c r="O3691" t="s">
        <v>2542</v>
      </c>
      <c r="P3691" t="s">
        <v>2543</v>
      </c>
      <c r="Q3691" t="s">
        <v>2544</v>
      </c>
      <c r="R3691" t="s">
        <v>2577</v>
      </c>
      <c r="S3691" t="s">
        <v>2546</v>
      </c>
      <c r="T3691">
        <v>0</v>
      </c>
      <c r="U3691" t="s">
        <v>838</v>
      </c>
      <c r="V3691" t="s">
        <v>2578</v>
      </c>
      <c r="W3691" t="s">
        <v>838</v>
      </c>
      <c r="X3691" t="s">
        <v>2578</v>
      </c>
      <c r="Y3691" t="str">
        <f t="shared" si="57"/>
        <v>北京微财科技有限公司-数媒重庆市黑卡小额贷款有限公司信息流</v>
      </c>
      <c r="Z3691" t="e">
        <f>VLOOKUP(Y:Y,[1]Sheet1!N:N,1,0)</f>
        <v>#N/A</v>
      </c>
    </row>
    <row r="3692" spans="1:26" hidden="1" x14ac:dyDescent="0.25">
      <c r="A3692">
        <v>20230611</v>
      </c>
      <c r="B3692">
        <v>47953331</v>
      </c>
      <c r="C3692" t="s">
        <v>2663</v>
      </c>
      <c r="D3692">
        <v>2167551</v>
      </c>
      <c r="E3692" t="s">
        <v>2550</v>
      </c>
      <c r="F3692" s="59">
        <v>51.03</v>
      </c>
      <c r="G3692">
        <v>51.03</v>
      </c>
      <c r="H3692" t="s">
        <v>2538</v>
      </c>
      <c r="I3692" t="s">
        <v>2551</v>
      </c>
      <c r="J3692" t="s">
        <v>2332</v>
      </c>
      <c r="K3692" t="s">
        <v>2321</v>
      </c>
      <c r="L3692" t="s">
        <v>2333</v>
      </c>
      <c r="M3692" t="s">
        <v>2552</v>
      </c>
      <c r="N3692" t="s">
        <v>2553</v>
      </c>
      <c r="O3692" t="s">
        <v>2542</v>
      </c>
      <c r="P3692" t="s">
        <v>2543</v>
      </c>
      <c r="Q3692" t="s">
        <v>2544</v>
      </c>
      <c r="R3692" t="s">
        <v>2554</v>
      </c>
      <c r="S3692" t="s">
        <v>2546</v>
      </c>
      <c r="T3692">
        <v>0</v>
      </c>
      <c r="U3692" t="s">
        <v>2555</v>
      </c>
      <c r="V3692" t="s">
        <v>2556</v>
      </c>
      <c r="W3692" t="s">
        <v>2555</v>
      </c>
      <c r="X3692" t="s">
        <v>2556</v>
      </c>
      <c r="Y3692" t="str">
        <f t="shared" si="57"/>
        <v>北京爱奇艺科技有限公司-百度北京爱奇艺科技有限公司信息流</v>
      </c>
      <c r="Z3692" t="e">
        <f>VLOOKUP(Y:Y,[1]Sheet1!N:N,1,0)</f>
        <v>#N/A</v>
      </c>
    </row>
    <row r="3693" spans="1:26" hidden="1" x14ac:dyDescent="0.25">
      <c r="A3693">
        <v>20230611</v>
      </c>
      <c r="B3693">
        <v>27382568</v>
      </c>
      <c r="C3693" t="s">
        <v>2796</v>
      </c>
      <c r="D3693">
        <v>2172257</v>
      </c>
      <c r="E3693" t="s">
        <v>2610</v>
      </c>
      <c r="F3693" s="59">
        <v>3907.86</v>
      </c>
      <c r="G3693">
        <v>3101.38</v>
      </c>
      <c r="H3693" t="s">
        <v>2559</v>
      </c>
      <c r="I3693" t="s">
        <v>2560</v>
      </c>
      <c r="J3693" t="s">
        <v>292</v>
      </c>
      <c r="K3693" t="s">
        <v>711</v>
      </c>
      <c r="L3693" t="s">
        <v>574</v>
      </c>
      <c r="M3693" t="s">
        <v>2611</v>
      </c>
      <c r="N3693" t="s">
        <v>2612</v>
      </c>
      <c r="O3693" t="s">
        <v>2542</v>
      </c>
      <c r="P3693" t="s">
        <v>2543</v>
      </c>
      <c r="Q3693" t="s">
        <v>2544</v>
      </c>
      <c r="R3693" t="s">
        <v>2613</v>
      </c>
      <c r="S3693" t="s">
        <v>2546</v>
      </c>
      <c r="T3693">
        <v>0</v>
      </c>
      <c r="U3693" t="s">
        <v>2614</v>
      </c>
      <c r="V3693" t="s">
        <v>2615</v>
      </c>
      <c r="W3693" t="s">
        <v>2614</v>
      </c>
      <c r="X3693" t="s">
        <v>2615</v>
      </c>
      <c r="Y3693" t="str">
        <f t="shared" si="57"/>
        <v>广州荔湾品唯信息服务有限公司广州唯品会电子商务有限公司CPC</v>
      </c>
      <c r="Z3693" t="e">
        <f>VLOOKUP(Y:Y,[1]Sheet1!N:N,1,0)</f>
        <v>#N/A</v>
      </c>
    </row>
    <row r="3694" spans="1:26" hidden="1" x14ac:dyDescent="0.25">
      <c r="A3694">
        <v>20230611</v>
      </c>
      <c r="B3694">
        <v>47953339</v>
      </c>
      <c r="C3694" t="s">
        <v>2755</v>
      </c>
      <c r="D3694">
        <v>2167551</v>
      </c>
      <c r="E3694" t="s">
        <v>2550</v>
      </c>
      <c r="F3694" s="59">
        <v>993.7</v>
      </c>
      <c r="G3694">
        <v>993.7</v>
      </c>
      <c r="H3694" t="s">
        <v>2538</v>
      </c>
      <c r="I3694" t="s">
        <v>2551</v>
      </c>
      <c r="J3694" t="s">
        <v>2332</v>
      </c>
      <c r="K3694" t="s">
        <v>2321</v>
      </c>
      <c r="L3694" t="s">
        <v>2333</v>
      </c>
      <c r="M3694" t="s">
        <v>2552</v>
      </c>
      <c r="N3694" t="s">
        <v>2553</v>
      </c>
      <c r="O3694" t="s">
        <v>2542</v>
      </c>
      <c r="P3694" t="s">
        <v>2543</v>
      </c>
      <c r="Q3694" t="s">
        <v>2544</v>
      </c>
      <c r="R3694" t="s">
        <v>2554</v>
      </c>
      <c r="S3694" t="s">
        <v>2546</v>
      </c>
      <c r="T3694">
        <v>0</v>
      </c>
      <c r="U3694" t="s">
        <v>2555</v>
      </c>
      <c r="V3694" t="s">
        <v>2556</v>
      </c>
      <c r="W3694" t="s">
        <v>2555</v>
      </c>
      <c r="X3694" t="s">
        <v>2556</v>
      </c>
      <c r="Y3694" t="str">
        <f t="shared" si="57"/>
        <v>北京爱奇艺科技有限公司-百度北京爱奇艺科技有限公司信息流</v>
      </c>
      <c r="Z3694" t="e">
        <f>VLOOKUP(Y:Y,[1]Sheet1!N:N,1,0)</f>
        <v>#N/A</v>
      </c>
    </row>
    <row r="3695" spans="1:26" hidden="1" x14ac:dyDescent="0.25">
      <c r="A3695">
        <v>20230611</v>
      </c>
      <c r="B3695">
        <v>42840845</v>
      </c>
      <c r="C3695" t="s">
        <v>2812</v>
      </c>
      <c r="D3695">
        <v>2117410</v>
      </c>
      <c r="E3695" t="s">
        <v>2587</v>
      </c>
      <c r="F3695" s="59">
        <v>1359.17</v>
      </c>
      <c r="G3695">
        <v>0</v>
      </c>
      <c r="H3695" t="s">
        <v>2538</v>
      </c>
      <c r="I3695" t="s">
        <v>2551</v>
      </c>
      <c r="J3695" t="s">
        <v>2353</v>
      </c>
      <c r="K3695" t="s">
        <v>2321</v>
      </c>
      <c r="L3695" t="s">
        <v>326</v>
      </c>
      <c r="M3695" t="s">
        <v>2588</v>
      </c>
      <c r="N3695" t="s">
        <v>2589</v>
      </c>
      <c r="O3695" t="s">
        <v>2542</v>
      </c>
      <c r="P3695" t="s">
        <v>2543</v>
      </c>
      <c r="Q3695" t="s">
        <v>2544</v>
      </c>
      <c r="R3695" t="s">
        <v>2570</v>
      </c>
      <c r="S3695" t="s">
        <v>2546</v>
      </c>
      <c r="T3695">
        <v>0</v>
      </c>
      <c r="U3695" t="s">
        <v>2571</v>
      </c>
      <c r="V3695" t="s">
        <v>2572</v>
      </c>
      <c r="W3695" t="s">
        <v>1891</v>
      </c>
      <c r="X3695" t="s">
        <v>2564</v>
      </c>
      <c r="Y3695" t="str">
        <f t="shared" si="57"/>
        <v>网易有道信息技术（北京）有限公司网易(杭州)网络有限公司信息流</v>
      </c>
      <c r="Z3695" t="e">
        <f>VLOOKUP(Y:Y,[1]Sheet1!N:N,1,0)</f>
        <v>#N/A</v>
      </c>
    </row>
    <row r="3696" spans="1:26" hidden="1" x14ac:dyDescent="0.25">
      <c r="A3696">
        <v>20230611</v>
      </c>
      <c r="B3696">
        <v>42012563</v>
      </c>
      <c r="C3696" t="s">
        <v>2741</v>
      </c>
      <c r="D3696">
        <v>2142924</v>
      </c>
      <c r="E3696" t="s">
        <v>2716</v>
      </c>
      <c r="F3696" s="59">
        <v>676.43</v>
      </c>
      <c r="G3696">
        <v>676.43</v>
      </c>
      <c r="H3696" t="s">
        <v>2559</v>
      </c>
      <c r="I3696" t="s">
        <v>2560</v>
      </c>
      <c r="J3696" t="s">
        <v>392</v>
      </c>
      <c r="K3696" t="s">
        <v>711</v>
      </c>
      <c r="L3696" t="s">
        <v>392</v>
      </c>
      <c r="M3696" t="s">
        <v>2641</v>
      </c>
      <c r="N3696" t="s">
        <v>2642</v>
      </c>
      <c r="O3696" t="s">
        <v>2542</v>
      </c>
      <c r="P3696" t="s">
        <v>2543</v>
      </c>
      <c r="Q3696" t="s">
        <v>2544</v>
      </c>
      <c r="R3696" t="s">
        <v>2643</v>
      </c>
      <c r="S3696" t="s">
        <v>2546</v>
      </c>
      <c r="T3696">
        <v>72317.820000000007</v>
      </c>
      <c r="U3696" t="s">
        <v>838</v>
      </c>
      <c r="V3696" t="s">
        <v>2578</v>
      </c>
      <c r="W3696" t="s">
        <v>838</v>
      </c>
      <c r="X3696" t="s">
        <v>2548</v>
      </c>
      <c r="Y3696" t="str">
        <f t="shared" si="57"/>
        <v>福州三六零网络小额贷款有限公司福州三六零网络小额贷款有限公司CPC</v>
      </c>
      <c r="Z3696" t="e">
        <f>VLOOKUP(Y:Y,[1]Sheet1!N:N,1,0)</f>
        <v>#N/A</v>
      </c>
    </row>
    <row r="3697" spans="1:26" hidden="1" x14ac:dyDescent="0.25">
      <c r="A3697">
        <v>20230611</v>
      </c>
      <c r="B3697">
        <v>42012606</v>
      </c>
      <c r="C3697" t="s">
        <v>2715</v>
      </c>
      <c r="D3697">
        <v>2142924</v>
      </c>
      <c r="E3697" t="s">
        <v>2716</v>
      </c>
      <c r="F3697" s="59">
        <v>603.29</v>
      </c>
      <c r="G3697">
        <v>603.29</v>
      </c>
      <c r="H3697" t="s">
        <v>2559</v>
      </c>
      <c r="I3697" t="s">
        <v>2560</v>
      </c>
      <c r="J3697" t="s">
        <v>392</v>
      </c>
      <c r="K3697" t="s">
        <v>711</v>
      </c>
      <c r="L3697" t="s">
        <v>392</v>
      </c>
      <c r="M3697" t="s">
        <v>2641</v>
      </c>
      <c r="N3697" t="s">
        <v>2642</v>
      </c>
      <c r="O3697" t="s">
        <v>2542</v>
      </c>
      <c r="P3697" t="s">
        <v>2543</v>
      </c>
      <c r="Q3697" t="s">
        <v>2544</v>
      </c>
      <c r="R3697" t="s">
        <v>2643</v>
      </c>
      <c r="S3697" t="s">
        <v>2546</v>
      </c>
      <c r="T3697">
        <v>204940.85</v>
      </c>
      <c r="U3697" t="s">
        <v>838</v>
      </c>
      <c r="V3697" t="s">
        <v>2578</v>
      </c>
      <c r="W3697" t="s">
        <v>838</v>
      </c>
      <c r="X3697" t="s">
        <v>2548</v>
      </c>
      <c r="Y3697" t="str">
        <f t="shared" si="57"/>
        <v>福州三六零网络小额贷款有限公司福州三六零网络小额贷款有限公司CPC</v>
      </c>
      <c r="Z3697" t="e">
        <f>VLOOKUP(Y:Y,[1]Sheet1!N:N,1,0)</f>
        <v>#N/A</v>
      </c>
    </row>
    <row r="3698" spans="1:26" hidden="1" x14ac:dyDescent="0.25">
      <c r="A3698">
        <v>20230611</v>
      </c>
      <c r="B3698">
        <v>45323107</v>
      </c>
      <c r="C3698" t="s">
        <v>2654</v>
      </c>
      <c r="D3698">
        <v>2172261</v>
      </c>
      <c r="E3698" t="s">
        <v>2628</v>
      </c>
      <c r="F3698" s="59">
        <v>957.93</v>
      </c>
      <c r="G3698">
        <v>731.25</v>
      </c>
      <c r="H3698" t="s">
        <v>2538</v>
      </c>
      <c r="I3698" t="s">
        <v>2539</v>
      </c>
      <c r="J3698" t="s">
        <v>292</v>
      </c>
      <c r="K3698" t="s">
        <v>2321</v>
      </c>
      <c r="L3698" t="s">
        <v>574</v>
      </c>
      <c r="M3698" t="s">
        <v>2611</v>
      </c>
      <c r="N3698" t="s">
        <v>2612</v>
      </c>
      <c r="O3698" t="s">
        <v>2542</v>
      </c>
      <c r="P3698" t="s">
        <v>2543</v>
      </c>
      <c r="Q3698" t="s">
        <v>2544</v>
      </c>
      <c r="R3698" t="s">
        <v>2613</v>
      </c>
      <c r="S3698" t="s">
        <v>2546</v>
      </c>
      <c r="T3698">
        <v>0</v>
      </c>
      <c r="U3698" t="s">
        <v>2614</v>
      </c>
      <c r="V3698" t="s">
        <v>2615</v>
      </c>
      <c r="W3698" t="s">
        <v>2614</v>
      </c>
      <c r="X3698" t="s">
        <v>2615</v>
      </c>
      <c r="Y3698" t="str">
        <f t="shared" si="57"/>
        <v>广州荔湾品唯信息服务有限公司广州唯品会电子商务有限公司信息流</v>
      </c>
      <c r="Z3698" t="e">
        <f>VLOOKUP(Y:Y,[1]Sheet1!N:N,1,0)</f>
        <v>#N/A</v>
      </c>
    </row>
    <row r="3699" spans="1:26" hidden="1" x14ac:dyDescent="0.25">
      <c r="A3699">
        <v>20230611</v>
      </c>
      <c r="B3699">
        <v>47426672</v>
      </c>
      <c r="C3699" t="s">
        <v>2709</v>
      </c>
      <c r="D3699">
        <v>2189969</v>
      </c>
      <c r="E3699" t="s">
        <v>2608</v>
      </c>
      <c r="F3699" s="59">
        <v>2034.01</v>
      </c>
      <c r="G3699">
        <v>1452.87</v>
      </c>
      <c r="H3699" t="s">
        <v>2538</v>
      </c>
      <c r="I3699" t="s">
        <v>2551</v>
      </c>
      <c r="J3699" t="s">
        <v>2332</v>
      </c>
      <c r="K3699" t="s">
        <v>2321</v>
      </c>
      <c r="L3699" t="s">
        <v>2333</v>
      </c>
      <c r="M3699" t="s">
        <v>2552</v>
      </c>
      <c r="N3699" t="s">
        <v>2553</v>
      </c>
      <c r="O3699" t="s">
        <v>2542</v>
      </c>
      <c r="P3699" t="s">
        <v>2543</v>
      </c>
      <c r="Q3699" t="s">
        <v>2544</v>
      </c>
      <c r="R3699" t="s">
        <v>2554</v>
      </c>
      <c r="S3699" t="s">
        <v>2546</v>
      </c>
      <c r="T3699">
        <v>0</v>
      </c>
      <c r="U3699" t="s">
        <v>2555</v>
      </c>
      <c r="V3699" t="s">
        <v>2556</v>
      </c>
      <c r="W3699" t="s">
        <v>2555</v>
      </c>
      <c r="X3699" t="s">
        <v>2556</v>
      </c>
      <c r="Y3699" t="str">
        <f t="shared" si="57"/>
        <v>北京爱奇艺科技有限公司-百度北京爱奇艺科技有限公司信息流</v>
      </c>
      <c r="Z3699" t="e">
        <f>VLOOKUP(Y:Y,[1]Sheet1!N:N,1,0)</f>
        <v>#N/A</v>
      </c>
    </row>
    <row r="3700" spans="1:26" hidden="1" x14ac:dyDescent="0.25">
      <c r="A3700">
        <v>20230611</v>
      </c>
      <c r="B3700">
        <v>29768594</v>
      </c>
      <c r="C3700" t="s">
        <v>2792</v>
      </c>
      <c r="D3700">
        <v>2130054</v>
      </c>
      <c r="E3700" t="s">
        <v>2558</v>
      </c>
      <c r="F3700" s="59">
        <v>6948.47</v>
      </c>
      <c r="G3700">
        <v>5626.09</v>
      </c>
      <c r="H3700" t="s">
        <v>2559</v>
      </c>
      <c r="I3700" t="s">
        <v>2560</v>
      </c>
      <c r="J3700" t="s">
        <v>2350</v>
      </c>
      <c r="K3700" t="s">
        <v>711</v>
      </c>
      <c r="L3700" t="s">
        <v>2350</v>
      </c>
      <c r="M3700" t="s">
        <v>2561</v>
      </c>
      <c r="N3700" t="s">
        <v>2562</v>
      </c>
      <c r="O3700" t="s">
        <v>2542</v>
      </c>
      <c r="P3700" t="s">
        <v>2543</v>
      </c>
      <c r="Q3700" t="s">
        <v>2544</v>
      </c>
      <c r="R3700" t="s">
        <v>2563</v>
      </c>
      <c r="S3700" t="s">
        <v>2546</v>
      </c>
      <c r="T3700">
        <v>14326.370999999999</v>
      </c>
      <c r="U3700" t="s">
        <v>1891</v>
      </c>
      <c r="V3700" t="s">
        <v>2564</v>
      </c>
      <c r="W3700" t="s">
        <v>1891</v>
      </c>
      <c r="X3700" t="s">
        <v>2564</v>
      </c>
      <c r="Y3700" t="str">
        <f t="shared" si="57"/>
        <v>深圳尚米网络技术有限公司深圳尚米网络技术有限公司CPC</v>
      </c>
      <c r="Z3700" t="e">
        <f>VLOOKUP(Y:Y,[1]Sheet1!N:N,1,0)</f>
        <v>#N/A</v>
      </c>
    </row>
    <row r="3701" spans="1:26" hidden="1" x14ac:dyDescent="0.25">
      <c r="A3701">
        <v>20230611</v>
      </c>
      <c r="B3701">
        <v>33076487</v>
      </c>
      <c r="C3701" t="s">
        <v>2657</v>
      </c>
      <c r="D3701">
        <v>1856876</v>
      </c>
      <c r="E3701" t="s">
        <v>2658</v>
      </c>
      <c r="F3701" s="59">
        <v>3000.96</v>
      </c>
      <c r="G3701">
        <v>3000.96</v>
      </c>
      <c r="H3701" t="s">
        <v>2559</v>
      </c>
      <c r="I3701" t="s">
        <v>2560</v>
      </c>
      <c r="J3701" t="s">
        <v>2383</v>
      </c>
      <c r="K3701" t="s">
        <v>711</v>
      </c>
      <c r="L3701" t="s">
        <v>2383</v>
      </c>
      <c r="M3701" t="s">
        <v>2659</v>
      </c>
      <c r="N3701" t="s">
        <v>2660</v>
      </c>
      <c r="O3701" t="s">
        <v>2542</v>
      </c>
      <c r="P3701" t="s">
        <v>2543</v>
      </c>
      <c r="Q3701" t="s">
        <v>2544</v>
      </c>
      <c r="R3701" t="s">
        <v>2661</v>
      </c>
      <c r="S3701" t="s">
        <v>2546</v>
      </c>
      <c r="T3701">
        <v>81337.39</v>
      </c>
      <c r="U3701" t="s">
        <v>1891</v>
      </c>
      <c r="V3701" t="s">
        <v>2662</v>
      </c>
      <c r="W3701" t="s">
        <v>1891</v>
      </c>
      <c r="X3701" t="s">
        <v>2602</v>
      </c>
      <c r="Y3701" t="str">
        <f t="shared" si="57"/>
        <v>上海娱公竞宇网络有限公司上海娱公竞宇网络有限公司CPC</v>
      </c>
      <c r="Z3701" t="e">
        <f>VLOOKUP(Y:Y,[1]Sheet1!N:N,1,0)</f>
        <v>#N/A</v>
      </c>
    </row>
    <row r="3702" spans="1:26" hidden="1" x14ac:dyDescent="0.25">
      <c r="A3702">
        <v>20230611</v>
      </c>
      <c r="B3702">
        <v>42327250</v>
      </c>
      <c r="C3702" t="s">
        <v>2704</v>
      </c>
      <c r="D3702">
        <v>2172261</v>
      </c>
      <c r="E3702" t="s">
        <v>2628</v>
      </c>
      <c r="F3702" s="59">
        <v>1283.4100000000001</v>
      </c>
      <c r="G3702">
        <v>979.7</v>
      </c>
      <c r="H3702" t="s">
        <v>2538</v>
      </c>
      <c r="I3702" t="s">
        <v>2539</v>
      </c>
      <c r="J3702" t="s">
        <v>292</v>
      </c>
      <c r="K3702" t="s">
        <v>2321</v>
      </c>
      <c r="L3702" t="s">
        <v>574</v>
      </c>
      <c r="M3702" t="s">
        <v>2611</v>
      </c>
      <c r="N3702" t="s">
        <v>2612</v>
      </c>
      <c r="O3702" t="s">
        <v>2542</v>
      </c>
      <c r="P3702" t="s">
        <v>2543</v>
      </c>
      <c r="Q3702" t="s">
        <v>2544</v>
      </c>
      <c r="R3702" t="s">
        <v>2613</v>
      </c>
      <c r="S3702" t="s">
        <v>2546</v>
      </c>
      <c r="T3702">
        <v>0</v>
      </c>
      <c r="U3702" t="s">
        <v>2614</v>
      </c>
      <c r="V3702" t="s">
        <v>2615</v>
      </c>
      <c r="W3702" t="s">
        <v>2614</v>
      </c>
      <c r="X3702" t="s">
        <v>2615</v>
      </c>
      <c r="Y3702" t="str">
        <f t="shared" si="57"/>
        <v>广州荔湾品唯信息服务有限公司广州唯品会电子商务有限公司信息流</v>
      </c>
      <c r="Z3702" t="e">
        <f>VLOOKUP(Y:Y,[1]Sheet1!N:N,1,0)</f>
        <v>#N/A</v>
      </c>
    </row>
    <row r="3703" spans="1:26" hidden="1" x14ac:dyDescent="0.25">
      <c r="A3703">
        <v>20230611</v>
      </c>
      <c r="B3703">
        <v>42965681</v>
      </c>
      <c r="C3703" t="s">
        <v>2725</v>
      </c>
      <c r="D3703">
        <v>2165227</v>
      </c>
      <c r="E3703" t="s">
        <v>2566</v>
      </c>
      <c r="F3703" s="59">
        <v>23.09</v>
      </c>
      <c r="G3703">
        <v>17.100000000000001</v>
      </c>
      <c r="H3703" t="s">
        <v>2538</v>
      </c>
      <c r="I3703" t="s">
        <v>2551</v>
      </c>
      <c r="J3703" t="s">
        <v>2320</v>
      </c>
      <c r="K3703" t="s">
        <v>2321</v>
      </c>
      <c r="L3703" t="s">
        <v>2318</v>
      </c>
      <c r="M3703" t="s">
        <v>2540</v>
      </c>
      <c r="N3703" t="s">
        <v>2541</v>
      </c>
      <c r="O3703" t="s">
        <v>2542</v>
      </c>
      <c r="P3703" t="s">
        <v>2543</v>
      </c>
      <c r="Q3703" t="s">
        <v>2544</v>
      </c>
      <c r="R3703" t="s">
        <v>2545</v>
      </c>
      <c r="S3703" t="s">
        <v>2546</v>
      </c>
      <c r="T3703">
        <v>0</v>
      </c>
      <c r="U3703" t="s">
        <v>838</v>
      </c>
      <c r="V3703" t="s">
        <v>2547</v>
      </c>
      <c r="W3703" t="s">
        <v>838</v>
      </c>
      <c r="X3703" t="s">
        <v>2548</v>
      </c>
      <c r="Y3703" t="str">
        <f t="shared" si="57"/>
        <v>上海耳序信息技术有限公司-四部上海拍拍贷金融信息服务有限公司信息流</v>
      </c>
      <c r="Z3703" t="e">
        <f>VLOOKUP(Y:Y,[1]Sheet1!N:N,1,0)</f>
        <v>#N/A</v>
      </c>
    </row>
    <row r="3704" spans="1:26" x14ac:dyDescent="0.25">
      <c r="A3704">
        <v>20230611</v>
      </c>
      <c r="B3704">
        <v>43094804</v>
      </c>
      <c r="C3704" t="s">
        <v>2705</v>
      </c>
      <c r="D3704">
        <v>2054669</v>
      </c>
      <c r="E3704" t="s">
        <v>2622</v>
      </c>
      <c r="F3704" s="59">
        <v>2927.11</v>
      </c>
      <c r="G3704">
        <v>2168.23</v>
      </c>
      <c r="H3704" t="s">
        <v>2538</v>
      </c>
      <c r="I3704" t="s">
        <v>2539</v>
      </c>
      <c r="J3704" t="s">
        <v>2352</v>
      </c>
      <c r="K3704" t="s">
        <v>2321</v>
      </c>
      <c r="L3704" t="s">
        <v>2351</v>
      </c>
      <c r="M3704" t="s">
        <v>2623</v>
      </c>
      <c r="N3704" t="s">
        <v>2624</v>
      </c>
      <c r="O3704" t="s">
        <v>2542</v>
      </c>
      <c r="P3704" t="s">
        <v>2543</v>
      </c>
      <c r="Q3704" t="s">
        <v>2544</v>
      </c>
      <c r="R3704" t="s">
        <v>2625</v>
      </c>
      <c r="S3704" t="s">
        <v>2546</v>
      </c>
      <c r="T3704">
        <v>0</v>
      </c>
      <c r="U3704" t="s">
        <v>838</v>
      </c>
      <c r="V3704" t="s">
        <v>2548</v>
      </c>
      <c r="W3704" t="s">
        <v>838</v>
      </c>
      <c r="X3704" t="s">
        <v>2548</v>
      </c>
      <c r="Y3704" t="str">
        <f t="shared" si="57"/>
        <v>深圳市小赢普惠科技有限责任公司深圳市赢众通金融信息服务有限责任公司信息流</v>
      </c>
      <c r="Z3704" t="e">
        <f>VLOOKUP(Y:Y,[1]Sheet1!N:N,1,0)</f>
        <v>#N/A</v>
      </c>
    </row>
    <row r="3705" spans="1:26" hidden="1" x14ac:dyDescent="0.25">
      <c r="A3705">
        <v>20230611</v>
      </c>
      <c r="B3705">
        <v>47327914</v>
      </c>
      <c r="C3705" t="s">
        <v>2720</v>
      </c>
      <c r="D3705">
        <v>2185183</v>
      </c>
      <c r="E3705" t="s">
        <v>2574</v>
      </c>
      <c r="F3705" s="59">
        <v>2325.4299999999998</v>
      </c>
      <c r="G3705">
        <v>1761.69</v>
      </c>
      <c r="H3705" t="s">
        <v>2538</v>
      </c>
      <c r="I3705" t="s">
        <v>2539</v>
      </c>
      <c r="J3705" t="s">
        <v>2575</v>
      </c>
      <c r="K3705" t="s">
        <v>2321</v>
      </c>
      <c r="L3705" t="s">
        <v>2344</v>
      </c>
      <c r="M3705" t="s">
        <v>2576</v>
      </c>
      <c r="O3705" t="s">
        <v>2542</v>
      </c>
      <c r="P3705" t="s">
        <v>2543</v>
      </c>
      <c r="Q3705" t="s">
        <v>2544</v>
      </c>
      <c r="R3705" t="s">
        <v>2577</v>
      </c>
      <c r="S3705" t="s">
        <v>2546</v>
      </c>
      <c r="T3705">
        <v>0</v>
      </c>
      <c r="U3705" t="s">
        <v>838</v>
      </c>
      <c r="V3705" t="s">
        <v>2578</v>
      </c>
      <c r="W3705" t="s">
        <v>838</v>
      </c>
      <c r="X3705" t="s">
        <v>2578</v>
      </c>
      <c r="Y3705" t="str">
        <f t="shared" si="57"/>
        <v>北京微财科技有限公司-数媒重庆市黑卡小额贷款有限公司信息流</v>
      </c>
      <c r="Z3705" t="e">
        <f>VLOOKUP(Y:Y,[1]Sheet1!N:N,1,0)</f>
        <v>#N/A</v>
      </c>
    </row>
    <row r="3706" spans="1:26" hidden="1" x14ac:dyDescent="0.25">
      <c r="A3706">
        <v>20230611</v>
      </c>
      <c r="B3706">
        <v>31693175</v>
      </c>
      <c r="C3706" t="s">
        <v>2787</v>
      </c>
      <c r="D3706">
        <v>2158492</v>
      </c>
      <c r="E3706" t="s">
        <v>2580</v>
      </c>
      <c r="F3706" s="59">
        <v>2310.79</v>
      </c>
      <c r="G3706">
        <v>1941.7</v>
      </c>
      <c r="H3706" t="s">
        <v>2559</v>
      </c>
      <c r="I3706" t="s">
        <v>2560</v>
      </c>
      <c r="J3706" t="s">
        <v>2330</v>
      </c>
      <c r="K3706" t="s">
        <v>711</v>
      </c>
      <c r="L3706" t="s">
        <v>2329</v>
      </c>
      <c r="M3706" t="s">
        <v>2581</v>
      </c>
      <c r="N3706" t="s">
        <v>2582</v>
      </c>
      <c r="O3706" t="s">
        <v>2542</v>
      </c>
      <c r="P3706" t="s">
        <v>2543</v>
      </c>
      <c r="Q3706" t="s">
        <v>2544</v>
      </c>
      <c r="R3706" t="s">
        <v>2583</v>
      </c>
      <c r="S3706" t="s">
        <v>2546</v>
      </c>
      <c r="T3706">
        <v>13561.653</v>
      </c>
      <c r="U3706" t="s">
        <v>2584</v>
      </c>
      <c r="V3706" t="s">
        <v>2585</v>
      </c>
      <c r="W3706" t="s">
        <v>2584</v>
      </c>
      <c r="X3706" t="s">
        <v>2585</v>
      </c>
      <c r="Y3706" t="str">
        <f t="shared" si="57"/>
        <v>成都哈拜网络科技有限公司-数字媒体事业部上海哈啰普惠科技有限公司CPC</v>
      </c>
      <c r="Z3706" t="e">
        <f>VLOOKUP(Y:Y,[1]Sheet1!N:N,1,0)</f>
        <v>#N/A</v>
      </c>
    </row>
    <row r="3707" spans="1:26" hidden="1" x14ac:dyDescent="0.25">
      <c r="A3707">
        <v>20230611</v>
      </c>
      <c r="B3707">
        <v>42965750</v>
      </c>
      <c r="C3707" t="s">
        <v>2565</v>
      </c>
      <c r="D3707">
        <v>2165227</v>
      </c>
      <c r="E3707" t="s">
        <v>2566</v>
      </c>
      <c r="F3707" s="59">
        <v>56.41</v>
      </c>
      <c r="G3707">
        <v>41.79</v>
      </c>
      <c r="H3707" t="s">
        <v>2538</v>
      </c>
      <c r="I3707" t="s">
        <v>2551</v>
      </c>
      <c r="J3707" t="s">
        <v>2320</v>
      </c>
      <c r="K3707" t="s">
        <v>2321</v>
      </c>
      <c r="L3707" t="s">
        <v>2318</v>
      </c>
      <c r="M3707" t="s">
        <v>2540</v>
      </c>
      <c r="N3707" t="s">
        <v>2541</v>
      </c>
      <c r="O3707" t="s">
        <v>2542</v>
      </c>
      <c r="P3707" t="s">
        <v>2543</v>
      </c>
      <c r="Q3707" t="s">
        <v>2544</v>
      </c>
      <c r="R3707" t="s">
        <v>2545</v>
      </c>
      <c r="S3707" t="s">
        <v>2546</v>
      </c>
      <c r="T3707">
        <v>0</v>
      </c>
      <c r="U3707" t="s">
        <v>838</v>
      </c>
      <c r="V3707" t="s">
        <v>2547</v>
      </c>
      <c r="W3707" t="s">
        <v>838</v>
      </c>
      <c r="X3707" t="s">
        <v>2548</v>
      </c>
      <c r="Y3707" t="str">
        <f t="shared" si="57"/>
        <v>上海耳序信息技术有限公司-四部上海拍拍贷金融信息服务有限公司信息流</v>
      </c>
      <c r="Z3707" t="e">
        <f>VLOOKUP(Y:Y,[1]Sheet1!N:N,1,0)</f>
        <v>#N/A</v>
      </c>
    </row>
    <row r="3708" spans="1:26" hidden="1" x14ac:dyDescent="0.25">
      <c r="A3708">
        <v>20230611</v>
      </c>
      <c r="B3708">
        <v>42965759</v>
      </c>
      <c r="C3708" t="s">
        <v>2619</v>
      </c>
      <c r="D3708">
        <v>2165227</v>
      </c>
      <c r="E3708" t="s">
        <v>2566</v>
      </c>
      <c r="F3708" s="59">
        <v>564.57000000000005</v>
      </c>
      <c r="G3708">
        <v>418.2</v>
      </c>
      <c r="H3708" t="s">
        <v>2538</v>
      </c>
      <c r="I3708" t="s">
        <v>2539</v>
      </c>
      <c r="J3708" t="s">
        <v>2320</v>
      </c>
      <c r="K3708" t="s">
        <v>2321</v>
      </c>
      <c r="L3708" t="s">
        <v>2318</v>
      </c>
      <c r="M3708" t="s">
        <v>2540</v>
      </c>
      <c r="N3708" t="s">
        <v>2541</v>
      </c>
      <c r="O3708" t="s">
        <v>2542</v>
      </c>
      <c r="P3708" t="s">
        <v>2543</v>
      </c>
      <c r="Q3708" t="s">
        <v>2544</v>
      </c>
      <c r="R3708" t="s">
        <v>2545</v>
      </c>
      <c r="S3708" t="s">
        <v>2546</v>
      </c>
      <c r="T3708">
        <v>0</v>
      </c>
      <c r="U3708" t="s">
        <v>838</v>
      </c>
      <c r="V3708" t="s">
        <v>2547</v>
      </c>
      <c r="W3708" t="s">
        <v>838</v>
      </c>
      <c r="X3708" t="s">
        <v>2548</v>
      </c>
      <c r="Y3708" t="str">
        <f t="shared" si="57"/>
        <v>上海耳序信息技术有限公司-四部上海拍拍贷金融信息服务有限公司信息流</v>
      </c>
      <c r="Z3708" t="e">
        <f>VLOOKUP(Y:Y,[1]Sheet1!N:N,1,0)</f>
        <v>#N/A</v>
      </c>
    </row>
    <row r="3709" spans="1:26" hidden="1" x14ac:dyDescent="0.25">
      <c r="A3709">
        <v>20230611</v>
      </c>
      <c r="B3709">
        <v>46808299</v>
      </c>
      <c r="C3709" t="s">
        <v>2567</v>
      </c>
      <c r="D3709">
        <v>2159765</v>
      </c>
      <c r="E3709" t="s">
        <v>2568</v>
      </c>
      <c r="F3709" s="59">
        <v>54.46</v>
      </c>
      <c r="G3709">
        <v>41.57</v>
      </c>
      <c r="H3709" t="s">
        <v>2538</v>
      </c>
      <c r="I3709" t="s">
        <v>2551</v>
      </c>
      <c r="J3709" t="s">
        <v>2375</v>
      </c>
      <c r="K3709" t="s">
        <v>2321</v>
      </c>
      <c r="L3709" t="s">
        <v>2277</v>
      </c>
      <c r="M3709" t="s">
        <v>2569</v>
      </c>
      <c r="O3709" t="s">
        <v>2542</v>
      </c>
      <c r="P3709" t="s">
        <v>2543</v>
      </c>
      <c r="Q3709" t="s">
        <v>2544</v>
      </c>
      <c r="R3709" t="s">
        <v>2570</v>
      </c>
      <c r="S3709" t="s">
        <v>2546</v>
      </c>
      <c r="T3709">
        <v>0</v>
      </c>
      <c r="U3709" t="s">
        <v>2571</v>
      </c>
      <c r="V3709" t="s">
        <v>2572</v>
      </c>
      <c r="W3709" t="s">
        <v>2571</v>
      </c>
      <c r="X3709" t="s">
        <v>2572</v>
      </c>
      <c r="Y3709" t="str">
        <f t="shared" si="57"/>
        <v>酷得少年（天津）文化传播有限公司-1北京酷得少年科技有限公司信息流</v>
      </c>
      <c r="Z3709" t="e">
        <f>VLOOKUP(Y:Y,[1]Sheet1!N:N,1,0)</f>
        <v>#N/A</v>
      </c>
    </row>
    <row r="3710" spans="1:26" hidden="1" x14ac:dyDescent="0.25">
      <c r="A3710">
        <v>20230611</v>
      </c>
      <c r="B3710">
        <v>47327934</v>
      </c>
      <c r="C3710" t="s">
        <v>2864</v>
      </c>
      <c r="D3710">
        <v>2185183</v>
      </c>
      <c r="E3710" t="s">
        <v>2574</v>
      </c>
      <c r="F3710" s="59">
        <v>369.44</v>
      </c>
      <c r="G3710">
        <v>279.88</v>
      </c>
      <c r="H3710" t="s">
        <v>2538</v>
      </c>
      <c r="I3710" t="s">
        <v>2539</v>
      </c>
      <c r="J3710" t="s">
        <v>2575</v>
      </c>
      <c r="K3710" t="s">
        <v>2321</v>
      </c>
      <c r="L3710" t="s">
        <v>2344</v>
      </c>
      <c r="M3710" t="s">
        <v>2576</v>
      </c>
      <c r="O3710" t="s">
        <v>2542</v>
      </c>
      <c r="P3710" t="s">
        <v>2543</v>
      </c>
      <c r="Q3710" t="s">
        <v>2544</v>
      </c>
      <c r="R3710" t="s">
        <v>2577</v>
      </c>
      <c r="S3710" t="s">
        <v>2546</v>
      </c>
      <c r="T3710">
        <v>0</v>
      </c>
      <c r="U3710" t="s">
        <v>838</v>
      </c>
      <c r="V3710" t="s">
        <v>2578</v>
      </c>
      <c r="W3710" t="s">
        <v>838</v>
      </c>
      <c r="X3710" t="s">
        <v>2578</v>
      </c>
      <c r="Y3710" t="str">
        <f t="shared" si="57"/>
        <v>北京微财科技有限公司-数媒重庆市黑卡小额贷款有限公司信息流</v>
      </c>
      <c r="Z3710" t="e">
        <f>VLOOKUP(Y:Y,[1]Sheet1!N:N,1,0)</f>
        <v>#N/A</v>
      </c>
    </row>
    <row r="3711" spans="1:26" hidden="1" x14ac:dyDescent="0.25">
      <c r="A3711">
        <v>20230611</v>
      </c>
      <c r="B3711">
        <v>47580667</v>
      </c>
      <c r="C3711" t="s">
        <v>2683</v>
      </c>
      <c r="D3711">
        <v>2171230</v>
      </c>
      <c r="E3711" t="s">
        <v>2684</v>
      </c>
      <c r="F3711" s="59">
        <v>5314.59</v>
      </c>
      <c r="G3711">
        <v>4152.0200000000004</v>
      </c>
      <c r="H3711" t="s">
        <v>2538</v>
      </c>
      <c r="I3711" t="s">
        <v>2539</v>
      </c>
      <c r="J3711" t="s">
        <v>2322</v>
      </c>
      <c r="K3711" t="s">
        <v>2321</v>
      </c>
      <c r="L3711" t="s">
        <v>2323</v>
      </c>
      <c r="M3711" t="s">
        <v>2685</v>
      </c>
      <c r="N3711" t="s">
        <v>2686</v>
      </c>
      <c r="O3711" t="s">
        <v>2542</v>
      </c>
      <c r="P3711" t="s">
        <v>2543</v>
      </c>
      <c r="Q3711" t="s">
        <v>2544</v>
      </c>
      <c r="R3711" t="s">
        <v>2687</v>
      </c>
      <c r="S3711" t="s">
        <v>2546</v>
      </c>
      <c r="T3711">
        <v>0</v>
      </c>
      <c r="U3711" t="s">
        <v>2555</v>
      </c>
      <c r="V3711" t="s">
        <v>2556</v>
      </c>
      <c r="W3711" t="s">
        <v>2555</v>
      </c>
      <c r="X3711" t="s">
        <v>2671</v>
      </c>
      <c r="Y3711" t="str">
        <f t="shared" si="57"/>
        <v>广州虎牙信息科技有限公司-百度广州虎牙信息科技有限公司信息流</v>
      </c>
      <c r="Z3711" t="e">
        <f>VLOOKUP(Y:Y,[1]Sheet1!N:N,1,0)</f>
        <v>#N/A</v>
      </c>
    </row>
    <row r="3712" spans="1:26" hidden="1" x14ac:dyDescent="0.25">
      <c r="A3712">
        <v>20230611</v>
      </c>
      <c r="B3712">
        <v>47866527</v>
      </c>
      <c r="C3712" t="s">
        <v>2800</v>
      </c>
      <c r="D3712">
        <v>2172257</v>
      </c>
      <c r="E3712" t="s">
        <v>2610</v>
      </c>
      <c r="F3712" s="59">
        <v>3003.05</v>
      </c>
      <c r="G3712">
        <v>2383.27</v>
      </c>
      <c r="H3712" t="s">
        <v>2559</v>
      </c>
      <c r="I3712" t="s">
        <v>2560</v>
      </c>
      <c r="J3712" t="s">
        <v>292</v>
      </c>
      <c r="K3712" t="s">
        <v>711</v>
      </c>
      <c r="L3712" t="s">
        <v>2325</v>
      </c>
      <c r="M3712" t="s">
        <v>2611</v>
      </c>
      <c r="N3712" t="s">
        <v>2612</v>
      </c>
      <c r="O3712" t="s">
        <v>2542</v>
      </c>
      <c r="P3712" t="s">
        <v>2543</v>
      </c>
      <c r="Q3712" t="s">
        <v>2544</v>
      </c>
      <c r="R3712" t="s">
        <v>2613</v>
      </c>
      <c r="S3712" t="s">
        <v>2546</v>
      </c>
      <c r="T3712">
        <v>16638.167000000001</v>
      </c>
      <c r="U3712" t="s">
        <v>2614</v>
      </c>
      <c r="V3712" t="s">
        <v>2615</v>
      </c>
      <c r="W3712" t="s">
        <v>2614</v>
      </c>
      <c r="X3712" t="s">
        <v>2615</v>
      </c>
      <c r="Y3712" t="str">
        <f t="shared" si="57"/>
        <v>深圳龙鱼科技有限公司广州唯品会电子商务有限公司CPC</v>
      </c>
      <c r="Z3712" t="e">
        <f>VLOOKUP(Y:Y,[1]Sheet1!N:N,1,0)</f>
        <v>#N/A</v>
      </c>
    </row>
    <row r="3713" spans="1:26" hidden="1" x14ac:dyDescent="0.25">
      <c r="A3713">
        <v>20230611</v>
      </c>
      <c r="B3713">
        <v>41250541</v>
      </c>
      <c r="C3713" t="s">
        <v>2719</v>
      </c>
      <c r="D3713">
        <v>2130054</v>
      </c>
      <c r="E3713" t="s">
        <v>2558</v>
      </c>
      <c r="F3713" s="59">
        <v>1815.63</v>
      </c>
      <c r="G3713">
        <v>1470.09</v>
      </c>
      <c r="H3713" t="s">
        <v>2559</v>
      </c>
      <c r="I3713" t="s">
        <v>2560</v>
      </c>
      <c r="J3713" t="s">
        <v>2350</v>
      </c>
      <c r="K3713" t="s">
        <v>711</v>
      </c>
      <c r="L3713" t="s">
        <v>2350</v>
      </c>
      <c r="M3713" t="s">
        <v>2561</v>
      </c>
      <c r="N3713" t="s">
        <v>2562</v>
      </c>
      <c r="O3713" t="s">
        <v>2542</v>
      </c>
      <c r="P3713" t="s">
        <v>2543</v>
      </c>
      <c r="Q3713" t="s">
        <v>2544</v>
      </c>
      <c r="R3713" t="s">
        <v>2563</v>
      </c>
      <c r="S3713" t="s">
        <v>2546</v>
      </c>
      <c r="T3713">
        <v>8056.7349999999997</v>
      </c>
      <c r="U3713" t="s">
        <v>1891</v>
      </c>
      <c r="V3713" t="s">
        <v>2564</v>
      </c>
      <c r="W3713" t="s">
        <v>1891</v>
      </c>
      <c r="X3713" t="s">
        <v>2564</v>
      </c>
      <c r="Y3713" t="str">
        <f t="shared" si="57"/>
        <v>深圳尚米网络技术有限公司深圳尚米网络技术有限公司CPC</v>
      </c>
      <c r="Z3713" t="e">
        <f>VLOOKUP(Y:Y,[1]Sheet1!N:N,1,0)</f>
        <v>#N/A</v>
      </c>
    </row>
    <row r="3714" spans="1:26" hidden="1" x14ac:dyDescent="0.25">
      <c r="A3714">
        <v>20230611</v>
      </c>
      <c r="B3714">
        <v>38794049</v>
      </c>
      <c r="C3714" t="s">
        <v>2627</v>
      </c>
      <c r="D3714">
        <v>2172261</v>
      </c>
      <c r="E3714" t="s">
        <v>2628</v>
      </c>
      <c r="F3714" s="59">
        <v>19.079999999999998</v>
      </c>
      <c r="G3714">
        <v>14.57</v>
      </c>
      <c r="H3714" t="s">
        <v>2538</v>
      </c>
      <c r="I3714" t="s">
        <v>2539</v>
      </c>
      <c r="J3714" t="s">
        <v>292</v>
      </c>
      <c r="K3714" t="s">
        <v>2321</v>
      </c>
      <c r="L3714" t="s">
        <v>574</v>
      </c>
      <c r="M3714" t="s">
        <v>2611</v>
      </c>
      <c r="N3714" t="s">
        <v>2612</v>
      </c>
      <c r="O3714" t="s">
        <v>2542</v>
      </c>
      <c r="P3714" t="s">
        <v>2543</v>
      </c>
      <c r="Q3714" t="s">
        <v>2544</v>
      </c>
      <c r="R3714" t="s">
        <v>2613</v>
      </c>
      <c r="S3714" t="s">
        <v>2546</v>
      </c>
      <c r="T3714">
        <v>0</v>
      </c>
      <c r="U3714" t="s">
        <v>2614</v>
      </c>
      <c r="V3714" t="s">
        <v>2615</v>
      </c>
      <c r="W3714" t="s">
        <v>2614</v>
      </c>
      <c r="X3714" t="s">
        <v>2615</v>
      </c>
      <c r="Y3714" t="str">
        <f t="shared" si="57"/>
        <v>广州荔湾品唯信息服务有限公司广州唯品会电子商务有限公司信息流</v>
      </c>
      <c r="Z3714" t="e">
        <f>VLOOKUP(Y:Y,[1]Sheet1!N:N,1,0)</f>
        <v>#N/A</v>
      </c>
    </row>
    <row r="3715" spans="1:26" hidden="1" x14ac:dyDescent="0.25">
      <c r="A3715">
        <v>20230611</v>
      </c>
      <c r="B3715">
        <v>47344663</v>
      </c>
      <c r="C3715" t="s">
        <v>2788</v>
      </c>
      <c r="D3715">
        <v>2165628</v>
      </c>
      <c r="E3715" t="s">
        <v>2789</v>
      </c>
      <c r="F3715" s="59">
        <v>1996.09</v>
      </c>
      <c r="G3715">
        <v>0</v>
      </c>
      <c r="H3715" t="s">
        <v>2559</v>
      </c>
      <c r="I3715" t="s">
        <v>2560</v>
      </c>
      <c r="J3715" t="s">
        <v>2332</v>
      </c>
      <c r="K3715" t="s">
        <v>711</v>
      </c>
      <c r="L3715" t="s">
        <v>2333</v>
      </c>
      <c r="M3715" t="s">
        <v>2552</v>
      </c>
      <c r="N3715" t="s">
        <v>2553</v>
      </c>
      <c r="O3715" t="s">
        <v>2542</v>
      </c>
      <c r="P3715" t="s">
        <v>2543</v>
      </c>
      <c r="Q3715" t="s">
        <v>2544</v>
      </c>
      <c r="R3715" t="s">
        <v>2554</v>
      </c>
      <c r="S3715" t="s">
        <v>2546</v>
      </c>
      <c r="T3715">
        <v>0</v>
      </c>
      <c r="U3715" t="s">
        <v>2555</v>
      </c>
      <c r="V3715" t="s">
        <v>2556</v>
      </c>
      <c r="W3715" t="s">
        <v>2555</v>
      </c>
      <c r="X3715" t="s">
        <v>2556</v>
      </c>
      <c r="Y3715" t="str">
        <f t="shared" ref="Y3715:Y3778" si="58">L3715&amp;J3715&amp;K3715</f>
        <v>北京爱奇艺科技有限公司-百度北京爱奇艺科技有限公司CPC</v>
      </c>
      <c r="Z3715" t="e">
        <f>VLOOKUP(Y:Y,[1]Sheet1!N:N,1,0)</f>
        <v>#N/A</v>
      </c>
    </row>
    <row r="3716" spans="1:26" hidden="1" x14ac:dyDescent="0.25">
      <c r="A3716">
        <v>20230611</v>
      </c>
      <c r="B3716">
        <v>32325622</v>
      </c>
      <c r="C3716" t="s">
        <v>2865</v>
      </c>
      <c r="D3716">
        <v>2137825</v>
      </c>
      <c r="E3716" t="s">
        <v>2866</v>
      </c>
      <c r="F3716" s="59">
        <v>1010.31</v>
      </c>
      <c r="G3716">
        <v>1010.31</v>
      </c>
      <c r="H3716" t="s">
        <v>2559</v>
      </c>
      <c r="I3716" t="s">
        <v>2560</v>
      </c>
      <c r="J3716" t="s">
        <v>2366</v>
      </c>
      <c r="K3716" t="s">
        <v>711</v>
      </c>
      <c r="L3716" t="s">
        <v>2367</v>
      </c>
      <c r="M3716" t="s">
        <v>2867</v>
      </c>
      <c r="N3716" t="s">
        <v>2868</v>
      </c>
      <c r="O3716" t="s">
        <v>2542</v>
      </c>
      <c r="P3716" t="s">
        <v>2543</v>
      </c>
      <c r="Q3716" t="s">
        <v>2544</v>
      </c>
      <c r="R3716" t="s">
        <v>2869</v>
      </c>
      <c r="S3716" t="s">
        <v>2546</v>
      </c>
      <c r="T3716">
        <v>215.95</v>
      </c>
      <c r="U3716" t="s">
        <v>2870</v>
      </c>
      <c r="V3716" t="s">
        <v>2144</v>
      </c>
      <c r="W3716" t="s">
        <v>2117</v>
      </c>
      <c r="X3716" t="s">
        <v>2871</v>
      </c>
      <c r="Y3716" t="str">
        <f t="shared" si="58"/>
        <v>湖南大写信息科技有限公司-四部湖南大写信息科技有限公司CPC</v>
      </c>
      <c r="Z3716" t="e">
        <f>VLOOKUP(Y:Y,[1]Sheet1!N:N,1,0)</f>
        <v>#N/A</v>
      </c>
    </row>
    <row r="3717" spans="1:26" hidden="1" x14ac:dyDescent="0.25">
      <c r="A3717">
        <v>20230611</v>
      </c>
      <c r="B3717">
        <v>48248606</v>
      </c>
      <c r="C3717" t="s">
        <v>2656</v>
      </c>
      <c r="D3717">
        <v>2172261</v>
      </c>
      <c r="E3717" t="s">
        <v>2628</v>
      </c>
      <c r="F3717" s="59">
        <v>6.11</v>
      </c>
      <c r="G3717">
        <v>4.66</v>
      </c>
      <c r="H3717" t="s">
        <v>2538</v>
      </c>
      <c r="I3717" t="s">
        <v>2551</v>
      </c>
      <c r="J3717" t="s">
        <v>292</v>
      </c>
      <c r="K3717" t="s">
        <v>2321</v>
      </c>
      <c r="L3717" t="s">
        <v>574</v>
      </c>
      <c r="M3717" t="s">
        <v>2611</v>
      </c>
      <c r="N3717" t="s">
        <v>2612</v>
      </c>
      <c r="O3717" t="s">
        <v>2542</v>
      </c>
      <c r="P3717" t="s">
        <v>2543</v>
      </c>
      <c r="Q3717" t="s">
        <v>2544</v>
      </c>
      <c r="R3717" t="s">
        <v>2613</v>
      </c>
      <c r="S3717" t="s">
        <v>2546</v>
      </c>
      <c r="T3717">
        <v>0</v>
      </c>
      <c r="U3717" t="s">
        <v>2614</v>
      </c>
      <c r="V3717" t="s">
        <v>2615</v>
      </c>
      <c r="W3717" t="s">
        <v>2614</v>
      </c>
      <c r="X3717" t="s">
        <v>2615</v>
      </c>
      <c r="Y3717" t="str">
        <f t="shared" si="58"/>
        <v>广州荔湾品唯信息服务有限公司广州唯品会电子商务有限公司信息流</v>
      </c>
      <c r="Z3717" t="e">
        <f>VLOOKUP(Y:Y,[1]Sheet1!N:N,1,0)</f>
        <v>#N/A</v>
      </c>
    </row>
    <row r="3718" spans="1:26" hidden="1" x14ac:dyDescent="0.25">
      <c r="A3718">
        <v>20230611</v>
      </c>
      <c r="B3718">
        <v>38794025</v>
      </c>
      <c r="C3718" t="s">
        <v>2651</v>
      </c>
      <c r="D3718">
        <v>2172261</v>
      </c>
      <c r="E3718" t="s">
        <v>2628</v>
      </c>
      <c r="F3718" s="59">
        <v>181.5</v>
      </c>
      <c r="G3718">
        <v>138.55000000000001</v>
      </c>
      <c r="H3718" t="s">
        <v>2538</v>
      </c>
      <c r="I3718" t="s">
        <v>2539</v>
      </c>
      <c r="J3718" t="s">
        <v>292</v>
      </c>
      <c r="K3718" t="s">
        <v>2321</v>
      </c>
      <c r="L3718" t="s">
        <v>574</v>
      </c>
      <c r="M3718" t="s">
        <v>2611</v>
      </c>
      <c r="N3718" t="s">
        <v>2612</v>
      </c>
      <c r="O3718" t="s">
        <v>2542</v>
      </c>
      <c r="P3718" t="s">
        <v>2543</v>
      </c>
      <c r="Q3718" t="s">
        <v>2544</v>
      </c>
      <c r="R3718" t="s">
        <v>2613</v>
      </c>
      <c r="S3718" t="s">
        <v>2546</v>
      </c>
      <c r="T3718">
        <v>0</v>
      </c>
      <c r="U3718" t="s">
        <v>2614</v>
      </c>
      <c r="V3718" t="s">
        <v>2615</v>
      </c>
      <c r="W3718" t="s">
        <v>2614</v>
      </c>
      <c r="X3718" t="s">
        <v>2615</v>
      </c>
      <c r="Y3718" t="str">
        <f t="shared" si="58"/>
        <v>广州荔湾品唯信息服务有限公司广州唯品会电子商务有限公司信息流</v>
      </c>
      <c r="Z3718" t="e">
        <f>VLOOKUP(Y:Y,[1]Sheet1!N:N,1,0)</f>
        <v>#N/A</v>
      </c>
    </row>
    <row r="3719" spans="1:26" hidden="1" x14ac:dyDescent="0.25">
      <c r="A3719">
        <v>20230610</v>
      </c>
      <c r="B3719">
        <v>41250572</v>
      </c>
      <c r="C3719" t="s">
        <v>2703</v>
      </c>
      <c r="D3719">
        <v>2130054</v>
      </c>
      <c r="E3719" t="s">
        <v>2558</v>
      </c>
      <c r="F3719" s="59">
        <v>2022.75</v>
      </c>
      <c r="G3719">
        <v>1637.82</v>
      </c>
      <c r="H3719" t="s">
        <v>2559</v>
      </c>
      <c r="I3719" t="s">
        <v>2560</v>
      </c>
      <c r="J3719" t="s">
        <v>2350</v>
      </c>
      <c r="K3719" t="s">
        <v>711</v>
      </c>
      <c r="L3719" t="s">
        <v>2350</v>
      </c>
      <c r="M3719" t="s">
        <v>2561</v>
      </c>
      <c r="N3719" t="s">
        <v>2562</v>
      </c>
      <c r="O3719" t="s">
        <v>2542</v>
      </c>
      <c r="P3719" t="s">
        <v>2543</v>
      </c>
      <c r="Q3719" t="s">
        <v>2544</v>
      </c>
      <c r="R3719" t="s">
        <v>2563</v>
      </c>
      <c r="S3719" t="s">
        <v>2546</v>
      </c>
      <c r="T3719">
        <v>5001.1409999999996</v>
      </c>
      <c r="U3719" t="s">
        <v>1891</v>
      </c>
      <c r="V3719" t="s">
        <v>2564</v>
      </c>
      <c r="W3719" t="s">
        <v>1891</v>
      </c>
      <c r="X3719" t="s">
        <v>2564</v>
      </c>
      <c r="Y3719" t="str">
        <f t="shared" si="58"/>
        <v>深圳尚米网络技术有限公司深圳尚米网络技术有限公司CPC</v>
      </c>
      <c r="Z3719" t="e">
        <f>VLOOKUP(Y:Y,[1]Sheet1!N:N,1,0)</f>
        <v>#N/A</v>
      </c>
    </row>
    <row r="3720" spans="1:26" hidden="1" x14ac:dyDescent="0.25">
      <c r="A3720">
        <v>20230610</v>
      </c>
      <c r="B3720">
        <v>41250523</v>
      </c>
      <c r="C3720" t="s">
        <v>2742</v>
      </c>
      <c r="D3720">
        <v>2130054</v>
      </c>
      <c r="E3720" t="s">
        <v>2558</v>
      </c>
      <c r="F3720" s="59">
        <v>4308.91</v>
      </c>
      <c r="G3720">
        <v>3488.94</v>
      </c>
      <c r="H3720" t="s">
        <v>2559</v>
      </c>
      <c r="I3720" t="s">
        <v>2560</v>
      </c>
      <c r="J3720" t="s">
        <v>2350</v>
      </c>
      <c r="K3720" t="s">
        <v>711</v>
      </c>
      <c r="L3720" t="s">
        <v>2350</v>
      </c>
      <c r="M3720" t="s">
        <v>2561</v>
      </c>
      <c r="N3720" t="s">
        <v>2562</v>
      </c>
      <c r="O3720" t="s">
        <v>2542</v>
      </c>
      <c r="P3720" t="s">
        <v>2543</v>
      </c>
      <c r="Q3720" t="s">
        <v>2544</v>
      </c>
      <c r="R3720" t="s">
        <v>2563</v>
      </c>
      <c r="S3720" t="s">
        <v>2546</v>
      </c>
      <c r="T3720">
        <v>12802.714</v>
      </c>
      <c r="U3720" t="s">
        <v>1891</v>
      </c>
      <c r="V3720" t="s">
        <v>2564</v>
      </c>
      <c r="W3720" t="s">
        <v>1891</v>
      </c>
      <c r="X3720" t="s">
        <v>2564</v>
      </c>
      <c r="Y3720" t="str">
        <f t="shared" si="58"/>
        <v>深圳尚米网络技术有限公司深圳尚米网络技术有限公司CPC</v>
      </c>
      <c r="Z3720" t="e">
        <f>VLOOKUP(Y:Y,[1]Sheet1!N:N,1,0)</f>
        <v>#N/A</v>
      </c>
    </row>
    <row r="3721" spans="1:26" x14ac:dyDescent="0.25">
      <c r="A3721">
        <v>20230610</v>
      </c>
      <c r="B3721">
        <v>45336925</v>
      </c>
      <c r="C3721" t="s">
        <v>2717</v>
      </c>
      <c r="D3721">
        <v>2054669</v>
      </c>
      <c r="E3721" t="s">
        <v>2622</v>
      </c>
      <c r="F3721" s="59">
        <v>36.479999999999997</v>
      </c>
      <c r="G3721">
        <v>27.02</v>
      </c>
      <c r="H3721" t="s">
        <v>2538</v>
      </c>
      <c r="I3721" t="s">
        <v>2551</v>
      </c>
      <c r="J3721" t="s">
        <v>2352</v>
      </c>
      <c r="K3721" t="s">
        <v>2321</v>
      </c>
      <c r="L3721" t="s">
        <v>2351</v>
      </c>
      <c r="M3721" t="s">
        <v>2623</v>
      </c>
      <c r="N3721" t="s">
        <v>2624</v>
      </c>
      <c r="O3721" t="s">
        <v>2542</v>
      </c>
      <c r="P3721" t="s">
        <v>2543</v>
      </c>
      <c r="Q3721" t="s">
        <v>2544</v>
      </c>
      <c r="R3721" t="s">
        <v>2625</v>
      </c>
      <c r="S3721" t="s">
        <v>2546</v>
      </c>
      <c r="T3721">
        <v>0</v>
      </c>
      <c r="U3721" t="s">
        <v>838</v>
      </c>
      <c r="V3721" t="s">
        <v>2548</v>
      </c>
      <c r="W3721" t="s">
        <v>838</v>
      </c>
      <c r="X3721" t="s">
        <v>2548</v>
      </c>
      <c r="Y3721" t="str">
        <f t="shared" si="58"/>
        <v>深圳市小赢普惠科技有限责任公司深圳市赢众通金融信息服务有限责任公司信息流</v>
      </c>
      <c r="Z3721" t="e">
        <f>VLOOKUP(Y:Y,[1]Sheet1!N:N,1,0)</f>
        <v>#N/A</v>
      </c>
    </row>
    <row r="3722" spans="1:26" hidden="1" x14ac:dyDescent="0.25">
      <c r="A3722">
        <v>20230610</v>
      </c>
      <c r="B3722">
        <v>47327817</v>
      </c>
      <c r="C3722" t="s">
        <v>2718</v>
      </c>
      <c r="D3722">
        <v>2185183</v>
      </c>
      <c r="E3722" t="s">
        <v>2574</v>
      </c>
      <c r="F3722" s="59">
        <v>4993.33</v>
      </c>
      <c r="G3722">
        <v>3782.83</v>
      </c>
      <c r="H3722" t="s">
        <v>2538</v>
      </c>
      <c r="I3722" t="s">
        <v>2539</v>
      </c>
      <c r="J3722" t="s">
        <v>2575</v>
      </c>
      <c r="K3722" t="s">
        <v>2321</v>
      </c>
      <c r="L3722" t="s">
        <v>2344</v>
      </c>
      <c r="M3722" t="s">
        <v>2576</v>
      </c>
      <c r="O3722" t="s">
        <v>2542</v>
      </c>
      <c r="P3722" t="s">
        <v>2543</v>
      </c>
      <c r="Q3722" t="s">
        <v>2544</v>
      </c>
      <c r="R3722" t="s">
        <v>2577</v>
      </c>
      <c r="S3722" t="s">
        <v>2546</v>
      </c>
      <c r="T3722">
        <v>0</v>
      </c>
      <c r="U3722" t="s">
        <v>838</v>
      </c>
      <c r="V3722" t="s">
        <v>2578</v>
      </c>
      <c r="W3722" t="s">
        <v>838</v>
      </c>
      <c r="X3722" t="s">
        <v>2578</v>
      </c>
      <c r="Y3722" t="str">
        <f t="shared" si="58"/>
        <v>北京微财科技有限公司-数媒重庆市黑卡小额贷款有限公司信息流</v>
      </c>
      <c r="Z3722" t="e">
        <f>VLOOKUP(Y:Y,[1]Sheet1!N:N,1,0)</f>
        <v>#N/A</v>
      </c>
    </row>
    <row r="3723" spans="1:26" hidden="1" x14ac:dyDescent="0.25">
      <c r="A3723">
        <v>20230610</v>
      </c>
      <c r="B3723">
        <v>38794025</v>
      </c>
      <c r="C3723" t="s">
        <v>2651</v>
      </c>
      <c r="D3723">
        <v>2172261</v>
      </c>
      <c r="E3723" t="s">
        <v>2628</v>
      </c>
      <c r="F3723" s="59">
        <v>110.59</v>
      </c>
      <c r="G3723">
        <v>84.42</v>
      </c>
      <c r="H3723" t="s">
        <v>2538</v>
      </c>
      <c r="I3723" t="s">
        <v>2539</v>
      </c>
      <c r="J3723" t="s">
        <v>292</v>
      </c>
      <c r="K3723" t="s">
        <v>2321</v>
      </c>
      <c r="L3723" t="s">
        <v>574</v>
      </c>
      <c r="M3723" t="s">
        <v>2611</v>
      </c>
      <c r="N3723" t="s">
        <v>2612</v>
      </c>
      <c r="O3723" t="s">
        <v>2542</v>
      </c>
      <c r="P3723" t="s">
        <v>2543</v>
      </c>
      <c r="Q3723" t="s">
        <v>2544</v>
      </c>
      <c r="R3723" t="s">
        <v>2613</v>
      </c>
      <c r="S3723" t="s">
        <v>2546</v>
      </c>
      <c r="T3723">
        <v>0</v>
      </c>
      <c r="U3723" t="s">
        <v>2614</v>
      </c>
      <c r="V3723" t="s">
        <v>2615</v>
      </c>
      <c r="W3723" t="s">
        <v>2614</v>
      </c>
      <c r="X3723" t="s">
        <v>2615</v>
      </c>
      <c r="Y3723" t="str">
        <f t="shared" si="58"/>
        <v>广州荔湾品唯信息服务有限公司广州唯品会电子商务有限公司信息流</v>
      </c>
      <c r="Z3723" t="e">
        <f>VLOOKUP(Y:Y,[1]Sheet1!N:N,1,0)</f>
        <v>#N/A</v>
      </c>
    </row>
    <row r="3724" spans="1:26" hidden="1" x14ac:dyDescent="0.25">
      <c r="A3724">
        <v>20230610</v>
      </c>
      <c r="B3724">
        <v>40850187</v>
      </c>
      <c r="C3724" t="s">
        <v>2652</v>
      </c>
      <c r="D3724">
        <v>2165227</v>
      </c>
      <c r="E3724" t="s">
        <v>2566</v>
      </c>
      <c r="F3724" s="59">
        <v>139.38</v>
      </c>
      <c r="G3724">
        <v>103.25</v>
      </c>
      <c r="H3724" t="s">
        <v>2538</v>
      </c>
      <c r="I3724" t="s">
        <v>2551</v>
      </c>
      <c r="J3724" t="s">
        <v>2320</v>
      </c>
      <c r="K3724" t="s">
        <v>2321</v>
      </c>
      <c r="L3724" t="s">
        <v>2318</v>
      </c>
      <c r="M3724" t="s">
        <v>2540</v>
      </c>
      <c r="N3724" t="s">
        <v>2541</v>
      </c>
      <c r="O3724" t="s">
        <v>2542</v>
      </c>
      <c r="P3724" t="s">
        <v>2543</v>
      </c>
      <c r="Q3724" t="s">
        <v>2544</v>
      </c>
      <c r="R3724" t="s">
        <v>2545</v>
      </c>
      <c r="S3724" t="s">
        <v>2546</v>
      </c>
      <c r="T3724">
        <v>0</v>
      </c>
      <c r="U3724" t="s">
        <v>838</v>
      </c>
      <c r="V3724" t="s">
        <v>2547</v>
      </c>
      <c r="W3724" t="s">
        <v>838</v>
      </c>
      <c r="X3724" t="s">
        <v>2548</v>
      </c>
      <c r="Y3724" t="str">
        <f t="shared" si="58"/>
        <v>上海耳序信息技术有限公司-四部上海拍拍贷金融信息服务有限公司信息流</v>
      </c>
      <c r="Z3724" t="e">
        <f>VLOOKUP(Y:Y,[1]Sheet1!N:N,1,0)</f>
        <v>#N/A</v>
      </c>
    </row>
    <row r="3725" spans="1:26" hidden="1" x14ac:dyDescent="0.25">
      <c r="A3725">
        <v>20230610</v>
      </c>
      <c r="B3725">
        <v>42327250</v>
      </c>
      <c r="C3725" t="s">
        <v>2704</v>
      </c>
      <c r="D3725">
        <v>2172261</v>
      </c>
      <c r="E3725" t="s">
        <v>2628</v>
      </c>
      <c r="F3725" s="59">
        <v>1186.1099999999999</v>
      </c>
      <c r="G3725">
        <v>905.43</v>
      </c>
      <c r="H3725" t="s">
        <v>2538</v>
      </c>
      <c r="I3725" t="s">
        <v>2539</v>
      </c>
      <c r="J3725" t="s">
        <v>292</v>
      </c>
      <c r="K3725" t="s">
        <v>2321</v>
      </c>
      <c r="L3725" t="s">
        <v>574</v>
      </c>
      <c r="M3725" t="s">
        <v>2611</v>
      </c>
      <c r="N3725" t="s">
        <v>2612</v>
      </c>
      <c r="O3725" t="s">
        <v>2542</v>
      </c>
      <c r="P3725" t="s">
        <v>2543</v>
      </c>
      <c r="Q3725" t="s">
        <v>2544</v>
      </c>
      <c r="R3725" t="s">
        <v>2613</v>
      </c>
      <c r="S3725" t="s">
        <v>2546</v>
      </c>
      <c r="T3725">
        <v>0</v>
      </c>
      <c r="U3725" t="s">
        <v>2614</v>
      </c>
      <c r="V3725" t="s">
        <v>2615</v>
      </c>
      <c r="W3725" t="s">
        <v>2614</v>
      </c>
      <c r="X3725" t="s">
        <v>2615</v>
      </c>
      <c r="Y3725" t="str">
        <f t="shared" si="58"/>
        <v>广州荔湾品唯信息服务有限公司广州唯品会电子商务有限公司信息流</v>
      </c>
      <c r="Z3725" t="e">
        <f>VLOOKUP(Y:Y,[1]Sheet1!N:N,1,0)</f>
        <v>#N/A</v>
      </c>
    </row>
    <row r="3726" spans="1:26" hidden="1" x14ac:dyDescent="0.25">
      <c r="A3726">
        <v>20230610</v>
      </c>
      <c r="B3726">
        <v>42965681</v>
      </c>
      <c r="C3726" t="s">
        <v>2725</v>
      </c>
      <c r="D3726">
        <v>2165227</v>
      </c>
      <c r="E3726" t="s">
        <v>2566</v>
      </c>
      <c r="F3726" s="59">
        <v>58.78</v>
      </c>
      <c r="G3726">
        <v>43.54</v>
      </c>
      <c r="H3726" t="s">
        <v>2538</v>
      </c>
      <c r="I3726" t="s">
        <v>2551</v>
      </c>
      <c r="J3726" t="s">
        <v>2320</v>
      </c>
      <c r="K3726" t="s">
        <v>2321</v>
      </c>
      <c r="L3726" t="s">
        <v>2318</v>
      </c>
      <c r="M3726" t="s">
        <v>2540</v>
      </c>
      <c r="N3726" t="s">
        <v>2541</v>
      </c>
      <c r="O3726" t="s">
        <v>2542</v>
      </c>
      <c r="P3726" t="s">
        <v>2543</v>
      </c>
      <c r="Q3726" t="s">
        <v>2544</v>
      </c>
      <c r="R3726" t="s">
        <v>2545</v>
      </c>
      <c r="S3726" t="s">
        <v>2546</v>
      </c>
      <c r="T3726">
        <v>0</v>
      </c>
      <c r="U3726" t="s">
        <v>838</v>
      </c>
      <c r="V3726" t="s">
        <v>2547</v>
      </c>
      <c r="W3726" t="s">
        <v>838</v>
      </c>
      <c r="X3726" t="s">
        <v>2548</v>
      </c>
      <c r="Y3726" t="str">
        <f t="shared" si="58"/>
        <v>上海耳序信息技术有限公司-四部上海拍拍贷金融信息服务有限公司信息流</v>
      </c>
      <c r="Z3726" t="e">
        <f>VLOOKUP(Y:Y,[1]Sheet1!N:N,1,0)</f>
        <v>#N/A</v>
      </c>
    </row>
    <row r="3727" spans="1:26" hidden="1" x14ac:dyDescent="0.25">
      <c r="A3727">
        <v>20230610</v>
      </c>
      <c r="B3727">
        <v>45323107</v>
      </c>
      <c r="C3727" t="s">
        <v>2654</v>
      </c>
      <c r="D3727">
        <v>2172261</v>
      </c>
      <c r="E3727" t="s">
        <v>2628</v>
      </c>
      <c r="F3727" s="59">
        <v>1311.31</v>
      </c>
      <c r="G3727">
        <v>1001</v>
      </c>
      <c r="H3727" t="s">
        <v>2538</v>
      </c>
      <c r="I3727" t="s">
        <v>2539</v>
      </c>
      <c r="J3727" t="s">
        <v>292</v>
      </c>
      <c r="K3727" t="s">
        <v>2321</v>
      </c>
      <c r="L3727" t="s">
        <v>574</v>
      </c>
      <c r="M3727" t="s">
        <v>2611</v>
      </c>
      <c r="N3727" t="s">
        <v>2612</v>
      </c>
      <c r="O3727" t="s">
        <v>2542</v>
      </c>
      <c r="P3727" t="s">
        <v>2543</v>
      </c>
      <c r="Q3727" t="s">
        <v>2544</v>
      </c>
      <c r="R3727" t="s">
        <v>2613</v>
      </c>
      <c r="S3727" t="s">
        <v>2546</v>
      </c>
      <c r="T3727">
        <v>0</v>
      </c>
      <c r="U3727" t="s">
        <v>2614</v>
      </c>
      <c r="V3727" t="s">
        <v>2615</v>
      </c>
      <c r="W3727" t="s">
        <v>2614</v>
      </c>
      <c r="X3727" t="s">
        <v>2615</v>
      </c>
      <c r="Y3727" t="str">
        <f t="shared" si="58"/>
        <v>广州荔湾品唯信息服务有限公司广州唯品会电子商务有限公司信息流</v>
      </c>
      <c r="Z3727" t="e">
        <f>VLOOKUP(Y:Y,[1]Sheet1!N:N,1,0)</f>
        <v>#N/A</v>
      </c>
    </row>
    <row r="3728" spans="1:26" hidden="1" x14ac:dyDescent="0.25">
      <c r="A3728">
        <v>20230610</v>
      </c>
      <c r="B3728">
        <v>45323132</v>
      </c>
      <c r="C3728" t="s">
        <v>2747</v>
      </c>
      <c r="D3728">
        <v>2172261</v>
      </c>
      <c r="E3728" t="s">
        <v>2628</v>
      </c>
      <c r="F3728" s="59">
        <v>17.48</v>
      </c>
      <c r="G3728">
        <v>13.34</v>
      </c>
      <c r="H3728" t="s">
        <v>2538</v>
      </c>
      <c r="I3728" t="s">
        <v>2539</v>
      </c>
      <c r="J3728" t="s">
        <v>292</v>
      </c>
      <c r="K3728" t="s">
        <v>2321</v>
      </c>
      <c r="L3728" t="s">
        <v>574</v>
      </c>
      <c r="M3728" t="s">
        <v>2611</v>
      </c>
      <c r="N3728" t="s">
        <v>2612</v>
      </c>
      <c r="O3728" t="s">
        <v>2542</v>
      </c>
      <c r="P3728" t="s">
        <v>2543</v>
      </c>
      <c r="Q3728" t="s">
        <v>2544</v>
      </c>
      <c r="R3728" t="s">
        <v>2613</v>
      </c>
      <c r="S3728" t="s">
        <v>2546</v>
      </c>
      <c r="T3728">
        <v>0</v>
      </c>
      <c r="U3728" t="s">
        <v>2614</v>
      </c>
      <c r="V3728" t="s">
        <v>2615</v>
      </c>
      <c r="W3728" t="s">
        <v>2614</v>
      </c>
      <c r="X3728" t="s">
        <v>2615</v>
      </c>
      <c r="Y3728" t="str">
        <f t="shared" si="58"/>
        <v>广州荔湾品唯信息服务有限公司广州唯品会电子商务有限公司信息流</v>
      </c>
      <c r="Z3728" t="e">
        <f>VLOOKUP(Y:Y,[1]Sheet1!N:N,1,0)</f>
        <v>#N/A</v>
      </c>
    </row>
    <row r="3729" spans="1:26" hidden="1" x14ac:dyDescent="0.25">
      <c r="A3729">
        <v>20230610</v>
      </c>
      <c r="B3729">
        <v>27382568</v>
      </c>
      <c r="C3729" t="s">
        <v>2796</v>
      </c>
      <c r="D3729">
        <v>2172257</v>
      </c>
      <c r="E3729" t="s">
        <v>2610</v>
      </c>
      <c r="F3729" s="59">
        <v>6018.65</v>
      </c>
      <c r="G3729">
        <v>4776.59</v>
      </c>
      <c r="H3729" t="s">
        <v>2559</v>
      </c>
      <c r="I3729" t="s">
        <v>2560</v>
      </c>
      <c r="J3729" t="s">
        <v>292</v>
      </c>
      <c r="K3729" t="s">
        <v>711</v>
      </c>
      <c r="L3729" t="s">
        <v>574</v>
      </c>
      <c r="M3729" t="s">
        <v>2611</v>
      </c>
      <c r="N3729" t="s">
        <v>2612</v>
      </c>
      <c r="O3729" t="s">
        <v>2542</v>
      </c>
      <c r="P3729" t="s">
        <v>2543</v>
      </c>
      <c r="Q3729" t="s">
        <v>2544</v>
      </c>
      <c r="R3729" t="s">
        <v>2613</v>
      </c>
      <c r="S3729" t="s">
        <v>2546</v>
      </c>
      <c r="T3729">
        <v>3101.9209999999998</v>
      </c>
      <c r="U3729" t="s">
        <v>2614</v>
      </c>
      <c r="V3729" t="s">
        <v>2615</v>
      </c>
      <c r="W3729" t="s">
        <v>2614</v>
      </c>
      <c r="X3729" t="s">
        <v>2615</v>
      </c>
      <c r="Y3729" t="str">
        <f t="shared" si="58"/>
        <v>广州荔湾品唯信息服务有限公司广州唯品会电子商务有限公司CPC</v>
      </c>
      <c r="Z3729" t="e">
        <f>VLOOKUP(Y:Y,[1]Sheet1!N:N,1,0)</f>
        <v>#N/A</v>
      </c>
    </row>
    <row r="3730" spans="1:26" hidden="1" x14ac:dyDescent="0.25">
      <c r="A3730">
        <v>20230610</v>
      </c>
      <c r="B3730">
        <v>40548287</v>
      </c>
      <c r="C3730" t="s">
        <v>2616</v>
      </c>
      <c r="D3730">
        <v>2130054</v>
      </c>
      <c r="E3730" t="s">
        <v>2558</v>
      </c>
      <c r="F3730" s="59">
        <v>1500.09</v>
      </c>
      <c r="G3730">
        <v>1214.5899999999999</v>
      </c>
      <c r="H3730" t="s">
        <v>2559</v>
      </c>
      <c r="I3730" t="s">
        <v>2560</v>
      </c>
      <c r="J3730" t="s">
        <v>2350</v>
      </c>
      <c r="K3730" t="s">
        <v>711</v>
      </c>
      <c r="L3730" t="s">
        <v>2350</v>
      </c>
      <c r="M3730" t="s">
        <v>2561</v>
      </c>
      <c r="N3730" t="s">
        <v>2562</v>
      </c>
      <c r="O3730" t="s">
        <v>2542</v>
      </c>
      <c r="P3730" t="s">
        <v>2543</v>
      </c>
      <c r="Q3730" t="s">
        <v>2544</v>
      </c>
      <c r="R3730" t="s">
        <v>2563</v>
      </c>
      <c r="S3730" t="s">
        <v>2546</v>
      </c>
      <c r="T3730">
        <v>4739.4170000000004</v>
      </c>
      <c r="U3730" t="s">
        <v>1891</v>
      </c>
      <c r="V3730" t="s">
        <v>2564</v>
      </c>
      <c r="W3730" t="s">
        <v>1891</v>
      </c>
      <c r="X3730" t="s">
        <v>2564</v>
      </c>
      <c r="Y3730" t="str">
        <f t="shared" si="58"/>
        <v>深圳尚米网络技术有限公司深圳尚米网络技术有限公司CPC</v>
      </c>
      <c r="Z3730" t="e">
        <f>VLOOKUP(Y:Y,[1]Sheet1!N:N,1,0)</f>
        <v>#N/A</v>
      </c>
    </row>
    <row r="3731" spans="1:26" hidden="1" x14ac:dyDescent="0.25">
      <c r="A3731">
        <v>20230610</v>
      </c>
      <c r="B3731">
        <v>47327991</v>
      </c>
      <c r="C3731" t="s">
        <v>2766</v>
      </c>
      <c r="D3731">
        <v>2185183</v>
      </c>
      <c r="E3731" t="s">
        <v>2574</v>
      </c>
      <c r="F3731" s="59">
        <v>73.23</v>
      </c>
      <c r="G3731">
        <v>55.48</v>
      </c>
      <c r="H3731" t="s">
        <v>2538</v>
      </c>
      <c r="I3731" t="s">
        <v>2551</v>
      </c>
      <c r="J3731" t="s">
        <v>2575</v>
      </c>
      <c r="K3731" t="s">
        <v>2321</v>
      </c>
      <c r="L3731" t="s">
        <v>2344</v>
      </c>
      <c r="M3731" t="s">
        <v>2576</v>
      </c>
      <c r="O3731" t="s">
        <v>2542</v>
      </c>
      <c r="P3731" t="s">
        <v>2543</v>
      </c>
      <c r="Q3731" t="s">
        <v>2544</v>
      </c>
      <c r="R3731" t="s">
        <v>2577</v>
      </c>
      <c r="S3731" t="s">
        <v>2546</v>
      </c>
      <c r="T3731">
        <v>0</v>
      </c>
      <c r="U3731" t="s">
        <v>838</v>
      </c>
      <c r="V3731" t="s">
        <v>2578</v>
      </c>
      <c r="W3731" t="s">
        <v>838</v>
      </c>
      <c r="X3731" t="s">
        <v>2578</v>
      </c>
      <c r="Y3731" t="str">
        <f t="shared" si="58"/>
        <v>北京微财科技有限公司-数媒重庆市黑卡小额贷款有限公司信息流</v>
      </c>
      <c r="Z3731" t="e">
        <f>VLOOKUP(Y:Y,[1]Sheet1!N:N,1,0)</f>
        <v>#N/A</v>
      </c>
    </row>
    <row r="3732" spans="1:26" hidden="1" x14ac:dyDescent="0.25">
      <c r="A3732">
        <v>20230610</v>
      </c>
      <c r="B3732">
        <v>39122211</v>
      </c>
      <c r="C3732" t="s">
        <v>2605</v>
      </c>
      <c r="D3732">
        <v>2117410</v>
      </c>
      <c r="E3732" t="s">
        <v>2587</v>
      </c>
      <c r="F3732" s="59">
        <v>1447.39</v>
      </c>
      <c r="G3732">
        <v>0</v>
      </c>
      <c r="H3732" t="s">
        <v>2538</v>
      </c>
      <c r="I3732" t="s">
        <v>2551</v>
      </c>
      <c r="J3732" t="s">
        <v>2353</v>
      </c>
      <c r="K3732" t="s">
        <v>2321</v>
      </c>
      <c r="L3732" t="s">
        <v>326</v>
      </c>
      <c r="M3732" t="s">
        <v>2588</v>
      </c>
      <c r="N3732" t="s">
        <v>2589</v>
      </c>
      <c r="O3732" t="s">
        <v>2542</v>
      </c>
      <c r="P3732" t="s">
        <v>2543</v>
      </c>
      <c r="Q3732" t="s">
        <v>2544</v>
      </c>
      <c r="R3732" t="s">
        <v>2570</v>
      </c>
      <c r="S3732" t="s">
        <v>2546</v>
      </c>
      <c r="T3732">
        <v>0</v>
      </c>
      <c r="U3732" t="s">
        <v>2571</v>
      </c>
      <c r="V3732" t="s">
        <v>2572</v>
      </c>
      <c r="W3732" t="s">
        <v>1891</v>
      </c>
      <c r="X3732" t="s">
        <v>2564</v>
      </c>
      <c r="Y3732" t="str">
        <f t="shared" si="58"/>
        <v>网易有道信息技术（北京）有限公司网易(杭州)网络有限公司信息流</v>
      </c>
      <c r="Z3732" t="e">
        <f>VLOOKUP(Y:Y,[1]Sheet1!N:N,1,0)</f>
        <v>#N/A</v>
      </c>
    </row>
    <row r="3733" spans="1:26" hidden="1" x14ac:dyDescent="0.25">
      <c r="A3733">
        <v>20230610</v>
      </c>
      <c r="B3733">
        <v>47798400</v>
      </c>
      <c r="C3733" t="s">
        <v>2857</v>
      </c>
      <c r="D3733">
        <v>2169384</v>
      </c>
      <c r="E3733" t="s">
        <v>2633</v>
      </c>
      <c r="F3733" s="59">
        <v>3361.79</v>
      </c>
      <c r="G3733">
        <v>2490.2199999999998</v>
      </c>
      <c r="H3733" t="s">
        <v>2538</v>
      </c>
      <c r="I3733" t="s">
        <v>2551</v>
      </c>
      <c r="J3733" t="s">
        <v>296</v>
      </c>
      <c r="K3733" t="s">
        <v>2321</v>
      </c>
      <c r="L3733" t="s">
        <v>2334</v>
      </c>
      <c r="M3733" t="s">
        <v>2634</v>
      </c>
      <c r="N3733" t="s">
        <v>2635</v>
      </c>
      <c r="O3733" t="s">
        <v>2542</v>
      </c>
      <c r="P3733" t="s">
        <v>2543</v>
      </c>
      <c r="Q3733" t="s">
        <v>2544</v>
      </c>
      <c r="R3733" t="s">
        <v>2636</v>
      </c>
      <c r="S3733" t="s">
        <v>2546</v>
      </c>
      <c r="T3733">
        <v>0</v>
      </c>
      <c r="U3733" t="s">
        <v>2584</v>
      </c>
      <c r="V3733" t="s">
        <v>2637</v>
      </c>
      <c r="W3733" t="s">
        <v>2584</v>
      </c>
      <c r="X3733" t="s">
        <v>2637</v>
      </c>
      <c r="Y3733" t="str">
        <f t="shared" si="58"/>
        <v>湖北车智汇传媒有限公司北京车之家信息技术有限公司信息流</v>
      </c>
      <c r="Z3733" t="e">
        <f>VLOOKUP(Y:Y,[1]Sheet1!N:N,1,0)</f>
        <v>#N/A</v>
      </c>
    </row>
    <row r="3734" spans="1:26" hidden="1" x14ac:dyDescent="0.25">
      <c r="A3734">
        <v>20230610</v>
      </c>
      <c r="B3734">
        <v>47580629</v>
      </c>
      <c r="C3734" t="s">
        <v>2773</v>
      </c>
      <c r="D3734">
        <v>2171220</v>
      </c>
      <c r="E3734" t="s">
        <v>2774</v>
      </c>
      <c r="F3734" s="59">
        <v>12942.55</v>
      </c>
      <c r="G3734">
        <v>11452.91</v>
      </c>
      <c r="H3734" t="s">
        <v>2559</v>
      </c>
      <c r="I3734" t="s">
        <v>2560</v>
      </c>
      <c r="J3734" t="s">
        <v>2322</v>
      </c>
      <c r="K3734" t="s">
        <v>711</v>
      </c>
      <c r="L3734" t="s">
        <v>2323</v>
      </c>
      <c r="M3734" t="s">
        <v>2685</v>
      </c>
      <c r="N3734" t="s">
        <v>2686</v>
      </c>
      <c r="O3734" t="s">
        <v>2542</v>
      </c>
      <c r="P3734" t="s">
        <v>2543</v>
      </c>
      <c r="Q3734" t="s">
        <v>2544</v>
      </c>
      <c r="R3734" t="s">
        <v>2687</v>
      </c>
      <c r="S3734" t="s">
        <v>2546</v>
      </c>
      <c r="T3734">
        <v>46976.582000000002</v>
      </c>
      <c r="U3734" t="s">
        <v>2555</v>
      </c>
      <c r="V3734" t="s">
        <v>2556</v>
      </c>
      <c r="W3734" t="s">
        <v>2555</v>
      </c>
      <c r="X3734" t="s">
        <v>2671</v>
      </c>
      <c r="Y3734" t="str">
        <f t="shared" si="58"/>
        <v>广州虎牙信息科技有限公司-百度广州虎牙信息科技有限公司CPC</v>
      </c>
      <c r="Z3734" t="e">
        <f>VLOOKUP(Y:Y,[1]Sheet1!N:N,1,0)</f>
        <v>#N/A</v>
      </c>
    </row>
    <row r="3735" spans="1:26" hidden="1" x14ac:dyDescent="0.25">
      <c r="A3735">
        <v>20230610</v>
      </c>
      <c r="B3735">
        <v>42014357</v>
      </c>
      <c r="C3735" t="s">
        <v>2798</v>
      </c>
      <c r="D3735">
        <v>2142924</v>
      </c>
      <c r="E3735" t="s">
        <v>2716</v>
      </c>
      <c r="F3735" s="59">
        <v>627.48</v>
      </c>
      <c r="G3735">
        <v>627.48</v>
      </c>
      <c r="H3735" t="s">
        <v>2559</v>
      </c>
      <c r="I3735" t="s">
        <v>2560</v>
      </c>
      <c r="J3735" t="s">
        <v>392</v>
      </c>
      <c r="K3735" t="s">
        <v>711</v>
      </c>
      <c r="L3735" t="s">
        <v>392</v>
      </c>
      <c r="M3735" t="s">
        <v>2641</v>
      </c>
      <c r="N3735" t="s">
        <v>2642</v>
      </c>
      <c r="O3735" t="s">
        <v>2542</v>
      </c>
      <c r="P3735" t="s">
        <v>2543</v>
      </c>
      <c r="Q3735" t="s">
        <v>2544</v>
      </c>
      <c r="R3735" t="s">
        <v>2643</v>
      </c>
      <c r="S3735" t="s">
        <v>2546</v>
      </c>
      <c r="T3735">
        <v>52747.73</v>
      </c>
      <c r="U3735" t="s">
        <v>838</v>
      </c>
      <c r="V3735" t="s">
        <v>2578</v>
      </c>
      <c r="W3735" t="s">
        <v>838</v>
      </c>
      <c r="X3735" t="s">
        <v>2548</v>
      </c>
      <c r="Y3735" t="str">
        <f t="shared" si="58"/>
        <v>福州三六零网络小额贷款有限公司福州三六零网络小额贷款有限公司CPC</v>
      </c>
      <c r="Z3735" t="e">
        <f>VLOOKUP(Y:Y,[1]Sheet1!N:N,1,0)</f>
        <v>#N/A</v>
      </c>
    </row>
    <row r="3736" spans="1:26" x14ac:dyDescent="0.25">
      <c r="A3736">
        <v>20230610</v>
      </c>
      <c r="B3736">
        <v>45336908</v>
      </c>
      <c r="C3736" t="s">
        <v>2621</v>
      </c>
      <c r="D3736">
        <v>2054669</v>
      </c>
      <c r="E3736" t="s">
        <v>2622</v>
      </c>
      <c r="F3736" s="59">
        <v>3786.14</v>
      </c>
      <c r="G3736">
        <v>2804.55</v>
      </c>
      <c r="H3736" t="s">
        <v>2538</v>
      </c>
      <c r="I3736" t="s">
        <v>2539</v>
      </c>
      <c r="J3736" t="s">
        <v>2352</v>
      </c>
      <c r="K3736" t="s">
        <v>2321</v>
      </c>
      <c r="L3736" t="s">
        <v>2351</v>
      </c>
      <c r="M3736" t="s">
        <v>2623</v>
      </c>
      <c r="N3736" t="s">
        <v>2624</v>
      </c>
      <c r="O3736" t="s">
        <v>2542</v>
      </c>
      <c r="P3736" t="s">
        <v>2543</v>
      </c>
      <c r="Q3736" t="s">
        <v>2544</v>
      </c>
      <c r="R3736" t="s">
        <v>2625</v>
      </c>
      <c r="S3736" t="s">
        <v>2546</v>
      </c>
      <c r="T3736">
        <v>0</v>
      </c>
      <c r="U3736" t="s">
        <v>838</v>
      </c>
      <c r="V3736" t="s">
        <v>2548</v>
      </c>
      <c r="W3736" t="s">
        <v>838</v>
      </c>
      <c r="X3736" t="s">
        <v>2548</v>
      </c>
      <c r="Y3736" t="str">
        <f t="shared" si="58"/>
        <v>深圳市小赢普惠科技有限责任公司深圳市赢众通金融信息服务有限责任公司信息流</v>
      </c>
      <c r="Z3736" t="e">
        <f>VLOOKUP(Y:Y,[1]Sheet1!N:N,1,0)</f>
        <v>#N/A</v>
      </c>
    </row>
    <row r="3737" spans="1:26" hidden="1" x14ac:dyDescent="0.25">
      <c r="A3737">
        <v>20230610</v>
      </c>
      <c r="B3737">
        <v>27753547</v>
      </c>
      <c r="C3737" t="s">
        <v>2674</v>
      </c>
      <c r="D3737">
        <v>2172257</v>
      </c>
      <c r="E3737" t="s">
        <v>2610</v>
      </c>
      <c r="F3737" s="59">
        <v>1326.54</v>
      </c>
      <c r="G3737">
        <v>1052.74</v>
      </c>
      <c r="H3737" t="s">
        <v>2559</v>
      </c>
      <c r="I3737" t="s">
        <v>2560</v>
      </c>
      <c r="J3737" t="s">
        <v>292</v>
      </c>
      <c r="K3737" t="s">
        <v>711</v>
      </c>
      <c r="L3737" t="s">
        <v>574</v>
      </c>
      <c r="M3737" t="s">
        <v>2611</v>
      </c>
      <c r="N3737" t="s">
        <v>2612</v>
      </c>
      <c r="O3737" t="s">
        <v>2542</v>
      </c>
      <c r="P3737" t="s">
        <v>2543</v>
      </c>
      <c r="Q3737" t="s">
        <v>2544</v>
      </c>
      <c r="R3737" t="s">
        <v>2613</v>
      </c>
      <c r="S3737" t="s">
        <v>2546</v>
      </c>
      <c r="T3737">
        <v>28145.627</v>
      </c>
      <c r="U3737" t="s">
        <v>2614</v>
      </c>
      <c r="V3737" t="s">
        <v>2615</v>
      </c>
      <c r="W3737" t="s">
        <v>2614</v>
      </c>
      <c r="X3737" t="s">
        <v>2615</v>
      </c>
      <c r="Y3737" t="str">
        <f t="shared" si="58"/>
        <v>广州荔湾品唯信息服务有限公司广州唯品会电子商务有限公司CPC</v>
      </c>
      <c r="Z3737" t="e">
        <f>VLOOKUP(Y:Y,[1]Sheet1!N:N,1,0)</f>
        <v>#N/A</v>
      </c>
    </row>
    <row r="3738" spans="1:26" hidden="1" x14ac:dyDescent="0.25">
      <c r="A3738">
        <v>20230610</v>
      </c>
      <c r="B3738">
        <v>47184415</v>
      </c>
      <c r="C3738" t="s">
        <v>2708</v>
      </c>
      <c r="D3738">
        <v>2176807</v>
      </c>
      <c r="E3738" t="s">
        <v>2691</v>
      </c>
      <c r="F3738" s="59">
        <v>55282.6</v>
      </c>
      <c r="G3738">
        <v>40352.26</v>
      </c>
      <c r="H3738" t="s">
        <v>2538</v>
      </c>
      <c r="I3738" t="s">
        <v>2551</v>
      </c>
      <c r="J3738" t="s">
        <v>2339</v>
      </c>
      <c r="K3738" t="s">
        <v>2321</v>
      </c>
      <c r="L3738" t="s">
        <v>2338</v>
      </c>
      <c r="M3738" t="s">
        <v>2692</v>
      </c>
      <c r="N3738" t="s">
        <v>2693</v>
      </c>
      <c r="O3738" t="s">
        <v>2542</v>
      </c>
      <c r="P3738" t="s">
        <v>2543</v>
      </c>
      <c r="Q3738" t="s">
        <v>2544</v>
      </c>
      <c r="R3738" t="s">
        <v>2694</v>
      </c>
      <c r="S3738" t="s">
        <v>2546</v>
      </c>
      <c r="T3738">
        <v>0</v>
      </c>
      <c r="U3738" t="s">
        <v>2117</v>
      </c>
      <c r="V3738" t="s">
        <v>2695</v>
      </c>
      <c r="W3738" t="s">
        <v>2117</v>
      </c>
      <c r="X3738" t="s">
        <v>2695</v>
      </c>
      <c r="Y3738" t="str">
        <f t="shared" si="58"/>
        <v>北京三快在线科技有限公司及其关联公司北京三快科技有限公司信息流</v>
      </c>
      <c r="Z3738" t="e">
        <f>VLOOKUP(Y:Y,[1]Sheet1!N:N,1,0)</f>
        <v>#N/A</v>
      </c>
    </row>
    <row r="3739" spans="1:26" hidden="1" x14ac:dyDescent="0.25">
      <c r="A3739">
        <v>20230610</v>
      </c>
      <c r="B3739">
        <v>47327914</v>
      </c>
      <c r="C3739" t="s">
        <v>2720</v>
      </c>
      <c r="D3739">
        <v>2185183</v>
      </c>
      <c r="E3739" t="s">
        <v>2574</v>
      </c>
      <c r="F3739" s="59">
        <v>472.54</v>
      </c>
      <c r="G3739">
        <v>357.99</v>
      </c>
      <c r="H3739" t="s">
        <v>2538</v>
      </c>
      <c r="I3739" t="s">
        <v>2551</v>
      </c>
      <c r="J3739" t="s">
        <v>2575</v>
      </c>
      <c r="K3739" t="s">
        <v>2321</v>
      </c>
      <c r="L3739" t="s">
        <v>2344</v>
      </c>
      <c r="M3739" t="s">
        <v>2576</v>
      </c>
      <c r="O3739" t="s">
        <v>2542</v>
      </c>
      <c r="P3739" t="s">
        <v>2543</v>
      </c>
      <c r="Q3739" t="s">
        <v>2544</v>
      </c>
      <c r="R3739" t="s">
        <v>2577</v>
      </c>
      <c r="S3739" t="s">
        <v>2546</v>
      </c>
      <c r="T3739">
        <v>0</v>
      </c>
      <c r="U3739" t="s">
        <v>838</v>
      </c>
      <c r="V3739" t="s">
        <v>2578</v>
      </c>
      <c r="W3739" t="s">
        <v>838</v>
      </c>
      <c r="X3739" t="s">
        <v>2578</v>
      </c>
      <c r="Y3739" t="str">
        <f t="shared" si="58"/>
        <v>北京微财科技有限公司-数媒重庆市黑卡小额贷款有限公司信息流</v>
      </c>
      <c r="Z3739" t="e">
        <f>VLOOKUP(Y:Y,[1]Sheet1!N:N,1,0)</f>
        <v>#N/A</v>
      </c>
    </row>
    <row r="3740" spans="1:26" hidden="1" x14ac:dyDescent="0.25">
      <c r="A3740">
        <v>20230610</v>
      </c>
      <c r="B3740">
        <v>47953339</v>
      </c>
      <c r="C3740" t="s">
        <v>2755</v>
      </c>
      <c r="D3740">
        <v>2167551</v>
      </c>
      <c r="E3740" t="s">
        <v>2550</v>
      </c>
      <c r="F3740" s="59">
        <v>12.81</v>
      </c>
      <c r="G3740">
        <v>12.81</v>
      </c>
      <c r="H3740" t="s">
        <v>2538</v>
      </c>
      <c r="I3740" t="s">
        <v>2539</v>
      </c>
      <c r="J3740" t="s">
        <v>2332</v>
      </c>
      <c r="K3740" t="s">
        <v>2321</v>
      </c>
      <c r="L3740" t="s">
        <v>2333</v>
      </c>
      <c r="M3740" t="s">
        <v>2552</v>
      </c>
      <c r="N3740" t="s">
        <v>2553</v>
      </c>
      <c r="O3740" t="s">
        <v>2542</v>
      </c>
      <c r="P3740" t="s">
        <v>2543</v>
      </c>
      <c r="Q3740" t="s">
        <v>2544</v>
      </c>
      <c r="R3740" t="s">
        <v>2554</v>
      </c>
      <c r="S3740" t="s">
        <v>2546</v>
      </c>
      <c r="T3740">
        <v>0</v>
      </c>
      <c r="U3740" t="s">
        <v>2555</v>
      </c>
      <c r="V3740" t="s">
        <v>2556</v>
      </c>
      <c r="W3740" t="s">
        <v>2555</v>
      </c>
      <c r="X3740" t="s">
        <v>2556</v>
      </c>
      <c r="Y3740" t="str">
        <f t="shared" si="58"/>
        <v>北京爱奇艺科技有限公司-百度北京爱奇艺科技有限公司信息流</v>
      </c>
      <c r="Z3740" t="e">
        <f>VLOOKUP(Y:Y,[1]Sheet1!N:N,1,0)</f>
        <v>#N/A</v>
      </c>
    </row>
    <row r="3741" spans="1:26" hidden="1" x14ac:dyDescent="0.25">
      <c r="A3741">
        <v>20230610</v>
      </c>
      <c r="B3741">
        <v>19668996</v>
      </c>
      <c r="C3741" t="s">
        <v>2711</v>
      </c>
      <c r="D3741">
        <v>2172257</v>
      </c>
      <c r="E3741" t="s">
        <v>2610</v>
      </c>
      <c r="F3741" s="59">
        <v>14068.85</v>
      </c>
      <c r="G3741">
        <v>11165.39</v>
      </c>
      <c r="H3741" t="s">
        <v>2559</v>
      </c>
      <c r="I3741" t="s">
        <v>2560</v>
      </c>
      <c r="J3741" t="s">
        <v>292</v>
      </c>
      <c r="K3741" t="s">
        <v>711</v>
      </c>
      <c r="L3741" t="s">
        <v>574</v>
      </c>
      <c r="M3741" t="s">
        <v>2611</v>
      </c>
      <c r="N3741" t="s">
        <v>2612</v>
      </c>
      <c r="O3741" t="s">
        <v>2542</v>
      </c>
      <c r="P3741" t="s">
        <v>2543</v>
      </c>
      <c r="Q3741" t="s">
        <v>2544</v>
      </c>
      <c r="R3741" t="s">
        <v>2613</v>
      </c>
      <c r="S3741" t="s">
        <v>2546</v>
      </c>
      <c r="T3741">
        <v>43905.182000000001</v>
      </c>
      <c r="U3741" t="s">
        <v>2614</v>
      </c>
      <c r="V3741" t="s">
        <v>2615</v>
      </c>
      <c r="W3741" t="s">
        <v>2614</v>
      </c>
      <c r="X3741" t="s">
        <v>2615</v>
      </c>
      <c r="Y3741" t="str">
        <f t="shared" si="58"/>
        <v>广州荔湾品唯信息服务有限公司广州唯品会电子商务有限公司CPC</v>
      </c>
      <c r="Z3741" t="e">
        <f>VLOOKUP(Y:Y,[1]Sheet1!N:N,1,0)</f>
        <v>#N/A</v>
      </c>
    </row>
    <row r="3742" spans="1:26" hidden="1" x14ac:dyDescent="0.25">
      <c r="A3742">
        <v>20230610</v>
      </c>
      <c r="B3742">
        <v>45322956</v>
      </c>
      <c r="C3742" t="s">
        <v>2631</v>
      </c>
      <c r="D3742">
        <v>2172261</v>
      </c>
      <c r="E3742" t="s">
        <v>2628</v>
      </c>
      <c r="F3742" s="59">
        <v>487.36</v>
      </c>
      <c r="G3742">
        <v>372.03</v>
      </c>
      <c r="H3742" t="s">
        <v>2538</v>
      </c>
      <c r="I3742" t="s">
        <v>2539</v>
      </c>
      <c r="J3742" t="s">
        <v>292</v>
      </c>
      <c r="K3742" t="s">
        <v>2321</v>
      </c>
      <c r="L3742" t="s">
        <v>574</v>
      </c>
      <c r="M3742" t="s">
        <v>2611</v>
      </c>
      <c r="N3742" t="s">
        <v>2612</v>
      </c>
      <c r="O3742" t="s">
        <v>2542</v>
      </c>
      <c r="P3742" t="s">
        <v>2543</v>
      </c>
      <c r="Q3742" t="s">
        <v>2544</v>
      </c>
      <c r="R3742" t="s">
        <v>2613</v>
      </c>
      <c r="S3742" t="s">
        <v>2546</v>
      </c>
      <c r="T3742">
        <v>0</v>
      </c>
      <c r="U3742" t="s">
        <v>2614</v>
      </c>
      <c r="V3742" t="s">
        <v>2615</v>
      </c>
      <c r="W3742" t="s">
        <v>2614</v>
      </c>
      <c r="X3742" t="s">
        <v>2615</v>
      </c>
      <c r="Y3742" t="str">
        <f t="shared" si="58"/>
        <v>广州荔湾品唯信息服务有限公司广州唯品会电子商务有限公司信息流</v>
      </c>
      <c r="Z3742" t="e">
        <f>VLOOKUP(Y:Y,[1]Sheet1!N:N,1,0)</f>
        <v>#N/A</v>
      </c>
    </row>
    <row r="3743" spans="1:26" x14ac:dyDescent="0.25">
      <c r="A3743">
        <v>20230610</v>
      </c>
      <c r="B3743">
        <v>45336908</v>
      </c>
      <c r="C3743" t="s">
        <v>2621</v>
      </c>
      <c r="D3743">
        <v>2054669</v>
      </c>
      <c r="E3743" t="s">
        <v>2622</v>
      </c>
      <c r="F3743" s="59">
        <v>44.62</v>
      </c>
      <c r="G3743">
        <v>33.049999999999997</v>
      </c>
      <c r="H3743" t="s">
        <v>2538</v>
      </c>
      <c r="I3743" t="s">
        <v>2551</v>
      </c>
      <c r="J3743" t="s">
        <v>2352</v>
      </c>
      <c r="K3743" t="s">
        <v>2321</v>
      </c>
      <c r="L3743" t="s">
        <v>2351</v>
      </c>
      <c r="M3743" t="s">
        <v>2623</v>
      </c>
      <c r="N3743" t="s">
        <v>2624</v>
      </c>
      <c r="O3743" t="s">
        <v>2542</v>
      </c>
      <c r="P3743" t="s">
        <v>2543</v>
      </c>
      <c r="Q3743" t="s">
        <v>2544</v>
      </c>
      <c r="R3743" t="s">
        <v>2625</v>
      </c>
      <c r="S3743" t="s">
        <v>2546</v>
      </c>
      <c r="T3743">
        <v>0</v>
      </c>
      <c r="U3743" t="s">
        <v>838</v>
      </c>
      <c r="V3743" t="s">
        <v>2548</v>
      </c>
      <c r="W3743" t="s">
        <v>838</v>
      </c>
      <c r="X3743" t="s">
        <v>2548</v>
      </c>
      <c r="Y3743" t="str">
        <f t="shared" si="58"/>
        <v>深圳市小赢普惠科技有限责任公司深圳市赢众通金融信息服务有限责任公司信息流</v>
      </c>
      <c r="Z3743" t="e">
        <f>VLOOKUP(Y:Y,[1]Sheet1!N:N,1,0)</f>
        <v>#N/A</v>
      </c>
    </row>
    <row r="3744" spans="1:26" hidden="1" x14ac:dyDescent="0.25">
      <c r="A3744">
        <v>20230610</v>
      </c>
      <c r="B3744">
        <v>47327867</v>
      </c>
      <c r="C3744" t="s">
        <v>2682</v>
      </c>
      <c r="D3744">
        <v>2185183</v>
      </c>
      <c r="E3744" t="s">
        <v>2574</v>
      </c>
      <c r="F3744" s="59">
        <v>1896.74</v>
      </c>
      <c r="G3744">
        <v>1436.93</v>
      </c>
      <c r="H3744" t="s">
        <v>2538</v>
      </c>
      <c r="I3744" t="s">
        <v>2539</v>
      </c>
      <c r="J3744" t="s">
        <v>2575</v>
      </c>
      <c r="K3744" t="s">
        <v>2321</v>
      </c>
      <c r="L3744" t="s">
        <v>2344</v>
      </c>
      <c r="M3744" t="s">
        <v>2576</v>
      </c>
      <c r="O3744" t="s">
        <v>2542</v>
      </c>
      <c r="P3744" t="s">
        <v>2543</v>
      </c>
      <c r="Q3744" t="s">
        <v>2544</v>
      </c>
      <c r="R3744" t="s">
        <v>2577</v>
      </c>
      <c r="S3744" t="s">
        <v>2546</v>
      </c>
      <c r="T3744">
        <v>0</v>
      </c>
      <c r="U3744" t="s">
        <v>838</v>
      </c>
      <c r="V3744" t="s">
        <v>2578</v>
      </c>
      <c r="W3744" t="s">
        <v>838</v>
      </c>
      <c r="X3744" t="s">
        <v>2578</v>
      </c>
      <c r="Y3744" t="str">
        <f t="shared" si="58"/>
        <v>北京微财科技有限公司-数媒重庆市黑卡小额贷款有限公司信息流</v>
      </c>
      <c r="Z3744" t="e">
        <f>VLOOKUP(Y:Y,[1]Sheet1!N:N,1,0)</f>
        <v>#N/A</v>
      </c>
    </row>
    <row r="3745" spans="1:26" hidden="1" x14ac:dyDescent="0.25">
      <c r="A3745">
        <v>20230610</v>
      </c>
      <c r="B3745">
        <v>47426571</v>
      </c>
      <c r="C3745" t="s">
        <v>2754</v>
      </c>
      <c r="D3745">
        <v>2189969</v>
      </c>
      <c r="E3745" t="s">
        <v>2608</v>
      </c>
      <c r="F3745" s="59">
        <v>2015.53</v>
      </c>
      <c r="G3745">
        <v>1439.66</v>
      </c>
      <c r="H3745" t="s">
        <v>2538</v>
      </c>
      <c r="I3745" t="s">
        <v>2551</v>
      </c>
      <c r="J3745" t="s">
        <v>2332</v>
      </c>
      <c r="K3745" t="s">
        <v>2321</v>
      </c>
      <c r="L3745" t="s">
        <v>2333</v>
      </c>
      <c r="M3745" t="s">
        <v>2552</v>
      </c>
      <c r="N3745" t="s">
        <v>2553</v>
      </c>
      <c r="O3745" t="s">
        <v>2542</v>
      </c>
      <c r="P3745" t="s">
        <v>2543</v>
      </c>
      <c r="Q3745" t="s">
        <v>2544</v>
      </c>
      <c r="R3745" t="s">
        <v>2554</v>
      </c>
      <c r="S3745" t="s">
        <v>2546</v>
      </c>
      <c r="T3745">
        <v>0</v>
      </c>
      <c r="U3745" t="s">
        <v>2555</v>
      </c>
      <c r="V3745" t="s">
        <v>2556</v>
      </c>
      <c r="W3745" t="s">
        <v>2555</v>
      </c>
      <c r="X3745" t="s">
        <v>2556</v>
      </c>
      <c r="Y3745" t="str">
        <f t="shared" si="58"/>
        <v>北京爱奇艺科技有限公司-百度北京爱奇艺科技有限公司信息流</v>
      </c>
      <c r="Z3745" t="e">
        <f>VLOOKUP(Y:Y,[1]Sheet1!N:N,1,0)</f>
        <v>#N/A</v>
      </c>
    </row>
    <row r="3746" spans="1:26" hidden="1" x14ac:dyDescent="0.25">
      <c r="A3746">
        <v>20230610</v>
      </c>
      <c r="B3746">
        <v>29768624</v>
      </c>
      <c r="C3746" t="s">
        <v>2751</v>
      </c>
      <c r="D3746">
        <v>2130054</v>
      </c>
      <c r="E3746" t="s">
        <v>2558</v>
      </c>
      <c r="F3746" s="59">
        <v>3505.35</v>
      </c>
      <c r="G3746">
        <v>2838.18</v>
      </c>
      <c r="H3746" t="s">
        <v>2559</v>
      </c>
      <c r="I3746" t="s">
        <v>2560</v>
      </c>
      <c r="J3746" t="s">
        <v>2350</v>
      </c>
      <c r="K3746" t="s">
        <v>711</v>
      </c>
      <c r="L3746" t="s">
        <v>2350</v>
      </c>
      <c r="M3746" t="s">
        <v>2561</v>
      </c>
      <c r="N3746" t="s">
        <v>2562</v>
      </c>
      <c r="O3746" t="s">
        <v>2542</v>
      </c>
      <c r="P3746" t="s">
        <v>2543</v>
      </c>
      <c r="Q3746" t="s">
        <v>2544</v>
      </c>
      <c r="R3746" t="s">
        <v>2563</v>
      </c>
      <c r="S3746" t="s">
        <v>2546</v>
      </c>
      <c r="T3746">
        <v>9697.6859999999997</v>
      </c>
      <c r="U3746" t="s">
        <v>1891</v>
      </c>
      <c r="V3746" t="s">
        <v>2602</v>
      </c>
      <c r="W3746" t="s">
        <v>1891</v>
      </c>
      <c r="X3746" t="s">
        <v>2564</v>
      </c>
      <c r="Y3746" t="str">
        <f t="shared" si="58"/>
        <v>深圳尚米网络技术有限公司深圳尚米网络技术有限公司CPC</v>
      </c>
      <c r="Z3746" t="e">
        <f>VLOOKUP(Y:Y,[1]Sheet1!N:N,1,0)</f>
        <v>#N/A</v>
      </c>
    </row>
    <row r="3747" spans="1:26" hidden="1" x14ac:dyDescent="0.25">
      <c r="A3747">
        <v>20230610</v>
      </c>
      <c r="B3747">
        <v>47426658</v>
      </c>
      <c r="C3747" t="s">
        <v>2873</v>
      </c>
      <c r="D3747">
        <v>2167551</v>
      </c>
      <c r="E3747" t="s">
        <v>2550</v>
      </c>
      <c r="F3747" s="59">
        <v>74.599999999999994</v>
      </c>
      <c r="G3747">
        <v>74.599999999999994</v>
      </c>
      <c r="H3747" t="s">
        <v>2538</v>
      </c>
      <c r="I3747" t="s">
        <v>2551</v>
      </c>
      <c r="J3747" t="s">
        <v>2332</v>
      </c>
      <c r="K3747" t="s">
        <v>2321</v>
      </c>
      <c r="L3747" t="s">
        <v>2333</v>
      </c>
      <c r="M3747" t="s">
        <v>2552</v>
      </c>
      <c r="N3747" t="s">
        <v>2553</v>
      </c>
      <c r="O3747" t="s">
        <v>2542</v>
      </c>
      <c r="P3747" t="s">
        <v>2543</v>
      </c>
      <c r="Q3747" t="s">
        <v>2544</v>
      </c>
      <c r="R3747" t="s">
        <v>2554</v>
      </c>
      <c r="S3747" t="s">
        <v>2546</v>
      </c>
      <c r="T3747">
        <v>0</v>
      </c>
      <c r="U3747" t="s">
        <v>2555</v>
      </c>
      <c r="V3747" t="s">
        <v>2556</v>
      </c>
      <c r="W3747" t="s">
        <v>2555</v>
      </c>
      <c r="X3747" t="s">
        <v>2556</v>
      </c>
      <c r="Y3747" t="str">
        <f t="shared" si="58"/>
        <v>北京爱奇艺科技有限公司-百度北京爱奇艺科技有限公司信息流</v>
      </c>
      <c r="Z3747" t="e">
        <f>VLOOKUP(Y:Y,[1]Sheet1!N:N,1,0)</f>
        <v>#N/A</v>
      </c>
    </row>
    <row r="3748" spans="1:26" hidden="1" x14ac:dyDescent="0.25">
      <c r="A3748">
        <v>20230610</v>
      </c>
      <c r="B3748">
        <v>42327274</v>
      </c>
      <c r="C3748" t="s">
        <v>2791</v>
      </c>
      <c r="D3748">
        <v>2172261</v>
      </c>
      <c r="E3748" t="s">
        <v>2628</v>
      </c>
      <c r="F3748" s="59">
        <v>711.11</v>
      </c>
      <c r="G3748">
        <v>542.83000000000004</v>
      </c>
      <c r="H3748" t="s">
        <v>2538</v>
      </c>
      <c r="I3748" t="s">
        <v>2551</v>
      </c>
      <c r="J3748" t="s">
        <v>292</v>
      </c>
      <c r="K3748" t="s">
        <v>2321</v>
      </c>
      <c r="L3748" t="s">
        <v>574</v>
      </c>
      <c r="M3748" t="s">
        <v>2611</v>
      </c>
      <c r="N3748" t="s">
        <v>2612</v>
      </c>
      <c r="O3748" t="s">
        <v>2542</v>
      </c>
      <c r="P3748" t="s">
        <v>2543</v>
      </c>
      <c r="Q3748" t="s">
        <v>2544</v>
      </c>
      <c r="R3748" t="s">
        <v>2613</v>
      </c>
      <c r="S3748" t="s">
        <v>2546</v>
      </c>
      <c r="T3748">
        <v>0</v>
      </c>
      <c r="U3748" t="s">
        <v>2614</v>
      </c>
      <c r="V3748" t="s">
        <v>2615</v>
      </c>
      <c r="W3748" t="s">
        <v>2614</v>
      </c>
      <c r="X3748" t="s">
        <v>2615</v>
      </c>
      <c r="Y3748" t="str">
        <f t="shared" si="58"/>
        <v>广州荔湾品唯信息服务有限公司广州唯品会电子商务有限公司信息流</v>
      </c>
      <c r="Z3748" t="e">
        <f>VLOOKUP(Y:Y,[1]Sheet1!N:N,1,0)</f>
        <v>#N/A</v>
      </c>
    </row>
    <row r="3749" spans="1:26" hidden="1" x14ac:dyDescent="0.25">
      <c r="A3749">
        <v>20230610</v>
      </c>
      <c r="B3749">
        <v>45323041</v>
      </c>
      <c r="C3749" t="s">
        <v>2775</v>
      </c>
      <c r="D3749">
        <v>2172261</v>
      </c>
      <c r="E3749" t="s">
        <v>2628</v>
      </c>
      <c r="F3749" s="59">
        <v>17055.77</v>
      </c>
      <c r="G3749">
        <v>13019.67</v>
      </c>
      <c r="H3749" t="s">
        <v>2538</v>
      </c>
      <c r="I3749" t="s">
        <v>2551</v>
      </c>
      <c r="J3749" t="s">
        <v>292</v>
      </c>
      <c r="K3749" t="s">
        <v>2321</v>
      </c>
      <c r="L3749" t="s">
        <v>574</v>
      </c>
      <c r="M3749" t="s">
        <v>2611</v>
      </c>
      <c r="N3749" t="s">
        <v>2612</v>
      </c>
      <c r="O3749" t="s">
        <v>2542</v>
      </c>
      <c r="P3749" t="s">
        <v>2543</v>
      </c>
      <c r="Q3749" t="s">
        <v>2544</v>
      </c>
      <c r="R3749" t="s">
        <v>2613</v>
      </c>
      <c r="S3749" t="s">
        <v>2546</v>
      </c>
      <c r="T3749">
        <v>0</v>
      </c>
      <c r="U3749" t="s">
        <v>2614</v>
      </c>
      <c r="V3749" t="s">
        <v>2615</v>
      </c>
      <c r="W3749" t="s">
        <v>2614</v>
      </c>
      <c r="X3749" t="s">
        <v>2615</v>
      </c>
      <c r="Y3749" t="str">
        <f t="shared" si="58"/>
        <v>广州荔湾品唯信息服务有限公司广州唯品会电子商务有限公司信息流</v>
      </c>
      <c r="Z3749" t="e">
        <f>VLOOKUP(Y:Y,[1]Sheet1!N:N,1,0)</f>
        <v>#N/A</v>
      </c>
    </row>
    <row r="3750" spans="1:26" hidden="1" x14ac:dyDescent="0.25">
      <c r="A3750">
        <v>20230610</v>
      </c>
      <c r="B3750">
        <v>47327914</v>
      </c>
      <c r="C3750" t="s">
        <v>2720</v>
      </c>
      <c r="D3750">
        <v>2185183</v>
      </c>
      <c r="E3750" t="s">
        <v>2574</v>
      </c>
      <c r="F3750" s="59">
        <v>7785.87</v>
      </c>
      <c r="G3750">
        <v>5898.39</v>
      </c>
      <c r="H3750" t="s">
        <v>2538</v>
      </c>
      <c r="I3750" t="s">
        <v>2539</v>
      </c>
      <c r="J3750" t="s">
        <v>2575</v>
      </c>
      <c r="K3750" t="s">
        <v>2321</v>
      </c>
      <c r="L3750" t="s">
        <v>2344</v>
      </c>
      <c r="M3750" t="s">
        <v>2576</v>
      </c>
      <c r="O3750" t="s">
        <v>2542</v>
      </c>
      <c r="P3750" t="s">
        <v>2543</v>
      </c>
      <c r="Q3750" t="s">
        <v>2544</v>
      </c>
      <c r="R3750" t="s">
        <v>2577</v>
      </c>
      <c r="S3750" t="s">
        <v>2546</v>
      </c>
      <c r="T3750">
        <v>0</v>
      </c>
      <c r="U3750" t="s">
        <v>838</v>
      </c>
      <c r="V3750" t="s">
        <v>2578</v>
      </c>
      <c r="W3750" t="s">
        <v>838</v>
      </c>
      <c r="X3750" t="s">
        <v>2578</v>
      </c>
      <c r="Y3750" t="str">
        <f t="shared" si="58"/>
        <v>北京微财科技有限公司-数媒重庆市黑卡小额贷款有限公司信息流</v>
      </c>
      <c r="Z3750" t="e">
        <f>VLOOKUP(Y:Y,[1]Sheet1!N:N,1,0)</f>
        <v>#N/A</v>
      </c>
    </row>
    <row r="3751" spans="1:26" hidden="1" x14ac:dyDescent="0.25">
      <c r="A3751">
        <v>20230610</v>
      </c>
      <c r="B3751">
        <v>47327991</v>
      </c>
      <c r="C3751" t="s">
        <v>2766</v>
      </c>
      <c r="D3751">
        <v>2185183</v>
      </c>
      <c r="E3751" t="s">
        <v>2574</v>
      </c>
      <c r="F3751" s="59">
        <v>6570.48</v>
      </c>
      <c r="G3751">
        <v>4977.6400000000003</v>
      </c>
      <c r="H3751" t="s">
        <v>2538</v>
      </c>
      <c r="I3751" t="s">
        <v>2539</v>
      </c>
      <c r="J3751" t="s">
        <v>2575</v>
      </c>
      <c r="K3751" t="s">
        <v>2321</v>
      </c>
      <c r="L3751" t="s">
        <v>2344</v>
      </c>
      <c r="M3751" t="s">
        <v>2576</v>
      </c>
      <c r="O3751" t="s">
        <v>2542</v>
      </c>
      <c r="P3751" t="s">
        <v>2543</v>
      </c>
      <c r="Q3751" t="s">
        <v>2544</v>
      </c>
      <c r="R3751" t="s">
        <v>2577</v>
      </c>
      <c r="S3751" t="s">
        <v>2546</v>
      </c>
      <c r="T3751">
        <v>0</v>
      </c>
      <c r="U3751" t="s">
        <v>838</v>
      </c>
      <c r="V3751" t="s">
        <v>2578</v>
      </c>
      <c r="W3751" t="s">
        <v>838</v>
      </c>
      <c r="X3751" t="s">
        <v>2578</v>
      </c>
      <c r="Y3751" t="str">
        <f t="shared" si="58"/>
        <v>北京微财科技有限公司-数媒重庆市黑卡小额贷款有限公司信息流</v>
      </c>
      <c r="Z3751" t="e">
        <f>VLOOKUP(Y:Y,[1]Sheet1!N:N,1,0)</f>
        <v>#N/A</v>
      </c>
    </row>
    <row r="3752" spans="1:26" hidden="1" x14ac:dyDescent="0.25">
      <c r="A3752">
        <v>20230610</v>
      </c>
      <c r="B3752">
        <v>47953339</v>
      </c>
      <c r="C3752" t="s">
        <v>2755</v>
      </c>
      <c r="D3752">
        <v>2167551</v>
      </c>
      <c r="E3752" t="s">
        <v>2550</v>
      </c>
      <c r="F3752" s="59">
        <v>1025.7</v>
      </c>
      <c r="G3752">
        <v>1025.7</v>
      </c>
      <c r="H3752" t="s">
        <v>2538</v>
      </c>
      <c r="I3752" t="s">
        <v>2551</v>
      </c>
      <c r="J3752" t="s">
        <v>2332</v>
      </c>
      <c r="K3752" t="s">
        <v>2321</v>
      </c>
      <c r="L3752" t="s">
        <v>2333</v>
      </c>
      <c r="M3752" t="s">
        <v>2552</v>
      </c>
      <c r="N3752" t="s">
        <v>2553</v>
      </c>
      <c r="O3752" t="s">
        <v>2542</v>
      </c>
      <c r="P3752" t="s">
        <v>2543</v>
      </c>
      <c r="Q3752" t="s">
        <v>2544</v>
      </c>
      <c r="R3752" t="s">
        <v>2554</v>
      </c>
      <c r="S3752" t="s">
        <v>2546</v>
      </c>
      <c r="T3752">
        <v>0</v>
      </c>
      <c r="U3752" t="s">
        <v>2555</v>
      </c>
      <c r="V3752" t="s">
        <v>2556</v>
      </c>
      <c r="W3752" t="s">
        <v>2555</v>
      </c>
      <c r="X3752" t="s">
        <v>2556</v>
      </c>
      <c r="Y3752" t="str">
        <f t="shared" si="58"/>
        <v>北京爱奇艺科技有限公司-百度北京爱奇艺科技有限公司信息流</v>
      </c>
      <c r="Z3752" t="e">
        <f>VLOOKUP(Y:Y,[1]Sheet1!N:N,1,0)</f>
        <v>#N/A</v>
      </c>
    </row>
    <row r="3753" spans="1:26" hidden="1" x14ac:dyDescent="0.25">
      <c r="A3753">
        <v>20230610</v>
      </c>
      <c r="B3753">
        <v>40182529</v>
      </c>
      <c r="C3753" t="s">
        <v>2795</v>
      </c>
      <c r="D3753">
        <v>2130054</v>
      </c>
      <c r="E3753" t="s">
        <v>2558</v>
      </c>
      <c r="F3753" s="59">
        <v>2369.13</v>
      </c>
      <c r="G3753">
        <v>1918.28</v>
      </c>
      <c r="H3753" t="s">
        <v>2559</v>
      </c>
      <c r="I3753" t="s">
        <v>2560</v>
      </c>
      <c r="J3753" t="s">
        <v>2350</v>
      </c>
      <c r="K3753" t="s">
        <v>711</v>
      </c>
      <c r="L3753" t="s">
        <v>2350</v>
      </c>
      <c r="M3753" t="s">
        <v>2561</v>
      </c>
      <c r="N3753" t="s">
        <v>2562</v>
      </c>
      <c r="O3753" t="s">
        <v>2542</v>
      </c>
      <c r="P3753" t="s">
        <v>2543</v>
      </c>
      <c r="Q3753" t="s">
        <v>2544</v>
      </c>
      <c r="R3753" t="s">
        <v>2563</v>
      </c>
      <c r="S3753" t="s">
        <v>2546</v>
      </c>
      <c r="T3753">
        <v>8278.277</v>
      </c>
      <c r="U3753" t="s">
        <v>1891</v>
      </c>
      <c r="V3753" t="s">
        <v>2564</v>
      </c>
      <c r="W3753" t="s">
        <v>1891</v>
      </c>
      <c r="X3753" t="s">
        <v>2564</v>
      </c>
      <c r="Y3753" t="str">
        <f t="shared" si="58"/>
        <v>深圳尚米网络技术有限公司深圳尚米网络技术有限公司CPC</v>
      </c>
      <c r="Z3753" t="e">
        <f>VLOOKUP(Y:Y,[1]Sheet1!N:N,1,0)</f>
        <v>#N/A</v>
      </c>
    </row>
    <row r="3754" spans="1:26" hidden="1" x14ac:dyDescent="0.25">
      <c r="A3754">
        <v>20230610</v>
      </c>
      <c r="B3754">
        <v>42840928</v>
      </c>
      <c r="C3754" t="s">
        <v>2813</v>
      </c>
      <c r="D3754">
        <v>2117410</v>
      </c>
      <c r="E3754" t="s">
        <v>2587</v>
      </c>
      <c r="F3754" s="59">
        <v>252.35</v>
      </c>
      <c r="G3754">
        <v>0</v>
      </c>
      <c r="H3754" t="s">
        <v>2538</v>
      </c>
      <c r="I3754" t="s">
        <v>2551</v>
      </c>
      <c r="J3754" t="s">
        <v>2353</v>
      </c>
      <c r="K3754" t="s">
        <v>2321</v>
      </c>
      <c r="L3754" t="s">
        <v>326</v>
      </c>
      <c r="M3754" t="s">
        <v>2588</v>
      </c>
      <c r="N3754" t="s">
        <v>2589</v>
      </c>
      <c r="O3754" t="s">
        <v>2542</v>
      </c>
      <c r="P3754" t="s">
        <v>2543</v>
      </c>
      <c r="Q3754" t="s">
        <v>2544</v>
      </c>
      <c r="R3754" t="s">
        <v>2570</v>
      </c>
      <c r="S3754" t="s">
        <v>2546</v>
      </c>
      <c r="T3754">
        <v>0</v>
      </c>
      <c r="U3754" t="s">
        <v>2571</v>
      </c>
      <c r="V3754" t="s">
        <v>2572</v>
      </c>
      <c r="W3754" t="s">
        <v>1891</v>
      </c>
      <c r="X3754" t="s">
        <v>2564</v>
      </c>
      <c r="Y3754" t="str">
        <f t="shared" si="58"/>
        <v>网易有道信息技术（北京）有限公司网易(杭州)网络有限公司信息流</v>
      </c>
      <c r="Z3754" t="e">
        <f>VLOOKUP(Y:Y,[1]Sheet1!N:N,1,0)</f>
        <v>#N/A</v>
      </c>
    </row>
    <row r="3755" spans="1:26" hidden="1" x14ac:dyDescent="0.25">
      <c r="A3755">
        <v>20230610</v>
      </c>
      <c r="B3755">
        <v>31693175</v>
      </c>
      <c r="C3755" t="s">
        <v>2787</v>
      </c>
      <c r="D3755">
        <v>2158492</v>
      </c>
      <c r="E3755" t="s">
        <v>2580</v>
      </c>
      <c r="F3755" s="59">
        <v>2787.75</v>
      </c>
      <c r="G3755">
        <v>2342.5100000000002</v>
      </c>
      <c r="H3755" t="s">
        <v>2559</v>
      </c>
      <c r="I3755" t="s">
        <v>2560</v>
      </c>
      <c r="J3755" t="s">
        <v>2330</v>
      </c>
      <c r="K3755" t="s">
        <v>711</v>
      </c>
      <c r="L3755" t="s">
        <v>2329</v>
      </c>
      <c r="M3755" t="s">
        <v>2581</v>
      </c>
      <c r="N3755" t="s">
        <v>2582</v>
      </c>
      <c r="O3755" t="s">
        <v>2542</v>
      </c>
      <c r="P3755" t="s">
        <v>2543</v>
      </c>
      <c r="Q3755" t="s">
        <v>2544</v>
      </c>
      <c r="R3755" t="s">
        <v>2583</v>
      </c>
      <c r="S3755" t="s">
        <v>2546</v>
      </c>
      <c r="T3755">
        <v>15498.593999999999</v>
      </c>
      <c r="U3755" t="s">
        <v>2584</v>
      </c>
      <c r="V3755" t="s">
        <v>2585</v>
      </c>
      <c r="W3755" t="s">
        <v>2584</v>
      </c>
      <c r="X3755" t="s">
        <v>2585</v>
      </c>
      <c r="Y3755" t="str">
        <f t="shared" si="58"/>
        <v>成都哈拜网络科技有限公司-数字媒体事业部上海哈啰普惠科技有限公司CPC</v>
      </c>
      <c r="Z3755" t="e">
        <f>VLOOKUP(Y:Y,[1]Sheet1!N:N,1,0)</f>
        <v>#N/A</v>
      </c>
    </row>
    <row r="3756" spans="1:26" hidden="1" x14ac:dyDescent="0.25">
      <c r="A3756">
        <v>20230610</v>
      </c>
      <c r="B3756">
        <v>42965750</v>
      </c>
      <c r="C3756" t="s">
        <v>2565</v>
      </c>
      <c r="D3756">
        <v>2165227</v>
      </c>
      <c r="E3756" t="s">
        <v>2566</v>
      </c>
      <c r="F3756" s="59">
        <v>1288.6400000000001</v>
      </c>
      <c r="G3756">
        <v>954.55</v>
      </c>
      <c r="H3756" t="s">
        <v>2538</v>
      </c>
      <c r="I3756" t="s">
        <v>2539</v>
      </c>
      <c r="J3756" t="s">
        <v>2320</v>
      </c>
      <c r="K3756" t="s">
        <v>2321</v>
      </c>
      <c r="L3756" t="s">
        <v>2318</v>
      </c>
      <c r="M3756" t="s">
        <v>2540</v>
      </c>
      <c r="N3756" t="s">
        <v>2541</v>
      </c>
      <c r="O3756" t="s">
        <v>2542</v>
      </c>
      <c r="P3756" t="s">
        <v>2543</v>
      </c>
      <c r="Q3756" t="s">
        <v>2544</v>
      </c>
      <c r="R3756" t="s">
        <v>2545</v>
      </c>
      <c r="S3756" t="s">
        <v>2546</v>
      </c>
      <c r="T3756">
        <v>0</v>
      </c>
      <c r="U3756" t="s">
        <v>838</v>
      </c>
      <c r="V3756" t="s">
        <v>2547</v>
      </c>
      <c r="W3756" t="s">
        <v>838</v>
      </c>
      <c r="X3756" t="s">
        <v>2548</v>
      </c>
      <c r="Y3756" t="str">
        <f t="shared" si="58"/>
        <v>上海耳序信息技术有限公司-四部上海拍拍贷金融信息服务有限公司信息流</v>
      </c>
      <c r="Z3756" t="e">
        <f>VLOOKUP(Y:Y,[1]Sheet1!N:N,1,0)</f>
        <v>#N/A</v>
      </c>
    </row>
    <row r="3757" spans="1:26" x14ac:dyDescent="0.25">
      <c r="A3757">
        <v>20230610</v>
      </c>
      <c r="B3757">
        <v>43094813</v>
      </c>
      <c r="C3757" t="s">
        <v>2677</v>
      </c>
      <c r="D3757">
        <v>2054669</v>
      </c>
      <c r="E3757" t="s">
        <v>2622</v>
      </c>
      <c r="F3757" s="59">
        <v>1871.23</v>
      </c>
      <c r="G3757">
        <v>1386.1</v>
      </c>
      <c r="H3757" t="s">
        <v>2538</v>
      </c>
      <c r="I3757" t="s">
        <v>2539</v>
      </c>
      <c r="J3757" t="s">
        <v>2352</v>
      </c>
      <c r="K3757" t="s">
        <v>2321</v>
      </c>
      <c r="L3757" t="s">
        <v>2351</v>
      </c>
      <c r="M3757" t="s">
        <v>2623</v>
      </c>
      <c r="N3757" t="s">
        <v>2624</v>
      </c>
      <c r="O3757" t="s">
        <v>2542</v>
      </c>
      <c r="P3757" t="s">
        <v>2543</v>
      </c>
      <c r="Q3757" t="s">
        <v>2544</v>
      </c>
      <c r="R3757" t="s">
        <v>2625</v>
      </c>
      <c r="S3757" t="s">
        <v>2546</v>
      </c>
      <c r="T3757">
        <v>0</v>
      </c>
      <c r="U3757" t="s">
        <v>838</v>
      </c>
      <c r="V3757" t="s">
        <v>2548</v>
      </c>
      <c r="W3757" t="s">
        <v>838</v>
      </c>
      <c r="X3757" t="s">
        <v>2548</v>
      </c>
      <c r="Y3757" t="str">
        <f t="shared" si="58"/>
        <v>深圳市小赢普惠科技有限责任公司深圳市赢众通金融信息服务有限责任公司信息流</v>
      </c>
      <c r="Z3757" t="e">
        <f>VLOOKUP(Y:Y,[1]Sheet1!N:N,1,0)</f>
        <v>#N/A</v>
      </c>
    </row>
    <row r="3758" spans="1:26" hidden="1" x14ac:dyDescent="0.25">
      <c r="A3758">
        <v>20230610</v>
      </c>
      <c r="B3758">
        <v>47327773</v>
      </c>
      <c r="C3758" t="s">
        <v>2714</v>
      </c>
      <c r="D3758">
        <v>2185183</v>
      </c>
      <c r="E3758" t="s">
        <v>2574</v>
      </c>
      <c r="F3758" s="59">
        <v>15421.23</v>
      </c>
      <c r="G3758">
        <v>11682.75</v>
      </c>
      <c r="H3758" t="s">
        <v>2538</v>
      </c>
      <c r="I3758" t="s">
        <v>2539</v>
      </c>
      <c r="J3758" t="s">
        <v>2575</v>
      </c>
      <c r="K3758" t="s">
        <v>2321</v>
      </c>
      <c r="L3758" t="s">
        <v>2344</v>
      </c>
      <c r="M3758" t="s">
        <v>2576</v>
      </c>
      <c r="O3758" t="s">
        <v>2542</v>
      </c>
      <c r="P3758" t="s">
        <v>2543</v>
      </c>
      <c r="Q3758" t="s">
        <v>2544</v>
      </c>
      <c r="R3758" t="s">
        <v>2577</v>
      </c>
      <c r="S3758" t="s">
        <v>2546</v>
      </c>
      <c r="T3758">
        <v>0</v>
      </c>
      <c r="U3758" t="s">
        <v>838</v>
      </c>
      <c r="V3758" t="s">
        <v>2578</v>
      </c>
      <c r="W3758" t="s">
        <v>838</v>
      </c>
      <c r="X3758" t="s">
        <v>2578</v>
      </c>
      <c r="Y3758" t="str">
        <f t="shared" si="58"/>
        <v>北京微财科技有限公司-数媒重庆市黑卡小额贷款有限公司信息流</v>
      </c>
      <c r="Z3758" t="e">
        <f>VLOOKUP(Y:Y,[1]Sheet1!N:N,1,0)</f>
        <v>#N/A</v>
      </c>
    </row>
    <row r="3759" spans="1:26" hidden="1" x14ac:dyDescent="0.25">
      <c r="A3759">
        <v>20230610</v>
      </c>
      <c r="B3759">
        <v>47344663</v>
      </c>
      <c r="C3759" t="s">
        <v>2788</v>
      </c>
      <c r="D3759">
        <v>2165628</v>
      </c>
      <c r="E3759" t="s">
        <v>2789</v>
      </c>
      <c r="F3759" s="59">
        <v>1001.06</v>
      </c>
      <c r="G3759">
        <v>0</v>
      </c>
      <c r="H3759" t="s">
        <v>2559</v>
      </c>
      <c r="I3759" t="s">
        <v>2560</v>
      </c>
      <c r="J3759" t="s">
        <v>2332</v>
      </c>
      <c r="K3759" t="s">
        <v>711</v>
      </c>
      <c r="L3759" t="s">
        <v>2333</v>
      </c>
      <c r="M3759" t="s">
        <v>2552</v>
      </c>
      <c r="N3759" t="s">
        <v>2553</v>
      </c>
      <c r="O3759" t="s">
        <v>2542</v>
      </c>
      <c r="P3759" t="s">
        <v>2543</v>
      </c>
      <c r="Q3759" t="s">
        <v>2544</v>
      </c>
      <c r="R3759" t="s">
        <v>2554</v>
      </c>
      <c r="S3759" t="s">
        <v>2546</v>
      </c>
      <c r="T3759">
        <v>0</v>
      </c>
      <c r="U3759" t="s">
        <v>2555</v>
      </c>
      <c r="V3759" t="s">
        <v>2556</v>
      </c>
      <c r="W3759" t="s">
        <v>2555</v>
      </c>
      <c r="X3759" t="s">
        <v>2556</v>
      </c>
      <c r="Y3759" t="str">
        <f t="shared" si="58"/>
        <v>北京爱奇艺科技有限公司-百度北京爱奇艺科技有限公司CPC</v>
      </c>
      <c r="Z3759" t="e">
        <f>VLOOKUP(Y:Y,[1]Sheet1!N:N,1,0)</f>
        <v>#N/A</v>
      </c>
    </row>
    <row r="3760" spans="1:26" hidden="1" x14ac:dyDescent="0.25">
      <c r="A3760">
        <v>20230610</v>
      </c>
      <c r="B3760">
        <v>47580667</v>
      </c>
      <c r="C3760" t="s">
        <v>2683</v>
      </c>
      <c r="D3760">
        <v>2171230</v>
      </c>
      <c r="E3760" t="s">
        <v>2684</v>
      </c>
      <c r="F3760" s="59">
        <v>5255.46</v>
      </c>
      <c r="G3760">
        <v>4105.83</v>
      </c>
      <c r="H3760" t="s">
        <v>2538</v>
      </c>
      <c r="I3760" t="s">
        <v>2539</v>
      </c>
      <c r="J3760" t="s">
        <v>2322</v>
      </c>
      <c r="K3760" t="s">
        <v>2321</v>
      </c>
      <c r="L3760" t="s">
        <v>2323</v>
      </c>
      <c r="M3760" t="s">
        <v>2685</v>
      </c>
      <c r="N3760" t="s">
        <v>2686</v>
      </c>
      <c r="O3760" t="s">
        <v>2542</v>
      </c>
      <c r="P3760" t="s">
        <v>2543</v>
      </c>
      <c r="Q3760" t="s">
        <v>2544</v>
      </c>
      <c r="R3760" t="s">
        <v>2687</v>
      </c>
      <c r="S3760" t="s">
        <v>2546</v>
      </c>
      <c r="T3760">
        <v>0</v>
      </c>
      <c r="U3760" t="s">
        <v>2555</v>
      </c>
      <c r="V3760" t="s">
        <v>2556</v>
      </c>
      <c r="W3760" t="s">
        <v>2555</v>
      </c>
      <c r="X3760" t="s">
        <v>2671</v>
      </c>
      <c r="Y3760" t="str">
        <f t="shared" si="58"/>
        <v>广州虎牙信息科技有限公司-百度广州虎牙信息科技有限公司信息流</v>
      </c>
      <c r="Z3760" t="e">
        <f>VLOOKUP(Y:Y,[1]Sheet1!N:N,1,0)</f>
        <v>#N/A</v>
      </c>
    </row>
    <row r="3761" spans="1:26" hidden="1" x14ac:dyDescent="0.25">
      <c r="A3761">
        <v>20230610</v>
      </c>
      <c r="B3761">
        <v>40548313</v>
      </c>
      <c r="C3761" t="s">
        <v>2629</v>
      </c>
      <c r="D3761">
        <v>2130054</v>
      </c>
      <c r="E3761" t="s">
        <v>2558</v>
      </c>
      <c r="F3761" s="59">
        <v>3908.48</v>
      </c>
      <c r="G3761">
        <v>3164.71</v>
      </c>
      <c r="H3761" t="s">
        <v>2559</v>
      </c>
      <c r="I3761" t="s">
        <v>2560</v>
      </c>
      <c r="J3761" t="s">
        <v>2350</v>
      </c>
      <c r="K3761" t="s">
        <v>711</v>
      </c>
      <c r="L3761" t="s">
        <v>2350</v>
      </c>
      <c r="M3761" t="s">
        <v>2561</v>
      </c>
      <c r="N3761" t="s">
        <v>2562</v>
      </c>
      <c r="O3761" t="s">
        <v>2542</v>
      </c>
      <c r="P3761" t="s">
        <v>2543</v>
      </c>
      <c r="Q3761" t="s">
        <v>2544</v>
      </c>
      <c r="R3761" t="s">
        <v>2563</v>
      </c>
      <c r="S3761" t="s">
        <v>2546</v>
      </c>
      <c r="T3761">
        <v>10526.599</v>
      </c>
      <c r="U3761" t="s">
        <v>1891</v>
      </c>
      <c r="V3761" t="s">
        <v>2564</v>
      </c>
      <c r="W3761" t="s">
        <v>1891</v>
      </c>
      <c r="X3761" t="s">
        <v>2564</v>
      </c>
      <c r="Y3761" t="str">
        <f t="shared" si="58"/>
        <v>深圳尚米网络技术有限公司深圳尚米网络技术有限公司CPC</v>
      </c>
      <c r="Z3761" t="e">
        <f>VLOOKUP(Y:Y,[1]Sheet1!N:N,1,0)</f>
        <v>#N/A</v>
      </c>
    </row>
    <row r="3762" spans="1:26" hidden="1" x14ac:dyDescent="0.25">
      <c r="A3762">
        <v>20230610</v>
      </c>
      <c r="B3762">
        <v>42965681</v>
      </c>
      <c r="C3762" t="s">
        <v>2725</v>
      </c>
      <c r="D3762">
        <v>2165227</v>
      </c>
      <c r="E3762" t="s">
        <v>2566</v>
      </c>
      <c r="F3762" s="59">
        <v>2232.4499999999998</v>
      </c>
      <c r="G3762">
        <v>1653.67</v>
      </c>
      <c r="H3762" t="s">
        <v>2538</v>
      </c>
      <c r="I3762" t="s">
        <v>2539</v>
      </c>
      <c r="J3762" t="s">
        <v>2320</v>
      </c>
      <c r="K3762" t="s">
        <v>2321</v>
      </c>
      <c r="L3762" t="s">
        <v>2318</v>
      </c>
      <c r="M3762" t="s">
        <v>2540</v>
      </c>
      <c r="N3762" t="s">
        <v>2541</v>
      </c>
      <c r="O3762" t="s">
        <v>2542</v>
      </c>
      <c r="P3762" t="s">
        <v>2543</v>
      </c>
      <c r="Q3762" t="s">
        <v>2544</v>
      </c>
      <c r="R3762" t="s">
        <v>2545</v>
      </c>
      <c r="S3762" t="s">
        <v>2546</v>
      </c>
      <c r="T3762">
        <v>0</v>
      </c>
      <c r="U3762" t="s">
        <v>838</v>
      </c>
      <c r="V3762" t="s">
        <v>2547</v>
      </c>
      <c r="W3762" t="s">
        <v>838</v>
      </c>
      <c r="X3762" t="s">
        <v>2548</v>
      </c>
      <c r="Y3762" t="str">
        <f t="shared" si="58"/>
        <v>上海耳序信息技术有限公司-四部上海拍拍贷金融信息服务有限公司信息流</v>
      </c>
      <c r="Z3762" t="e">
        <f>VLOOKUP(Y:Y,[1]Sheet1!N:N,1,0)</f>
        <v>#N/A</v>
      </c>
    </row>
    <row r="3763" spans="1:26" hidden="1" x14ac:dyDescent="0.25">
      <c r="A3763">
        <v>20230610</v>
      </c>
      <c r="B3763">
        <v>47327891</v>
      </c>
      <c r="C3763" t="s">
        <v>2863</v>
      </c>
      <c r="D3763">
        <v>2185183</v>
      </c>
      <c r="E3763" t="s">
        <v>2574</v>
      </c>
      <c r="F3763" s="59">
        <v>109.86</v>
      </c>
      <c r="G3763">
        <v>83.23</v>
      </c>
      <c r="H3763" t="s">
        <v>2538</v>
      </c>
      <c r="I3763" t="s">
        <v>2539</v>
      </c>
      <c r="J3763" t="s">
        <v>2575</v>
      </c>
      <c r="K3763" t="s">
        <v>2321</v>
      </c>
      <c r="L3763" t="s">
        <v>2344</v>
      </c>
      <c r="M3763" t="s">
        <v>2576</v>
      </c>
      <c r="O3763" t="s">
        <v>2542</v>
      </c>
      <c r="P3763" t="s">
        <v>2543</v>
      </c>
      <c r="Q3763" t="s">
        <v>2544</v>
      </c>
      <c r="R3763" t="s">
        <v>2577</v>
      </c>
      <c r="S3763" t="s">
        <v>2546</v>
      </c>
      <c r="T3763">
        <v>0</v>
      </c>
      <c r="U3763" t="s">
        <v>838</v>
      </c>
      <c r="V3763" t="s">
        <v>2578</v>
      </c>
      <c r="W3763" t="s">
        <v>838</v>
      </c>
      <c r="X3763" t="s">
        <v>2578</v>
      </c>
      <c r="Y3763" t="str">
        <f t="shared" si="58"/>
        <v>北京微财科技有限公司-数媒重庆市黑卡小额贷款有限公司信息流</v>
      </c>
      <c r="Z3763" t="e">
        <f>VLOOKUP(Y:Y,[1]Sheet1!N:N,1,0)</f>
        <v>#N/A</v>
      </c>
    </row>
    <row r="3764" spans="1:26" hidden="1" x14ac:dyDescent="0.25">
      <c r="A3764">
        <v>20230610</v>
      </c>
      <c r="B3764">
        <v>47798422</v>
      </c>
      <c r="C3764" t="s">
        <v>2794</v>
      </c>
      <c r="D3764">
        <v>2169384</v>
      </c>
      <c r="E3764" t="s">
        <v>2633</v>
      </c>
      <c r="F3764" s="59">
        <v>3350.72</v>
      </c>
      <c r="G3764">
        <v>2482.0100000000002</v>
      </c>
      <c r="H3764" t="s">
        <v>2538</v>
      </c>
      <c r="I3764" t="s">
        <v>2551</v>
      </c>
      <c r="J3764" t="s">
        <v>296</v>
      </c>
      <c r="K3764" t="s">
        <v>2321</v>
      </c>
      <c r="L3764" t="s">
        <v>2334</v>
      </c>
      <c r="M3764" t="s">
        <v>2634</v>
      </c>
      <c r="N3764" t="s">
        <v>2635</v>
      </c>
      <c r="O3764" t="s">
        <v>2542</v>
      </c>
      <c r="P3764" t="s">
        <v>2543</v>
      </c>
      <c r="Q3764" t="s">
        <v>2544</v>
      </c>
      <c r="R3764" t="s">
        <v>2636</v>
      </c>
      <c r="S3764" t="s">
        <v>2546</v>
      </c>
      <c r="T3764">
        <v>0</v>
      </c>
      <c r="U3764" t="s">
        <v>2584</v>
      </c>
      <c r="V3764" t="s">
        <v>2637</v>
      </c>
      <c r="W3764" t="s">
        <v>2584</v>
      </c>
      <c r="X3764" t="s">
        <v>2637</v>
      </c>
      <c r="Y3764" t="str">
        <f t="shared" si="58"/>
        <v>湖北车智汇传媒有限公司北京车之家信息技术有限公司信息流</v>
      </c>
      <c r="Z3764" t="e">
        <f>VLOOKUP(Y:Y,[1]Sheet1!N:N,1,0)</f>
        <v>#N/A</v>
      </c>
    </row>
    <row r="3765" spans="1:26" hidden="1" x14ac:dyDescent="0.25">
      <c r="A3765">
        <v>20230610</v>
      </c>
      <c r="B3765">
        <v>42012563</v>
      </c>
      <c r="C3765" t="s">
        <v>2741</v>
      </c>
      <c r="D3765">
        <v>2142924</v>
      </c>
      <c r="E3765" t="s">
        <v>2716</v>
      </c>
      <c r="F3765" s="59">
        <v>729.79</v>
      </c>
      <c r="G3765">
        <v>729.79</v>
      </c>
      <c r="H3765" t="s">
        <v>2559</v>
      </c>
      <c r="I3765" t="s">
        <v>2560</v>
      </c>
      <c r="J3765" t="s">
        <v>392</v>
      </c>
      <c r="K3765" t="s">
        <v>711</v>
      </c>
      <c r="L3765" t="s">
        <v>392</v>
      </c>
      <c r="M3765" t="s">
        <v>2641</v>
      </c>
      <c r="N3765" t="s">
        <v>2642</v>
      </c>
      <c r="O3765" t="s">
        <v>2542</v>
      </c>
      <c r="P3765" t="s">
        <v>2543</v>
      </c>
      <c r="Q3765" t="s">
        <v>2544</v>
      </c>
      <c r="R3765" t="s">
        <v>2643</v>
      </c>
      <c r="S3765" t="s">
        <v>2546</v>
      </c>
      <c r="T3765">
        <v>72994.25</v>
      </c>
      <c r="U3765" t="s">
        <v>838</v>
      </c>
      <c r="V3765" t="s">
        <v>2578</v>
      </c>
      <c r="W3765" t="s">
        <v>838</v>
      </c>
      <c r="X3765" t="s">
        <v>2548</v>
      </c>
      <c r="Y3765" t="str">
        <f t="shared" si="58"/>
        <v>福州三六零网络小额贷款有限公司福州三六零网络小额贷款有限公司CPC</v>
      </c>
      <c r="Z3765" t="e">
        <f>VLOOKUP(Y:Y,[1]Sheet1!N:N,1,0)</f>
        <v>#N/A</v>
      </c>
    </row>
    <row r="3766" spans="1:26" hidden="1" x14ac:dyDescent="0.25">
      <c r="A3766">
        <v>20230610</v>
      </c>
      <c r="B3766">
        <v>29880965</v>
      </c>
      <c r="C3766" t="s">
        <v>2730</v>
      </c>
      <c r="D3766">
        <v>2130054</v>
      </c>
      <c r="E3766" t="s">
        <v>2558</v>
      </c>
      <c r="F3766" s="59">
        <v>13003.09</v>
      </c>
      <c r="G3766">
        <v>10528.72</v>
      </c>
      <c r="H3766" t="s">
        <v>2559</v>
      </c>
      <c r="I3766" t="s">
        <v>2560</v>
      </c>
      <c r="J3766" t="s">
        <v>2350</v>
      </c>
      <c r="K3766" t="s">
        <v>711</v>
      </c>
      <c r="L3766" t="s">
        <v>2350</v>
      </c>
      <c r="M3766" t="s">
        <v>2561</v>
      </c>
      <c r="N3766" t="s">
        <v>2562</v>
      </c>
      <c r="O3766" t="s">
        <v>2542</v>
      </c>
      <c r="P3766" t="s">
        <v>2543</v>
      </c>
      <c r="Q3766" t="s">
        <v>2544</v>
      </c>
      <c r="R3766" t="s">
        <v>2563</v>
      </c>
      <c r="S3766" t="s">
        <v>2546</v>
      </c>
      <c r="T3766">
        <v>45726.337</v>
      </c>
      <c r="U3766" t="s">
        <v>1891</v>
      </c>
      <c r="V3766" t="s">
        <v>2564</v>
      </c>
      <c r="W3766" t="s">
        <v>1891</v>
      </c>
      <c r="X3766" t="s">
        <v>2564</v>
      </c>
      <c r="Y3766" t="str">
        <f t="shared" si="58"/>
        <v>深圳尚米网络技术有限公司深圳尚米网络技术有限公司CPC</v>
      </c>
      <c r="Z3766" t="e">
        <f>VLOOKUP(Y:Y,[1]Sheet1!N:N,1,0)</f>
        <v>#N/A</v>
      </c>
    </row>
    <row r="3767" spans="1:26" hidden="1" x14ac:dyDescent="0.25">
      <c r="A3767">
        <v>20230610</v>
      </c>
      <c r="B3767">
        <v>29522757</v>
      </c>
      <c r="C3767" t="s">
        <v>2601</v>
      </c>
      <c r="D3767">
        <v>2130054</v>
      </c>
      <c r="E3767" t="s">
        <v>2558</v>
      </c>
      <c r="F3767" s="59">
        <v>3628.65</v>
      </c>
      <c r="G3767">
        <v>2938.06</v>
      </c>
      <c r="H3767" t="s">
        <v>2559</v>
      </c>
      <c r="I3767" t="s">
        <v>2560</v>
      </c>
      <c r="J3767" t="s">
        <v>2350</v>
      </c>
      <c r="K3767" t="s">
        <v>711</v>
      </c>
      <c r="L3767" t="s">
        <v>2350</v>
      </c>
      <c r="M3767" t="s">
        <v>2561</v>
      </c>
      <c r="N3767" t="s">
        <v>2562</v>
      </c>
      <c r="O3767" t="s">
        <v>2542</v>
      </c>
      <c r="P3767" t="s">
        <v>2543</v>
      </c>
      <c r="Q3767" t="s">
        <v>2544</v>
      </c>
      <c r="R3767" t="s">
        <v>2563</v>
      </c>
      <c r="S3767" t="s">
        <v>2546</v>
      </c>
      <c r="T3767">
        <v>5536.8339999999998</v>
      </c>
      <c r="U3767" t="s">
        <v>1891</v>
      </c>
      <c r="V3767" t="s">
        <v>2602</v>
      </c>
      <c r="W3767" t="s">
        <v>1891</v>
      </c>
      <c r="X3767" t="s">
        <v>2564</v>
      </c>
      <c r="Y3767" t="str">
        <f t="shared" si="58"/>
        <v>深圳尚米网络技术有限公司深圳尚米网络技术有限公司CPC</v>
      </c>
      <c r="Z3767" t="e">
        <f>VLOOKUP(Y:Y,[1]Sheet1!N:N,1,0)</f>
        <v>#N/A</v>
      </c>
    </row>
    <row r="3768" spans="1:26" hidden="1" x14ac:dyDescent="0.25">
      <c r="A3768">
        <v>20230610</v>
      </c>
      <c r="B3768">
        <v>40850187</v>
      </c>
      <c r="C3768" t="s">
        <v>2652</v>
      </c>
      <c r="D3768">
        <v>2158784</v>
      </c>
      <c r="E3768" t="s">
        <v>2537</v>
      </c>
      <c r="F3768" s="59">
        <v>69.47</v>
      </c>
      <c r="G3768">
        <v>69.47</v>
      </c>
      <c r="H3768" t="s">
        <v>2538</v>
      </c>
      <c r="I3768" t="s">
        <v>2551</v>
      </c>
      <c r="J3768" t="s">
        <v>2320</v>
      </c>
      <c r="K3768" t="s">
        <v>2321</v>
      </c>
      <c r="L3768" t="s">
        <v>2318</v>
      </c>
      <c r="M3768" t="s">
        <v>2540</v>
      </c>
      <c r="N3768" t="s">
        <v>2541</v>
      </c>
      <c r="O3768" t="s">
        <v>2542</v>
      </c>
      <c r="P3768" t="s">
        <v>2543</v>
      </c>
      <c r="Q3768" t="s">
        <v>2544</v>
      </c>
      <c r="R3768" t="s">
        <v>2545</v>
      </c>
      <c r="S3768" t="s">
        <v>2546</v>
      </c>
      <c r="T3768">
        <v>0</v>
      </c>
      <c r="U3768" t="s">
        <v>838</v>
      </c>
      <c r="V3768" t="s">
        <v>2547</v>
      </c>
      <c r="W3768" t="s">
        <v>838</v>
      </c>
      <c r="X3768" t="s">
        <v>2548</v>
      </c>
      <c r="Y3768" t="str">
        <f t="shared" si="58"/>
        <v>上海耳序信息技术有限公司-四部上海拍拍贷金融信息服务有限公司信息流</v>
      </c>
      <c r="Z3768" t="e">
        <f>VLOOKUP(Y:Y,[1]Sheet1!N:N,1,0)</f>
        <v>#N/A</v>
      </c>
    </row>
    <row r="3769" spans="1:26" hidden="1" x14ac:dyDescent="0.25">
      <c r="A3769">
        <v>20230610</v>
      </c>
      <c r="B3769">
        <v>46808242</v>
      </c>
      <c r="C3769" t="s">
        <v>2707</v>
      </c>
      <c r="D3769">
        <v>2159765</v>
      </c>
      <c r="E3769" t="s">
        <v>2568</v>
      </c>
      <c r="F3769" s="59">
        <v>1946.02</v>
      </c>
      <c r="G3769">
        <v>1485.51</v>
      </c>
      <c r="H3769" t="s">
        <v>2538</v>
      </c>
      <c r="I3769" t="s">
        <v>2551</v>
      </c>
      <c r="J3769" t="s">
        <v>2375</v>
      </c>
      <c r="K3769" t="s">
        <v>2321</v>
      </c>
      <c r="L3769" t="s">
        <v>2277</v>
      </c>
      <c r="M3769" t="s">
        <v>2569</v>
      </c>
      <c r="O3769" t="s">
        <v>2542</v>
      </c>
      <c r="P3769" t="s">
        <v>2543</v>
      </c>
      <c r="Q3769" t="s">
        <v>2544</v>
      </c>
      <c r="R3769" t="s">
        <v>2570</v>
      </c>
      <c r="S3769" t="s">
        <v>2546</v>
      </c>
      <c r="T3769">
        <v>0</v>
      </c>
      <c r="U3769" t="s">
        <v>2571</v>
      </c>
      <c r="V3769" t="s">
        <v>2572</v>
      </c>
      <c r="W3769" t="s">
        <v>2571</v>
      </c>
      <c r="X3769" t="s">
        <v>2572</v>
      </c>
      <c r="Y3769" t="str">
        <f t="shared" si="58"/>
        <v>酷得少年（天津）文化传播有限公司-1北京酷得少年科技有限公司信息流</v>
      </c>
      <c r="Z3769" t="e">
        <f>VLOOKUP(Y:Y,[1]Sheet1!N:N,1,0)</f>
        <v>#N/A</v>
      </c>
    </row>
    <row r="3770" spans="1:26" hidden="1" x14ac:dyDescent="0.25">
      <c r="A3770">
        <v>20230610</v>
      </c>
      <c r="B3770">
        <v>29851020</v>
      </c>
      <c r="C3770" t="s">
        <v>2790</v>
      </c>
      <c r="D3770">
        <v>2130054</v>
      </c>
      <c r="E3770" t="s">
        <v>2558</v>
      </c>
      <c r="F3770" s="59">
        <v>6003.81</v>
      </c>
      <c r="G3770">
        <v>4861.24</v>
      </c>
      <c r="H3770" t="s">
        <v>2559</v>
      </c>
      <c r="I3770" t="s">
        <v>2560</v>
      </c>
      <c r="J3770" t="s">
        <v>2350</v>
      </c>
      <c r="K3770" t="s">
        <v>711</v>
      </c>
      <c r="L3770" t="s">
        <v>2350</v>
      </c>
      <c r="M3770" t="s">
        <v>2561</v>
      </c>
      <c r="N3770" t="s">
        <v>2562</v>
      </c>
      <c r="O3770" t="s">
        <v>2542</v>
      </c>
      <c r="P3770" t="s">
        <v>2543</v>
      </c>
      <c r="Q3770" t="s">
        <v>2544</v>
      </c>
      <c r="R3770" t="s">
        <v>2563</v>
      </c>
      <c r="S3770" t="s">
        <v>2546</v>
      </c>
      <c r="T3770">
        <v>11258.874</v>
      </c>
      <c r="U3770" t="s">
        <v>1891</v>
      </c>
      <c r="V3770" t="s">
        <v>2564</v>
      </c>
      <c r="W3770" t="s">
        <v>1891</v>
      </c>
      <c r="X3770" t="s">
        <v>2564</v>
      </c>
      <c r="Y3770" t="str">
        <f t="shared" si="58"/>
        <v>深圳尚米网络技术有限公司深圳尚米网络技术有限公司CPC</v>
      </c>
      <c r="Z3770" t="e">
        <f>VLOOKUP(Y:Y,[1]Sheet1!N:N,1,0)</f>
        <v>#N/A</v>
      </c>
    </row>
    <row r="3771" spans="1:26" hidden="1" x14ac:dyDescent="0.25">
      <c r="A3771">
        <v>20230610</v>
      </c>
      <c r="B3771">
        <v>41512404</v>
      </c>
      <c r="C3771" t="s">
        <v>2769</v>
      </c>
      <c r="D3771">
        <v>2117409</v>
      </c>
      <c r="E3771" t="s">
        <v>2744</v>
      </c>
      <c r="F3771" s="59">
        <v>3174.24</v>
      </c>
      <c r="G3771">
        <v>0</v>
      </c>
      <c r="H3771" t="s">
        <v>2559</v>
      </c>
      <c r="I3771" t="s">
        <v>2560</v>
      </c>
      <c r="J3771" t="s">
        <v>2353</v>
      </c>
      <c r="K3771" t="s">
        <v>711</v>
      </c>
      <c r="L3771" t="s">
        <v>326</v>
      </c>
      <c r="M3771" t="s">
        <v>2588</v>
      </c>
      <c r="N3771" t="s">
        <v>2589</v>
      </c>
      <c r="O3771" t="s">
        <v>2542</v>
      </c>
      <c r="P3771" t="s">
        <v>2543</v>
      </c>
      <c r="Q3771" t="s">
        <v>2544</v>
      </c>
      <c r="R3771" t="s">
        <v>2570</v>
      </c>
      <c r="S3771" t="s">
        <v>2546</v>
      </c>
      <c r="T3771">
        <v>0</v>
      </c>
      <c r="U3771" t="s">
        <v>2571</v>
      </c>
      <c r="V3771" t="s">
        <v>2572</v>
      </c>
      <c r="W3771" t="s">
        <v>1891</v>
      </c>
      <c r="X3771" t="s">
        <v>2564</v>
      </c>
      <c r="Y3771" t="str">
        <f t="shared" si="58"/>
        <v>网易有道信息技术（北京）有限公司网易(杭州)网络有限公司CPC</v>
      </c>
      <c r="Z3771" t="e">
        <f>VLOOKUP(Y:Y,[1]Sheet1!N:N,1,0)</f>
        <v>#N/A</v>
      </c>
    </row>
    <row r="3772" spans="1:26" hidden="1" x14ac:dyDescent="0.25">
      <c r="A3772">
        <v>20230610</v>
      </c>
      <c r="B3772">
        <v>42965759</v>
      </c>
      <c r="C3772" t="s">
        <v>2619</v>
      </c>
      <c r="D3772">
        <v>2165227</v>
      </c>
      <c r="E3772" t="s">
        <v>2566</v>
      </c>
      <c r="F3772" s="59">
        <v>803.49</v>
      </c>
      <c r="G3772">
        <v>595.17999999999995</v>
      </c>
      <c r="H3772" t="s">
        <v>2538</v>
      </c>
      <c r="I3772" t="s">
        <v>2539</v>
      </c>
      <c r="J3772" t="s">
        <v>2320</v>
      </c>
      <c r="K3772" t="s">
        <v>2321</v>
      </c>
      <c r="L3772" t="s">
        <v>2318</v>
      </c>
      <c r="M3772" t="s">
        <v>2540</v>
      </c>
      <c r="N3772" t="s">
        <v>2541</v>
      </c>
      <c r="O3772" t="s">
        <v>2542</v>
      </c>
      <c r="P3772" t="s">
        <v>2543</v>
      </c>
      <c r="Q3772" t="s">
        <v>2544</v>
      </c>
      <c r="R3772" t="s">
        <v>2545</v>
      </c>
      <c r="S3772" t="s">
        <v>2546</v>
      </c>
      <c r="T3772">
        <v>0</v>
      </c>
      <c r="U3772" t="s">
        <v>838</v>
      </c>
      <c r="V3772" t="s">
        <v>2547</v>
      </c>
      <c r="W3772" t="s">
        <v>838</v>
      </c>
      <c r="X3772" t="s">
        <v>2548</v>
      </c>
      <c r="Y3772" t="str">
        <f t="shared" si="58"/>
        <v>上海耳序信息技术有限公司-四部上海拍拍贷金融信息服务有限公司信息流</v>
      </c>
      <c r="Z3772" t="e">
        <f>VLOOKUP(Y:Y,[1]Sheet1!N:N,1,0)</f>
        <v>#N/A</v>
      </c>
    </row>
    <row r="3773" spans="1:26" x14ac:dyDescent="0.25">
      <c r="A3773">
        <v>20230610</v>
      </c>
      <c r="B3773">
        <v>43094782</v>
      </c>
      <c r="C3773" t="s">
        <v>2630</v>
      </c>
      <c r="D3773">
        <v>2054669</v>
      </c>
      <c r="E3773" t="s">
        <v>2622</v>
      </c>
      <c r="F3773" s="59">
        <v>165.14</v>
      </c>
      <c r="G3773">
        <v>122.33</v>
      </c>
      <c r="H3773" t="s">
        <v>2538</v>
      </c>
      <c r="I3773" t="s">
        <v>2551</v>
      </c>
      <c r="J3773" t="s">
        <v>2352</v>
      </c>
      <c r="K3773" t="s">
        <v>2321</v>
      </c>
      <c r="L3773" t="s">
        <v>2351</v>
      </c>
      <c r="M3773" t="s">
        <v>2623</v>
      </c>
      <c r="N3773" t="s">
        <v>2624</v>
      </c>
      <c r="O3773" t="s">
        <v>2542</v>
      </c>
      <c r="P3773" t="s">
        <v>2543</v>
      </c>
      <c r="Q3773" t="s">
        <v>2544</v>
      </c>
      <c r="R3773" t="s">
        <v>2625</v>
      </c>
      <c r="S3773" t="s">
        <v>2546</v>
      </c>
      <c r="T3773">
        <v>0</v>
      </c>
      <c r="U3773" t="s">
        <v>838</v>
      </c>
      <c r="V3773" t="s">
        <v>2548</v>
      </c>
      <c r="W3773" t="s">
        <v>838</v>
      </c>
      <c r="X3773" t="s">
        <v>2548</v>
      </c>
      <c r="Y3773" t="str">
        <f t="shared" si="58"/>
        <v>深圳市小赢普惠科技有限责任公司深圳市赢众通金融信息服务有限责任公司信息流</v>
      </c>
      <c r="Z3773" t="e">
        <f>VLOOKUP(Y:Y,[1]Sheet1!N:N,1,0)</f>
        <v>#N/A</v>
      </c>
    </row>
    <row r="3774" spans="1:26" hidden="1" x14ac:dyDescent="0.25">
      <c r="A3774">
        <v>20230610</v>
      </c>
      <c r="B3774">
        <v>46808299</v>
      </c>
      <c r="C3774" t="s">
        <v>2567</v>
      </c>
      <c r="D3774">
        <v>2159765</v>
      </c>
      <c r="E3774" t="s">
        <v>2568</v>
      </c>
      <c r="F3774" s="59">
        <v>176.25</v>
      </c>
      <c r="G3774">
        <v>134.54</v>
      </c>
      <c r="H3774" t="s">
        <v>2538</v>
      </c>
      <c r="I3774" t="s">
        <v>2551</v>
      </c>
      <c r="J3774" t="s">
        <v>2375</v>
      </c>
      <c r="K3774" t="s">
        <v>2321</v>
      </c>
      <c r="L3774" t="s">
        <v>2277</v>
      </c>
      <c r="M3774" t="s">
        <v>2569</v>
      </c>
      <c r="O3774" t="s">
        <v>2542</v>
      </c>
      <c r="P3774" t="s">
        <v>2543</v>
      </c>
      <c r="Q3774" t="s">
        <v>2544</v>
      </c>
      <c r="R3774" t="s">
        <v>2570</v>
      </c>
      <c r="S3774" t="s">
        <v>2546</v>
      </c>
      <c r="T3774">
        <v>0</v>
      </c>
      <c r="U3774" t="s">
        <v>2571</v>
      </c>
      <c r="V3774" t="s">
        <v>2572</v>
      </c>
      <c r="W3774" t="s">
        <v>2571</v>
      </c>
      <c r="X3774" t="s">
        <v>2572</v>
      </c>
      <c r="Y3774" t="str">
        <f t="shared" si="58"/>
        <v>酷得少年（天津）文化传播有限公司-1北京酷得少年科技有限公司信息流</v>
      </c>
      <c r="Z3774" t="e">
        <f>VLOOKUP(Y:Y,[1]Sheet1!N:N,1,0)</f>
        <v>#N/A</v>
      </c>
    </row>
    <row r="3775" spans="1:26" hidden="1" x14ac:dyDescent="0.25">
      <c r="A3775">
        <v>20230610</v>
      </c>
      <c r="B3775">
        <v>47426672</v>
      </c>
      <c r="C3775" t="s">
        <v>2709</v>
      </c>
      <c r="D3775">
        <v>2167551</v>
      </c>
      <c r="E3775" t="s">
        <v>2550</v>
      </c>
      <c r="F3775" s="59">
        <v>1795.57</v>
      </c>
      <c r="G3775">
        <v>1795.57</v>
      </c>
      <c r="H3775" t="s">
        <v>2538</v>
      </c>
      <c r="I3775" t="s">
        <v>2551</v>
      </c>
      <c r="J3775" t="s">
        <v>2332</v>
      </c>
      <c r="K3775" t="s">
        <v>2321</v>
      </c>
      <c r="L3775" t="s">
        <v>2333</v>
      </c>
      <c r="M3775" t="s">
        <v>2552</v>
      </c>
      <c r="N3775" t="s">
        <v>2553</v>
      </c>
      <c r="O3775" t="s">
        <v>2542</v>
      </c>
      <c r="P3775" t="s">
        <v>2543</v>
      </c>
      <c r="Q3775" t="s">
        <v>2544</v>
      </c>
      <c r="R3775" t="s">
        <v>2554</v>
      </c>
      <c r="S3775" t="s">
        <v>2546</v>
      </c>
      <c r="T3775">
        <v>0</v>
      </c>
      <c r="U3775" t="s">
        <v>2555</v>
      </c>
      <c r="V3775" t="s">
        <v>2556</v>
      </c>
      <c r="W3775" t="s">
        <v>2555</v>
      </c>
      <c r="X3775" t="s">
        <v>2556</v>
      </c>
      <c r="Y3775" t="str">
        <f t="shared" si="58"/>
        <v>北京爱奇艺科技有限公司-百度北京爱奇艺科技有限公司信息流</v>
      </c>
      <c r="Z3775" t="e">
        <f>VLOOKUP(Y:Y,[1]Sheet1!N:N,1,0)</f>
        <v>#N/A</v>
      </c>
    </row>
    <row r="3776" spans="1:26" hidden="1" x14ac:dyDescent="0.25">
      <c r="A3776">
        <v>20230610</v>
      </c>
      <c r="B3776">
        <v>47953331</v>
      </c>
      <c r="C3776" t="s">
        <v>2663</v>
      </c>
      <c r="D3776">
        <v>2167551</v>
      </c>
      <c r="E3776" t="s">
        <v>2550</v>
      </c>
      <c r="F3776" s="59">
        <v>0</v>
      </c>
      <c r="G3776">
        <v>0</v>
      </c>
      <c r="H3776" t="s">
        <v>2538</v>
      </c>
      <c r="I3776" t="s">
        <v>2539</v>
      </c>
      <c r="J3776" t="s">
        <v>2332</v>
      </c>
      <c r="K3776" t="s">
        <v>2321</v>
      </c>
      <c r="L3776" t="s">
        <v>2333</v>
      </c>
      <c r="M3776" t="s">
        <v>2552</v>
      </c>
      <c r="N3776" t="s">
        <v>2553</v>
      </c>
      <c r="O3776" t="s">
        <v>2542</v>
      </c>
      <c r="P3776" t="s">
        <v>2543</v>
      </c>
      <c r="Q3776" t="s">
        <v>2544</v>
      </c>
      <c r="R3776" t="s">
        <v>2554</v>
      </c>
      <c r="S3776" t="s">
        <v>2546</v>
      </c>
      <c r="T3776">
        <v>0</v>
      </c>
      <c r="U3776" t="s">
        <v>2555</v>
      </c>
      <c r="V3776" t="s">
        <v>2556</v>
      </c>
      <c r="W3776" t="s">
        <v>2555</v>
      </c>
      <c r="X3776" t="s">
        <v>2556</v>
      </c>
      <c r="Y3776" t="str">
        <f t="shared" si="58"/>
        <v>北京爱奇艺科技有限公司-百度北京爱奇艺科技有限公司信息流</v>
      </c>
      <c r="Z3776" t="e">
        <f>VLOOKUP(Y:Y,[1]Sheet1!N:N,1,0)</f>
        <v>#N/A</v>
      </c>
    </row>
    <row r="3777" spans="1:26" hidden="1" x14ac:dyDescent="0.25">
      <c r="A3777">
        <v>20230610</v>
      </c>
      <c r="B3777">
        <v>40168764</v>
      </c>
      <c r="C3777" t="s">
        <v>2590</v>
      </c>
      <c r="D3777">
        <v>2158492</v>
      </c>
      <c r="E3777" t="s">
        <v>2580</v>
      </c>
      <c r="F3777" s="59">
        <v>1535.22</v>
      </c>
      <c r="G3777">
        <v>1289.98</v>
      </c>
      <c r="H3777" t="s">
        <v>2559</v>
      </c>
      <c r="I3777" t="s">
        <v>2560</v>
      </c>
      <c r="J3777" t="s">
        <v>2330</v>
      </c>
      <c r="K3777" t="s">
        <v>711</v>
      </c>
      <c r="L3777" t="s">
        <v>2329</v>
      </c>
      <c r="M3777" t="s">
        <v>2581</v>
      </c>
      <c r="N3777" t="s">
        <v>2582</v>
      </c>
      <c r="O3777" t="s">
        <v>2542</v>
      </c>
      <c r="P3777" t="s">
        <v>2543</v>
      </c>
      <c r="Q3777" t="s">
        <v>2544</v>
      </c>
      <c r="R3777" t="s">
        <v>2583</v>
      </c>
      <c r="S3777" t="s">
        <v>2546</v>
      </c>
      <c r="T3777">
        <v>21832.564999999999</v>
      </c>
      <c r="U3777" t="s">
        <v>2584</v>
      </c>
      <c r="V3777" t="s">
        <v>2585</v>
      </c>
      <c r="W3777" t="s">
        <v>2584</v>
      </c>
      <c r="X3777" t="s">
        <v>2585</v>
      </c>
      <c r="Y3777" t="str">
        <f t="shared" si="58"/>
        <v>成都哈拜网络科技有限公司-数字媒体事业部上海哈啰普惠科技有限公司CPC</v>
      </c>
      <c r="Z3777" t="e">
        <f>VLOOKUP(Y:Y,[1]Sheet1!N:N,1,0)</f>
        <v>#N/A</v>
      </c>
    </row>
    <row r="3778" spans="1:26" hidden="1" x14ac:dyDescent="0.25">
      <c r="A3778">
        <v>20230610</v>
      </c>
      <c r="B3778">
        <v>29404181</v>
      </c>
      <c r="C3778" t="s">
        <v>2801</v>
      </c>
      <c r="D3778">
        <v>2130054</v>
      </c>
      <c r="E3778" t="s">
        <v>2558</v>
      </c>
      <c r="F3778" s="59">
        <v>6400.59</v>
      </c>
      <c r="G3778">
        <v>5182.5600000000004</v>
      </c>
      <c r="H3778" t="s">
        <v>2559</v>
      </c>
      <c r="I3778" t="s">
        <v>2560</v>
      </c>
      <c r="J3778" t="s">
        <v>2350</v>
      </c>
      <c r="K3778" t="s">
        <v>711</v>
      </c>
      <c r="L3778" t="s">
        <v>2350</v>
      </c>
      <c r="M3778" t="s">
        <v>2561</v>
      </c>
      <c r="N3778" t="s">
        <v>2562</v>
      </c>
      <c r="O3778" t="s">
        <v>2542</v>
      </c>
      <c r="P3778" t="s">
        <v>2543</v>
      </c>
      <c r="Q3778" t="s">
        <v>2544</v>
      </c>
      <c r="R3778" t="s">
        <v>2563</v>
      </c>
      <c r="S3778" t="s">
        <v>2546</v>
      </c>
      <c r="T3778">
        <v>27582.526000000002</v>
      </c>
      <c r="U3778" t="s">
        <v>1891</v>
      </c>
      <c r="V3778" t="s">
        <v>2564</v>
      </c>
      <c r="W3778" t="s">
        <v>1891</v>
      </c>
      <c r="X3778" t="s">
        <v>2564</v>
      </c>
      <c r="Y3778" t="str">
        <f t="shared" si="58"/>
        <v>深圳尚米网络技术有限公司深圳尚米网络技术有限公司CPC</v>
      </c>
      <c r="Z3778" t="e">
        <f>VLOOKUP(Y:Y,[1]Sheet1!N:N,1,0)</f>
        <v>#N/A</v>
      </c>
    </row>
    <row r="3779" spans="1:26" hidden="1" x14ac:dyDescent="0.25">
      <c r="A3779">
        <v>20230610</v>
      </c>
      <c r="B3779">
        <v>29855630</v>
      </c>
      <c r="C3779" t="s">
        <v>2765</v>
      </c>
      <c r="D3779">
        <v>2130054</v>
      </c>
      <c r="E3779" t="s">
        <v>2558</v>
      </c>
      <c r="F3779" s="59">
        <v>4509.91</v>
      </c>
      <c r="G3779">
        <v>3651.66</v>
      </c>
      <c r="H3779" t="s">
        <v>2559</v>
      </c>
      <c r="I3779" t="s">
        <v>2560</v>
      </c>
      <c r="J3779" t="s">
        <v>2350</v>
      </c>
      <c r="K3779" t="s">
        <v>711</v>
      </c>
      <c r="L3779" t="s">
        <v>2350</v>
      </c>
      <c r="M3779" t="s">
        <v>2561</v>
      </c>
      <c r="N3779" t="s">
        <v>2562</v>
      </c>
      <c r="O3779" t="s">
        <v>2542</v>
      </c>
      <c r="P3779" t="s">
        <v>2543</v>
      </c>
      <c r="Q3779" t="s">
        <v>2544</v>
      </c>
      <c r="R3779" t="s">
        <v>2563</v>
      </c>
      <c r="S3779" t="s">
        <v>2546</v>
      </c>
      <c r="T3779">
        <v>13898.954</v>
      </c>
      <c r="U3779" t="s">
        <v>1891</v>
      </c>
      <c r="V3779" t="s">
        <v>2564</v>
      </c>
      <c r="W3779" t="s">
        <v>1891</v>
      </c>
      <c r="X3779" t="s">
        <v>2564</v>
      </c>
      <c r="Y3779" t="str">
        <f t="shared" ref="Y3779:Y3842" si="59">L3779&amp;J3779&amp;K3779</f>
        <v>深圳尚米网络技术有限公司深圳尚米网络技术有限公司CPC</v>
      </c>
      <c r="Z3779" t="e">
        <f>VLOOKUP(Y:Y,[1]Sheet1!N:N,1,0)</f>
        <v>#N/A</v>
      </c>
    </row>
    <row r="3780" spans="1:26" hidden="1" x14ac:dyDescent="0.25">
      <c r="A3780">
        <v>20230610</v>
      </c>
      <c r="B3780">
        <v>47426625</v>
      </c>
      <c r="C3780" t="s">
        <v>2802</v>
      </c>
      <c r="D3780">
        <v>2189969</v>
      </c>
      <c r="E3780" t="s">
        <v>2608</v>
      </c>
      <c r="F3780" s="59">
        <v>3527.17</v>
      </c>
      <c r="G3780">
        <v>2519.41</v>
      </c>
      <c r="H3780" t="s">
        <v>2538</v>
      </c>
      <c r="I3780" t="s">
        <v>2551</v>
      </c>
      <c r="J3780" t="s">
        <v>2332</v>
      </c>
      <c r="K3780" t="s">
        <v>2321</v>
      </c>
      <c r="L3780" t="s">
        <v>2333</v>
      </c>
      <c r="M3780" t="s">
        <v>2552</v>
      </c>
      <c r="N3780" t="s">
        <v>2553</v>
      </c>
      <c r="O3780" t="s">
        <v>2542</v>
      </c>
      <c r="P3780" t="s">
        <v>2543</v>
      </c>
      <c r="Q3780" t="s">
        <v>2544</v>
      </c>
      <c r="R3780" t="s">
        <v>2554</v>
      </c>
      <c r="S3780" t="s">
        <v>2546</v>
      </c>
      <c r="T3780">
        <v>0</v>
      </c>
      <c r="U3780" t="s">
        <v>2555</v>
      </c>
      <c r="V3780" t="s">
        <v>2556</v>
      </c>
      <c r="W3780" t="s">
        <v>2555</v>
      </c>
      <c r="X3780" t="s">
        <v>2556</v>
      </c>
      <c r="Y3780" t="str">
        <f t="shared" si="59"/>
        <v>北京爱奇艺科技有限公司-百度北京爱奇艺科技有限公司信息流</v>
      </c>
      <c r="Z3780" t="e">
        <f>VLOOKUP(Y:Y,[1]Sheet1!N:N,1,0)</f>
        <v>#N/A</v>
      </c>
    </row>
    <row r="3781" spans="1:26" hidden="1" x14ac:dyDescent="0.25">
      <c r="A3781">
        <v>20230610</v>
      </c>
      <c r="B3781">
        <v>47866527</v>
      </c>
      <c r="C3781" t="s">
        <v>2800</v>
      </c>
      <c r="D3781">
        <v>2172257</v>
      </c>
      <c r="E3781" t="s">
        <v>2610</v>
      </c>
      <c r="F3781" s="59">
        <v>1764.17</v>
      </c>
      <c r="G3781">
        <v>1400.04</v>
      </c>
      <c r="H3781" t="s">
        <v>2559</v>
      </c>
      <c r="I3781" t="s">
        <v>2560</v>
      </c>
      <c r="J3781" t="s">
        <v>292</v>
      </c>
      <c r="K3781" t="s">
        <v>711</v>
      </c>
      <c r="L3781" t="s">
        <v>2325</v>
      </c>
      <c r="M3781" t="s">
        <v>2611</v>
      </c>
      <c r="N3781" t="s">
        <v>2612</v>
      </c>
      <c r="O3781" t="s">
        <v>2542</v>
      </c>
      <c r="P3781" t="s">
        <v>2543</v>
      </c>
      <c r="Q3781" t="s">
        <v>2544</v>
      </c>
      <c r="R3781" t="s">
        <v>2613</v>
      </c>
      <c r="S3781" t="s">
        <v>2546</v>
      </c>
      <c r="T3781">
        <v>18945.881000000001</v>
      </c>
      <c r="U3781" t="s">
        <v>2614</v>
      </c>
      <c r="V3781" t="s">
        <v>2615</v>
      </c>
      <c r="W3781" t="s">
        <v>2614</v>
      </c>
      <c r="X3781" t="s">
        <v>2615</v>
      </c>
      <c r="Y3781" t="str">
        <f t="shared" si="59"/>
        <v>深圳龙鱼科技有限公司广州唯品会电子商务有限公司CPC</v>
      </c>
      <c r="Z3781" t="e">
        <f>VLOOKUP(Y:Y,[1]Sheet1!N:N,1,0)</f>
        <v>#N/A</v>
      </c>
    </row>
    <row r="3782" spans="1:26" hidden="1" x14ac:dyDescent="0.25">
      <c r="A3782">
        <v>20230610</v>
      </c>
      <c r="B3782">
        <v>27382539</v>
      </c>
      <c r="C3782" t="s">
        <v>2609</v>
      </c>
      <c r="D3782">
        <v>2172257</v>
      </c>
      <c r="E3782" t="s">
        <v>2610</v>
      </c>
      <c r="F3782" s="59">
        <v>6041.97</v>
      </c>
      <c r="G3782">
        <v>4795.09</v>
      </c>
      <c r="H3782" t="s">
        <v>2559</v>
      </c>
      <c r="I3782" t="s">
        <v>2560</v>
      </c>
      <c r="J3782" t="s">
        <v>292</v>
      </c>
      <c r="K3782" t="s">
        <v>711</v>
      </c>
      <c r="L3782" t="s">
        <v>574</v>
      </c>
      <c r="M3782" t="s">
        <v>2611</v>
      </c>
      <c r="N3782" t="s">
        <v>2612</v>
      </c>
      <c r="O3782" t="s">
        <v>2542</v>
      </c>
      <c r="P3782" t="s">
        <v>2543</v>
      </c>
      <c r="Q3782" t="s">
        <v>2544</v>
      </c>
      <c r="R3782" t="s">
        <v>2613</v>
      </c>
      <c r="S3782" t="s">
        <v>2546</v>
      </c>
      <c r="T3782">
        <v>6312.9920000000002</v>
      </c>
      <c r="U3782" t="s">
        <v>2614</v>
      </c>
      <c r="V3782" t="s">
        <v>2615</v>
      </c>
      <c r="W3782" t="s">
        <v>2614</v>
      </c>
      <c r="X3782" t="s">
        <v>2615</v>
      </c>
      <c r="Y3782" t="str">
        <f t="shared" si="59"/>
        <v>广州荔湾品唯信息服务有限公司广州唯品会电子商务有限公司CPC</v>
      </c>
      <c r="Z3782" t="e">
        <f>VLOOKUP(Y:Y,[1]Sheet1!N:N,1,0)</f>
        <v>#N/A</v>
      </c>
    </row>
    <row r="3783" spans="1:26" hidden="1" x14ac:dyDescent="0.25">
      <c r="A3783">
        <v>20230610</v>
      </c>
      <c r="B3783">
        <v>32834859</v>
      </c>
      <c r="C3783" t="s">
        <v>2737</v>
      </c>
      <c r="D3783">
        <v>2054667</v>
      </c>
      <c r="E3783" t="s">
        <v>2738</v>
      </c>
      <c r="F3783" s="59">
        <v>49752.07</v>
      </c>
      <c r="G3783">
        <v>41807.9</v>
      </c>
      <c r="H3783" t="s">
        <v>2559</v>
      </c>
      <c r="I3783" t="s">
        <v>2560</v>
      </c>
      <c r="J3783" t="s">
        <v>2352</v>
      </c>
      <c r="K3783" t="s">
        <v>711</v>
      </c>
      <c r="L3783" t="s">
        <v>2351</v>
      </c>
      <c r="M3783" t="s">
        <v>2623</v>
      </c>
      <c r="N3783" t="s">
        <v>2624</v>
      </c>
      <c r="O3783" t="s">
        <v>2542</v>
      </c>
      <c r="P3783" t="s">
        <v>2543</v>
      </c>
      <c r="Q3783" t="s">
        <v>2544</v>
      </c>
      <c r="R3783" t="s">
        <v>2625</v>
      </c>
      <c r="S3783" t="s">
        <v>2546</v>
      </c>
      <c r="T3783">
        <v>449542.43199999997</v>
      </c>
      <c r="U3783" t="s">
        <v>838</v>
      </c>
      <c r="V3783" t="s">
        <v>2548</v>
      </c>
      <c r="W3783" t="s">
        <v>838</v>
      </c>
      <c r="X3783" t="s">
        <v>2548</v>
      </c>
      <c r="Y3783" t="str">
        <f t="shared" si="59"/>
        <v>深圳市小赢普惠科技有限责任公司深圳市赢众通金融信息服务有限责任公司CPC</v>
      </c>
      <c r="Z3783" t="e">
        <f>VLOOKUP(Y:Y,[1]Sheet1!N:N,1,0)</f>
        <v>#N/A</v>
      </c>
    </row>
    <row r="3784" spans="1:26" hidden="1" x14ac:dyDescent="0.25">
      <c r="A3784">
        <v>20230610</v>
      </c>
      <c r="B3784">
        <v>40732451</v>
      </c>
      <c r="C3784" t="s">
        <v>2681</v>
      </c>
      <c r="D3784">
        <v>2158492</v>
      </c>
      <c r="E3784" t="s">
        <v>2580</v>
      </c>
      <c r="F3784" s="59">
        <v>13261.21</v>
      </c>
      <c r="G3784">
        <v>11143.66</v>
      </c>
      <c r="H3784" t="s">
        <v>2559</v>
      </c>
      <c r="I3784" t="s">
        <v>2560</v>
      </c>
      <c r="J3784" t="s">
        <v>2330</v>
      </c>
      <c r="K3784" t="s">
        <v>711</v>
      </c>
      <c r="L3784" t="s">
        <v>2329</v>
      </c>
      <c r="M3784" t="s">
        <v>2581</v>
      </c>
      <c r="N3784" t="s">
        <v>2582</v>
      </c>
      <c r="O3784" t="s">
        <v>2542</v>
      </c>
      <c r="P3784" t="s">
        <v>2543</v>
      </c>
      <c r="Q3784" t="s">
        <v>2544</v>
      </c>
      <c r="R3784" t="s">
        <v>2583</v>
      </c>
      <c r="S3784" t="s">
        <v>2546</v>
      </c>
      <c r="T3784">
        <v>12764.177</v>
      </c>
      <c r="U3784" t="s">
        <v>2584</v>
      </c>
      <c r="V3784" t="s">
        <v>2585</v>
      </c>
      <c r="W3784" t="s">
        <v>2584</v>
      </c>
      <c r="X3784" t="s">
        <v>2585</v>
      </c>
      <c r="Y3784" t="str">
        <f t="shared" si="59"/>
        <v>成都哈拜网络科技有限公司-数字媒体事业部上海哈啰普惠科技有限公司CPC</v>
      </c>
      <c r="Z3784" t="e">
        <f>VLOOKUP(Y:Y,[1]Sheet1!N:N,1,0)</f>
        <v>#N/A</v>
      </c>
    </row>
    <row r="3785" spans="1:26" hidden="1" x14ac:dyDescent="0.25">
      <c r="A3785">
        <v>20230610</v>
      </c>
      <c r="B3785">
        <v>47184422</v>
      </c>
      <c r="C3785" t="s">
        <v>2748</v>
      </c>
      <c r="D3785">
        <v>2176807</v>
      </c>
      <c r="E3785" t="s">
        <v>2691</v>
      </c>
      <c r="F3785" s="59">
        <v>6182.41</v>
      </c>
      <c r="G3785">
        <v>4512.71</v>
      </c>
      <c r="H3785" t="s">
        <v>2538</v>
      </c>
      <c r="I3785" t="s">
        <v>2551</v>
      </c>
      <c r="J3785" t="s">
        <v>2339</v>
      </c>
      <c r="K3785" t="s">
        <v>2321</v>
      </c>
      <c r="L3785" t="s">
        <v>2338</v>
      </c>
      <c r="M3785" t="s">
        <v>2692</v>
      </c>
      <c r="N3785" t="s">
        <v>2693</v>
      </c>
      <c r="O3785" t="s">
        <v>2542</v>
      </c>
      <c r="P3785" t="s">
        <v>2543</v>
      </c>
      <c r="Q3785" t="s">
        <v>2544</v>
      </c>
      <c r="R3785" t="s">
        <v>2694</v>
      </c>
      <c r="S3785" t="s">
        <v>2546</v>
      </c>
      <c r="T3785">
        <v>0</v>
      </c>
      <c r="U3785" t="s">
        <v>2117</v>
      </c>
      <c r="V3785" t="s">
        <v>2695</v>
      </c>
      <c r="W3785" t="s">
        <v>2117</v>
      </c>
      <c r="X3785" t="s">
        <v>2695</v>
      </c>
      <c r="Y3785" t="str">
        <f t="shared" si="59"/>
        <v>北京三快在线科技有限公司及其关联公司北京三快科技有限公司信息流</v>
      </c>
      <c r="Z3785" t="e">
        <f>VLOOKUP(Y:Y,[1]Sheet1!N:N,1,0)</f>
        <v>#N/A</v>
      </c>
    </row>
    <row r="3786" spans="1:26" hidden="1" x14ac:dyDescent="0.25">
      <c r="A3786">
        <v>20230610</v>
      </c>
      <c r="B3786">
        <v>29995327</v>
      </c>
      <c r="C3786" t="s">
        <v>2761</v>
      </c>
      <c r="D3786">
        <v>2142924</v>
      </c>
      <c r="E3786" t="s">
        <v>2716</v>
      </c>
      <c r="F3786" s="59">
        <v>374.38</v>
      </c>
      <c r="G3786">
        <v>374.38</v>
      </c>
      <c r="H3786" t="s">
        <v>2559</v>
      </c>
      <c r="I3786" t="s">
        <v>2560</v>
      </c>
      <c r="J3786" t="s">
        <v>392</v>
      </c>
      <c r="K3786" t="s">
        <v>711</v>
      </c>
      <c r="L3786" t="s">
        <v>392</v>
      </c>
      <c r="M3786" t="s">
        <v>2641</v>
      </c>
      <c r="N3786" t="s">
        <v>2642</v>
      </c>
      <c r="O3786" t="s">
        <v>2542</v>
      </c>
      <c r="P3786" t="s">
        <v>2543</v>
      </c>
      <c r="Q3786" t="s">
        <v>2544</v>
      </c>
      <c r="R3786" t="s">
        <v>2643</v>
      </c>
      <c r="S3786" t="s">
        <v>2546</v>
      </c>
      <c r="T3786">
        <v>87974.88</v>
      </c>
      <c r="U3786" t="s">
        <v>838</v>
      </c>
      <c r="V3786" t="s">
        <v>2548</v>
      </c>
      <c r="W3786" t="s">
        <v>838</v>
      </c>
      <c r="X3786" t="s">
        <v>2548</v>
      </c>
      <c r="Y3786" t="str">
        <f t="shared" si="59"/>
        <v>福州三六零网络小额贷款有限公司福州三六零网络小额贷款有限公司CPC</v>
      </c>
      <c r="Z3786" t="e">
        <f>VLOOKUP(Y:Y,[1]Sheet1!N:N,1,0)</f>
        <v>#N/A</v>
      </c>
    </row>
    <row r="3787" spans="1:26" hidden="1" x14ac:dyDescent="0.25">
      <c r="A3787">
        <v>20230610</v>
      </c>
      <c r="B3787">
        <v>41250557</v>
      </c>
      <c r="C3787" t="s">
        <v>2771</v>
      </c>
      <c r="D3787">
        <v>2130054</v>
      </c>
      <c r="E3787" t="s">
        <v>2558</v>
      </c>
      <c r="F3787" s="59">
        <v>3756.01</v>
      </c>
      <c r="G3787">
        <v>3041.25</v>
      </c>
      <c r="H3787" t="s">
        <v>2559</v>
      </c>
      <c r="I3787" t="s">
        <v>2560</v>
      </c>
      <c r="J3787" t="s">
        <v>2350</v>
      </c>
      <c r="K3787" t="s">
        <v>711</v>
      </c>
      <c r="L3787" t="s">
        <v>2350</v>
      </c>
      <c r="M3787" t="s">
        <v>2561</v>
      </c>
      <c r="N3787" t="s">
        <v>2562</v>
      </c>
      <c r="O3787" t="s">
        <v>2542</v>
      </c>
      <c r="P3787" t="s">
        <v>2543</v>
      </c>
      <c r="Q3787" t="s">
        <v>2544</v>
      </c>
      <c r="R3787" t="s">
        <v>2563</v>
      </c>
      <c r="S3787" t="s">
        <v>2546</v>
      </c>
      <c r="T3787">
        <v>14819.004000000001</v>
      </c>
      <c r="U3787" t="s">
        <v>1891</v>
      </c>
      <c r="V3787" t="s">
        <v>2564</v>
      </c>
      <c r="W3787" t="s">
        <v>1891</v>
      </c>
      <c r="X3787" t="s">
        <v>2564</v>
      </c>
      <c r="Y3787" t="str">
        <f t="shared" si="59"/>
        <v>深圳尚米网络技术有限公司深圳尚米网络技术有限公司CPC</v>
      </c>
      <c r="Z3787" t="e">
        <f>VLOOKUP(Y:Y,[1]Sheet1!N:N,1,0)</f>
        <v>#N/A</v>
      </c>
    </row>
    <row r="3788" spans="1:26" x14ac:dyDescent="0.25">
      <c r="A3788">
        <v>20230610</v>
      </c>
      <c r="B3788">
        <v>45336938</v>
      </c>
      <c r="C3788" t="s">
        <v>2753</v>
      </c>
      <c r="D3788">
        <v>2054669</v>
      </c>
      <c r="E3788" t="s">
        <v>2622</v>
      </c>
      <c r="F3788" s="59">
        <v>156.47</v>
      </c>
      <c r="G3788">
        <v>115.9</v>
      </c>
      <c r="H3788" t="s">
        <v>2538</v>
      </c>
      <c r="I3788" t="s">
        <v>2551</v>
      </c>
      <c r="J3788" t="s">
        <v>2352</v>
      </c>
      <c r="K3788" t="s">
        <v>2321</v>
      </c>
      <c r="L3788" t="s">
        <v>2351</v>
      </c>
      <c r="M3788" t="s">
        <v>2623</v>
      </c>
      <c r="N3788" t="s">
        <v>2624</v>
      </c>
      <c r="O3788" t="s">
        <v>2542</v>
      </c>
      <c r="P3788" t="s">
        <v>2543</v>
      </c>
      <c r="Q3788" t="s">
        <v>2544</v>
      </c>
      <c r="R3788" t="s">
        <v>2625</v>
      </c>
      <c r="S3788" t="s">
        <v>2546</v>
      </c>
      <c r="T3788">
        <v>0</v>
      </c>
      <c r="U3788" t="s">
        <v>838</v>
      </c>
      <c r="V3788" t="s">
        <v>2548</v>
      </c>
      <c r="W3788" t="s">
        <v>838</v>
      </c>
      <c r="X3788" t="s">
        <v>2548</v>
      </c>
      <c r="Y3788" t="str">
        <f t="shared" si="59"/>
        <v>深圳市小赢普惠科技有限责任公司深圳市赢众通金融信息服务有限责任公司信息流</v>
      </c>
      <c r="Z3788" t="e">
        <f>VLOOKUP(Y:Y,[1]Sheet1!N:N,1,0)</f>
        <v>#N/A</v>
      </c>
    </row>
    <row r="3789" spans="1:26" hidden="1" x14ac:dyDescent="0.25">
      <c r="A3789">
        <v>20230610</v>
      </c>
      <c r="B3789">
        <v>41276552</v>
      </c>
      <c r="C3789" t="s">
        <v>2817</v>
      </c>
      <c r="D3789">
        <v>2158492</v>
      </c>
      <c r="E3789" t="s">
        <v>2580</v>
      </c>
      <c r="F3789" s="59">
        <v>562.45000000000005</v>
      </c>
      <c r="G3789">
        <v>472.63</v>
      </c>
      <c r="H3789" t="s">
        <v>2559</v>
      </c>
      <c r="I3789" t="s">
        <v>2560</v>
      </c>
      <c r="J3789" t="s">
        <v>2330</v>
      </c>
      <c r="K3789" t="s">
        <v>711</v>
      </c>
      <c r="L3789" t="s">
        <v>2329</v>
      </c>
      <c r="M3789" t="s">
        <v>2581</v>
      </c>
      <c r="N3789" t="s">
        <v>2582</v>
      </c>
      <c r="O3789" t="s">
        <v>2542</v>
      </c>
      <c r="P3789" t="s">
        <v>2543</v>
      </c>
      <c r="Q3789" t="s">
        <v>2544</v>
      </c>
      <c r="R3789" t="s">
        <v>2583</v>
      </c>
      <c r="S3789" t="s">
        <v>2546</v>
      </c>
      <c r="T3789">
        <v>9016.4609999999993</v>
      </c>
      <c r="U3789" t="s">
        <v>2584</v>
      </c>
      <c r="V3789" t="s">
        <v>2585</v>
      </c>
      <c r="W3789" t="s">
        <v>2584</v>
      </c>
      <c r="X3789" t="s">
        <v>2585</v>
      </c>
      <c r="Y3789" t="str">
        <f t="shared" si="59"/>
        <v>成都哈拜网络科技有限公司-数字媒体事业部上海哈啰普惠科技有限公司CPC</v>
      </c>
      <c r="Z3789" t="e">
        <f>VLOOKUP(Y:Y,[1]Sheet1!N:N,1,0)</f>
        <v>#N/A</v>
      </c>
    </row>
    <row r="3790" spans="1:26" hidden="1" x14ac:dyDescent="0.25">
      <c r="A3790">
        <v>20230610</v>
      </c>
      <c r="B3790">
        <v>42327250</v>
      </c>
      <c r="C3790" t="s">
        <v>2704</v>
      </c>
      <c r="D3790">
        <v>2172261</v>
      </c>
      <c r="E3790" t="s">
        <v>2628</v>
      </c>
      <c r="F3790" s="59">
        <v>1835.41</v>
      </c>
      <c r="G3790">
        <v>1401.08</v>
      </c>
      <c r="H3790" t="s">
        <v>2538</v>
      </c>
      <c r="I3790" t="s">
        <v>2551</v>
      </c>
      <c r="J3790" t="s">
        <v>292</v>
      </c>
      <c r="K3790" t="s">
        <v>2321</v>
      </c>
      <c r="L3790" t="s">
        <v>574</v>
      </c>
      <c r="M3790" t="s">
        <v>2611</v>
      </c>
      <c r="N3790" t="s">
        <v>2612</v>
      </c>
      <c r="O3790" t="s">
        <v>2542</v>
      </c>
      <c r="P3790" t="s">
        <v>2543</v>
      </c>
      <c r="Q3790" t="s">
        <v>2544</v>
      </c>
      <c r="R3790" t="s">
        <v>2613</v>
      </c>
      <c r="S3790" t="s">
        <v>2546</v>
      </c>
      <c r="T3790">
        <v>0</v>
      </c>
      <c r="U3790" t="s">
        <v>2614</v>
      </c>
      <c r="V3790" t="s">
        <v>2615</v>
      </c>
      <c r="W3790" t="s">
        <v>2614</v>
      </c>
      <c r="X3790" t="s">
        <v>2615</v>
      </c>
      <c r="Y3790" t="str">
        <f t="shared" si="59"/>
        <v>广州荔湾品唯信息服务有限公司广州唯品会电子商务有限公司信息流</v>
      </c>
      <c r="Z3790" t="e">
        <f>VLOOKUP(Y:Y,[1]Sheet1!N:N,1,0)</f>
        <v>#N/A</v>
      </c>
    </row>
    <row r="3791" spans="1:26" hidden="1" x14ac:dyDescent="0.25">
      <c r="A3791">
        <v>20230610</v>
      </c>
      <c r="B3791">
        <v>42594484</v>
      </c>
      <c r="C3791" t="s">
        <v>2752</v>
      </c>
      <c r="D3791">
        <v>2130054</v>
      </c>
      <c r="E3791" t="s">
        <v>2558</v>
      </c>
      <c r="F3791" s="59">
        <v>741.13</v>
      </c>
      <c r="G3791">
        <v>600.08000000000004</v>
      </c>
      <c r="H3791" t="s">
        <v>2559</v>
      </c>
      <c r="I3791" t="s">
        <v>2560</v>
      </c>
      <c r="J3791" t="s">
        <v>2350</v>
      </c>
      <c r="K3791" t="s">
        <v>711</v>
      </c>
      <c r="L3791" t="s">
        <v>2350</v>
      </c>
      <c r="M3791" t="s">
        <v>2561</v>
      </c>
      <c r="N3791" t="s">
        <v>2562</v>
      </c>
      <c r="O3791" t="s">
        <v>2542</v>
      </c>
      <c r="P3791" t="s">
        <v>2543</v>
      </c>
      <c r="Q3791" t="s">
        <v>2544</v>
      </c>
      <c r="R3791" t="s">
        <v>2563</v>
      </c>
      <c r="S3791" t="s">
        <v>2546</v>
      </c>
      <c r="T3791">
        <v>3517.3470000000002</v>
      </c>
      <c r="U3791" t="s">
        <v>1891</v>
      </c>
      <c r="V3791" t="s">
        <v>2564</v>
      </c>
      <c r="W3791" t="s">
        <v>1891</v>
      </c>
      <c r="X3791" t="s">
        <v>2564</v>
      </c>
      <c r="Y3791" t="str">
        <f t="shared" si="59"/>
        <v>深圳尚米网络技术有限公司深圳尚米网络技术有限公司CPC</v>
      </c>
      <c r="Z3791" t="e">
        <f>VLOOKUP(Y:Y,[1]Sheet1!N:N,1,0)</f>
        <v>#N/A</v>
      </c>
    </row>
    <row r="3792" spans="1:26" x14ac:dyDescent="0.25">
      <c r="A3792">
        <v>20230610</v>
      </c>
      <c r="B3792">
        <v>43094804</v>
      </c>
      <c r="C3792" t="s">
        <v>2705</v>
      </c>
      <c r="D3792">
        <v>2054669</v>
      </c>
      <c r="E3792" t="s">
        <v>2622</v>
      </c>
      <c r="F3792" s="59">
        <v>2847.45</v>
      </c>
      <c r="G3792">
        <v>2109.2199999999998</v>
      </c>
      <c r="H3792" t="s">
        <v>2538</v>
      </c>
      <c r="I3792" t="s">
        <v>2539</v>
      </c>
      <c r="J3792" t="s">
        <v>2352</v>
      </c>
      <c r="K3792" t="s">
        <v>2321</v>
      </c>
      <c r="L3792" t="s">
        <v>2351</v>
      </c>
      <c r="M3792" t="s">
        <v>2623</v>
      </c>
      <c r="N3792" t="s">
        <v>2624</v>
      </c>
      <c r="O3792" t="s">
        <v>2542</v>
      </c>
      <c r="P3792" t="s">
        <v>2543</v>
      </c>
      <c r="Q3792" t="s">
        <v>2544</v>
      </c>
      <c r="R3792" t="s">
        <v>2625</v>
      </c>
      <c r="S3792" t="s">
        <v>2546</v>
      </c>
      <c r="T3792">
        <v>0</v>
      </c>
      <c r="U3792" t="s">
        <v>838</v>
      </c>
      <c r="V3792" t="s">
        <v>2548</v>
      </c>
      <c r="W3792" t="s">
        <v>838</v>
      </c>
      <c r="X3792" t="s">
        <v>2548</v>
      </c>
      <c r="Y3792" t="str">
        <f t="shared" si="59"/>
        <v>深圳市小赢普惠科技有限责任公司深圳市赢众通金融信息服务有限责任公司信息流</v>
      </c>
      <c r="Z3792" t="e">
        <f>VLOOKUP(Y:Y,[1]Sheet1!N:N,1,0)</f>
        <v>#N/A</v>
      </c>
    </row>
    <row r="3793" spans="1:26" hidden="1" x14ac:dyDescent="0.25">
      <c r="A3793">
        <v>20230610</v>
      </c>
      <c r="B3793">
        <v>47799554</v>
      </c>
      <c r="C3793" t="s">
        <v>2793</v>
      </c>
      <c r="D3793">
        <v>2159765</v>
      </c>
      <c r="E3793" t="s">
        <v>2568</v>
      </c>
      <c r="F3793" s="59">
        <v>74.849999999999994</v>
      </c>
      <c r="G3793">
        <v>57.14</v>
      </c>
      <c r="H3793" t="s">
        <v>2538</v>
      </c>
      <c r="I3793" t="s">
        <v>2551</v>
      </c>
      <c r="J3793" t="s">
        <v>2375</v>
      </c>
      <c r="K3793" t="s">
        <v>2321</v>
      </c>
      <c r="L3793" t="s">
        <v>2277</v>
      </c>
      <c r="M3793" t="s">
        <v>2569</v>
      </c>
      <c r="O3793" t="s">
        <v>2542</v>
      </c>
      <c r="P3793" t="s">
        <v>2543</v>
      </c>
      <c r="Q3793" t="s">
        <v>2544</v>
      </c>
      <c r="R3793" t="s">
        <v>2570</v>
      </c>
      <c r="S3793" t="s">
        <v>2546</v>
      </c>
      <c r="T3793">
        <v>0</v>
      </c>
      <c r="U3793" t="s">
        <v>2571</v>
      </c>
      <c r="V3793" t="s">
        <v>2572</v>
      </c>
      <c r="W3793" t="s">
        <v>2571</v>
      </c>
      <c r="X3793" t="s">
        <v>2572</v>
      </c>
      <c r="Y3793" t="str">
        <f t="shared" si="59"/>
        <v>酷得少年（天津）文化传播有限公司-1北京酷得少年科技有限公司信息流</v>
      </c>
      <c r="Z3793" t="e">
        <f>VLOOKUP(Y:Y,[1]Sheet1!N:N,1,0)</f>
        <v>#N/A</v>
      </c>
    </row>
    <row r="3794" spans="1:26" hidden="1" x14ac:dyDescent="0.25">
      <c r="A3794">
        <v>20230610</v>
      </c>
      <c r="B3794">
        <v>40850187</v>
      </c>
      <c r="C3794" t="s">
        <v>2652</v>
      </c>
      <c r="D3794">
        <v>2165227</v>
      </c>
      <c r="E3794" t="s">
        <v>2566</v>
      </c>
      <c r="F3794" s="59">
        <v>19592.060000000001</v>
      </c>
      <c r="G3794">
        <v>14512.64</v>
      </c>
      <c r="H3794" t="s">
        <v>2538</v>
      </c>
      <c r="I3794" t="s">
        <v>2539</v>
      </c>
      <c r="J3794" t="s">
        <v>2320</v>
      </c>
      <c r="K3794" t="s">
        <v>2321</v>
      </c>
      <c r="L3794" t="s">
        <v>2318</v>
      </c>
      <c r="M3794" t="s">
        <v>2540</v>
      </c>
      <c r="N3794" t="s">
        <v>2541</v>
      </c>
      <c r="O3794" t="s">
        <v>2542</v>
      </c>
      <c r="P3794" t="s">
        <v>2543</v>
      </c>
      <c r="Q3794" t="s">
        <v>2544</v>
      </c>
      <c r="R3794" t="s">
        <v>2545</v>
      </c>
      <c r="S3794" t="s">
        <v>2546</v>
      </c>
      <c r="T3794">
        <v>0</v>
      </c>
      <c r="U3794" t="s">
        <v>838</v>
      </c>
      <c r="V3794" t="s">
        <v>2547</v>
      </c>
      <c r="W3794" t="s">
        <v>838</v>
      </c>
      <c r="X3794" t="s">
        <v>2548</v>
      </c>
      <c r="Y3794" t="str">
        <f t="shared" si="59"/>
        <v>上海耳序信息技术有限公司-四部上海拍拍贷金融信息服务有限公司信息流</v>
      </c>
      <c r="Z3794" t="e">
        <f>VLOOKUP(Y:Y,[1]Sheet1!N:N,1,0)</f>
        <v>#N/A</v>
      </c>
    </row>
    <row r="3795" spans="1:26" x14ac:dyDescent="0.25">
      <c r="A3795">
        <v>20230610</v>
      </c>
      <c r="B3795">
        <v>45336938</v>
      </c>
      <c r="C3795" t="s">
        <v>2753</v>
      </c>
      <c r="D3795">
        <v>2054669</v>
      </c>
      <c r="E3795" t="s">
        <v>2622</v>
      </c>
      <c r="F3795" s="59">
        <v>1945.92</v>
      </c>
      <c r="G3795">
        <v>1441.42</v>
      </c>
      <c r="H3795" t="s">
        <v>2538</v>
      </c>
      <c r="I3795" t="s">
        <v>2539</v>
      </c>
      <c r="J3795" t="s">
        <v>2352</v>
      </c>
      <c r="K3795" t="s">
        <v>2321</v>
      </c>
      <c r="L3795" t="s">
        <v>2351</v>
      </c>
      <c r="M3795" t="s">
        <v>2623</v>
      </c>
      <c r="N3795" t="s">
        <v>2624</v>
      </c>
      <c r="O3795" t="s">
        <v>2542</v>
      </c>
      <c r="P3795" t="s">
        <v>2543</v>
      </c>
      <c r="Q3795" t="s">
        <v>2544</v>
      </c>
      <c r="R3795" t="s">
        <v>2625</v>
      </c>
      <c r="S3795" t="s">
        <v>2546</v>
      </c>
      <c r="T3795">
        <v>0</v>
      </c>
      <c r="U3795" t="s">
        <v>838</v>
      </c>
      <c r="V3795" t="s">
        <v>2548</v>
      </c>
      <c r="W3795" t="s">
        <v>838</v>
      </c>
      <c r="X3795" t="s">
        <v>2548</v>
      </c>
      <c r="Y3795" t="str">
        <f t="shared" si="59"/>
        <v>深圳市小赢普惠科技有限责任公司深圳市赢众通金融信息服务有限责任公司信息流</v>
      </c>
      <c r="Z3795" t="e">
        <f>VLOOKUP(Y:Y,[1]Sheet1!N:N,1,0)</f>
        <v>#N/A</v>
      </c>
    </row>
    <row r="3796" spans="1:26" hidden="1" x14ac:dyDescent="0.25">
      <c r="A3796">
        <v>20230610</v>
      </c>
      <c r="B3796">
        <v>47327934</v>
      </c>
      <c r="C3796" t="s">
        <v>2864</v>
      </c>
      <c r="D3796">
        <v>2185183</v>
      </c>
      <c r="E3796" t="s">
        <v>2574</v>
      </c>
      <c r="F3796" s="59">
        <v>698.91</v>
      </c>
      <c r="G3796">
        <v>529.48</v>
      </c>
      <c r="H3796" t="s">
        <v>2538</v>
      </c>
      <c r="I3796" t="s">
        <v>2539</v>
      </c>
      <c r="J3796" t="s">
        <v>2575</v>
      </c>
      <c r="K3796" t="s">
        <v>2321</v>
      </c>
      <c r="L3796" t="s">
        <v>2344</v>
      </c>
      <c r="M3796" t="s">
        <v>2576</v>
      </c>
      <c r="O3796" t="s">
        <v>2542</v>
      </c>
      <c r="P3796" t="s">
        <v>2543</v>
      </c>
      <c r="Q3796" t="s">
        <v>2544</v>
      </c>
      <c r="R3796" t="s">
        <v>2577</v>
      </c>
      <c r="S3796" t="s">
        <v>2546</v>
      </c>
      <c r="T3796">
        <v>0</v>
      </c>
      <c r="U3796" t="s">
        <v>838</v>
      </c>
      <c r="V3796" t="s">
        <v>2578</v>
      </c>
      <c r="W3796" t="s">
        <v>838</v>
      </c>
      <c r="X3796" t="s">
        <v>2578</v>
      </c>
      <c r="Y3796" t="str">
        <f t="shared" si="59"/>
        <v>北京微财科技有限公司-数媒重庆市黑卡小额贷款有限公司信息流</v>
      </c>
      <c r="Z3796" t="e">
        <f>VLOOKUP(Y:Y,[1]Sheet1!N:N,1,0)</f>
        <v>#N/A</v>
      </c>
    </row>
    <row r="3797" spans="1:26" hidden="1" x14ac:dyDescent="0.25">
      <c r="A3797">
        <v>20230610</v>
      </c>
      <c r="B3797">
        <v>47974695</v>
      </c>
      <c r="C3797" t="s">
        <v>2814</v>
      </c>
      <c r="D3797">
        <v>2129251</v>
      </c>
      <c r="E3797" t="s">
        <v>2815</v>
      </c>
      <c r="F3797" s="59">
        <v>12578.44</v>
      </c>
      <c r="G3797">
        <v>0</v>
      </c>
      <c r="H3797" t="s">
        <v>2538</v>
      </c>
      <c r="I3797" t="s">
        <v>2551</v>
      </c>
      <c r="J3797" t="s">
        <v>2330</v>
      </c>
      <c r="K3797" t="s">
        <v>2321</v>
      </c>
      <c r="L3797" t="s">
        <v>2329</v>
      </c>
      <c r="M3797" t="s">
        <v>2581</v>
      </c>
      <c r="N3797" t="s">
        <v>2582</v>
      </c>
      <c r="O3797" t="s">
        <v>2542</v>
      </c>
      <c r="P3797" t="s">
        <v>2543</v>
      </c>
      <c r="Q3797" t="s">
        <v>2544</v>
      </c>
      <c r="R3797" t="s">
        <v>2583</v>
      </c>
      <c r="S3797" t="s">
        <v>2546</v>
      </c>
      <c r="T3797">
        <v>0</v>
      </c>
      <c r="U3797" t="s">
        <v>838</v>
      </c>
      <c r="V3797" t="s">
        <v>2578</v>
      </c>
      <c r="W3797" t="s">
        <v>2584</v>
      </c>
      <c r="X3797" t="s">
        <v>2585</v>
      </c>
      <c r="Y3797" t="str">
        <f t="shared" si="59"/>
        <v>成都哈拜网络科技有限公司-数字媒体事业部上海哈啰普惠科技有限公司信息流</v>
      </c>
      <c r="Z3797" t="e">
        <f>VLOOKUP(Y:Y,[1]Sheet1!N:N,1,0)</f>
        <v>#N/A</v>
      </c>
    </row>
    <row r="3798" spans="1:26" hidden="1" x14ac:dyDescent="0.25">
      <c r="A3798">
        <v>20230610</v>
      </c>
      <c r="B3798">
        <v>38794049</v>
      </c>
      <c r="C3798" t="s">
        <v>2627</v>
      </c>
      <c r="D3798">
        <v>2172261</v>
      </c>
      <c r="E3798" t="s">
        <v>2628</v>
      </c>
      <c r="F3798" s="59">
        <v>4430</v>
      </c>
      <c r="G3798">
        <v>3381.68</v>
      </c>
      <c r="H3798" t="s">
        <v>2538</v>
      </c>
      <c r="I3798" t="s">
        <v>2551</v>
      </c>
      <c r="J3798" t="s">
        <v>292</v>
      </c>
      <c r="K3798" t="s">
        <v>2321</v>
      </c>
      <c r="L3798" t="s">
        <v>574</v>
      </c>
      <c r="M3798" t="s">
        <v>2611</v>
      </c>
      <c r="N3798" t="s">
        <v>2612</v>
      </c>
      <c r="O3798" t="s">
        <v>2542</v>
      </c>
      <c r="P3798" t="s">
        <v>2543</v>
      </c>
      <c r="Q3798" t="s">
        <v>2544</v>
      </c>
      <c r="R3798" t="s">
        <v>2613</v>
      </c>
      <c r="S3798" t="s">
        <v>2546</v>
      </c>
      <c r="T3798">
        <v>0</v>
      </c>
      <c r="U3798" t="s">
        <v>2614</v>
      </c>
      <c r="V3798" t="s">
        <v>2615</v>
      </c>
      <c r="W3798" t="s">
        <v>2614</v>
      </c>
      <c r="X3798" t="s">
        <v>2615</v>
      </c>
      <c r="Y3798" t="str">
        <f t="shared" si="59"/>
        <v>广州荔湾品唯信息服务有限公司广州唯品会电子商务有限公司信息流</v>
      </c>
      <c r="Z3798" t="e">
        <f>VLOOKUP(Y:Y,[1]Sheet1!N:N,1,0)</f>
        <v>#N/A</v>
      </c>
    </row>
    <row r="3799" spans="1:26" hidden="1" x14ac:dyDescent="0.25">
      <c r="A3799">
        <v>20230610</v>
      </c>
      <c r="B3799">
        <v>41276547</v>
      </c>
      <c r="C3799" t="s">
        <v>2676</v>
      </c>
      <c r="D3799">
        <v>2158492</v>
      </c>
      <c r="E3799" t="s">
        <v>2580</v>
      </c>
      <c r="F3799" s="59">
        <v>1382.43</v>
      </c>
      <c r="G3799">
        <v>1161.6199999999999</v>
      </c>
      <c r="H3799" t="s">
        <v>2559</v>
      </c>
      <c r="I3799" t="s">
        <v>2560</v>
      </c>
      <c r="J3799" t="s">
        <v>2330</v>
      </c>
      <c r="K3799" t="s">
        <v>711</v>
      </c>
      <c r="L3799" t="s">
        <v>2329</v>
      </c>
      <c r="M3799" t="s">
        <v>2581</v>
      </c>
      <c r="N3799" t="s">
        <v>2582</v>
      </c>
      <c r="O3799" t="s">
        <v>2542</v>
      </c>
      <c r="P3799" t="s">
        <v>2543</v>
      </c>
      <c r="Q3799" t="s">
        <v>2544</v>
      </c>
      <c r="R3799" t="s">
        <v>2583</v>
      </c>
      <c r="S3799" t="s">
        <v>2546</v>
      </c>
      <c r="T3799">
        <v>23488.632000000001</v>
      </c>
      <c r="U3799" t="s">
        <v>2584</v>
      </c>
      <c r="V3799" t="s">
        <v>2585</v>
      </c>
      <c r="W3799" t="s">
        <v>2584</v>
      </c>
      <c r="X3799" t="s">
        <v>2585</v>
      </c>
      <c r="Y3799" t="str">
        <f t="shared" si="59"/>
        <v>成都哈拜网络科技有限公司-数字媒体事业部上海哈啰普惠科技有限公司CPC</v>
      </c>
      <c r="Z3799" t="e">
        <f>VLOOKUP(Y:Y,[1]Sheet1!N:N,1,0)</f>
        <v>#N/A</v>
      </c>
    </row>
    <row r="3800" spans="1:26" hidden="1" x14ac:dyDescent="0.25">
      <c r="A3800">
        <v>20230610</v>
      </c>
      <c r="B3800">
        <v>42327274</v>
      </c>
      <c r="C3800" t="s">
        <v>2791</v>
      </c>
      <c r="D3800">
        <v>2172261</v>
      </c>
      <c r="E3800" t="s">
        <v>2628</v>
      </c>
      <c r="F3800" s="59">
        <v>79.64</v>
      </c>
      <c r="G3800">
        <v>60.79</v>
      </c>
      <c r="H3800" t="s">
        <v>2538</v>
      </c>
      <c r="I3800" t="s">
        <v>2539</v>
      </c>
      <c r="J3800" t="s">
        <v>292</v>
      </c>
      <c r="K3800" t="s">
        <v>2321</v>
      </c>
      <c r="L3800" t="s">
        <v>574</v>
      </c>
      <c r="M3800" t="s">
        <v>2611</v>
      </c>
      <c r="N3800" t="s">
        <v>2612</v>
      </c>
      <c r="O3800" t="s">
        <v>2542</v>
      </c>
      <c r="P3800" t="s">
        <v>2543</v>
      </c>
      <c r="Q3800" t="s">
        <v>2544</v>
      </c>
      <c r="R3800" t="s">
        <v>2613</v>
      </c>
      <c r="S3800" t="s">
        <v>2546</v>
      </c>
      <c r="T3800">
        <v>0</v>
      </c>
      <c r="U3800" t="s">
        <v>2614</v>
      </c>
      <c r="V3800" t="s">
        <v>2615</v>
      </c>
      <c r="W3800" t="s">
        <v>2614</v>
      </c>
      <c r="X3800" t="s">
        <v>2615</v>
      </c>
      <c r="Y3800" t="str">
        <f t="shared" si="59"/>
        <v>广州荔湾品唯信息服务有限公司广州唯品会电子商务有限公司信息流</v>
      </c>
      <c r="Z3800" t="e">
        <f>VLOOKUP(Y:Y,[1]Sheet1!N:N,1,0)</f>
        <v>#N/A</v>
      </c>
    </row>
    <row r="3801" spans="1:26" x14ac:dyDescent="0.25">
      <c r="A3801">
        <v>20230610</v>
      </c>
      <c r="B3801">
        <v>43094804</v>
      </c>
      <c r="C3801" t="s">
        <v>2705</v>
      </c>
      <c r="D3801">
        <v>2054669</v>
      </c>
      <c r="E3801" t="s">
        <v>2622</v>
      </c>
      <c r="F3801" s="59">
        <v>267.32</v>
      </c>
      <c r="G3801">
        <v>198.01</v>
      </c>
      <c r="H3801" t="s">
        <v>2538</v>
      </c>
      <c r="I3801" t="s">
        <v>2551</v>
      </c>
      <c r="J3801" t="s">
        <v>2352</v>
      </c>
      <c r="K3801" t="s">
        <v>2321</v>
      </c>
      <c r="L3801" t="s">
        <v>2351</v>
      </c>
      <c r="M3801" t="s">
        <v>2623</v>
      </c>
      <c r="N3801" t="s">
        <v>2624</v>
      </c>
      <c r="O3801" t="s">
        <v>2542</v>
      </c>
      <c r="P3801" t="s">
        <v>2543</v>
      </c>
      <c r="Q3801" t="s">
        <v>2544</v>
      </c>
      <c r="R3801" t="s">
        <v>2625</v>
      </c>
      <c r="S3801" t="s">
        <v>2546</v>
      </c>
      <c r="T3801">
        <v>0</v>
      </c>
      <c r="U3801" t="s">
        <v>838</v>
      </c>
      <c r="V3801" t="s">
        <v>2548</v>
      </c>
      <c r="W3801" t="s">
        <v>838</v>
      </c>
      <c r="X3801" t="s">
        <v>2548</v>
      </c>
      <c r="Y3801" t="str">
        <f t="shared" si="59"/>
        <v>深圳市小赢普惠科技有限责任公司深圳市赢众通金融信息服务有限责任公司信息流</v>
      </c>
      <c r="Z3801" t="e">
        <f>VLOOKUP(Y:Y,[1]Sheet1!N:N,1,0)</f>
        <v>#N/A</v>
      </c>
    </row>
    <row r="3802" spans="1:26" hidden="1" x14ac:dyDescent="0.25">
      <c r="A3802">
        <v>20230610</v>
      </c>
      <c r="B3802">
        <v>40896118</v>
      </c>
      <c r="C3802" t="s">
        <v>2758</v>
      </c>
      <c r="D3802">
        <v>2117409</v>
      </c>
      <c r="E3802" t="s">
        <v>2744</v>
      </c>
      <c r="F3802" s="59">
        <v>1566.42</v>
      </c>
      <c r="G3802">
        <v>0</v>
      </c>
      <c r="H3802" t="s">
        <v>2559</v>
      </c>
      <c r="I3802" t="s">
        <v>2560</v>
      </c>
      <c r="J3802" t="s">
        <v>2353</v>
      </c>
      <c r="K3802" t="s">
        <v>711</v>
      </c>
      <c r="L3802" t="s">
        <v>326</v>
      </c>
      <c r="M3802" t="s">
        <v>2588</v>
      </c>
      <c r="N3802" t="s">
        <v>2589</v>
      </c>
      <c r="O3802" t="s">
        <v>2542</v>
      </c>
      <c r="P3802" t="s">
        <v>2543</v>
      </c>
      <c r="Q3802" t="s">
        <v>2544</v>
      </c>
      <c r="R3802" t="s">
        <v>2570</v>
      </c>
      <c r="S3802" t="s">
        <v>2546</v>
      </c>
      <c r="T3802">
        <v>0</v>
      </c>
      <c r="U3802" t="s">
        <v>2571</v>
      </c>
      <c r="V3802" t="s">
        <v>2572</v>
      </c>
      <c r="W3802" t="s">
        <v>1891</v>
      </c>
      <c r="X3802" t="s">
        <v>2564</v>
      </c>
      <c r="Y3802" t="str">
        <f t="shared" si="59"/>
        <v>网易有道信息技术（北京）有限公司网易(杭州)网络有限公司CPC</v>
      </c>
      <c r="Z3802" t="e">
        <f>VLOOKUP(Y:Y,[1]Sheet1!N:N,1,0)</f>
        <v>#N/A</v>
      </c>
    </row>
    <row r="3803" spans="1:26" hidden="1" x14ac:dyDescent="0.25">
      <c r="A3803">
        <v>20230610</v>
      </c>
      <c r="B3803">
        <v>36470871</v>
      </c>
      <c r="C3803" t="s">
        <v>2579</v>
      </c>
      <c r="D3803">
        <v>2158492</v>
      </c>
      <c r="E3803" t="s">
        <v>2580</v>
      </c>
      <c r="F3803" s="59">
        <v>2697.98</v>
      </c>
      <c r="G3803">
        <v>2267.11</v>
      </c>
      <c r="H3803" t="s">
        <v>2559</v>
      </c>
      <c r="I3803" t="s">
        <v>2560</v>
      </c>
      <c r="J3803" t="s">
        <v>2330</v>
      </c>
      <c r="K3803" t="s">
        <v>711</v>
      </c>
      <c r="L3803" t="s">
        <v>2329</v>
      </c>
      <c r="M3803" t="s">
        <v>2581</v>
      </c>
      <c r="N3803" t="s">
        <v>2582</v>
      </c>
      <c r="O3803" t="s">
        <v>2542</v>
      </c>
      <c r="P3803" t="s">
        <v>2543</v>
      </c>
      <c r="Q3803" t="s">
        <v>2544</v>
      </c>
      <c r="R3803" t="s">
        <v>2583</v>
      </c>
      <c r="S3803" t="s">
        <v>2546</v>
      </c>
      <c r="T3803">
        <v>17563.199000000001</v>
      </c>
      <c r="U3803" t="s">
        <v>2584</v>
      </c>
      <c r="V3803" t="s">
        <v>2585</v>
      </c>
      <c r="W3803" t="s">
        <v>2584</v>
      </c>
      <c r="X3803" t="s">
        <v>2585</v>
      </c>
      <c r="Y3803" t="str">
        <f t="shared" si="59"/>
        <v>成都哈拜网络科技有限公司-数字媒体事业部上海哈啰普惠科技有限公司CPC</v>
      </c>
      <c r="Z3803" t="e">
        <f>VLOOKUP(Y:Y,[1]Sheet1!N:N,1,0)</f>
        <v>#N/A</v>
      </c>
    </row>
    <row r="3804" spans="1:26" hidden="1" x14ac:dyDescent="0.25">
      <c r="A3804">
        <v>20230610</v>
      </c>
      <c r="B3804">
        <v>47327773</v>
      </c>
      <c r="C3804" t="s">
        <v>2714</v>
      </c>
      <c r="D3804">
        <v>2185183</v>
      </c>
      <c r="E3804" t="s">
        <v>2574</v>
      </c>
      <c r="F3804" s="59">
        <v>257.05</v>
      </c>
      <c r="G3804">
        <v>194.73</v>
      </c>
      <c r="H3804" t="s">
        <v>2538</v>
      </c>
      <c r="I3804" t="s">
        <v>2551</v>
      </c>
      <c r="J3804" t="s">
        <v>2575</v>
      </c>
      <c r="K3804" t="s">
        <v>2321</v>
      </c>
      <c r="L3804" t="s">
        <v>2344</v>
      </c>
      <c r="M3804" t="s">
        <v>2576</v>
      </c>
      <c r="O3804" t="s">
        <v>2542</v>
      </c>
      <c r="P3804" t="s">
        <v>2543</v>
      </c>
      <c r="Q3804" t="s">
        <v>2544</v>
      </c>
      <c r="R3804" t="s">
        <v>2577</v>
      </c>
      <c r="S3804" t="s">
        <v>2546</v>
      </c>
      <c r="T3804">
        <v>0</v>
      </c>
      <c r="U3804" t="s">
        <v>838</v>
      </c>
      <c r="V3804" t="s">
        <v>2578</v>
      </c>
      <c r="W3804" t="s">
        <v>838</v>
      </c>
      <c r="X3804" t="s">
        <v>2578</v>
      </c>
      <c r="Y3804" t="str">
        <f t="shared" si="59"/>
        <v>北京微财科技有限公司-数媒重庆市黑卡小额贷款有限公司信息流</v>
      </c>
      <c r="Z3804" t="e">
        <f>VLOOKUP(Y:Y,[1]Sheet1!N:N,1,0)</f>
        <v>#N/A</v>
      </c>
    </row>
    <row r="3805" spans="1:26" hidden="1" x14ac:dyDescent="0.25">
      <c r="A3805">
        <v>20230610</v>
      </c>
      <c r="B3805">
        <v>29995324</v>
      </c>
      <c r="C3805" t="s">
        <v>2722</v>
      </c>
      <c r="D3805">
        <v>2142924</v>
      </c>
      <c r="E3805" t="s">
        <v>2716</v>
      </c>
      <c r="F3805" s="59">
        <v>40486.92</v>
      </c>
      <c r="G3805">
        <v>40486.92</v>
      </c>
      <c r="H3805" t="s">
        <v>2559</v>
      </c>
      <c r="I3805" t="s">
        <v>2560</v>
      </c>
      <c r="J3805" t="s">
        <v>392</v>
      </c>
      <c r="K3805" t="s">
        <v>711</v>
      </c>
      <c r="L3805" t="s">
        <v>392</v>
      </c>
      <c r="M3805" t="s">
        <v>2641</v>
      </c>
      <c r="N3805" t="s">
        <v>2642</v>
      </c>
      <c r="O3805" t="s">
        <v>2542</v>
      </c>
      <c r="P3805" t="s">
        <v>2543</v>
      </c>
      <c r="Q3805" t="s">
        <v>2544</v>
      </c>
      <c r="R3805" t="s">
        <v>2643</v>
      </c>
      <c r="S3805" t="s">
        <v>2546</v>
      </c>
      <c r="T3805">
        <v>218220.47</v>
      </c>
      <c r="U3805" t="s">
        <v>838</v>
      </c>
      <c r="V3805" t="s">
        <v>2548</v>
      </c>
      <c r="W3805" t="s">
        <v>838</v>
      </c>
      <c r="X3805" t="s">
        <v>2548</v>
      </c>
      <c r="Y3805" t="str">
        <f t="shared" si="59"/>
        <v>福州三六零网络小额贷款有限公司福州三六零网络小额贷款有限公司CPC</v>
      </c>
      <c r="Z3805" t="e">
        <f>VLOOKUP(Y:Y,[1]Sheet1!N:N,1,0)</f>
        <v>#N/A</v>
      </c>
    </row>
    <row r="3806" spans="1:26" hidden="1" x14ac:dyDescent="0.25">
      <c r="A3806">
        <v>20230610</v>
      </c>
      <c r="B3806">
        <v>42327215</v>
      </c>
      <c r="C3806" t="s">
        <v>2739</v>
      </c>
      <c r="D3806">
        <v>2172261</v>
      </c>
      <c r="E3806" t="s">
        <v>2628</v>
      </c>
      <c r="F3806" s="59">
        <v>1476.47</v>
      </c>
      <c r="G3806">
        <v>1127.08</v>
      </c>
      <c r="H3806" t="s">
        <v>2538</v>
      </c>
      <c r="I3806" t="s">
        <v>2539</v>
      </c>
      <c r="J3806" t="s">
        <v>292</v>
      </c>
      <c r="K3806" t="s">
        <v>2321</v>
      </c>
      <c r="L3806" t="s">
        <v>574</v>
      </c>
      <c r="M3806" t="s">
        <v>2611</v>
      </c>
      <c r="N3806" t="s">
        <v>2612</v>
      </c>
      <c r="O3806" t="s">
        <v>2542</v>
      </c>
      <c r="P3806" t="s">
        <v>2543</v>
      </c>
      <c r="Q3806" t="s">
        <v>2544</v>
      </c>
      <c r="R3806" t="s">
        <v>2613</v>
      </c>
      <c r="S3806" t="s">
        <v>2546</v>
      </c>
      <c r="T3806">
        <v>0</v>
      </c>
      <c r="U3806" t="s">
        <v>2614</v>
      </c>
      <c r="V3806" t="s">
        <v>2615</v>
      </c>
      <c r="W3806" t="s">
        <v>2614</v>
      </c>
      <c r="X3806" t="s">
        <v>2615</v>
      </c>
      <c r="Y3806" t="str">
        <f t="shared" si="59"/>
        <v>广州荔湾品唯信息服务有限公司广州唯品会电子商务有限公司信息流</v>
      </c>
      <c r="Z3806" t="e">
        <f>VLOOKUP(Y:Y,[1]Sheet1!N:N,1,0)</f>
        <v>#N/A</v>
      </c>
    </row>
    <row r="3807" spans="1:26" hidden="1" x14ac:dyDescent="0.25">
      <c r="A3807">
        <v>20230610</v>
      </c>
      <c r="B3807">
        <v>42965764</v>
      </c>
      <c r="C3807" t="s">
        <v>2536</v>
      </c>
      <c r="D3807">
        <v>2158784</v>
      </c>
      <c r="E3807" t="s">
        <v>2537</v>
      </c>
      <c r="F3807" s="59">
        <v>519.03</v>
      </c>
      <c r="G3807">
        <v>519.03</v>
      </c>
      <c r="H3807" t="s">
        <v>2538</v>
      </c>
      <c r="I3807" t="s">
        <v>2539</v>
      </c>
      <c r="J3807" t="s">
        <v>2320</v>
      </c>
      <c r="K3807" t="s">
        <v>2321</v>
      </c>
      <c r="L3807" t="s">
        <v>2318</v>
      </c>
      <c r="M3807" t="s">
        <v>2540</v>
      </c>
      <c r="N3807" t="s">
        <v>2541</v>
      </c>
      <c r="O3807" t="s">
        <v>2542</v>
      </c>
      <c r="P3807" t="s">
        <v>2543</v>
      </c>
      <c r="Q3807" t="s">
        <v>2544</v>
      </c>
      <c r="R3807" t="s">
        <v>2545</v>
      </c>
      <c r="S3807" t="s">
        <v>2546</v>
      </c>
      <c r="T3807">
        <v>0</v>
      </c>
      <c r="U3807" t="s">
        <v>838</v>
      </c>
      <c r="V3807" t="s">
        <v>2547</v>
      </c>
      <c r="W3807" t="s">
        <v>838</v>
      </c>
      <c r="X3807" t="s">
        <v>2548</v>
      </c>
      <c r="Y3807" t="str">
        <f t="shared" si="59"/>
        <v>上海耳序信息技术有限公司-四部上海拍拍贷金融信息服务有限公司信息流</v>
      </c>
      <c r="Z3807" t="e">
        <f>VLOOKUP(Y:Y,[1]Sheet1!N:N,1,0)</f>
        <v>#N/A</v>
      </c>
    </row>
    <row r="3808" spans="1:26" hidden="1" x14ac:dyDescent="0.25">
      <c r="A3808">
        <v>20230610</v>
      </c>
      <c r="B3808">
        <v>47327963</v>
      </c>
      <c r="C3808" t="s">
        <v>2678</v>
      </c>
      <c r="D3808">
        <v>2185183</v>
      </c>
      <c r="E3808" t="s">
        <v>2574</v>
      </c>
      <c r="F3808" s="59">
        <v>5165.2299999999996</v>
      </c>
      <c r="G3808">
        <v>3913.05</v>
      </c>
      <c r="H3808" t="s">
        <v>2538</v>
      </c>
      <c r="I3808" t="s">
        <v>2539</v>
      </c>
      <c r="J3808" t="s">
        <v>2575</v>
      </c>
      <c r="K3808" t="s">
        <v>2321</v>
      </c>
      <c r="L3808" t="s">
        <v>2344</v>
      </c>
      <c r="M3808" t="s">
        <v>2576</v>
      </c>
      <c r="O3808" t="s">
        <v>2542</v>
      </c>
      <c r="P3808" t="s">
        <v>2543</v>
      </c>
      <c r="Q3808" t="s">
        <v>2544</v>
      </c>
      <c r="R3808" t="s">
        <v>2577</v>
      </c>
      <c r="S3808" t="s">
        <v>2546</v>
      </c>
      <c r="T3808">
        <v>0</v>
      </c>
      <c r="U3808" t="s">
        <v>838</v>
      </c>
      <c r="V3808" t="s">
        <v>2578</v>
      </c>
      <c r="W3808" t="s">
        <v>838</v>
      </c>
      <c r="X3808" t="s">
        <v>2578</v>
      </c>
      <c r="Y3808" t="str">
        <f t="shared" si="59"/>
        <v>北京微财科技有限公司-数媒重庆市黑卡小额贷款有限公司信息流</v>
      </c>
      <c r="Z3808" t="e">
        <f>VLOOKUP(Y:Y,[1]Sheet1!N:N,1,0)</f>
        <v>#N/A</v>
      </c>
    </row>
    <row r="3809" spans="1:26" hidden="1" x14ac:dyDescent="0.25">
      <c r="A3809">
        <v>20230610</v>
      </c>
      <c r="B3809">
        <v>47426689</v>
      </c>
      <c r="C3809" t="s">
        <v>2872</v>
      </c>
      <c r="D3809">
        <v>2167551</v>
      </c>
      <c r="E3809" t="s">
        <v>2550</v>
      </c>
      <c r="F3809" s="59">
        <v>72.260000000000005</v>
      </c>
      <c r="G3809">
        <v>72.260000000000005</v>
      </c>
      <c r="H3809" t="s">
        <v>2538</v>
      </c>
      <c r="I3809" t="s">
        <v>2551</v>
      </c>
      <c r="J3809" t="s">
        <v>2332</v>
      </c>
      <c r="K3809" t="s">
        <v>2321</v>
      </c>
      <c r="L3809" t="s">
        <v>2333</v>
      </c>
      <c r="M3809" t="s">
        <v>2552</v>
      </c>
      <c r="N3809" t="s">
        <v>2553</v>
      </c>
      <c r="O3809" t="s">
        <v>2542</v>
      </c>
      <c r="P3809" t="s">
        <v>2543</v>
      </c>
      <c r="Q3809" t="s">
        <v>2544</v>
      </c>
      <c r="R3809" t="s">
        <v>2554</v>
      </c>
      <c r="S3809" t="s">
        <v>2546</v>
      </c>
      <c r="T3809">
        <v>0</v>
      </c>
      <c r="U3809" t="s">
        <v>2555</v>
      </c>
      <c r="V3809" t="s">
        <v>2556</v>
      </c>
      <c r="W3809" t="s">
        <v>2555</v>
      </c>
      <c r="X3809" t="s">
        <v>2556</v>
      </c>
      <c r="Y3809" t="str">
        <f t="shared" si="59"/>
        <v>北京爱奇艺科技有限公司-百度北京爱奇艺科技有限公司信息流</v>
      </c>
      <c r="Z3809" t="e">
        <f>VLOOKUP(Y:Y,[1]Sheet1!N:N,1,0)</f>
        <v>#N/A</v>
      </c>
    </row>
    <row r="3810" spans="1:26" x14ac:dyDescent="0.25">
      <c r="A3810">
        <v>20230610</v>
      </c>
      <c r="B3810">
        <v>39873589</v>
      </c>
      <c r="C3810" t="s">
        <v>2811</v>
      </c>
      <c r="D3810">
        <v>2054669</v>
      </c>
      <c r="E3810" t="s">
        <v>2622</v>
      </c>
      <c r="F3810" s="59">
        <v>10661.8</v>
      </c>
      <c r="G3810">
        <v>7897.63</v>
      </c>
      <c r="H3810" t="s">
        <v>2538</v>
      </c>
      <c r="I3810" t="s">
        <v>2539</v>
      </c>
      <c r="J3810" t="s">
        <v>2352</v>
      </c>
      <c r="K3810" t="s">
        <v>2321</v>
      </c>
      <c r="L3810" t="s">
        <v>2351</v>
      </c>
      <c r="M3810" t="s">
        <v>2623</v>
      </c>
      <c r="N3810" t="s">
        <v>2624</v>
      </c>
      <c r="O3810" t="s">
        <v>2542</v>
      </c>
      <c r="P3810" t="s">
        <v>2543</v>
      </c>
      <c r="Q3810" t="s">
        <v>2544</v>
      </c>
      <c r="R3810" t="s">
        <v>2625</v>
      </c>
      <c r="S3810" t="s">
        <v>2546</v>
      </c>
      <c r="T3810">
        <v>0</v>
      </c>
      <c r="U3810" t="s">
        <v>838</v>
      </c>
      <c r="V3810" t="s">
        <v>2548</v>
      </c>
      <c r="W3810" t="s">
        <v>838</v>
      </c>
      <c r="X3810" t="s">
        <v>2548</v>
      </c>
      <c r="Y3810" t="str">
        <f t="shared" si="59"/>
        <v>深圳市小赢普惠科技有限责任公司深圳市赢众通金融信息服务有限责任公司信息流</v>
      </c>
      <c r="Z3810" t="e">
        <f>VLOOKUP(Y:Y,[1]Sheet1!N:N,1,0)</f>
        <v>#N/A</v>
      </c>
    </row>
    <row r="3811" spans="1:26" hidden="1" x14ac:dyDescent="0.25">
      <c r="A3811">
        <v>20230610</v>
      </c>
      <c r="B3811">
        <v>47327891</v>
      </c>
      <c r="C3811" t="s">
        <v>2863</v>
      </c>
      <c r="D3811">
        <v>2185183</v>
      </c>
      <c r="E3811" t="s">
        <v>2574</v>
      </c>
      <c r="F3811" s="59">
        <v>48.79</v>
      </c>
      <c r="G3811">
        <v>36.96</v>
      </c>
      <c r="H3811" t="s">
        <v>2538</v>
      </c>
      <c r="I3811" t="s">
        <v>2551</v>
      </c>
      <c r="J3811" t="s">
        <v>2575</v>
      </c>
      <c r="K3811" t="s">
        <v>2321</v>
      </c>
      <c r="L3811" t="s">
        <v>2344</v>
      </c>
      <c r="M3811" t="s">
        <v>2576</v>
      </c>
      <c r="O3811" t="s">
        <v>2542</v>
      </c>
      <c r="P3811" t="s">
        <v>2543</v>
      </c>
      <c r="Q3811" t="s">
        <v>2544</v>
      </c>
      <c r="R3811" t="s">
        <v>2577</v>
      </c>
      <c r="S3811" t="s">
        <v>2546</v>
      </c>
      <c r="T3811">
        <v>0</v>
      </c>
      <c r="U3811" t="s">
        <v>838</v>
      </c>
      <c r="V3811" t="s">
        <v>2578</v>
      </c>
      <c r="W3811" t="s">
        <v>838</v>
      </c>
      <c r="X3811" t="s">
        <v>2578</v>
      </c>
      <c r="Y3811" t="str">
        <f t="shared" si="59"/>
        <v>北京微财科技有限公司-数媒重庆市黑卡小额贷款有限公司信息流</v>
      </c>
      <c r="Z3811" t="e">
        <f>VLOOKUP(Y:Y,[1]Sheet1!N:N,1,0)</f>
        <v>#N/A</v>
      </c>
    </row>
    <row r="3812" spans="1:26" hidden="1" x14ac:dyDescent="0.25">
      <c r="A3812">
        <v>20230610</v>
      </c>
      <c r="B3812">
        <v>47798459</v>
      </c>
      <c r="C3812" t="s">
        <v>2861</v>
      </c>
      <c r="D3812">
        <v>2169384</v>
      </c>
      <c r="E3812" t="s">
        <v>2633</v>
      </c>
      <c r="F3812" s="59">
        <v>3907.73</v>
      </c>
      <c r="G3812">
        <v>2894.62</v>
      </c>
      <c r="H3812" t="s">
        <v>2538</v>
      </c>
      <c r="I3812" t="s">
        <v>2551</v>
      </c>
      <c r="J3812" t="s">
        <v>296</v>
      </c>
      <c r="K3812" t="s">
        <v>2321</v>
      </c>
      <c r="L3812" t="s">
        <v>2334</v>
      </c>
      <c r="M3812" t="s">
        <v>2634</v>
      </c>
      <c r="N3812" t="s">
        <v>2635</v>
      </c>
      <c r="O3812" t="s">
        <v>2542</v>
      </c>
      <c r="P3812" t="s">
        <v>2543</v>
      </c>
      <c r="Q3812" t="s">
        <v>2544</v>
      </c>
      <c r="R3812" t="s">
        <v>2636</v>
      </c>
      <c r="S3812" t="s">
        <v>2546</v>
      </c>
      <c r="T3812">
        <v>0</v>
      </c>
      <c r="U3812" t="s">
        <v>2584</v>
      </c>
      <c r="V3812" t="s">
        <v>2637</v>
      </c>
      <c r="W3812" t="s">
        <v>2584</v>
      </c>
      <c r="X3812" t="s">
        <v>2637</v>
      </c>
      <c r="Y3812" t="str">
        <f t="shared" si="59"/>
        <v>湖北车智汇传媒有限公司北京车之家信息技术有限公司信息流</v>
      </c>
      <c r="Z3812" t="e">
        <f>VLOOKUP(Y:Y,[1]Sheet1!N:N,1,0)</f>
        <v>#N/A</v>
      </c>
    </row>
    <row r="3813" spans="1:26" hidden="1" x14ac:dyDescent="0.25">
      <c r="A3813">
        <v>20230610</v>
      </c>
      <c r="B3813">
        <v>47953344</v>
      </c>
      <c r="C3813" t="s">
        <v>2732</v>
      </c>
      <c r="D3813">
        <v>2167551</v>
      </c>
      <c r="E3813" t="s">
        <v>2550</v>
      </c>
      <c r="F3813" s="59">
        <v>3.29</v>
      </c>
      <c r="G3813">
        <v>3.29</v>
      </c>
      <c r="H3813" t="s">
        <v>2538</v>
      </c>
      <c r="I3813" t="s">
        <v>2539</v>
      </c>
      <c r="J3813" t="s">
        <v>2332</v>
      </c>
      <c r="K3813" t="s">
        <v>2321</v>
      </c>
      <c r="L3813" t="s">
        <v>2333</v>
      </c>
      <c r="M3813" t="s">
        <v>2552</v>
      </c>
      <c r="N3813" t="s">
        <v>2553</v>
      </c>
      <c r="O3813" t="s">
        <v>2542</v>
      </c>
      <c r="P3813" t="s">
        <v>2543</v>
      </c>
      <c r="Q3813" t="s">
        <v>2544</v>
      </c>
      <c r="R3813" t="s">
        <v>2554</v>
      </c>
      <c r="S3813" t="s">
        <v>2546</v>
      </c>
      <c r="T3813">
        <v>0</v>
      </c>
      <c r="U3813" t="s">
        <v>2555</v>
      </c>
      <c r="V3813" t="s">
        <v>2556</v>
      </c>
      <c r="W3813" t="s">
        <v>2555</v>
      </c>
      <c r="X3813" t="s">
        <v>2556</v>
      </c>
      <c r="Y3813" t="str">
        <f t="shared" si="59"/>
        <v>北京爱奇艺科技有限公司-百度北京爱奇艺科技有限公司信息流</v>
      </c>
      <c r="Z3813" t="e">
        <f>VLOOKUP(Y:Y,[1]Sheet1!N:N,1,0)</f>
        <v>#N/A</v>
      </c>
    </row>
    <row r="3814" spans="1:26" hidden="1" x14ac:dyDescent="0.25">
      <c r="A3814">
        <v>20230610</v>
      </c>
      <c r="B3814">
        <v>38794025</v>
      </c>
      <c r="C3814" t="s">
        <v>2651</v>
      </c>
      <c r="D3814">
        <v>2172261</v>
      </c>
      <c r="E3814" t="s">
        <v>2628</v>
      </c>
      <c r="F3814" s="59">
        <v>858.11</v>
      </c>
      <c r="G3814">
        <v>655.04999999999995</v>
      </c>
      <c r="H3814" t="s">
        <v>2538</v>
      </c>
      <c r="I3814" t="s">
        <v>2551</v>
      </c>
      <c r="J3814" t="s">
        <v>292</v>
      </c>
      <c r="K3814" t="s">
        <v>2321</v>
      </c>
      <c r="L3814" t="s">
        <v>574</v>
      </c>
      <c r="M3814" t="s">
        <v>2611</v>
      </c>
      <c r="N3814" t="s">
        <v>2612</v>
      </c>
      <c r="O3814" t="s">
        <v>2542</v>
      </c>
      <c r="P3814" t="s">
        <v>2543</v>
      </c>
      <c r="Q3814" t="s">
        <v>2544</v>
      </c>
      <c r="R3814" t="s">
        <v>2613</v>
      </c>
      <c r="S3814" t="s">
        <v>2546</v>
      </c>
      <c r="T3814">
        <v>0</v>
      </c>
      <c r="U3814" t="s">
        <v>2614</v>
      </c>
      <c r="V3814" t="s">
        <v>2615</v>
      </c>
      <c r="W3814" t="s">
        <v>2614</v>
      </c>
      <c r="X3814" t="s">
        <v>2615</v>
      </c>
      <c r="Y3814" t="str">
        <f t="shared" si="59"/>
        <v>广州荔湾品唯信息服务有限公司广州唯品会电子商务有限公司信息流</v>
      </c>
      <c r="Z3814" t="e">
        <f>VLOOKUP(Y:Y,[1]Sheet1!N:N,1,0)</f>
        <v>#N/A</v>
      </c>
    </row>
    <row r="3815" spans="1:26" hidden="1" x14ac:dyDescent="0.25">
      <c r="A3815">
        <v>20230610</v>
      </c>
      <c r="B3815">
        <v>31849478</v>
      </c>
      <c r="C3815" t="s">
        <v>2650</v>
      </c>
      <c r="D3815">
        <v>2148721</v>
      </c>
      <c r="E3815" t="s">
        <v>2859</v>
      </c>
      <c r="F3815" s="59">
        <v>261.22000000000003</v>
      </c>
      <c r="G3815">
        <v>0</v>
      </c>
      <c r="H3815" t="s">
        <v>2559</v>
      </c>
      <c r="I3815" t="s">
        <v>2560</v>
      </c>
      <c r="J3815" t="s">
        <v>2330</v>
      </c>
      <c r="K3815" t="s">
        <v>711</v>
      </c>
      <c r="L3815" t="s">
        <v>2329</v>
      </c>
      <c r="M3815" t="s">
        <v>2581</v>
      </c>
      <c r="N3815" t="s">
        <v>2582</v>
      </c>
      <c r="O3815" t="s">
        <v>2542</v>
      </c>
      <c r="P3815" t="s">
        <v>2543</v>
      </c>
      <c r="Q3815" t="s">
        <v>2544</v>
      </c>
      <c r="R3815" t="s">
        <v>2583</v>
      </c>
      <c r="S3815" t="s">
        <v>2546</v>
      </c>
      <c r="T3815">
        <v>0</v>
      </c>
      <c r="U3815" t="s">
        <v>2584</v>
      </c>
      <c r="V3815" t="s">
        <v>2585</v>
      </c>
      <c r="W3815" t="s">
        <v>2584</v>
      </c>
      <c r="X3815" t="s">
        <v>2585</v>
      </c>
      <c r="Y3815" t="str">
        <f t="shared" si="59"/>
        <v>成都哈拜网络科技有限公司-数字媒体事业部上海哈啰普惠科技有限公司CPC</v>
      </c>
      <c r="Z3815" t="e">
        <f>VLOOKUP(Y:Y,[1]Sheet1!N:N,1,0)</f>
        <v>#N/A</v>
      </c>
    </row>
    <row r="3816" spans="1:26" hidden="1" x14ac:dyDescent="0.25">
      <c r="A3816">
        <v>20230610</v>
      </c>
      <c r="B3816">
        <v>38794097</v>
      </c>
      <c r="C3816" t="s">
        <v>2757</v>
      </c>
      <c r="D3816">
        <v>2172261</v>
      </c>
      <c r="E3816" t="s">
        <v>2628</v>
      </c>
      <c r="F3816" s="59">
        <v>1579.14</v>
      </c>
      <c r="G3816">
        <v>1205.45</v>
      </c>
      <c r="H3816" t="s">
        <v>2538</v>
      </c>
      <c r="I3816" t="s">
        <v>2551</v>
      </c>
      <c r="J3816" t="s">
        <v>292</v>
      </c>
      <c r="K3816" t="s">
        <v>2321</v>
      </c>
      <c r="L3816" t="s">
        <v>574</v>
      </c>
      <c r="M3816" t="s">
        <v>2611</v>
      </c>
      <c r="N3816" t="s">
        <v>2612</v>
      </c>
      <c r="O3816" t="s">
        <v>2542</v>
      </c>
      <c r="P3816" t="s">
        <v>2543</v>
      </c>
      <c r="Q3816" t="s">
        <v>2544</v>
      </c>
      <c r="R3816" t="s">
        <v>2613</v>
      </c>
      <c r="S3816" t="s">
        <v>2546</v>
      </c>
      <c r="T3816">
        <v>0</v>
      </c>
      <c r="U3816" t="s">
        <v>2614</v>
      </c>
      <c r="V3816" t="s">
        <v>2615</v>
      </c>
      <c r="W3816" t="s">
        <v>2614</v>
      </c>
      <c r="X3816" t="s">
        <v>2615</v>
      </c>
      <c r="Y3816" t="str">
        <f t="shared" si="59"/>
        <v>广州荔湾品唯信息服务有限公司广州唯品会电子商务有限公司信息流</v>
      </c>
      <c r="Z3816" t="e">
        <f>VLOOKUP(Y:Y,[1]Sheet1!N:N,1,0)</f>
        <v>#N/A</v>
      </c>
    </row>
    <row r="3817" spans="1:26" hidden="1" x14ac:dyDescent="0.25">
      <c r="A3817">
        <v>20230610</v>
      </c>
      <c r="B3817">
        <v>40548239</v>
      </c>
      <c r="C3817" t="s">
        <v>2777</v>
      </c>
      <c r="D3817">
        <v>2130054</v>
      </c>
      <c r="E3817" t="s">
        <v>2558</v>
      </c>
      <c r="F3817" s="59">
        <v>3037.41</v>
      </c>
      <c r="G3817">
        <v>2459.38</v>
      </c>
      <c r="H3817" t="s">
        <v>2559</v>
      </c>
      <c r="I3817" t="s">
        <v>2560</v>
      </c>
      <c r="J3817" t="s">
        <v>2350</v>
      </c>
      <c r="K3817" t="s">
        <v>711</v>
      </c>
      <c r="L3817" t="s">
        <v>2350</v>
      </c>
      <c r="M3817" t="s">
        <v>2561</v>
      </c>
      <c r="N3817" t="s">
        <v>2562</v>
      </c>
      <c r="O3817" t="s">
        <v>2542</v>
      </c>
      <c r="P3817" t="s">
        <v>2543</v>
      </c>
      <c r="Q3817" t="s">
        <v>2544</v>
      </c>
      <c r="R3817" t="s">
        <v>2563</v>
      </c>
      <c r="S3817" t="s">
        <v>2546</v>
      </c>
      <c r="T3817">
        <v>7457.7650000000003</v>
      </c>
      <c r="U3817" t="s">
        <v>1891</v>
      </c>
      <c r="V3817" t="s">
        <v>2564</v>
      </c>
      <c r="W3817" t="s">
        <v>1891</v>
      </c>
      <c r="X3817" t="s">
        <v>2564</v>
      </c>
      <c r="Y3817" t="str">
        <f t="shared" si="59"/>
        <v>深圳尚米网络技术有限公司深圳尚米网络技术有限公司CPC</v>
      </c>
      <c r="Z3817" t="e">
        <f>VLOOKUP(Y:Y,[1]Sheet1!N:N,1,0)</f>
        <v>#N/A</v>
      </c>
    </row>
    <row r="3818" spans="1:26" hidden="1" x14ac:dyDescent="0.25">
      <c r="A3818">
        <v>20230610</v>
      </c>
      <c r="B3818">
        <v>40548298</v>
      </c>
      <c r="C3818" t="s">
        <v>2557</v>
      </c>
      <c r="D3818">
        <v>2130054</v>
      </c>
      <c r="E3818" t="s">
        <v>2558</v>
      </c>
      <c r="F3818" s="59">
        <v>3515.8</v>
      </c>
      <c r="G3818">
        <v>2846.75</v>
      </c>
      <c r="H3818" t="s">
        <v>2559</v>
      </c>
      <c r="I3818" t="s">
        <v>2560</v>
      </c>
      <c r="J3818" t="s">
        <v>2350</v>
      </c>
      <c r="K3818" t="s">
        <v>711</v>
      </c>
      <c r="L3818" t="s">
        <v>2350</v>
      </c>
      <c r="M3818" t="s">
        <v>2561</v>
      </c>
      <c r="N3818" t="s">
        <v>2562</v>
      </c>
      <c r="O3818" t="s">
        <v>2542</v>
      </c>
      <c r="P3818" t="s">
        <v>2543</v>
      </c>
      <c r="Q3818" t="s">
        <v>2544</v>
      </c>
      <c r="R3818" t="s">
        <v>2563</v>
      </c>
      <c r="S3818" t="s">
        <v>2546</v>
      </c>
      <c r="T3818">
        <v>10459.306</v>
      </c>
      <c r="U3818" t="s">
        <v>1891</v>
      </c>
      <c r="V3818" t="s">
        <v>2564</v>
      </c>
      <c r="W3818" t="s">
        <v>1891</v>
      </c>
      <c r="X3818" t="s">
        <v>2564</v>
      </c>
      <c r="Y3818" t="str">
        <f t="shared" si="59"/>
        <v>深圳尚米网络技术有限公司深圳尚米网络技术有限公司CPC</v>
      </c>
      <c r="Z3818" t="e">
        <f>VLOOKUP(Y:Y,[1]Sheet1!N:N,1,0)</f>
        <v>#N/A</v>
      </c>
    </row>
    <row r="3819" spans="1:26" hidden="1" x14ac:dyDescent="0.25">
      <c r="A3819">
        <v>20230610</v>
      </c>
      <c r="B3819">
        <v>28450438</v>
      </c>
      <c r="C3819" t="s">
        <v>2665</v>
      </c>
      <c r="D3819">
        <v>2113477</v>
      </c>
      <c r="E3819" t="s">
        <v>2666</v>
      </c>
      <c r="F3819" s="59">
        <v>2887.35</v>
      </c>
      <c r="G3819">
        <v>0</v>
      </c>
      <c r="H3819" t="s">
        <v>2559</v>
      </c>
      <c r="I3819" t="s">
        <v>2560</v>
      </c>
      <c r="J3819" t="s">
        <v>231</v>
      </c>
      <c r="K3819" t="s">
        <v>711</v>
      </c>
      <c r="L3819" t="s">
        <v>231</v>
      </c>
      <c r="M3819" t="s">
        <v>2667</v>
      </c>
      <c r="N3819" t="s">
        <v>2668</v>
      </c>
      <c r="O3819" t="s">
        <v>2542</v>
      </c>
      <c r="P3819" t="s">
        <v>2543</v>
      </c>
      <c r="Q3819" t="s">
        <v>2544</v>
      </c>
      <c r="R3819" t="s">
        <v>2669</v>
      </c>
      <c r="S3819" t="s">
        <v>2546</v>
      </c>
      <c r="T3819">
        <v>0</v>
      </c>
      <c r="U3819" t="s">
        <v>2555</v>
      </c>
      <c r="V3819" t="s">
        <v>2670</v>
      </c>
      <c r="W3819" t="s">
        <v>2555</v>
      </c>
      <c r="X3819" t="s">
        <v>2671</v>
      </c>
      <c r="Y3819" t="str">
        <f t="shared" si="59"/>
        <v>广州酷狗计算机科技有限公司广州酷狗计算机科技有限公司CPC</v>
      </c>
      <c r="Z3819" t="e">
        <f>VLOOKUP(Y:Y,[1]Sheet1!N:N,1,0)</f>
        <v>#N/A</v>
      </c>
    </row>
    <row r="3820" spans="1:26" hidden="1" x14ac:dyDescent="0.25">
      <c r="A3820">
        <v>20230610</v>
      </c>
      <c r="B3820">
        <v>38794042</v>
      </c>
      <c r="C3820" t="s">
        <v>2756</v>
      </c>
      <c r="D3820">
        <v>2172261</v>
      </c>
      <c r="E3820" t="s">
        <v>2628</v>
      </c>
      <c r="F3820" s="59">
        <v>3523.45</v>
      </c>
      <c r="G3820">
        <v>2689.66</v>
      </c>
      <c r="H3820" t="s">
        <v>2538</v>
      </c>
      <c r="I3820" t="s">
        <v>2551</v>
      </c>
      <c r="J3820" t="s">
        <v>292</v>
      </c>
      <c r="K3820" t="s">
        <v>2321</v>
      </c>
      <c r="L3820" t="s">
        <v>574</v>
      </c>
      <c r="M3820" t="s">
        <v>2611</v>
      </c>
      <c r="N3820" t="s">
        <v>2612</v>
      </c>
      <c r="O3820" t="s">
        <v>2542</v>
      </c>
      <c r="P3820" t="s">
        <v>2543</v>
      </c>
      <c r="Q3820" t="s">
        <v>2544</v>
      </c>
      <c r="R3820" t="s">
        <v>2613</v>
      </c>
      <c r="S3820" t="s">
        <v>2546</v>
      </c>
      <c r="T3820">
        <v>0</v>
      </c>
      <c r="U3820" t="s">
        <v>2614</v>
      </c>
      <c r="V3820" t="s">
        <v>2615</v>
      </c>
      <c r="W3820" t="s">
        <v>2614</v>
      </c>
      <c r="X3820" t="s">
        <v>2615</v>
      </c>
      <c r="Y3820" t="str">
        <f t="shared" si="59"/>
        <v>广州荔湾品唯信息服务有限公司广州唯品会电子商务有限公司信息流</v>
      </c>
      <c r="Z3820" t="e">
        <f>VLOOKUP(Y:Y,[1]Sheet1!N:N,1,0)</f>
        <v>#N/A</v>
      </c>
    </row>
    <row r="3821" spans="1:26" hidden="1" x14ac:dyDescent="0.25">
      <c r="A3821">
        <v>20230610</v>
      </c>
      <c r="B3821">
        <v>42965759</v>
      </c>
      <c r="C3821" t="s">
        <v>2619</v>
      </c>
      <c r="D3821">
        <v>2165227</v>
      </c>
      <c r="E3821" t="s">
        <v>2566</v>
      </c>
      <c r="F3821" s="59">
        <v>69.06</v>
      </c>
      <c r="G3821">
        <v>51.16</v>
      </c>
      <c r="H3821" t="s">
        <v>2538</v>
      </c>
      <c r="I3821" t="s">
        <v>2551</v>
      </c>
      <c r="J3821" t="s">
        <v>2320</v>
      </c>
      <c r="K3821" t="s">
        <v>2321</v>
      </c>
      <c r="L3821" t="s">
        <v>2318</v>
      </c>
      <c r="M3821" t="s">
        <v>2540</v>
      </c>
      <c r="N3821" t="s">
        <v>2541</v>
      </c>
      <c r="O3821" t="s">
        <v>2542</v>
      </c>
      <c r="P3821" t="s">
        <v>2543</v>
      </c>
      <c r="Q3821" t="s">
        <v>2544</v>
      </c>
      <c r="R3821" t="s">
        <v>2545</v>
      </c>
      <c r="S3821" t="s">
        <v>2546</v>
      </c>
      <c r="T3821">
        <v>0</v>
      </c>
      <c r="U3821" t="s">
        <v>838</v>
      </c>
      <c r="V3821" t="s">
        <v>2547</v>
      </c>
      <c r="W3821" t="s">
        <v>838</v>
      </c>
      <c r="X3821" t="s">
        <v>2548</v>
      </c>
      <c r="Y3821" t="str">
        <f t="shared" si="59"/>
        <v>上海耳序信息技术有限公司-四部上海拍拍贷金融信息服务有限公司信息流</v>
      </c>
      <c r="Z3821" t="e">
        <f>VLOOKUP(Y:Y,[1]Sheet1!N:N,1,0)</f>
        <v>#N/A</v>
      </c>
    </row>
    <row r="3822" spans="1:26" hidden="1" x14ac:dyDescent="0.25">
      <c r="A3822">
        <v>20230610</v>
      </c>
      <c r="B3822">
        <v>29768622</v>
      </c>
      <c r="C3822" t="s">
        <v>2603</v>
      </c>
      <c r="D3822">
        <v>2130054</v>
      </c>
      <c r="E3822" t="s">
        <v>2558</v>
      </c>
      <c r="F3822" s="59">
        <v>3004.19</v>
      </c>
      <c r="G3822">
        <v>2432.4499999999998</v>
      </c>
      <c r="H3822" t="s">
        <v>2559</v>
      </c>
      <c r="I3822" t="s">
        <v>2560</v>
      </c>
      <c r="J3822" t="s">
        <v>2350</v>
      </c>
      <c r="K3822" t="s">
        <v>711</v>
      </c>
      <c r="L3822" t="s">
        <v>2350</v>
      </c>
      <c r="M3822" t="s">
        <v>2561</v>
      </c>
      <c r="N3822" t="s">
        <v>2562</v>
      </c>
      <c r="O3822" t="s">
        <v>2542</v>
      </c>
      <c r="P3822" t="s">
        <v>2543</v>
      </c>
      <c r="Q3822" t="s">
        <v>2544</v>
      </c>
      <c r="R3822" t="s">
        <v>2563</v>
      </c>
      <c r="S3822" t="s">
        <v>2546</v>
      </c>
      <c r="T3822">
        <v>11576.602999999999</v>
      </c>
      <c r="U3822" t="s">
        <v>1891</v>
      </c>
      <c r="V3822" t="s">
        <v>2564</v>
      </c>
      <c r="W3822" t="s">
        <v>1891</v>
      </c>
      <c r="X3822" t="s">
        <v>2564</v>
      </c>
      <c r="Y3822" t="str">
        <f t="shared" si="59"/>
        <v>深圳尚米网络技术有限公司深圳尚米网络技术有限公司CPC</v>
      </c>
      <c r="Z3822" t="e">
        <f>VLOOKUP(Y:Y,[1]Sheet1!N:N,1,0)</f>
        <v>#N/A</v>
      </c>
    </row>
    <row r="3823" spans="1:26" hidden="1" x14ac:dyDescent="0.25">
      <c r="A3823">
        <v>20230610</v>
      </c>
      <c r="B3823">
        <v>31849475</v>
      </c>
      <c r="C3823" t="s">
        <v>2604</v>
      </c>
      <c r="D3823">
        <v>2158492</v>
      </c>
      <c r="E3823" t="s">
        <v>2580</v>
      </c>
      <c r="F3823" s="59">
        <v>2300.0500000000002</v>
      </c>
      <c r="G3823">
        <v>1932.61</v>
      </c>
      <c r="H3823" t="s">
        <v>2559</v>
      </c>
      <c r="I3823" t="s">
        <v>2560</v>
      </c>
      <c r="J3823" t="s">
        <v>2330</v>
      </c>
      <c r="K3823" t="s">
        <v>711</v>
      </c>
      <c r="L3823" t="s">
        <v>2329</v>
      </c>
      <c r="M3823" t="s">
        <v>2581</v>
      </c>
      <c r="N3823" t="s">
        <v>2582</v>
      </c>
      <c r="O3823" t="s">
        <v>2542</v>
      </c>
      <c r="P3823" t="s">
        <v>2543</v>
      </c>
      <c r="Q3823" t="s">
        <v>2544</v>
      </c>
      <c r="R3823" t="s">
        <v>2583</v>
      </c>
      <c r="S3823" t="s">
        <v>2546</v>
      </c>
      <c r="T3823">
        <v>83087.69</v>
      </c>
      <c r="U3823" t="s">
        <v>2584</v>
      </c>
      <c r="V3823" t="s">
        <v>2585</v>
      </c>
      <c r="W3823" t="s">
        <v>2584</v>
      </c>
      <c r="X3823" t="s">
        <v>2585</v>
      </c>
      <c r="Y3823" t="str">
        <f t="shared" si="59"/>
        <v>成都哈拜网络科技有限公司-数字媒体事业部上海哈啰普惠科技有限公司CPC</v>
      </c>
      <c r="Z3823" t="e">
        <f>VLOOKUP(Y:Y,[1]Sheet1!N:N,1,0)</f>
        <v>#N/A</v>
      </c>
    </row>
    <row r="3824" spans="1:26" hidden="1" x14ac:dyDescent="0.25">
      <c r="A3824">
        <v>20230610</v>
      </c>
      <c r="B3824">
        <v>40732460</v>
      </c>
      <c r="C3824" t="s">
        <v>2702</v>
      </c>
      <c r="D3824">
        <v>2158492</v>
      </c>
      <c r="E3824" t="s">
        <v>2580</v>
      </c>
      <c r="F3824" s="59">
        <v>9286.09</v>
      </c>
      <c r="G3824">
        <v>7803.18</v>
      </c>
      <c r="H3824" t="s">
        <v>2559</v>
      </c>
      <c r="I3824" t="s">
        <v>2560</v>
      </c>
      <c r="J3824" t="s">
        <v>2330</v>
      </c>
      <c r="K3824" t="s">
        <v>711</v>
      </c>
      <c r="L3824" t="s">
        <v>2329</v>
      </c>
      <c r="M3824" t="s">
        <v>2581</v>
      </c>
      <c r="N3824" t="s">
        <v>2582</v>
      </c>
      <c r="O3824" t="s">
        <v>2542</v>
      </c>
      <c r="P3824" t="s">
        <v>2543</v>
      </c>
      <c r="Q3824" t="s">
        <v>2544</v>
      </c>
      <c r="R3824" t="s">
        <v>2583</v>
      </c>
      <c r="S3824" t="s">
        <v>2546</v>
      </c>
      <c r="T3824">
        <v>57693.445</v>
      </c>
      <c r="U3824" t="s">
        <v>2584</v>
      </c>
      <c r="V3824" t="s">
        <v>2585</v>
      </c>
      <c r="W3824" t="s">
        <v>2584</v>
      </c>
      <c r="X3824" t="s">
        <v>2585</v>
      </c>
      <c r="Y3824" t="str">
        <f t="shared" si="59"/>
        <v>成都哈拜网络科技有限公司-数字媒体事业部上海哈啰普惠科技有限公司CPC</v>
      </c>
      <c r="Z3824" t="e">
        <f>VLOOKUP(Y:Y,[1]Sheet1!N:N,1,0)</f>
        <v>#N/A</v>
      </c>
    </row>
    <row r="3825" spans="1:26" x14ac:dyDescent="0.25">
      <c r="A3825">
        <v>20230610</v>
      </c>
      <c r="B3825">
        <v>43094782</v>
      </c>
      <c r="C3825" t="s">
        <v>2630</v>
      </c>
      <c r="D3825">
        <v>2054669</v>
      </c>
      <c r="E3825" t="s">
        <v>2622</v>
      </c>
      <c r="F3825" s="59">
        <v>2525.7399999999998</v>
      </c>
      <c r="G3825">
        <v>1870.92</v>
      </c>
      <c r="H3825" t="s">
        <v>2538</v>
      </c>
      <c r="I3825" t="s">
        <v>2539</v>
      </c>
      <c r="J3825" t="s">
        <v>2352</v>
      </c>
      <c r="K3825" t="s">
        <v>2321</v>
      </c>
      <c r="L3825" t="s">
        <v>2351</v>
      </c>
      <c r="M3825" t="s">
        <v>2623</v>
      </c>
      <c r="N3825" t="s">
        <v>2624</v>
      </c>
      <c r="O3825" t="s">
        <v>2542</v>
      </c>
      <c r="P3825" t="s">
        <v>2543</v>
      </c>
      <c r="Q3825" t="s">
        <v>2544</v>
      </c>
      <c r="R3825" t="s">
        <v>2625</v>
      </c>
      <c r="S3825" t="s">
        <v>2546</v>
      </c>
      <c r="T3825">
        <v>0</v>
      </c>
      <c r="U3825" t="s">
        <v>838</v>
      </c>
      <c r="V3825" t="s">
        <v>2548</v>
      </c>
      <c r="W3825" t="s">
        <v>838</v>
      </c>
      <c r="X3825" t="s">
        <v>2548</v>
      </c>
      <c r="Y3825" t="str">
        <f t="shared" si="59"/>
        <v>深圳市小赢普惠科技有限责任公司深圳市赢众通金融信息服务有限责任公司信息流</v>
      </c>
      <c r="Z3825" t="e">
        <f>VLOOKUP(Y:Y,[1]Sheet1!N:N,1,0)</f>
        <v>#N/A</v>
      </c>
    </row>
    <row r="3826" spans="1:26" hidden="1" x14ac:dyDescent="0.25">
      <c r="A3826">
        <v>20230610</v>
      </c>
      <c r="B3826">
        <v>47798443</v>
      </c>
      <c r="C3826" t="s">
        <v>2862</v>
      </c>
      <c r="D3826">
        <v>2169384</v>
      </c>
      <c r="E3826" t="s">
        <v>2633</v>
      </c>
      <c r="F3826" s="59">
        <v>25631.98</v>
      </c>
      <c r="G3826">
        <v>18986.650000000001</v>
      </c>
      <c r="H3826" t="s">
        <v>2538</v>
      </c>
      <c r="I3826" t="s">
        <v>2551</v>
      </c>
      <c r="J3826" t="s">
        <v>296</v>
      </c>
      <c r="K3826" t="s">
        <v>2321</v>
      </c>
      <c r="L3826" t="s">
        <v>2334</v>
      </c>
      <c r="M3826" t="s">
        <v>2634</v>
      </c>
      <c r="N3826" t="s">
        <v>2635</v>
      </c>
      <c r="O3826" t="s">
        <v>2542</v>
      </c>
      <c r="P3826" t="s">
        <v>2543</v>
      </c>
      <c r="Q3826" t="s">
        <v>2544</v>
      </c>
      <c r="R3826" t="s">
        <v>2636</v>
      </c>
      <c r="S3826" t="s">
        <v>2546</v>
      </c>
      <c r="T3826">
        <v>0</v>
      </c>
      <c r="U3826" t="s">
        <v>2584</v>
      </c>
      <c r="V3826" t="s">
        <v>2637</v>
      </c>
      <c r="W3826" t="s">
        <v>2584</v>
      </c>
      <c r="X3826" t="s">
        <v>2637</v>
      </c>
      <c r="Y3826" t="str">
        <f t="shared" si="59"/>
        <v>湖北车智汇传媒有限公司北京车之家信息技术有限公司信息流</v>
      </c>
      <c r="Z3826" t="e">
        <f>VLOOKUP(Y:Y,[1]Sheet1!N:N,1,0)</f>
        <v>#N/A</v>
      </c>
    </row>
    <row r="3827" spans="1:26" hidden="1" x14ac:dyDescent="0.25">
      <c r="A3827">
        <v>20230610</v>
      </c>
      <c r="B3827">
        <v>47953331</v>
      </c>
      <c r="C3827" t="s">
        <v>2663</v>
      </c>
      <c r="D3827">
        <v>2167551</v>
      </c>
      <c r="E3827" t="s">
        <v>2550</v>
      </c>
      <c r="F3827" s="59">
        <v>50.68</v>
      </c>
      <c r="G3827">
        <v>50.68</v>
      </c>
      <c r="H3827" t="s">
        <v>2538</v>
      </c>
      <c r="I3827" t="s">
        <v>2551</v>
      </c>
      <c r="J3827" t="s">
        <v>2332</v>
      </c>
      <c r="K3827" t="s">
        <v>2321</v>
      </c>
      <c r="L3827" t="s">
        <v>2333</v>
      </c>
      <c r="M3827" t="s">
        <v>2552</v>
      </c>
      <c r="N3827" t="s">
        <v>2553</v>
      </c>
      <c r="O3827" t="s">
        <v>2542</v>
      </c>
      <c r="P3827" t="s">
        <v>2543</v>
      </c>
      <c r="Q3827" t="s">
        <v>2544</v>
      </c>
      <c r="R3827" t="s">
        <v>2554</v>
      </c>
      <c r="S3827" t="s">
        <v>2546</v>
      </c>
      <c r="T3827">
        <v>0</v>
      </c>
      <c r="U3827" t="s">
        <v>2555</v>
      </c>
      <c r="V3827" t="s">
        <v>2556</v>
      </c>
      <c r="W3827" t="s">
        <v>2555</v>
      </c>
      <c r="X3827" t="s">
        <v>2556</v>
      </c>
      <c r="Y3827" t="str">
        <f t="shared" si="59"/>
        <v>北京爱奇艺科技有限公司-百度北京爱奇艺科技有限公司信息流</v>
      </c>
      <c r="Z3827" t="e">
        <f>VLOOKUP(Y:Y,[1]Sheet1!N:N,1,0)</f>
        <v>#N/A</v>
      </c>
    </row>
    <row r="3828" spans="1:26" hidden="1" x14ac:dyDescent="0.25">
      <c r="A3828">
        <v>20230610</v>
      </c>
      <c r="B3828">
        <v>23293206</v>
      </c>
      <c r="C3828" t="s">
        <v>2696</v>
      </c>
      <c r="D3828">
        <v>2147805</v>
      </c>
      <c r="E3828" t="s">
        <v>2697</v>
      </c>
      <c r="F3828" s="59">
        <v>7501.95</v>
      </c>
      <c r="G3828">
        <v>6697.96</v>
      </c>
      <c r="H3828" t="s">
        <v>2559</v>
      </c>
      <c r="I3828" t="s">
        <v>2560</v>
      </c>
      <c r="J3828" t="s">
        <v>2347</v>
      </c>
      <c r="K3828" t="s">
        <v>711</v>
      </c>
      <c r="L3828" t="s">
        <v>2346</v>
      </c>
      <c r="M3828" t="s">
        <v>2698</v>
      </c>
      <c r="N3828" t="s">
        <v>2699</v>
      </c>
      <c r="O3828" t="s">
        <v>2542</v>
      </c>
      <c r="P3828" t="s">
        <v>2543</v>
      </c>
      <c r="Q3828" t="s">
        <v>2544</v>
      </c>
      <c r="R3828" t="s">
        <v>2700</v>
      </c>
      <c r="S3828" t="s">
        <v>2546</v>
      </c>
      <c r="T3828">
        <v>103856.399</v>
      </c>
      <c r="U3828" t="s">
        <v>2555</v>
      </c>
      <c r="V3828" t="s">
        <v>2596</v>
      </c>
      <c r="W3828" t="s">
        <v>2555</v>
      </c>
      <c r="X3828" t="s">
        <v>2556</v>
      </c>
      <c r="Y3828" t="str">
        <f t="shared" si="59"/>
        <v>飞狐信息技术（天津）有限公司飞狐信息技术(天津)有限公司CPC</v>
      </c>
      <c r="Z3828" t="e">
        <f>VLOOKUP(Y:Y,[1]Sheet1!N:N,1,0)</f>
        <v>#N/A</v>
      </c>
    </row>
    <row r="3829" spans="1:26" hidden="1" x14ac:dyDescent="0.25">
      <c r="A3829">
        <v>20230610</v>
      </c>
      <c r="B3829">
        <v>45323107</v>
      </c>
      <c r="C3829" t="s">
        <v>2654</v>
      </c>
      <c r="D3829">
        <v>2172261</v>
      </c>
      <c r="E3829" t="s">
        <v>2628</v>
      </c>
      <c r="F3829" s="59">
        <v>517.66</v>
      </c>
      <c r="G3829">
        <v>395.16</v>
      </c>
      <c r="H3829" t="s">
        <v>2538</v>
      </c>
      <c r="I3829" t="s">
        <v>2551</v>
      </c>
      <c r="J3829" t="s">
        <v>292</v>
      </c>
      <c r="K3829" t="s">
        <v>2321</v>
      </c>
      <c r="L3829" t="s">
        <v>574</v>
      </c>
      <c r="M3829" t="s">
        <v>2611</v>
      </c>
      <c r="N3829" t="s">
        <v>2612</v>
      </c>
      <c r="O3829" t="s">
        <v>2542</v>
      </c>
      <c r="P3829" t="s">
        <v>2543</v>
      </c>
      <c r="Q3829" t="s">
        <v>2544</v>
      </c>
      <c r="R3829" t="s">
        <v>2613</v>
      </c>
      <c r="S3829" t="s">
        <v>2546</v>
      </c>
      <c r="T3829">
        <v>0</v>
      </c>
      <c r="U3829" t="s">
        <v>2614</v>
      </c>
      <c r="V3829" t="s">
        <v>2615</v>
      </c>
      <c r="W3829" t="s">
        <v>2614</v>
      </c>
      <c r="X3829" t="s">
        <v>2615</v>
      </c>
      <c r="Y3829" t="str">
        <f t="shared" si="59"/>
        <v>广州荔湾品唯信息服务有限公司广州唯品会电子商务有限公司信息流</v>
      </c>
      <c r="Z3829" t="e">
        <f>VLOOKUP(Y:Y,[1]Sheet1!N:N,1,0)</f>
        <v>#N/A</v>
      </c>
    </row>
    <row r="3830" spans="1:26" hidden="1" x14ac:dyDescent="0.25">
      <c r="A3830">
        <v>20230610</v>
      </c>
      <c r="B3830">
        <v>45323132</v>
      </c>
      <c r="C3830" t="s">
        <v>2747</v>
      </c>
      <c r="D3830">
        <v>2172261</v>
      </c>
      <c r="E3830" t="s">
        <v>2628</v>
      </c>
      <c r="F3830" s="59">
        <v>144.52000000000001</v>
      </c>
      <c r="G3830">
        <v>110.32</v>
      </c>
      <c r="H3830" t="s">
        <v>2538</v>
      </c>
      <c r="I3830" t="s">
        <v>2551</v>
      </c>
      <c r="J3830" t="s">
        <v>292</v>
      </c>
      <c r="K3830" t="s">
        <v>2321</v>
      </c>
      <c r="L3830" t="s">
        <v>574</v>
      </c>
      <c r="M3830" t="s">
        <v>2611</v>
      </c>
      <c r="N3830" t="s">
        <v>2612</v>
      </c>
      <c r="O3830" t="s">
        <v>2542</v>
      </c>
      <c r="P3830" t="s">
        <v>2543</v>
      </c>
      <c r="Q3830" t="s">
        <v>2544</v>
      </c>
      <c r="R3830" t="s">
        <v>2613</v>
      </c>
      <c r="S3830" t="s">
        <v>2546</v>
      </c>
      <c r="T3830">
        <v>0</v>
      </c>
      <c r="U3830" t="s">
        <v>2614</v>
      </c>
      <c r="V3830" t="s">
        <v>2615</v>
      </c>
      <c r="W3830" t="s">
        <v>2614</v>
      </c>
      <c r="X3830" t="s">
        <v>2615</v>
      </c>
      <c r="Y3830" t="str">
        <f t="shared" si="59"/>
        <v>广州荔湾品唯信息服务有限公司广州唯品会电子商务有限公司信息流</v>
      </c>
      <c r="Z3830" t="e">
        <f>VLOOKUP(Y:Y,[1]Sheet1!N:N,1,0)</f>
        <v>#N/A</v>
      </c>
    </row>
    <row r="3831" spans="1:26" hidden="1" x14ac:dyDescent="0.25">
      <c r="A3831">
        <v>20230610</v>
      </c>
      <c r="B3831">
        <v>45323155</v>
      </c>
      <c r="C3831" t="s">
        <v>2759</v>
      </c>
      <c r="D3831">
        <v>2172261</v>
      </c>
      <c r="E3831" t="s">
        <v>2628</v>
      </c>
      <c r="F3831" s="59">
        <v>0.26</v>
      </c>
      <c r="G3831">
        <v>0.2</v>
      </c>
      <c r="H3831" t="s">
        <v>2538</v>
      </c>
      <c r="I3831" t="s">
        <v>2539</v>
      </c>
      <c r="J3831" t="s">
        <v>292</v>
      </c>
      <c r="K3831" t="s">
        <v>2321</v>
      </c>
      <c r="L3831" t="s">
        <v>574</v>
      </c>
      <c r="M3831" t="s">
        <v>2611</v>
      </c>
      <c r="N3831" t="s">
        <v>2612</v>
      </c>
      <c r="O3831" t="s">
        <v>2542</v>
      </c>
      <c r="P3831" t="s">
        <v>2543</v>
      </c>
      <c r="Q3831" t="s">
        <v>2544</v>
      </c>
      <c r="R3831" t="s">
        <v>2613</v>
      </c>
      <c r="S3831" t="s">
        <v>2546</v>
      </c>
      <c r="T3831">
        <v>0</v>
      </c>
      <c r="U3831" t="s">
        <v>2614</v>
      </c>
      <c r="V3831" t="s">
        <v>2615</v>
      </c>
      <c r="W3831" t="s">
        <v>2614</v>
      </c>
      <c r="X3831" t="s">
        <v>2615</v>
      </c>
      <c r="Y3831" t="str">
        <f t="shared" si="59"/>
        <v>广州荔湾品唯信息服务有限公司广州唯品会电子商务有限公司信息流</v>
      </c>
      <c r="Z3831" t="e">
        <f>VLOOKUP(Y:Y,[1]Sheet1!N:N,1,0)</f>
        <v>#N/A</v>
      </c>
    </row>
    <row r="3832" spans="1:26" hidden="1" x14ac:dyDescent="0.25">
      <c r="A3832">
        <v>20230610</v>
      </c>
      <c r="B3832">
        <v>47426672</v>
      </c>
      <c r="C3832" t="s">
        <v>2709</v>
      </c>
      <c r="D3832">
        <v>2189969</v>
      </c>
      <c r="E3832" t="s">
        <v>2608</v>
      </c>
      <c r="F3832" s="59">
        <v>1225.08</v>
      </c>
      <c r="G3832">
        <v>875.06</v>
      </c>
      <c r="H3832" t="s">
        <v>2538</v>
      </c>
      <c r="I3832" t="s">
        <v>2551</v>
      </c>
      <c r="J3832" t="s">
        <v>2332</v>
      </c>
      <c r="K3832" t="s">
        <v>2321</v>
      </c>
      <c r="L3832" t="s">
        <v>2333</v>
      </c>
      <c r="M3832" t="s">
        <v>2552</v>
      </c>
      <c r="N3832" t="s">
        <v>2553</v>
      </c>
      <c r="O3832" t="s">
        <v>2542</v>
      </c>
      <c r="P3832" t="s">
        <v>2543</v>
      </c>
      <c r="Q3832" t="s">
        <v>2544</v>
      </c>
      <c r="R3832" t="s">
        <v>2554</v>
      </c>
      <c r="S3832" t="s">
        <v>2546</v>
      </c>
      <c r="T3832">
        <v>0</v>
      </c>
      <c r="U3832" t="s">
        <v>2555</v>
      </c>
      <c r="V3832" t="s">
        <v>2556</v>
      </c>
      <c r="W3832" t="s">
        <v>2555</v>
      </c>
      <c r="X3832" t="s">
        <v>2556</v>
      </c>
      <c r="Y3832" t="str">
        <f t="shared" si="59"/>
        <v>北京爱奇艺科技有限公司-百度北京爱奇艺科技有限公司信息流</v>
      </c>
      <c r="Z3832" t="e">
        <f>VLOOKUP(Y:Y,[1]Sheet1!N:N,1,0)</f>
        <v>#N/A</v>
      </c>
    </row>
    <row r="3833" spans="1:26" hidden="1" x14ac:dyDescent="0.25">
      <c r="A3833">
        <v>20230610</v>
      </c>
      <c r="B3833">
        <v>47953344</v>
      </c>
      <c r="C3833" t="s">
        <v>2732</v>
      </c>
      <c r="D3833">
        <v>2167551</v>
      </c>
      <c r="E3833" t="s">
        <v>2550</v>
      </c>
      <c r="F3833" s="59">
        <v>583.85</v>
      </c>
      <c r="G3833">
        <v>583.85</v>
      </c>
      <c r="H3833" t="s">
        <v>2538</v>
      </c>
      <c r="I3833" t="s">
        <v>2551</v>
      </c>
      <c r="J3833" t="s">
        <v>2332</v>
      </c>
      <c r="K3833" t="s">
        <v>2321</v>
      </c>
      <c r="L3833" t="s">
        <v>2333</v>
      </c>
      <c r="M3833" t="s">
        <v>2552</v>
      </c>
      <c r="N3833" t="s">
        <v>2553</v>
      </c>
      <c r="O3833" t="s">
        <v>2542</v>
      </c>
      <c r="P3833" t="s">
        <v>2543</v>
      </c>
      <c r="Q3833" t="s">
        <v>2544</v>
      </c>
      <c r="R3833" t="s">
        <v>2554</v>
      </c>
      <c r="S3833" t="s">
        <v>2546</v>
      </c>
      <c r="T3833">
        <v>0</v>
      </c>
      <c r="U3833" t="s">
        <v>2555</v>
      </c>
      <c r="V3833" t="s">
        <v>2556</v>
      </c>
      <c r="W3833" t="s">
        <v>2555</v>
      </c>
      <c r="X3833" t="s">
        <v>2556</v>
      </c>
      <c r="Y3833" t="str">
        <f t="shared" si="59"/>
        <v>北京爱奇艺科技有限公司-百度北京爱奇艺科技有限公司信息流</v>
      </c>
      <c r="Z3833" t="e">
        <f>VLOOKUP(Y:Y,[1]Sheet1!N:N,1,0)</f>
        <v>#N/A</v>
      </c>
    </row>
    <row r="3834" spans="1:26" hidden="1" x14ac:dyDescent="0.25">
      <c r="A3834">
        <v>20230610</v>
      </c>
      <c r="B3834">
        <v>32325622</v>
      </c>
      <c r="C3834" t="s">
        <v>2865</v>
      </c>
      <c r="D3834">
        <v>2137825</v>
      </c>
      <c r="E3834" t="s">
        <v>2866</v>
      </c>
      <c r="F3834" s="59">
        <v>1000.38</v>
      </c>
      <c r="G3834">
        <v>1000.38</v>
      </c>
      <c r="H3834" t="s">
        <v>2559</v>
      </c>
      <c r="I3834" t="s">
        <v>2560</v>
      </c>
      <c r="J3834" t="s">
        <v>2366</v>
      </c>
      <c r="K3834" t="s">
        <v>711</v>
      </c>
      <c r="L3834" t="s">
        <v>2367</v>
      </c>
      <c r="M3834" t="s">
        <v>2867</v>
      </c>
      <c r="N3834" t="s">
        <v>2868</v>
      </c>
      <c r="O3834" t="s">
        <v>2542</v>
      </c>
      <c r="P3834" t="s">
        <v>2543</v>
      </c>
      <c r="Q3834" t="s">
        <v>2544</v>
      </c>
      <c r="R3834" t="s">
        <v>2869</v>
      </c>
      <c r="S3834" t="s">
        <v>2546</v>
      </c>
      <c r="T3834">
        <v>1226.26</v>
      </c>
      <c r="U3834" t="s">
        <v>2870</v>
      </c>
      <c r="V3834" t="s">
        <v>2144</v>
      </c>
      <c r="W3834" t="s">
        <v>2117</v>
      </c>
      <c r="X3834" t="s">
        <v>2871</v>
      </c>
      <c r="Y3834" t="str">
        <f t="shared" si="59"/>
        <v>湖南大写信息科技有限公司-四部湖南大写信息科技有限公司CPC</v>
      </c>
      <c r="Z3834" t="e">
        <f>VLOOKUP(Y:Y,[1]Sheet1!N:N,1,0)</f>
        <v>#N/A</v>
      </c>
    </row>
    <row r="3835" spans="1:26" hidden="1" x14ac:dyDescent="0.25">
      <c r="A3835">
        <v>20230610</v>
      </c>
      <c r="B3835">
        <v>39122181</v>
      </c>
      <c r="C3835" t="s">
        <v>2586</v>
      </c>
      <c r="D3835">
        <v>2117410</v>
      </c>
      <c r="E3835" t="s">
        <v>2587</v>
      </c>
      <c r="F3835" s="59">
        <v>4783.54</v>
      </c>
      <c r="G3835">
        <v>0</v>
      </c>
      <c r="H3835" t="s">
        <v>2538</v>
      </c>
      <c r="I3835" t="s">
        <v>2551</v>
      </c>
      <c r="J3835" t="s">
        <v>2353</v>
      </c>
      <c r="K3835" t="s">
        <v>2321</v>
      </c>
      <c r="L3835" t="s">
        <v>326</v>
      </c>
      <c r="M3835" t="s">
        <v>2588</v>
      </c>
      <c r="N3835" t="s">
        <v>2589</v>
      </c>
      <c r="O3835" t="s">
        <v>2542</v>
      </c>
      <c r="P3835" t="s">
        <v>2543</v>
      </c>
      <c r="Q3835" t="s">
        <v>2544</v>
      </c>
      <c r="R3835" t="s">
        <v>2570</v>
      </c>
      <c r="S3835" t="s">
        <v>2546</v>
      </c>
      <c r="T3835">
        <v>0</v>
      </c>
      <c r="U3835" t="s">
        <v>2571</v>
      </c>
      <c r="V3835" t="s">
        <v>2572</v>
      </c>
      <c r="W3835" t="s">
        <v>1891</v>
      </c>
      <c r="X3835" t="s">
        <v>2564</v>
      </c>
      <c r="Y3835" t="str">
        <f t="shared" si="59"/>
        <v>网易有道信息技术（北京）有限公司网易(杭州)网络有限公司信息流</v>
      </c>
      <c r="Z3835" t="e">
        <f>VLOOKUP(Y:Y,[1]Sheet1!N:N,1,0)</f>
        <v>#N/A</v>
      </c>
    </row>
    <row r="3836" spans="1:26" hidden="1" x14ac:dyDescent="0.25">
      <c r="A3836">
        <v>20230610</v>
      </c>
      <c r="B3836">
        <v>41512462</v>
      </c>
      <c r="C3836" t="s">
        <v>2743</v>
      </c>
      <c r="D3836">
        <v>2117409</v>
      </c>
      <c r="E3836" t="s">
        <v>2744</v>
      </c>
      <c r="F3836" s="59">
        <v>342.41</v>
      </c>
      <c r="G3836">
        <v>0</v>
      </c>
      <c r="H3836" t="s">
        <v>2559</v>
      </c>
      <c r="I3836" t="s">
        <v>2560</v>
      </c>
      <c r="J3836" t="s">
        <v>2353</v>
      </c>
      <c r="K3836" t="s">
        <v>711</v>
      </c>
      <c r="L3836" t="s">
        <v>326</v>
      </c>
      <c r="M3836" t="s">
        <v>2588</v>
      </c>
      <c r="N3836" t="s">
        <v>2589</v>
      </c>
      <c r="O3836" t="s">
        <v>2542</v>
      </c>
      <c r="P3836" t="s">
        <v>2543</v>
      </c>
      <c r="Q3836" t="s">
        <v>2544</v>
      </c>
      <c r="R3836" t="s">
        <v>2570</v>
      </c>
      <c r="S3836" t="s">
        <v>2546</v>
      </c>
      <c r="T3836">
        <v>0</v>
      </c>
      <c r="U3836" t="s">
        <v>2571</v>
      </c>
      <c r="V3836" t="s">
        <v>2572</v>
      </c>
      <c r="W3836" t="s">
        <v>1891</v>
      </c>
      <c r="X3836" t="s">
        <v>2564</v>
      </c>
      <c r="Y3836" t="str">
        <f t="shared" si="59"/>
        <v>网易有道信息技术（北京）有限公司网易(杭州)网络有限公司CPC</v>
      </c>
      <c r="Z3836" t="e">
        <f>VLOOKUP(Y:Y,[1]Sheet1!N:N,1,0)</f>
        <v>#N/A</v>
      </c>
    </row>
    <row r="3837" spans="1:26" hidden="1" x14ac:dyDescent="0.25">
      <c r="A3837">
        <v>20230610</v>
      </c>
      <c r="B3837">
        <v>45323011</v>
      </c>
      <c r="C3837" t="s">
        <v>2680</v>
      </c>
      <c r="D3837">
        <v>2172261</v>
      </c>
      <c r="E3837" t="s">
        <v>2628</v>
      </c>
      <c r="F3837" s="59">
        <v>2123.17</v>
      </c>
      <c r="G3837">
        <v>1620.74</v>
      </c>
      <c r="H3837" t="s">
        <v>2538</v>
      </c>
      <c r="I3837" t="s">
        <v>2551</v>
      </c>
      <c r="J3837" t="s">
        <v>292</v>
      </c>
      <c r="K3837" t="s">
        <v>2321</v>
      </c>
      <c r="L3837" t="s">
        <v>574</v>
      </c>
      <c r="M3837" t="s">
        <v>2611</v>
      </c>
      <c r="N3837" t="s">
        <v>2612</v>
      </c>
      <c r="O3837" t="s">
        <v>2542</v>
      </c>
      <c r="P3837" t="s">
        <v>2543</v>
      </c>
      <c r="Q3837" t="s">
        <v>2544</v>
      </c>
      <c r="R3837" t="s">
        <v>2613</v>
      </c>
      <c r="S3837" t="s">
        <v>2546</v>
      </c>
      <c r="T3837">
        <v>0</v>
      </c>
      <c r="U3837" t="s">
        <v>2614</v>
      </c>
      <c r="V3837" t="s">
        <v>2615</v>
      </c>
      <c r="W3837" t="s">
        <v>2614</v>
      </c>
      <c r="X3837" t="s">
        <v>2615</v>
      </c>
      <c r="Y3837" t="str">
        <f t="shared" si="59"/>
        <v>广州荔湾品唯信息服务有限公司广州唯品会电子商务有限公司信息流</v>
      </c>
      <c r="Z3837" t="e">
        <f>VLOOKUP(Y:Y,[1]Sheet1!N:N,1,0)</f>
        <v>#N/A</v>
      </c>
    </row>
    <row r="3838" spans="1:26" hidden="1" x14ac:dyDescent="0.25">
      <c r="A3838">
        <v>20230610</v>
      </c>
      <c r="B3838">
        <v>47184415</v>
      </c>
      <c r="C3838" t="s">
        <v>2708</v>
      </c>
      <c r="D3838">
        <v>2176807</v>
      </c>
      <c r="E3838" t="s">
        <v>2691</v>
      </c>
      <c r="F3838" s="59">
        <v>17.82</v>
      </c>
      <c r="G3838">
        <v>13.01</v>
      </c>
      <c r="H3838" t="s">
        <v>2538</v>
      </c>
      <c r="I3838" t="s">
        <v>2539</v>
      </c>
      <c r="J3838" t="s">
        <v>2339</v>
      </c>
      <c r="K3838" t="s">
        <v>2321</v>
      </c>
      <c r="L3838" t="s">
        <v>2338</v>
      </c>
      <c r="M3838" t="s">
        <v>2692</v>
      </c>
      <c r="N3838" t="s">
        <v>2693</v>
      </c>
      <c r="O3838" t="s">
        <v>2542</v>
      </c>
      <c r="P3838" t="s">
        <v>2543</v>
      </c>
      <c r="Q3838" t="s">
        <v>2544</v>
      </c>
      <c r="R3838" t="s">
        <v>2694</v>
      </c>
      <c r="S3838" t="s">
        <v>2546</v>
      </c>
      <c r="T3838">
        <v>0</v>
      </c>
      <c r="U3838" t="s">
        <v>2117</v>
      </c>
      <c r="V3838" t="s">
        <v>2695</v>
      </c>
      <c r="W3838" t="s">
        <v>2117</v>
      </c>
      <c r="X3838" t="s">
        <v>2695</v>
      </c>
      <c r="Y3838" t="str">
        <f t="shared" si="59"/>
        <v>北京三快在线科技有限公司及其关联公司北京三快科技有限公司信息流</v>
      </c>
      <c r="Z3838" t="e">
        <f>VLOOKUP(Y:Y,[1]Sheet1!N:N,1,0)</f>
        <v>#N/A</v>
      </c>
    </row>
    <row r="3839" spans="1:26" hidden="1" x14ac:dyDescent="0.25">
      <c r="A3839">
        <v>20230610</v>
      </c>
      <c r="B3839">
        <v>38794097</v>
      </c>
      <c r="C3839" t="s">
        <v>2757</v>
      </c>
      <c r="D3839">
        <v>2172261</v>
      </c>
      <c r="E3839" t="s">
        <v>2628</v>
      </c>
      <c r="F3839" s="59">
        <v>441.55</v>
      </c>
      <c r="G3839">
        <v>337.06</v>
      </c>
      <c r="H3839" t="s">
        <v>2538</v>
      </c>
      <c r="I3839" t="s">
        <v>2539</v>
      </c>
      <c r="J3839" t="s">
        <v>292</v>
      </c>
      <c r="K3839" t="s">
        <v>2321</v>
      </c>
      <c r="L3839" t="s">
        <v>574</v>
      </c>
      <c r="M3839" t="s">
        <v>2611</v>
      </c>
      <c r="N3839" t="s">
        <v>2612</v>
      </c>
      <c r="O3839" t="s">
        <v>2542</v>
      </c>
      <c r="P3839" t="s">
        <v>2543</v>
      </c>
      <c r="Q3839" t="s">
        <v>2544</v>
      </c>
      <c r="R3839" t="s">
        <v>2613</v>
      </c>
      <c r="S3839" t="s">
        <v>2546</v>
      </c>
      <c r="T3839">
        <v>0</v>
      </c>
      <c r="U3839" t="s">
        <v>2614</v>
      </c>
      <c r="V3839" t="s">
        <v>2615</v>
      </c>
      <c r="W3839" t="s">
        <v>2614</v>
      </c>
      <c r="X3839" t="s">
        <v>2615</v>
      </c>
      <c r="Y3839" t="str">
        <f t="shared" si="59"/>
        <v>广州荔湾品唯信息服务有限公司广州唯品会电子商务有限公司信息流</v>
      </c>
      <c r="Z3839" t="e">
        <f>VLOOKUP(Y:Y,[1]Sheet1!N:N,1,0)</f>
        <v>#N/A</v>
      </c>
    </row>
    <row r="3840" spans="1:26" hidden="1" x14ac:dyDescent="0.25">
      <c r="A3840">
        <v>20230610</v>
      </c>
      <c r="B3840">
        <v>38794071</v>
      </c>
      <c r="C3840" t="s">
        <v>2778</v>
      </c>
      <c r="D3840">
        <v>2172261</v>
      </c>
      <c r="E3840" t="s">
        <v>2628</v>
      </c>
      <c r="F3840" s="59">
        <v>184119.42</v>
      </c>
      <c r="G3840">
        <v>140549.18</v>
      </c>
      <c r="H3840" t="s">
        <v>2538</v>
      </c>
      <c r="I3840" t="s">
        <v>2551</v>
      </c>
      <c r="J3840" t="s">
        <v>292</v>
      </c>
      <c r="K3840" t="s">
        <v>2321</v>
      </c>
      <c r="L3840" t="s">
        <v>574</v>
      </c>
      <c r="M3840" t="s">
        <v>2611</v>
      </c>
      <c r="N3840" t="s">
        <v>2612</v>
      </c>
      <c r="O3840" t="s">
        <v>2542</v>
      </c>
      <c r="P3840" t="s">
        <v>2543</v>
      </c>
      <c r="Q3840" t="s">
        <v>2544</v>
      </c>
      <c r="R3840" t="s">
        <v>2613</v>
      </c>
      <c r="S3840" t="s">
        <v>2546</v>
      </c>
      <c r="T3840">
        <v>0</v>
      </c>
      <c r="U3840" t="s">
        <v>2614</v>
      </c>
      <c r="V3840" t="s">
        <v>2615</v>
      </c>
      <c r="W3840" t="s">
        <v>2614</v>
      </c>
      <c r="X3840" t="s">
        <v>2615</v>
      </c>
      <c r="Y3840" t="str">
        <f t="shared" si="59"/>
        <v>广州荔湾品唯信息服务有限公司广州唯品会电子商务有限公司信息流</v>
      </c>
      <c r="Z3840" t="e">
        <f>VLOOKUP(Y:Y,[1]Sheet1!N:N,1,0)</f>
        <v>#N/A</v>
      </c>
    </row>
    <row r="3841" spans="1:26" hidden="1" x14ac:dyDescent="0.25">
      <c r="A3841">
        <v>20230610</v>
      </c>
      <c r="B3841">
        <v>45323011</v>
      </c>
      <c r="C3841" t="s">
        <v>2680</v>
      </c>
      <c r="D3841">
        <v>2172261</v>
      </c>
      <c r="E3841" t="s">
        <v>2628</v>
      </c>
      <c r="F3841" s="59">
        <v>4.92</v>
      </c>
      <c r="G3841">
        <v>3.76</v>
      </c>
      <c r="H3841" t="s">
        <v>2538</v>
      </c>
      <c r="I3841" t="s">
        <v>2539</v>
      </c>
      <c r="J3841" t="s">
        <v>292</v>
      </c>
      <c r="K3841" t="s">
        <v>2321</v>
      </c>
      <c r="L3841" t="s">
        <v>574</v>
      </c>
      <c r="M3841" t="s">
        <v>2611</v>
      </c>
      <c r="N3841" t="s">
        <v>2612</v>
      </c>
      <c r="O3841" t="s">
        <v>2542</v>
      </c>
      <c r="P3841" t="s">
        <v>2543</v>
      </c>
      <c r="Q3841" t="s">
        <v>2544</v>
      </c>
      <c r="R3841" t="s">
        <v>2613</v>
      </c>
      <c r="S3841" t="s">
        <v>2546</v>
      </c>
      <c r="T3841">
        <v>0</v>
      </c>
      <c r="U3841" t="s">
        <v>2614</v>
      </c>
      <c r="V3841" t="s">
        <v>2615</v>
      </c>
      <c r="W3841" t="s">
        <v>2614</v>
      </c>
      <c r="X3841" t="s">
        <v>2615</v>
      </c>
      <c r="Y3841" t="str">
        <f t="shared" si="59"/>
        <v>广州荔湾品唯信息服务有限公司广州唯品会电子商务有限公司信息流</v>
      </c>
      <c r="Z3841" t="e">
        <f>VLOOKUP(Y:Y,[1]Sheet1!N:N,1,0)</f>
        <v>#N/A</v>
      </c>
    </row>
    <row r="3842" spans="1:26" x14ac:dyDescent="0.25">
      <c r="A3842">
        <v>20230610</v>
      </c>
      <c r="B3842">
        <v>45336925</v>
      </c>
      <c r="C3842" t="s">
        <v>2717</v>
      </c>
      <c r="D3842">
        <v>2054669</v>
      </c>
      <c r="E3842" t="s">
        <v>2622</v>
      </c>
      <c r="F3842" s="59">
        <v>10773.79</v>
      </c>
      <c r="G3842">
        <v>7980.59</v>
      </c>
      <c r="H3842" t="s">
        <v>2538</v>
      </c>
      <c r="I3842" t="s">
        <v>2539</v>
      </c>
      <c r="J3842" t="s">
        <v>2352</v>
      </c>
      <c r="K3842" t="s">
        <v>2321</v>
      </c>
      <c r="L3842" t="s">
        <v>2351</v>
      </c>
      <c r="M3842" t="s">
        <v>2623</v>
      </c>
      <c r="N3842" t="s">
        <v>2624</v>
      </c>
      <c r="O3842" t="s">
        <v>2542</v>
      </c>
      <c r="P3842" t="s">
        <v>2543</v>
      </c>
      <c r="Q3842" t="s">
        <v>2544</v>
      </c>
      <c r="R3842" t="s">
        <v>2625</v>
      </c>
      <c r="S3842" t="s">
        <v>2546</v>
      </c>
      <c r="T3842">
        <v>0</v>
      </c>
      <c r="U3842" t="s">
        <v>838</v>
      </c>
      <c r="V3842" t="s">
        <v>2548</v>
      </c>
      <c r="W3842" t="s">
        <v>838</v>
      </c>
      <c r="X3842" t="s">
        <v>2548</v>
      </c>
      <c r="Y3842" t="str">
        <f t="shared" si="59"/>
        <v>深圳市小赢普惠科技有限责任公司深圳市赢众通金融信息服务有限责任公司信息流</v>
      </c>
      <c r="Z3842" t="e">
        <f>VLOOKUP(Y:Y,[1]Sheet1!N:N,1,0)</f>
        <v>#N/A</v>
      </c>
    </row>
    <row r="3843" spans="1:26" hidden="1" x14ac:dyDescent="0.25">
      <c r="A3843">
        <v>20230610</v>
      </c>
      <c r="B3843">
        <v>47799717</v>
      </c>
      <c r="C3843" t="s">
        <v>2860</v>
      </c>
      <c r="D3843">
        <v>2159765</v>
      </c>
      <c r="E3843" t="s">
        <v>2568</v>
      </c>
      <c r="F3843" s="59">
        <v>8.2200000000000006</v>
      </c>
      <c r="G3843">
        <v>6.27</v>
      </c>
      <c r="H3843" t="s">
        <v>2538</v>
      </c>
      <c r="I3843" t="s">
        <v>2551</v>
      </c>
      <c r="J3843" t="s">
        <v>2375</v>
      </c>
      <c r="K3843" t="s">
        <v>2321</v>
      </c>
      <c r="L3843" t="s">
        <v>2277</v>
      </c>
      <c r="M3843" t="s">
        <v>2569</v>
      </c>
      <c r="O3843" t="s">
        <v>2542</v>
      </c>
      <c r="P3843" t="s">
        <v>2543</v>
      </c>
      <c r="Q3843" t="s">
        <v>2544</v>
      </c>
      <c r="R3843" t="s">
        <v>2570</v>
      </c>
      <c r="S3843" t="s">
        <v>2546</v>
      </c>
      <c r="T3843">
        <v>0</v>
      </c>
      <c r="U3843" t="s">
        <v>2571</v>
      </c>
      <c r="V3843" t="s">
        <v>2572</v>
      </c>
      <c r="W3843" t="s">
        <v>2571</v>
      </c>
      <c r="X3843" t="s">
        <v>2572</v>
      </c>
      <c r="Y3843" t="str">
        <f t="shared" ref="Y3843:Y3906" si="60">L3843&amp;J3843&amp;K3843</f>
        <v>酷得少年（天津）文化传播有限公司-1北京酷得少年科技有限公司信息流</v>
      </c>
      <c r="Z3843" t="e">
        <f>VLOOKUP(Y:Y,[1]Sheet1!N:N,1,0)</f>
        <v>#N/A</v>
      </c>
    </row>
    <row r="3844" spans="1:26" hidden="1" x14ac:dyDescent="0.25">
      <c r="A3844">
        <v>20230610</v>
      </c>
      <c r="B3844">
        <v>48248606</v>
      </c>
      <c r="C3844" t="s">
        <v>2656</v>
      </c>
      <c r="D3844">
        <v>2172261</v>
      </c>
      <c r="E3844" t="s">
        <v>2628</v>
      </c>
      <c r="F3844" s="59">
        <v>8.74</v>
      </c>
      <c r="G3844">
        <v>6.67</v>
      </c>
      <c r="H3844" t="s">
        <v>2538</v>
      </c>
      <c r="I3844" t="s">
        <v>2551</v>
      </c>
      <c r="J3844" t="s">
        <v>292</v>
      </c>
      <c r="K3844" t="s">
        <v>2321</v>
      </c>
      <c r="L3844" t="s">
        <v>574</v>
      </c>
      <c r="M3844" t="s">
        <v>2611</v>
      </c>
      <c r="N3844" t="s">
        <v>2612</v>
      </c>
      <c r="O3844" t="s">
        <v>2542</v>
      </c>
      <c r="P3844" t="s">
        <v>2543</v>
      </c>
      <c r="Q3844" t="s">
        <v>2544</v>
      </c>
      <c r="R3844" t="s">
        <v>2613</v>
      </c>
      <c r="S3844" t="s">
        <v>2546</v>
      </c>
      <c r="T3844">
        <v>0</v>
      </c>
      <c r="U3844" t="s">
        <v>2614</v>
      </c>
      <c r="V3844" t="s">
        <v>2615</v>
      </c>
      <c r="W3844" t="s">
        <v>2614</v>
      </c>
      <c r="X3844" t="s">
        <v>2615</v>
      </c>
      <c r="Y3844" t="str">
        <f t="shared" si="60"/>
        <v>广州荔湾品唯信息服务有限公司广州唯品会电子商务有限公司信息流</v>
      </c>
      <c r="Z3844" t="e">
        <f>VLOOKUP(Y:Y,[1]Sheet1!N:N,1,0)</f>
        <v>#N/A</v>
      </c>
    </row>
    <row r="3845" spans="1:26" hidden="1" x14ac:dyDescent="0.25">
      <c r="A3845">
        <v>20230610</v>
      </c>
      <c r="B3845">
        <v>30387904</v>
      </c>
      <c r="C3845" t="s">
        <v>2645</v>
      </c>
      <c r="D3845">
        <v>2130054</v>
      </c>
      <c r="E3845" t="s">
        <v>2558</v>
      </c>
      <c r="F3845" s="59">
        <v>2149.1999999999998</v>
      </c>
      <c r="G3845">
        <v>1740.22</v>
      </c>
      <c r="H3845" t="s">
        <v>2559</v>
      </c>
      <c r="I3845" t="s">
        <v>2560</v>
      </c>
      <c r="J3845" t="s">
        <v>2350</v>
      </c>
      <c r="K3845" t="s">
        <v>711</v>
      </c>
      <c r="L3845" t="s">
        <v>2350</v>
      </c>
      <c r="M3845" t="s">
        <v>2561</v>
      </c>
      <c r="N3845" t="s">
        <v>2562</v>
      </c>
      <c r="O3845" t="s">
        <v>2542</v>
      </c>
      <c r="P3845" t="s">
        <v>2543</v>
      </c>
      <c r="Q3845" t="s">
        <v>2544</v>
      </c>
      <c r="R3845" t="s">
        <v>2563</v>
      </c>
      <c r="S3845" t="s">
        <v>2546</v>
      </c>
      <c r="T3845">
        <v>5559.3850000000002</v>
      </c>
      <c r="U3845" t="s">
        <v>1891</v>
      </c>
      <c r="V3845" t="s">
        <v>2564</v>
      </c>
      <c r="W3845" t="s">
        <v>1891</v>
      </c>
      <c r="X3845" t="s">
        <v>2564</v>
      </c>
      <c r="Y3845" t="str">
        <f t="shared" si="60"/>
        <v>深圳尚米网络技术有限公司深圳尚米网络技术有限公司CPC</v>
      </c>
      <c r="Z3845" t="e">
        <f>VLOOKUP(Y:Y,[1]Sheet1!N:N,1,0)</f>
        <v>#N/A</v>
      </c>
    </row>
    <row r="3846" spans="1:26" hidden="1" x14ac:dyDescent="0.25">
      <c r="A3846">
        <v>20230610</v>
      </c>
      <c r="B3846">
        <v>41276538</v>
      </c>
      <c r="C3846" t="s">
        <v>2606</v>
      </c>
      <c r="D3846">
        <v>2158492</v>
      </c>
      <c r="E3846" t="s">
        <v>2580</v>
      </c>
      <c r="F3846" s="59">
        <v>389.57</v>
      </c>
      <c r="G3846">
        <v>327.33999999999997</v>
      </c>
      <c r="H3846" t="s">
        <v>2559</v>
      </c>
      <c r="I3846" t="s">
        <v>2560</v>
      </c>
      <c r="J3846" t="s">
        <v>2330</v>
      </c>
      <c r="K3846" t="s">
        <v>711</v>
      </c>
      <c r="L3846" t="s">
        <v>2329</v>
      </c>
      <c r="M3846" t="s">
        <v>2581</v>
      </c>
      <c r="N3846" t="s">
        <v>2582</v>
      </c>
      <c r="O3846" t="s">
        <v>2542</v>
      </c>
      <c r="P3846" t="s">
        <v>2543</v>
      </c>
      <c r="Q3846" t="s">
        <v>2544</v>
      </c>
      <c r="R3846" t="s">
        <v>2583</v>
      </c>
      <c r="S3846" t="s">
        <v>2546</v>
      </c>
      <c r="T3846">
        <v>11866.007</v>
      </c>
      <c r="U3846" t="s">
        <v>2584</v>
      </c>
      <c r="V3846" t="s">
        <v>2585</v>
      </c>
      <c r="W3846" t="s">
        <v>2584</v>
      </c>
      <c r="X3846" t="s">
        <v>2585</v>
      </c>
      <c r="Y3846" t="str">
        <f t="shared" si="60"/>
        <v>成都哈拜网络科技有限公司-数字媒体事业部上海哈啰普惠科技有限公司CPC</v>
      </c>
      <c r="Z3846" t="e">
        <f>VLOOKUP(Y:Y,[1]Sheet1!N:N,1,0)</f>
        <v>#N/A</v>
      </c>
    </row>
    <row r="3847" spans="1:26" hidden="1" x14ac:dyDescent="0.25">
      <c r="A3847">
        <v>20230610</v>
      </c>
      <c r="B3847">
        <v>42012606</v>
      </c>
      <c r="C3847" t="s">
        <v>2715</v>
      </c>
      <c r="D3847">
        <v>2142924</v>
      </c>
      <c r="E3847" t="s">
        <v>2716</v>
      </c>
      <c r="F3847" s="59">
        <v>500.33</v>
      </c>
      <c r="G3847">
        <v>500.33</v>
      </c>
      <c r="H3847" t="s">
        <v>2559</v>
      </c>
      <c r="I3847" t="s">
        <v>2560</v>
      </c>
      <c r="J3847" t="s">
        <v>392</v>
      </c>
      <c r="K3847" t="s">
        <v>711</v>
      </c>
      <c r="L3847" t="s">
        <v>392</v>
      </c>
      <c r="M3847" t="s">
        <v>2641</v>
      </c>
      <c r="N3847" t="s">
        <v>2642</v>
      </c>
      <c r="O3847" t="s">
        <v>2542</v>
      </c>
      <c r="P3847" t="s">
        <v>2543</v>
      </c>
      <c r="Q3847" t="s">
        <v>2544</v>
      </c>
      <c r="R3847" t="s">
        <v>2643</v>
      </c>
      <c r="S3847" t="s">
        <v>2546</v>
      </c>
      <c r="T3847">
        <v>205544.14</v>
      </c>
      <c r="U3847" t="s">
        <v>838</v>
      </c>
      <c r="V3847" t="s">
        <v>2578</v>
      </c>
      <c r="W3847" t="s">
        <v>838</v>
      </c>
      <c r="X3847" t="s">
        <v>2548</v>
      </c>
      <c r="Y3847" t="str">
        <f t="shared" si="60"/>
        <v>福州三六零网络小额贷款有限公司福州三六零网络小额贷款有限公司CPC</v>
      </c>
      <c r="Z3847" t="e">
        <f>VLOOKUP(Y:Y,[1]Sheet1!N:N,1,0)</f>
        <v>#N/A</v>
      </c>
    </row>
    <row r="3848" spans="1:26" hidden="1" x14ac:dyDescent="0.25">
      <c r="A3848">
        <v>20230610</v>
      </c>
      <c r="B3848">
        <v>47184419</v>
      </c>
      <c r="C3848" t="s">
        <v>2740</v>
      </c>
      <c r="D3848">
        <v>2176807</v>
      </c>
      <c r="E3848" t="s">
        <v>2691</v>
      </c>
      <c r="F3848" s="59">
        <v>15.37</v>
      </c>
      <c r="G3848">
        <v>11.22</v>
      </c>
      <c r="H3848" t="s">
        <v>2538</v>
      </c>
      <c r="I3848" t="s">
        <v>2551</v>
      </c>
      <c r="J3848" t="s">
        <v>2339</v>
      </c>
      <c r="K3848" t="s">
        <v>2321</v>
      </c>
      <c r="L3848" t="s">
        <v>2338</v>
      </c>
      <c r="M3848" t="s">
        <v>2692</v>
      </c>
      <c r="N3848" t="s">
        <v>2693</v>
      </c>
      <c r="O3848" t="s">
        <v>2542</v>
      </c>
      <c r="P3848" t="s">
        <v>2543</v>
      </c>
      <c r="Q3848" t="s">
        <v>2544</v>
      </c>
      <c r="R3848" t="s">
        <v>2694</v>
      </c>
      <c r="S3848" t="s">
        <v>2546</v>
      </c>
      <c r="T3848">
        <v>0</v>
      </c>
      <c r="U3848" t="s">
        <v>2117</v>
      </c>
      <c r="V3848" t="s">
        <v>2695</v>
      </c>
      <c r="W3848" t="s">
        <v>2117</v>
      </c>
      <c r="X3848" t="s">
        <v>2695</v>
      </c>
      <c r="Y3848" t="str">
        <f t="shared" si="60"/>
        <v>北京三快在线科技有限公司及其关联公司北京三快科技有限公司信息流</v>
      </c>
      <c r="Z3848" t="e">
        <f>VLOOKUP(Y:Y,[1]Sheet1!N:N,1,0)</f>
        <v>#N/A</v>
      </c>
    </row>
    <row r="3849" spans="1:26" hidden="1" x14ac:dyDescent="0.25">
      <c r="A3849">
        <v>20230610</v>
      </c>
      <c r="B3849">
        <v>41250532</v>
      </c>
      <c r="C3849" t="s">
        <v>2664</v>
      </c>
      <c r="D3849">
        <v>2130054</v>
      </c>
      <c r="E3849" t="s">
        <v>2558</v>
      </c>
      <c r="F3849" s="59">
        <v>1614.4</v>
      </c>
      <c r="G3849">
        <v>1307.1500000000001</v>
      </c>
      <c r="H3849" t="s">
        <v>2559</v>
      </c>
      <c r="I3849" t="s">
        <v>2560</v>
      </c>
      <c r="J3849" t="s">
        <v>2350</v>
      </c>
      <c r="K3849" t="s">
        <v>711</v>
      </c>
      <c r="L3849" t="s">
        <v>2350</v>
      </c>
      <c r="M3849" t="s">
        <v>2561</v>
      </c>
      <c r="N3849" t="s">
        <v>2562</v>
      </c>
      <c r="O3849" t="s">
        <v>2542</v>
      </c>
      <c r="P3849" t="s">
        <v>2543</v>
      </c>
      <c r="Q3849" t="s">
        <v>2544</v>
      </c>
      <c r="R3849" t="s">
        <v>2563</v>
      </c>
      <c r="S3849" t="s">
        <v>2546</v>
      </c>
      <c r="T3849">
        <v>6272.4089999999997</v>
      </c>
      <c r="U3849" t="s">
        <v>1891</v>
      </c>
      <c r="V3849" t="s">
        <v>2564</v>
      </c>
      <c r="W3849" t="s">
        <v>1891</v>
      </c>
      <c r="X3849" t="s">
        <v>2564</v>
      </c>
      <c r="Y3849" t="str">
        <f t="shared" si="60"/>
        <v>深圳尚米网络技术有限公司深圳尚米网络技术有限公司CPC</v>
      </c>
      <c r="Z3849" t="e">
        <f>VLOOKUP(Y:Y,[1]Sheet1!N:N,1,0)</f>
        <v>#N/A</v>
      </c>
    </row>
    <row r="3850" spans="1:26" x14ac:dyDescent="0.25">
      <c r="A3850">
        <v>20230610</v>
      </c>
      <c r="B3850">
        <v>39873589</v>
      </c>
      <c r="C3850" t="s">
        <v>2811</v>
      </c>
      <c r="D3850">
        <v>2054669</v>
      </c>
      <c r="E3850" t="s">
        <v>2622</v>
      </c>
      <c r="F3850" s="59">
        <v>110.97</v>
      </c>
      <c r="G3850">
        <v>82.2</v>
      </c>
      <c r="H3850" t="s">
        <v>2538</v>
      </c>
      <c r="I3850" t="s">
        <v>2551</v>
      </c>
      <c r="J3850" t="s">
        <v>2352</v>
      </c>
      <c r="K3850" t="s">
        <v>2321</v>
      </c>
      <c r="L3850" t="s">
        <v>2351</v>
      </c>
      <c r="M3850" t="s">
        <v>2623</v>
      </c>
      <c r="N3850" t="s">
        <v>2624</v>
      </c>
      <c r="O3850" t="s">
        <v>2542</v>
      </c>
      <c r="P3850" t="s">
        <v>2543</v>
      </c>
      <c r="Q3850" t="s">
        <v>2544</v>
      </c>
      <c r="R3850" t="s">
        <v>2625</v>
      </c>
      <c r="S3850" t="s">
        <v>2546</v>
      </c>
      <c r="T3850">
        <v>0</v>
      </c>
      <c r="U3850" t="s">
        <v>838</v>
      </c>
      <c r="V3850" t="s">
        <v>2548</v>
      </c>
      <c r="W3850" t="s">
        <v>838</v>
      </c>
      <c r="X3850" t="s">
        <v>2548</v>
      </c>
      <c r="Y3850" t="str">
        <f t="shared" si="60"/>
        <v>深圳市小赢普惠科技有限责任公司深圳市赢众通金融信息服务有限责任公司信息流</v>
      </c>
      <c r="Z3850" t="e">
        <f>VLOOKUP(Y:Y,[1]Sheet1!N:N,1,0)</f>
        <v>#N/A</v>
      </c>
    </row>
    <row r="3851" spans="1:26" hidden="1" x14ac:dyDescent="0.25">
      <c r="A3851">
        <v>20230610</v>
      </c>
      <c r="B3851">
        <v>40182525</v>
      </c>
      <c r="C3851" t="s">
        <v>2679</v>
      </c>
      <c r="D3851">
        <v>2130054</v>
      </c>
      <c r="E3851" t="s">
        <v>2558</v>
      </c>
      <c r="F3851" s="59">
        <v>1308.6600000000001</v>
      </c>
      <c r="G3851">
        <v>1059.5899999999999</v>
      </c>
      <c r="H3851" t="s">
        <v>2559</v>
      </c>
      <c r="I3851" t="s">
        <v>2560</v>
      </c>
      <c r="J3851" t="s">
        <v>2350</v>
      </c>
      <c r="K3851" t="s">
        <v>711</v>
      </c>
      <c r="L3851" t="s">
        <v>2350</v>
      </c>
      <c r="M3851" t="s">
        <v>2561</v>
      </c>
      <c r="N3851" t="s">
        <v>2562</v>
      </c>
      <c r="O3851" t="s">
        <v>2542</v>
      </c>
      <c r="P3851" t="s">
        <v>2543</v>
      </c>
      <c r="Q3851" t="s">
        <v>2544</v>
      </c>
      <c r="R3851" t="s">
        <v>2563</v>
      </c>
      <c r="S3851" t="s">
        <v>2546</v>
      </c>
      <c r="T3851">
        <v>5278.0079999999998</v>
      </c>
      <c r="U3851" t="s">
        <v>1891</v>
      </c>
      <c r="V3851" t="s">
        <v>2564</v>
      </c>
      <c r="W3851" t="s">
        <v>1891</v>
      </c>
      <c r="X3851" t="s">
        <v>2564</v>
      </c>
      <c r="Y3851" t="str">
        <f t="shared" si="60"/>
        <v>深圳尚米网络技术有限公司深圳尚米网络技术有限公司CPC</v>
      </c>
      <c r="Z3851" t="e">
        <f>VLOOKUP(Y:Y,[1]Sheet1!N:N,1,0)</f>
        <v>#N/A</v>
      </c>
    </row>
    <row r="3852" spans="1:26" hidden="1" x14ac:dyDescent="0.25">
      <c r="A3852">
        <v>20230610</v>
      </c>
      <c r="B3852">
        <v>42594504</v>
      </c>
      <c r="C3852" t="s">
        <v>2618</v>
      </c>
      <c r="D3852">
        <v>2130054</v>
      </c>
      <c r="E3852" t="s">
        <v>2558</v>
      </c>
      <c r="F3852" s="59">
        <v>2791.99</v>
      </c>
      <c r="G3852">
        <v>2260.64</v>
      </c>
      <c r="H3852" t="s">
        <v>2559</v>
      </c>
      <c r="I3852" t="s">
        <v>2560</v>
      </c>
      <c r="J3852" t="s">
        <v>2350</v>
      </c>
      <c r="K3852" t="s">
        <v>711</v>
      </c>
      <c r="L3852" t="s">
        <v>2350</v>
      </c>
      <c r="M3852" t="s">
        <v>2561</v>
      </c>
      <c r="N3852" t="s">
        <v>2562</v>
      </c>
      <c r="O3852" t="s">
        <v>2542</v>
      </c>
      <c r="P3852" t="s">
        <v>2543</v>
      </c>
      <c r="Q3852" t="s">
        <v>2544</v>
      </c>
      <c r="R3852" t="s">
        <v>2563</v>
      </c>
      <c r="S3852" t="s">
        <v>2546</v>
      </c>
      <c r="T3852">
        <v>9196.9570000000003</v>
      </c>
      <c r="U3852" t="s">
        <v>1891</v>
      </c>
      <c r="V3852" t="s">
        <v>2564</v>
      </c>
      <c r="W3852" t="s">
        <v>1891</v>
      </c>
      <c r="X3852" t="s">
        <v>2564</v>
      </c>
      <c r="Y3852" t="str">
        <f t="shared" si="60"/>
        <v>深圳尚米网络技术有限公司深圳尚米网络技术有限公司CPC</v>
      </c>
      <c r="Z3852" t="e">
        <f>VLOOKUP(Y:Y,[1]Sheet1!N:N,1,0)</f>
        <v>#N/A</v>
      </c>
    </row>
    <row r="3853" spans="1:26" hidden="1" x14ac:dyDescent="0.25">
      <c r="A3853">
        <v>20230610</v>
      </c>
      <c r="B3853">
        <v>42965750</v>
      </c>
      <c r="C3853" t="s">
        <v>2565</v>
      </c>
      <c r="D3853">
        <v>2165227</v>
      </c>
      <c r="E3853" t="s">
        <v>2566</v>
      </c>
      <c r="F3853" s="59">
        <v>169.71</v>
      </c>
      <c r="G3853">
        <v>125.71</v>
      </c>
      <c r="H3853" t="s">
        <v>2538</v>
      </c>
      <c r="I3853" t="s">
        <v>2551</v>
      </c>
      <c r="J3853" t="s">
        <v>2320</v>
      </c>
      <c r="K3853" t="s">
        <v>2321</v>
      </c>
      <c r="L3853" t="s">
        <v>2318</v>
      </c>
      <c r="M3853" t="s">
        <v>2540</v>
      </c>
      <c r="N3853" t="s">
        <v>2541</v>
      </c>
      <c r="O3853" t="s">
        <v>2542</v>
      </c>
      <c r="P3853" t="s">
        <v>2543</v>
      </c>
      <c r="Q3853" t="s">
        <v>2544</v>
      </c>
      <c r="R3853" t="s">
        <v>2545</v>
      </c>
      <c r="S3853" t="s">
        <v>2546</v>
      </c>
      <c r="T3853">
        <v>0</v>
      </c>
      <c r="U3853" t="s">
        <v>838</v>
      </c>
      <c r="V3853" t="s">
        <v>2547</v>
      </c>
      <c r="W3853" t="s">
        <v>838</v>
      </c>
      <c r="X3853" t="s">
        <v>2548</v>
      </c>
      <c r="Y3853" t="str">
        <f t="shared" si="60"/>
        <v>上海耳序信息技术有限公司-四部上海拍拍贷金融信息服务有限公司信息流</v>
      </c>
      <c r="Z3853" t="e">
        <f>VLOOKUP(Y:Y,[1]Sheet1!N:N,1,0)</f>
        <v>#N/A</v>
      </c>
    </row>
    <row r="3854" spans="1:26" hidden="1" x14ac:dyDescent="0.25">
      <c r="A3854">
        <v>20230610</v>
      </c>
      <c r="B3854">
        <v>47799564</v>
      </c>
      <c r="C3854" t="s">
        <v>2858</v>
      </c>
      <c r="D3854">
        <v>2159765</v>
      </c>
      <c r="E3854" t="s">
        <v>2568</v>
      </c>
      <c r="F3854" s="59">
        <v>74.13</v>
      </c>
      <c r="G3854">
        <v>56.59</v>
      </c>
      <c r="H3854" t="s">
        <v>2538</v>
      </c>
      <c r="I3854" t="s">
        <v>2551</v>
      </c>
      <c r="J3854" t="s">
        <v>2375</v>
      </c>
      <c r="K3854" t="s">
        <v>2321</v>
      </c>
      <c r="L3854" t="s">
        <v>2277</v>
      </c>
      <c r="M3854" t="s">
        <v>2569</v>
      </c>
      <c r="O3854" t="s">
        <v>2542</v>
      </c>
      <c r="P3854" t="s">
        <v>2543</v>
      </c>
      <c r="Q3854" t="s">
        <v>2544</v>
      </c>
      <c r="R3854" t="s">
        <v>2570</v>
      </c>
      <c r="S3854" t="s">
        <v>2546</v>
      </c>
      <c r="T3854">
        <v>0</v>
      </c>
      <c r="U3854" t="s">
        <v>2571</v>
      </c>
      <c r="V3854" t="s">
        <v>2572</v>
      </c>
      <c r="W3854" t="s">
        <v>2571</v>
      </c>
      <c r="X3854" t="s">
        <v>2572</v>
      </c>
      <c r="Y3854" t="str">
        <f t="shared" si="60"/>
        <v>酷得少年（天津）文化传播有限公司-1北京酷得少年科技有限公司信息流</v>
      </c>
      <c r="Z3854" t="e">
        <f>VLOOKUP(Y:Y,[1]Sheet1!N:N,1,0)</f>
        <v>#N/A</v>
      </c>
    </row>
    <row r="3855" spans="1:26" hidden="1" x14ac:dyDescent="0.25">
      <c r="A3855">
        <v>20230610</v>
      </c>
      <c r="B3855">
        <v>29768589</v>
      </c>
      <c r="C3855" t="s">
        <v>2724</v>
      </c>
      <c r="D3855">
        <v>2130054</v>
      </c>
      <c r="E3855" t="s">
        <v>2558</v>
      </c>
      <c r="F3855" s="59">
        <v>4304.37</v>
      </c>
      <c r="G3855">
        <v>3485.27</v>
      </c>
      <c r="H3855" t="s">
        <v>2559</v>
      </c>
      <c r="I3855" t="s">
        <v>2560</v>
      </c>
      <c r="J3855" t="s">
        <v>2350</v>
      </c>
      <c r="K3855" t="s">
        <v>711</v>
      </c>
      <c r="L3855" t="s">
        <v>2350</v>
      </c>
      <c r="M3855" t="s">
        <v>2561</v>
      </c>
      <c r="N3855" t="s">
        <v>2562</v>
      </c>
      <c r="O3855" t="s">
        <v>2542</v>
      </c>
      <c r="P3855" t="s">
        <v>2543</v>
      </c>
      <c r="Q3855" t="s">
        <v>2544</v>
      </c>
      <c r="R3855" t="s">
        <v>2563</v>
      </c>
      <c r="S3855" t="s">
        <v>2546</v>
      </c>
      <c r="T3855">
        <v>10610.356</v>
      </c>
      <c r="U3855" t="s">
        <v>1891</v>
      </c>
      <c r="V3855" t="s">
        <v>2564</v>
      </c>
      <c r="W3855" t="s">
        <v>1891</v>
      </c>
      <c r="X3855" t="s">
        <v>2564</v>
      </c>
      <c r="Y3855" t="str">
        <f t="shared" si="60"/>
        <v>深圳尚米网络技术有限公司深圳尚米网络技术有限公司CPC</v>
      </c>
      <c r="Z3855" t="e">
        <f>VLOOKUP(Y:Y,[1]Sheet1!N:N,1,0)</f>
        <v>#N/A</v>
      </c>
    </row>
    <row r="3856" spans="1:26" hidden="1" x14ac:dyDescent="0.25">
      <c r="A3856">
        <v>20230610</v>
      </c>
      <c r="B3856">
        <v>29850997</v>
      </c>
      <c r="C3856" t="s">
        <v>2701</v>
      </c>
      <c r="D3856">
        <v>2130054</v>
      </c>
      <c r="E3856" t="s">
        <v>2558</v>
      </c>
      <c r="F3856" s="59">
        <v>7205.2</v>
      </c>
      <c r="G3856">
        <v>5834.09</v>
      </c>
      <c r="H3856" t="s">
        <v>2559</v>
      </c>
      <c r="I3856" t="s">
        <v>2560</v>
      </c>
      <c r="J3856" t="s">
        <v>2350</v>
      </c>
      <c r="K3856" t="s">
        <v>711</v>
      </c>
      <c r="L3856" t="s">
        <v>2350</v>
      </c>
      <c r="M3856" t="s">
        <v>2561</v>
      </c>
      <c r="N3856" t="s">
        <v>2562</v>
      </c>
      <c r="O3856" t="s">
        <v>2542</v>
      </c>
      <c r="P3856" t="s">
        <v>2543</v>
      </c>
      <c r="Q3856" t="s">
        <v>2544</v>
      </c>
      <c r="R3856" t="s">
        <v>2563</v>
      </c>
      <c r="S3856" t="s">
        <v>2546</v>
      </c>
      <c r="T3856">
        <v>23605.838</v>
      </c>
      <c r="U3856" t="s">
        <v>1891</v>
      </c>
      <c r="V3856" t="s">
        <v>2564</v>
      </c>
      <c r="W3856" t="s">
        <v>1891</v>
      </c>
      <c r="X3856" t="s">
        <v>2564</v>
      </c>
      <c r="Y3856" t="str">
        <f t="shared" si="60"/>
        <v>深圳尚米网络技术有限公司深圳尚米网络技术有限公司CPC</v>
      </c>
      <c r="Z3856" t="e">
        <f>VLOOKUP(Y:Y,[1]Sheet1!N:N,1,0)</f>
        <v>#N/A</v>
      </c>
    </row>
    <row r="3857" spans="1:26" hidden="1" x14ac:dyDescent="0.25">
      <c r="A3857">
        <v>20230610</v>
      </c>
      <c r="B3857">
        <v>32070458</v>
      </c>
      <c r="C3857" t="s">
        <v>2646</v>
      </c>
      <c r="D3857">
        <v>2158492</v>
      </c>
      <c r="E3857" t="s">
        <v>2580</v>
      </c>
      <c r="F3857" s="59">
        <v>538.23</v>
      </c>
      <c r="G3857">
        <v>452.27</v>
      </c>
      <c r="H3857" t="s">
        <v>2559</v>
      </c>
      <c r="I3857" t="s">
        <v>2560</v>
      </c>
      <c r="J3857" t="s">
        <v>2330</v>
      </c>
      <c r="K3857" t="s">
        <v>711</v>
      </c>
      <c r="L3857" t="s">
        <v>2329</v>
      </c>
      <c r="M3857" t="s">
        <v>2581</v>
      </c>
      <c r="N3857" t="s">
        <v>2582</v>
      </c>
      <c r="O3857" t="s">
        <v>2542</v>
      </c>
      <c r="P3857" t="s">
        <v>2543</v>
      </c>
      <c r="Q3857" t="s">
        <v>2544</v>
      </c>
      <c r="R3857" t="s">
        <v>2583</v>
      </c>
      <c r="S3857" t="s">
        <v>2546</v>
      </c>
      <c r="T3857">
        <v>7819.6509999999998</v>
      </c>
      <c r="U3857" t="s">
        <v>2584</v>
      </c>
      <c r="V3857" t="s">
        <v>2585</v>
      </c>
      <c r="W3857" t="s">
        <v>2584</v>
      </c>
      <c r="X3857" t="s">
        <v>2585</v>
      </c>
      <c r="Y3857" t="str">
        <f t="shared" si="60"/>
        <v>成都哈拜网络科技有限公司-数字媒体事业部上海哈啰普惠科技有限公司CPC</v>
      </c>
      <c r="Z3857" t="e">
        <f>VLOOKUP(Y:Y,[1]Sheet1!N:N,1,0)</f>
        <v>#N/A</v>
      </c>
    </row>
    <row r="3858" spans="1:26" hidden="1" x14ac:dyDescent="0.25">
      <c r="A3858">
        <v>20230610</v>
      </c>
      <c r="B3858">
        <v>38794049</v>
      </c>
      <c r="C3858" t="s">
        <v>2627</v>
      </c>
      <c r="D3858">
        <v>2172261</v>
      </c>
      <c r="E3858" t="s">
        <v>2628</v>
      </c>
      <c r="F3858" s="59">
        <v>76.08</v>
      </c>
      <c r="G3858">
        <v>58.08</v>
      </c>
      <c r="H3858" t="s">
        <v>2538</v>
      </c>
      <c r="I3858" t="s">
        <v>2539</v>
      </c>
      <c r="J3858" t="s">
        <v>292</v>
      </c>
      <c r="K3858" t="s">
        <v>2321</v>
      </c>
      <c r="L3858" t="s">
        <v>574</v>
      </c>
      <c r="M3858" t="s">
        <v>2611</v>
      </c>
      <c r="N3858" t="s">
        <v>2612</v>
      </c>
      <c r="O3858" t="s">
        <v>2542</v>
      </c>
      <c r="P3858" t="s">
        <v>2543</v>
      </c>
      <c r="Q3858" t="s">
        <v>2544</v>
      </c>
      <c r="R3858" t="s">
        <v>2613</v>
      </c>
      <c r="S3858" t="s">
        <v>2546</v>
      </c>
      <c r="T3858">
        <v>0</v>
      </c>
      <c r="U3858" t="s">
        <v>2614</v>
      </c>
      <c r="V3858" t="s">
        <v>2615</v>
      </c>
      <c r="W3858" t="s">
        <v>2614</v>
      </c>
      <c r="X3858" t="s">
        <v>2615</v>
      </c>
      <c r="Y3858" t="str">
        <f t="shared" si="60"/>
        <v>广州荔湾品唯信息服务有限公司广州唯品会电子商务有限公司信息流</v>
      </c>
      <c r="Z3858" t="e">
        <f>VLOOKUP(Y:Y,[1]Sheet1!N:N,1,0)</f>
        <v>#N/A</v>
      </c>
    </row>
    <row r="3859" spans="1:26" hidden="1" x14ac:dyDescent="0.25">
      <c r="A3859">
        <v>20230610</v>
      </c>
      <c r="B3859">
        <v>45322956</v>
      </c>
      <c r="C3859" t="s">
        <v>2631</v>
      </c>
      <c r="D3859">
        <v>2172261</v>
      </c>
      <c r="E3859" t="s">
        <v>2628</v>
      </c>
      <c r="F3859" s="59">
        <v>239.29</v>
      </c>
      <c r="G3859">
        <v>182.67</v>
      </c>
      <c r="H3859" t="s">
        <v>2538</v>
      </c>
      <c r="I3859" t="s">
        <v>2551</v>
      </c>
      <c r="J3859" t="s">
        <v>292</v>
      </c>
      <c r="K3859" t="s">
        <v>2321</v>
      </c>
      <c r="L3859" t="s">
        <v>574</v>
      </c>
      <c r="M3859" t="s">
        <v>2611</v>
      </c>
      <c r="N3859" t="s">
        <v>2612</v>
      </c>
      <c r="O3859" t="s">
        <v>2542</v>
      </c>
      <c r="P3859" t="s">
        <v>2543</v>
      </c>
      <c r="Q3859" t="s">
        <v>2544</v>
      </c>
      <c r="R3859" t="s">
        <v>2613</v>
      </c>
      <c r="S3859" t="s">
        <v>2546</v>
      </c>
      <c r="T3859">
        <v>0</v>
      </c>
      <c r="U3859" t="s">
        <v>2614</v>
      </c>
      <c r="V3859" t="s">
        <v>2615</v>
      </c>
      <c r="W3859" t="s">
        <v>2614</v>
      </c>
      <c r="X3859" t="s">
        <v>2615</v>
      </c>
      <c r="Y3859" t="str">
        <f t="shared" si="60"/>
        <v>广州荔湾品唯信息服务有限公司广州唯品会电子商务有限公司信息流</v>
      </c>
      <c r="Z3859" t="e">
        <f>VLOOKUP(Y:Y,[1]Sheet1!N:N,1,0)</f>
        <v>#N/A</v>
      </c>
    </row>
    <row r="3860" spans="1:26" hidden="1" x14ac:dyDescent="0.25">
      <c r="A3860">
        <v>20230610</v>
      </c>
      <c r="B3860">
        <v>47184419</v>
      </c>
      <c r="C3860" t="s">
        <v>2740</v>
      </c>
      <c r="D3860">
        <v>2176807</v>
      </c>
      <c r="E3860" t="s">
        <v>2691</v>
      </c>
      <c r="F3860" s="59">
        <v>4.9800000000000004</v>
      </c>
      <c r="G3860">
        <v>3.64</v>
      </c>
      <c r="H3860" t="s">
        <v>2538</v>
      </c>
      <c r="I3860" t="s">
        <v>2539</v>
      </c>
      <c r="J3860" t="s">
        <v>2339</v>
      </c>
      <c r="K3860" t="s">
        <v>2321</v>
      </c>
      <c r="L3860" t="s">
        <v>2338</v>
      </c>
      <c r="M3860" t="s">
        <v>2692</v>
      </c>
      <c r="N3860" t="s">
        <v>2693</v>
      </c>
      <c r="O3860" t="s">
        <v>2542</v>
      </c>
      <c r="P3860" t="s">
        <v>2543</v>
      </c>
      <c r="Q3860" t="s">
        <v>2544</v>
      </c>
      <c r="R3860" t="s">
        <v>2694</v>
      </c>
      <c r="S3860" t="s">
        <v>2546</v>
      </c>
      <c r="T3860">
        <v>0</v>
      </c>
      <c r="U3860" t="s">
        <v>2117</v>
      </c>
      <c r="V3860" t="s">
        <v>2695</v>
      </c>
      <c r="W3860" t="s">
        <v>2117</v>
      </c>
      <c r="X3860" t="s">
        <v>2695</v>
      </c>
      <c r="Y3860" t="str">
        <f t="shared" si="60"/>
        <v>北京三快在线科技有限公司及其关联公司北京三快科技有限公司信息流</v>
      </c>
      <c r="Z3860" t="e">
        <f>VLOOKUP(Y:Y,[1]Sheet1!N:N,1,0)</f>
        <v>#N/A</v>
      </c>
    </row>
    <row r="3861" spans="1:26" hidden="1" x14ac:dyDescent="0.25">
      <c r="A3861">
        <v>20230610</v>
      </c>
      <c r="B3861">
        <v>47327867</v>
      </c>
      <c r="C3861" t="s">
        <v>2682</v>
      </c>
      <c r="D3861">
        <v>2185183</v>
      </c>
      <c r="E3861" t="s">
        <v>2574</v>
      </c>
      <c r="F3861" s="59">
        <v>277.79000000000002</v>
      </c>
      <c r="G3861">
        <v>210.45</v>
      </c>
      <c r="H3861" t="s">
        <v>2538</v>
      </c>
      <c r="I3861" t="s">
        <v>2551</v>
      </c>
      <c r="J3861" t="s">
        <v>2575</v>
      </c>
      <c r="K3861" t="s">
        <v>2321</v>
      </c>
      <c r="L3861" t="s">
        <v>2344</v>
      </c>
      <c r="M3861" t="s">
        <v>2576</v>
      </c>
      <c r="O3861" t="s">
        <v>2542</v>
      </c>
      <c r="P3861" t="s">
        <v>2543</v>
      </c>
      <c r="Q3861" t="s">
        <v>2544</v>
      </c>
      <c r="R3861" t="s">
        <v>2577</v>
      </c>
      <c r="S3861" t="s">
        <v>2546</v>
      </c>
      <c r="T3861">
        <v>0</v>
      </c>
      <c r="U3861" t="s">
        <v>838</v>
      </c>
      <c r="V3861" t="s">
        <v>2578</v>
      </c>
      <c r="W3861" t="s">
        <v>838</v>
      </c>
      <c r="X3861" t="s">
        <v>2578</v>
      </c>
      <c r="Y3861" t="str">
        <f t="shared" si="60"/>
        <v>北京微财科技有限公司-数媒重庆市黑卡小额贷款有限公司信息流</v>
      </c>
      <c r="Z3861" t="e">
        <f>VLOOKUP(Y:Y,[1]Sheet1!N:N,1,0)</f>
        <v>#N/A</v>
      </c>
    </row>
    <row r="3862" spans="1:26" hidden="1" x14ac:dyDescent="0.25">
      <c r="A3862">
        <v>20230610</v>
      </c>
      <c r="B3862">
        <v>47327934</v>
      </c>
      <c r="C3862" t="s">
        <v>2864</v>
      </c>
      <c r="D3862">
        <v>2185183</v>
      </c>
      <c r="E3862" t="s">
        <v>2574</v>
      </c>
      <c r="F3862" s="59">
        <v>101.03</v>
      </c>
      <c r="G3862">
        <v>76.540000000000006</v>
      </c>
      <c r="H3862" t="s">
        <v>2538</v>
      </c>
      <c r="I3862" t="s">
        <v>2551</v>
      </c>
      <c r="J3862" t="s">
        <v>2575</v>
      </c>
      <c r="K3862" t="s">
        <v>2321</v>
      </c>
      <c r="L3862" t="s">
        <v>2344</v>
      </c>
      <c r="M3862" t="s">
        <v>2576</v>
      </c>
      <c r="O3862" t="s">
        <v>2542</v>
      </c>
      <c r="P3862" t="s">
        <v>2543</v>
      </c>
      <c r="Q3862" t="s">
        <v>2544</v>
      </c>
      <c r="R3862" t="s">
        <v>2577</v>
      </c>
      <c r="S3862" t="s">
        <v>2546</v>
      </c>
      <c r="T3862">
        <v>0</v>
      </c>
      <c r="U3862" t="s">
        <v>838</v>
      </c>
      <c r="V3862" t="s">
        <v>2578</v>
      </c>
      <c r="W3862" t="s">
        <v>838</v>
      </c>
      <c r="X3862" t="s">
        <v>2578</v>
      </c>
      <c r="Y3862" t="str">
        <f t="shared" si="60"/>
        <v>北京微财科技有限公司-数媒重庆市黑卡小额贷款有限公司信息流</v>
      </c>
      <c r="Z3862" t="e">
        <f>VLOOKUP(Y:Y,[1]Sheet1!N:N,1,0)</f>
        <v>#N/A</v>
      </c>
    </row>
    <row r="3863" spans="1:26" hidden="1" x14ac:dyDescent="0.25">
      <c r="A3863">
        <v>20230610</v>
      </c>
      <c r="B3863">
        <v>29768594</v>
      </c>
      <c r="C3863" t="s">
        <v>2792</v>
      </c>
      <c r="D3863">
        <v>2130054</v>
      </c>
      <c r="E3863" t="s">
        <v>2558</v>
      </c>
      <c r="F3863" s="59">
        <v>7084.57</v>
      </c>
      <c r="G3863">
        <v>5736.32</v>
      </c>
      <c r="H3863" t="s">
        <v>2559</v>
      </c>
      <c r="I3863" t="s">
        <v>2560</v>
      </c>
      <c r="J3863" t="s">
        <v>2350</v>
      </c>
      <c r="K3863" t="s">
        <v>711</v>
      </c>
      <c r="L3863" t="s">
        <v>2350</v>
      </c>
      <c r="M3863" t="s">
        <v>2561</v>
      </c>
      <c r="N3863" t="s">
        <v>2562</v>
      </c>
      <c r="O3863" t="s">
        <v>2542</v>
      </c>
      <c r="P3863" t="s">
        <v>2543</v>
      </c>
      <c r="Q3863" t="s">
        <v>2544</v>
      </c>
      <c r="R3863" t="s">
        <v>2563</v>
      </c>
      <c r="S3863" t="s">
        <v>2546</v>
      </c>
      <c r="T3863">
        <v>19698.322</v>
      </c>
      <c r="U3863" t="s">
        <v>1891</v>
      </c>
      <c r="V3863" t="s">
        <v>2564</v>
      </c>
      <c r="W3863" t="s">
        <v>1891</v>
      </c>
      <c r="X3863" t="s">
        <v>2564</v>
      </c>
      <c r="Y3863" t="str">
        <f t="shared" si="60"/>
        <v>深圳尚米网络技术有限公司深圳尚米网络技术有限公司CPC</v>
      </c>
      <c r="Z3863" t="e">
        <f>VLOOKUP(Y:Y,[1]Sheet1!N:N,1,0)</f>
        <v>#N/A</v>
      </c>
    </row>
    <row r="3864" spans="1:26" hidden="1" x14ac:dyDescent="0.25">
      <c r="A3864">
        <v>20230610</v>
      </c>
      <c r="B3864">
        <v>42965764</v>
      </c>
      <c r="C3864" t="s">
        <v>2536</v>
      </c>
      <c r="D3864">
        <v>2158784</v>
      </c>
      <c r="E3864" t="s">
        <v>2537</v>
      </c>
      <c r="F3864" s="59">
        <v>62.06</v>
      </c>
      <c r="G3864">
        <v>62.06</v>
      </c>
      <c r="H3864" t="s">
        <v>2538</v>
      </c>
      <c r="I3864" t="s">
        <v>2551</v>
      </c>
      <c r="J3864" t="s">
        <v>2320</v>
      </c>
      <c r="K3864" t="s">
        <v>2321</v>
      </c>
      <c r="L3864" t="s">
        <v>2318</v>
      </c>
      <c r="M3864" t="s">
        <v>2540</v>
      </c>
      <c r="N3864" t="s">
        <v>2541</v>
      </c>
      <c r="O3864" t="s">
        <v>2542</v>
      </c>
      <c r="P3864" t="s">
        <v>2543</v>
      </c>
      <c r="Q3864" t="s">
        <v>2544</v>
      </c>
      <c r="R3864" t="s">
        <v>2545</v>
      </c>
      <c r="S3864" t="s">
        <v>2546</v>
      </c>
      <c r="T3864">
        <v>0</v>
      </c>
      <c r="U3864" t="s">
        <v>838</v>
      </c>
      <c r="V3864" t="s">
        <v>2547</v>
      </c>
      <c r="W3864" t="s">
        <v>838</v>
      </c>
      <c r="X3864" t="s">
        <v>2548</v>
      </c>
      <c r="Y3864" t="str">
        <f t="shared" si="60"/>
        <v>上海耳序信息技术有限公司-四部上海拍拍贷金融信息服务有限公司信息流</v>
      </c>
      <c r="Z3864" t="e">
        <f>VLOOKUP(Y:Y,[1]Sheet1!N:N,1,0)</f>
        <v>#N/A</v>
      </c>
    </row>
    <row r="3865" spans="1:26" x14ac:dyDescent="0.25">
      <c r="A3865">
        <v>20230610</v>
      </c>
      <c r="B3865">
        <v>43094813</v>
      </c>
      <c r="C3865" t="s">
        <v>2677</v>
      </c>
      <c r="D3865">
        <v>2054669</v>
      </c>
      <c r="E3865" t="s">
        <v>2622</v>
      </c>
      <c r="F3865" s="59">
        <v>144.83000000000001</v>
      </c>
      <c r="G3865">
        <v>107.28</v>
      </c>
      <c r="H3865" t="s">
        <v>2538</v>
      </c>
      <c r="I3865" t="s">
        <v>2551</v>
      </c>
      <c r="J3865" t="s">
        <v>2352</v>
      </c>
      <c r="K3865" t="s">
        <v>2321</v>
      </c>
      <c r="L3865" t="s">
        <v>2351</v>
      </c>
      <c r="M3865" t="s">
        <v>2623</v>
      </c>
      <c r="N3865" t="s">
        <v>2624</v>
      </c>
      <c r="O3865" t="s">
        <v>2542</v>
      </c>
      <c r="P3865" t="s">
        <v>2543</v>
      </c>
      <c r="Q3865" t="s">
        <v>2544</v>
      </c>
      <c r="R3865" t="s">
        <v>2625</v>
      </c>
      <c r="S3865" t="s">
        <v>2546</v>
      </c>
      <c r="T3865">
        <v>0</v>
      </c>
      <c r="U3865" t="s">
        <v>838</v>
      </c>
      <c r="V3865" t="s">
        <v>2548</v>
      </c>
      <c r="W3865" t="s">
        <v>838</v>
      </c>
      <c r="X3865" t="s">
        <v>2548</v>
      </c>
      <c r="Y3865" t="str">
        <f t="shared" si="60"/>
        <v>深圳市小赢普惠科技有限责任公司深圳市赢众通金融信息服务有限责任公司信息流</v>
      </c>
      <c r="Z3865" t="e">
        <f>VLOOKUP(Y:Y,[1]Sheet1!N:N,1,0)</f>
        <v>#N/A</v>
      </c>
    </row>
    <row r="3866" spans="1:26" hidden="1" x14ac:dyDescent="0.25">
      <c r="A3866">
        <v>20230610</v>
      </c>
      <c r="B3866">
        <v>46610852</v>
      </c>
      <c r="C3866" t="s">
        <v>2713</v>
      </c>
      <c r="D3866">
        <v>2117410</v>
      </c>
      <c r="E3866" t="s">
        <v>2587</v>
      </c>
      <c r="F3866" s="59">
        <v>52.73</v>
      </c>
      <c r="G3866">
        <v>0</v>
      </c>
      <c r="H3866" t="s">
        <v>2538</v>
      </c>
      <c r="I3866" t="s">
        <v>2551</v>
      </c>
      <c r="J3866" t="s">
        <v>2353</v>
      </c>
      <c r="K3866" t="s">
        <v>2321</v>
      </c>
      <c r="L3866" t="s">
        <v>326</v>
      </c>
      <c r="M3866" t="s">
        <v>2588</v>
      </c>
      <c r="N3866" t="s">
        <v>2589</v>
      </c>
      <c r="O3866" t="s">
        <v>2542</v>
      </c>
      <c r="P3866" t="s">
        <v>2543</v>
      </c>
      <c r="Q3866" t="s">
        <v>2544</v>
      </c>
      <c r="R3866" t="s">
        <v>2570</v>
      </c>
      <c r="S3866" t="s">
        <v>2546</v>
      </c>
      <c r="T3866">
        <v>0</v>
      </c>
      <c r="U3866" t="s">
        <v>2571</v>
      </c>
      <c r="V3866" t="s">
        <v>2572</v>
      </c>
      <c r="W3866" t="s">
        <v>1891</v>
      </c>
      <c r="X3866" t="s">
        <v>2564</v>
      </c>
      <c r="Y3866" t="str">
        <f t="shared" si="60"/>
        <v>网易有道信息技术（北京）有限公司网易(杭州)网络有限公司信息流</v>
      </c>
      <c r="Z3866" t="e">
        <f>VLOOKUP(Y:Y,[1]Sheet1!N:N,1,0)</f>
        <v>#N/A</v>
      </c>
    </row>
    <row r="3867" spans="1:26" hidden="1" x14ac:dyDescent="0.25">
      <c r="A3867">
        <v>20230610</v>
      </c>
      <c r="B3867">
        <v>47327963</v>
      </c>
      <c r="C3867" t="s">
        <v>2678</v>
      </c>
      <c r="D3867">
        <v>2185183</v>
      </c>
      <c r="E3867" t="s">
        <v>2574</v>
      </c>
      <c r="F3867" s="59">
        <v>120.98</v>
      </c>
      <c r="G3867">
        <v>91.65</v>
      </c>
      <c r="H3867" t="s">
        <v>2538</v>
      </c>
      <c r="I3867" t="s">
        <v>2551</v>
      </c>
      <c r="J3867" t="s">
        <v>2575</v>
      </c>
      <c r="K3867" t="s">
        <v>2321</v>
      </c>
      <c r="L3867" t="s">
        <v>2344</v>
      </c>
      <c r="M3867" t="s">
        <v>2576</v>
      </c>
      <c r="O3867" t="s">
        <v>2542</v>
      </c>
      <c r="P3867" t="s">
        <v>2543</v>
      </c>
      <c r="Q3867" t="s">
        <v>2544</v>
      </c>
      <c r="R3867" t="s">
        <v>2577</v>
      </c>
      <c r="S3867" t="s">
        <v>2546</v>
      </c>
      <c r="T3867">
        <v>0</v>
      </c>
      <c r="U3867" t="s">
        <v>838</v>
      </c>
      <c r="V3867" t="s">
        <v>2578</v>
      </c>
      <c r="W3867" t="s">
        <v>838</v>
      </c>
      <c r="X3867" t="s">
        <v>2578</v>
      </c>
      <c r="Y3867" t="str">
        <f t="shared" si="60"/>
        <v>北京微财科技有限公司-数媒重庆市黑卡小额贷款有限公司信息流</v>
      </c>
      <c r="Z3867" t="e">
        <f>VLOOKUP(Y:Y,[1]Sheet1!N:N,1,0)</f>
        <v>#N/A</v>
      </c>
    </row>
    <row r="3868" spans="1:26" hidden="1" x14ac:dyDescent="0.25">
      <c r="A3868">
        <v>20230610</v>
      </c>
      <c r="B3868">
        <v>47426526</v>
      </c>
      <c r="C3868" t="s">
        <v>2799</v>
      </c>
      <c r="D3868">
        <v>2167551</v>
      </c>
      <c r="E3868" t="s">
        <v>2550</v>
      </c>
      <c r="F3868" s="59">
        <v>655.49</v>
      </c>
      <c r="G3868">
        <v>655.49</v>
      </c>
      <c r="H3868" t="s">
        <v>2538</v>
      </c>
      <c r="I3868" t="s">
        <v>2551</v>
      </c>
      <c r="J3868" t="s">
        <v>2332</v>
      </c>
      <c r="K3868" t="s">
        <v>2321</v>
      </c>
      <c r="L3868" t="s">
        <v>2333</v>
      </c>
      <c r="M3868" t="s">
        <v>2552</v>
      </c>
      <c r="N3868" t="s">
        <v>2553</v>
      </c>
      <c r="O3868" t="s">
        <v>2542</v>
      </c>
      <c r="P3868" t="s">
        <v>2543</v>
      </c>
      <c r="Q3868" t="s">
        <v>2544</v>
      </c>
      <c r="R3868" t="s">
        <v>2554</v>
      </c>
      <c r="S3868" t="s">
        <v>2546</v>
      </c>
      <c r="T3868">
        <v>0</v>
      </c>
      <c r="U3868" t="s">
        <v>2555</v>
      </c>
      <c r="V3868" t="s">
        <v>2556</v>
      </c>
      <c r="W3868" t="s">
        <v>2555</v>
      </c>
      <c r="X3868" t="s">
        <v>2556</v>
      </c>
      <c r="Y3868" t="str">
        <f t="shared" si="60"/>
        <v>北京爱奇艺科技有限公司-百度北京爱奇艺科技有限公司信息流</v>
      </c>
      <c r="Z3868" t="e">
        <f>VLOOKUP(Y:Y,[1]Sheet1!N:N,1,0)</f>
        <v>#N/A</v>
      </c>
    </row>
    <row r="3869" spans="1:26" hidden="1" x14ac:dyDescent="0.25">
      <c r="A3869">
        <v>20230610</v>
      </c>
      <c r="B3869">
        <v>47580667</v>
      </c>
      <c r="C3869" t="s">
        <v>2683</v>
      </c>
      <c r="D3869">
        <v>2171230</v>
      </c>
      <c r="E3869" t="s">
        <v>2684</v>
      </c>
      <c r="F3869" s="59">
        <v>22064.21</v>
      </c>
      <c r="G3869">
        <v>17237.66</v>
      </c>
      <c r="H3869" t="s">
        <v>2538</v>
      </c>
      <c r="I3869" t="s">
        <v>2551</v>
      </c>
      <c r="J3869" t="s">
        <v>2322</v>
      </c>
      <c r="K3869" t="s">
        <v>2321</v>
      </c>
      <c r="L3869" t="s">
        <v>2323</v>
      </c>
      <c r="M3869" t="s">
        <v>2685</v>
      </c>
      <c r="N3869" t="s">
        <v>2686</v>
      </c>
      <c r="O3869" t="s">
        <v>2542</v>
      </c>
      <c r="P3869" t="s">
        <v>2543</v>
      </c>
      <c r="Q3869" t="s">
        <v>2544</v>
      </c>
      <c r="R3869" t="s">
        <v>2687</v>
      </c>
      <c r="S3869" t="s">
        <v>2546</v>
      </c>
      <c r="T3869">
        <v>0</v>
      </c>
      <c r="U3869" t="s">
        <v>2555</v>
      </c>
      <c r="V3869" t="s">
        <v>2556</v>
      </c>
      <c r="W3869" t="s">
        <v>2555</v>
      </c>
      <c r="X3869" t="s">
        <v>2671</v>
      </c>
      <c r="Y3869" t="str">
        <f t="shared" si="60"/>
        <v>广州虎牙信息科技有限公司-百度广州虎牙信息科技有限公司信息流</v>
      </c>
      <c r="Z3869" t="e">
        <f>VLOOKUP(Y:Y,[1]Sheet1!N:N,1,0)</f>
        <v>#N/A</v>
      </c>
    </row>
    <row r="3870" spans="1:26" hidden="1" x14ac:dyDescent="0.25">
      <c r="A3870">
        <v>20230610</v>
      </c>
      <c r="B3870">
        <v>42327215</v>
      </c>
      <c r="C3870" t="s">
        <v>2739</v>
      </c>
      <c r="D3870">
        <v>2172261</v>
      </c>
      <c r="E3870" t="s">
        <v>2628</v>
      </c>
      <c r="F3870" s="59">
        <v>1163.49</v>
      </c>
      <c r="G3870">
        <v>888.16</v>
      </c>
      <c r="H3870" t="s">
        <v>2538</v>
      </c>
      <c r="I3870" t="s">
        <v>2551</v>
      </c>
      <c r="J3870" t="s">
        <v>292</v>
      </c>
      <c r="K3870" t="s">
        <v>2321</v>
      </c>
      <c r="L3870" t="s">
        <v>574</v>
      </c>
      <c r="M3870" t="s">
        <v>2611</v>
      </c>
      <c r="N3870" t="s">
        <v>2612</v>
      </c>
      <c r="O3870" t="s">
        <v>2542</v>
      </c>
      <c r="P3870" t="s">
        <v>2543</v>
      </c>
      <c r="Q3870" t="s">
        <v>2544</v>
      </c>
      <c r="R3870" t="s">
        <v>2613</v>
      </c>
      <c r="S3870" t="s">
        <v>2546</v>
      </c>
      <c r="T3870">
        <v>0</v>
      </c>
      <c r="U3870" t="s">
        <v>2614</v>
      </c>
      <c r="V3870" t="s">
        <v>2615</v>
      </c>
      <c r="W3870" t="s">
        <v>2614</v>
      </c>
      <c r="X3870" t="s">
        <v>2615</v>
      </c>
      <c r="Y3870" t="str">
        <f t="shared" si="60"/>
        <v>广州荔湾品唯信息服务有限公司广州唯品会电子商务有限公司信息流</v>
      </c>
      <c r="Z3870" t="e">
        <f>VLOOKUP(Y:Y,[1]Sheet1!N:N,1,0)</f>
        <v>#N/A</v>
      </c>
    </row>
    <row r="3871" spans="1:26" hidden="1" x14ac:dyDescent="0.25">
      <c r="A3871">
        <v>20230610</v>
      </c>
      <c r="B3871">
        <v>41250541</v>
      </c>
      <c r="C3871" t="s">
        <v>2719</v>
      </c>
      <c r="D3871">
        <v>2130054</v>
      </c>
      <c r="E3871" t="s">
        <v>2558</v>
      </c>
      <c r="F3871" s="59">
        <v>1880.87</v>
      </c>
      <c r="G3871">
        <v>1522.92</v>
      </c>
      <c r="H3871" t="s">
        <v>2559</v>
      </c>
      <c r="I3871" t="s">
        <v>2560</v>
      </c>
      <c r="J3871" t="s">
        <v>2350</v>
      </c>
      <c r="K3871" t="s">
        <v>711</v>
      </c>
      <c r="L3871" t="s">
        <v>2350</v>
      </c>
      <c r="M3871" t="s">
        <v>2561</v>
      </c>
      <c r="N3871" t="s">
        <v>2562</v>
      </c>
      <c r="O3871" t="s">
        <v>2542</v>
      </c>
      <c r="P3871" t="s">
        <v>2543</v>
      </c>
      <c r="Q3871" t="s">
        <v>2544</v>
      </c>
      <c r="R3871" t="s">
        <v>2563</v>
      </c>
      <c r="S3871" t="s">
        <v>2546</v>
      </c>
      <c r="T3871">
        <v>9525.6659999999993</v>
      </c>
      <c r="U3871" t="s">
        <v>1891</v>
      </c>
      <c r="V3871" t="s">
        <v>2564</v>
      </c>
      <c r="W3871" t="s">
        <v>1891</v>
      </c>
      <c r="X3871" t="s">
        <v>2564</v>
      </c>
      <c r="Y3871" t="str">
        <f t="shared" si="60"/>
        <v>深圳尚米网络技术有限公司深圳尚米网络技术有限公司CPC</v>
      </c>
      <c r="Z3871" t="e">
        <f>VLOOKUP(Y:Y,[1]Sheet1!N:N,1,0)</f>
        <v>#N/A</v>
      </c>
    </row>
    <row r="3872" spans="1:26" hidden="1" x14ac:dyDescent="0.25">
      <c r="A3872">
        <v>20230610</v>
      </c>
      <c r="B3872">
        <v>45323155</v>
      </c>
      <c r="C3872" t="s">
        <v>2759</v>
      </c>
      <c r="D3872">
        <v>2172261</v>
      </c>
      <c r="E3872" t="s">
        <v>2628</v>
      </c>
      <c r="F3872" s="59">
        <v>169.83</v>
      </c>
      <c r="G3872">
        <v>129.63999999999999</v>
      </c>
      <c r="H3872" t="s">
        <v>2538</v>
      </c>
      <c r="I3872" t="s">
        <v>2551</v>
      </c>
      <c r="J3872" t="s">
        <v>292</v>
      </c>
      <c r="K3872" t="s">
        <v>2321</v>
      </c>
      <c r="L3872" t="s">
        <v>574</v>
      </c>
      <c r="M3872" t="s">
        <v>2611</v>
      </c>
      <c r="N3872" t="s">
        <v>2612</v>
      </c>
      <c r="O3872" t="s">
        <v>2542</v>
      </c>
      <c r="P3872" t="s">
        <v>2543</v>
      </c>
      <c r="Q3872" t="s">
        <v>2544</v>
      </c>
      <c r="R3872" t="s">
        <v>2613</v>
      </c>
      <c r="S3872" t="s">
        <v>2546</v>
      </c>
      <c r="T3872">
        <v>0</v>
      </c>
      <c r="U3872" t="s">
        <v>2614</v>
      </c>
      <c r="V3872" t="s">
        <v>2615</v>
      </c>
      <c r="W3872" t="s">
        <v>2614</v>
      </c>
      <c r="X3872" t="s">
        <v>2615</v>
      </c>
      <c r="Y3872" t="str">
        <f t="shared" si="60"/>
        <v>广州荔湾品唯信息服务有限公司广州唯品会电子商务有限公司信息流</v>
      </c>
      <c r="Z3872" t="e">
        <f>VLOOKUP(Y:Y,[1]Sheet1!N:N,1,0)</f>
        <v>#N/A</v>
      </c>
    </row>
    <row r="3873" spans="1:26" hidden="1" x14ac:dyDescent="0.25">
      <c r="A3873">
        <v>20230610</v>
      </c>
      <c r="B3873">
        <v>47327817</v>
      </c>
      <c r="C3873" t="s">
        <v>2718</v>
      </c>
      <c r="D3873">
        <v>2185183</v>
      </c>
      <c r="E3873" t="s">
        <v>2574</v>
      </c>
      <c r="F3873" s="59">
        <v>658.22</v>
      </c>
      <c r="G3873">
        <v>498.65</v>
      </c>
      <c r="H3873" t="s">
        <v>2538</v>
      </c>
      <c r="I3873" t="s">
        <v>2551</v>
      </c>
      <c r="J3873" t="s">
        <v>2575</v>
      </c>
      <c r="K3873" t="s">
        <v>2321</v>
      </c>
      <c r="L3873" t="s">
        <v>2344</v>
      </c>
      <c r="M3873" t="s">
        <v>2576</v>
      </c>
      <c r="O3873" t="s">
        <v>2542</v>
      </c>
      <c r="P3873" t="s">
        <v>2543</v>
      </c>
      <c r="Q3873" t="s">
        <v>2544</v>
      </c>
      <c r="R3873" t="s">
        <v>2577</v>
      </c>
      <c r="S3873" t="s">
        <v>2546</v>
      </c>
      <c r="T3873">
        <v>0</v>
      </c>
      <c r="U3873" t="s">
        <v>838</v>
      </c>
      <c r="V3873" t="s">
        <v>2578</v>
      </c>
      <c r="W3873" t="s">
        <v>838</v>
      </c>
      <c r="X3873" t="s">
        <v>2578</v>
      </c>
      <c r="Y3873" t="str">
        <f t="shared" si="60"/>
        <v>北京微财科技有限公司-数媒重庆市黑卡小额贷款有限公司信息流</v>
      </c>
      <c r="Z3873" t="e">
        <f>VLOOKUP(Y:Y,[1]Sheet1!N:N,1,0)</f>
        <v>#N/A</v>
      </c>
    </row>
    <row r="3874" spans="1:26" hidden="1" x14ac:dyDescent="0.25">
      <c r="A3874">
        <v>20230610</v>
      </c>
      <c r="B3874">
        <v>33076487</v>
      </c>
      <c r="C3874" t="s">
        <v>2657</v>
      </c>
      <c r="D3874">
        <v>1856876</v>
      </c>
      <c r="E3874" t="s">
        <v>2658</v>
      </c>
      <c r="F3874" s="59">
        <v>3015.23</v>
      </c>
      <c r="G3874">
        <v>3015.23</v>
      </c>
      <c r="H3874" t="s">
        <v>2559</v>
      </c>
      <c r="I3874" t="s">
        <v>2560</v>
      </c>
      <c r="J3874" t="s">
        <v>2383</v>
      </c>
      <c r="K3874" t="s">
        <v>711</v>
      </c>
      <c r="L3874" t="s">
        <v>2383</v>
      </c>
      <c r="M3874" t="s">
        <v>2659</v>
      </c>
      <c r="N3874" t="s">
        <v>2660</v>
      </c>
      <c r="O3874" t="s">
        <v>2542</v>
      </c>
      <c r="P3874" t="s">
        <v>2543</v>
      </c>
      <c r="Q3874" t="s">
        <v>2544</v>
      </c>
      <c r="R3874" t="s">
        <v>2661</v>
      </c>
      <c r="S3874" t="s">
        <v>2546</v>
      </c>
      <c r="T3874">
        <v>84212.83</v>
      </c>
      <c r="U3874" t="s">
        <v>1891</v>
      </c>
      <c r="V3874" t="s">
        <v>2662</v>
      </c>
      <c r="W3874" t="s">
        <v>1891</v>
      </c>
      <c r="X3874" t="s">
        <v>2602</v>
      </c>
      <c r="Y3874" t="str">
        <f t="shared" si="60"/>
        <v>上海娱公竞宇网络有限公司上海娱公竞宇网络有限公司CPC</v>
      </c>
      <c r="Z3874" t="e">
        <f>VLOOKUP(Y:Y,[1]Sheet1!N:N,1,0)</f>
        <v>#N/A</v>
      </c>
    </row>
    <row r="3875" spans="1:26" hidden="1" x14ac:dyDescent="0.25">
      <c r="A3875">
        <v>20230610</v>
      </c>
      <c r="B3875">
        <v>42840845</v>
      </c>
      <c r="C3875" t="s">
        <v>2812</v>
      </c>
      <c r="D3875">
        <v>2117410</v>
      </c>
      <c r="E3875" t="s">
        <v>2587</v>
      </c>
      <c r="F3875" s="59">
        <v>1492.48</v>
      </c>
      <c r="G3875">
        <v>0</v>
      </c>
      <c r="H3875" t="s">
        <v>2538</v>
      </c>
      <c r="I3875" t="s">
        <v>2551</v>
      </c>
      <c r="J3875" t="s">
        <v>2353</v>
      </c>
      <c r="K3875" t="s">
        <v>2321</v>
      </c>
      <c r="L3875" t="s">
        <v>326</v>
      </c>
      <c r="M3875" t="s">
        <v>2588</v>
      </c>
      <c r="N3875" t="s">
        <v>2589</v>
      </c>
      <c r="O3875" t="s">
        <v>2542</v>
      </c>
      <c r="P3875" t="s">
        <v>2543</v>
      </c>
      <c r="Q3875" t="s">
        <v>2544</v>
      </c>
      <c r="R3875" t="s">
        <v>2570</v>
      </c>
      <c r="S3875" t="s">
        <v>2546</v>
      </c>
      <c r="T3875">
        <v>0</v>
      </c>
      <c r="U3875" t="s">
        <v>2571</v>
      </c>
      <c r="V3875" t="s">
        <v>2572</v>
      </c>
      <c r="W3875" t="s">
        <v>1891</v>
      </c>
      <c r="X3875" t="s">
        <v>2564</v>
      </c>
      <c r="Y3875" t="str">
        <f t="shared" si="60"/>
        <v>网易有道信息技术（北京）有限公司网易(杭州)网络有限公司信息流</v>
      </c>
      <c r="Z3875" t="e">
        <f>VLOOKUP(Y:Y,[1]Sheet1!N:N,1,0)</f>
        <v>#N/A</v>
      </c>
    </row>
    <row r="3876" spans="1:26" hidden="1" x14ac:dyDescent="0.25">
      <c r="A3876">
        <v>20230610</v>
      </c>
      <c r="B3876">
        <v>40850187</v>
      </c>
      <c r="C3876" t="s">
        <v>2652</v>
      </c>
      <c r="D3876">
        <v>2158784</v>
      </c>
      <c r="E3876" t="s">
        <v>2537</v>
      </c>
      <c r="F3876" s="59">
        <v>14444.26</v>
      </c>
      <c r="G3876">
        <v>14444.26</v>
      </c>
      <c r="H3876" t="s">
        <v>2538</v>
      </c>
      <c r="I3876" t="s">
        <v>2539</v>
      </c>
      <c r="J3876" t="s">
        <v>2320</v>
      </c>
      <c r="K3876" t="s">
        <v>2321</v>
      </c>
      <c r="L3876" t="s">
        <v>2318</v>
      </c>
      <c r="M3876" t="s">
        <v>2540</v>
      </c>
      <c r="N3876" t="s">
        <v>2541</v>
      </c>
      <c r="O3876" t="s">
        <v>2542</v>
      </c>
      <c r="P3876" t="s">
        <v>2543</v>
      </c>
      <c r="Q3876" t="s">
        <v>2544</v>
      </c>
      <c r="R3876" t="s">
        <v>2545</v>
      </c>
      <c r="S3876" t="s">
        <v>2546</v>
      </c>
      <c r="T3876">
        <v>0</v>
      </c>
      <c r="U3876" t="s">
        <v>838</v>
      </c>
      <c r="V3876" t="s">
        <v>2547</v>
      </c>
      <c r="W3876" t="s">
        <v>838</v>
      </c>
      <c r="X3876" t="s">
        <v>2548</v>
      </c>
      <c r="Y3876" t="str">
        <f t="shared" si="60"/>
        <v>上海耳序信息技术有限公司-四部上海拍拍贷金融信息服务有限公司信息流</v>
      </c>
      <c r="Z3876" t="e">
        <f>VLOOKUP(Y:Y,[1]Sheet1!N:N,1,0)</f>
        <v>#N/A</v>
      </c>
    </row>
    <row r="3877" spans="1:26" hidden="1" x14ac:dyDescent="0.25">
      <c r="A3877">
        <v>20230609</v>
      </c>
      <c r="B3877">
        <v>42014357</v>
      </c>
      <c r="C3877" t="s">
        <v>2798</v>
      </c>
      <c r="D3877">
        <v>2142924</v>
      </c>
      <c r="E3877" t="s">
        <v>2716</v>
      </c>
      <c r="F3877" s="59">
        <v>642.79</v>
      </c>
      <c r="G3877">
        <v>642.79</v>
      </c>
      <c r="H3877" t="s">
        <v>2559</v>
      </c>
      <c r="I3877" t="s">
        <v>2560</v>
      </c>
      <c r="J3877" t="s">
        <v>392</v>
      </c>
      <c r="K3877" t="s">
        <v>711</v>
      </c>
      <c r="L3877" t="s">
        <v>392</v>
      </c>
      <c r="M3877" t="s">
        <v>2641</v>
      </c>
      <c r="N3877" t="s">
        <v>2642</v>
      </c>
      <c r="O3877" t="s">
        <v>2542</v>
      </c>
      <c r="P3877" t="s">
        <v>2543</v>
      </c>
      <c r="Q3877" t="s">
        <v>2544</v>
      </c>
      <c r="R3877" t="s">
        <v>2643</v>
      </c>
      <c r="S3877" t="s">
        <v>2546</v>
      </c>
      <c r="T3877">
        <v>53375.21</v>
      </c>
      <c r="U3877" t="s">
        <v>838</v>
      </c>
      <c r="V3877" t="s">
        <v>2578</v>
      </c>
      <c r="W3877" t="s">
        <v>838</v>
      </c>
      <c r="X3877" t="s">
        <v>2548</v>
      </c>
      <c r="Y3877" t="str">
        <f t="shared" si="60"/>
        <v>福州三六零网络小额贷款有限公司福州三六零网络小额贷款有限公司CPC</v>
      </c>
      <c r="Z3877" t="e">
        <f>VLOOKUP(Y:Y,[1]Sheet1!N:N,1,0)</f>
        <v>#N/A</v>
      </c>
    </row>
    <row r="3878" spans="1:26" hidden="1" x14ac:dyDescent="0.25">
      <c r="A3878">
        <v>20230609</v>
      </c>
      <c r="B3878">
        <v>47798422</v>
      </c>
      <c r="C3878" t="s">
        <v>2794</v>
      </c>
      <c r="D3878">
        <v>2169384</v>
      </c>
      <c r="E3878" t="s">
        <v>2633</v>
      </c>
      <c r="F3878" s="59">
        <v>3045.17</v>
      </c>
      <c r="G3878">
        <v>2255.6799999999998</v>
      </c>
      <c r="H3878" t="s">
        <v>2538</v>
      </c>
      <c r="I3878" t="s">
        <v>2551</v>
      </c>
      <c r="J3878" t="s">
        <v>296</v>
      </c>
      <c r="K3878" t="s">
        <v>2321</v>
      </c>
      <c r="L3878" t="s">
        <v>2334</v>
      </c>
      <c r="M3878" t="s">
        <v>2634</v>
      </c>
      <c r="N3878" t="s">
        <v>2635</v>
      </c>
      <c r="O3878" t="s">
        <v>2542</v>
      </c>
      <c r="P3878" t="s">
        <v>2543</v>
      </c>
      <c r="Q3878" t="s">
        <v>2544</v>
      </c>
      <c r="R3878" t="s">
        <v>2636</v>
      </c>
      <c r="S3878" t="s">
        <v>2546</v>
      </c>
      <c r="T3878">
        <v>0</v>
      </c>
      <c r="U3878" t="s">
        <v>2584</v>
      </c>
      <c r="V3878" t="s">
        <v>2637</v>
      </c>
      <c r="W3878" t="s">
        <v>2584</v>
      </c>
      <c r="X3878" t="s">
        <v>2637</v>
      </c>
      <c r="Y3878" t="str">
        <f t="shared" si="60"/>
        <v>湖北车智汇传媒有限公司北京车之家信息技术有限公司信息流</v>
      </c>
      <c r="Z3878" t="e">
        <f>VLOOKUP(Y:Y,[1]Sheet1!N:N,1,0)</f>
        <v>#N/A</v>
      </c>
    </row>
    <row r="3879" spans="1:26" hidden="1" x14ac:dyDescent="0.25">
      <c r="A3879">
        <v>20230609</v>
      </c>
      <c r="B3879">
        <v>38794025</v>
      </c>
      <c r="C3879" t="s">
        <v>2651</v>
      </c>
      <c r="D3879">
        <v>2172261</v>
      </c>
      <c r="E3879" t="s">
        <v>2628</v>
      </c>
      <c r="F3879" s="59">
        <v>300.73</v>
      </c>
      <c r="G3879">
        <v>229.57</v>
      </c>
      <c r="H3879" t="s">
        <v>2538</v>
      </c>
      <c r="I3879" t="s">
        <v>2539</v>
      </c>
      <c r="J3879" t="s">
        <v>292</v>
      </c>
      <c r="K3879" t="s">
        <v>2321</v>
      </c>
      <c r="L3879" t="s">
        <v>574</v>
      </c>
      <c r="M3879" t="s">
        <v>2611</v>
      </c>
      <c r="N3879" t="s">
        <v>2612</v>
      </c>
      <c r="O3879" t="s">
        <v>2542</v>
      </c>
      <c r="P3879" t="s">
        <v>2543</v>
      </c>
      <c r="Q3879" t="s">
        <v>2544</v>
      </c>
      <c r="R3879" t="s">
        <v>2613</v>
      </c>
      <c r="S3879" t="s">
        <v>2546</v>
      </c>
      <c r="T3879">
        <v>0</v>
      </c>
      <c r="U3879" t="s">
        <v>2614</v>
      </c>
      <c r="V3879" t="s">
        <v>2615</v>
      </c>
      <c r="W3879" t="s">
        <v>2614</v>
      </c>
      <c r="X3879" t="s">
        <v>2615</v>
      </c>
      <c r="Y3879" t="str">
        <f t="shared" si="60"/>
        <v>广州荔湾品唯信息服务有限公司广州唯品会电子商务有限公司信息流</v>
      </c>
      <c r="Z3879" t="e">
        <f>VLOOKUP(Y:Y,[1]Sheet1!N:N,1,0)</f>
        <v>#N/A</v>
      </c>
    </row>
    <row r="3880" spans="1:26" hidden="1" x14ac:dyDescent="0.25">
      <c r="A3880">
        <v>20230609</v>
      </c>
      <c r="B3880">
        <v>47327891</v>
      </c>
      <c r="C3880" t="s">
        <v>2863</v>
      </c>
      <c r="D3880">
        <v>2185183</v>
      </c>
      <c r="E3880" t="s">
        <v>2574</v>
      </c>
      <c r="F3880" s="59">
        <v>163.89</v>
      </c>
      <c r="G3880">
        <v>124.16</v>
      </c>
      <c r="H3880" t="s">
        <v>2538</v>
      </c>
      <c r="I3880" t="s">
        <v>2539</v>
      </c>
      <c r="J3880" t="s">
        <v>2575</v>
      </c>
      <c r="K3880" t="s">
        <v>2321</v>
      </c>
      <c r="L3880" t="s">
        <v>2344</v>
      </c>
      <c r="M3880" t="s">
        <v>2576</v>
      </c>
      <c r="O3880" t="s">
        <v>2542</v>
      </c>
      <c r="P3880" t="s">
        <v>2543</v>
      </c>
      <c r="Q3880" t="s">
        <v>2544</v>
      </c>
      <c r="R3880" t="s">
        <v>2577</v>
      </c>
      <c r="S3880" t="s">
        <v>2546</v>
      </c>
      <c r="T3880">
        <v>0</v>
      </c>
      <c r="U3880" t="s">
        <v>838</v>
      </c>
      <c r="V3880" t="s">
        <v>2578</v>
      </c>
      <c r="W3880" t="s">
        <v>838</v>
      </c>
      <c r="X3880" t="s">
        <v>2578</v>
      </c>
      <c r="Y3880" t="str">
        <f t="shared" si="60"/>
        <v>北京微财科技有限公司-数媒重庆市黑卡小额贷款有限公司信息流</v>
      </c>
      <c r="Z3880" t="e">
        <f>VLOOKUP(Y:Y,[1]Sheet1!N:N,1,0)</f>
        <v>#N/A</v>
      </c>
    </row>
    <row r="3881" spans="1:26" hidden="1" x14ac:dyDescent="0.25">
      <c r="A3881">
        <v>20230609</v>
      </c>
      <c r="B3881">
        <v>47327991</v>
      </c>
      <c r="C3881" t="s">
        <v>2766</v>
      </c>
      <c r="D3881">
        <v>2185183</v>
      </c>
      <c r="E3881" t="s">
        <v>2574</v>
      </c>
      <c r="F3881" s="59">
        <v>3709.91</v>
      </c>
      <c r="G3881">
        <v>2810.54</v>
      </c>
      <c r="H3881" t="s">
        <v>2538</v>
      </c>
      <c r="I3881" t="s">
        <v>2539</v>
      </c>
      <c r="J3881" t="s">
        <v>2575</v>
      </c>
      <c r="K3881" t="s">
        <v>2321</v>
      </c>
      <c r="L3881" t="s">
        <v>2344</v>
      </c>
      <c r="M3881" t="s">
        <v>2576</v>
      </c>
      <c r="O3881" t="s">
        <v>2542</v>
      </c>
      <c r="P3881" t="s">
        <v>2543</v>
      </c>
      <c r="Q3881" t="s">
        <v>2544</v>
      </c>
      <c r="R3881" t="s">
        <v>2577</v>
      </c>
      <c r="S3881" t="s">
        <v>2546</v>
      </c>
      <c r="T3881">
        <v>0</v>
      </c>
      <c r="U3881" t="s">
        <v>838</v>
      </c>
      <c r="V3881" t="s">
        <v>2578</v>
      </c>
      <c r="W3881" t="s">
        <v>838</v>
      </c>
      <c r="X3881" t="s">
        <v>2578</v>
      </c>
      <c r="Y3881" t="str">
        <f t="shared" si="60"/>
        <v>北京微财科技有限公司-数媒重庆市黑卡小额贷款有限公司信息流</v>
      </c>
      <c r="Z3881" t="e">
        <f>VLOOKUP(Y:Y,[1]Sheet1!N:N,1,0)</f>
        <v>#N/A</v>
      </c>
    </row>
    <row r="3882" spans="1:26" hidden="1" x14ac:dyDescent="0.25">
      <c r="A3882">
        <v>20230609</v>
      </c>
      <c r="B3882">
        <v>31693175</v>
      </c>
      <c r="C3882" t="s">
        <v>2787</v>
      </c>
      <c r="D3882">
        <v>2158492</v>
      </c>
      <c r="E3882" t="s">
        <v>2580</v>
      </c>
      <c r="F3882" s="59">
        <v>3017.7</v>
      </c>
      <c r="G3882">
        <v>2535.6999999999998</v>
      </c>
      <c r="H3882" t="s">
        <v>2559</v>
      </c>
      <c r="I3882" t="s">
        <v>2560</v>
      </c>
      <c r="J3882" t="s">
        <v>2330</v>
      </c>
      <c r="K3882" t="s">
        <v>711</v>
      </c>
      <c r="L3882" t="s">
        <v>2329</v>
      </c>
      <c r="M3882" t="s">
        <v>2581</v>
      </c>
      <c r="N3882" t="s">
        <v>2582</v>
      </c>
      <c r="O3882" t="s">
        <v>2542</v>
      </c>
      <c r="P3882" t="s">
        <v>2543</v>
      </c>
      <c r="Q3882" t="s">
        <v>2544</v>
      </c>
      <c r="R3882" t="s">
        <v>2583</v>
      </c>
      <c r="S3882" t="s">
        <v>2546</v>
      </c>
      <c r="T3882">
        <v>17861.14</v>
      </c>
      <c r="U3882" t="s">
        <v>2584</v>
      </c>
      <c r="V3882" t="s">
        <v>2585</v>
      </c>
      <c r="W3882" t="s">
        <v>2584</v>
      </c>
      <c r="X3882" t="s">
        <v>2585</v>
      </c>
      <c r="Y3882" t="str">
        <f t="shared" si="60"/>
        <v>成都哈拜网络科技有限公司-数字媒体事业部上海哈啰普惠科技有限公司CPC</v>
      </c>
      <c r="Z3882" t="e">
        <f>VLOOKUP(Y:Y,[1]Sheet1!N:N,1,0)</f>
        <v>#N/A</v>
      </c>
    </row>
    <row r="3883" spans="1:26" hidden="1" x14ac:dyDescent="0.25">
      <c r="A3883">
        <v>20230609</v>
      </c>
      <c r="B3883">
        <v>41276552</v>
      </c>
      <c r="C3883" t="s">
        <v>2817</v>
      </c>
      <c r="D3883">
        <v>2158492</v>
      </c>
      <c r="E3883" t="s">
        <v>2580</v>
      </c>
      <c r="F3883" s="59">
        <v>491.1</v>
      </c>
      <c r="G3883">
        <v>412.67</v>
      </c>
      <c r="H3883" t="s">
        <v>2559</v>
      </c>
      <c r="I3883" t="s">
        <v>2560</v>
      </c>
      <c r="J3883" t="s">
        <v>2330</v>
      </c>
      <c r="K3883" t="s">
        <v>711</v>
      </c>
      <c r="L3883" t="s">
        <v>2329</v>
      </c>
      <c r="M3883" t="s">
        <v>2581</v>
      </c>
      <c r="N3883" t="s">
        <v>2582</v>
      </c>
      <c r="O3883" t="s">
        <v>2542</v>
      </c>
      <c r="P3883" t="s">
        <v>2543</v>
      </c>
      <c r="Q3883" t="s">
        <v>2544</v>
      </c>
      <c r="R3883" t="s">
        <v>2583</v>
      </c>
      <c r="S3883" t="s">
        <v>2546</v>
      </c>
      <c r="T3883">
        <v>9458.8979999999992</v>
      </c>
      <c r="U3883" t="s">
        <v>2584</v>
      </c>
      <c r="V3883" t="s">
        <v>2585</v>
      </c>
      <c r="W3883" t="s">
        <v>2584</v>
      </c>
      <c r="X3883" t="s">
        <v>2585</v>
      </c>
      <c r="Y3883" t="str">
        <f t="shared" si="60"/>
        <v>成都哈拜网络科技有限公司-数字媒体事业部上海哈啰普惠科技有限公司CPC</v>
      </c>
      <c r="Z3883" t="e">
        <f>VLOOKUP(Y:Y,[1]Sheet1!N:N,1,0)</f>
        <v>#N/A</v>
      </c>
    </row>
    <row r="3884" spans="1:26" hidden="1" x14ac:dyDescent="0.25">
      <c r="A3884">
        <v>20230609</v>
      </c>
      <c r="B3884">
        <v>47327773</v>
      </c>
      <c r="C3884" t="s">
        <v>2714</v>
      </c>
      <c r="D3884">
        <v>2185183</v>
      </c>
      <c r="E3884" t="s">
        <v>2574</v>
      </c>
      <c r="F3884" s="59">
        <v>10851.65</v>
      </c>
      <c r="G3884">
        <v>8220.9500000000007</v>
      </c>
      <c r="H3884" t="s">
        <v>2538</v>
      </c>
      <c r="I3884" t="s">
        <v>2539</v>
      </c>
      <c r="J3884" t="s">
        <v>2575</v>
      </c>
      <c r="K3884" t="s">
        <v>2321</v>
      </c>
      <c r="L3884" t="s">
        <v>2344</v>
      </c>
      <c r="M3884" t="s">
        <v>2576</v>
      </c>
      <c r="O3884" t="s">
        <v>2542</v>
      </c>
      <c r="P3884" t="s">
        <v>2543</v>
      </c>
      <c r="Q3884" t="s">
        <v>2544</v>
      </c>
      <c r="R3884" t="s">
        <v>2577</v>
      </c>
      <c r="S3884" t="s">
        <v>2546</v>
      </c>
      <c r="T3884">
        <v>0</v>
      </c>
      <c r="U3884" t="s">
        <v>838</v>
      </c>
      <c r="V3884" t="s">
        <v>2578</v>
      </c>
      <c r="W3884" t="s">
        <v>838</v>
      </c>
      <c r="X3884" t="s">
        <v>2578</v>
      </c>
      <c r="Y3884" t="str">
        <f t="shared" si="60"/>
        <v>北京微财科技有限公司-数媒重庆市黑卡小额贷款有限公司信息流</v>
      </c>
      <c r="Z3884" t="e">
        <f>VLOOKUP(Y:Y,[1]Sheet1!N:N,1,0)</f>
        <v>#N/A</v>
      </c>
    </row>
    <row r="3885" spans="1:26" hidden="1" x14ac:dyDescent="0.25">
      <c r="A3885">
        <v>20230609</v>
      </c>
      <c r="B3885">
        <v>47327934</v>
      </c>
      <c r="C3885" t="s">
        <v>2864</v>
      </c>
      <c r="D3885">
        <v>2185183</v>
      </c>
      <c r="E3885" t="s">
        <v>2574</v>
      </c>
      <c r="F3885" s="59">
        <v>997.46</v>
      </c>
      <c r="G3885">
        <v>755.65</v>
      </c>
      <c r="H3885" t="s">
        <v>2538</v>
      </c>
      <c r="I3885" t="s">
        <v>2539</v>
      </c>
      <c r="J3885" t="s">
        <v>2575</v>
      </c>
      <c r="K3885" t="s">
        <v>2321</v>
      </c>
      <c r="L3885" t="s">
        <v>2344</v>
      </c>
      <c r="M3885" t="s">
        <v>2576</v>
      </c>
      <c r="O3885" t="s">
        <v>2542</v>
      </c>
      <c r="P3885" t="s">
        <v>2543</v>
      </c>
      <c r="Q3885" t="s">
        <v>2544</v>
      </c>
      <c r="R3885" t="s">
        <v>2577</v>
      </c>
      <c r="S3885" t="s">
        <v>2546</v>
      </c>
      <c r="T3885">
        <v>0</v>
      </c>
      <c r="U3885" t="s">
        <v>838</v>
      </c>
      <c r="V3885" t="s">
        <v>2578</v>
      </c>
      <c r="W3885" t="s">
        <v>838</v>
      </c>
      <c r="X3885" t="s">
        <v>2578</v>
      </c>
      <c r="Y3885" t="str">
        <f t="shared" si="60"/>
        <v>北京微财科技有限公司-数媒重庆市黑卡小额贷款有限公司信息流</v>
      </c>
      <c r="Z3885" t="e">
        <f>VLOOKUP(Y:Y,[1]Sheet1!N:N,1,0)</f>
        <v>#N/A</v>
      </c>
    </row>
    <row r="3886" spans="1:26" hidden="1" x14ac:dyDescent="0.25">
      <c r="A3886">
        <v>20230609</v>
      </c>
      <c r="B3886">
        <v>47866527</v>
      </c>
      <c r="C3886" t="s">
        <v>2800</v>
      </c>
      <c r="D3886">
        <v>2172257</v>
      </c>
      <c r="E3886" t="s">
        <v>2610</v>
      </c>
      <c r="F3886" s="59">
        <v>2353.59</v>
      </c>
      <c r="G3886">
        <v>1867.85</v>
      </c>
      <c r="H3886" t="s">
        <v>2559</v>
      </c>
      <c r="I3886" t="s">
        <v>2560</v>
      </c>
      <c r="J3886" t="s">
        <v>292</v>
      </c>
      <c r="K3886" t="s">
        <v>711</v>
      </c>
      <c r="L3886" t="s">
        <v>2325</v>
      </c>
      <c r="M3886" t="s">
        <v>2611</v>
      </c>
      <c r="N3886" t="s">
        <v>2612</v>
      </c>
      <c r="O3886" t="s">
        <v>2542</v>
      </c>
      <c r="P3886" t="s">
        <v>2543</v>
      </c>
      <c r="Q3886" t="s">
        <v>2544</v>
      </c>
      <c r="R3886" t="s">
        <v>2613</v>
      </c>
      <c r="S3886" t="s">
        <v>2546</v>
      </c>
      <c r="T3886">
        <v>20468.300999999999</v>
      </c>
      <c r="U3886" t="s">
        <v>2614</v>
      </c>
      <c r="V3886" t="s">
        <v>2615</v>
      </c>
      <c r="W3886" t="s">
        <v>2614</v>
      </c>
      <c r="X3886" t="s">
        <v>2615</v>
      </c>
      <c r="Y3886" t="str">
        <f t="shared" si="60"/>
        <v>深圳龙鱼科技有限公司广州唯品会电子商务有限公司CPC</v>
      </c>
      <c r="Z3886" t="e">
        <f>VLOOKUP(Y:Y,[1]Sheet1!N:N,1,0)</f>
        <v>#N/A</v>
      </c>
    </row>
    <row r="3887" spans="1:26" hidden="1" x14ac:dyDescent="0.25">
      <c r="A3887">
        <v>20230609</v>
      </c>
      <c r="B3887">
        <v>29855630</v>
      </c>
      <c r="C3887" t="s">
        <v>2765</v>
      </c>
      <c r="D3887">
        <v>2130054</v>
      </c>
      <c r="E3887" t="s">
        <v>2558</v>
      </c>
      <c r="F3887" s="59">
        <v>4495.7</v>
      </c>
      <c r="G3887">
        <v>3640.15</v>
      </c>
      <c r="H3887" t="s">
        <v>2559</v>
      </c>
      <c r="I3887" t="s">
        <v>2560</v>
      </c>
      <c r="J3887" t="s">
        <v>2350</v>
      </c>
      <c r="K3887" t="s">
        <v>711</v>
      </c>
      <c r="L3887" t="s">
        <v>2350</v>
      </c>
      <c r="M3887" t="s">
        <v>2561</v>
      </c>
      <c r="N3887" t="s">
        <v>2562</v>
      </c>
      <c r="O3887" t="s">
        <v>2542</v>
      </c>
      <c r="P3887" t="s">
        <v>2543</v>
      </c>
      <c r="Q3887" t="s">
        <v>2544</v>
      </c>
      <c r="R3887" t="s">
        <v>2563</v>
      </c>
      <c r="S3887" t="s">
        <v>2546</v>
      </c>
      <c r="T3887">
        <v>17550.702000000001</v>
      </c>
      <c r="U3887" t="s">
        <v>1891</v>
      </c>
      <c r="V3887" t="s">
        <v>2564</v>
      </c>
      <c r="W3887" t="s">
        <v>1891</v>
      </c>
      <c r="X3887" t="s">
        <v>2564</v>
      </c>
      <c r="Y3887" t="str">
        <f t="shared" si="60"/>
        <v>深圳尚米网络技术有限公司深圳尚米网络技术有限公司CPC</v>
      </c>
      <c r="Z3887" t="e">
        <f>VLOOKUP(Y:Y,[1]Sheet1!N:N,1,0)</f>
        <v>#N/A</v>
      </c>
    </row>
    <row r="3888" spans="1:26" hidden="1" x14ac:dyDescent="0.25">
      <c r="A3888">
        <v>20230609</v>
      </c>
      <c r="B3888">
        <v>46808299</v>
      </c>
      <c r="C3888" t="s">
        <v>2567</v>
      </c>
      <c r="D3888">
        <v>2159765</v>
      </c>
      <c r="E3888" t="s">
        <v>2568</v>
      </c>
      <c r="F3888" s="59">
        <v>60.56</v>
      </c>
      <c r="G3888">
        <v>46.23</v>
      </c>
      <c r="H3888" t="s">
        <v>2538</v>
      </c>
      <c r="I3888" t="s">
        <v>2551</v>
      </c>
      <c r="J3888" t="s">
        <v>2375</v>
      </c>
      <c r="K3888" t="s">
        <v>2321</v>
      </c>
      <c r="L3888" t="s">
        <v>2277</v>
      </c>
      <c r="M3888" t="s">
        <v>2569</v>
      </c>
      <c r="O3888" t="s">
        <v>2542</v>
      </c>
      <c r="P3888" t="s">
        <v>2543</v>
      </c>
      <c r="Q3888" t="s">
        <v>2544</v>
      </c>
      <c r="R3888" t="s">
        <v>2570</v>
      </c>
      <c r="S3888" t="s">
        <v>2546</v>
      </c>
      <c r="T3888">
        <v>0</v>
      </c>
      <c r="U3888" t="s">
        <v>2571</v>
      </c>
      <c r="V3888" t="s">
        <v>2572</v>
      </c>
      <c r="W3888" t="s">
        <v>2571</v>
      </c>
      <c r="X3888" t="s">
        <v>2572</v>
      </c>
      <c r="Y3888" t="str">
        <f t="shared" si="60"/>
        <v>酷得少年（天津）文化传播有限公司-1北京酷得少年科技有限公司信息流</v>
      </c>
      <c r="Z3888" t="e">
        <f>VLOOKUP(Y:Y,[1]Sheet1!N:N,1,0)</f>
        <v>#N/A</v>
      </c>
    </row>
    <row r="3889" spans="1:26" hidden="1" x14ac:dyDescent="0.25">
      <c r="A3889">
        <v>20230609</v>
      </c>
      <c r="B3889">
        <v>47327773</v>
      </c>
      <c r="C3889" t="s">
        <v>2714</v>
      </c>
      <c r="D3889">
        <v>2185183</v>
      </c>
      <c r="E3889" t="s">
        <v>2574</v>
      </c>
      <c r="F3889" s="59">
        <v>106.82</v>
      </c>
      <c r="G3889">
        <v>80.92</v>
      </c>
      <c r="H3889" t="s">
        <v>2538</v>
      </c>
      <c r="I3889" t="s">
        <v>2551</v>
      </c>
      <c r="J3889" t="s">
        <v>2575</v>
      </c>
      <c r="K3889" t="s">
        <v>2321</v>
      </c>
      <c r="L3889" t="s">
        <v>2344</v>
      </c>
      <c r="M3889" t="s">
        <v>2576</v>
      </c>
      <c r="O3889" t="s">
        <v>2542</v>
      </c>
      <c r="P3889" t="s">
        <v>2543</v>
      </c>
      <c r="Q3889" t="s">
        <v>2544</v>
      </c>
      <c r="R3889" t="s">
        <v>2577</v>
      </c>
      <c r="S3889" t="s">
        <v>2546</v>
      </c>
      <c r="T3889">
        <v>0</v>
      </c>
      <c r="U3889" t="s">
        <v>838</v>
      </c>
      <c r="V3889" t="s">
        <v>2578</v>
      </c>
      <c r="W3889" t="s">
        <v>838</v>
      </c>
      <c r="X3889" t="s">
        <v>2578</v>
      </c>
      <c r="Y3889" t="str">
        <f t="shared" si="60"/>
        <v>北京微财科技有限公司-数媒重庆市黑卡小额贷款有限公司信息流</v>
      </c>
      <c r="Z3889" t="e">
        <f>VLOOKUP(Y:Y,[1]Sheet1!N:N,1,0)</f>
        <v>#N/A</v>
      </c>
    </row>
    <row r="3890" spans="1:26" hidden="1" x14ac:dyDescent="0.25">
      <c r="A3890">
        <v>20230609</v>
      </c>
      <c r="B3890">
        <v>47580667</v>
      </c>
      <c r="C3890" t="s">
        <v>2683</v>
      </c>
      <c r="D3890">
        <v>2171230</v>
      </c>
      <c r="E3890" t="s">
        <v>2684</v>
      </c>
      <c r="F3890" s="59">
        <v>23044.91</v>
      </c>
      <c r="G3890">
        <v>18003.84</v>
      </c>
      <c r="H3890" t="s">
        <v>2538</v>
      </c>
      <c r="I3890" t="s">
        <v>2551</v>
      </c>
      <c r="J3890" t="s">
        <v>2322</v>
      </c>
      <c r="K3890" t="s">
        <v>2321</v>
      </c>
      <c r="L3890" t="s">
        <v>2323</v>
      </c>
      <c r="M3890" t="s">
        <v>2685</v>
      </c>
      <c r="N3890" t="s">
        <v>2686</v>
      </c>
      <c r="O3890" t="s">
        <v>2542</v>
      </c>
      <c r="P3890" t="s">
        <v>2543</v>
      </c>
      <c r="Q3890" t="s">
        <v>2544</v>
      </c>
      <c r="R3890" t="s">
        <v>2687</v>
      </c>
      <c r="S3890" t="s">
        <v>2546</v>
      </c>
      <c r="T3890">
        <v>0</v>
      </c>
      <c r="U3890" t="s">
        <v>2555</v>
      </c>
      <c r="V3890" t="s">
        <v>2556</v>
      </c>
      <c r="W3890" t="s">
        <v>2555</v>
      </c>
      <c r="X3890" t="s">
        <v>2671</v>
      </c>
      <c r="Y3890" t="str">
        <f t="shared" si="60"/>
        <v>广州虎牙信息科技有限公司-百度广州虎牙信息科技有限公司信息流</v>
      </c>
      <c r="Z3890" t="e">
        <f>VLOOKUP(Y:Y,[1]Sheet1!N:N,1,0)</f>
        <v>#N/A</v>
      </c>
    </row>
    <row r="3891" spans="1:26" hidden="1" x14ac:dyDescent="0.25">
      <c r="A3891">
        <v>20230609</v>
      </c>
      <c r="B3891">
        <v>19668996</v>
      </c>
      <c r="C3891" t="s">
        <v>2711</v>
      </c>
      <c r="D3891">
        <v>2172257</v>
      </c>
      <c r="E3891" t="s">
        <v>2610</v>
      </c>
      <c r="F3891" s="59">
        <v>12059.75</v>
      </c>
      <c r="G3891">
        <v>9570.9599999999991</v>
      </c>
      <c r="H3891" t="s">
        <v>2559</v>
      </c>
      <c r="I3891" t="s">
        <v>2560</v>
      </c>
      <c r="J3891" t="s">
        <v>292</v>
      </c>
      <c r="K3891" t="s">
        <v>711</v>
      </c>
      <c r="L3891" t="s">
        <v>574</v>
      </c>
      <c r="M3891" t="s">
        <v>2611</v>
      </c>
      <c r="N3891" t="s">
        <v>2612</v>
      </c>
      <c r="O3891" t="s">
        <v>2542</v>
      </c>
      <c r="P3891" t="s">
        <v>2543</v>
      </c>
      <c r="Q3891" t="s">
        <v>2544</v>
      </c>
      <c r="R3891" t="s">
        <v>2613</v>
      </c>
      <c r="S3891" t="s">
        <v>2546</v>
      </c>
      <c r="T3891">
        <v>55070.936000000002</v>
      </c>
      <c r="U3891" t="s">
        <v>2614</v>
      </c>
      <c r="V3891" t="s">
        <v>2615</v>
      </c>
      <c r="W3891" t="s">
        <v>2614</v>
      </c>
      <c r="X3891" t="s">
        <v>2615</v>
      </c>
      <c r="Y3891" t="str">
        <f t="shared" si="60"/>
        <v>广州荔湾品唯信息服务有限公司广州唯品会电子商务有限公司CPC</v>
      </c>
      <c r="Z3891" t="e">
        <f>VLOOKUP(Y:Y,[1]Sheet1!N:N,1,0)</f>
        <v>#N/A</v>
      </c>
    </row>
    <row r="3892" spans="1:26" x14ac:dyDescent="0.25">
      <c r="A3892">
        <v>20230609</v>
      </c>
      <c r="B3892">
        <v>39873589</v>
      </c>
      <c r="C3892" t="s">
        <v>2811</v>
      </c>
      <c r="D3892">
        <v>2054669</v>
      </c>
      <c r="E3892" t="s">
        <v>2622</v>
      </c>
      <c r="F3892" s="59">
        <v>268.97000000000003</v>
      </c>
      <c r="G3892">
        <v>199.24</v>
      </c>
      <c r="H3892" t="s">
        <v>2538</v>
      </c>
      <c r="I3892" t="s">
        <v>2551</v>
      </c>
      <c r="J3892" t="s">
        <v>2352</v>
      </c>
      <c r="K3892" t="s">
        <v>2321</v>
      </c>
      <c r="L3892" t="s">
        <v>2351</v>
      </c>
      <c r="M3892" t="s">
        <v>2623</v>
      </c>
      <c r="N3892" t="s">
        <v>2624</v>
      </c>
      <c r="O3892" t="s">
        <v>2542</v>
      </c>
      <c r="P3892" t="s">
        <v>2543</v>
      </c>
      <c r="Q3892" t="s">
        <v>2544</v>
      </c>
      <c r="R3892" t="s">
        <v>2625</v>
      </c>
      <c r="S3892" t="s">
        <v>2546</v>
      </c>
      <c r="T3892">
        <v>0</v>
      </c>
      <c r="U3892" t="s">
        <v>838</v>
      </c>
      <c r="V3892" t="s">
        <v>2548</v>
      </c>
      <c r="W3892" t="s">
        <v>838</v>
      </c>
      <c r="X3892" t="s">
        <v>2548</v>
      </c>
      <c r="Y3892" t="str">
        <f t="shared" si="60"/>
        <v>深圳市小赢普惠科技有限责任公司深圳市赢众通金融信息服务有限责任公司信息流</v>
      </c>
      <c r="Z3892" t="e">
        <f>VLOOKUP(Y:Y,[1]Sheet1!N:N,1,0)</f>
        <v>#N/A</v>
      </c>
    </row>
    <row r="3893" spans="1:26" hidden="1" x14ac:dyDescent="0.25">
      <c r="A3893">
        <v>20230609</v>
      </c>
      <c r="B3893">
        <v>40168764</v>
      </c>
      <c r="C3893" t="s">
        <v>2590</v>
      </c>
      <c r="D3893">
        <v>2158492</v>
      </c>
      <c r="E3893" t="s">
        <v>2580</v>
      </c>
      <c r="F3893" s="59">
        <v>1515.32</v>
      </c>
      <c r="G3893">
        <v>1273.26</v>
      </c>
      <c r="H3893" t="s">
        <v>2559</v>
      </c>
      <c r="I3893" t="s">
        <v>2560</v>
      </c>
      <c r="J3893" t="s">
        <v>2330</v>
      </c>
      <c r="K3893" t="s">
        <v>711</v>
      </c>
      <c r="L3893" t="s">
        <v>2329</v>
      </c>
      <c r="M3893" t="s">
        <v>2581</v>
      </c>
      <c r="N3893" t="s">
        <v>2582</v>
      </c>
      <c r="O3893" t="s">
        <v>2542</v>
      </c>
      <c r="P3893" t="s">
        <v>2543</v>
      </c>
      <c r="Q3893" t="s">
        <v>2544</v>
      </c>
      <c r="R3893" t="s">
        <v>2583</v>
      </c>
      <c r="S3893" t="s">
        <v>2546</v>
      </c>
      <c r="T3893">
        <v>23122.666000000001</v>
      </c>
      <c r="U3893" t="s">
        <v>2584</v>
      </c>
      <c r="V3893" t="s">
        <v>2585</v>
      </c>
      <c r="W3893" t="s">
        <v>2584</v>
      </c>
      <c r="X3893" t="s">
        <v>2585</v>
      </c>
      <c r="Y3893" t="str">
        <f t="shared" si="60"/>
        <v>成都哈拜网络科技有限公司-数字媒体事业部上海哈啰普惠科技有限公司CPC</v>
      </c>
      <c r="Z3893" t="e">
        <f>VLOOKUP(Y:Y,[1]Sheet1!N:N,1,0)</f>
        <v>#N/A</v>
      </c>
    </row>
    <row r="3894" spans="1:26" x14ac:dyDescent="0.25">
      <c r="A3894">
        <v>20230609</v>
      </c>
      <c r="B3894">
        <v>45336938</v>
      </c>
      <c r="C3894" t="s">
        <v>2753</v>
      </c>
      <c r="D3894">
        <v>2054669</v>
      </c>
      <c r="E3894" t="s">
        <v>2622</v>
      </c>
      <c r="F3894" s="59">
        <v>111.63</v>
      </c>
      <c r="G3894">
        <v>82.69</v>
      </c>
      <c r="H3894" t="s">
        <v>2538</v>
      </c>
      <c r="I3894" t="s">
        <v>2551</v>
      </c>
      <c r="J3894" t="s">
        <v>2352</v>
      </c>
      <c r="K3894" t="s">
        <v>2321</v>
      </c>
      <c r="L3894" t="s">
        <v>2351</v>
      </c>
      <c r="M3894" t="s">
        <v>2623</v>
      </c>
      <c r="N3894" t="s">
        <v>2624</v>
      </c>
      <c r="O3894" t="s">
        <v>2542</v>
      </c>
      <c r="P3894" t="s">
        <v>2543</v>
      </c>
      <c r="Q3894" t="s">
        <v>2544</v>
      </c>
      <c r="R3894" t="s">
        <v>2625</v>
      </c>
      <c r="S3894" t="s">
        <v>2546</v>
      </c>
      <c r="T3894">
        <v>0</v>
      </c>
      <c r="U3894" t="s">
        <v>838</v>
      </c>
      <c r="V3894" t="s">
        <v>2548</v>
      </c>
      <c r="W3894" t="s">
        <v>838</v>
      </c>
      <c r="X3894" t="s">
        <v>2548</v>
      </c>
      <c r="Y3894" t="str">
        <f t="shared" si="60"/>
        <v>深圳市小赢普惠科技有限责任公司深圳市赢众通金融信息服务有限责任公司信息流</v>
      </c>
      <c r="Z3894" t="e">
        <f>VLOOKUP(Y:Y,[1]Sheet1!N:N,1,0)</f>
        <v>#N/A</v>
      </c>
    </row>
    <row r="3895" spans="1:26" hidden="1" x14ac:dyDescent="0.25">
      <c r="A3895">
        <v>20230609</v>
      </c>
      <c r="B3895">
        <v>47327867</v>
      </c>
      <c r="C3895" t="s">
        <v>2682</v>
      </c>
      <c r="D3895">
        <v>2185183</v>
      </c>
      <c r="E3895" t="s">
        <v>2574</v>
      </c>
      <c r="F3895" s="59">
        <v>278.82</v>
      </c>
      <c r="G3895">
        <v>211.23</v>
      </c>
      <c r="H3895" t="s">
        <v>2538</v>
      </c>
      <c r="I3895" t="s">
        <v>2551</v>
      </c>
      <c r="J3895" t="s">
        <v>2575</v>
      </c>
      <c r="K3895" t="s">
        <v>2321</v>
      </c>
      <c r="L3895" t="s">
        <v>2344</v>
      </c>
      <c r="M3895" t="s">
        <v>2576</v>
      </c>
      <c r="O3895" t="s">
        <v>2542</v>
      </c>
      <c r="P3895" t="s">
        <v>2543</v>
      </c>
      <c r="Q3895" t="s">
        <v>2544</v>
      </c>
      <c r="R3895" t="s">
        <v>2577</v>
      </c>
      <c r="S3895" t="s">
        <v>2546</v>
      </c>
      <c r="T3895">
        <v>0</v>
      </c>
      <c r="U3895" t="s">
        <v>838</v>
      </c>
      <c r="V3895" t="s">
        <v>2578</v>
      </c>
      <c r="W3895" t="s">
        <v>838</v>
      </c>
      <c r="X3895" t="s">
        <v>2578</v>
      </c>
      <c r="Y3895" t="str">
        <f t="shared" si="60"/>
        <v>北京微财科技有限公司-数媒重庆市黑卡小额贷款有限公司信息流</v>
      </c>
      <c r="Z3895" t="e">
        <f>VLOOKUP(Y:Y,[1]Sheet1!N:N,1,0)</f>
        <v>#N/A</v>
      </c>
    </row>
    <row r="3896" spans="1:26" hidden="1" x14ac:dyDescent="0.25">
      <c r="A3896">
        <v>20230609</v>
      </c>
      <c r="B3896">
        <v>47426526</v>
      </c>
      <c r="C3896" t="s">
        <v>2799</v>
      </c>
      <c r="D3896">
        <v>2167551</v>
      </c>
      <c r="E3896" t="s">
        <v>2550</v>
      </c>
      <c r="F3896" s="59">
        <v>1033.1199999999999</v>
      </c>
      <c r="G3896">
        <v>1033.1199999999999</v>
      </c>
      <c r="H3896" t="s">
        <v>2538</v>
      </c>
      <c r="I3896" t="s">
        <v>2551</v>
      </c>
      <c r="J3896" t="s">
        <v>2332</v>
      </c>
      <c r="K3896" t="s">
        <v>2321</v>
      </c>
      <c r="L3896" t="s">
        <v>2333</v>
      </c>
      <c r="M3896" t="s">
        <v>2552</v>
      </c>
      <c r="N3896" t="s">
        <v>2553</v>
      </c>
      <c r="O3896" t="s">
        <v>2542</v>
      </c>
      <c r="P3896" t="s">
        <v>2543</v>
      </c>
      <c r="Q3896" t="s">
        <v>2544</v>
      </c>
      <c r="R3896" t="s">
        <v>2554</v>
      </c>
      <c r="S3896" t="s">
        <v>2546</v>
      </c>
      <c r="T3896">
        <v>0</v>
      </c>
      <c r="U3896" t="s">
        <v>2555</v>
      </c>
      <c r="V3896" t="s">
        <v>2556</v>
      </c>
      <c r="W3896" t="s">
        <v>2555</v>
      </c>
      <c r="X3896" t="s">
        <v>2556</v>
      </c>
      <c r="Y3896" t="str">
        <f t="shared" si="60"/>
        <v>北京爱奇艺科技有限公司-百度北京爱奇艺科技有限公司信息流</v>
      </c>
      <c r="Z3896" t="e">
        <f>VLOOKUP(Y:Y,[1]Sheet1!N:N,1,0)</f>
        <v>#N/A</v>
      </c>
    </row>
    <row r="3897" spans="1:26" hidden="1" x14ac:dyDescent="0.25">
      <c r="A3897">
        <v>20230609</v>
      </c>
      <c r="B3897">
        <v>47426625</v>
      </c>
      <c r="C3897" t="s">
        <v>2802</v>
      </c>
      <c r="D3897">
        <v>2189969</v>
      </c>
      <c r="E3897" t="s">
        <v>2608</v>
      </c>
      <c r="F3897" s="59">
        <v>2505.81</v>
      </c>
      <c r="G3897">
        <v>1789.87</v>
      </c>
      <c r="H3897" t="s">
        <v>2538</v>
      </c>
      <c r="I3897" t="s">
        <v>2551</v>
      </c>
      <c r="J3897" t="s">
        <v>2332</v>
      </c>
      <c r="K3897" t="s">
        <v>2321</v>
      </c>
      <c r="L3897" t="s">
        <v>2333</v>
      </c>
      <c r="M3897" t="s">
        <v>2552</v>
      </c>
      <c r="N3897" t="s">
        <v>2553</v>
      </c>
      <c r="O3897" t="s">
        <v>2542</v>
      </c>
      <c r="P3897" t="s">
        <v>2543</v>
      </c>
      <c r="Q3897" t="s">
        <v>2544</v>
      </c>
      <c r="R3897" t="s">
        <v>2554</v>
      </c>
      <c r="S3897" t="s">
        <v>2546</v>
      </c>
      <c r="T3897">
        <v>0</v>
      </c>
      <c r="U3897" t="s">
        <v>2555</v>
      </c>
      <c r="V3897" t="s">
        <v>2556</v>
      </c>
      <c r="W3897" t="s">
        <v>2555</v>
      </c>
      <c r="X3897" t="s">
        <v>2556</v>
      </c>
      <c r="Y3897" t="str">
        <f t="shared" si="60"/>
        <v>北京爱奇艺科技有限公司-百度北京爱奇艺科技有限公司信息流</v>
      </c>
      <c r="Z3897" t="e">
        <f>VLOOKUP(Y:Y,[1]Sheet1!N:N,1,0)</f>
        <v>#N/A</v>
      </c>
    </row>
    <row r="3898" spans="1:26" hidden="1" x14ac:dyDescent="0.25">
      <c r="A3898">
        <v>20230609</v>
      </c>
      <c r="B3898">
        <v>27753547</v>
      </c>
      <c r="C3898" t="s">
        <v>2674</v>
      </c>
      <c r="D3898">
        <v>2172257</v>
      </c>
      <c r="E3898" t="s">
        <v>2610</v>
      </c>
      <c r="F3898" s="59">
        <v>1433.44</v>
      </c>
      <c r="G3898">
        <v>1137.58</v>
      </c>
      <c r="H3898" t="s">
        <v>2559</v>
      </c>
      <c r="I3898" t="s">
        <v>2560</v>
      </c>
      <c r="J3898" t="s">
        <v>292</v>
      </c>
      <c r="K3898" t="s">
        <v>711</v>
      </c>
      <c r="L3898" t="s">
        <v>574</v>
      </c>
      <c r="M3898" t="s">
        <v>2611</v>
      </c>
      <c r="N3898" t="s">
        <v>2612</v>
      </c>
      <c r="O3898" t="s">
        <v>2542</v>
      </c>
      <c r="P3898" t="s">
        <v>2543</v>
      </c>
      <c r="Q3898" t="s">
        <v>2544</v>
      </c>
      <c r="R3898" t="s">
        <v>2613</v>
      </c>
      <c r="S3898" t="s">
        <v>2546</v>
      </c>
      <c r="T3898">
        <v>29198.437000000002</v>
      </c>
      <c r="U3898" t="s">
        <v>2614</v>
      </c>
      <c r="V3898" t="s">
        <v>2615</v>
      </c>
      <c r="W3898" t="s">
        <v>2614</v>
      </c>
      <c r="X3898" t="s">
        <v>2615</v>
      </c>
      <c r="Y3898" t="str">
        <f t="shared" si="60"/>
        <v>广州荔湾品唯信息服务有限公司广州唯品会电子商务有限公司CPC</v>
      </c>
      <c r="Z3898" t="e">
        <f>VLOOKUP(Y:Y,[1]Sheet1!N:N,1,0)</f>
        <v>#N/A</v>
      </c>
    </row>
    <row r="3899" spans="1:26" hidden="1" x14ac:dyDescent="0.25">
      <c r="A3899">
        <v>20230609</v>
      </c>
      <c r="B3899">
        <v>47184415</v>
      </c>
      <c r="C3899" t="s">
        <v>2708</v>
      </c>
      <c r="D3899">
        <v>2176807</v>
      </c>
      <c r="E3899" t="s">
        <v>2691</v>
      </c>
      <c r="F3899" s="59">
        <v>26611.71</v>
      </c>
      <c r="G3899">
        <v>19424.61</v>
      </c>
      <c r="H3899" t="s">
        <v>2538</v>
      </c>
      <c r="I3899" t="s">
        <v>2551</v>
      </c>
      <c r="J3899" t="s">
        <v>2339</v>
      </c>
      <c r="K3899" t="s">
        <v>2321</v>
      </c>
      <c r="L3899" t="s">
        <v>2338</v>
      </c>
      <c r="M3899" t="s">
        <v>2692</v>
      </c>
      <c r="N3899" t="s">
        <v>2693</v>
      </c>
      <c r="O3899" t="s">
        <v>2542</v>
      </c>
      <c r="P3899" t="s">
        <v>2543</v>
      </c>
      <c r="Q3899" t="s">
        <v>2544</v>
      </c>
      <c r="R3899" t="s">
        <v>2694</v>
      </c>
      <c r="S3899" t="s">
        <v>2546</v>
      </c>
      <c r="T3899">
        <v>0</v>
      </c>
      <c r="U3899" t="s">
        <v>2117</v>
      </c>
      <c r="V3899" t="s">
        <v>2695</v>
      </c>
      <c r="W3899" t="s">
        <v>2117</v>
      </c>
      <c r="X3899" t="s">
        <v>2695</v>
      </c>
      <c r="Y3899" t="str">
        <f t="shared" si="60"/>
        <v>北京三快在线科技有限公司及其关联公司北京三快科技有限公司信息流</v>
      </c>
      <c r="Z3899" t="e">
        <f>VLOOKUP(Y:Y,[1]Sheet1!N:N,1,0)</f>
        <v>#N/A</v>
      </c>
    </row>
    <row r="3900" spans="1:26" hidden="1" x14ac:dyDescent="0.25">
      <c r="A3900">
        <v>20230609</v>
      </c>
      <c r="B3900">
        <v>47327914</v>
      </c>
      <c r="C3900" t="s">
        <v>2720</v>
      </c>
      <c r="D3900">
        <v>2185183</v>
      </c>
      <c r="E3900" t="s">
        <v>2574</v>
      </c>
      <c r="F3900" s="59">
        <v>314.2</v>
      </c>
      <c r="G3900">
        <v>238.03</v>
      </c>
      <c r="H3900" t="s">
        <v>2538</v>
      </c>
      <c r="I3900" t="s">
        <v>2551</v>
      </c>
      <c r="J3900" t="s">
        <v>2575</v>
      </c>
      <c r="K3900" t="s">
        <v>2321</v>
      </c>
      <c r="L3900" t="s">
        <v>2344</v>
      </c>
      <c r="M3900" t="s">
        <v>2576</v>
      </c>
      <c r="O3900" t="s">
        <v>2542</v>
      </c>
      <c r="P3900" t="s">
        <v>2543</v>
      </c>
      <c r="Q3900" t="s">
        <v>2544</v>
      </c>
      <c r="R3900" t="s">
        <v>2577</v>
      </c>
      <c r="S3900" t="s">
        <v>2546</v>
      </c>
      <c r="T3900">
        <v>0</v>
      </c>
      <c r="U3900" t="s">
        <v>838</v>
      </c>
      <c r="V3900" t="s">
        <v>2578</v>
      </c>
      <c r="W3900" t="s">
        <v>838</v>
      </c>
      <c r="X3900" t="s">
        <v>2578</v>
      </c>
      <c r="Y3900" t="str">
        <f t="shared" si="60"/>
        <v>北京微财科技有限公司-数媒重庆市黑卡小额贷款有限公司信息流</v>
      </c>
      <c r="Z3900" t="e">
        <f>VLOOKUP(Y:Y,[1]Sheet1!N:N,1,0)</f>
        <v>#N/A</v>
      </c>
    </row>
    <row r="3901" spans="1:26" hidden="1" x14ac:dyDescent="0.25">
      <c r="A3901">
        <v>20230609</v>
      </c>
      <c r="B3901">
        <v>31849478</v>
      </c>
      <c r="C3901" t="s">
        <v>2650</v>
      </c>
      <c r="D3901">
        <v>2148721</v>
      </c>
      <c r="E3901" t="s">
        <v>2859</v>
      </c>
      <c r="F3901" s="59">
        <v>302.89</v>
      </c>
      <c r="G3901">
        <v>0</v>
      </c>
      <c r="H3901" t="s">
        <v>2559</v>
      </c>
      <c r="I3901" t="s">
        <v>2560</v>
      </c>
      <c r="J3901" t="s">
        <v>2330</v>
      </c>
      <c r="K3901" t="s">
        <v>711</v>
      </c>
      <c r="L3901" t="s">
        <v>2329</v>
      </c>
      <c r="M3901" t="s">
        <v>2581</v>
      </c>
      <c r="N3901" t="s">
        <v>2582</v>
      </c>
      <c r="O3901" t="s">
        <v>2542</v>
      </c>
      <c r="P3901" t="s">
        <v>2543</v>
      </c>
      <c r="Q3901" t="s">
        <v>2544</v>
      </c>
      <c r="R3901" t="s">
        <v>2583</v>
      </c>
      <c r="S3901" t="s">
        <v>2546</v>
      </c>
      <c r="T3901">
        <v>0</v>
      </c>
      <c r="U3901" t="s">
        <v>2584</v>
      </c>
      <c r="V3901" t="s">
        <v>2585</v>
      </c>
      <c r="W3901" t="s">
        <v>2584</v>
      </c>
      <c r="X3901" t="s">
        <v>2585</v>
      </c>
      <c r="Y3901" t="str">
        <f t="shared" si="60"/>
        <v>成都哈拜网络科技有限公司-数字媒体事业部上海哈啰普惠科技有限公司CPC</v>
      </c>
      <c r="Z3901" t="e">
        <f>VLOOKUP(Y:Y,[1]Sheet1!N:N,1,0)</f>
        <v>#N/A</v>
      </c>
    </row>
    <row r="3902" spans="1:26" hidden="1" x14ac:dyDescent="0.25">
      <c r="A3902">
        <v>20230609</v>
      </c>
      <c r="B3902">
        <v>38794042</v>
      </c>
      <c r="C3902" t="s">
        <v>2756</v>
      </c>
      <c r="D3902">
        <v>2172261</v>
      </c>
      <c r="E3902" t="s">
        <v>2628</v>
      </c>
      <c r="F3902" s="59">
        <v>4247.25</v>
      </c>
      <c r="G3902">
        <v>3242.18</v>
      </c>
      <c r="H3902" t="s">
        <v>2538</v>
      </c>
      <c r="I3902" t="s">
        <v>2551</v>
      </c>
      <c r="J3902" t="s">
        <v>292</v>
      </c>
      <c r="K3902" t="s">
        <v>2321</v>
      </c>
      <c r="L3902" t="s">
        <v>574</v>
      </c>
      <c r="M3902" t="s">
        <v>2611</v>
      </c>
      <c r="N3902" t="s">
        <v>2612</v>
      </c>
      <c r="O3902" t="s">
        <v>2542</v>
      </c>
      <c r="P3902" t="s">
        <v>2543</v>
      </c>
      <c r="Q3902" t="s">
        <v>2544</v>
      </c>
      <c r="R3902" t="s">
        <v>2613</v>
      </c>
      <c r="S3902" t="s">
        <v>2546</v>
      </c>
      <c r="T3902">
        <v>0</v>
      </c>
      <c r="U3902" t="s">
        <v>2614</v>
      </c>
      <c r="V3902" t="s">
        <v>2615</v>
      </c>
      <c r="W3902" t="s">
        <v>2614</v>
      </c>
      <c r="X3902" t="s">
        <v>2615</v>
      </c>
      <c r="Y3902" t="str">
        <f t="shared" si="60"/>
        <v>广州荔湾品唯信息服务有限公司广州唯品会电子商务有限公司信息流</v>
      </c>
      <c r="Z3902" t="e">
        <f>VLOOKUP(Y:Y,[1]Sheet1!N:N,1,0)</f>
        <v>#N/A</v>
      </c>
    </row>
    <row r="3903" spans="1:26" hidden="1" x14ac:dyDescent="0.25">
      <c r="A3903">
        <v>20230609</v>
      </c>
      <c r="B3903">
        <v>42965764</v>
      </c>
      <c r="C3903" t="s">
        <v>2536</v>
      </c>
      <c r="D3903">
        <v>2158784</v>
      </c>
      <c r="E3903" t="s">
        <v>2537</v>
      </c>
      <c r="F3903" s="59">
        <v>860.91</v>
      </c>
      <c r="G3903">
        <v>860.91</v>
      </c>
      <c r="H3903" t="s">
        <v>2538</v>
      </c>
      <c r="I3903" t="s">
        <v>2539</v>
      </c>
      <c r="J3903" t="s">
        <v>2320</v>
      </c>
      <c r="K3903" t="s">
        <v>2321</v>
      </c>
      <c r="L3903" t="s">
        <v>2318</v>
      </c>
      <c r="M3903" t="s">
        <v>2540</v>
      </c>
      <c r="N3903" t="s">
        <v>2541</v>
      </c>
      <c r="O3903" t="s">
        <v>2542</v>
      </c>
      <c r="P3903" t="s">
        <v>2543</v>
      </c>
      <c r="Q3903" t="s">
        <v>2544</v>
      </c>
      <c r="R3903" t="s">
        <v>2545</v>
      </c>
      <c r="S3903" t="s">
        <v>2546</v>
      </c>
      <c r="T3903">
        <v>0</v>
      </c>
      <c r="U3903" t="s">
        <v>838</v>
      </c>
      <c r="V3903" t="s">
        <v>2547</v>
      </c>
      <c r="W3903" t="s">
        <v>838</v>
      </c>
      <c r="X3903" t="s">
        <v>2548</v>
      </c>
      <c r="Y3903" t="str">
        <f t="shared" si="60"/>
        <v>上海耳序信息技术有限公司-四部上海拍拍贷金融信息服务有限公司信息流</v>
      </c>
      <c r="Z3903" t="e">
        <f>VLOOKUP(Y:Y,[1]Sheet1!N:N,1,0)</f>
        <v>#N/A</v>
      </c>
    </row>
    <row r="3904" spans="1:26" x14ac:dyDescent="0.25">
      <c r="A3904">
        <v>20230609</v>
      </c>
      <c r="B3904">
        <v>45336938</v>
      </c>
      <c r="C3904" t="s">
        <v>2753</v>
      </c>
      <c r="D3904">
        <v>2054669</v>
      </c>
      <c r="E3904" t="s">
        <v>2622</v>
      </c>
      <c r="F3904" s="59">
        <v>1076.6199999999999</v>
      </c>
      <c r="G3904">
        <v>797.5</v>
      </c>
      <c r="H3904" t="s">
        <v>2538</v>
      </c>
      <c r="I3904" t="s">
        <v>2539</v>
      </c>
      <c r="J3904" t="s">
        <v>2352</v>
      </c>
      <c r="K3904" t="s">
        <v>2321</v>
      </c>
      <c r="L3904" t="s">
        <v>2351</v>
      </c>
      <c r="M3904" t="s">
        <v>2623</v>
      </c>
      <c r="N3904" t="s">
        <v>2624</v>
      </c>
      <c r="O3904" t="s">
        <v>2542</v>
      </c>
      <c r="P3904" t="s">
        <v>2543</v>
      </c>
      <c r="Q3904" t="s">
        <v>2544</v>
      </c>
      <c r="R3904" t="s">
        <v>2625</v>
      </c>
      <c r="S3904" t="s">
        <v>2546</v>
      </c>
      <c r="T3904">
        <v>0</v>
      </c>
      <c r="U3904" t="s">
        <v>838</v>
      </c>
      <c r="V3904" t="s">
        <v>2548</v>
      </c>
      <c r="W3904" t="s">
        <v>838</v>
      </c>
      <c r="X3904" t="s">
        <v>2548</v>
      </c>
      <c r="Y3904" t="str">
        <f t="shared" si="60"/>
        <v>深圳市小赢普惠科技有限责任公司深圳市赢众通金融信息服务有限责任公司信息流</v>
      </c>
      <c r="Z3904" t="e">
        <f>VLOOKUP(Y:Y,[1]Sheet1!N:N,1,0)</f>
        <v>#N/A</v>
      </c>
    </row>
    <row r="3905" spans="1:26" hidden="1" x14ac:dyDescent="0.25">
      <c r="A3905">
        <v>20230609</v>
      </c>
      <c r="B3905">
        <v>47580667</v>
      </c>
      <c r="C3905" t="s">
        <v>2683</v>
      </c>
      <c r="D3905">
        <v>2171230</v>
      </c>
      <c r="E3905" t="s">
        <v>2684</v>
      </c>
      <c r="F3905" s="59">
        <v>4701.13</v>
      </c>
      <c r="G3905">
        <v>3672.76</v>
      </c>
      <c r="H3905" t="s">
        <v>2538</v>
      </c>
      <c r="I3905" t="s">
        <v>2539</v>
      </c>
      <c r="J3905" t="s">
        <v>2322</v>
      </c>
      <c r="K3905" t="s">
        <v>2321</v>
      </c>
      <c r="L3905" t="s">
        <v>2323</v>
      </c>
      <c r="M3905" t="s">
        <v>2685</v>
      </c>
      <c r="N3905" t="s">
        <v>2686</v>
      </c>
      <c r="O3905" t="s">
        <v>2542</v>
      </c>
      <c r="P3905" t="s">
        <v>2543</v>
      </c>
      <c r="Q3905" t="s">
        <v>2544</v>
      </c>
      <c r="R3905" t="s">
        <v>2687</v>
      </c>
      <c r="S3905" t="s">
        <v>2546</v>
      </c>
      <c r="T3905">
        <v>0</v>
      </c>
      <c r="U3905" t="s">
        <v>2555</v>
      </c>
      <c r="V3905" t="s">
        <v>2556</v>
      </c>
      <c r="W3905" t="s">
        <v>2555</v>
      </c>
      <c r="X3905" t="s">
        <v>2671</v>
      </c>
      <c r="Y3905" t="str">
        <f t="shared" si="60"/>
        <v>广州虎牙信息科技有限公司-百度广州虎牙信息科技有限公司信息流</v>
      </c>
      <c r="Z3905" t="e">
        <f>VLOOKUP(Y:Y,[1]Sheet1!N:N,1,0)</f>
        <v>#N/A</v>
      </c>
    </row>
    <row r="3906" spans="1:26" hidden="1" x14ac:dyDescent="0.25">
      <c r="A3906">
        <v>20230609</v>
      </c>
      <c r="B3906">
        <v>47798443</v>
      </c>
      <c r="C3906" t="s">
        <v>2862</v>
      </c>
      <c r="D3906">
        <v>2169384</v>
      </c>
      <c r="E3906" t="s">
        <v>2633</v>
      </c>
      <c r="F3906" s="59">
        <v>25533.5</v>
      </c>
      <c r="G3906">
        <v>18913.7</v>
      </c>
      <c r="H3906" t="s">
        <v>2538</v>
      </c>
      <c r="I3906" t="s">
        <v>2551</v>
      </c>
      <c r="J3906" t="s">
        <v>296</v>
      </c>
      <c r="K3906" t="s">
        <v>2321</v>
      </c>
      <c r="L3906" t="s">
        <v>2334</v>
      </c>
      <c r="M3906" t="s">
        <v>2634</v>
      </c>
      <c r="N3906" t="s">
        <v>2635</v>
      </c>
      <c r="O3906" t="s">
        <v>2542</v>
      </c>
      <c r="P3906" t="s">
        <v>2543</v>
      </c>
      <c r="Q3906" t="s">
        <v>2544</v>
      </c>
      <c r="R3906" t="s">
        <v>2636</v>
      </c>
      <c r="S3906" t="s">
        <v>2546</v>
      </c>
      <c r="T3906">
        <v>0</v>
      </c>
      <c r="U3906" t="s">
        <v>2584</v>
      </c>
      <c r="V3906" t="s">
        <v>2637</v>
      </c>
      <c r="W3906" t="s">
        <v>2584</v>
      </c>
      <c r="X3906" t="s">
        <v>2637</v>
      </c>
      <c r="Y3906" t="str">
        <f t="shared" si="60"/>
        <v>湖北车智汇传媒有限公司北京车之家信息技术有限公司信息流</v>
      </c>
      <c r="Z3906" t="e">
        <f>VLOOKUP(Y:Y,[1]Sheet1!N:N,1,0)</f>
        <v>#N/A</v>
      </c>
    </row>
    <row r="3907" spans="1:26" hidden="1" x14ac:dyDescent="0.25">
      <c r="A3907">
        <v>20230609</v>
      </c>
      <c r="B3907">
        <v>32070458</v>
      </c>
      <c r="C3907" t="s">
        <v>2646</v>
      </c>
      <c r="D3907">
        <v>2158492</v>
      </c>
      <c r="E3907" t="s">
        <v>2580</v>
      </c>
      <c r="F3907" s="59">
        <v>655.94</v>
      </c>
      <c r="G3907">
        <v>551.16999999999996</v>
      </c>
      <c r="H3907" t="s">
        <v>2559</v>
      </c>
      <c r="I3907" t="s">
        <v>2560</v>
      </c>
      <c r="J3907" t="s">
        <v>2330</v>
      </c>
      <c r="K3907" t="s">
        <v>711</v>
      </c>
      <c r="L3907" t="s">
        <v>2329</v>
      </c>
      <c r="M3907" t="s">
        <v>2581</v>
      </c>
      <c r="N3907" t="s">
        <v>2582</v>
      </c>
      <c r="O3907" t="s">
        <v>2542</v>
      </c>
      <c r="P3907" t="s">
        <v>2543</v>
      </c>
      <c r="Q3907" t="s">
        <v>2544</v>
      </c>
      <c r="R3907" t="s">
        <v>2583</v>
      </c>
      <c r="S3907" t="s">
        <v>2546</v>
      </c>
      <c r="T3907">
        <v>8291.18</v>
      </c>
      <c r="U3907" t="s">
        <v>2584</v>
      </c>
      <c r="V3907" t="s">
        <v>2585</v>
      </c>
      <c r="W3907" t="s">
        <v>2584</v>
      </c>
      <c r="X3907" t="s">
        <v>2585</v>
      </c>
      <c r="Y3907" t="str">
        <f t="shared" ref="Y3907:Y3970" si="61">L3907&amp;J3907&amp;K3907</f>
        <v>成都哈拜网络科技有限公司-数字媒体事业部上海哈啰普惠科技有限公司CPC</v>
      </c>
      <c r="Z3907" t="e">
        <f>VLOOKUP(Y:Y,[1]Sheet1!N:N,1,0)</f>
        <v>#N/A</v>
      </c>
    </row>
    <row r="3908" spans="1:26" hidden="1" x14ac:dyDescent="0.25">
      <c r="A3908">
        <v>20230609</v>
      </c>
      <c r="B3908">
        <v>40732460</v>
      </c>
      <c r="C3908" t="s">
        <v>2702</v>
      </c>
      <c r="D3908">
        <v>2158492</v>
      </c>
      <c r="E3908" t="s">
        <v>2580</v>
      </c>
      <c r="F3908" s="59">
        <v>8814.0400000000009</v>
      </c>
      <c r="G3908">
        <v>7406.5</v>
      </c>
      <c r="H3908" t="s">
        <v>2559</v>
      </c>
      <c r="I3908" t="s">
        <v>2560</v>
      </c>
      <c r="J3908" t="s">
        <v>2330</v>
      </c>
      <c r="K3908" t="s">
        <v>711</v>
      </c>
      <c r="L3908" t="s">
        <v>2329</v>
      </c>
      <c r="M3908" t="s">
        <v>2581</v>
      </c>
      <c r="N3908" t="s">
        <v>2582</v>
      </c>
      <c r="O3908" t="s">
        <v>2542</v>
      </c>
      <c r="P3908" t="s">
        <v>2543</v>
      </c>
      <c r="Q3908" t="s">
        <v>2544</v>
      </c>
      <c r="R3908" t="s">
        <v>2583</v>
      </c>
      <c r="S3908" t="s">
        <v>2546</v>
      </c>
      <c r="T3908">
        <v>2507.8829999999998</v>
      </c>
      <c r="U3908" t="s">
        <v>2584</v>
      </c>
      <c r="V3908" t="s">
        <v>2585</v>
      </c>
      <c r="W3908" t="s">
        <v>2584</v>
      </c>
      <c r="X3908" t="s">
        <v>2585</v>
      </c>
      <c r="Y3908" t="str">
        <f t="shared" si="61"/>
        <v>成都哈拜网络科技有限公司-数字媒体事业部上海哈啰普惠科技有限公司CPC</v>
      </c>
      <c r="Z3908" t="e">
        <f>VLOOKUP(Y:Y,[1]Sheet1!N:N,1,0)</f>
        <v>#N/A</v>
      </c>
    </row>
    <row r="3909" spans="1:26" hidden="1" x14ac:dyDescent="0.25">
      <c r="A3909">
        <v>20230609</v>
      </c>
      <c r="B3909">
        <v>41276547</v>
      </c>
      <c r="C3909" t="s">
        <v>2676</v>
      </c>
      <c r="D3909">
        <v>2158492</v>
      </c>
      <c r="E3909" t="s">
        <v>2580</v>
      </c>
      <c r="F3909" s="59">
        <v>1268</v>
      </c>
      <c r="G3909">
        <v>1065.46</v>
      </c>
      <c r="H3909" t="s">
        <v>2559</v>
      </c>
      <c r="I3909" t="s">
        <v>2560</v>
      </c>
      <c r="J3909" t="s">
        <v>2330</v>
      </c>
      <c r="K3909" t="s">
        <v>711</v>
      </c>
      <c r="L3909" t="s">
        <v>2329</v>
      </c>
      <c r="M3909" t="s">
        <v>2581</v>
      </c>
      <c r="N3909" t="s">
        <v>2582</v>
      </c>
      <c r="O3909" t="s">
        <v>2542</v>
      </c>
      <c r="P3909" t="s">
        <v>2543</v>
      </c>
      <c r="Q3909" t="s">
        <v>2544</v>
      </c>
      <c r="R3909" t="s">
        <v>2583</v>
      </c>
      <c r="S3909" t="s">
        <v>2546</v>
      </c>
      <c r="T3909">
        <v>24650.338</v>
      </c>
      <c r="U3909" t="s">
        <v>2584</v>
      </c>
      <c r="V3909" t="s">
        <v>2585</v>
      </c>
      <c r="W3909" t="s">
        <v>2584</v>
      </c>
      <c r="X3909" t="s">
        <v>2585</v>
      </c>
      <c r="Y3909" t="str">
        <f t="shared" si="61"/>
        <v>成都哈拜网络科技有限公司-数字媒体事业部上海哈啰普惠科技有限公司CPC</v>
      </c>
      <c r="Z3909" t="e">
        <f>VLOOKUP(Y:Y,[1]Sheet1!N:N,1,0)</f>
        <v>#N/A</v>
      </c>
    </row>
    <row r="3910" spans="1:26" hidden="1" x14ac:dyDescent="0.25">
      <c r="A3910">
        <v>20230609</v>
      </c>
      <c r="B3910">
        <v>47327934</v>
      </c>
      <c r="C3910" t="s">
        <v>2864</v>
      </c>
      <c r="D3910">
        <v>2185183</v>
      </c>
      <c r="E3910" t="s">
        <v>2574</v>
      </c>
      <c r="F3910" s="59">
        <v>155.46</v>
      </c>
      <c r="G3910">
        <v>117.77</v>
      </c>
      <c r="H3910" t="s">
        <v>2538</v>
      </c>
      <c r="I3910" t="s">
        <v>2551</v>
      </c>
      <c r="J3910" t="s">
        <v>2575</v>
      </c>
      <c r="K3910" t="s">
        <v>2321</v>
      </c>
      <c r="L3910" t="s">
        <v>2344</v>
      </c>
      <c r="M3910" t="s">
        <v>2576</v>
      </c>
      <c r="O3910" t="s">
        <v>2542</v>
      </c>
      <c r="P3910" t="s">
        <v>2543</v>
      </c>
      <c r="Q3910" t="s">
        <v>2544</v>
      </c>
      <c r="R3910" t="s">
        <v>2577</v>
      </c>
      <c r="S3910" t="s">
        <v>2546</v>
      </c>
      <c r="T3910">
        <v>0</v>
      </c>
      <c r="U3910" t="s">
        <v>838</v>
      </c>
      <c r="V3910" t="s">
        <v>2578</v>
      </c>
      <c r="W3910" t="s">
        <v>838</v>
      </c>
      <c r="X3910" t="s">
        <v>2578</v>
      </c>
      <c r="Y3910" t="str">
        <f t="shared" si="61"/>
        <v>北京微财科技有限公司-数媒重庆市黑卡小额贷款有限公司信息流</v>
      </c>
      <c r="Z3910" t="e">
        <f>VLOOKUP(Y:Y,[1]Sheet1!N:N,1,0)</f>
        <v>#N/A</v>
      </c>
    </row>
    <row r="3911" spans="1:26" hidden="1" x14ac:dyDescent="0.25">
      <c r="A3911">
        <v>20230609</v>
      </c>
      <c r="B3911">
        <v>40182529</v>
      </c>
      <c r="C3911" t="s">
        <v>2795</v>
      </c>
      <c r="D3911">
        <v>2130054</v>
      </c>
      <c r="E3911" t="s">
        <v>2558</v>
      </c>
      <c r="F3911" s="59">
        <v>1993.91</v>
      </c>
      <c r="G3911">
        <v>1614.47</v>
      </c>
      <c r="H3911" t="s">
        <v>2559</v>
      </c>
      <c r="I3911" t="s">
        <v>2560</v>
      </c>
      <c r="J3911" t="s">
        <v>2350</v>
      </c>
      <c r="K3911" t="s">
        <v>711</v>
      </c>
      <c r="L3911" t="s">
        <v>2350</v>
      </c>
      <c r="M3911" t="s">
        <v>2561</v>
      </c>
      <c r="N3911" t="s">
        <v>2562</v>
      </c>
      <c r="O3911" t="s">
        <v>2542</v>
      </c>
      <c r="P3911" t="s">
        <v>2543</v>
      </c>
      <c r="Q3911" t="s">
        <v>2544</v>
      </c>
      <c r="R3911" t="s">
        <v>2563</v>
      </c>
      <c r="S3911" t="s">
        <v>2546</v>
      </c>
      <c r="T3911">
        <v>10150.966</v>
      </c>
      <c r="U3911" t="s">
        <v>1891</v>
      </c>
      <c r="V3911" t="s">
        <v>2564</v>
      </c>
      <c r="W3911" t="s">
        <v>1891</v>
      </c>
      <c r="X3911" t="s">
        <v>2564</v>
      </c>
      <c r="Y3911" t="str">
        <f t="shared" si="61"/>
        <v>深圳尚米网络技术有限公司深圳尚米网络技术有限公司CPC</v>
      </c>
      <c r="Z3911" t="e">
        <f>VLOOKUP(Y:Y,[1]Sheet1!N:N,1,0)</f>
        <v>#N/A</v>
      </c>
    </row>
    <row r="3912" spans="1:26" hidden="1" x14ac:dyDescent="0.25">
      <c r="A3912">
        <v>20230609</v>
      </c>
      <c r="B3912">
        <v>47327914</v>
      </c>
      <c r="C3912" t="s">
        <v>2720</v>
      </c>
      <c r="D3912">
        <v>2185183</v>
      </c>
      <c r="E3912" t="s">
        <v>2574</v>
      </c>
      <c r="F3912" s="59">
        <v>8249.7099999999991</v>
      </c>
      <c r="G3912">
        <v>6249.78</v>
      </c>
      <c r="H3912" t="s">
        <v>2538</v>
      </c>
      <c r="I3912" t="s">
        <v>2539</v>
      </c>
      <c r="J3912" t="s">
        <v>2575</v>
      </c>
      <c r="K3912" t="s">
        <v>2321</v>
      </c>
      <c r="L3912" t="s">
        <v>2344</v>
      </c>
      <c r="M3912" t="s">
        <v>2576</v>
      </c>
      <c r="O3912" t="s">
        <v>2542</v>
      </c>
      <c r="P3912" t="s">
        <v>2543</v>
      </c>
      <c r="Q3912" t="s">
        <v>2544</v>
      </c>
      <c r="R3912" t="s">
        <v>2577</v>
      </c>
      <c r="S3912" t="s">
        <v>2546</v>
      </c>
      <c r="T3912">
        <v>0</v>
      </c>
      <c r="U3912" t="s">
        <v>838</v>
      </c>
      <c r="V3912" t="s">
        <v>2578</v>
      </c>
      <c r="W3912" t="s">
        <v>838</v>
      </c>
      <c r="X3912" t="s">
        <v>2578</v>
      </c>
      <c r="Y3912" t="str">
        <f t="shared" si="61"/>
        <v>北京微财科技有限公司-数媒重庆市黑卡小额贷款有限公司信息流</v>
      </c>
      <c r="Z3912" t="e">
        <f>VLOOKUP(Y:Y,[1]Sheet1!N:N,1,0)</f>
        <v>#N/A</v>
      </c>
    </row>
    <row r="3913" spans="1:26" hidden="1" x14ac:dyDescent="0.25">
      <c r="A3913">
        <v>20230609</v>
      </c>
      <c r="B3913">
        <v>41512462</v>
      </c>
      <c r="C3913" t="s">
        <v>2743</v>
      </c>
      <c r="D3913">
        <v>2117409</v>
      </c>
      <c r="E3913" t="s">
        <v>2744</v>
      </c>
      <c r="F3913" s="59">
        <v>262.72000000000003</v>
      </c>
      <c r="G3913">
        <v>0</v>
      </c>
      <c r="H3913" t="s">
        <v>2559</v>
      </c>
      <c r="I3913" t="s">
        <v>2560</v>
      </c>
      <c r="J3913" t="s">
        <v>2353</v>
      </c>
      <c r="K3913" t="s">
        <v>711</v>
      </c>
      <c r="L3913" t="s">
        <v>326</v>
      </c>
      <c r="M3913" t="s">
        <v>2588</v>
      </c>
      <c r="N3913" t="s">
        <v>2589</v>
      </c>
      <c r="O3913" t="s">
        <v>2542</v>
      </c>
      <c r="P3913" t="s">
        <v>2543</v>
      </c>
      <c r="Q3913" t="s">
        <v>2544</v>
      </c>
      <c r="R3913" t="s">
        <v>2570</v>
      </c>
      <c r="S3913" t="s">
        <v>2546</v>
      </c>
      <c r="T3913">
        <v>0</v>
      </c>
      <c r="U3913" t="s">
        <v>2571</v>
      </c>
      <c r="V3913" t="s">
        <v>2572</v>
      </c>
      <c r="W3913" t="s">
        <v>1891</v>
      </c>
      <c r="X3913" t="s">
        <v>2564</v>
      </c>
      <c r="Y3913" t="str">
        <f t="shared" si="61"/>
        <v>网易有道信息技术（北京）有限公司网易(杭州)网络有限公司CPC</v>
      </c>
      <c r="Z3913" t="e">
        <f>VLOOKUP(Y:Y,[1]Sheet1!N:N,1,0)</f>
        <v>#N/A</v>
      </c>
    </row>
    <row r="3914" spans="1:26" hidden="1" x14ac:dyDescent="0.25">
      <c r="A3914">
        <v>20230609</v>
      </c>
      <c r="B3914">
        <v>42965681</v>
      </c>
      <c r="C3914" t="s">
        <v>2725</v>
      </c>
      <c r="D3914">
        <v>2165227</v>
      </c>
      <c r="E3914" t="s">
        <v>2566</v>
      </c>
      <c r="F3914" s="59">
        <v>2128.71</v>
      </c>
      <c r="G3914">
        <v>1576.82</v>
      </c>
      <c r="H3914" t="s">
        <v>2538</v>
      </c>
      <c r="I3914" t="s">
        <v>2539</v>
      </c>
      <c r="J3914" t="s">
        <v>2320</v>
      </c>
      <c r="K3914" t="s">
        <v>2321</v>
      </c>
      <c r="L3914" t="s">
        <v>2318</v>
      </c>
      <c r="M3914" t="s">
        <v>2540</v>
      </c>
      <c r="N3914" t="s">
        <v>2541</v>
      </c>
      <c r="O3914" t="s">
        <v>2542</v>
      </c>
      <c r="P3914" t="s">
        <v>2543</v>
      </c>
      <c r="Q3914" t="s">
        <v>2544</v>
      </c>
      <c r="R3914" t="s">
        <v>2545</v>
      </c>
      <c r="S3914" t="s">
        <v>2546</v>
      </c>
      <c r="T3914">
        <v>0</v>
      </c>
      <c r="U3914" t="s">
        <v>838</v>
      </c>
      <c r="V3914" t="s">
        <v>2547</v>
      </c>
      <c r="W3914" t="s">
        <v>838</v>
      </c>
      <c r="X3914" t="s">
        <v>2548</v>
      </c>
      <c r="Y3914" t="str">
        <f t="shared" si="61"/>
        <v>上海耳序信息技术有限公司-四部上海拍拍贷金融信息服务有限公司信息流</v>
      </c>
      <c r="Z3914" t="e">
        <f>VLOOKUP(Y:Y,[1]Sheet1!N:N,1,0)</f>
        <v>#N/A</v>
      </c>
    </row>
    <row r="3915" spans="1:26" hidden="1" x14ac:dyDescent="0.25">
      <c r="A3915">
        <v>20230609</v>
      </c>
      <c r="B3915">
        <v>45323132</v>
      </c>
      <c r="C3915" t="s">
        <v>2747</v>
      </c>
      <c r="D3915">
        <v>2172261</v>
      </c>
      <c r="E3915" t="s">
        <v>2628</v>
      </c>
      <c r="F3915" s="59">
        <v>162.97999999999999</v>
      </c>
      <c r="G3915">
        <v>124.41</v>
      </c>
      <c r="H3915" t="s">
        <v>2538</v>
      </c>
      <c r="I3915" t="s">
        <v>2551</v>
      </c>
      <c r="J3915" t="s">
        <v>292</v>
      </c>
      <c r="K3915" t="s">
        <v>2321</v>
      </c>
      <c r="L3915" t="s">
        <v>574</v>
      </c>
      <c r="M3915" t="s">
        <v>2611</v>
      </c>
      <c r="N3915" t="s">
        <v>2612</v>
      </c>
      <c r="O3915" t="s">
        <v>2542</v>
      </c>
      <c r="P3915" t="s">
        <v>2543</v>
      </c>
      <c r="Q3915" t="s">
        <v>2544</v>
      </c>
      <c r="R3915" t="s">
        <v>2613</v>
      </c>
      <c r="S3915" t="s">
        <v>2546</v>
      </c>
      <c r="T3915">
        <v>0</v>
      </c>
      <c r="U3915" t="s">
        <v>2614</v>
      </c>
      <c r="V3915" t="s">
        <v>2615</v>
      </c>
      <c r="W3915" t="s">
        <v>2614</v>
      </c>
      <c r="X3915" t="s">
        <v>2615</v>
      </c>
      <c r="Y3915" t="str">
        <f t="shared" si="61"/>
        <v>广州荔湾品唯信息服务有限公司广州唯品会电子商务有限公司信息流</v>
      </c>
      <c r="Z3915" t="e">
        <f>VLOOKUP(Y:Y,[1]Sheet1!N:N,1,0)</f>
        <v>#N/A</v>
      </c>
    </row>
    <row r="3916" spans="1:26" hidden="1" x14ac:dyDescent="0.25">
      <c r="A3916">
        <v>20230609</v>
      </c>
      <c r="B3916">
        <v>47953344</v>
      </c>
      <c r="C3916" t="s">
        <v>2732</v>
      </c>
      <c r="D3916">
        <v>2167551</v>
      </c>
      <c r="E3916" t="s">
        <v>2550</v>
      </c>
      <c r="F3916" s="59">
        <v>586.44000000000005</v>
      </c>
      <c r="G3916">
        <v>586.44000000000005</v>
      </c>
      <c r="H3916" t="s">
        <v>2538</v>
      </c>
      <c r="I3916" t="s">
        <v>2551</v>
      </c>
      <c r="J3916" t="s">
        <v>2332</v>
      </c>
      <c r="K3916" t="s">
        <v>2321</v>
      </c>
      <c r="L3916" t="s">
        <v>2333</v>
      </c>
      <c r="M3916" t="s">
        <v>2552</v>
      </c>
      <c r="N3916" t="s">
        <v>2553</v>
      </c>
      <c r="O3916" t="s">
        <v>2542</v>
      </c>
      <c r="P3916" t="s">
        <v>2543</v>
      </c>
      <c r="Q3916" t="s">
        <v>2544</v>
      </c>
      <c r="R3916" t="s">
        <v>2554</v>
      </c>
      <c r="S3916" t="s">
        <v>2546</v>
      </c>
      <c r="T3916">
        <v>0</v>
      </c>
      <c r="U3916" t="s">
        <v>2555</v>
      </c>
      <c r="V3916" t="s">
        <v>2556</v>
      </c>
      <c r="W3916" t="s">
        <v>2555</v>
      </c>
      <c r="X3916" t="s">
        <v>2556</v>
      </c>
      <c r="Y3916" t="str">
        <f t="shared" si="61"/>
        <v>北京爱奇艺科技有限公司-百度北京爱奇艺科技有限公司信息流</v>
      </c>
      <c r="Z3916" t="e">
        <f>VLOOKUP(Y:Y,[1]Sheet1!N:N,1,0)</f>
        <v>#N/A</v>
      </c>
    </row>
    <row r="3917" spans="1:26" hidden="1" x14ac:dyDescent="0.25">
      <c r="A3917">
        <v>20230609</v>
      </c>
      <c r="B3917">
        <v>41276538</v>
      </c>
      <c r="C3917" t="s">
        <v>2606</v>
      </c>
      <c r="D3917">
        <v>2158492</v>
      </c>
      <c r="E3917" t="s">
        <v>2580</v>
      </c>
      <c r="F3917" s="59">
        <v>380.73</v>
      </c>
      <c r="G3917">
        <v>319.89</v>
      </c>
      <c r="H3917" t="s">
        <v>2559</v>
      </c>
      <c r="I3917" t="s">
        <v>2560</v>
      </c>
      <c r="J3917" t="s">
        <v>2330</v>
      </c>
      <c r="K3917" t="s">
        <v>711</v>
      </c>
      <c r="L3917" t="s">
        <v>2329</v>
      </c>
      <c r="M3917" t="s">
        <v>2581</v>
      </c>
      <c r="N3917" t="s">
        <v>2582</v>
      </c>
      <c r="O3917" t="s">
        <v>2542</v>
      </c>
      <c r="P3917" t="s">
        <v>2543</v>
      </c>
      <c r="Q3917" t="s">
        <v>2544</v>
      </c>
      <c r="R3917" t="s">
        <v>2583</v>
      </c>
      <c r="S3917" t="s">
        <v>2546</v>
      </c>
      <c r="T3917">
        <v>12193.376</v>
      </c>
      <c r="U3917" t="s">
        <v>2584</v>
      </c>
      <c r="V3917" t="s">
        <v>2585</v>
      </c>
      <c r="W3917" t="s">
        <v>2584</v>
      </c>
      <c r="X3917" t="s">
        <v>2585</v>
      </c>
      <c r="Y3917" t="str">
        <f t="shared" si="61"/>
        <v>成都哈拜网络科技有限公司-数字媒体事业部上海哈啰普惠科技有限公司CPC</v>
      </c>
      <c r="Z3917" t="e">
        <f>VLOOKUP(Y:Y,[1]Sheet1!N:N,1,0)</f>
        <v>#N/A</v>
      </c>
    </row>
    <row r="3918" spans="1:26" hidden="1" x14ac:dyDescent="0.25">
      <c r="A3918">
        <v>20230609</v>
      </c>
      <c r="B3918">
        <v>40548313</v>
      </c>
      <c r="C3918" t="s">
        <v>2629</v>
      </c>
      <c r="D3918">
        <v>2130054</v>
      </c>
      <c r="E3918" t="s">
        <v>2558</v>
      </c>
      <c r="F3918" s="59">
        <v>3720.81</v>
      </c>
      <c r="G3918">
        <v>3012.74</v>
      </c>
      <c r="H3918" t="s">
        <v>2559</v>
      </c>
      <c r="I3918" t="s">
        <v>2560</v>
      </c>
      <c r="J3918" t="s">
        <v>2350</v>
      </c>
      <c r="K3918" t="s">
        <v>711</v>
      </c>
      <c r="L3918" t="s">
        <v>2350</v>
      </c>
      <c r="M3918" t="s">
        <v>2561</v>
      </c>
      <c r="N3918" t="s">
        <v>2562</v>
      </c>
      <c r="O3918" t="s">
        <v>2542</v>
      </c>
      <c r="P3918" t="s">
        <v>2543</v>
      </c>
      <c r="Q3918" t="s">
        <v>2544</v>
      </c>
      <c r="R3918" t="s">
        <v>2563</v>
      </c>
      <c r="S3918" t="s">
        <v>2546</v>
      </c>
      <c r="T3918">
        <v>13575.458000000001</v>
      </c>
      <c r="U3918" t="s">
        <v>1891</v>
      </c>
      <c r="V3918" t="s">
        <v>2564</v>
      </c>
      <c r="W3918" t="s">
        <v>1891</v>
      </c>
      <c r="X3918" t="s">
        <v>2564</v>
      </c>
      <c r="Y3918" t="str">
        <f t="shared" si="61"/>
        <v>深圳尚米网络技术有限公司深圳尚米网络技术有限公司CPC</v>
      </c>
      <c r="Z3918" t="e">
        <f>VLOOKUP(Y:Y,[1]Sheet1!N:N,1,0)</f>
        <v>#N/A</v>
      </c>
    </row>
    <row r="3919" spans="1:26" hidden="1" x14ac:dyDescent="0.25">
      <c r="A3919">
        <v>20230609</v>
      </c>
      <c r="B3919">
        <v>42012606</v>
      </c>
      <c r="C3919" t="s">
        <v>2715</v>
      </c>
      <c r="D3919">
        <v>2142924</v>
      </c>
      <c r="E3919" t="s">
        <v>2716</v>
      </c>
      <c r="F3919" s="59">
        <v>451.82</v>
      </c>
      <c r="G3919">
        <v>451.82</v>
      </c>
      <c r="H3919" t="s">
        <v>2559</v>
      </c>
      <c r="I3919" t="s">
        <v>2560</v>
      </c>
      <c r="J3919" t="s">
        <v>392</v>
      </c>
      <c r="K3919" t="s">
        <v>711</v>
      </c>
      <c r="L3919" t="s">
        <v>392</v>
      </c>
      <c r="M3919" t="s">
        <v>2641</v>
      </c>
      <c r="N3919" t="s">
        <v>2642</v>
      </c>
      <c r="O3919" t="s">
        <v>2542</v>
      </c>
      <c r="P3919" t="s">
        <v>2543</v>
      </c>
      <c r="Q3919" t="s">
        <v>2544</v>
      </c>
      <c r="R3919" t="s">
        <v>2643</v>
      </c>
      <c r="S3919" t="s">
        <v>2546</v>
      </c>
      <c r="T3919">
        <v>206071.51</v>
      </c>
      <c r="U3919" t="s">
        <v>838</v>
      </c>
      <c r="V3919" t="s">
        <v>2578</v>
      </c>
      <c r="W3919" t="s">
        <v>838</v>
      </c>
      <c r="X3919" t="s">
        <v>2548</v>
      </c>
      <c r="Y3919" t="str">
        <f t="shared" si="61"/>
        <v>福州三六零网络小额贷款有限公司福州三六零网络小额贷款有限公司CPC</v>
      </c>
      <c r="Z3919" t="e">
        <f>VLOOKUP(Y:Y,[1]Sheet1!N:N,1,0)</f>
        <v>#N/A</v>
      </c>
    </row>
    <row r="3920" spans="1:26" hidden="1" x14ac:dyDescent="0.25">
      <c r="A3920">
        <v>20230609</v>
      </c>
      <c r="B3920">
        <v>45323132</v>
      </c>
      <c r="C3920" t="s">
        <v>2747</v>
      </c>
      <c r="D3920">
        <v>2172261</v>
      </c>
      <c r="E3920" t="s">
        <v>2628</v>
      </c>
      <c r="F3920" s="59">
        <v>5.49</v>
      </c>
      <c r="G3920">
        <v>4.1900000000000004</v>
      </c>
      <c r="H3920" t="s">
        <v>2538</v>
      </c>
      <c r="I3920" t="s">
        <v>2539</v>
      </c>
      <c r="J3920" t="s">
        <v>292</v>
      </c>
      <c r="K3920" t="s">
        <v>2321</v>
      </c>
      <c r="L3920" t="s">
        <v>574</v>
      </c>
      <c r="M3920" t="s">
        <v>2611</v>
      </c>
      <c r="N3920" t="s">
        <v>2612</v>
      </c>
      <c r="O3920" t="s">
        <v>2542</v>
      </c>
      <c r="P3920" t="s">
        <v>2543</v>
      </c>
      <c r="Q3920" t="s">
        <v>2544</v>
      </c>
      <c r="R3920" t="s">
        <v>2613</v>
      </c>
      <c r="S3920" t="s">
        <v>2546</v>
      </c>
      <c r="T3920">
        <v>0</v>
      </c>
      <c r="U3920" t="s">
        <v>2614</v>
      </c>
      <c r="V3920" t="s">
        <v>2615</v>
      </c>
      <c r="W3920" t="s">
        <v>2614</v>
      </c>
      <c r="X3920" t="s">
        <v>2615</v>
      </c>
      <c r="Y3920" t="str">
        <f t="shared" si="61"/>
        <v>广州荔湾品唯信息服务有限公司广州唯品会电子商务有限公司信息流</v>
      </c>
      <c r="Z3920" t="e">
        <f>VLOOKUP(Y:Y,[1]Sheet1!N:N,1,0)</f>
        <v>#N/A</v>
      </c>
    </row>
    <row r="3921" spans="1:26" hidden="1" x14ac:dyDescent="0.25">
      <c r="A3921">
        <v>20230609</v>
      </c>
      <c r="B3921">
        <v>47327891</v>
      </c>
      <c r="C3921" t="s">
        <v>2863</v>
      </c>
      <c r="D3921">
        <v>2185183</v>
      </c>
      <c r="E3921" t="s">
        <v>2574</v>
      </c>
      <c r="F3921" s="59">
        <v>60.24</v>
      </c>
      <c r="G3921">
        <v>45.64</v>
      </c>
      <c r="H3921" t="s">
        <v>2538</v>
      </c>
      <c r="I3921" t="s">
        <v>2551</v>
      </c>
      <c r="J3921" t="s">
        <v>2575</v>
      </c>
      <c r="K3921" t="s">
        <v>2321</v>
      </c>
      <c r="L3921" t="s">
        <v>2344</v>
      </c>
      <c r="M3921" t="s">
        <v>2576</v>
      </c>
      <c r="O3921" t="s">
        <v>2542</v>
      </c>
      <c r="P3921" t="s">
        <v>2543</v>
      </c>
      <c r="Q3921" t="s">
        <v>2544</v>
      </c>
      <c r="R3921" t="s">
        <v>2577</v>
      </c>
      <c r="S3921" t="s">
        <v>2546</v>
      </c>
      <c r="T3921">
        <v>0</v>
      </c>
      <c r="U3921" t="s">
        <v>838</v>
      </c>
      <c r="V3921" t="s">
        <v>2578</v>
      </c>
      <c r="W3921" t="s">
        <v>838</v>
      </c>
      <c r="X3921" t="s">
        <v>2578</v>
      </c>
      <c r="Y3921" t="str">
        <f t="shared" si="61"/>
        <v>北京微财科技有限公司-数媒重庆市黑卡小额贷款有限公司信息流</v>
      </c>
      <c r="Z3921" t="e">
        <f>VLOOKUP(Y:Y,[1]Sheet1!N:N,1,0)</f>
        <v>#N/A</v>
      </c>
    </row>
    <row r="3922" spans="1:26" hidden="1" x14ac:dyDescent="0.25">
      <c r="A3922">
        <v>20230609</v>
      </c>
      <c r="B3922">
        <v>47798459</v>
      </c>
      <c r="C3922" t="s">
        <v>2861</v>
      </c>
      <c r="D3922">
        <v>2169384</v>
      </c>
      <c r="E3922" t="s">
        <v>2633</v>
      </c>
      <c r="F3922" s="59">
        <v>3703.47</v>
      </c>
      <c r="G3922">
        <v>2743.31</v>
      </c>
      <c r="H3922" t="s">
        <v>2538</v>
      </c>
      <c r="I3922" t="s">
        <v>2551</v>
      </c>
      <c r="J3922" t="s">
        <v>296</v>
      </c>
      <c r="K3922" t="s">
        <v>2321</v>
      </c>
      <c r="L3922" t="s">
        <v>2334</v>
      </c>
      <c r="M3922" t="s">
        <v>2634</v>
      </c>
      <c r="N3922" t="s">
        <v>2635</v>
      </c>
      <c r="O3922" t="s">
        <v>2542</v>
      </c>
      <c r="P3922" t="s">
        <v>2543</v>
      </c>
      <c r="Q3922" t="s">
        <v>2544</v>
      </c>
      <c r="R3922" t="s">
        <v>2636</v>
      </c>
      <c r="S3922" t="s">
        <v>2546</v>
      </c>
      <c r="T3922">
        <v>0</v>
      </c>
      <c r="U3922" t="s">
        <v>2584</v>
      </c>
      <c r="V3922" t="s">
        <v>2637</v>
      </c>
      <c r="W3922" t="s">
        <v>2584</v>
      </c>
      <c r="X3922" t="s">
        <v>2637</v>
      </c>
      <c r="Y3922" t="str">
        <f t="shared" si="61"/>
        <v>湖北车智汇传媒有限公司北京车之家信息技术有限公司信息流</v>
      </c>
      <c r="Z3922" t="e">
        <f>VLOOKUP(Y:Y,[1]Sheet1!N:N,1,0)</f>
        <v>#N/A</v>
      </c>
    </row>
    <row r="3923" spans="1:26" hidden="1" x14ac:dyDescent="0.25">
      <c r="A3923">
        <v>20230609</v>
      </c>
      <c r="B3923">
        <v>28450438</v>
      </c>
      <c r="C3923" t="s">
        <v>2665</v>
      </c>
      <c r="D3923">
        <v>2113477</v>
      </c>
      <c r="E3923" t="s">
        <v>2666</v>
      </c>
      <c r="F3923" s="59">
        <v>1857.3</v>
      </c>
      <c r="G3923">
        <v>0</v>
      </c>
      <c r="H3923" t="s">
        <v>2559</v>
      </c>
      <c r="I3923" t="s">
        <v>2560</v>
      </c>
      <c r="J3923" t="s">
        <v>231</v>
      </c>
      <c r="K3923" t="s">
        <v>711</v>
      </c>
      <c r="L3923" t="s">
        <v>231</v>
      </c>
      <c r="M3923" t="s">
        <v>2667</v>
      </c>
      <c r="N3923" t="s">
        <v>2668</v>
      </c>
      <c r="O3923" t="s">
        <v>2542</v>
      </c>
      <c r="P3923" t="s">
        <v>2543</v>
      </c>
      <c r="Q3923" t="s">
        <v>2544</v>
      </c>
      <c r="R3923" t="s">
        <v>2669</v>
      </c>
      <c r="S3923" t="s">
        <v>2546</v>
      </c>
      <c r="T3923">
        <v>0</v>
      </c>
      <c r="U3923" t="s">
        <v>2555</v>
      </c>
      <c r="V3923" t="s">
        <v>2670</v>
      </c>
      <c r="W3923" t="s">
        <v>2555</v>
      </c>
      <c r="X3923" t="s">
        <v>2671</v>
      </c>
      <c r="Y3923" t="str">
        <f t="shared" si="61"/>
        <v>广州酷狗计算机科技有限公司广州酷狗计算机科技有限公司CPC</v>
      </c>
      <c r="Z3923" t="e">
        <f>VLOOKUP(Y:Y,[1]Sheet1!N:N,1,0)</f>
        <v>#N/A</v>
      </c>
    </row>
    <row r="3924" spans="1:26" hidden="1" x14ac:dyDescent="0.25">
      <c r="A3924">
        <v>20230609</v>
      </c>
      <c r="B3924">
        <v>40732451</v>
      </c>
      <c r="C3924" t="s">
        <v>2681</v>
      </c>
      <c r="D3924">
        <v>2158492</v>
      </c>
      <c r="E3924" t="s">
        <v>2580</v>
      </c>
      <c r="F3924" s="59">
        <v>12914.73</v>
      </c>
      <c r="G3924">
        <v>10852.49</v>
      </c>
      <c r="H3924" t="s">
        <v>2559</v>
      </c>
      <c r="I3924" t="s">
        <v>2560</v>
      </c>
      <c r="J3924" t="s">
        <v>2330</v>
      </c>
      <c r="K3924" t="s">
        <v>711</v>
      </c>
      <c r="L3924" t="s">
        <v>2329</v>
      </c>
      <c r="M3924" t="s">
        <v>2581</v>
      </c>
      <c r="N3924" t="s">
        <v>2582</v>
      </c>
      <c r="O3924" t="s">
        <v>2542</v>
      </c>
      <c r="P3924" t="s">
        <v>2543</v>
      </c>
      <c r="Q3924" t="s">
        <v>2544</v>
      </c>
      <c r="R3924" t="s">
        <v>2583</v>
      </c>
      <c r="S3924" t="s">
        <v>2546</v>
      </c>
      <c r="T3924">
        <v>23940.37</v>
      </c>
      <c r="U3924" t="s">
        <v>2584</v>
      </c>
      <c r="V3924" t="s">
        <v>2585</v>
      </c>
      <c r="W3924" t="s">
        <v>2584</v>
      </c>
      <c r="X3924" t="s">
        <v>2585</v>
      </c>
      <c r="Y3924" t="str">
        <f t="shared" si="61"/>
        <v>成都哈拜网络科技有限公司-数字媒体事业部上海哈啰普惠科技有限公司CPC</v>
      </c>
      <c r="Z3924" t="e">
        <f>VLOOKUP(Y:Y,[1]Sheet1!N:N,1,0)</f>
        <v>#N/A</v>
      </c>
    </row>
    <row r="3925" spans="1:26" hidden="1" x14ac:dyDescent="0.25">
      <c r="A3925">
        <v>20230609</v>
      </c>
      <c r="B3925">
        <v>42327250</v>
      </c>
      <c r="C3925" t="s">
        <v>2704</v>
      </c>
      <c r="D3925">
        <v>2172261</v>
      </c>
      <c r="E3925" t="s">
        <v>2628</v>
      </c>
      <c r="F3925" s="59">
        <v>956.64</v>
      </c>
      <c r="G3925">
        <v>730.26</v>
      </c>
      <c r="H3925" t="s">
        <v>2538</v>
      </c>
      <c r="I3925" t="s">
        <v>2539</v>
      </c>
      <c r="J3925" t="s">
        <v>292</v>
      </c>
      <c r="K3925" t="s">
        <v>2321</v>
      </c>
      <c r="L3925" t="s">
        <v>574</v>
      </c>
      <c r="M3925" t="s">
        <v>2611</v>
      </c>
      <c r="N3925" t="s">
        <v>2612</v>
      </c>
      <c r="O3925" t="s">
        <v>2542</v>
      </c>
      <c r="P3925" t="s">
        <v>2543</v>
      </c>
      <c r="Q3925" t="s">
        <v>2544</v>
      </c>
      <c r="R3925" t="s">
        <v>2613</v>
      </c>
      <c r="S3925" t="s">
        <v>2546</v>
      </c>
      <c r="T3925">
        <v>0</v>
      </c>
      <c r="U3925" t="s">
        <v>2614</v>
      </c>
      <c r="V3925" t="s">
        <v>2615</v>
      </c>
      <c r="W3925" t="s">
        <v>2614</v>
      </c>
      <c r="X3925" t="s">
        <v>2615</v>
      </c>
      <c r="Y3925" t="str">
        <f t="shared" si="61"/>
        <v>广州荔湾品唯信息服务有限公司广州唯品会电子商务有限公司信息流</v>
      </c>
      <c r="Z3925" t="e">
        <f>VLOOKUP(Y:Y,[1]Sheet1!N:N,1,0)</f>
        <v>#N/A</v>
      </c>
    </row>
    <row r="3926" spans="1:26" hidden="1" x14ac:dyDescent="0.25">
      <c r="A3926">
        <v>20230609</v>
      </c>
      <c r="B3926">
        <v>47184422</v>
      </c>
      <c r="C3926" t="s">
        <v>2748</v>
      </c>
      <c r="D3926">
        <v>2171552</v>
      </c>
      <c r="E3926" t="s">
        <v>2749</v>
      </c>
      <c r="F3926" s="59">
        <v>2096.29</v>
      </c>
      <c r="G3926">
        <v>2033.09</v>
      </c>
      <c r="H3926" t="s">
        <v>2538</v>
      </c>
      <c r="I3926" t="s">
        <v>2551</v>
      </c>
      <c r="J3926" t="s">
        <v>2339</v>
      </c>
      <c r="K3926" t="s">
        <v>2321</v>
      </c>
      <c r="L3926" t="s">
        <v>2338</v>
      </c>
      <c r="M3926" t="s">
        <v>2692</v>
      </c>
      <c r="N3926" t="s">
        <v>2693</v>
      </c>
      <c r="O3926" t="s">
        <v>2542</v>
      </c>
      <c r="P3926" t="s">
        <v>2543</v>
      </c>
      <c r="Q3926" t="s">
        <v>2544</v>
      </c>
      <c r="R3926" t="s">
        <v>2694</v>
      </c>
      <c r="S3926" t="s">
        <v>2546</v>
      </c>
      <c r="T3926">
        <v>0</v>
      </c>
      <c r="U3926" t="s">
        <v>2117</v>
      </c>
      <c r="V3926" t="s">
        <v>2695</v>
      </c>
      <c r="W3926" t="s">
        <v>2117</v>
      </c>
      <c r="X3926" t="s">
        <v>2695</v>
      </c>
      <c r="Y3926" t="str">
        <f t="shared" si="61"/>
        <v>北京三快在线科技有限公司及其关联公司北京三快科技有限公司信息流</v>
      </c>
      <c r="Z3926" t="e">
        <f>VLOOKUP(Y:Y,[1]Sheet1!N:N,1,0)</f>
        <v>#N/A</v>
      </c>
    </row>
    <row r="3927" spans="1:26" hidden="1" x14ac:dyDescent="0.25">
      <c r="A3927">
        <v>20230609</v>
      </c>
      <c r="B3927">
        <v>38794025</v>
      </c>
      <c r="C3927" t="s">
        <v>2651</v>
      </c>
      <c r="D3927">
        <v>2172261</v>
      </c>
      <c r="E3927" t="s">
        <v>2628</v>
      </c>
      <c r="F3927" s="59">
        <v>1038.76</v>
      </c>
      <c r="G3927">
        <v>792.95</v>
      </c>
      <c r="H3927" t="s">
        <v>2538</v>
      </c>
      <c r="I3927" t="s">
        <v>2551</v>
      </c>
      <c r="J3927" t="s">
        <v>292</v>
      </c>
      <c r="K3927" t="s">
        <v>2321</v>
      </c>
      <c r="L3927" t="s">
        <v>574</v>
      </c>
      <c r="M3927" t="s">
        <v>2611</v>
      </c>
      <c r="N3927" t="s">
        <v>2612</v>
      </c>
      <c r="O3927" t="s">
        <v>2542</v>
      </c>
      <c r="P3927" t="s">
        <v>2543</v>
      </c>
      <c r="Q3927" t="s">
        <v>2544</v>
      </c>
      <c r="R3927" t="s">
        <v>2613</v>
      </c>
      <c r="S3927" t="s">
        <v>2546</v>
      </c>
      <c r="T3927">
        <v>0</v>
      </c>
      <c r="U3927" t="s">
        <v>2614</v>
      </c>
      <c r="V3927" t="s">
        <v>2615</v>
      </c>
      <c r="W3927" t="s">
        <v>2614</v>
      </c>
      <c r="X3927" t="s">
        <v>2615</v>
      </c>
      <c r="Y3927" t="str">
        <f t="shared" si="61"/>
        <v>广州荔湾品唯信息服务有限公司广州唯品会电子商务有限公司信息流</v>
      </c>
      <c r="Z3927" t="e">
        <f>VLOOKUP(Y:Y,[1]Sheet1!N:N,1,0)</f>
        <v>#N/A</v>
      </c>
    </row>
    <row r="3928" spans="1:26" hidden="1" x14ac:dyDescent="0.25">
      <c r="A3928">
        <v>20230609</v>
      </c>
      <c r="B3928">
        <v>45323011</v>
      </c>
      <c r="C3928" t="s">
        <v>2680</v>
      </c>
      <c r="D3928">
        <v>2172261</v>
      </c>
      <c r="E3928" t="s">
        <v>2628</v>
      </c>
      <c r="F3928" s="59">
        <v>1743.05</v>
      </c>
      <c r="G3928">
        <v>1330.57</v>
      </c>
      <c r="H3928" t="s">
        <v>2538</v>
      </c>
      <c r="I3928" t="s">
        <v>2551</v>
      </c>
      <c r="J3928" t="s">
        <v>292</v>
      </c>
      <c r="K3928" t="s">
        <v>2321</v>
      </c>
      <c r="L3928" t="s">
        <v>574</v>
      </c>
      <c r="M3928" t="s">
        <v>2611</v>
      </c>
      <c r="N3928" t="s">
        <v>2612</v>
      </c>
      <c r="O3928" t="s">
        <v>2542</v>
      </c>
      <c r="P3928" t="s">
        <v>2543</v>
      </c>
      <c r="Q3928" t="s">
        <v>2544</v>
      </c>
      <c r="R3928" t="s">
        <v>2613</v>
      </c>
      <c r="S3928" t="s">
        <v>2546</v>
      </c>
      <c r="T3928">
        <v>0</v>
      </c>
      <c r="U3928" t="s">
        <v>2614</v>
      </c>
      <c r="V3928" t="s">
        <v>2615</v>
      </c>
      <c r="W3928" t="s">
        <v>2614</v>
      </c>
      <c r="X3928" t="s">
        <v>2615</v>
      </c>
      <c r="Y3928" t="str">
        <f t="shared" si="61"/>
        <v>广州荔湾品唯信息服务有限公司广州唯品会电子商务有限公司信息流</v>
      </c>
      <c r="Z3928" t="e">
        <f>VLOOKUP(Y:Y,[1]Sheet1!N:N,1,0)</f>
        <v>#N/A</v>
      </c>
    </row>
    <row r="3929" spans="1:26" hidden="1" x14ac:dyDescent="0.25">
      <c r="A3929">
        <v>20230609</v>
      </c>
      <c r="B3929">
        <v>47426658</v>
      </c>
      <c r="C3929" t="s">
        <v>2873</v>
      </c>
      <c r="D3929">
        <v>2167551</v>
      </c>
      <c r="E3929" t="s">
        <v>2550</v>
      </c>
      <c r="F3929" s="59">
        <v>54.62</v>
      </c>
      <c r="G3929">
        <v>54.62</v>
      </c>
      <c r="H3929" t="s">
        <v>2538</v>
      </c>
      <c r="I3929" t="s">
        <v>2551</v>
      </c>
      <c r="J3929" t="s">
        <v>2332</v>
      </c>
      <c r="K3929" t="s">
        <v>2321</v>
      </c>
      <c r="L3929" t="s">
        <v>2333</v>
      </c>
      <c r="M3929" t="s">
        <v>2552</v>
      </c>
      <c r="N3929" t="s">
        <v>2553</v>
      </c>
      <c r="O3929" t="s">
        <v>2542</v>
      </c>
      <c r="P3929" t="s">
        <v>2543</v>
      </c>
      <c r="Q3929" t="s">
        <v>2544</v>
      </c>
      <c r="R3929" t="s">
        <v>2554</v>
      </c>
      <c r="S3929" t="s">
        <v>2546</v>
      </c>
      <c r="T3929">
        <v>0</v>
      </c>
      <c r="U3929" t="s">
        <v>2555</v>
      </c>
      <c r="V3929" t="s">
        <v>2556</v>
      </c>
      <c r="W3929" t="s">
        <v>2555</v>
      </c>
      <c r="X3929" t="s">
        <v>2556</v>
      </c>
      <c r="Y3929" t="str">
        <f t="shared" si="61"/>
        <v>北京爱奇艺科技有限公司-百度北京爱奇艺科技有限公司信息流</v>
      </c>
      <c r="Z3929" t="e">
        <f>VLOOKUP(Y:Y,[1]Sheet1!N:N,1,0)</f>
        <v>#N/A</v>
      </c>
    </row>
    <row r="3930" spans="1:26" hidden="1" x14ac:dyDescent="0.25">
      <c r="A3930">
        <v>20230609</v>
      </c>
      <c r="B3930">
        <v>36470871</v>
      </c>
      <c r="C3930" t="s">
        <v>2579</v>
      </c>
      <c r="D3930">
        <v>2158492</v>
      </c>
      <c r="E3930" t="s">
        <v>2580</v>
      </c>
      <c r="F3930" s="59">
        <v>3680.99</v>
      </c>
      <c r="G3930">
        <v>3093.18</v>
      </c>
      <c r="H3930" t="s">
        <v>2559</v>
      </c>
      <c r="I3930" t="s">
        <v>2560</v>
      </c>
      <c r="J3930" t="s">
        <v>2330</v>
      </c>
      <c r="K3930" t="s">
        <v>711</v>
      </c>
      <c r="L3930" t="s">
        <v>2329</v>
      </c>
      <c r="M3930" t="s">
        <v>2581</v>
      </c>
      <c r="N3930" t="s">
        <v>2582</v>
      </c>
      <c r="O3930" t="s">
        <v>2542</v>
      </c>
      <c r="P3930" t="s">
        <v>2543</v>
      </c>
      <c r="Q3930" t="s">
        <v>2544</v>
      </c>
      <c r="R3930" t="s">
        <v>2583</v>
      </c>
      <c r="S3930" t="s">
        <v>2546</v>
      </c>
      <c r="T3930">
        <v>19895.392</v>
      </c>
      <c r="U3930" t="s">
        <v>2584</v>
      </c>
      <c r="V3930" t="s">
        <v>2585</v>
      </c>
      <c r="W3930" t="s">
        <v>2584</v>
      </c>
      <c r="X3930" t="s">
        <v>2585</v>
      </c>
      <c r="Y3930" t="str">
        <f t="shared" si="61"/>
        <v>成都哈拜网络科技有限公司-数字媒体事业部上海哈啰普惠科技有限公司CPC</v>
      </c>
      <c r="Z3930" t="e">
        <f>VLOOKUP(Y:Y,[1]Sheet1!N:N,1,0)</f>
        <v>#N/A</v>
      </c>
    </row>
    <row r="3931" spans="1:26" hidden="1" x14ac:dyDescent="0.25">
      <c r="A3931">
        <v>20230609</v>
      </c>
      <c r="B3931">
        <v>42327274</v>
      </c>
      <c r="C3931" t="s">
        <v>2791</v>
      </c>
      <c r="D3931">
        <v>2172261</v>
      </c>
      <c r="E3931" t="s">
        <v>2628</v>
      </c>
      <c r="F3931" s="59">
        <v>42.48</v>
      </c>
      <c r="G3931">
        <v>32.43</v>
      </c>
      <c r="H3931" t="s">
        <v>2538</v>
      </c>
      <c r="I3931" t="s">
        <v>2539</v>
      </c>
      <c r="J3931" t="s">
        <v>292</v>
      </c>
      <c r="K3931" t="s">
        <v>2321</v>
      </c>
      <c r="L3931" t="s">
        <v>574</v>
      </c>
      <c r="M3931" t="s">
        <v>2611</v>
      </c>
      <c r="N3931" t="s">
        <v>2612</v>
      </c>
      <c r="O3931" t="s">
        <v>2542</v>
      </c>
      <c r="P3931" t="s">
        <v>2543</v>
      </c>
      <c r="Q3931" t="s">
        <v>2544</v>
      </c>
      <c r="R3931" t="s">
        <v>2613</v>
      </c>
      <c r="S3931" t="s">
        <v>2546</v>
      </c>
      <c r="T3931">
        <v>0</v>
      </c>
      <c r="U3931" t="s">
        <v>2614</v>
      </c>
      <c r="V3931" t="s">
        <v>2615</v>
      </c>
      <c r="W3931" t="s">
        <v>2614</v>
      </c>
      <c r="X3931" t="s">
        <v>2615</v>
      </c>
      <c r="Y3931" t="str">
        <f t="shared" si="61"/>
        <v>广州荔湾品唯信息服务有限公司广州唯品会电子商务有限公司信息流</v>
      </c>
      <c r="Z3931" t="e">
        <f>VLOOKUP(Y:Y,[1]Sheet1!N:N,1,0)</f>
        <v>#N/A</v>
      </c>
    </row>
    <row r="3932" spans="1:26" hidden="1" x14ac:dyDescent="0.25">
      <c r="A3932">
        <v>20230609</v>
      </c>
      <c r="B3932">
        <v>42965759</v>
      </c>
      <c r="C3932" t="s">
        <v>2619</v>
      </c>
      <c r="D3932">
        <v>2165227</v>
      </c>
      <c r="E3932" t="s">
        <v>2566</v>
      </c>
      <c r="F3932" s="59">
        <v>61.49</v>
      </c>
      <c r="G3932">
        <v>45.55</v>
      </c>
      <c r="H3932" t="s">
        <v>2538</v>
      </c>
      <c r="I3932" t="s">
        <v>2551</v>
      </c>
      <c r="J3932" t="s">
        <v>2320</v>
      </c>
      <c r="K3932" t="s">
        <v>2321</v>
      </c>
      <c r="L3932" t="s">
        <v>2318</v>
      </c>
      <c r="M3932" t="s">
        <v>2540</v>
      </c>
      <c r="N3932" t="s">
        <v>2541</v>
      </c>
      <c r="O3932" t="s">
        <v>2542</v>
      </c>
      <c r="P3932" t="s">
        <v>2543</v>
      </c>
      <c r="Q3932" t="s">
        <v>2544</v>
      </c>
      <c r="R3932" t="s">
        <v>2545</v>
      </c>
      <c r="S3932" t="s">
        <v>2546</v>
      </c>
      <c r="T3932">
        <v>0</v>
      </c>
      <c r="U3932" t="s">
        <v>838</v>
      </c>
      <c r="V3932" t="s">
        <v>2547</v>
      </c>
      <c r="W3932" t="s">
        <v>838</v>
      </c>
      <c r="X3932" t="s">
        <v>2548</v>
      </c>
      <c r="Y3932" t="str">
        <f t="shared" si="61"/>
        <v>上海耳序信息技术有限公司-四部上海拍拍贷金融信息服务有限公司信息流</v>
      </c>
      <c r="Z3932" t="e">
        <f>VLOOKUP(Y:Y,[1]Sheet1!N:N,1,0)</f>
        <v>#N/A</v>
      </c>
    </row>
    <row r="3933" spans="1:26" x14ac:dyDescent="0.25">
      <c r="A3933">
        <v>20230609</v>
      </c>
      <c r="B3933">
        <v>43094813</v>
      </c>
      <c r="C3933" t="s">
        <v>2677</v>
      </c>
      <c r="D3933">
        <v>2054669</v>
      </c>
      <c r="E3933" t="s">
        <v>2622</v>
      </c>
      <c r="F3933" s="59">
        <v>1596.97</v>
      </c>
      <c r="G3933">
        <v>1182.94</v>
      </c>
      <c r="H3933" t="s">
        <v>2538</v>
      </c>
      <c r="I3933" t="s">
        <v>2539</v>
      </c>
      <c r="J3933" t="s">
        <v>2352</v>
      </c>
      <c r="K3933" t="s">
        <v>2321</v>
      </c>
      <c r="L3933" t="s">
        <v>2351</v>
      </c>
      <c r="M3933" t="s">
        <v>2623</v>
      </c>
      <c r="N3933" t="s">
        <v>2624</v>
      </c>
      <c r="O3933" t="s">
        <v>2542</v>
      </c>
      <c r="P3933" t="s">
        <v>2543</v>
      </c>
      <c r="Q3933" t="s">
        <v>2544</v>
      </c>
      <c r="R3933" t="s">
        <v>2625</v>
      </c>
      <c r="S3933" t="s">
        <v>2546</v>
      </c>
      <c r="T3933">
        <v>0</v>
      </c>
      <c r="U3933" t="s">
        <v>838</v>
      </c>
      <c r="V3933" t="s">
        <v>2548</v>
      </c>
      <c r="W3933" t="s">
        <v>838</v>
      </c>
      <c r="X3933" t="s">
        <v>2548</v>
      </c>
      <c r="Y3933" t="str">
        <f t="shared" si="61"/>
        <v>深圳市小赢普惠科技有限责任公司深圳市赢众通金融信息服务有限责任公司信息流</v>
      </c>
      <c r="Z3933" t="e">
        <f>VLOOKUP(Y:Y,[1]Sheet1!N:N,1,0)</f>
        <v>#N/A</v>
      </c>
    </row>
    <row r="3934" spans="1:26" hidden="1" x14ac:dyDescent="0.25">
      <c r="A3934">
        <v>20230609</v>
      </c>
      <c r="B3934">
        <v>45322956</v>
      </c>
      <c r="C3934" t="s">
        <v>2631</v>
      </c>
      <c r="D3934">
        <v>2172261</v>
      </c>
      <c r="E3934" t="s">
        <v>2628</v>
      </c>
      <c r="F3934" s="59">
        <v>431.48</v>
      </c>
      <c r="G3934">
        <v>329.37</v>
      </c>
      <c r="H3934" t="s">
        <v>2538</v>
      </c>
      <c r="I3934" t="s">
        <v>2539</v>
      </c>
      <c r="J3934" t="s">
        <v>292</v>
      </c>
      <c r="K3934" t="s">
        <v>2321</v>
      </c>
      <c r="L3934" t="s">
        <v>574</v>
      </c>
      <c r="M3934" t="s">
        <v>2611</v>
      </c>
      <c r="N3934" t="s">
        <v>2612</v>
      </c>
      <c r="O3934" t="s">
        <v>2542</v>
      </c>
      <c r="P3934" t="s">
        <v>2543</v>
      </c>
      <c r="Q3934" t="s">
        <v>2544</v>
      </c>
      <c r="R3934" t="s">
        <v>2613</v>
      </c>
      <c r="S3934" t="s">
        <v>2546</v>
      </c>
      <c r="T3934">
        <v>0</v>
      </c>
      <c r="U3934" t="s">
        <v>2614</v>
      </c>
      <c r="V3934" t="s">
        <v>2615</v>
      </c>
      <c r="W3934" t="s">
        <v>2614</v>
      </c>
      <c r="X3934" t="s">
        <v>2615</v>
      </c>
      <c r="Y3934" t="str">
        <f t="shared" si="61"/>
        <v>广州荔湾品唯信息服务有限公司广州唯品会电子商务有限公司信息流</v>
      </c>
      <c r="Z3934" t="e">
        <f>VLOOKUP(Y:Y,[1]Sheet1!N:N,1,0)</f>
        <v>#N/A</v>
      </c>
    </row>
    <row r="3935" spans="1:26" x14ac:dyDescent="0.25">
      <c r="A3935">
        <v>20230609</v>
      </c>
      <c r="B3935">
        <v>45336908</v>
      </c>
      <c r="C3935" t="s">
        <v>2621</v>
      </c>
      <c r="D3935">
        <v>2054669</v>
      </c>
      <c r="E3935" t="s">
        <v>2622</v>
      </c>
      <c r="F3935" s="59">
        <v>27.38</v>
      </c>
      <c r="G3935">
        <v>20.28</v>
      </c>
      <c r="H3935" t="s">
        <v>2538</v>
      </c>
      <c r="I3935" t="s">
        <v>2551</v>
      </c>
      <c r="J3935" t="s">
        <v>2352</v>
      </c>
      <c r="K3935" t="s">
        <v>2321</v>
      </c>
      <c r="L3935" t="s">
        <v>2351</v>
      </c>
      <c r="M3935" t="s">
        <v>2623</v>
      </c>
      <c r="N3935" t="s">
        <v>2624</v>
      </c>
      <c r="O3935" t="s">
        <v>2542</v>
      </c>
      <c r="P3935" t="s">
        <v>2543</v>
      </c>
      <c r="Q3935" t="s">
        <v>2544</v>
      </c>
      <c r="R3935" t="s">
        <v>2625</v>
      </c>
      <c r="S3935" t="s">
        <v>2546</v>
      </c>
      <c r="T3935">
        <v>0</v>
      </c>
      <c r="U3935" t="s">
        <v>838</v>
      </c>
      <c r="V3935" t="s">
        <v>2548</v>
      </c>
      <c r="W3935" t="s">
        <v>838</v>
      </c>
      <c r="X3935" t="s">
        <v>2548</v>
      </c>
      <c r="Y3935" t="str">
        <f t="shared" si="61"/>
        <v>深圳市小赢普惠科技有限责任公司深圳市赢众通金融信息服务有限责任公司信息流</v>
      </c>
      <c r="Z3935" t="e">
        <f>VLOOKUP(Y:Y,[1]Sheet1!N:N,1,0)</f>
        <v>#N/A</v>
      </c>
    </row>
    <row r="3936" spans="1:26" hidden="1" x14ac:dyDescent="0.25">
      <c r="A3936">
        <v>20230609</v>
      </c>
      <c r="B3936">
        <v>41250572</v>
      </c>
      <c r="C3936" t="s">
        <v>2703</v>
      </c>
      <c r="D3936">
        <v>2130054</v>
      </c>
      <c r="E3936" t="s">
        <v>2558</v>
      </c>
      <c r="F3936" s="59">
        <v>2013.7</v>
      </c>
      <c r="G3936">
        <v>1630.49</v>
      </c>
      <c r="H3936" t="s">
        <v>2559</v>
      </c>
      <c r="I3936" t="s">
        <v>2560</v>
      </c>
      <c r="J3936" t="s">
        <v>2350</v>
      </c>
      <c r="K3936" t="s">
        <v>711</v>
      </c>
      <c r="L3936" t="s">
        <v>2350</v>
      </c>
      <c r="M3936" t="s">
        <v>2561</v>
      </c>
      <c r="N3936" t="s">
        <v>2562</v>
      </c>
      <c r="O3936" t="s">
        <v>2542</v>
      </c>
      <c r="P3936" t="s">
        <v>2543</v>
      </c>
      <c r="Q3936" t="s">
        <v>2544</v>
      </c>
      <c r="R3936" t="s">
        <v>2563</v>
      </c>
      <c r="S3936" t="s">
        <v>2546</v>
      </c>
      <c r="T3936">
        <v>6638.9949999999999</v>
      </c>
      <c r="U3936" t="s">
        <v>1891</v>
      </c>
      <c r="V3936" t="s">
        <v>2564</v>
      </c>
      <c r="W3936" t="s">
        <v>1891</v>
      </c>
      <c r="X3936" t="s">
        <v>2564</v>
      </c>
      <c r="Y3936" t="str">
        <f t="shared" si="61"/>
        <v>深圳尚米网络技术有限公司深圳尚米网络技术有限公司CPC</v>
      </c>
      <c r="Z3936" t="e">
        <f>VLOOKUP(Y:Y,[1]Sheet1!N:N,1,0)</f>
        <v>#N/A</v>
      </c>
    </row>
    <row r="3937" spans="1:26" hidden="1" x14ac:dyDescent="0.25">
      <c r="A3937">
        <v>20230609</v>
      </c>
      <c r="B3937">
        <v>32834859</v>
      </c>
      <c r="C3937" t="s">
        <v>2737</v>
      </c>
      <c r="D3937">
        <v>2054667</v>
      </c>
      <c r="E3937" t="s">
        <v>2738</v>
      </c>
      <c r="F3937" s="59">
        <v>99569.87</v>
      </c>
      <c r="G3937">
        <v>83671.3</v>
      </c>
      <c r="H3937" t="s">
        <v>2559</v>
      </c>
      <c r="I3937" t="s">
        <v>2560</v>
      </c>
      <c r="J3937" t="s">
        <v>2352</v>
      </c>
      <c r="K3937" t="s">
        <v>711</v>
      </c>
      <c r="L3937" t="s">
        <v>2351</v>
      </c>
      <c r="M3937" t="s">
        <v>2623</v>
      </c>
      <c r="N3937" t="s">
        <v>2624</v>
      </c>
      <c r="O3937" t="s">
        <v>2542</v>
      </c>
      <c r="P3937" t="s">
        <v>2543</v>
      </c>
      <c r="Q3937" t="s">
        <v>2544</v>
      </c>
      <c r="R3937" t="s">
        <v>2625</v>
      </c>
      <c r="S3937" t="s">
        <v>2546</v>
      </c>
      <c r="T3937">
        <v>491348.55800000002</v>
      </c>
      <c r="U3937" t="s">
        <v>838</v>
      </c>
      <c r="V3937" t="s">
        <v>2548</v>
      </c>
      <c r="W3937" t="s">
        <v>838</v>
      </c>
      <c r="X3937" t="s">
        <v>2548</v>
      </c>
      <c r="Y3937" t="str">
        <f t="shared" si="61"/>
        <v>深圳市小赢普惠科技有限责任公司深圳市赢众通金融信息服务有限责任公司CPC</v>
      </c>
      <c r="Z3937" t="e">
        <f>VLOOKUP(Y:Y,[1]Sheet1!N:N,1,0)</f>
        <v>#N/A</v>
      </c>
    </row>
    <row r="3938" spans="1:26" hidden="1" x14ac:dyDescent="0.25">
      <c r="A3938">
        <v>20230609</v>
      </c>
      <c r="B3938">
        <v>38794049</v>
      </c>
      <c r="C3938" t="s">
        <v>2627</v>
      </c>
      <c r="D3938">
        <v>2172261</v>
      </c>
      <c r="E3938" t="s">
        <v>2628</v>
      </c>
      <c r="F3938" s="59">
        <v>16.760000000000002</v>
      </c>
      <c r="G3938">
        <v>12.8</v>
      </c>
      <c r="H3938" t="s">
        <v>2538</v>
      </c>
      <c r="I3938" t="s">
        <v>2539</v>
      </c>
      <c r="J3938" t="s">
        <v>292</v>
      </c>
      <c r="K3938" t="s">
        <v>2321</v>
      </c>
      <c r="L3938" t="s">
        <v>574</v>
      </c>
      <c r="M3938" t="s">
        <v>2611</v>
      </c>
      <c r="N3938" t="s">
        <v>2612</v>
      </c>
      <c r="O3938" t="s">
        <v>2542</v>
      </c>
      <c r="P3938" t="s">
        <v>2543</v>
      </c>
      <c r="Q3938" t="s">
        <v>2544</v>
      </c>
      <c r="R3938" t="s">
        <v>2613</v>
      </c>
      <c r="S3938" t="s">
        <v>2546</v>
      </c>
      <c r="T3938">
        <v>0</v>
      </c>
      <c r="U3938" t="s">
        <v>2614</v>
      </c>
      <c r="V3938" t="s">
        <v>2615</v>
      </c>
      <c r="W3938" t="s">
        <v>2614</v>
      </c>
      <c r="X3938" t="s">
        <v>2615</v>
      </c>
      <c r="Y3938" t="str">
        <f t="shared" si="61"/>
        <v>广州荔湾品唯信息服务有限公司广州唯品会电子商务有限公司信息流</v>
      </c>
      <c r="Z3938" t="e">
        <f>VLOOKUP(Y:Y,[1]Sheet1!N:N,1,0)</f>
        <v>#N/A</v>
      </c>
    </row>
    <row r="3939" spans="1:26" hidden="1" x14ac:dyDescent="0.25">
      <c r="A3939">
        <v>20230609</v>
      </c>
      <c r="B3939">
        <v>42594484</v>
      </c>
      <c r="C3939" t="s">
        <v>2752</v>
      </c>
      <c r="D3939">
        <v>2130054</v>
      </c>
      <c r="E3939" t="s">
        <v>2558</v>
      </c>
      <c r="F3939" s="59">
        <v>752.47</v>
      </c>
      <c r="G3939">
        <v>609.26</v>
      </c>
      <c r="H3939" t="s">
        <v>2559</v>
      </c>
      <c r="I3939" t="s">
        <v>2560</v>
      </c>
      <c r="J3939" t="s">
        <v>2350</v>
      </c>
      <c r="K3939" t="s">
        <v>711</v>
      </c>
      <c r="L3939" t="s">
        <v>2350</v>
      </c>
      <c r="M3939" t="s">
        <v>2561</v>
      </c>
      <c r="N3939" t="s">
        <v>2562</v>
      </c>
      <c r="O3939" t="s">
        <v>2542</v>
      </c>
      <c r="P3939" t="s">
        <v>2543</v>
      </c>
      <c r="Q3939" t="s">
        <v>2544</v>
      </c>
      <c r="R3939" t="s">
        <v>2563</v>
      </c>
      <c r="S3939" t="s">
        <v>2546</v>
      </c>
      <c r="T3939">
        <v>4117.4530000000004</v>
      </c>
      <c r="U3939" t="s">
        <v>1891</v>
      </c>
      <c r="V3939" t="s">
        <v>2564</v>
      </c>
      <c r="W3939" t="s">
        <v>1891</v>
      </c>
      <c r="X3939" t="s">
        <v>2564</v>
      </c>
      <c r="Y3939" t="str">
        <f t="shared" si="61"/>
        <v>深圳尚米网络技术有限公司深圳尚米网络技术有限公司CPC</v>
      </c>
      <c r="Z3939" t="e">
        <f>VLOOKUP(Y:Y,[1]Sheet1!N:N,1,0)</f>
        <v>#N/A</v>
      </c>
    </row>
    <row r="3940" spans="1:26" x14ac:dyDescent="0.25">
      <c r="A3940">
        <v>20230609</v>
      </c>
      <c r="B3940">
        <v>43094782</v>
      </c>
      <c r="C3940" t="s">
        <v>2630</v>
      </c>
      <c r="D3940">
        <v>2054669</v>
      </c>
      <c r="E3940" t="s">
        <v>2622</v>
      </c>
      <c r="F3940" s="59">
        <v>3.28</v>
      </c>
      <c r="G3940">
        <v>2.4300000000000002</v>
      </c>
      <c r="H3940" t="s">
        <v>2538</v>
      </c>
      <c r="I3940" t="s">
        <v>2551</v>
      </c>
      <c r="J3940" t="s">
        <v>2352</v>
      </c>
      <c r="K3940" t="s">
        <v>2321</v>
      </c>
      <c r="L3940" t="s">
        <v>2351</v>
      </c>
      <c r="M3940" t="s">
        <v>2623</v>
      </c>
      <c r="N3940" t="s">
        <v>2624</v>
      </c>
      <c r="O3940" t="s">
        <v>2542</v>
      </c>
      <c r="P3940" t="s">
        <v>2543</v>
      </c>
      <c r="Q3940" t="s">
        <v>2544</v>
      </c>
      <c r="R3940" t="s">
        <v>2625</v>
      </c>
      <c r="S3940" t="s">
        <v>2546</v>
      </c>
      <c r="T3940">
        <v>0</v>
      </c>
      <c r="U3940" t="s">
        <v>838</v>
      </c>
      <c r="V3940" t="s">
        <v>2548</v>
      </c>
      <c r="W3940" t="s">
        <v>838</v>
      </c>
      <c r="X3940" t="s">
        <v>2548</v>
      </c>
      <c r="Y3940" t="str">
        <f t="shared" si="61"/>
        <v>深圳市小赢普惠科技有限责任公司深圳市赢众通金融信息服务有限责任公司信息流</v>
      </c>
      <c r="Z3940" t="e">
        <f>VLOOKUP(Y:Y,[1]Sheet1!N:N,1,0)</f>
        <v>#N/A</v>
      </c>
    </row>
    <row r="3941" spans="1:26" hidden="1" x14ac:dyDescent="0.25">
      <c r="A3941">
        <v>20230609</v>
      </c>
      <c r="B3941">
        <v>29522757</v>
      </c>
      <c r="C3941" t="s">
        <v>2601</v>
      </c>
      <c r="D3941">
        <v>2130054</v>
      </c>
      <c r="E3941" t="s">
        <v>2558</v>
      </c>
      <c r="F3941" s="59">
        <v>3366.69</v>
      </c>
      <c r="G3941">
        <v>2725.96</v>
      </c>
      <c r="H3941" t="s">
        <v>2559</v>
      </c>
      <c r="I3941" t="s">
        <v>2560</v>
      </c>
      <c r="J3941" t="s">
        <v>2350</v>
      </c>
      <c r="K3941" t="s">
        <v>711</v>
      </c>
      <c r="L3941" t="s">
        <v>2350</v>
      </c>
      <c r="M3941" t="s">
        <v>2561</v>
      </c>
      <c r="N3941" t="s">
        <v>2562</v>
      </c>
      <c r="O3941" t="s">
        <v>2542</v>
      </c>
      <c r="P3941" t="s">
        <v>2543</v>
      </c>
      <c r="Q3941" t="s">
        <v>2544</v>
      </c>
      <c r="R3941" t="s">
        <v>2563</v>
      </c>
      <c r="S3941" t="s">
        <v>2546</v>
      </c>
      <c r="T3941">
        <v>8479.3189999999995</v>
      </c>
      <c r="U3941" t="s">
        <v>1891</v>
      </c>
      <c r="V3941" t="s">
        <v>2602</v>
      </c>
      <c r="W3941" t="s">
        <v>1891</v>
      </c>
      <c r="X3941" t="s">
        <v>2564</v>
      </c>
      <c r="Y3941" t="str">
        <f t="shared" si="61"/>
        <v>深圳尚米网络技术有限公司深圳尚米网络技术有限公司CPC</v>
      </c>
      <c r="Z3941" t="e">
        <f>VLOOKUP(Y:Y,[1]Sheet1!N:N,1,0)</f>
        <v>#N/A</v>
      </c>
    </row>
    <row r="3942" spans="1:26" hidden="1" x14ac:dyDescent="0.25">
      <c r="A3942">
        <v>20230609</v>
      </c>
      <c r="B3942">
        <v>30387904</v>
      </c>
      <c r="C3942" t="s">
        <v>2645</v>
      </c>
      <c r="D3942">
        <v>2130054</v>
      </c>
      <c r="E3942" t="s">
        <v>2558</v>
      </c>
      <c r="F3942" s="59">
        <v>1867.38</v>
      </c>
      <c r="G3942">
        <v>1512.03</v>
      </c>
      <c r="H3942" t="s">
        <v>2559</v>
      </c>
      <c r="I3942" t="s">
        <v>2560</v>
      </c>
      <c r="J3942" t="s">
        <v>2350</v>
      </c>
      <c r="K3942" t="s">
        <v>711</v>
      </c>
      <c r="L3942" t="s">
        <v>2350</v>
      </c>
      <c r="M3942" t="s">
        <v>2561</v>
      </c>
      <c r="N3942" t="s">
        <v>2562</v>
      </c>
      <c r="O3942" t="s">
        <v>2542</v>
      </c>
      <c r="P3942" t="s">
        <v>2543</v>
      </c>
      <c r="Q3942" t="s">
        <v>2544</v>
      </c>
      <c r="R3942" t="s">
        <v>2563</v>
      </c>
      <c r="S3942" t="s">
        <v>2546</v>
      </c>
      <c r="T3942">
        <v>7528.0569999999998</v>
      </c>
      <c r="U3942" t="s">
        <v>1891</v>
      </c>
      <c r="V3942" t="s">
        <v>2564</v>
      </c>
      <c r="W3942" t="s">
        <v>1891</v>
      </c>
      <c r="X3942" t="s">
        <v>2564</v>
      </c>
      <c r="Y3942" t="str">
        <f t="shared" si="61"/>
        <v>深圳尚米网络技术有限公司深圳尚米网络技术有限公司CPC</v>
      </c>
      <c r="Z3942" t="e">
        <f>VLOOKUP(Y:Y,[1]Sheet1!N:N,1,0)</f>
        <v>#N/A</v>
      </c>
    </row>
    <row r="3943" spans="1:26" hidden="1" x14ac:dyDescent="0.25">
      <c r="A3943">
        <v>20230609</v>
      </c>
      <c r="B3943">
        <v>41250541</v>
      </c>
      <c r="C3943" t="s">
        <v>2719</v>
      </c>
      <c r="D3943">
        <v>2130054</v>
      </c>
      <c r="E3943" t="s">
        <v>2558</v>
      </c>
      <c r="F3943" s="59">
        <v>1713.55</v>
      </c>
      <c r="G3943">
        <v>1387.44</v>
      </c>
      <c r="H3943" t="s">
        <v>2559</v>
      </c>
      <c r="I3943" t="s">
        <v>2560</v>
      </c>
      <c r="J3943" t="s">
        <v>2350</v>
      </c>
      <c r="K3943" t="s">
        <v>711</v>
      </c>
      <c r="L3943" t="s">
        <v>2350</v>
      </c>
      <c r="M3943" t="s">
        <v>2561</v>
      </c>
      <c r="N3943" t="s">
        <v>2562</v>
      </c>
      <c r="O3943" t="s">
        <v>2542</v>
      </c>
      <c r="P3943" t="s">
        <v>2543</v>
      </c>
      <c r="Q3943" t="s">
        <v>2544</v>
      </c>
      <c r="R3943" t="s">
        <v>2563</v>
      </c>
      <c r="S3943" t="s">
        <v>2546</v>
      </c>
      <c r="T3943">
        <v>11037.876</v>
      </c>
      <c r="U3943" t="s">
        <v>1891</v>
      </c>
      <c r="V3943" t="s">
        <v>2564</v>
      </c>
      <c r="W3943" t="s">
        <v>1891</v>
      </c>
      <c r="X3943" t="s">
        <v>2564</v>
      </c>
      <c r="Y3943" t="str">
        <f t="shared" si="61"/>
        <v>深圳尚米网络技术有限公司深圳尚米网络技术有限公司CPC</v>
      </c>
      <c r="Z3943" t="e">
        <f>VLOOKUP(Y:Y,[1]Sheet1!N:N,1,0)</f>
        <v>#N/A</v>
      </c>
    </row>
    <row r="3944" spans="1:26" hidden="1" x14ac:dyDescent="0.25">
      <c r="A3944">
        <v>20230609</v>
      </c>
      <c r="B3944">
        <v>42840845</v>
      </c>
      <c r="C3944" t="s">
        <v>2812</v>
      </c>
      <c r="D3944">
        <v>2117410</v>
      </c>
      <c r="E3944" t="s">
        <v>2587</v>
      </c>
      <c r="F3944" s="59">
        <v>1305.24</v>
      </c>
      <c r="G3944">
        <v>0</v>
      </c>
      <c r="H3944" t="s">
        <v>2538</v>
      </c>
      <c r="I3944" t="s">
        <v>2551</v>
      </c>
      <c r="J3944" t="s">
        <v>2353</v>
      </c>
      <c r="K3944" t="s">
        <v>2321</v>
      </c>
      <c r="L3944" t="s">
        <v>326</v>
      </c>
      <c r="M3944" t="s">
        <v>2588</v>
      </c>
      <c r="N3944" t="s">
        <v>2589</v>
      </c>
      <c r="O3944" t="s">
        <v>2542</v>
      </c>
      <c r="P3944" t="s">
        <v>2543</v>
      </c>
      <c r="Q3944" t="s">
        <v>2544</v>
      </c>
      <c r="R3944" t="s">
        <v>2570</v>
      </c>
      <c r="S3944" t="s">
        <v>2546</v>
      </c>
      <c r="T3944">
        <v>0</v>
      </c>
      <c r="U3944" t="s">
        <v>2571</v>
      </c>
      <c r="V3944" t="s">
        <v>2572</v>
      </c>
      <c r="W3944" t="s">
        <v>1891</v>
      </c>
      <c r="X3944" t="s">
        <v>2564</v>
      </c>
      <c r="Y3944" t="str">
        <f t="shared" si="61"/>
        <v>网易有道信息技术（北京）有限公司网易(杭州)网络有限公司信息流</v>
      </c>
      <c r="Z3944" t="e">
        <f>VLOOKUP(Y:Y,[1]Sheet1!N:N,1,0)</f>
        <v>#N/A</v>
      </c>
    </row>
    <row r="3945" spans="1:26" hidden="1" x14ac:dyDescent="0.25">
      <c r="A3945">
        <v>20230609</v>
      </c>
      <c r="B3945">
        <v>42965681</v>
      </c>
      <c r="C3945" t="s">
        <v>2725</v>
      </c>
      <c r="D3945">
        <v>2165227</v>
      </c>
      <c r="E3945" t="s">
        <v>2566</v>
      </c>
      <c r="F3945" s="59">
        <v>30.12</v>
      </c>
      <c r="G3945">
        <v>22.31</v>
      </c>
      <c r="H3945" t="s">
        <v>2538</v>
      </c>
      <c r="I3945" t="s">
        <v>2551</v>
      </c>
      <c r="J3945" t="s">
        <v>2320</v>
      </c>
      <c r="K3945" t="s">
        <v>2321</v>
      </c>
      <c r="L3945" t="s">
        <v>2318</v>
      </c>
      <c r="M3945" t="s">
        <v>2540</v>
      </c>
      <c r="N3945" t="s">
        <v>2541</v>
      </c>
      <c r="O3945" t="s">
        <v>2542</v>
      </c>
      <c r="P3945" t="s">
        <v>2543</v>
      </c>
      <c r="Q3945" t="s">
        <v>2544</v>
      </c>
      <c r="R3945" t="s">
        <v>2545</v>
      </c>
      <c r="S3945" t="s">
        <v>2546</v>
      </c>
      <c r="T3945">
        <v>0</v>
      </c>
      <c r="U3945" t="s">
        <v>838</v>
      </c>
      <c r="V3945" t="s">
        <v>2547</v>
      </c>
      <c r="W3945" t="s">
        <v>838</v>
      </c>
      <c r="X3945" t="s">
        <v>2548</v>
      </c>
      <c r="Y3945" t="str">
        <f t="shared" si="61"/>
        <v>上海耳序信息技术有限公司-四部上海拍拍贷金融信息服务有限公司信息流</v>
      </c>
      <c r="Z3945" t="e">
        <f>VLOOKUP(Y:Y,[1]Sheet1!N:N,1,0)</f>
        <v>#N/A</v>
      </c>
    </row>
    <row r="3946" spans="1:26" hidden="1" x14ac:dyDescent="0.25">
      <c r="A3946">
        <v>20230609</v>
      </c>
      <c r="B3946">
        <v>47953344</v>
      </c>
      <c r="C3946" t="s">
        <v>2732</v>
      </c>
      <c r="D3946">
        <v>2167551</v>
      </c>
      <c r="E3946" t="s">
        <v>2550</v>
      </c>
      <c r="F3946" s="59">
        <v>0.64</v>
      </c>
      <c r="G3946">
        <v>0.64</v>
      </c>
      <c r="H3946" t="s">
        <v>2538</v>
      </c>
      <c r="I3946" t="s">
        <v>2539</v>
      </c>
      <c r="J3946" t="s">
        <v>2332</v>
      </c>
      <c r="K3946" t="s">
        <v>2321</v>
      </c>
      <c r="L3946" t="s">
        <v>2333</v>
      </c>
      <c r="M3946" t="s">
        <v>2552</v>
      </c>
      <c r="N3946" t="s">
        <v>2553</v>
      </c>
      <c r="O3946" t="s">
        <v>2542</v>
      </c>
      <c r="P3946" t="s">
        <v>2543</v>
      </c>
      <c r="Q3946" t="s">
        <v>2544</v>
      </c>
      <c r="R3946" t="s">
        <v>2554</v>
      </c>
      <c r="S3946" t="s">
        <v>2546</v>
      </c>
      <c r="T3946">
        <v>0</v>
      </c>
      <c r="U3946" t="s">
        <v>2555</v>
      </c>
      <c r="V3946" t="s">
        <v>2556</v>
      </c>
      <c r="W3946" t="s">
        <v>2555</v>
      </c>
      <c r="X3946" t="s">
        <v>2556</v>
      </c>
      <c r="Y3946" t="str">
        <f t="shared" si="61"/>
        <v>北京爱奇艺科技有限公司-百度北京爱奇艺科技有限公司信息流</v>
      </c>
      <c r="Z3946" t="e">
        <f>VLOOKUP(Y:Y,[1]Sheet1!N:N,1,0)</f>
        <v>#N/A</v>
      </c>
    </row>
    <row r="3947" spans="1:26" hidden="1" x14ac:dyDescent="0.25">
      <c r="A3947">
        <v>20230609</v>
      </c>
      <c r="B3947">
        <v>27382539</v>
      </c>
      <c r="C3947" t="s">
        <v>2609</v>
      </c>
      <c r="D3947">
        <v>2172257</v>
      </c>
      <c r="E3947" t="s">
        <v>2610</v>
      </c>
      <c r="F3947" s="59">
        <v>6103.56</v>
      </c>
      <c r="G3947">
        <v>4843.9799999999996</v>
      </c>
      <c r="H3947" t="s">
        <v>2559</v>
      </c>
      <c r="I3947" t="s">
        <v>2560</v>
      </c>
      <c r="J3947" t="s">
        <v>292</v>
      </c>
      <c r="K3947" t="s">
        <v>711</v>
      </c>
      <c r="L3947" t="s">
        <v>574</v>
      </c>
      <c r="M3947" t="s">
        <v>2611</v>
      </c>
      <c r="N3947" t="s">
        <v>2612</v>
      </c>
      <c r="O3947" t="s">
        <v>2542</v>
      </c>
      <c r="P3947" t="s">
        <v>2543</v>
      </c>
      <c r="Q3947" t="s">
        <v>2544</v>
      </c>
      <c r="R3947" t="s">
        <v>2613</v>
      </c>
      <c r="S3947" t="s">
        <v>2546</v>
      </c>
      <c r="T3947">
        <v>11108.206</v>
      </c>
      <c r="U3947" t="s">
        <v>2614</v>
      </c>
      <c r="V3947" t="s">
        <v>2615</v>
      </c>
      <c r="W3947" t="s">
        <v>2614</v>
      </c>
      <c r="X3947" t="s">
        <v>2615</v>
      </c>
      <c r="Y3947" t="str">
        <f t="shared" si="61"/>
        <v>广州荔湾品唯信息服务有限公司广州唯品会电子商务有限公司CPC</v>
      </c>
      <c r="Z3947" t="e">
        <f>VLOOKUP(Y:Y,[1]Sheet1!N:N,1,0)</f>
        <v>#N/A</v>
      </c>
    </row>
    <row r="3948" spans="1:26" hidden="1" x14ac:dyDescent="0.25">
      <c r="A3948">
        <v>20230609</v>
      </c>
      <c r="B3948">
        <v>47426571</v>
      </c>
      <c r="C3948" t="s">
        <v>2754</v>
      </c>
      <c r="D3948">
        <v>2189969</v>
      </c>
      <c r="E3948" t="s">
        <v>2608</v>
      </c>
      <c r="F3948" s="59">
        <v>1351.12</v>
      </c>
      <c r="G3948">
        <v>965.09</v>
      </c>
      <c r="H3948" t="s">
        <v>2538</v>
      </c>
      <c r="I3948" t="s">
        <v>2551</v>
      </c>
      <c r="J3948" t="s">
        <v>2332</v>
      </c>
      <c r="K3948" t="s">
        <v>2321</v>
      </c>
      <c r="L3948" t="s">
        <v>2333</v>
      </c>
      <c r="M3948" t="s">
        <v>2552</v>
      </c>
      <c r="N3948" t="s">
        <v>2553</v>
      </c>
      <c r="O3948" t="s">
        <v>2542</v>
      </c>
      <c r="P3948" t="s">
        <v>2543</v>
      </c>
      <c r="Q3948" t="s">
        <v>2544</v>
      </c>
      <c r="R3948" t="s">
        <v>2554</v>
      </c>
      <c r="S3948" t="s">
        <v>2546</v>
      </c>
      <c r="T3948">
        <v>0</v>
      </c>
      <c r="U3948" t="s">
        <v>2555</v>
      </c>
      <c r="V3948" t="s">
        <v>2556</v>
      </c>
      <c r="W3948" t="s">
        <v>2555</v>
      </c>
      <c r="X3948" t="s">
        <v>2556</v>
      </c>
      <c r="Y3948" t="str">
        <f t="shared" si="61"/>
        <v>北京爱奇艺科技有限公司-百度北京爱奇艺科技有限公司信息流</v>
      </c>
      <c r="Z3948" t="e">
        <f>VLOOKUP(Y:Y,[1]Sheet1!N:N,1,0)</f>
        <v>#N/A</v>
      </c>
    </row>
    <row r="3949" spans="1:26" hidden="1" x14ac:dyDescent="0.25">
      <c r="A3949">
        <v>20230609</v>
      </c>
      <c r="B3949">
        <v>42965750</v>
      </c>
      <c r="C3949" t="s">
        <v>2565</v>
      </c>
      <c r="D3949">
        <v>2165227</v>
      </c>
      <c r="E3949" t="s">
        <v>2566</v>
      </c>
      <c r="F3949" s="59">
        <v>2004.07</v>
      </c>
      <c r="G3949">
        <v>1484.5</v>
      </c>
      <c r="H3949" t="s">
        <v>2538</v>
      </c>
      <c r="I3949" t="s">
        <v>2539</v>
      </c>
      <c r="J3949" t="s">
        <v>2320</v>
      </c>
      <c r="K3949" t="s">
        <v>2321</v>
      </c>
      <c r="L3949" t="s">
        <v>2318</v>
      </c>
      <c r="M3949" t="s">
        <v>2540</v>
      </c>
      <c r="N3949" t="s">
        <v>2541</v>
      </c>
      <c r="O3949" t="s">
        <v>2542</v>
      </c>
      <c r="P3949" t="s">
        <v>2543</v>
      </c>
      <c r="Q3949" t="s">
        <v>2544</v>
      </c>
      <c r="R3949" t="s">
        <v>2545</v>
      </c>
      <c r="S3949" t="s">
        <v>2546</v>
      </c>
      <c r="T3949">
        <v>0</v>
      </c>
      <c r="U3949" t="s">
        <v>838</v>
      </c>
      <c r="V3949" t="s">
        <v>2547</v>
      </c>
      <c r="W3949" t="s">
        <v>838</v>
      </c>
      <c r="X3949" t="s">
        <v>2548</v>
      </c>
      <c r="Y3949" t="str">
        <f t="shared" si="61"/>
        <v>上海耳序信息技术有限公司-四部上海拍拍贷金融信息服务有限公司信息流</v>
      </c>
      <c r="Z3949" t="e">
        <f>VLOOKUP(Y:Y,[1]Sheet1!N:N,1,0)</f>
        <v>#N/A</v>
      </c>
    </row>
    <row r="3950" spans="1:26" x14ac:dyDescent="0.25">
      <c r="A3950">
        <v>20230609</v>
      </c>
      <c r="B3950">
        <v>45336908</v>
      </c>
      <c r="C3950" t="s">
        <v>2621</v>
      </c>
      <c r="D3950">
        <v>2054669</v>
      </c>
      <c r="E3950" t="s">
        <v>2622</v>
      </c>
      <c r="F3950" s="59">
        <v>3079.92</v>
      </c>
      <c r="G3950">
        <v>2281.42</v>
      </c>
      <c r="H3950" t="s">
        <v>2538</v>
      </c>
      <c r="I3950" t="s">
        <v>2539</v>
      </c>
      <c r="J3950" t="s">
        <v>2352</v>
      </c>
      <c r="K3950" t="s">
        <v>2321</v>
      </c>
      <c r="L3950" t="s">
        <v>2351</v>
      </c>
      <c r="M3950" t="s">
        <v>2623</v>
      </c>
      <c r="N3950" t="s">
        <v>2624</v>
      </c>
      <c r="O3950" t="s">
        <v>2542</v>
      </c>
      <c r="P3950" t="s">
        <v>2543</v>
      </c>
      <c r="Q3950" t="s">
        <v>2544</v>
      </c>
      <c r="R3950" t="s">
        <v>2625</v>
      </c>
      <c r="S3950" t="s">
        <v>2546</v>
      </c>
      <c r="T3950">
        <v>0</v>
      </c>
      <c r="U3950" t="s">
        <v>838</v>
      </c>
      <c r="V3950" t="s">
        <v>2548</v>
      </c>
      <c r="W3950" t="s">
        <v>838</v>
      </c>
      <c r="X3950" t="s">
        <v>2548</v>
      </c>
      <c r="Y3950" t="str">
        <f t="shared" si="61"/>
        <v>深圳市小赢普惠科技有限责任公司深圳市赢众通金融信息服务有限责任公司信息流</v>
      </c>
      <c r="Z3950" t="e">
        <f>VLOOKUP(Y:Y,[1]Sheet1!N:N,1,0)</f>
        <v>#N/A</v>
      </c>
    </row>
    <row r="3951" spans="1:26" hidden="1" x14ac:dyDescent="0.25">
      <c r="A3951">
        <v>20230609</v>
      </c>
      <c r="B3951">
        <v>32325622</v>
      </c>
      <c r="C3951" t="s">
        <v>2865</v>
      </c>
      <c r="D3951">
        <v>2137825</v>
      </c>
      <c r="E3951" t="s">
        <v>2866</v>
      </c>
      <c r="F3951" s="59">
        <v>1006.7</v>
      </c>
      <c r="G3951">
        <v>1006.7</v>
      </c>
      <c r="H3951" t="s">
        <v>2559</v>
      </c>
      <c r="I3951" t="s">
        <v>2560</v>
      </c>
      <c r="J3951" t="s">
        <v>2366</v>
      </c>
      <c r="K3951" t="s">
        <v>711</v>
      </c>
      <c r="L3951" t="s">
        <v>2367</v>
      </c>
      <c r="M3951" t="s">
        <v>2867</v>
      </c>
      <c r="N3951" t="s">
        <v>2868</v>
      </c>
      <c r="O3951" t="s">
        <v>2542</v>
      </c>
      <c r="P3951" t="s">
        <v>2543</v>
      </c>
      <c r="Q3951" t="s">
        <v>2544</v>
      </c>
      <c r="R3951" t="s">
        <v>2869</v>
      </c>
      <c r="S3951" t="s">
        <v>2546</v>
      </c>
      <c r="T3951">
        <v>2226.64</v>
      </c>
      <c r="U3951" t="s">
        <v>2870</v>
      </c>
      <c r="V3951" t="s">
        <v>2144</v>
      </c>
      <c r="W3951" t="s">
        <v>2117</v>
      </c>
      <c r="X3951" t="s">
        <v>2871</v>
      </c>
      <c r="Y3951" t="str">
        <f t="shared" si="61"/>
        <v>湖南大写信息科技有限公司-四部湖南大写信息科技有限公司CPC</v>
      </c>
      <c r="Z3951" t="e">
        <f>VLOOKUP(Y:Y,[1]Sheet1!N:N,1,0)</f>
        <v>#N/A</v>
      </c>
    </row>
    <row r="3952" spans="1:26" hidden="1" x14ac:dyDescent="0.25">
      <c r="A3952">
        <v>20230609</v>
      </c>
      <c r="B3952">
        <v>47184422</v>
      </c>
      <c r="C3952" t="s">
        <v>2748</v>
      </c>
      <c r="D3952">
        <v>2176807</v>
      </c>
      <c r="E3952" t="s">
        <v>2691</v>
      </c>
      <c r="F3952" s="59">
        <v>2330.13</v>
      </c>
      <c r="G3952">
        <v>1700.83</v>
      </c>
      <c r="H3952" t="s">
        <v>2538</v>
      </c>
      <c r="I3952" t="s">
        <v>2551</v>
      </c>
      <c r="J3952" t="s">
        <v>2339</v>
      </c>
      <c r="K3952" t="s">
        <v>2321</v>
      </c>
      <c r="L3952" t="s">
        <v>2338</v>
      </c>
      <c r="M3952" t="s">
        <v>2692</v>
      </c>
      <c r="N3952" t="s">
        <v>2693</v>
      </c>
      <c r="O3952" t="s">
        <v>2542</v>
      </c>
      <c r="P3952" t="s">
        <v>2543</v>
      </c>
      <c r="Q3952" t="s">
        <v>2544</v>
      </c>
      <c r="R3952" t="s">
        <v>2694</v>
      </c>
      <c r="S3952" t="s">
        <v>2546</v>
      </c>
      <c r="T3952">
        <v>0</v>
      </c>
      <c r="U3952" t="s">
        <v>2117</v>
      </c>
      <c r="V3952" t="s">
        <v>2695</v>
      </c>
      <c r="W3952" t="s">
        <v>2117</v>
      </c>
      <c r="X3952" t="s">
        <v>2695</v>
      </c>
      <c r="Y3952" t="str">
        <f t="shared" si="61"/>
        <v>北京三快在线科技有限公司及其关联公司北京三快科技有限公司信息流</v>
      </c>
      <c r="Z3952" t="e">
        <f>VLOOKUP(Y:Y,[1]Sheet1!N:N,1,0)</f>
        <v>#N/A</v>
      </c>
    </row>
    <row r="3953" spans="1:26" hidden="1" x14ac:dyDescent="0.25">
      <c r="A3953">
        <v>20230609</v>
      </c>
      <c r="B3953">
        <v>47327817</v>
      </c>
      <c r="C3953" t="s">
        <v>2718</v>
      </c>
      <c r="D3953">
        <v>2185183</v>
      </c>
      <c r="E3953" t="s">
        <v>2574</v>
      </c>
      <c r="F3953" s="59">
        <v>2858.44</v>
      </c>
      <c r="G3953">
        <v>2165.48</v>
      </c>
      <c r="H3953" t="s">
        <v>2538</v>
      </c>
      <c r="I3953" t="s">
        <v>2539</v>
      </c>
      <c r="J3953" t="s">
        <v>2575</v>
      </c>
      <c r="K3953" t="s">
        <v>2321</v>
      </c>
      <c r="L3953" t="s">
        <v>2344</v>
      </c>
      <c r="M3953" t="s">
        <v>2576</v>
      </c>
      <c r="O3953" t="s">
        <v>2542</v>
      </c>
      <c r="P3953" t="s">
        <v>2543</v>
      </c>
      <c r="Q3953" t="s">
        <v>2544</v>
      </c>
      <c r="R3953" t="s">
        <v>2577</v>
      </c>
      <c r="S3953" t="s">
        <v>2546</v>
      </c>
      <c r="T3953">
        <v>0</v>
      </c>
      <c r="U3953" t="s">
        <v>838</v>
      </c>
      <c r="V3953" t="s">
        <v>2578</v>
      </c>
      <c r="W3953" t="s">
        <v>838</v>
      </c>
      <c r="X3953" t="s">
        <v>2578</v>
      </c>
      <c r="Y3953" t="str">
        <f t="shared" si="61"/>
        <v>北京微财科技有限公司-数媒重庆市黑卡小额贷款有限公司信息流</v>
      </c>
      <c r="Z3953" t="e">
        <f>VLOOKUP(Y:Y,[1]Sheet1!N:N,1,0)</f>
        <v>#N/A</v>
      </c>
    </row>
    <row r="3954" spans="1:26" hidden="1" x14ac:dyDescent="0.25">
      <c r="A3954">
        <v>20230609</v>
      </c>
      <c r="B3954">
        <v>23293206</v>
      </c>
      <c r="C3954" t="s">
        <v>2696</v>
      </c>
      <c r="D3954">
        <v>2147805</v>
      </c>
      <c r="E3954" t="s">
        <v>2697</v>
      </c>
      <c r="F3954" s="59">
        <v>5109.84</v>
      </c>
      <c r="G3954">
        <v>4562.17</v>
      </c>
      <c r="H3954" t="s">
        <v>2559</v>
      </c>
      <c r="I3954" t="s">
        <v>2560</v>
      </c>
      <c r="J3954" t="s">
        <v>2347</v>
      </c>
      <c r="K3954" t="s">
        <v>711</v>
      </c>
      <c r="L3954" t="s">
        <v>2346</v>
      </c>
      <c r="M3954" t="s">
        <v>2698</v>
      </c>
      <c r="N3954" t="s">
        <v>2699</v>
      </c>
      <c r="O3954" t="s">
        <v>2542</v>
      </c>
      <c r="P3954" t="s">
        <v>2543</v>
      </c>
      <c r="Q3954" t="s">
        <v>2544</v>
      </c>
      <c r="R3954" t="s">
        <v>2700</v>
      </c>
      <c r="S3954" t="s">
        <v>2546</v>
      </c>
      <c r="T3954">
        <v>110804.542</v>
      </c>
      <c r="U3954" t="s">
        <v>2555</v>
      </c>
      <c r="V3954" t="s">
        <v>2596</v>
      </c>
      <c r="W3954" t="s">
        <v>2555</v>
      </c>
      <c r="X3954" t="s">
        <v>2556</v>
      </c>
      <c r="Y3954" t="str">
        <f t="shared" si="61"/>
        <v>飞狐信息技术（天津）有限公司飞狐信息技术(天津)有限公司CPC</v>
      </c>
      <c r="Z3954" t="e">
        <f>VLOOKUP(Y:Y,[1]Sheet1!N:N,1,0)</f>
        <v>#N/A</v>
      </c>
    </row>
    <row r="3955" spans="1:26" x14ac:dyDescent="0.25">
      <c r="A3955">
        <v>20230609</v>
      </c>
      <c r="B3955">
        <v>43094804</v>
      </c>
      <c r="C3955" t="s">
        <v>2705</v>
      </c>
      <c r="D3955">
        <v>2054669</v>
      </c>
      <c r="E3955" t="s">
        <v>2622</v>
      </c>
      <c r="F3955" s="59">
        <v>2654.91</v>
      </c>
      <c r="G3955">
        <v>1966.6</v>
      </c>
      <c r="H3955" t="s">
        <v>2538</v>
      </c>
      <c r="I3955" t="s">
        <v>2539</v>
      </c>
      <c r="J3955" t="s">
        <v>2352</v>
      </c>
      <c r="K3955" t="s">
        <v>2321</v>
      </c>
      <c r="L3955" t="s">
        <v>2351</v>
      </c>
      <c r="M3955" t="s">
        <v>2623</v>
      </c>
      <c r="N3955" t="s">
        <v>2624</v>
      </c>
      <c r="O3955" t="s">
        <v>2542</v>
      </c>
      <c r="P3955" t="s">
        <v>2543</v>
      </c>
      <c r="Q3955" t="s">
        <v>2544</v>
      </c>
      <c r="R3955" t="s">
        <v>2625</v>
      </c>
      <c r="S3955" t="s">
        <v>2546</v>
      </c>
      <c r="T3955">
        <v>0</v>
      </c>
      <c r="U3955" t="s">
        <v>838</v>
      </c>
      <c r="V3955" t="s">
        <v>2548</v>
      </c>
      <c r="W3955" t="s">
        <v>838</v>
      </c>
      <c r="X3955" t="s">
        <v>2548</v>
      </c>
      <c r="Y3955" t="str">
        <f t="shared" si="61"/>
        <v>深圳市小赢普惠科技有限责任公司深圳市赢众通金融信息服务有限责任公司信息流</v>
      </c>
      <c r="Z3955" t="e">
        <f>VLOOKUP(Y:Y,[1]Sheet1!N:N,1,0)</f>
        <v>#N/A</v>
      </c>
    </row>
    <row r="3956" spans="1:26" x14ac:dyDescent="0.25">
      <c r="A3956">
        <v>20230609</v>
      </c>
      <c r="B3956">
        <v>45336925</v>
      </c>
      <c r="C3956" t="s">
        <v>2717</v>
      </c>
      <c r="D3956">
        <v>2054669</v>
      </c>
      <c r="E3956" t="s">
        <v>2622</v>
      </c>
      <c r="F3956" s="59">
        <v>33.58</v>
      </c>
      <c r="G3956">
        <v>24.87</v>
      </c>
      <c r="H3956" t="s">
        <v>2538</v>
      </c>
      <c r="I3956" t="s">
        <v>2551</v>
      </c>
      <c r="J3956" t="s">
        <v>2352</v>
      </c>
      <c r="K3956" t="s">
        <v>2321</v>
      </c>
      <c r="L3956" t="s">
        <v>2351</v>
      </c>
      <c r="M3956" t="s">
        <v>2623</v>
      </c>
      <c r="N3956" t="s">
        <v>2624</v>
      </c>
      <c r="O3956" t="s">
        <v>2542</v>
      </c>
      <c r="P3956" t="s">
        <v>2543</v>
      </c>
      <c r="Q3956" t="s">
        <v>2544</v>
      </c>
      <c r="R3956" t="s">
        <v>2625</v>
      </c>
      <c r="S3956" t="s">
        <v>2546</v>
      </c>
      <c r="T3956">
        <v>0</v>
      </c>
      <c r="U3956" t="s">
        <v>838</v>
      </c>
      <c r="V3956" t="s">
        <v>2548</v>
      </c>
      <c r="W3956" t="s">
        <v>838</v>
      </c>
      <c r="X3956" t="s">
        <v>2548</v>
      </c>
      <c r="Y3956" t="str">
        <f t="shared" si="61"/>
        <v>深圳市小赢普惠科技有限责任公司深圳市赢众通金融信息服务有限责任公司信息流</v>
      </c>
      <c r="Z3956" t="e">
        <f>VLOOKUP(Y:Y,[1]Sheet1!N:N,1,0)</f>
        <v>#N/A</v>
      </c>
    </row>
    <row r="3957" spans="1:26" hidden="1" x14ac:dyDescent="0.25">
      <c r="A3957">
        <v>20230609</v>
      </c>
      <c r="B3957">
        <v>42327250</v>
      </c>
      <c r="C3957" t="s">
        <v>2704</v>
      </c>
      <c r="D3957">
        <v>2172261</v>
      </c>
      <c r="E3957" t="s">
        <v>2628</v>
      </c>
      <c r="F3957" s="59">
        <v>2025.98</v>
      </c>
      <c r="G3957">
        <v>1546.55</v>
      </c>
      <c r="H3957" t="s">
        <v>2538</v>
      </c>
      <c r="I3957" t="s">
        <v>2551</v>
      </c>
      <c r="J3957" t="s">
        <v>292</v>
      </c>
      <c r="K3957" t="s">
        <v>2321</v>
      </c>
      <c r="L3957" t="s">
        <v>574</v>
      </c>
      <c r="M3957" t="s">
        <v>2611</v>
      </c>
      <c r="N3957" t="s">
        <v>2612</v>
      </c>
      <c r="O3957" t="s">
        <v>2542</v>
      </c>
      <c r="P3957" t="s">
        <v>2543</v>
      </c>
      <c r="Q3957" t="s">
        <v>2544</v>
      </c>
      <c r="R3957" t="s">
        <v>2613</v>
      </c>
      <c r="S3957" t="s">
        <v>2546</v>
      </c>
      <c r="T3957">
        <v>0</v>
      </c>
      <c r="U3957" t="s">
        <v>2614</v>
      </c>
      <c r="V3957" t="s">
        <v>2615</v>
      </c>
      <c r="W3957" t="s">
        <v>2614</v>
      </c>
      <c r="X3957" t="s">
        <v>2615</v>
      </c>
      <c r="Y3957" t="str">
        <f t="shared" si="61"/>
        <v>广州荔湾品唯信息服务有限公司广州唯品会电子商务有限公司信息流</v>
      </c>
      <c r="Z3957" t="e">
        <f>VLOOKUP(Y:Y,[1]Sheet1!N:N,1,0)</f>
        <v>#N/A</v>
      </c>
    </row>
    <row r="3958" spans="1:26" hidden="1" x14ac:dyDescent="0.25">
      <c r="A3958">
        <v>20230609</v>
      </c>
      <c r="B3958">
        <v>40548239</v>
      </c>
      <c r="C3958" t="s">
        <v>2777</v>
      </c>
      <c r="D3958">
        <v>2130054</v>
      </c>
      <c r="E3958" t="s">
        <v>2558</v>
      </c>
      <c r="F3958" s="59">
        <v>2744.73</v>
      </c>
      <c r="G3958">
        <v>2222.37</v>
      </c>
      <c r="H3958" t="s">
        <v>2559</v>
      </c>
      <c r="I3958" t="s">
        <v>2560</v>
      </c>
      <c r="J3958" t="s">
        <v>2350</v>
      </c>
      <c r="K3958" t="s">
        <v>711</v>
      </c>
      <c r="L3958" t="s">
        <v>2350</v>
      </c>
      <c r="M3958" t="s">
        <v>2561</v>
      </c>
      <c r="N3958" t="s">
        <v>2562</v>
      </c>
      <c r="O3958" t="s">
        <v>2542</v>
      </c>
      <c r="P3958" t="s">
        <v>2543</v>
      </c>
      <c r="Q3958" t="s">
        <v>2544</v>
      </c>
      <c r="R3958" t="s">
        <v>2563</v>
      </c>
      <c r="S3958" t="s">
        <v>2546</v>
      </c>
      <c r="T3958">
        <v>10095.959999999999</v>
      </c>
      <c r="U3958" t="s">
        <v>1891</v>
      </c>
      <c r="V3958" t="s">
        <v>2564</v>
      </c>
      <c r="W3958" t="s">
        <v>1891</v>
      </c>
      <c r="X3958" t="s">
        <v>2564</v>
      </c>
      <c r="Y3958" t="str">
        <f t="shared" si="61"/>
        <v>深圳尚米网络技术有限公司深圳尚米网络技术有限公司CPC</v>
      </c>
      <c r="Z3958" t="e">
        <f>VLOOKUP(Y:Y,[1]Sheet1!N:N,1,0)</f>
        <v>#N/A</v>
      </c>
    </row>
    <row r="3959" spans="1:26" hidden="1" x14ac:dyDescent="0.25">
      <c r="A3959">
        <v>20230609</v>
      </c>
      <c r="B3959">
        <v>42012563</v>
      </c>
      <c r="C3959" t="s">
        <v>2741</v>
      </c>
      <c r="D3959">
        <v>2142924</v>
      </c>
      <c r="E3959" t="s">
        <v>2716</v>
      </c>
      <c r="F3959" s="59">
        <v>712.8</v>
      </c>
      <c r="G3959">
        <v>712.8</v>
      </c>
      <c r="H3959" t="s">
        <v>2559</v>
      </c>
      <c r="I3959" t="s">
        <v>2560</v>
      </c>
      <c r="J3959" t="s">
        <v>392</v>
      </c>
      <c r="K3959" t="s">
        <v>711</v>
      </c>
      <c r="L3959" t="s">
        <v>392</v>
      </c>
      <c r="M3959" t="s">
        <v>2641</v>
      </c>
      <c r="N3959" t="s">
        <v>2642</v>
      </c>
      <c r="O3959" t="s">
        <v>2542</v>
      </c>
      <c r="P3959" t="s">
        <v>2543</v>
      </c>
      <c r="Q3959" t="s">
        <v>2544</v>
      </c>
      <c r="R3959" t="s">
        <v>2643</v>
      </c>
      <c r="S3959" t="s">
        <v>2546</v>
      </c>
      <c r="T3959">
        <v>73721.649999999994</v>
      </c>
      <c r="U3959" t="s">
        <v>838</v>
      </c>
      <c r="V3959" t="s">
        <v>2578</v>
      </c>
      <c r="W3959" t="s">
        <v>838</v>
      </c>
      <c r="X3959" t="s">
        <v>2548</v>
      </c>
      <c r="Y3959" t="str">
        <f t="shared" si="61"/>
        <v>福州三六零网络小额贷款有限公司福州三六零网络小额贷款有限公司CPC</v>
      </c>
      <c r="Z3959" t="e">
        <f>VLOOKUP(Y:Y,[1]Sheet1!N:N,1,0)</f>
        <v>#N/A</v>
      </c>
    </row>
    <row r="3960" spans="1:26" hidden="1" x14ac:dyDescent="0.25">
      <c r="A3960">
        <v>20230609</v>
      </c>
      <c r="B3960">
        <v>42327215</v>
      </c>
      <c r="C3960" t="s">
        <v>2739</v>
      </c>
      <c r="D3960">
        <v>2172261</v>
      </c>
      <c r="E3960" t="s">
        <v>2628</v>
      </c>
      <c r="F3960" s="59">
        <v>1499.47</v>
      </c>
      <c r="G3960">
        <v>1144.6400000000001</v>
      </c>
      <c r="H3960" t="s">
        <v>2538</v>
      </c>
      <c r="I3960" t="s">
        <v>2539</v>
      </c>
      <c r="J3960" t="s">
        <v>292</v>
      </c>
      <c r="K3960" t="s">
        <v>2321</v>
      </c>
      <c r="L3960" t="s">
        <v>574</v>
      </c>
      <c r="M3960" t="s">
        <v>2611</v>
      </c>
      <c r="N3960" t="s">
        <v>2612</v>
      </c>
      <c r="O3960" t="s">
        <v>2542</v>
      </c>
      <c r="P3960" t="s">
        <v>2543</v>
      </c>
      <c r="Q3960" t="s">
        <v>2544</v>
      </c>
      <c r="R3960" t="s">
        <v>2613</v>
      </c>
      <c r="S3960" t="s">
        <v>2546</v>
      </c>
      <c r="T3960">
        <v>0</v>
      </c>
      <c r="U3960" t="s">
        <v>2614</v>
      </c>
      <c r="V3960" t="s">
        <v>2615</v>
      </c>
      <c r="W3960" t="s">
        <v>2614</v>
      </c>
      <c r="X3960" t="s">
        <v>2615</v>
      </c>
      <c r="Y3960" t="str">
        <f t="shared" si="61"/>
        <v>广州荔湾品唯信息服务有限公司广州唯品会电子商务有限公司信息流</v>
      </c>
      <c r="Z3960" t="e">
        <f>VLOOKUP(Y:Y,[1]Sheet1!N:N,1,0)</f>
        <v>#N/A</v>
      </c>
    </row>
    <row r="3961" spans="1:26" hidden="1" x14ac:dyDescent="0.25">
      <c r="A3961">
        <v>20230609</v>
      </c>
      <c r="B3961">
        <v>27382568</v>
      </c>
      <c r="C3961" t="s">
        <v>2796</v>
      </c>
      <c r="D3961">
        <v>2172257</v>
      </c>
      <c r="E3961" t="s">
        <v>2610</v>
      </c>
      <c r="F3961" s="59">
        <v>6012.01</v>
      </c>
      <c r="G3961">
        <v>4771.32</v>
      </c>
      <c r="H3961" t="s">
        <v>2559</v>
      </c>
      <c r="I3961" t="s">
        <v>2560</v>
      </c>
      <c r="J3961" t="s">
        <v>292</v>
      </c>
      <c r="K3961" t="s">
        <v>711</v>
      </c>
      <c r="L3961" t="s">
        <v>574</v>
      </c>
      <c r="M3961" t="s">
        <v>2611</v>
      </c>
      <c r="N3961" t="s">
        <v>2612</v>
      </c>
      <c r="O3961" t="s">
        <v>2542</v>
      </c>
      <c r="P3961" t="s">
        <v>2543</v>
      </c>
      <c r="Q3961" t="s">
        <v>2544</v>
      </c>
      <c r="R3961" t="s">
        <v>2613</v>
      </c>
      <c r="S3961" t="s">
        <v>2546</v>
      </c>
      <c r="T3961">
        <v>7878.183</v>
      </c>
      <c r="U3961" t="s">
        <v>2614</v>
      </c>
      <c r="V3961" t="s">
        <v>2615</v>
      </c>
      <c r="W3961" t="s">
        <v>2614</v>
      </c>
      <c r="X3961" t="s">
        <v>2615</v>
      </c>
      <c r="Y3961" t="str">
        <f t="shared" si="61"/>
        <v>广州荔湾品唯信息服务有限公司广州唯品会电子商务有限公司CPC</v>
      </c>
      <c r="Z3961" t="e">
        <f>VLOOKUP(Y:Y,[1]Sheet1!N:N,1,0)</f>
        <v>#N/A</v>
      </c>
    </row>
    <row r="3962" spans="1:26" hidden="1" x14ac:dyDescent="0.25">
      <c r="A3962">
        <v>20230609</v>
      </c>
      <c r="B3962">
        <v>42327215</v>
      </c>
      <c r="C3962" t="s">
        <v>2739</v>
      </c>
      <c r="D3962">
        <v>2172261</v>
      </c>
      <c r="E3962" t="s">
        <v>2628</v>
      </c>
      <c r="F3962" s="59">
        <v>1267.27</v>
      </c>
      <c r="G3962">
        <v>967.38</v>
      </c>
      <c r="H3962" t="s">
        <v>2538</v>
      </c>
      <c r="I3962" t="s">
        <v>2551</v>
      </c>
      <c r="J3962" t="s">
        <v>292</v>
      </c>
      <c r="K3962" t="s">
        <v>2321</v>
      </c>
      <c r="L3962" t="s">
        <v>574</v>
      </c>
      <c r="M3962" t="s">
        <v>2611</v>
      </c>
      <c r="N3962" t="s">
        <v>2612</v>
      </c>
      <c r="O3962" t="s">
        <v>2542</v>
      </c>
      <c r="P3962" t="s">
        <v>2543</v>
      </c>
      <c r="Q3962" t="s">
        <v>2544</v>
      </c>
      <c r="R3962" t="s">
        <v>2613</v>
      </c>
      <c r="S3962" t="s">
        <v>2546</v>
      </c>
      <c r="T3962">
        <v>0</v>
      </c>
      <c r="U3962" t="s">
        <v>2614</v>
      </c>
      <c r="V3962" t="s">
        <v>2615</v>
      </c>
      <c r="W3962" t="s">
        <v>2614</v>
      </c>
      <c r="X3962" t="s">
        <v>2615</v>
      </c>
      <c r="Y3962" t="str">
        <f t="shared" si="61"/>
        <v>广州荔湾品唯信息服务有限公司广州唯品会电子商务有限公司信息流</v>
      </c>
      <c r="Z3962" t="e">
        <f>VLOOKUP(Y:Y,[1]Sheet1!N:N,1,0)</f>
        <v>#N/A</v>
      </c>
    </row>
    <row r="3963" spans="1:26" hidden="1" x14ac:dyDescent="0.25">
      <c r="A3963">
        <v>20230609</v>
      </c>
      <c r="B3963">
        <v>42594504</v>
      </c>
      <c r="C3963" t="s">
        <v>2618</v>
      </c>
      <c r="D3963">
        <v>2130054</v>
      </c>
      <c r="E3963" t="s">
        <v>2558</v>
      </c>
      <c r="F3963" s="59">
        <v>2684.15</v>
      </c>
      <c r="G3963">
        <v>2173.34</v>
      </c>
      <c r="H3963" t="s">
        <v>2559</v>
      </c>
      <c r="I3963" t="s">
        <v>2560</v>
      </c>
      <c r="J3963" t="s">
        <v>2350</v>
      </c>
      <c r="K3963" t="s">
        <v>711</v>
      </c>
      <c r="L3963" t="s">
        <v>2350</v>
      </c>
      <c r="M3963" t="s">
        <v>2561</v>
      </c>
      <c r="N3963" t="s">
        <v>2562</v>
      </c>
      <c r="O3963" t="s">
        <v>2542</v>
      </c>
      <c r="P3963" t="s">
        <v>2543</v>
      </c>
      <c r="Q3963" t="s">
        <v>2544</v>
      </c>
      <c r="R3963" t="s">
        <v>2563</v>
      </c>
      <c r="S3963" t="s">
        <v>2546</v>
      </c>
      <c r="T3963">
        <v>11487.361999999999</v>
      </c>
      <c r="U3963" t="s">
        <v>1891</v>
      </c>
      <c r="V3963" t="s">
        <v>2564</v>
      </c>
      <c r="W3963" t="s">
        <v>1891</v>
      </c>
      <c r="X3963" t="s">
        <v>2564</v>
      </c>
      <c r="Y3963" t="str">
        <f t="shared" si="61"/>
        <v>深圳尚米网络技术有限公司深圳尚米网络技术有限公司CPC</v>
      </c>
      <c r="Z3963" t="e">
        <f>VLOOKUP(Y:Y,[1]Sheet1!N:N,1,0)</f>
        <v>#N/A</v>
      </c>
    </row>
    <row r="3964" spans="1:26" hidden="1" x14ac:dyDescent="0.25">
      <c r="A3964">
        <v>20230609</v>
      </c>
      <c r="B3964">
        <v>47327963</v>
      </c>
      <c r="C3964" t="s">
        <v>2678</v>
      </c>
      <c r="D3964">
        <v>2185183</v>
      </c>
      <c r="E3964" t="s">
        <v>2574</v>
      </c>
      <c r="F3964" s="59">
        <v>139.32</v>
      </c>
      <c r="G3964">
        <v>105.55</v>
      </c>
      <c r="H3964" t="s">
        <v>2538</v>
      </c>
      <c r="I3964" t="s">
        <v>2551</v>
      </c>
      <c r="J3964" t="s">
        <v>2575</v>
      </c>
      <c r="K3964" t="s">
        <v>2321</v>
      </c>
      <c r="L3964" t="s">
        <v>2344</v>
      </c>
      <c r="M3964" t="s">
        <v>2576</v>
      </c>
      <c r="O3964" t="s">
        <v>2542</v>
      </c>
      <c r="P3964" t="s">
        <v>2543</v>
      </c>
      <c r="Q3964" t="s">
        <v>2544</v>
      </c>
      <c r="R3964" t="s">
        <v>2577</v>
      </c>
      <c r="S3964" t="s">
        <v>2546</v>
      </c>
      <c r="T3964">
        <v>0</v>
      </c>
      <c r="U3964" t="s">
        <v>838</v>
      </c>
      <c r="V3964" t="s">
        <v>2578</v>
      </c>
      <c r="W3964" t="s">
        <v>838</v>
      </c>
      <c r="X3964" t="s">
        <v>2578</v>
      </c>
      <c r="Y3964" t="str">
        <f t="shared" si="61"/>
        <v>北京微财科技有限公司-数媒重庆市黑卡小额贷款有限公司信息流</v>
      </c>
      <c r="Z3964" t="e">
        <f>VLOOKUP(Y:Y,[1]Sheet1!N:N,1,0)</f>
        <v>#N/A</v>
      </c>
    </row>
    <row r="3965" spans="1:26" hidden="1" x14ac:dyDescent="0.25">
      <c r="A3965">
        <v>20230609</v>
      </c>
      <c r="B3965">
        <v>29768589</v>
      </c>
      <c r="C3965" t="s">
        <v>2724</v>
      </c>
      <c r="D3965">
        <v>2130054</v>
      </c>
      <c r="E3965" t="s">
        <v>2558</v>
      </c>
      <c r="F3965" s="59">
        <v>3651.18</v>
      </c>
      <c r="G3965">
        <v>2956.37</v>
      </c>
      <c r="H3965" t="s">
        <v>2559</v>
      </c>
      <c r="I3965" t="s">
        <v>2560</v>
      </c>
      <c r="J3965" t="s">
        <v>2350</v>
      </c>
      <c r="K3965" t="s">
        <v>711</v>
      </c>
      <c r="L3965" t="s">
        <v>2350</v>
      </c>
      <c r="M3965" t="s">
        <v>2561</v>
      </c>
      <c r="N3965" t="s">
        <v>2562</v>
      </c>
      <c r="O3965" t="s">
        <v>2542</v>
      </c>
      <c r="P3965" t="s">
        <v>2543</v>
      </c>
      <c r="Q3965" t="s">
        <v>2544</v>
      </c>
      <c r="R3965" t="s">
        <v>2563</v>
      </c>
      <c r="S3965" t="s">
        <v>2546</v>
      </c>
      <c r="T3965">
        <v>14364.947</v>
      </c>
      <c r="U3965" t="s">
        <v>1891</v>
      </c>
      <c r="V3965" t="s">
        <v>2564</v>
      </c>
      <c r="W3965" t="s">
        <v>1891</v>
      </c>
      <c r="X3965" t="s">
        <v>2564</v>
      </c>
      <c r="Y3965" t="str">
        <f t="shared" si="61"/>
        <v>深圳尚米网络技术有限公司深圳尚米网络技术有限公司CPC</v>
      </c>
      <c r="Z3965" t="e">
        <f>VLOOKUP(Y:Y,[1]Sheet1!N:N,1,0)</f>
        <v>#N/A</v>
      </c>
    </row>
    <row r="3966" spans="1:26" hidden="1" x14ac:dyDescent="0.25">
      <c r="A3966">
        <v>20230609</v>
      </c>
      <c r="B3966">
        <v>38794049</v>
      </c>
      <c r="C3966" t="s">
        <v>2627</v>
      </c>
      <c r="D3966">
        <v>2172261</v>
      </c>
      <c r="E3966" t="s">
        <v>2628</v>
      </c>
      <c r="F3966" s="59">
        <v>2416.89</v>
      </c>
      <c r="G3966">
        <v>1844.95</v>
      </c>
      <c r="H3966" t="s">
        <v>2538</v>
      </c>
      <c r="I3966" t="s">
        <v>2551</v>
      </c>
      <c r="J3966" t="s">
        <v>292</v>
      </c>
      <c r="K3966" t="s">
        <v>2321</v>
      </c>
      <c r="L3966" t="s">
        <v>574</v>
      </c>
      <c r="M3966" t="s">
        <v>2611</v>
      </c>
      <c r="N3966" t="s">
        <v>2612</v>
      </c>
      <c r="O3966" t="s">
        <v>2542</v>
      </c>
      <c r="P3966" t="s">
        <v>2543</v>
      </c>
      <c r="Q3966" t="s">
        <v>2544</v>
      </c>
      <c r="R3966" t="s">
        <v>2613</v>
      </c>
      <c r="S3966" t="s">
        <v>2546</v>
      </c>
      <c r="T3966">
        <v>0</v>
      </c>
      <c r="U3966" t="s">
        <v>2614</v>
      </c>
      <c r="V3966" t="s">
        <v>2615</v>
      </c>
      <c r="W3966" t="s">
        <v>2614</v>
      </c>
      <c r="X3966" t="s">
        <v>2615</v>
      </c>
      <c r="Y3966" t="str">
        <f t="shared" si="61"/>
        <v>广州荔湾品唯信息服务有限公司广州唯品会电子商务有限公司信息流</v>
      </c>
      <c r="Z3966" t="e">
        <f>VLOOKUP(Y:Y,[1]Sheet1!N:N,1,0)</f>
        <v>#N/A</v>
      </c>
    </row>
    <row r="3967" spans="1:26" hidden="1" x14ac:dyDescent="0.25">
      <c r="A3967">
        <v>20230609</v>
      </c>
      <c r="B3967">
        <v>47184419</v>
      </c>
      <c r="C3967" t="s">
        <v>2740</v>
      </c>
      <c r="D3967">
        <v>2176807</v>
      </c>
      <c r="E3967" t="s">
        <v>2691</v>
      </c>
      <c r="F3967" s="59">
        <v>23.48</v>
      </c>
      <c r="G3967">
        <v>17.14</v>
      </c>
      <c r="H3967" t="s">
        <v>2538</v>
      </c>
      <c r="I3967" t="s">
        <v>2551</v>
      </c>
      <c r="J3967" t="s">
        <v>2339</v>
      </c>
      <c r="K3967" t="s">
        <v>2321</v>
      </c>
      <c r="L3967" t="s">
        <v>2338</v>
      </c>
      <c r="M3967" t="s">
        <v>2692</v>
      </c>
      <c r="N3967" t="s">
        <v>2693</v>
      </c>
      <c r="O3967" t="s">
        <v>2542</v>
      </c>
      <c r="P3967" t="s">
        <v>2543</v>
      </c>
      <c r="Q3967" t="s">
        <v>2544</v>
      </c>
      <c r="R3967" t="s">
        <v>2694</v>
      </c>
      <c r="S3967" t="s">
        <v>2546</v>
      </c>
      <c r="T3967">
        <v>0</v>
      </c>
      <c r="U3967" t="s">
        <v>2117</v>
      </c>
      <c r="V3967" t="s">
        <v>2695</v>
      </c>
      <c r="W3967" t="s">
        <v>2117</v>
      </c>
      <c r="X3967" t="s">
        <v>2695</v>
      </c>
      <c r="Y3967" t="str">
        <f t="shared" si="61"/>
        <v>北京三快在线科技有限公司及其关联公司北京三快科技有限公司信息流</v>
      </c>
      <c r="Z3967" t="e">
        <f>VLOOKUP(Y:Y,[1]Sheet1!N:N,1,0)</f>
        <v>#N/A</v>
      </c>
    </row>
    <row r="3968" spans="1:26" hidden="1" x14ac:dyDescent="0.25">
      <c r="A3968">
        <v>20230609</v>
      </c>
      <c r="B3968">
        <v>33076487</v>
      </c>
      <c r="C3968" t="s">
        <v>2657</v>
      </c>
      <c r="D3968">
        <v>1856876</v>
      </c>
      <c r="E3968" t="s">
        <v>2658</v>
      </c>
      <c r="F3968" s="59">
        <v>2538.1</v>
      </c>
      <c r="G3968">
        <v>2538.1</v>
      </c>
      <c r="H3968" t="s">
        <v>2559</v>
      </c>
      <c r="I3968" t="s">
        <v>2560</v>
      </c>
      <c r="J3968" t="s">
        <v>2383</v>
      </c>
      <c r="K3968" t="s">
        <v>711</v>
      </c>
      <c r="L3968" t="s">
        <v>2383</v>
      </c>
      <c r="M3968" t="s">
        <v>2659</v>
      </c>
      <c r="N3968" t="s">
        <v>2660</v>
      </c>
      <c r="O3968" t="s">
        <v>2542</v>
      </c>
      <c r="P3968" t="s">
        <v>2543</v>
      </c>
      <c r="Q3968" t="s">
        <v>2544</v>
      </c>
      <c r="R3968" t="s">
        <v>2661</v>
      </c>
      <c r="S3968" t="s">
        <v>2546</v>
      </c>
      <c r="T3968">
        <v>87444.84</v>
      </c>
      <c r="U3968" t="s">
        <v>1891</v>
      </c>
      <c r="V3968" t="s">
        <v>2662</v>
      </c>
      <c r="W3968" t="s">
        <v>1891</v>
      </c>
      <c r="X3968" t="s">
        <v>2602</v>
      </c>
      <c r="Y3968" t="str">
        <f t="shared" si="61"/>
        <v>上海娱公竞宇网络有限公司上海娱公竞宇网络有限公司CPC</v>
      </c>
      <c r="Z3968" t="e">
        <f>VLOOKUP(Y:Y,[1]Sheet1!N:N,1,0)</f>
        <v>#N/A</v>
      </c>
    </row>
    <row r="3969" spans="1:26" hidden="1" x14ac:dyDescent="0.25">
      <c r="A3969">
        <v>20230609</v>
      </c>
      <c r="B3969">
        <v>39122211</v>
      </c>
      <c r="C3969" t="s">
        <v>2605</v>
      </c>
      <c r="D3969">
        <v>2117410</v>
      </c>
      <c r="E3969" t="s">
        <v>2587</v>
      </c>
      <c r="F3969" s="59">
        <v>1099.3900000000001</v>
      </c>
      <c r="G3969">
        <v>0</v>
      </c>
      <c r="H3969" t="s">
        <v>2538</v>
      </c>
      <c r="I3969" t="s">
        <v>2551</v>
      </c>
      <c r="J3969" t="s">
        <v>2353</v>
      </c>
      <c r="K3969" t="s">
        <v>2321</v>
      </c>
      <c r="L3969" t="s">
        <v>326</v>
      </c>
      <c r="M3969" t="s">
        <v>2588</v>
      </c>
      <c r="N3969" t="s">
        <v>2589</v>
      </c>
      <c r="O3969" t="s">
        <v>2542</v>
      </c>
      <c r="P3969" t="s">
        <v>2543</v>
      </c>
      <c r="Q3969" t="s">
        <v>2544</v>
      </c>
      <c r="R3969" t="s">
        <v>2570</v>
      </c>
      <c r="S3969" t="s">
        <v>2546</v>
      </c>
      <c r="T3969">
        <v>0</v>
      </c>
      <c r="U3969" t="s">
        <v>2571</v>
      </c>
      <c r="V3969" t="s">
        <v>2572</v>
      </c>
      <c r="W3969" t="s">
        <v>1891</v>
      </c>
      <c r="X3969" t="s">
        <v>2564</v>
      </c>
      <c r="Y3969" t="str">
        <f t="shared" si="61"/>
        <v>网易有道信息技术（北京）有限公司网易(杭州)网络有限公司信息流</v>
      </c>
      <c r="Z3969" t="e">
        <f>VLOOKUP(Y:Y,[1]Sheet1!N:N,1,0)</f>
        <v>#N/A</v>
      </c>
    </row>
    <row r="3970" spans="1:26" hidden="1" x14ac:dyDescent="0.25">
      <c r="A3970">
        <v>20230609</v>
      </c>
      <c r="B3970">
        <v>47799717</v>
      </c>
      <c r="C3970" t="s">
        <v>2860</v>
      </c>
      <c r="D3970">
        <v>2159765</v>
      </c>
      <c r="E3970" t="s">
        <v>2568</v>
      </c>
      <c r="F3970" s="59">
        <v>15.8</v>
      </c>
      <c r="G3970">
        <v>12.06</v>
      </c>
      <c r="H3970" t="s">
        <v>2538</v>
      </c>
      <c r="I3970" t="s">
        <v>2551</v>
      </c>
      <c r="J3970" t="s">
        <v>2375</v>
      </c>
      <c r="K3970" t="s">
        <v>2321</v>
      </c>
      <c r="L3970" t="s">
        <v>2277</v>
      </c>
      <c r="M3970" t="s">
        <v>2569</v>
      </c>
      <c r="O3970" t="s">
        <v>2542</v>
      </c>
      <c r="P3970" t="s">
        <v>2543</v>
      </c>
      <c r="Q3970" t="s">
        <v>2544</v>
      </c>
      <c r="R3970" t="s">
        <v>2570</v>
      </c>
      <c r="S3970" t="s">
        <v>2546</v>
      </c>
      <c r="T3970">
        <v>0</v>
      </c>
      <c r="U3970" t="s">
        <v>2571</v>
      </c>
      <c r="V3970" t="s">
        <v>2572</v>
      </c>
      <c r="W3970" t="s">
        <v>2571</v>
      </c>
      <c r="X3970" t="s">
        <v>2572</v>
      </c>
      <c r="Y3970" t="str">
        <f t="shared" si="61"/>
        <v>酷得少年（天津）文化传播有限公司-1北京酷得少年科技有限公司信息流</v>
      </c>
      <c r="Z3970" t="e">
        <f>VLOOKUP(Y:Y,[1]Sheet1!N:N,1,0)</f>
        <v>#N/A</v>
      </c>
    </row>
    <row r="3971" spans="1:26" hidden="1" x14ac:dyDescent="0.25">
      <c r="A3971">
        <v>20230609</v>
      </c>
      <c r="B3971">
        <v>38794097</v>
      </c>
      <c r="C3971" t="s">
        <v>2757</v>
      </c>
      <c r="D3971">
        <v>2172261</v>
      </c>
      <c r="E3971" t="s">
        <v>2628</v>
      </c>
      <c r="F3971" s="59">
        <v>1777.66</v>
      </c>
      <c r="G3971">
        <v>1356.99</v>
      </c>
      <c r="H3971" t="s">
        <v>2538</v>
      </c>
      <c r="I3971" t="s">
        <v>2551</v>
      </c>
      <c r="J3971" t="s">
        <v>292</v>
      </c>
      <c r="K3971" t="s">
        <v>2321</v>
      </c>
      <c r="L3971" t="s">
        <v>574</v>
      </c>
      <c r="M3971" t="s">
        <v>2611</v>
      </c>
      <c r="N3971" t="s">
        <v>2612</v>
      </c>
      <c r="O3971" t="s">
        <v>2542</v>
      </c>
      <c r="P3971" t="s">
        <v>2543</v>
      </c>
      <c r="Q3971" t="s">
        <v>2544</v>
      </c>
      <c r="R3971" t="s">
        <v>2613</v>
      </c>
      <c r="S3971" t="s">
        <v>2546</v>
      </c>
      <c r="T3971">
        <v>0</v>
      </c>
      <c r="U3971" t="s">
        <v>2614</v>
      </c>
      <c r="V3971" t="s">
        <v>2615</v>
      </c>
      <c r="W3971" t="s">
        <v>2614</v>
      </c>
      <c r="X3971" t="s">
        <v>2615</v>
      </c>
      <c r="Y3971" t="str">
        <f t="shared" ref="Y3971:Y4034" si="62">L3971&amp;J3971&amp;K3971</f>
        <v>广州荔湾品唯信息服务有限公司广州唯品会电子商务有限公司信息流</v>
      </c>
      <c r="Z3971" t="e">
        <f>VLOOKUP(Y:Y,[1]Sheet1!N:N,1,0)</f>
        <v>#N/A</v>
      </c>
    </row>
    <row r="3972" spans="1:26" hidden="1" x14ac:dyDescent="0.25">
      <c r="A3972">
        <v>20230609</v>
      </c>
      <c r="B3972">
        <v>40548287</v>
      </c>
      <c r="C3972" t="s">
        <v>2616</v>
      </c>
      <c r="D3972">
        <v>2130054</v>
      </c>
      <c r="E3972" t="s">
        <v>2558</v>
      </c>
      <c r="F3972" s="59">
        <v>1536.88</v>
      </c>
      <c r="G3972">
        <v>1244.3900000000001</v>
      </c>
      <c r="H3972" t="s">
        <v>2559</v>
      </c>
      <c r="I3972" t="s">
        <v>2560</v>
      </c>
      <c r="J3972" t="s">
        <v>2350</v>
      </c>
      <c r="K3972" t="s">
        <v>711</v>
      </c>
      <c r="L3972" t="s">
        <v>2350</v>
      </c>
      <c r="M3972" t="s">
        <v>2561</v>
      </c>
      <c r="N3972" t="s">
        <v>2562</v>
      </c>
      <c r="O3972" t="s">
        <v>2542</v>
      </c>
      <c r="P3972" t="s">
        <v>2543</v>
      </c>
      <c r="Q3972" t="s">
        <v>2544</v>
      </c>
      <c r="R3972" t="s">
        <v>2563</v>
      </c>
      <c r="S3972" t="s">
        <v>2546</v>
      </c>
      <c r="T3972">
        <v>5954.0649999999996</v>
      </c>
      <c r="U3972" t="s">
        <v>1891</v>
      </c>
      <c r="V3972" t="s">
        <v>2564</v>
      </c>
      <c r="W3972" t="s">
        <v>1891</v>
      </c>
      <c r="X3972" t="s">
        <v>2564</v>
      </c>
      <c r="Y3972" t="str">
        <f t="shared" si="62"/>
        <v>深圳尚米网络技术有限公司深圳尚米网络技术有限公司CPC</v>
      </c>
      <c r="Z3972" t="e">
        <f>VLOOKUP(Y:Y,[1]Sheet1!N:N,1,0)</f>
        <v>#N/A</v>
      </c>
    </row>
    <row r="3973" spans="1:26" hidden="1" x14ac:dyDescent="0.25">
      <c r="A3973">
        <v>20230609</v>
      </c>
      <c r="B3973">
        <v>42840928</v>
      </c>
      <c r="C3973" t="s">
        <v>2813</v>
      </c>
      <c r="D3973">
        <v>2117410</v>
      </c>
      <c r="E3973" t="s">
        <v>2587</v>
      </c>
      <c r="F3973" s="59">
        <v>305.95</v>
      </c>
      <c r="G3973">
        <v>0</v>
      </c>
      <c r="H3973" t="s">
        <v>2538</v>
      </c>
      <c r="I3973" t="s">
        <v>2551</v>
      </c>
      <c r="J3973" t="s">
        <v>2353</v>
      </c>
      <c r="K3973" t="s">
        <v>2321</v>
      </c>
      <c r="L3973" t="s">
        <v>326</v>
      </c>
      <c r="M3973" t="s">
        <v>2588</v>
      </c>
      <c r="N3973" t="s">
        <v>2589</v>
      </c>
      <c r="O3973" t="s">
        <v>2542</v>
      </c>
      <c r="P3973" t="s">
        <v>2543</v>
      </c>
      <c r="Q3973" t="s">
        <v>2544</v>
      </c>
      <c r="R3973" t="s">
        <v>2570</v>
      </c>
      <c r="S3973" t="s">
        <v>2546</v>
      </c>
      <c r="T3973">
        <v>0</v>
      </c>
      <c r="U3973" t="s">
        <v>2571</v>
      </c>
      <c r="V3973" t="s">
        <v>2572</v>
      </c>
      <c r="W3973" t="s">
        <v>1891</v>
      </c>
      <c r="X3973" t="s">
        <v>2564</v>
      </c>
      <c r="Y3973" t="str">
        <f t="shared" si="62"/>
        <v>网易有道信息技术（北京）有限公司网易(杭州)网络有限公司信息流</v>
      </c>
      <c r="Z3973" t="e">
        <f>VLOOKUP(Y:Y,[1]Sheet1!N:N,1,0)</f>
        <v>#N/A</v>
      </c>
    </row>
    <row r="3974" spans="1:26" hidden="1" x14ac:dyDescent="0.25">
      <c r="A3974">
        <v>20230609</v>
      </c>
      <c r="B3974">
        <v>47426689</v>
      </c>
      <c r="C3974" t="s">
        <v>2872</v>
      </c>
      <c r="D3974">
        <v>2167551</v>
      </c>
      <c r="E3974" t="s">
        <v>2550</v>
      </c>
      <c r="F3974" s="59">
        <v>44.8</v>
      </c>
      <c r="G3974">
        <v>44.8</v>
      </c>
      <c r="H3974" t="s">
        <v>2538</v>
      </c>
      <c r="I3974" t="s">
        <v>2551</v>
      </c>
      <c r="J3974" t="s">
        <v>2332</v>
      </c>
      <c r="K3974" t="s">
        <v>2321</v>
      </c>
      <c r="L3974" t="s">
        <v>2333</v>
      </c>
      <c r="M3974" t="s">
        <v>2552</v>
      </c>
      <c r="N3974" t="s">
        <v>2553</v>
      </c>
      <c r="O3974" t="s">
        <v>2542</v>
      </c>
      <c r="P3974" t="s">
        <v>2543</v>
      </c>
      <c r="Q3974" t="s">
        <v>2544</v>
      </c>
      <c r="R3974" t="s">
        <v>2554</v>
      </c>
      <c r="S3974" t="s">
        <v>2546</v>
      </c>
      <c r="T3974">
        <v>0</v>
      </c>
      <c r="U3974" t="s">
        <v>2555</v>
      </c>
      <c r="V3974" t="s">
        <v>2556</v>
      </c>
      <c r="W3974" t="s">
        <v>2555</v>
      </c>
      <c r="X3974" t="s">
        <v>2556</v>
      </c>
      <c r="Y3974" t="str">
        <f t="shared" si="62"/>
        <v>北京爱奇艺科技有限公司-百度北京爱奇艺科技有限公司信息流</v>
      </c>
      <c r="Z3974" t="e">
        <f>VLOOKUP(Y:Y,[1]Sheet1!N:N,1,0)</f>
        <v>#N/A</v>
      </c>
    </row>
    <row r="3975" spans="1:26" hidden="1" x14ac:dyDescent="0.25">
      <c r="A3975">
        <v>20230609</v>
      </c>
      <c r="B3975">
        <v>29995324</v>
      </c>
      <c r="C3975" t="s">
        <v>2722</v>
      </c>
      <c r="D3975">
        <v>2142924</v>
      </c>
      <c r="E3975" t="s">
        <v>2716</v>
      </c>
      <c r="F3975" s="59">
        <v>38690.69</v>
      </c>
      <c r="G3975">
        <v>38690.69</v>
      </c>
      <c r="H3975" t="s">
        <v>2559</v>
      </c>
      <c r="I3975" t="s">
        <v>2560</v>
      </c>
      <c r="J3975" t="s">
        <v>392</v>
      </c>
      <c r="K3975" t="s">
        <v>711</v>
      </c>
      <c r="L3975" t="s">
        <v>392</v>
      </c>
      <c r="M3975" t="s">
        <v>2641</v>
      </c>
      <c r="N3975" t="s">
        <v>2642</v>
      </c>
      <c r="O3975" t="s">
        <v>2542</v>
      </c>
      <c r="P3975" t="s">
        <v>2543</v>
      </c>
      <c r="Q3975" t="s">
        <v>2544</v>
      </c>
      <c r="R3975" t="s">
        <v>2643</v>
      </c>
      <c r="S3975" t="s">
        <v>2546</v>
      </c>
      <c r="T3975">
        <v>259701.86</v>
      </c>
      <c r="U3975" t="s">
        <v>838</v>
      </c>
      <c r="V3975" t="s">
        <v>2548</v>
      </c>
      <c r="W3975" t="s">
        <v>838</v>
      </c>
      <c r="X3975" t="s">
        <v>2548</v>
      </c>
      <c r="Y3975" t="str">
        <f t="shared" si="62"/>
        <v>福州三六零网络小额贷款有限公司福州三六零网络小额贷款有限公司CPC</v>
      </c>
      <c r="Z3975" t="e">
        <f>VLOOKUP(Y:Y,[1]Sheet1!N:N,1,0)</f>
        <v>#N/A</v>
      </c>
    </row>
    <row r="3976" spans="1:26" hidden="1" x14ac:dyDescent="0.25">
      <c r="A3976">
        <v>20230609</v>
      </c>
      <c r="B3976">
        <v>42965750</v>
      </c>
      <c r="C3976" t="s">
        <v>2565</v>
      </c>
      <c r="D3976">
        <v>2165227</v>
      </c>
      <c r="E3976" t="s">
        <v>2566</v>
      </c>
      <c r="F3976" s="59">
        <v>237.75</v>
      </c>
      <c r="G3976">
        <v>176.11</v>
      </c>
      <c r="H3976" t="s">
        <v>2538</v>
      </c>
      <c r="I3976" t="s">
        <v>2551</v>
      </c>
      <c r="J3976" t="s">
        <v>2320</v>
      </c>
      <c r="K3976" t="s">
        <v>2321</v>
      </c>
      <c r="L3976" t="s">
        <v>2318</v>
      </c>
      <c r="M3976" t="s">
        <v>2540</v>
      </c>
      <c r="N3976" t="s">
        <v>2541</v>
      </c>
      <c r="O3976" t="s">
        <v>2542</v>
      </c>
      <c r="P3976" t="s">
        <v>2543</v>
      </c>
      <c r="Q3976" t="s">
        <v>2544</v>
      </c>
      <c r="R3976" t="s">
        <v>2545</v>
      </c>
      <c r="S3976" t="s">
        <v>2546</v>
      </c>
      <c r="T3976">
        <v>0</v>
      </c>
      <c r="U3976" t="s">
        <v>838</v>
      </c>
      <c r="V3976" t="s">
        <v>2547</v>
      </c>
      <c r="W3976" t="s">
        <v>838</v>
      </c>
      <c r="X3976" t="s">
        <v>2548</v>
      </c>
      <c r="Y3976" t="str">
        <f t="shared" si="62"/>
        <v>上海耳序信息技术有限公司-四部上海拍拍贷金融信息服务有限公司信息流</v>
      </c>
      <c r="Z3976" t="e">
        <f>VLOOKUP(Y:Y,[1]Sheet1!N:N,1,0)</f>
        <v>#N/A</v>
      </c>
    </row>
    <row r="3977" spans="1:26" hidden="1" x14ac:dyDescent="0.25">
      <c r="A3977">
        <v>20230609</v>
      </c>
      <c r="B3977">
        <v>42965764</v>
      </c>
      <c r="C3977" t="s">
        <v>2536</v>
      </c>
      <c r="D3977">
        <v>2158784</v>
      </c>
      <c r="E3977" t="s">
        <v>2537</v>
      </c>
      <c r="F3977" s="59">
        <v>31.94</v>
      </c>
      <c r="G3977">
        <v>31.94</v>
      </c>
      <c r="H3977" t="s">
        <v>2538</v>
      </c>
      <c r="I3977" t="s">
        <v>2551</v>
      </c>
      <c r="J3977" t="s">
        <v>2320</v>
      </c>
      <c r="K3977" t="s">
        <v>2321</v>
      </c>
      <c r="L3977" t="s">
        <v>2318</v>
      </c>
      <c r="M3977" t="s">
        <v>2540</v>
      </c>
      <c r="N3977" t="s">
        <v>2541</v>
      </c>
      <c r="O3977" t="s">
        <v>2542</v>
      </c>
      <c r="P3977" t="s">
        <v>2543</v>
      </c>
      <c r="Q3977" t="s">
        <v>2544</v>
      </c>
      <c r="R3977" t="s">
        <v>2545</v>
      </c>
      <c r="S3977" t="s">
        <v>2546</v>
      </c>
      <c r="T3977">
        <v>0</v>
      </c>
      <c r="U3977" t="s">
        <v>838</v>
      </c>
      <c r="V3977" t="s">
        <v>2547</v>
      </c>
      <c r="W3977" t="s">
        <v>838</v>
      </c>
      <c r="X3977" t="s">
        <v>2548</v>
      </c>
      <c r="Y3977" t="str">
        <f t="shared" si="62"/>
        <v>上海耳序信息技术有限公司-四部上海拍拍贷金融信息服务有限公司信息流</v>
      </c>
      <c r="Z3977" t="e">
        <f>VLOOKUP(Y:Y,[1]Sheet1!N:N,1,0)</f>
        <v>#N/A</v>
      </c>
    </row>
    <row r="3978" spans="1:26" hidden="1" x14ac:dyDescent="0.25">
      <c r="A3978">
        <v>20230609</v>
      </c>
      <c r="B3978">
        <v>46610852</v>
      </c>
      <c r="C3978" t="s">
        <v>2713</v>
      </c>
      <c r="D3978">
        <v>2117410</v>
      </c>
      <c r="E3978" t="s">
        <v>2587</v>
      </c>
      <c r="F3978" s="59">
        <v>67.78</v>
      </c>
      <c r="G3978">
        <v>0</v>
      </c>
      <c r="H3978" t="s">
        <v>2538</v>
      </c>
      <c r="I3978" t="s">
        <v>2551</v>
      </c>
      <c r="J3978" t="s">
        <v>2353</v>
      </c>
      <c r="K3978" t="s">
        <v>2321</v>
      </c>
      <c r="L3978" t="s">
        <v>326</v>
      </c>
      <c r="M3978" t="s">
        <v>2588</v>
      </c>
      <c r="N3978" t="s">
        <v>2589</v>
      </c>
      <c r="O3978" t="s">
        <v>2542</v>
      </c>
      <c r="P3978" t="s">
        <v>2543</v>
      </c>
      <c r="Q3978" t="s">
        <v>2544</v>
      </c>
      <c r="R3978" t="s">
        <v>2570</v>
      </c>
      <c r="S3978" t="s">
        <v>2546</v>
      </c>
      <c r="T3978">
        <v>0</v>
      </c>
      <c r="U3978" t="s">
        <v>2571</v>
      </c>
      <c r="V3978" t="s">
        <v>2572</v>
      </c>
      <c r="W3978" t="s">
        <v>1891</v>
      </c>
      <c r="X3978" t="s">
        <v>2564</v>
      </c>
      <c r="Y3978" t="str">
        <f t="shared" si="62"/>
        <v>网易有道信息技术（北京）有限公司网易(杭州)网络有限公司信息流</v>
      </c>
      <c r="Z3978" t="e">
        <f>VLOOKUP(Y:Y,[1]Sheet1!N:N,1,0)</f>
        <v>#N/A</v>
      </c>
    </row>
    <row r="3979" spans="1:26" hidden="1" x14ac:dyDescent="0.25">
      <c r="A3979">
        <v>20230609</v>
      </c>
      <c r="B3979">
        <v>47426672</v>
      </c>
      <c r="C3979" t="s">
        <v>2709</v>
      </c>
      <c r="D3979">
        <v>2167551</v>
      </c>
      <c r="E3979" t="s">
        <v>2550</v>
      </c>
      <c r="F3979" s="59">
        <v>3043.37</v>
      </c>
      <c r="G3979">
        <v>3043.37</v>
      </c>
      <c r="H3979" t="s">
        <v>2538</v>
      </c>
      <c r="I3979" t="s">
        <v>2551</v>
      </c>
      <c r="J3979" t="s">
        <v>2332</v>
      </c>
      <c r="K3979" t="s">
        <v>2321</v>
      </c>
      <c r="L3979" t="s">
        <v>2333</v>
      </c>
      <c r="M3979" t="s">
        <v>2552</v>
      </c>
      <c r="N3979" t="s">
        <v>2553</v>
      </c>
      <c r="O3979" t="s">
        <v>2542</v>
      </c>
      <c r="P3979" t="s">
        <v>2543</v>
      </c>
      <c r="Q3979" t="s">
        <v>2544</v>
      </c>
      <c r="R3979" t="s">
        <v>2554</v>
      </c>
      <c r="S3979" t="s">
        <v>2546</v>
      </c>
      <c r="T3979">
        <v>0</v>
      </c>
      <c r="U3979" t="s">
        <v>2555</v>
      </c>
      <c r="V3979" t="s">
        <v>2556</v>
      </c>
      <c r="W3979" t="s">
        <v>2555</v>
      </c>
      <c r="X3979" t="s">
        <v>2556</v>
      </c>
      <c r="Y3979" t="str">
        <f t="shared" si="62"/>
        <v>北京爱奇艺科技有限公司-百度北京爱奇艺科技有限公司信息流</v>
      </c>
      <c r="Z3979" t="e">
        <f>VLOOKUP(Y:Y,[1]Sheet1!N:N,1,0)</f>
        <v>#N/A</v>
      </c>
    </row>
    <row r="3980" spans="1:26" hidden="1" x14ac:dyDescent="0.25">
      <c r="A3980">
        <v>20230609</v>
      </c>
      <c r="B3980">
        <v>47974695</v>
      </c>
      <c r="C3980" t="s">
        <v>2814</v>
      </c>
      <c r="D3980">
        <v>2129251</v>
      </c>
      <c r="E3980" t="s">
        <v>2815</v>
      </c>
      <c r="F3980" s="59">
        <v>1.68</v>
      </c>
      <c r="G3980">
        <v>0</v>
      </c>
      <c r="H3980" t="s">
        <v>2538</v>
      </c>
      <c r="I3980" t="s">
        <v>2539</v>
      </c>
      <c r="J3980" t="s">
        <v>2330</v>
      </c>
      <c r="K3980" t="s">
        <v>2321</v>
      </c>
      <c r="L3980" t="s">
        <v>2329</v>
      </c>
      <c r="M3980" t="s">
        <v>2581</v>
      </c>
      <c r="N3980" t="s">
        <v>2582</v>
      </c>
      <c r="O3980" t="s">
        <v>2542</v>
      </c>
      <c r="P3980" t="s">
        <v>2543</v>
      </c>
      <c r="Q3980" t="s">
        <v>2544</v>
      </c>
      <c r="R3980" t="s">
        <v>2583</v>
      </c>
      <c r="S3980" t="s">
        <v>2546</v>
      </c>
      <c r="T3980">
        <v>0</v>
      </c>
      <c r="U3980" t="s">
        <v>838</v>
      </c>
      <c r="V3980" t="s">
        <v>2578</v>
      </c>
      <c r="W3980" t="s">
        <v>2584</v>
      </c>
      <c r="X3980" t="s">
        <v>2585</v>
      </c>
      <c r="Y3980" t="str">
        <f t="shared" si="62"/>
        <v>成都哈拜网络科技有限公司-数字媒体事业部上海哈啰普惠科技有限公司信息流</v>
      </c>
      <c r="Z3980" t="e">
        <f>VLOOKUP(Y:Y,[1]Sheet1!N:N,1,0)</f>
        <v>#N/A</v>
      </c>
    </row>
    <row r="3981" spans="1:26" hidden="1" x14ac:dyDescent="0.25">
      <c r="A3981">
        <v>20230609</v>
      </c>
      <c r="B3981">
        <v>29880965</v>
      </c>
      <c r="C3981" t="s">
        <v>2730</v>
      </c>
      <c r="D3981">
        <v>2130054</v>
      </c>
      <c r="E3981" t="s">
        <v>2558</v>
      </c>
      <c r="F3981" s="59">
        <v>13596.62</v>
      </c>
      <c r="G3981">
        <v>11009.29</v>
      </c>
      <c r="H3981" t="s">
        <v>2559</v>
      </c>
      <c r="I3981" t="s">
        <v>2560</v>
      </c>
      <c r="J3981" t="s">
        <v>2350</v>
      </c>
      <c r="K3981" t="s">
        <v>711</v>
      </c>
      <c r="L3981" t="s">
        <v>2350</v>
      </c>
      <c r="M3981" t="s">
        <v>2561</v>
      </c>
      <c r="N3981" t="s">
        <v>2562</v>
      </c>
      <c r="O3981" t="s">
        <v>2542</v>
      </c>
      <c r="P3981" t="s">
        <v>2543</v>
      </c>
      <c r="Q3981" t="s">
        <v>2544</v>
      </c>
      <c r="R3981" t="s">
        <v>2563</v>
      </c>
      <c r="S3981" t="s">
        <v>2546</v>
      </c>
      <c r="T3981">
        <v>56196.296000000002</v>
      </c>
      <c r="U3981" t="s">
        <v>1891</v>
      </c>
      <c r="V3981" t="s">
        <v>2564</v>
      </c>
      <c r="W3981" t="s">
        <v>1891</v>
      </c>
      <c r="X3981" t="s">
        <v>2564</v>
      </c>
      <c r="Y3981" t="str">
        <f t="shared" si="62"/>
        <v>深圳尚米网络技术有限公司深圳尚米网络技术有限公司CPC</v>
      </c>
      <c r="Z3981" t="e">
        <f>VLOOKUP(Y:Y,[1]Sheet1!N:N,1,0)</f>
        <v>#N/A</v>
      </c>
    </row>
    <row r="3982" spans="1:26" hidden="1" x14ac:dyDescent="0.25">
      <c r="A3982">
        <v>20230609</v>
      </c>
      <c r="B3982">
        <v>40548298</v>
      </c>
      <c r="C3982" t="s">
        <v>2557</v>
      </c>
      <c r="D3982">
        <v>2130054</v>
      </c>
      <c r="E3982" t="s">
        <v>2558</v>
      </c>
      <c r="F3982" s="59">
        <v>2527.9699999999998</v>
      </c>
      <c r="G3982">
        <v>2046.88</v>
      </c>
      <c r="H3982" t="s">
        <v>2559</v>
      </c>
      <c r="I3982" t="s">
        <v>2560</v>
      </c>
      <c r="J3982" t="s">
        <v>2350</v>
      </c>
      <c r="K3982" t="s">
        <v>711</v>
      </c>
      <c r="L3982" t="s">
        <v>2350</v>
      </c>
      <c r="M3982" t="s">
        <v>2561</v>
      </c>
      <c r="N3982" t="s">
        <v>2562</v>
      </c>
      <c r="O3982" t="s">
        <v>2542</v>
      </c>
      <c r="P3982" t="s">
        <v>2543</v>
      </c>
      <c r="Q3982" t="s">
        <v>2544</v>
      </c>
      <c r="R3982" t="s">
        <v>2563</v>
      </c>
      <c r="S3982" t="s">
        <v>2546</v>
      </c>
      <c r="T3982">
        <v>13464.503000000001</v>
      </c>
      <c r="U3982" t="s">
        <v>1891</v>
      </c>
      <c r="V3982" t="s">
        <v>2564</v>
      </c>
      <c r="W3982" t="s">
        <v>1891</v>
      </c>
      <c r="X3982" t="s">
        <v>2564</v>
      </c>
      <c r="Y3982" t="str">
        <f t="shared" si="62"/>
        <v>深圳尚米网络技术有限公司深圳尚米网络技术有限公司CPC</v>
      </c>
      <c r="Z3982" t="e">
        <f>VLOOKUP(Y:Y,[1]Sheet1!N:N,1,0)</f>
        <v>#N/A</v>
      </c>
    </row>
    <row r="3983" spans="1:26" hidden="1" x14ac:dyDescent="0.25">
      <c r="A3983">
        <v>20230609</v>
      </c>
      <c r="B3983">
        <v>45323011</v>
      </c>
      <c r="C3983" t="s">
        <v>2680</v>
      </c>
      <c r="D3983">
        <v>2172261</v>
      </c>
      <c r="E3983" t="s">
        <v>2628</v>
      </c>
      <c r="F3983" s="59">
        <v>17.14</v>
      </c>
      <c r="G3983">
        <v>13.08</v>
      </c>
      <c r="H3983" t="s">
        <v>2538</v>
      </c>
      <c r="I3983" t="s">
        <v>2539</v>
      </c>
      <c r="J3983" t="s">
        <v>292</v>
      </c>
      <c r="K3983" t="s">
        <v>2321</v>
      </c>
      <c r="L3983" t="s">
        <v>574</v>
      </c>
      <c r="M3983" t="s">
        <v>2611</v>
      </c>
      <c r="N3983" t="s">
        <v>2612</v>
      </c>
      <c r="O3983" t="s">
        <v>2542</v>
      </c>
      <c r="P3983" t="s">
        <v>2543</v>
      </c>
      <c r="Q3983" t="s">
        <v>2544</v>
      </c>
      <c r="R3983" t="s">
        <v>2613</v>
      </c>
      <c r="S3983" t="s">
        <v>2546</v>
      </c>
      <c r="T3983">
        <v>0</v>
      </c>
      <c r="U3983" t="s">
        <v>2614</v>
      </c>
      <c r="V3983" t="s">
        <v>2615</v>
      </c>
      <c r="W3983" t="s">
        <v>2614</v>
      </c>
      <c r="X3983" t="s">
        <v>2615</v>
      </c>
      <c r="Y3983" t="str">
        <f t="shared" si="62"/>
        <v>广州荔湾品唯信息服务有限公司广州唯品会电子商务有限公司信息流</v>
      </c>
      <c r="Z3983" t="e">
        <f>VLOOKUP(Y:Y,[1]Sheet1!N:N,1,0)</f>
        <v>#N/A</v>
      </c>
    </row>
    <row r="3984" spans="1:26" hidden="1" x14ac:dyDescent="0.25">
      <c r="A3984">
        <v>20230609</v>
      </c>
      <c r="B3984">
        <v>47327991</v>
      </c>
      <c r="C3984" t="s">
        <v>2766</v>
      </c>
      <c r="D3984">
        <v>2185183</v>
      </c>
      <c r="E3984" t="s">
        <v>2574</v>
      </c>
      <c r="F3984" s="59">
        <v>158.97</v>
      </c>
      <c r="G3984">
        <v>120.43</v>
      </c>
      <c r="H3984" t="s">
        <v>2538</v>
      </c>
      <c r="I3984" t="s">
        <v>2551</v>
      </c>
      <c r="J3984" t="s">
        <v>2575</v>
      </c>
      <c r="K3984" t="s">
        <v>2321</v>
      </c>
      <c r="L3984" t="s">
        <v>2344</v>
      </c>
      <c r="M3984" t="s">
        <v>2576</v>
      </c>
      <c r="O3984" t="s">
        <v>2542</v>
      </c>
      <c r="P3984" t="s">
        <v>2543</v>
      </c>
      <c r="Q3984" t="s">
        <v>2544</v>
      </c>
      <c r="R3984" t="s">
        <v>2577</v>
      </c>
      <c r="S3984" t="s">
        <v>2546</v>
      </c>
      <c r="T3984">
        <v>0</v>
      </c>
      <c r="U3984" t="s">
        <v>838</v>
      </c>
      <c r="V3984" t="s">
        <v>2578</v>
      </c>
      <c r="W3984" t="s">
        <v>838</v>
      </c>
      <c r="X3984" t="s">
        <v>2578</v>
      </c>
      <c r="Y3984" t="str">
        <f t="shared" si="62"/>
        <v>北京微财科技有限公司-数媒重庆市黑卡小额贷款有限公司信息流</v>
      </c>
      <c r="Z3984" t="e">
        <f>VLOOKUP(Y:Y,[1]Sheet1!N:N,1,0)</f>
        <v>#N/A</v>
      </c>
    </row>
    <row r="3985" spans="1:26" hidden="1" x14ac:dyDescent="0.25">
      <c r="A3985">
        <v>20230609</v>
      </c>
      <c r="B3985">
        <v>41250557</v>
      </c>
      <c r="C3985" t="s">
        <v>2771</v>
      </c>
      <c r="D3985">
        <v>2130054</v>
      </c>
      <c r="E3985" t="s">
        <v>2558</v>
      </c>
      <c r="F3985" s="59">
        <v>4062.53</v>
      </c>
      <c r="G3985">
        <v>3289.45</v>
      </c>
      <c r="H3985" t="s">
        <v>2559</v>
      </c>
      <c r="I3985" t="s">
        <v>2560</v>
      </c>
      <c r="J3985" t="s">
        <v>2350</v>
      </c>
      <c r="K3985" t="s">
        <v>711</v>
      </c>
      <c r="L3985" t="s">
        <v>2350</v>
      </c>
      <c r="M3985" t="s">
        <v>2561</v>
      </c>
      <c r="N3985" t="s">
        <v>2562</v>
      </c>
      <c r="O3985" t="s">
        <v>2542</v>
      </c>
      <c r="P3985" t="s">
        <v>2543</v>
      </c>
      <c r="Q3985" t="s">
        <v>2544</v>
      </c>
      <c r="R3985" t="s">
        <v>2563</v>
      </c>
      <c r="S3985" t="s">
        <v>2546</v>
      </c>
      <c r="T3985">
        <v>17897.384999999998</v>
      </c>
      <c r="U3985" t="s">
        <v>1891</v>
      </c>
      <c r="V3985" t="s">
        <v>2564</v>
      </c>
      <c r="W3985" t="s">
        <v>1891</v>
      </c>
      <c r="X3985" t="s">
        <v>2564</v>
      </c>
      <c r="Y3985" t="str">
        <f t="shared" si="62"/>
        <v>深圳尚米网络技术有限公司深圳尚米网络技术有限公司CPC</v>
      </c>
      <c r="Z3985" t="e">
        <f>VLOOKUP(Y:Y,[1]Sheet1!N:N,1,0)</f>
        <v>#N/A</v>
      </c>
    </row>
    <row r="3986" spans="1:26" hidden="1" x14ac:dyDescent="0.25">
      <c r="A3986">
        <v>20230609</v>
      </c>
      <c r="B3986">
        <v>29851020</v>
      </c>
      <c r="C3986" t="s">
        <v>2790</v>
      </c>
      <c r="D3986">
        <v>2130054</v>
      </c>
      <c r="E3986" t="s">
        <v>2558</v>
      </c>
      <c r="F3986" s="59">
        <v>3302.84</v>
      </c>
      <c r="G3986">
        <v>2674.22</v>
      </c>
      <c r="H3986" t="s">
        <v>2559</v>
      </c>
      <c r="I3986" t="s">
        <v>2560</v>
      </c>
      <c r="J3986" t="s">
        <v>2350</v>
      </c>
      <c r="K3986" t="s">
        <v>711</v>
      </c>
      <c r="L3986" t="s">
        <v>2350</v>
      </c>
      <c r="M3986" t="s">
        <v>2561</v>
      </c>
      <c r="N3986" t="s">
        <v>2562</v>
      </c>
      <c r="O3986" t="s">
        <v>2542</v>
      </c>
      <c r="P3986" t="s">
        <v>2543</v>
      </c>
      <c r="Q3986" t="s">
        <v>2544</v>
      </c>
      <c r="R3986" t="s">
        <v>2563</v>
      </c>
      <c r="S3986" t="s">
        <v>2546</v>
      </c>
      <c r="T3986">
        <v>15944.04</v>
      </c>
      <c r="U3986" t="s">
        <v>1891</v>
      </c>
      <c r="V3986" t="s">
        <v>2564</v>
      </c>
      <c r="W3986" t="s">
        <v>1891</v>
      </c>
      <c r="X3986" t="s">
        <v>2564</v>
      </c>
      <c r="Y3986" t="str">
        <f t="shared" si="62"/>
        <v>深圳尚米网络技术有限公司深圳尚米网络技术有限公司CPC</v>
      </c>
      <c r="Z3986" t="e">
        <f>VLOOKUP(Y:Y,[1]Sheet1!N:N,1,0)</f>
        <v>#N/A</v>
      </c>
    </row>
    <row r="3987" spans="1:26" hidden="1" x14ac:dyDescent="0.25">
      <c r="A3987">
        <v>20230609</v>
      </c>
      <c r="B3987">
        <v>31781225</v>
      </c>
      <c r="C3987" t="s">
        <v>2779</v>
      </c>
      <c r="D3987">
        <v>2115174</v>
      </c>
      <c r="E3987" t="s">
        <v>2780</v>
      </c>
      <c r="F3987" s="59">
        <v>1031.96</v>
      </c>
      <c r="G3987">
        <v>0</v>
      </c>
      <c r="H3987" t="s">
        <v>2559</v>
      </c>
      <c r="I3987" t="s">
        <v>2560</v>
      </c>
      <c r="J3987" t="s">
        <v>2357</v>
      </c>
      <c r="K3987" t="s">
        <v>711</v>
      </c>
      <c r="L3987" t="s">
        <v>2356</v>
      </c>
      <c r="M3987" t="s">
        <v>2781</v>
      </c>
      <c r="N3987" t="s">
        <v>2782</v>
      </c>
      <c r="O3987" t="s">
        <v>2542</v>
      </c>
      <c r="P3987" t="s">
        <v>2543</v>
      </c>
      <c r="Q3987" t="s">
        <v>2544</v>
      </c>
      <c r="R3987" t="s">
        <v>2783</v>
      </c>
      <c r="S3987" t="s">
        <v>2546</v>
      </c>
      <c r="T3987">
        <v>0</v>
      </c>
      <c r="U3987" t="s">
        <v>2784</v>
      </c>
      <c r="V3987" t="s">
        <v>2785</v>
      </c>
      <c r="W3987" t="s">
        <v>1891</v>
      </c>
      <c r="X3987" t="s">
        <v>2602</v>
      </c>
      <c r="Y3987" t="str">
        <f t="shared" si="62"/>
        <v>腾讯云计算(北京)有限责任公司深圳市腾讯计算机系统有限公司CPC</v>
      </c>
      <c r="Z3987" t="e">
        <f>VLOOKUP(Y:Y,[1]Sheet1!N:N,1,0)</f>
        <v>#N/A</v>
      </c>
    </row>
    <row r="3988" spans="1:26" x14ac:dyDescent="0.25">
      <c r="A3988">
        <v>20230609</v>
      </c>
      <c r="B3988">
        <v>43094813</v>
      </c>
      <c r="C3988" t="s">
        <v>2677</v>
      </c>
      <c r="D3988">
        <v>2054669</v>
      </c>
      <c r="E3988" t="s">
        <v>2622</v>
      </c>
      <c r="F3988" s="59">
        <v>341.37</v>
      </c>
      <c r="G3988">
        <v>252.87</v>
      </c>
      <c r="H3988" t="s">
        <v>2538</v>
      </c>
      <c r="I3988" t="s">
        <v>2551</v>
      </c>
      <c r="J3988" t="s">
        <v>2352</v>
      </c>
      <c r="K3988" t="s">
        <v>2321</v>
      </c>
      <c r="L3988" t="s">
        <v>2351</v>
      </c>
      <c r="M3988" t="s">
        <v>2623</v>
      </c>
      <c r="N3988" t="s">
        <v>2624</v>
      </c>
      <c r="O3988" t="s">
        <v>2542</v>
      </c>
      <c r="P3988" t="s">
        <v>2543</v>
      </c>
      <c r="Q3988" t="s">
        <v>2544</v>
      </c>
      <c r="R3988" t="s">
        <v>2625</v>
      </c>
      <c r="S3988" t="s">
        <v>2546</v>
      </c>
      <c r="T3988">
        <v>0</v>
      </c>
      <c r="U3988" t="s">
        <v>838</v>
      </c>
      <c r="V3988" t="s">
        <v>2548</v>
      </c>
      <c r="W3988" t="s">
        <v>838</v>
      </c>
      <c r="X3988" t="s">
        <v>2548</v>
      </c>
      <c r="Y3988" t="str">
        <f t="shared" si="62"/>
        <v>深圳市小赢普惠科技有限责任公司深圳市赢众通金融信息服务有限责任公司信息流</v>
      </c>
      <c r="Z3988" t="e">
        <f>VLOOKUP(Y:Y,[1]Sheet1!N:N,1,0)</f>
        <v>#N/A</v>
      </c>
    </row>
    <row r="3989" spans="1:26" hidden="1" x14ac:dyDescent="0.25">
      <c r="A3989">
        <v>20230609</v>
      </c>
      <c r="B3989">
        <v>45322956</v>
      </c>
      <c r="C3989" t="s">
        <v>2631</v>
      </c>
      <c r="D3989">
        <v>2172261</v>
      </c>
      <c r="E3989" t="s">
        <v>2628</v>
      </c>
      <c r="F3989" s="59">
        <v>291.04000000000002</v>
      </c>
      <c r="G3989">
        <v>222.17</v>
      </c>
      <c r="H3989" t="s">
        <v>2538</v>
      </c>
      <c r="I3989" t="s">
        <v>2551</v>
      </c>
      <c r="J3989" t="s">
        <v>292</v>
      </c>
      <c r="K3989" t="s">
        <v>2321</v>
      </c>
      <c r="L3989" t="s">
        <v>574</v>
      </c>
      <c r="M3989" t="s">
        <v>2611</v>
      </c>
      <c r="N3989" t="s">
        <v>2612</v>
      </c>
      <c r="O3989" t="s">
        <v>2542</v>
      </c>
      <c r="P3989" t="s">
        <v>2543</v>
      </c>
      <c r="Q3989" t="s">
        <v>2544</v>
      </c>
      <c r="R3989" t="s">
        <v>2613</v>
      </c>
      <c r="S3989" t="s">
        <v>2546</v>
      </c>
      <c r="T3989">
        <v>0</v>
      </c>
      <c r="U3989" t="s">
        <v>2614</v>
      </c>
      <c r="V3989" t="s">
        <v>2615</v>
      </c>
      <c r="W3989" t="s">
        <v>2614</v>
      </c>
      <c r="X3989" t="s">
        <v>2615</v>
      </c>
      <c r="Y3989" t="str">
        <f t="shared" si="62"/>
        <v>广州荔湾品唯信息服务有限公司广州唯品会电子商务有限公司信息流</v>
      </c>
      <c r="Z3989" t="e">
        <f>VLOOKUP(Y:Y,[1]Sheet1!N:N,1,0)</f>
        <v>#N/A</v>
      </c>
    </row>
    <row r="3990" spans="1:26" hidden="1" x14ac:dyDescent="0.25">
      <c r="A3990">
        <v>20230609</v>
      </c>
      <c r="B3990">
        <v>47184419</v>
      </c>
      <c r="C3990" t="s">
        <v>2740</v>
      </c>
      <c r="D3990">
        <v>2176807</v>
      </c>
      <c r="E3990" t="s">
        <v>2691</v>
      </c>
      <c r="F3990" s="59">
        <v>2.09</v>
      </c>
      <c r="G3990">
        <v>1.53</v>
      </c>
      <c r="H3990" t="s">
        <v>2538</v>
      </c>
      <c r="I3990" t="s">
        <v>2539</v>
      </c>
      <c r="J3990" t="s">
        <v>2339</v>
      </c>
      <c r="K3990" t="s">
        <v>2321</v>
      </c>
      <c r="L3990" t="s">
        <v>2338</v>
      </c>
      <c r="M3990" t="s">
        <v>2692</v>
      </c>
      <c r="N3990" t="s">
        <v>2693</v>
      </c>
      <c r="O3990" t="s">
        <v>2542</v>
      </c>
      <c r="P3990" t="s">
        <v>2543</v>
      </c>
      <c r="Q3990" t="s">
        <v>2544</v>
      </c>
      <c r="R3990" t="s">
        <v>2694</v>
      </c>
      <c r="S3990" t="s">
        <v>2546</v>
      </c>
      <c r="T3990">
        <v>0</v>
      </c>
      <c r="U3990" t="s">
        <v>2117</v>
      </c>
      <c r="V3990" t="s">
        <v>2695</v>
      </c>
      <c r="W3990" t="s">
        <v>2117</v>
      </c>
      <c r="X3990" t="s">
        <v>2695</v>
      </c>
      <c r="Y3990" t="str">
        <f t="shared" si="62"/>
        <v>北京三快在线科技有限公司及其关联公司北京三快科技有限公司信息流</v>
      </c>
      <c r="Z3990" t="e">
        <f>VLOOKUP(Y:Y,[1]Sheet1!N:N,1,0)</f>
        <v>#N/A</v>
      </c>
    </row>
    <row r="3991" spans="1:26" hidden="1" x14ac:dyDescent="0.25">
      <c r="A3991">
        <v>20230609</v>
      </c>
      <c r="B3991">
        <v>47798400</v>
      </c>
      <c r="C3991" t="s">
        <v>2857</v>
      </c>
      <c r="D3991">
        <v>2169384</v>
      </c>
      <c r="E3991" t="s">
        <v>2633</v>
      </c>
      <c r="F3991" s="59">
        <v>3155.28</v>
      </c>
      <c r="G3991">
        <v>2337.2399999999998</v>
      </c>
      <c r="H3991" t="s">
        <v>2538</v>
      </c>
      <c r="I3991" t="s">
        <v>2551</v>
      </c>
      <c r="J3991" t="s">
        <v>296</v>
      </c>
      <c r="K3991" t="s">
        <v>2321</v>
      </c>
      <c r="L3991" t="s">
        <v>2334</v>
      </c>
      <c r="M3991" t="s">
        <v>2634</v>
      </c>
      <c r="N3991" t="s">
        <v>2635</v>
      </c>
      <c r="O3991" t="s">
        <v>2542</v>
      </c>
      <c r="P3991" t="s">
        <v>2543</v>
      </c>
      <c r="Q3991" t="s">
        <v>2544</v>
      </c>
      <c r="R3991" t="s">
        <v>2636</v>
      </c>
      <c r="S3991" t="s">
        <v>2546</v>
      </c>
      <c r="T3991">
        <v>0</v>
      </c>
      <c r="U3991" t="s">
        <v>2584</v>
      </c>
      <c r="V3991" t="s">
        <v>2637</v>
      </c>
      <c r="W3991" t="s">
        <v>2584</v>
      </c>
      <c r="X3991" t="s">
        <v>2637</v>
      </c>
      <c r="Y3991" t="str">
        <f t="shared" si="62"/>
        <v>湖北车智汇传媒有限公司北京车之家信息技术有限公司信息流</v>
      </c>
      <c r="Z3991" t="e">
        <f>VLOOKUP(Y:Y,[1]Sheet1!N:N,1,0)</f>
        <v>#N/A</v>
      </c>
    </row>
    <row r="3992" spans="1:26" hidden="1" x14ac:dyDescent="0.25">
      <c r="A3992">
        <v>20230609</v>
      </c>
      <c r="B3992">
        <v>47799564</v>
      </c>
      <c r="C3992" t="s">
        <v>2858</v>
      </c>
      <c r="D3992">
        <v>2159765</v>
      </c>
      <c r="E3992" t="s">
        <v>2568</v>
      </c>
      <c r="F3992" s="59">
        <v>20.93</v>
      </c>
      <c r="G3992">
        <v>15.98</v>
      </c>
      <c r="H3992" t="s">
        <v>2538</v>
      </c>
      <c r="I3992" t="s">
        <v>2551</v>
      </c>
      <c r="J3992" t="s">
        <v>2375</v>
      </c>
      <c r="K3992" t="s">
        <v>2321</v>
      </c>
      <c r="L3992" t="s">
        <v>2277</v>
      </c>
      <c r="M3992" t="s">
        <v>2569</v>
      </c>
      <c r="O3992" t="s">
        <v>2542</v>
      </c>
      <c r="P3992" t="s">
        <v>2543</v>
      </c>
      <c r="Q3992" t="s">
        <v>2544</v>
      </c>
      <c r="R3992" t="s">
        <v>2570</v>
      </c>
      <c r="S3992" t="s">
        <v>2546</v>
      </c>
      <c r="T3992">
        <v>0</v>
      </c>
      <c r="U3992" t="s">
        <v>2571</v>
      </c>
      <c r="V3992" t="s">
        <v>2572</v>
      </c>
      <c r="W3992" t="s">
        <v>2571</v>
      </c>
      <c r="X3992" t="s">
        <v>2572</v>
      </c>
      <c r="Y3992" t="str">
        <f t="shared" si="62"/>
        <v>酷得少年（天津）文化传播有限公司-1北京酷得少年科技有限公司信息流</v>
      </c>
      <c r="Z3992" t="e">
        <f>VLOOKUP(Y:Y,[1]Sheet1!N:N,1,0)</f>
        <v>#N/A</v>
      </c>
    </row>
    <row r="3993" spans="1:26" hidden="1" x14ac:dyDescent="0.25">
      <c r="A3993">
        <v>20230609</v>
      </c>
      <c r="B3993">
        <v>29850997</v>
      </c>
      <c r="C3993" t="s">
        <v>2701</v>
      </c>
      <c r="D3993">
        <v>2130054</v>
      </c>
      <c r="E3993" t="s">
        <v>2558</v>
      </c>
      <c r="F3993" s="59">
        <v>7043.71</v>
      </c>
      <c r="G3993">
        <v>5703.32</v>
      </c>
      <c r="H3993" t="s">
        <v>2559</v>
      </c>
      <c r="I3993" t="s">
        <v>2560</v>
      </c>
      <c r="J3993" t="s">
        <v>2350</v>
      </c>
      <c r="K3993" t="s">
        <v>711</v>
      </c>
      <c r="L3993" t="s">
        <v>2350</v>
      </c>
      <c r="M3993" t="s">
        <v>2561</v>
      </c>
      <c r="N3993" t="s">
        <v>2562</v>
      </c>
      <c r="O3993" t="s">
        <v>2542</v>
      </c>
      <c r="P3993" t="s">
        <v>2543</v>
      </c>
      <c r="Q3993" t="s">
        <v>2544</v>
      </c>
      <c r="R3993" t="s">
        <v>2563</v>
      </c>
      <c r="S3993" t="s">
        <v>2546</v>
      </c>
      <c r="T3993">
        <v>29440.008000000002</v>
      </c>
      <c r="U3993" t="s">
        <v>1891</v>
      </c>
      <c r="V3993" t="s">
        <v>2564</v>
      </c>
      <c r="W3993" t="s">
        <v>1891</v>
      </c>
      <c r="X3993" t="s">
        <v>2564</v>
      </c>
      <c r="Y3993" t="str">
        <f t="shared" si="62"/>
        <v>深圳尚米网络技术有限公司深圳尚米网络技术有限公司CPC</v>
      </c>
      <c r="Z3993" t="e">
        <f>VLOOKUP(Y:Y,[1]Sheet1!N:N,1,0)</f>
        <v>#N/A</v>
      </c>
    </row>
    <row r="3994" spans="1:26" hidden="1" x14ac:dyDescent="0.25">
      <c r="A3994">
        <v>20230609</v>
      </c>
      <c r="B3994">
        <v>40896118</v>
      </c>
      <c r="C3994" t="s">
        <v>2758</v>
      </c>
      <c r="D3994">
        <v>2117409</v>
      </c>
      <c r="E3994" t="s">
        <v>2744</v>
      </c>
      <c r="F3994" s="59">
        <v>852.13</v>
      </c>
      <c r="G3994">
        <v>0</v>
      </c>
      <c r="H3994" t="s">
        <v>2559</v>
      </c>
      <c r="I3994" t="s">
        <v>2560</v>
      </c>
      <c r="J3994" t="s">
        <v>2353</v>
      </c>
      <c r="K3994" t="s">
        <v>711</v>
      </c>
      <c r="L3994" t="s">
        <v>326</v>
      </c>
      <c r="M3994" t="s">
        <v>2588</v>
      </c>
      <c r="N3994" t="s">
        <v>2589</v>
      </c>
      <c r="O3994" t="s">
        <v>2542</v>
      </c>
      <c r="P3994" t="s">
        <v>2543</v>
      </c>
      <c r="Q3994" t="s">
        <v>2544</v>
      </c>
      <c r="R3994" t="s">
        <v>2570</v>
      </c>
      <c r="S3994" t="s">
        <v>2546</v>
      </c>
      <c r="T3994">
        <v>0</v>
      </c>
      <c r="U3994" t="s">
        <v>2571</v>
      </c>
      <c r="V3994" t="s">
        <v>2572</v>
      </c>
      <c r="W3994" t="s">
        <v>1891</v>
      </c>
      <c r="X3994" t="s">
        <v>2564</v>
      </c>
      <c r="Y3994" t="str">
        <f t="shared" si="62"/>
        <v>网易有道信息技术（北京）有限公司网易(杭州)网络有限公司CPC</v>
      </c>
      <c r="Z3994" t="e">
        <f>VLOOKUP(Y:Y,[1]Sheet1!N:N,1,0)</f>
        <v>#N/A</v>
      </c>
    </row>
    <row r="3995" spans="1:26" hidden="1" x14ac:dyDescent="0.25">
      <c r="A3995">
        <v>20230609</v>
      </c>
      <c r="B3995">
        <v>41250523</v>
      </c>
      <c r="C3995" t="s">
        <v>2742</v>
      </c>
      <c r="D3995">
        <v>2130054</v>
      </c>
      <c r="E3995" t="s">
        <v>2558</v>
      </c>
      <c r="F3995" s="59">
        <v>3955.9</v>
      </c>
      <c r="G3995">
        <v>3203.08</v>
      </c>
      <c r="H3995" t="s">
        <v>2559</v>
      </c>
      <c r="I3995" t="s">
        <v>2560</v>
      </c>
      <c r="J3995" t="s">
        <v>2350</v>
      </c>
      <c r="K3995" t="s">
        <v>711</v>
      </c>
      <c r="L3995" t="s">
        <v>2350</v>
      </c>
      <c r="M3995" t="s">
        <v>2561</v>
      </c>
      <c r="N3995" t="s">
        <v>2562</v>
      </c>
      <c r="O3995" t="s">
        <v>2542</v>
      </c>
      <c r="P3995" t="s">
        <v>2543</v>
      </c>
      <c r="Q3995" t="s">
        <v>2544</v>
      </c>
      <c r="R3995" t="s">
        <v>2563</v>
      </c>
      <c r="S3995" t="s">
        <v>2546</v>
      </c>
      <c r="T3995">
        <v>16503.864000000001</v>
      </c>
      <c r="U3995" t="s">
        <v>1891</v>
      </c>
      <c r="V3995" t="s">
        <v>2564</v>
      </c>
      <c r="W3995" t="s">
        <v>1891</v>
      </c>
      <c r="X3995" t="s">
        <v>2564</v>
      </c>
      <c r="Y3995" t="str">
        <f t="shared" si="62"/>
        <v>深圳尚米网络技术有限公司深圳尚米网络技术有限公司CPC</v>
      </c>
      <c r="Z3995" t="e">
        <f>VLOOKUP(Y:Y,[1]Sheet1!N:N,1,0)</f>
        <v>#N/A</v>
      </c>
    </row>
    <row r="3996" spans="1:26" hidden="1" x14ac:dyDescent="0.25">
      <c r="A3996">
        <v>20230609</v>
      </c>
      <c r="B3996">
        <v>45323155</v>
      </c>
      <c r="C3996" t="s">
        <v>2759</v>
      </c>
      <c r="D3996">
        <v>2172261</v>
      </c>
      <c r="E3996" t="s">
        <v>2628</v>
      </c>
      <c r="F3996" s="59">
        <v>220.29</v>
      </c>
      <c r="G3996">
        <v>168.16</v>
      </c>
      <c r="H3996" t="s">
        <v>2538</v>
      </c>
      <c r="I3996" t="s">
        <v>2551</v>
      </c>
      <c r="J3996" t="s">
        <v>292</v>
      </c>
      <c r="K3996" t="s">
        <v>2321</v>
      </c>
      <c r="L3996" t="s">
        <v>574</v>
      </c>
      <c r="M3996" t="s">
        <v>2611</v>
      </c>
      <c r="N3996" t="s">
        <v>2612</v>
      </c>
      <c r="O3996" t="s">
        <v>2542</v>
      </c>
      <c r="P3996" t="s">
        <v>2543</v>
      </c>
      <c r="Q3996" t="s">
        <v>2544</v>
      </c>
      <c r="R3996" t="s">
        <v>2613</v>
      </c>
      <c r="S3996" t="s">
        <v>2546</v>
      </c>
      <c r="T3996">
        <v>0</v>
      </c>
      <c r="U3996" t="s">
        <v>2614</v>
      </c>
      <c r="V3996" t="s">
        <v>2615</v>
      </c>
      <c r="W3996" t="s">
        <v>2614</v>
      </c>
      <c r="X3996" t="s">
        <v>2615</v>
      </c>
      <c r="Y3996" t="str">
        <f t="shared" si="62"/>
        <v>广州荔湾品唯信息服务有限公司广州唯品会电子商务有限公司信息流</v>
      </c>
      <c r="Z3996" t="e">
        <f>VLOOKUP(Y:Y,[1]Sheet1!N:N,1,0)</f>
        <v>#N/A</v>
      </c>
    </row>
    <row r="3997" spans="1:26" hidden="1" x14ac:dyDescent="0.25">
      <c r="A3997">
        <v>20230609</v>
      </c>
      <c r="B3997">
        <v>47953339</v>
      </c>
      <c r="C3997" t="s">
        <v>2755</v>
      </c>
      <c r="D3997">
        <v>2167551</v>
      </c>
      <c r="E3997" t="s">
        <v>2550</v>
      </c>
      <c r="F3997" s="59">
        <v>4.5999999999999996</v>
      </c>
      <c r="G3997">
        <v>4.5999999999999996</v>
      </c>
      <c r="H3997" t="s">
        <v>2538</v>
      </c>
      <c r="I3997" t="s">
        <v>2539</v>
      </c>
      <c r="J3997" t="s">
        <v>2332</v>
      </c>
      <c r="K3997" t="s">
        <v>2321</v>
      </c>
      <c r="L3997" t="s">
        <v>2333</v>
      </c>
      <c r="M3997" t="s">
        <v>2552</v>
      </c>
      <c r="N3997" t="s">
        <v>2553</v>
      </c>
      <c r="O3997" t="s">
        <v>2542</v>
      </c>
      <c r="P3997" t="s">
        <v>2543</v>
      </c>
      <c r="Q3997" t="s">
        <v>2544</v>
      </c>
      <c r="R3997" t="s">
        <v>2554</v>
      </c>
      <c r="S3997" t="s">
        <v>2546</v>
      </c>
      <c r="T3997">
        <v>0</v>
      </c>
      <c r="U3997" t="s">
        <v>2555</v>
      </c>
      <c r="V3997" t="s">
        <v>2556</v>
      </c>
      <c r="W3997" t="s">
        <v>2555</v>
      </c>
      <c r="X3997" t="s">
        <v>2556</v>
      </c>
      <c r="Y3997" t="str">
        <f t="shared" si="62"/>
        <v>北京爱奇艺科技有限公司-百度北京爱奇艺科技有限公司信息流</v>
      </c>
      <c r="Z3997" t="e">
        <f>VLOOKUP(Y:Y,[1]Sheet1!N:N,1,0)</f>
        <v>#N/A</v>
      </c>
    </row>
    <row r="3998" spans="1:26" hidden="1" x14ac:dyDescent="0.25">
      <c r="A3998">
        <v>20230609</v>
      </c>
      <c r="B3998">
        <v>48248606</v>
      </c>
      <c r="C3998" t="s">
        <v>2656</v>
      </c>
      <c r="D3998">
        <v>2172261</v>
      </c>
      <c r="E3998" t="s">
        <v>2628</v>
      </c>
      <c r="F3998" s="59">
        <v>14.96</v>
      </c>
      <c r="G3998">
        <v>11.42</v>
      </c>
      <c r="H3998" t="s">
        <v>2538</v>
      </c>
      <c r="I3998" t="s">
        <v>2551</v>
      </c>
      <c r="J3998" t="s">
        <v>292</v>
      </c>
      <c r="K3998" t="s">
        <v>2321</v>
      </c>
      <c r="L3998" t="s">
        <v>574</v>
      </c>
      <c r="M3998" t="s">
        <v>2611</v>
      </c>
      <c r="N3998" t="s">
        <v>2612</v>
      </c>
      <c r="O3998" t="s">
        <v>2542</v>
      </c>
      <c r="P3998" t="s">
        <v>2543</v>
      </c>
      <c r="Q3998" t="s">
        <v>2544</v>
      </c>
      <c r="R3998" t="s">
        <v>2613</v>
      </c>
      <c r="S3998" t="s">
        <v>2546</v>
      </c>
      <c r="T3998">
        <v>0</v>
      </c>
      <c r="U3998" t="s">
        <v>2614</v>
      </c>
      <c r="V3998" t="s">
        <v>2615</v>
      </c>
      <c r="W3998" t="s">
        <v>2614</v>
      </c>
      <c r="X3998" t="s">
        <v>2615</v>
      </c>
      <c r="Y3998" t="str">
        <f t="shared" si="62"/>
        <v>广州荔湾品唯信息服务有限公司广州唯品会电子商务有限公司信息流</v>
      </c>
      <c r="Z3998" t="e">
        <f>VLOOKUP(Y:Y,[1]Sheet1!N:N,1,0)</f>
        <v>#N/A</v>
      </c>
    </row>
    <row r="3999" spans="1:26" hidden="1" x14ac:dyDescent="0.25">
      <c r="A3999">
        <v>20230609</v>
      </c>
      <c r="B3999">
        <v>40850187</v>
      </c>
      <c r="C3999" t="s">
        <v>2652</v>
      </c>
      <c r="D3999">
        <v>2165227</v>
      </c>
      <c r="E3999" t="s">
        <v>2566</v>
      </c>
      <c r="F3999" s="59">
        <v>151</v>
      </c>
      <c r="G3999">
        <v>111.85</v>
      </c>
      <c r="H3999" t="s">
        <v>2538</v>
      </c>
      <c r="I3999" t="s">
        <v>2551</v>
      </c>
      <c r="J3999" t="s">
        <v>2320</v>
      </c>
      <c r="K3999" t="s">
        <v>2321</v>
      </c>
      <c r="L3999" t="s">
        <v>2318</v>
      </c>
      <c r="M3999" t="s">
        <v>2540</v>
      </c>
      <c r="N3999" t="s">
        <v>2541</v>
      </c>
      <c r="O3999" t="s">
        <v>2542</v>
      </c>
      <c r="P3999" t="s">
        <v>2543</v>
      </c>
      <c r="Q3999" t="s">
        <v>2544</v>
      </c>
      <c r="R3999" t="s">
        <v>2545</v>
      </c>
      <c r="S3999" t="s">
        <v>2546</v>
      </c>
      <c r="T3999">
        <v>0</v>
      </c>
      <c r="U3999" t="s">
        <v>838</v>
      </c>
      <c r="V3999" t="s">
        <v>2547</v>
      </c>
      <c r="W3999" t="s">
        <v>838</v>
      </c>
      <c r="X3999" t="s">
        <v>2548</v>
      </c>
      <c r="Y3999" t="str">
        <f t="shared" si="62"/>
        <v>上海耳序信息技术有限公司-四部上海拍拍贷金融信息服务有限公司信息流</v>
      </c>
      <c r="Z3999" t="e">
        <f>VLOOKUP(Y:Y,[1]Sheet1!N:N,1,0)</f>
        <v>#N/A</v>
      </c>
    </row>
    <row r="4000" spans="1:26" hidden="1" x14ac:dyDescent="0.25">
      <c r="A4000">
        <v>20230609</v>
      </c>
      <c r="B4000">
        <v>29768624</v>
      </c>
      <c r="C4000" t="s">
        <v>2751</v>
      </c>
      <c r="D4000">
        <v>2130054</v>
      </c>
      <c r="E4000" t="s">
        <v>2558</v>
      </c>
      <c r="F4000" s="59">
        <v>3505.93</v>
      </c>
      <c r="G4000">
        <v>2838.66</v>
      </c>
      <c r="H4000" t="s">
        <v>2559</v>
      </c>
      <c r="I4000" t="s">
        <v>2560</v>
      </c>
      <c r="J4000" t="s">
        <v>2350</v>
      </c>
      <c r="K4000" t="s">
        <v>711</v>
      </c>
      <c r="L4000" t="s">
        <v>2350</v>
      </c>
      <c r="M4000" t="s">
        <v>2561</v>
      </c>
      <c r="N4000" t="s">
        <v>2562</v>
      </c>
      <c r="O4000" t="s">
        <v>2542</v>
      </c>
      <c r="P4000" t="s">
        <v>2543</v>
      </c>
      <c r="Q4000" t="s">
        <v>2544</v>
      </c>
      <c r="R4000" t="s">
        <v>2563</v>
      </c>
      <c r="S4000" t="s">
        <v>2546</v>
      </c>
      <c r="T4000">
        <v>12536.026</v>
      </c>
      <c r="U4000" t="s">
        <v>1891</v>
      </c>
      <c r="V4000" t="s">
        <v>2602</v>
      </c>
      <c r="W4000" t="s">
        <v>1891</v>
      </c>
      <c r="X4000" t="s">
        <v>2564</v>
      </c>
      <c r="Y4000" t="str">
        <f t="shared" si="62"/>
        <v>深圳尚米网络技术有限公司深圳尚米网络技术有限公司CPC</v>
      </c>
      <c r="Z4000" t="e">
        <f>VLOOKUP(Y:Y,[1]Sheet1!N:N,1,0)</f>
        <v>#N/A</v>
      </c>
    </row>
    <row r="4001" spans="1:26" hidden="1" x14ac:dyDescent="0.25">
      <c r="A4001">
        <v>20230609</v>
      </c>
      <c r="B4001">
        <v>47974695</v>
      </c>
      <c r="C4001" t="s">
        <v>2814</v>
      </c>
      <c r="D4001">
        <v>2129251</v>
      </c>
      <c r="E4001" t="s">
        <v>2815</v>
      </c>
      <c r="F4001" s="59">
        <v>17562.59</v>
      </c>
      <c r="G4001">
        <v>0</v>
      </c>
      <c r="H4001" t="s">
        <v>2538</v>
      </c>
      <c r="I4001" t="s">
        <v>2551</v>
      </c>
      <c r="J4001" t="s">
        <v>2330</v>
      </c>
      <c r="K4001" t="s">
        <v>2321</v>
      </c>
      <c r="L4001" t="s">
        <v>2329</v>
      </c>
      <c r="M4001" t="s">
        <v>2581</v>
      </c>
      <c r="N4001" t="s">
        <v>2582</v>
      </c>
      <c r="O4001" t="s">
        <v>2542</v>
      </c>
      <c r="P4001" t="s">
        <v>2543</v>
      </c>
      <c r="Q4001" t="s">
        <v>2544</v>
      </c>
      <c r="R4001" t="s">
        <v>2583</v>
      </c>
      <c r="S4001" t="s">
        <v>2546</v>
      </c>
      <c r="T4001">
        <v>0</v>
      </c>
      <c r="U4001" t="s">
        <v>838</v>
      </c>
      <c r="V4001" t="s">
        <v>2578</v>
      </c>
      <c r="W4001" t="s">
        <v>2584</v>
      </c>
      <c r="X4001" t="s">
        <v>2585</v>
      </c>
      <c r="Y4001" t="str">
        <f t="shared" si="62"/>
        <v>成都哈拜网络科技有限公司-数字媒体事业部上海哈啰普惠科技有限公司信息流</v>
      </c>
      <c r="Z4001" t="e">
        <f>VLOOKUP(Y:Y,[1]Sheet1!N:N,1,0)</f>
        <v>#N/A</v>
      </c>
    </row>
    <row r="4002" spans="1:26" hidden="1" x14ac:dyDescent="0.25">
      <c r="A4002">
        <v>20230609</v>
      </c>
      <c r="B4002">
        <v>29768622</v>
      </c>
      <c r="C4002" t="s">
        <v>2603</v>
      </c>
      <c r="D4002">
        <v>2130054</v>
      </c>
      <c r="E4002" t="s">
        <v>2558</v>
      </c>
      <c r="F4002" s="59">
        <v>2369.4299999999998</v>
      </c>
      <c r="G4002">
        <v>1918.47</v>
      </c>
      <c r="H4002" t="s">
        <v>2559</v>
      </c>
      <c r="I4002" t="s">
        <v>2560</v>
      </c>
      <c r="J4002" t="s">
        <v>2350</v>
      </c>
      <c r="K4002" t="s">
        <v>711</v>
      </c>
      <c r="L4002" t="s">
        <v>2350</v>
      </c>
      <c r="M4002" t="s">
        <v>2561</v>
      </c>
      <c r="N4002" t="s">
        <v>2562</v>
      </c>
      <c r="O4002" t="s">
        <v>2542</v>
      </c>
      <c r="P4002" t="s">
        <v>2543</v>
      </c>
      <c r="Q4002" t="s">
        <v>2544</v>
      </c>
      <c r="R4002" t="s">
        <v>2563</v>
      </c>
      <c r="S4002" t="s">
        <v>2546</v>
      </c>
      <c r="T4002">
        <v>14181.347</v>
      </c>
      <c r="U4002" t="s">
        <v>1891</v>
      </c>
      <c r="V4002" t="s">
        <v>2564</v>
      </c>
      <c r="W4002" t="s">
        <v>1891</v>
      </c>
      <c r="X4002" t="s">
        <v>2564</v>
      </c>
      <c r="Y4002" t="str">
        <f t="shared" si="62"/>
        <v>深圳尚米网络技术有限公司深圳尚米网络技术有限公司CPC</v>
      </c>
      <c r="Z4002" t="e">
        <f>VLOOKUP(Y:Y,[1]Sheet1!N:N,1,0)</f>
        <v>#N/A</v>
      </c>
    </row>
    <row r="4003" spans="1:26" hidden="1" x14ac:dyDescent="0.25">
      <c r="A4003">
        <v>20230609</v>
      </c>
      <c r="B4003">
        <v>29768594</v>
      </c>
      <c r="C4003" t="s">
        <v>2792</v>
      </c>
      <c r="D4003">
        <v>2130054</v>
      </c>
      <c r="E4003" t="s">
        <v>2558</v>
      </c>
      <c r="F4003" s="59">
        <v>6570.42</v>
      </c>
      <c r="G4003">
        <v>5320</v>
      </c>
      <c r="H4003" t="s">
        <v>2559</v>
      </c>
      <c r="I4003" t="s">
        <v>2560</v>
      </c>
      <c r="J4003" t="s">
        <v>2350</v>
      </c>
      <c r="K4003" t="s">
        <v>711</v>
      </c>
      <c r="L4003" t="s">
        <v>2350</v>
      </c>
      <c r="M4003" t="s">
        <v>2561</v>
      </c>
      <c r="N4003" t="s">
        <v>2562</v>
      </c>
      <c r="O4003" t="s">
        <v>2542</v>
      </c>
      <c r="P4003" t="s">
        <v>2543</v>
      </c>
      <c r="Q4003" t="s">
        <v>2544</v>
      </c>
      <c r="R4003" t="s">
        <v>2563</v>
      </c>
      <c r="S4003" t="s">
        <v>2546</v>
      </c>
      <c r="T4003">
        <v>25569.187999999998</v>
      </c>
      <c r="U4003" t="s">
        <v>1891</v>
      </c>
      <c r="V4003" t="s">
        <v>2564</v>
      </c>
      <c r="W4003" t="s">
        <v>1891</v>
      </c>
      <c r="X4003" t="s">
        <v>2564</v>
      </c>
      <c r="Y4003" t="str">
        <f t="shared" si="62"/>
        <v>深圳尚米网络技术有限公司深圳尚米网络技术有限公司CPC</v>
      </c>
      <c r="Z4003" t="e">
        <f>VLOOKUP(Y:Y,[1]Sheet1!N:N,1,0)</f>
        <v>#N/A</v>
      </c>
    </row>
    <row r="4004" spans="1:26" x14ac:dyDescent="0.25">
      <c r="A4004">
        <v>20230609</v>
      </c>
      <c r="B4004">
        <v>43094782</v>
      </c>
      <c r="C4004" t="s">
        <v>2630</v>
      </c>
      <c r="D4004">
        <v>2054669</v>
      </c>
      <c r="E4004" t="s">
        <v>2622</v>
      </c>
      <c r="F4004" s="59">
        <v>2580.21</v>
      </c>
      <c r="G4004">
        <v>1911.27</v>
      </c>
      <c r="H4004" t="s">
        <v>2538</v>
      </c>
      <c r="I4004" t="s">
        <v>2539</v>
      </c>
      <c r="J4004" t="s">
        <v>2352</v>
      </c>
      <c r="K4004" t="s">
        <v>2321</v>
      </c>
      <c r="L4004" t="s">
        <v>2351</v>
      </c>
      <c r="M4004" t="s">
        <v>2623</v>
      </c>
      <c r="N4004" t="s">
        <v>2624</v>
      </c>
      <c r="O4004" t="s">
        <v>2542</v>
      </c>
      <c r="P4004" t="s">
        <v>2543</v>
      </c>
      <c r="Q4004" t="s">
        <v>2544</v>
      </c>
      <c r="R4004" t="s">
        <v>2625</v>
      </c>
      <c r="S4004" t="s">
        <v>2546</v>
      </c>
      <c r="T4004">
        <v>0</v>
      </c>
      <c r="U4004" t="s">
        <v>838</v>
      </c>
      <c r="V4004" t="s">
        <v>2548</v>
      </c>
      <c r="W4004" t="s">
        <v>838</v>
      </c>
      <c r="X4004" t="s">
        <v>2548</v>
      </c>
      <c r="Y4004" t="str">
        <f t="shared" si="62"/>
        <v>深圳市小赢普惠科技有限责任公司深圳市赢众通金融信息服务有限责任公司信息流</v>
      </c>
      <c r="Z4004" t="e">
        <f>VLOOKUP(Y:Y,[1]Sheet1!N:N,1,0)</f>
        <v>#N/A</v>
      </c>
    </row>
    <row r="4005" spans="1:26" hidden="1" x14ac:dyDescent="0.25">
      <c r="A4005">
        <v>20230609</v>
      </c>
      <c r="B4005">
        <v>47327963</v>
      </c>
      <c r="C4005" t="s">
        <v>2678</v>
      </c>
      <c r="D4005">
        <v>2185183</v>
      </c>
      <c r="E4005" t="s">
        <v>2574</v>
      </c>
      <c r="F4005" s="59">
        <v>2234.92</v>
      </c>
      <c r="G4005">
        <v>1693.12</v>
      </c>
      <c r="H4005" t="s">
        <v>2538</v>
      </c>
      <c r="I4005" t="s">
        <v>2539</v>
      </c>
      <c r="J4005" t="s">
        <v>2575</v>
      </c>
      <c r="K4005" t="s">
        <v>2321</v>
      </c>
      <c r="L4005" t="s">
        <v>2344</v>
      </c>
      <c r="M4005" t="s">
        <v>2576</v>
      </c>
      <c r="O4005" t="s">
        <v>2542</v>
      </c>
      <c r="P4005" t="s">
        <v>2543</v>
      </c>
      <c r="Q4005" t="s">
        <v>2544</v>
      </c>
      <c r="R4005" t="s">
        <v>2577</v>
      </c>
      <c r="S4005" t="s">
        <v>2546</v>
      </c>
      <c r="T4005">
        <v>0</v>
      </c>
      <c r="U4005" t="s">
        <v>838</v>
      </c>
      <c r="V4005" t="s">
        <v>2578</v>
      </c>
      <c r="W4005" t="s">
        <v>838</v>
      </c>
      <c r="X4005" t="s">
        <v>2578</v>
      </c>
      <c r="Y4005" t="str">
        <f t="shared" si="62"/>
        <v>北京微财科技有限公司-数媒重庆市黑卡小额贷款有限公司信息流</v>
      </c>
      <c r="Z4005" t="e">
        <f>VLOOKUP(Y:Y,[1]Sheet1!N:N,1,0)</f>
        <v>#N/A</v>
      </c>
    </row>
    <row r="4006" spans="1:26" hidden="1" x14ac:dyDescent="0.25">
      <c r="A4006">
        <v>20230609</v>
      </c>
      <c r="B4006">
        <v>29404181</v>
      </c>
      <c r="C4006" t="s">
        <v>2801</v>
      </c>
      <c r="D4006">
        <v>2130054</v>
      </c>
      <c r="E4006" t="s">
        <v>2558</v>
      </c>
      <c r="F4006" s="59">
        <v>5626.1</v>
      </c>
      <c r="G4006">
        <v>4555.45</v>
      </c>
      <c r="H4006" t="s">
        <v>2559</v>
      </c>
      <c r="I4006" t="s">
        <v>2560</v>
      </c>
      <c r="J4006" t="s">
        <v>2350</v>
      </c>
      <c r="K4006" t="s">
        <v>711</v>
      </c>
      <c r="L4006" t="s">
        <v>2350</v>
      </c>
      <c r="M4006" t="s">
        <v>2561</v>
      </c>
      <c r="N4006" t="s">
        <v>2562</v>
      </c>
      <c r="O4006" t="s">
        <v>2542</v>
      </c>
      <c r="P4006" t="s">
        <v>2543</v>
      </c>
      <c r="Q4006" t="s">
        <v>2544</v>
      </c>
      <c r="R4006" t="s">
        <v>2563</v>
      </c>
      <c r="S4006" t="s">
        <v>2546</v>
      </c>
      <c r="T4006">
        <v>33249.506999999998</v>
      </c>
      <c r="U4006" t="s">
        <v>1891</v>
      </c>
      <c r="V4006" t="s">
        <v>2564</v>
      </c>
      <c r="W4006" t="s">
        <v>1891</v>
      </c>
      <c r="X4006" t="s">
        <v>2564</v>
      </c>
      <c r="Y4006" t="str">
        <f t="shared" si="62"/>
        <v>深圳尚米网络技术有限公司深圳尚米网络技术有限公司CPC</v>
      </c>
      <c r="Z4006" t="e">
        <f>VLOOKUP(Y:Y,[1]Sheet1!N:N,1,0)</f>
        <v>#N/A</v>
      </c>
    </row>
    <row r="4007" spans="1:26" hidden="1" x14ac:dyDescent="0.25">
      <c r="A4007">
        <v>20230609</v>
      </c>
      <c r="B4007">
        <v>41512404</v>
      </c>
      <c r="C4007" t="s">
        <v>2769</v>
      </c>
      <c r="D4007">
        <v>2117409</v>
      </c>
      <c r="E4007" t="s">
        <v>2744</v>
      </c>
      <c r="F4007" s="59">
        <v>1445.57</v>
      </c>
      <c r="G4007">
        <v>0</v>
      </c>
      <c r="H4007" t="s">
        <v>2559</v>
      </c>
      <c r="I4007" t="s">
        <v>2560</v>
      </c>
      <c r="J4007" t="s">
        <v>2353</v>
      </c>
      <c r="K4007" t="s">
        <v>711</v>
      </c>
      <c r="L4007" t="s">
        <v>326</v>
      </c>
      <c r="M4007" t="s">
        <v>2588</v>
      </c>
      <c r="N4007" t="s">
        <v>2589</v>
      </c>
      <c r="O4007" t="s">
        <v>2542</v>
      </c>
      <c r="P4007" t="s">
        <v>2543</v>
      </c>
      <c r="Q4007" t="s">
        <v>2544</v>
      </c>
      <c r="R4007" t="s">
        <v>2570</v>
      </c>
      <c r="S4007" t="s">
        <v>2546</v>
      </c>
      <c r="T4007">
        <v>0</v>
      </c>
      <c r="U4007" t="s">
        <v>2571</v>
      </c>
      <c r="V4007" t="s">
        <v>2572</v>
      </c>
      <c r="W4007" t="s">
        <v>1891</v>
      </c>
      <c r="X4007" t="s">
        <v>2564</v>
      </c>
      <c r="Y4007" t="str">
        <f t="shared" si="62"/>
        <v>网易有道信息技术（北京）有限公司网易(杭州)网络有限公司CPC</v>
      </c>
      <c r="Z4007" t="e">
        <f>VLOOKUP(Y:Y,[1]Sheet1!N:N,1,0)</f>
        <v>#N/A</v>
      </c>
    </row>
    <row r="4008" spans="1:26" hidden="1" x14ac:dyDescent="0.25">
      <c r="A4008">
        <v>20230609</v>
      </c>
      <c r="B4008">
        <v>42965759</v>
      </c>
      <c r="C4008" t="s">
        <v>2619</v>
      </c>
      <c r="D4008">
        <v>2165227</v>
      </c>
      <c r="E4008" t="s">
        <v>2566</v>
      </c>
      <c r="F4008" s="59">
        <v>953.53</v>
      </c>
      <c r="G4008">
        <v>706.32</v>
      </c>
      <c r="H4008" t="s">
        <v>2538</v>
      </c>
      <c r="I4008" t="s">
        <v>2539</v>
      </c>
      <c r="J4008" t="s">
        <v>2320</v>
      </c>
      <c r="K4008" t="s">
        <v>2321</v>
      </c>
      <c r="L4008" t="s">
        <v>2318</v>
      </c>
      <c r="M4008" t="s">
        <v>2540</v>
      </c>
      <c r="N4008" t="s">
        <v>2541</v>
      </c>
      <c r="O4008" t="s">
        <v>2542</v>
      </c>
      <c r="P4008" t="s">
        <v>2543</v>
      </c>
      <c r="Q4008" t="s">
        <v>2544</v>
      </c>
      <c r="R4008" t="s">
        <v>2545</v>
      </c>
      <c r="S4008" t="s">
        <v>2546</v>
      </c>
      <c r="T4008">
        <v>0</v>
      </c>
      <c r="U4008" t="s">
        <v>838</v>
      </c>
      <c r="V4008" t="s">
        <v>2547</v>
      </c>
      <c r="W4008" t="s">
        <v>838</v>
      </c>
      <c r="X4008" t="s">
        <v>2548</v>
      </c>
      <c r="Y4008" t="str">
        <f t="shared" si="62"/>
        <v>上海耳序信息技术有限公司-四部上海拍拍贷金融信息服务有限公司信息流</v>
      </c>
      <c r="Z4008" t="e">
        <f>VLOOKUP(Y:Y,[1]Sheet1!N:N,1,0)</f>
        <v>#N/A</v>
      </c>
    </row>
    <row r="4009" spans="1:26" hidden="1" x14ac:dyDescent="0.25">
      <c r="A4009">
        <v>20230609</v>
      </c>
      <c r="B4009">
        <v>47580629</v>
      </c>
      <c r="C4009" t="s">
        <v>2773</v>
      </c>
      <c r="D4009">
        <v>2171220</v>
      </c>
      <c r="E4009" t="s">
        <v>2774</v>
      </c>
      <c r="F4009" s="59">
        <v>7873.8</v>
      </c>
      <c r="G4009">
        <v>6967.43</v>
      </c>
      <c r="H4009" t="s">
        <v>2559</v>
      </c>
      <c r="I4009" t="s">
        <v>2560</v>
      </c>
      <c r="J4009" t="s">
        <v>2322</v>
      </c>
      <c r="K4009" t="s">
        <v>711</v>
      </c>
      <c r="L4009" t="s">
        <v>2323</v>
      </c>
      <c r="M4009" t="s">
        <v>2685</v>
      </c>
      <c r="N4009" t="s">
        <v>2686</v>
      </c>
      <c r="O4009" t="s">
        <v>2542</v>
      </c>
      <c r="P4009" t="s">
        <v>2543</v>
      </c>
      <c r="Q4009" t="s">
        <v>2544</v>
      </c>
      <c r="R4009" t="s">
        <v>2687</v>
      </c>
      <c r="S4009" t="s">
        <v>2546</v>
      </c>
      <c r="T4009">
        <v>58324.432000000001</v>
      </c>
      <c r="U4009" t="s">
        <v>2555</v>
      </c>
      <c r="V4009" t="s">
        <v>2556</v>
      </c>
      <c r="W4009" t="s">
        <v>2555</v>
      </c>
      <c r="X4009" t="s">
        <v>2671</v>
      </c>
      <c r="Y4009" t="str">
        <f t="shared" si="62"/>
        <v>广州虎牙信息科技有限公司-百度广州虎牙信息科技有限公司CPC</v>
      </c>
      <c r="Z4009" t="e">
        <f>VLOOKUP(Y:Y,[1]Sheet1!N:N,1,0)</f>
        <v>#N/A</v>
      </c>
    </row>
    <row r="4010" spans="1:26" hidden="1" x14ac:dyDescent="0.25">
      <c r="A4010">
        <v>20230609</v>
      </c>
      <c r="B4010">
        <v>40182525</v>
      </c>
      <c r="C4010" t="s">
        <v>2679</v>
      </c>
      <c r="D4010">
        <v>2130054</v>
      </c>
      <c r="E4010" t="s">
        <v>2558</v>
      </c>
      <c r="F4010" s="59">
        <v>1842.98</v>
      </c>
      <c r="G4010">
        <v>1492.24</v>
      </c>
      <c r="H4010" t="s">
        <v>2559</v>
      </c>
      <c r="I4010" t="s">
        <v>2560</v>
      </c>
      <c r="J4010" t="s">
        <v>2350</v>
      </c>
      <c r="K4010" t="s">
        <v>711</v>
      </c>
      <c r="L4010" t="s">
        <v>2350</v>
      </c>
      <c r="M4010" t="s">
        <v>2561</v>
      </c>
      <c r="N4010" t="s">
        <v>2562</v>
      </c>
      <c r="O4010" t="s">
        <v>2542</v>
      </c>
      <c r="P4010" t="s">
        <v>2543</v>
      </c>
      <c r="Q4010" t="s">
        <v>2544</v>
      </c>
      <c r="R4010" t="s">
        <v>2563</v>
      </c>
      <c r="S4010" t="s">
        <v>2546</v>
      </c>
      <c r="T4010">
        <v>6558.1049999999996</v>
      </c>
      <c r="U4010" t="s">
        <v>1891</v>
      </c>
      <c r="V4010" t="s">
        <v>2564</v>
      </c>
      <c r="W4010" t="s">
        <v>1891</v>
      </c>
      <c r="X4010" t="s">
        <v>2564</v>
      </c>
      <c r="Y4010" t="str">
        <f t="shared" si="62"/>
        <v>深圳尚米网络技术有限公司深圳尚米网络技术有限公司CPC</v>
      </c>
      <c r="Z4010" t="e">
        <f>VLOOKUP(Y:Y,[1]Sheet1!N:N,1,0)</f>
        <v>#N/A</v>
      </c>
    </row>
    <row r="4011" spans="1:26" hidden="1" x14ac:dyDescent="0.25">
      <c r="A4011">
        <v>20230609</v>
      </c>
      <c r="B4011">
        <v>39122181</v>
      </c>
      <c r="C4011" t="s">
        <v>2586</v>
      </c>
      <c r="D4011">
        <v>2117410</v>
      </c>
      <c r="E4011" t="s">
        <v>2587</v>
      </c>
      <c r="F4011" s="59">
        <v>2559.54</v>
      </c>
      <c r="G4011">
        <v>0</v>
      </c>
      <c r="H4011" t="s">
        <v>2538</v>
      </c>
      <c r="I4011" t="s">
        <v>2551</v>
      </c>
      <c r="J4011" t="s">
        <v>2353</v>
      </c>
      <c r="K4011" t="s">
        <v>2321</v>
      </c>
      <c r="L4011" t="s">
        <v>326</v>
      </c>
      <c r="M4011" t="s">
        <v>2588</v>
      </c>
      <c r="N4011" t="s">
        <v>2589</v>
      </c>
      <c r="O4011" t="s">
        <v>2542</v>
      </c>
      <c r="P4011" t="s">
        <v>2543</v>
      </c>
      <c r="Q4011" t="s">
        <v>2544</v>
      </c>
      <c r="R4011" t="s">
        <v>2570</v>
      </c>
      <c r="S4011" t="s">
        <v>2546</v>
      </c>
      <c r="T4011">
        <v>0</v>
      </c>
      <c r="U4011" t="s">
        <v>2571</v>
      </c>
      <c r="V4011" t="s">
        <v>2572</v>
      </c>
      <c r="W4011" t="s">
        <v>1891</v>
      </c>
      <c r="X4011" t="s">
        <v>2564</v>
      </c>
      <c r="Y4011" t="str">
        <f t="shared" si="62"/>
        <v>网易有道信息技术（北京）有限公司网易(杭州)网络有限公司信息流</v>
      </c>
      <c r="Z4011" t="e">
        <f>VLOOKUP(Y:Y,[1]Sheet1!N:N,1,0)</f>
        <v>#N/A</v>
      </c>
    </row>
    <row r="4012" spans="1:26" hidden="1" x14ac:dyDescent="0.25">
      <c r="A4012">
        <v>20230609</v>
      </c>
      <c r="B4012">
        <v>42327274</v>
      </c>
      <c r="C4012" t="s">
        <v>2791</v>
      </c>
      <c r="D4012">
        <v>2172261</v>
      </c>
      <c r="E4012" t="s">
        <v>2628</v>
      </c>
      <c r="F4012" s="59">
        <v>756.85</v>
      </c>
      <c r="G4012">
        <v>577.75</v>
      </c>
      <c r="H4012" t="s">
        <v>2538</v>
      </c>
      <c r="I4012" t="s">
        <v>2551</v>
      </c>
      <c r="J4012" t="s">
        <v>292</v>
      </c>
      <c r="K4012" t="s">
        <v>2321</v>
      </c>
      <c r="L4012" t="s">
        <v>574</v>
      </c>
      <c r="M4012" t="s">
        <v>2611</v>
      </c>
      <c r="N4012" t="s">
        <v>2612</v>
      </c>
      <c r="O4012" t="s">
        <v>2542</v>
      </c>
      <c r="P4012" t="s">
        <v>2543</v>
      </c>
      <c r="Q4012" t="s">
        <v>2544</v>
      </c>
      <c r="R4012" t="s">
        <v>2613</v>
      </c>
      <c r="S4012" t="s">
        <v>2546</v>
      </c>
      <c r="T4012">
        <v>0</v>
      </c>
      <c r="U4012" t="s">
        <v>2614</v>
      </c>
      <c r="V4012" t="s">
        <v>2615</v>
      </c>
      <c r="W4012" t="s">
        <v>2614</v>
      </c>
      <c r="X4012" t="s">
        <v>2615</v>
      </c>
      <c r="Y4012" t="str">
        <f t="shared" si="62"/>
        <v>广州荔湾品唯信息服务有限公司广州唯品会电子商务有限公司信息流</v>
      </c>
      <c r="Z4012" t="e">
        <f>VLOOKUP(Y:Y,[1]Sheet1!N:N,1,0)</f>
        <v>#N/A</v>
      </c>
    </row>
    <row r="4013" spans="1:26" hidden="1" x14ac:dyDescent="0.25">
      <c r="A4013">
        <v>20230609</v>
      </c>
      <c r="B4013">
        <v>45323041</v>
      </c>
      <c r="C4013" t="s">
        <v>2775</v>
      </c>
      <c r="D4013">
        <v>2172261</v>
      </c>
      <c r="E4013" t="s">
        <v>2628</v>
      </c>
      <c r="F4013" s="59">
        <v>30064.97</v>
      </c>
      <c r="G4013">
        <v>22950.36</v>
      </c>
      <c r="H4013" t="s">
        <v>2538</v>
      </c>
      <c r="I4013" t="s">
        <v>2551</v>
      </c>
      <c r="J4013" t="s">
        <v>292</v>
      </c>
      <c r="K4013" t="s">
        <v>2321</v>
      </c>
      <c r="L4013" t="s">
        <v>574</v>
      </c>
      <c r="M4013" t="s">
        <v>2611</v>
      </c>
      <c r="N4013" t="s">
        <v>2612</v>
      </c>
      <c r="O4013" t="s">
        <v>2542</v>
      </c>
      <c r="P4013" t="s">
        <v>2543</v>
      </c>
      <c r="Q4013" t="s">
        <v>2544</v>
      </c>
      <c r="R4013" t="s">
        <v>2613</v>
      </c>
      <c r="S4013" t="s">
        <v>2546</v>
      </c>
      <c r="T4013">
        <v>0</v>
      </c>
      <c r="U4013" t="s">
        <v>2614</v>
      </c>
      <c r="V4013" t="s">
        <v>2615</v>
      </c>
      <c r="W4013" t="s">
        <v>2614</v>
      </c>
      <c r="X4013" t="s">
        <v>2615</v>
      </c>
      <c r="Y4013" t="str">
        <f t="shared" si="62"/>
        <v>广州荔湾品唯信息服务有限公司广州唯品会电子商务有限公司信息流</v>
      </c>
      <c r="Z4013" t="e">
        <f>VLOOKUP(Y:Y,[1]Sheet1!N:N,1,0)</f>
        <v>#N/A</v>
      </c>
    </row>
    <row r="4014" spans="1:26" hidden="1" x14ac:dyDescent="0.25">
      <c r="A4014">
        <v>20230609</v>
      </c>
      <c r="B4014">
        <v>46808242</v>
      </c>
      <c r="C4014" t="s">
        <v>2707</v>
      </c>
      <c r="D4014">
        <v>2159765</v>
      </c>
      <c r="E4014" t="s">
        <v>2568</v>
      </c>
      <c r="F4014" s="59">
        <v>3638.93</v>
      </c>
      <c r="G4014">
        <v>2777.81</v>
      </c>
      <c r="H4014" t="s">
        <v>2538</v>
      </c>
      <c r="I4014" t="s">
        <v>2551</v>
      </c>
      <c r="J4014" t="s">
        <v>2375</v>
      </c>
      <c r="K4014" t="s">
        <v>2321</v>
      </c>
      <c r="L4014" t="s">
        <v>2277</v>
      </c>
      <c r="M4014" t="s">
        <v>2569</v>
      </c>
      <c r="O4014" t="s">
        <v>2542</v>
      </c>
      <c r="P4014" t="s">
        <v>2543</v>
      </c>
      <c r="Q4014" t="s">
        <v>2544</v>
      </c>
      <c r="R4014" t="s">
        <v>2570</v>
      </c>
      <c r="S4014" t="s">
        <v>2546</v>
      </c>
      <c r="T4014">
        <v>0</v>
      </c>
      <c r="U4014" t="s">
        <v>2571</v>
      </c>
      <c r="V4014" t="s">
        <v>2572</v>
      </c>
      <c r="W4014" t="s">
        <v>2571</v>
      </c>
      <c r="X4014" t="s">
        <v>2572</v>
      </c>
      <c r="Y4014" t="str">
        <f t="shared" si="62"/>
        <v>酷得少年（天津）文化传播有限公司-1北京酷得少年科技有限公司信息流</v>
      </c>
      <c r="Z4014" t="e">
        <f>VLOOKUP(Y:Y,[1]Sheet1!N:N,1,0)</f>
        <v>#N/A</v>
      </c>
    </row>
    <row r="4015" spans="1:26" hidden="1" x14ac:dyDescent="0.25">
      <c r="A4015">
        <v>20230609</v>
      </c>
      <c r="B4015">
        <v>47184415</v>
      </c>
      <c r="C4015" t="s">
        <v>2708</v>
      </c>
      <c r="D4015">
        <v>2176807</v>
      </c>
      <c r="E4015" t="s">
        <v>2691</v>
      </c>
      <c r="F4015" s="59">
        <v>13.29</v>
      </c>
      <c r="G4015">
        <v>9.6999999999999993</v>
      </c>
      <c r="H4015" t="s">
        <v>2538</v>
      </c>
      <c r="I4015" t="s">
        <v>2539</v>
      </c>
      <c r="J4015" t="s">
        <v>2339</v>
      </c>
      <c r="K4015" t="s">
        <v>2321</v>
      </c>
      <c r="L4015" t="s">
        <v>2338</v>
      </c>
      <c r="M4015" t="s">
        <v>2692</v>
      </c>
      <c r="N4015" t="s">
        <v>2693</v>
      </c>
      <c r="O4015" t="s">
        <v>2542</v>
      </c>
      <c r="P4015" t="s">
        <v>2543</v>
      </c>
      <c r="Q4015" t="s">
        <v>2544</v>
      </c>
      <c r="R4015" t="s">
        <v>2694</v>
      </c>
      <c r="S4015" t="s">
        <v>2546</v>
      </c>
      <c r="T4015">
        <v>0</v>
      </c>
      <c r="U4015" t="s">
        <v>2117</v>
      </c>
      <c r="V4015" t="s">
        <v>2695</v>
      </c>
      <c r="W4015" t="s">
        <v>2117</v>
      </c>
      <c r="X4015" t="s">
        <v>2695</v>
      </c>
      <c r="Y4015" t="str">
        <f t="shared" si="62"/>
        <v>北京三快在线科技有限公司及其关联公司北京三快科技有限公司信息流</v>
      </c>
      <c r="Z4015" t="e">
        <f>VLOOKUP(Y:Y,[1]Sheet1!N:N,1,0)</f>
        <v>#N/A</v>
      </c>
    </row>
    <row r="4016" spans="1:26" hidden="1" x14ac:dyDescent="0.25">
      <c r="A4016">
        <v>20230609</v>
      </c>
      <c r="B4016">
        <v>47799554</v>
      </c>
      <c r="C4016" t="s">
        <v>2793</v>
      </c>
      <c r="D4016">
        <v>2159765</v>
      </c>
      <c r="E4016" t="s">
        <v>2568</v>
      </c>
      <c r="F4016" s="59">
        <v>30.94</v>
      </c>
      <c r="G4016">
        <v>23.62</v>
      </c>
      <c r="H4016" t="s">
        <v>2538</v>
      </c>
      <c r="I4016" t="s">
        <v>2551</v>
      </c>
      <c r="J4016" t="s">
        <v>2375</v>
      </c>
      <c r="K4016" t="s">
        <v>2321</v>
      </c>
      <c r="L4016" t="s">
        <v>2277</v>
      </c>
      <c r="M4016" t="s">
        <v>2569</v>
      </c>
      <c r="O4016" t="s">
        <v>2542</v>
      </c>
      <c r="P4016" t="s">
        <v>2543</v>
      </c>
      <c r="Q4016" t="s">
        <v>2544</v>
      </c>
      <c r="R4016" t="s">
        <v>2570</v>
      </c>
      <c r="S4016" t="s">
        <v>2546</v>
      </c>
      <c r="T4016">
        <v>0</v>
      </c>
      <c r="U4016" t="s">
        <v>2571</v>
      </c>
      <c r="V4016" t="s">
        <v>2572</v>
      </c>
      <c r="W4016" t="s">
        <v>2571</v>
      </c>
      <c r="X4016" t="s">
        <v>2572</v>
      </c>
      <c r="Y4016" t="str">
        <f t="shared" si="62"/>
        <v>酷得少年（天津）文化传播有限公司-1北京酷得少年科技有限公司信息流</v>
      </c>
      <c r="Z4016" t="e">
        <f>VLOOKUP(Y:Y,[1]Sheet1!N:N,1,0)</f>
        <v>#N/A</v>
      </c>
    </row>
    <row r="4017" spans="1:26" hidden="1" x14ac:dyDescent="0.25">
      <c r="A4017">
        <v>20230609</v>
      </c>
      <c r="B4017">
        <v>47953339</v>
      </c>
      <c r="C4017" t="s">
        <v>2755</v>
      </c>
      <c r="D4017">
        <v>2167551</v>
      </c>
      <c r="E4017" t="s">
        <v>2550</v>
      </c>
      <c r="F4017" s="59">
        <v>1064.1500000000001</v>
      </c>
      <c r="G4017">
        <v>1064.1500000000001</v>
      </c>
      <c r="H4017" t="s">
        <v>2538</v>
      </c>
      <c r="I4017" t="s">
        <v>2551</v>
      </c>
      <c r="J4017" t="s">
        <v>2332</v>
      </c>
      <c r="K4017" t="s">
        <v>2321</v>
      </c>
      <c r="L4017" t="s">
        <v>2333</v>
      </c>
      <c r="M4017" t="s">
        <v>2552</v>
      </c>
      <c r="N4017" t="s">
        <v>2553</v>
      </c>
      <c r="O4017" t="s">
        <v>2542</v>
      </c>
      <c r="P4017" t="s">
        <v>2543</v>
      </c>
      <c r="Q4017" t="s">
        <v>2544</v>
      </c>
      <c r="R4017" t="s">
        <v>2554</v>
      </c>
      <c r="S4017" t="s">
        <v>2546</v>
      </c>
      <c r="T4017">
        <v>0</v>
      </c>
      <c r="U4017" t="s">
        <v>2555</v>
      </c>
      <c r="V4017" t="s">
        <v>2556</v>
      </c>
      <c r="W4017" t="s">
        <v>2555</v>
      </c>
      <c r="X4017" t="s">
        <v>2556</v>
      </c>
      <c r="Y4017" t="str">
        <f t="shared" si="62"/>
        <v>北京爱奇艺科技有限公司-百度北京爱奇艺科技有限公司信息流</v>
      </c>
      <c r="Z4017" t="e">
        <f>VLOOKUP(Y:Y,[1]Sheet1!N:N,1,0)</f>
        <v>#N/A</v>
      </c>
    </row>
    <row r="4018" spans="1:26" hidden="1" x14ac:dyDescent="0.25">
      <c r="A4018">
        <v>20230609</v>
      </c>
      <c r="B4018">
        <v>38794097</v>
      </c>
      <c r="C4018" t="s">
        <v>2757</v>
      </c>
      <c r="D4018">
        <v>2172261</v>
      </c>
      <c r="E4018" t="s">
        <v>2628</v>
      </c>
      <c r="F4018" s="59">
        <v>228.47</v>
      </c>
      <c r="G4018">
        <v>174.4</v>
      </c>
      <c r="H4018" t="s">
        <v>2538</v>
      </c>
      <c r="I4018" t="s">
        <v>2539</v>
      </c>
      <c r="J4018" t="s">
        <v>292</v>
      </c>
      <c r="K4018" t="s">
        <v>2321</v>
      </c>
      <c r="L4018" t="s">
        <v>574</v>
      </c>
      <c r="M4018" t="s">
        <v>2611</v>
      </c>
      <c r="N4018" t="s">
        <v>2612</v>
      </c>
      <c r="O4018" t="s">
        <v>2542</v>
      </c>
      <c r="P4018" t="s">
        <v>2543</v>
      </c>
      <c r="Q4018" t="s">
        <v>2544</v>
      </c>
      <c r="R4018" t="s">
        <v>2613</v>
      </c>
      <c r="S4018" t="s">
        <v>2546</v>
      </c>
      <c r="T4018">
        <v>0</v>
      </c>
      <c r="U4018" t="s">
        <v>2614</v>
      </c>
      <c r="V4018" t="s">
        <v>2615</v>
      </c>
      <c r="W4018" t="s">
        <v>2614</v>
      </c>
      <c r="X4018" t="s">
        <v>2615</v>
      </c>
      <c r="Y4018" t="str">
        <f t="shared" si="62"/>
        <v>广州荔湾品唯信息服务有限公司广州唯品会电子商务有限公司信息流</v>
      </c>
      <c r="Z4018" t="e">
        <f>VLOOKUP(Y:Y,[1]Sheet1!N:N,1,0)</f>
        <v>#N/A</v>
      </c>
    </row>
    <row r="4019" spans="1:26" x14ac:dyDescent="0.25">
      <c r="A4019">
        <v>20230609</v>
      </c>
      <c r="B4019">
        <v>39873589</v>
      </c>
      <c r="C4019" t="s">
        <v>2811</v>
      </c>
      <c r="D4019">
        <v>2054669</v>
      </c>
      <c r="E4019" t="s">
        <v>2622</v>
      </c>
      <c r="F4019" s="59">
        <v>24960.52</v>
      </c>
      <c r="G4019">
        <v>18489.27</v>
      </c>
      <c r="H4019" t="s">
        <v>2538</v>
      </c>
      <c r="I4019" t="s">
        <v>2539</v>
      </c>
      <c r="J4019" t="s">
        <v>2352</v>
      </c>
      <c r="K4019" t="s">
        <v>2321</v>
      </c>
      <c r="L4019" t="s">
        <v>2351</v>
      </c>
      <c r="M4019" t="s">
        <v>2623</v>
      </c>
      <c r="N4019" t="s">
        <v>2624</v>
      </c>
      <c r="O4019" t="s">
        <v>2542</v>
      </c>
      <c r="P4019" t="s">
        <v>2543</v>
      </c>
      <c r="Q4019" t="s">
        <v>2544</v>
      </c>
      <c r="R4019" t="s">
        <v>2625</v>
      </c>
      <c r="S4019" t="s">
        <v>2546</v>
      </c>
      <c r="T4019">
        <v>0</v>
      </c>
      <c r="U4019" t="s">
        <v>838</v>
      </c>
      <c r="V4019" t="s">
        <v>2548</v>
      </c>
      <c r="W4019" t="s">
        <v>838</v>
      </c>
      <c r="X4019" t="s">
        <v>2548</v>
      </c>
      <c r="Y4019" t="str">
        <f t="shared" si="62"/>
        <v>深圳市小赢普惠科技有限责任公司深圳市赢众通金融信息服务有限责任公司信息流</v>
      </c>
      <c r="Z4019" t="e">
        <f>VLOOKUP(Y:Y,[1]Sheet1!N:N,1,0)</f>
        <v>#N/A</v>
      </c>
    </row>
    <row r="4020" spans="1:26" hidden="1" x14ac:dyDescent="0.25">
      <c r="A4020">
        <v>20230609</v>
      </c>
      <c r="B4020">
        <v>47327867</v>
      </c>
      <c r="C4020" t="s">
        <v>2682</v>
      </c>
      <c r="D4020">
        <v>2185183</v>
      </c>
      <c r="E4020" t="s">
        <v>2574</v>
      </c>
      <c r="F4020" s="59">
        <v>1750.76</v>
      </c>
      <c r="G4020">
        <v>1326.33</v>
      </c>
      <c r="H4020" t="s">
        <v>2538</v>
      </c>
      <c r="I4020" t="s">
        <v>2539</v>
      </c>
      <c r="J4020" t="s">
        <v>2575</v>
      </c>
      <c r="K4020" t="s">
        <v>2321</v>
      </c>
      <c r="L4020" t="s">
        <v>2344</v>
      </c>
      <c r="M4020" t="s">
        <v>2576</v>
      </c>
      <c r="O4020" t="s">
        <v>2542</v>
      </c>
      <c r="P4020" t="s">
        <v>2543</v>
      </c>
      <c r="Q4020" t="s">
        <v>2544</v>
      </c>
      <c r="R4020" t="s">
        <v>2577</v>
      </c>
      <c r="S4020" t="s">
        <v>2546</v>
      </c>
      <c r="T4020">
        <v>0</v>
      </c>
      <c r="U4020" t="s">
        <v>838</v>
      </c>
      <c r="V4020" t="s">
        <v>2578</v>
      </c>
      <c r="W4020" t="s">
        <v>838</v>
      </c>
      <c r="X4020" t="s">
        <v>2578</v>
      </c>
      <c r="Y4020" t="str">
        <f t="shared" si="62"/>
        <v>北京微财科技有限公司-数媒重庆市黑卡小额贷款有限公司信息流</v>
      </c>
      <c r="Z4020" t="e">
        <f>VLOOKUP(Y:Y,[1]Sheet1!N:N,1,0)</f>
        <v>#N/A</v>
      </c>
    </row>
    <row r="4021" spans="1:26" hidden="1" x14ac:dyDescent="0.25">
      <c r="A4021">
        <v>20230609</v>
      </c>
      <c r="B4021">
        <v>47344663</v>
      </c>
      <c r="C4021" t="s">
        <v>2788</v>
      </c>
      <c r="D4021">
        <v>2165628</v>
      </c>
      <c r="E4021" t="s">
        <v>2789</v>
      </c>
      <c r="F4021" s="59">
        <v>1579.98</v>
      </c>
      <c r="G4021">
        <v>0</v>
      </c>
      <c r="H4021" t="s">
        <v>2559</v>
      </c>
      <c r="I4021" t="s">
        <v>2560</v>
      </c>
      <c r="J4021" t="s">
        <v>2332</v>
      </c>
      <c r="K4021" t="s">
        <v>711</v>
      </c>
      <c r="L4021" t="s">
        <v>2333</v>
      </c>
      <c r="M4021" t="s">
        <v>2552</v>
      </c>
      <c r="N4021" t="s">
        <v>2553</v>
      </c>
      <c r="O4021" t="s">
        <v>2542</v>
      </c>
      <c r="P4021" t="s">
        <v>2543</v>
      </c>
      <c r="Q4021" t="s">
        <v>2544</v>
      </c>
      <c r="R4021" t="s">
        <v>2554</v>
      </c>
      <c r="S4021" t="s">
        <v>2546</v>
      </c>
      <c r="T4021">
        <v>0</v>
      </c>
      <c r="U4021" t="s">
        <v>2555</v>
      </c>
      <c r="V4021" t="s">
        <v>2556</v>
      </c>
      <c r="W4021" t="s">
        <v>2555</v>
      </c>
      <c r="X4021" t="s">
        <v>2556</v>
      </c>
      <c r="Y4021" t="str">
        <f t="shared" si="62"/>
        <v>北京爱奇艺科技有限公司-百度北京爱奇艺科技有限公司CPC</v>
      </c>
      <c r="Z4021" t="e">
        <f>VLOOKUP(Y:Y,[1]Sheet1!N:N,1,0)</f>
        <v>#N/A</v>
      </c>
    </row>
    <row r="4022" spans="1:26" hidden="1" x14ac:dyDescent="0.25">
      <c r="A4022">
        <v>20230609</v>
      </c>
      <c r="B4022">
        <v>47953331</v>
      </c>
      <c r="C4022" t="s">
        <v>2663</v>
      </c>
      <c r="D4022">
        <v>2167551</v>
      </c>
      <c r="E4022" t="s">
        <v>2550</v>
      </c>
      <c r="F4022" s="59">
        <v>50.55</v>
      </c>
      <c r="G4022">
        <v>50.55</v>
      </c>
      <c r="H4022" t="s">
        <v>2538</v>
      </c>
      <c r="I4022" t="s">
        <v>2551</v>
      </c>
      <c r="J4022" t="s">
        <v>2332</v>
      </c>
      <c r="K4022" t="s">
        <v>2321</v>
      </c>
      <c r="L4022" t="s">
        <v>2333</v>
      </c>
      <c r="M4022" t="s">
        <v>2552</v>
      </c>
      <c r="N4022" t="s">
        <v>2553</v>
      </c>
      <c r="O4022" t="s">
        <v>2542</v>
      </c>
      <c r="P4022" t="s">
        <v>2543</v>
      </c>
      <c r="Q4022" t="s">
        <v>2544</v>
      </c>
      <c r="R4022" t="s">
        <v>2554</v>
      </c>
      <c r="S4022" t="s">
        <v>2546</v>
      </c>
      <c r="T4022">
        <v>0</v>
      </c>
      <c r="U4022" t="s">
        <v>2555</v>
      </c>
      <c r="V4022" t="s">
        <v>2556</v>
      </c>
      <c r="W4022" t="s">
        <v>2555</v>
      </c>
      <c r="X4022" t="s">
        <v>2556</v>
      </c>
      <c r="Y4022" t="str">
        <f t="shared" si="62"/>
        <v>北京爱奇艺科技有限公司-百度北京爱奇艺科技有限公司信息流</v>
      </c>
      <c r="Z4022" t="e">
        <f>VLOOKUP(Y:Y,[1]Sheet1!N:N,1,0)</f>
        <v>#N/A</v>
      </c>
    </row>
    <row r="4023" spans="1:26" hidden="1" x14ac:dyDescent="0.25">
      <c r="A4023">
        <v>20230609</v>
      </c>
      <c r="B4023">
        <v>31849475</v>
      </c>
      <c r="C4023" t="s">
        <v>2604</v>
      </c>
      <c r="D4023">
        <v>2158492</v>
      </c>
      <c r="E4023" t="s">
        <v>2580</v>
      </c>
      <c r="F4023" s="59">
        <v>2370.2600000000002</v>
      </c>
      <c r="G4023">
        <v>1991.66</v>
      </c>
      <c r="H4023" t="s">
        <v>2559</v>
      </c>
      <c r="I4023" t="s">
        <v>2560</v>
      </c>
      <c r="J4023" t="s">
        <v>2330</v>
      </c>
      <c r="K4023" t="s">
        <v>711</v>
      </c>
      <c r="L4023" t="s">
        <v>2329</v>
      </c>
      <c r="M4023" t="s">
        <v>2581</v>
      </c>
      <c r="N4023" t="s">
        <v>2582</v>
      </c>
      <c r="O4023" t="s">
        <v>2542</v>
      </c>
      <c r="P4023" t="s">
        <v>2543</v>
      </c>
      <c r="Q4023" t="s">
        <v>2544</v>
      </c>
      <c r="R4023" t="s">
        <v>2583</v>
      </c>
      <c r="S4023" t="s">
        <v>2546</v>
      </c>
      <c r="T4023">
        <v>148040.83300000001</v>
      </c>
      <c r="U4023" t="s">
        <v>2584</v>
      </c>
      <c r="V4023" t="s">
        <v>2585</v>
      </c>
      <c r="W4023" t="s">
        <v>2584</v>
      </c>
      <c r="X4023" t="s">
        <v>2585</v>
      </c>
      <c r="Y4023" t="str">
        <f t="shared" si="62"/>
        <v>成都哈拜网络科技有限公司-数字媒体事业部上海哈啰普惠科技有限公司CPC</v>
      </c>
      <c r="Z4023" t="e">
        <f>VLOOKUP(Y:Y,[1]Sheet1!N:N,1,0)</f>
        <v>#N/A</v>
      </c>
    </row>
    <row r="4024" spans="1:26" hidden="1" x14ac:dyDescent="0.25">
      <c r="A4024">
        <v>20230609</v>
      </c>
      <c r="B4024">
        <v>45323107</v>
      </c>
      <c r="C4024" t="s">
        <v>2654</v>
      </c>
      <c r="D4024">
        <v>2172261</v>
      </c>
      <c r="E4024" t="s">
        <v>2628</v>
      </c>
      <c r="F4024" s="59">
        <v>992.72</v>
      </c>
      <c r="G4024">
        <v>757.8</v>
      </c>
      <c r="H4024" t="s">
        <v>2538</v>
      </c>
      <c r="I4024" t="s">
        <v>2539</v>
      </c>
      <c r="J4024" t="s">
        <v>292</v>
      </c>
      <c r="K4024" t="s">
        <v>2321</v>
      </c>
      <c r="L4024" t="s">
        <v>574</v>
      </c>
      <c r="M4024" t="s">
        <v>2611</v>
      </c>
      <c r="N4024" t="s">
        <v>2612</v>
      </c>
      <c r="O4024" t="s">
        <v>2542</v>
      </c>
      <c r="P4024" t="s">
        <v>2543</v>
      </c>
      <c r="Q4024" t="s">
        <v>2544</v>
      </c>
      <c r="R4024" t="s">
        <v>2613</v>
      </c>
      <c r="S4024" t="s">
        <v>2546</v>
      </c>
      <c r="T4024">
        <v>0</v>
      </c>
      <c r="U4024" t="s">
        <v>2614</v>
      </c>
      <c r="V4024" t="s">
        <v>2615</v>
      </c>
      <c r="W4024" t="s">
        <v>2614</v>
      </c>
      <c r="X4024" t="s">
        <v>2615</v>
      </c>
      <c r="Y4024" t="str">
        <f t="shared" si="62"/>
        <v>广州荔湾品唯信息服务有限公司广州唯品会电子商务有限公司信息流</v>
      </c>
      <c r="Z4024" t="e">
        <f>VLOOKUP(Y:Y,[1]Sheet1!N:N,1,0)</f>
        <v>#N/A</v>
      </c>
    </row>
    <row r="4025" spans="1:26" hidden="1" x14ac:dyDescent="0.25">
      <c r="A4025">
        <v>20230609</v>
      </c>
      <c r="B4025">
        <v>47327817</v>
      </c>
      <c r="C4025" t="s">
        <v>2718</v>
      </c>
      <c r="D4025">
        <v>2185183</v>
      </c>
      <c r="E4025" t="s">
        <v>2574</v>
      </c>
      <c r="F4025" s="59">
        <v>610.62</v>
      </c>
      <c r="G4025">
        <v>462.59</v>
      </c>
      <c r="H4025" t="s">
        <v>2538</v>
      </c>
      <c r="I4025" t="s">
        <v>2551</v>
      </c>
      <c r="J4025" t="s">
        <v>2575</v>
      </c>
      <c r="K4025" t="s">
        <v>2321</v>
      </c>
      <c r="L4025" t="s">
        <v>2344</v>
      </c>
      <c r="M4025" t="s">
        <v>2576</v>
      </c>
      <c r="O4025" t="s">
        <v>2542</v>
      </c>
      <c r="P4025" t="s">
        <v>2543</v>
      </c>
      <c r="Q4025" t="s">
        <v>2544</v>
      </c>
      <c r="R4025" t="s">
        <v>2577</v>
      </c>
      <c r="S4025" t="s">
        <v>2546</v>
      </c>
      <c r="T4025">
        <v>0</v>
      </c>
      <c r="U4025" t="s">
        <v>838</v>
      </c>
      <c r="V4025" t="s">
        <v>2578</v>
      </c>
      <c r="W4025" t="s">
        <v>838</v>
      </c>
      <c r="X4025" t="s">
        <v>2578</v>
      </c>
      <c r="Y4025" t="str">
        <f t="shared" si="62"/>
        <v>北京微财科技有限公司-数媒重庆市黑卡小额贷款有限公司信息流</v>
      </c>
      <c r="Z4025" t="e">
        <f>VLOOKUP(Y:Y,[1]Sheet1!N:N,1,0)</f>
        <v>#N/A</v>
      </c>
    </row>
    <row r="4026" spans="1:26" hidden="1" x14ac:dyDescent="0.25">
      <c r="A4026">
        <v>20230609</v>
      </c>
      <c r="B4026">
        <v>41250532</v>
      </c>
      <c r="C4026" t="s">
        <v>2664</v>
      </c>
      <c r="D4026">
        <v>2130054</v>
      </c>
      <c r="E4026" t="s">
        <v>2558</v>
      </c>
      <c r="F4026" s="59">
        <v>1101.05</v>
      </c>
      <c r="G4026">
        <v>891.49</v>
      </c>
      <c r="H4026" t="s">
        <v>2559</v>
      </c>
      <c r="I4026" t="s">
        <v>2560</v>
      </c>
      <c r="J4026" t="s">
        <v>2350</v>
      </c>
      <c r="K4026" t="s">
        <v>711</v>
      </c>
      <c r="L4026" t="s">
        <v>2350</v>
      </c>
      <c r="M4026" t="s">
        <v>2561</v>
      </c>
      <c r="N4026" t="s">
        <v>2562</v>
      </c>
      <c r="O4026" t="s">
        <v>2542</v>
      </c>
      <c r="P4026" t="s">
        <v>2543</v>
      </c>
      <c r="Q4026" t="s">
        <v>2544</v>
      </c>
      <c r="R4026" t="s">
        <v>2563</v>
      </c>
      <c r="S4026" t="s">
        <v>2546</v>
      </c>
      <c r="T4026">
        <v>7465.5749999999998</v>
      </c>
      <c r="U4026" t="s">
        <v>1891</v>
      </c>
      <c r="V4026" t="s">
        <v>2564</v>
      </c>
      <c r="W4026" t="s">
        <v>1891</v>
      </c>
      <c r="X4026" t="s">
        <v>2564</v>
      </c>
      <c r="Y4026" t="str">
        <f t="shared" si="62"/>
        <v>深圳尚米网络技术有限公司深圳尚米网络技术有限公司CPC</v>
      </c>
      <c r="Z4026" t="e">
        <f>VLOOKUP(Y:Y,[1]Sheet1!N:N,1,0)</f>
        <v>#N/A</v>
      </c>
    </row>
    <row r="4027" spans="1:26" hidden="1" x14ac:dyDescent="0.25">
      <c r="A4027">
        <v>20230609</v>
      </c>
      <c r="B4027">
        <v>38794071</v>
      </c>
      <c r="C4027" t="s">
        <v>2778</v>
      </c>
      <c r="D4027">
        <v>2172261</v>
      </c>
      <c r="E4027" t="s">
        <v>2628</v>
      </c>
      <c r="F4027" s="59">
        <v>154152.70000000001</v>
      </c>
      <c r="G4027">
        <v>117673.82</v>
      </c>
      <c r="H4027" t="s">
        <v>2538</v>
      </c>
      <c r="I4027" t="s">
        <v>2551</v>
      </c>
      <c r="J4027" t="s">
        <v>292</v>
      </c>
      <c r="K4027" t="s">
        <v>2321</v>
      </c>
      <c r="L4027" t="s">
        <v>574</v>
      </c>
      <c r="M4027" t="s">
        <v>2611</v>
      </c>
      <c r="N4027" t="s">
        <v>2612</v>
      </c>
      <c r="O4027" t="s">
        <v>2542</v>
      </c>
      <c r="P4027" t="s">
        <v>2543</v>
      </c>
      <c r="Q4027" t="s">
        <v>2544</v>
      </c>
      <c r="R4027" t="s">
        <v>2613</v>
      </c>
      <c r="S4027" t="s">
        <v>2546</v>
      </c>
      <c r="T4027">
        <v>0</v>
      </c>
      <c r="U4027" t="s">
        <v>2614</v>
      </c>
      <c r="V4027" t="s">
        <v>2615</v>
      </c>
      <c r="W4027" t="s">
        <v>2614</v>
      </c>
      <c r="X4027" t="s">
        <v>2615</v>
      </c>
      <c r="Y4027" t="str">
        <f t="shared" si="62"/>
        <v>广州荔湾品唯信息服务有限公司广州唯品会电子商务有限公司信息流</v>
      </c>
      <c r="Z4027" t="e">
        <f>VLOOKUP(Y:Y,[1]Sheet1!N:N,1,0)</f>
        <v>#N/A</v>
      </c>
    </row>
    <row r="4028" spans="1:26" x14ac:dyDescent="0.25">
      <c r="A4028">
        <v>20230609</v>
      </c>
      <c r="B4028">
        <v>43094804</v>
      </c>
      <c r="C4028" t="s">
        <v>2705</v>
      </c>
      <c r="D4028">
        <v>2054669</v>
      </c>
      <c r="E4028" t="s">
        <v>2622</v>
      </c>
      <c r="F4028" s="59">
        <v>430</v>
      </c>
      <c r="G4028">
        <v>318.52</v>
      </c>
      <c r="H4028" t="s">
        <v>2538</v>
      </c>
      <c r="I4028" t="s">
        <v>2551</v>
      </c>
      <c r="J4028" t="s">
        <v>2352</v>
      </c>
      <c r="K4028" t="s">
        <v>2321</v>
      </c>
      <c r="L4028" t="s">
        <v>2351</v>
      </c>
      <c r="M4028" t="s">
        <v>2623</v>
      </c>
      <c r="N4028" t="s">
        <v>2624</v>
      </c>
      <c r="O4028" t="s">
        <v>2542</v>
      </c>
      <c r="P4028" t="s">
        <v>2543</v>
      </c>
      <c r="Q4028" t="s">
        <v>2544</v>
      </c>
      <c r="R4028" t="s">
        <v>2625</v>
      </c>
      <c r="S4028" t="s">
        <v>2546</v>
      </c>
      <c r="T4028">
        <v>0</v>
      </c>
      <c r="U4028" t="s">
        <v>838</v>
      </c>
      <c r="V4028" t="s">
        <v>2548</v>
      </c>
      <c r="W4028" t="s">
        <v>838</v>
      </c>
      <c r="X4028" t="s">
        <v>2548</v>
      </c>
      <c r="Y4028" t="str">
        <f t="shared" si="62"/>
        <v>深圳市小赢普惠科技有限责任公司深圳市赢众通金融信息服务有限责任公司信息流</v>
      </c>
      <c r="Z4028" t="e">
        <f>VLOOKUP(Y:Y,[1]Sheet1!N:N,1,0)</f>
        <v>#N/A</v>
      </c>
    </row>
    <row r="4029" spans="1:26" x14ac:dyDescent="0.25">
      <c r="A4029">
        <v>20230609</v>
      </c>
      <c r="B4029">
        <v>45336925</v>
      </c>
      <c r="C4029" t="s">
        <v>2717</v>
      </c>
      <c r="D4029">
        <v>2054669</v>
      </c>
      <c r="E4029" t="s">
        <v>2622</v>
      </c>
      <c r="F4029" s="59">
        <v>2745.6</v>
      </c>
      <c r="G4029">
        <v>2033.78</v>
      </c>
      <c r="H4029" t="s">
        <v>2538</v>
      </c>
      <c r="I4029" t="s">
        <v>2539</v>
      </c>
      <c r="J4029" t="s">
        <v>2352</v>
      </c>
      <c r="K4029" t="s">
        <v>2321</v>
      </c>
      <c r="L4029" t="s">
        <v>2351</v>
      </c>
      <c r="M4029" t="s">
        <v>2623</v>
      </c>
      <c r="N4029" t="s">
        <v>2624</v>
      </c>
      <c r="O4029" t="s">
        <v>2542</v>
      </c>
      <c r="P4029" t="s">
        <v>2543</v>
      </c>
      <c r="Q4029" t="s">
        <v>2544</v>
      </c>
      <c r="R4029" t="s">
        <v>2625</v>
      </c>
      <c r="S4029" t="s">
        <v>2546</v>
      </c>
      <c r="T4029">
        <v>0</v>
      </c>
      <c r="U4029" t="s">
        <v>838</v>
      </c>
      <c r="V4029" t="s">
        <v>2548</v>
      </c>
      <c r="W4029" t="s">
        <v>838</v>
      </c>
      <c r="X4029" t="s">
        <v>2548</v>
      </c>
      <c r="Y4029" t="str">
        <f t="shared" si="62"/>
        <v>深圳市小赢普惠科技有限责任公司深圳市赢众通金融信息服务有限责任公司信息流</v>
      </c>
      <c r="Z4029" t="e">
        <f>VLOOKUP(Y:Y,[1]Sheet1!N:N,1,0)</f>
        <v>#N/A</v>
      </c>
    </row>
    <row r="4030" spans="1:26" hidden="1" x14ac:dyDescent="0.25">
      <c r="A4030">
        <v>20230609</v>
      </c>
      <c r="B4030">
        <v>47426571</v>
      </c>
      <c r="C4030" t="s">
        <v>2754</v>
      </c>
      <c r="D4030">
        <v>2167551</v>
      </c>
      <c r="E4030" t="s">
        <v>2550</v>
      </c>
      <c r="F4030" s="59">
        <v>2431.5700000000002</v>
      </c>
      <c r="G4030">
        <v>2431.5700000000002</v>
      </c>
      <c r="H4030" t="s">
        <v>2538</v>
      </c>
      <c r="I4030" t="s">
        <v>2551</v>
      </c>
      <c r="J4030" t="s">
        <v>2332</v>
      </c>
      <c r="K4030" t="s">
        <v>2321</v>
      </c>
      <c r="L4030" t="s">
        <v>2333</v>
      </c>
      <c r="M4030" t="s">
        <v>2552</v>
      </c>
      <c r="N4030" t="s">
        <v>2553</v>
      </c>
      <c r="O4030" t="s">
        <v>2542</v>
      </c>
      <c r="P4030" t="s">
        <v>2543</v>
      </c>
      <c r="Q4030" t="s">
        <v>2544</v>
      </c>
      <c r="R4030" t="s">
        <v>2554</v>
      </c>
      <c r="S4030" t="s">
        <v>2546</v>
      </c>
      <c r="T4030">
        <v>0</v>
      </c>
      <c r="U4030" t="s">
        <v>2555</v>
      </c>
      <c r="V4030" t="s">
        <v>2556</v>
      </c>
      <c r="W4030" t="s">
        <v>2555</v>
      </c>
      <c r="X4030" t="s">
        <v>2556</v>
      </c>
      <c r="Y4030" t="str">
        <f t="shared" si="62"/>
        <v>北京爱奇艺科技有限公司-百度北京爱奇艺科技有限公司信息流</v>
      </c>
      <c r="Z4030" t="e">
        <f>VLOOKUP(Y:Y,[1]Sheet1!N:N,1,0)</f>
        <v>#N/A</v>
      </c>
    </row>
    <row r="4031" spans="1:26" hidden="1" x14ac:dyDescent="0.25">
      <c r="A4031">
        <v>20230609</v>
      </c>
      <c r="B4031">
        <v>29995327</v>
      </c>
      <c r="C4031" t="s">
        <v>2761</v>
      </c>
      <c r="D4031">
        <v>2142924</v>
      </c>
      <c r="E4031" t="s">
        <v>2716</v>
      </c>
      <c r="F4031" s="59">
        <v>505.74</v>
      </c>
      <c r="G4031">
        <v>505.74</v>
      </c>
      <c r="H4031" t="s">
        <v>2559</v>
      </c>
      <c r="I4031" t="s">
        <v>2560</v>
      </c>
      <c r="J4031" t="s">
        <v>392</v>
      </c>
      <c r="K4031" t="s">
        <v>711</v>
      </c>
      <c r="L4031" t="s">
        <v>392</v>
      </c>
      <c r="M4031" t="s">
        <v>2641</v>
      </c>
      <c r="N4031" t="s">
        <v>2642</v>
      </c>
      <c r="O4031" t="s">
        <v>2542</v>
      </c>
      <c r="P4031" t="s">
        <v>2543</v>
      </c>
      <c r="Q4031" t="s">
        <v>2544</v>
      </c>
      <c r="R4031" t="s">
        <v>2643</v>
      </c>
      <c r="S4031" t="s">
        <v>2546</v>
      </c>
      <c r="T4031">
        <v>88338.37</v>
      </c>
      <c r="U4031" t="s">
        <v>838</v>
      </c>
      <c r="V4031" t="s">
        <v>2548</v>
      </c>
      <c r="W4031" t="s">
        <v>838</v>
      </c>
      <c r="X4031" t="s">
        <v>2548</v>
      </c>
      <c r="Y4031" t="str">
        <f t="shared" si="62"/>
        <v>福州三六零网络小额贷款有限公司福州三六零网络小额贷款有限公司CPC</v>
      </c>
      <c r="Z4031" t="e">
        <f>VLOOKUP(Y:Y,[1]Sheet1!N:N,1,0)</f>
        <v>#N/A</v>
      </c>
    </row>
    <row r="4032" spans="1:26" hidden="1" x14ac:dyDescent="0.25">
      <c r="A4032">
        <v>20230609</v>
      </c>
      <c r="B4032">
        <v>45323107</v>
      </c>
      <c r="C4032" t="s">
        <v>2654</v>
      </c>
      <c r="D4032">
        <v>2172261</v>
      </c>
      <c r="E4032" t="s">
        <v>2628</v>
      </c>
      <c r="F4032" s="59">
        <v>397.21</v>
      </c>
      <c r="G4032">
        <v>303.20999999999998</v>
      </c>
      <c r="H4032" t="s">
        <v>2538</v>
      </c>
      <c r="I4032" t="s">
        <v>2551</v>
      </c>
      <c r="J4032" t="s">
        <v>292</v>
      </c>
      <c r="K4032" t="s">
        <v>2321</v>
      </c>
      <c r="L4032" t="s">
        <v>574</v>
      </c>
      <c r="M4032" t="s">
        <v>2611</v>
      </c>
      <c r="N4032" t="s">
        <v>2612</v>
      </c>
      <c r="O4032" t="s">
        <v>2542</v>
      </c>
      <c r="P4032" t="s">
        <v>2543</v>
      </c>
      <c r="Q4032" t="s">
        <v>2544</v>
      </c>
      <c r="R4032" t="s">
        <v>2613</v>
      </c>
      <c r="S4032" t="s">
        <v>2546</v>
      </c>
      <c r="T4032">
        <v>0</v>
      </c>
      <c r="U4032" t="s">
        <v>2614</v>
      </c>
      <c r="V4032" t="s">
        <v>2615</v>
      </c>
      <c r="W4032" t="s">
        <v>2614</v>
      </c>
      <c r="X4032" t="s">
        <v>2615</v>
      </c>
      <c r="Y4032" t="str">
        <f t="shared" si="62"/>
        <v>广州荔湾品唯信息服务有限公司广州唯品会电子商务有限公司信息流</v>
      </c>
      <c r="Z4032" t="e">
        <f>VLOOKUP(Y:Y,[1]Sheet1!N:N,1,0)</f>
        <v>#N/A</v>
      </c>
    </row>
    <row r="4033" spans="1:26" hidden="1" x14ac:dyDescent="0.25">
      <c r="A4033">
        <v>20230609</v>
      </c>
      <c r="B4033">
        <v>45323155</v>
      </c>
      <c r="C4033" t="s">
        <v>2759</v>
      </c>
      <c r="D4033">
        <v>2172261</v>
      </c>
      <c r="E4033" t="s">
        <v>2628</v>
      </c>
      <c r="F4033" s="59">
        <v>0.19</v>
      </c>
      <c r="G4033">
        <v>0.15</v>
      </c>
      <c r="H4033" t="s">
        <v>2538</v>
      </c>
      <c r="I4033" t="s">
        <v>2539</v>
      </c>
      <c r="J4033" t="s">
        <v>292</v>
      </c>
      <c r="K4033" t="s">
        <v>2321</v>
      </c>
      <c r="L4033" t="s">
        <v>574</v>
      </c>
      <c r="M4033" t="s">
        <v>2611</v>
      </c>
      <c r="N4033" t="s">
        <v>2612</v>
      </c>
      <c r="O4033" t="s">
        <v>2542</v>
      </c>
      <c r="P4033" t="s">
        <v>2543</v>
      </c>
      <c r="Q4033" t="s">
        <v>2544</v>
      </c>
      <c r="R4033" t="s">
        <v>2613</v>
      </c>
      <c r="S4033" t="s">
        <v>2546</v>
      </c>
      <c r="T4033">
        <v>0</v>
      </c>
      <c r="U4033" t="s">
        <v>2614</v>
      </c>
      <c r="V4033" t="s">
        <v>2615</v>
      </c>
      <c r="W4033" t="s">
        <v>2614</v>
      </c>
      <c r="X4033" t="s">
        <v>2615</v>
      </c>
      <c r="Y4033" t="str">
        <f t="shared" si="62"/>
        <v>广州荔湾品唯信息服务有限公司广州唯品会电子商务有限公司信息流</v>
      </c>
      <c r="Z4033" t="e">
        <f>VLOOKUP(Y:Y,[1]Sheet1!N:N,1,0)</f>
        <v>#N/A</v>
      </c>
    </row>
    <row r="4034" spans="1:26" hidden="1" x14ac:dyDescent="0.25">
      <c r="A4034">
        <v>20230609</v>
      </c>
      <c r="B4034">
        <v>40850187</v>
      </c>
      <c r="C4034" t="s">
        <v>2652</v>
      </c>
      <c r="D4034">
        <v>2165227</v>
      </c>
      <c r="E4034" t="s">
        <v>2566</v>
      </c>
      <c r="F4034" s="59">
        <v>21228.01</v>
      </c>
      <c r="G4034">
        <v>15724.45</v>
      </c>
      <c r="H4034" t="s">
        <v>2538</v>
      </c>
      <c r="I4034" t="s">
        <v>2539</v>
      </c>
      <c r="J4034" t="s">
        <v>2320</v>
      </c>
      <c r="K4034" t="s">
        <v>2321</v>
      </c>
      <c r="L4034" t="s">
        <v>2318</v>
      </c>
      <c r="M4034" t="s">
        <v>2540</v>
      </c>
      <c r="N4034" t="s">
        <v>2541</v>
      </c>
      <c r="O4034" t="s">
        <v>2542</v>
      </c>
      <c r="P4034" t="s">
        <v>2543</v>
      </c>
      <c r="Q4034" t="s">
        <v>2544</v>
      </c>
      <c r="R4034" t="s">
        <v>2545</v>
      </c>
      <c r="S4034" t="s">
        <v>2546</v>
      </c>
      <c r="T4034">
        <v>0</v>
      </c>
      <c r="U4034" t="s">
        <v>838</v>
      </c>
      <c r="V4034" t="s">
        <v>2547</v>
      </c>
      <c r="W4034" t="s">
        <v>838</v>
      </c>
      <c r="X4034" t="s">
        <v>2548</v>
      </c>
      <c r="Y4034" t="str">
        <f t="shared" si="62"/>
        <v>上海耳序信息技术有限公司-四部上海拍拍贷金融信息服务有限公司信息流</v>
      </c>
      <c r="Z4034" t="e">
        <f>VLOOKUP(Y:Y,[1]Sheet1!N:N,1,0)</f>
        <v>#N/A</v>
      </c>
    </row>
    <row r="4035" spans="1:26" hidden="1" x14ac:dyDescent="0.25">
      <c r="A4035">
        <v>20230608</v>
      </c>
      <c r="B4035">
        <v>32070458</v>
      </c>
      <c r="C4035" t="s">
        <v>2646</v>
      </c>
      <c r="D4035">
        <v>2158492</v>
      </c>
      <c r="E4035" t="s">
        <v>2580</v>
      </c>
      <c r="F4035" s="59">
        <v>553.01</v>
      </c>
      <c r="G4035">
        <v>464.67</v>
      </c>
      <c r="H4035" t="s">
        <v>2559</v>
      </c>
      <c r="I4035" t="s">
        <v>2560</v>
      </c>
      <c r="J4035" t="s">
        <v>2330</v>
      </c>
      <c r="K4035" t="s">
        <v>711</v>
      </c>
      <c r="L4035" t="s">
        <v>2329</v>
      </c>
      <c r="M4035" t="s">
        <v>2581</v>
      </c>
      <c r="N4035" t="s">
        <v>2582</v>
      </c>
      <c r="O4035" t="s">
        <v>2542</v>
      </c>
      <c r="P4035" t="s">
        <v>2543</v>
      </c>
      <c r="Q4035" t="s">
        <v>2544</v>
      </c>
      <c r="R4035" t="s">
        <v>2583</v>
      </c>
      <c r="S4035" t="s">
        <v>2546</v>
      </c>
      <c r="T4035">
        <v>8838.5319999999992</v>
      </c>
      <c r="U4035" t="s">
        <v>2584</v>
      </c>
      <c r="V4035" t="s">
        <v>2585</v>
      </c>
      <c r="W4035" t="s">
        <v>2584</v>
      </c>
      <c r="X4035" t="s">
        <v>2585</v>
      </c>
      <c r="Y4035" t="str">
        <f t="shared" ref="Y4035:Y4098" si="63">L4035&amp;J4035&amp;K4035</f>
        <v>成都哈拜网络科技有限公司-数字媒体事业部上海哈啰普惠科技有限公司CPC</v>
      </c>
      <c r="Z4035" t="e">
        <f>VLOOKUP(Y:Y,[1]Sheet1!N:N,1,0)</f>
        <v>#N/A</v>
      </c>
    </row>
    <row r="4036" spans="1:26" hidden="1" x14ac:dyDescent="0.25">
      <c r="A4036">
        <v>20230608</v>
      </c>
      <c r="B4036">
        <v>42965750</v>
      </c>
      <c r="C4036" t="s">
        <v>2565</v>
      </c>
      <c r="D4036">
        <v>2165227</v>
      </c>
      <c r="E4036" t="s">
        <v>2566</v>
      </c>
      <c r="F4036" s="59">
        <v>143.44999999999999</v>
      </c>
      <c r="G4036">
        <v>106.26</v>
      </c>
      <c r="H4036" t="s">
        <v>2538</v>
      </c>
      <c r="I4036" t="s">
        <v>2551</v>
      </c>
      <c r="J4036" t="s">
        <v>2320</v>
      </c>
      <c r="K4036" t="s">
        <v>2321</v>
      </c>
      <c r="L4036" t="s">
        <v>2318</v>
      </c>
      <c r="M4036" t="s">
        <v>2540</v>
      </c>
      <c r="N4036" t="s">
        <v>2541</v>
      </c>
      <c r="O4036" t="s">
        <v>2542</v>
      </c>
      <c r="P4036" t="s">
        <v>2543</v>
      </c>
      <c r="Q4036" t="s">
        <v>2544</v>
      </c>
      <c r="R4036" t="s">
        <v>2545</v>
      </c>
      <c r="S4036" t="s">
        <v>2546</v>
      </c>
      <c r="T4036">
        <v>0</v>
      </c>
      <c r="U4036" t="s">
        <v>838</v>
      </c>
      <c r="V4036" t="s">
        <v>2547</v>
      </c>
      <c r="W4036" t="s">
        <v>838</v>
      </c>
      <c r="X4036" t="s">
        <v>2548</v>
      </c>
      <c r="Y4036" t="str">
        <f t="shared" si="63"/>
        <v>上海耳序信息技术有限公司-四部上海拍拍贷金融信息服务有限公司信息流</v>
      </c>
      <c r="Z4036" t="e">
        <f>VLOOKUP(Y:Y,[1]Sheet1!N:N,1,0)</f>
        <v>#N/A</v>
      </c>
    </row>
    <row r="4037" spans="1:26" x14ac:dyDescent="0.25">
      <c r="A4037">
        <v>20230608</v>
      </c>
      <c r="B4037">
        <v>45336908</v>
      </c>
      <c r="C4037" t="s">
        <v>2621</v>
      </c>
      <c r="D4037">
        <v>2054669</v>
      </c>
      <c r="E4037" t="s">
        <v>2622</v>
      </c>
      <c r="F4037" s="59">
        <v>30.13</v>
      </c>
      <c r="G4037">
        <v>22.32</v>
      </c>
      <c r="H4037" t="s">
        <v>2538</v>
      </c>
      <c r="I4037" t="s">
        <v>2551</v>
      </c>
      <c r="J4037" t="s">
        <v>2352</v>
      </c>
      <c r="K4037" t="s">
        <v>2321</v>
      </c>
      <c r="L4037" t="s">
        <v>2351</v>
      </c>
      <c r="M4037" t="s">
        <v>2623</v>
      </c>
      <c r="N4037" t="s">
        <v>2624</v>
      </c>
      <c r="O4037" t="s">
        <v>2542</v>
      </c>
      <c r="P4037" t="s">
        <v>2543</v>
      </c>
      <c r="Q4037" t="s">
        <v>2544</v>
      </c>
      <c r="R4037" t="s">
        <v>2625</v>
      </c>
      <c r="S4037" t="s">
        <v>2546</v>
      </c>
      <c r="T4037">
        <v>0</v>
      </c>
      <c r="U4037" t="s">
        <v>838</v>
      </c>
      <c r="V4037" t="s">
        <v>2548</v>
      </c>
      <c r="W4037" t="s">
        <v>838</v>
      </c>
      <c r="X4037" t="s">
        <v>2548</v>
      </c>
      <c r="Y4037" t="str">
        <f t="shared" si="63"/>
        <v>深圳市小赢普惠科技有限责任公司深圳市赢众通金融信息服务有限责任公司信息流</v>
      </c>
      <c r="Z4037" t="e">
        <f>VLOOKUP(Y:Y,[1]Sheet1!N:N,1,0)</f>
        <v>#N/A</v>
      </c>
    </row>
    <row r="4038" spans="1:26" hidden="1" x14ac:dyDescent="0.25">
      <c r="A4038">
        <v>20230608</v>
      </c>
      <c r="B4038">
        <v>47426625</v>
      </c>
      <c r="C4038" t="s">
        <v>2802</v>
      </c>
      <c r="D4038">
        <v>2189969</v>
      </c>
      <c r="E4038" t="s">
        <v>2608</v>
      </c>
      <c r="F4038" s="59">
        <v>2509.16</v>
      </c>
      <c r="G4038">
        <v>1792.26</v>
      </c>
      <c r="H4038" t="s">
        <v>2538</v>
      </c>
      <c r="I4038" t="s">
        <v>2551</v>
      </c>
      <c r="J4038" t="s">
        <v>2332</v>
      </c>
      <c r="K4038" t="s">
        <v>2321</v>
      </c>
      <c r="L4038" t="s">
        <v>2333</v>
      </c>
      <c r="M4038" t="s">
        <v>2552</v>
      </c>
      <c r="N4038" t="s">
        <v>2553</v>
      </c>
      <c r="O4038" t="s">
        <v>2542</v>
      </c>
      <c r="P4038" t="s">
        <v>2543</v>
      </c>
      <c r="Q4038" t="s">
        <v>2544</v>
      </c>
      <c r="R4038" t="s">
        <v>2554</v>
      </c>
      <c r="S4038" t="s">
        <v>2546</v>
      </c>
      <c r="T4038">
        <v>0</v>
      </c>
      <c r="U4038" t="s">
        <v>2555</v>
      </c>
      <c r="V4038" t="s">
        <v>2556</v>
      </c>
      <c r="W4038" t="s">
        <v>2555</v>
      </c>
      <c r="X4038" t="s">
        <v>2556</v>
      </c>
      <c r="Y4038" t="str">
        <f t="shared" si="63"/>
        <v>北京爱奇艺科技有限公司-百度北京爱奇艺科技有限公司信息流</v>
      </c>
      <c r="Z4038" t="e">
        <f>VLOOKUP(Y:Y,[1]Sheet1!N:N,1,0)</f>
        <v>#N/A</v>
      </c>
    </row>
    <row r="4039" spans="1:26" hidden="1" x14ac:dyDescent="0.25">
      <c r="A4039">
        <v>20230608</v>
      </c>
      <c r="B4039">
        <v>29995327</v>
      </c>
      <c r="C4039" t="s">
        <v>2761</v>
      </c>
      <c r="D4039">
        <v>2142924</v>
      </c>
      <c r="E4039" t="s">
        <v>2716</v>
      </c>
      <c r="F4039" s="59">
        <v>570.95000000000005</v>
      </c>
      <c r="G4039">
        <v>570.95000000000005</v>
      </c>
      <c r="H4039" t="s">
        <v>2559</v>
      </c>
      <c r="I4039" t="s">
        <v>2560</v>
      </c>
      <c r="J4039" t="s">
        <v>392</v>
      </c>
      <c r="K4039" t="s">
        <v>711</v>
      </c>
      <c r="L4039" t="s">
        <v>392</v>
      </c>
      <c r="M4039" t="s">
        <v>2641</v>
      </c>
      <c r="N4039" t="s">
        <v>2642</v>
      </c>
      <c r="O4039" t="s">
        <v>2542</v>
      </c>
      <c r="P4039" t="s">
        <v>2543</v>
      </c>
      <c r="Q4039" t="s">
        <v>2544</v>
      </c>
      <c r="R4039" t="s">
        <v>2643</v>
      </c>
      <c r="S4039" t="s">
        <v>2546</v>
      </c>
      <c r="T4039">
        <v>88829.35</v>
      </c>
      <c r="U4039" t="s">
        <v>838</v>
      </c>
      <c r="V4039" t="s">
        <v>2548</v>
      </c>
      <c r="W4039" t="s">
        <v>838</v>
      </c>
      <c r="X4039" t="s">
        <v>2548</v>
      </c>
      <c r="Y4039" t="str">
        <f t="shared" si="63"/>
        <v>福州三六零网络小额贷款有限公司福州三六零网络小额贷款有限公司CPC</v>
      </c>
      <c r="Z4039" t="e">
        <f>VLOOKUP(Y:Y,[1]Sheet1!N:N,1,0)</f>
        <v>#N/A</v>
      </c>
    </row>
    <row r="4040" spans="1:26" hidden="1" x14ac:dyDescent="0.25">
      <c r="A4040">
        <v>20230608</v>
      </c>
      <c r="B4040">
        <v>47327773</v>
      </c>
      <c r="C4040" t="s">
        <v>2714</v>
      </c>
      <c r="D4040">
        <v>2185183</v>
      </c>
      <c r="E4040" t="s">
        <v>2574</v>
      </c>
      <c r="F4040" s="59">
        <v>13308.76</v>
      </c>
      <c r="G4040">
        <v>10082.39</v>
      </c>
      <c r="H4040" t="s">
        <v>2538</v>
      </c>
      <c r="I4040" t="s">
        <v>2539</v>
      </c>
      <c r="J4040" t="s">
        <v>2575</v>
      </c>
      <c r="K4040" t="s">
        <v>2321</v>
      </c>
      <c r="L4040" t="s">
        <v>2344</v>
      </c>
      <c r="M4040" t="s">
        <v>2576</v>
      </c>
      <c r="O4040" t="s">
        <v>2542</v>
      </c>
      <c r="P4040" t="s">
        <v>2543</v>
      </c>
      <c r="Q4040" t="s">
        <v>2544</v>
      </c>
      <c r="R4040" t="s">
        <v>2577</v>
      </c>
      <c r="S4040" t="s">
        <v>2546</v>
      </c>
      <c r="T4040">
        <v>0</v>
      </c>
      <c r="U4040" t="s">
        <v>838</v>
      </c>
      <c r="V4040" t="s">
        <v>2578</v>
      </c>
      <c r="W4040" t="s">
        <v>838</v>
      </c>
      <c r="X4040" t="s">
        <v>2578</v>
      </c>
      <c r="Y4040" t="str">
        <f t="shared" si="63"/>
        <v>北京微财科技有限公司-数媒重庆市黑卡小额贷款有限公司信息流</v>
      </c>
      <c r="Z4040" t="e">
        <f>VLOOKUP(Y:Y,[1]Sheet1!N:N,1,0)</f>
        <v>#N/A</v>
      </c>
    </row>
    <row r="4041" spans="1:26" hidden="1" x14ac:dyDescent="0.25">
      <c r="A4041">
        <v>20230608</v>
      </c>
      <c r="B4041">
        <v>40548239</v>
      </c>
      <c r="C4041" t="s">
        <v>2777</v>
      </c>
      <c r="D4041">
        <v>2130054</v>
      </c>
      <c r="E4041" t="s">
        <v>2558</v>
      </c>
      <c r="F4041" s="59">
        <v>2998.23</v>
      </c>
      <c r="G4041">
        <v>2427.65</v>
      </c>
      <c r="H4041" t="s">
        <v>2559</v>
      </c>
      <c r="I4041" t="s">
        <v>2560</v>
      </c>
      <c r="J4041" t="s">
        <v>2350</v>
      </c>
      <c r="K4041" t="s">
        <v>711</v>
      </c>
      <c r="L4041" t="s">
        <v>2350</v>
      </c>
      <c r="M4041" t="s">
        <v>2561</v>
      </c>
      <c r="N4041" t="s">
        <v>2562</v>
      </c>
      <c r="O4041" t="s">
        <v>2542</v>
      </c>
      <c r="P4041" t="s">
        <v>2543</v>
      </c>
      <c r="Q4041" t="s">
        <v>2544</v>
      </c>
      <c r="R4041" t="s">
        <v>2563</v>
      </c>
      <c r="S4041" t="s">
        <v>2546</v>
      </c>
      <c r="T4041">
        <v>2373.6179999999999</v>
      </c>
      <c r="U4041" t="s">
        <v>1891</v>
      </c>
      <c r="V4041" t="s">
        <v>2564</v>
      </c>
      <c r="W4041" t="s">
        <v>1891</v>
      </c>
      <c r="X4041" t="s">
        <v>2564</v>
      </c>
      <c r="Y4041" t="str">
        <f t="shared" si="63"/>
        <v>深圳尚米网络技术有限公司深圳尚米网络技术有限公司CPC</v>
      </c>
      <c r="Z4041" t="e">
        <f>VLOOKUP(Y:Y,[1]Sheet1!N:N,1,0)</f>
        <v>#N/A</v>
      </c>
    </row>
    <row r="4042" spans="1:26" hidden="1" x14ac:dyDescent="0.25">
      <c r="A4042">
        <v>20230608</v>
      </c>
      <c r="B4042">
        <v>40182525</v>
      </c>
      <c r="C4042" t="s">
        <v>2679</v>
      </c>
      <c r="D4042">
        <v>2130054</v>
      </c>
      <c r="E4042" t="s">
        <v>2558</v>
      </c>
      <c r="F4042" s="59">
        <v>1087.28</v>
      </c>
      <c r="G4042">
        <v>880.33</v>
      </c>
      <c r="H4042" t="s">
        <v>2559</v>
      </c>
      <c r="I4042" t="s">
        <v>2560</v>
      </c>
      <c r="J4042" t="s">
        <v>2350</v>
      </c>
      <c r="K4042" t="s">
        <v>711</v>
      </c>
      <c r="L4042" t="s">
        <v>2350</v>
      </c>
      <c r="M4042" t="s">
        <v>2561</v>
      </c>
      <c r="N4042" t="s">
        <v>2562</v>
      </c>
      <c r="O4042" t="s">
        <v>2542</v>
      </c>
      <c r="P4042" t="s">
        <v>2543</v>
      </c>
      <c r="Q4042" t="s">
        <v>2544</v>
      </c>
      <c r="R4042" t="s">
        <v>2563</v>
      </c>
      <c r="S4042" t="s">
        <v>2546</v>
      </c>
      <c r="T4042">
        <v>7594.9589999999998</v>
      </c>
      <c r="U4042" t="s">
        <v>1891</v>
      </c>
      <c r="V4042" t="s">
        <v>2564</v>
      </c>
      <c r="W4042" t="s">
        <v>1891</v>
      </c>
      <c r="X4042" t="s">
        <v>2564</v>
      </c>
      <c r="Y4042" t="str">
        <f t="shared" si="63"/>
        <v>深圳尚米网络技术有限公司深圳尚米网络技术有限公司CPC</v>
      </c>
      <c r="Z4042" t="e">
        <f>VLOOKUP(Y:Y,[1]Sheet1!N:N,1,0)</f>
        <v>#N/A</v>
      </c>
    </row>
    <row r="4043" spans="1:26" x14ac:dyDescent="0.25">
      <c r="A4043">
        <v>20230608</v>
      </c>
      <c r="B4043">
        <v>43094782</v>
      </c>
      <c r="C4043" t="s">
        <v>2630</v>
      </c>
      <c r="D4043">
        <v>2054669</v>
      </c>
      <c r="E4043" t="s">
        <v>2622</v>
      </c>
      <c r="F4043" s="59">
        <v>67.62</v>
      </c>
      <c r="G4043">
        <v>50.09</v>
      </c>
      <c r="H4043" t="s">
        <v>2538</v>
      </c>
      <c r="I4043" t="s">
        <v>2551</v>
      </c>
      <c r="J4043" t="s">
        <v>2352</v>
      </c>
      <c r="K4043" t="s">
        <v>2321</v>
      </c>
      <c r="L4043" t="s">
        <v>2351</v>
      </c>
      <c r="M4043" t="s">
        <v>2623</v>
      </c>
      <c r="N4043" t="s">
        <v>2624</v>
      </c>
      <c r="O4043" t="s">
        <v>2542</v>
      </c>
      <c r="P4043" t="s">
        <v>2543</v>
      </c>
      <c r="Q4043" t="s">
        <v>2544</v>
      </c>
      <c r="R4043" t="s">
        <v>2625</v>
      </c>
      <c r="S4043" t="s">
        <v>2546</v>
      </c>
      <c r="T4043">
        <v>0</v>
      </c>
      <c r="U4043" t="s">
        <v>838</v>
      </c>
      <c r="V4043" t="s">
        <v>2548</v>
      </c>
      <c r="W4043" t="s">
        <v>838</v>
      </c>
      <c r="X4043" t="s">
        <v>2548</v>
      </c>
      <c r="Y4043" t="str">
        <f t="shared" si="63"/>
        <v>深圳市小赢普惠科技有限责任公司深圳市赢众通金融信息服务有限责任公司信息流</v>
      </c>
      <c r="Z4043" t="e">
        <f>VLOOKUP(Y:Y,[1]Sheet1!N:N,1,0)</f>
        <v>#N/A</v>
      </c>
    </row>
    <row r="4044" spans="1:26" hidden="1" x14ac:dyDescent="0.25">
      <c r="A4044">
        <v>20230608</v>
      </c>
      <c r="B4044">
        <v>45322956</v>
      </c>
      <c r="C4044" t="s">
        <v>2631</v>
      </c>
      <c r="D4044">
        <v>2172261</v>
      </c>
      <c r="E4044" t="s">
        <v>2628</v>
      </c>
      <c r="F4044" s="59">
        <v>223.72</v>
      </c>
      <c r="G4044">
        <v>170.78</v>
      </c>
      <c r="H4044" t="s">
        <v>2538</v>
      </c>
      <c r="I4044" t="s">
        <v>2551</v>
      </c>
      <c r="J4044" t="s">
        <v>292</v>
      </c>
      <c r="K4044" t="s">
        <v>2321</v>
      </c>
      <c r="L4044" t="s">
        <v>574</v>
      </c>
      <c r="M4044" t="s">
        <v>2611</v>
      </c>
      <c r="N4044" t="s">
        <v>2612</v>
      </c>
      <c r="O4044" t="s">
        <v>2542</v>
      </c>
      <c r="P4044" t="s">
        <v>2543</v>
      </c>
      <c r="Q4044" t="s">
        <v>2544</v>
      </c>
      <c r="R4044" t="s">
        <v>2613</v>
      </c>
      <c r="S4044" t="s">
        <v>2546</v>
      </c>
      <c r="T4044">
        <v>0</v>
      </c>
      <c r="U4044" t="s">
        <v>2614</v>
      </c>
      <c r="V4044" t="s">
        <v>2615</v>
      </c>
      <c r="W4044" t="s">
        <v>2614</v>
      </c>
      <c r="X4044" t="s">
        <v>2615</v>
      </c>
      <c r="Y4044" t="str">
        <f t="shared" si="63"/>
        <v>广州荔湾品唯信息服务有限公司广州唯品会电子商务有限公司信息流</v>
      </c>
      <c r="Z4044" t="e">
        <f>VLOOKUP(Y:Y,[1]Sheet1!N:N,1,0)</f>
        <v>#N/A</v>
      </c>
    </row>
    <row r="4045" spans="1:26" hidden="1" x14ac:dyDescent="0.25">
      <c r="A4045">
        <v>20230608</v>
      </c>
      <c r="B4045">
        <v>19668996</v>
      </c>
      <c r="C4045" t="s">
        <v>2711</v>
      </c>
      <c r="D4045">
        <v>2172257</v>
      </c>
      <c r="E4045" t="s">
        <v>2610</v>
      </c>
      <c r="F4045" s="59">
        <v>12028.01</v>
      </c>
      <c r="G4045">
        <v>9545.75</v>
      </c>
      <c r="H4045" t="s">
        <v>2559</v>
      </c>
      <c r="I4045" t="s">
        <v>2560</v>
      </c>
      <c r="J4045" t="s">
        <v>292</v>
      </c>
      <c r="K4045" t="s">
        <v>711</v>
      </c>
      <c r="L4045" t="s">
        <v>574</v>
      </c>
      <c r="M4045" t="s">
        <v>2611</v>
      </c>
      <c r="N4045" t="s">
        <v>2612</v>
      </c>
      <c r="O4045" t="s">
        <v>2542</v>
      </c>
      <c r="P4045" t="s">
        <v>2543</v>
      </c>
      <c r="Q4045" t="s">
        <v>2544</v>
      </c>
      <c r="R4045" t="s">
        <v>2613</v>
      </c>
      <c r="S4045" t="s">
        <v>2546</v>
      </c>
      <c r="T4045">
        <v>64642.165999999997</v>
      </c>
      <c r="U4045" t="s">
        <v>2614</v>
      </c>
      <c r="V4045" t="s">
        <v>2615</v>
      </c>
      <c r="W4045" t="s">
        <v>2614</v>
      </c>
      <c r="X4045" t="s">
        <v>2615</v>
      </c>
      <c r="Y4045" t="str">
        <f t="shared" si="63"/>
        <v>广州荔湾品唯信息服务有限公司广州唯品会电子商务有限公司CPC</v>
      </c>
      <c r="Z4045" t="e">
        <f>VLOOKUP(Y:Y,[1]Sheet1!N:N,1,0)</f>
        <v>#N/A</v>
      </c>
    </row>
    <row r="4046" spans="1:26" hidden="1" x14ac:dyDescent="0.25">
      <c r="A4046">
        <v>20230608</v>
      </c>
      <c r="B4046">
        <v>47798400</v>
      </c>
      <c r="C4046" t="s">
        <v>2857</v>
      </c>
      <c r="D4046">
        <v>2169384</v>
      </c>
      <c r="E4046" t="s">
        <v>2633</v>
      </c>
      <c r="F4046" s="59">
        <v>2081.0700000000002</v>
      </c>
      <c r="G4046">
        <v>1541.53</v>
      </c>
      <c r="H4046" t="s">
        <v>2538</v>
      </c>
      <c r="I4046" t="s">
        <v>2551</v>
      </c>
      <c r="J4046" t="s">
        <v>296</v>
      </c>
      <c r="K4046" t="s">
        <v>2321</v>
      </c>
      <c r="L4046" t="s">
        <v>2334</v>
      </c>
      <c r="M4046" t="s">
        <v>2634</v>
      </c>
      <c r="N4046" t="s">
        <v>2635</v>
      </c>
      <c r="O4046" t="s">
        <v>2542</v>
      </c>
      <c r="P4046" t="s">
        <v>2543</v>
      </c>
      <c r="Q4046" t="s">
        <v>2544</v>
      </c>
      <c r="R4046" t="s">
        <v>2636</v>
      </c>
      <c r="S4046" t="s">
        <v>2546</v>
      </c>
      <c r="T4046">
        <v>0</v>
      </c>
      <c r="U4046" t="s">
        <v>2584</v>
      </c>
      <c r="V4046" t="s">
        <v>2637</v>
      </c>
      <c r="W4046" t="s">
        <v>2584</v>
      </c>
      <c r="X4046" t="s">
        <v>2637</v>
      </c>
      <c r="Y4046" t="str">
        <f t="shared" si="63"/>
        <v>湖北车智汇传媒有限公司北京车之家信息技术有限公司信息流</v>
      </c>
      <c r="Z4046" t="e">
        <f>VLOOKUP(Y:Y,[1]Sheet1!N:N,1,0)</f>
        <v>#N/A</v>
      </c>
    </row>
    <row r="4047" spans="1:26" hidden="1" x14ac:dyDescent="0.25">
      <c r="A4047">
        <v>20230608</v>
      </c>
      <c r="B4047">
        <v>47344663</v>
      </c>
      <c r="C4047" t="s">
        <v>2788</v>
      </c>
      <c r="D4047">
        <v>2165628</v>
      </c>
      <c r="E4047" t="s">
        <v>2789</v>
      </c>
      <c r="F4047" s="59">
        <v>2623.03</v>
      </c>
      <c r="G4047">
        <v>0</v>
      </c>
      <c r="H4047" t="s">
        <v>2559</v>
      </c>
      <c r="I4047" t="s">
        <v>2560</v>
      </c>
      <c r="J4047" t="s">
        <v>2332</v>
      </c>
      <c r="K4047" t="s">
        <v>711</v>
      </c>
      <c r="L4047" t="s">
        <v>2333</v>
      </c>
      <c r="M4047" t="s">
        <v>2552</v>
      </c>
      <c r="N4047" t="s">
        <v>2553</v>
      </c>
      <c r="O4047" t="s">
        <v>2542</v>
      </c>
      <c r="P4047" t="s">
        <v>2543</v>
      </c>
      <c r="Q4047" t="s">
        <v>2544</v>
      </c>
      <c r="R4047" t="s">
        <v>2554</v>
      </c>
      <c r="S4047" t="s">
        <v>2546</v>
      </c>
      <c r="T4047">
        <v>0</v>
      </c>
      <c r="U4047" t="s">
        <v>2555</v>
      </c>
      <c r="V4047" t="s">
        <v>2556</v>
      </c>
      <c r="W4047" t="s">
        <v>2555</v>
      </c>
      <c r="X4047" t="s">
        <v>2556</v>
      </c>
      <c r="Y4047" t="str">
        <f t="shared" si="63"/>
        <v>北京爱奇艺科技有限公司-百度北京爱奇艺科技有限公司CPC</v>
      </c>
      <c r="Z4047" t="e">
        <f>VLOOKUP(Y:Y,[1]Sheet1!N:N,1,0)</f>
        <v>#N/A</v>
      </c>
    </row>
    <row r="4048" spans="1:26" hidden="1" x14ac:dyDescent="0.25">
      <c r="A4048">
        <v>20230608</v>
      </c>
      <c r="B4048">
        <v>42014357</v>
      </c>
      <c r="C4048" t="s">
        <v>2798</v>
      </c>
      <c r="D4048">
        <v>2142924</v>
      </c>
      <c r="E4048" t="s">
        <v>2716</v>
      </c>
      <c r="F4048" s="59">
        <v>662.31</v>
      </c>
      <c r="G4048">
        <v>662.31</v>
      </c>
      <c r="H4048" t="s">
        <v>2559</v>
      </c>
      <c r="I4048" t="s">
        <v>2560</v>
      </c>
      <c r="J4048" t="s">
        <v>392</v>
      </c>
      <c r="K4048" t="s">
        <v>711</v>
      </c>
      <c r="L4048" t="s">
        <v>392</v>
      </c>
      <c r="M4048" t="s">
        <v>2641</v>
      </c>
      <c r="N4048" t="s">
        <v>2642</v>
      </c>
      <c r="O4048" t="s">
        <v>2542</v>
      </c>
      <c r="P4048" t="s">
        <v>2543</v>
      </c>
      <c r="Q4048" t="s">
        <v>2544</v>
      </c>
      <c r="R4048" t="s">
        <v>2643</v>
      </c>
      <c r="S4048" t="s">
        <v>2546</v>
      </c>
      <c r="T4048">
        <v>54018</v>
      </c>
      <c r="U4048" t="s">
        <v>838</v>
      </c>
      <c r="V4048" t="s">
        <v>2578</v>
      </c>
      <c r="W4048" t="s">
        <v>838</v>
      </c>
      <c r="X4048" t="s">
        <v>2548</v>
      </c>
      <c r="Y4048" t="str">
        <f t="shared" si="63"/>
        <v>福州三六零网络小额贷款有限公司福州三六零网络小额贷款有限公司CPC</v>
      </c>
      <c r="Z4048" t="e">
        <f>VLOOKUP(Y:Y,[1]Sheet1!N:N,1,0)</f>
        <v>#N/A</v>
      </c>
    </row>
    <row r="4049" spans="1:26" hidden="1" x14ac:dyDescent="0.25">
      <c r="A4049">
        <v>20230608</v>
      </c>
      <c r="B4049">
        <v>42965681</v>
      </c>
      <c r="C4049" t="s">
        <v>2725</v>
      </c>
      <c r="D4049">
        <v>2165227</v>
      </c>
      <c r="E4049" t="s">
        <v>2566</v>
      </c>
      <c r="F4049" s="59">
        <v>1791.29</v>
      </c>
      <c r="G4049">
        <v>1326.88</v>
      </c>
      <c r="H4049" t="s">
        <v>2538</v>
      </c>
      <c r="I4049" t="s">
        <v>2539</v>
      </c>
      <c r="J4049" t="s">
        <v>2320</v>
      </c>
      <c r="K4049" t="s">
        <v>2321</v>
      </c>
      <c r="L4049" t="s">
        <v>2318</v>
      </c>
      <c r="M4049" t="s">
        <v>2540</v>
      </c>
      <c r="N4049" t="s">
        <v>2541</v>
      </c>
      <c r="O4049" t="s">
        <v>2542</v>
      </c>
      <c r="P4049" t="s">
        <v>2543</v>
      </c>
      <c r="Q4049" t="s">
        <v>2544</v>
      </c>
      <c r="R4049" t="s">
        <v>2545</v>
      </c>
      <c r="S4049" t="s">
        <v>2546</v>
      </c>
      <c r="T4049">
        <v>0</v>
      </c>
      <c r="U4049" t="s">
        <v>838</v>
      </c>
      <c r="V4049" t="s">
        <v>2547</v>
      </c>
      <c r="W4049" t="s">
        <v>838</v>
      </c>
      <c r="X4049" t="s">
        <v>2548</v>
      </c>
      <c r="Y4049" t="str">
        <f t="shared" si="63"/>
        <v>上海耳序信息技术有限公司-四部上海拍拍贷金融信息服务有限公司信息流</v>
      </c>
      <c r="Z4049" t="e">
        <f>VLOOKUP(Y:Y,[1]Sheet1!N:N,1,0)</f>
        <v>#N/A</v>
      </c>
    </row>
    <row r="4050" spans="1:26" hidden="1" x14ac:dyDescent="0.25">
      <c r="A4050">
        <v>20230608</v>
      </c>
      <c r="B4050">
        <v>45323107</v>
      </c>
      <c r="C4050" t="s">
        <v>2654</v>
      </c>
      <c r="D4050">
        <v>2172261</v>
      </c>
      <c r="E4050" t="s">
        <v>2628</v>
      </c>
      <c r="F4050" s="59">
        <v>2653.34</v>
      </c>
      <c r="G4050">
        <v>2025.45</v>
      </c>
      <c r="H4050" t="s">
        <v>2538</v>
      </c>
      <c r="I4050" t="s">
        <v>2539</v>
      </c>
      <c r="J4050" t="s">
        <v>292</v>
      </c>
      <c r="K4050" t="s">
        <v>2321</v>
      </c>
      <c r="L4050" t="s">
        <v>574</v>
      </c>
      <c r="M4050" t="s">
        <v>2611</v>
      </c>
      <c r="N4050" t="s">
        <v>2612</v>
      </c>
      <c r="O4050" t="s">
        <v>2542</v>
      </c>
      <c r="P4050" t="s">
        <v>2543</v>
      </c>
      <c r="Q4050" t="s">
        <v>2544</v>
      </c>
      <c r="R4050" t="s">
        <v>2613</v>
      </c>
      <c r="S4050" t="s">
        <v>2546</v>
      </c>
      <c r="T4050">
        <v>0</v>
      </c>
      <c r="U4050" t="s">
        <v>2614</v>
      </c>
      <c r="V4050" t="s">
        <v>2615</v>
      </c>
      <c r="W4050" t="s">
        <v>2614</v>
      </c>
      <c r="X4050" t="s">
        <v>2615</v>
      </c>
      <c r="Y4050" t="str">
        <f t="shared" si="63"/>
        <v>广州荔湾品唯信息服务有限公司广州唯品会电子商务有限公司信息流</v>
      </c>
      <c r="Z4050" t="e">
        <f>VLOOKUP(Y:Y,[1]Sheet1!N:N,1,0)</f>
        <v>#N/A</v>
      </c>
    </row>
    <row r="4051" spans="1:26" hidden="1" x14ac:dyDescent="0.25">
      <c r="A4051">
        <v>20230608</v>
      </c>
      <c r="B4051">
        <v>45323155</v>
      </c>
      <c r="C4051" t="s">
        <v>2759</v>
      </c>
      <c r="D4051">
        <v>2172261</v>
      </c>
      <c r="E4051" t="s">
        <v>2628</v>
      </c>
      <c r="F4051" s="59">
        <v>276.06</v>
      </c>
      <c r="G4051">
        <v>210.73</v>
      </c>
      <c r="H4051" t="s">
        <v>2538</v>
      </c>
      <c r="I4051" t="s">
        <v>2551</v>
      </c>
      <c r="J4051" t="s">
        <v>292</v>
      </c>
      <c r="K4051" t="s">
        <v>2321</v>
      </c>
      <c r="L4051" t="s">
        <v>574</v>
      </c>
      <c r="M4051" t="s">
        <v>2611</v>
      </c>
      <c r="N4051" t="s">
        <v>2612</v>
      </c>
      <c r="O4051" t="s">
        <v>2542</v>
      </c>
      <c r="P4051" t="s">
        <v>2543</v>
      </c>
      <c r="Q4051" t="s">
        <v>2544</v>
      </c>
      <c r="R4051" t="s">
        <v>2613</v>
      </c>
      <c r="S4051" t="s">
        <v>2546</v>
      </c>
      <c r="T4051">
        <v>0</v>
      </c>
      <c r="U4051" t="s">
        <v>2614</v>
      </c>
      <c r="V4051" t="s">
        <v>2615</v>
      </c>
      <c r="W4051" t="s">
        <v>2614</v>
      </c>
      <c r="X4051" t="s">
        <v>2615</v>
      </c>
      <c r="Y4051" t="str">
        <f t="shared" si="63"/>
        <v>广州荔湾品唯信息服务有限公司广州唯品会电子商务有限公司信息流</v>
      </c>
      <c r="Z4051" t="e">
        <f>VLOOKUP(Y:Y,[1]Sheet1!N:N,1,0)</f>
        <v>#N/A</v>
      </c>
    </row>
    <row r="4052" spans="1:26" hidden="1" x14ac:dyDescent="0.25">
      <c r="A4052">
        <v>20230608</v>
      </c>
      <c r="B4052">
        <v>47799554</v>
      </c>
      <c r="C4052" t="s">
        <v>2793</v>
      </c>
      <c r="D4052">
        <v>2159765</v>
      </c>
      <c r="E4052" t="s">
        <v>2568</v>
      </c>
      <c r="F4052" s="59">
        <v>130.06</v>
      </c>
      <c r="G4052">
        <v>99.28</v>
      </c>
      <c r="H4052" t="s">
        <v>2538</v>
      </c>
      <c r="I4052" t="s">
        <v>2551</v>
      </c>
      <c r="J4052" t="s">
        <v>2375</v>
      </c>
      <c r="K4052" t="s">
        <v>2321</v>
      </c>
      <c r="L4052" t="s">
        <v>2277</v>
      </c>
      <c r="M4052" t="s">
        <v>2569</v>
      </c>
      <c r="O4052" t="s">
        <v>2542</v>
      </c>
      <c r="P4052" t="s">
        <v>2543</v>
      </c>
      <c r="Q4052" t="s">
        <v>2544</v>
      </c>
      <c r="R4052" t="s">
        <v>2570</v>
      </c>
      <c r="S4052" t="s">
        <v>2546</v>
      </c>
      <c r="T4052">
        <v>0</v>
      </c>
      <c r="U4052" t="s">
        <v>2571</v>
      </c>
      <c r="V4052" t="s">
        <v>2572</v>
      </c>
      <c r="W4052" t="s">
        <v>2571</v>
      </c>
      <c r="X4052" t="s">
        <v>2572</v>
      </c>
      <c r="Y4052" t="str">
        <f t="shared" si="63"/>
        <v>酷得少年（天津）文化传播有限公司-1北京酷得少年科技有限公司信息流</v>
      </c>
      <c r="Z4052" t="e">
        <f>VLOOKUP(Y:Y,[1]Sheet1!N:N,1,0)</f>
        <v>#N/A</v>
      </c>
    </row>
    <row r="4053" spans="1:26" hidden="1" x14ac:dyDescent="0.25">
      <c r="A4053">
        <v>20230608</v>
      </c>
      <c r="B4053">
        <v>29768624</v>
      </c>
      <c r="C4053" t="s">
        <v>2751</v>
      </c>
      <c r="D4053">
        <v>2130054</v>
      </c>
      <c r="E4053" t="s">
        <v>2558</v>
      </c>
      <c r="F4053" s="59">
        <v>3500.39</v>
      </c>
      <c r="G4053">
        <v>2834.16</v>
      </c>
      <c r="H4053" t="s">
        <v>2559</v>
      </c>
      <c r="I4053" t="s">
        <v>2560</v>
      </c>
      <c r="J4053" t="s">
        <v>2350</v>
      </c>
      <c r="K4053" t="s">
        <v>711</v>
      </c>
      <c r="L4053" t="s">
        <v>2350</v>
      </c>
      <c r="M4053" t="s">
        <v>2561</v>
      </c>
      <c r="N4053" t="s">
        <v>2562</v>
      </c>
      <c r="O4053" t="s">
        <v>2542</v>
      </c>
      <c r="P4053" t="s">
        <v>2543</v>
      </c>
      <c r="Q4053" t="s">
        <v>2544</v>
      </c>
      <c r="R4053" t="s">
        <v>2563</v>
      </c>
      <c r="S4053" t="s">
        <v>2546</v>
      </c>
      <c r="T4053">
        <v>3229.0880000000002</v>
      </c>
      <c r="U4053" t="s">
        <v>1891</v>
      </c>
      <c r="V4053" t="s">
        <v>2602</v>
      </c>
      <c r="W4053" t="s">
        <v>1891</v>
      </c>
      <c r="X4053" t="s">
        <v>2564</v>
      </c>
      <c r="Y4053" t="str">
        <f t="shared" si="63"/>
        <v>深圳尚米网络技术有限公司深圳尚米网络技术有限公司CPC</v>
      </c>
      <c r="Z4053" t="e">
        <f>VLOOKUP(Y:Y,[1]Sheet1!N:N,1,0)</f>
        <v>#N/A</v>
      </c>
    </row>
    <row r="4054" spans="1:26" x14ac:dyDescent="0.25">
      <c r="A4054">
        <v>20230608</v>
      </c>
      <c r="B4054">
        <v>45336908</v>
      </c>
      <c r="C4054" t="s">
        <v>2621</v>
      </c>
      <c r="D4054">
        <v>2054669</v>
      </c>
      <c r="E4054" t="s">
        <v>2622</v>
      </c>
      <c r="F4054" s="59">
        <v>3571.92</v>
      </c>
      <c r="G4054">
        <v>2645.87</v>
      </c>
      <c r="H4054" t="s">
        <v>2538</v>
      </c>
      <c r="I4054" t="s">
        <v>2539</v>
      </c>
      <c r="J4054" t="s">
        <v>2352</v>
      </c>
      <c r="K4054" t="s">
        <v>2321</v>
      </c>
      <c r="L4054" t="s">
        <v>2351</v>
      </c>
      <c r="M4054" t="s">
        <v>2623</v>
      </c>
      <c r="N4054" t="s">
        <v>2624</v>
      </c>
      <c r="O4054" t="s">
        <v>2542</v>
      </c>
      <c r="P4054" t="s">
        <v>2543</v>
      </c>
      <c r="Q4054" t="s">
        <v>2544</v>
      </c>
      <c r="R4054" t="s">
        <v>2625</v>
      </c>
      <c r="S4054" t="s">
        <v>2546</v>
      </c>
      <c r="T4054">
        <v>0</v>
      </c>
      <c r="U4054" t="s">
        <v>838</v>
      </c>
      <c r="V4054" t="s">
        <v>2548</v>
      </c>
      <c r="W4054" t="s">
        <v>838</v>
      </c>
      <c r="X4054" t="s">
        <v>2548</v>
      </c>
      <c r="Y4054" t="str">
        <f t="shared" si="63"/>
        <v>深圳市小赢普惠科技有限责任公司深圳市赢众通金融信息服务有限责任公司信息流</v>
      </c>
      <c r="Z4054" t="e">
        <f>VLOOKUP(Y:Y,[1]Sheet1!N:N,1,0)</f>
        <v>#N/A</v>
      </c>
    </row>
    <row r="4055" spans="1:26" hidden="1" x14ac:dyDescent="0.25">
      <c r="A4055">
        <v>20230608</v>
      </c>
      <c r="B4055">
        <v>47580667</v>
      </c>
      <c r="C4055" t="s">
        <v>2683</v>
      </c>
      <c r="D4055">
        <v>2171230</v>
      </c>
      <c r="E4055" t="s">
        <v>2684</v>
      </c>
      <c r="F4055" s="59">
        <v>18039.810000000001</v>
      </c>
      <c r="G4055">
        <v>14093.6</v>
      </c>
      <c r="H4055" t="s">
        <v>2538</v>
      </c>
      <c r="I4055" t="s">
        <v>2551</v>
      </c>
      <c r="J4055" t="s">
        <v>2322</v>
      </c>
      <c r="K4055" t="s">
        <v>2321</v>
      </c>
      <c r="L4055" t="s">
        <v>2323</v>
      </c>
      <c r="M4055" t="s">
        <v>2685</v>
      </c>
      <c r="N4055" t="s">
        <v>2686</v>
      </c>
      <c r="O4055" t="s">
        <v>2542</v>
      </c>
      <c r="P4055" t="s">
        <v>2543</v>
      </c>
      <c r="Q4055" t="s">
        <v>2544</v>
      </c>
      <c r="R4055" t="s">
        <v>2687</v>
      </c>
      <c r="S4055" t="s">
        <v>2546</v>
      </c>
      <c r="T4055">
        <v>0</v>
      </c>
      <c r="U4055" t="s">
        <v>2555</v>
      </c>
      <c r="V4055" t="s">
        <v>2556</v>
      </c>
      <c r="W4055" t="s">
        <v>2555</v>
      </c>
      <c r="X4055" t="s">
        <v>2671</v>
      </c>
      <c r="Y4055" t="str">
        <f t="shared" si="63"/>
        <v>广州虎牙信息科技有限公司-百度广州虎牙信息科技有限公司信息流</v>
      </c>
      <c r="Z4055" t="e">
        <f>VLOOKUP(Y:Y,[1]Sheet1!N:N,1,0)</f>
        <v>#N/A</v>
      </c>
    </row>
    <row r="4056" spans="1:26" hidden="1" x14ac:dyDescent="0.25">
      <c r="A4056">
        <v>20230608</v>
      </c>
      <c r="B4056">
        <v>41512404</v>
      </c>
      <c r="C4056" t="s">
        <v>2769</v>
      </c>
      <c r="D4056">
        <v>2117409</v>
      </c>
      <c r="E4056" t="s">
        <v>2744</v>
      </c>
      <c r="F4056" s="59">
        <v>2251.29</v>
      </c>
      <c r="G4056">
        <v>0</v>
      </c>
      <c r="H4056" t="s">
        <v>2559</v>
      </c>
      <c r="I4056" t="s">
        <v>2560</v>
      </c>
      <c r="J4056" t="s">
        <v>2353</v>
      </c>
      <c r="K4056" t="s">
        <v>711</v>
      </c>
      <c r="L4056" t="s">
        <v>326</v>
      </c>
      <c r="M4056" t="s">
        <v>2588</v>
      </c>
      <c r="N4056" t="s">
        <v>2589</v>
      </c>
      <c r="O4056" t="s">
        <v>2542</v>
      </c>
      <c r="P4056" t="s">
        <v>2543</v>
      </c>
      <c r="Q4056" t="s">
        <v>2544</v>
      </c>
      <c r="R4056" t="s">
        <v>2570</v>
      </c>
      <c r="S4056" t="s">
        <v>2546</v>
      </c>
      <c r="T4056">
        <v>0</v>
      </c>
      <c r="U4056" t="s">
        <v>2571</v>
      </c>
      <c r="V4056" t="s">
        <v>2572</v>
      </c>
      <c r="W4056" t="s">
        <v>1891</v>
      </c>
      <c r="X4056" t="s">
        <v>2564</v>
      </c>
      <c r="Y4056" t="str">
        <f t="shared" si="63"/>
        <v>网易有道信息技术（北京）有限公司网易(杭州)网络有限公司CPC</v>
      </c>
      <c r="Z4056" t="e">
        <f>VLOOKUP(Y:Y,[1]Sheet1!N:N,1,0)</f>
        <v>#N/A</v>
      </c>
    </row>
    <row r="4057" spans="1:26" hidden="1" x14ac:dyDescent="0.25">
      <c r="A4057">
        <v>20230608</v>
      </c>
      <c r="B4057">
        <v>33076487</v>
      </c>
      <c r="C4057" t="s">
        <v>2657</v>
      </c>
      <c r="D4057">
        <v>1856876</v>
      </c>
      <c r="E4057" t="s">
        <v>2658</v>
      </c>
      <c r="F4057" s="59">
        <v>2232.96</v>
      </c>
      <c r="G4057">
        <v>2232.96</v>
      </c>
      <c r="H4057" t="s">
        <v>2559</v>
      </c>
      <c r="I4057" t="s">
        <v>2560</v>
      </c>
      <c r="J4057" t="s">
        <v>2383</v>
      </c>
      <c r="K4057" t="s">
        <v>711</v>
      </c>
      <c r="L4057" t="s">
        <v>2383</v>
      </c>
      <c r="M4057" t="s">
        <v>2659</v>
      </c>
      <c r="N4057" t="s">
        <v>2660</v>
      </c>
      <c r="O4057" t="s">
        <v>2542</v>
      </c>
      <c r="P4057" t="s">
        <v>2543</v>
      </c>
      <c r="Q4057" t="s">
        <v>2544</v>
      </c>
      <c r="R4057" t="s">
        <v>2661</v>
      </c>
      <c r="S4057" t="s">
        <v>2546</v>
      </c>
      <c r="T4057">
        <v>89894.64</v>
      </c>
      <c r="U4057" t="s">
        <v>1891</v>
      </c>
      <c r="V4057" t="s">
        <v>2662</v>
      </c>
      <c r="W4057" t="s">
        <v>1891</v>
      </c>
      <c r="X4057" t="s">
        <v>2602</v>
      </c>
      <c r="Y4057" t="str">
        <f t="shared" si="63"/>
        <v>上海娱公竞宇网络有限公司上海娱公竞宇网络有限公司CPC</v>
      </c>
      <c r="Z4057" t="e">
        <f>VLOOKUP(Y:Y,[1]Sheet1!N:N,1,0)</f>
        <v>#N/A</v>
      </c>
    </row>
    <row r="4058" spans="1:26" hidden="1" x14ac:dyDescent="0.25">
      <c r="A4058">
        <v>20230608</v>
      </c>
      <c r="B4058">
        <v>41250541</v>
      </c>
      <c r="C4058" t="s">
        <v>2719</v>
      </c>
      <c r="D4058">
        <v>2130054</v>
      </c>
      <c r="E4058" t="s">
        <v>2558</v>
      </c>
      <c r="F4058" s="59">
        <v>1501.13</v>
      </c>
      <c r="G4058">
        <v>1215.45</v>
      </c>
      <c r="H4058" t="s">
        <v>2559</v>
      </c>
      <c r="I4058" t="s">
        <v>2560</v>
      </c>
      <c r="J4058" t="s">
        <v>2350</v>
      </c>
      <c r="K4058" t="s">
        <v>711</v>
      </c>
      <c r="L4058" t="s">
        <v>2350</v>
      </c>
      <c r="M4058" t="s">
        <v>2561</v>
      </c>
      <c r="N4058" t="s">
        <v>2562</v>
      </c>
      <c r="O4058" t="s">
        <v>2542</v>
      </c>
      <c r="P4058" t="s">
        <v>2543</v>
      </c>
      <c r="Q4058" t="s">
        <v>2544</v>
      </c>
      <c r="R4058" t="s">
        <v>2563</v>
      </c>
      <c r="S4058" t="s">
        <v>2546</v>
      </c>
      <c r="T4058">
        <v>1103.453</v>
      </c>
      <c r="U4058" t="s">
        <v>1891</v>
      </c>
      <c r="V4058" t="s">
        <v>2564</v>
      </c>
      <c r="W4058" t="s">
        <v>1891</v>
      </c>
      <c r="X4058" t="s">
        <v>2564</v>
      </c>
      <c r="Y4058" t="str">
        <f t="shared" si="63"/>
        <v>深圳尚米网络技术有限公司深圳尚米网络技术有限公司CPC</v>
      </c>
      <c r="Z4058" t="e">
        <f>VLOOKUP(Y:Y,[1]Sheet1!N:N,1,0)</f>
        <v>#N/A</v>
      </c>
    </row>
    <row r="4059" spans="1:26" hidden="1" x14ac:dyDescent="0.25">
      <c r="A4059">
        <v>20230608</v>
      </c>
      <c r="B4059">
        <v>47953339</v>
      </c>
      <c r="C4059" t="s">
        <v>2755</v>
      </c>
      <c r="D4059">
        <v>2167551</v>
      </c>
      <c r="E4059" t="s">
        <v>2550</v>
      </c>
      <c r="F4059" s="59">
        <v>2.44</v>
      </c>
      <c r="G4059">
        <v>2.44</v>
      </c>
      <c r="H4059" t="s">
        <v>2538</v>
      </c>
      <c r="I4059" t="s">
        <v>2539</v>
      </c>
      <c r="J4059" t="s">
        <v>2332</v>
      </c>
      <c r="K4059" t="s">
        <v>2321</v>
      </c>
      <c r="L4059" t="s">
        <v>2333</v>
      </c>
      <c r="M4059" t="s">
        <v>2552</v>
      </c>
      <c r="N4059" t="s">
        <v>2553</v>
      </c>
      <c r="O4059" t="s">
        <v>2542</v>
      </c>
      <c r="P4059" t="s">
        <v>2543</v>
      </c>
      <c r="Q4059" t="s">
        <v>2544</v>
      </c>
      <c r="R4059" t="s">
        <v>2554</v>
      </c>
      <c r="S4059" t="s">
        <v>2546</v>
      </c>
      <c r="T4059">
        <v>0</v>
      </c>
      <c r="U4059" t="s">
        <v>2555</v>
      </c>
      <c r="V4059" t="s">
        <v>2556</v>
      </c>
      <c r="W4059" t="s">
        <v>2555</v>
      </c>
      <c r="X4059" t="s">
        <v>2556</v>
      </c>
      <c r="Y4059" t="str">
        <f t="shared" si="63"/>
        <v>北京爱奇艺科技有限公司-百度北京爱奇艺科技有限公司信息流</v>
      </c>
      <c r="Z4059" t="e">
        <f>VLOOKUP(Y:Y,[1]Sheet1!N:N,1,0)</f>
        <v>#N/A</v>
      </c>
    </row>
    <row r="4060" spans="1:26" hidden="1" x14ac:dyDescent="0.25">
      <c r="A4060">
        <v>20230608</v>
      </c>
      <c r="B4060">
        <v>32834859</v>
      </c>
      <c r="C4060" t="s">
        <v>2737</v>
      </c>
      <c r="D4060">
        <v>2054667</v>
      </c>
      <c r="E4060" t="s">
        <v>2738</v>
      </c>
      <c r="F4060" s="59">
        <v>97919.35</v>
      </c>
      <c r="G4060">
        <v>82284.289999999994</v>
      </c>
      <c r="H4060" t="s">
        <v>2559</v>
      </c>
      <c r="I4060" t="s">
        <v>2560</v>
      </c>
      <c r="J4060" t="s">
        <v>2352</v>
      </c>
      <c r="K4060" t="s">
        <v>711</v>
      </c>
      <c r="L4060" t="s">
        <v>2351</v>
      </c>
      <c r="M4060" t="s">
        <v>2623</v>
      </c>
      <c r="N4060" t="s">
        <v>2624</v>
      </c>
      <c r="O4060" t="s">
        <v>2542</v>
      </c>
      <c r="P4060" t="s">
        <v>2543</v>
      </c>
      <c r="Q4060" t="s">
        <v>2544</v>
      </c>
      <c r="R4060" t="s">
        <v>2625</v>
      </c>
      <c r="S4060" t="s">
        <v>2546</v>
      </c>
      <c r="T4060">
        <v>576499.37399999995</v>
      </c>
      <c r="U4060" t="s">
        <v>838</v>
      </c>
      <c r="V4060" t="s">
        <v>2548</v>
      </c>
      <c r="W4060" t="s">
        <v>838</v>
      </c>
      <c r="X4060" t="s">
        <v>2548</v>
      </c>
      <c r="Y4060" t="str">
        <f t="shared" si="63"/>
        <v>深圳市小赢普惠科技有限责任公司深圳市赢众通金融信息服务有限责任公司CPC</v>
      </c>
      <c r="Z4060" t="e">
        <f>VLOOKUP(Y:Y,[1]Sheet1!N:N,1,0)</f>
        <v>#N/A</v>
      </c>
    </row>
    <row r="4061" spans="1:26" hidden="1" x14ac:dyDescent="0.25">
      <c r="A4061">
        <v>20230608</v>
      </c>
      <c r="B4061">
        <v>42965764</v>
      </c>
      <c r="C4061" t="s">
        <v>2536</v>
      </c>
      <c r="D4061">
        <v>2158784</v>
      </c>
      <c r="E4061" t="s">
        <v>2537</v>
      </c>
      <c r="F4061" s="59">
        <v>32.69</v>
      </c>
      <c r="G4061">
        <v>32.69</v>
      </c>
      <c r="H4061" t="s">
        <v>2538</v>
      </c>
      <c r="I4061" t="s">
        <v>2551</v>
      </c>
      <c r="J4061" t="s">
        <v>2320</v>
      </c>
      <c r="K4061" t="s">
        <v>2321</v>
      </c>
      <c r="L4061" t="s">
        <v>2318</v>
      </c>
      <c r="M4061" t="s">
        <v>2540</v>
      </c>
      <c r="N4061" t="s">
        <v>2541</v>
      </c>
      <c r="O4061" t="s">
        <v>2542</v>
      </c>
      <c r="P4061" t="s">
        <v>2543</v>
      </c>
      <c r="Q4061" t="s">
        <v>2544</v>
      </c>
      <c r="R4061" t="s">
        <v>2545</v>
      </c>
      <c r="S4061" t="s">
        <v>2546</v>
      </c>
      <c r="T4061">
        <v>0</v>
      </c>
      <c r="U4061" t="s">
        <v>838</v>
      </c>
      <c r="V4061" t="s">
        <v>2547</v>
      </c>
      <c r="W4061" t="s">
        <v>838</v>
      </c>
      <c r="X4061" t="s">
        <v>2548</v>
      </c>
      <c r="Y4061" t="str">
        <f t="shared" si="63"/>
        <v>上海耳序信息技术有限公司-四部上海拍拍贷金融信息服务有限公司信息流</v>
      </c>
      <c r="Z4061" t="e">
        <f>VLOOKUP(Y:Y,[1]Sheet1!N:N,1,0)</f>
        <v>#N/A</v>
      </c>
    </row>
    <row r="4062" spans="1:26" hidden="1" x14ac:dyDescent="0.25">
      <c r="A4062">
        <v>20230608</v>
      </c>
      <c r="B4062">
        <v>47327867</v>
      </c>
      <c r="C4062" t="s">
        <v>2682</v>
      </c>
      <c r="D4062">
        <v>2185183</v>
      </c>
      <c r="E4062" t="s">
        <v>2574</v>
      </c>
      <c r="F4062" s="59">
        <v>1755.98</v>
      </c>
      <c r="G4062">
        <v>1330.29</v>
      </c>
      <c r="H4062" t="s">
        <v>2538</v>
      </c>
      <c r="I4062" t="s">
        <v>2539</v>
      </c>
      <c r="J4062" t="s">
        <v>2575</v>
      </c>
      <c r="K4062" t="s">
        <v>2321</v>
      </c>
      <c r="L4062" t="s">
        <v>2344</v>
      </c>
      <c r="M4062" t="s">
        <v>2576</v>
      </c>
      <c r="O4062" t="s">
        <v>2542</v>
      </c>
      <c r="P4062" t="s">
        <v>2543</v>
      </c>
      <c r="Q4062" t="s">
        <v>2544</v>
      </c>
      <c r="R4062" t="s">
        <v>2577</v>
      </c>
      <c r="S4062" t="s">
        <v>2546</v>
      </c>
      <c r="T4062">
        <v>0</v>
      </c>
      <c r="U4062" t="s">
        <v>838</v>
      </c>
      <c r="V4062" t="s">
        <v>2578</v>
      </c>
      <c r="W4062" t="s">
        <v>838</v>
      </c>
      <c r="X4062" t="s">
        <v>2578</v>
      </c>
      <c r="Y4062" t="str">
        <f t="shared" si="63"/>
        <v>北京微财科技有限公司-数媒重庆市黑卡小额贷款有限公司信息流</v>
      </c>
      <c r="Z4062" t="e">
        <f>VLOOKUP(Y:Y,[1]Sheet1!N:N,1,0)</f>
        <v>#N/A</v>
      </c>
    </row>
    <row r="4063" spans="1:26" hidden="1" x14ac:dyDescent="0.25">
      <c r="A4063">
        <v>20230608</v>
      </c>
      <c r="B4063">
        <v>47327934</v>
      </c>
      <c r="C4063" t="s">
        <v>2864</v>
      </c>
      <c r="D4063">
        <v>2185183</v>
      </c>
      <c r="E4063" t="s">
        <v>2574</v>
      </c>
      <c r="F4063" s="59">
        <v>287.41000000000003</v>
      </c>
      <c r="G4063">
        <v>217.74</v>
      </c>
      <c r="H4063" t="s">
        <v>2538</v>
      </c>
      <c r="I4063" t="s">
        <v>2539</v>
      </c>
      <c r="J4063" t="s">
        <v>2575</v>
      </c>
      <c r="K4063" t="s">
        <v>2321</v>
      </c>
      <c r="L4063" t="s">
        <v>2344</v>
      </c>
      <c r="M4063" t="s">
        <v>2576</v>
      </c>
      <c r="O4063" t="s">
        <v>2542</v>
      </c>
      <c r="P4063" t="s">
        <v>2543</v>
      </c>
      <c r="Q4063" t="s">
        <v>2544</v>
      </c>
      <c r="R4063" t="s">
        <v>2577</v>
      </c>
      <c r="S4063" t="s">
        <v>2546</v>
      </c>
      <c r="T4063">
        <v>0</v>
      </c>
      <c r="U4063" t="s">
        <v>838</v>
      </c>
      <c r="V4063" t="s">
        <v>2578</v>
      </c>
      <c r="W4063" t="s">
        <v>838</v>
      </c>
      <c r="X4063" t="s">
        <v>2578</v>
      </c>
      <c r="Y4063" t="str">
        <f t="shared" si="63"/>
        <v>北京微财科技有限公司-数媒重庆市黑卡小额贷款有限公司信息流</v>
      </c>
      <c r="Z4063" t="e">
        <f>VLOOKUP(Y:Y,[1]Sheet1!N:N,1,0)</f>
        <v>#N/A</v>
      </c>
    </row>
    <row r="4064" spans="1:26" hidden="1" x14ac:dyDescent="0.25">
      <c r="A4064">
        <v>20230608</v>
      </c>
      <c r="B4064">
        <v>47426526</v>
      </c>
      <c r="C4064" t="s">
        <v>2799</v>
      </c>
      <c r="D4064">
        <v>2167551</v>
      </c>
      <c r="E4064" t="s">
        <v>2550</v>
      </c>
      <c r="F4064" s="59">
        <v>523.44000000000005</v>
      </c>
      <c r="G4064">
        <v>523.44000000000005</v>
      </c>
      <c r="H4064" t="s">
        <v>2538</v>
      </c>
      <c r="I4064" t="s">
        <v>2551</v>
      </c>
      <c r="J4064" t="s">
        <v>2332</v>
      </c>
      <c r="K4064" t="s">
        <v>2321</v>
      </c>
      <c r="L4064" t="s">
        <v>2333</v>
      </c>
      <c r="M4064" t="s">
        <v>2552</v>
      </c>
      <c r="N4064" t="s">
        <v>2553</v>
      </c>
      <c r="O4064" t="s">
        <v>2542</v>
      </c>
      <c r="P4064" t="s">
        <v>2543</v>
      </c>
      <c r="Q4064" t="s">
        <v>2544</v>
      </c>
      <c r="R4064" t="s">
        <v>2554</v>
      </c>
      <c r="S4064" t="s">
        <v>2546</v>
      </c>
      <c r="T4064">
        <v>0</v>
      </c>
      <c r="U4064" t="s">
        <v>2555</v>
      </c>
      <c r="V4064" t="s">
        <v>2556</v>
      </c>
      <c r="W4064" t="s">
        <v>2555</v>
      </c>
      <c r="X4064" t="s">
        <v>2556</v>
      </c>
      <c r="Y4064" t="str">
        <f t="shared" si="63"/>
        <v>北京爱奇艺科技有限公司-百度北京爱奇艺科技有限公司信息流</v>
      </c>
      <c r="Z4064" t="e">
        <f>VLOOKUP(Y:Y,[1]Sheet1!N:N,1,0)</f>
        <v>#N/A</v>
      </c>
    </row>
    <row r="4065" spans="1:26" hidden="1" x14ac:dyDescent="0.25">
      <c r="A4065">
        <v>20230608</v>
      </c>
      <c r="B4065">
        <v>47866527</v>
      </c>
      <c r="C4065" t="s">
        <v>2800</v>
      </c>
      <c r="D4065">
        <v>2172257</v>
      </c>
      <c r="E4065" t="s">
        <v>2610</v>
      </c>
      <c r="F4065" s="59">
        <v>2700.94</v>
      </c>
      <c r="G4065">
        <v>2143.54</v>
      </c>
      <c r="H4065" t="s">
        <v>2559</v>
      </c>
      <c r="I4065" t="s">
        <v>2560</v>
      </c>
      <c r="J4065" t="s">
        <v>292</v>
      </c>
      <c r="K4065" t="s">
        <v>711</v>
      </c>
      <c r="L4065" t="s">
        <v>2325</v>
      </c>
      <c r="M4065" t="s">
        <v>2611</v>
      </c>
      <c r="N4065" t="s">
        <v>2612</v>
      </c>
      <c r="O4065" t="s">
        <v>2542</v>
      </c>
      <c r="P4065" t="s">
        <v>2543</v>
      </c>
      <c r="Q4065" t="s">
        <v>2544</v>
      </c>
      <c r="R4065" t="s">
        <v>2613</v>
      </c>
      <c r="S4065" t="s">
        <v>2546</v>
      </c>
      <c r="T4065">
        <v>22653.095000000001</v>
      </c>
      <c r="U4065" t="s">
        <v>2614</v>
      </c>
      <c r="V4065" t="s">
        <v>2615</v>
      </c>
      <c r="W4065" t="s">
        <v>2614</v>
      </c>
      <c r="X4065" t="s">
        <v>2615</v>
      </c>
      <c r="Y4065" t="str">
        <f t="shared" si="63"/>
        <v>深圳龙鱼科技有限公司广州唯品会电子商务有限公司CPC</v>
      </c>
      <c r="Z4065" t="e">
        <f>VLOOKUP(Y:Y,[1]Sheet1!N:N,1,0)</f>
        <v>#N/A</v>
      </c>
    </row>
    <row r="4066" spans="1:26" hidden="1" x14ac:dyDescent="0.25">
      <c r="A4066">
        <v>20230608</v>
      </c>
      <c r="B4066">
        <v>41250532</v>
      </c>
      <c r="C4066" t="s">
        <v>2664</v>
      </c>
      <c r="D4066">
        <v>2130054</v>
      </c>
      <c r="E4066" t="s">
        <v>2558</v>
      </c>
      <c r="F4066" s="59">
        <v>1047.44</v>
      </c>
      <c r="G4066">
        <v>848.08</v>
      </c>
      <c r="H4066" t="s">
        <v>2559</v>
      </c>
      <c r="I4066" t="s">
        <v>2560</v>
      </c>
      <c r="J4066" t="s">
        <v>2350</v>
      </c>
      <c r="K4066" t="s">
        <v>711</v>
      </c>
      <c r="L4066" t="s">
        <v>2350</v>
      </c>
      <c r="M4066" t="s">
        <v>2561</v>
      </c>
      <c r="N4066" t="s">
        <v>2562</v>
      </c>
      <c r="O4066" t="s">
        <v>2542</v>
      </c>
      <c r="P4066" t="s">
        <v>2543</v>
      </c>
      <c r="Q4066" t="s">
        <v>2544</v>
      </c>
      <c r="R4066" t="s">
        <v>2563</v>
      </c>
      <c r="S4066" t="s">
        <v>2546</v>
      </c>
      <c r="T4066">
        <v>4772.1540000000005</v>
      </c>
      <c r="U4066" t="s">
        <v>1891</v>
      </c>
      <c r="V4066" t="s">
        <v>2564</v>
      </c>
      <c r="W4066" t="s">
        <v>1891</v>
      </c>
      <c r="X4066" t="s">
        <v>2564</v>
      </c>
      <c r="Y4066" t="str">
        <f t="shared" si="63"/>
        <v>深圳尚米网络技术有限公司深圳尚米网络技术有限公司CPC</v>
      </c>
      <c r="Z4066" t="e">
        <f>VLOOKUP(Y:Y,[1]Sheet1!N:N,1,0)</f>
        <v>#N/A</v>
      </c>
    </row>
    <row r="4067" spans="1:26" x14ac:dyDescent="0.25">
      <c r="A4067">
        <v>20230608</v>
      </c>
      <c r="B4067">
        <v>43094804</v>
      </c>
      <c r="C4067" t="s">
        <v>2705</v>
      </c>
      <c r="D4067">
        <v>2054669</v>
      </c>
      <c r="E4067" t="s">
        <v>2622</v>
      </c>
      <c r="F4067" s="59">
        <v>681.91</v>
      </c>
      <c r="G4067">
        <v>505.12</v>
      </c>
      <c r="H4067" t="s">
        <v>2538</v>
      </c>
      <c r="I4067" t="s">
        <v>2551</v>
      </c>
      <c r="J4067" t="s">
        <v>2352</v>
      </c>
      <c r="K4067" t="s">
        <v>2321</v>
      </c>
      <c r="L4067" t="s">
        <v>2351</v>
      </c>
      <c r="M4067" t="s">
        <v>2623</v>
      </c>
      <c r="N4067" t="s">
        <v>2624</v>
      </c>
      <c r="O4067" t="s">
        <v>2542</v>
      </c>
      <c r="P4067" t="s">
        <v>2543</v>
      </c>
      <c r="Q4067" t="s">
        <v>2544</v>
      </c>
      <c r="R4067" t="s">
        <v>2625</v>
      </c>
      <c r="S4067" t="s">
        <v>2546</v>
      </c>
      <c r="T4067">
        <v>0</v>
      </c>
      <c r="U4067" t="s">
        <v>838</v>
      </c>
      <c r="V4067" t="s">
        <v>2548</v>
      </c>
      <c r="W4067" t="s">
        <v>838</v>
      </c>
      <c r="X4067" t="s">
        <v>2548</v>
      </c>
      <c r="Y4067" t="str">
        <f t="shared" si="63"/>
        <v>深圳市小赢普惠科技有限责任公司深圳市赢众通金融信息服务有限责任公司信息流</v>
      </c>
      <c r="Z4067" t="e">
        <f>VLOOKUP(Y:Y,[1]Sheet1!N:N,1,0)</f>
        <v>#N/A</v>
      </c>
    </row>
    <row r="4068" spans="1:26" hidden="1" x14ac:dyDescent="0.25">
      <c r="A4068">
        <v>20230608</v>
      </c>
      <c r="B4068">
        <v>42012563</v>
      </c>
      <c r="C4068" t="s">
        <v>2741</v>
      </c>
      <c r="D4068">
        <v>2142924</v>
      </c>
      <c r="E4068" t="s">
        <v>2716</v>
      </c>
      <c r="F4068" s="59">
        <v>724.86</v>
      </c>
      <c r="G4068">
        <v>724.86</v>
      </c>
      <c r="H4068" t="s">
        <v>2559</v>
      </c>
      <c r="I4068" t="s">
        <v>2560</v>
      </c>
      <c r="J4068" t="s">
        <v>392</v>
      </c>
      <c r="K4068" t="s">
        <v>711</v>
      </c>
      <c r="L4068" t="s">
        <v>392</v>
      </c>
      <c r="M4068" t="s">
        <v>2641</v>
      </c>
      <c r="N4068" t="s">
        <v>2642</v>
      </c>
      <c r="O4068" t="s">
        <v>2542</v>
      </c>
      <c r="P4068" t="s">
        <v>2543</v>
      </c>
      <c r="Q4068" t="s">
        <v>2544</v>
      </c>
      <c r="R4068" t="s">
        <v>2643</v>
      </c>
      <c r="S4068" t="s">
        <v>2546</v>
      </c>
      <c r="T4068">
        <v>74436.84</v>
      </c>
      <c r="U4068" t="s">
        <v>838</v>
      </c>
      <c r="V4068" t="s">
        <v>2578</v>
      </c>
      <c r="W4068" t="s">
        <v>838</v>
      </c>
      <c r="X4068" t="s">
        <v>2548</v>
      </c>
      <c r="Y4068" t="str">
        <f t="shared" si="63"/>
        <v>福州三六零网络小额贷款有限公司福州三六零网络小额贷款有限公司CPC</v>
      </c>
      <c r="Z4068" t="e">
        <f>VLOOKUP(Y:Y,[1]Sheet1!N:N,1,0)</f>
        <v>#N/A</v>
      </c>
    </row>
    <row r="4069" spans="1:26" hidden="1" x14ac:dyDescent="0.25">
      <c r="A4069">
        <v>20230608</v>
      </c>
      <c r="B4069">
        <v>46808242</v>
      </c>
      <c r="C4069" t="s">
        <v>2707</v>
      </c>
      <c r="D4069">
        <v>2159765</v>
      </c>
      <c r="E4069" t="s">
        <v>2568</v>
      </c>
      <c r="F4069" s="59">
        <v>1732.57</v>
      </c>
      <c r="G4069">
        <v>1322.57</v>
      </c>
      <c r="H4069" t="s">
        <v>2538</v>
      </c>
      <c r="I4069" t="s">
        <v>2551</v>
      </c>
      <c r="J4069" t="s">
        <v>2375</v>
      </c>
      <c r="K4069" t="s">
        <v>2321</v>
      </c>
      <c r="L4069" t="s">
        <v>2277</v>
      </c>
      <c r="M4069" t="s">
        <v>2569</v>
      </c>
      <c r="O4069" t="s">
        <v>2542</v>
      </c>
      <c r="P4069" t="s">
        <v>2543</v>
      </c>
      <c r="Q4069" t="s">
        <v>2544</v>
      </c>
      <c r="R4069" t="s">
        <v>2570</v>
      </c>
      <c r="S4069" t="s">
        <v>2546</v>
      </c>
      <c r="T4069">
        <v>0</v>
      </c>
      <c r="U4069" t="s">
        <v>2571</v>
      </c>
      <c r="V4069" t="s">
        <v>2572</v>
      </c>
      <c r="W4069" t="s">
        <v>2571</v>
      </c>
      <c r="X4069" t="s">
        <v>2572</v>
      </c>
      <c r="Y4069" t="str">
        <f t="shared" si="63"/>
        <v>酷得少年（天津）文化传播有限公司-1北京酷得少年科技有限公司信息流</v>
      </c>
      <c r="Z4069" t="e">
        <f>VLOOKUP(Y:Y,[1]Sheet1!N:N,1,0)</f>
        <v>#N/A</v>
      </c>
    </row>
    <row r="4070" spans="1:26" hidden="1" x14ac:dyDescent="0.25">
      <c r="A4070">
        <v>20230608</v>
      </c>
      <c r="B4070">
        <v>31849478</v>
      </c>
      <c r="C4070" t="s">
        <v>2650</v>
      </c>
      <c r="D4070">
        <v>2148721</v>
      </c>
      <c r="E4070" t="s">
        <v>2859</v>
      </c>
      <c r="F4070" s="59">
        <v>248.25</v>
      </c>
      <c r="G4070">
        <v>0</v>
      </c>
      <c r="H4070" t="s">
        <v>2559</v>
      </c>
      <c r="I4070" t="s">
        <v>2560</v>
      </c>
      <c r="J4070" t="s">
        <v>2330</v>
      </c>
      <c r="K4070" t="s">
        <v>711</v>
      </c>
      <c r="L4070" t="s">
        <v>2329</v>
      </c>
      <c r="M4070" t="s">
        <v>2581</v>
      </c>
      <c r="N4070" t="s">
        <v>2582</v>
      </c>
      <c r="O4070" t="s">
        <v>2542</v>
      </c>
      <c r="P4070" t="s">
        <v>2543</v>
      </c>
      <c r="Q4070" t="s">
        <v>2544</v>
      </c>
      <c r="R4070" t="s">
        <v>2583</v>
      </c>
      <c r="S4070" t="s">
        <v>2546</v>
      </c>
      <c r="T4070">
        <v>0</v>
      </c>
      <c r="U4070" t="s">
        <v>2584</v>
      </c>
      <c r="V4070" t="s">
        <v>2585</v>
      </c>
      <c r="W4070" t="s">
        <v>2584</v>
      </c>
      <c r="X4070" t="s">
        <v>2585</v>
      </c>
      <c r="Y4070" t="str">
        <f t="shared" si="63"/>
        <v>成都哈拜网络科技有限公司-数字媒体事业部上海哈啰普惠科技有限公司CPC</v>
      </c>
      <c r="Z4070" t="e">
        <f>VLOOKUP(Y:Y,[1]Sheet1!N:N,1,0)</f>
        <v>#N/A</v>
      </c>
    </row>
    <row r="4071" spans="1:26" hidden="1" x14ac:dyDescent="0.25">
      <c r="A4071">
        <v>20230608</v>
      </c>
      <c r="B4071">
        <v>31781225</v>
      </c>
      <c r="C4071" t="s">
        <v>2779</v>
      </c>
      <c r="D4071">
        <v>2115174</v>
      </c>
      <c r="E4071" t="s">
        <v>2780</v>
      </c>
      <c r="F4071" s="59">
        <v>1191.33</v>
      </c>
      <c r="G4071">
        <v>0</v>
      </c>
      <c r="H4071" t="s">
        <v>2559</v>
      </c>
      <c r="I4071" t="s">
        <v>2560</v>
      </c>
      <c r="J4071" t="s">
        <v>2357</v>
      </c>
      <c r="K4071" t="s">
        <v>711</v>
      </c>
      <c r="L4071" t="s">
        <v>2356</v>
      </c>
      <c r="M4071" t="s">
        <v>2781</v>
      </c>
      <c r="N4071" t="s">
        <v>2782</v>
      </c>
      <c r="O4071" t="s">
        <v>2542</v>
      </c>
      <c r="P4071" t="s">
        <v>2543</v>
      </c>
      <c r="Q4071" t="s">
        <v>2544</v>
      </c>
      <c r="R4071" t="s">
        <v>2783</v>
      </c>
      <c r="S4071" t="s">
        <v>2546</v>
      </c>
      <c r="T4071">
        <v>0</v>
      </c>
      <c r="U4071" t="s">
        <v>2784</v>
      </c>
      <c r="V4071" t="s">
        <v>2785</v>
      </c>
      <c r="W4071" t="s">
        <v>1891</v>
      </c>
      <c r="X4071" t="s">
        <v>2602</v>
      </c>
      <c r="Y4071" t="str">
        <f t="shared" si="63"/>
        <v>腾讯云计算(北京)有限责任公司深圳市腾讯计算机系统有限公司CPC</v>
      </c>
      <c r="Z4071" t="e">
        <f>VLOOKUP(Y:Y,[1]Sheet1!N:N,1,0)</f>
        <v>#N/A</v>
      </c>
    </row>
    <row r="4072" spans="1:26" hidden="1" x14ac:dyDescent="0.25">
      <c r="A4072">
        <v>20230608</v>
      </c>
      <c r="B4072">
        <v>42965759</v>
      </c>
      <c r="C4072" t="s">
        <v>2619</v>
      </c>
      <c r="D4072">
        <v>2165227</v>
      </c>
      <c r="E4072" t="s">
        <v>2566</v>
      </c>
      <c r="F4072" s="59">
        <v>118.28</v>
      </c>
      <c r="G4072">
        <v>87.62</v>
      </c>
      <c r="H4072" t="s">
        <v>2538</v>
      </c>
      <c r="I4072" t="s">
        <v>2551</v>
      </c>
      <c r="J4072" t="s">
        <v>2320</v>
      </c>
      <c r="K4072" t="s">
        <v>2321</v>
      </c>
      <c r="L4072" t="s">
        <v>2318</v>
      </c>
      <c r="M4072" t="s">
        <v>2540</v>
      </c>
      <c r="N4072" t="s">
        <v>2541</v>
      </c>
      <c r="O4072" t="s">
        <v>2542</v>
      </c>
      <c r="P4072" t="s">
        <v>2543</v>
      </c>
      <c r="Q4072" t="s">
        <v>2544</v>
      </c>
      <c r="R4072" t="s">
        <v>2545</v>
      </c>
      <c r="S4072" t="s">
        <v>2546</v>
      </c>
      <c r="T4072">
        <v>0</v>
      </c>
      <c r="U4072" t="s">
        <v>838</v>
      </c>
      <c r="V4072" t="s">
        <v>2547</v>
      </c>
      <c r="W4072" t="s">
        <v>838</v>
      </c>
      <c r="X4072" t="s">
        <v>2548</v>
      </c>
      <c r="Y4072" t="str">
        <f t="shared" si="63"/>
        <v>上海耳序信息技术有限公司-四部上海拍拍贷金融信息服务有限公司信息流</v>
      </c>
      <c r="Z4072" t="e">
        <f>VLOOKUP(Y:Y,[1]Sheet1!N:N,1,0)</f>
        <v>#N/A</v>
      </c>
    </row>
    <row r="4073" spans="1:26" hidden="1" x14ac:dyDescent="0.25">
      <c r="A4073">
        <v>20230608</v>
      </c>
      <c r="B4073">
        <v>47953331</v>
      </c>
      <c r="C4073" t="s">
        <v>2663</v>
      </c>
      <c r="D4073">
        <v>2167551</v>
      </c>
      <c r="E4073" t="s">
        <v>2550</v>
      </c>
      <c r="F4073" s="59">
        <v>50.79</v>
      </c>
      <c r="G4073">
        <v>50.79</v>
      </c>
      <c r="H4073" t="s">
        <v>2538</v>
      </c>
      <c r="I4073" t="s">
        <v>2551</v>
      </c>
      <c r="J4073" t="s">
        <v>2332</v>
      </c>
      <c r="K4073" t="s">
        <v>2321</v>
      </c>
      <c r="L4073" t="s">
        <v>2333</v>
      </c>
      <c r="M4073" t="s">
        <v>2552</v>
      </c>
      <c r="N4073" t="s">
        <v>2553</v>
      </c>
      <c r="O4073" t="s">
        <v>2542</v>
      </c>
      <c r="P4073" t="s">
        <v>2543</v>
      </c>
      <c r="Q4073" t="s">
        <v>2544</v>
      </c>
      <c r="R4073" t="s">
        <v>2554</v>
      </c>
      <c r="S4073" t="s">
        <v>2546</v>
      </c>
      <c r="T4073">
        <v>0</v>
      </c>
      <c r="U4073" t="s">
        <v>2555</v>
      </c>
      <c r="V4073" t="s">
        <v>2556</v>
      </c>
      <c r="W4073" t="s">
        <v>2555</v>
      </c>
      <c r="X4073" t="s">
        <v>2556</v>
      </c>
      <c r="Y4073" t="str">
        <f t="shared" si="63"/>
        <v>北京爱奇艺科技有限公司-百度北京爱奇艺科技有限公司信息流</v>
      </c>
      <c r="Z4073" t="e">
        <f>VLOOKUP(Y:Y,[1]Sheet1!N:N,1,0)</f>
        <v>#N/A</v>
      </c>
    </row>
    <row r="4074" spans="1:26" hidden="1" x14ac:dyDescent="0.25">
      <c r="A4074">
        <v>20230608</v>
      </c>
      <c r="B4074">
        <v>31693175</v>
      </c>
      <c r="C4074" t="s">
        <v>2787</v>
      </c>
      <c r="D4074">
        <v>2158492</v>
      </c>
      <c r="E4074" t="s">
        <v>2580</v>
      </c>
      <c r="F4074" s="59">
        <v>2713.96</v>
      </c>
      <c r="G4074">
        <v>2280.48</v>
      </c>
      <c r="H4074" t="s">
        <v>2559</v>
      </c>
      <c r="I4074" t="s">
        <v>2560</v>
      </c>
      <c r="J4074" t="s">
        <v>2330</v>
      </c>
      <c r="K4074" t="s">
        <v>711</v>
      </c>
      <c r="L4074" t="s">
        <v>2329</v>
      </c>
      <c r="M4074" t="s">
        <v>2581</v>
      </c>
      <c r="N4074" t="s">
        <v>2582</v>
      </c>
      <c r="O4074" t="s">
        <v>2542</v>
      </c>
      <c r="P4074" t="s">
        <v>2543</v>
      </c>
      <c r="Q4074" t="s">
        <v>2544</v>
      </c>
      <c r="R4074" t="s">
        <v>2583</v>
      </c>
      <c r="S4074" t="s">
        <v>2546</v>
      </c>
      <c r="T4074">
        <v>20408.172999999999</v>
      </c>
      <c r="U4074" t="s">
        <v>2584</v>
      </c>
      <c r="V4074" t="s">
        <v>2585</v>
      </c>
      <c r="W4074" t="s">
        <v>2584</v>
      </c>
      <c r="X4074" t="s">
        <v>2585</v>
      </c>
      <c r="Y4074" t="str">
        <f t="shared" si="63"/>
        <v>成都哈拜网络科技有限公司-数字媒体事业部上海哈啰普惠科技有限公司CPC</v>
      </c>
      <c r="Z4074" t="e">
        <f>VLOOKUP(Y:Y,[1]Sheet1!N:N,1,0)</f>
        <v>#N/A</v>
      </c>
    </row>
    <row r="4075" spans="1:26" hidden="1" x14ac:dyDescent="0.25">
      <c r="A4075">
        <v>20230608</v>
      </c>
      <c r="B4075">
        <v>47327963</v>
      </c>
      <c r="C4075" t="s">
        <v>2678</v>
      </c>
      <c r="D4075">
        <v>2185183</v>
      </c>
      <c r="E4075" t="s">
        <v>2574</v>
      </c>
      <c r="F4075" s="59">
        <v>4450.84</v>
      </c>
      <c r="G4075">
        <v>3371.85</v>
      </c>
      <c r="H4075" t="s">
        <v>2538</v>
      </c>
      <c r="I4075" t="s">
        <v>2539</v>
      </c>
      <c r="J4075" t="s">
        <v>2575</v>
      </c>
      <c r="K4075" t="s">
        <v>2321</v>
      </c>
      <c r="L4075" t="s">
        <v>2344</v>
      </c>
      <c r="M4075" t="s">
        <v>2576</v>
      </c>
      <c r="O4075" t="s">
        <v>2542</v>
      </c>
      <c r="P4075" t="s">
        <v>2543</v>
      </c>
      <c r="Q4075" t="s">
        <v>2544</v>
      </c>
      <c r="R4075" t="s">
        <v>2577</v>
      </c>
      <c r="S4075" t="s">
        <v>2546</v>
      </c>
      <c r="T4075">
        <v>0</v>
      </c>
      <c r="U4075" t="s">
        <v>838</v>
      </c>
      <c r="V4075" t="s">
        <v>2578</v>
      </c>
      <c r="W4075" t="s">
        <v>838</v>
      </c>
      <c r="X4075" t="s">
        <v>2578</v>
      </c>
      <c r="Y4075" t="str">
        <f t="shared" si="63"/>
        <v>北京微财科技有限公司-数媒重庆市黑卡小额贷款有限公司信息流</v>
      </c>
      <c r="Z4075" t="e">
        <f>VLOOKUP(Y:Y,[1]Sheet1!N:N,1,0)</f>
        <v>#N/A</v>
      </c>
    </row>
    <row r="4076" spans="1:26" hidden="1" x14ac:dyDescent="0.25">
      <c r="A4076">
        <v>20230608</v>
      </c>
      <c r="B4076">
        <v>40548287</v>
      </c>
      <c r="C4076" t="s">
        <v>2616</v>
      </c>
      <c r="D4076">
        <v>2130054</v>
      </c>
      <c r="E4076" t="s">
        <v>2558</v>
      </c>
      <c r="F4076" s="59">
        <v>1513.33</v>
      </c>
      <c r="G4076">
        <v>1225.32</v>
      </c>
      <c r="H4076" t="s">
        <v>2559</v>
      </c>
      <c r="I4076" t="s">
        <v>2560</v>
      </c>
      <c r="J4076" t="s">
        <v>2350</v>
      </c>
      <c r="K4076" t="s">
        <v>711</v>
      </c>
      <c r="L4076" t="s">
        <v>2350</v>
      </c>
      <c r="M4076" t="s">
        <v>2561</v>
      </c>
      <c r="N4076" t="s">
        <v>2562</v>
      </c>
      <c r="O4076" t="s">
        <v>2542</v>
      </c>
      <c r="P4076" t="s">
        <v>2543</v>
      </c>
      <c r="Q4076" t="s">
        <v>2544</v>
      </c>
      <c r="R4076" t="s">
        <v>2563</v>
      </c>
      <c r="S4076" t="s">
        <v>2546</v>
      </c>
      <c r="T4076">
        <v>4769.3519999999999</v>
      </c>
      <c r="U4076" t="s">
        <v>1891</v>
      </c>
      <c r="V4076" t="s">
        <v>2564</v>
      </c>
      <c r="W4076" t="s">
        <v>1891</v>
      </c>
      <c r="X4076" t="s">
        <v>2564</v>
      </c>
      <c r="Y4076" t="str">
        <f t="shared" si="63"/>
        <v>深圳尚米网络技术有限公司深圳尚米网络技术有限公司CPC</v>
      </c>
      <c r="Z4076" t="e">
        <f>VLOOKUP(Y:Y,[1]Sheet1!N:N,1,0)</f>
        <v>#N/A</v>
      </c>
    </row>
    <row r="4077" spans="1:26" hidden="1" x14ac:dyDescent="0.25">
      <c r="A4077">
        <v>20230608</v>
      </c>
      <c r="B4077">
        <v>38794049</v>
      </c>
      <c r="C4077" t="s">
        <v>2627</v>
      </c>
      <c r="D4077">
        <v>2172261</v>
      </c>
      <c r="E4077" t="s">
        <v>2628</v>
      </c>
      <c r="F4077" s="59">
        <v>1123.21</v>
      </c>
      <c r="G4077">
        <v>857.41</v>
      </c>
      <c r="H4077" t="s">
        <v>2538</v>
      </c>
      <c r="I4077" t="s">
        <v>2551</v>
      </c>
      <c r="J4077" t="s">
        <v>292</v>
      </c>
      <c r="K4077" t="s">
        <v>2321</v>
      </c>
      <c r="L4077" t="s">
        <v>574</v>
      </c>
      <c r="M4077" t="s">
        <v>2611</v>
      </c>
      <c r="N4077" t="s">
        <v>2612</v>
      </c>
      <c r="O4077" t="s">
        <v>2542</v>
      </c>
      <c r="P4077" t="s">
        <v>2543</v>
      </c>
      <c r="Q4077" t="s">
        <v>2544</v>
      </c>
      <c r="R4077" t="s">
        <v>2613</v>
      </c>
      <c r="S4077" t="s">
        <v>2546</v>
      </c>
      <c r="T4077">
        <v>0</v>
      </c>
      <c r="U4077" t="s">
        <v>2614</v>
      </c>
      <c r="V4077" t="s">
        <v>2615</v>
      </c>
      <c r="W4077" t="s">
        <v>2614</v>
      </c>
      <c r="X4077" t="s">
        <v>2615</v>
      </c>
      <c r="Y4077" t="str">
        <f t="shared" si="63"/>
        <v>广州荔湾品唯信息服务有限公司广州唯品会电子商务有限公司信息流</v>
      </c>
      <c r="Z4077" t="e">
        <f>VLOOKUP(Y:Y,[1]Sheet1!N:N,1,0)</f>
        <v>#N/A</v>
      </c>
    </row>
    <row r="4078" spans="1:26" hidden="1" x14ac:dyDescent="0.25">
      <c r="A4078">
        <v>20230608</v>
      </c>
      <c r="B4078">
        <v>42965759</v>
      </c>
      <c r="C4078" t="s">
        <v>2619</v>
      </c>
      <c r="D4078">
        <v>2165227</v>
      </c>
      <c r="E4078" t="s">
        <v>2566</v>
      </c>
      <c r="F4078" s="59">
        <v>944.04</v>
      </c>
      <c r="G4078">
        <v>699.29</v>
      </c>
      <c r="H4078" t="s">
        <v>2538</v>
      </c>
      <c r="I4078" t="s">
        <v>2539</v>
      </c>
      <c r="J4078" t="s">
        <v>2320</v>
      </c>
      <c r="K4078" t="s">
        <v>2321</v>
      </c>
      <c r="L4078" t="s">
        <v>2318</v>
      </c>
      <c r="M4078" t="s">
        <v>2540</v>
      </c>
      <c r="N4078" t="s">
        <v>2541</v>
      </c>
      <c r="O4078" t="s">
        <v>2542</v>
      </c>
      <c r="P4078" t="s">
        <v>2543</v>
      </c>
      <c r="Q4078" t="s">
        <v>2544</v>
      </c>
      <c r="R4078" t="s">
        <v>2545</v>
      </c>
      <c r="S4078" t="s">
        <v>2546</v>
      </c>
      <c r="T4078">
        <v>0</v>
      </c>
      <c r="U4078" t="s">
        <v>838</v>
      </c>
      <c r="V4078" t="s">
        <v>2547</v>
      </c>
      <c r="W4078" t="s">
        <v>838</v>
      </c>
      <c r="X4078" t="s">
        <v>2548</v>
      </c>
      <c r="Y4078" t="str">
        <f t="shared" si="63"/>
        <v>上海耳序信息技术有限公司-四部上海拍拍贷金融信息服务有限公司信息流</v>
      </c>
      <c r="Z4078" t="e">
        <f>VLOOKUP(Y:Y,[1]Sheet1!N:N,1,0)</f>
        <v>#N/A</v>
      </c>
    </row>
    <row r="4079" spans="1:26" hidden="1" x14ac:dyDescent="0.25">
      <c r="A4079">
        <v>20230608</v>
      </c>
      <c r="B4079">
        <v>47327773</v>
      </c>
      <c r="C4079" t="s">
        <v>2714</v>
      </c>
      <c r="D4079">
        <v>2185183</v>
      </c>
      <c r="E4079" t="s">
        <v>2574</v>
      </c>
      <c r="F4079" s="59">
        <v>157.91999999999999</v>
      </c>
      <c r="G4079">
        <v>119.64</v>
      </c>
      <c r="H4079" t="s">
        <v>2538</v>
      </c>
      <c r="I4079" t="s">
        <v>2551</v>
      </c>
      <c r="J4079" t="s">
        <v>2575</v>
      </c>
      <c r="K4079" t="s">
        <v>2321</v>
      </c>
      <c r="L4079" t="s">
        <v>2344</v>
      </c>
      <c r="M4079" t="s">
        <v>2576</v>
      </c>
      <c r="O4079" t="s">
        <v>2542</v>
      </c>
      <c r="P4079" t="s">
        <v>2543</v>
      </c>
      <c r="Q4079" t="s">
        <v>2544</v>
      </c>
      <c r="R4079" t="s">
        <v>2577</v>
      </c>
      <c r="S4079" t="s">
        <v>2546</v>
      </c>
      <c r="T4079">
        <v>0</v>
      </c>
      <c r="U4079" t="s">
        <v>838</v>
      </c>
      <c r="V4079" t="s">
        <v>2578</v>
      </c>
      <c r="W4079" t="s">
        <v>838</v>
      </c>
      <c r="X4079" t="s">
        <v>2578</v>
      </c>
      <c r="Y4079" t="str">
        <f t="shared" si="63"/>
        <v>北京微财科技有限公司-数媒重庆市黑卡小额贷款有限公司信息流</v>
      </c>
      <c r="Z4079" t="e">
        <f>VLOOKUP(Y:Y,[1]Sheet1!N:N,1,0)</f>
        <v>#N/A</v>
      </c>
    </row>
    <row r="4080" spans="1:26" hidden="1" x14ac:dyDescent="0.25">
      <c r="A4080">
        <v>20230608</v>
      </c>
      <c r="B4080">
        <v>47799564</v>
      </c>
      <c r="C4080" t="s">
        <v>2858</v>
      </c>
      <c r="D4080">
        <v>2159765</v>
      </c>
      <c r="E4080" t="s">
        <v>2568</v>
      </c>
      <c r="F4080" s="59">
        <v>125.52</v>
      </c>
      <c r="G4080">
        <v>95.82</v>
      </c>
      <c r="H4080" t="s">
        <v>2538</v>
      </c>
      <c r="I4080" t="s">
        <v>2551</v>
      </c>
      <c r="J4080" t="s">
        <v>2375</v>
      </c>
      <c r="K4080" t="s">
        <v>2321</v>
      </c>
      <c r="L4080" t="s">
        <v>2277</v>
      </c>
      <c r="M4080" t="s">
        <v>2569</v>
      </c>
      <c r="O4080" t="s">
        <v>2542</v>
      </c>
      <c r="P4080" t="s">
        <v>2543</v>
      </c>
      <c r="Q4080" t="s">
        <v>2544</v>
      </c>
      <c r="R4080" t="s">
        <v>2570</v>
      </c>
      <c r="S4080" t="s">
        <v>2546</v>
      </c>
      <c r="T4080">
        <v>0</v>
      </c>
      <c r="U4080" t="s">
        <v>2571</v>
      </c>
      <c r="V4080" t="s">
        <v>2572</v>
      </c>
      <c r="W4080" t="s">
        <v>2571</v>
      </c>
      <c r="X4080" t="s">
        <v>2572</v>
      </c>
      <c r="Y4080" t="str">
        <f t="shared" si="63"/>
        <v>酷得少年（天津）文化传播有限公司-1北京酷得少年科技有限公司信息流</v>
      </c>
      <c r="Z4080" t="e">
        <f>VLOOKUP(Y:Y,[1]Sheet1!N:N,1,0)</f>
        <v>#N/A</v>
      </c>
    </row>
    <row r="4081" spans="1:26" hidden="1" x14ac:dyDescent="0.25">
      <c r="A4081">
        <v>20230608</v>
      </c>
      <c r="B4081">
        <v>32325622</v>
      </c>
      <c r="C4081" t="s">
        <v>2865</v>
      </c>
      <c r="D4081">
        <v>2137825</v>
      </c>
      <c r="E4081" t="s">
        <v>2866</v>
      </c>
      <c r="F4081" s="59">
        <v>1002.91</v>
      </c>
      <c r="G4081">
        <v>1002.91</v>
      </c>
      <c r="H4081" t="s">
        <v>2559</v>
      </c>
      <c r="I4081" t="s">
        <v>2560</v>
      </c>
      <c r="J4081" t="s">
        <v>2366</v>
      </c>
      <c r="K4081" t="s">
        <v>711</v>
      </c>
      <c r="L4081" t="s">
        <v>2367</v>
      </c>
      <c r="M4081" t="s">
        <v>2867</v>
      </c>
      <c r="N4081" t="s">
        <v>2868</v>
      </c>
      <c r="O4081" t="s">
        <v>2542</v>
      </c>
      <c r="P4081" t="s">
        <v>2543</v>
      </c>
      <c r="Q4081" t="s">
        <v>2544</v>
      </c>
      <c r="R4081" t="s">
        <v>2869</v>
      </c>
      <c r="S4081" t="s">
        <v>2546</v>
      </c>
      <c r="T4081">
        <v>3233.34</v>
      </c>
      <c r="U4081" t="s">
        <v>2870</v>
      </c>
      <c r="V4081" t="s">
        <v>2144</v>
      </c>
      <c r="W4081" t="s">
        <v>2117</v>
      </c>
      <c r="X4081" t="s">
        <v>2871</v>
      </c>
      <c r="Y4081" t="str">
        <f t="shared" si="63"/>
        <v>湖南大写信息科技有限公司-四部湖南大写信息科技有限公司CPC</v>
      </c>
      <c r="Z4081" t="e">
        <f>VLOOKUP(Y:Y,[1]Sheet1!N:N,1,0)</f>
        <v>#N/A</v>
      </c>
    </row>
    <row r="4082" spans="1:26" hidden="1" x14ac:dyDescent="0.25">
      <c r="A4082">
        <v>20230608</v>
      </c>
      <c r="B4082">
        <v>29851020</v>
      </c>
      <c r="C4082" t="s">
        <v>2790</v>
      </c>
      <c r="D4082">
        <v>2130054</v>
      </c>
      <c r="E4082" t="s">
        <v>2558</v>
      </c>
      <c r="F4082" s="59">
        <v>3229.04</v>
      </c>
      <c r="G4082">
        <v>2614.4699999999998</v>
      </c>
      <c r="H4082" t="s">
        <v>2559</v>
      </c>
      <c r="I4082" t="s">
        <v>2560</v>
      </c>
      <c r="J4082" t="s">
        <v>2350</v>
      </c>
      <c r="K4082" t="s">
        <v>711</v>
      </c>
      <c r="L4082" t="s">
        <v>2350</v>
      </c>
      <c r="M4082" t="s">
        <v>2561</v>
      </c>
      <c r="N4082" t="s">
        <v>2562</v>
      </c>
      <c r="O4082" t="s">
        <v>2542</v>
      </c>
      <c r="P4082" t="s">
        <v>2543</v>
      </c>
      <c r="Q4082" t="s">
        <v>2544</v>
      </c>
      <c r="R4082" t="s">
        <v>2563</v>
      </c>
      <c r="S4082" t="s">
        <v>2546</v>
      </c>
      <c r="T4082">
        <v>18361.757000000001</v>
      </c>
      <c r="U4082" t="s">
        <v>1891</v>
      </c>
      <c r="V4082" t="s">
        <v>2564</v>
      </c>
      <c r="W4082" t="s">
        <v>1891</v>
      </c>
      <c r="X4082" t="s">
        <v>2564</v>
      </c>
      <c r="Y4082" t="str">
        <f t="shared" si="63"/>
        <v>深圳尚米网络技术有限公司深圳尚米网络技术有限公司CPC</v>
      </c>
      <c r="Z4082" t="e">
        <f>VLOOKUP(Y:Y,[1]Sheet1!N:N,1,0)</f>
        <v>#N/A</v>
      </c>
    </row>
    <row r="4083" spans="1:26" hidden="1" x14ac:dyDescent="0.25">
      <c r="A4083">
        <v>20230608</v>
      </c>
      <c r="B4083">
        <v>36470871</v>
      </c>
      <c r="C4083" t="s">
        <v>2579</v>
      </c>
      <c r="D4083">
        <v>2158492</v>
      </c>
      <c r="E4083" t="s">
        <v>2580</v>
      </c>
      <c r="F4083" s="59">
        <v>3705.08</v>
      </c>
      <c r="G4083">
        <v>3113.43</v>
      </c>
      <c r="H4083" t="s">
        <v>2559</v>
      </c>
      <c r="I4083" t="s">
        <v>2560</v>
      </c>
      <c r="J4083" t="s">
        <v>2330</v>
      </c>
      <c r="K4083" t="s">
        <v>711</v>
      </c>
      <c r="L4083" t="s">
        <v>2329</v>
      </c>
      <c r="M4083" t="s">
        <v>2581</v>
      </c>
      <c r="N4083" t="s">
        <v>2582</v>
      </c>
      <c r="O4083" t="s">
        <v>2542</v>
      </c>
      <c r="P4083" t="s">
        <v>2543</v>
      </c>
      <c r="Q4083" t="s">
        <v>2544</v>
      </c>
      <c r="R4083" t="s">
        <v>2583</v>
      </c>
      <c r="S4083" t="s">
        <v>2546</v>
      </c>
      <c r="T4083">
        <v>22908.424999999999</v>
      </c>
      <c r="U4083" t="s">
        <v>2584</v>
      </c>
      <c r="V4083" t="s">
        <v>2585</v>
      </c>
      <c r="W4083" t="s">
        <v>2584</v>
      </c>
      <c r="X4083" t="s">
        <v>2585</v>
      </c>
      <c r="Y4083" t="str">
        <f t="shared" si="63"/>
        <v>成都哈拜网络科技有限公司-数字媒体事业部上海哈啰普惠科技有限公司CPC</v>
      </c>
      <c r="Z4083" t="e">
        <f>VLOOKUP(Y:Y,[1]Sheet1!N:N,1,0)</f>
        <v>#N/A</v>
      </c>
    </row>
    <row r="4084" spans="1:26" x14ac:dyDescent="0.25">
      <c r="A4084">
        <v>20230608</v>
      </c>
      <c r="B4084">
        <v>43094804</v>
      </c>
      <c r="C4084" t="s">
        <v>2705</v>
      </c>
      <c r="D4084">
        <v>2054669</v>
      </c>
      <c r="E4084" t="s">
        <v>2622</v>
      </c>
      <c r="F4084" s="59">
        <v>13078.52</v>
      </c>
      <c r="G4084">
        <v>9687.7900000000009</v>
      </c>
      <c r="H4084" t="s">
        <v>2538</v>
      </c>
      <c r="I4084" t="s">
        <v>2539</v>
      </c>
      <c r="J4084" t="s">
        <v>2352</v>
      </c>
      <c r="K4084" t="s">
        <v>2321</v>
      </c>
      <c r="L4084" t="s">
        <v>2351</v>
      </c>
      <c r="M4084" t="s">
        <v>2623</v>
      </c>
      <c r="N4084" t="s">
        <v>2624</v>
      </c>
      <c r="O4084" t="s">
        <v>2542</v>
      </c>
      <c r="P4084" t="s">
        <v>2543</v>
      </c>
      <c r="Q4084" t="s">
        <v>2544</v>
      </c>
      <c r="R4084" t="s">
        <v>2625</v>
      </c>
      <c r="S4084" t="s">
        <v>2546</v>
      </c>
      <c r="T4084">
        <v>0</v>
      </c>
      <c r="U4084" t="s">
        <v>838</v>
      </c>
      <c r="V4084" t="s">
        <v>2548</v>
      </c>
      <c r="W4084" t="s">
        <v>838</v>
      </c>
      <c r="X4084" t="s">
        <v>2548</v>
      </c>
      <c r="Y4084" t="str">
        <f t="shared" si="63"/>
        <v>深圳市小赢普惠科技有限责任公司深圳市赢众通金融信息服务有限责任公司信息流</v>
      </c>
      <c r="Z4084" t="e">
        <f>VLOOKUP(Y:Y,[1]Sheet1!N:N,1,0)</f>
        <v>#N/A</v>
      </c>
    </row>
    <row r="4085" spans="1:26" hidden="1" x14ac:dyDescent="0.25">
      <c r="A4085">
        <v>20230608</v>
      </c>
      <c r="B4085">
        <v>29768589</v>
      </c>
      <c r="C4085" t="s">
        <v>2724</v>
      </c>
      <c r="D4085">
        <v>2130054</v>
      </c>
      <c r="E4085" t="s">
        <v>2558</v>
      </c>
      <c r="F4085" s="59">
        <v>3364.62</v>
      </c>
      <c r="G4085">
        <v>2724.34</v>
      </c>
      <c r="H4085" t="s">
        <v>2559</v>
      </c>
      <c r="I4085" t="s">
        <v>2560</v>
      </c>
      <c r="J4085" t="s">
        <v>2350</v>
      </c>
      <c r="K4085" t="s">
        <v>711</v>
      </c>
      <c r="L4085" t="s">
        <v>2350</v>
      </c>
      <c r="M4085" t="s">
        <v>2561</v>
      </c>
      <c r="N4085" t="s">
        <v>2562</v>
      </c>
      <c r="O4085" t="s">
        <v>2542</v>
      </c>
      <c r="P4085" t="s">
        <v>2543</v>
      </c>
      <c r="Q4085" t="s">
        <v>2544</v>
      </c>
      <c r="R4085" t="s">
        <v>2563</v>
      </c>
      <c r="S4085" t="s">
        <v>2546</v>
      </c>
      <c r="T4085">
        <v>5182.4759999999997</v>
      </c>
      <c r="U4085" t="s">
        <v>1891</v>
      </c>
      <c r="V4085" t="s">
        <v>2564</v>
      </c>
      <c r="W4085" t="s">
        <v>1891</v>
      </c>
      <c r="X4085" t="s">
        <v>2564</v>
      </c>
      <c r="Y4085" t="str">
        <f t="shared" si="63"/>
        <v>深圳尚米网络技术有限公司深圳尚米网络技术有限公司CPC</v>
      </c>
      <c r="Z4085" t="e">
        <f>VLOOKUP(Y:Y,[1]Sheet1!N:N,1,0)</f>
        <v>#N/A</v>
      </c>
    </row>
    <row r="4086" spans="1:26" x14ac:dyDescent="0.25">
      <c r="A4086">
        <v>20230608</v>
      </c>
      <c r="B4086">
        <v>39873589</v>
      </c>
      <c r="C4086" t="s">
        <v>2811</v>
      </c>
      <c r="D4086">
        <v>2054669</v>
      </c>
      <c r="E4086" t="s">
        <v>2622</v>
      </c>
      <c r="F4086" s="59">
        <v>479.4</v>
      </c>
      <c r="G4086">
        <v>355.11</v>
      </c>
      <c r="H4086" t="s">
        <v>2538</v>
      </c>
      <c r="I4086" t="s">
        <v>2551</v>
      </c>
      <c r="J4086" t="s">
        <v>2352</v>
      </c>
      <c r="K4086" t="s">
        <v>2321</v>
      </c>
      <c r="L4086" t="s">
        <v>2351</v>
      </c>
      <c r="M4086" t="s">
        <v>2623</v>
      </c>
      <c r="N4086" t="s">
        <v>2624</v>
      </c>
      <c r="O4086" t="s">
        <v>2542</v>
      </c>
      <c r="P4086" t="s">
        <v>2543</v>
      </c>
      <c r="Q4086" t="s">
        <v>2544</v>
      </c>
      <c r="R4086" t="s">
        <v>2625</v>
      </c>
      <c r="S4086" t="s">
        <v>2546</v>
      </c>
      <c r="T4086">
        <v>0</v>
      </c>
      <c r="U4086" t="s">
        <v>838</v>
      </c>
      <c r="V4086" t="s">
        <v>2548</v>
      </c>
      <c r="W4086" t="s">
        <v>838</v>
      </c>
      <c r="X4086" t="s">
        <v>2548</v>
      </c>
      <c r="Y4086" t="str">
        <f t="shared" si="63"/>
        <v>深圳市小赢普惠科技有限责任公司深圳市赢众通金融信息服务有限责任公司信息流</v>
      </c>
      <c r="Z4086" t="e">
        <f>VLOOKUP(Y:Y,[1]Sheet1!N:N,1,0)</f>
        <v>#N/A</v>
      </c>
    </row>
    <row r="4087" spans="1:26" x14ac:dyDescent="0.25">
      <c r="A4087">
        <v>20230608</v>
      </c>
      <c r="B4087">
        <v>45336938</v>
      </c>
      <c r="C4087" t="s">
        <v>2753</v>
      </c>
      <c r="D4087">
        <v>2054669</v>
      </c>
      <c r="E4087" t="s">
        <v>2622</v>
      </c>
      <c r="F4087" s="59">
        <v>1632.32</v>
      </c>
      <c r="G4087">
        <v>1209.1300000000001</v>
      </c>
      <c r="H4087" t="s">
        <v>2538</v>
      </c>
      <c r="I4087" t="s">
        <v>2539</v>
      </c>
      <c r="J4087" t="s">
        <v>2352</v>
      </c>
      <c r="K4087" t="s">
        <v>2321</v>
      </c>
      <c r="L4087" t="s">
        <v>2351</v>
      </c>
      <c r="M4087" t="s">
        <v>2623</v>
      </c>
      <c r="N4087" t="s">
        <v>2624</v>
      </c>
      <c r="O4087" t="s">
        <v>2542</v>
      </c>
      <c r="P4087" t="s">
        <v>2543</v>
      </c>
      <c r="Q4087" t="s">
        <v>2544</v>
      </c>
      <c r="R4087" t="s">
        <v>2625</v>
      </c>
      <c r="S4087" t="s">
        <v>2546</v>
      </c>
      <c r="T4087">
        <v>0</v>
      </c>
      <c r="U4087" t="s">
        <v>838</v>
      </c>
      <c r="V4087" t="s">
        <v>2548</v>
      </c>
      <c r="W4087" t="s">
        <v>838</v>
      </c>
      <c r="X4087" t="s">
        <v>2548</v>
      </c>
      <c r="Y4087" t="str">
        <f t="shared" si="63"/>
        <v>深圳市小赢普惠科技有限责任公司深圳市赢众通金融信息服务有限责任公司信息流</v>
      </c>
      <c r="Z4087" t="e">
        <f>VLOOKUP(Y:Y,[1]Sheet1!N:N,1,0)</f>
        <v>#N/A</v>
      </c>
    </row>
    <row r="4088" spans="1:26" hidden="1" x14ac:dyDescent="0.25">
      <c r="A4088">
        <v>20230608</v>
      </c>
      <c r="B4088">
        <v>47184419</v>
      </c>
      <c r="C4088" t="s">
        <v>2740</v>
      </c>
      <c r="D4088">
        <v>2176807</v>
      </c>
      <c r="E4088" t="s">
        <v>2691</v>
      </c>
      <c r="F4088" s="59">
        <v>42.53</v>
      </c>
      <c r="G4088">
        <v>31.04</v>
      </c>
      <c r="H4088" t="s">
        <v>2538</v>
      </c>
      <c r="I4088" t="s">
        <v>2551</v>
      </c>
      <c r="J4088" t="s">
        <v>2339</v>
      </c>
      <c r="K4088" t="s">
        <v>2321</v>
      </c>
      <c r="L4088" t="s">
        <v>2338</v>
      </c>
      <c r="M4088" t="s">
        <v>2692</v>
      </c>
      <c r="N4088" t="s">
        <v>2693</v>
      </c>
      <c r="O4088" t="s">
        <v>2542</v>
      </c>
      <c r="P4088" t="s">
        <v>2543</v>
      </c>
      <c r="Q4088" t="s">
        <v>2544</v>
      </c>
      <c r="R4088" t="s">
        <v>2694</v>
      </c>
      <c r="S4088" t="s">
        <v>2546</v>
      </c>
      <c r="T4088">
        <v>0</v>
      </c>
      <c r="U4088" t="s">
        <v>2117</v>
      </c>
      <c r="V4088" t="s">
        <v>2695</v>
      </c>
      <c r="W4088" t="s">
        <v>2117</v>
      </c>
      <c r="X4088" t="s">
        <v>2695</v>
      </c>
      <c r="Y4088" t="str">
        <f t="shared" si="63"/>
        <v>北京三快在线科技有限公司及其关联公司北京三快科技有限公司信息流</v>
      </c>
      <c r="Z4088" t="e">
        <f>VLOOKUP(Y:Y,[1]Sheet1!N:N,1,0)</f>
        <v>#N/A</v>
      </c>
    </row>
    <row r="4089" spans="1:26" hidden="1" x14ac:dyDescent="0.25">
      <c r="A4089">
        <v>20230608</v>
      </c>
      <c r="B4089">
        <v>47798443</v>
      </c>
      <c r="C4089" t="s">
        <v>2862</v>
      </c>
      <c r="D4089">
        <v>2169384</v>
      </c>
      <c r="E4089" t="s">
        <v>2633</v>
      </c>
      <c r="F4089" s="59">
        <v>22037.55</v>
      </c>
      <c r="G4089">
        <v>16324.11</v>
      </c>
      <c r="H4089" t="s">
        <v>2538</v>
      </c>
      <c r="I4089" t="s">
        <v>2551</v>
      </c>
      <c r="J4089" t="s">
        <v>296</v>
      </c>
      <c r="K4089" t="s">
        <v>2321</v>
      </c>
      <c r="L4089" t="s">
        <v>2334</v>
      </c>
      <c r="M4089" t="s">
        <v>2634</v>
      </c>
      <c r="N4089" t="s">
        <v>2635</v>
      </c>
      <c r="O4089" t="s">
        <v>2542</v>
      </c>
      <c r="P4089" t="s">
        <v>2543</v>
      </c>
      <c r="Q4089" t="s">
        <v>2544</v>
      </c>
      <c r="R4089" t="s">
        <v>2636</v>
      </c>
      <c r="S4089" t="s">
        <v>2546</v>
      </c>
      <c r="T4089">
        <v>0</v>
      </c>
      <c r="U4089" t="s">
        <v>2584</v>
      </c>
      <c r="V4089" t="s">
        <v>2637</v>
      </c>
      <c r="W4089" t="s">
        <v>2584</v>
      </c>
      <c r="X4089" t="s">
        <v>2637</v>
      </c>
      <c r="Y4089" t="str">
        <f t="shared" si="63"/>
        <v>湖北车智汇传媒有限公司北京车之家信息技术有限公司信息流</v>
      </c>
      <c r="Z4089" t="e">
        <f>VLOOKUP(Y:Y,[1]Sheet1!N:N,1,0)</f>
        <v>#N/A</v>
      </c>
    </row>
    <row r="4090" spans="1:26" hidden="1" x14ac:dyDescent="0.25">
      <c r="A4090">
        <v>20230608</v>
      </c>
      <c r="B4090">
        <v>47953331</v>
      </c>
      <c r="C4090" t="s">
        <v>2663</v>
      </c>
      <c r="D4090">
        <v>2167551</v>
      </c>
      <c r="E4090" t="s">
        <v>2550</v>
      </c>
      <c r="F4090" s="59">
        <v>0</v>
      </c>
      <c r="G4090">
        <v>0</v>
      </c>
      <c r="H4090" t="s">
        <v>2538</v>
      </c>
      <c r="I4090" t="s">
        <v>2539</v>
      </c>
      <c r="J4090" t="s">
        <v>2332</v>
      </c>
      <c r="K4090" t="s">
        <v>2321</v>
      </c>
      <c r="L4090" t="s">
        <v>2333</v>
      </c>
      <c r="M4090" t="s">
        <v>2552</v>
      </c>
      <c r="N4090" t="s">
        <v>2553</v>
      </c>
      <c r="O4090" t="s">
        <v>2542</v>
      </c>
      <c r="P4090" t="s">
        <v>2543</v>
      </c>
      <c r="Q4090" t="s">
        <v>2544</v>
      </c>
      <c r="R4090" t="s">
        <v>2554</v>
      </c>
      <c r="S4090" t="s">
        <v>2546</v>
      </c>
      <c r="T4090">
        <v>0</v>
      </c>
      <c r="U4090" t="s">
        <v>2555</v>
      </c>
      <c r="V4090" t="s">
        <v>2556</v>
      </c>
      <c r="W4090" t="s">
        <v>2555</v>
      </c>
      <c r="X4090" t="s">
        <v>2556</v>
      </c>
      <c r="Y4090" t="str">
        <f t="shared" si="63"/>
        <v>北京爱奇艺科技有限公司-百度北京爱奇艺科技有限公司信息流</v>
      </c>
      <c r="Z4090" t="e">
        <f>VLOOKUP(Y:Y,[1]Sheet1!N:N,1,0)</f>
        <v>#N/A</v>
      </c>
    </row>
    <row r="4091" spans="1:26" hidden="1" x14ac:dyDescent="0.25">
      <c r="A4091">
        <v>20230608</v>
      </c>
      <c r="B4091">
        <v>29768594</v>
      </c>
      <c r="C4091" t="s">
        <v>2792</v>
      </c>
      <c r="D4091">
        <v>2130054</v>
      </c>
      <c r="E4091" t="s">
        <v>2558</v>
      </c>
      <c r="F4091" s="59">
        <v>6342.82</v>
      </c>
      <c r="G4091">
        <v>5135.72</v>
      </c>
      <c r="H4091" t="s">
        <v>2559</v>
      </c>
      <c r="I4091" t="s">
        <v>2560</v>
      </c>
      <c r="J4091" t="s">
        <v>2350</v>
      </c>
      <c r="K4091" t="s">
        <v>711</v>
      </c>
      <c r="L4091" t="s">
        <v>2350</v>
      </c>
      <c r="M4091" t="s">
        <v>2561</v>
      </c>
      <c r="N4091" t="s">
        <v>2562</v>
      </c>
      <c r="O4091" t="s">
        <v>2542</v>
      </c>
      <c r="P4091" t="s">
        <v>2543</v>
      </c>
      <c r="Q4091" t="s">
        <v>2544</v>
      </c>
      <c r="R4091" t="s">
        <v>2563</v>
      </c>
      <c r="S4091" t="s">
        <v>2546</v>
      </c>
      <c r="T4091">
        <v>14886.186</v>
      </c>
      <c r="U4091" t="s">
        <v>1891</v>
      </c>
      <c r="V4091" t="s">
        <v>2564</v>
      </c>
      <c r="W4091" t="s">
        <v>1891</v>
      </c>
      <c r="X4091" t="s">
        <v>2564</v>
      </c>
      <c r="Y4091" t="str">
        <f t="shared" si="63"/>
        <v>深圳尚米网络技术有限公司深圳尚米网络技术有限公司CPC</v>
      </c>
      <c r="Z4091" t="e">
        <f>VLOOKUP(Y:Y,[1]Sheet1!N:N,1,0)</f>
        <v>#N/A</v>
      </c>
    </row>
    <row r="4092" spans="1:26" hidden="1" x14ac:dyDescent="0.25">
      <c r="A4092">
        <v>20230608</v>
      </c>
      <c r="B4092">
        <v>29880965</v>
      </c>
      <c r="C4092" t="s">
        <v>2730</v>
      </c>
      <c r="D4092">
        <v>2130054</v>
      </c>
      <c r="E4092" t="s">
        <v>2558</v>
      </c>
      <c r="F4092" s="59">
        <v>12860.47</v>
      </c>
      <c r="G4092">
        <v>10413.24</v>
      </c>
      <c r="H4092" t="s">
        <v>2559</v>
      </c>
      <c r="I4092" t="s">
        <v>2560</v>
      </c>
      <c r="J4092" t="s">
        <v>2350</v>
      </c>
      <c r="K4092" t="s">
        <v>711</v>
      </c>
      <c r="L4092" t="s">
        <v>2350</v>
      </c>
      <c r="M4092" t="s">
        <v>2561</v>
      </c>
      <c r="N4092" t="s">
        <v>2562</v>
      </c>
      <c r="O4092" t="s">
        <v>2542</v>
      </c>
      <c r="P4092" t="s">
        <v>2543</v>
      </c>
      <c r="Q4092" t="s">
        <v>2544</v>
      </c>
      <c r="R4092" t="s">
        <v>2563</v>
      </c>
      <c r="S4092" t="s">
        <v>2546</v>
      </c>
      <c r="T4092">
        <v>22703.877</v>
      </c>
      <c r="U4092" t="s">
        <v>1891</v>
      </c>
      <c r="V4092" t="s">
        <v>2564</v>
      </c>
      <c r="W4092" t="s">
        <v>1891</v>
      </c>
      <c r="X4092" t="s">
        <v>2564</v>
      </c>
      <c r="Y4092" t="str">
        <f t="shared" si="63"/>
        <v>深圳尚米网络技术有限公司深圳尚米网络技术有限公司CPC</v>
      </c>
      <c r="Z4092" t="e">
        <f>VLOOKUP(Y:Y,[1]Sheet1!N:N,1,0)</f>
        <v>#N/A</v>
      </c>
    </row>
    <row r="4093" spans="1:26" hidden="1" x14ac:dyDescent="0.25">
      <c r="A4093">
        <v>20230608</v>
      </c>
      <c r="B4093">
        <v>41276547</v>
      </c>
      <c r="C4093" t="s">
        <v>2676</v>
      </c>
      <c r="D4093">
        <v>2158492</v>
      </c>
      <c r="E4093" t="s">
        <v>2580</v>
      </c>
      <c r="F4093" s="59">
        <v>1288.58</v>
      </c>
      <c r="G4093">
        <v>1082.76</v>
      </c>
      <c r="H4093" t="s">
        <v>2559</v>
      </c>
      <c r="I4093" t="s">
        <v>2560</v>
      </c>
      <c r="J4093" t="s">
        <v>2330</v>
      </c>
      <c r="K4093" t="s">
        <v>711</v>
      </c>
      <c r="L4093" t="s">
        <v>2329</v>
      </c>
      <c r="M4093" t="s">
        <v>2581</v>
      </c>
      <c r="N4093" t="s">
        <v>2582</v>
      </c>
      <c r="O4093" t="s">
        <v>2542</v>
      </c>
      <c r="P4093" t="s">
        <v>2543</v>
      </c>
      <c r="Q4093" t="s">
        <v>2544</v>
      </c>
      <c r="R4093" t="s">
        <v>2583</v>
      </c>
      <c r="S4093" t="s">
        <v>2546</v>
      </c>
      <c r="T4093">
        <v>25715.884999999998</v>
      </c>
      <c r="U4093" t="s">
        <v>2584</v>
      </c>
      <c r="V4093" t="s">
        <v>2585</v>
      </c>
      <c r="W4093" t="s">
        <v>2584</v>
      </c>
      <c r="X4093" t="s">
        <v>2585</v>
      </c>
      <c r="Y4093" t="str">
        <f t="shared" si="63"/>
        <v>成都哈拜网络科技有限公司-数字媒体事业部上海哈啰普惠科技有限公司CPC</v>
      </c>
      <c r="Z4093" t="e">
        <f>VLOOKUP(Y:Y,[1]Sheet1!N:N,1,0)</f>
        <v>#N/A</v>
      </c>
    </row>
    <row r="4094" spans="1:26" hidden="1" x14ac:dyDescent="0.25">
      <c r="A4094">
        <v>20230608</v>
      </c>
      <c r="B4094">
        <v>47580667</v>
      </c>
      <c r="C4094" t="s">
        <v>2683</v>
      </c>
      <c r="D4094">
        <v>2171230</v>
      </c>
      <c r="E4094" t="s">
        <v>2684</v>
      </c>
      <c r="F4094" s="59">
        <v>4309.49</v>
      </c>
      <c r="G4094">
        <v>3366.79</v>
      </c>
      <c r="H4094" t="s">
        <v>2538</v>
      </c>
      <c r="I4094" t="s">
        <v>2539</v>
      </c>
      <c r="J4094" t="s">
        <v>2322</v>
      </c>
      <c r="K4094" t="s">
        <v>2321</v>
      </c>
      <c r="L4094" t="s">
        <v>2323</v>
      </c>
      <c r="M4094" t="s">
        <v>2685</v>
      </c>
      <c r="N4094" t="s">
        <v>2686</v>
      </c>
      <c r="O4094" t="s">
        <v>2542</v>
      </c>
      <c r="P4094" t="s">
        <v>2543</v>
      </c>
      <c r="Q4094" t="s">
        <v>2544</v>
      </c>
      <c r="R4094" t="s">
        <v>2687</v>
      </c>
      <c r="S4094" t="s">
        <v>2546</v>
      </c>
      <c r="T4094">
        <v>0</v>
      </c>
      <c r="U4094" t="s">
        <v>2555</v>
      </c>
      <c r="V4094" t="s">
        <v>2556</v>
      </c>
      <c r="W4094" t="s">
        <v>2555</v>
      </c>
      <c r="X4094" t="s">
        <v>2671</v>
      </c>
      <c r="Y4094" t="str">
        <f t="shared" si="63"/>
        <v>广州虎牙信息科技有限公司-百度广州虎牙信息科技有限公司信息流</v>
      </c>
      <c r="Z4094" t="e">
        <f>VLOOKUP(Y:Y,[1]Sheet1!N:N,1,0)</f>
        <v>#N/A</v>
      </c>
    </row>
    <row r="4095" spans="1:26" hidden="1" x14ac:dyDescent="0.25">
      <c r="A4095">
        <v>20230608</v>
      </c>
      <c r="B4095">
        <v>47974695</v>
      </c>
      <c r="C4095" t="s">
        <v>2814</v>
      </c>
      <c r="D4095">
        <v>2129251</v>
      </c>
      <c r="E4095" t="s">
        <v>2815</v>
      </c>
      <c r="F4095" s="59">
        <v>621.91</v>
      </c>
      <c r="G4095">
        <v>0</v>
      </c>
      <c r="H4095" t="s">
        <v>2538</v>
      </c>
      <c r="I4095" t="s">
        <v>2551</v>
      </c>
      <c r="J4095" t="s">
        <v>2330</v>
      </c>
      <c r="K4095" t="s">
        <v>2321</v>
      </c>
      <c r="L4095" t="s">
        <v>2329</v>
      </c>
      <c r="M4095" t="s">
        <v>2581</v>
      </c>
      <c r="N4095" t="s">
        <v>2582</v>
      </c>
      <c r="O4095" t="s">
        <v>2542</v>
      </c>
      <c r="P4095" t="s">
        <v>2543</v>
      </c>
      <c r="Q4095" t="s">
        <v>2544</v>
      </c>
      <c r="R4095" t="s">
        <v>2583</v>
      </c>
      <c r="S4095" t="s">
        <v>2546</v>
      </c>
      <c r="T4095">
        <v>0</v>
      </c>
      <c r="U4095" t="s">
        <v>838</v>
      </c>
      <c r="V4095" t="s">
        <v>2578</v>
      </c>
      <c r="W4095" t="s">
        <v>2584</v>
      </c>
      <c r="X4095" t="s">
        <v>2585</v>
      </c>
      <c r="Y4095" t="str">
        <f t="shared" si="63"/>
        <v>成都哈拜网络科技有限公司-数字媒体事业部上海哈啰普惠科技有限公司信息流</v>
      </c>
      <c r="Z4095" t="e">
        <f>VLOOKUP(Y:Y,[1]Sheet1!N:N,1,0)</f>
        <v>#N/A</v>
      </c>
    </row>
    <row r="4096" spans="1:26" hidden="1" x14ac:dyDescent="0.25">
      <c r="A4096">
        <v>20230608</v>
      </c>
      <c r="B4096">
        <v>29768622</v>
      </c>
      <c r="C4096" t="s">
        <v>2603</v>
      </c>
      <c r="D4096">
        <v>2130054</v>
      </c>
      <c r="E4096" t="s">
        <v>2558</v>
      </c>
      <c r="F4096" s="59">
        <v>1888.01</v>
      </c>
      <c r="G4096">
        <v>1528.66</v>
      </c>
      <c r="H4096" t="s">
        <v>2559</v>
      </c>
      <c r="I4096" t="s">
        <v>2560</v>
      </c>
      <c r="J4096" t="s">
        <v>2350</v>
      </c>
      <c r="K4096" t="s">
        <v>711</v>
      </c>
      <c r="L4096" t="s">
        <v>2350</v>
      </c>
      <c r="M4096" t="s">
        <v>2561</v>
      </c>
      <c r="N4096" t="s">
        <v>2562</v>
      </c>
      <c r="O4096" t="s">
        <v>2542</v>
      </c>
      <c r="P4096" t="s">
        <v>2543</v>
      </c>
      <c r="Q4096" t="s">
        <v>2544</v>
      </c>
      <c r="R4096" t="s">
        <v>2563</v>
      </c>
      <c r="S4096" t="s">
        <v>2546</v>
      </c>
      <c r="T4096">
        <v>9883.7970000000005</v>
      </c>
      <c r="U4096" t="s">
        <v>1891</v>
      </c>
      <c r="V4096" t="s">
        <v>2564</v>
      </c>
      <c r="W4096" t="s">
        <v>1891</v>
      </c>
      <c r="X4096" t="s">
        <v>2564</v>
      </c>
      <c r="Y4096" t="str">
        <f t="shared" si="63"/>
        <v>深圳尚米网络技术有限公司深圳尚米网络技术有限公司CPC</v>
      </c>
      <c r="Z4096" t="e">
        <f>VLOOKUP(Y:Y,[1]Sheet1!N:N,1,0)</f>
        <v>#N/A</v>
      </c>
    </row>
    <row r="4097" spans="1:26" x14ac:dyDescent="0.25">
      <c r="A4097">
        <v>20230608</v>
      </c>
      <c r="B4097">
        <v>43094813</v>
      </c>
      <c r="C4097" t="s">
        <v>2677</v>
      </c>
      <c r="D4097">
        <v>2054669</v>
      </c>
      <c r="E4097" t="s">
        <v>2622</v>
      </c>
      <c r="F4097" s="59">
        <v>8437.92</v>
      </c>
      <c r="G4097">
        <v>6250.31</v>
      </c>
      <c r="H4097" t="s">
        <v>2538</v>
      </c>
      <c r="I4097" t="s">
        <v>2539</v>
      </c>
      <c r="J4097" t="s">
        <v>2352</v>
      </c>
      <c r="K4097" t="s">
        <v>2321</v>
      </c>
      <c r="L4097" t="s">
        <v>2351</v>
      </c>
      <c r="M4097" t="s">
        <v>2623</v>
      </c>
      <c r="N4097" t="s">
        <v>2624</v>
      </c>
      <c r="O4097" t="s">
        <v>2542</v>
      </c>
      <c r="P4097" t="s">
        <v>2543</v>
      </c>
      <c r="Q4097" t="s">
        <v>2544</v>
      </c>
      <c r="R4097" t="s">
        <v>2625</v>
      </c>
      <c r="S4097" t="s">
        <v>2546</v>
      </c>
      <c r="T4097">
        <v>0</v>
      </c>
      <c r="U4097" t="s">
        <v>838</v>
      </c>
      <c r="V4097" t="s">
        <v>2548</v>
      </c>
      <c r="W4097" t="s">
        <v>838</v>
      </c>
      <c r="X4097" t="s">
        <v>2548</v>
      </c>
      <c r="Y4097" t="str">
        <f t="shared" si="63"/>
        <v>深圳市小赢普惠科技有限责任公司深圳市赢众通金融信息服务有限责任公司信息流</v>
      </c>
      <c r="Z4097" t="e">
        <f>VLOOKUP(Y:Y,[1]Sheet1!N:N,1,0)</f>
        <v>#N/A</v>
      </c>
    </row>
    <row r="4098" spans="1:26" hidden="1" x14ac:dyDescent="0.25">
      <c r="A4098">
        <v>20230608</v>
      </c>
      <c r="B4098">
        <v>45322956</v>
      </c>
      <c r="C4098" t="s">
        <v>2631</v>
      </c>
      <c r="D4098">
        <v>2172261</v>
      </c>
      <c r="E4098" t="s">
        <v>2628</v>
      </c>
      <c r="F4098" s="59">
        <v>546.57000000000005</v>
      </c>
      <c r="G4098">
        <v>417.23</v>
      </c>
      <c r="H4098" t="s">
        <v>2538</v>
      </c>
      <c r="I4098" t="s">
        <v>2539</v>
      </c>
      <c r="J4098" t="s">
        <v>292</v>
      </c>
      <c r="K4098" t="s">
        <v>2321</v>
      </c>
      <c r="L4098" t="s">
        <v>574</v>
      </c>
      <c r="M4098" t="s">
        <v>2611</v>
      </c>
      <c r="N4098" t="s">
        <v>2612</v>
      </c>
      <c r="O4098" t="s">
        <v>2542</v>
      </c>
      <c r="P4098" t="s">
        <v>2543</v>
      </c>
      <c r="Q4098" t="s">
        <v>2544</v>
      </c>
      <c r="R4098" t="s">
        <v>2613</v>
      </c>
      <c r="S4098" t="s">
        <v>2546</v>
      </c>
      <c r="T4098">
        <v>0</v>
      </c>
      <c r="U4098" t="s">
        <v>2614</v>
      </c>
      <c r="V4098" t="s">
        <v>2615</v>
      </c>
      <c r="W4098" t="s">
        <v>2614</v>
      </c>
      <c r="X4098" t="s">
        <v>2615</v>
      </c>
      <c r="Y4098" t="str">
        <f t="shared" si="63"/>
        <v>广州荔湾品唯信息服务有限公司广州唯品会电子商务有限公司信息流</v>
      </c>
      <c r="Z4098" t="e">
        <f>VLOOKUP(Y:Y,[1]Sheet1!N:N,1,0)</f>
        <v>#N/A</v>
      </c>
    </row>
    <row r="4099" spans="1:26" hidden="1" x14ac:dyDescent="0.25">
      <c r="A4099">
        <v>20230608</v>
      </c>
      <c r="B4099">
        <v>47426672</v>
      </c>
      <c r="C4099" t="s">
        <v>2709</v>
      </c>
      <c r="D4099">
        <v>2167551</v>
      </c>
      <c r="E4099" t="s">
        <v>2550</v>
      </c>
      <c r="F4099" s="59">
        <v>1508.8</v>
      </c>
      <c r="G4099">
        <v>1508.8</v>
      </c>
      <c r="H4099" t="s">
        <v>2538</v>
      </c>
      <c r="I4099" t="s">
        <v>2551</v>
      </c>
      <c r="J4099" t="s">
        <v>2332</v>
      </c>
      <c r="K4099" t="s">
        <v>2321</v>
      </c>
      <c r="L4099" t="s">
        <v>2333</v>
      </c>
      <c r="M4099" t="s">
        <v>2552</v>
      </c>
      <c r="N4099" t="s">
        <v>2553</v>
      </c>
      <c r="O4099" t="s">
        <v>2542</v>
      </c>
      <c r="P4099" t="s">
        <v>2543</v>
      </c>
      <c r="Q4099" t="s">
        <v>2544</v>
      </c>
      <c r="R4099" t="s">
        <v>2554</v>
      </c>
      <c r="S4099" t="s">
        <v>2546</v>
      </c>
      <c r="T4099">
        <v>0</v>
      </c>
      <c r="U4099" t="s">
        <v>2555</v>
      </c>
      <c r="V4099" t="s">
        <v>2556</v>
      </c>
      <c r="W4099" t="s">
        <v>2555</v>
      </c>
      <c r="X4099" t="s">
        <v>2556</v>
      </c>
      <c r="Y4099" t="str">
        <f t="shared" ref="Y4099:Y4162" si="64">L4099&amp;J4099&amp;K4099</f>
        <v>北京爱奇艺科技有限公司-百度北京爱奇艺科技有限公司信息流</v>
      </c>
      <c r="Z4099" t="e">
        <f>VLOOKUP(Y:Y,[1]Sheet1!N:N,1,0)</f>
        <v>#N/A</v>
      </c>
    </row>
    <row r="4100" spans="1:26" hidden="1" x14ac:dyDescent="0.25">
      <c r="A4100">
        <v>20230608</v>
      </c>
      <c r="B4100">
        <v>29855630</v>
      </c>
      <c r="C4100" t="s">
        <v>2765</v>
      </c>
      <c r="D4100">
        <v>2130054</v>
      </c>
      <c r="E4100" t="s">
        <v>2558</v>
      </c>
      <c r="F4100" s="59">
        <v>3881.68</v>
      </c>
      <c r="G4100">
        <v>3142.96</v>
      </c>
      <c r="H4100" t="s">
        <v>2559</v>
      </c>
      <c r="I4100" t="s">
        <v>2560</v>
      </c>
      <c r="J4100" t="s">
        <v>2350</v>
      </c>
      <c r="K4100" t="s">
        <v>711</v>
      </c>
      <c r="L4100" t="s">
        <v>2350</v>
      </c>
      <c r="M4100" t="s">
        <v>2561</v>
      </c>
      <c r="N4100" t="s">
        <v>2562</v>
      </c>
      <c r="O4100" t="s">
        <v>2542</v>
      </c>
      <c r="P4100" t="s">
        <v>2543</v>
      </c>
      <c r="Q4100" t="s">
        <v>2544</v>
      </c>
      <c r="R4100" t="s">
        <v>2563</v>
      </c>
      <c r="S4100" t="s">
        <v>2546</v>
      </c>
      <c r="T4100">
        <v>5110.598</v>
      </c>
      <c r="U4100" t="s">
        <v>1891</v>
      </c>
      <c r="V4100" t="s">
        <v>2564</v>
      </c>
      <c r="W4100" t="s">
        <v>1891</v>
      </c>
      <c r="X4100" t="s">
        <v>2564</v>
      </c>
      <c r="Y4100" t="str">
        <f t="shared" si="64"/>
        <v>深圳尚米网络技术有限公司深圳尚米网络技术有限公司CPC</v>
      </c>
      <c r="Z4100" t="e">
        <f>VLOOKUP(Y:Y,[1]Sheet1!N:N,1,0)</f>
        <v>#N/A</v>
      </c>
    </row>
    <row r="4101" spans="1:26" hidden="1" x14ac:dyDescent="0.25">
      <c r="A4101">
        <v>20230608</v>
      </c>
      <c r="B4101">
        <v>42840928</v>
      </c>
      <c r="C4101" t="s">
        <v>2813</v>
      </c>
      <c r="D4101">
        <v>2117410</v>
      </c>
      <c r="E4101" t="s">
        <v>2587</v>
      </c>
      <c r="F4101" s="59">
        <v>275.93</v>
      </c>
      <c r="G4101">
        <v>0</v>
      </c>
      <c r="H4101" t="s">
        <v>2538</v>
      </c>
      <c r="I4101" t="s">
        <v>2551</v>
      </c>
      <c r="J4101" t="s">
        <v>2353</v>
      </c>
      <c r="K4101" t="s">
        <v>2321</v>
      </c>
      <c r="L4101" t="s">
        <v>326</v>
      </c>
      <c r="M4101" t="s">
        <v>2588</v>
      </c>
      <c r="N4101" t="s">
        <v>2589</v>
      </c>
      <c r="O4101" t="s">
        <v>2542</v>
      </c>
      <c r="P4101" t="s">
        <v>2543</v>
      </c>
      <c r="Q4101" t="s">
        <v>2544</v>
      </c>
      <c r="R4101" t="s">
        <v>2570</v>
      </c>
      <c r="S4101" t="s">
        <v>2546</v>
      </c>
      <c r="T4101">
        <v>0</v>
      </c>
      <c r="U4101" t="s">
        <v>2571</v>
      </c>
      <c r="V4101" t="s">
        <v>2572</v>
      </c>
      <c r="W4101" t="s">
        <v>1891</v>
      </c>
      <c r="X4101" t="s">
        <v>2564</v>
      </c>
      <c r="Y4101" t="str">
        <f t="shared" si="64"/>
        <v>网易有道信息技术（北京）有限公司网易(杭州)网络有限公司信息流</v>
      </c>
      <c r="Z4101" t="e">
        <f>VLOOKUP(Y:Y,[1]Sheet1!N:N,1,0)</f>
        <v>#N/A</v>
      </c>
    </row>
    <row r="4102" spans="1:26" hidden="1" x14ac:dyDescent="0.25">
      <c r="A4102">
        <v>20230608</v>
      </c>
      <c r="B4102">
        <v>46808299</v>
      </c>
      <c r="C4102" t="s">
        <v>2567</v>
      </c>
      <c r="D4102">
        <v>2159765</v>
      </c>
      <c r="E4102" t="s">
        <v>2568</v>
      </c>
      <c r="F4102" s="59">
        <v>90.84</v>
      </c>
      <c r="G4102">
        <v>69.34</v>
      </c>
      <c r="H4102" t="s">
        <v>2538</v>
      </c>
      <c r="I4102" t="s">
        <v>2551</v>
      </c>
      <c r="J4102" t="s">
        <v>2375</v>
      </c>
      <c r="K4102" t="s">
        <v>2321</v>
      </c>
      <c r="L4102" t="s">
        <v>2277</v>
      </c>
      <c r="M4102" t="s">
        <v>2569</v>
      </c>
      <c r="O4102" t="s">
        <v>2542</v>
      </c>
      <c r="P4102" t="s">
        <v>2543</v>
      </c>
      <c r="Q4102" t="s">
        <v>2544</v>
      </c>
      <c r="R4102" t="s">
        <v>2570</v>
      </c>
      <c r="S4102" t="s">
        <v>2546</v>
      </c>
      <c r="T4102">
        <v>0</v>
      </c>
      <c r="U4102" t="s">
        <v>2571</v>
      </c>
      <c r="V4102" t="s">
        <v>2572</v>
      </c>
      <c r="W4102" t="s">
        <v>2571</v>
      </c>
      <c r="X4102" t="s">
        <v>2572</v>
      </c>
      <c r="Y4102" t="str">
        <f t="shared" si="64"/>
        <v>酷得少年（天津）文化传播有限公司-1北京酷得少年科技有限公司信息流</v>
      </c>
      <c r="Z4102" t="e">
        <f>VLOOKUP(Y:Y,[1]Sheet1!N:N,1,0)</f>
        <v>#N/A</v>
      </c>
    </row>
    <row r="4103" spans="1:26" hidden="1" x14ac:dyDescent="0.25">
      <c r="A4103">
        <v>20230608</v>
      </c>
      <c r="B4103">
        <v>41250572</v>
      </c>
      <c r="C4103" t="s">
        <v>2703</v>
      </c>
      <c r="D4103">
        <v>2130054</v>
      </c>
      <c r="E4103" t="s">
        <v>2558</v>
      </c>
      <c r="F4103" s="59">
        <v>2019.51</v>
      </c>
      <c r="G4103">
        <v>1635.2</v>
      </c>
      <c r="H4103" t="s">
        <v>2559</v>
      </c>
      <c r="I4103" t="s">
        <v>2560</v>
      </c>
      <c r="J4103" t="s">
        <v>2350</v>
      </c>
      <c r="K4103" t="s">
        <v>711</v>
      </c>
      <c r="L4103" t="s">
        <v>2350</v>
      </c>
      <c r="M4103" t="s">
        <v>2561</v>
      </c>
      <c r="N4103" t="s">
        <v>2562</v>
      </c>
      <c r="O4103" t="s">
        <v>2542</v>
      </c>
      <c r="P4103" t="s">
        <v>2543</v>
      </c>
      <c r="Q4103" t="s">
        <v>2544</v>
      </c>
      <c r="R4103" t="s">
        <v>2563</v>
      </c>
      <c r="S4103" t="s">
        <v>2546</v>
      </c>
      <c r="T4103">
        <v>3411.221</v>
      </c>
      <c r="U4103" t="s">
        <v>1891</v>
      </c>
      <c r="V4103" t="s">
        <v>2564</v>
      </c>
      <c r="W4103" t="s">
        <v>1891</v>
      </c>
      <c r="X4103" t="s">
        <v>2564</v>
      </c>
      <c r="Y4103" t="str">
        <f t="shared" si="64"/>
        <v>深圳尚米网络技术有限公司深圳尚米网络技术有限公司CPC</v>
      </c>
      <c r="Z4103" t="e">
        <f>VLOOKUP(Y:Y,[1]Sheet1!N:N,1,0)</f>
        <v>#N/A</v>
      </c>
    </row>
    <row r="4104" spans="1:26" hidden="1" x14ac:dyDescent="0.25">
      <c r="A4104">
        <v>20230608</v>
      </c>
      <c r="B4104">
        <v>40548298</v>
      </c>
      <c r="C4104" t="s">
        <v>2557</v>
      </c>
      <c r="D4104">
        <v>2130054</v>
      </c>
      <c r="E4104" t="s">
        <v>2558</v>
      </c>
      <c r="F4104" s="59">
        <v>2614.37</v>
      </c>
      <c r="G4104">
        <v>2116.84</v>
      </c>
      <c r="H4104" t="s">
        <v>2559</v>
      </c>
      <c r="I4104" t="s">
        <v>2560</v>
      </c>
      <c r="J4104" t="s">
        <v>2350</v>
      </c>
      <c r="K4104" t="s">
        <v>711</v>
      </c>
      <c r="L4104" t="s">
        <v>2350</v>
      </c>
      <c r="M4104" t="s">
        <v>2561</v>
      </c>
      <c r="N4104" t="s">
        <v>2562</v>
      </c>
      <c r="O4104" t="s">
        <v>2542</v>
      </c>
      <c r="P4104" t="s">
        <v>2543</v>
      </c>
      <c r="Q4104" t="s">
        <v>2544</v>
      </c>
      <c r="R4104" t="s">
        <v>2563</v>
      </c>
      <c r="S4104" t="s">
        <v>2546</v>
      </c>
      <c r="T4104">
        <v>7546.0630000000001</v>
      </c>
      <c r="U4104" t="s">
        <v>1891</v>
      </c>
      <c r="V4104" t="s">
        <v>2564</v>
      </c>
      <c r="W4104" t="s">
        <v>1891</v>
      </c>
      <c r="X4104" t="s">
        <v>2564</v>
      </c>
      <c r="Y4104" t="str">
        <f t="shared" si="64"/>
        <v>深圳尚米网络技术有限公司深圳尚米网络技术有限公司CPC</v>
      </c>
      <c r="Z4104" t="e">
        <f>VLOOKUP(Y:Y,[1]Sheet1!N:N,1,0)</f>
        <v>#N/A</v>
      </c>
    </row>
    <row r="4105" spans="1:26" x14ac:dyDescent="0.25">
      <c r="A4105">
        <v>20230608</v>
      </c>
      <c r="B4105">
        <v>45336938</v>
      </c>
      <c r="C4105" t="s">
        <v>2753</v>
      </c>
      <c r="D4105">
        <v>2054669</v>
      </c>
      <c r="E4105" t="s">
        <v>2622</v>
      </c>
      <c r="F4105" s="59">
        <v>396.46</v>
      </c>
      <c r="G4105">
        <v>293.67</v>
      </c>
      <c r="H4105" t="s">
        <v>2538</v>
      </c>
      <c r="I4105" t="s">
        <v>2551</v>
      </c>
      <c r="J4105" t="s">
        <v>2352</v>
      </c>
      <c r="K4105" t="s">
        <v>2321</v>
      </c>
      <c r="L4105" t="s">
        <v>2351</v>
      </c>
      <c r="M4105" t="s">
        <v>2623</v>
      </c>
      <c r="N4105" t="s">
        <v>2624</v>
      </c>
      <c r="O4105" t="s">
        <v>2542</v>
      </c>
      <c r="P4105" t="s">
        <v>2543</v>
      </c>
      <c r="Q4105" t="s">
        <v>2544</v>
      </c>
      <c r="R4105" t="s">
        <v>2625</v>
      </c>
      <c r="S4105" t="s">
        <v>2546</v>
      </c>
      <c r="T4105">
        <v>0</v>
      </c>
      <c r="U4105" t="s">
        <v>838</v>
      </c>
      <c r="V4105" t="s">
        <v>2548</v>
      </c>
      <c r="W4105" t="s">
        <v>838</v>
      </c>
      <c r="X4105" t="s">
        <v>2548</v>
      </c>
      <c r="Y4105" t="str">
        <f t="shared" si="64"/>
        <v>深圳市小赢普惠科技有限责任公司深圳市赢众通金融信息服务有限责任公司信息流</v>
      </c>
      <c r="Z4105" t="e">
        <f>VLOOKUP(Y:Y,[1]Sheet1!N:N,1,0)</f>
        <v>#N/A</v>
      </c>
    </row>
    <row r="4106" spans="1:26" hidden="1" x14ac:dyDescent="0.25">
      <c r="A4106">
        <v>20230608</v>
      </c>
      <c r="B4106">
        <v>47426689</v>
      </c>
      <c r="C4106" t="s">
        <v>2872</v>
      </c>
      <c r="D4106">
        <v>2167551</v>
      </c>
      <c r="E4106" t="s">
        <v>2550</v>
      </c>
      <c r="F4106" s="59">
        <v>72.83</v>
      </c>
      <c r="G4106">
        <v>72.83</v>
      </c>
      <c r="H4106" t="s">
        <v>2538</v>
      </c>
      <c r="I4106" t="s">
        <v>2551</v>
      </c>
      <c r="J4106" t="s">
        <v>2332</v>
      </c>
      <c r="K4106" t="s">
        <v>2321</v>
      </c>
      <c r="L4106" t="s">
        <v>2333</v>
      </c>
      <c r="M4106" t="s">
        <v>2552</v>
      </c>
      <c r="N4106" t="s">
        <v>2553</v>
      </c>
      <c r="O4106" t="s">
        <v>2542</v>
      </c>
      <c r="P4106" t="s">
        <v>2543</v>
      </c>
      <c r="Q4106" t="s">
        <v>2544</v>
      </c>
      <c r="R4106" t="s">
        <v>2554</v>
      </c>
      <c r="S4106" t="s">
        <v>2546</v>
      </c>
      <c r="T4106">
        <v>0</v>
      </c>
      <c r="U4106" t="s">
        <v>2555</v>
      </c>
      <c r="V4106" t="s">
        <v>2556</v>
      </c>
      <c r="W4106" t="s">
        <v>2555</v>
      </c>
      <c r="X4106" t="s">
        <v>2556</v>
      </c>
      <c r="Y4106" t="str">
        <f t="shared" si="64"/>
        <v>北京爱奇艺科技有限公司-百度北京爱奇艺科技有限公司信息流</v>
      </c>
      <c r="Z4106" t="e">
        <f>VLOOKUP(Y:Y,[1]Sheet1!N:N,1,0)</f>
        <v>#N/A</v>
      </c>
    </row>
    <row r="4107" spans="1:26" x14ac:dyDescent="0.25">
      <c r="A4107">
        <v>20230608</v>
      </c>
      <c r="B4107">
        <v>39873589</v>
      </c>
      <c r="C4107" t="s">
        <v>2811</v>
      </c>
      <c r="D4107">
        <v>2054669</v>
      </c>
      <c r="E4107" t="s">
        <v>2622</v>
      </c>
      <c r="F4107" s="59">
        <v>21540.6</v>
      </c>
      <c r="G4107">
        <v>15956</v>
      </c>
      <c r="H4107" t="s">
        <v>2538</v>
      </c>
      <c r="I4107" t="s">
        <v>2539</v>
      </c>
      <c r="J4107" t="s">
        <v>2352</v>
      </c>
      <c r="K4107" t="s">
        <v>2321</v>
      </c>
      <c r="L4107" t="s">
        <v>2351</v>
      </c>
      <c r="M4107" t="s">
        <v>2623</v>
      </c>
      <c r="N4107" t="s">
        <v>2624</v>
      </c>
      <c r="O4107" t="s">
        <v>2542</v>
      </c>
      <c r="P4107" t="s">
        <v>2543</v>
      </c>
      <c r="Q4107" t="s">
        <v>2544</v>
      </c>
      <c r="R4107" t="s">
        <v>2625</v>
      </c>
      <c r="S4107" t="s">
        <v>2546</v>
      </c>
      <c r="T4107">
        <v>0</v>
      </c>
      <c r="U4107" t="s">
        <v>838</v>
      </c>
      <c r="V4107" t="s">
        <v>2548</v>
      </c>
      <c r="W4107" t="s">
        <v>838</v>
      </c>
      <c r="X4107" t="s">
        <v>2548</v>
      </c>
      <c r="Y4107" t="str">
        <f t="shared" si="64"/>
        <v>深圳市小赢普惠科技有限责任公司深圳市赢众通金融信息服务有限责任公司信息流</v>
      </c>
      <c r="Z4107" t="e">
        <f>VLOOKUP(Y:Y,[1]Sheet1!N:N,1,0)</f>
        <v>#N/A</v>
      </c>
    </row>
    <row r="4108" spans="1:26" x14ac:dyDescent="0.25">
      <c r="A4108">
        <v>20230608</v>
      </c>
      <c r="B4108">
        <v>43094813</v>
      </c>
      <c r="C4108" t="s">
        <v>2677</v>
      </c>
      <c r="D4108">
        <v>2054669</v>
      </c>
      <c r="E4108" t="s">
        <v>2622</v>
      </c>
      <c r="F4108" s="59">
        <v>477.48</v>
      </c>
      <c r="G4108">
        <v>353.69</v>
      </c>
      <c r="H4108" t="s">
        <v>2538</v>
      </c>
      <c r="I4108" t="s">
        <v>2551</v>
      </c>
      <c r="J4108" t="s">
        <v>2352</v>
      </c>
      <c r="K4108" t="s">
        <v>2321</v>
      </c>
      <c r="L4108" t="s">
        <v>2351</v>
      </c>
      <c r="M4108" t="s">
        <v>2623</v>
      </c>
      <c r="N4108" t="s">
        <v>2624</v>
      </c>
      <c r="O4108" t="s">
        <v>2542</v>
      </c>
      <c r="P4108" t="s">
        <v>2543</v>
      </c>
      <c r="Q4108" t="s">
        <v>2544</v>
      </c>
      <c r="R4108" t="s">
        <v>2625</v>
      </c>
      <c r="S4108" t="s">
        <v>2546</v>
      </c>
      <c r="T4108">
        <v>0</v>
      </c>
      <c r="U4108" t="s">
        <v>838</v>
      </c>
      <c r="V4108" t="s">
        <v>2548</v>
      </c>
      <c r="W4108" t="s">
        <v>838</v>
      </c>
      <c r="X4108" t="s">
        <v>2548</v>
      </c>
      <c r="Y4108" t="str">
        <f t="shared" si="64"/>
        <v>深圳市小赢普惠科技有限责任公司深圳市赢众通金融信息服务有限责任公司信息流</v>
      </c>
      <c r="Z4108" t="e">
        <f>VLOOKUP(Y:Y,[1]Sheet1!N:N,1,0)</f>
        <v>#N/A</v>
      </c>
    </row>
    <row r="4109" spans="1:26" hidden="1" x14ac:dyDescent="0.25">
      <c r="A4109">
        <v>20230608</v>
      </c>
      <c r="B4109">
        <v>47184419</v>
      </c>
      <c r="C4109" t="s">
        <v>2740</v>
      </c>
      <c r="D4109">
        <v>2176807</v>
      </c>
      <c r="E4109" t="s">
        <v>2691</v>
      </c>
      <c r="F4109" s="59">
        <v>4.6500000000000004</v>
      </c>
      <c r="G4109">
        <v>3.39</v>
      </c>
      <c r="H4109" t="s">
        <v>2538</v>
      </c>
      <c r="I4109" t="s">
        <v>2539</v>
      </c>
      <c r="J4109" t="s">
        <v>2339</v>
      </c>
      <c r="K4109" t="s">
        <v>2321</v>
      </c>
      <c r="L4109" t="s">
        <v>2338</v>
      </c>
      <c r="M4109" t="s">
        <v>2692</v>
      </c>
      <c r="N4109" t="s">
        <v>2693</v>
      </c>
      <c r="O4109" t="s">
        <v>2542</v>
      </c>
      <c r="P4109" t="s">
        <v>2543</v>
      </c>
      <c r="Q4109" t="s">
        <v>2544</v>
      </c>
      <c r="R4109" t="s">
        <v>2694</v>
      </c>
      <c r="S4109" t="s">
        <v>2546</v>
      </c>
      <c r="T4109">
        <v>0</v>
      </c>
      <c r="U4109" t="s">
        <v>2117</v>
      </c>
      <c r="V4109" t="s">
        <v>2695</v>
      </c>
      <c r="W4109" t="s">
        <v>2117</v>
      </c>
      <c r="X4109" t="s">
        <v>2695</v>
      </c>
      <c r="Y4109" t="str">
        <f t="shared" si="64"/>
        <v>北京三快在线科技有限公司及其关联公司北京三快科技有限公司信息流</v>
      </c>
      <c r="Z4109" t="e">
        <f>VLOOKUP(Y:Y,[1]Sheet1!N:N,1,0)</f>
        <v>#N/A</v>
      </c>
    </row>
    <row r="4110" spans="1:26" hidden="1" x14ac:dyDescent="0.25">
      <c r="A4110">
        <v>20230608</v>
      </c>
      <c r="B4110">
        <v>47327934</v>
      </c>
      <c r="C4110" t="s">
        <v>2864</v>
      </c>
      <c r="D4110">
        <v>2185183</v>
      </c>
      <c r="E4110" t="s">
        <v>2574</v>
      </c>
      <c r="F4110" s="59">
        <v>226.61</v>
      </c>
      <c r="G4110">
        <v>171.68</v>
      </c>
      <c r="H4110" t="s">
        <v>2538</v>
      </c>
      <c r="I4110" t="s">
        <v>2551</v>
      </c>
      <c r="J4110" t="s">
        <v>2575</v>
      </c>
      <c r="K4110" t="s">
        <v>2321</v>
      </c>
      <c r="L4110" t="s">
        <v>2344</v>
      </c>
      <c r="M4110" t="s">
        <v>2576</v>
      </c>
      <c r="O4110" t="s">
        <v>2542</v>
      </c>
      <c r="P4110" t="s">
        <v>2543</v>
      </c>
      <c r="Q4110" t="s">
        <v>2544</v>
      </c>
      <c r="R4110" t="s">
        <v>2577</v>
      </c>
      <c r="S4110" t="s">
        <v>2546</v>
      </c>
      <c r="T4110">
        <v>0</v>
      </c>
      <c r="U4110" t="s">
        <v>838</v>
      </c>
      <c r="V4110" t="s">
        <v>2578</v>
      </c>
      <c r="W4110" t="s">
        <v>838</v>
      </c>
      <c r="X4110" t="s">
        <v>2578</v>
      </c>
      <c r="Y4110" t="str">
        <f t="shared" si="64"/>
        <v>北京微财科技有限公司-数媒重庆市黑卡小额贷款有限公司信息流</v>
      </c>
      <c r="Z4110" t="e">
        <f>VLOOKUP(Y:Y,[1]Sheet1!N:N,1,0)</f>
        <v>#N/A</v>
      </c>
    </row>
    <row r="4111" spans="1:26" hidden="1" x14ac:dyDescent="0.25">
      <c r="A4111">
        <v>20230608</v>
      </c>
      <c r="B4111">
        <v>42965750</v>
      </c>
      <c r="C4111" t="s">
        <v>2565</v>
      </c>
      <c r="D4111">
        <v>2165227</v>
      </c>
      <c r="E4111" t="s">
        <v>2566</v>
      </c>
      <c r="F4111" s="59">
        <v>2682.72</v>
      </c>
      <c r="G4111">
        <v>1987.2</v>
      </c>
      <c r="H4111" t="s">
        <v>2538</v>
      </c>
      <c r="I4111" t="s">
        <v>2539</v>
      </c>
      <c r="J4111" t="s">
        <v>2320</v>
      </c>
      <c r="K4111" t="s">
        <v>2321</v>
      </c>
      <c r="L4111" t="s">
        <v>2318</v>
      </c>
      <c r="M4111" t="s">
        <v>2540</v>
      </c>
      <c r="N4111" t="s">
        <v>2541</v>
      </c>
      <c r="O4111" t="s">
        <v>2542</v>
      </c>
      <c r="P4111" t="s">
        <v>2543</v>
      </c>
      <c r="Q4111" t="s">
        <v>2544</v>
      </c>
      <c r="R4111" t="s">
        <v>2545</v>
      </c>
      <c r="S4111" t="s">
        <v>2546</v>
      </c>
      <c r="T4111">
        <v>0</v>
      </c>
      <c r="U4111" t="s">
        <v>838</v>
      </c>
      <c r="V4111" t="s">
        <v>2547</v>
      </c>
      <c r="W4111" t="s">
        <v>838</v>
      </c>
      <c r="X4111" t="s">
        <v>2548</v>
      </c>
      <c r="Y4111" t="str">
        <f t="shared" si="64"/>
        <v>上海耳序信息技术有限公司-四部上海拍拍贷金融信息服务有限公司信息流</v>
      </c>
      <c r="Z4111" t="e">
        <f>VLOOKUP(Y:Y,[1]Sheet1!N:N,1,0)</f>
        <v>#N/A</v>
      </c>
    </row>
    <row r="4112" spans="1:26" hidden="1" x14ac:dyDescent="0.25">
      <c r="A4112">
        <v>20230608</v>
      </c>
      <c r="B4112">
        <v>40168764</v>
      </c>
      <c r="C4112" t="s">
        <v>2590</v>
      </c>
      <c r="D4112">
        <v>2158492</v>
      </c>
      <c r="E4112" t="s">
        <v>2580</v>
      </c>
      <c r="F4112" s="59">
        <v>2007.77</v>
      </c>
      <c r="G4112">
        <v>1687.12</v>
      </c>
      <c r="H4112" t="s">
        <v>2559</v>
      </c>
      <c r="I4112" t="s">
        <v>2560</v>
      </c>
      <c r="J4112" t="s">
        <v>2330</v>
      </c>
      <c r="K4112" t="s">
        <v>711</v>
      </c>
      <c r="L4112" t="s">
        <v>2329</v>
      </c>
      <c r="M4112" t="s">
        <v>2581</v>
      </c>
      <c r="N4112" t="s">
        <v>2582</v>
      </c>
      <c r="O4112" t="s">
        <v>2542</v>
      </c>
      <c r="P4112" t="s">
        <v>2543</v>
      </c>
      <c r="Q4112" t="s">
        <v>2544</v>
      </c>
      <c r="R4112" t="s">
        <v>2583</v>
      </c>
      <c r="S4112" t="s">
        <v>2546</v>
      </c>
      <c r="T4112">
        <v>24396.044999999998</v>
      </c>
      <c r="U4112" t="s">
        <v>2584</v>
      </c>
      <c r="V4112" t="s">
        <v>2585</v>
      </c>
      <c r="W4112" t="s">
        <v>2584</v>
      </c>
      <c r="X4112" t="s">
        <v>2585</v>
      </c>
      <c r="Y4112" t="str">
        <f t="shared" si="64"/>
        <v>成都哈拜网络科技有限公司-数字媒体事业部上海哈啰普惠科技有限公司CPC</v>
      </c>
      <c r="Z4112" t="e">
        <f>VLOOKUP(Y:Y,[1]Sheet1!N:N,1,0)</f>
        <v>#N/A</v>
      </c>
    </row>
    <row r="4113" spans="1:26" hidden="1" x14ac:dyDescent="0.25">
      <c r="A4113">
        <v>20230608</v>
      </c>
      <c r="B4113">
        <v>47798422</v>
      </c>
      <c r="C4113" t="s">
        <v>2794</v>
      </c>
      <c r="D4113">
        <v>2169384</v>
      </c>
      <c r="E4113" t="s">
        <v>2633</v>
      </c>
      <c r="F4113" s="59">
        <v>2742.69</v>
      </c>
      <c r="G4113">
        <v>2031.62</v>
      </c>
      <c r="H4113" t="s">
        <v>2538</v>
      </c>
      <c r="I4113" t="s">
        <v>2551</v>
      </c>
      <c r="J4113" t="s">
        <v>296</v>
      </c>
      <c r="K4113" t="s">
        <v>2321</v>
      </c>
      <c r="L4113" t="s">
        <v>2334</v>
      </c>
      <c r="M4113" t="s">
        <v>2634</v>
      </c>
      <c r="N4113" t="s">
        <v>2635</v>
      </c>
      <c r="O4113" t="s">
        <v>2542</v>
      </c>
      <c r="P4113" t="s">
        <v>2543</v>
      </c>
      <c r="Q4113" t="s">
        <v>2544</v>
      </c>
      <c r="R4113" t="s">
        <v>2636</v>
      </c>
      <c r="S4113" t="s">
        <v>2546</v>
      </c>
      <c r="T4113">
        <v>0</v>
      </c>
      <c r="U4113" t="s">
        <v>2584</v>
      </c>
      <c r="V4113" t="s">
        <v>2637</v>
      </c>
      <c r="W4113" t="s">
        <v>2584</v>
      </c>
      <c r="X4113" t="s">
        <v>2637</v>
      </c>
      <c r="Y4113" t="str">
        <f t="shared" si="64"/>
        <v>湖北车智汇传媒有限公司北京车之家信息技术有限公司信息流</v>
      </c>
      <c r="Z4113" t="e">
        <f>VLOOKUP(Y:Y,[1]Sheet1!N:N,1,0)</f>
        <v>#N/A</v>
      </c>
    </row>
    <row r="4114" spans="1:26" hidden="1" x14ac:dyDescent="0.25">
      <c r="A4114">
        <v>20230608</v>
      </c>
      <c r="B4114">
        <v>38794097</v>
      </c>
      <c r="C4114" t="s">
        <v>2757</v>
      </c>
      <c r="D4114">
        <v>2172261</v>
      </c>
      <c r="E4114" t="s">
        <v>2628</v>
      </c>
      <c r="F4114" s="59">
        <v>386.19</v>
      </c>
      <c r="G4114">
        <v>294.8</v>
      </c>
      <c r="H4114" t="s">
        <v>2538</v>
      </c>
      <c r="I4114" t="s">
        <v>2539</v>
      </c>
      <c r="J4114" t="s">
        <v>292</v>
      </c>
      <c r="K4114" t="s">
        <v>2321</v>
      </c>
      <c r="L4114" t="s">
        <v>574</v>
      </c>
      <c r="M4114" t="s">
        <v>2611</v>
      </c>
      <c r="N4114" t="s">
        <v>2612</v>
      </c>
      <c r="O4114" t="s">
        <v>2542</v>
      </c>
      <c r="P4114" t="s">
        <v>2543</v>
      </c>
      <c r="Q4114" t="s">
        <v>2544</v>
      </c>
      <c r="R4114" t="s">
        <v>2613</v>
      </c>
      <c r="S4114" t="s">
        <v>2546</v>
      </c>
      <c r="T4114">
        <v>0</v>
      </c>
      <c r="U4114" t="s">
        <v>2614</v>
      </c>
      <c r="V4114" t="s">
        <v>2615</v>
      </c>
      <c r="W4114" t="s">
        <v>2614</v>
      </c>
      <c r="X4114" t="s">
        <v>2615</v>
      </c>
      <c r="Y4114" t="str">
        <f t="shared" si="64"/>
        <v>广州荔湾品唯信息服务有限公司广州唯品会电子商务有限公司信息流</v>
      </c>
      <c r="Z4114" t="e">
        <f>VLOOKUP(Y:Y,[1]Sheet1!N:N,1,0)</f>
        <v>#N/A</v>
      </c>
    </row>
    <row r="4115" spans="1:26" hidden="1" x14ac:dyDescent="0.25">
      <c r="A4115">
        <v>20230608</v>
      </c>
      <c r="B4115">
        <v>38794042</v>
      </c>
      <c r="C4115" t="s">
        <v>2756</v>
      </c>
      <c r="D4115">
        <v>2172261</v>
      </c>
      <c r="E4115" t="s">
        <v>2628</v>
      </c>
      <c r="F4115" s="59">
        <v>4026.68</v>
      </c>
      <c r="G4115">
        <v>3073.81</v>
      </c>
      <c r="H4115" t="s">
        <v>2538</v>
      </c>
      <c r="I4115" t="s">
        <v>2551</v>
      </c>
      <c r="J4115" t="s">
        <v>292</v>
      </c>
      <c r="K4115" t="s">
        <v>2321</v>
      </c>
      <c r="L4115" t="s">
        <v>574</v>
      </c>
      <c r="M4115" t="s">
        <v>2611</v>
      </c>
      <c r="N4115" t="s">
        <v>2612</v>
      </c>
      <c r="O4115" t="s">
        <v>2542</v>
      </c>
      <c r="P4115" t="s">
        <v>2543</v>
      </c>
      <c r="Q4115" t="s">
        <v>2544</v>
      </c>
      <c r="R4115" t="s">
        <v>2613</v>
      </c>
      <c r="S4115" t="s">
        <v>2546</v>
      </c>
      <c r="T4115">
        <v>0</v>
      </c>
      <c r="U4115" t="s">
        <v>2614</v>
      </c>
      <c r="V4115" t="s">
        <v>2615</v>
      </c>
      <c r="W4115" t="s">
        <v>2614</v>
      </c>
      <c r="X4115" t="s">
        <v>2615</v>
      </c>
      <c r="Y4115" t="str">
        <f t="shared" si="64"/>
        <v>广州荔湾品唯信息服务有限公司广州唯品会电子商务有限公司信息流</v>
      </c>
      <c r="Z4115" t="e">
        <f>VLOOKUP(Y:Y,[1]Sheet1!N:N,1,0)</f>
        <v>#N/A</v>
      </c>
    </row>
    <row r="4116" spans="1:26" hidden="1" x14ac:dyDescent="0.25">
      <c r="A4116">
        <v>20230608</v>
      </c>
      <c r="B4116">
        <v>40182529</v>
      </c>
      <c r="C4116" t="s">
        <v>2795</v>
      </c>
      <c r="D4116">
        <v>2130054</v>
      </c>
      <c r="E4116" t="s">
        <v>2558</v>
      </c>
      <c r="F4116" s="59">
        <v>1575.83</v>
      </c>
      <c r="G4116">
        <v>1275.95</v>
      </c>
      <c r="H4116" t="s">
        <v>2559</v>
      </c>
      <c r="I4116" t="s">
        <v>2560</v>
      </c>
      <c r="J4116" t="s">
        <v>2350</v>
      </c>
      <c r="K4116" t="s">
        <v>711</v>
      </c>
      <c r="L4116" t="s">
        <v>2350</v>
      </c>
      <c r="M4116" t="s">
        <v>2561</v>
      </c>
      <c r="N4116" t="s">
        <v>2562</v>
      </c>
      <c r="O4116" t="s">
        <v>2542</v>
      </c>
      <c r="P4116" t="s">
        <v>2543</v>
      </c>
      <c r="Q4116" t="s">
        <v>2544</v>
      </c>
      <c r="R4116" t="s">
        <v>2563</v>
      </c>
      <c r="S4116" t="s">
        <v>2546</v>
      </c>
      <c r="T4116">
        <v>6988.61</v>
      </c>
      <c r="U4116" t="s">
        <v>1891</v>
      </c>
      <c r="V4116" t="s">
        <v>2564</v>
      </c>
      <c r="W4116" t="s">
        <v>1891</v>
      </c>
      <c r="X4116" t="s">
        <v>2564</v>
      </c>
      <c r="Y4116" t="str">
        <f t="shared" si="64"/>
        <v>深圳尚米网络技术有限公司深圳尚米网络技术有限公司CPC</v>
      </c>
      <c r="Z4116" t="e">
        <f>VLOOKUP(Y:Y,[1]Sheet1!N:N,1,0)</f>
        <v>#N/A</v>
      </c>
    </row>
    <row r="4117" spans="1:26" hidden="1" x14ac:dyDescent="0.25">
      <c r="A4117">
        <v>20230608</v>
      </c>
      <c r="B4117">
        <v>42327215</v>
      </c>
      <c r="C4117" t="s">
        <v>2739</v>
      </c>
      <c r="D4117">
        <v>2172261</v>
      </c>
      <c r="E4117" t="s">
        <v>2628</v>
      </c>
      <c r="F4117" s="59">
        <v>1541.79</v>
      </c>
      <c r="G4117">
        <v>1176.94</v>
      </c>
      <c r="H4117" t="s">
        <v>2538</v>
      </c>
      <c r="I4117" t="s">
        <v>2551</v>
      </c>
      <c r="J4117" t="s">
        <v>292</v>
      </c>
      <c r="K4117" t="s">
        <v>2321</v>
      </c>
      <c r="L4117" t="s">
        <v>574</v>
      </c>
      <c r="M4117" t="s">
        <v>2611</v>
      </c>
      <c r="N4117" t="s">
        <v>2612</v>
      </c>
      <c r="O4117" t="s">
        <v>2542</v>
      </c>
      <c r="P4117" t="s">
        <v>2543</v>
      </c>
      <c r="Q4117" t="s">
        <v>2544</v>
      </c>
      <c r="R4117" t="s">
        <v>2613</v>
      </c>
      <c r="S4117" t="s">
        <v>2546</v>
      </c>
      <c r="T4117">
        <v>0</v>
      </c>
      <c r="U4117" t="s">
        <v>2614</v>
      </c>
      <c r="V4117" t="s">
        <v>2615</v>
      </c>
      <c r="W4117" t="s">
        <v>2614</v>
      </c>
      <c r="X4117" t="s">
        <v>2615</v>
      </c>
      <c r="Y4117" t="str">
        <f t="shared" si="64"/>
        <v>广州荔湾品唯信息服务有限公司广州唯品会电子商务有限公司信息流</v>
      </c>
      <c r="Z4117" t="e">
        <f>VLOOKUP(Y:Y,[1]Sheet1!N:N,1,0)</f>
        <v>#N/A</v>
      </c>
    </row>
    <row r="4118" spans="1:26" x14ac:dyDescent="0.25">
      <c r="A4118">
        <v>20230608</v>
      </c>
      <c r="B4118">
        <v>43094782</v>
      </c>
      <c r="C4118" t="s">
        <v>2630</v>
      </c>
      <c r="D4118">
        <v>2054669</v>
      </c>
      <c r="E4118" t="s">
        <v>2622</v>
      </c>
      <c r="F4118" s="59">
        <v>2951.73</v>
      </c>
      <c r="G4118">
        <v>2186.4699999999998</v>
      </c>
      <c r="H4118" t="s">
        <v>2538</v>
      </c>
      <c r="I4118" t="s">
        <v>2539</v>
      </c>
      <c r="J4118" t="s">
        <v>2352</v>
      </c>
      <c r="K4118" t="s">
        <v>2321</v>
      </c>
      <c r="L4118" t="s">
        <v>2351</v>
      </c>
      <c r="M4118" t="s">
        <v>2623</v>
      </c>
      <c r="N4118" t="s">
        <v>2624</v>
      </c>
      <c r="O4118" t="s">
        <v>2542</v>
      </c>
      <c r="P4118" t="s">
        <v>2543</v>
      </c>
      <c r="Q4118" t="s">
        <v>2544</v>
      </c>
      <c r="R4118" t="s">
        <v>2625</v>
      </c>
      <c r="S4118" t="s">
        <v>2546</v>
      </c>
      <c r="T4118">
        <v>0</v>
      </c>
      <c r="U4118" t="s">
        <v>838</v>
      </c>
      <c r="V4118" t="s">
        <v>2548</v>
      </c>
      <c r="W4118" t="s">
        <v>838</v>
      </c>
      <c r="X4118" t="s">
        <v>2548</v>
      </c>
      <c r="Y4118" t="str">
        <f t="shared" si="64"/>
        <v>深圳市小赢普惠科技有限责任公司深圳市赢众通金融信息服务有限责任公司信息流</v>
      </c>
      <c r="Z4118" t="e">
        <f>VLOOKUP(Y:Y,[1]Sheet1!N:N,1,0)</f>
        <v>#N/A</v>
      </c>
    </row>
    <row r="4119" spans="1:26" hidden="1" x14ac:dyDescent="0.25">
      <c r="A4119">
        <v>20230608</v>
      </c>
      <c r="B4119">
        <v>27753547</v>
      </c>
      <c r="C4119" t="s">
        <v>2674</v>
      </c>
      <c r="D4119">
        <v>2172257</v>
      </c>
      <c r="E4119" t="s">
        <v>2610</v>
      </c>
      <c r="F4119" s="59">
        <v>1331.88</v>
      </c>
      <c r="G4119">
        <v>1056.96</v>
      </c>
      <c r="H4119" t="s">
        <v>2559</v>
      </c>
      <c r="I4119" t="s">
        <v>2560</v>
      </c>
      <c r="J4119" t="s">
        <v>292</v>
      </c>
      <c r="K4119" t="s">
        <v>711</v>
      </c>
      <c r="L4119" t="s">
        <v>574</v>
      </c>
      <c r="M4119" t="s">
        <v>2611</v>
      </c>
      <c r="N4119" t="s">
        <v>2612</v>
      </c>
      <c r="O4119" t="s">
        <v>2542</v>
      </c>
      <c r="P4119" t="s">
        <v>2543</v>
      </c>
      <c r="Q4119" t="s">
        <v>2544</v>
      </c>
      <c r="R4119" t="s">
        <v>2613</v>
      </c>
      <c r="S4119" t="s">
        <v>2546</v>
      </c>
      <c r="T4119">
        <v>30336.088</v>
      </c>
      <c r="U4119" t="s">
        <v>2614</v>
      </c>
      <c r="V4119" t="s">
        <v>2615</v>
      </c>
      <c r="W4119" t="s">
        <v>2614</v>
      </c>
      <c r="X4119" t="s">
        <v>2615</v>
      </c>
      <c r="Y4119" t="str">
        <f t="shared" si="64"/>
        <v>广州荔湾品唯信息服务有限公司广州唯品会电子商务有限公司CPC</v>
      </c>
      <c r="Z4119" t="e">
        <f>VLOOKUP(Y:Y,[1]Sheet1!N:N,1,0)</f>
        <v>#N/A</v>
      </c>
    </row>
    <row r="4120" spans="1:26" hidden="1" x14ac:dyDescent="0.25">
      <c r="A4120">
        <v>20230608</v>
      </c>
      <c r="B4120">
        <v>38794025</v>
      </c>
      <c r="C4120" t="s">
        <v>2651</v>
      </c>
      <c r="D4120">
        <v>2172261</v>
      </c>
      <c r="E4120" t="s">
        <v>2628</v>
      </c>
      <c r="F4120" s="59">
        <v>201.97</v>
      </c>
      <c r="G4120">
        <v>154.18</v>
      </c>
      <c r="H4120" t="s">
        <v>2538</v>
      </c>
      <c r="I4120" t="s">
        <v>2539</v>
      </c>
      <c r="J4120" t="s">
        <v>292</v>
      </c>
      <c r="K4120" t="s">
        <v>2321</v>
      </c>
      <c r="L4120" t="s">
        <v>574</v>
      </c>
      <c r="M4120" t="s">
        <v>2611</v>
      </c>
      <c r="N4120" t="s">
        <v>2612</v>
      </c>
      <c r="O4120" t="s">
        <v>2542</v>
      </c>
      <c r="P4120" t="s">
        <v>2543</v>
      </c>
      <c r="Q4120" t="s">
        <v>2544</v>
      </c>
      <c r="R4120" t="s">
        <v>2613</v>
      </c>
      <c r="S4120" t="s">
        <v>2546</v>
      </c>
      <c r="T4120">
        <v>0</v>
      </c>
      <c r="U4120" t="s">
        <v>2614</v>
      </c>
      <c r="V4120" t="s">
        <v>2615</v>
      </c>
      <c r="W4120" t="s">
        <v>2614</v>
      </c>
      <c r="X4120" t="s">
        <v>2615</v>
      </c>
      <c r="Y4120" t="str">
        <f t="shared" si="64"/>
        <v>广州荔湾品唯信息服务有限公司广州唯品会电子商务有限公司信息流</v>
      </c>
      <c r="Z4120" t="e">
        <f>VLOOKUP(Y:Y,[1]Sheet1!N:N,1,0)</f>
        <v>#N/A</v>
      </c>
    </row>
    <row r="4121" spans="1:26" hidden="1" x14ac:dyDescent="0.25">
      <c r="A4121">
        <v>20230608</v>
      </c>
      <c r="B4121">
        <v>40548313</v>
      </c>
      <c r="C4121" t="s">
        <v>2629</v>
      </c>
      <c r="D4121">
        <v>2130054</v>
      </c>
      <c r="E4121" t="s">
        <v>2558</v>
      </c>
      <c r="F4121" s="59">
        <v>2753.73</v>
      </c>
      <c r="G4121">
        <v>2229.69</v>
      </c>
      <c r="H4121" t="s">
        <v>2559</v>
      </c>
      <c r="I4121" t="s">
        <v>2560</v>
      </c>
      <c r="J4121" t="s">
        <v>2350</v>
      </c>
      <c r="K4121" t="s">
        <v>711</v>
      </c>
      <c r="L4121" t="s">
        <v>2350</v>
      </c>
      <c r="M4121" t="s">
        <v>2561</v>
      </c>
      <c r="N4121" t="s">
        <v>2562</v>
      </c>
      <c r="O4121" t="s">
        <v>2542</v>
      </c>
      <c r="P4121" t="s">
        <v>2543</v>
      </c>
      <c r="Q4121" t="s">
        <v>2544</v>
      </c>
      <c r="R4121" t="s">
        <v>2563</v>
      </c>
      <c r="S4121" t="s">
        <v>2546</v>
      </c>
      <c r="T4121">
        <v>4662.3069999999998</v>
      </c>
      <c r="U4121" t="s">
        <v>1891</v>
      </c>
      <c r="V4121" t="s">
        <v>2564</v>
      </c>
      <c r="W4121" t="s">
        <v>1891</v>
      </c>
      <c r="X4121" t="s">
        <v>2564</v>
      </c>
      <c r="Y4121" t="str">
        <f t="shared" si="64"/>
        <v>深圳尚米网络技术有限公司深圳尚米网络技术有限公司CPC</v>
      </c>
      <c r="Z4121" t="e">
        <f>VLOOKUP(Y:Y,[1]Sheet1!N:N,1,0)</f>
        <v>#N/A</v>
      </c>
    </row>
    <row r="4122" spans="1:26" hidden="1" x14ac:dyDescent="0.25">
      <c r="A4122">
        <v>20230608</v>
      </c>
      <c r="B4122">
        <v>40850187</v>
      </c>
      <c r="C4122" t="s">
        <v>2652</v>
      </c>
      <c r="D4122">
        <v>2165227</v>
      </c>
      <c r="E4122" t="s">
        <v>2566</v>
      </c>
      <c r="F4122" s="59">
        <v>127.45</v>
      </c>
      <c r="G4122">
        <v>94.41</v>
      </c>
      <c r="H4122" t="s">
        <v>2538</v>
      </c>
      <c r="I4122" t="s">
        <v>2551</v>
      </c>
      <c r="J4122" t="s">
        <v>2320</v>
      </c>
      <c r="K4122" t="s">
        <v>2321</v>
      </c>
      <c r="L4122" t="s">
        <v>2318</v>
      </c>
      <c r="M4122" t="s">
        <v>2540</v>
      </c>
      <c r="N4122" t="s">
        <v>2541</v>
      </c>
      <c r="O4122" t="s">
        <v>2542</v>
      </c>
      <c r="P4122" t="s">
        <v>2543</v>
      </c>
      <c r="Q4122" t="s">
        <v>2544</v>
      </c>
      <c r="R4122" t="s">
        <v>2545</v>
      </c>
      <c r="S4122" t="s">
        <v>2546</v>
      </c>
      <c r="T4122">
        <v>0</v>
      </c>
      <c r="U4122" t="s">
        <v>838</v>
      </c>
      <c r="V4122" t="s">
        <v>2547</v>
      </c>
      <c r="W4122" t="s">
        <v>838</v>
      </c>
      <c r="X4122" t="s">
        <v>2548</v>
      </c>
      <c r="Y4122" t="str">
        <f t="shared" si="64"/>
        <v>上海耳序信息技术有限公司-四部上海拍拍贷金融信息服务有限公司信息流</v>
      </c>
      <c r="Z4122" t="e">
        <f>VLOOKUP(Y:Y,[1]Sheet1!N:N,1,0)</f>
        <v>#N/A</v>
      </c>
    </row>
    <row r="4123" spans="1:26" hidden="1" x14ac:dyDescent="0.25">
      <c r="A4123">
        <v>20230608</v>
      </c>
      <c r="B4123">
        <v>41250557</v>
      </c>
      <c r="C4123" t="s">
        <v>2771</v>
      </c>
      <c r="D4123">
        <v>2130054</v>
      </c>
      <c r="E4123" t="s">
        <v>2558</v>
      </c>
      <c r="F4123" s="59">
        <v>3690.03</v>
      </c>
      <c r="G4123">
        <v>2987.84</v>
      </c>
      <c r="H4123" t="s">
        <v>2559</v>
      </c>
      <c r="I4123" t="s">
        <v>2560</v>
      </c>
      <c r="J4123" t="s">
        <v>2350</v>
      </c>
      <c r="K4123" t="s">
        <v>711</v>
      </c>
      <c r="L4123" t="s">
        <v>2350</v>
      </c>
      <c r="M4123" t="s">
        <v>2561</v>
      </c>
      <c r="N4123" t="s">
        <v>2562</v>
      </c>
      <c r="O4123" t="s">
        <v>2542</v>
      </c>
      <c r="P4123" t="s">
        <v>2543</v>
      </c>
      <c r="Q4123" t="s">
        <v>2544</v>
      </c>
      <c r="R4123" t="s">
        <v>2563</v>
      </c>
      <c r="S4123" t="s">
        <v>2546</v>
      </c>
      <c r="T4123">
        <v>8752.7759999999998</v>
      </c>
      <c r="U4123" t="s">
        <v>1891</v>
      </c>
      <c r="V4123" t="s">
        <v>2564</v>
      </c>
      <c r="W4123" t="s">
        <v>1891</v>
      </c>
      <c r="X4123" t="s">
        <v>2564</v>
      </c>
      <c r="Y4123" t="str">
        <f t="shared" si="64"/>
        <v>深圳尚米网络技术有限公司深圳尚米网络技术有限公司CPC</v>
      </c>
      <c r="Z4123" t="e">
        <f>VLOOKUP(Y:Y,[1]Sheet1!N:N,1,0)</f>
        <v>#N/A</v>
      </c>
    </row>
    <row r="4124" spans="1:26" hidden="1" x14ac:dyDescent="0.25">
      <c r="A4124">
        <v>20230608</v>
      </c>
      <c r="B4124">
        <v>42594484</v>
      </c>
      <c r="C4124" t="s">
        <v>2752</v>
      </c>
      <c r="D4124">
        <v>2130054</v>
      </c>
      <c r="E4124" t="s">
        <v>2558</v>
      </c>
      <c r="F4124" s="59">
        <v>872.58</v>
      </c>
      <c r="G4124">
        <v>706.51</v>
      </c>
      <c r="H4124" t="s">
        <v>2559</v>
      </c>
      <c r="I4124" t="s">
        <v>2560</v>
      </c>
      <c r="J4124" t="s">
        <v>2350</v>
      </c>
      <c r="K4124" t="s">
        <v>711</v>
      </c>
      <c r="L4124" t="s">
        <v>2350</v>
      </c>
      <c r="M4124" t="s">
        <v>2561</v>
      </c>
      <c r="N4124" t="s">
        <v>2562</v>
      </c>
      <c r="O4124" t="s">
        <v>2542</v>
      </c>
      <c r="P4124" t="s">
        <v>2543</v>
      </c>
      <c r="Q4124" t="s">
        <v>2544</v>
      </c>
      <c r="R4124" t="s">
        <v>2563</v>
      </c>
      <c r="S4124" t="s">
        <v>2546</v>
      </c>
      <c r="T4124">
        <v>1487.8710000000001</v>
      </c>
      <c r="U4124" t="s">
        <v>1891</v>
      </c>
      <c r="V4124" t="s">
        <v>2564</v>
      </c>
      <c r="W4124" t="s">
        <v>1891</v>
      </c>
      <c r="X4124" t="s">
        <v>2564</v>
      </c>
      <c r="Y4124" t="str">
        <f t="shared" si="64"/>
        <v>深圳尚米网络技术有限公司深圳尚米网络技术有限公司CPC</v>
      </c>
      <c r="Z4124" t="e">
        <f>VLOOKUP(Y:Y,[1]Sheet1!N:N,1,0)</f>
        <v>#N/A</v>
      </c>
    </row>
    <row r="4125" spans="1:26" hidden="1" x14ac:dyDescent="0.25">
      <c r="A4125">
        <v>20230608</v>
      </c>
      <c r="B4125">
        <v>42594504</v>
      </c>
      <c r="C4125" t="s">
        <v>2618</v>
      </c>
      <c r="D4125">
        <v>2130054</v>
      </c>
      <c r="E4125" t="s">
        <v>2558</v>
      </c>
      <c r="F4125" s="59">
        <v>3062.08</v>
      </c>
      <c r="G4125">
        <v>2479.37</v>
      </c>
      <c r="H4125" t="s">
        <v>2559</v>
      </c>
      <c r="I4125" t="s">
        <v>2560</v>
      </c>
      <c r="J4125" t="s">
        <v>2350</v>
      </c>
      <c r="K4125" t="s">
        <v>711</v>
      </c>
      <c r="L4125" t="s">
        <v>2350</v>
      </c>
      <c r="M4125" t="s">
        <v>2561</v>
      </c>
      <c r="N4125" t="s">
        <v>2562</v>
      </c>
      <c r="O4125" t="s">
        <v>2542</v>
      </c>
      <c r="P4125" t="s">
        <v>2543</v>
      </c>
      <c r="Q4125" t="s">
        <v>2544</v>
      </c>
      <c r="R4125" t="s">
        <v>2563</v>
      </c>
      <c r="S4125" t="s">
        <v>2546</v>
      </c>
      <c r="T4125">
        <v>6373.3140000000003</v>
      </c>
      <c r="U4125" t="s">
        <v>1891</v>
      </c>
      <c r="V4125" t="s">
        <v>2564</v>
      </c>
      <c r="W4125" t="s">
        <v>1891</v>
      </c>
      <c r="X4125" t="s">
        <v>2564</v>
      </c>
      <c r="Y4125" t="str">
        <f t="shared" si="64"/>
        <v>深圳尚米网络技术有限公司深圳尚米网络技术有限公司CPC</v>
      </c>
      <c r="Z4125" t="e">
        <f>VLOOKUP(Y:Y,[1]Sheet1!N:N,1,0)</f>
        <v>#N/A</v>
      </c>
    </row>
    <row r="4126" spans="1:26" hidden="1" x14ac:dyDescent="0.25">
      <c r="A4126">
        <v>20230608</v>
      </c>
      <c r="B4126">
        <v>47327991</v>
      </c>
      <c r="C4126" t="s">
        <v>2766</v>
      </c>
      <c r="D4126">
        <v>2185183</v>
      </c>
      <c r="E4126" t="s">
        <v>2574</v>
      </c>
      <c r="F4126" s="59">
        <v>4020.96</v>
      </c>
      <c r="G4126">
        <v>3046.18</v>
      </c>
      <c r="H4126" t="s">
        <v>2538</v>
      </c>
      <c r="I4126" t="s">
        <v>2539</v>
      </c>
      <c r="J4126" t="s">
        <v>2575</v>
      </c>
      <c r="K4126" t="s">
        <v>2321</v>
      </c>
      <c r="L4126" t="s">
        <v>2344</v>
      </c>
      <c r="M4126" t="s">
        <v>2576</v>
      </c>
      <c r="O4126" t="s">
        <v>2542</v>
      </c>
      <c r="P4126" t="s">
        <v>2543</v>
      </c>
      <c r="Q4126" t="s">
        <v>2544</v>
      </c>
      <c r="R4126" t="s">
        <v>2577</v>
      </c>
      <c r="S4126" t="s">
        <v>2546</v>
      </c>
      <c r="T4126">
        <v>0</v>
      </c>
      <c r="U4126" t="s">
        <v>838</v>
      </c>
      <c r="V4126" t="s">
        <v>2578</v>
      </c>
      <c r="W4126" t="s">
        <v>838</v>
      </c>
      <c r="X4126" t="s">
        <v>2578</v>
      </c>
      <c r="Y4126" t="str">
        <f t="shared" si="64"/>
        <v>北京微财科技有限公司-数媒重庆市黑卡小额贷款有限公司信息流</v>
      </c>
      <c r="Z4126" t="e">
        <f>VLOOKUP(Y:Y,[1]Sheet1!N:N,1,0)</f>
        <v>#N/A</v>
      </c>
    </row>
    <row r="4127" spans="1:26" hidden="1" x14ac:dyDescent="0.25">
      <c r="A4127">
        <v>20230608</v>
      </c>
      <c r="B4127">
        <v>48248606</v>
      </c>
      <c r="C4127" t="s">
        <v>2656</v>
      </c>
      <c r="D4127">
        <v>2172261</v>
      </c>
      <c r="E4127" t="s">
        <v>2628</v>
      </c>
      <c r="F4127" s="59">
        <v>28.9</v>
      </c>
      <c r="G4127">
        <v>22.06</v>
      </c>
      <c r="H4127" t="s">
        <v>2538</v>
      </c>
      <c r="I4127" t="s">
        <v>2551</v>
      </c>
      <c r="J4127" t="s">
        <v>292</v>
      </c>
      <c r="K4127" t="s">
        <v>2321</v>
      </c>
      <c r="L4127" t="s">
        <v>574</v>
      </c>
      <c r="M4127" t="s">
        <v>2611</v>
      </c>
      <c r="N4127" t="s">
        <v>2612</v>
      </c>
      <c r="O4127" t="s">
        <v>2542</v>
      </c>
      <c r="P4127" t="s">
        <v>2543</v>
      </c>
      <c r="Q4127" t="s">
        <v>2544</v>
      </c>
      <c r="R4127" t="s">
        <v>2613</v>
      </c>
      <c r="S4127" t="s">
        <v>2546</v>
      </c>
      <c r="T4127">
        <v>0</v>
      </c>
      <c r="U4127" t="s">
        <v>2614</v>
      </c>
      <c r="V4127" t="s">
        <v>2615</v>
      </c>
      <c r="W4127" t="s">
        <v>2614</v>
      </c>
      <c r="X4127" t="s">
        <v>2615</v>
      </c>
      <c r="Y4127" t="str">
        <f t="shared" si="64"/>
        <v>广州荔湾品唯信息服务有限公司广州唯品会电子商务有限公司信息流</v>
      </c>
      <c r="Z4127" t="e">
        <f>VLOOKUP(Y:Y,[1]Sheet1!N:N,1,0)</f>
        <v>#N/A</v>
      </c>
    </row>
    <row r="4128" spans="1:26" hidden="1" x14ac:dyDescent="0.25">
      <c r="A4128">
        <v>20230608</v>
      </c>
      <c r="B4128">
        <v>30387904</v>
      </c>
      <c r="C4128" t="s">
        <v>2645</v>
      </c>
      <c r="D4128">
        <v>2130054</v>
      </c>
      <c r="E4128" t="s">
        <v>2558</v>
      </c>
      <c r="F4128" s="59">
        <v>2012.74</v>
      </c>
      <c r="G4128">
        <v>1629.73</v>
      </c>
      <c r="H4128" t="s">
        <v>2559</v>
      </c>
      <c r="I4128" t="s">
        <v>2560</v>
      </c>
      <c r="J4128" t="s">
        <v>2350</v>
      </c>
      <c r="K4128" t="s">
        <v>711</v>
      </c>
      <c r="L4128" t="s">
        <v>2350</v>
      </c>
      <c r="M4128" t="s">
        <v>2561</v>
      </c>
      <c r="N4128" t="s">
        <v>2562</v>
      </c>
      <c r="O4128" t="s">
        <v>2542</v>
      </c>
      <c r="P4128" t="s">
        <v>2543</v>
      </c>
      <c r="Q4128" t="s">
        <v>2544</v>
      </c>
      <c r="R4128" t="s">
        <v>2563</v>
      </c>
      <c r="S4128" t="s">
        <v>2546</v>
      </c>
      <c r="T4128">
        <v>3954.7370000000001</v>
      </c>
      <c r="U4128" t="s">
        <v>1891</v>
      </c>
      <c r="V4128" t="s">
        <v>2564</v>
      </c>
      <c r="W4128" t="s">
        <v>1891</v>
      </c>
      <c r="X4128" t="s">
        <v>2564</v>
      </c>
      <c r="Y4128" t="str">
        <f t="shared" si="64"/>
        <v>深圳尚米网络技术有限公司深圳尚米网络技术有限公司CPC</v>
      </c>
      <c r="Z4128" t="e">
        <f>VLOOKUP(Y:Y,[1]Sheet1!N:N,1,0)</f>
        <v>#N/A</v>
      </c>
    </row>
    <row r="4129" spans="1:26" hidden="1" x14ac:dyDescent="0.25">
      <c r="A4129">
        <v>20230608</v>
      </c>
      <c r="B4129">
        <v>42327274</v>
      </c>
      <c r="C4129" t="s">
        <v>2791</v>
      </c>
      <c r="D4129">
        <v>2172261</v>
      </c>
      <c r="E4129" t="s">
        <v>2628</v>
      </c>
      <c r="F4129" s="59">
        <v>755.82</v>
      </c>
      <c r="G4129">
        <v>576.96</v>
      </c>
      <c r="H4129" t="s">
        <v>2538</v>
      </c>
      <c r="I4129" t="s">
        <v>2551</v>
      </c>
      <c r="J4129" t="s">
        <v>292</v>
      </c>
      <c r="K4129" t="s">
        <v>2321</v>
      </c>
      <c r="L4129" t="s">
        <v>574</v>
      </c>
      <c r="M4129" t="s">
        <v>2611</v>
      </c>
      <c r="N4129" t="s">
        <v>2612</v>
      </c>
      <c r="O4129" t="s">
        <v>2542</v>
      </c>
      <c r="P4129" t="s">
        <v>2543</v>
      </c>
      <c r="Q4129" t="s">
        <v>2544</v>
      </c>
      <c r="R4129" t="s">
        <v>2613</v>
      </c>
      <c r="S4129" t="s">
        <v>2546</v>
      </c>
      <c r="T4129">
        <v>0</v>
      </c>
      <c r="U4129" t="s">
        <v>2614</v>
      </c>
      <c r="V4129" t="s">
        <v>2615</v>
      </c>
      <c r="W4129" t="s">
        <v>2614</v>
      </c>
      <c r="X4129" t="s">
        <v>2615</v>
      </c>
      <c r="Y4129" t="str">
        <f t="shared" si="64"/>
        <v>广州荔湾品唯信息服务有限公司广州唯品会电子商务有限公司信息流</v>
      </c>
      <c r="Z4129" t="e">
        <f>VLOOKUP(Y:Y,[1]Sheet1!N:N,1,0)</f>
        <v>#N/A</v>
      </c>
    </row>
    <row r="4130" spans="1:26" hidden="1" x14ac:dyDescent="0.25">
      <c r="A4130">
        <v>20230608</v>
      </c>
      <c r="B4130">
        <v>47426658</v>
      </c>
      <c r="C4130" t="s">
        <v>2873</v>
      </c>
      <c r="D4130">
        <v>2167551</v>
      </c>
      <c r="E4130" t="s">
        <v>2550</v>
      </c>
      <c r="F4130" s="59">
        <v>104.27</v>
      </c>
      <c r="G4130">
        <v>104.27</v>
      </c>
      <c r="H4130" t="s">
        <v>2538</v>
      </c>
      <c r="I4130" t="s">
        <v>2551</v>
      </c>
      <c r="J4130" t="s">
        <v>2332</v>
      </c>
      <c r="K4130" t="s">
        <v>2321</v>
      </c>
      <c r="L4130" t="s">
        <v>2333</v>
      </c>
      <c r="M4130" t="s">
        <v>2552</v>
      </c>
      <c r="N4130" t="s">
        <v>2553</v>
      </c>
      <c r="O4130" t="s">
        <v>2542</v>
      </c>
      <c r="P4130" t="s">
        <v>2543</v>
      </c>
      <c r="Q4130" t="s">
        <v>2544</v>
      </c>
      <c r="R4130" t="s">
        <v>2554</v>
      </c>
      <c r="S4130" t="s">
        <v>2546</v>
      </c>
      <c r="T4130">
        <v>0</v>
      </c>
      <c r="U4130" t="s">
        <v>2555</v>
      </c>
      <c r="V4130" t="s">
        <v>2556</v>
      </c>
      <c r="W4130" t="s">
        <v>2555</v>
      </c>
      <c r="X4130" t="s">
        <v>2556</v>
      </c>
      <c r="Y4130" t="str">
        <f t="shared" si="64"/>
        <v>北京爱奇艺科技有限公司-百度北京爱奇艺科技有限公司信息流</v>
      </c>
      <c r="Z4130" t="e">
        <f>VLOOKUP(Y:Y,[1]Sheet1!N:N,1,0)</f>
        <v>#N/A</v>
      </c>
    </row>
    <row r="4131" spans="1:26" hidden="1" x14ac:dyDescent="0.25">
      <c r="A4131">
        <v>20230608</v>
      </c>
      <c r="B4131">
        <v>41276552</v>
      </c>
      <c r="C4131" t="s">
        <v>2817</v>
      </c>
      <c r="D4131">
        <v>2158492</v>
      </c>
      <c r="E4131" t="s">
        <v>2580</v>
      </c>
      <c r="F4131" s="59">
        <v>401.89</v>
      </c>
      <c r="G4131">
        <v>337.7</v>
      </c>
      <c r="H4131" t="s">
        <v>2559</v>
      </c>
      <c r="I4131" t="s">
        <v>2560</v>
      </c>
      <c r="J4131" t="s">
        <v>2330</v>
      </c>
      <c r="K4131" t="s">
        <v>711</v>
      </c>
      <c r="L4131" t="s">
        <v>2329</v>
      </c>
      <c r="M4131" t="s">
        <v>2581</v>
      </c>
      <c r="N4131" t="s">
        <v>2582</v>
      </c>
      <c r="O4131" t="s">
        <v>2542</v>
      </c>
      <c r="P4131" t="s">
        <v>2543</v>
      </c>
      <c r="Q4131" t="s">
        <v>2544</v>
      </c>
      <c r="R4131" t="s">
        <v>2583</v>
      </c>
      <c r="S4131" t="s">
        <v>2546</v>
      </c>
      <c r="T4131">
        <v>9863.5450000000001</v>
      </c>
      <c r="U4131" t="s">
        <v>2584</v>
      </c>
      <c r="V4131" t="s">
        <v>2585</v>
      </c>
      <c r="W4131" t="s">
        <v>2584</v>
      </c>
      <c r="X4131" t="s">
        <v>2585</v>
      </c>
      <c r="Y4131" t="str">
        <f t="shared" si="64"/>
        <v>成都哈拜网络科技有限公司-数字媒体事业部上海哈啰普惠科技有限公司CPC</v>
      </c>
      <c r="Z4131" t="e">
        <f>VLOOKUP(Y:Y,[1]Sheet1!N:N,1,0)</f>
        <v>#N/A</v>
      </c>
    </row>
    <row r="4132" spans="1:26" hidden="1" x14ac:dyDescent="0.25">
      <c r="A4132">
        <v>20230608</v>
      </c>
      <c r="B4132">
        <v>47580629</v>
      </c>
      <c r="C4132" t="s">
        <v>2773</v>
      </c>
      <c r="D4132">
        <v>2171220</v>
      </c>
      <c r="E4132" t="s">
        <v>2774</v>
      </c>
      <c r="F4132" s="59">
        <v>7483.16</v>
      </c>
      <c r="G4132">
        <v>6621.74</v>
      </c>
      <c r="H4132" t="s">
        <v>2559</v>
      </c>
      <c r="I4132" t="s">
        <v>2560</v>
      </c>
      <c r="J4132" t="s">
        <v>2322</v>
      </c>
      <c r="K4132" t="s">
        <v>711</v>
      </c>
      <c r="L4132" t="s">
        <v>2323</v>
      </c>
      <c r="M4132" t="s">
        <v>2685</v>
      </c>
      <c r="N4132" t="s">
        <v>2686</v>
      </c>
      <c r="O4132" t="s">
        <v>2542</v>
      </c>
      <c r="P4132" t="s">
        <v>2543</v>
      </c>
      <c r="Q4132" t="s">
        <v>2544</v>
      </c>
      <c r="R4132" t="s">
        <v>2687</v>
      </c>
      <c r="S4132" t="s">
        <v>2546</v>
      </c>
      <c r="T4132">
        <v>65388.067999999999</v>
      </c>
      <c r="U4132" t="s">
        <v>2555</v>
      </c>
      <c r="V4132" t="s">
        <v>2556</v>
      </c>
      <c r="W4132" t="s">
        <v>2555</v>
      </c>
      <c r="X4132" t="s">
        <v>2671</v>
      </c>
      <c r="Y4132" t="str">
        <f t="shared" si="64"/>
        <v>广州虎牙信息科技有限公司-百度广州虎牙信息科技有限公司CPC</v>
      </c>
      <c r="Z4132" t="e">
        <f>VLOOKUP(Y:Y,[1]Sheet1!N:N,1,0)</f>
        <v>#N/A</v>
      </c>
    </row>
    <row r="4133" spans="1:26" hidden="1" x14ac:dyDescent="0.25">
      <c r="A4133">
        <v>20230608</v>
      </c>
      <c r="B4133">
        <v>47798459</v>
      </c>
      <c r="C4133" t="s">
        <v>2861</v>
      </c>
      <c r="D4133">
        <v>2169384</v>
      </c>
      <c r="E4133" t="s">
        <v>2633</v>
      </c>
      <c r="F4133" s="59">
        <v>2324</v>
      </c>
      <c r="G4133">
        <v>1721.48</v>
      </c>
      <c r="H4133" t="s">
        <v>2538</v>
      </c>
      <c r="I4133" t="s">
        <v>2551</v>
      </c>
      <c r="J4133" t="s">
        <v>296</v>
      </c>
      <c r="K4133" t="s">
        <v>2321</v>
      </c>
      <c r="L4133" t="s">
        <v>2334</v>
      </c>
      <c r="M4133" t="s">
        <v>2634</v>
      </c>
      <c r="N4133" t="s">
        <v>2635</v>
      </c>
      <c r="O4133" t="s">
        <v>2542</v>
      </c>
      <c r="P4133" t="s">
        <v>2543</v>
      </c>
      <c r="Q4133" t="s">
        <v>2544</v>
      </c>
      <c r="R4133" t="s">
        <v>2636</v>
      </c>
      <c r="S4133" t="s">
        <v>2546</v>
      </c>
      <c r="T4133">
        <v>0</v>
      </c>
      <c r="U4133" t="s">
        <v>2584</v>
      </c>
      <c r="V4133" t="s">
        <v>2637</v>
      </c>
      <c r="W4133" t="s">
        <v>2584</v>
      </c>
      <c r="X4133" t="s">
        <v>2637</v>
      </c>
      <c r="Y4133" t="str">
        <f t="shared" si="64"/>
        <v>湖北车智汇传媒有限公司北京车之家信息技术有限公司信息流</v>
      </c>
      <c r="Z4133" t="e">
        <f>VLOOKUP(Y:Y,[1]Sheet1!N:N,1,0)</f>
        <v>#N/A</v>
      </c>
    </row>
    <row r="4134" spans="1:26" hidden="1" x14ac:dyDescent="0.25">
      <c r="A4134">
        <v>20230608</v>
      </c>
      <c r="B4134">
        <v>38794071</v>
      </c>
      <c r="C4134" t="s">
        <v>2778</v>
      </c>
      <c r="D4134">
        <v>2172261</v>
      </c>
      <c r="E4134" t="s">
        <v>2628</v>
      </c>
      <c r="F4134" s="59">
        <v>152110.78</v>
      </c>
      <c r="G4134">
        <v>116115.1</v>
      </c>
      <c r="H4134" t="s">
        <v>2538</v>
      </c>
      <c r="I4134" t="s">
        <v>2551</v>
      </c>
      <c r="J4134" t="s">
        <v>292</v>
      </c>
      <c r="K4134" t="s">
        <v>2321</v>
      </c>
      <c r="L4134" t="s">
        <v>574</v>
      </c>
      <c r="M4134" t="s">
        <v>2611</v>
      </c>
      <c r="N4134" t="s">
        <v>2612</v>
      </c>
      <c r="O4134" t="s">
        <v>2542</v>
      </c>
      <c r="P4134" t="s">
        <v>2543</v>
      </c>
      <c r="Q4134" t="s">
        <v>2544</v>
      </c>
      <c r="R4134" t="s">
        <v>2613</v>
      </c>
      <c r="S4134" t="s">
        <v>2546</v>
      </c>
      <c r="T4134">
        <v>0</v>
      </c>
      <c r="U4134" t="s">
        <v>2614</v>
      </c>
      <c r="V4134" t="s">
        <v>2615</v>
      </c>
      <c r="W4134" t="s">
        <v>2614</v>
      </c>
      <c r="X4134" t="s">
        <v>2615</v>
      </c>
      <c r="Y4134" t="str">
        <f t="shared" si="64"/>
        <v>广州荔湾品唯信息服务有限公司广州唯品会电子商务有限公司信息流</v>
      </c>
      <c r="Z4134" t="e">
        <f>VLOOKUP(Y:Y,[1]Sheet1!N:N,1,0)</f>
        <v>#N/A</v>
      </c>
    </row>
    <row r="4135" spans="1:26" hidden="1" x14ac:dyDescent="0.25">
      <c r="A4135">
        <v>20230608</v>
      </c>
      <c r="B4135">
        <v>42327250</v>
      </c>
      <c r="C4135" t="s">
        <v>2704</v>
      </c>
      <c r="D4135">
        <v>2172261</v>
      </c>
      <c r="E4135" t="s">
        <v>2628</v>
      </c>
      <c r="F4135" s="59">
        <v>679.48</v>
      </c>
      <c r="G4135">
        <v>518.69000000000005</v>
      </c>
      <c r="H4135" t="s">
        <v>2538</v>
      </c>
      <c r="I4135" t="s">
        <v>2539</v>
      </c>
      <c r="J4135" t="s">
        <v>292</v>
      </c>
      <c r="K4135" t="s">
        <v>2321</v>
      </c>
      <c r="L4135" t="s">
        <v>574</v>
      </c>
      <c r="M4135" t="s">
        <v>2611</v>
      </c>
      <c r="N4135" t="s">
        <v>2612</v>
      </c>
      <c r="O4135" t="s">
        <v>2542</v>
      </c>
      <c r="P4135" t="s">
        <v>2543</v>
      </c>
      <c r="Q4135" t="s">
        <v>2544</v>
      </c>
      <c r="R4135" t="s">
        <v>2613</v>
      </c>
      <c r="S4135" t="s">
        <v>2546</v>
      </c>
      <c r="T4135">
        <v>0</v>
      </c>
      <c r="U4135" t="s">
        <v>2614</v>
      </c>
      <c r="V4135" t="s">
        <v>2615</v>
      </c>
      <c r="W4135" t="s">
        <v>2614</v>
      </c>
      <c r="X4135" t="s">
        <v>2615</v>
      </c>
      <c r="Y4135" t="str">
        <f t="shared" si="64"/>
        <v>广州荔湾品唯信息服务有限公司广州唯品会电子商务有限公司信息流</v>
      </c>
      <c r="Z4135" t="e">
        <f>VLOOKUP(Y:Y,[1]Sheet1!N:N,1,0)</f>
        <v>#N/A</v>
      </c>
    </row>
    <row r="4136" spans="1:26" hidden="1" x14ac:dyDescent="0.25">
      <c r="A4136">
        <v>20230608</v>
      </c>
      <c r="B4136">
        <v>42327274</v>
      </c>
      <c r="C4136" t="s">
        <v>2791</v>
      </c>
      <c r="D4136">
        <v>2172261</v>
      </c>
      <c r="E4136" t="s">
        <v>2628</v>
      </c>
      <c r="F4136" s="59">
        <v>60.63</v>
      </c>
      <c r="G4136">
        <v>46.28</v>
      </c>
      <c r="H4136" t="s">
        <v>2538</v>
      </c>
      <c r="I4136" t="s">
        <v>2539</v>
      </c>
      <c r="J4136" t="s">
        <v>292</v>
      </c>
      <c r="K4136" t="s">
        <v>2321</v>
      </c>
      <c r="L4136" t="s">
        <v>574</v>
      </c>
      <c r="M4136" t="s">
        <v>2611</v>
      </c>
      <c r="N4136" t="s">
        <v>2612</v>
      </c>
      <c r="O4136" t="s">
        <v>2542</v>
      </c>
      <c r="P4136" t="s">
        <v>2543</v>
      </c>
      <c r="Q4136" t="s">
        <v>2544</v>
      </c>
      <c r="R4136" t="s">
        <v>2613</v>
      </c>
      <c r="S4136" t="s">
        <v>2546</v>
      </c>
      <c r="T4136">
        <v>0</v>
      </c>
      <c r="U4136" t="s">
        <v>2614</v>
      </c>
      <c r="V4136" t="s">
        <v>2615</v>
      </c>
      <c r="W4136" t="s">
        <v>2614</v>
      </c>
      <c r="X4136" t="s">
        <v>2615</v>
      </c>
      <c r="Y4136" t="str">
        <f t="shared" si="64"/>
        <v>广州荔湾品唯信息服务有限公司广州唯品会电子商务有限公司信息流</v>
      </c>
      <c r="Z4136" t="e">
        <f>VLOOKUP(Y:Y,[1]Sheet1!N:N,1,0)</f>
        <v>#N/A</v>
      </c>
    </row>
    <row r="4137" spans="1:26" hidden="1" x14ac:dyDescent="0.25">
      <c r="A4137">
        <v>20230608</v>
      </c>
      <c r="B4137">
        <v>45323011</v>
      </c>
      <c r="C4137" t="s">
        <v>2680</v>
      </c>
      <c r="D4137">
        <v>2172261</v>
      </c>
      <c r="E4137" t="s">
        <v>2628</v>
      </c>
      <c r="F4137" s="59">
        <v>2430.46</v>
      </c>
      <c r="G4137">
        <v>1855.31</v>
      </c>
      <c r="H4137" t="s">
        <v>2538</v>
      </c>
      <c r="I4137" t="s">
        <v>2551</v>
      </c>
      <c r="J4137" t="s">
        <v>292</v>
      </c>
      <c r="K4137" t="s">
        <v>2321</v>
      </c>
      <c r="L4137" t="s">
        <v>574</v>
      </c>
      <c r="M4137" t="s">
        <v>2611</v>
      </c>
      <c r="N4137" t="s">
        <v>2612</v>
      </c>
      <c r="O4137" t="s">
        <v>2542</v>
      </c>
      <c r="P4137" t="s">
        <v>2543</v>
      </c>
      <c r="Q4137" t="s">
        <v>2544</v>
      </c>
      <c r="R4137" t="s">
        <v>2613</v>
      </c>
      <c r="S4137" t="s">
        <v>2546</v>
      </c>
      <c r="T4137">
        <v>0</v>
      </c>
      <c r="U4137" t="s">
        <v>2614</v>
      </c>
      <c r="V4137" t="s">
        <v>2615</v>
      </c>
      <c r="W4137" t="s">
        <v>2614</v>
      </c>
      <c r="X4137" t="s">
        <v>2615</v>
      </c>
      <c r="Y4137" t="str">
        <f t="shared" si="64"/>
        <v>广州荔湾品唯信息服务有限公司广州唯品会电子商务有限公司信息流</v>
      </c>
      <c r="Z4137" t="e">
        <f>VLOOKUP(Y:Y,[1]Sheet1!N:N,1,0)</f>
        <v>#N/A</v>
      </c>
    </row>
    <row r="4138" spans="1:26" hidden="1" x14ac:dyDescent="0.25">
      <c r="A4138">
        <v>20230608</v>
      </c>
      <c r="B4138">
        <v>45323041</v>
      </c>
      <c r="C4138" t="s">
        <v>2775</v>
      </c>
      <c r="D4138">
        <v>2172261</v>
      </c>
      <c r="E4138" t="s">
        <v>2628</v>
      </c>
      <c r="F4138" s="59">
        <v>40021.74</v>
      </c>
      <c r="G4138">
        <v>30550.94</v>
      </c>
      <c r="H4138" t="s">
        <v>2538</v>
      </c>
      <c r="I4138" t="s">
        <v>2551</v>
      </c>
      <c r="J4138" t="s">
        <v>292</v>
      </c>
      <c r="K4138" t="s">
        <v>2321</v>
      </c>
      <c r="L4138" t="s">
        <v>574</v>
      </c>
      <c r="M4138" t="s">
        <v>2611</v>
      </c>
      <c r="N4138" t="s">
        <v>2612</v>
      </c>
      <c r="O4138" t="s">
        <v>2542</v>
      </c>
      <c r="P4138" t="s">
        <v>2543</v>
      </c>
      <c r="Q4138" t="s">
        <v>2544</v>
      </c>
      <c r="R4138" t="s">
        <v>2613</v>
      </c>
      <c r="S4138" t="s">
        <v>2546</v>
      </c>
      <c r="T4138">
        <v>0</v>
      </c>
      <c r="U4138" t="s">
        <v>2614</v>
      </c>
      <c r="V4138" t="s">
        <v>2615</v>
      </c>
      <c r="W4138" t="s">
        <v>2614</v>
      </c>
      <c r="X4138" t="s">
        <v>2615</v>
      </c>
      <c r="Y4138" t="str">
        <f t="shared" si="64"/>
        <v>广州荔湾品唯信息服务有限公司广州唯品会电子商务有限公司信息流</v>
      </c>
      <c r="Z4138" t="e">
        <f>VLOOKUP(Y:Y,[1]Sheet1!N:N,1,0)</f>
        <v>#N/A</v>
      </c>
    </row>
    <row r="4139" spans="1:26" hidden="1" x14ac:dyDescent="0.25">
      <c r="A4139">
        <v>20230608</v>
      </c>
      <c r="B4139">
        <v>47953344</v>
      </c>
      <c r="C4139" t="s">
        <v>2732</v>
      </c>
      <c r="D4139">
        <v>2167551</v>
      </c>
      <c r="E4139" t="s">
        <v>2550</v>
      </c>
      <c r="F4139" s="59">
        <v>0.93</v>
      </c>
      <c r="G4139">
        <v>0.93</v>
      </c>
      <c r="H4139" t="s">
        <v>2538</v>
      </c>
      <c r="I4139" t="s">
        <v>2539</v>
      </c>
      <c r="J4139" t="s">
        <v>2332</v>
      </c>
      <c r="K4139" t="s">
        <v>2321</v>
      </c>
      <c r="L4139" t="s">
        <v>2333</v>
      </c>
      <c r="M4139" t="s">
        <v>2552</v>
      </c>
      <c r="N4139" t="s">
        <v>2553</v>
      </c>
      <c r="O4139" t="s">
        <v>2542</v>
      </c>
      <c r="P4139" t="s">
        <v>2543</v>
      </c>
      <c r="Q4139" t="s">
        <v>2544</v>
      </c>
      <c r="R4139" t="s">
        <v>2554</v>
      </c>
      <c r="S4139" t="s">
        <v>2546</v>
      </c>
      <c r="T4139">
        <v>0</v>
      </c>
      <c r="U4139" t="s">
        <v>2555</v>
      </c>
      <c r="V4139" t="s">
        <v>2556</v>
      </c>
      <c r="W4139" t="s">
        <v>2555</v>
      </c>
      <c r="X4139" t="s">
        <v>2556</v>
      </c>
      <c r="Y4139" t="str">
        <f t="shared" si="64"/>
        <v>北京爱奇艺科技有限公司-百度北京爱奇艺科技有限公司信息流</v>
      </c>
      <c r="Z4139" t="e">
        <f>VLOOKUP(Y:Y,[1]Sheet1!N:N,1,0)</f>
        <v>#N/A</v>
      </c>
    </row>
    <row r="4140" spans="1:26" hidden="1" x14ac:dyDescent="0.25">
      <c r="A4140">
        <v>20230608</v>
      </c>
      <c r="B4140">
        <v>31849475</v>
      </c>
      <c r="C4140" t="s">
        <v>2604</v>
      </c>
      <c r="D4140">
        <v>2158492</v>
      </c>
      <c r="E4140" t="s">
        <v>2580</v>
      </c>
      <c r="F4140" s="59">
        <v>2246.17</v>
      </c>
      <c r="G4140">
        <v>1887.37</v>
      </c>
      <c r="H4140" t="s">
        <v>2559</v>
      </c>
      <c r="I4140" t="s">
        <v>2560</v>
      </c>
      <c r="J4140" t="s">
        <v>2330</v>
      </c>
      <c r="K4140" t="s">
        <v>711</v>
      </c>
      <c r="L4140" t="s">
        <v>2329</v>
      </c>
      <c r="M4140" t="s">
        <v>2581</v>
      </c>
      <c r="N4140" t="s">
        <v>2582</v>
      </c>
      <c r="O4140" t="s">
        <v>2542</v>
      </c>
      <c r="P4140" t="s">
        <v>2543</v>
      </c>
      <c r="Q4140" t="s">
        <v>2544</v>
      </c>
      <c r="R4140" t="s">
        <v>2583</v>
      </c>
      <c r="S4140" t="s">
        <v>2546</v>
      </c>
      <c r="T4140">
        <v>150064.80799999999</v>
      </c>
      <c r="U4140" t="s">
        <v>2584</v>
      </c>
      <c r="V4140" t="s">
        <v>2585</v>
      </c>
      <c r="W4140" t="s">
        <v>2584</v>
      </c>
      <c r="X4140" t="s">
        <v>2585</v>
      </c>
      <c r="Y4140" t="str">
        <f t="shared" si="64"/>
        <v>成都哈拜网络科技有限公司-数字媒体事业部上海哈啰普惠科技有限公司CPC</v>
      </c>
      <c r="Z4140" t="e">
        <f>VLOOKUP(Y:Y,[1]Sheet1!N:N,1,0)</f>
        <v>#N/A</v>
      </c>
    </row>
    <row r="4141" spans="1:26" hidden="1" x14ac:dyDescent="0.25">
      <c r="A4141">
        <v>20230608</v>
      </c>
      <c r="B4141">
        <v>40732460</v>
      </c>
      <c r="C4141" t="s">
        <v>2702</v>
      </c>
      <c r="D4141">
        <v>2158492</v>
      </c>
      <c r="E4141" t="s">
        <v>2580</v>
      </c>
      <c r="F4141" s="59">
        <v>7121.87</v>
      </c>
      <c r="G4141">
        <v>5984.54</v>
      </c>
      <c r="H4141" t="s">
        <v>2559</v>
      </c>
      <c r="I4141" t="s">
        <v>2560</v>
      </c>
      <c r="J4141" t="s">
        <v>2330</v>
      </c>
      <c r="K4141" t="s">
        <v>711</v>
      </c>
      <c r="L4141" t="s">
        <v>2329</v>
      </c>
      <c r="M4141" t="s">
        <v>2581</v>
      </c>
      <c r="N4141" t="s">
        <v>2582</v>
      </c>
      <c r="O4141" t="s">
        <v>2542</v>
      </c>
      <c r="P4141" t="s">
        <v>2543</v>
      </c>
      <c r="Q4141" t="s">
        <v>2544</v>
      </c>
      <c r="R4141" t="s">
        <v>2583</v>
      </c>
      <c r="S4141" t="s">
        <v>2546</v>
      </c>
      <c r="T4141">
        <v>9865.1769999999997</v>
      </c>
      <c r="U4141" t="s">
        <v>2584</v>
      </c>
      <c r="V4141" t="s">
        <v>2585</v>
      </c>
      <c r="W4141" t="s">
        <v>2584</v>
      </c>
      <c r="X4141" t="s">
        <v>2585</v>
      </c>
      <c r="Y4141" t="str">
        <f t="shared" si="64"/>
        <v>成都哈拜网络科技有限公司-数字媒体事业部上海哈啰普惠科技有限公司CPC</v>
      </c>
      <c r="Z4141" t="e">
        <f>VLOOKUP(Y:Y,[1]Sheet1!N:N,1,0)</f>
        <v>#N/A</v>
      </c>
    </row>
    <row r="4142" spans="1:26" hidden="1" x14ac:dyDescent="0.25">
      <c r="A4142">
        <v>20230608</v>
      </c>
      <c r="B4142">
        <v>27382568</v>
      </c>
      <c r="C4142" t="s">
        <v>2796</v>
      </c>
      <c r="D4142">
        <v>2172257</v>
      </c>
      <c r="E4142" t="s">
        <v>2610</v>
      </c>
      <c r="F4142" s="59">
        <v>6035.14</v>
      </c>
      <c r="G4142">
        <v>4789.6899999999996</v>
      </c>
      <c r="H4142" t="s">
        <v>2559</v>
      </c>
      <c r="I4142" t="s">
        <v>2560</v>
      </c>
      <c r="J4142" t="s">
        <v>292</v>
      </c>
      <c r="K4142" t="s">
        <v>711</v>
      </c>
      <c r="L4142" t="s">
        <v>574</v>
      </c>
      <c r="M4142" t="s">
        <v>2611</v>
      </c>
      <c r="N4142" t="s">
        <v>2612</v>
      </c>
      <c r="O4142" t="s">
        <v>2542</v>
      </c>
      <c r="P4142" t="s">
        <v>2543</v>
      </c>
      <c r="Q4142" t="s">
        <v>2544</v>
      </c>
      <c r="R4142" t="s">
        <v>2613</v>
      </c>
      <c r="S4142" t="s">
        <v>2546</v>
      </c>
      <c r="T4142">
        <v>12649.619000000001</v>
      </c>
      <c r="U4142" t="s">
        <v>2614</v>
      </c>
      <c r="V4142" t="s">
        <v>2615</v>
      </c>
      <c r="W4142" t="s">
        <v>2614</v>
      </c>
      <c r="X4142" t="s">
        <v>2615</v>
      </c>
      <c r="Y4142" t="str">
        <f t="shared" si="64"/>
        <v>广州荔湾品唯信息服务有限公司广州唯品会电子商务有限公司CPC</v>
      </c>
      <c r="Z4142" t="e">
        <f>VLOOKUP(Y:Y,[1]Sheet1!N:N,1,0)</f>
        <v>#N/A</v>
      </c>
    </row>
    <row r="4143" spans="1:26" hidden="1" x14ac:dyDescent="0.25">
      <c r="A4143">
        <v>20230608</v>
      </c>
      <c r="B4143">
        <v>29404181</v>
      </c>
      <c r="C4143" t="s">
        <v>2801</v>
      </c>
      <c r="D4143">
        <v>2130054</v>
      </c>
      <c r="E4143" t="s">
        <v>2558</v>
      </c>
      <c r="F4143" s="59">
        <v>6224.38</v>
      </c>
      <c r="G4143">
        <v>5039.84</v>
      </c>
      <c r="H4143" t="s">
        <v>2559</v>
      </c>
      <c r="I4143" t="s">
        <v>2560</v>
      </c>
      <c r="J4143" t="s">
        <v>2350</v>
      </c>
      <c r="K4143" t="s">
        <v>711</v>
      </c>
      <c r="L4143" t="s">
        <v>2350</v>
      </c>
      <c r="M4143" t="s">
        <v>2561</v>
      </c>
      <c r="N4143" t="s">
        <v>2562</v>
      </c>
      <c r="O4143" t="s">
        <v>2542</v>
      </c>
      <c r="P4143" t="s">
        <v>2543</v>
      </c>
      <c r="Q4143" t="s">
        <v>2544</v>
      </c>
      <c r="R4143" t="s">
        <v>2563</v>
      </c>
      <c r="S4143" t="s">
        <v>2546</v>
      </c>
      <c r="T4143">
        <v>19014.689999999999</v>
      </c>
      <c r="U4143" t="s">
        <v>1891</v>
      </c>
      <c r="V4143" t="s">
        <v>2564</v>
      </c>
      <c r="W4143" t="s">
        <v>1891</v>
      </c>
      <c r="X4143" t="s">
        <v>2564</v>
      </c>
      <c r="Y4143" t="str">
        <f t="shared" si="64"/>
        <v>深圳尚米网络技术有限公司深圳尚米网络技术有限公司CPC</v>
      </c>
      <c r="Z4143" t="e">
        <f>VLOOKUP(Y:Y,[1]Sheet1!N:N,1,0)</f>
        <v>#N/A</v>
      </c>
    </row>
    <row r="4144" spans="1:26" hidden="1" x14ac:dyDescent="0.25">
      <c r="A4144">
        <v>20230608</v>
      </c>
      <c r="B4144">
        <v>38794025</v>
      </c>
      <c r="C4144" t="s">
        <v>2651</v>
      </c>
      <c r="D4144">
        <v>2172261</v>
      </c>
      <c r="E4144" t="s">
        <v>2628</v>
      </c>
      <c r="F4144" s="59">
        <v>803.89</v>
      </c>
      <c r="G4144">
        <v>613.65</v>
      </c>
      <c r="H4144" t="s">
        <v>2538</v>
      </c>
      <c r="I4144" t="s">
        <v>2551</v>
      </c>
      <c r="J4144" t="s">
        <v>292</v>
      </c>
      <c r="K4144" t="s">
        <v>2321</v>
      </c>
      <c r="L4144" t="s">
        <v>574</v>
      </c>
      <c r="M4144" t="s">
        <v>2611</v>
      </c>
      <c r="N4144" t="s">
        <v>2612</v>
      </c>
      <c r="O4144" t="s">
        <v>2542</v>
      </c>
      <c r="P4144" t="s">
        <v>2543</v>
      </c>
      <c r="Q4144" t="s">
        <v>2544</v>
      </c>
      <c r="R4144" t="s">
        <v>2613</v>
      </c>
      <c r="S4144" t="s">
        <v>2546</v>
      </c>
      <c r="T4144">
        <v>0</v>
      </c>
      <c r="U4144" t="s">
        <v>2614</v>
      </c>
      <c r="V4144" t="s">
        <v>2615</v>
      </c>
      <c r="W4144" t="s">
        <v>2614</v>
      </c>
      <c r="X4144" t="s">
        <v>2615</v>
      </c>
      <c r="Y4144" t="str">
        <f t="shared" si="64"/>
        <v>广州荔湾品唯信息服务有限公司广州唯品会电子商务有限公司信息流</v>
      </c>
      <c r="Z4144" t="e">
        <f>VLOOKUP(Y:Y,[1]Sheet1!N:N,1,0)</f>
        <v>#N/A</v>
      </c>
    </row>
    <row r="4145" spans="1:26" hidden="1" x14ac:dyDescent="0.25">
      <c r="A4145">
        <v>20230608</v>
      </c>
      <c r="B4145">
        <v>39122181</v>
      </c>
      <c r="C4145" t="s">
        <v>2586</v>
      </c>
      <c r="D4145">
        <v>2117410</v>
      </c>
      <c r="E4145" t="s">
        <v>2587</v>
      </c>
      <c r="F4145" s="59">
        <v>807.83</v>
      </c>
      <c r="G4145">
        <v>0</v>
      </c>
      <c r="H4145" t="s">
        <v>2538</v>
      </c>
      <c r="I4145" t="s">
        <v>2551</v>
      </c>
      <c r="J4145" t="s">
        <v>2353</v>
      </c>
      <c r="K4145" t="s">
        <v>2321</v>
      </c>
      <c r="L4145" t="s">
        <v>326</v>
      </c>
      <c r="M4145" t="s">
        <v>2588</v>
      </c>
      <c r="N4145" t="s">
        <v>2589</v>
      </c>
      <c r="O4145" t="s">
        <v>2542</v>
      </c>
      <c r="P4145" t="s">
        <v>2543</v>
      </c>
      <c r="Q4145" t="s">
        <v>2544</v>
      </c>
      <c r="R4145" t="s">
        <v>2570</v>
      </c>
      <c r="S4145" t="s">
        <v>2546</v>
      </c>
      <c r="T4145">
        <v>0</v>
      </c>
      <c r="U4145" t="s">
        <v>2571</v>
      </c>
      <c r="V4145" t="s">
        <v>2572</v>
      </c>
      <c r="W4145" t="s">
        <v>1891</v>
      </c>
      <c r="X4145" t="s">
        <v>2564</v>
      </c>
      <c r="Y4145" t="str">
        <f t="shared" si="64"/>
        <v>网易有道信息技术（北京）有限公司网易(杭州)网络有限公司信息流</v>
      </c>
      <c r="Z4145" t="e">
        <f>VLOOKUP(Y:Y,[1]Sheet1!N:N,1,0)</f>
        <v>#N/A</v>
      </c>
    </row>
    <row r="4146" spans="1:26" hidden="1" x14ac:dyDescent="0.25">
      <c r="A4146">
        <v>20230608</v>
      </c>
      <c r="B4146">
        <v>40850187</v>
      </c>
      <c r="C4146" t="s">
        <v>2652</v>
      </c>
      <c r="D4146">
        <v>2165227</v>
      </c>
      <c r="E4146" t="s">
        <v>2566</v>
      </c>
      <c r="F4146" s="59">
        <v>20672.54</v>
      </c>
      <c r="G4146">
        <v>15312.99</v>
      </c>
      <c r="H4146" t="s">
        <v>2538</v>
      </c>
      <c r="I4146" t="s">
        <v>2539</v>
      </c>
      <c r="J4146" t="s">
        <v>2320</v>
      </c>
      <c r="K4146" t="s">
        <v>2321</v>
      </c>
      <c r="L4146" t="s">
        <v>2318</v>
      </c>
      <c r="M4146" t="s">
        <v>2540</v>
      </c>
      <c r="N4146" t="s">
        <v>2541</v>
      </c>
      <c r="O4146" t="s">
        <v>2542</v>
      </c>
      <c r="P4146" t="s">
        <v>2543</v>
      </c>
      <c r="Q4146" t="s">
        <v>2544</v>
      </c>
      <c r="R4146" t="s">
        <v>2545</v>
      </c>
      <c r="S4146" t="s">
        <v>2546</v>
      </c>
      <c r="T4146">
        <v>0</v>
      </c>
      <c r="U4146" t="s">
        <v>838</v>
      </c>
      <c r="V4146" t="s">
        <v>2547</v>
      </c>
      <c r="W4146" t="s">
        <v>838</v>
      </c>
      <c r="X4146" t="s">
        <v>2548</v>
      </c>
      <c r="Y4146" t="str">
        <f t="shared" si="64"/>
        <v>上海耳序信息技术有限公司-四部上海拍拍贷金融信息服务有限公司信息流</v>
      </c>
      <c r="Z4146" t="e">
        <f>VLOOKUP(Y:Y,[1]Sheet1!N:N,1,0)</f>
        <v>#N/A</v>
      </c>
    </row>
    <row r="4147" spans="1:26" hidden="1" x14ac:dyDescent="0.25">
      <c r="A4147">
        <v>20230608</v>
      </c>
      <c r="B4147">
        <v>41250523</v>
      </c>
      <c r="C4147" t="s">
        <v>2742</v>
      </c>
      <c r="D4147">
        <v>2130054</v>
      </c>
      <c r="E4147" t="s">
        <v>2558</v>
      </c>
      <c r="F4147" s="59">
        <v>4209.84</v>
      </c>
      <c r="G4147">
        <v>3408.71</v>
      </c>
      <c r="H4147" t="s">
        <v>2559</v>
      </c>
      <c r="I4147" t="s">
        <v>2560</v>
      </c>
      <c r="J4147" t="s">
        <v>2350</v>
      </c>
      <c r="K4147" t="s">
        <v>711</v>
      </c>
      <c r="L4147" t="s">
        <v>2350</v>
      </c>
      <c r="M4147" t="s">
        <v>2561</v>
      </c>
      <c r="N4147" t="s">
        <v>2562</v>
      </c>
      <c r="O4147" t="s">
        <v>2542</v>
      </c>
      <c r="P4147" t="s">
        <v>2543</v>
      </c>
      <c r="Q4147" t="s">
        <v>2544</v>
      </c>
      <c r="R4147" t="s">
        <v>2563</v>
      </c>
      <c r="S4147" t="s">
        <v>2546</v>
      </c>
      <c r="T4147">
        <v>7430.5110000000004</v>
      </c>
      <c r="U4147" t="s">
        <v>1891</v>
      </c>
      <c r="V4147" t="s">
        <v>2564</v>
      </c>
      <c r="W4147" t="s">
        <v>1891</v>
      </c>
      <c r="X4147" t="s">
        <v>2564</v>
      </c>
      <c r="Y4147" t="str">
        <f t="shared" si="64"/>
        <v>深圳尚米网络技术有限公司深圳尚米网络技术有限公司CPC</v>
      </c>
      <c r="Z4147" t="e">
        <f>VLOOKUP(Y:Y,[1]Sheet1!N:N,1,0)</f>
        <v>#N/A</v>
      </c>
    </row>
    <row r="4148" spans="1:26" hidden="1" x14ac:dyDescent="0.25">
      <c r="A4148">
        <v>20230608</v>
      </c>
      <c r="B4148">
        <v>42840845</v>
      </c>
      <c r="C4148" t="s">
        <v>2812</v>
      </c>
      <c r="D4148">
        <v>2117410</v>
      </c>
      <c r="E4148" t="s">
        <v>2587</v>
      </c>
      <c r="F4148" s="59">
        <v>672.06</v>
      </c>
      <c r="G4148">
        <v>0</v>
      </c>
      <c r="H4148" t="s">
        <v>2538</v>
      </c>
      <c r="I4148" t="s">
        <v>2551</v>
      </c>
      <c r="J4148" t="s">
        <v>2353</v>
      </c>
      <c r="K4148" t="s">
        <v>2321</v>
      </c>
      <c r="L4148" t="s">
        <v>326</v>
      </c>
      <c r="M4148" t="s">
        <v>2588</v>
      </c>
      <c r="N4148" t="s">
        <v>2589</v>
      </c>
      <c r="O4148" t="s">
        <v>2542</v>
      </c>
      <c r="P4148" t="s">
        <v>2543</v>
      </c>
      <c r="Q4148" t="s">
        <v>2544</v>
      </c>
      <c r="R4148" t="s">
        <v>2570</v>
      </c>
      <c r="S4148" t="s">
        <v>2546</v>
      </c>
      <c r="T4148">
        <v>0</v>
      </c>
      <c r="U4148" t="s">
        <v>2571</v>
      </c>
      <c r="V4148" t="s">
        <v>2572</v>
      </c>
      <c r="W4148" t="s">
        <v>1891</v>
      </c>
      <c r="X4148" t="s">
        <v>2564</v>
      </c>
      <c r="Y4148" t="str">
        <f t="shared" si="64"/>
        <v>网易有道信息技术（北京）有限公司网易(杭州)网络有限公司信息流</v>
      </c>
      <c r="Z4148" t="e">
        <f>VLOOKUP(Y:Y,[1]Sheet1!N:N,1,0)</f>
        <v>#N/A</v>
      </c>
    </row>
    <row r="4149" spans="1:26" hidden="1" x14ac:dyDescent="0.25">
      <c r="A4149">
        <v>20230608</v>
      </c>
      <c r="B4149">
        <v>45323011</v>
      </c>
      <c r="C4149" t="s">
        <v>2680</v>
      </c>
      <c r="D4149">
        <v>2172261</v>
      </c>
      <c r="E4149" t="s">
        <v>2628</v>
      </c>
      <c r="F4149" s="59">
        <v>58.26</v>
      </c>
      <c r="G4149">
        <v>44.47</v>
      </c>
      <c r="H4149" t="s">
        <v>2538</v>
      </c>
      <c r="I4149" t="s">
        <v>2539</v>
      </c>
      <c r="J4149" t="s">
        <v>292</v>
      </c>
      <c r="K4149" t="s">
        <v>2321</v>
      </c>
      <c r="L4149" t="s">
        <v>574</v>
      </c>
      <c r="M4149" t="s">
        <v>2611</v>
      </c>
      <c r="N4149" t="s">
        <v>2612</v>
      </c>
      <c r="O4149" t="s">
        <v>2542</v>
      </c>
      <c r="P4149" t="s">
        <v>2543</v>
      </c>
      <c r="Q4149" t="s">
        <v>2544</v>
      </c>
      <c r="R4149" t="s">
        <v>2613</v>
      </c>
      <c r="S4149" t="s">
        <v>2546</v>
      </c>
      <c r="T4149">
        <v>0</v>
      </c>
      <c r="U4149" t="s">
        <v>2614</v>
      </c>
      <c r="V4149" t="s">
        <v>2615</v>
      </c>
      <c r="W4149" t="s">
        <v>2614</v>
      </c>
      <c r="X4149" t="s">
        <v>2615</v>
      </c>
      <c r="Y4149" t="str">
        <f t="shared" si="64"/>
        <v>广州荔湾品唯信息服务有限公司广州唯品会电子商务有限公司信息流</v>
      </c>
      <c r="Z4149" t="e">
        <f>VLOOKUP(Y:Y,[1]Sheet1!N:N,1,0)</f>
        <v>#N/A</v>
      </c>
    </row>
    <row r="4150" spans="1:26" hidden="1" x14ac:dyDescent="0.25">
      <c r="A4150">
        <v>20230608</v>
      </c>
      <c r="B4150">
        <v>47184415</v>
      </c>
      <c r="C4150" t="s">
        <v>2708</v>
      </c>
      <c r="D4150">
        <v>2176807</v>
      </c>
      <c r="E4150" t="s">
        <v>2691</v>
      </c>
      <c r="F4150" s="59">
        <v>40016.620000000003</v>
      </c>
      <c r="G4150">
        <v>29209.21</v>
      </c>
      <c r="H4150" t="s">
        <v>2538</v>
      </c>
      <c r="I4150" t="s">
        <v>2551</v>
      </c>
      <c r="J4150" t="s">
        <v>2339</v>
      </c>
      <c r="K4150" t="s">
        <v>2321</v>
      </c>
      <c r="L4150" t="s">
        <v>2338</v>
      </c>
      <c r="M4150" t="s">
        <v>2692</v>
      </c>
      <c r="N4150" t="s">
        <v>2693</v>
      </c>
      <c r="O4150" t="s">
        <v>2542</v>
      </c>
      <c r="P4150" t="s">
        <v>2543</v>
      </c>
      <c r="Q4150" t="s">
        <v>2544</v>
      </c>
      <c r="R4150" t="s">
        <v>2694</v>
      </c>
      <c r="S4150" t="s">
        <v>2546</v>
      </c>
      <c r="T4150">
        <v>0</v>
      </c>
      <c r="U4150" t="s">
        <v>2117</v>
      </c>
      <c r="V4150" t="s">
        <v>2695</v>
      </c>
      <c r="W4150" t="s">
        <v>2117</v>
      </c>
      <c r="X4150" t="s">
        <v>2695</v>
      </c>
      <c r="Y4150" t="str">
        <f t="shared" si="64"/>
        <v>北京三快在线科技有限公司及其关联公司北京三快科技有限公司信息流</v>
      </c>
      <c r="Z4150" t="e">
        <f>VLOOKUP(Y:Y,[1]Sheet1!N:N,1,0)</f>
        <v>#N/A</v>
      </c>
    </row>
    <row r="4151" spans="1:26" hidden="1" x14ac:dyDescent="0.25">
      <c r="A4151">
        <v>20230608</v>
      </c>
      <c r="B4151">
        <v>47327914</v>
      </c>
      <c r="C4151" t="s">
        <v>2720</v>
      </c>
      <c r="D4151">
        <v>2185183</v>
      </c>
      <c r="E4151" t="s">
        <v>2574</v>
      </c>
      <c r="F4151" s="59">
        <v>390.79</v>
      </c>
      <c r="G4151">
        <v>296.05</v>
      </c>
      <c r="H4151" t="s">
        <v>2538</v>
      </c>
      <c r="I4151" t="s">
        <v>2551</v>
      </c>
      <c r="J4151" t="s">
        <v>2575</v>
      </c>
      <c r="K4151" t="s">
        <v>2321</v>
      </c>
      <c r="L4151" t="s">
        <v>2344</v>
      </c>
      <c r="M4151" t="s">
        <v>2576</v>
      </c>
      <c r="O4151" t="s">
        <v>2542</v>
      </c>
      <c r="P4151" t="s">
        <v>2543</v>
      </c>
      <c r="Q4151" t="s">
        <v>2544</v>
      </c>
      <c r="R4151" t="s">
        <v>2577</v>
      </c>
      <c r="S4151" t="s">
        <v>2546</v>
      </c>
      <c r="T4151">
        <v>0</v>
      </c>
      <c r="U4151" t="s">
        <v>838</v>
      </c>
      <c r="V4151" t="s">
        <v>2578</v>
      </c>
      <c r="W4151" t="s">
        <v>838</v>
      </c>
      <c r="X4151" t="s">
        <v>2578</v>
      </c>
      <c r="Y4151" t="str">
        <f t="shared" si="64"/>
        <v>北京微财科技有限公司-数媒重庆市黑卡小额贷款有限公司信息流</v>
      </c>
      <c r="Z4151" t="e">
        <f>VLOOKUP(Y:Y,[1]Sheet1!N:N,1,0)</f>
        <v>#N/A</v>
      </c>
    </row>
    <row r="4152" spans="1:26" hidden="1" x14ac:dyDescent="0.25">
      <c r="A4152">
        <v>20230608</v>
      </c>
      <c r="B4152">
        <v>27382539</v>
      </c>
      <c r="C4152" t="s">
        <v>2609</v>
      </c>
      <c r="D4152">
        <v>2172257</v>
      </c>
      <c r="E4152" t="s">
        <v>2610</v>
      </c>
      <c r="F4152" s="59">
        <v>6055.07</v>
      </c>
      <c r="G4152">
        <v>4805.49</v>
      </c>
      <c r="H4152" t="s">
        <v>2559</v>
      </c>
      <c r="I4152" t="s">
        <v>2560</v>
      </c>
      <c r="J4152" t="s">
        <v>292</v>
      </c>
      <c r="K4152" t="s">
        <v>711</v>
      </c>
      <c r="L4152" t="s">
        <v>574</v>
      </c>
      <c r="M4152" t="s">
        <v>2611</v>
      </c>
      <c r="N4152" t="s">
        <v>2612</v>
      </c>
      <c r="O4152" t="s">
        <v>2542</v>
      </c>
      <c r="P4152" t="s">
        <v>2543</v>
      </c>
      <c r="Q4152" t="s">
        <v>2544</v>
      </c>
      <c r="R4152" t="s">
        <v>2613</v>
      </c>
      <c r="S4152" t="s">
        <v>2546</v>
      </c>
      <c r="T4152">
        <v>15952.302</v>
      </c>
      <c r="U4152" t="s">
        <v>2614</v>
      </c>
      <c r="V4152" t="s">
        <v>2615</v>
      </c>
      <c r="W4152" t="s">
        <v>2614</v>
      </c>
      <c r="X4152" t="s">
        <v>2615</v>
      </c>
      <c r="Y4152" t="str">
        <f t="shared" si="64"/>
        <v>广州荔湾品唯信息服务有限公司广州唯品会电子商务有限公司CPC</v>
      </c>
      <c r="Z4152" t="e">
        <f>VLOOKUP(Y:Y,[1]Sheet1!N:N,1,0)</f>
        <v>#N/A</v>
      </c>
    </row>
    <row r="4153" spans="1:26" hidden="1" x14ac:dyDescent="0.25">
      <c r="A4153">
        <v>20230608</v>
      </c>
      <c r="B4153">
        <v>47327963</v>
      </c>
      <c r="C4153" t="s">
        <v>2678</v>
      </c>
      <c r="D4153">
        <v>2185183</v>
      </c>
      <c r="E4153" t="s">
        <v>2574</v>
      </c>
      <c r="F4153" s="59">
        <v>89.04</v>
      </c>
      <c r="G4153">
        <v>67.459999999999994</v>
      </c>
      <c r="H4153" t="s">
        <v>2538</v>
      </c>
      <c r="I4153" t="s">
        <v>2551</v>
      </c>
      <c r="J4153" t="s">
        <v>2575</v>
      </c>
      <c r="K4153" t="s">
        <v>2321</v>
      </c>
      <c r="L4153" t="s">
        <v>2344</v>
      </c>
      <c r="M4153" t="s">
        <v>2576</v>
      </c>
      <c r="O4153" t="s">
        <v>2542</v>
      </c>
      <c r="P4153" t="s">
        <v>2543</v>
      </c>
      <c r="Q4153" t="s">
        <v>2544</v>
      </c>
      <c r="R4153" t="s">
        <v>2577</v>
      </c>
      <c r="S4153" t="s">
        <v>2546</v>
      </c>
      <c r="T4153">
        <v>0</v>
      </c>
      <c r="U4153" t="s">
        <v>838</v>
      </c>
      <c r="V4153" t="s">
        <v>2578</v>
      </c>
      <c r="W4153" t="s">
        <v>838</v>
      </c>
      <c r="X4153" t="s">
        <v>2578</v>
      </c>
      <c r="Y4153" t="str">
        <f t="shared" si="64"/>
        <v>北京微财科技有限公司-数媒重庆市黑卡小额贷款有限公司信息流</v>
      </c>
      <c r="Z4153" t="e">
        <f>VLOOKUP(Y:Y,[1]Sheet1!N:N,1,0)</f>
        <v>#N/A</v>
      </c>
    </row>
    <row r="4154" spans="1:26" hidden="1" x14ac:dyDescent="0.25">
      <c r="A4154">
        <v>20230608</v>
      </c>
      <c r="B4154">
        <v>38794049</v>
      </c>
      <c r="C4154" t="s">
        <v>2627</v>
      </c>
      <c r="D4154">
        <v>2172261</v>
      </c>
      <c r="E4154" t="s">
        <v>2628</v>
      </c>
      <c r="F4154" s="59">
        <v>6.69</v>
      </c>
      <c r="G4154">
        <v>5.1100000000000003</v>
      </c>
      <c r="H4154" t="s">
        <v>2538</v>
      </c>
      <c r="I4154" t="s">
        <v>2539</v>
      </c>
      <c r="J4154" t="s">
        <v>292</v>
      </c>
      <c r="K4154" t="s">
        <v>2321</v>
      </c>
      <c r="L4154" t="s">
        <v>574</v>
      </c>
      <c r="M4154" t="s">
        <v>2611</v>
      </c>
      <c r="N4154" t="s">
        <v>2612</v>
      </c>
      <c r="O4154" t="s">
        <v>2542</v>
      </c>
      <c r="P4154" t="s">
        <v>2543</v>
      </c>
      <c r="Q4154" t="s">
        <v>2544</v>
      </c>
      <c r="R4154" t="s">
        <v>2613</v>
      </c>
      <c r="S4154" t="s">
        <v>2546</v>
      </c>
      <c r="T4154">
        <v>0</v>
      </c>
      <c r="U4154" t="s">
        <v>2614</v>
      </c>
      <c r="V4154" t="s">
        <v>2615</v>
      </c>
      <c r="W4154" t="s">
        <v>2614</v>
      </c>
      <c r="X4154" t="s">
        <v>2615</v>
      </c>
      <c r="Y4154" t="str">
        <f t="shared" si="64"/>
        <v>广州荔湾品唯信息服务有限公司广州唯品会电子商务有限公司信息流</v>
      </c>
      <c r="Z4154" t="e">
        <f>VLOOKUP(Y:Y,[1]Sheet1!N:N,1,0)</f>
        <v>#N/A</v>
      </c>
    </row>
    <row r="4155" spans="1:26" hidden="1" x14ac:dyDescent="0.25">
      <c r="A4155">
        <v>20230608</v>
      </c>
      <c r="B4155">
        <v>45323132</v>
      </c>
      <c r="C4155" t="s">
        <v>2747</v>
      </c>
      <c r="D4155">
        <v>2172261</v>
      </c>
      <c r="E4155" t="s">
        <v>2628</v>
      </c>
      <c r="F4155" s="59">
        <v>2.74</v>
      </c>
      <c r="G4155">
        <v>2.09</v>
      </c>
      <c r="H4155" t="s">
        <v>2538</v>
      </c>
      <c r="I4155" t="s">
        <v>2539</v>
      </c>
      <c r="J4155" t="s">
        <v>292</v>
      </c>
      <c r="K4155" t="s">
        <v>2321</v>
      </c>
      <c r="L4155" t="s">
        <v>574</v>
      </c>
      <c r="M4155" t="s">
        <v>2611</v>
      </c>
      <c r="N4155" t="s">
        <v>2612</v>
      </c>
      <c r="O4155" t="s">
        <v>2542</v>
      </c>
      <c r="P4155" t="s">
        <v>2543</v>
      </c>
      <c r="Q4155" t="s">
        <v>2544</v>
      </c>
      <c r="R4155" t="s">
        <v>2613</v>
      </c>
      <c r="S4155" t="s">
        <v>2546</v>
      </c>
      <c r="T4155">
        <v>0</v>
      </c>
      <c r="U4155" t="s">
        <v>2614</v>
      </c>
      <c r="V4155" t="s">
        <v>2615</v>
      </c>
      <c r="W4155" t="s">
        <v>2614</v>
      </c>
      <c r="X4155" t="s">
        <v>2615</v>
      </c>
      <c r="Y4155" t="str">
        <f t="shared" si="64"/>
        <v>广州荔湾品唯信息服务有限公司广州唯品会电子商务有限公司信息流</v>
      </c>
      <c r="Z4155" t="e">
        <f>VLOOKUP(Y:Y,[1]Sheet1!N:N,1,0)</f>
        <v>#N/A</v>
      </c>
    </row>
    <row r="4156" spans="1:26" hidden="1" x14ac:dyDescent="0.25">
      <c r="A4156">
        <v>20230608</v>
      </c>
      <c r="B4156">
        <v>47327991</v>
      </c>
      <c r="C4156" t="s">
        <v>2766</v>
      </c>
      <c r="D4156">
        <v>2185183</v>
      </c>
      <c r="E4156" t="s">
        <v>2574</v>
      </c>
      <c r="F4156" s="59">
        <v>28.04</v>
      </c>
      <c r="G4156">
        <v>21.24</v>
      </c>
      <c r="H4156" t="s">
        <v>2538</v>
      </c>
      <c r="I4156" t="s">
        <v>2551</v>
      </c>
      <c r="J4156" t="s">
        <v>2575</v>
      </c>
      <c r="K4156" t="s">
        <v>2321</v>
      </c>
      <c r="L4156" t="s">
        <v>2344</v>
      </c>
      <c r="M4156" t="s">
        <v>2576</v>
      </c>
      <c r="O4156" t="s">
        <v>2542</v>
      </c>
      <c r="P4156" t="s">
        <v>2543</v>
      </c>
      <c r="Q4156" t="s">
        <v>2544</v>
      </c>
      <c r="R4156" t="s">
        <v>2577</v>
      </c>
      <c r="S4156" t="s">
        <v>2546</v>
      </c>
      <c r="T4156">
        <v>0</v>
      </c>
      <c r="U4156" t="s">
        <v>838</v>
      </c>
      <c r="V4156" t="s">
        <v>2578</v>
      </c>
      <c r="W4156" t="s">
        <v>838</v>
      </c>
      <c r="X4156" t="s">
        <v>2578</v>
      </c>
      <c r="Y4156" t="str">
        <f t="shared" si="64"/>
        <v>北京微财科技有限公司-数媒重庆市黑卡小额贷款有限公司信息流</v>
      </c>
      <c r="Z4156" t="e">
        <f>VLOOKUP(Y:Y,[1]Sheet1!N:N,1,0)</f>
        <v>#N/A</v>
      </c>
    </row>
    <row r="4157" spans="1:26" hidden="1" x14ac:dyDescent="0.25">
      <c r="A4157">
        <v>20230608</v>
      </c>
      <c r="B4157">
        <v>47953344</v>
      </c>
      <c r="C4157" t="s">
        <v>2732</v>
      </c>
      <c r="D4157">
        <v>2167551</v>
      </c>
      <c r="E4157" t="s">
        <v>2550</v>
      </c>
      <c r="F4157" s="59">
        <v>586.66</v>
      </c>
      <c r="G4157">
        <v>586.66</v>
      </c>
      <c r="H4157" t="s">
        <v>2538</v>
      </c>
      <c r="I4157" t="s">
        <v>2551</v>
      </c>
      <c r="J4157" t="s">
        <v>2332</v>
      </c>
      <c r="K4157" t="s">
        <v>2321</v>
      </c>
      <c r="L4157" t="s">
        <v>2333</v>
      </c>
      <c r="M4157" t="s">
        <v>2552</v>
      </c>
      <c r="N4157" t="s">
        <v>2553</v>
      </c>
      <c r="O4157" t="s">
        <v>2542</v>
      </c>
      <c r="P4157" t="s">
        <v>2543</v>
      </c>
      <c r="Q4157" t="s">
        <v>2544</v>
      </c>
      <c r="R4157" t="s">
        <v>2554</v>
      </c>
      <c r="S4157" t="s">
        <v>2546</v>
      </c>
      <c r="T4157">
        <v>0</v>
      </c>
      <c r="U4157" t="s">
        <v>2555</v>
      </c>
      <c r="V4157" t="s">
        <v>2556</v>
      </c>
      <c r="W4157" t="s">
        <v>2555</v>
      </c>
      <c r="X4157" t="s">
        <v>2556</v>
      </c>
      <c r="Y4157" t="str">
        <f t="shared" si="64"/>
        <v>北京爱奇艺科技有限公司-百度北京爱奇艺科技有限公司信息流</v>
      </c>
      <c r="Z4157" t="e">
        <f>VLOOKUP(Y:Y,[1]Sheet1!N:N,1,0)</f>
        <v>#N/A</v>
      </c>
    </row>
    <row r="4158" spans="1:26" hidden="1" x14ac:dyDescent="0.25">
      <c r="A4158">
        <v>20230608</v>
      </c>
      <c r="B4158">
        <v>42327250</v>
      </c>
      <c r="C4158" t="s">
        <v>2704</v>
      </c>
      <c r="D4158">
        <v>2172261</v>
      </c>
      <c r="E4158" t="s">
        <v>2628</v>
      </c>
      <c r="F4158" s="59">
        <v>1961.41</v>
      </c>
      <c r="G4158">
        <v>1497.26</v>
      </c>
      <c r="H4158" t="s">
        <v>2538</v>
      </c>
      <c r="I4158" t="s">
        <v>2551</v>
      </c>
      <c r="J4158" t="s">
        <v>292</v>
      </c>
      <c r="K4158" t="s">
        <v>2321</v>
      </c>
      <c r="L4158" t="s">
        <v>574</v>
      </c>
      <c r="M4158" t="s">
        <v>2611</v>
      </c>
      <c r="N4158" t="s">
        <v>2612</v>
      </c>
      <c r="O4158" t="s">
        <v>2542</v>
      </c>
      <c r="P4158" t="s">
        <v>2543</v>
      </c>
      <c r="Q4158" t="s">
        <v>2544</v>
      </c>
      <c r="R4158" t="s">
        <v>2613</v>
      </c>
      <c r="S4158" t="s">
        <v>2546</v>
      </c>
      <c r="T4158">
        <v>0</v>
      </c>
      <c r="U4158" t="s">
        <v>2614</v>
      </c>
      <c r="V4158" t="s">
        <v>2615</v>
      </c>
      <c r="W4158" t="s">
        <v>2614</v>
      </c>
      <c r="X4158" t="s">
        <v>2615</v>
      </c>
      <c r="Y4158" t="str">
        <f t="shared" si="64"/>
        <v>广州荔湾品唯信息服务有限公司广州唯品会电子商务有限公司信息流</v>
      </c>
      <c r="Z4158" t="e">
        <f>VLOOKUP(Y:Y,[1]Sheet1!N:N,1,0)</f>
        <v>#N/A</v>
      </c>
    </row>
    <row r="4159" spans="1:26" hidden="1" x14ac:dyDescent="0.25">
      <c r="A4159">
        <v>20230608</v>
      </c>
      <c r="B4159">
        <v>41512462</v>
      </c>
      <c r="C4159" t="s">
        <v>2743</v>
      </c>
      <c r="D4159">
        <v>2117409</v>
      </c>
      <c r="E4159" t="s">
        <v>2744</v>
      </c>
      <c r="F4159" s="59">
        <v>395.73</v>
      </c>
      <c r="G4159">
        <v>0</v>
      </c>
      <c r="H4159" t="s">
        <v>2559</v>
      </c>
      <c r="I4159" t="s">
        <v>2560</v>
      </c>
      <c r="J4159" t="s">
        <v>2353</v>
      </c>
      <c r="K4159" t="s">
        <v>711</v>
      </c>
      <c r="L4159" t="s">
        <v>326</v>
      </c>
      <c r="M4159" t="s">
        <v>2588</v>
      </c>
      <c r="N4159" t="s">
        <v>2589</v>
      </c>
      <c r="O4159" t="s">
        <v>2542</v>
      </c>
      <c r="P4159" t="s">
        <v>2543</v>
      </c>
      <c r="Q4159" t="s">
        <v>2544</v>
      </c>
      <c r="R4159" t="s">
        <v>2570</v>
      </c>
      <c r="S4159" t="s">
        <v>2546</v>
      </c>
      <c r="T4159">
        <v>0</v>
      </c>
      <c r="U4159" t="s">
        <v>2571</v>
      </c>
      <c r="V4159" t="s">
        <v>2572</v>
      </c>
      <c r="W4159" t="s">
        <v>1891</v>
      </c>
      <c r="X4159" t="s">
        <v>2564</v>
      </c>
      <c r="Y4159" t="str">
        <f t="shared" si="64"/>
        <v>网易有道信息技术（北京）有限公司网易(杭州)网络有限公司CPC</v>
      </c>
      <c r="Z4159" t="e">
        <f>VLOOKUP(Y:Y,[1]Sheet1!N:N,1,0)</f>
        <v>#N/A</v>
      </c>
    </row>
    <row r="4160" spans="1:26" hidden="1" x14ac:dyDescent="0.25">
      <c r="A4160">
        <v>20230608</v>
      </c>
      <c r="B4160">
        <v>42965681</v>
      </c>
      <c r="C4160" t="s">
        <v>2725</v>
      </c>
      <c r="D4160">
        <v>2165227</v>
      </c>
      <c r="E4160" t="s">
        <v>2566</v>
      </c>
      <c r="F4160" s="59">
        <v>16.559999999999999</v>
      </c>
      <c r="G4160">
        <v>12.27</v>
      </c>
      <c r="H4160" t="s">
        <v>2538</v>
      </c>
      <c r="I4160" t="s">
        <v>2551</v>
      </c>
      <c r="J4160" t="s">
        <v>2320</v>
      </c>
      <c r="K4160" t="s">
        <v>2321</v>
      </c>
      <c r="L4160" t="s">
        <v>2318</v>
      </c>
      <c r="M4160" t="s">
        <v>2540</v>
      </c>
      <c r="N4160" t="s">
        <v>2541</v>
      </c>
      <c r="O4160" t="s">
        <v>2542</v>
      </c>
      <c r="P4160" t="s">
        <v>2543</v>
      </c>
      <c r="Q4160" t="s">
        <v>2544</v>
      </c>
      <c r="R4160" t="s">
        <v>2545</v>
      </c>
      <c r="S4160" t="s">
        <v>2546</v>
      </c>
      <c r="T4160">
        <v>0</v>
      </c>
      <c r="U4160" t="s">
        <v>838</v>
      </c>
      <c r="V4160" t="s">
        <v>2547</v>
      </c>
      <c r="W4160" t="s">
        <v>838</v>
      </c>
      <c r="X4160" t="s">
        <v>2548</v>
      </c>
      <c r="Y4160" t="str">
        <f t="shared" si="64"/>
        <v>上海耳序信息技术有限公司-四部上海拍拍贷金融信息服务有限公司信息流</v>
      </c>
      <c r="Z4160" t="e">
        <f>VLOOKUP(Y:Y,[1]Sheet1!N:N,1,0)</f>
        <v>#N/A</v>
      </c>
    </row>
    <row r="4161" spans="1:26" x14ac:dyDescent="0.25">
      <c r="A4161">
        <v>20230608</v>
      </c>
      <c r="B4161">
        <v>45336925</v>
      </c>
      <c r="C4161" t="s">
        <v>2717</v>
      </c>
      <c r="D4161">
        <v>2054669</v>
      </c>
      <c r="E4161" t="s">
        <v>2622</v>
      </c>
      <c r="F4161" s="59">
        <v>34.53</v>
      </c>
      <c r="G4161">
        <v>25.58</v>
      </c>
      <c r="H4161" t="s">
        <v>2538</v>
      </c>
      <c r="I4161" t="s">
        <v>2551</v>
      </c>
      <c r="J4161" t="s">
        <v>2352</v>
      </c>
      <c r="K4161" t="s">
        <v>2321</v>
      </c>
      <c r="L4161" t="s">
        <v>2351</v>
      </c>
      <c r="M4161" t="s">
        <v>2623</v>
      </c>
      <c r="N4161" t="s">
        <v>2624</v>
      </c>
      <c r="O4161" t="s">
        <v>2542</v>
      </c>
      <c r="P4161" t="s">
        <v>2543</v>
      </c>
      <c r="Q4161" t="s">
        <v>2544</v>
      </c>
      <c r="R4161" t="s">
        <v>2625</v>
      </c>
      <c r="S4161" t="s">
        <v>2546</v>
      </c>
      <c r="T4161">
        <v>0</v>
      </c>
      <c r="U4161" t="s">
        <v>838</v>
      </c>
      <c r="V4161" t="s">
        <v>2548</v>
      </c>
      <c r="W4161" t="s">
        <v>838</v>
      </c>
      <c r="X4161" t="s">
        <v>2548</v>
      </c>
      <c r="Y4161" t="str">
        <f t="shared" si="64"/>
        <v>深圳市小赢普惠科技有限责任公司深圳市赢众通金融信息服务有限责任公司信息流</v>
      </c>
      <c r="Z4161" t="e">
        <f>VLOOKUP(Y:Y,[1]Sheet1!N:N,1,0)</f>
        <v>#N/A</v>
      </c>
    </row>
    <row r="4162" spans="1:26" hidden="1" x14ac:dyDescent="0.25">
      <c r="A4162">
        <v>20230608</v>
      </c>
      <c r="B4162">
        <v>47327817</v>
      </c>
      <c r="C4162" t="s">
        <v>2718</v>
      </c>
      <c r="D4162">
        <v>2185183</v>
      </c>
      <c r="E4162" t="s">
        <v>2574</v>
      </c>
      <c r="F4162" s="59">
        <v>468.31</v>
      </c>
      <c r="G4162">
        <v>354.78</v>
      </c>
      <c r="H4162" t="s">
        <v>2538</v>
      </c>
      <c r="I4162" t="s">
        <v>2551</v>
      </c>
      <c r="J4162" t="s">
        <v>2575</v>
      </c>
      <c r="K4162" t="s">
        <v>2321</v>
      </c>
      <c r="L4162" t="s">
        <v>2344</v>
      </c>
      <c r="M4162" t="s">
        <v>2576</v>
      </c>
      <c r="O4162" t="s">
        <v>2542</v>
      </c>
      <c r="P4162" t="s">
        <v>2543</v>
      </c>
      <c r="Q4162" t="s">
        <v>2544</v>
      </c>
      <c r="R4162" t="s">
        <v>2577</v>
      </c>
      <c r="S4162" t="s">
        <v>2546</v>
      </c>
      <c r="T4162">
        <v>0</v>
      </c>
      <c r="U4162" t="s">
        <v>838</v>
      </c>
      <c r="V4162" t="s">
        <v>2578</v>
      </c>
      <c r="W4162" t="s">
        <v>838</v>
      </c>
      <c r="X4162" t="s">
        <v>2578</v>
      </c>
      <c r="Y4162" t="str">
        <f t="shared" si="64"/>
        <v>北京微财科技有限公司-数媒重庆市黑卡小额贷款有限公司信息流</v>
      </c>
      <c r="Z4162" t="e">
        <f>VLOOKUP(Y:Y,[1]Sheet1!N:N,1,0)</f>
        <v>#N/A</v>
      </c>
    </row>
    <row r="4163" spans="1:26" hidden="1" x14ac:dyDescent="0.25">
      <c r="A4163">
        <v>20230608</v>
      </c>
      <c r="B4163">
        <v>47799717</v>
      </c>
      <c r="C4163" t="s">
        <v>2860</v>
      </c>
      <c r="D4163">
        <v>2159765</v>
      </c>
      <c r="E4163" t="s">
        <v>2568</v>
      </c>
      <c r="F4163" s="59">
        <v>38.31</v>
      </c>
      <c r="G4163">
        <v>29.24</v>
      </c>
      <c r="H4163" t="s">
        <v>2538</v>
      </c>
      <c r="I4163" t="s">
        <v>2551</v>
      </c>
      <c r="J4163" t="s">
        <v>2375</v>
      </c>
      <c r="K4163" t="s">
        <v>2321</v>
      </c>
      <c r="L4163" t="s">
        <v>2277</v>
      </c>
      <c r="M4163" t="s">
        <v>2569</v>
      </c>
      <c r="O4163" t="s">
        <v>2542</v>
      </c>
      <c r="P4163" t="s">
        <v>2543</v>
      </c>
      <c r="Q4163" t="s">
        <v>2544</v>
      </c>
      <c r="R4163" t="s">
        <v>2570</v>
      </c>
      <c r="S4163" t="s">
        <v>2546</v>
      </c>
      <c r="T4163">
        <v>0</v>
      </c>
      <c r="U4163" t="s">
        <v>2571</v>
      </c>
      <c r="V4163" t="s">
        <v>2572</v>
      </c>
      <c r="W4163" t="s">
        <v>2571</v>
      </c>
      <c r="X4163" t="s">
        <v>2572</v>
      </c>
      <c r="Y4163" t="str">
        <f t="shared" ref="Y4163:Y4226" si="65">L4163&amp;J4163&amp;K4163</f>
        <v>酷得少年（天津）文化传播有限公司-1北京酷得少年科技有限公司信息流</v>
      </c>
      <c r="Z4163" t="e">
        <f>VLOOKUP(Y:Y,[1]Sheet1!N:N,1,0)</f>
        <v>#N/A</v>
      </c>
    </row>
    <row r="4164" spans="1:26" hidden="1" x14ac:dyDescent="0.25">
      <c r="A4164">
        <v>20230608</v>
      </c>
      <c r="B4164">
        <v>40732451</v>
      </c>
      <c r="C4164" t="s">
        <v>2681</v>
      </c>
      <c r="D4164">
        <v>2158492</v>
      </c>
      <c r="E4164" t="s">
        <v>2580</v>
      </c>
      <c r="F4164" s="59">
        <v>12823.84</v>
      </c>
      <c r="G4164">
        <v>10776.12</v>
      </c>
      <c r="H4164" t="s">
        <v>2559</v>
      </c>
      <c r="I4164" t="s">
        <v>2560</v>
      </c>
      <c r="J4164" t="s">
        <v>2330</v>
      </c>
      <c r="K4164" t="s">
        <v>711</v>
      </c>
      <c r="L4164" t="s">
        <v>2329</v>
      </c>
      <c r="M4164" t="s">
        <v>2581</v>
      </c>
      <c r="N4164" t="s">
        <v>2582</v>
      </c>
      <c r="O4164" t="s">
        <v>2542</v>
      </c>
      <c r="P4164" t="s">
        <v>2543</v>
      </c>
      <c r="Q4164" t="s">
        <v>2544</v>
      </c>
      <c r="R4164" t="s">
        <v>2583</v>
      </c>
      <c r="S4164" t="s">
        <v>2546</v>
      </c>
      <c r="T4164">
        <v>34723.942000000003</v>
      </c>
      <c r="U4164" t="s">
        <v>2584</v>
      </c>
      <c r="V4164" t="s">
        <v>2585</v>
      </c>
      <c r="W4164" t="s">
        <v>2584</v>
      </c>
      <c r="X4164" t="s">
        <v>2585</v>
      </c>
      <c r="Y4164" t="str">
        <f t="shared" si="65"/>
        <v>成都哈拜网络科技有限公司-数字媒体事业部上海哈啰普惠科技有限公司CPC</v>
      </c>
      <c r="Z4164" t="e">
        <f>VLOOKUP(Y:Y,[1]Sheet1!N:N,1,0)</f>
        <v>#N/A</v>
      </c>
    </row>
    <row r="4165" spans="1:26" hidden="1" x14ac:dyDescent="0.25">
      <c r="A4165">
        <v>20230608</v>
      </c>
      <c r="B4165">
        <v>38794097</v>
      </c>
      <c r="C4165" t="s">
        <v>2757</v>
      </c>
      <c r="D4165">
        <v>2172261</v>
      </c>
      <c r="E4165" t="s">
        <v>2628</v>
      </c>
      <c r="F4165" s="59">
        <v>1720.01</v>
      </c>
      <c r="G4165">
        <v>1312.99</v>
      </c>
      <c r="H4165" t="s">
        <v>2538</v>
      </c>
      <c r="I4165" t="s">
        <v>2551</v>
      </c>
      <c r="J4165" t="s">
        <v>292</v>
      </c>
      <c r="K4165" t="s">
        <v>2321</v>
      </c>
      <c r="L4165" t="s">
        <v>574</v>
      </c>
      <c r="M4165" t="s">
        <v>2611</v>
      </c>
      <c r="N4165" t="s">
        <v>2612</v>
      </c>
      <c r="O4165" t="s">
        <v>2542</v>
      </c>
      <c r="P4165" t="s">
        <v>2543</v>
      </c>
      <c r="Q4165" t="s">
        <v>2544</v>
      </c>
      <c r="R4165" t="s">
        <v>2613</v>
      </c>
      <c r="S4165" t="s">
        <v>2546</v>
      </c>
      <c r="T4165">
        <v>0</v>
      </c>
      <c r="U4165" t="s">
        <v>2614</v>
      </c>
      <c r="V4165" t="s">
        <v>2615</v>
      </c>
      <c r="W4165" t="s">
        <v>2614</v>
      </c>
      <c r="X4165" t="s">
        <v>2615</v>
      </c>
      <c r="Y4165" t="str">
        <f t="shared" si="65"/>
        <v>广州荔湾品唯信息服务有限公司广州唯品会电子商务有限公司信息流</v>
      </c>
      <c r="Z4165" t="e">
        <f>VLOOKUP(Y:Y,[1]Sheet1!N:N,1,0)</f>
        <v>#N/A</v>
      </c>
    </row>
    <row r="4166" spans="1:26" x14ac:dyDescent="0.25">
      <c r="A4166">
        <v>20230608</v>
      </c>
      <c r="B4166">
        <v>45336925</v>
      </c>
      <c r="C4166" t="s">
        <v>2717</v>
      </c>
      <c r="D4166">
        <v>2054669</v>
      </c>
      <c r="E4166" t="s">
        <v>2622</v>
      </c>
      <c r="F4166" s="59">
        <v>3327.49</v>
      </c>
      <c r="G4166">
        <v>2464.81</v>
      </c>
      <c r="H4166" t="s">
        <v>2538</v>
      </c>
      <c r="I4166" t="s">
        <v>2539</v>
      </c>
      <c r="J4166" t="s">
        <v>2352</v>
      </c>
      <c r="K4166" t="s">
        <v>2321</v>
      </c>
      <c r="L4166" t="s">
        <v>2351</v>
      </c>
      <c r="M4166" t="s">
        <v>2623</v>
      </c>
      <c r="N4166" t="s">
        <v>2624</v>
      </c>
      <c r="O4166" t="s">
        <v>2542</v>
      </c>
      <c r="P4166" t="s">
        <v>2543</v>
      </c>
      <c r="Q4166" t="s">
        <v>2544</v>
      </c>
      <c r="R4166" t="s">
        <v>2625</v>
      </c>
      <c r="S4166" t="s">
        <v>2546</v>
      </c>
      <c r="T4166">
        <v>0</v>
      </c>
      <c r="U4166" t="s">
        <v>838</v>
      </c>
      <c r="V4166" t="s">
        <v>2548</v>
      </c>
      <c r="W4166" t="s">
        <v>838</v>
      </c>
      <c r="X4166" t="s">
        <v>2548</v>
      </c>
      <c r="Y4166" t="str">
        <f t="shared" si="65"/>
        <v>深圳市小赢普惠科技有限责任公司深圳市赢众通金融信息服务有限责任公司信息流</v>
      </c>
      <c r="Z4166" t="e">
        <f>VLOOKUP(Y:Y,[1]Sheet1!N:N,1,0)</f>
        <v>#N/A</v>
      </c>
    </row>
    <row r="4167" spans="1:26" hidden="1" x14ac:dyDescent="0.25">
      <c r="A4167">
        <v>20230608</v>
      </c>
      <c r="B4167">
        <v>47184422</v>
      </c>
      <c r="C4167" t="s">
        <v>2748</v>
      </c>
      <c r="D4167">
        <v>2171552</v>
      </c>
      <c r="E4167" t="s">
        <v>2749</v>
      </c>
      <c r="F4167" s="59">
        <v>3994.83</v>
      </c>
      <c r="G4167">
        <v>3994.83</v>
      </c>
      <c r="H4167" t="s">
        <v>2538</v>
      </c>
      <c r="I4167" t="s">
        <v>2551</v>
      </c>
      <c r="J4167" t="s">
        <v>2339</v>
      </c>
      <c r="K4167" t="s">
        <v>2321</v>
      </c>
      <c r="L4167" t="s">
        <v>2338</v>
      </c>
      <c r="M4167" t="s">
        <v>2692</v>
      </c>
      <c r="N4167" t="s">
        <v>2693</v>
      </c>
      <c r="O4167" t="s">
        <v>2542</v>
      </c>
      <c r="P4167" t="s">
        <v>2543</v>
      </c>
      <c r="Q4167" t="s">
        <v>2544</v>
      </c>
      <c r="R4167" t="s">
        <v>2694</v>
      </c>
      <c r="S4167" t="s">
        <v>2546</v>
      </c>
      <c r="T4167">
        <v>0</v>
      </c>
      <c r="U4167" t="s">
        <v>2117</v>
      </c>
      <c r="V4167" t="s">
        <v>2695</v>
      </c>
      <c r="W4167" t="s">
        <v>2117</v>
      </c>
      <c r="X4167" t="s">
        <v>2695</v>
      </c>
      <c r="Y4167" t="str">
        <f t="shared" si="65"/>
        <v>北京三快在线科技有限公司及其关联公司北京三快科技有限公司信息流</v>
      </c>
      <c r="Z4167" t="e">
        <f>VLOOKUP(Y:Y,[1]Sheet1!N:N,1,0)</f>
        <v>#N/A</v>
      </c>
    </row>
    <row r="4168" spans="1:26" hidden="1" x14ac:dyDescent="0.25">
      <c r="A4168">
        <v>20230608</v>
      </c>
      <c r="B4168">
        <v>47327817</v>
      </c>
      <c r="C4168" t="s">
        <v>2718</v>
      </c>
      <c r="D4168">
        <v>2185183</v>
      </c>
      <c r="E4168" t="s">
        <v>2574</v>
      </c>
      <c r="F4168" s="59">
        <v>1927.05</v>
      </c>
      <c r="G4168">
        <v>1459.89</v>
      </c>
      <c r="H4168" t="s">
        <v>2538</v>
      </c>
      <c r="I4168" t="s">
        <v>2539</v>
      </c>
      <c r="J4168" t="s">
        <v>2575</v>
      </c>
      <c r="K4168" t="s">
        <v>2321</v>
      </c>
      <c r="L4168" t="s">
        <v>2344</v>
      </c>
      <c r="M4168" t="s">
        <v>2576</v>
      </c>
      <c r="O4168" t="s">
        <v>2542</v>
      </c>
      <c r="P4168" t="s">
        <v>2543</v>
      </c>
      <c r="Q4168" t="s">
        <v>2544</v>
      </c>
      <c r="R4168" t="s">
        <v>2577</v>
      </c>
      <c r="S4168" t="s">
        <v>2546</v>
      </c>
      <c r="T4168">
        <v>0</v>
      </c>
      <c r="U4168" t="s">
        <v>838</v>
      </c>
      <c r="V4168" t="s">
        <v>2578</v>
      </c>
      <c r="W4168" t="s">
        <v>838</v>
      </c>
      <c r="X4168" t="s">
        <v>2578</v>
      </c>
      <c r="Y4168" t="str">
        <f t="shared" si="65"/>
        <v>北京微财科技有限公司-数媒重庆市黑卡小额贷款有限公司信息流</v>
      </c>
      <c r="Z4168" t="e">
        <f>VLOOKUP(Y:Y,[1]Sheet1!N:N,1,0)</f>
        <v>#N/A</v>
      </c>
    </row>
    <row r="4169" spans="1:26" hidden="1" x14ac:dyDescent="0.25">
      <c r="A4169">
        <v>20230608</v>
      </c>
      <c r="B4169">
        <v>47953339</v>
      </c>
      <c r="C4169" t="s">
        <v>2755</v>
      </c>
      <c r="D4169">
        <v>2167551</v>
      </c>
      <c r="E4169" t="s">
        <v>2550</v>
      </c>
      <c r="F4169" s="59">
        <v>1021.11</v>
      </c>
      <c r="G4169">
        <v>1021.11</v>
      </c>
      <c r="H4169" t="s">
        <v>2538</v>
      </c>
      <c r="I4169" t="s">
        <v>2551</v>
      </c>
      <c r="J4169" t="s">
        <v>2332</v>
      </c>
      <c r="K4169" t="s">
        <v>2321</v>
      </c>
      <c r="L4169" t="s">
        <v>2333</v>
      </c>
      <c r="M4169" t="s">
        <v>2552</v>
      </c>
      <c r="N4169" t="s">
        <v>2553</v>
      </c>
      <c r="O4169" t="s">
        <v>2542</v>
      </c>
      <c r="P4169" t="s">
        <v>2543</v>
      </c>
      <c r="Q4169" t="s">
        <v>2544</v>
      </c>
      <c r="R4169" t="s">
        <v>2554</v>
      </c>
      <c r="S4169" t="s">
        <v>2546</v>
      </c>
      <c r="T4169">
        <v>0</v>
      </c>
      <c r="U4169" t="s">
        <v>2555</v>
      </c>
      <c r="V4169" t="s">
        <v>2556</v>
      </c>
      <c r="W4169" t="s">
        <v>2555</v>
      </c>
      <c r="X4169" t="s">
        <v>2556</v>
      </c>
      <c r="Y4169" t="str">
        <f t="shared" si="65"/>
        <v>北京爱奇艺科技有限公司-百度北京爱奇艺科技有限公司信息流</v>
      </c>
      <c r="Z4169" t="e">
        <f>VLOOKUP(Y:Y,[1]Sheet1!N:N,1,0)</f>
        <v>#N/A</v>
      </c>
    </row>
    <row r="4170" spans="1:26" hidden="1" x14ac:dyDescent="0.25">
      <c r="A4170">
        <v>20230608</v>
      </c>
      <c r="B4170">
        <v>29850997</v>
      </c>
      <c r="C4170" t="s">
        <v>2701</v>
      </c>
      <c r="D4170">
        <v>2130054</v>
      </c>
      <c r="E4170" t="s">
        <v>2558</v>
      </c>
      <c r="F4170" s="59">
        <v>7161.77</v>
      </c>
      <c r="G4170">
        <v>5798.94</v>
      </c>
      <c r="H4170" t="s">
        <v>2559</v>
      </c>
      <c r="I4170" t="s">
        <v>2560</v>
      </c>
      <c r="J4170" t="s">
        <v>2350</v>
      </c>
      <c r="K4170" t="s">
        <v>711</v>
      </c>
      <c r="L4170" t="s">
        <v>2350</v>
      </c>
      <c r="M4170" t="s">
        <v>2561</v>
      </c>
      <c r="N4170" t="s">
        <v>2562</v>
      </c>
      <c r="O4170" t="s">
        <v>2542</v>
      </c>
      <c r="P4170" t="s">
        <v>2543</v>
      </c>
      <c r="Q4170" t="s">
        <v>2544</v>
      </c>
      <c r="R4170" t="s">
        <v>2563</v>
      </c>
      <c r="S4170" t="s">
        <v>2546</v>
      </c>
      <c r="T4170">
        <v>22997.667000000001</v>
      </c>
      <c r="U4170" t="s">
        <v>1891</v>
      </c>
      <c r="V4170" t="s">
        <v>2564</v>
      </c>
      <c r="W4170" t="s">
        <v>1891</v>
      </c>
      <c r="X4170" t="s">
        <v>2564</v>
      </c>
      <c r="Y4170" t="str">
        <f t="shared" si="65"/>
        <v>深圳尚米网络技术有限公司深圳尚米网络技术有限公司CPC</v>
      </c>
      <c r="Z4170" t="e">
        <f>VLOOKUP(Y:Y,[1]Sheet1!N:N,1,0)</f>
        <v>#N/A</v>
      </c>
    </row>
    <row r="4171" spans="1:26" hidden="1" x14ac:dyDescent="0.25">
      <c r="A4171">
        <v>20230608</v>
      </c>
      <c r="B4171">
        <v>45323132</v>
      </c>
      <c r="C4171" t="s">
        <v>2747</v>
      </c>
      <c r="D4171">
        <v>2172261</v>
      </c>
      <c r="E4171" t="s">
        <v>2628</v>
      </c>
      <c r="F4171" s="59">
        <v>348.1</v>
      </c>
      <c r="G4171">
        <v>265.73</v>
      </c>
      <c r="H4171" t="s">
        <v>2538</v>
      </c>
      <c r="I4171" t="s">
        <v>2551</v>
      </c>
      <c r="J4171" t="s">
        <v>292</v>
      </c>
      <c r="K4171" t="s">
        <v>2321</v>
      </c>
      <c r="L4171" t="s">
        <v>574</v>
      </c>
      <c r="M4171" t="s">
        <v>2611</v>
      </c>
      <c r="N4171" t="s">
        <v>2612</v>
      </c>
      <c r="O4171" t="s">
        <v>2542</v>
      </c>
      <c r="P4171" t="s">
        <v>2543</v>
      </c>
      <c r="Q4171" t="s">
        <v>2544</v>
      </c>
      <c r="R4171" t="s">
        <v>2613</v>
      </c>
      <c r="S4171" t="s">
        <v>2546</v>
      </c>
      <c r="T4171">
        <v>0</v>
      </c>
      <c r="U4171" t="s">
        <v>2614</v>
      </c>
      <c r="V4171" t="s">
        <v>2615</v>
      </c>
      <c r="W4171" t="s">
        <v>2614</v>
      </c>
      <c r="X4171" t="s">
        <v>2615</v>
      </c>
      <c r="Y4171" t="str">
        <f t="shared" si="65"/>
        <v>广州荔湾品唯信息服务有限公司广州唯品会电子商务有限公司信息流</v>
      </c>
      <c r="Z4171" t="e">
        <f>VLOOKUP(Y:Y,[1]Sheet1!N:N,1,0)</f>
        <v>#N/A</v>
      </c>
    </row>
    <row r="4172" spans="1:26" hidden="1" x14ac:dyDescent="0.25">
      <c r="A4172">
        <v>20230608</v>
      </c>
      <c r="B4172">
        <v>47327914</v>
      </c>
      <c r="C4172" t="s">
        <v>2720</v>
      </c>
      <c r="D4172">
        <v>2185183</v>
      </c>
      <c r="E4172" t="s">
        <v>2574</v>
      </c>
      <c r="F4172" s="59">
        <v>1882.76</v>
      </c>
      <c r="G4172">
        <v>1426.33</v>
      </c>
      <c r="H4172" t="s">
        <v>2538</v>
      </c>
      <c r="I4172" t="s">
        <v>2539</v>
      </c>
      <c r="J4172" t="s">
        <v>2575</v>
      </c>
      <c r="K4172" t="s">
        <v>2321</v>
      </c>
      <c r="L4172" t="s">
        <v>2344</v>
      </c>
      <c r="M4172" t="s">
        <v>2576</v>
      </c>
      <c r="O4172" t="s">
        <v>2542</v>
      </c>
      <c r="P4172" t="s">
        <v>2543</v>
      </c>
      <c r="Q4172" t="s">
        <v>2544</v>
      </c>
      <c r="R4172" t="s">
        <v>2577</v>
      </c>
      <c r="S4172" t="s">
        <v>2546</v>
      </c>
      <c r="T4172">
        <v>0</v>
      </c>
      <c r="U4172" t="s">
        <v>838</v>
      </c>
      <c r="V4172" t="s">
        <v>2578</v>
      </c>
      <c r="W4172" t="s">
        <v>838</v>
      </c>
      <c r="X4172" t="s">
        <v>2578</v>
      </c>
      <c r="Y4172" t="str">
        <f t="shared" si="65"/>
        <v>北京微财科技有限公司-数媒重庆市黑卡小额贷款有限公司信息流</v>
      </c>
      <c r="Z4172" t="e">
        <f>VLOOKUP(Y:Y,[1]Sheet1!N:N,1,0)</f>
        <v>#N/A</v>
      </c>
    </row>
    <row r="4173" spans="1:26" hidden="1" x14ac:dyDescent="0.25">
      <c r="A4173">
        <v>20230608</v>
      </c>
      <c r="B4173">
        <v>47426571</v>
      </c>
      <c r="C4173" t="s">
        <v>2754</v>
      </c>
      <c r="D4173">
        <v>2167551</v>
      </c>
      <c r="E4173" t="s">
        <v>2550</v>
      </c>
      <c r="F4173" s="59">
        <v>4026.89</v>
      </c>
      <c r="G4173">
        <v>4026.89</v>
      </c>
      <c r="H4173" t="s">
        <v>2538</v>
      </c>
      <c r="I4173" t="s">
        <v>2551</v>
      </c>
      <c r="J4173" t="s">
        <v>2332</v>
      </c>
      <c r="K4173" t="s">
        <v>2321</v>
      </c>
      <c r="L4173" t="s">
        <v>2333</v>
      </c>
      <c r="M4173" t="s">
        <v>2552</v>
      </c>
      <c r="N4173" t="s">
        <v>2553</v>
      </c>
      <c r="O4173" t="s">
        <v>2542</v>
      </c>
      <c r="P4173" t="s">
        <v>2543</v>
      </c>
      <c r="Q4173" t="s">
        <v>2544</v>
      </c>
      <c r="R4173" t="s">
        <v>2554</v>
      </c>
      <c r="S4173" t="s">
        <v>2546</v>
      </c>
      <c r="T4173">
        <v>0</v>
      </c>
      <c r="U4173" t="s">
        <v>2555</v>
      </c>
      <c r="V4173" t="s">
        <v>2556</v>
      </c>
      <c r="W4173" t="s">
        <v>2555</v>
      </c>
      <c r="X4173" t="s">
        <v>2556</v>
      </c>
      <c r="Y4173" t="str">
        <f t="shared" si="65"/>
        <v>北京爱奇艺科技有限公司-百度北京爱奇艺科技有限公司信息流</v>
      </c>
      <c r="Z4173" t="e">
        <f>VLOOKUP(Y:Y,[1]Sheet1!N:N,1,0)</f>
        <v>#N/A</v>
      </c>
    </row>
    <row r="4174" spans="1:26" hidden="1" x14ac:dyDescent="0.25">
      <c r="A4174">
        <v>20230608</v>
      </c>
      <c r="B4174">
        <v>23293206</v>
      </c>
      <c r="C4174" t="s">
        <v>2696</v>
      </c>
      <c r="D4174">
        <v>2147805</v>
      </c>
      <c r="E4174" t="s">
        <v>2697</v>
      </c>
      <c r="F4174" s="59">
        <v>4144.3999999999996</v>
      </c>
      <c r="G4174">
        <v>3700.18</v>
      </c>
      <c r="H4174" t="s">
        <v>2559</v>
      </c>
      <c r="I4174" t="s">
        <v>2560</v>
      </c>
      <c r="J4174" t="s">
        <v>2347</v>
      </c>
      <c r="K4174" t="s">
        <v>711</v>
      </c>
      <c r="L4174" t="s">
        <v>2346</v>
      </c>
      <c r="M4174" t="s">
        <v>2698</v>
      </c>
      <c r="N4174" t="s">
        <v>2699</v>
      </c>
      <c r="O4174" t="s">
        <v>2542</v>
      </c>
      <c r="P4174" t="s">
        <v>2543</v>
      </c>
      <c r="Q4174" t="s">
        <v>2544</v>
      </c>
      <c r="R4174" t="s">
        <v>2700</v>
      </c>
      <c r="S4174" t="s">
        <v>2546</v>
      </c>
      <c r="T4174">
        <v>115281.81</v>
      </c>
      <c r="U4174" t="s">
        <v>2555</v>
      </c>
      <c r="V4174" t="s">
        <v>2596</v>
      </c>
      <c r="W4174" t="s">
        <v>2555</v>
      </c>
      <c r="X4174" t="s">
        <v>2556</v>
      </c>
      <c r="Y4174" t="str">
        <f t="shared" si="65"/>
        <v>飞狐信息技术（天津）有限公司飞狐信息技术(天津)有限公司CPC</v>
      </c>
      <c r="Z4174" t="e">
        <f>VLOOKUP(Y:Y,[1]Sheet1!N:N,1,0)</f>
        <v>#N/A</v>
      </c>
    </row>
    <row r="4175" spans="1:26" hidden="1" x14ac:dyDescent="0.25">
      <c r="A4175">
        <v>20230608</v>
      </c>
      <c r="B4175">
        <v>47327891</v>
      </c>
      <c r="C4175" t="s">
        <v>2863</v>
      </c>
      <c r="D4175">
        <v>2185183</v>
      </c>
      <c r="E4175" t="s">
        <v>2574</v>
      </c>
      <c r="F4175" s="59">
        <v>16.37</v>
      </c>
      <c r="G4175">
        <v>12.4</v>
      </c>
      <c r="H4175" t="s">
        <v>2538</v>
      </c>
      <c r="I4175" t="s">
        <v>2551</v>
      </c>
      <c r="J4175" t="s">
        <v>2575</v>
      </c>
      <c r="K4175" t="s">
        <v>2321</v>
      </c>
      <c r="L4175" t="s">
        <v>2344</v>
      </c>
      <c r="M4175" t="s">
        <v>2576</v>
      </c>
      <c r="O4175" t="s">
        <v>2542</v>
      </c>
      <c r="P4175" t="s">
        <v>2543</v>
      </c>
      <c r="Q4175" t="s">
        <v>2544</v>
      </c>
      <c r="R4175" t="s">
        <v>2577</v>
      </c>
      <c r="S4175" t="s">
        <v>2546</v>
      </c>
      <c r="T4175">
        <v>0</v>
      </c>
      <c r="U4175" t="s">
        <v>838</v>
      </c>
      <c r="V4175" t="s">
        <v>2578</v>
      </c>
      <c r="W4175" t="s">
        <v>838</v>
      </c>
      <c r="X4175" t="s">
        <v>2578</v>
      </c>
      <c r="Y4175" t="str">
        <f t="shared" si="65"/>
        <v>北京微财科技有限公司-数媒重庆市黑卡小额贷款有限公司信息流</v>
      </c>
      <c r="Z4175" t="e">
        <f>VLOOKUP(Y:Y,[1]Sheet1!N:N,1,0)</f>
        <v>#N/A</v>
      </c>
    </row>
    <row r="4176" spans="1:26" hidden="1" x14ac:dyDescent="0.25">
      <c r="A4176">
        <v>20230608</v>
      </c>
      <c r="B4176">
        <v>42012606</v>
      </c>
      <c r="C4176" t="s">
        <v>2715</v>
      </c>
      <c r="D4176">
        <v>2142924</v>
      </c>
      <c r="E4176" t="s">
        <v>2716</v>
      </c>
      <c r="F4176" s="59">
        <v>500.83</v>
      </c>
      <c r="G4176">
        <v>500.83</v>
      </c>
      <c r="H4176" t="s">
        <v>2559</v>
      </c>
      <c r="I4176" t="s">
        <v>2560</v>
      </c>
      <c r="J4176" t="s">
        <v>392</v>
      </c>
      <c r="K4176" t="s">
        <v>711</v>
      </c>
      <c r="L4176" t="s">
        <v>392</v>
      </c>
      <c r="M4176" t="s">
        <v>2641</v>
      </c>
      <c r="N4176" t="s">
        <v>2642</v>
      </c>
      <c r="O4176" t="s">
        <v>2542</v>
      </c>
      <c r="P4176" t="s">
        <v>2543</v>
      </c>
      <c r="Q4176" t="s">
        <v>2544</v>
      </c>
      <c r="R4176" t="s">
        <v>2643</v>
      </c>
      <c r="S4176" t="s">
        <v>2546</v>
      </c>
      <c r="T4176">
        <v>206521.11</v>
      </c>
      <c r="U4176" t="s">
        <v>838</v>
      </c>
      <c r="V4176" t="s">
        <v>2578</v>
      </c>
      <c r="W4176" t="s">
        <v>838</v>
      </c>
      <c r="X4176" t="s">
        <v>2548</v>
      </c>
      <c r="Y4176" t="str">
        <f t="shared" si="65"/>
        <v>福州三六零网络小额贷款有限公司福州三六零网络小额贷款有限公司CPC</v>
      </c>
      <c r="Z4176" t="e">
        <f>VLOOKUP(Y:Y,[1]Sheet1!N:N,1,0)</f>
        <v>#N/A</v>
      </c>
    </row>
    <row r="4177" spans="1:26" hidden="1" x14ac:dyDescent="0.25">
      <c r="A4177">
        <v>20230608</v>
      </c>
      <c r="B4177">
        <v>28450438</v>
      </c>
      <c r="C4177" t="s">
        <v>2665</v>
      </c>
      <c r="D4177">
        <v>2113477</v>
      </c>
      <c r="E4177" t="s">
        <v>2666</v>
      </c>
      <c r="F4177" s="59">
        <v>2864.29</v>
      </c>
      <c r="G4177">
        <v>0</v>
      </c>
      <c r="H4177" t="s">
        <v>2559</v>
      </c>
      <c r="I4177" t="s">
        <v>2560</v>
      </c>
      <c r="J4177" t="s">
        <v>231</v>
      </c>
      <c r="K4177" t="s">
        <v>711</v>
      </c>
      <c r="L4177" t="s">
        <v>231</v>
      </c>
      <c r="M4177" t="s">
        <v>2667</v>
      </c>
      <c r="N4177" t="s">
        <v>2668</v>
      </c>
      <c r="O4177" t="s">
        <v>2542</v>
      </c>
      <c r="P4177" t="s">
        <v>2543</v>
      </c>
      <c r="Q4177" t="s">
        <v>2544</v>
      </c>
      <c r="R4177" t="s">
        <v>2669</v>
      </c>
      <c r="S4177" t="s">
        <v>2546</v>
      </c>
      <c r="T4177">
        <v>0</v>
      </c>
      <c r="U4177" t="s">
        <v>2555</v>
      </c>
      <c r="V4177" t="s">
        <v>2670</v>
      </c>
      <c r="W4177" t="s">
        <v>2555</v>
      </c>
      <c r="X4177" t="s">
        <v>2671</v>
      </c>
      <c r="Y4177" t="str">
        <f t="shared" si="65"/>
        <v>广州酷狗计算机科技有限公司广州酷狗计算机科技有限公司CPC</v>
      </c>
      <c r="Z4177" t="e">
        <f>VLOOKUP(Y:Y,[1]Sheet1!N:N,1,0)</f>
        <v>#N/A</v>
      </c>
    </row>
    <row r="4178" spans="1:26" hidden="1" x14ac:dyDescent="0.25">
      <c r="A4178">
        <v>20230608</v>
      </c>
      <c r="B4178">
        <v>46610852</v>
      </c>
      <c r="C4178" t="s">
        <v>2713</v>
      </c>
      <c r="D4178">
        <v>2117410</v>
      </c>
      <c r="E4178" t="s">
        <v>2587</v>
      </c>
      <c r="F4178" s="59">
        <v>129.9</v>
      </c>
      <c r="G4178">
        <v>0</v>
      </c>
      <c r="H4178" t="s">
        <v>2538</v>
      </c>
      <c r="I4178" t="s">
        <v>2551</v>
      </c>
      <c r="J4178" t="s">
        <v>2353</v>
      </c>
      <c r="K4178" t="s">
        <v>2321</v>
      </c>
      <c r="L4178" t="s">
        <v>326</v>
      </c>
      <c r="M4178" t="s">
        <v>2588</v>
      </c>
      <c r="N4178" t="s">
        <v>2589</v>
      </c>
      <c r="O4178" t="s">
        <v>2542</v>
      </c>
      <c r="P4178" t="s">
        <v>2543</v>
      </c>
      <c r="Q4178" t="s">
        <v>2544</v>
      </c>
      <c r="R4178" t="s">
        <v>2570</v>
      </c>
      <c r="S4178" t="s">
        <v>2546</v>
      </c>
      <c r="T4178">
        <v>0</v>
      </c>
      <c r="U4178" t="s">
        <v>2571</v>
      </c>
      <c r="V4178" t="s">
        <v>2572</v>
      </c>
      <c r="W4178" t="s">
        <v>1891</v>
      </c>
      <c r="X4178" t="s">
        <v>2564</v>
      </c>
      <c r="Y4178" t="str">
        <f t="shared" si="65"/>
        <v>网易有道信息技术（北京）有限公司网易(杭州)网络有限公司信息流</v>
      </c>
      <c r="Z4178" t="e">
        <f>VLOOKUP(Y:Y,[1]Sheet1!N:N,1,0)</f>
        <v>#N/A</v>
      </c>
    </row>
    <row r="4179" spans="1:26" hidden="1" x14ac:dyDescent="0.25">
      <c r="A4179">
        <v>20230608</v>
      </c>
      <c r="B4179">
        <v>45323107</v>
      </c>
      <c r="C4179" t="s">
        <v>2654</v>
      </c>
      <c r="D4179">
        <v>2172261</v>
      </c>
      <c r="E4179" t="s">
        <v>2628</v>
      </c>
      <c r="F4179" s="59">
        <v>1024.73</v>
      </c>
      <c r="G4179">
        <v>782.24</v>
      </c>
      <c r="H4179" t="s">
        <v>2538</v>
      </c>
      <c r="I4179" t="s">
        <v>2551</v>
      </c>
      <c r="J4179" t="s">
        <v>292</v>
      </c>
      <c r="K4179" t="s">
        <v>2321</v>
      </c>
      <c r="L4179" t="s">
        <v>574</v>
      </c>
      <c r="M4179" t="s">
        <v>2611</v>
      </c>
      <c r="N4179" t="s">
        <v>2612</v>
      </c>
      <c r="O4179" t="s">
        <v>2542</v>
      </c>
      <c r="P4179" t="s">
        <v>2543</v>
      </c>
      <c r="Q4179" t="s">
        <v>2544</v>
      </c>
      <c r="R4179" t="s">
        <v>2613</v>
      </c>
      <c r="S4179" t="s">
        <v>2546</v>
      </c>
      <c r="T4179">
        <v>0</v>
      </c>
      <c r="U4179" t="s">
        <v>2614</v>
      </c>
      <c r="V4179" t="s">
        <v>2615</v>
      </c>
      <c r="W4179" t="s">
        <v>2614</v>
      </c>
      <c r="X4179" t="s">
        <v>2615</v>
      </c>
      <c r="Y4179" t="str">
        <f t="shared" si="65"/>
        <v>广州荔湾品唯信息服务有限公司广州唯品会电子商务有限公司信息流</v>
      </c>
      <c r="Z4179" t="e">
        <f>VLOOKUP(Y:Y,[1]Sheet1!N:N,1,0)</f>
        <v>#N/A</v>
      </c>
    </row>
    <row r="4180" spans="1:26" hidden="1" x14ac:dyDescent="0.25">
      <c r="A4180">
        <v>20230608</v>
      </c>
      <c r="B4180">
        <v>45323155</v>
      </c>
      <c r="C4180" t="s">
        <v>2759</v>
      </c>
      <c r="D4180">
        <v>2172261</v>
      </c>
      <c r="E4180" t="s">
        <v>2628</v>
      </c>
      <c r="F4180" s="59">
        <v>0.68</v>
      </c>
      <c r="G4180">
        <v>0.52</v>
      </c>
      <c r="H4180" t="s">
        <v>2538</v>
      </c>
      <c r="I4180" t="s">
        <v>2539</v>
      </c>
      <c r="J4180" t="s">
        <v>292</v>
      </c>
      <c r="K4180" t="s">
        <v>2321</v>
      </c>
      <c r="L4180" t="s">
        <v>574</v>
      </c>
      <c r="M4180" t="s">
        <v>2611</v>
      </c>
      <c r="N4180" t="s">
        <v>2612</v>
      </c>
      <c r="O4180" t="s">
        <v>2542</v>
      </c>
      <c r="P4180" t="s">
        <v>2543</v>
      </c>
      <c r="Q4180" t="s">
        <v>2544</v>
      </c>
      <c r="R4180" t="s">
        <v>2613</v>
      </c>
      <c r="S4180" t="s">
        <v>2546</v>
      </c>
      <c r="T4180">
        <v>0</v>
      </c>
      <c r="U4180" t="s">
        <v>2614</v>
      </c>
      <c r="V4180" t="s">
        <v>2615</v>
      </c>
      <c r="W4180" t="s">
        <v>2614</v>
      </c>
      <c r="X4180" t="s">
        <v>2615</v>
      </c>
      <c r="Y4180" t="str">
        <f t="shared" si="65"/>
        <v>广州荔湾品唯信息服务有限公司广州唯品会电子商务有限公司信息流</v>
      </c>
      <c r="Z4180" t="e">
        <f>VLOOKUP(Y:Y,[1]Sheet1!N:N,1,0)</f>
        <v>#N/A</v>
      </c>
    </row>
    <row r="4181" spans="1:26" hidden="1" x14ac:dyDescent="0.25">
      <c r="A4181">
        <v>20230608</v>
      </c>
      <c r="B4181">
        <v>39122211</v>
      </c>
      <c r="C4181" t="s">
        <v>2605</v>
      </c>
      <c r="D4181">
        <v>2117410</v>
      </c>
      <c r="E4181" t="s">
        <v>2587</v>
      </c>
      <c r="F4181" s="59">
        <v>615.77</v>
      </c>
      <c r="G4181">
        <v>0</v>
      </c>
      <c r="H4181" t="s">
        <v>2538</v>
      </c>
      <c r="I4181" t="s">
        <v>2551</v>
      </c>
      <c r="J4181" t="s">
        <v>2353</v>
      </c>
      <c r="K4181" t="s">
        <v>2321</v>
      </c>
      <c r="L4181" t="s">
        <v>326</v>
      </c>
      <c r="M4181" t="s">
        <v>2588</v>
      </c>
      <c r="N4181" t="s">
        <v>2589</v>
      </c>
      <c r="O4181" t="s">
        <v>2542</v>
      </c>
      <c r="P4181" t="s">
        <v>2543</v>
      </c>
      <c r="Q4181" t="s">
        <v>2544</v>
      </c>
      <c r="R4181" t="s">
        <v>2570</v>
      </c>
      <c r="S4181" t="s">
        <v>2546</v>
      </c>
      <c r="T4181">
        <v>0</v>
      </c>
      <c r="U4181" t="s">
        <v>2571</v>
      </c>
      <c r="V4181" t="s">
        <v>2572</v>
      </c>
      <c r="W4181" t="s">
        <v>1891</v>
      </c>
      <c r="X4181" t="s">
        <v>2564</v>
      </c>
      <c r="Y4181" t="str">
        <f t="shared" si="65"/>
        <v>网易有道信息技术（北京）有限公司网易(杭州)网络有限公司信息流</v>
      </c>
      <c r="Z4181" t="e">
        <f>VLOOKUP(Y:Y,[1]Sheet1!N:N,1,0)</f>
        <v>#N/A</v>
      </c>
    </row>
    <row r="4182" spans="1:26" hidden="1" x14ac:dyDescent="0.25">
      <c r="A4182">
        <v>20230608</v>
      </c>
      <c r="B4182">
        <v>41276538</v>
      </c>
      <c r="C4182" t="s">
        <v>2606</v>
      </c>
      <c r="D4182">
        <v>2158492</v>
      </c>
      <c r="E4182" t="s">
        <v>2580</v>
      </c>
      <c r="F4182" s="59">
        <v>528.73</v>
      </c>
      <c r="G4182">
        <v>444.27</v>
      </c>
      <c r="H4182" t="s">
        <v>2559</v>
      </c>
      <c r="I4182" t="s">
        <v>2560</v>
      </c>
      <c r="J4182" t="s">
        <v>2330</v>
      </c>
      <c r="K4182" t="s">
        <v>711</v>
      </c>
      <c r="L4182" t="s">
        <v>2329</v>
      </c>
      <c r="M4182" t="s">
        <v>2581</v>
      </c>
      <c r="N4182" t="s">
        <v>2582</v>
      </c>
      <c r="O4182" t="s">
        <v>2542</v>
      </c>
      <c r="P4182" t="s">
        <v>2543</v>
      </c>
      <c r="Q4182" t="s">
        <v>2544</v>
      </c>
      <c r="R4182" t="s">
        <v>2583</v>
      </c>
      <c r="S4182" t="s">
        <v>2546</v>
      </c>
      <c r="T4182">
        <v>12513.316999999999</v>
      </c>
      <c r="U4182" t="s">
        <v>2584</v>
      </c>
      <c r="V4182" t="s">
        <v>2585</v>
      </c>
      <c r="W4182" t="s">
        <v>2584</v>
      </c>
      <c r="X4182" t="s">
        <v>2585</v>
      </c>
      <c r="Y4182" t="str">
        <f t="shared" si="65"/>
        <v>成都哈拜网络科技有限公司-数字媒体事业部上海哈啰普惠科技有限公司CPC</v>
      </c>
      <c r="Z4182" t="e">
        <f>VLOOKUP(Y:Y,[1]Sheet1!N:N,1,0)</f>
        <v>#N/A</v>
      </c>
    </row>
    <row r="4183" spans="1:26" hidden="1" x14ac:dyDescent="0.25">
      <c r="A4183">
        <v>20230608</v>
      </c>
      <c r="B4183">
        <v>42327215</v>
      </c>
      <c r="C4183" t="s">
        <v>2739</v>
      </c>
      <c r="D4183">
        <v>2172261</v>
      </c>
      <c r="E4183" t="s">
        <v>2628</v>
      </c>
      <c r="F4183" s="59">
        <v>2093</v>
      </c>
      <c r="G4183">
        <v>1597.71</v>
      </c>
      <c r="H4183" t="s">
        <v>2538</v>
      </c>
      <c r="I4183" t="s">
        <v>2539</v>
      </c>
      <c r="J4183" t="s">
        <v>292</v>
      </c>
      <c r="K4183" t="s">
        <v>2321</v>
      </c>
      <c r="L4183" t="s">
        <v>574</v>
      </c>
      <c r="M4183" t="s">
        <v>2611</v>
      </c>
      <c r="N4183" t="s">
        <v>2612</v>
      </c>
      <c r="O4183" t="s">
        <v>2542</v>
      </c>
      <c r="P4183" t="s">
        <v>2543</v>
      </c>
      <c r="Q4183" t="s">
        <v>2544</v>
      </c>
      <c r="R4183" t="s">
        <v>2613</v>
      </c>
      <c r="S4183" t="s">
        <v>2546</v>
      </c>
      <c r="T4183">
        <v>0</v>
      </c>
      <c r="U4183" t="s">
        <v>2614</v>
      </c>
      <c r="V4183" t="s">
        <v>2615</v>
      </c>
      <c r="W4183" t="s">
        <v>2614</v>
      </c>
      <c r="X4183" t="s">
        <v>2615</v>
      </c>
      <c r="Y4183" t="str">
        <f t="shared" si="65"/>
        <v>广州荔湾品唯信息服务有限公司广州唯品会电子商务有限公司信息流</v>
      </c>
      <c r="Z4183" t="e">
        <f>VLOOKUP(Y:Y,[1]Sheet1!N:N,1,0)</f>
        <v>#N/A</v>
      </c>
    </row>
    <row r="4184" spans="1:26" hidden="1" x14ac:dyDescent="0.25">
      <c r="A4184">
        <v>20230608</v>
      </c>
      <c r="B4184">
        <v>42965764</v>
      </c>
      <c r="C4184" t="s">
        <v>2536</v>
      </c>
      <c r="D4184">
        <v>2158784</v>
      </c>
      <c r="E4184" t="s">
        <v>2537</v>
      </c>
      <c r="F4184" s="59">
        <v>950.47</v>
      </c>
      <c r="G4184">
        <v>950.47</v>
      </c>
      <c r="H4184" t="s">
        <v>2538</v>
      </c>
      <c r="I4184" t="s">
        <v>2539</v>
      </c>
      <c r="J4184" t="s">
        <v>2320</v>
      </c>
      <c r="K4184" t="s">
        <v>2321</v>
      </c>
      <c r="L4184" t="s">
        <v>2318</v>
      </c>
      <c r="M4184" t="s">
        <v>2540</v>
      </c>
      <c r="N4184" t="s">
        <v>2541</v>
      </c>
      <c r="O4184" t="s">
        <v>2542</v>
      </c>
      <c r="P4184" t="s">
        <v>2543</v>
      </c>
      <c r="Q4184" t="s">
        <v>2544</v>
      </c>
      <c r="R4184" t="s">
        <v>2545</v>
      </c>
      <c r="S4184" t="s">
        <v>2546</v>
      </c>
      <c r="T4184">
        <v>0</v>
      </c>
      <c r="U4184" t="s">
        <v>838</v>
      </c>
      <c r="V4184" t="s">
        <v>2547</v>
      </c>
      <c r="W4184" t="s">
        <v>838</v>
      </c>
      <c r="X4184" t="s">
        <v>2548</v>
      </c>
      <c r="Y4184" t="str">
        <f t="shared" si="65"/>
        <v>上海耳序信息技术有限公司-四部上海拍拍贷金融信息服务有限公司信息流</v>
      </c>
      <c r="Z4184" t="e">
        <f>VLOOKUP(Y:Y,[1]Sheet1!N:N,1,0)</f>
        <v>#N/A</v>
      </c>
    </row>
    <row r="4185" spans="1:26" hidden="1" x14ac:dyDescent="0.25">
      <c r="A4185">
        <v>20230608</v>
      </c>
      <c r="B4185">
        <v>47327867</v>
      </c>
      <c r="C4185" t="s">
        <v>2682</v>
      </c>
      <c r="D4185">
        <v>2185183</v>
      </c>
      <c r="E4185" t="s">
        <v>2574</v>
      </c>
      <c r="F4185" s="59">
        <v>278.57</v>
      </c>
      <c r="G4185">
        <v>211.04</v>
      </c>
      <c r="H4185" t="s">
        <v>2538</v>
      </c>
      <c r="I4185" t="s">
        <v>2551</v>
      </c>
      <c r="J4185" t="s">
        <v>2575</v>
      </c>
      <c r="K4185" t="s">
        <v>2321</v>
      </c>
      <c r="L4185" t="s">
        <v>2344</v>
      </c>
      <c r="M4185" t="s">
        <v>2576</v>
      </c>
      <c r="O4185" t="s">
        <v>2542</v>
      </c>
      <c r="P4185" t="s">
        <v>2543</v>
      </c>
      <c r="Q4185" t="s">
        <v>2544</v>
      </c>
      <c r="R4185" t="s">
        <v>2577</v>
      </c>
      <c r="S4185" t="s">
        <v>2546</v>
      </c>
      <c r="T4185">
        <v>0</v>
      </c>
      <c r="U4185" t="s">
        <v>838</v>
      </c>
      <c r="V4185" t="s">
        <v>2578</v>
      </c>
      <c r="W4185" t="s">
        <v>838</v>
      </c>
      <c r="X4185" t="s">
        <v>2578</v>
      </c>
      <c r="Y4185" t="str">
        <f t="shared" si="65"/>
        <v>北京微财科技有限公司-数媒重庆市黑卡小额贷款有限公司信息流</v>
      </c>
      <c r="Z4185" t="e">
        <f>VLOOKUP(Y:Y,[1]Sheet1!N:N,1,0)</f>
        <v>#N/A</v>
      </c>
    </row>
    <row r="4186" spans="1:26" hidden="1" x14ac:dyDescent="0.25">
      <c r="A4186">
        <v>20230608</v>
      </c>
      <c r="B4186">
        <v>29522757</v>
      </c>
      <c r="C4186" t="s">
        <v>2601</v>
      </c>
      <c r="D4186">
        <v>2130054</v>
      </c>
      <c r="E4186" t="s">
        <v>2558</v>
      </c>
      <c r="F4186" s="59">
        <v>3464.63</v>
      </c>
      <c r="G4186">
        <v>2805.28</v>
      </c>
      <c r="H4186" t="s">
        <v>2559</v>
      </c>
      <c r="I4186" t="s">
        <v>2560</v>
      </c>
      <c r="J4186" t="s">
        <v>2350</v>
      </c>
      <c r="K4186" t="s">
        <v>711</v>
      </c>
      <c r="L4186" t="s">
        <v>2350</v>
      </c>
      <c r="M4186" t="s">
        <v>2561</v>
      </c>
      <c r="N4186" t="s">
        <v>2562</v>
      </c>
      <c r="O4186" t="s">
        <v>2542</v>
      </c>
      <c r="P4186" t="s">
        <v>2543</v>
      </c>
      <c r="Q4186" t="s">
        <v>2544</v>
      </c>
      <c r="R4186" t="s">
        <v>2563</v>
      </c>
      <c r="S4186" t="s">
        <v>2546</v>
      </c>
      <c r="T4186">
        <v>6386.6710000000003</v>
      </c>
      <c r="U4186" t="s">
        <v>1891</v>
      </c>
      <c r="V4186" t="s">
        <v>2602</v>
      </c>
      <c r="W4186" t="s">
        <v>1891</v>
      </c>
      <c r="X4186" t="s">
        <v>2564</v>
      </c>
      <c r="Y4186" t="str">
        <f t="shared" si="65"/>
        <v>深圳尚米网络技术有限公司深圳尚米网络技术有限公司CPC</v>
      </c>
      <c r="Z4186" t="e">
        <f>VLOOKUP(Y:Y,[1]Sheet1!N:N,1,0)</f>
        <v>#N/A</v>
      </c>
    </row>
    <row r="4187" spans="1:26" hidden="1" x14ac:dyDescent="0.25">
      <c r="A4187">
        <v>20230608</v>
      </c>
      <c r="B4187">
        <v>40896118</v>
      </c>
      <c r="C4187" t="s">
        <v>2758</v>
      </c>
      <c r="D4187">
        <v>2117409</v>
      </c>
      <c r="E4187" t="s">
        <v>2744</v>
      </c>
      <c r="F4187" s="59">
        <v>802.11</v>
      </c>
      <c r="G4187">
        <v>0</v>
      </c>
      <c r="H4187" t="s">
        <v>2559</v>
      </c>
      <c r="I4187" t="s">
        <v>2560</v>
      </c>
      <c r="J4187" t="s">
        <v>2353</v>
      </c>
      <c r="K4187" t="s">
        <v>711</v>
      </c>
      <c r="L4187" t="s">
        <v>326</v>
      </c>
      <c r="M4187" t="s">
        <v>2588</v>
      </c>
      <c r="N4187" t="s">
        <v>2589</v>
      </c>
      <c r="O4187" t="s">
        <v>2542</v>
      </c>
      <c r="P4187" t="s">
        <v>2543</v>
      </c>
      <c r="Q4187" t="s">
        <v>2544</v>
      </c>
      <c r="R4187" t="s">
        <v>2570</v>
      </c>
      <c r="S4187" t="s">
        <v>2546</v>
      </c>
      <c r="T4187">
        <v>0</v>
      </c>
      <c r="U4187" t="s">
        <v>2571</v>
      </c>
      <c r="V4187" t="s">
        <v>2572</v>
      </c>
      <c r="W4187" t="s">
        <v>1891</v>
      </c>
      <c r="X4187" t="s">
        <v>2564</v>
      </c>
      <c r="Y4187" t="str">
        <f t="shared" si="65"/>
        <v>网易有道信息技术（北京）有限公司网易(杭州)网络有限公司CPC</v>
      </c>
      <c r="Z4187" t="e">
        <f>VLOOKUP(Y:Y,[1]Sheet1!N:N,1,0)</f>
        <v>#N/A</v>
      </c>
    </row>
    <row r="4188" spans="1:26" hidden="1" x14ac:dyDescent="0.25">
      <c r="A4188">
        <v>20230608</v>
      </c>
      <c r="B4188">
        <v>47184415</v>
      </c>
      <c r="C4188" t="s">
        <v>2708</v>
      </c>
      <c r="D4188">
        <v>2176807</v>
      </c>
      <c r="E4188" t="s">
        <v>2691</v>
      </c>
      <c r="F4188" s="59">
        <v>58.49</v>
      </c>
      <c r="G4188">
        <v>42.69</v>
      </c>
      <c r="H4188" t="s">
        <v>2538</v>
      </c>
      <c r="I4188" t="s">
        <v>2539</v>
      </c>
      <c r="J4188" t="s">
        <v>2339</v>
      </c>
      <c r="K4188" t="s">
        <v>2321</v>
      </c>
      <c r="L4188" t="s">
        <v>2338</v>
      </c>
      <c r="M4188" t="s">
        <v>2692</v>
      </c>
      <c r="N4188" t="s">
        <v>2693</v>
      </c>
      <c r="O4188" t="s">
        <v>2542</v>
      </c>
      <c r="P4188" t="s">
        <v>2543</v>
      </c>
      <c r="Q4188" t="s">
        <v>2544</v>
      </c>
      <c r="R4188" t="s">
        <v>2694</v>
      </c>
      <c r="S4188" t="s">
        <v>2546</v>
      </c>
      <c r="T4188">
        <v>0</v>
      </c>
      <c r="U4188" t="s">
        <v>2117</v>
      </c>
      <c r="V4188" t="s">
        <v>2695</v>
      </c>
      <c r="W4188" t="s">
        <v>2117</v>
      </c>
      <c r="X4188" t="s">
        <v>2695</v>
      </c>
      <c r="Y4188" t="str">
        <f t="shared" si="65"/>
        <v>北京三快在线科技有限公司及其关联公司北京三快科技有限公司信息流</v>
      </c>
      <c r="Z4188" t="e">
        <f>VLOOKUP(Y:Y,[1]Sheet1!N:N,1,0)</f>
        <v>#N/A</v>
      </c>
    </row>
    <row r="4189" spans="1:26" hidden="1" x14ac:dyDescent="0.25">
      <c r="A4189">
        <v>20230608</v>
      </c>
      <c r="B4189">
        <v>47327891</v>
      </c>
      <c r="C4189" t="s">
        <v>2863</v>
      </c>
      <c r="D4189">
        <v>2185183</v>
      </c>
      <c r="E4189" t="s">
        <v>2574</v>
      </c>
      <c r="F4189" s="59">
        <v>152.63</v>
      </c>
      <c r="G4189">
        <v>115.63</v>
      </c>
      <c r="H4189" t="s">
        <v>2538</v>
      </c>
      <c r="I4189" t="s">
        <v>2539</v>
      </c>
      <c r="J4189" t="s">
        <v>2575</v>
      </c>
      <c r="K4189" t="s">
        <v>2321</v>
      </c>
      <c r="L4189" t="s">
        <v>2344</v>
      </c>
      <c r="M4189" t="s">
        <v>2576</v>
      </c>
      <c r="O4189" t="s">
        <v>2542</v>
      </c>
      <c r="P4189" t="s">
        <v>2543</v>
      </c>
      <c r="Q4189" t="s">
        <v>2544</v>
      </c>
      <c r="R4189" t="s">
        <v>2577</v>
      </c>
      <c r="S4189" t="s">
        <v>2546</v>
      </c>
      <c r="T4189">
        <v>0</v>
      </c>
      <c r="U4189" t="s">
        <v>838</v>
      </c>
      <c r="V4189" t="s">
        <v>2578</v>
      </c>
      <c r="W4189" t="s">
        <v>838</v>
      </c>
      <c r="X4189" t="s">
        <v>2578</v>
      </c>
      <c r="Y4189" t="str">
        <f t="shared" si="65"/>
        <v>北京微财科技有限公司-数媒重庆市黑卡小额贷款有限公司信息流</v>
      </c>
      <c r="Z4189" t="e">
        <f>VLOOKUP(Y:Y,[1]Sheet1!N:N,1,0)</f>
        <v>#N/A</v>
      </c>
    </row>
    <row r="4190" spans="1:26" hidden="1" x14ac:dyDescent="0.25">
      <c r="A4190">
        <v>20230608</v>
      </c>
      <c r="B4190">
        <v>29995324</v>
      </c>
      <c r="C4190" t="s">
        <v>2722</v>
      </c>
      <c r="D4190">
        <v>2142924</v>
      </c>
      <c r="E4190" t="s">
        <v>2716</v>
      </c>
      <c r="F4190" s="59">
        <v>41234.04</v>
      </c>
      <c r="G4190">
        <v>41234.04</v>
      </c>
      <c r="H4190" t="s">
        <v>2559</v>
      </c>
      <c r="I4190" t="s">
        <v>2560</v>
      </c>
      <c r="J4190" t="s">
        <v>392</v>
      </c>
      <c r="K4190" t="s">
        <v>711</v>
      </c>
      <c r="L4190" t="s">
        <v>392</v>
      </c>
      <c r="M4190" t="s">
        <v>2641</v>
      </c>
      <c r="N4190" t="s">
        <v>2642</v>
      </c>
      <c r="O4190" t="s">
        <v>2542</v>
      </c>
      <c r="P4190" t="s">
        <v>2543</v>
      </c>
      <c r="Q4190" t="s">
        <v>2544</v>
      </c>
      <c r="R4190" t="s">
        <v>2643</v>
      </c>
      <c r="S4190" t="s">
        <v>2546</v>
      </c>
      <c r="T4190">
        <v>298215.08</v>
      </c>
      <c r="U4190" t="s">
        <v>838</v>
      </c>
      <c r="V4190" t="s">
        <v>2548</v>
      </c>
      <c r="W4190" t="s">
        <v>838</v>
      </c>
      <c r="X4190" t="s">
        <v>2548</v>
      </c>
      <c r="Y4190" t="str">
        <f t="shared" si="65"/>
        <v>福州三六零网络小额贷款有限公司福州三六零网络小额贷款有限公司CPC</v>
      </c>
      <c r="Z4190" t="e">
        <f>VLOOKUP(Y:Y,[1]Sheet1!N:N,1,0)</f>
        <v>#N/A</v>
      </c>
    </row>
    <row r="4191" spans="1:26" hidden="1" x14ac:dyDescent="0.25">
      <c r="A4191">
        <v>20230607</v>
      </c>
      <c r="B4191">
        <v>29855630</v>
      </c>
      <c r="C4191" t="s">
        <v>2765</v>
      </c>
      <c r="D4191">
        <v>2130054</v>
      </c>
      <c r="E4191" t="s">
        <v>2558</v>
      </c>
      <c r="F4191" s="59">
        <v>4576.76</v>
      </c>
      <c r="G4191">
        <v>3705.78</v>
      </c>
      <c r="H4191" t="s">
        <v>2559</v>
      </c>
      <c r="I4191" t="s">
        <v>2560</v>
      </c>
      <c r="J4191" t="s">
        <v>2350</v>
      </c>
      <c r="K4191" t="s">
        <v>711</v>
      </c>
      <c r="L4191" t="s">
        <v>2350</v>
      </c>
      <c r="M4191" t="s">
        <v>2561</v>
      </c>
      <c r="N4191" t="s">
        <v>2562</v>
      </c>
      <c r="O4191" t="s">
        <v>2542</v>
      </c>
      <c r="P4191" t="s">
        <v>2543</v>
      </c>
      <c r="Q4191" t="s">
        <v>2544</v>
      </c>
      <c r="R4191" t="s">
        <v>2563</v>
      </c>
      <c r="S4191" t="s">
        <v>2546</v>
      </c>
      <c r="T4191">
        <v>8138.2489999999998</v>
      </c>
      <c r="U4191" t="s">
        <v>1891</v>
      </c>
      <c r="V4191" t="s">
        <v>2564</v>
      </c>
      <c r="W4191" t="s">
        <v>1891</v>
      </c>
      <c r="X4191" t="s">
        <v>2564</v>
      </c>
      <c r="Y4191" t="str">
        <f t="shared" si="65"/>
        <v>深圳尚米网络技术有限公司深圳尚米网络技术有限公司CPC</v>
      </c>
      <c r="Z4191" t="e">
        <f>VLOOKUP(Y:Y,[1]Sheet1!N:N,1,0)</f>
        <v>#N/A</v>
      </c>
    </row>
    <row r="4192" spans="1:26" hidden="1" x14ac:dyDescent="0.25">
      <c r="A4192">
        <v>20230607</v>
      </c>
      <c r="B4192">
        <v>29995324</v>
      </c>
      <c r="C4192" t="s">
        <v>2722</v>
      </c>
      <c r="D4192">
        <v>2142924</v>
      </c>
      <c r="E4192" t="s">
        <v>2716</v>
      </c>
      <c r="F4192" s="59">
        <v>50508.58</v>
      </c>
      <c r="G4192">
        <v>50508.58</v>
      </c>
      <c r="H4192" t="s">
        <v>2559</v>
      </c>
      <c r="I4192" t="s">
        <v>2560</v>
      </c>
      <c r="J4192" t="s">
        <v>392</v>
      </c>
      <c r="K4192" t="s">
        <v>711</v>
      </c>
      <c r="L4192" t="s">
        <v>392</v>
      </c>
      <c r="M4192" t="s">
        <v>2641</v>
      </c>
      <c r="N4192" t="s">
        <v>2642</v>
      </c>
      <c r="O4192" t="s">
        <v>2542</v>
      </c>
      <c r="P4192" t="s">
        <v>2543</v>
      </c>
      <c r="Q4192" t="s">
        <v>2544</v>
      </c>
      <c r="R4192" t="s">
        <v>2643</v>
      </c>
      <c r="S4192" t="s">
        <v>2546</v>
      </c>
      <c r="T4192">
        <v>339399.28</v>
      </c>
      <c r="U4192" t="s">
        <v>838</v>
      </c>
      <c r="V4192" t="s">
        <v>2548</v>
      </c>
      <c r="W4192" t="s">
        <v>838</v>
      </c>
      <c r="X4192" t="s">
        <v>2548</v>
      </c>
      <c r="Y4192" t="str">
        <f t="shared" si="65"/>
        <v>福州三六零网络小额贷款有限公司福州三六零网络小额贷款有限公司CPC</v>
      </c>
      <c r="Z4192" t="e">
        <f>VLOOKUP(Y:Y,[1]Sheet1!N:N,1,0)</f>
        <v>#N/A</v>
      </c>
    </row>
    <row r="4193" spans="1:26" x14ac:dyDescent="0.25">
      <c r="A4193">
        <v>20230607</v>
      </c>
      <c r="B4193">
        <v>39873589</v>
      </c>
      <c r="C4193" t="s">
        <v>2811</v>
      </c>
      <c r="D4193">
        <v>2054669</v>
      </c>
      <c r="E4193" t="s">
        <v>2622</v>
      </c>
      <c r="F4193" s="59">
        <v>361.47</v>
      </c>
      <c r="G4193">
        <v>267.76</v>
      </c>
      <c r="H4193" t="s">
        <v>2538</v>
      </c>
      <c r="I4193" t="s">
        <v>2551</v>
      </c>
      <c r="J4193" t="s">
        <v>2352</v>
      </c>
      <c r="K4193" t="s">
        <v>2321</v>
      </c>
      <c r="L4193" t="s">
        <v>2351</v>
      </c>
      <c r="M4193" t="s">
        <v>2623</v>
      </c>
      <c r="N4193" t="s">
        <v>2624</v>
      </c>
      <c r="O4193" t="s">
        <v>2542</v>
      </c>
      <c r="P4193" t="s">
        <v>2543</v>
      </c>
      <c r="Q4193" t="s">
        <v>2544</v>
      </c>
      <c r="R4193" t="s">
        <v>2625</v>
      </c>
      <c r="S4193" t="s">
        <v>2546</v>
      </c>
      <c r="T4193">
        <v>0</v>
      </c>
      <c r="U4193" t="s">
        <v>838</v>
      </c>
      <c r="V4193" t="s">
        <v>2548</v>
      </c>
      <c r="W4193" t="s">
        <v>838</v>
      </c>
      <c r="X4193" t="s">
        <v>2548</v>
      </c>
      <c r="Y4193" t="str">
        <f t="shared" si="65"/>
        <v>深圳市小赢普惠科技有限责任公司深圳市赢众通金融信息服务有限责任公司信息流</v>
      </c>
      <c r="Z4193" t="e">
        <f>VLOOKUP(Y:Y,[1]Sheet1!N:N,1,0)</f>
        <v>#N/A</v>
      </c>
    </row>
    <row r="4194" spans="1:26" hidden="1" x14ac:dyDescent="0.25">
      <c r="A4194">
        <v>20230607</v>
      </c>
      <c r="B4194">
        <v>40548298</v>
      </c>
      <c r="C4194" t="s">
        <v>2557</v>
      </c>
      <c r="D4194">
        <v>2130054</v>
      </c>
      <c r="E4194" t="s">
        <v>2558</v>
      </c>
      <c r="F4194" s="59">
        <v>3500.8</v>
      </c>
      <c r="G4194">
        <v>2834.59</v>
      </c>
      <c r="H4194" t="s">
        <v>2559</v>
      </c>
      <c r="I4194" t="s">
        <v>2560</v>
      </c>
      <c r="J4194" t="s">
        <v>2350</v>
      </c>
      <c r="K4194" t="s">
        <v>711</v>
      </c>
      <c r="L4194" t="s">
        <v>2350</v>
      </c>
      <c r="M4194" t="s">
        <v>2561</v>
      </c>
      <c r="N4194" t="s">
        <v>2562</v>
      </c>
      <c r="O4194" t="s">
        <v>2542</v>
      </c>
      <c r="P4194" t="s">
        <v>2543</v>
      </c>
      <c r="Q4194" t="s">
        <v>2544</v>
      </c>
      <c r="R4194" t="s">
        <v>2563</v>
      </c>
      <c r="S4194" t="s">
        <v>2546</v>
      </c>
      <c r="T4194">
        <v>9372.7829999999994</v>
      </c>
      <c r="U4194" t="s">
        <v>1891</v>
      </c>
      <c r="V4194" t="s">
        <v>2564</v>
      </c>
      <c r="W4194" t="s">
        <v>1891</v>
      </c>
      <c r="X4194" t="s">
        <v>2564</v>
      </c>
      <c r="Y4194" t="str">
        <f t="shared" si="65"/>
        <v>深圳尚米网络技术有限公司深圳尚米网络技术有限公司CPC</v>
      </c>
      <c r="Z4194" t="e">
        <f>VLOOKUP(Y:Y,[1]Sheet1!N:N,1,0)</f>
        <v>#N/A</v>
      </c>
    </row>
    <row r="4195" spans="1:26" hidden="1" x14ac:dyDescent="0.25">
      <c r="A4195">
        <v>20230607</v>
      </c>
      <c r="B4195">
        <v>40732451</v>
      </c>
      <c r="C4195" t="s">
        <v>2681</v>
      </c>
      <c r="D4195">
        <v>2158492</v>
      </c>
      <c r="E4195" t="s">
        <v>2580</v>
      </c>
      <c r="F4195" s="59">
        <v>14364.13</v>
      </c>
      <c r="G4195">
        <v>12070.47</v>
      </c>
      <c r="H4195" t="s">
        <v>2559</v>
      </c>
      <c r="I4195" t="s">
        <v>2560</v>
      </c>
      <c r="J4195" t="s">
        <v>2330</v>
      </c>
      <c r="K4195" t="s">
        <v>711</v>
      </c>
      <c r="L4195" t="s">
        <v>2329</v>
      </c>
      <c r="M4195" t="s">
        <v>2581</v>
      </c>
      <c r="N4195" t="s">
        <v>2582</v>
      </c>
      <c r="O4195" t="s">
        <v>2542</v>
      </c>
      <c r="P4195" t="s">
        <v>2543</v>
      </c>
      <c r="Q4195" t="s">
        <v>2544</v>
      </c>
      <c r="R4195" t="s">
        <v>2583</v>
      </c>
      <c r="S4195" t="s">
        <v>2546</v>
      </c>
      <c r="T4195">
        <v>70813.569000000003</v>
      </c>
      <c r="U4195" t="s">
        <v>2584</v>
      </c>
      <c r="V4195" t="s">
        <v>2585</v>
      </c>
      <c r="W4195" t="s">
        <v>2584</v>
      </c>
      <c r="X4195" t="s">
        <v>2585</v>
      </c>
      <c r="Y4195" t="str">
        <f t="shared" si="65"/>
        <v>成都哈拜网络科技有限公司-数字媒体事业部上海哈啰普惠科技有限公司CPC</v>
      </c>
      <c r="Z4195" t="e">
        <f>VLOOKUP(Y:Y,[1]Sheet1!N:N,1,0)</f>
        <v>#N/A</v>
      </c>
    </row>
    <row r="4196" spans="1:26" hidden="1" x14ac:dyDescent="0.25">
      <c r="A4196">
        <v>20230607</v>
      </c>
      <c r="B4196">
        <v>46610852</v>
      </c>
      <c r="C4196" t="s">
        <v>2713</v>
      </c>
      <c r="D4196">
        <v>2117410</v>
      </c>
      <c r="E4196" t="s">
        <v>2587</v>
      </c>
      <c r="F4196" s="59">
        <v>104.27</v>
      </c>
      <c r="G4196">
        <v>0</v>
      </c>
      <c r="H4196" t="s">
        <v>2538</v>
      </c>
      <c r="I4196" t="s">
        <v>2551</v>
      </c>
      <c r="J4196" t="s">
        <v>2353</v>
      </c>
      <c r="K4196" t="s">
        <v>2321</v>
      </c>
      <c r="L4196" t="s">
        <v>326</v>
      </c>
      <c r="M4196" t="s">
        <v>2588</v>
      </c>
      <c r="N4196" t="s">
        <v>2589</v>
      </c>
      <c r="O4196" t="s">
        <v>2542</v>
      </c>
      <c r="P4196" t="s">
        <v>2543</v>
      </c>
      <c r="Q4196" t="s">
        <v>2544</v>
      </c>
      <c r="R4196" t="s">
        <v>2570</v>
      </c>
      <c r="S4196" t="s">
        <v>2546</v>
      </c>
      <c r="T4196">
        <v>0</v>
      </c>
      <c r="U4196" t="s">
        <v>2571</v>
      </c>
      <c r="V4196" t="s">
        <v>2572</v>
      </c>
      <c r="W4196" t="s">
        <v>1891</v>
      </c>
      <c r="X4196" t="s">
        <v>2564</v>
      </c>
      <c r="Y4196" t="str">
        <f t="shared" si="65"/>
        <v>网易有道信息技术（北京）有限公司网易(杭州)网络有限公司信息流</v>
      </c>
      <c r="Z4196" t="e">
        <f>VLOOKUP(Y:Y,[1]Sheet1!N:N,1,0)</f>
        <v>#N/A</v>
      </c>
    </row>
    <row r="4197" spans="1:26" hidden="1" x14ac:dyDescent="0.25">
      <c r="A4197">
        <v>20230607</v>
      </c>
      <c r="B4197">
        <v>46808299</v>
      </c>
      <c r="C4197" t="s">
        <v>2567</v>
      </c>
      <c r="D4197">
        <v>2159765</v>
      </c>
      <c r="E4197" t="s">
        <v>2568</v>
      </c>
      <c r="F4197" s="59">
        <v>13.41</v>
      </c>
      <c r="G4197">
        <v>10.24</v>
      </c>
      <c r="H4197" t="s">
        <v>2538</v>
      </c>
      <c r="I4197" t="s">
        <v>2551</v>
      </c>
      <c r="J4197" t="s">
        <v>2375</v>
      </c>
      <c r="K4197" t="s">
        <v>2321</v>
      </c>
      <c r="L4197" t="s">
        <v>2277</v>
      </c>
      <c r="M4197" t="s">
        <v>2569</v>
      </c>
      <c r="O4197" t="s">
        <v>2542</v>
      </c>
      <c r="P4197" t="s">
        <v>2543</v>
      </c>
      <c r="Q4197" t="s">
        <v>2544</v>
      </c>
      <c r="R4197" t="s">
        <v>2570</v>
      </c>
      <c r="S4197" t="s">
        <v>2546</v>
      </c>
      <c r="T4197">
        <v>0</v>
      </c>
      <c r="U4197" t="s">
        <v>2571</v>
      </c>
      <c r="V4197" t="s">
        <v>2572</v>
      </c>
      <c r="W4197" t="s">
        <v>2571</v>
      </c>
      <c r="X4197" t="s">
        <v>2572</v>
      </c>
      <c r="Y4197" t="str">
        <f t="shared" si="65"/>
        <v>酷得少年（天津）文化传播有限公司-1北京酷得少年科技有限公司信息流</v>
      </c>
      <c r="Z4197" t="e">
        <f>VLOOKUP(Y:Y,[1]Sheet1!N:N,1,0)</f>
        <v>#N/A</v>
      </c>
    </row>
    <row r="4198" spans="1:26" hidden="1" x14ac:dyDescent="0.25">
      <c r="A4198">
        <v>20230607</v>
      </c>
      <c r="B4198">
        <v>47426526</v>
      </c>
      <c r="C4198" t="s">
        <v>2799</v>
      </c>
      <c r="D4198">
        <v>2167551</v>
      </c>
      <c r="E4198" t="s">
        <v>2550</v>
      </c>
      <c r="F4198" s="59">
        <v>512.33000000000004</v>
      </c>
      <c r="G4198">
        <v>512.33000000000004</v>
      </c>
      <c r="H4198" t="s">
        <v>2538</v>
      </c>
      <c r="I4198" t="s">
        <v>2551</v>
      </c>
      <c r="J4198" t="s">
        <v>2332</v>
      </c>
      <c r="K4198" t="s">
        <v>2321</v>
      </c>
      <c r="L4198" t="s">
        <v>2333</v>
      </c>
      <c r="M4198" t="s">
        <v>2552</v>
      </c>
      <c r="N4198" t="s">
        <v>2553</v>
      </c>
      <c r="O4198" t="s">
        <v>2542</v>
      </c>
      <c r="P4198" t="s">
        <v>2543</v>
      </c>
      <c r="Q4198" t="s">
        <v>2544</v>
      </c>
      <c r="R4198" t="s">
        <v>2554</v>
      </c>
      <c r="S4198" t="s">
        <v>2546</v>
      </c>
      <c r="T4198">
        <v>0</v>
      </c>
      <c r="U4198" t="s">
        <v>2555</v>
      </c>
      <c r="V4198" t="s">
        <v>2556</v>
      </c>
      <c r="W4198" t="s">
        <v>2555</v>
      </c>
      <c r="X4198" t="s">
        <v>2556</v>
      </c>
      <c r="Y4198" t="str">
        <f t="shared" si="65"/>
        <v>北京爱奇艺科技有限公司-百度北京爱奇艺科技有限公司信息流</v>
      </c>
      <c r="Z4198" t="e">
        <f>VLOOKUP(Y:Y,[1]Sheet1!N:N,1,0)</f>
        <v>#N/A</v>
      </c>
    </row>
    <row r="4199" spans="1:26" hidden="1" x14ac:dyDescent="0.25">
      <c r="A4199">
        <v>20230607</v>
      </c>
      <c r="B4199">
        <v>47580667</v>
      </c>
      <c r="C4199" t="s">
        <v>2683</v>
      </c>
      <c r="D4199">
        <v>2171230</v>
      </c>
      <c r="E4199" t="s">
        <v>2684</v>
      </c>
      <c r="F4199" s="59">
        <v>17995.55</v>
      </c>
      <c r="G4199">
        <v>14059.02</v>
      </c>
      <c r="H4199" t="s">
        <v>2538</v>
      </c>
      <c r="I4199" t="s">
        <v>2551</v>
      </c>
      <c r="J4199" t="s">
        <v>2322</v>
      </c>
      <c r="K4199" t="s">
        <v>2321</v>
      </c>
      <c r="L4199" t="s">
        <v>2323</v>
      </c>
      <c r="M4199" t="s">
        <v>2685</v>
      </c>
      <c r="N4199" t="s">
        <v>2686</v>
      </c>
      <c r="O4199" t="s">
        <v>2542</v>
      </c>
      <c r="P4199" t="s">
        <v>2543</v>
      </c>
      <c r="Q4199" t="s">
        <v>2544</v>
      </c>
      <c r="R4199" t="s">
        <v>2687</v>
      </c>
      <c r="S4199" t="s">
        <v>2546</v>
      </c>
      <c r="T4199">
        <v>0</v>
      </c>
      <c r="U4199" t="s">
        <v>2555</v>
      </c>
      <c r="V4199" t="s">
        <v>2556</v>
      </c>
      <c r="W4199" t="s">
        <v>2555</v>
      </c>
      <c r="X4199" t="s">
        <v>2671</v>
      </c>
      <c r="Y4199" t="str">
        <f t="shared" si="65"/>
        <v>广州虎牙信息科技有限公司-百度广州虎牙信息科技有限公司信息流</v>
      </c>
      <c r="Z4199" t="e">
        <f>VLOOKUP(Y:Y,[1]Sheet1!N:N,1,0)</f>
        <v>#N/A</v>
      </c>
    </row>
    <row r="4200" spans="1:26" hidden="1" x14ac:dyDescent="0.25">
      <c r="A4200">
        <v>20230607</v>
      </c>
      <c r="B4200">
        <v>47953331</v>
      </c>
      <c r="C4200" t="s">
        <v>2663</v>
      </c>
      <c r="D4200">
        <v>2167551</v>
      </c>
      <c r="E4200" t="s">
        <v>2550</v>
      </c>
      <c r="F4200" s="59">
        <v>0</v>
      </c>
      <c r="G4200">
        <v>0</v>
      </c>
      <c r="H4200" t="s">
        <v>2538</v>
      </c>
      <c r="I4200" t="s">
        <v>2539</v>
      </c>
      <c r="J4200" t="s">
        <v>2332</v>
      </c>
      <c r="K4200" t="s">
        <v>2321</v>
      </c>
      <c r="L4200" t="s">
        <v>2333</v>
      </c>
      <c r="M4200" t="s">
        <v>2552</v>
      </c>
      <c r="N4200" t="s">
        <v>2553</v>
      </c>
      <c r="O4200" t="s">
        <v>2542</v>
      </c>
      <c r="P4200" t="s">
        <v>2543</v>
      </c>
      <c r="Q4200" t="s">
        <v>2544</v>
      </c>
      <c r="R4200" t="s">
        <v>2554</v>
      </c>
      <c r="S4200" t="s">
        <v>2546</v>
      </c>
      <c r="T4200">
        <v>0</v>
      </c>
      <c r="U4200" t="s">
        <v>2555</v>
      </c>
      <c r="V4200" t="s">
        <v>2556</v>
      </c>
      <c r="W4200" t="s">
        <v>2555</v>
      </c>
      <c r="X4200" t="s">
        <v>2556</v>
      </c>
      <c r="Y4200" t="str">
        <f t="shared" si="65"/>
        <v>北京爱奇艺科技有限公司-百度北京爱奇艺科技有限公司信息流</v>
      </c>
      <c r="Z4200" t="e">
        <f>VLOOKUP(Y:Y,[1]Sheet1!N:N,1,0)</f>
        <v>#N/A</v>
      </c>
    </row>
    <row r="4201" spans="1:26" hidden="1" x14ac:dyDescent="0.25">
      <c r="A4201">
        <v>20230607</v>
      </c>
      <c r="B4201">
        <v>29404181</v>
      </c>
      <c r="C4201" t="s">
        <v>2801</v>
      </c>
      <c r="D4201">
        <v>2130054</v>
      </c>
      <c r="E4201" t="s">
        <v>2558</v>
      </c>
      <c r="F4201" s="59">
        <v>5607.94</v>
      </c>
      <c r="G4201">
        <v>4540.7299999999996</v>
      </c>
      <c r="H4201" t="s">
        <v>2559</v>
      </c>
      <c r="I4201" t="s">
        <v>2560</v>
      </c>
      <c r="J4201" t="s">
        <v>2350</v>
      </c>
      <c r="K4201" t="s">
        <v>711</v>
      </c>
      <c r="L4201" t="s">
        <v>2350</v>
      </c>
      <c r="M4201" t="s">
        <v>2561</v>
      </c>
      <c r="N4201" t="s">
        <v>2562</v>
      </c>
      <c r="O4201" t="s">
        <v>2542</v>
      </c>
      <c r="P4201" t="s">
        <v>2543</v>
      </c>
      <c r="Q4201" t="s">
        <v>2544</v>
      </c>
      <c r="R4201" t="s">
        <v>2563</v>
      </c>
      <c r="S4201" t="s">
        <v>2546</v>
      </c>
      <c r="T4201">
        <v>24529.953000000001</v>
      </c>
      <c r="U4201" t="s">
        <v>1891</v>
      </c>
      <c r="V4201" t="s">
        <v>2564</v>
      </c>
      <c r="W4201" t="s">
        <v>1891</v>
      </c>
      <c r="X4201" t="s">
        <v>2564</v>
      </c>
      <c r="Y4201" t="str">
        <f t="shared" si="65"/>
        <v>深圳尚米网络技术有限公司深圳尚米网络技术有限公司CPC</v>
      </c>
      <c r="Z4201" t="e">
        <f>VLOOKUP(Y:Y,[1]Sheet1!N:N,1,0)</f>
        <v>#N/A</v>
      </c>
    </row>
    <row r="4202" spans="1:26" hidden="1" x14ac:dyDescent="0.25">
      <c r="A4202">
        <v>20230607</v>
      </c>
      <c r="B4202">
        <v>42965681</v>
      </c>
      <c r="C4202" t="s">
        <v>2725</v>
      </c>
      <c r="D4202">
        <v>2165227</v>
      </c>
      <c r="E4202" t="s">
        <v>2566</v>
      </c>
      <c r="F4202" s="59">
        <v>1808.44</v>
      </c>
      <c r="G4202">
        <v>1339.59</v>
      </c>
      <c r="H4202" t="s">
        <v>2538</v>
      </c>
      <c r="I4202" t="s">
        <v>2539</v>
      </c>
      <c r="J4202" t="s">
        <v>2320</v>
      </c>
      <c r="K4202" t="s">
        <v>2321</v>
      </c>
      <c r="L4202" t="s">
        <v>2318</v>
      </c>
      <c r="M4202" t="s">
        <v>2540</v>
      </c>
      <c r="N4202" t="s">
        <v>2541</v>
      </c>
      <c r="O4202" t="s">
        <v>2542</v>
      </c>
      <c r="P4202" t="s">
        <v>2543</v>
      </c>
      <c r="Q4202" t="s">
        <v>2544</v>
      </c>
      <c r="R4202" t="s">
        <v>2545</v>
      </c>
      <c r="S4202" t="s">
        <v>2546</v>
      </c>
      <c r="T4202">
        <v>0</v>
      </c>
      <c r="U4202" t="s">
        <v>838</v>
      </c>
      <c r="V4202" t="s">
        <v>2547</v>
      </c>
      <c r="W4202" t="s">
        <v>838</v>
      </c>
      <c r="X4202" t="s">
        <v>2548</v>
      </c>
      <c r="Y4202" t="str">
        <f t="shared" si="65"/>
        <v>上海耳序信息技术有限公司-四部上海拍拍贷金融信息服务有限公司信息流</v>
      </c>
      <c r="Z4202" t="e">
        <f>VLOOKUP(Y:Y,[1]Sheet1!N:N,1,0)</f>
        <v>#N/A</v>
      </c>
    </row>
    <row r="4203" spans="1:26" hidden="1" x14ac:dyDescent="0.25">
      <c r="A4203">
        <v>20230607</v>
      </c>
      <c r="B4203">
        <v>47327891</v>
      </c>
      <c r="C4203" t="s">
        <v>2863</v>
      </c>
      <c r="D4203">
        <v>2185183</v>
      </c>
      <c r="E4203" t="s">
        <v>2574</v>
      </c>
      <c r="F4203" s="59">
        <v>40.25</v>
      </c>
      <c r="G4203">
        <v>30.49</v>
      </c>
      <c r="H4203" t="s">
        <v>2538</v>
      </c>
      <c r="I4203" t="s">
        <v>2539</v>
      </c>
      <c r="J4203" t="s">
        <v>2575</v>
      </c>
      <c r="K4203" t="s">
        <v>2321</v>
      </c>
      <c r="L4203" t="s">
        <v>2344</v>
      </c>
      <c r="M4203" t="s">
        <v>2576</v>
      </c>
      <c r="O4203" t="s">
        <v>2542</v>
      </c>
      <c r="P4203" t="s">
        <v>2543</v>
      </c>
      <c r="Q4203" t="s">
        <v>2544</v>
      </c>
      <c r="R4203" t="s">
        <v>2577</v>
      </c>
      <c r="S4203" t="s">
        <v>2546</v>
      </c>
      <c r="T4203">
        <v>0</v>
      </c>
      <c r="U4203" t="s">
        <v>838</v>
      </c>
      <c r="V4203" t="s">
        <v>2578</v>
      </c>
      <c r="W4203" t="s">
        <v>838</v>
      </c>
      <c r="X4203" t="s">
        <v>2578</v>
      </c>
      <c r="Y4203" t="str">
        <f t="shared" si="65"/>
        <v>北京微财科技有限公司-数媒重庆市黑卡小额贷款有限公司信息流</v>
      </c>
      <c r="Z4203" t="e">
        <f>VLOOKUP(Y:Y,[1]Sheet1!N:N,1,0)</f>
        <v>#N/A</v>
      </c>
    </row>
    <row r="4204" spans="1:26" hidden="1" x14ac:dyDescent="0.25">
      <c r="A4204">
        <v>20230607</v>
      </c>
      <c r="B4204">
        <v>47799554</v>
      </c>
      <c r="C4204" t="s">
        <v>2793</v>
      </c>
      <c r="D4204">
        <v>2159765</v>
      </c>
      <c r="E4204" t="s">
        <v>2568</v>
      </c>
      <c r="F4204" s="59">
        <v>71.040000000000006</v>
      </c>
      <c r="G4204">
        <v>54.23</v>
      </c>
      <c r="H4204" t="s">
        <v>2538</v>
      </c>
      <c r="I4204" t="s">
        <v>2551</v>
      </c>
      <c r="J4204" t="s">
        <v>2375</v>
      </c>
      <c r="K4204" t="s">
        <v>2321</v>
      </c>
      <c r="L4204" t="s">
        <v>2277</v>
      </c>
      <c r="M4204" t="s">
        <v>2569</v>
      </c>
      <c r="O4204" t="s">
        <v>2542</v>
      </c>
      <c r="P4204" t="s">
        <v>2543</v>
      </c>
      <c r="Q4204" t="s">
        <v>2544</v>
      </c>
      <c r="R4204" t="s">
        <v>2570</v>
      </c>
      <c r="S4204" t="s">
        <v>2546</v>
      </c>
      <c r="T4204">
        <v>0</v>
      </c>
      <c r="U4204" t="s">
        <v>2571</v>
      </c>
      <c r="V4204" t="s">
        <v>2572</v>
      </c>
      <c r="W4204" t="s">
        <v>2571</v>
      </c>
      <c r="X4204" t="s">
        <v>2572</v>
      </c>
      <c r="Y4204" t="str">
        <f t="shared" si="65"/>
        <v>酷得少年（天津）文化传播有限公司-1北京酷得少年科技有限公司信息流</v>
      </c>
      <c r="Z4204" t="e">
        <f>VLOOKUP(Y:Y,[1]Sheet1!N:N,1,0)</f>
        <v>#N/A</v>
      </c>
    </row>
    <row r="4205" spans="1:26" hidden="1" x14ac:dyDescent="0.25">
      <c r="A4205">
        <v>20230607</v>
      </c>
      <c r="B4205">
        <v>40548313</v>
      </c>
      <c r="C4205" t="s">
        <v>2629</v>
      </c>
      <c r="D4205">
        <v>2130054</v>
      </c>
      <c r="E4205" t="s">
        <v>2558</v>
      </c>
      <c r="F4205" s="59">
        <v>3728.98</v>
      </c>
      <c r="G4205">
        <v>3019.34</v>
      </c>
      <c r="H4205" t="s">
        <v>2559</v>
      </c>
      <c r="I4205" t="s">
        <v>2560</v>
      </c>
      <c r="J4205" t="s">
        <v>2350</v>
      </c>
      <c r="K4205" t="s">
        <v>711</v>
      </c>
      <c r="L4205" t="s">
        <v>2350</v>
      </c>
      <c r="M4205" t="s">
        <v>2561</v>
      </c>
      <c r="N4205" t="s">
        <v>2562</v>
      </c>
      <c r="O4205" t="s">
        <v>2542</v>
      </c>
      <c r="P4205" t="s">
        <v>2543</v>
      </c>
      <c r="Q4205" t="s">
        <v>2544</v>
      </c>
      <c r="R4205" t="s">
        <v>2563</v>
      </c>
      <c r="S4205" t="s">
        <v>2546</v>
      </c>
      <c r="T4205">
        <v>6879.8040000000001</v>
      </c>
      <c r="U4205" t="s">
        <v>1891</v>
      </c>
      <c r="V4205" t="s">
        <v>2564</v>
      </c>
      <c r="W4205" t="s">
        <v>1891</v>
      </c>
      <c r="X4205" t="s">
        <v>2564</v>
      </c>
      <c r="Y4205" t="str">
        <f t="shared" si="65"/>
        <v>深圳尚米网络技术有限公司深圳尚米网络技术有限公司CPC</v>
      </c>
      <c r="Z4205" t="e">
        <f>VLOOKUP(Y:Y,[1]Sheet1!N:N,1,0)</f>
        <v>#N/A</v>
      </c>
    </row>
    <row r="4206" spans="1:26" hidden="1" x14ac:dyDescent="0.25">
      <c r="A4206">
        <v>20230607</v>
      </c>
      <c r="B4206">
        <v>40896118</v>
      </c>
      <c r="C4206" t="s">
        <v>2758</v>
      </c>
      <c r="D4206">
        <v>2117409</v>
      </c>
      <c r="E4206" t="s">
        <v>2744</v>
      </c>
      <c r="F4206" s="59">
        <v>1043.0899999999999</v>
      </c>
      <c r="G4206">
        <v>0</v>
      </c>
      <c r="H4206" t="s">
        <v>2559</v>
      </c>
      <c r="I4206" t="s">
        <v>2560</v>
      </c>
      <c r="J4206" t="s">
        <v>2353</v>
      </c>
      <c r="K4206" t="s">
        <v>711</v>
      </c>
      <c r="L4206" t="s">
        <v>326</v>
      </c>
      <c r="M4206" t="s">
        <v>2588</v>
      </c>
      <c r="N4206" t="s">
        <v>2589</v>
      </c>
      <c r="O4206" t="s">
        <v>2542</v>
      </c>
      <c r="P4206" t="s">
        <v>2543</v>
      </c>
      <c r="Q4206" t="s">
        <v>2544</v>
      </c>
      <c r="R4206" t="s">
        <v>2570</v>
      </c>
      <c r="S4206" t="s">
        <v>2546</v>
      </c>
      <c r="T4206">
        <v>0</v>
      </c>
      <c r="U4206" t="s">
        <v>2571</v>
      </c>
      <c r="V4206" t="s">
        <v>2572</v>
      </c>
      <c r="W4206" t="s">
        <v>1891</v>
      </c>
      <c r="X4206" t="s">
        <v>2564</v>
      </c>
      <c r="Y4206" t="str">
        <f t="shared" si="65"/>
        <v>网易有道信息技术（北京）有限公司网易(杭州)网络有限公司CPC</v>
      </c>
      <c r="Z4206" t="e">
        <f>VLOOKUP(Y:Y,[1]Sheet1!N:N,1,0)</f>
        <v>#N/A</v>
      </c>
    </row>
    <row r="4207" spans="1:26" hidden="1" x14ac:dyDescent="0.25">
      <c r="A4207">
        <v>20230607</v>
      </c>
      <c r="B4207">
        <v>41250572</v>
      </c>
      <c r="C4207" t="s">
        <v>2703</v>
      </c>
      <c r="D4207">
        <v>2130054</v>
      </c>
      <c r="E4207" t="s">
        <v>2558</v>
      </c>
      <c r="F4207" s="59">
        <v>2043.11</v>
      </c>
      <c r="G4207">
        <v>1654.31</v>
      </c>
      <c r="H4207" t="s">
        <v>2559</v>
      </c>
      <c r="I4207" t="s">
        <v>2560</v>
      </c>
      <c r="J4207" t="s">
        <v>2350</v>
      </c>
      <c r="K4207" t="s">
        <v>711</v>
      </c>
      <c r="L4207" t="s">
        <v>2350</v>
      </c>
      <c r="M4207" t="s">
        <v>2561</v>
      </c>
      <c r="N4207" t="s">
        <v>2562</v>
      </c>
      <c r="O4207" t="s">
        <v>2542</v>
      </c>
      <c r="P4207" t="s">
        <v>2543</v>
      </c>
      <c r="Q4207" t="s">
        <v>2544</v>
      </c>
      <c r="R4207" t="s">
        <v>2563</v>
      </c>
      <c r="S4207" t="s">
        <v>2546</v>
      </c>
      <c r="T4207">
        <v>5046.451</v>
      </c>
      <c r="U4207" t="s">
        <v>1891</v>
      </c>
      <c r="V4207" t="s">
        <v>2564</v>
      </c>
      <c r="W4207" t="s">
        <v>1891</v>
      </c>
      <c r="X4207" t="s">
        <v>2564</v>
      </c>
      <c r="Y4207" t="str">
        <f t="shared" si="65"/>
        <v>深圳尚米网络技术有限公司深圳尚米网络技术有限公司CPC</v>
      </c>
      <c r="Z4207" t="e">
        <f>VLOOKUP(Y:Y,[1]Sheet1!N:N,1,0)</f>
        <v>#N/A</v>
      </c>
    </row>
    <row r="4208" spans="1:26" hidden="1" x14ac:dyDescent="0.25">
      <c r="A4208">
        <v>20230607</v>
      </c>
      <c r="B4208">
        <v>42840845</v>
      </c>
      <c r="C4208" t="s">
        <v>2812</v>
      </c>
      <c r="D4208">
        <v>2117410</v>
      </c>
      <c r="E4208" t="s">
        <v>2587</v>
      </c>
      <c r="F4208" s="59">
        <v>497.7</v>
      </c>
      <c r="G4208">
        <v>0</v>
      </c>
      <c r="H4208" t="s">
        <v>2538</v>
      </c>
      <c r="I4208" t="s">
        <v>2551</v>
      </c>
      <c r="J4208" t="s">
        <v>2353</v>
      </c>
      <c r="K4208" t="s">
        <v>2321</v>
      </c>
      <c r="L4208" t="s">
        <v>326</v>
      </c>
      <c r="M4208" t="s">
        <v>2588</v>
      </c>
      <c r="N4208" t="s">
        <v>2589</v>
      </c>
      <c r="O4208" t="s">
        <v>2542</v>
      </c>
      <c r="P4208" t="s">
        <v>2543</v>
      </c>
      <c r="Q4208" t="s">
        <v>2544</v>
      </c>
      <c r="R4208" t="s">
        <v>2570</v>
      </c>
      <c r="S4208" t="s">
        <v>2546</v>
      </c>
      <c r="T4208">
        <v>0</v>
      </c>
      <c r="U4208" t="s">
        <v>2571</v>
      </c>
      <c r="V4208" t="s">
        <v>2572</v>
      </c>
      <c r="W4208" t="s">
        <v>1891</v>
      </c>
      <c r="X4208" t="s">
        <v>2564</v>
      </c>
      <c r="Y4208" t="str">
        <f t="shared" si="65"/>
        <v>网易有道信息技术（北京）有限公司网易(杭州)网络有限公司信息流</v>
      </c>
      <c r="Z4208" t="e">
        <f>VLOOKUP(Y:Y,[1]Sheet1!N:N,1,0)</f>
        <v>#N/A</v>
      </c>
    </row>
    <row r="4209" spans="1:26" hidden="1" x14ac:dyDescent="0.25">
      <c r="A4209">
        <v>20230607</v>
      </c>
      <c r="B4209">
        <v>48248606</v>
      </c>
      <c r="C4209" t="s">
        <v>2656</v>
      </c>
      <c r="D4209">
        <v>2172261</v>
      </c>
      <c r="E4209" t="s">
        <v>2628</v>
      </c>
      <c r="F4209" s="59">
        <v>81.48</v>
      </c>
      <c r="G4209">
        <v>62.2</v>
      </c>
      <c r="H4209" t="s">
        <v>2538</v>
      </c>
      <c r="I4209" t="s">
        <v>2551</v>
      </c>
      <c r="J4209" t="s">
        <v>292</v>
      </c>
      <c r="K4209" t="s">
        <v>2321</v>
      </c>
      <c r="L4209" t="s">
        <v>574</v>
      </c>
      <c r="M4209" t="s">
        <v>2611</v>
      </c>
      <c r="N4209" t="s">
        <v>2612</v>
      </c>
      <c r="O4209" t="s">
        <v>2542</v>
      </c>
      <c r="P4209" t="s">
        <v>2543</v>
      </c>
      <c r="Q4209" t="s">
        <v>2544</v>
      </c>
      <c r="R4209" t="s">
        <v>2613</v>
      </c>
      <c r="S4209" t="s">
        <v>2546</v>
      </c>
      <c r="T4209">
        <v>0</v>
      </c>
      <c r="U4209" t="s">
        <v>2614</v>
      </c>
      <c r="V4209" t="s">
        <v>2615</v>
      </c>
      <c r="W4209" t="s">
        <v>2614</v>
      </c>
      <c r="X4209" t="s">
        <v>2615</v>
      </c>
      <c r="Y4209" t="str">
        <f t="shared" si="65"/>
        <v>广州荔湾品唯信息服务有限公司广州唯品会电子商务有限公司信息流</v>
      </c>
      <c r="Z4209" t="e">
        <f>VLOOKUP(Y:Y,[1]Sheet1!N:N,1,0)</f>
        <v>#N/A</v>
      </c>
    </row>
    <row r="4210" spans="1:26" hidden="1" x14ac:dyDescent="0.25">
      <c r="A4210">
        <v>20230607</v>
      </c>
      <c r="B4210">
        <v>27753547</v>
      </c>
      <c r="C4210" t="s">
        <v>2674</v>
      </c>
      <c r="D4210">
        <v>2172257</v>
      </c>
      <c r="E4210" t="s">
        <v>2610</v>
      </c>
      <c r="F4210" s="59">
        <v>1072.81</v>
      </c>
      <c r="G4210">
        <v>851.36</v>
      </c>
      <c r="H4210" t="s">
        <v>2559</v>
      </c>
      <c r="I4210" t="s">
        <v>2560</v>
      </c>
      <c r="J4210" t="s">
        <v>292</v>
      </c>
      <c r="K4210" t="s">
        <v>711</v>
      </c>
      <c r="L4210" t="s">
        <v>574</v>
      </c>
      <c r="M4210" t="s">
        <v>2611</v>
      </c>
      <c r="N4210" t="s">
        <v>2612</v>
      </c>
      <c r="O4210" t="s">
        <v>2542</v>
      </c>
      <c r="P4210" t="s">
        <v>2543</v>
      </c>
      <c r="Q4210" t="s">
        <v>2544</v>
      </c>
      <c r="R4210" t="s">
        <v>2613</v>
      </c>
      <c r="S4210" t="s">
        <v>2546</v>
      </c>
      <c r="T4210">
        <v>31393.134999999998</v>
      </c>
      <c r="U4210" t="s">
        <v>2614</v>
      </c>
      <c r="V4210" t="s">
        <v>2615</v>
      </c>
      <c r="W4210" t="s">
        <v>2614</v>
      </c>
      <c r="X4210" t="s">
        <v>2615</v>
      </c>
      <c r="Y4210" t="str">
        <f t="shared" si="65"/>
        <v>广州荔湾品唯信息服务有限公司广州唯品会电子商务有限公司CPC</v>
      </c>
      <c r="Z4210" t="e">
        <f>VLOOKUP(Y:Y,[1]Sheet1!N:N,1,0)</f>
        <v>#N/A</v>
      </c>
    </row>
    <row r="4211" spans="1:26" hidden="1" x14ac:dyDescent="0.25">
      <c r="A4211">
        <v>20230607</v>
      </c>
      <c r="B4211">
        <v>42965750</v>
      </c>
      <c r="C4211" t="s">
        <v>2565</v>
      </c>
      <c r="D4211">
        <v>2165227</v>
      </c>
      <c r="E4211" t="s">
        <v>2566</v>
      </c>
      <c r="F4211" s="59">
        <v>244.06</v>
      </c>
      <c r="G4211">
        <v>180.79</v>
      </c>
      <c r="H4211" t="s">
        <v>2538</v>
      </c>
      <c r="I4211" t="s">
        <v>2551</v>
      </c>
      <c r="J4211" t="s">
        <v>2320</v>
      </c>
      <c r="K4211" t="s">
        <v>2321</v>
      </c>
      <c r="L4211" t="s">
        <v>2318</v>
      </c>
      <c r="M4211" t="s">
        <v>2540</v>
      </c>
      <c r="N4211" t="s">
        <v>2541</v>
      </c>
      <c r="O4211" t="s">
        <v>2542</v>
      </c>
      <c r="P4211" t="s">
        <v>2543</v>
      </c>
      <c r="Q4211" t="s">
        <v>2544</v>
      </c>
      <c r="R4211" t="s">
        <v>2545</v>
      </c>
      <c r="S4211" t="s">
        <v>2546</v>
      </c>
      <c r="T4211">
        <v>0</v>
      </c>
      <c r="U4211" t="s">
        <v>838</v>
      </c>
      <c r="V4211" t="s">
        <v>2547</v>
      </c>
      <c r="W4211" t="s">
        <v>838</v>
      </c>
      <c r="X4211" t="s">
        <v>2548</v>
      </c>
      <c r="Y4211" t="str">
        <f t="shared" si="65"/>
        <v>上海耳序信息技术有限公司-四部上海拍拍贷金融信息服务有限公司信息流</v>
      </c>
      <c r="Z4211" t="e">
        <f>VLOOKUP(Y:Y,[1]Sheet1!N:N,1,0)</f>
        <v>#N/A</v>
      </c>
    </row>
    <row r="4212" spans="1:26" x14ac:dyDescent="0.25">
      <c r="A4212">
        <v>20230607</v>
      </c>
      <c r="B4212">
        <v>43094782</v>
      </c>
      <c r="C4212" t="s">
        <v>2630</v>
      </c>
      <c r="D4212">
        <v>2054669</v>
      </c>
      <c r="E4212" t="s">
        <v>2622</v>
      </c>
      <c r="F4212" s="59">
        <v>113.17</v>
      </c>
      <c r="G4212">
        <v>83.83</v>
      </c>
      <c r="H4212" t="s">
        <v>2538</v>
      </c>
      <c r="I4212" t="s">
        <v>2551</v>
      </c>
      <c r="J4212" t="s">
        <v>2352</v>
      </c>
      <c r="K4212" t="s">
        <v>2321</v>
      </c>
      <c r="L4212" t="s">
        <v>2351</v>
      </c>
      <c r="M4212" t="s">
        <v>2623</v>
      </c>
      <c r="N4212" t="s">
        <v>2624</v>
      </c>
      <c r="O4212" t="s">
        <v>2542</v>
      </c>
      <c r="P4212" t="s">
        <v>2543</v>
      </c>
      <c r="Q4212" t="s">
        <v>2544</v>
      </c>
      <c r="R4212" t="s">
        <v>2625</v>
      </c>
      <c r="S4212" t="s">
        <v>2546</v>
      </c>
      <c r="T4212">
        <v>0</v>
      </c>
      <c r="U4212" t="s">
        <v>838</v>
      </c>
      <c r="V4212" t="s">
        <v>2548</v>
      </c>
      <c r="W4212" t="s">
        <v>838</v>
      </c>
      <c r="X4212" t="s">
        <v>2548</v>
      </c>
      <c r="Y4212" t="str">
        <f t="shared" si="65"/>
        <v>深圳市小赢普惠科技有限责任公司深圳市赢众通金融信息服务有限责任公司信息流</v>
      </c>
      <c r="Z4212" t="e">
        <f>VLOOKUP(Y:Y,[1]Sheet1!N:N,1,0)</f>
        <v>#N/A</v>
      </c>
    </row>
    <row r="4213" spans="1:26" x14ac:dyDescent="0.25">
      <c r="A4213">
        <v>20230607</v>
      </c>
      <c r="B4213">
        <v>43094813</v>
      </c>
      <c r="C4213" t="s">
        <v>2677</v>
      </c>
      <c r="D4213">
        <v>2054669</v>
      </c>
      <c r="E4213" t="s">
        <v>2622</v>
      </c>
      <c r="F4213" s="59">
        <v>280.66000000000003</v>
      </c>
      <c r="G4213">
        <v>207.9</v>
      </c>
      <c r="H4213" t="s">
        <v>2538</v>
      </c>
      <c r="I4213" t="s">
        <v>2551</v>
      </c>
      <c r="J4213" t="s">
        <v>2352</v>
      </c>
      <c r="K4213" t="s">
        <v>2321</v>
      </c>
      <c r="L4213" t="s">
        <v>2351</v>
      </c>
      <c r="M4213" t="s">
        <v>2623</v>
      </c>
      <c r="N4213" t="s">
        <v>2624</v>
      </c>
      <c r="O4213" t="s">
        <v>2542</v>
      </c>
      <c r="P4213" t="s">
        <v>2543</v>
      </c>
      <c r="Q4213" t="s">
        <v>2544</v>
      </c>
      <c r="R4213" t="s">
        <v>2625</v>
      </c>
      <c r="S4213" t="s">
        <v>2546</v>
      </c>
      <c r="T4213">
        <v>0</v>
      </c>
      <c r="U4213" t="s">
        <v>838</v>
      </c>
      <c r="V4213" t="s">
        <v>2548</v>
      </c>
      <c r="W4213" t="s">
        <v>838</v>
      </c>
      <c r="X4213" t="s">
        <v>2548</v>
      </c>
      <c r="Y4213" t="str">
        <f t="shared" si="65"/>
        <v>深圳市小赢普惠科技有限责任公司深圳市赢众通金融信息服务有限责任公司信息流</v>
      </c>
      <c r="Z4213" t="e">
        <f>VLOOKUP(Y:Y,[1]Sheet1!N:N,1,0)</f>
        <v>#N/A</v>
      </c>
    </row>
    <row r="4214" spans="1:26" hidden="1" x14ac:dyDescent="0.25">
      <c r="A4214">
        <v>20230607</v>
      </c>
      <c r="B4214">
        <v>47327773</v>
      </c>
      <c r="C4214" t="s">
        <v>2714</v>
      </c>
      <c r="D4214">
        <v>2185183</v>
      </c>
      <c r="E4214" t="s">
        <v>2574</v>
      </c>
      <c r="F4214" s="59">
        <v>208.5</v>
      </c>
      <c r="G4214">
        <v>157.94999999999999</v>
      </c>
      <c r="H4214" t="s">
        <v>2538</v>
      </c>
      <c r="I4214" t="s">
        <v>2551</v>
      </c>
      <c r="J4214" t="s">
        <v>2575</v>
      </c>
      <c r="K4214" t="s">
        <v>2321</v>
      </c>
      <c r="L4214" t="s">
        <v>2344</v>
      </c>
      <c r="M4214" t="s">
        <v>2576</v>
      </c>
      <c r="O4214" t="s">
        <v>2542</v>
      </c>
      <c r="P4214" t="s">
        <v>2543</v>
      </c>
      <c r="Q4214" t="s">
        <v>2544</v>
      </c>
      <c r="R4214" t="s">
        <v>2577</v>
      </c>
      <c r="S4214" t="s">
        <v>2546</v>
      </c>
      <c r="T4214">
        <v>0</v>
      </c>
      <c r="U4214" t="s">
        <v>838</v>
      </c>
      <c r="V4214" t="s">
        <v>2578</v>
      </c>
      <c r="W4214" t="s">
        <v>838</v>
      </c>
      <c r="X4214" t="s">
        <v>2578</v>
      </c>
      <c r="Y4214" t="str">
        <f t="shared" si="65"/>
        <v>北京微财科技有限公司-数媒重庆市黑卡小额贷款有限公司信息流</v>
      </c>
      <c r="Z4214" t="e">
        <f>VLOOKUP(Y:Y,[1]Sheet1!N:N,1,0)</f>
        <v>#N/A</v>
      </c>
    </row>
    <row r="4215" spans="1:26" hidden="1" x14ac:dyDescent="0.25">
      <c r="A4215">
        <v>20230607</v>
      </c>
      <c r="B4215">
        <v>47327963</v>
      </c>
      <c r="C4215" t="s">
        <v>2678</v>
      </c>
      <c r="D4215">
        <v>2185183</v>
      </c>
      <c r="E4215" t="s">
        <v>2574</v>
      </c>
      <c r="F4215" s="59">
        <v>89.7</v>
      </c>
      <c r="G4215">
        <v>67.95</v>
      </c>
      <c r="H4215" t="s">
        <v>2538</v>
      </c>
      <c r="I4215" t="s">
        <v>2551</v>
      </c>
      <c r="J4215" t="s">
        <v>2575</v>
      </c>
      <c r="K4215" t="s">
        <v>2321</v>
      </c>
      <c r="L4215" t="s">
        <v>2344</v>
      </c>
      <c r="M4215" t="s">
        <v>2576</v>
      </c>
      <c r="O4215" t="s">
        <v>2542</v>
      </c>
      <c r="P4215" t="s">
        <v>2543</v>
      </c>
      <c r="Q4215" t="s">
        <v>2544</v>
      </c>
      <c r="R4215" t="s">
        <v>2577</v>
      </c>
      <c r="S4215" t="s">
        <v>2546</v>
      </c>
      <c r="T4215">
        <v>0</v>
      </c>
      <c r="U4215" t="s">
        <v>838</v>
      </c>
      <c r="V4215" t="s">
        <v>2578</v>
      </c>
      <c r="W4215" t="s">
        <v>838</v>
      </c>
      <c r="X4215" t="s">
        <v>2578</v>
      </c>
      <c r="Y4215" t="str">
        <f t="shared" si="65"/>
        <v>北京微财科技有限公司-数媒重庆市黑卡小额贷款有限公司信息流</v>
      </c>
      <c r="Z4215" t="e">
        <f>VLOOKUP(Y:Y,[1]Sheet1!N:N,1,0)</f>
        <v>#N/A</v>
      </c>
    </row>
    <row r="4216" spans="1:26" hidden="1" x14ac:dyDescent="0.25">
      <c r="A4216">
        <v>20230607</v>
      </c>
      <c r="B4216">
        <v>47798400</v>
      </c>
      <c r="C4216" t="s">
        <v>2857</v>
      </c>
      <c r="D4216">
        <v>2169384</v>
      </c>
      <c r="E4216" t="s">
        <v>2633</v>
      </c>
      <c r="F4216" s="59">
        <v>2502.0300000000002</v>
      </c>
      <c r="G4216">
        <v>1853.35</v>
      </c>
      <c r="H4216" t="s">
        <v>2538</v>
      </c>
      <c r="I4216" t="s">
        <v>2551</v>
      </c>
      <c r="J4216" t="s">
        <v>296</v>
      </c>
      <c r="K4216" t="s">
        <v>2321</v>
      </c>
      <c r="L4216" t="s">
        <v>2334</v>
      </c>
      <c r="M4216" t="s">
        <v>2634</v>
      </c>
      <c r="N4216" t="s">
        <v>2635</v>
      </c>
      <c r="O4216" t="s">
        <v>2542</v>
      </c>
      <c r="P4216" t="s">
        <v>2543</v>
      </c>
      <c r="Q4216" t="s">
        <v>2544</v>
      </c>
      <c r="R4216" t="s">
        <v>2636</v>
      </c>
      <c r="S4216" t="s">
        <v>2546</v>
      </c>
      <c r="T4216">
        <v>0</v>
      </c>
      <c r="U4216" t="s">
        <v>2584</v>
      </c>
      <c r="V4216" t="s">
        <v>2637</v>
      </c>
      <c r="W4216" t="s">
        <v>2584</v>
      </c>
      <c r="X4216" t="s">
        <v>2637</v>
      </c>
      <c r="Y4216" t="str">
        <f t="shared" si="65"/>
        <v>湖北车智汇传媒有限公司北京车之家信息技术有限公司信息流</v>
      </c>
      <c r="Z4216" t="e">
        <f>VLOOKUP(Y:Y,[1]Sheet1!N:N,1,0)</f>
        <v>#N/A</v>
      </c>
    </row>
    <row r="4217" spans="1:26" hidden="1" x14ac:dyDescent="0.25">
      <c r="A4217">
        <v>20230607</v>
      </c>
      <c r="B4217">
        <v>27382568</v>
      </c>
      <c r="C4217" t="s">
        <v>2796</v>
      </c>
      <c r="D4217">
        <v>2172257</v>
      </c>
      <c r="E4217" t="s">
        <v>2610</v>
      </c>
      <c r="F4217" s="59">
        <v>6023.14</v>
      </c>
      <c r="G4217">
        <v>4780.1499999999996</v>
      </c>
      <c r="H4217" t="s">
        <v>2559</v>
      </c>
      <c r="I4217" t="s">
        <v>2560</v>
      </c>
      <c r="J4217" t="s">
        <v>292</v>
      </c>
      <c r="K4217" t="s">
        <v>711</v>
      </c>
      <c r="L4217" t="s">
        <v>574</v>
      </c>
      <c r="M4217" t="s">
        <v>2611</v>
      </c>
      <c r="N4217" t="s">
        <v>2612</v>
      </c>
      <c r="O4217" t="s">
        <v>2542</v>
      </c>
      <c r="P4217" t="s">
        <v>2543</v>
      </c>
      <c r="Q4217" t="s">
        <v>2544</v>
      </c>
      <c r="R4217" t="s">
        <v>2613</v>
      </c>
      <c r="S4217" t="s">
        <v>2546</v>
      </c>
      <c r="T4217">
        <v>17439.413</v>
      </c>
      <c r="U4217" t="s">
        <v>2614</v>
      </c>
      <c r="V4217" t="s">
        <v>2615</v>
      </c>
      <c r="W4217" t="s">
        <v>2614</v>
      </c>
      <c r="X4217" t="s">
        <v>2615</v>
      </c>
      <c r="Y4217" t="str">
        <f t="shared" si="65"/>
        <v>广州荔湾品唯信息服务有限公司广州唯品会电子商务有限公司CPC</v>
      </c>
      <c r="Z4217" t="e">
        <f>VLOOKUP(Y:Y,[1]Sheet1!N:N,1,0)</f>
        <v>#N/A</v>
      </c>
    </row>
    <row r="4218" spans="1:26" hidden="1" x14ac:dyDescent="0.25">
      <c r="A4218">
        <v>20230607</v>
      </c>
      <c r="B4218">
        <v>47866527</v>
      </c>
      <c r="C4218" t="s">
        <v>2800</v>
      </c>
      <c r="D4218">
        <v>2172257</v>
      </c>
      <c r="E4218" t="s">
        <v>2610</v>
      </c>
      <c r="F4218" s="59">
        <v>2881.98</v>
      </c>
      <c r="G4218">
        <v>2287.1999999999998</v>
      </c>
      <c r="H4218" t="s">
        <v>2559</v>
      </c>
      <c r="I4218" t="s">
        <v>2560</v>
      </c>
      <c r="J4218" t="s">
        <v>292</v>
      </c>
      <c r="K4218" t="s">
        <v>711</v>
      </c>
      <c r="L4218" t="s">
        <v>2325</v>
      </c>
      <c r="M4218" t="s">
        <v>2611</v>
      </c>
      <c r="N4218" t="s">
        <v>2612</v>
      </c>
      <c r="O4218" t="s">
        <v>2542</v>
      </c>
      <c r="P4218" t="s">
        <v>2543</v>
      </c>
      <c r="Q4218" t="s">
        <v>2544</v>
      </c>
      <c r="R4218" t="s">
        <v>2613</v>
      </c>
      <c r="S4218" t="s">
        <v>2546</v>
      </c>
      <c r="T4218">
        <v>24368.316999999999</v>
      </c>
      <c r="U4218" t="s">
        <v>2614</v>
      </c>
      <c r="V4218" t="s">
        <v>2615</v>
      </c>
      <c r="W4218" t="s">
        <v>2614</v>
      </c>
      <c r="X4218" t="s">
        <v>2615</v>
      </c>
      <c r="Y4218" t="str">
        <f t="shared" si="65"/>
        <v>深圳龙鱼科技有限公司广州唯品会电子商务有限公司CPC</v>
      </c>
      <c r="Z4218" t="e">
        <f>VLOOKUP(Y:Y,[1]Sheet1!N:N,1,0)</f>
        <v>#N/A</v>
      </c>
    </row>
    <row r="4219" spans="1:26" hidden="1" x14ac:dyDescent="0.25">
      <c r="A4219">
        <v>20230607</v>
      </c>
      <c r="B4219">
        <v>19668996</v>
      </c>
      <c r="C4219" t="s">
        <v>2711</v>
      </c>
      <c r="D4219">
        <v>2172257</v>
      </c>
      <c r="E4219" t="s">
        <v>2610</v>
      </c>
      <c r="F4219" s="59">
        <v>12025.37</v>
      </c>
      <c r="G4219">
        <v>9543.64</v>
      </c>
      <c r="H4219" t="s">
        <v>2559</v>
      </c>
      <c r="I4219" t="s">
        <v>2560</v>
      </c>
      <c r="J4219" t="s">
        <v>292</v>
      </c>
      <c r="K4219" t="s">
        <v>711</v>
      </c>
      <c r="L4219" t="s">
        <v>574</v>
      </c>
      <c r="M4219" t="s">
        <v>2611</v>
      </c>
      <c r="N4219" t="s">
        <v>2612</v>
      </c>
      <c r="O4219" t="s">
        <v>2542</v>
      </c>
      <c r="P4219" t="s">
        <v>2543</v>
      </c>
      <c r="Q4219" t="s">
        <v>2544</v>
      </c>
      <c r="R4219" t="s">
        <v>2613</v>
      </c>
      <c r="S4219" t="s">
        <v>2546</v>
      </c>
      <c r="T4219">
        <v>75334.688999999998</v>
      </c>
      <c r="U4219" t="s">
        <v>2614</v>
      </c>
      <c r="V4219" t="s">
        <v>2615</v>
      </c>
      <c r="W4219" t="s">
        <v>2614</v>
      </c>
      <c r="X4219" t="s">
        <v>2615</v>
      </c>
      <c r="Y4219" t="str">
        <f t="shared" si="65"/>
        <v>广州荔湾品唯信息服务有限公司广州唯品会电子商务有限公司CPC</v>
      </c>
      <c r="Z4219" t="e">
        <f>VLOOKUP(Y:Y,[1]Sheet1!N:N,1,0)</f>
        <v>#N/A</v>
      </c>
    </row>
    <row r="4220" spans="1:26" hidden="1" x14ac:dyDescent="0.25">
      <c r="A4220">
        <v>20230607</v>
      </c>
      <c r="B4220">
        <v>42840928</v>
      </c>
      <c r="C4220" t="s">
        <v>2813</v>
      </c>
      <c r="D4220">
        <v>2117410</v>
      </c>
      <c r="E4220" t="s">
        <v>2587</v>
      </c>
      <c r="F4220" s="59">
        <v>980.04</v>
      </c>
      <c r="G4220">
        <v>0</v>
      </c>
      <c r="H4220" t="s">
        <v>2538</v>
      </c>
      <c r="I4220" t="s">
        <v>2551</v>
      </c>
      <c r="J4220" t="s">
        <v>2353</v>
      </c>
      <c r="K4220" t="s">
        <v>2321</v>
      </c>
      <c r="L4220" t="s">
        <v>326</v>
      </c>
      <c r="M4220" t="s">
        <v>2588</v>
      </c>
      <c r="N4220" t="s">
        <v>2589</v>
      </c>
      <c r="O4220" t="s">
        <v>2542</v>
      </c>
      <c r="P4220" t="s">
        <v>2543</v>
      </c>
      <c r="Q4220" t="s">
        <v>2544</v>
      </c>
      <c r="R4220" t="s">
        <v>2570</v>
      </c>
      <c r="S4220" t="s">
        <v>2546</v>
      </c>
      <c r="T4220">
        <v>0</v>
      </c>
      <c r="U4220" t="s">
        <v>2571</v>
      </c>
      <c r="V4220" t="s">
        <v>2572</v>
      </c>
      <c r="W4220" t="s">
        <v>1891</v>
      </c>
      <c r="X4220" t="s">
        <v>2564</v>
      </c>
      <c r="Y4220" t="str">
        <f t="shared" si="65"/>
        <v>网易有道信息技术（北京）有限公司网易(杭州)网络有限公司信息流</v>
      </c>
      <c r="Z4220" t="e">
        <f>VLOOKUP(Y:Y,[1]Sheet1!N:N,1,0)</f>
        <v>#N/A</v>
      </c>
    </row>
    <row r="4221" spans="1:26" hidden="1" x14ac:dyDescent="0.25">
      <c r="A4221">
        <v>20230607</v>
      </c>
      <c r="B4221">
        <v>47184415</v>
      </c>
      <c r="C4221" t="s">
        <v>2708</v>
      </c>
      <c r="D4221">
        <v>2176807</v>
      </c>
      <c r="E4221" t="s">
        <v>2691</v>
      </c>
      <c r="F4221" s="59">
        <v>91.16</v>
      </c>
      <c r="G4221">
        <v>66.540000000000006</v>
      </c>
      <c r="H4221" t="s">
        <v>2538</v>
      </c>
      <c r="I4221" t="s">
        <v>2539</v>
      </c>
      <c r="J4221" t="s">
        <v>2339</v>
      </c>
      <c r="K4221" t="s">
        <v>2321</v>
      </c>
      <c r="L4221" t="s">
        <v>2338</v>
      </c>
      <c r="M4221" t="s">
        <v>2692</v>
      </c>
      <c r="N4221" t="s">
        <v>2693</v>
      </c>
      <c r="O4221" t="s">
        <v>2542</v>
      </c>
      <c r="P4221" t="s">
        <v>2543</v>
      </c>
      <c r="Q4221" t="s">
        <v>2544</v>
      </c>
      <c r="R4221" t="s">
        <v>2694</v>
      </c>
      <c r="S4221" t="s">
        <v>2546</v>
      </c>
      <c r="T4221">
        <v>0</v>
      </c>
      <c r="U4221" t="s">
        <v>2117</v>
      </c>
      <c r="V4221" t="s">
        <v>2695</v>
      </c>
      <c r="W4221" t="s">
        <v>2117</v>
      </c>
      <c r="X4221" t="s">
        <v>2695</v>
      </c>
      <c r="Y4221" t="str">
        <f t="shared" si="65"/>
        <v>北京三快在线科技有限公司及其关联公司北京三快科技有限公司信息流</v>
      </c>
      <c r="Z4221" t="e">
        <f>VLOOKUP(Y:Y,[1]Sheet1!N:N,1,0)</f>
        <v>#N/A</v>
      </c>
    </row>
    <row r="4222" spans="1:26" hidden="1" x14ac:dyDescent="0.25">
      <c r="A4222">
        <v>20230607</v>
      </c>
      <c r="B4222">
        <v>47799564</v>
      </c>
      <c r="C4222" t="s">
        <v>2858</v>
      </c>
      <c r="D4222">
        <v>2159765</v>
      </c>
      <c r="E4222" t="s">
        <v>2568</v>
      </c>
      <c r="F4222" s="59">
        <v>30.64</v>
      </c>
      <c r="G4222">
        <v>23.39</v>
      </c>
      <c r="H4222" t="s">
        <v>2538</v>
      </c>
      <c r="I4222" t="s">
        <v>2551</v>
      </c>
      <c r="J4222" t="s">
        <v>2375</v>
      </c>
      <c r="K4222" t="s">
        <v>2321</v>
      </c>
      <c r="L4222" t="s">
        <v>2277</v>
      </c>
      <c r="M4222" t="s">
        <v>2569</v>
      </c>
      <c r="O4222" t="s">
        <v>2542</v>
      </c>
      <c r="P4222" t="s">
        <v>2543</v>
      </c>
      <c r="Q4222" t="s">
        <v>2544</v>
      </c>
      <c r="R4222" t="s">
        <v>2570</v>
      </c>
      <c r="S4222" t="s">
        <v>2546</v>
      </c>
      <c r="T4222">
        <v>0</v>
      </c>
      <c r="U4222" t="s">
        <v>2571</v>
      </c>
      <c r="V4222" t="s">
        <v>2572</v>
      </c>
      <c r="W4222" t="s">
        <v>2571</v>
      </c>
      <c r="X4222" t="s">
        <v>2572</v>
      </c>
      <c r="Y4222" t="str">
        <f t="shared" si="65"/>
        <v>酷得少年（天津）文化传播有限公司-1北京酷得少年科技有限公司信息流</v>
      </c>
      <c r="Z4222" t="e">
        <f>VLOOKUP(Y:Y,[1]Sheet1!N:N,1,0)</f>
        <v>#N/A</v>
      </c>
    </row>
    <row r="4223" spans="1:26" hidden="1" x14ac:dyDescent="0.25">
      <c r="A4223">
        <v>20230607</v>
      </c>
      <c r="B4223">
        <v>40168764</v>
      </c>
      <c r="C4223" t="s">
        <v>2590</v>
      </c>
      <c r="D4223">
        <v>2158492</v>
      </c>
      <c r="E4223" t="s">
        <v>2580</v>
      </c>
      <c r="F4223" s="59">
        <v>2631.12</v>
      </c>
      <c r="G4223">
        <v>2210.84</v>
      </c>
      <c r="H4223" t="s">
        <v>2559</v>
      </c>
      <c r="I4223" t="s">
        <v>2560</v>
      </c>
      <c r="J4223" t="s">
        <v>2330</v>
      </c>
      <c r="K4223" t="s">
        <v>711</v>
      </c>
      <c r="L4223" t="s">
        <v>2329</v>
      </c>
      <c r="M4223" t="s">
        <v>2581</v>
      </c>
      <c r="N4223" t="s">
        <v>2582</v>
      </c>
      <c r="O4223" t="s">
        <v>2542</v>
      </c>
      <c r="P4223" t="s">
        <v>2543</v>
      </c>
      <c r="Q4223" t="s">
        <v>2544</v>
      </c>
      <c r="R4223" t="s">
        <v>2583</v>
      </c>
      <c r="S4223" t="s">
        <v>2546</v>
      </c>
      <c r="T4223">
        <v>5954.1930000000002</v>
      </c>
      <c r="U4223" t="s">
        <v>2584</v>
      </c>
      <c r="V4223" t="s">
        <v>2585</v>
      </c>
      <c r="W4223" t="s">
        <v>2584</v>
      </c>
      <c r="X4223" t="s">
        <v>2585</v>
      </c>
      <c r="Y4223" t="str">
        <f t="shared" si="65"/>
        <v>成都哈拜网络科技有限公司-数字媒体事业部上海哈啰普惠科技有限公司CPC</v>
      </c>
      <c r="Z4223" t="e">
        <f>VLOOKUP(Y:Y,[1]Sheet1!N:N,1,0)</f>
        <v>#N/A</v>
      </c>
    </row>
    <row r="4224" spans="1:26" x14ac:dyDescent="0.25">
      <c r="A4224">
        <v>20230607</v>
      </c>
      <c r="B4224">
        <v>45336925</v>
      </c>
      <c r="C4224" t="s">
        <v>2717</v>
      </c>
      <c r="D4224">
        <v>2054669</v>
      </c>
      <c r="E4224" t="s">
        <v>2622</v>
      </c>
      <c r="F4224" s="59">
        <v>143.79</v>
      </c>
      <c r="G4224">
        <v>106.51</v>
      </c>
      <c r="H4224" t="s">
        <v>2538</v>
      </c>
      <c r="I4224" t="s">
        <v>2551</v>
      </c>
      <c r="J4224" t="s">
        <v>2352</v>
      </c>
      <c r="K4224" t="s">
        <v>2321</v>
      </c>
      <c r="L4224" t="s">
        <v>2351</v>
      </c>
      <c r="M4224" t="s">
        <v>2623</v>
      </c>
      <c r="N4224" t="s">
        <v>2624</v>
      </c>
      <c r="O4224" t="s">
        <v>2542</v>
      </c>
      <c r="P4224" t="s">
        <v>2543</v>
      </c>
      <c r="Q4224" t="s">
        <v>2544</v>
      </c>
      <c r="R4224" t="s">
        <v>2625</v>
      </c>
      <c r="S4224" t="s">
        <v>2546</v>
      </c>
      <c r="T4224">
        <v>0</v>
      </c>
      <c r="U4224" t="s">
        <v>838</v>
      </c>
      <c r="V4224" t="s">
        <v>2548</v>
      </c>
      <c r="W4224" t="s">
        <v>838</v>
      </c>
      <c r="X4224" t="s">
        <v>2548</v>
      </c>
      <c r="Y4224" t="str">
        <f t="shared" si="65"/>
        <v>深圳市小赢普惠科技有限责任公司深圳市赢众通金融信息服务有限责任公司信息流</v>
      </c>
      <c r="Z4224" t="e">
        <f>VLOOKUP(Y:Y,[1]Sheet1!N:N,1,0)</f>
        <v>#N/A</v>
      </c>
    </row>
    <row r="4225" spans="1:26" hidden="1" x14ac:dyDescent="0.25">
      <c r="A4225">
        <v>20230607</v>
      </c>
      <c r="B4225">
        <v>47327914</v>
      </c>
      <c r="C4225" t="s">
        <v>2720</v>
      </c>
      <c r="D4225">
        <v>2185183</v>
      </c>
      <c r="E4225" t="s">
        <v>2574</v>
      </c>
      <c r="F4225" s="59">
        <v>7148.4</v>
      </c>
      <c r="G4225">
        <v>5415.46</v>
      </c>
      <c r="H4225" t="s">
        <v>2538</v>
      </c>
      <c r="I4225" t="s">
        <v>2539</v>
      </c>
      <c r="J4225" t="s">
        <v>2575</v>
      </c>
      <c r="K4225" t="s">
        <v>2321</v>
      </c>
      <c r="L4225" t="s">
        <v>2344</v>
      </c>
      <c r="M4225" t="s">
        <v>2576</v>
      </c>
      <c r="O4225" t="s">
        <v>2542</v>
      </c>
      <c r="P4225" t="s">
        <v>2543</v>
      </c>
      <c r="Q4225" t="s">
        <v>2544</v>
      </c>
      <c r="R4225" t="s">
        <v>2577</v>
      </c>
      <c r="S4225" t="s">
        <v>2546</v>
      </c>
      <c r="T4225">
        <v>0</v>
      </c>
      <c r="U4225" t="s">
        <v>838</v>
      </c>
      <c r="V4225" t="s">
        <v>2578</v>
      </c>
      <c r="W4225" t="s">
        <v>838</v>
      </c>
      <c r="X4225" t="s">
        <v>2578</v>
      </c>
      <c r="Y4225" t="str">
        <f t="shared" si="65"/>
        <v>北京微财科技有限公司-数媒重庆市黑卡小额贷款有限公司信息流</v>
      </c>
      <c r="Z4225" t="e">
        <f>VLOOKUP(Y:Y,[1]Sheet1!N:N,1,0)</f>
        <v>#N/A</v>
      </c>
    </row>
    <row r="4226" spans="1:26" hidden="1" x14ac:dyDescent="0.25">
      <c r="A4226">
        <v>20230607</v>
      </c>
      <c r="B4226">
        <v>47798422</v>
      </c>
      <c r="C4226" t="s">
        <v>2794</v>
      </c>
      <c r="D4226">
        <v>2169384</v>
      </c>
      <c r="E4226" t="s">
        <v>2633</v>
      </c>
      <c r="F4226" s="59">
        <v>5008.1899999999996</v>
      </c>
      <c r="G4226">
        <v>3709.77</v>
      </c>
      <c r="H4226" t="s">
        <v>2538</v>
      </c>
      <c r="I4226" t="s">
        <v>2551</v>
      </c>
      <c r="J4226" t="s">
        <v>296</v>
      </c>
      <c r="K4226" t="s">
        <v>2321</v>
      </c>
      <c r="L4226" t="s">
        <v>2334</v>
      </c>
      <c r="M4226" t="s">
        <v>2634</v>
      </c>
      <c r="N4226" t="s">
        <v>2635</v>
      </c>
      <c r="O4226" t="s">
        <v>2542</v>
      </c>
      <c r="P4226" t="s">
        <v>2543</v>
      </c>
      <c r="Q4226" t="s">
        <v>2544</v>
      </c>
      <c r="R4226" t="s">
        <v>2636</v>
      </c>
      <c r="S4226" t="s">
        <v>2546</v>
      </c>
      <c r="T4226">
        <v>0</v>
      </c>
      <c r="U4226" t="s">
        <v>2584</v>
      </c>
      <c r="V4226" t="s">
        <v>2637</v>
      </c>
      <c r="W4226" t="s">
        <v>2584</v>
      </c>
      <c r="X4226" t="s">
        <v>2637</v>
      </c>
      <c r="Y4226" t="str">
        <f t="shared" si="65"/>
        <v>湖北车智汇传媒有限公司北京车之家信息技术有限公司信息流</v>
      </c>
      <c r="Z4226" t="e">
        <f>VLOOKUP(Y:Y,[1]Sheet1!N:N,1,0)</f>
        <v>#N/A</v>
      </c>
    </row>
    <row r="4227" spans="1:26" hidden="1" x14ac:dyDescent="0.25">
      <c r="A4227">
        <v>20230607</v>
      </c>
      <c r="B4227">
        <v>47953344</v>
      </c>
      <c r="C4227" t="s">
        <v>2732</v>
      </c>
      <c r="D4227">
        <v>2167551</v>
      </c>
      <c r="E4227" t="s">
        <v>2550</v>
      </c>
      <c r="F4227" s="59">
        <v>1101.33</v>
      </c>
      <c r="G4227">
        <v>1101.33</v>
      </c>
      <c r="H4227" t="s">
        <v>2538</v>
      </c>
      <c r="I4227" t="s">
        <v>2551</v>
      </c>
      <c r="J4227" t="s">
        <v>2332</v>
      </c>
      <c r="K4227" t="s">
        <v>2321</v>
      </c>
      <c r="L4227" t="s">
        <v>2333</v>
      </c>
      <c r="M4227" t="s">
        <v>2552</v>
      </c>
      <c r="N4227" t="s">
        <v>2553</v>
      </c>
      <c r="O4227" t="s">
        <v>2542</v>
      </c>
      <c r="P4227" t="s">
        <v>2543</v>
      </c>
      <c r="Q4227" t="s">
        <v>2544</v>
      </c>
      <c r="R4227" t="s">
        <v>2554</v>
      </c>
      <c r="S4227" t="s">
        <v>2546</v>
      </c>
      <c r="T4227">
        <v>0</v>
      </c>
      <c r="U4227" t="s">
        <v>2555</v>
      </c>
      <c r="V4227" t="s">
        <v>2556</v>
      </c>
      <c r="W4227" t="s">
        <v>2555</v>
      </c>
      <c r="X4227" t="s">
        <v>2556</v>
      </c>
      <c r="Y4227" t="str">
        <f t="shared" ref="Y4227:Y4290" si="66">L4227&amp;J4227&amp;K4227</f>
        <v>北京爱奇艺科技有限公司-百度北京爱奇艺科技有限公司信息流</v>
      </c>
      <c r="Z4227" t="e">
        <f>VLOOKUP(Y:Y,[1]Sheet1!N:N,1,0)</f>
        <v>#N/A</v>
      </c>
    </row>
    <row r="4228" spans="1:26" hidden="1" x14ac:dyDescent="0.25">
      <c r="A4228">
        <v>20230607</v>
      </c>
      <c r="B4228">
        <v>45323041</v>
      </c>
      <c r="C4228" t="s">
        <v>2775</v>
      </c>
      <c r="D4228">
        <v>2172261</v>
      </c>
      <c r="E4228" t="s">
        <v>2628</v>
      </c>
      <c r="F4228" s="59">
        <v>20523.259999999998</v>
      </c>
      <c r="G4228">
        <v>15666.61</v>
      </c>
      <c r="H4228" t="s">
        <v>2538</v>
      </c>
      <c r="I4228" t="s">
        <v>2551</v>
      </c>
      <c r="J4228" t="s">
        <v>292</v>
      </c>
      <c r="K4228" t="s">
        <v>2321</v>
      </c>
      <c r="L4228" t="s">
        <v>574</v>
      </c>
      <c r="M4228" t="s">
        <v>2611</v>
      </c>
      <c r="N4228" t="s">
        <v>2612</v>
      </c>
      <c r="O4228" t="s">
        <v>2542</v>
      </c>
      <c r="P4228" t="s">
        <v>2543</v>
      </c>
      <c r="Q4228" t="s">
        <v>2544</v>
      </c>
      <c r="R4228" t="s">
        <v>2613</v>
      </c>
      <c r="S4228" t="s">
        <v>2546</v>
      </c>
      <c r="T4228">
        <v>0</v>
      </c>
      <c r="U4228" t="s">
        <v>2614</v>
      </c>
      <c r="V4228" t="s">
        <v>2615</v>
      </c>
      <c r="W4228" t="s">
        <v>2614</v>
      </c>
      <c r="X4228" t="s">
        <v>2615</v>
      </c>
      <c r="Y4228" t="str">
        <f t="shared" si="66"/>
        <v>广州荔湾品唯信息服务有限公司广州唯品会电子商务有限公司信息流</v>
      </c>
      <c r="Z4228" t="e">
        <f>VLOOKUP(Y:Y,[1]Sheet1!N:N,1,0)</f>
        <v>#N/A</v>
      </c>
    </row>
    <row r="4229" spans="1:26" hidden="1" x14ac:dyDescent="0.25">
      <c r="A4229">
        <v>20230607</v>
      </c>
      <c r="B4229">
        <v>38794097</v>
      </c>
      <c r="C4229" t="s">
        <v>2757</v>
      </c>
      <c r="D4229">
        <v>2172261</v>
      </c>
      <c r="E4229" t="s">
        <v>2628</v>
      </c>
      <c r="F4229" s="59">
        <v>205.57</v>
      </c>
      <c r="G4229">
        <v>156.91999999999999</v>
      </c>
      <c r="H4229" t="s">
        <v>2538</v>
      </c>
      <c r="I4229" t="s">
        <v>2539</v>
      </c>
      <c r="J4229" t="s">
        <v>292</v>
      </c>
      <c r="K4229" t="s">
        <v>2321</v>
      </c>
      <c r="L4229" t="s">
        <v>574</v>
      </c>
      <c r="M4229" t="s">
        <v>2611</v>
      </c>
      <c r="N4229" t="s">
        <v>2612</v>
      </c>
      <c r="O4229" t="s">
        <v>2542</v>
      </c>
      <c r="P4229" t="s">
        <v>2543</v>
      </c>
      <c r="Q4229" t="s">
        <v>2544</v>
      </c>
      <c r="R4229" t="s">
        <v>2613</v>
      </c>
      <c r="S4229" t="s">
        <v>2546</v>
      </c>
      <c r="T4229">
        <v>0</v>
      </c>
      <c r="U4229" t="s">
        <v>2614</v>
      </c>
      <c r="V4229" t="s">
        <v>2615</v>
      </c>
      <c r="W4229" t="s">
        <v>2614</v>
      </c>
      <c r="X4229" t="s">
        <v>2615</v>
      </c>
      <c r="Y4229" t="str">
        <f t="shared" si="66"/>
        <v>广州荔湾品唯信息服务有限公司广州唯品会电子商务有限公司信息流</v>
      </c>
      <c r="Z4229" t="e">
        <f>VLOOKUP(Y:Y,[1]Sheet1!N:N,1,0)</f>
        <v>#N/A</v>
      </c>
    </row>
    <row r="4230" spans="1:26" hidden="1" x14ac:dyDescent="0.25">
      <c r="A4230">
        <v>20230607</v>
      </c>
      <c r="B4230">
        <v>41250532</v>
      </c>
      <c r="C4230" t="s">
        <v>2664</v>
      </c>
      <c r="D4230">
        <v>2130054</v>
      </c>
      <c r="E4230" t="s">
        <v>2558</v>
      </c>
      <c r="F4230" s="59">
        <v>1652.65</v>
      </c>
      <c r="G4230">
        <v>1338.14</v>
      </c>
      <c r="H4230" t="s">
        <v>2559</v>
      </c>
      <c r="I4230" t="s">
        <v>2560</v>
      </c>
      <c r="J4230" t="s">
        <v>2350</v>
      </c>
      <c r="K4230" t="s">
        <v>711</v>
      </c>
      <c r="L4230" t="s">
        <v>2350</v>
      </c>
      <c r="M4230" t="s">
        <v>2561</v>
      </c>
      <c r="N4230" t="s">
        <v>2562</v>
      </c>
      <c r="O4230" t="s">
        <v>2542</v>
      </c>
      <c r="P4230" t="s">
        <v>2543</v>
      </c>
      <c r="Q4230" t="s">
        <v>2544</v>
      </c>
      <c r="R4230" t="s">
        <v>2563</v>
      </c>
      <c r="S4230" t="s">
        <v>2546</v>
      </c>
      <c r="T4230">
        <v>5626.5020000000004</v>
      </c>
      <c r="U4230" t="s">
        <v>1891</v>
      </c>
      <c r="V4230" t="s">
        <v>2564</v>
      </c>
      <c r="W4230" t="s">
        <v>1891</v>
      </c>
      <c r="X4230" t="s">
        <v>2564</v>
      </c>
      <c r="Y4230" t="str">
        <f t="shared" si="66"/>
        <v>深圳尚米网络技术有限公司深圳尚米网络技术有限公司CPC</v>
      </c>
      <c r="Z4230" t="e">
        <f>VLOOKUP(Y:Y,[1]Sheet1!N:N,1,0)</f>
        <v>#N/A</v>
      </c>
    </row>
    <row r="4231" spans="1:26" hidden="1" x14ac:dyDescent="0.25">
      <c r="A4231">
        <v>20230607</v>
      </c>
      <c r="B4231">
        <v>47974695</v>
      </c>
      <c r="C4231" t="s">
        <v>2814</v>
      </c>
      <c r="D4231">
        <v>2129251</v>
      </c>
      <c r="E4231" t="s">
        <v>2815</v>
      </c>
      <c r="F4231" s="59">
        <v>43.29</v>
      </c>
      <c r="G4231">
        <v>0</v>
      </c>
      <c r="H4231" t="s">
        <v>2538</v>
      </c>
      <c r="I4231" t="s">
        <v>2551</v>
      </c>
      <c r="J4231" t="s">
        <v>2330</v>
      </c>
      <c r="K4231" t="s">
        <v>2321</v>
      </c>
      <c r="L4231" t="s">
        <v>2329</v>
      </c>
      <c r="M4231" t="s">
        <v>2581</v>
      </c>
      <c r="N4231" t="s">
        <v>2582</v>
      </c>
      <c r="O4231" t="s">
        <v>2542</v>
      </c>
      <c r="P4231" t="s">
        <v>2543</v>
      </c>
      <c r="Q4231" t="s">
        <v>2544</v>
      </c>
      <c r="R4231" t="s">
        <v>2583</v>
      </c>
      <c r="S4231" t="s">
        <v>2546</v>
      </c>
      <c r="T4231">
        <v>0</v>
      </c>
      <c r="U4231" t="s">
        <v>838</v>
      </c>
      <c r="V4231" t="s">
        <v>2578</v>
      </c>
      <c r="W4231" t="s">
        <v>2584</v>
      </c>
      <c r="X4231" t="s">
        <v>2585</v>
      </c>
      <c r="Y4231" t="str">
        <f t="shared" si="66"/>
        <v>成都哈拜网络科技有限公司-数字媒体事业部上海哈啰普惠科技有限公司信息流</v>
      </c>
      <c r="Z4231" t="e">
        <f>VLOOKUP(Y:Y,[1]Sheet1!N:N,1,0)</f>
        <v>#N/A</v>
      </c>
    </row>
    <row r="4232" spans="1:26" hidden="1" x14ac:dyDescent="0.25">
      <c r="A4232">
        <v>20230607</v>
      </c>
      <c r="B4232">
        <v>31693175</v>
      </c>
      <c r="C4232" t="s">
        <v>2787</v>
      </c>
      <c r="D4232">
        <v>2158492</v>
      </c>
      <c r="E4232" t="s">
        <v>2580</v>
      </c>
      <c r="F4232" s="59">
        <v>2393.0500000000002</v>
      </c>
      <c r="G4232">
        <v>2010.8</v>
      </c>
      <c r="H4232" t="s">
        <v>2559</v>
      </c>
      <c r="I4232" t="s">
        <v>2560</v>
      </c>
      <c r="J4232" t="s">
        <v>2330</v>
      </c>
      <c r="K4232" t="s">
        <v>711</v>
      </c>
      <c r="L4232" t="s">
        <v>2329</v>
      </c>
      <c r="M4232" t="s">
        <v>2581</v>
      </c>
      <c r="N4232" t="s">
        <v>2582</v>
      </c>
      <c r="O4232" t="s">
        <v>2542</v>
      </c>
      <c r="P4232" t="s">
        <v>2543</v>
      </c>
      <c r="Q4232" t="s">
        <v>2544</v>
      </c>
      <c r="R4232" t="s">
        <v>2583</v>
      </c>
      <c r="S4232" t="s">
        <v>2546</v>
      </c>
      <c r="T4232">
        <v>5846.5119999999997</v>
      </c>
      <c r="U4232" t="s">
        <v>2584</v>
      </c>
      <c r="V4232" t="s">
        <v>2585</v>
      </c>
      <c r="W4232" t="s">
        <v>2584</v>
      </c>
      <c r="X4232" t="s">
        <v>2585</v>
      </c>
      <c r="Y4232" t="str">
        <f t="shared" si="66"/>
        <v>成都哈拜网络科技有限公司-数字媒体事业部上海哈啰普惠科技有限公司CPC</v>
      </c>
      <c r="Z4232" t="e">
        <f>VLOOKUP(Y:Y,[1]Sheet1!N:N,1,0)</f>
        <v>#N/A</v>
      </c>
    </row>
    <row r="4233" spans="1:26" hidden="1" x14ac:dyDescent="0.25">
      <c r="A4233">
        <v>20230607</v>
      </c>
      <c r="B4233">
        <v>29768624</v>
      </c>
      <c r="C4233" t="s">
        <v>2751</v>
      </c>
      <c r="D4233">
        <v>2130054</v>
      </c>
      <c r="E4233" t="s">
        <v>2558</v>
      </c>
      <c r="F4233" s="59">
        <v>3058.66</v>
      </c>
      <c r="G4233">
        <v>2476.52</v>
      </c>
      <c r="H4233" t="s">
        <v>2559</v>
      </c>
      <c r="I4233" t="s">
        <v>2560</v>
      </c>
      <c r="J4233" t="s">
        <v>2350</v>
      </c>
      <c r="K4233" t="s">
        <v>711</v>
      </c>
      <c r="L4233" t="s">
        <v>2350</v>
      </c>
      <c r="M4233" t="s">
        <v>2561</v>
      </c>
      <c r="N4233" t="s">
        <v>2562</v>
      </c>
      <c r="O4233" t="s">
        <v>2542</v>
      </c>
      <c r="P4233" t="s">
        <v>2543</v>
      </c>
      <c r="Q4233" t="s">
        <v>2544</v>
      </c>
      <c r="R4233" t="s">
        <v>2563</v>
      </c>
      <c r="S4233" t="s">
        <v>2546</v>
      </c>
      <c r="T4233">
        <v>3034.9090000000001</v>
      </c>
      <c r="U4233" t="s">
        <v>1891</v>
      </c>
      <c r="V4233" t="s">
        <v>2602</v>
      </c>
      <c r="W4233" t="s">
        <v>1891</v>
      </c>
      <c r="X4233" t="s">
        <v>2564</v>
      </c>
      <c r="Y4233" t="str">
        <f t="shared" si="66"/>
        <v>深圳尚米网络技术有限公司深圳尚米网络技术有限公司CPC</v>
      </c>
      <c r="Z4233" t="e">
        <f>VLOOKUP(Y:Y,[1]Sheet1!N:N,1,0)</f>
        <v>#N/A</v>
      </c>
    </row>
    <row r="4234" spans="1:26" hidden="1" x14ac:dyDescent="0.25">
      <c r="A4234">
        <v>20230607</v>
      </c>
      <c r="B4234">
        <v>32070458</v>
      </c>
      <c r="C4234" t="s">
        <v>2646</v>
      </c>
      <c r="D4234">
        <v>2158492</v>
      </c>
      <c r="E4234" t="s">
        <v>2580</v>
      </c>
      <c r="F4234" s="59">
        <v>535.46</v>
      </c>
      <c r="G4234">
        <v>449.94</v>
      </c>
      <c r="H4234" t="s">
        <v>2559</v>
      </c>
      <c r="I4234" t="s">
        <v>2560</v>
      </c>
      <c r="J4234" t="s">
        <v>2330</v>
      </c>
      <c r="K4234" t="s">
        <v>711</v>
      </c>
      <c r="L4234" t="s">
        <v>2329</v>
      </c>
      <c r="M4234" t="s">
        <v>2581</v>
      </c>
      <c r="N4234" t="s">
        <v>2582</v>
      </c>
      <c r="O4234" t="s">
        <v>2542</v>
      </c>
      <c r="P4234" t="s">
        <v>2543</v>
      </c>
      <c r="Q4234" t="s">
        <v>2544</v>
      </c>
      <c r="R4234" t="s">
        <v>2583</v>
      </c>
      <c r="S4234" t="s">
        <v>2546</v>
      </c>
      <c r="T4234">
        <v>5922.9319999999998</v>
      </c>
      <c r="U4234" t="s">
        <v>2584</v>
      </c>
      <c r="V4234" t="s">
        <v>2585</v>
      </c>
      <c r="W4234" t="s">
        <v>2584</v>
      </c>
      <c r="X4234" t="s">
        <v>2585</v>
      </c>
      <c r="Y4234" t="str">
        <f t="shared" si="66"/>
        <v>成都哈拜网络科技有限公司-数字媒体事业部上海哈啰普惠科技有限公司CPC</v>
      </c>
      <c r="Z4234" t="e">
        <f>VLOOKUP(Y:Y,[1]Sheet1!N:N,1,0)</f>
        <v>#N/A</v>
      </c>
    </row>
    <row r="4235" spans="1:26" hidden="1" x14ac:dyDescent="0.25">
      <c r="A4235">
        <v>20230607</v>
      </c>
      <c r="B4235">
        <v>47327991</v>
      </c>
      <c r="C4235" t="s">
        <v>2766</v>
      </c>
      <c r="D4235">
        <v>2185183</v>
      </c>
      <c r="E4235" t="s">
        <v>2574</v>
      </c>
      <c r="F4235" s="59">
        <v>75.03</v>
      </c>
      <c r="G4235">
        <v>56.84</v>
      </c>
      <c r="H4235" t="s">
        <v>2538</v>
      </c>
      <c r="I4235" t="s">
        <v>2551</v>
      </c>
      <c r="J4235" t="s">
        <v>2575</v>
      </c>
      <c r="K4235" t="s">
        <v>2321</v>
      </c>
      <c r="L4235" t="s">
        <v>2344</v>
      </c>
      <c r="M4235" t="s">
        <v>2576</v>
      </c>
      <c r="O4235" t="s">
        <v>2542</v>
      </c>
      <c r="P4235" t="s">
        <v>2543</v>
      </c>
      <c r="Q4235" t="s">
        <v>2544</v>
      </c>
      <c r="R4235" t="s">
        <v>2577</v>
      </c>
      <c r="S4235" t="s">
        <v>2546</v>
      </c>
      <c r="T4235">
        <v>0</v>
      </c>
      <c r="U4235" t="s">
        <v>838</v>
      </c>
      <c r="V4235" t="s">
        <v>2578</v>
      </c>
      <c r="W4235" t="s">
        <v>838</v>
      </c>
      <c r="X4235" t="s">
        <v>2578</v>
      </c>
      <c r="Y4235" t="str">
        <f t="shared" si="66"/>
        <v>北京微财科技有限公司-数媒重庆市黑卡小额贷款有限公司信息流</v>
      </c>
      <c r="Z4235" t="e">
        <f>VLOOKUP(Y:Y,[1]Sheet1!N:N,1,0)</f>
        <v>#N/A</v>
      </c>
    </row>
    <row r="4236" spans="1:26" hidden="1" x14ac:dyDescent="0.25">
      <c r="A4236">
        <v>20230607</v>
      </c>
      <c r="B4236">
        <v>47953344</v>
      </c>
      <c r="C4236" t="s">
        <v>2732</v>
      </c>
      <c r="D4236">
        <v>2167551</v>
      </c>
      <c r="E4236" t="s">
        <v>2550</v>
      </c>
      <c r="F4236" s="59">
        <v>0.34</v>
      </c>
      <c r="G4236">
        <v>0.34</v>
      </c>
      <c r="H4236" t="s">
        <v>2538</v>
      </c>
      <c r="I4236" t="s">
        <v>2539</v>
      </c>
      <c r="J4236" t="s">
        <v>2332</v>
      </c>
      <c r="K4236" t="s">
        <v>2321</v>
      </c>
      <c r="L4236" t="s">
        <v>2333</v>
      </c>
      <c r="M4236" t="s">
        <v>2552</v>
      </c>
      <c r="N4236" t="s">
        <v>2553</v>
      </c>
      <c r="O4236" t="s">
        <v>2542</v>
      </c>
      <c r="P4236" t="s">
        <v>2543</v>
      </c>
      <c r="Q4236" t="s">
        <v>2544</v>
      </c>
      <c r="R4236" t="s">
        <v>2554</v>
      </c>
      <c r="S4236" t="s">
        <v>2546</v>
      </c>
      <c r="T4236">
        <v>0</v>
      </c>
      <c r="U4236" t="s">
        <v>2555</v>
      </c>
      <c r="V4236" t="s">
        <v>2556</v>
      </c>
      <c r="W4236" t="s">
        <v>2555</v>
      </c>
      <c r="X4236" t="s">
        <v>2556</v>
      </c>
      <c r="Y4236" t="str">
        <f t="shared" si="66"/>
        <v>北京爱奇艺科技有限公司-百度北京爱奇艺科技有限公司信息流</v>
      </c>
      <c r="Z4236" t="e">
        <f>VLOOKUP(Y:Y,[1]Sheet1!N:N,1,0)</f>
        <v>#N/A</v>
      </c>
    </row>
    <row r="4237" spans="1:26" hidden="1" x14ac:dyDescent="0.25">
      <c r="A4237">
        <v>20230607</v>
      </c>
      <c r="B4237">
        <v>29768589</v>
      </c>
      <c r="C4237" t="s">
        <v>2724</v>
      </c>
      <c r="D4237">
        <v>2130054</v>
      </c>
      <c r="E4237" t="s">
        <v>2558</v>
      </c>
      <c r="F4237" s="59">
        <v>3461.85</v>
      </c>
      <c r="G4237">
        <v>2803.07</v>
      </c>
      <c r="H4237" t="s">
        <v>2559</v>
      </c>
      <c r="I4237" t="s">
        <v>2560</v>
      </c>
      <c r="J4237" t="s">
        <v>2350</v>
      </c>
      <c r="K4237" t="s">
        <v>711</v>
      </c>
      <c r="L4237" t="s">
        <v>2350</v>
      </c>
      <c r="M4237" t="s">
        <v>2561</v>
      </c>
      <c r="N4237" t="s">
        <v>2562</v>
      </c>
      <c r="O4237" t="s">
        <v>2542</v>
      </c>
      <c r="P4237" t="s">
        <v>2543</v>
      </c>
      <c r="Q4237" t="s">
        <v>2544</v>
      </c>
      <c r="R4237" t="s">
        <v>2563</v>
      </c>
      <c r="S4237" t="s">
        <v>2546</v>
      </c>
      <c r="T4237">
        <v>7834.0780000000004</v>
      </c>
      <c r="U4237" t="s">
        <v>1891</v>
      </c>
      <c r="V4237" t="s">
        <v>2564</v>
      </c>
      <c r="W4237" t="s">
        <v>1891</v>
      </c>
      <c r="X4237" t="s">
        <v>2564</v>
      </c>
      <c r="Y4237" t="str">
        <f t="shared" si="66"/>
        <v>深圳尚米网络技术有限公司深圳尚米网络技术有限公司CPC</v>
      </c>
      <c r="Z4237" t="e">
        <f>VLOOKUP(Y:Y,[1]Sheet1!N:N,1,0)</f>
        <v>#N/A</v>
      </c>
    </row>
    <row r="4238" spans="1:26" hidden="1" x14ac:dyDescent="0.25">
      <c r="A4238">
        <v>20230607</v>
      </c>
      <c r="B4238">
        <v>45323011</v>
      </c>
      <c r="C4238" t="s">
        <v>2680</v>
      </c>
      <c r="D4238">
        <v>2172261</v>
      </c>
      <c r="E4238" t="s">
        <v>2628</v>
      </c>
      <c r="F4238" s="59">
        <v>62.2</v>
      </c>
      <c r="G4238">
        <v>47.48</v>
      </c>
      <c r="H4238" t="s">
        <v>2538</v>
      </c>
      <c r="I4238" t="s">
        <v>2539</v>
      </c>
      <c r="J4238" t="s">
        <v>292</v>
      </c>
      <c r="K4238" t="s">
        <v>2321</v>
      </c>
      <c r="L4238" t="s">
        <v>574</v>
      </c>
      <c r="M4238" t="s">
        <v>2611</v>
      </c>
      <c r="N4238" t="s">
        <v>2612</v>
      </c>
      <c r="O4238" t="s">
        <v>2542</v>
      </c>
      <c r="P4238" t="s">
        <v>2543</v>
      </c>
      <c r="Q4238" t="s">
        <v>2544</v>
      </c>
      <c r="R4238" t="s">
        <v>2613</v>
      </c>
      <c r="S4238" t="s">
        <v>2546</v>
      </c>
      <c r="T4238">
        <v>0</v>
      </c>
      <c r="U4238" t="s">
        <v>2614</v>
      </c>
      <c r="V4238" t="s">
        <v>2615</v>
      </c>
      <c r="W4238" t="s">
        <v>2614</v>
      </c>
      <c r="X4238" t="s">
        <v>2615</v>
      </c>
      <c r="Y4238" t="str">
        <f t="shared" si="66"/>
        <v>广州荔湾品唯信息服务有限公司广州唯品会电子商务有限公司信息流</v>
      </c>
      <c r="Z4238" t="e">
        <f>VLOOKUP(Y:Y,[1]Sheet1!N:N,1,0)</f>
        <v>#N/A</v>
      </c>
    </row>
    <row r="4239" spans="1:26" hidden="1" x14ac:dyDescent="0.25">
      <c r="A4239">
        <v>20230607</v>
      </c>
      <c r="B4239">
        <v>47184422</v>
      </c>
      <c r="C4239" t="s">
        <v>2748</v>
      </c>
      <c r="D4239">
        <v>2171552</v>
      </c>
      <c r="E4239" t="s">
        <v>2749</v>
      </c>
      <c r="F4239" s="59">
        <v>2691.56</v>
      </c>
      <c r="G4239">
        <v>2691.56</v>
      </c>
      <c r="H4239" t="s">
        <v>2538</v>
      </c>
      <c r="I4239" t="s">
        <v>2551</v>
      </c>
      <c r="J4239" t="s">
        <v>2339</v>
      </c>
      <c r="K4239" t="s">
        <v>2321</v>
      </c>
      <c r="L4239" t="s">
        <v>2338</v>
      </c>
      <c r="M4239" t="s">
        <v>2692</v>
      </c>
      <c r="N4239" t="s">
        <v>2693</v>
      </c>
      <c r="O4239" t="s">
        <v>2542</v>
      </c>
      <c r="P4239" t="s">
        <v>2543</v>
      </c>
      <c r="Q4239" t="s">
        <v>2544</v>
      </c>
      <c r="R4239" t="s">
        <v>2694</v>
      </c>
      <c r="S4239" t="s">
        <v>2546</v>
      </c>
      <c r="T4239">
        <v>0</v>
      </c>
      <c r="U4239" t="s">
        <v>2117</v>
      </c>
      <c r="V4239" t="s">
        <v>2695</v>
      </c>
      <c r="W4239" t="s">
        <v>2117</v>
      </c>
      <c r="X4239" t="s">
        <v>2695</v>
      </c>
      <c r="Y4239" t="str">
        <f t="shared" si="66"/>
        <v>北京三快在线科技有限公司及其关联公司北京三快科技有限公司信息流</v>
      </c>
      <c r="Z4239" t="e">
        <f>VLOOKUP(Y:Y,[1]Sheet1!N:N,1,0)</f>
        <v>#N/A</v>
      </c>
    </row>
    <row r="4240" spans="1:26" hidden="1" x14ac:dyDescent="0.25">
      <c r="A4240">
        <v>20230607</v>
      </c>
      <c r="B4240">
        <v>38794097</v>
      </c>
      <c r="C4240" t="s">
        <v>2757</v>
      </c>
      <c r="D4240">
        <v>2172261</v>
      </c>
      <c r="E4240" t="s">
        <v>2628</v>
      </c>
      <c r="F4240" s="59">
        <v>1891.55</v>
      </c>
      <c r="G4240">
        <v>1443.93</v>
      </c>
      <c r="H4240" t="s">
        <v>2538</v>
      </c>
      <c r="I4240" t="s">
        <v>2551</v>
      </c>
      <c r="J4240" t="s">
        <v>292</v>
      </c>
      <c r="K4240" t="s">
        <v>2321</v>
      </c>
      <c r="L4240" t="s">
        <v>574</v>
      </c>
      <c r="M4240" t="s">
        <v>2611</v>
      </c>
      <c r="N4240" t="s">
        <v>2612</v>
      </c>
      <c r="O4240" t="s">
        <v>2542</v>
      </c>
      <c r="P4240" t="s">
        <v>2543</v>
      </c>
      <c r="Q4240" t="s">
        <v>2544</v>
      </c>
      <c r="R4240" t="s">
        <v>2613</v>
      </c>
      <c r="S4240" t="s">
        <v>2546</v>
      </c>
      <c r="T4240">
        <v>0</v>
      </c>
      <c r="U4240" t="s">
        <v>2614</v>
      </c>
      <c r="V4240" t="s">
        <v>2615</v>
      </c>
      <c r="W4240" t="s">
        <v>2614</v>
      </c>
      <c r="X4240" t="s">
        <v>2615</v>
      </c>
      <c r="Y4240" t="str">
        <f t="shared" si="66"/>
        <v>广州荔湾品唯信息服务有限公司广州唯品会电子商务有限公司信息流</v>
      </c>
      <c r="Z4240" t="e">
        <f>VLOOKUP(Y:Y,[1]Sheet1!N:N,1,0)</f>
        <v>#N/A</v>
      </c>
    </row>
    <row r="4241" spans="1:26" hidden="1" x14ac:dyDescent="0.25">
      <c r="A4241">
        <v>20230607</v>
      </c>
      <c r="B4241">
        <v>46808242</v>
      </c>
      <c r="C4241" t="s">
        <v>2707</v>
      </c>
      <c r="D4241">
        <v>2159765</v>
      </c>
      <c r="E4241" t="s">
        <v>2568</v>
      </c>
      <c r="F4241" s="59">
        <v>1134.8699999999999</v>
      </c>
      <c r="G4241">
        <v>866.31</v>
      </c>
      <c r="H4241" t="s">
        <v>2538</v>
      </c>
      <c r="I4241" t="s">
        <v>2551</v>
      </c>
      <c r="J4241" t="s">
        <v>2375</v>
      </c>
      <c r="K4241" t="s">
        <v>2321</v>
      </c>
      <c r="L4241" t="s">
        <v>2277</v>
      </c>
      <c r="M4241" t="s">
        <v>2569</v>
      </c>
      <c r="O4241" t="s">
        <v>2542</v>
      </c>
      <c r="P4241" t="s">
        <v>2543</v>
      </c>
      <c r="Q4241" t="s">
        <v>2544</v>
      </c>
      <c r="R4241" t="s">
        <v>2570</v>
      </c>
      <c r="S4241" t="s">
        <v>2546</v>
      </c>
      <c r="T4241">
        <v>0</v>
      </c>
      <c r="U4241" t="s">
        <v>2571</v>
      </c>
      <c r="V4241" t="s">
        <v>2572</v>
      </c>
      <c r="W4241" t="s">
        <v>2571</v>
      </c>
      <c r="X4241" t="s">
        <v>2572</v>
      </c>
      <c r="Y4241" t="str">
        <f t="shared" si="66"/>
        <v>酷得少年（天津）文化传播有限公司-1北京酷得少年科技有限公司信息流</v>
      </c>
      <c r="Z4241" t="e">
        <f>VLOOKUP(Y:Y,[1]Sheet1!N:N,1,0)</f>
        <v>#N/A</v>
      </c>
    </row>
    <row r="4242" spans="1:26" hidden="1" x14ac:dyDescent="0.25">
      <c r="A4242">
        <v>20230607</v>
      </c>
      <c r="B4242">
        <v>45323011</v>
      </c>
      <c r="C4242" t="s">
        <v>2680</v>
      </c>
      <c r="D4242">
        <v>2172261</v>
      </c>
      <c r="E4242" t="s">
        <v>2628</v>
      </c>
      <c r="F4242" s="59">
        <v>2943.18</v>
      </c>
      <c r="G4242">
        <v>2246.6999999999998</v>
      </c>
      <c r="H4242" t="s">
        <v>2538</v>
      </c>
      <c r="I4242" t="s">
        <v>2551</v>
      </c>
      <c r="J4242" t="s">
        <v>292</v>
      </c>
      <c r="K4242" t="s">
        <v>2321</v>
      </c>
      <c r="L4242" t="s">
        <v>574</v>
      </c>
      <c r="M4242" t="s">
        <v>2611</v>
      </c>
      <c r="N4242" t="s">
        <v>2612</v>
      </c>
      <c r="O4242" t="s">
        <v>2542</v>
      </c>
      <c r="P4242" t="s">
        <v>2543</v>
      </c>
      <c r="Q4242" t="s">
        <v>2544</v>
      </c>
      <c r="R4242" t="s">
        <v>2613</v>
      </c>
      <c r="S4242" t="s">
        <v>2546</v>
      </c>
      <c r="T4242">
        <v>0</v>
      </c>
      <c r="U4242" t="s">
        <v>2614</v>
      </c>
      <c r="V4242" t="s">
        <v>2615</v>
      </c>
      <c r="W4242" t="s">
        <v>2614</v>
      </c>
      <c r="X4242" t="s">
        <v>2615</v>
      </c>
      <c r="Y4242" t="str">
        <f t="shared" si="66"/>
        <v>广州荔湾品唯信息服务有限公司广州唯品会电子商务有限公司信息流</v>
      </c>
      <c r="Z4242" t="e">
        <f>VLOOKUP(Y:Y,[1]Sheet1!N:N,1,0)</f>
        <v>#N/A</v>
      </c>
    </row>
    <row r="4243" spans="1:26" hidden="1" x14ac:dyDescent="0.25">
      <c r="A4243">
        <v>20230607</v>
      </c>
      <c r="B4243">
        <v>29880965</v>
      </c>
      <c r="C4243" t="s">
        <v>2730</v>
      </c>
      <c r="D4243">
        <v>2130054</v>
      </c>
      <c r="E4243" t="s">
        <v>2558</v>
      </c>
      <c r="F4243" s="59">
        <v>12908.2</v>
      </c>
      <c r="G4243">
        <v>10451.89</v>
      </c>
      <c r="H4243" t="s">
        <v>2559</v>
      </c>
      <c r="I4243" t="s">
        <v>2560</v>
      </c>
      <c r="J4243" t="s">
        <v>2350</v>
      </c>
      <c r="K4243" t="s">
        <v>711</v>
      </c>
      <c r="L4243" t="s">
        <v>2350</v>
      </c>
      <c r="M4243" t="s">
        <v>2561</v>
      </c>
      <c r="N4243" t="s">
        <v>2562</v>
      </c>
      <c r="O4243" t="s">
        <v>2542</v>
      </c>
      <c r="P4243" t="s">
        <v>2543</v>
      </c>
      <c r="Q4243" t="s">
        <v>2544</v>
      </c>
      <c r="R4243" t="s">
        <v>2563</v>
      </c>
      <c r="S4243" t="s">
        <v>2546</v>
      </c>
      <c r="T4243">
        <v>33086.118999999999</v>
      </c>
      <c r="U4243" t="s">
        <v>1891</v>
      </c>
      <c r="V4243" t="s">
        <v>2564</v>
      </c>
      <c r="W4243" t="s">
        <v>1891</v>
      </c>
      <c r="X4243" t="s">
        <v>2564</v>
      </c>
      <c r="Y4243" t="str">
        <f t="shared" si="66"/>
        <v>深圳尚米网络技术有限公司深圳尚米网络技术有限公司CPC</v>
      </c>
      <c r="Z4243" t="e">
        <f>VLOOKUP(Y:Y,[1]Sheet1!N:N,1,0)</f>
        <v>#N/A</v>
      </c>
    </row>
    <row r="4244" spans="1:26" hidden="1" x14ac:dyDescent="0.25">
      <c r="A4244">
        <v>20230607</v>
      </c>
      <c r="B4244">
        <v>39122181</v>
      </c>
      <c r="C4244" t="s">
        <v>2586</v>
      </c>
      <c r="D4244">
        <v>2117410</v>
      </c>
      <c r="E4244" t="s">
        <v>2587</v>
      </c>
      <c r="F4244" s="59">
        <v>14.79</v>
      </c>
      <c r="G4244">
        <v>0</v>
      </c>
      <c r="H4244" t="s">
        <v>2538</v>
      </c>
      <c r="I4244" t="s">
        <v>2539</v>
      </c>
      <c r="J4244" t="s">
        <v>2353</v>
      </c>
      <c r="K4244" t="s">
        <v>2321</v>
      </c>
      <c r="L4244" t="s">
        <v>326</v>
      </c>
      <c r="M4244" t="s">
        <v>2588</v>
      </c>
      <c r="N4244" t="s">
        <v>2589</v>
      </c>
      <c r="O4244" t="s">
        <v>2542</v>
      </c>
      <c r="P4244" t="s">
        <v>2543</v>
      </c>
      <c r="Q4244" t="s">
        <v>2544</v>
      </c>
      <c r="R4244" t="s">
        <v>2570</v>
      </c>
      <c r="S4244" t="s">
        <v>2546</v>
      </c>
      <c r="T4244">
        <v>0</v>
      </c>
      <c r="U4244" t="s">
        <v>2571</v>
      </c>
      <c r="V4244" t="s">
        <v>2572</v>
      </c>
      <c r="W4244" t="s">
        <v>1891</v>
      </c>
      <c r="X4244" t="s">
        <v>2564</v>
      </c>
      <c r="Y4244" t="str">
        <f t="shared" si="66"/>
        <v>网易有道信息技术（北京）有限公司网易(杭州)网络有限公司信息流</v>
      </c>
      <c r="Z4244" t="e">
        <f>VLOOKUP(Y:Y,[1]Sheet1!N:N,1,0)</f>
        <v>#N/A</v>
      </c>
    </row>
    <row r="4245" spans="1:26" hidden="1" x14ac:dyDescent="0.25">
      <c r="A4245">
        <v>20230607</v>
      </c>
      <c r="B4245">
        <v>45323155</v>
      </c>
      <c r="C4245" t="s">
        <v>2759</v>
      </c>
      <c r="D4245">
        <v>2172261</v>
      </c>
      <c r="E4245" t="s">
        <v>2628</v>
      </c>
      <c r="F4245" s="59">
        <v>192.92</v>
      </c>
      <c r="G4245">
        <v>147.27000000000001</v>
      </c>
      <c r="H4245" t="s">
        <v>2538</v>
      </c>
      <c r="I4245" t="s">
        <v>2551</v>
      </c>
      <c r="J4245" t="s">
        <v>292</v>
      </c>
      <c r="K4245" t="s">
        <v>2321</v>
      </c>
      <c r="L4245" t="s">
        <v>574</v>
      </c>
      <c r="M4245" t="s">
        <v>2611</v>
      </c>
      <c r="N4245" t="s">
        <v>2612</v>
      </c>
      <c r="O4245" t="s">
        <v>2542</v>
      </c>
      <c r="P4245" t="s">
        <v>2543</v>
      </c>
      <c r="Q4245" t="s">
        <v>2544</v>
      </c>
      <c r="R4245" t="s">
        <v>2613</v>
      </c>
      <c r="S4245" t="s">
        <v>2546</v>
      </c>
      <c r="T4245">
        <v>0</v>
      </c>
      <c r="U4245" t="s">
        <v>2614</v>
      </c>
      <c r="V4245" t="s">
        <v>2615</v>
      </c>
      <c r="W4245" t="s">
        <v>2614</v>
      </c>
      <c r="X4245" t="s">
        <v>2615</v>
      </c>
      <c r="Y4245" t="str">
        <f t="shared" si="66"/>
        <v>广州荔湾品唯信息服务有限公司广州唯品会电子商务有限公司信息流</v>
      </c>
      <c r="Z4245" t="e">
        <f>VLOOKUP(Y:Y,[1]Sheet1!N:N,1,0)</f>
        <v>#N/A</v>
      </c>
    </row>
    <row r="4246" spans="1:26" hidden="1" x14ac:dyDescent="0.25">
      <c r="A4246">
        <v>20230607</v>
      </c>
      <c r="B4246">
        <v>47184415</v>
      </c>
      <c r="C4246" t="s">
        <v>2708</v>
      </c>
      <c r="D4246">
        <v>2176807</v>
      </c>
      <c r="E4246" t="s">
        <v>2691</v>
      </c>
      <c r="F4246" s="59">
        <v>48645.1</v>
      </c>
      <c r="G4246">
        <v>35507.370000000003</v>
      </c>
      <c r="H4246" t="s">
        <v>2538</v>
      </c>
      <c r="I4246" t="s">
        <v>2551</v>
      </c>
      <c r="J4246" t="s">
        <v>2339</v>
      </c>
      <c r="K4246" t="s">
        <v>2321</v>
      </c>
      <c r="L4246" t="s">
        <v>2338</v>
      </c>
      <c r="M4246" t="s">
        <v>2692</v>
      </c>
      <c r="N4246" t="s">
        <v>2693</v>
      </c>
      <c r="O4246" t="s">
        <v>2542</v>
      </c>
      <c r="P4246" t="s">
        <v>2543</v>
      </c>
      <c r="Q4246" t="s">
        <v>2544</v>
      </c>
      <c r="R4246" t="s">
        <v>2694</v>
      </c>
      <c r="S4246" t="s">
        <v>2546</v>
      </c>
      <c r="T4246">
        <v>0</v>
      </c>
      <c r="U4246" t="s">
        <v>2117</v>
      </c>
      <c r="V4246" t="s">
        <v>2695</v>
      </c>
      <c r="W4246" t="s">
        <v>2117</v>
      </c>
      <c r="X4246" t="s">
        <v>2695</v>
      </c>
      <c r="Y4246" t="str">
        <f t="shared" si="66"/>
        <v>北京三快在线科技有限公司及其关联公司北京三快科技有限公司信息流</v>
      </c>
      <c r="Z4246" t="e">
        <f>VLOOKUP(Y:Y,[1]Sheet1!N:N,1,0)</f>
        <v>#N/A</v>
      </c>
    </row>
    <row r="4247" spans="1:26" hidden="1" x14ac:dyDescent="0.25">
      <c r="A4247">
        <v>20230607</v>
      </c>
      <c r="B4247">
        <v>47327817</v>
      </c>
      <c r="C4247" t="s">
        <v>2718</v>
      </c>
      <c r="D4247">
        <v>2185183</v>
      </c>
      <c r="E4247" t="s">
        <v>2574</v>
      </c>
      <c r="F4247" s="59">
        <v>573.29999999999995</v>
      </c>
      <c r="G4247">
        <v>434.32</v>
      </c>
      <c r="H4247" t="s">
        <v>2538</v>
      </c>
      <c r="I4247" t="s">
        <v>2551</v>
      </c>
      <c r="J4247" t="s">
        <v>2575</v>
      </c>
      <c r="K4247" t="s">
        <v>2321</v>
      </c>
      <c r="L4247" t="s">
        <v>2344</v>
      </c>
      <c r="M4247" t="s">
        <v>2576</v>
      </c>
      <c r="O4247" t="s">
        <v>2542</v>
      </c>
      <c r="P4247" t="s">
        <v>2543</v>
      </c>
      <c r="Q4247" t="s">
        <v>2544</v>
      </c>
      <c r="R4247" t="s">
        <v>2577</v>
      </c>
      <c r="S4247" t="s">
        <v>2546</v>
      </c>
      <c r="T4247">
        <v>0</v>
      </c>
      <c r="U4247" t="s">
        <v>838</v>
      </c>
      <c r="V4247" t="s">
        <v>2578</v>
      </c>
      <c r="W4247" t="s">
        <v>838</v>
      </c>
      <c r="X4247" t="s">
        <v>2578</v>
      </c>
      <c r="Y4247" t="str">
        <f t="shared" si="66"/>
        <v>北京微财科技有限公司-数媒重庆市黑卡小额贷款有限公司信息流</v>
      </c>
      <c r="Z4247" t="e">
        <f>VLOOKUP(Y:Y,[1]Sheet1!N:N,1,0)</f>
        <v>#N/A</v>
      </c>
    </row>
    <row r="4248" spans="1:26" hidden="1" x14ac:dyDescent="0.25">
      <c r="A4248">
        <v>20230607</v>
      </c>
      <c r="B4248">
        <v>47327914</v>
      </c>
      <c r="C4248" t="s">
        <v>2720</v>
      </c>
      <c r="D4248">
        <v>2185183</v>
      </c>
      <c r="E4248" t="s">
        <v>2574</v>
      </c>
      <c r="F4248" s="59">
        <v>446.95</v>
      </c>
      <c r="G4248">
        <v>338.6</v>
      </c>
      <c r="H4248" t="s">
        <v>2538</v>
      </c>
      <c r="I4248" t="s">
        <v>2551</v>
      </c>
      <c r="J4248" t="s">
        <v>2575</v>
      </c>
      <c r="K4248" t="s">
        <v>2321</v>
      </c>
      <c r="L4248" t="s">
        <v>2344</v>
      </c>
      <c r="M4248" t="s">
        <v>2576</v>
      </c>
      <c r="O4248" t="s">
        <v>2542</v>
      </c>
      <c r="P4248" t="s">
        <v>2543</v>
      </c>
      <c r="Q4248" t="s">
        <v>2544</v>
      </c>
      <c r="R4248" t="s">
        <v>2577</v>
      </c>
      <c r="S4248" t="s">
        <v>2546</v>
      </c>
      <c r="T4248">
        <v>0</v>
      </c>
      <c r="U4248" t="s">
        <v>838</v>
      </c>
      <c r="V4248" t="s">
        <v>2578</v>
      </c>
      <c r="W4248" t="s">
        <v>838</v>
      </c>
      <c r="X4248" t="s">
        <v>2578</v>
      </c>
      <c r="Y4248" t="str">
        <f t="shared" si="66"/>
        <v>北京微财科技有限公司-数媒重庆市黑卡小额贷款有限公司信息流</v>
      </c>
      <c r="Z4248" t="e">
        <f>VLOOKUP(Y:Y,[1]Sheet1!N:N,1,0)</f>
        <v>#N/A</v>
      </c>
    </row>
    <row r="4249" spans="1:26" hidden="1" x14ac:dyDescent="0.25">
      <c r="A4249">
        <v>20230607</v>
      </c>
      <c r="B4249">
        <v>47426571</v>
      </c>
      <c r="C4249" t="s">
        <v>2754</v>
      </c>
      <c r="D4249">
        <v>2167551</v>
      </c>
      <c r="E4249" t="s">
        <v>2550</v>
      </c>
      <c r="F4249" s="59">
        <v>2004.08</v>
      </c>
      <c r="G4249">
        <v>2004.08</v>
      </c>
      <c r="H4249" t="s">
        <v>2538</v>
      </c>
      <c r="I4249" t="s">
        <v>2551</v>
      </c>
      <c r="J4249" t="s">
        <v>2332</v>
      </c>
      <c r="K4249" t="s">
        <v>2321</v>
      </c>
      <c r="L4249" t="s">
        <v>2333</v>
      </c>
      <c r="M4249" t="s">
        <v>2552</v>
      </c>
      <c r="N4249" t="s">
        <v>2553</v>
      </c>
      <c r="O4249" t="s">
        <v>2542</v>
      </c>
      <c r="P4249" t="s">
        <v>2543</v>
      </c>
      <c r="Q4249" t="s">
        <v>2544</v>
      </c>
      <c r="R4249" t="s">
        <v>2554</v>
      </c>
      <c r="S4249" t="s">
        <v>2546</v>
      </c>
      <c r="T4249">
        <v>0</v>
      </c>
      <c r="U4249" t="s">
        <v>2555</v>
      </c>
      <c r="V4249" t="s">
        <v>2556</v>
      </c>
      <c r="W4249" t="s">
        <v>2555</v>
      </c>
      <c r="X4249" t="s">
        <v>2556</v>
      </c>
      <c r="Y4249" t="str">
        <f t="shared" si="66"/>
        <v>北京爱奇艺科技有限公司-百度北京爱奇艺科技有限公司信息流</v>
      </c>
      <c r="Z4249" t="e">
        <f>VLOOKUP(Y:Y,[1]Sheet1!N:N,1,0)</f>
        <v>#N/A</v>
      </c>
    </row>
    <row r="4250" spans="1:26" hidden="1" x14ac:dyDescent="0.25">
      <c r="A4250">
        <v>20230607</v>
      </c>
      <c r="B4250">
        <v>29768622</v>
      </c>
      <c r="C4250" t="s">
        <v>2603</v>
      </c>
      <c r="D4250">
        <v>2130054</v>
      </c>
      <c r="E4250" t="s">
        <v>2558</v>
      </c>
      <c r="F4250" s="59">
        <v>1799.98</v>
      </c>
      <c r="G4250">
        <v>1457.39</v>
      </c>
      <c r="H4250" t="s">
        <v>2559</v>
      </c>
      <c r="I4250" t="s">
        <v>2560</v>
      </c>
      <c r="J4250" t="s">
        <v>2350</v>
      </c>
      <c r="K4250" t="s">
        <v>711</v>
      </c>
      <c r="L4250" t="s">
        <v>2350</v>
      </c>
      <c r="M4250" t="s">
        <v>2561</v>
      </c>
      <c r="N4250" t="s">
        <v>2562</v>
      </c>
      <c r="O4250" t="s">
        <v>2542</v>
      </c>
      <c r="P4250" t="s">
        <v>2543</v>
      </c>
      <c r="Q4250" t="s">
        <v>2544</v>
      </c>
      <c r="R4250" t="s">
        <v>2563</v>
      </c>
      <c r="S4250" t="s">
        <v>2546</v>
      </c>
      <c r="T4250">
        <v>11457.424000000001</v>
      </c>
      <c r="U4250" t="s">
        <v>1891</v>
      </c>
      <c r="V4250" t="s">
        <v>2564</v>
      </c>
      <c r="W4250" t="s">
        <v>1891</v>
      </c>
      <c r="X4250" t="s">
        <v>2564</v>
      </c>
      <c r="Y4250" t="str">
        <f t="shared" si="66"/>
        <v>深圳尚米网络技术有限公司深圳尚米网络技术有限公司CPC</v>
      </c>
      <c r="Z4250" t="e">
        <f>VLOOKUP(Y:Y,[1]Sheet1!N:N,1,0)</f>
        <v>#N/A</v>
      </c>
    </row>
    <row r="4251" spans="1:26" hidden="1" x14ac:dyDescent="0.25">
      <c r="A4251">
        <v>20230607</v>
      </c>
      <c r="B4251">
        <v>42014357</v>
      </c>
      <c r="C4251" t="s">
        <v>2798</v>
      </c>
      <c r="D4251">
        <v>2142924</v>
      </c>
      <c r="E4251" t="s">
        <v>2716</v>
      </c>
      <c r="F4251" s="59">
        <v>606.29</v>
      </c>
      <c r="G4251">
        <v>606.29</v>
      </c>
      <c r="H4251" t="s">
        <v>2559</v>
      </c>
      <c r="I4251" t="s">
        <v>2560</v>
      </c>
      <c r="J4251" t="s">
        <v>392</v>
      </c>
      <c r="K4251" t="s">
        <v>711</v>
      </c>
      <c r="L4251" t="s">
        <v>392</v>
      </c>
      <c r="M4251" t="s">
        <v>2641</v>
      </c>
      <c r="N4251" t="s">
        <v>2642</v>
      </c>
      <c r="O4251" t="s">
        <v>2542</v>
      </c>
      <c r="P4251" t="s">
        <v>2543</v>
      </c>
      <c r="Q4251" t="s">
        <v>2544</v>
      </c>
      <c r="R4251" t="s">
        <v>2643</v>
      </c>
      <c r="S4251" t="s">
        <v>2546</v>
      </c>
      <c r="T4251">
        <v>54680.31</v>
      </c>
      <c r="U4251" t="s">
        <v>838</v>
      </c>
      <c r="V4251" t="s">
        <v>2578</v>
      </c>
      <c r="W4251" t="s">
        <v>838</v>
      </c>
      <c r="X4251" t="s">
        <v>2548</v>
      </c>
      <c r="Y4251" t="str">
        <f t="shared" si="66"/>
        <v>福州三六零网络小额贷款有限公司福州三六零网络小额贷款有限公司CPC</v>
      </c>
      <c r="Z4251" t="e">
        <f>VLOOKUP(Y:Y,[1]Sheet1!N:N,1,0)</f>
        <v>#N/A</v>
      </c>
    </row>
    <row r="4252" spans="1:26" hidden="1" x14ac:dyDescent="0.25">
      <c r="A4252">
        <v>20230607</v>
      </c>
      <c r="B4252">
        <v>45322956</v>
      </c>
      <c r="C4252" t="s">
        <v>2631</v>
      </c>
      <c r="D4252">
        <v>2172261</v>
      </c>
      <c r="E4252" t="s">
        <v>2628</v>
      </c>
      <c r="F4252" s="59">
        <v>228.52</v>
      </c>
      <c r="G4252">
        <v>174.44</v>
      </c>
      <c r="H4252" t="s">
        <v>2538</v>
      </c>
      <c r="I4252" t="s">
        <v>2539</v>
      </c>
      <c r="J4252" t="s">
        <v>292</v>
      </c>
      <c r="K4252" t="s">
        <v>2321</v>
      </c>
      <c r="L4252" t="s">
        <v>574</v>
      </c>
      <c r="M4252" t="s">
        <v>2611</v>
      </c>
      <c r="N4252" t="s">
        <v>2612</v>
      </c>
      <c r="O4252" t="s">
        <v>2542</v>
      </c>
      <c r="P4252" t="s">
        <v>2543</v>
      </c>
      <c r="Q4252" t="s">
        <v>2544</v>
      </c>
      <c r="R4252" t="s">
        <v>2613</v>
      </c>
      <c r="S4252" t="s">
        <v>2546</v>
      </c>
      <c r="T4252">
        <v>0</v>
      </c>
      <c r="U4252" t="s">
        <v>2614</v>
      </c>
      <c r="V4252" t="s">
        <v>2615</v>
      </c>
      <c r="W4252" t="s">
        <v>2614</v>
      </c>
      <c r="X4252" t="s">
        <v>2615</v>
      </c>
      <c r="Y4252" t="str">
        <f t="shared" si="66"/>
        <v>广州荔湾品唯信息服务有限公司广州唯品会电子商务有限公司信息流</v>
      </c>
      <c r="Z4252" t="e">
        <f>VLOOKUP(Y:Y,[1]Sheet1!N:N,1,0)</f>
        <v>#N/A</v>
      </c>
    </row>
    <row r="4253" spans="1:26" x14ac:dyDescent="0.25">
      <c r="A4253">
        <v>20230607</v>
      </c>
      <c r="B4253">
        <v>45336908</v>
      </c>
      <c r="C4253" t="s">
        <v>2621</v>
      </c>
      <c r="D4253">
        <v>2054669</v>
      </c>
      <c r="E4253" t="s">
        <v>2622</v>
      </c>
      <c r="F4253" s="59">
        <v>79.36</v>
      </c>
      <c r="G4253">
        <v>58.79</v>
      </c>
      <c r="H4253" t="s">
        <v>2538</v>
      </c>
      <c r="I4253" t="s">
        <v>2551</v>
      </c>
      <c r="J4253" t="s">
        <v>2352</v>
      </c>
      <c r="K4253" t="s">
        <v>2321</v>
      </c>
      <c r="L4253" t="s">
        <v>2351</v>
      </c>
      <c r="M4253" t="s">
        <v>2623</v>
      </c>
      <c r="N4253" t="s">
        <v>2624</v>
      </c>
      <c r="O4253" t="s">
        <v>2542</v>
      </c>
      <c r="P4253" t="s">
        <v>2543</v>
      </c>
      <c r="Q4253" t="s">
        <v>2544</v>
      </c>
      <c r="R4253" t="s">
        <v>2625</v>
      </c>
      <c r="S4253" t="s">
        <v>2546</v>
      </c>
      <c r="T4253">
        <v>0</v>
      </c>
      <c r="U4253" t="s">
        <v>838</v>
      </c>
      <c r="V4253" t="s">
        <v>2548</v>
      </c>
      <c r="W4253" t="s">
        <v>838</v>
      </c>
      <c r="X4253" t="s">
        <v>2548</v>
      </c>
      <c r="Y4253" t="str">
        <f t="shared" si="66"/>
        <v>深圳市小赢普惠科技有限责任公司深圳市赢众通金融信息服务有限责任公司信息流</v>
      </c>
      <c r="Z4253" t="e">
        <f>VLOOKUP(Y:Y,[1]Sheet1!N:N,1,0)</f>
        <v>#N/A</v>
      </c>
    </row>
    <row r="4254" spans="1:26" hidden="1" x14ac:dyDescent="0.25">
      <c r="A4254">
        <v>20230607</v>
      </c>
      <c r="B4254">
        <v>38794049</v>
      </c>
      <c r="C4254" t="s">
        <v>2627</v>
      </c>
      <c r="D4254">
        <v>2172261</v>
      </c>
      <c r="E4254" t="s">
        <v>2628</v>
      </c>
      <c r="F4254" s="59">
        <v>793.24</v>
      </c>
      <c r="G4254">
        <v>605.53</v>
      </c>
      <c r="H4254" t="s">
        <v>2538</v>
      </c>
      <c r="I4254" t="s">
        <v>2551</v>
      </c>
      <c r="J4254" t="s">
        <v>292</v>
      </c>
      <c r="K4254" t="s">
        <v>2321</v>
      </c>
      <c r="L4254" t="s">
        <v>574</v>
      </c>
      <c r="M4254" t="s">
        <v>2611</v>
      </c>
      <c r="N4254" t="s">
        <v>2612</v>
      </c>
      <c r="O4254" t="s">
        <v>2542</v>
      </c>
      <c r="P4254" t="s">
        <v>2543</v>
      </c>
      <c r="Q4254" t="s">
        <v>2544</v>
      </c>
      <c r="R4254" t="s">
        <v>2613</v>
      </c>
      <c r="S4254" t="s">
        <v>2546</v>
      </c>
      <c r="T4254">
        <v>0</v>
      </c>
      <c r="U4254" t="s">
        <v>2614</v>
      </c>
      <c r="V4254" t="s">
        <v>2615</v>
      </c>
      <c r="W4254" t="s">
        <v>2614</v>
      </c>
      <c r="X4254" t="s">
        <v>2615</v>
      </c>
      <c r="Y4254" t="str">
        <f t="shared" si="66"/>
        <v>广州荔湾品唯信息服务有限公司广州唯品会电子商务有限公司信息流</v>
      </c>
      <c r="Z4254" t="e">
        <f>VLOOKUP(Y:Y,[1]Sheet1!N:N,1,0)</f>
        <v>#N/A</v>
      </c>
    </row>
    <row r="4255" spans="1:26" hidden="1" x14ac:dyDescent="0.25">
      <c r="A4255">
        <v>20230607</v>
      </c>
      <c r="B4255">
        <v>39122181</v>
      </c>
      <c r="C4255" t="s">
        <v>2586</v>
      </c>
      <c r="D4255">
        <v>2117410</v>
      </c>
      <c r="E4255" t="s">
        <v>2587</v>
      </c>
      <c r="F4255" s="59">
        <v>2396.5500000000002</v>
      </c>
      <c r="G4255">
        <v>0</v>
      </c>
      <c r="H4255" t="s">
        <v>2538</v>
      </c>
      <c r="I4255" t="s">
        <v>2551</v>
      </c>
      <c r="J4255" t="s">
        <v>2353</v>
      </c>
      <c r="K4255" t="s">
        <v>2321</v>
      </c>
      <c r="L4255" t="s">
        <v>326</v>
      </c>
      <c r="M4255" t="s">
        <v>2588</v>
      </c>
      <c r="N4255" t="s">
        <v>2589</v>
      </c>
      <c r="O4255" t="s">
        <v>2542</v>
      </c>
      <c r="P4255" t="s">
        <v>2543</v>
      </c>
      <c r="Q4255" t="s">
        <v>2544</v>
      </c>
      <c r="R4255" t="s">
        <v>2570</v>
      </c>
      <c r="S4255" t="s">
        <v>2546</v>
      </c>
      <c r="T4255">
        <v>0</v>
      </c>
      <c r="U4255" t="s">
        <v>2571</v>
      </c>
      <c r="V4255" t="s">
        <v>2572</v>
      </c>
      <c r="W4255" t="s">
        <v>1891</v>
      </c>
      <c r="X4255" t="s">
        <v>2564</v>
      </c>
      <c r="Y4255" t="str">
        <f t="shared" si="66"/>
        <v>网易有道信息技术（北京）有限公司网易(杭州)网络有限公司信息流</v>
      </c>
      <c r="Z4255" t="e">
        <f>VLOOKUP(Y:Y,[1]Sheet1!N:N,1,0)</f>
        <v>#N/A</v>
      </c>
    </row>
    <row r="4256" spans="1:26" hidden="1" x14ac:dyDescent="0.25">
      <c r="A4256">
        <v>20230607</v>
      </c>
      <c r="B4256">
        <v>41276538</v>
      </c>
      <c r="C4256" t="s">
        <v>2606</v>
      </c>
      <c r="D4256">
        <v>2158492</v>
      </c>
      <c r="E4256" t="s">
        <v>2580</v>
      </c>
      <c r="F4256" s="59">
        <v>525.65</v>
      </c>
      <c r="G4256">
        <v>441.67</v>
      </c>
      <c r="H4256" t="s">
        <v>2559</v>
      </c>
      <c r="I4256" t="s">
        <v>2560</v>
      </c>
      <c r="J4256" t="s">
        <v>2330</v>
      </c>
      <c r="K4256" t="s">
        <v>711</v>
      </c>
      <c r="L4256" t="s">
        <v>2329</v>
      </c>
      <c r="M4256" t="s">
        <v>2581</v>
      </c>
      <c r="N4256" t="s">
        <v>2582</v>
      </c>
      <c r="O4256" t="s">
        <v>2542</v>
      </c>
      <c r="P4256" t="s">
        <v>2543</v>
      </c>
      <c r="Q4256" t="s">
        <v>2544</v>
      </c>
      <c r="R4256" t="s">
        <v>2583</v>
      </c>
      <c r="S4256" t="s">
        <v>2546</v>
      </c>
      <c r="T4256">
        <v>12957.628000000001</v>
      </c>
      <c r="U4256" t="s">
        <v>2584</v>
      </c>
      <c r="V4256" t="s">
        <v>2585</v>
      </c>
      <c r="W4256" t="s">
        <v>2584</v>
      </c>
      <c r="X4256" t="s">
        <v>2585</v>
      </c>
      <c r="Y4256" t="str">
        <f t="shared" si="66"/>
        <v>成都哈拜网络科技有限公司-数字媒体事业部上海哈啰普惠科技有限公司CPC</v>
      </c>
      <c r="Z4256" t="e">
        <f>VLOOKUP(Y:Y,[1]Sheet1!N:N,1,0)</f>
        <v>#N/A</v>
      </c>
    </row>
    <row r="4257" spans="1:26" hidden="1" x14ac:dyDescent="0.25">
      <c r="A4257">
        <v>20230607</v>
      </c>
      <c r="B4257">
        <v>41512462</v>
      </c>
      <c r="C4257" t="s">
        <v>2743</v>
      </c>
      <c r="D4257">
        <v>2117409</v>
      </c>
      <c r="E4257" t="s">
        <v>2744</v>
      </c>
      <c r="F4257" s="59">
        <v>312.39</v>
      </c>
      <c r="G4257">
        <v>0</v>
      </c>
      <c r="H4257" t="s">
        <v>2559</v>
      </c>
      <c r="I4257" t="s">
        <v>2560</v>
      </c>
      <c r="J4257" t="s">
        <v>2353</v>
      </c>
      <c r="K4257" t="s">
        <v>711</v>
      </c>
      <c r="L4257" t="s">
        <v>326</v>
      </c>
      <c r="M4257" t="s">
        <v>2588</v>
      </c>
      <c r="N4257" t="s">
        <v>2589</v>
      </c>
      <c r="O4257" t="s">
        <v>2542</v>
      </c>
      <c r="P4257" t="s">
        <v>2543</v>
      </c>
      <c r="Q4257" t="s">
        <v>2544</v>
      </c>
      <c r="R4257" t="s">
        <v>2570</v>
      </c>
      <c r="S4257" t="s">
        <v>2546</v>
      </c>
      <c r="T4257">
        <v>0</v>
      </c>
      <c r="U4257" t="s">
        <v>2571</v>
      </c>
      <c r="V4257" t="s">
        <v>2572</v>
      </c>
      <c r="W4257" t="s">
        <v>1891</v>
      </c>
      <c r="X4257" t="s">
        <v>2564</v>
      </c>
      <c r="Y4257" t="str">
        <f t="shared" si="66"/>
        <v>网易有道信息技术（北京）有限公司网易(杭州)网络有限公司CPC</v>
      </c>
      <c r="Z4257" t="e">
        <f>VLOOKUP(Y:Y,[1]Sheet1!N:N,1,0)</f>
        <v>#N/A</v>
      </c>
    </row>
    <row r="4258" spans="1:26" hidden="1" x14ac:dyDescent="0.25">
      <c r="A4258">
        <v>20230607</v>
      </c>
      <c r="B4258">
        <v>33076487</v>
      </c>
      <c r="C4258" t="s">
        <v>2657</v>
      </c>
      <c r="D4258">
        <v>1856876</v>
      </c>
      <c r="E4258" t="s">
        <v>2658</v>
      </c>
      <c r="F4258" s="59">
        <v>2408.4499999999998</v>
      </c>
      <c r="G4258">
        <v>2408.4499999999998</v>
      </c>
      <c r="H4258" t="s">
        <v>2559</v>
      </c>
      <c r="I4258" t="s">
        <v>2560</v>
      </c>
      <c r="J4258" t="s">
        <v>2383</v>
      </c>
      <c r="K4258" t="s">
        <v>711</v>
      </c>
      <c r="L4258" t="s">
        <v>2383</v>
      </c>
      <c r="M4258" t="s">
        <v>2659</v>
      </c>
      <c r="N4258" t="s">
        <v>2660</v>
      </c>
      <c r="O4258" t="s">
        <v>2542</v>
      </c>
      <c r="P4258" t="s">
        <v>2543</v>
      </c>
      <c r="Q4258" t="s">
        <v>2544</v>
      </c>
      <c r="R4258" t="s">
        <v>2661</v>
      </c>
      <c r="S4258" t="s">
        <v>2546</v>
      </c>
      <c r="T4258">
        <v>92160.75</v>
      </c>
      <c r="U4258" t="s">
        <v>1891</v>
      </c>
      <c r="V4258" t="s">
        <v>2662</v>
      </c>
      <c r="W4258" t="s">
        <v>1891</v>
      </c>
      <c r="X4258" t="s">
        <v>2602</v>
      </c>
      <c r="Y4258" t="str">
        <f t="shared" si="66"/>
        <v>上海娱公竞宇网络有限公司上海娱公竞宇网络有限公司CPC</v>
      </c>
      <c r="Z4258" t="e">
        <f>VLOOKUP(Y:Y,[1]Sheet1!N:N,1,0)</f>
        <v>#N/A</v>
      </c>
    </row>
    <row r="4259" spans="1:26" hidden="1" x14ac:dyDescent="0.25">
      <c r="A4259">
        <v>20230607</v>
      </c>
      <c r="B4259">
        <v>47426625</v>
      </c>
      <c r="C4259" t="s">
        <v>2802</v>
      </c>
      <c r="D4259">
        <v>2189969</v>
      </c>
      <c r="E4259" t="s">
        <v>2608</v>
      </c>
      <c r="F4259" s="59">
        <v>5009.6400000000003</v>
      </c>
      <c r="G4259">
        <v>3578.32</v>
      </c>
      <c r="H4259" t="s">
        <v>2538</v>
      </c>
      <c r="I4259" t="s">
        <v>2551</v>
      </c>
      <c r="J4259" t="s">
        <v>2332</v>
      </c>
      <c r="K4259" t="s">
        <v>2321</v>
      </c>
      <c r="L4259" t="s">
        <v>2333</v>
      </c>
      <c r="M4259" t="s">
        <v>2552</v>
      </c>
      <c r="N4259" t="s">
        <v>2553</v>
      </c>
      <c r="O4259" t="s">
        <v>2542</v>
      </c>
      <c r="P4259" t="s">
        <v>2543</v>
      </c>
      <c r="Q4259" t="s">
        <v>2544</v>
      </c>
      <c r="R4259" t="s">
        <v>2554</v>
      </c>
      <c r="S4259" t="s">
        <v>2546</v>
      </c>
      <c r="T4259">
        <v>0</v>
      </c>
      <c r="U4259" t="s">
        <v>2555</v>
      </c>
      <c r="V4259" t="s">
        <v>2556</v>
      </c>
      <c r="W4259" t="s">
        <v>2555</v>
      </c>
      <c r="X4259" t="s">
        <v>2556</v>
      </c>
      <c r="Y4259" t="str">
        <f t="shared" si="66"/>
        <v>北京爱奇艺科技有限公司-百度北京爱奇艺科技有限公司信息流</v>
      </c>
      <c r="Z4259" t="e">
        <f>VLOOKUP(Y:Y,[1]Sheet1!N:N,1,0)</f>
        <v>#N/A</v>
      </c>
    </row>
    <row r="4260" spans="1:26" x14ac:dyDescent="0.25">
      <c r="A4260">
        <v>20230607</v>
      </c>
      <c r="B4260">
        <v>45336908</v>
      </c>
      <c r="C4260" t="s">
        <v>2621</v>
      </c>
      <c r="D4260">
        <v>2054669</v>
      </c>
      <c r="E4260" t="s">
        <v>2622</v>
      </c>
      <c r="F4260" s="59">
        <v>10576.34</v>
      </c>
      <c r="G4260">
        <v>7834.33</v>
      </c>
      <c r="H4260" t="s">
        <v>2538</v>
      </c>
      <c r="I4260" t="s">
        <v>2539</v>
      </c>
      <c r="J4260" t="s">
        <v>2352</v>
      </c>
      <c r="K4260" t="s">
        <v>2321</v>
      </c>
      <c r="L4260" t="s">
        <v>2351</v>
      </c>
      <c r="M4260" t="s">
        <v>2623</v>
      </c>
      <c r="N4260" t="s">
        <v>2624</v>
      </c>
      <c r="O4260" t="s">
        <v>2542</v>
      </c>
      <c r="P4260" t="s">
        <v>2543</v>
      </c>
      <c r="Q4260" t="s">
        <v>2544</v>
      </c>
      <c r="R4260" t="s">
        <v>2625</v>
      </c>
      <c r="S4260" t="s">
        <v>2546</v>
      </c>
      <c r="T4260">
        <v>0</v>
      </c>
      <c r="U4260" t="s">
        <v>838</v>
      </c>
      <c r="V4260" t="s">
        <v>2548</v>
      </c>
      <c r="W4260" t="s">
        <v>838</v>
      </c>
      <c r="X4260" t="s">
        <v>2548</v>
      </c>
      <c r="Y4260" t="str">
        <f t="shared" si="66"/>
        <v>深圳市小赢普惠科技有限责任公司深圳市赢众通金融信息服务有限责任公司信息流</v>
      </c>
      <c r="Z4260" t="e">
        <f>VLOOKUP(Y:Y,[1]Sheet1!N:N,1,0)</f>
        <v>#N/A</v>
      </c>
    </row>
    <row r="4261" spans="1:26" hidden="1" x14ac:dyDescent="0.25">
      <c r="A4261">
        <v>20230607</v>
      </c>
      <c r="B4261">
        <v>32325622</v>
      </c>
      <c r="C4261" t="s">
        <v>2865</v>
      </c>
      <c r="D4261">
        <v>2137825</v>
      </c>
      <c r="E4261" t="s">
        <v>2866</v>
      </c>
      <c r="F4261" s="59">
        <v>1005.53</v>
      </c>
      <c r="G4261">
        <v>1005.53</v>
      </c>
      <c r="H4261" t="s">
        <v>2559</v>
      </c>
      <c r="I4261" t="s">
        <v>2560</v>
      </c>
      <c r="J4261" t="s">
        <v>2366</v>
      </c>
      <c r="K4261" t="s">
        <v>711</v>
      </c>
      <c r="L4261" t="s">
        <v>2367</v>
      </c>
      <c r="M4261" t="s">
        <v>2867</v>
      </c>
      <c r="N4261" t="s">
        <v>2868</v>
      </c>
      <c r="O4261" t="s">
        <v>2542</v>
      </c>
      <c r="P4261" t="s">
        <v>2543</v>
      </c>
      <c r="Q4261" t="s">
        <v>2544</v>
      </c>
      <c r="R4261" t="s">
        <v>2869</v>
      </c>
      <c r="S4261" t="s">
        <v>2546</v>
      </c>
      <c r="T4261">
        <v>4236.25</v>
      </c>
      <c r="U4261" t="s">
        <v>2870</v>
      </c>
      <c r="V4261" t="s">
        <v>2144</v>
      </c>
      <c r="W4261" t="s">
        <v>2117</v>
      </c>
      <c r="X4261" t="s">
        <v>2871</v>
      </c>
      <c r="Y4261" t="str">
        <f t="shared" si="66"/>
        <v>湖南大写信息科技有限公司-四部湖南大写信息科技有限公司CPC</v>
      </c>
      <c r="Z4261" t="e">
        <f>VLOOKUP(Y:Y,[1]Sheet1!N:N,1,0)</f>
        <v>#N/A</v>
      </c>
    </row>
    <row r="4262" spans="1:26" hidden="1" x14ac:dyDescent="0.25">
      <c r="A4262">
        <v>20230607</v>
      </c>
      <c r="B4262">
        <v>47327867</v>
      </c>
      <c r="C4262" t="s">
        <v>2682</v>
      </c>
      <c r="D4262">
        <v>2185183</v>
      </c>
      <c r="E4262" t="s">
        <v>2574</v>
      </c>
      <c r="F4262" s="59">
        <v>3525.16</v>
      </c>
      <c r="G4262">
        <v>2670.58</v>
      </c>
      <c r="H4262" t="s">
        <v>2538</v>
      </c>
      <c r="I4262" t="s">
        <v>2539</v>
      </c>
      <c r="J4262" t="s">
        <v>2575</v>
      </c>
      <c r="K4262" t="s">
        <v>2321</v>
      </c>
      <c r="L4262" t="s">
        <v>2344</v>
      </c>
      <c r="M4262" t="s">
        <v>2576</v>
      </c>
      <c r="O4262" t="s">
        <v>2542</v>
      </c>
      <c r="P4262" t="s">
        <v>2543</v>
      </c>
      <c r="Q4262" t="s">
        <v>2544</v>
      </c>
      <c r="R4262" t="s">
        <v>2577</v>
      </c>
      <c r="S4262" t="s">
        <v>2546</v>
      </c>
      <c r="T4262">
        <v>0</v>
      </c>
      <c r="U4262" t="s">
        <v>838</v>
      </c>
      <c r="V4262" t="s">
        <v>2578</v>
      </c>
      <c r="W4262" t="s">
        <v>838</v>
      </c>
      <c r="X4262" t="s">
        <v>2578</v>
      </c>
      <c r="Y4262" t="str">
        <f t="shared" si="66"/>
        <v>北京微财科技有限公司-数媒重庆市黑卡小额贷款有限公司信息流</v>
      </c>
      <c r="Z4262" t="e">
        <f>VLOOKUP(Y:Y,[1]Sheet1!N:N,1,0)</f>
        <v>#N/A</v>
      </c>
    </row>
    <row r="4263" spans="1:26" hidden="1" x14ac:dyDescent="0.25">
      <c r="A4263">
        <v>20230607</v>
      </c>
      <c r="B4263">
        <v>29768594</v>
      </c>
      <c r="C4263" t="s">
        <v>2792</v>
      </c>
      <c r="D4263">
        <v>2130054</v>
      </c>
      <c r="E4263" t="s">
        <v>2558</v>
      </c>
      <c r="F4263" s="59">
        <v>6061.97</v>
      </c>
      <c r="G4263">
        <v>4908.34</v>
      </c>
      <c r="H4263" t="s">
        <v>2559</v>
      </c>
      <c r="I4263" t="s">
        <v>2560</v>
      </c>
      <c r="J4263" t="s">
        <v>2350</v>
      </c>
      <c r="K4263" t="s">
        <v>711</v>
      </c>
      <c r="L4263" t="s">
        <v>2350</v>
      </c>
      <c r="M4263" t="s">
        <v>2561</v>
      </c>
      <c r="N4263" t="s">
        <v>2562</v>
      </c>
      <c r="O4263" t="s">
        <v>2542</v>
      </c>
      <c r="P4263" t="s">
        <v>2543</v>
      </c>
      <c r="Q4263" t="s">
        <v>2544</v>
      </c>
      <c r="R4263" t="s">
        <v>2563</v>
      </c>
      <c r="S4263" t="s">
        <v>2546</v>
      </c>
      <c r="T4263">
        <v>19936.476999999999</v>
      </c>
      <c r="U4263" t="s">
        <v>1891</v>
      </c>
      <c r="V4263" t="s">
        <v>2564</v>
      </c>
      <c r="W4263" t="s">
        <v>1891</v>
      </c>
      <c r="X4263" t="s">
        <v>2564</v>
      </c>
      <c r="Y4263" t="str">
        <f t="shared" si="66"/>
        <v>深圳尚米网络技术有限公司深圳尚米网络技术有限公司CPC</v>
      </c>
      <c r="Z4263" t="e">
        <f>VLOOKUP(Y:Y,[1]Sheet1!N:N,1,0)</f>
        <v>#N/A</v>
      </c>
    </row>
    <row r="4264" spans="1:26" hidden="1" x14ac:dyDescent="0.25">
      <c r="A4264">
        <v>20230607</v>
      </c>
      <c r="B4264">
        <v>38794071</v>
      </c>
      <c r="C4264" t="s">
        <v>2778</v>
      </c>
      <c r="D4264">
        <v>2172261</v>
      </c>
      <c r="E4264" t="s">
        <v>2628</v>
      </c>
      <c r="F4264" s="59">
        <v>153683.29</v>
      </c>
      <c r="G4264">
        <v>117315.49</v>
      </c>
      <c r="H4264" t="s">
        <v>2538</v>
      </c>
      <c r="I4264" t="s">
        <v>2551</v>
      </c>
      <c r="J4264" t="s">
        <v>292</v>
      </c>
      <c r="K4264" t="s">
        <v>2321</v>
      </c>
      <c r="L4264" t="s">
        <v>574</v>
      </c>
      <c r="M4264" t="s">
        <v>2611</v>
      </c>
      <c r="N4264" t="s">
        <v>2612</v>
      </c>
      <c r="O4264" t="s">
        <v>2542</v>
      </c>
      <c r="P4264" t="s">
        <v>2543</v>
      </c>
      <c r="Q4264" t="s">
        <v>2544</v>
      </c>
      <c r="R4264" t="s">
        <v>2613</v>
      </c>
      <c r="S4264" t="s">
        <v>2546</v>
      </c>
      <c r="T4264">
        <v>0</v>
      </c>
      <c r="U4264" t="s">
        <v>2614</v>
      </c>
      <c r="V4264" t="s">
        <v>2615</v>
      </c>
      <c r="W4264" t="s">
        <v>2614</v>
      </c>
      <c r="X4264" t="s">
        <v>2615</v>
      </c>
      <c r="Y4264" t="str">
        <f t="shared" si="66"/>
        <v>广州荔湾品唯信息服务有限公司广州唯品会电子商务有限公司信息流</v>
      </c>
      <c r="Z4264" t="e">
        <f>VLOOKUP(Y:Y,[1]Sheet1!N:N,1,0)</f>
        <v>#N/A</v>
      </c>
    </row>
    <row r="4265" spans="1:26" hidden="1" x14ac:dyDescent="0.25">
      <c r="A4265">
        <v>20230607</v>
      </c>
      <c r="B4265">
        <v>42327274</v>
      </c>
      <c r="C4265" t="s">
        <v>2791</v>
      </c>
      <c r="D4265">
        <v>2172261</v>
      </c>
      <c r="E4265" t="s">
        <v>2628</v>
      </c>
      <c r="F4265" s="59">
        <v>51.35</v>
      </c>
      <c r="G4265">
        <v>39.200000000000003</v>
      </c>
      <c r="H4265" t="s">
        <v>2538</v>
      </c>
      <c r="I4265" t="s">
        <v>2539</v>
      </c>
      <c r="J4265" t="s">
        <v>292</v>
      </c>
      <c r="K4265" t="s">
        <v>2321</v>
      </c>
      <c r="L4265" t="s">
        <v>574</v>
      </c>
      <c r="M4265" t="s">
        <v>2611</v>
      </c>
      <c r="N4265" t="s">
        <v>2612</v>
      </c>
      <c r="O4265" t="s">
        <v>2542</v>
      </c>
      <c r="P4265" t="s">
        <v>2543</v>
      </c>
      <c r="Q4265" t="s">
        <v>2544</v>
      </c>
      <c r="R4265" t="s">
        <v>2613</v>
      </c>
      <c r="S4265" t="s">
        <v>2546</v>
      </c>
      <c r="T4265">
        <v>0</v>
      </c>
      <c r="U4265" t="s">
        <v>2614</v>
      </c>
      <c r="V4265" t="s">
        <v>2615</v>
      </c>
      <c r="W4265" t="s">
        <v>2614</v>
      </c>
      <c r="X4265" t="s">
        <v>2615</v>
      </c>
      <c r="Y4265" t="str">
        <f t="shared" si="66"/>
        <v>广州荔湾品唯信息服务有限公司广州唯品会电子商务有限公司信息流</v>
      </c>
      <c r="Z4265" t="e">
        <f>VLOOKUP(Y:Y,[1]Sheet1!N:N,1,0)</f>
        <v>#N/A</v>
      </c>
    </row>
    <row r="4266" spans="1:26" x14ac:dyDescent="0.25">
      <c r="A4266">
        <v>20230607</v>
      </c>
      <c r="B4266">
        <v>43094804</v>
      </c>
      <c r="C4266" t="s">
        <v>2705</v>
      </c>
      <c r="D4266">
        <v>2054669</v>
      </c>
      <c r="E4266" t="s">
        <v>2622</v>
      </c>
      <c r="F4266" s="59">
        <v>619.74</v>
      </c>
      <c r="G4266">
        <v>459.07</v>
      </c>
      <c r="H4266" t="s">
        <v>2538</v>
      </c>
      <c r="I4266" t="s">
        <v>2551</v>
      </c>
      <c r="J4266" t="s">
        <v>2352</v>
      </c>
      <c r="K4266" t="s">
        <v>2321</v>
      </c>
      <c r="L4266" t="s">
        <v>2351</v>
      </c>
      <c r="M4266" t="s">
        <v>2623</v>
      </c>
      <c r="N4266" t="s">
        <v>2624</v>
      </c>
      <c r="O4266" t="s">
        <v>2542</v>
      </c>
      <c r="P4266" t="s">
        <v>2543</v>
      </c>
      <c r="Q4266" t="s">
        <v>2544</v>
      </c>
      <c r="R4266" t="s">
        <v>2625</v>
      </c>
      <c r="S4266" t="s">
        <v>2546</v>
      </c>
      <c r="T4266">
        <v>0</v>
      </c>
      <c r="U4266" t="s">
        <v>838</v>
      </c>
      <c r="V4266" t="s">
        <v>2548</v>
      </c>
      <c r="W4266" t="s">
        <v>838</v>
      </c>
      <c r="X4266" t="s">
        <v>2548</v>
      </c>
      <c r="Y4266" t="str">
        <f t="shared" si="66"/>
        <v>深圳市小赢普惠科技有限责任公司深圳市赢众通金融信息服务有限责任公司信息流</v>
      </c>
      <c r="Z4266" t="e">
        <f>VLOOKUP(Y:Y,[1]Sheet1!N:N,1,0)</f>
        <v>#N/A</v>
      </c>
    </row>
    <row r="4267" spans="1:26" x14ac:dyDescent="0.25">
      <c r="A4267">
        <v>20230607</v>
      </c>
      <c r="B4267">
        <v>45336925</v>
      </c>
      <c r="C4267" t="s">
        <v>2717</v>
      </c>
      <c r="D4267">
        <v>2054669</v>
      </c>
      <c r="E4267" t="s">
        <v>2622</v>
      </c>
      <c r="F4267" s="59">
        <v>5455.33</v>
      </c>
      <c r="G4267">
        <v>4040.99</v>
      </c>
      <c r="H4267" t="s">
        <v>2538</v>
      </c>
      <c r="I4267" t="s">
        <v>2539</v>
      </c>
      <c r="J4267" t="s">
        <v>2352</v>
      </c>
      <c r="K4267" t="s">
        <v>2321</v>
      </c>
      <c r="L4267" t="s">
        <v>2351</v>
      </c>
      <c r="M4267" t="s">
        <v>2623</v>
      </c>
      <c r="N4267" t="s">
        <v>2624</v>
      </c>
      <c r="O4267" t="s">
        <v>2542</v>
      </c>
      <c r="P4267" t="s">
        <v>2543</v>
      </c>
      <c r="Q4267" t="s">
        <v>2544</v>
      </c>
      <c r="R4267" t="s">
        <v>2625</v>
      </c>
      <c r="S4267" t="s">
        <v>2546</v>
      </c>
      <c r="T4267">
        <v>0</v>
      </c>
      <c r="U4267" t="s">
        <v>838</v>
      </c>
      <c r="V4267" t="s">
        <v>2548</v>
      </c>
      <c r="W4267" t="s">
        <v>838</v>
      </c>
      <c r="X4267" t="s">
        <v>2548</v>
      </c>
      <c r="Y4267" t="str">
        <f t="shared" si="66"/>
        <v>深圳市小赢普惠科技有限责任公司深圳市赢众通金融信息服务有限责任公司信息流</v>
      </c>
      <c r="Z4267" t="e">
        <f>VLOOKUP(Y:Y,[1]Sheet1!N:N,1,0)</f>
        <v>#N/A</v>
      </c>
    </row>
    <row r="4268" spans="1:26" hidden="1" x14ac:dyDescent="0.25">
      <c r="A4268">
        <v>20230607</v>
      </c>
      <c r="B4268">
        <v>47799717</v>
      </c>
      <c r="C4268" t="s">
        <v>2860</v>
      </c>
      <c r="D4268">
        <v>2159765</v>
      </c>
      <c r="E4268" t="s">
        <v>2568</v>
      </c>
      <c r="F4268" s="59">
        <v>17.29</v>
      </c>
      <c r="G4268">
        <v>13.2</v>
      </c>
      <c r="H4268" t="s">
        <v>2538</v>
      </c>
      <c r="I4268" t="s">
        <v>2551</v>
      </c>
      <c r="J4268" t="s">
        <v>2375</v>
      </c>
      <c r="K4268" t="s">
        <v>2321</v>
      </c>
      <c r="L4268" t="s">
        <v>2277</v>
      </c>
      <c r="M4268" t="s">
        <v>2569</v>
      </c>
      <c r="O4268" t="s">
        <v>2542</v>
      </c>
      <c r="P4268" t="s">
        <v>2543</v>
      </c>
      <c r="Q4268" t="s">
        <v>2544</v>
      </c>
      <c r="R4268" t="s">
        <v>2570</v>
      </c>
      <c r="S4268" t="s">
        <v>2546</v>
      </c>
      <c r="T4268">
        <v>0</v>
      </c>
      <c r="U4268" t="s">
        <v>2571</v>
      </c>
      <c r="V4268" t="s">
        <v>2572</v>
      </c>
      <c r="W4268" t="s">
        <v>2571</v>
      </c>
      <c r="X4268" t="s">
        <v>2572</v>
      </c>
      <c r="Y4268" t="str">
        <f t="shared" si="66"/>
        <v>酷得少年（天津）文化传播有限公司-1北京酷得少年科技有限公司信息流</v>
      </c>
      <c r="Z4268" t="e">
        <f>VLOOKUP(Y:Y,[1]Sheet1!N:N,1,0)</f>
        <v>#N/A</v>
      </c>
    </row>
    <row r="4269" spans="1:26" hidden="1" x14ac:dyDescent="0.25">
      <c r="A4269">
        <v>20230607</v>
      </c>
      <c r="B4269">
        <v>29522757</v>
      </c>
      <c r="C4269" t="s">
        <v>2601</v>
      </c>
      <c r="D4269">
        <v>2130054</v>
      </c>
      <c r="E4269" t="s">
        <v>2558</v>
      </c>
      <c r="F4269" s="59">
        <v>3785.05</v>
      </c>
      <c r="G4269">
        <v>3064.71</v>
      </c>
      <c r="H4269" t="s">
        <v>2559</v>
      </c>
      <c r="I4269" t="s">
        <v>2560</v>
      </c>
      <c r="J4269" t="s">
        <v>2350</v>
      </c>
      <c r="K4269" t="s">
        <v>711</v>
      </c>
      <c r="L4269" t="s">
        <v>2350</v>
      </c>
      <c r="M4269" t="s">
        <v>2561</v>
      </c>
      <c r="N4269" t="s">
        <v>2562</v>
      </c>
      <c r="O4269" t="s">
        <v>2542</v>
      </c>
      <c r="P4269" t="s">
        <v>2543</v>
      </c>
      <c r="Q4269" t="s">
        <v>2544</v>
      </c>
      <c r="R4269" t="s">
        <v>2563</v>
      </c>
      <c r="S4269" t="s">
        <v>2546</v>
      </c>
      <c r="T4269">
        <v>9145.5529999999999</v>
      </c>
      <c r="U4269" t="s">
        <v>1891</v>
      </c>
      <c r="V4269" t="s">
        <v>2602</v>
      </c>
      <c r="W4269" t="s">
        <v>1891</v>
      </c>
      <c r="X4269" t="s">
        <v>2564</v>
      </c>
      <c r="Y4269" t="str">
        <f t="shared" si="66"/>
        <v>深圳尚米网络技术有限公司深圳尚米网络技术有限公司CPC</v>
      </c>
      <c r="Z4269" t="e">
        <f>VLOOKUP(Y:Y,[1]Sheet1!N:N,1,0)</f>
        <v>#N/A</v>
      </c>
    </row>
    <row r="4270" spans="1:26" x14ac:dyDescent="0.25">
      <c r="A4270">
        <v>20230607</v>
      </c>
      <c r="B4270">
        <v>39873589</v>
      </c>
      <c r="C4270" t="s">
        <v>2811</v>
      </c>
      <c r="D4270">
        <v>2054669</v>
      </c>
      <c r="E4270" t="s">
        <v>2622</v>
      </c>
      <c r="F4270" s="59">
        <v>17716.27</v>
      </c>
      <c r="G4270">
        <v>13123.16</v>
      </c>
      <c r="H4270" t="s">
        <v>2538</v>
      </c>
      <c r="I4270" t="s">
        <v>2539</v>
      </c>
      <c r="J4270" t="s">
        <v>2352</v>
      </c>
      <c r="K4270" t="s">
        <v>2321</v>
      </c>
      <c r="L4270" t="s">
        <v>2351</v>
      </c>
      <c r="M4270" t="s">
        <v>2623</v>
      </c>
      <c r="N4270" t="s">
        <v>2624</v>
      </c>
      <c r="O4270" t="s">
        <v>2542</v>
      </c>
      <c r="P4270" t="s">
        <v>2543</v>
      </c>
      <c r="Q4270" t="s">
        <v>2544</v>
      </c>
      <c r="R4270" t="s">
        <v>2625</v>
      </c>
      <c r="S4270" t="s">
        <v>2546</v>
      </c>
      <c r="T4270">
        <v>0</v>
      </c>
      <c r="U4270" t="s">
        <v>838</v>
      </c>
      <c r="V4270" t="s">
        <v>2548</v>
      </c>
      <c r="W4270" t="s">
        <v>838</v>
      </c>
      <c r="X4270" t="s">
        <v>2548</v>
      </c>
      <c r="Y4270" t="str">
        <f t="shared" si="66"/>
        <v>深圳市小赢普惠科技有限责任公司深圳市赢众通金融信息服务有限责任公司信息流</v>
      </c>
      <c r="Z4270" t="e">
        <f>VLOOKUP(Y:Y,[1]Sheet1!N:N,1,0)</f>
        <v>#N/A</v>
      </c>
    </row>
    <row r="4271" spans="1:26" hidden="1" x14ac:dyDescent="0.25">
      <c r="A4271">
        <v>20230607</v>
      </c>
      <c r="B4271">
        <v>42327215</v>
      </c>
      <c r="C4271" t="s">
        <v>2739</v>
      </c>
      <c r="D4271">
        <v>2172261</v>
      </c>
      <c r="E4271" t="s">
        <v>2628</v>
      </c>
      <c r="F4271" s="59">
        <v>1757.69</v>
      </c>
      <c r="G4271">
        <v>1341.75</v>
      </c>
      <c r="H4271" t="s">
        <v>2538</v>
      </c>
      <c r="I4271" t="s">
        <v>2539</v>
      </c>
      <c r="J4271" t="s">
        <v>292</v>
      </c>
      <c r="K4271" t="s">
        <v>2321</v>
      </c>
      <c r="L4271" t="s">
        <v>574</v>
      </c>
      <c r="M4271" t="s">
        <v>2611</v>
      </c>
      <c r="N4271" t="s">
        <v>2612</v>
      </c>
      <c r="O4271" t="s">
        <v>2542</v>
      </c>
      <c r="P4271" t="s">
        <v>2543</v>
      </c>
      <c r="Q4271" t="s">
        <v>2544</v>
      </c>
      <c r="R4271" t="s">
        <v>2613</v>
      </c>
      <c r="S4271" t="s">
        <v>2546</v>
      </c>
      <c r="T4271">
        <v>0</v>
      </c>
      <c r="U4271" t="s">
        <v>2614</v>
      </c>
      <c r="V4271" t="s">
        <v>2615</v>
      </c>
      <c r="W4271" t="s">
        <v>2614</v>
      </c>
      <c r="X4271" t="s">
        <v>2615</v>
      </c>
      <c r="Y4271" t="str">
        <f t="shared" si="66"/>
        <v>广州荔湾品唯信息服务有限公司广州唯品会电子商务有限公司信息流</v>
      </c>
      <c r="Z4271" t="e">
        <f>VLOOKUP(Y:Y,[1]Sheet1!N:N,1,0)</f>
        <v>#N/A</v>
      </c>
    </row>
    <row r="4272" spans="1:26" hidden="1" x14ac:dyDescent="0.25">
      <c r="A4272">
        <v>20230607</v>
      </c>
      <c r="B4272">
        <v>47327963</v>
      </c>
      <c r="C4272" t="s">
        <v>2678</v>
      </c>
      <c r="D4272">
        <v>2185183</v>
      </c>
      <c r="E4272" t="s">
        <v>2574</v>
      </c>
      <c r="F4272" s="59">
        <v>4890.68</v>
      </c>
      <c r="G4272">
        <v>3705.06</v>
      </c>
      <c r="H4272" t="s">
        <v>2538</v>
      </c>
      <c r="I4272" t="s">
        <v>2539</v>
      </c>
      <c r="J4272" t="s">
        <v>2575</v>
      </c>
      <c r="K4272" t="s">
        <v>2321</v>
      </c>
      <c r="L4272" t="s">
        <v>2344</v>
      </c>
      <c r="M4272" t="s">
        <v>2576</v>
      </c>
      <c r="O4272" t="s">
        <v>2542</v>
      </c>
      <c r="P4272" t="s">
        <v>2543</v>
      </c>
      <c r="Q4272" t="s">
        <v>2544</v>
      </c>
      <c r="R4272" t="s">
        <v>2577</v>
      </c>
      <c r="S4272" t="s">
        <v>2546</v>
      </c>
      <c r="T4272">
        <v>0</v>
      </c>
      <c r="U4272" t="s">
        <v>838</v>
      </c>
      <c r="V4272" t="s">
        <v>2578</v>
      </c>
      <c r="W4272" t="s">
        <v>838</v>
      </c>
      <c r="X4272" t="s">
        <v>2578</v>
      </c>
      <c r="Y4272" t="str">
        <f t="shared" si="66"/>
        <v>北京微财科技有限公司-数媒重庆市黑卡小额贷款有限公司信息流</v>
      </c>
      <c r="Z4272" t="e">
        <f>VLOOKUP(Y:Y,[1]Sheet1!N:N,1,0)</f>
        <v>#N/A</v>
      </c>
    </row>
    <row r="4273" spans="1:26" hidden="1" x14ac:dyDescent="0.25">
      <c r="A4273">
        <v>20230607</v>
      </c>
      <c r="B4273">
        <v>29850997</v>
      </c>
      <c r="C4273" t="s">
        <v>2701</v>
      </c>
      <c r="D4273">
        <v>2130054</v>
      </c>
      <c r="E4273" t="s">
        <v>2558</v>
      </c>
      <c r="F4273" s="59">
        <v>7091.46</v>
      </c>
      <c r="G4273">
        <v>5742.02</v>
      </c>
      <c r="H4273" t="s">
        <v>2559</v>
      </c>
      <c r="I4273" t="s">
        <v>2560</v>
      </c>
      <c r="J4273" t="s">
        <v>2350</v>
      </c>
      <c r="K4273" t="s">
        <v>711</v>
      </c>
      <c r="L4273" t="s">
        <v>2350</v>
      </c>
      <c r="M4273" t="s">
        <v>2561</v>
      </c>
      <c r="N4273" t="s">
        <v>2562</v>
      </c>
      <c r="O4273" t="s">
        <v>2542</v>
      </c>
      <c r="P4273" t="s">
        <v>2543</v>
      </c>
      <c r="Q4273" t="s">
        <v>2544</v>
      </c>
      <c r="R4273" t="s">
        <v>2563</v>
      </c>
      <c r="S4273" t="s">
        <v>2546</v>
      </c>
      <c r="T4273">
        <v>28796.67</v>
      </c>
      <c r="U4273" t="s">
        <v>1891</v>
      </c>
      <c r="V4273" t="s">
        <v>2564</v>
      </c>
      <c r="W4273" t="s">
        <v>1891</v>
      </c>
      <c r="X4273" t="s">
        <v>2564</v>
      </c>
      <c r="Y4273" t="str">
        <f t="shared" si="66"/>
        <v>深圳尚米网络技术有限公司深圳尚米网络技术有限公司CPC</v>
      </c>
      <c r="Z4273" t="e">
        <f>VLOOKUP(Y:Y,[1]Sheet1!N:N,1,0)</f>
        <v>#N/A</v>
      </c>
    </row>
    <row r="4274" spans="1:26" hidden="1" x14ac:dyDescent="0.25">
      <c r="A4274">
        <v>20230607</v>
      </c>
      <c r="B4274">
        <v>40182529</v>
      </c>
      <c r="C4274" t="s">
        <v>2795</v>
      </c>
      <c r="D4274">
        <v>2130054</v>
      </c>
      <c r="E4274" t="s">
        <v>2558</v>
      </c>
      <c r="F4274" s="59">
        <v>2106.04</v>
      </c>
      <c r="G4274">
        <v>1705.27</v>
      </c>
      <c r="H4274" t="s">
        <v>2559</v>
      </c>
      <c r="I4274" t="s">
        <v>2560</v>
      </c>
      <c r="J4274" t="s">
        <v>2350</v>
      </c>
      <c r="K4274" t="s">
        <v>711</v>
      </c>
      <c r="L4274" t="s">
        <v>2350</v>
      </c>
      <c r="M4274" t="s">
        <v>2561</v>
      </c>
      <c r="N4274" t="s">
        <v>2562</v>
      </c>
      <c r="O4274" t="s">
        <v>2542</v>
      </c>
      <c r="P4274" t="s">
        <v>2543</v>
      </c>
      <c r="Q4274" t="s">
        <v>2544</v>
      </c>
      <c r="R4274" t="s">
        <v>2563</v>
      </c>
      <c r="S4274" t="s">
        <v>2546</v>
      </c>
      <c r="T4274">
        <v>8174.7150000000001</v>
      </c>
      <c r="U4274" t="s">
        <v>1891</v>
      </c>
      <c r="V4274" t="s">
        <v>2564</v>
      </c>
      <c r="W4274" t="s">
        <v>1891</v>
      </c>
      <c r="X4274" t="s">
        <v>2564</v>
      </c>
      <c r="Y4274" t="str">
        <f t="shared" si="66"/>
        <v>深圳尚米网络技术有限公司深圳尚米网络技术有限公司CPC</v>
      </c>
      <c r="Z4274" t="e">
        <f>VLOOKUP(Y:Y,[1]Sheet1!N:N,1,0)</f>
        <v>#N/A</v>
      </c>
    </row>
    <row r="4275" spans="1:26" hidden="1" x14ac:dyDescent="0.25">
      <c r="A4275">
        <v>20230607</v>
      </c>
      <c r="B4275">
        <v>42327250</v>
      </c>
      <c r="C4275" t="s">
        <v>2704</v>
      </c>
      <c r="D4275">
        <v>2172261</v>
      </c>
      <c r="E4275" t="s">
        <v>2628</v>
      </c>
      <c r="F4275" s="59">
        <v>694.54</v>
      </c>
      <c r="G4275">
        <v>530.17999999999995</v>
      </c>
      <c r="H4275" t="s">
        <v>2538</v>
      </c>
      <c r="I4275" t="s">
        <v>2539</v>
      </c>
      <c r="J4275" t="s">
        <v>292</v>
      </c>
      <c r="K4275" t="s">
        <v>2321</v>
      </c>
      <c r="L4275" t="s">
        <v>574</v>
      </c>
      <c r="M4275" t="s">
        <v>2611</v>
      </c>
      <c r="N4275" t="s">
        <v>2612</v>
      </c>
      <c r="O4275" t="s">
        <v>2542</v>
      </c>
      <c r="P4275" t="s">
        <v>2543</v>
      </c>
      <c r="Q4275" t="s">
        <v>2544</v>
      </c>
      <c r="R4275" t="s">
        <v>2613</v>
      </c>
      <c r="S4275" t="s">
        <v>2546</v>
      </c>
      <c r="T4275">
        <v>0</v>
      </c>
      <c r="U4275" t="s">
        <v>2614</v>
      </c>
      <c r="V4275" t="s">
        <v>2615</v>
      </c>
      <c r="W4275" t="s">
        <v>2614</v>
      </c>
      <c r="X4275" t="s">
        <v>2615</v>
      </c>
      <c r="Y4275" t="str">
        <f t="shared" si="66"/>
        <v>广州荔湾品唯信息服务有限公司广州唯品会电子商务有限公司信息流</v>
      </c>
      <c r="Z4275" t="e">
        <f>VLOOKUP(Y:Y,[1]Sheet1!N:N,1,0)</f>
        <v>#N/A</v>
      </c>
    </row>
    <row r="4276" spans="1:26" hidden="1" x14ac:dyDescent="0.25">
      <c r="A4276">
        <v>20230607</v>
      </c>
      <c r="B4276">
        <v>42965681</v>
      </c>
      <c r="C4276" t="s">
        <v>2725</v>
      </c>
      <c r="D4276">
        <v>2165227</v>
      </c>
      <c r="E4276" t="s">
        <v>2566</v>
      </c>
      <c r="F4276" s="59">
        <v>26.33</v>
      </c>
      <c r="G4276">
        <v>19.5</v>
      </c>
      <c r="H4276" t="s">
        <v>2538</v>
      </c>
      <c r="I4276" t="s">
        <v>2551</v>
      </c>
      <c r="J4276" t="s">
        <v>2320</v>
      </c>
      <c r="K4276" t="s">
        <v>2321</v>
      </c>
      <c r="L4276" t="s">
        <v>2318</v>
      </c>
      <c r="M4276" t="s">
        <v>2540</v>
      </c>
      <c r="N4276" t="s">
        <v>2541</v>
      </c>
      <c r="O4276" t="s">
        <v>2542</v>
      </c>
      <c r="P4276" t="s">
        <v>2543</v>
      </c>
      <c r="Q4276" t="s">
        <v>2544</v>
      </c>
      <c r="R4276" t="s">
        <v>2545</v>
      </c>
      <c r="S4276" t="s">
        <v>2546</v>
      </c>
      <c r="T4276">
        <v>0</v>
      </c>
      <c r="U4276" t="s">
        <v>838</v>
      </c>
      <c r="V4276" t="s">
        <v>2547</v>
      </c>
      <c r="W4276" t="s">
        <v>838</v>
      </c>
      <c r="X4276" t="s">
        <v>2548</v>
      </c>
      <c r="Y4276" t="str">
        <f t="shared" si="66"/>
        <v>上海耳序信息技术有限公司-四部上海拍拍贷金融信息服务有限公司信息流</v>
      </c>
      <c r="Z4276" t="e">
        <f>VLOOKUP(Y:Y,[1]Sheet1!N:N,1,0)</f>
        <v>#N/A</v>
      </c>
    </row>
    <row r="4277" spans="1:26" hidden="1" x14ac:dyDescent="0.25">
      <c r="A4277">
        <v>20230607</v>
      </c>
      <c r="B4277">
        <v>45323107</v>
      </c>
      <c r="C4277" t="s">
        <v>2654</v>
      </c>
      <c r="D4277">
        <v>2172261</v>
      </c>
      <c r="E4277" t="s">
        <v>2628</v>
      </c>
      <c r="F4277" s="59">
        <v>2336.37</v>
      </c>
      <c r="G4277">
        <v>1783.49</v>
      </c>
      <c r="H4277" t="s">
        <v>2538</v>
      </c>
      <c r="I4277" t="s">
        <v>2539</v>
      </c>
      <c r="J4277" t="s">
        <v>292</v>
      </c>
      <c r="K4277" t="s">
        <v>2321</v>
      </c>
      <c r="L4277" t="s">
        <v>574</v>
      </c>
      <c r="M4277" t="s">
        <v>2611</v>
      </c>
      <c r="N4277" t="s">
        <v>2612</v>
      </c>
      <c r="O4277" t="s">
        <v>2542</v>
      </c>
      <c r="P4277" t="s">
        <v>2543</v>
      </c>
      <c r="Q4277" t="s">
        <v>2544</v>
      </c>
      <c r="R4277" t="s">
        <v>2613</v>
      </c>
      <c r="S4277" t="s">
        <v>2546</v>
      </c>
      <c r="T4277">
        <v>0</v>
      </c>
      <c r="U4277" t="s">
        <v>2614</v>
      </c>
      <c r="V4277" t="s">
        <v>2615</v>
      </c>
      <c r="W4277" t="s">
        <v>2614</v>
      </c>
      <c r="X4277" t="s">
        <v>2615</v>
      </c>
      <c r="Y4277" t="str">
        <f t="shared" si="66"/>
        <v>广州荔湾品唯信息服务有限公司广州唯品会电子商务有限公司信息流</v>
      </c>
      <c r="Z4277" t="e">
        <f>VLOOKUP(Y:Y,[1]Sheet1!N:N,1,0)</f>
        <v>#N/A</v>
      </c>
    </row>
    <row r="4278" spans="1:26" hidden="1" x14ac:dyDescent="0.25">
      <c r="A4278">
        <v>20230607</v>
      </c>
      <c r="B4278">
        <v>47327891</v>
      </c>
      <c r="C4278" t="s">
        <v>2863</v>
      </c>
      <c r="D4278">
        <v>2185183</v>
      </c>
      <c r="E4278" t="s">
        <v>2574</v>
      </c>
      <c r="F4278" s="59">
        <v>27.79</v>
      </c>
      <c r="G4278">
        <v>21.05</v>
      </c>
      <c r="H4278" t="s">
        <v>2538</v>
      </c>
      <c r="I4278" t="s">
        <v>2551</v>
      </c>
      <c r="J4278" t="s">
        <v>2575</v>
      </c>
      <c r="K4278" t="s">
        <v>2321</v>
      </c>
      <c r="L4278" t="s">
        <v>2344</v>
      </c>
      <c r="M4278" t="s">
        <v>2576</v>
      </c>
      <c r="O4278" t="s">
        <v>2542</v>
      </c>
      <c r="P4278" t="s">
        <v>2543</v>
      </c>
      <c r="Q4278" t="s">
        <v>2544</v>
      </c>
      <c r="R4278" t="s">
        <v>2577</v>
      </c>
      <c r="S4278" t="s">
        <v>2546</v>
      </c>
      <c r="T4278">
        <v>0</v>
      </c>
      <c r="U4278" t="s">
        <v>838</v>
      </c>
      <c r="V4278" t="s">
        <v>2578</v>
      </c>
      <c r="W4278" t="s">
        <v>838</v>
      </c>
      <c r="X4278" t="s">
        <v>2578</v>
      </c>
      <c r="Y4278" t="str">
        <f t="shared" si="66"/>
        <v>北京微财科技有限公司-数媒重庆市黑卡小额贷款有限公司信息流</v>
      </c>
      <c r="Z4278" t="e">
        <f>VLOOKUP(Y:Y,[1]Sheet1!N:N,1,0)</f>
        <v>#N/A</v>
      </c>
    </row>
    <row r="4279" spans="1:26" hidden="1" x14ac:dyDescent="0.25">
      <c r="A4279">
        <v>20230607</v>
      </c>
      <c r="B4279">
        <v>47798459</v>
      </c>
      <c r="C4279" t="s">
        <v>2861</v>
      </c>
      <c r="D4279">
        <v>2169384</v>
      </c>
      <c r="E4279" t="s">
        <v>2633</v>
      </c>
      <c r="F4279" s="59">
        <v>5315.49</v>
      </c>
      <c r="G4279">
        <v>3937.4</v>
      </c>
      <c r="H4279" t="s">
        <v>2538</v>
      </c>
      <c r="I4279" t="s">
        <v>2551</v>
      </c>
      <c r="J4279" t="s">
        <v>296</v>
      </c>
      <c r="K4279" t="s">
        <v>2321</v>
      </c>
      <c r="L4279" t="s">
        <v>2334</v>
      </c>
      <c r="M4279" t="s">
        <v>2634</v>
      </c>
      <c r="N4279" t="s">
        <v>2635</v>
      </c>
      <c r="O4279" t="s">
        <v>2542</v>
      </c>
      <c r="P4279" t="s">
        <v>2543</v>
      </c>
      <c r="Q4279" t="s">
        <v>2544</v>
      </c>
      <c r="R4279" t="s">
        <v>2636</v>
      </c>
      <c r="S4279" t="s">
        <v>2546</v>
      </c>
      <c r="T4279">
        <v>0</v>
      </c>
      <c r="U4279" t="s">
        <v>2584</v>
      </c>
      <c r="V4279" t="s">
        <v>2637</v>
      </c>
      <c r="W4279" t="s">
        <v>2584</v>
      </c>
      <c r="X4279" t="s">
        <v>2637</v>
      </c>
      <c r="Y4279" t="str">
        <f t="shared" si="66"/>
        <v>湖北车智汇传媒有限公司北京车之家信息技术有限公司信息流</v>
      </c>
      <c r="Z4279" t="e">
        <f>VLOOKUP(Y:Y,[1]Sheet1!N:N,1,0)</f>
        <v>#N/A</v>
      </c>
    </row>
    <row r="4280" spans="1:26" hidden="1" x14ac:dyDescent="0.25">
      <c r="A4280">
        <v>20230607</v>
      </c>
      <c r="B4280">
        <v>39122211</v>
      </c>
      <c r="C4280" t="s">
        <v>2605</v>
      </c>
      <c r="D4280">
        <v>2117410</v>
      </c>
      <c r="E4280" t="s">
        <v>2587</v>
      </c>
      <c r="F4280" s="59">
        <v>1114.83</v>
      </c>
      <c r="G4280">
        <v>0</v>
      </c>
      <c r="H4280" t="s">
        <v>2538</v>
      </c>
      <c r="I4280" t="s">
        <v>2551</v>
      </c>
      <c r="J4280" t="s">
        <v>2353</v>
      </c>
      <c r="K4280" t="s">
        <v>2321</v>
      </c>
      <c r="L4280" t="s">
        <v>326</v>
      </c>
      <c r="M4280" t="s">
        <v>2588</v>
      </c>
      <c r="N4280" t="s">
        <v>2589</v>
      </c>
      <c r="O4280" t="s">
        <v>2542</v>
      </c>
      <c r="P4280" t="s">
        <v>2543</v>
      </c>
      <c r="Q4280" t="s">
        <v>2544</v>
      </c>
      <c r="R4280" t="s">
        <v>2570</v>
      </c>
      <c r="S4280" t="s">
        <v>2546</v>
      </c>
      <c r="T4280">
        <v>0</v>
      </c>
      <c r="U4280" t="s">
        <v>2571</v>
      </c>
      <c r="V4280" t="s">
        <v>2572</v>
      </c>
      <c r="W4280" t="s">
        <v>1891</v>
      </c>
      <c r="X4280" t="s">
        <v>2564</v>
      </c>
      <c r="Y4280" t="str">
        <f t="shared" si="66"/>
        <v>网易有道信息技术（北京）有限公司网易(杭州)网络有限公司信息流</v>
      </c>
      <c r="Z4280" t="e">
        <f>VLOOKUP(Y:Y,[1]Sheet1!N:N,1,0)</f>
        <v>#N/A</v>
      </c>
    </row>
    <row r="4281" spans="1:26" hidden="1" x14ac:dyDescent="0.25">
      <c r="A4281">
        <v>20230607</v>
      </c>
      <c r="B4281">
        <v>47184419</v>
      </c>
      <c r="C4281" t="s">
        <v>2740</v>
      </c>
      <c r="D4281">
        <v>2176807</v>
      </c>
      <c r="E4281" t="s">
        <v>2691</v>
      </c>
      <c r="F4281" s="59">
        <v>0.31</v>
      </c>
      <c r="G4281">
        <v>0.23</v>
      </c>
      <c r="H4281" t="s">
        <v>2538</v>
      </c>
      <c r="I4281" t="s">
        <v>2539</v>
      </c>
      <c r="J4281" t="s">
        <v>2339</v>
      </c>
      <c r="K4281" t="s">
        <v>2321</v>
      </c>
      <c r="L4281" t="s">
        <v>2338</v>
      </c>
      <c r="M4281" t="s">
        <v>2692</v>
      </c>
      <c r="N4281" t="s">
        <v>2693</v>
      </c>
      <c r="O4281" t="s">
        <v>2542</v>
      </c>
      <c r="P4281" t="s">
        <v>2543</v>
      </c>
      <c r="Q4281" t="s">
        <v>2544</v>
      </c>
      <c r="R4281" t="s">
        <v>2694</v>
      </c>
      <c r="S4281" t="s">
        <v>2546</v>
      </c>
      <c r="T4281">
        <v>0</v>
      </c>
      <c r="U4281" t="s">
        <v>2117</v>
      </c>
      <c r="V4281" t="s">
        <v>2695</v>
      </c>
      <c r="W4281" t="s">
        <v>2117</v>
      </c>
      <c r="X4281" t="s">
        <v>2695</v>
      </c>
      <c r="Y4281" t="str">
        <f t="shared" si="66"/>
        <v>北京三快在线科技有限公司及其关联公司北京三快科技有限公司信息流</v>
      </c>
      <c r="Z4281" t="e">
        <f>VLOOKUP(Y:Y,[1]Sheet1!N:N,1,0)</f>
        <v>#N/A</v>
      </c>
    </row>
    <row r="4282" spans="1:26" hidden="1" x14ac:dyDescent="0.25">
      <c r="A4282">
        <v>20230607</v>
      </c>
      <c r="B4282">
        <v>38794049</v>
      </c>
      <c r="C4282" t="s">
        <v>2627</v>
      </c>
      <c r="D4282">
        <v>2172261</v>
      </c>
      <c r="E4282" t="s">
        <v>2628</v>
      </c>
      <c r="F4282" s="59">
        <v>9.73</v>
      </c>
      <c r="G4282">
        <v>7.43</v>
      </c>
      <c r="H4282" t="s">
        <v>2538</v>
      </c>
      <c r="I4282" t="s">
        <v>2539</v>
      </c>
      <c r="J4282" t="s">
        <v>292</v>
      </c>
      <c r="K4282" t="s">
        <v>2321</v>
      </c>
      <c r="L4282" t="s">
        <v>574</v>
      </c>
      <c r="M4282" t="s">
        <v>2611</v>
      </c>
      <c r="N4282" t="s">
        <v>2612</v>
      </c>
      <c r="O4282" t="s">
        <v>2542</v>
      </c>
      <c r="P4282" t="s">
        <v>2543</v>
      </c>
      <c r="Q4282" t="s">
        <v>2544</v>
      </c>
      <c r="R4282" t="s">
        <v>2613</v>
      </c>
      <c r="S4282" t="s">
        <v>2546</v>
      </c>
      <c r="T4282">
        <v>0</v>
      </c>
      <c r="U4282" t="s">
        <v>2614</v>
      </c>
      <c r="V4282" t="s">
        <v>2615</v>
      </c>
      <c r="W4282" t="s">
        <v>2614</v>
      </c>
      <c r="X4282" t="s">
        <v>2615</v>
      </c>
      <c r="Y4282" t="str">
        <f t="shared" si="66"/>
        <v>广州荔湾品唯信息服务有限公司广州唯品会电子商务有限公司信息流</v>
      </c>
      <c r="Z4282" t="e">
        <f>VLOOKUP(Y:Y,[1]Sheet1!N:N,1,0)</f>
        <v>#N/A</v>
      </c>
    </row>
    <row r="4283" spans="1:26" hidden="1" x14ac:dyDescent="0.25">
      <c r="A4283">
        <v>20230607</v>
      </c>
      <c r="B4283">
        <v>31849478</v>
      </c>
      <c r="C4283" t="s">
        <v>2650</v>
      </c>
      <c r="D4283">
        <v>2148721</v>
      </c>
      <c r="E4283" t="s">
        <v>2859</v>
      </c>
      <c r="F4283" s="59">
        <v>393.64</v>
      </c>
      <c r="G4283">
        <v>0</v>
      </c>
      <c r="H4283" t="s">
        <v>2559</v>
      </c>
      <c r="I4283" t="s">
        <v>2560</v>
      </c>
      <c r="J4283" t="s">
        <v>2330</v>
      </c>
      <c r="K4283" t="s">
        <v>711</v>
      </c>
      <c r="L4283" t="s">
        <v>2329</v>
      </c>
      <c r="M4283" t="s">
        <v>2581</v>
      </c>
      <c r="N4283" t="s">
        <v>2582</v>
      </c>
      <c r="O4283" t="s">
        <v>2542</v>
      </c>
      <c r="P4283" t="s">
        <v>2543</v>
      </c>
      <c r="Q4283" t="s">
        <v>2544</v>
      </c>
      <c r="R4283" t="s">
        <v>2583</v>
      </c>
      <c r="S4283" t="s">
        <v>2546</v>
      </c>
      <c r="T4283">
        <v>0</v>
      </c>
      <c r="U4283" t="s">
        <v>2584</v>
      </c>
      <c r="V4283" t="s">
        <v>2585</v>
      </c>
      <c r="W4283" t="s">
        <v>2584</v>
      </c>
      <c r="X4283" t="s">
        <v>2585</v>
      </c>
      <c r="Y4283" t="str">
        <f t="shared" si="66"/>
        <v>成都哈拜网络科技有限公司-数字媒体事业部上海哈啰普惠科技有限公司CPC</v>
      </c>
      <c r="Z4283" t="e">
        <f>VLOOKUP(Y:Y,[1]Sheet1!N:N,1,0)</f>
        <v>#N/A</v>
      </c>
    </row>
    <row r="4284" spans="1:26" hidden="1" x14ac:dyDescent="0.25">
      <c r="A4284">
        <v>20230607</v>
      </c>
      <c r="B4284">
        <v>41276552</v>
      </c>
      <c r="C4284" t="s">
        <v>2817</v>
      </c>
      <c r="D4284">
        <v>2158492</v>
      </c>
      <c r="E4284" t="s">
        <v>2580</v>
      </c>
      <c r="F4284" s="59">
        <v>347.71</v>
      </c>
      <c r="G4284">
        <v>292.17</v>
      </c>
      <c r="H4284" t="s">
        <v>2559</v>
      </c>
      <c r="I4284" t="s">
        <v>2560</v>
      </c>
      <c r="J4284" t="s">
        <v>2330</v>
      </c>
      <c r="K4284" t="s">
        <v>711</v>
      </c>
      <c r="L4284" t="s">
        <v>2329</v>
      </c>
      <c r="M4284" t="s">
        <v>2581</v>
      </c>
      <c r="N4284" t="s">
        <v>2582</v>
      </c>
      <c r="O4284" t="s">
        <v>2542</v>
      </c>
      <c r="P4284" t="s">
        <v>2543</v>
      </c>
      <c r="Q4284" t="s">
        <v>2544</v>
      </c>
      <c r="R4284" t="s">
        <v>2583</v>
      </c>
      <c r="S4284" t="s">
        <v>2546</v>
      </c>
      <c r="T4284">
        <v>10198.528</v>
      </c>
      <c r="U4284" t="s">
        <v>2584</v>
      </c>
      <c r="V4284" t="s">
        <v>2585</v>
      </c>
      <c r="W4284" t="s">
        <v>2584</v>
      </c>
      <c r="X4284" t="s">
        <v>2585</v>
      </c>
      <c r="Y4284" t="str">
        <f t="shared" si="66"/>
        <v>成都哈拜网络科技有限公司-数字媒体事业部上海哈啰普惠科技有限公司CPC</v>
      </c>
      <c r="Z4284" t="e">
        <f>VLOOKUP(Y:Y,[1]Sheet1!N:N,1,0)</f>
        <v>#N/A</v>
      </c>
    </row>
    <row r="4285" spans="1:26" hidden="1" x14ac:dyDescent="0.25">
      <c r="A4285">
        <v>20230607</v>
      </c>
      <c r="B4285">
        <v>28450438</v>
      </c>
      <c r="C4285" t="s">
        <v>2665</v>
      </c>
      <c r="D4285">
        <v>2113477</v>
      </c>
      <c r="E4285" t="s">
        <v>2666</v>
      </c>
      <c r="F4285" s="59">
        <v>1828.44</v>
      </c>
      <c r="G4285">
        <v>0</v>
      </c>
      <c r="H4285" t="s">
        <v>2559</v>
      </c>
      <c r="I4285" t="s">
        <v>2560</v>
      </c>
      <c r="J4285" t="s">
        <v>231</v>
      </c>
      <c r="K4285" t="s">
        <v>711</v>
      </c>
      <c r="L4285" t="s">
        <v>231</v>
      </c>
      <c r="M4285" t="s">
        <v>2667</v>
      </c>
      <c r="N4285" t="s">
        <v>2668</v>
      </c>
      <c r="O4285" t="s">
        <v>2542</v>
      </c>
      <c r="P4285" t="s">
        <v>2543</v>
      </c>
      <c r="Q4285" t="s">
        <v>2544</v>
      </c>
      <c r="R4285" t="s">
        <v>2669</v>
      </c>
      <c r="S4285" t="s">
        <v>2546</v>
      </c>
      <c r="T4285">
        <v>0</v>
      </c>
      <c r="U4285" t="s">
        <v>2555</v>
      </c>
      <c r="V4285" t="s">
        <v>2670</v>
      </c>
      <c r="W4285" t="s">
        <v>2555</v>
      </c>
      <c r="X4285" t="s">
        <v>2671</v>
      </c>
      <c r="Y4285" t="str">
        <f t="shared" si="66"/>
        <v>广州酷狗计算机科技有限公司广州酷狗计算机科技有限公司CPC</v>
      </c>
      <c r="Z4285" t="e">
        <f>VLOOKUP(Y:Y,[1]Sheet1!N:N,1,0)</f>
        <v>#N/A</v>
      </c>
    </row>
    <row r="4286" spans="1:26" hidden="1" x14ac:dyDescent="0.25">
      <c r="A4286">
        <v>20230607</v>
      </c>
      <c r="B4286">
        <v>38794025</v>
      </c>
      <c r="C4286" t="s">
        <v>2651</v>
      </c>
      <c r="D4286">
        <v>2172261</v>
      </c>
      <c r="E4286" t="s">
        <v>2628</v>
      </c>
      <c r="F4286" s="59">
        <v>640.27</v>
      </c>
      <c r="G4286">
        <v>488.76</v>
      </c>
      <c r="H4286" t="s">
        <v>2538</v>
      </c>
      <c r="I4286" t="s">
        <v>2551</v>
      </c>
      <c r="J4286" t="s">
        <v>292</v>
      </c>
      <c r="K4286" t="s">
        <v>2321</v>
      </c>
      <c r="L4286" t="s">
        <v>574</v>
      </c>
      <c r="M4286" t="s">
        <v>2611</v>
      </c>
      <c r="N4286" t="s">
        <v>2612</v>
      </c>
      <c r="O4286" t="s">
        <v>2542</v>
      </c>
      <c r="P4286" t="s">
        <v>2543</v>
      </c>
      <c r="Q4286" t="s">
        <v>2544</v>
      </c>
      <c r="R4286" t="s">
        <v>2613</v>
      </c>
      <c r="S4286" t="s">
        <v>2546</v>
      </c>
      <c r="T4286">
        <v>0</v>
      </c>
      <c r="U4286" t="s">
        <v>2614</v>
      </c>
      <c r="V4286" t="s">
        <v>2615</v>
      </c>
      <c r="W4286" t="s">
        <v>2614</v>
      </c>
      <c r="X4286" t="s">
        <v>2615</v>
      </c>
      <c r="Y4286" t="str">
        <f t="shared" si="66"/>
        <v>广州荔湾品唯信息服务有限公司广州唯品会电子商务有限公司信息流</v>
      </c>
      <c r="Z4286" t="e">
        <f>VLOOKUP(Y:Y,[1]Sheet1!N:N,1,0)</f>
        <v>#N/A</v>
      </c>
    </row>
    <row r="4287" spans="1:26" hidden="1" x14ac:dyDescent="0.25">
      <c r="A4287">
        <v>20230607</v>
      </c>
      <c r="B4287">
        <v>41250523</v>
      </c>
      <c r="C4287" t="s">
        <v>2742</v>
      </c>
      <c r="D4287">
        <v>2130054</v>
      </c>
      <c r="E4287" t="s">
        <v>2558</v>
      </c>
      <c r="F4287" s="59">
        <v>3702.65</v>
      </c>
      <c r="G4287">
        <v>2998.03</v>
      </c>
      <c r="H4287" t="s">
        <v>2559</v>
      </c>
      <c r="I4287" t="s">
        <v>2560</v>
      </c>
      <c r="J4287" t="s">
        <v>2350</v>
      </c>
      <c r="K4287" t="s">
        <v>711</v>
      </c>
      <c r="L4287" t="s">
        <v>2350</v>
      </c>
      <c r="M4287" t="s">
        <v>2561</v>
      </c>
      <c r="N4287" t="s">
        <v>2562</v>
      </c>
      <c r="O4287" t="s">
        <v>2542</v>
      </c>
      <c r="P4287" t="s">
        <v>2543</v>
      </c>
      <c r="Q4287" t="s">
        <v>2544</v>
      </c>
      <c r="R4287" t="s">
        <v>2563</v>
      </c>
      <c r="S4287" t="s">
        <v>2546</v>
      </c>
      <c r="T4287">
        <v>10757.896000000001</v>
      </c>
      <c r="U4287" t="s">
        <v>1891</v>
      </c>
      <c r="V4287" t="s">
        <v>2564</v>
      </c>
      <c r="W4287" t="s">
        <v>1891</v>
      </c>
      <c r="X4287" t="s">
        <v>2564</v>
      </c>
      <c r="Y4287" t="str">
        <f t="shared" si="66"/>
        <v>深圳尚米网络技术有限公司深圳尚米网络技术有限公司CPC</v>
      </c>
      <c r="Z4287" t="e">
        <f>VLOOKUP(Y:Y,[1]Sheet1!N:N,1,0)</f>
        <v>#N/A</v>
      </c>
    </row>
    <row r="4288" spans="1:26" hidden="1" x14ac:dyDescent="0.25">
      <c r="A4288">
        <v>20230607</v>
      </c>
      <c r="B4288">
        <v>47953339</v>
      </c>
      <c r="C4288" t="s">
        <v>2755</v>
      </c>
      <c r="D4288">
        <v>2167551</v>
      </c>
      <c r="E4288" t="s">
        <v>2550</v>
      </c>
      <c r="F4288" s="59">
        <v>98.62</v>
      </c>
      <c r="G4288">
        <v>98.62</v>
      </c>
      <c r="H4288" t="s">
        <v>2538</v>
      </c>
      <c r="I4288" t="s">
        <v>2539</v>
      </c>
      <c r="J4288" t="s">
        <v>2332</v>
      </c>
      <c r="K4288" t="s">
        <v>2321</v>
      </c>
      <c r="L4288" t="s">
        <v>2333</v>
      </c>
      <c r="M4288" t="s">
        <v>2552</v>
      </c>
      <c r="N4288" t="s">
        <v>2553</v>
      </c>
      <c r="O4288" t="s">
        <v>2542</v>
      </c>
      <c r="P4288" t="s">
        <v>2543</v>
      </c>
      <c r="Q4288" t="s">
        <v>2544</v>
      </c>
      <c r="R4288" t="s">
        <v>2554</v>
      </c>
      <c r="S4288" t="s">
        <v>2546</v>
      </c>
      <c r="T4288">
        <v>0</v>
      </c>
      <c r="U4288" t="s">
        <v>2555</v>
      </c>
      <c r="V4288" t="s">
        <v>2556</v>
      </c>
      <c r="W4288" t="s">
        <v>2555</v>
      </c>
      <c r="X4288" t="s">
        <v>2556</v>
      </c>
      <c r="Y4288" t="str">
        <f t="shared" si="66"/>
        <v>北京爱奇艺科技有限公司-百度北京爱奇艺科技有限公司信息流</v>
      </c>
      <c r="Z4288" t="e">
        <f>VLOOKUP(Y:Y,[1]Sheet1!N:N,1,0)</f>
        <v>#N/A</v>
      </c>
    </row>
    <row r="4289" spans="1:26" hidden="1" x14ac:dyDescent="0.25">
      <c r="A4289">
        <v>20230607</v>
      </c>
      <c r="B4289">
        <v>23293206</v>
      </c>
      <c r="C4289" t="s">
        <v>2696</v>
      </c>
      <c r="D4289">
        <v>2147805</v>
      </c>
      <c r="E4289" t="s">
        <v>2697</v>
      </c>
      <c r="F4289" s="59">
        <v>4429.5200000000004</v>
      </c>
      <c r="G4289">
        <v>3954.77</v>
      </c>
      <c r="H4289" t="s">
        <v>2559</v>
      </c>
      <c r="I4289" t="s">
        <v>2560</v>
      </c>
      <c r="J4289" t="s">
        <v>2347</v>
      </c>
      <c r="K4289" t="s">
        <v>711</v>
      </c>
      <c r="L4289" t="s">
        <v>2346</v>
      </c>
      <c r="M4289" t="s">
        <v>2698</v>
      </c>
      <c r="N4289" t="s">
        <v>2699</v>
      </c>
      <c r="O4289" t="s">
        <v>2542</v>
      </c>
      <c r="P4289" t="s">
        <v>2543</v>
      </c>
      <c r="Q4289" t="s">
        <v>2544</v>
      </c>
      <c r="R4289" t="s">
        <v>2700</v>
      </c>
      <c r="S4289" t="s">
        <v>2546</v>
      </c>
      <c r="T4289">
        <v>119041.818</v>
      </c>
      <c r="U4289" t="s">
        <v>2555</v>
      </c>
      <c r="V4289" t="s">
        <v>2596</v>
      </c>
      <c r="W4289" t="s">
        <v>2555</v>
      </c>
      <c r="X4289" t="s">
        <v>2556</v>
      </c>
      <c r="Y4289" t="str">
        <f t="shared" si="66"/>
        <v>飞狐信息技术（天津）有限公司飞狐信息技术(天津)有限公司CPC</v>
      </c>
      <c r="Z4289" t="e">
        <f>VLOOKUP(Y:Y,[1]Sheet1!N:N,1,0)</f>
        <v>#N/A</v>
      </c>
    </row>
    <row r="4290" spans="1:26" hidden="1" x14ac:dyDescent="0.25">
      <c r="A4290">
        <v>20230607</v>
      </c>
      <c r="B4290">
        <v>45323107</v>
      </c>
      <c r="C4290" t="s">
        <v>2654</v>
      </c>
      <c r="D4290">
        <v>2172261</v>
      </c>
      <c r="E4290" t="s">
        <v>2628</v>
      </c>
      <c r="F4290" s="59">
        <v>1454.15</v>
      </c>
      <c r="G4290">
        <v>1110.04</v>
      </c>
      <c r="H4290" t="s">
        <v>2538</v>
      </c>
      <c r="I4290" t="s">
        <v>2551</v>
      </c>
      <c r="J4290" t="s">
        <v>292</v>
      </c>
      <c r="K4290" t="s">
        <v>2321</v>
      </c>
      <c r="L4290" t="s">
        <v>574</v>
      </c>
      <c r="M4290" t="s">
        <v>2611</v>
      </c>
      <c r="N4290" t="s">
        <v>2612</v>
      </c>
      <c r="O4290" t="s">
        <v>2542</v>
      </c>
      <c r="P4290" t="s">
        <v>2543</v>
      </c>
      <c r="Q4290" t="s">
        <v>2544</v>
      </c>
      <c r="R4290" t="s">
        <v>2613</v>
      </c>
      <c r="S4290" t="s">
        <v>2546</v>
      </c>
      <c r="T4290">
        <v>0</v>
      </c>
      <c r="U4290" t="s">
        <v>2614</v>
      </c>
      <c r="V4290" t="s">
        <v>2615</v>
      </c>
      <c r="W4290" t="s">
        <v>2614</v>
      </c>
      <c r="X4290" t="s">
        <v>2615</v>
      </c>
      <c r="Y4290" t="str">
        <f t="shared" si="66"/>
        <v>广州荔湾品唯信息服务有限公司广州唯品会电子商务有限公司信息流</v>
      </c>
      <c r="Z4290" t="e">
        <f>VLOOKUP(Y:Y,[1]Sheet1!N:N,1,0)</f>
        <v>#N/A</v>
      </c>
    </row>
    <row r="4291" spans="1:26" hidden="1" x14ac:dyDescent="0.25">
      <c r="A4291">
        <v>20230607</v>
      </c>
      <c r="B4291">
        <v>47327991</v>
      </c>
      <c r="C4291" t="s">
        <v>2766</v>
      </c>
      <c r="D4291">
        <v>2185183</v>
      </c>
      <c r="E4291" t="s">
        <v>2574</v>
      </c>
      <c r="F4291" s="59">
        <v>1033.1400000000001</v>
      </c>
      <c r="G4291">
        <v>782.68</v>
      </c>
      <c r="H4291" t="s">
        <v>2538</v>
      </c>
      <c r="I4291" t="s">
        <v>2539</v>
      </c>
      <c r="J4291" t="s">
        <v>2575</v>
      </c>
      <c r="K4291" t="s">
        <v>2321</v>
      </c>
      <c r="L4291" t="s">
        <v>2344</v>
      </c>
      <c r="M4291" t="s">
        <v>2576</v>
      </c>
      <c r="O4291" t="s">
        <v>2542</v>
      </c>
      <c r="P4291" t="s">
        <v>2543</v>
      </c>
      <c r="Q4291" t="s">
        <v>2544</v>
      </c>
      <c r="R4291" t="s">
        <v>2577</v>
      </c>
      <c r="S4291" t="s">
        <v>2546</v>
      </c>
      <c r="T4291">
        <v>0</v>
      </c>
      <c r="U4291" t="s">
        <v>838</v>
      </c>
      <c r="V4291" t="s">
        <v>2578</v>
      </c>
      <c r="W4291" t="s">
        <v>838</v>
      </c>
      <c r="X4291" t="s">
        <v>2578</v>
      </c>
      <c r="Y4291" t="str">
        <f t="shared" ref="Y4291:Y4354" si="67">L4291&amp;J4291&amp;K4291</f>
        <v>北京微财科技有限公司-数媒重庆市黑卡小额贷款有限公司信息流</v>
      </c>
      <c r="Z4291" t="e">
        <f>VLOOKUP(Y:Y,[1]Sheet1!N:N,1,0)</f>
        <v>#N/A</v>
      </c>
    </row>
    <row r="4292" spans="1:26" x14ac:dyDescent="0.25">
      <c r="A4292">
        <v>20230607</v>
      </c>
      <c r="B4292">
        <v>43094804</v>
      </c>
      <c r="C4292" t="s">
        <v>2705</v>
      </c>
      <c r="D4292">
        <v>2054669</v>
      </c>
      <c r="E4292" t="s">
        <v>2622</v>
      </c>
      <c r="F4292" s="59">
        <v>14479.45</v>
      </c>
      <c r="G4292">
        <v>10725.52</v>
      </c>
      <c r="H4292" t="s">
        <v>2538</v>
      </c>
      <c r="I4292" t="s">
        <v>2539</v>
      </c>
      <c r="J4292" t="s">
        <v>2352</v>
      </c>
      <c r="K4292" t="s">
        <v>2321</v>
      </c>
      <c r="L4292" t="s">
        <v>2351</v>
      </c>
      <c r="M4292" t="s">
        <v>2623</v>
      </c>
      <c r="N4292" t="s">
        <v>2624</v>
      </c>
      <c r="O4292" t="s">
        <v>2542</v>
      </c>
      <c r="P4292" t="s">
        <v>2543</v>
      </c>
      <c r="Q4292" t="s">
        <v>2544</v>
      </c>
      <c r="R4292" t="s">
        <v>2625</v>
      </c>
      <c r="S4292" t="s">
        <v>2546</v>
      </c>
      <c r="T4292">
        <v>0</v>
      </c>
      <c r="U4292" t="s">
        <v>838</v>
      </c>
      <c r="V4292" t="s">
        <v>2548</v>
      </c>
      <c r="W4292" t="s">
        <v>838</v>
      </c>
      <c r="X4292" t="s">
        <v>2548</v>
      </c>
      <c r="Y4292" t="str">
        <f t="shared" si="67"/>
        <v>深圳市小赢普惠科技有限责任公司深圳市赢众通金融信息服务有限责任公司信息流</v>
      </c>
      <c r="Z4292" t="e">
        <f>VLOOKUP(Y:Y,[1]Sheet1!N:N,1,0)</f>
        <v>#N/A</v>
      </c>
    </row>
    <row r="4293" spans="1:26" hidden="1" x14ac:dyDescent="0.25">
      <c r="A4293">
        <v>20230607</v>
      </c>
      <c r="B4293">
        <v>47426689</v>
      </c>
      <c r="C4293" t="s">
        <v>2872</v>
      </c>
      <c r="D4293">
        <v>2167551</v>
      </c>
      <c r="E4293" t="s">
        <v>2550</v>
      </c>
      <c r="F4293" s="59">
        <v>49.91</v>
      </c>
      <c r="G4293">
        <v>49.91</v>
      </c>
      <c r="H4293" t="s">
        <v>2538</v>
      </c>
      <c r="I4293" t="s">
        <v>2551</v>
      </c>
      <c r="J4293" t="s">
        <v>2332</v>
      </c>
      <c r="K4293" t="s">
        <v>2321</v>
      </c>
      <c r="L4293" t="s">
        <v>2333</v>
      </c>
      <c r="M4293" t="s">
        <v>2552</v>
      </c>
      <c r="N4293" t="s">
        <v>2553</v>
      </c>
      <c r="O4293" t="s">
        <v>2542</v>
      </c>
      <c r="P4293" t="s">
        <v>2543</v>
      </c>
      <c r="Q4293" t="s">
        <v>2544</v>
      </c>
      <c r="R4293" t="s">
        <v>2554</v>
      </c>
      <c r="S4293" t="s">
        <v>2546</v>
      </c>
      <c r="T4293">
        <v>0</v>
      </c>
      <c r="U4293" t="s">
        <v>2555</v>
      </c>
      <c r="V4293" t="s">
        <v>2556</v>
      </c>
      <c r="W4293" t="s">
        <v>2555</v>
      </c>
      <c r="X4293" t="s">
        <v>2556</v>
      </c>
      <c r="Y4293" t="str">
        <f t="shared" si="67"/>
        <v>北京爱奇艺科技有限公司-百度北京爱奇艺科技有限公司信息流</v>
      </c>
      <c r="Z4293" t="e">
        <f>VLOOKUP(Y:Y,[1]Sheet1!N:N,1,0)</f>
        <v>#N/A</v>
      </c>
    </row>
    <row r="4294" spans="1:26" hidden="1" x14ac:dyDescent="0.25">
      <c r="A4294">
        <v>20230607</v>
      </c>
      <c r="B4294">
        <v>40850187</v>
      </c>
      <c r="C4294" t="s">
        <v>2652</v>
      </c>
      <c r="D4294">
        <v>2165227</v>
      </c>
      <c r="E4294" t="s">
        <v>2566</v>
      </c>
      <c r="F4294" s="59">
        <v>22878.11</v>
      </c>
      <c r="G4294">
        <v>16946.75</v>
      </c>
      <c r="H4294" t="s">
        <v>2538</v>
      </c>
      <c r="I4294" t="s">
        <v>2539</v>
      </c>
      <c r="J4294" t="s">
        <v>2320</v>
      </c>
      <c r="K4294" t="s">
        <v>2321</v>
      </c>
      <c r="L4294" t="s">
        <v>2318</v>
      </c>
      <c r="M4294" t="s">
        <v>2540</v>
      </c>
      <c r="N4294" t="s">
        <v>2541</v>
      </c>
      <c r="O4294" t="s">
        <v>2542</v>
      </c>
      <c r="P4294" t="s">
        <v>2543</v>
      </c>
      <c r="Q4294" t="s">
        <v>2544</v>
      </c>
      <c r="R4294" t="s">
        <v>2545</v>
      </c>
      <c r="S4294" t="s">
        <v>2546</v>
      </c>
      <c r="T4294">
        <v>0</v>
      </c>
      <c r="U4294" t="s">
        <v>838</v>
      </c>
      <c r="V4294" t="s">
        <v>2547</v>
      </c>
      <c r="W4294" t="s">
        <v>838</v>
      </c>
      <c r="X4294" t="s">
        <v>2548</v>
      </c>
      <c r="Y4294" t="str">
        <f t="shared" si="67"/>
        <v>上海耳序信息技术有限公司-四部上海拍拍贷金融信息服务有限公司信息流</v>
      </c>
      <c r="Z4294" t="e">
        <f>VLOOKUP(Y:Y,[1]Sheet1!N:N,1,0)</f>
        <v>#N/A</v>
      </c>
    </row>
    <row r="4295" spans="1:26" hidden="1" x14ac:dyDescent="0.25">
      <c r="A4295">
        <v>20230607</v>
      </c>
      <c r="B4295">
        <v>47327867</v>
      </c>
      <c r="C4295" t="s">
        <v>2682</v>
      </c>
      <c r="D4295">
        <v>2185183</v>
      </c>
      <c r="E4295" t="s">
        <v>2574</v>
      </c>
      <c r="F4295" s="59">
        <v>305.72000000000003</v>
      </c>
      <c r="G4295">
        <v>231.61</v>
      </c>
      <c r="H4295" t="s">
        <v>2538</v>
      </c>
      <c r="I4295" t="s">
        <v>2551</v>
      </c>
      <c r="J4295" t="s">
        <v>2575</v>
      </c>
      <c r="K4295" t="s">
        <v>2321</v>
      </c>
      <c r="L4295" t="s">
        <v>2344</v>
      </c>
      <c r="M4295" t="s">
        <v>2576</v>
      </c>
      <c r="O4295" t="s">
        <v>2542</v>
      </c>
      <c r="P4295" t="s">
        <v>2543</v>
      </c>
      <c r="Q4295" t="s">
        <v>2544</v>
      </c>
      <c r="R4295" t="s">
        <v>2577</v>
      </c>
      <c r="S4295" t="s">
        <v>2546</v>
      </c>
      <c r="T4295">
        <v>0</v>
      </c>
      <c r="U4295" t="s">
        <v>838</v>
      </c>
      <c r="V4295" t="s">
        <v>2578</v>
      </c>
      <c r="W4295" t="s">
        <v>838</v>
      </c>
      <c r="X4295" t="s">
        <v>2578</v>
      </c>
      <c r="Y4295" t="str">
        <f t="shared" si="67"/>
        <v>北京微财科技有限公司-数媒重庆市黑卡小额贷款有限公司信息流</v>
      </c>
      <c r="Z4295" t="e">
        <f>VLOOKUP(Y:Y,[1]Sheet1!N:N,1,0)</f>
        <v>#N/A</v>
      </c>
    </row>
    <row r="4296" spans="1:26" hidden="1" x14ac:dyDescent="0.25">
      <c r="A4296">
        <v>20230607</v>
      </c>
      <c r="B4296">
        <v>47327934</v>
      </c>
      <c r="C4296" t="s">
        <v>2864</v>
      </c>
      <c r="D4296">
        <v>2185183</v>
      </c>
      <c r="E4296" t="s">
        <v>2574</v>
      </c>
      <c r="F4296" s="59">
        <v>21.67</v>
      </c>
      <c r="G4296">
        <v>16.420000000000002</v>
      </c>
      <c r="H4296" t="s">
        <v>2538</v>
      </c>
      <c r="I4296" t="s">
        <v>2551</v>
      </c>
      <c r="J4296" t="s">
        <v>2575</v>
      </c>
      <c r="K4296" t="s">
        <v>2321</v>
      </c>
      <c r="L4296" t="s">
        <v>2344</v>
      </c>
      <c r="M4296" t="s">
        <v>2576</v>
      </c>
      <c r="O4296" t="s">
        <v>2542</v>
      </c>
      <c r="P4296" t="s">
        <v>2543</v>
      </c>
      <c r="Q4296" t="s">
        <v>2544</v>
      </c>
      <c r="R4296" t="s">
        <v>2577</v>
      </c>
      <c r="S4296" t="s">
        <v>2546</v>
      </c>
      <c r="T4296">
        <v>0</v>
      </c>
      <c r="U4296" t="s">
        <v>838</v>
      </c>
      <c r="V4296" t="s">
        <v>2578</v>
      </c>
      <c r="W4296" t="s">
        <v>838</v>
      </c>
      <c r="X4296" t="s">
        <v>2578</v>
      </c>
      <c r="Y4296" t="str">
        <f t="shared" si="67"/>
        <v>北京微财科技有限公司-数媒重庆市黑卡小额贷款有限公司信息流</v>
      </c>
      <c r="Z4296" t="e">
        <f>VLOOKUP(Y:Y,[1]Sheet1!N:N,1,0)</f>
        <v>#N/A</v>
      </c>
    </row>
    <row r="4297" spans="1:26" x14ac:dyDescent="0.25">
      <c r="A4297">
        <v>20230607</v>
      </c>
      <c r="B4297">
        <v>45336938</v>
      </c>
      <c r="C4297" t="s">
        <v>2753</v>
      </c>
      <c r="D4297">
        <v>2054669</v>
      </c>
      <c r="E4297" t="s">
        <v>2622</v>
      </c>
      <c r="F4297" s="59">
        <v>416.1</v>
      </c>
      <c r="G4297">
        <v>308.22000000000003</v>
      </c>
      <c r="H4297" t="s">
        <v>2538</v>
      </c>
      <c r="I4297" t="s">
        <v>2551</v>
      </c>
      <c r="J4297" t="s">
        <v>2352</v>
      </c>
      <c r="K4297" t="s">
        <v>2321</v>
      </c>
      <c r="L4297" t="s">
        <v>2351</v>
      </c>
      <c r="M4297" t="s">
        <v>2623</v>
      </c>
      <c r="N4297" t="s">
        <v>2624</v>
      </c>
      <c r="O4297" t="s">
        <v>2542</v>
      </c>
      <c r="P4297" t="s">
        <v>2543</v>
      </c>
      <c r="Q4297" t="s">
        <v>2544</v>
      </c>
      <c r="R4297" t="s">
        <v>2625</v>
      </c>
      <c r="S4297" t="s">
        <v>2546</v>
      </c>
      <c r="T4297">
        <v>0</v>
      </c>
      <c r="U4297" t="s">
        <v>838</v>
      </c>
      <c r="V4297" t="s">
        <v>2548</v>
      </c>
      <c r="W4297" t="s">
        <v>838</v>
      </c>
      <c r="X4297" t="s">
        <v>2548</v>
      </c>
      <c r="Y4297" t="str">
        <f t="shared" si="67"/>
        <v>深圳市小赢普惠科技有限责任公司深圳市赢众通金融信息服务有限责任公司信息流</v>
      </c>
      <c r="Z4297" t="e">
        <f>VLOOKUP(Y:Y,[1]Sheet1!N:N,1,0)</f>
        <v>#N/A</v>
      </c>
    </row>
    <row r="4298" spans="1:26" hidden="1" x14ac:dyDescent="0.25">
      <c r="A4298">
        <v>20230607</v>
      </c>
      <c r="B4298">
        <v>42327274</v>
      </c>
      <c r="C4298" t="s">
        <v>2791</v>
      </c>
      <c r="D4298">
        <v>2172261</v>
      </c>
      <c r="E4298" t="s">
        <v>2628</v>
      </c>
      <c r="F4298" s="59">
        <v>808.48</v>
      </c>
      <c r="G4298">
        <v>617.16</v>
      </c>
      <c r="H4298" t="s">
        <v>2538</v>
      </c>
      <c r="I4298" t="s">
        <v>2551</v>
      </c>
      <c r="J4298" t="s">
        <v>292</v>
      </c>
      <c r="K4298" t="s">
        <v>2321</v>
      </c>
      <c r="L4298" t="s">
        <v>574</v>
      </c>
      <c r="M4298" t="s">
        <v>2611</v>
      </c>
      <c r="N4298" t="s">
        <v>2612</v>
      </c>
      <c r="O4298" t="s">
        <v>2542</v>
      </c>
      <c r="P4298" t="s">
        <v>2543</v>
      </c>
      <c r="Q4298" t="s">
        <v>2544</v>
      </c>
      <c r="R4298" t="s">
        <v>2613</v>
      </c>
      <c r="S4298" t="s">
        <v>2546</v>
      </c>
      <c r="T4298">
        <v>0</v>
      </c>
      <c r="U4298" t="s">
        <v>2614</v>
      </c>
      <c r="V4298" t="s">
        <v>2615</v>
      </c>
      <c r="W4298" t="s">
        <v>2614</v>
      </c>
      <c r="X4298" t="s">
        <v>2615</v>
      </c>
      <c r="Y4298" t="str">
        <f t="shared" si="67"/>
        <v>广州荔湾品唯信息服务有限公司广州唯品会电子商务有限公司信息流</v>
      </c>
      <c r="Z4298" t="e">
        <f>VLOOKUP(Y:Y,[1]Sheet1!N:N,1,0)</f>
        <v>#N/A</v>
      </c>
    </row>
    <row r="4299" spans="1:26" hidden="1" x14ac:dyDescent="0.25">
      <c r="A4299">
        <v>20230607</v>
      </c>
      <c r="B4299">
        <v>47426658</v>
      </c>
      <c r="C4299" t="s">
        <v>2873</v>
      </c>
      <c r="D4299">
        <v>2167551</v>
      </c>
      <c r="E4299" t="s">
        <v>2550</v>
      </c>
      <c r="F4299" s="59">
        <v>116.31</v>
      </c>
      <c r="G4299">
        <v>116.31</v>
      </c>
      <c r="H4299" t="s">
        <v>2538</v>
      </c>
      <c r="I4299" t="s">
        <v>2551</v>
      </c>
      <c r="J4299" t="s">
        <v>2332</v>
      </c>
      <c r="K4299" t="s">
        <v>2321</v>
      </c>
      <c r="L4299" t="s">
        <v>2333</v>
      </c>
      <c r="M4299" t="s">
        <v>2552</v>
      </c>
      <c r="N4299" t="s">
        <v>2553</v>
      </c>
      <c r="O4299" t="s">
        <v>2542</v>
      </c>
      <c r="P4299" t="s">
        <v>2543</v>
      </c>
      <c r="Q4299" t="s">
        <v>2544</v>
      </c>
      <c r="R4299" t="s">
        <v>2554</v>
      </c>
      <c r="S4299" t="s">
        <v>2546</v>
      </c>
      <c r="T4299">
        <v>0</v>
      </c>
      <c r="U4299" t="s">
        <v>2555</v>
      </c>
      <c r="V4299" t="s">
        <v>2556</v>
      </c>
      <c r="W4299" t="s">
        <v>2555</v>
      </c>
      <c r="X4299" t="s">
        <v>2556</v>
      </c>
      <c r="Y4299" t="str">
        <f t="shared" si="67"/>
        <v>北京爱奇艺科技有限公司-百度北京爱奇艺科技有限公司信息流</v>
      </c>
      <c r="Z4299" t="e">
        <f>VLOOKUP(Y:Y,[1]Sheet1!N:N,1,0)</f>
        <v>#N/A</v>
      </c>
    </row>
    <row r="4300" spans="1:26" hidden="1" x14ac:dyDescent="0.25">
      <c r="A4300">
        <v>20230607</v>
      </c>
      <c r="B4300">
        <v>29851020</v>
      </c>
      <c r="C4300" t="s">
        <v>2790</v>
      </c>
      <c r="D4300">
        <v>2130054</v>
      </c>
      <c r="E4300" t="s">
        <v>2558</v>
      </c>
      <c r="F4300" s="59">
        <v>3427.03</v>
      </c>
      <c r="G4300">
        <v>2774.77</v>
      </c>
      <c r="H4300" t="s">
        <v>2559</v>
      </c>
      <c r="I4300" t="s">
        <v>2560</v>
      </c>
      <c r="J4300" t="s">
        <v>2350</v>
      </c>
      <c r="K4300" t="s">
        <v>711</v>
      </c>
      <c r="L4300" t="s">
        <v>2350</v>
      </c>
      <c r="M4300" t="s">
        <v>2561</v>
      </c>
      <c r="N4300" t="s">
        <v>2562</v>
      </c>
      <c r="O4300" t="s">
        <v>2542</v>
      </c>
      <c r="P4300" t="s">
        <v>2543</v>
      </c>
      <c r="Q4300" t="s">
        <v>2544</v>
      </c>
      <c r="R4300" t="s">
        <v>2563</v>
      </c>
      <c r="S4300" t="s">
        <v>2546</v>
      </c>
      <c r="T4300">
        <v>21042.445</v>
      </c>
      <c r="U4300" t="s">
        <v>1891</v>
      </c>
      <c r="V4300" t="s">
        <v>2564</v>
      </c>
      <c r="W4300" t="s">
        <v>1891</v>
      </c>
      <c r="X4300" t="s">
        <v>2564</v>
      </c>
      <c r="Y4300" t="str">
        <f t="shared" si="67"/>
        <v>深圳尚米网络技术有限公司深圳尚米网络技术有限公司CPC</v>
      </c>
      <c r="Z4300" t="e">
        <f>VLOOKUP(Y:Y,[1]Sheet1!N:N,1,0)</f>
        <v>#N/A</v>
      </c>
    </row>
    <row r="4301" spans="1:26" hidden="1" x14ac:dyDescent="0.25">
      <c r="A4301">
        <v>20230607</v>
      </c>
      <c r="B4301">
        <v>40182525</v>
      </c>
      <c r="C4301" t="s">
        <v>2679</v>
      </c>
      <c r="D4301">
        <v>2130054</v>
      </c>
      <c r="E4301" t="s">
        <v>2558</v>
      </c>
      <c r="F4301" s="59">
        <v>1404.06</v>
      </c>
      <c r="G4301">
        <v>1136.8399999999999</v>
      </c>
      <c r="H4301" t="s">
        <v>2559</v>
      </c>
      <c r="I4301" t="s">
        <v>2560</v>
      </c>
      <c r="J4301" t="s">
        <v>2350</v>
      </c>
      <c r="K4301" t="s">
        <v>711</v>
      </c>
      <c r="L4301" t="s">
        <v>2350</v>
      </c>
      <c r="M4301" t="s">
        <v>2561</v>
      </c>
      <c r="N4301" t="s">
        <v>2562</v>
      </c>
      <c r="O4301" t="s">
        <v>2542</v>
      </c>
      <c r="P4301" t="s">
        <v>2543</v>
      </c>
      <c r="Q4301" t="s">
        <v>2544</v>
      </c>
      <c r="R4301" t="s">
        <v>2563</v>
      </c>
      <c r="S4301" t="s">
        <v>2546</v>
      </c>
      <c r="T4301">
        <v>8460.0280000000002</v>
      </c>
      <c r="U4301" t="s">
        <v>1891</v>
      </c>
      <c r="V4301" t="s">
        <v>2564</v>
      </c>
      <c r="W4301" t="s">
        <v>1891</v>
      </c>
      <c r="X4301" t="s">
        <v>2564</v>
      </c>
      <c r="Y4301" t="str">
        <f t="shared" si="67"/>
        <v>深圳尚米网络技术有限公司深圳尚米网络技术有限公司CPC</v>
      </c>
      <c r="Z4301" t="e">
        <f>VLOOKUP(Y:Y,[1]Sheet1!N:N,1,0)</f>
        <v>#N/A</v>
      </c>
    </row>
    <row r="4302" spans="1:26" hidden="1" x14ac:dyDescent="0.25">
      <c r="A4302">
        <v>20230607</v>
      </c>
      <c r="B4302">
        <v>40732460</v>
      </c>
      <c r="C4302" t="s">
        <v>2702</v>
      </c>
      <c r="D4302">
        <v>2158492</v>
      </c>
      <c r="E4302" t="s">
        <v>2580</v>
      </c>
      <c r="F4302" s="59">
        <v>5012.0600000000004</v>
      </c>
      <c r="G4302">
        <v>4211.59</v>
      </c>
      <c r="H4302" t="s">
        <v>2559</v>
      </c>
      <c r="I4302" t="s">
        <v>2560</v>
      </c>
      <c r="J4302" t="s">
        <v>2330</v>
      </c>
      <c r="K4302" t="s">
        <v>711</v>
      </c>
      <c r="L4302" t="s">
        <v>2329</v>
      </c>
      <c r="M4302" t="s">
        <v>2581</v>
      </c>
      <c r="N4302" t="s">
        <v>2582</v>
      </c>
      <c r="O4302" t="s">
        <v>2542</v>
      </c>
      <c r="P4302" t="s">
        <v>2543</v>
      </c>
      <c r="Q4302" t="s">
        <v>2544</v>
      </c>
      <c r="R4302" t="s">
        <v>2583</v>
      </c>
      <c r="S4302" t="s">
        <v>2546</v>
      </c>
      <c r="T4302">
        <v>15803.782999999999</v>
      </c>
      <c r="U4302" t="s">
        <v>2584</v>
      </c>
      <c r="V4302" t="s">
        <v>2585</v>
      </c>
      <c r="W4302" t="s">
        <v>2584</v>
      </c>
      <c r="X4302" t="s">
        <v>2585</v>
      </c>
      <c r="Y4302" t="str">
        <f t="shared" si="67"/>
        <v>成都哈拜网络科技有限公司-数字媒体事业部上海哈啰普惠科技有限公司CPC</v>
      </c>
      <c r="Z4302" t="e">
        <f>VLOOKUP(Y:Y,[1]Sheet1!N:N,1,0)</f>
        <v>#N/A</v>
      </c>
    </row>
    <row r="4303" spans="1:26" hidden="1" x14ac:dyDescent="0.25">
      <c r="A4303">
        <v>20230607</v>
      </c>
      <c r="B4303">
        <v>42327215</v>
      </c>
      <c r="C4303" t="s">
        <v>2739</v>
      </c>
      <c r="D4303">
        <v>2172261</v>
      </c>
      <c r="E4303" t="s">
        <v>2628</v>
      </c>
      <c r="F4303" s="59">
        <v>1501.72</v>
      </c>
      <c r="G4303">
        <v>1146.3499999999999</v>
      </c>
      <c r="H4303" t="s">
        <v>2538</v>
      </c>
      <c r="I4303" t="s">
        <v>2551</v>
      </c>
      <c r="J4303" t="s">
        <v>292</v>
      </c>
      <c r="K4303" t="s">
        <v>2321</v>
      </c>
      <c r="L4303" t="s">
        <v>574</v>
      </c>
      <c r="M4303" t="s">
        <v>2611</v>
      </c>
      <c r="N4303" t="s">
        <v>2612</v>
      </c>
      <c r="O4303" t="s">
        <v>2542</v>
      </c>
      <c r="P4303" t="s">
        <v>2543</v>
      </c>
      <c r="Q4303" t="s">
        <v>2544</v>
      </c>
      <c r="R4303" t="s">
        <v>2613</v>
      </c>
      <c r="S4303" t="s">
        <v>2546</v>
      </c>
      <c r="T4303">
        <v>0</v>
      </c>
      <c r="U4303" t="s">
        <v>2614</v>
      </c>
      <c r="V4303" t="s">
        <v>2615</v>
      </c>
      <c r="W4303" t="s">
        <v>2614</v>
      </c>
      <c r="X4303" t="s">
        <v>2615</v>
      </c>
      <c r="Y4303" t="str">
        <f t="shared" si="67"/>
        <v>广州荔湾品唯信息服务有限公司广州唯品会电子商务有限公司信息流</v>
      </c>
      <c r="Z4303" t="e">
        <f>VLOOKUP(Y:Y,[1]Sheet1!N:N,1,0)</f>
        <v>#N/A</v>
      </c>
    </row>
    <row r="4304" spans="1:26" hidden="1" x14ac:dyDescent="0.25">
      <c r="A4304">
        <v>20230607</v>
      </c>
      <c r="B4304">
        <v>42965759</v>
      </c>
      <c r="C4304" t="s">
        <v>2619</v>
      </c>
      <c r="D4304">
        <v>2165227</v>
      </c>
      <c r="E4304" t="s">
        <v>2566</v>
      </c>
      <c r="F4304" s="59">
        <v>578.64</v>
      </c>
      <c r="G4304">
        <v>428.62</v>
      </c>
      <c r="H4304" t="s">
        <v>2538</v>
      </c>
      <c r="I4304" t="s">
        <v>2539</v>
      </c>
      <c r="J4304" t="s">
        <v>2320</v>
      </c>
      <c r="K4304" t="s">
        <v>2321</v>
      </c>
      <c r="L4304" t="s">
        <v>2318</v>
      </c>
      <c r="M4304" t="s">
        <v>2540</v>
      </c>
      <c r="N4304" t="s">
        <v>2541</v>
      </c>
      <c r="O4304" t="s">
        <v>2542</v>
      </c>
      <c r="P4304" t="s">
        <v>2543</v>
      </c>
      <c r="Q4304" t="s">
        <v>2544</v>
      </c>
      <c r="R4304" t="s">
        <v>2545</v>
      </c>
      <c r="S4304" t="s">
        <v>2546</v>
      </c>
      <c r="T4304">
        <v>0</v>
      </c>
      <c r="U4304" t="s">
        <v>838</v>
      </c>
      <c r="V4304" t="s">
        <v>2547</v>
      </c>
      <c r="W4304" t="s">
        <v>838</v>
      </c>
      <c r="X4304" t="s">
        <v>2548</v>
      </c>
      <c r="Y4304" t="str">
        <f t="shared" si="67"/>
        <v>上海耳序信息技术有限公司-四部上海拍拍贷金融信息服务有限公司信息流</v>
      </c>
      <c r="Z4304" t="e">
        <f>VLOOKUP(Y:Y,[1]Sheet1!N:N,1,0)</f>
        <v>#N/A</v>
      </c>
    </row>
    <row r="4305" spans="1:26" hidden="1" x14ac:dyDescent="0.25">
      <c r="A4305">
        <v>20230607</v>
      </c>
      <c r="B4305">
        <v>27382539</v>
      </c>
      <c r="C4305" t="s">
        <v>2609</v>
      </c>
      <c r="D4305">
        <v>2172257</v>
      </c>
      <c r="E4305" t="s">
        <v>2610</v>
      </c>
      <c r="F4305" s="59">
        <v>5024.38</v>
      </c>
      <c r="G4305">
        <v>3987.52</v>
      </c>
      <c r="H4305" t="s">
        <v>2559</v>
      </c>
      <c r="I4305" t="s">
        <v>2560</v>
      </c>
      <c r="J4305" t="s">
        <v>292</v>
      </c>
      <c r="K4305" t="s">
        <v>711</v>
      </c>
      <c r="L4305" t="s">
        <v>574</v>
      </c>
      <c r="M4305" t="s">
        <v>2611</v>
      </c>
      <c r="N4305" t="s">
        <v>2612</v>
      </c>
      <c r="O4305" t="s">
        <v>2542</v>
      </c>
      <c r="P4305" t="s">
        <v>2543</v>
      </c>
      <c r="Q4305" t="s">
        <v>2544</v>
      </c>
      <c r="R4305" t="s">
        <v>2613</v>
      </c>
      <c r="S4305" t="s">
        <v>2546</v>
      </c>
      <c r="T4305">
        <v>20757.913</v>
      </c>
      <c r="U4305" t="s">
        <v>2614</v>
      </c>
      <c r="V4305" t="s">
        <v>2615</v>
      </c>
      <c r="W4305" t="s">
        <v>2614</v>
      </c>
      <c r="X4305" t="s">
        <v>2615</v>
      </c>
      <c r="Y4305" t="str">
        <f t="shared" si="67"/>
        <v>广州荔湾品唯信息服务有限公司广州唯品会电子商务有限公司CPC</v>
      </c>
      <c r="Z4305" t="e">
        <f>VLOOKUP(Y:Y,[1]Sheet1!N:N,1,0)</f>
        <v>#N/A</v>
      </c>
    </row>
    <row r="4306" spans="1:26" hidden="1" x14ac:dyDescent="0.25">
      <c r="A4306">
        <v>20230607</v>
      </c>
      <c r="B4306">
        <v>38794025</v>
      </c>
      <c r="C4306" t="s">
        <v>2651</v>
      </c>
      <c r="D4306">
        <v>2172261</v>
      </c>
      <c r="E4306" t="s">
        <v>2628</v>
      </c>
      <c r="F4306" s="59">
        <v>6.51</v>
      </c>
      <c r="G4306">
        <v>4.97</v>
      </c>
      <c r="H4306" t="s">
        <v>2538</v>
      </c>
      <c r="I4306" t="s">
        <v>2539</v>
      </c>
      <c r="J4306" t="s">
        <v>292</v>
      </c>
      <c r="K4306" t="s">
        <v>2321</v>
      </c>
      <c r="L4306" t="s">
        <v>574</v>
      </c>
      <c r="M4306" t="s">
        <v>2611</v>
      </c>
      <c r="N4306" t="s">
        <v>2612</v>
      </c>
      <c r="O4306" t="s">
        <v>2542</v>
      </c>
      <c r="P4306" t="s">
        <v>2543</v>
      </c>
      <c r="Q4306" t="s">
        <v>2544</v>
      </c>
      <c r="R4306" t="s">
        <v>2613</v>
      </c>
      <c r="S4306" t="s">
        <v>2546</v>
      </c>
      <c r="T4306">
        <v>0</v>
      </c>
      <c r="U4306" t="s">
        <v>2614</v>
      </c>
      <c r="V4306" t="s">
        <v>2615</v>
      </c>
      <c r="W4306" t="s">
        <v>2614</v>
      </c>
      <c r="X4306" t="s">
        <v>2615</v>
      </c>
      <c r="Y4306" t="str">
        <f t="shared" si="67"/>
        <v>广州荔湾品唯信息服务有限公司广州唯品会电子商务有限公司信息流</v>
      </c>
      <c r="Z4306" t="e">
        <f>VLOOKUP(Y:Y,[1]Sheet1!N:N,1,0)</f>
        <v>#N/A</v>
      </c>
    </row>
    <row r="4307" spans="1:26" hidden="1" x14ac:dyDescent="0.25">
      <c r="A4307">
        <v>20230607</v>
      </c>
      <c r="B4307">
        <v>40548287</v>
      </c>
      <c r="C4307" t="s">
        <v>2616</v>
      </c>
      <c r="D4307">
        <v>2130054</v>
      </c>
      <c r="E4307" t="s">
        <v>2558</v>
      </c>
      <c r="F4307" s="59">
        <v>1501.52</v>
      </c>
      <c r="G4307">
        <v>1215.76</v>
      </c>
      <c r="H4307" t="s">
        <v>2559</v>
      </c>
      <c r="I4307" t="s">
        <v>2560</v>
      </c>
      <c r="J4307" t="s">
        <v>2350</v>
      </c>
      <c r="K4307" t="s">
        <v>711</v>
      </c>
      <c r="L4307" t="s">
        <v>2350</v>
      </c>
      <c r="M4307" t="s">
        <v>2561</v>
      </c>
      <c r="N4307" t="s">
        <v>2562</v>
      </c>
      <c r="O4307" t="s">
        <v>2542</v>
      </c>
      <c r="P4307" t="s">
        <v>2543</v>
      </c>
      <c r="Q4307" t="s">
        <v>2544</v>
      </c>
      <c r="R4307" t="s">
        <v>2563</v>
      </c>
      <c r="S4307" t="s">
        <v>2546</v>
      </c>
      <c r="T4307">
        <v>5994.7209999999995</v>
      </c>
      <c r="U4307" t="s">
        <v>1891</v>
      </c>
      <c r="V4307" t="s">
        <v>2564</v>
      </c>
      <c r="W4307" t="s">
        <v>1891</v>
      </c>
      <c r="X4307" t="s">
        <v>2564</v>
      </c>
      <c r="Y4307" t="str">
        <f t="shared" si="67"/>
        <v>深圳尚米网络技术有限公司深圳尚米网络技术有限公司CPC</v>
      </c>
      <c r="Z4307" t="e">
        <f>VLOOKUP(Y:Y,[1]Sheet1!N:N,1,0)</f>
        <v>#N/A</v>
      </c>
    </row>
    <row r="4308" spans="1:26" hidden="1" x14ac:dyDescent="0.25">
      <c r="A4308">
        <v>20230607</v>
      </c>
      <c r="B4308">
        <v>41250541</v>
      </c>
      <c r="C4308" t="s">
        <v>2719</v>
      </c>
      <c r="D4308">
        <v>2130054</v>
      </c>
      <c r="E4308" t="s">
        <v>2558</v>
      </c>
      <c r="F4308" s="59">
        <v>1771.42</v>
      </c>
      <c r="G4308">
        <v>1434.29</v>
      </c>
      <c r="H4308" t="s">
        <v>2559</v>
      </c>
      <c r="I4308" t="s">
        <v>2560</v>
      </c>
      <c r="J4308" t="s">
        <v>2350</v>
      </c>
      <c r="K4308" t="s">
        <v>711</v>
      </c>
      <c r="L4308" t="s">
        <v>2350</v>
      </c>
      <c r="M4308" t="s">
        <v>2561</v>
      </c>
      <c r="N4308" t="s">
        <v>2562</v>
      </c>
      <c r="O4308" t="s">
        <v>2542</v>
      </c>
      <c r="P4308" t="s">
        <v>2543</v>
      </c>
      <c r="Q4308" t="s">
        <v>2544</v>
      </c>
      <c r="R4308" t="s">
        <v>2563</v>
      </c>
      <c r="S4308" t="s">
        <v>2546</v>
      </c>
      <c r="T4308">
        <v>2318.9459999999999</v>
      </c>
      <c r="U4308" t="s">
        <v>1891</v>
      </c>
      <c r="V4308" t="s">
        <v>2564</v>
      </c>
      <c r="W4308" t="s">
        <v>1891</v>
      </c>
      <c r="X4308" t="s">
        <v>2564</v>
      </c>
      <c r="Y4308" t="str">
        <f t="shared" si="67"/>
        <v>深圳尚米网络技术有限公司深圳尚米网络技术有限公司CPC</v>
      </c>
      <c r="Z4308" t="e">
        <f>VLOOKUP(Y:Y,[1]Sheet1!N:N,1,0)</f>
        <v>#N/A</v>
      </c>
    </row>
    <row r="4309" spans="1:26" hidden="1" x14ac:dyDescent="0.25">
      <c r="A4309">
        <v>20230607</v>
      </c>
      <c r="B4309">
        <v>41250557</v>
      </c>
      <c r="C4309" t="s">
        <v>2771</v>
      </c>
      <c r="D4309">
        <v>2130054</v>
      </c>
      <c r="E4309" t="s">
        <v>2558</v>
      </c>
      <c r="F4309" s="59">
        <v>3600.64</v>
      </c>
      <c r="G4309">
        <v>2915.45</v>
      </c>
      <c r="H4309" t="s">
        <v>2559</v>
      </c>
      <c r="I4309" t="s">
        <v>2560</v>
      </c>
      <c r="J4309" t="s">
        <v>2350</v>
      </c>
      <c r="K4309" t="s">
        <v>711</v>
      </c>
      <c r="L4309" t="s">
        <v>2350</v>
      </c>
      <c r="M4309" t="s">
        <v>2561</v>
      </c>
      <c r="N4309" t="s">
        <v>2562</v>
      </c>
      <c r="O4309" t="s">
        <v>2542</v>
      </c>
      <c r="P4309" t="s">
        <v>2543</v>
      </c>
      <c r="Q4309" t="s">
        <v>2544</v>
      </c>
      <c r="R4309" t="s">
        <v>2563</v>
      </c>
      <c r="S4309" t="s">
        <v>2546</v>
      </c>
      <c r="T4309">
        <v>11740.654</v>
      </c>
      <c r="U4309" t="s">
        <v>1891</v>
      </c>
      <c r="V4309" t="s">
        <v>2564</v>
      </c>
      <c r="W4309" t="s">
        <v>1891</v>
      </c>
      <c r="X4309" t="s">
        <v>2564</v>
      </c>
      <c r="Y4309" t="str">
        <f t="shared" si="67"/>
        <v>深圳尚米网络技术有限公司深圳尚米网络技术有限公司CPC</v>
      </c>
      <c r="Z4309" t="e">
        <f>VLOOKUP(Y:Y,[1]Sheet1!N:N,1,0)</f>
        <v>#N/A</v>
      </c>
    </row>
    <row r="4310" spans="1:26" hidden="1" x14ac:dyDescent="0.25">
      <c r="A4310">
        <v>20230607</v>
      </c>
      <c r="B4310">
        <v>41276547</v>
      </c>
      <c r="C4310" t="s">
        <v>2676</v>
      </c>
      <c r="D4310">
        <v>2158492</v>
      </c>
      <c r="E4310" t="s">
        <v>2580</v>
      </c>
      <c r="F4310" s="59">
        <v>1555.25</v>
      </c>
      <c r="G4310">
        <v>1306.83</v>
      </c>
      <c r="H4310" t="s">
        <v>2559</v>
      </c>
      <c r="I4310" t="s">
        <v>2560</v>
      </c>
      <c r="J4310" t="s">
        <v>2330</v>
      </c>
      <c r="K4310" t="s">
        <v>711</v>
      </c>
      <c r="L4310" t="s">
        <v>2329</v>
      </c>
      <c r="M4310" t="s">
        <v>2581</v>
      </c>
      <c r="N4310" t="s">
        <v>2582</v>
      </c>
      <c r="O4310" t="s">
        <v>2542</v>
      </c>
      <c r="P4310" t="s">
        <v>2543</v>
      </c>
      <c r="Q4310" t="s">
        <v>2544</v>
      </c>
      <c r="R4310" t="s">
        <v>2583</v>
      </c>
      <c r="S4310" t="s">
        <v>2546</v>
      </c>
      <c r="T4310">
        <v>26798.724999999999</v>
      </c>
      <c r="U4310" t="s">
        <v>2584</v>
      </c>
      <c r="V4310" t="s">
        <v>2585</v>
      </c>
      <c r="W4310" t="s">
        <v>2584</v>
      </c>
      <c r="X4310" t="s">
        <v>2585</v>
      </c>
      <c r="Y4310" t="str">
        <f t="shared" si="67"/>
        <v>成都哈拜网络科技有限公司-数字媒体事业部上海哈啰普惠科技有限公司CPC</v>
      </c>
      <c r="Z4310" t="e">
        <f>VLOOKUP(Y:Y,[1]Sheet1!N:N,1,0)</f>
        <v>#N/A</v>
      </c>
    </row>
    <row r="4311" spans="1:26" hidden="1" x14ac:dyDescent="0.25">
      <c r="A4311">
        <v>20230607</v>
      </c>
      <c r="B4311">
        <v>42327250</v>
      </c>
      <c r="C4311" t="s">
        <v>2704</v>
      </c>
      <c r="D4311">
        <v>2172261</v>
      </c>
      <c r="E4311" t="s">
        <v>2628</v>
      </c>
      <c r="F4311" s="59">
        <v>2214.2600000000002</v>
      </c>
      <c r="G4311">
        <v>1690.27</v>
      </c>
      <c r="H4311" t="s">
        <v>2538</v>
      </c>
      <c r="I4311" t="s">
        <v>2551</v>
      </c>
      <c r="J4311" t="s">
        <v>292</v>
      </c>
      <c r="K4311" t="s">
        <v>2321</v>
      </c>
      <c r="L4311" t="s">
        <v>574</v>
      </c>
      <c r="M4311" t="s">
        <v>2611</v>
      </c>
      <c r="N4311" t="s">
        <v>2612</v>
      </c>
      <c r="O4311" t="s">
        <v>2542</v>
      </c>
      <c r="P4311" t="s">
        <v>2543</v>
      </c>
      <c r="Q4311" t="s">
        <v>2544</v>
      </c>
      <c r="R4311" t="s">
        <v>2613</v>
      </c>
      <c r="S4311" t="s">
        <v>2546</v>
      </c>
      <c r="T4311">
        <v>0</v>
      </c>
      <c r="U4311" t="s">
        <v>2614</v>
      </c>
      <c r="V4311" t="s">
        <v>2615</v>
      </c>
      <c r="W4311" t="s">
        <v>2614</v>
      </c>
      <c r="X4311" t="s">
        <v>2615</v>
      </c>
      <c r="Y4311" t="str">
        <f t="shared" si="67"/>
        <v>广州荔湾品唯信息服务有限公司广州唯品会电子商务有限公司信息流</v>
      </c>
      <c r="Z4311" t="e">
        <f>VLOOKUP(Y:Y,[1]Sheet1!N:N,1,0)</f>
        <v>#N/A</v>
      </c>
    </row>
    <row r="4312" spans="1:26" hidden="1" x14ac:dyDescent="0.25">
      <c r="A4312">
        <v>20230607</v>
      </c>
      <c r="B4312">
        <v>42594484</v>
      </c>
      <c r="C4312" t="s">
        <v>2752</v>
      </c>
      <c r="D4312">
        <v>2130054</v>
      </c>
      <c r="E4312" t="s">
        <v>2558</v>
      </c>
      <c r="F4312" s="59">
        <v>1001.09</v>
      </c>
      <c r="G4312">
        <v>810.57</v>
      </c>
      <c r="H4312" t="s">
        <v>2559</v>
      </c>
      <c r="I4312" t="s">
        <v>2560</v>
      </c>
      <c r="J4312" t="s">
        <v>2350</v>
      </c>
      <c r="K4312" t="s">
        <v>711</v>
      </c>
      <c r="L4312" t="s">
        <v>2350</v>
      </c>
      <c r="M4312" t="s">
        <v>2561</v>
      </c>
      <c r="N4312" t="s">
        <v>2562</v>
      </c>
      <c r="O4312" t="s">
        <v>2542</v>
      </c>
      <c r="P4312" t="s">
        <v>2543</v>
      </c>
      <c r="Q4312" t="s">
        <v>2544</v>
      </c>
      <c r="R4312" t="s">
        <v>2563</v>
      </c>
      <c r="S4312" t="s">
        <v>2546</v>
      </c>
      <c r="T4312">
        <v>2194.413</v>
      </c>
      <c r="U4312" t="s">
        <v>1891</v>
      </c>
      <c r="V4312" t="s">
        <v>2564</v>
      </c>
      <c r="W4312" t="s">
        <v>1891</v>
      </c>
      <c r="X4312" t="s">
        <v>2564</v>
      </c>
      <c r="Y4312" t="str">
        <f t="shared" si="67"/>
        <v>深圳尚米网络技术有限公司深圳尚米网络技术有限公司CPC</v>
      </c>
      <c r="Z4312" t="e">
        <f>VLOOKUP(Y:Y,[1]Sheet1!N:N,1,0)</f>
        <v>#N/A</v>
      </c>
    </row>
    <row r="4313" spans="1:26" hidden="1" x14ac:dyDescent="0.25">
      <c r="A4313">
        <v>20230607</v>
      </c>
      <c r="B4313">
        <v>45323132</v>
      </c>
      <c r="C4313" t="s">
        <v>2747</v>
      </c>
      <c r="D4313">
        <v>2172261</v>
      </c>
      <c r="E4313" t="s">
        <v>2628</v>
      </c>
      <c r="F4313" s="59">
        <v>409.29</v>
      </c>
      <c r="G4313">
        <v>312.43</v>
      </c>
      <c r="H4313" t="s">
        <v>2538</v>
      </c>
      <c r="I4313" t="s">
        <v>2551</v>
      </c>
      <c r="J4313" t="s">
        <v>292</v>
      </c>
      <c r="K4313" t="s">
        <v>2321</v>
      </c>
      <c r="L4313" t="s">
        <v>574</v>
      </c>
      <c r="M4313" t="s">
        <v>2611</v>
      </c>
      <c r="N4313" t="s">
        <v>2612</v>
      </c>
      <c r="O4313" t="s">
        <v>2542</v>
      </c>
      <c r="P4313" t="s">
        <v>2543</v>
      </c>
      <c r="Q4313" t="s">
        <v>2544</v>
      </c>
      <c r="R4313" t="s">
        <v>2613</v>
      </c>
      <c r="S4313" t="s">
        <v>2546</v>
      </c>
      <c r="T4313">
        <v>0</v>
      </c>
      <c r="U4313" t="s">
        <v>2614</v>
      </c>
      <c r="V4313" t="s">
        <v>2615</v>
      </c>
      <c r="W4313" t="s">
        <v>2614</v>
      </c>
      <c r="X4313" t="s">
        <v>2615</v>
      </c>
      <c r="Y4313" t="str">
        <f t="shared" si="67"/>
        <v>广州荔湾品唯信息服务有限公司广州唯品会电子商务有限公司信息流</v>
      </c>
      <c r="Z4313" t="e">
        <f>VLOOKUP(Y:Y,[1]Sheet1!N:N,1,0)</f>
        <v>#N/A</v>
      </c>
    </row>
    <row r="4314" spans="1:26" hidden="1" x14ac:dyDescent="0.25">
      <c r="A4314">
        <v>20230607</v>
      </c>
      <c r="B4314">
        <v>45323155</v>
      </c>
      <c r="C4314" t="s">
        <v>2759</v>
      </c>
      <c r="D4314">
        <v>2172261</v>
      </c>
      <c r="E4314" t="s">
        <v>2628</v>
      </c>
      <c r="F4314" s="59">
        <v>0.18</v>
      </c>
      <c r="G4314">
        <v>0.14000000000000001</v>
      </c>
      <c r="H4314" t="s">
        <v>2538</v>
      </c>
      <c r="I4314" t="s">
        <v>2539</v>
      </c>
      <c r="J4314" t="s">
        <v>292</v>
      </c>
      <c r="K4314" t="s">
        <v>2321</v>
      </c>
      <c r="L4314" t="s">
        <v>574</v>
      </c>
      <c r="M4314" t="s">
        <v>2611</v>
      </c>
      <c r="N4314" t="s">
        <v>2612</v>
      </c>
      <c r="O4314" t="s">
        <v>2542</v>
      </c>
      <c r="P4314" t="s">
        <v>2543</v>
      </c>
      <c r="Q4314" t="s">
        <v>2544</v>
      </c>
      <c r="R4314" t="s">
        <v>2613</v>
      </c>
      <c r="S4314" t="s">
        <v>2546</v>
      </c>
      <c r="T4314">
        <v>0</v>
      </c>
      <c r="U4314" t="s">
        <v>2614</v>
      </c>
      <c r="V4314" t="s">
        <v>2615</v>
      </c>
      <c r="W4314" t="s">
        <v>2614</v>
      </c>
      <c r="X4314" t="s">
        <v>2615</v>
      </c>
      <c r="Y4314" t="str">
        <f t="shared" si="67"/>
        <v>广州荔湾品唯信息服务有限公司广州唯品会电子商务有限公司信息流</v>
      </c>
      <c r="Z4314" t="e">
        <f>VLOOKUP(Y:Y,[1]Sheet1!N:N,1,0)</f>
        <v>#N/A</v>
      </c>
    </row>
    <row r="4315" spans="1:26" hidden="1" x14ac:dyDescent="0.25">
      <c r="A4315">
        <v>20230607</v>
      </c>
      <c r="B4315">
        <v>47327817</v>
      </c>
      <c r="C4315" t="s">
        <v>2718</v>
      </c>
      <c r="D4315">
        <v>2185183</v>
      </c>
      <c r="E4315" t="s">
        <v>2574</v>
      </c>
      <c r="F4315" s="59">
        <v>2107.16</v>
      </c>
      <c r="G4315">
        <v>1596.33</v>
      </c>
      <c r="H4315" t="s">
        <v>2538</v>
      </c>
      <c r="I4315" t="s">
        <v>2539</v>
      </c>
      <c r="J4315" t="s">
        <v>2575</v>
      </c>
      <c r="K4315" t="s">
        <v>2321</v>
      </c>
      <c r="L4315" t="s">
        <v>2344</v>
      </c>
      <c r="M4315" t="s">
        <v>2576</v>
      </c>
      <c r="O4315" t="s">
        <v>2542</v>
      </c>
      <c r="P4315" t="s">
        <v>2543</v>
      </c>
      <c r="Q4315" t="s">
        <v>2544</v>
      </c>
      <c r="R4315" t="s">
        <v>2577</v>
      </c>
      <c r="S4315" t="s">
        <v>2546</v>
      </c>
      <c r="T4315">
        <v>0</v>
      </c>
      <c r="U4315" t="s">
        <v>838</v>
      </c>
      <c r="V4315" t="s">
        <v>2578</v>
      </c>
      <c r="W4315" t="s">
        <v>838</v>
      </c>
      <c r="X4315" t="s">
        <v>2578</v>
      </c>
      <c r="Y4315" t="str">
        <f t="shared" si="67"/>
        <v>北京微财科技有限公司-数媒重庆市黑卡小额贷款有限公司信息流</v>
      </c>
      <c r="Z4315" t="e">
        <f>VLOOKUP(Y:Y,[1]Sheet1!N:N,1,0)</f>
        <v>#N/A</v>
      </c>
    </row>
    <row r="4316" spans="1:26" hidden="1" x14ac:dyDescent="0.25">
      <c r="A4316">
        <v>20230607</v>
      </c>
      <c r="B4316">
        <v>47953339</v>
      </c>
      <c r="C4316" t="s">
        <v>2755</v>
      </c>
      <c r="D4316">
        <v>2167551</v>
      </c>
      <c r="E4316" t="s">
        <v>2550</v>
      </c>
      <c r="F4316" s="59">
        <v>943.56</v>
      </c>
      <c r="G4316">
        <v>943.56</v>
      </c>
      <c r="H4316" t="s">
        <v>2538</v>
      </c>
      <c r="I4316" t="s">
        <v>2551</v>
      </c>
      <c r="J4316" t="s">
        <v>2332</v>
      </c>
      <c r="K4316" t="s">
        <v>2321</v>
      </c>
      <c r="L4316" t="s">
        <v>2333</v>
      </c>
      <c r="M4316" t="s">
        <v>2552</v>
      </c>
      <c r="N4316" t="s">
        <v>2553</v>
      </c>
      <c r="O4316" t="s">
        <v>2542</v>
      </c>
      <c r="P4316" t="s">
        <v>2543</v>
      </c>
      <c r="Q4316" t="s">
        <v>2544</v>
      </c>
      <c r="R4316" t="s">
        <v>2554</v>
      </c>
      <c r="S4316" t="s">
        <v>2546</v>
      </c>
      <c r="T4316">
        <v>0</v>
      </c>
      <c r="U4316" t="s">
        <v>2555</v>
      </c>
      <c r="V4316" t="s">
        <v>2556</v>
      </c>
      <c r="W4316" t="s">
        <v>2555</v>
      </c>
      <c r="X4316" t="s">
        <v>2556</v>
      </c>
      <c r="Y4316" t="str">
        <f t="shared" si="67"/>
        <v>北京爱奇艺科技有限公司-百度北京爱奇艺科技有限公司信息流</v>
      </c>
      <c r="Z4316" t="e">
        <f>VLOOKUP(Y:Y,[1]Sheet1!N:N,1,0)</f>
        <v>#N/A</v>
      </c>
    </row>
    <row r="4317" spans="1:26" hidden="1" x14ac:dyDescent="0.25">
      <c r="A4317">
        <v>20230607</v>
      </c>
      <c r="B4317">
        <v>29995327</v>
      </c>
      <c r="C4317" t="s">
        <v>2761</v>
      </c>
      <c r="D4317">
        <v>2142924</v>
      </c>
      <c r="E4317" t="s">
        <v>2716</v>
      </c>
      <c r="F4317" s="59">
        <v>673.19</v>
      </c>
      <c r="G4317">
        <v>673.19</v>
      </c>
      <c r="H4317" t="s">
        <v>2559</v>
      </c>
      <c r="I4317" t="s">
        <v>2560</v>
      </c>
      <c r="J4317" t="s">
        <v>392</v>
      </c>
      <c r="K4317" t="s">
        <v>711</v>
      </c>
      <c r="L4317" t="s">
        <v>392</v>
      </c>
      <c r="M4317" t="s">
        <v>2641</v>
      </c>
      <c r="N4317" t="s">
        <v>2642</v>
      </c>
      <c r="O4317" t="s">
        <v>2542</v>
      </c>
      <c r="P4317" t="s">
        <v>2543</v>
      </c>
      <c r="Q4317" t="s">
        <v>2544</v>
      </c>
      <c r="R4317" t="s">
        <v>2643</v>
      </c>
      <c r="S4317" t="s">
        <v>2546</v>
      </c>
      <c r="T4317">
        <v>89419.12</v>
      </c>
      <c r="U4317" t="s">
        <v>838</v>
      </c>
      <c r="V4317" t="s">
        <v>2548</v>
      </c>
      <c r="W4317" t="s">
        <v>838</v>
      </c>
      <c r="X4317" t="s">
        <v>2548</v>
      </c>
      <c r="Y4317" t="str">
        <f t="shared" si="67"/>
        <v>福州三六零网络小额贷款有限公司福州三六零网络小额贷款有限公司CPC</v>
      </c>
      <c r="Z4317" t="e">
        <f>VLOOKUP(Y:Y,[1]Sheet1!N:N,1,0)</f>
        <v>#N/A</v>
      </c>
    </row>
    <row r="4318" spans="1:26" hidden="1" x14ac:dyDescent="0.25">
      <c r="A4318">
        <v>20230607</v>
      </c>
      <c r="B4318">
        <v>32834859</v>
      </c>
      <c r="C4318" t="s">
        <v>2737</v>
      </c>
      <c r="D4318">
        <v>2054667</v>
      </c>
      <c r="E4318" t="s">
        <v>2738</v>
      </c>
      <c r="F4318" s="59">
        <v>75913.81</v>
      </c>
      <c r="G4318">
        <v>63792.36</v>
      </c>
      <c r="H4318" t="s">
        <v>2559</v>
      </c>
      <c r="I4318" t="s">
        <v>2560</v>
      </c>
      <c r="J4318" t="s">
        <v>2352</v>
      </c>
      <c r="K4318" t="s">
        <v>711</v>
      </c>
      <c r="L4318" t="s">
        <v>2351</v>
      </c>
      <c r="M4318" t="s">
        <v>2623</v>
      </c>
      <c r="N4318" t="s">
        <v>2624</v>
      </c>
      <c r="O4318" t="s">
        <v>2542</v>
      </c>
      <c r="P4318" t="s">
        <v>2543</v>
      </c>
      <c r="Q4318" t="s">
        <v>2544</v>
      </c>
      <c r="R4318" t="s">
        <v>2625</v>
      </c>
      <c r="S4318" t="s">
        <v>2546</v>
      </c>
      <c r="T4318">
        <v>659506.03</v>
      </c>
      <c r="U4318" t="s">
        <v>838</v>
      </c>
      <c r="V4318" t="s">
        <v>2548</v>
      </c>
      <c r="W4318" t="s">
        <v>838</v>
      </c>
      <c r="X4318" t="s">
        <v>2548</v>
      </c>
      <c r="Y4318" t="str">
        <f t="shared" si="67"/>
        <v>深圳市小赢普惠科技有限责任公司深圳市赢众通金融信息服务有限责任公司CPC</v>
      </c>
      <c r="Z4318" t="e">
        <f>VLOOKUP(Y:Y,[1]Sheet1!N:N,1,0)</f>
        <v>#N/A</v>
      </c>
    </row>
    <row r="4319" spans="1:26" hidden="1" x14ac:dyDescent="0.25">
      <c r="A4319">
        <v>20230607</v>
      </c>
      <c r="B4319">
        <v>40850187</v>
      </c>
      <c r="C4319" t="s">
        <v>2652</v>
      </c>
      <c r="D4319">
        <v>2165227</v>
      </c>
      <c r="E4319" t="s">
        <v>2566</v>
      </c>
      <c r="F4319" s="59">
        <v>112.57</v>
      </c>
      <c r="G4319">
        <v>83.39</v>
      </c>
      <c r="H4319" t="s">
        <v>2538</v>
      </c>
      <c r="I4319" t="s">
        <v>2551</v>
      </c>
      <c r="J4319" t="s">
        <v>2320</v>
      </c>
      <c r="K4319" t="s">
        <v>2321</v>
      </c>
      <c r="L4319" t="s">
        <v>2318</v>
      </c>
      <c r="M4319" t="s">
        <v>2540</v>
      </c>
      <c r="N4319" t="s">
        <v>2541</v>
      </c>
      <c r="O4319" t="s">
        <v>2542</v>
      </c>
      <c r="P4319" t="s">
        <v>2543</v>
      </c>
      <c r="Q4319" t="s">
        <v>2544</v>
      </c>
      <c r="R4319" t="s">
        <v>2545</v>
      </c>
      <c r="S4319" t="s">
        <v>2546</v>
      </c>
      <c r="T4319">
        <v>0</v>
      </c>
      <c r="U4319" t="s">
        <v>838</v>
      </c>
      <c r="V4319" t="s">
        <v>2547</v>
      </c>
      <c r="W4319" t="s">
        <v>838</v>
      </c>
      <c r="X4319" t="s">
        <v>2548</v>
      </c>
      <c r="Y4319" t="str">
        <f t="shared" si="67"/>
        <v>上海耳序信息技术有限公司-四部上海拍拍贷金融信息服务有限公司信息流</v>
      </c>
      <c r="Z4319" t="e">
        <f>VLOOKUP(Y:Y,[1]Sheet1!N:N,1,0)</f>
        <v>#N/A</v>
      </c>
    </row>
    <row r="4320" spans="1:26" hidden="1" x14ac:dyDescent="0.25">
      <c r="A4320">
        <v>20230607</v>
      </c>
      <c r="B4320">
        <v>42594504</v>
      </c>
      <c r="C4320" t="s">
        <v>2618</v>
      </c>
      <c r="D4320">
        <v>2130054</v>
      </c>
      <c r="E4320" t="s">
        <v>2558</v>
      </c>
      <c r="F4320" s="59">
        <v>3013.25</v>
      </c>
      <c r="G4320">
        <v>2439.84</v>
      </c>
      <c r="H4320" t="s">
        <v>2559</v>
      </c>
      <c r="I4320" t="s">
        <v>2560</v>
      </c>
      <c r="J4320" t="s">
        <v>2350</v>
      </c>
      <c r="K4320" t="s">
        <v>711</v>
      </c>
      <c r="L4320" t="s">
        <v>2350</v>
      </c>
      <c r="M4320" t="s">
        <v>2561</v>
      </c>
      <c r="N4320" t="s">
        <v>2562</v>
      </c>
      <c r="O4320" t="s">
        <v>2542</v>
      </c>
      <c r="P4320" t="s">
        <v>2543</v>
      </c>
      <c r="Q4320" t="s">
        <v>2544</v>
      </c>
      <c r="R4320" t="s">
        <v>2563</v>
      </c>
      <c r="S4320" t="s">
        <v>2546</v>
      </c>
      <c r="T4320">
        <v>8852.732</v>
      </c>
      <c r="U4320" t="s">
        <v>1891</v>
      </c>
      <c r="V4320" t="s">
        <v>2564</v>
      </c>
      <c r="W4320" t="s">
        <v>1891</v>
      </c>
      <c r="X4320" t="s">
        <v>2564</v>
      </c>
      <c r="Y4320" t="str">
        <f t="shared" si="67"/>
        <v>深圳尚米网络技术有限公司深圳尚米网络技术有限公司CPC</v>
      </c>
      <c r="Z4320" t="e">
        <f>VLOOKUP(Y:Y,[1]Sheet1!N:N,1,0)</f>
        <v>#N/A</v>
      </c>
    </row>
    <row r="4321" spans="1:26" hidden="1" x14ac:dyDescent="0.25">
      <c r="A4321">
        <v>20230607</v>
      </c>
      <c r="B4321">
        <v>31849475</v>
      </c>
      <c r="C4321" t="s">
        <v>2604</v>
      </c>
      <c r="D4321">
        <v>2158492</v>
      </c>
      <c r="E4321" t="s">
        <v>2580</v>
      </c>
      <c r="F4321" s="59">
        <v>1706.99</v>
      </c>
      <c r="G4321">
        <v>1434.32</v>
      </c>
      <c r="H4321" t="s">
        <v>2559</v>
      </c>
      <c r="I4321" t="s">
        <v>2560</v>
      </c>
      <c r="J4321" t="s">
        <v>2330</v>
      </c>
      <c r="K4321" t="s">
        <v>711</v>
      </c>
      <c r="L4321" t="s">
        <v>2329</v>
      </c>
      <c r="M4321" t="s">
        <v>2581</v>
      </c>
      <c r="N4321" t="s">
        <v>2582</v>
      </c>
      <c r="O4321" t="s">
        <v>2542</v>
      </c>
      <c r="P4321" t="s">
        <v>2543</v>
      </c>
      <c r="Q4321" t="s">
        <v>2544</v>
      </c>
      <c r="R4321" t="s">
        <v>2583</v>
      </c>
      <c r="S4321" t="s">
        <v>2546</v>
      </c>
      <c r="T4321">
        <v>197296.149</v>
      </c>
      <c r="U4321" t="s">
        <v>2584</v>
      </c>
      <c r="V4321" t="s">
        <v>2585</v>
      </c>
      <c r="W4321" t="s">
        <v>2584</v>
      </c>
      <c r="X4321" t="s">
        <v>2585</v>
      </c>
      <c r="Y4321" t="str">
        <f t="shared" si="67"/>
        <v>成都哈拜网络科技有限公司-数字媒体事业部上海哈啰普惠科技有限公司CPC</v>
      </c>
      <c r="Z4321" t="e">
        <f>VLOOKUP(Y:Y,[1]Sheet1!N:N,1,0)</f>
        <v>#N/A</v>
      </c>
    </row>
    <row r="4322" spans="1:26" x14ac:dyDescent="0.25">
      <c r="A4322">
        <v>20230607</v>
      </c>
      <c r="B4322">
        <v>43094782</v>
      </c>
      <c r="C4322" t="s">
        <v>2630</v>
      </c>
      <c r="D4322">
        <v>2054669</v>
      </c>
      <c r="E4322" t="s">
        <v>2622</v>
      </c>
      <c r="F4322" s="59">
        <v>3055.98</v>
      </c>
      <c r="G4322">
        <v>2263.69</v>
      </c>
      <c r="H4322" t="s">
        <v>2538</v>
      </c>
      <c r="I4322" t="s">
        <v>2539</v>
      </c>
      <c r="J4322" t="s">
        <v>2352</v>
      </c>
      <c r="K4322" t="s">
        <v>2321</v>
      </c>
      <c r="L4322" t="s">
        <v>2351</v>
      </c>
      <c r="M4322" t="s">
        <v>2623</v>
      </c>
      <c r="N4322" t="s">
        <v>2624</v>
      </c>
      <c r="O4322" t="s">
        <v>2542</v>
      </c>
      <c r="P4322" t="s">
        <v>2543</v>
      </c>
      <c r="Q4322" t="s">
        <v>2544</v>
      </c>
      <c r="R4322" t="s">
        <v>2625</v>
      </c>
      <c r="S4322" t="s">
        <v>2546</v>
      </c>
      <c r="T4322">
        <v>0</v>
      </c>
      <c r="U4322" t="s">
        <v>838</v>
      </c>
      <c r="V4322" t="s">
        <v>2548</v>
      </c>
      <c r="W4322" t="s">
        <v>838</v>
      </c>
      <c r="X4322" t="s">
        <v>2548</v>
      </c>
      <c r="Y4322" t="str">
        <f t="shared" si="67"/>
        <v>深圳市小赢普惠科技有限责任公司深圳市赢众通金融信息服务有限责任公司信息流</v>
      </c>
      <c r="Z4322" t="e">
        <f>VLOOKUP(Y:Y,[1]Sheet1!N:N,1,0)</f>
        <v>#N/A</v>
      </c>
    </row>
    <row r="4323" spans="1:26" x14ac:dyDescent="0.25">
      <c r="A4323">
        <v>20230607</v>
      </c>
      <c r="B4323">
        <v>43094813</v>
      </c>
      <c r="C4323" t="s">
        <v>2677</v>
      </c>
      <c r="D4323">
        <v>2054669</v>
      </c>
      <c r="E4323" t="s">
        <v>2622</v>
      </c>
      <c r="F4323" s="59">
        <v>5879.07</v>
      </c>
      <c r="G4323">
        <v>4354.87</v>
      </c>
      <c r="H4323" t="s">
        <v>2538</v>
      </c>
      <c r="I4323" t="s">
        <v>2539</v>
      </c>
      <c r="J4323" t="s">
        <v>2352</v>
      </c>
      <c r="K4323" t="s">
        <v>2321</v>
      </c>
      <c r="L4323" t="s">
        <v>2351</v>
      </c>
      <c r="M4323" t="s">
        <v>2623</v>
      </c>
      <c r="N4323" t="s">
        <v>2624</v>
      </c>
      <c r="O4323" t="s">
        <v>2542</v>
      </c>
      <c r="P4323" t="s">
        <v>2543</v>
      </c>
      <c r="Q4323" t="s">
        <v>2544</v>
      </c>
      <c r="R4323" t="s">
        <v>2625</v>
      </c>
      <c r="S4323" t="s">
        <v>2546</v>
      </c>
      <c r="T4323">
        <v>0</v>
      </c>
      <c r="U4323" t="s">
        <v>838</v>
      </c>
      <c r="V4323" t="s">
        <v>2548</v>
      </c>
      <c r="W4323" t="s">
        <v>838</v>
      </c>
      <c r="X4323" t="s">
        <v>2548</v>
      </c>
      <c r="Y4323" t="str">
        <f t="shared" si="67"/>
        <v>深圳市小赢普惠科技有限责任公司深圳市赢众通金融信息服务有限责任公司信息流</v>
      </c>
      <c r="Z4323" t="e">
        <f>VLOOKUP(Y:Y,[1]Sheet1!N:N,1,0)</f>
        <v>#N/A</v>
      </c>
    </row>
    <row r="4324" spans="1:26" hidden="1" x14ac:dyDescent="0.25">
      <c r="A4324">
        <v>20230607</v>
      </c>
      <c r="B4324">
        <v>47327773</v>
      </c>
      <c r="C4324" t="s">
        <v>2714</v>
      </c>
      <c r="D4324">
        <v>2185183</v>
      </c>
      <c r="E4324" t="s">
        <v>2574</v>
      </c>
      <c r="F4324" s="59">
        <v>16212.68</v>
      </c>
      <c r="G4324">
        <v>12282.33</v>
      </c>
      <c r="H4324" t="s">
        <v>2538</v>
      </c>
      <c r="I4324" t="s">
        <v>2539</v>
      </c>
      <c r="J4324" t="s">
        <v>2575</v>
      </c>
      <c r="K4324" t="s">
        <v>2321</v>
      </c>
      <c r="L4324" t="s">
        <v>2344</v>
      </c>
      <c r="M4324" t="s">
        <v>2576</v>
      </c>
      <c r="O4324" t="s">
        <v>2542</v>
      </c>
      <c r="P4324" t="s">
        <v>2543</v>
      </c>
      <c r="Q4324" t="s">
        <v>2544</v>
      </c>
      <c r="R4324" t="s">
        <v>2577</v>
      </c>
      <c r="S4324" t="s">
        <v>2546</v>
      </c>
      <c r="T4324">
        <v>0</v>
      </c>
      <c r="U4324" t="s">
        <v>838</v>
      </c>
      <c r="V4324" t="s">
        <v>2578</v>
      </c>
      <c r="W4324" t="s">
        <v>838</v>
      </c>
      <c r="X4324" t="s">
        <v>2578</v>
      </c>
      <c r="Y4324" t="str">
        <f t="shared" si="67"/>
        <v>北京微财科技有限公司-数媒重庆市黑卡小额贷款有限公司信息流</v>
      </c>
      <c r="Z4324" t="e">
        <f>VLOOKUP(Y:Y,[1]Sheet1!N:N,1,0)</f>
        <v>#N/A</v>
      </c>
    </row>
    <row r="4325" spans="1:26" hidden="1" x14ac:dyDescent="0.25">
      <c r="A4325">
        <v>20230607</v>
      </c>
      <c r="B4325">
        <v>47953331</v>
      </c>
      <c r="C4325" t="s">
        <v>2663</v>
      </c>
      <c r="D4325">
        <v>2167551</v>
      </c>
      <c r="E4325" t="s">
        <v>2550</v>
      </c>
      <c r="F4325" s="59">
        <v>51.19</v>
      </c>
      <c r="G4325">
        <v>51.19</v>
      </c>
      <c r="H4325" t="s">
        <v>2538</v>
      </c>
      <c r="I4325" t="s">
        <v>2551</v>
      </c>
      <c r="J4325" t="s">
        <v>2332</v>
      </c>
      <c r="K4325" t="s">
        <v>2321</v>
      </c>
      <c r="L4325" t="s">
        <v>2333</v>
      </c>
      <c r="M4325" t="s">
        <v>2552</v>
      </c>
      <c r="N4325" t="s">
        <v>2553</v>
      </c>
      <c r="O4325" t="s">
        <v>2542</v>
      </c>
      <c r="P4325" t="s">
        <v>2543</v>
      </c>
      <c r="Q4325" t="s">
        <v>2544</v>
      </c>
      <c r="R4325" t="s">
        <v>2554</v>
      </c>
      <c r="S4325" t="s">
        <v>2546</v>
      </c>
      <c r="T4325">
        <v>0</v>
      </c>
      <c r="U4325" t="s">
        <v>2555</v>
      </c>
      <c r="V4325" t="s">
        <v>2556</v>
      </c>
      <c r="W4325" t="s">
        <v>2555</v>
      </c>
      <c r="X4325" t="s">
        <v>2556</v>
      </c>
      <c r="Y4325" t="str">
        <f t="shared" si="67"/>
        <v>北京爱奇艺科技有限公司-百度北京爱奇艺科技有限公司信息流</v>
      </c>
      <c r="Z4325" t="e">
        <f>VLOOKUP(Y:Y,[1]Sheet1!N:N,1,0)</f>
        <v>#N/A</v>
      </c>
    </row>
    <row r="4326" spans="1:26" hidden="1" x14ac:dyDescent="0.25">
      <c r="A4326">
        <v>20230607</v>
      </c>
      <c r="B4326">
        <v>38794042</v>
      </c>
      <c r="C4326" t="s">
        <v>2756</v>
      </c>
      <c r="D4326">
        <v>2172261</v>
      </c>
      <c r="E4326" t="s">
        <v>2628</v>
      </c>
      <c r="F4326" s="59">
        <v>5024.1499999999996</v>
      </c>
      <c r="G4326">
        <v>3835.23</v>
      </c>
      <c r="H4326" t="s">
        <v>2538</v>
      </c>
      <c r="I4326" t="s">
        <v>2551</v>
      </c>
      <c r="J4326" t="s">
        <v>292</v>
      </c>
      <c r="K4326" t="s">
        <v>2321</v>
      </c>
      <c r="L4326" t="s">
        <v>574</v>
      </c>
      <c r="M4326" t="s">
        <v>2611</v>
      </c>
      <c r="N4326" t="s">
        <v>2612</v>
      </c>
      <c r="O4326" t="s">
        <v>2542</v>
      </c>
      <c r="P4326" t="s">
        <v>2543</v>
      </c>
      <c r="Q4326" t="s">
        <v>2544</v>
      </c>
      <c r="R4326" t="s">
        <v>2613</v>
      </c>
      <c r="S4326" t="s">
        <v>2546</v>
      </c>
      <c r="T4326">
        <v>0</v>
      </c>
      <c r="U4326" t="s">
        <v>2614</v>
      </c>
      <c r="V4326" t="s">
        <v>2615</v>
      </c>
      <c r="W4326" t="s">
        <v>2614</v>
      </c>
      <c r="X4326" t="s">
        <v>2615</v>
      </c>
      <c r="Y4326" t="str">
        <f t="shared" si="67"/>
        <v>广州荔湾品唯信息服务有限公司广州唯品会电子商务有限公司信息流</v>
      </c>
      <c r="Z4326" t="e">
        <f>VLOOKUP(Y:Y,[1]Sheet1!N:N,1,0)</f>
        <v>#N/A</v>
      </c>
    </row>
    <row r="4327" spans="1:26" hidden="1" x14ac:dyDescent="0.25">
      <c r="A4327">
        <v>20230607</v>
      </c>
      <c r="B4327">
        <v>42965764</v>
      </c>
      <c r="C4327" t="s">
        <v>2536</v>
      </c>
      <c r="D4327">
        <v>2158784</v>
      </c>
      <c r="E4327" t="s">
        <v>2537</v>
      </c>
      <c r="F4327" s="59">
        <v>1169.08</v>
      </c>
      <c r="G4327">
        <v>1169.08</v>
      </c>
      <c r="H4327" t="s">
        <v>2538</v>
      </c>
      <c r="I4327" t="s">
        <v>2539</v>
      </c>
      <c r="J4327" t="s">
        <v>2320</v>
      </c>
      <c r="K4327" t="s">
        <v>2321</v>
      </c>
      <c r="L4327" t="s">
        <v>2318</v>
      </c>
      <c r="M4327" t="s">
        <v>2540</v>
      </c>
      <c r="N4327" t="s">
        <v>2541</v>
      </c>
      <c r="O4327" t="s">
        <v>2542</v>
      </c>
      <c r="P4327" t="s">
        <v>2543</v>
      </c>
      <c r="Q4327" t="s">
        <v>2544</v>
      </c>
      <c r="R4327" t="s">
        <v>2545</v>
      </c>
      <c r="S4327" t="s">
        <v>2546</v>
      </c>
      <c r="T4327">
        <v>0</v>
      </c>
      <c r="U4327" t="s">
        <v>838</v>
      </c>
      <c r="V4327" t="s">
        <v>2547</v>
      </c>
      <c r="W4327" t="s">
        <v>838</v>
      </c>
      <c r="X4327" t="s">
        <v>2548</v>
      </c>
      <c r="Y4327" t="str">
        <f t="shared" si="67"/>
        <v>上海耳序信息技术有限公司-四部上海拍拍贷金融信息服务有限公司信息流</v>
      </c>
      <c r="Z4327" t="e">
        <f>VLOOKUP(Y:Y,[1]Sheet1!N:N,1,0)</f>
        <v>#N/A</v>
      </c>
    </row>
    <row r="4328" spans="1:26" hidden="1" x14ac:dyDescent="0.25">
      <c r="A4328">
        <v>20230607</v>
      </c>
      <c r="B4328">
        <v>47344663</v>
      </c>
      <c r="C4328" t="s">
        <v>2788</v>
      </c>
      <c r="D4328">
        <v>2165628</v>
      </c>
      <c r="E4328" t="s">
        <v>2789</v>
      </c>
      <c r="F4328" s="59">
        <v>1010.84</v>
      </c>
      <c r="G4328">
        <v>0</v>
      </c>
      <c r="H4328" t="s">
        <v>2559</v>
      </c>
      <c r="I4328" t="s">
        <v>2560</v>
      </c>
      <c r="J4328" t="s">
        <v>2332</v>
      </c>
      <c r="K4328" t="s">
        <v>711</v>
      </c>
      <c r="L4328" t="s">
        <v>2333</v>
      </c>
      <c r="M4328" t="s">
        <v>2552</v>
      </c>
      <c r="N4328" t="s">
        <v>2553</v>
      </c>
      <c r="O4328" t="s">
        <v>2542</v>
      </c>
      <c r="P4328" t="s">
        <v>2543</v>
      </c>
      <c r="Q4328" t="s">
        <v>2544</v>
      </c>
      <c r="R4328" t="s">
        <v>2554</v>
      </c>
      <c r="S4328" t="s">
        <v>2546</v>
      </c>
      <c r="T4328">
        <v>0</v>
      </c>
      <c r="U4328" t="s">
        <v>2555</v>
      </c>
      <c r="V4328" t="s">
        <v>2556</v>
      </c>
      <c r="W4328" t="s">
        <v>2555</v>
      </c>
      <c r="X4328" t="s">
        <v>2556</v>
      </c>
      <c r="Y4328" t="str">
        <f t="shared" si="67"/>
        <v>北京爱奇艺科技有限公司-百度北京爱奇艺科技有限公司CPC</v>
      </c>
      <c r="Z4328" t="e">
        <f>VLOOKUP(Y:Y,[1]Sheet1!N:N,1,0)</f>
        <v>#N/A</v>
      </c>
    </row>
    <row r="4329" spans="1:26" hidden="1" x14ac:dyDescent="0.25">
      <c r="A4329">
        <v>20230607</v>
      </c>
      <c r="B4329">
        <v>42965750</v>
      </c>
      <c r="C4329" t="s">
        <v>2565</v>
      </c>
      <c r="D4329">
        <v>2165227</v>
      </c>
      <c r="E4329" t="s">
        <v>2566</v>
      </c>
      <c r="F4329" s="59">
        <v>1057.74</v>
      </c>
      <c r="G4329">
        <v>783.51</v>
      </c>
      <c r="H4329" t="s">
        <v>2538</v>
      </c>
      <c r="I4329" t="s">
        <v>2539</v>
      </c>
      <c r="J4329" t="s">
        <v>2320</v>
      </c>
      <c r="K4329" t="s">
        <v>2321</v>
      </c>
      <c r="L4329" t="s">
        <v>2318</v>
      </c>
      <c r="M4329" t="s">
        <v>2540</v>
      </c>
      <c r="N4329" t="s">
        <v>2541</v>
      </c>
      <c r="O4329" t="s">
        <v>2542</v>
      </c>
      <c r="P4329" t="s">
        <v>2543</v>
      </c>
      <c r="Q4329" t="s">
        <v>2544</v>
      </c>
      <c r="R4329" t="s">
        <v>2545</v>
      </c>
      <c r="S4329" t="s">
        <v>2546</v>
      </c>
      <c r="T4329">
        <v>0</v>
      </c>
      <c r="U4329" t="s">
        <v>838</v>
      </c>
      <c r="V4329" t="s">
        <v>2547</v>
      </c>
      <c r="W4329" t="s">
        <v>838</v>
      </c>
      <c r="X4329" t="s">
        <v>2548</v>
      </c>
      <c r="Y4329" t="str">
        <f t="shared" si="67"/>
        <v>上海耳序信息技术有限公司-四部上海拍拍贷金融信息服务有限公司信息流</v>
      </c>
      <c r="Z4329" t="e">
        <f>VLOOKUP(Y:Y,[1]Sheet1!N:N,1,0)</f>
        <v>#N/A</v>
      </c>
    </row>
    <row r="4330" spans="1:26" hidden="1" x14ac:dyDescent="0.25">
      <c r="A4330">
        <v>20230607</v>
      </c>
      <c r="B4330">
        <v>36470871</v>
      </c>
      <c r="C4330" t="s">
        <v>2579</v>
      </c>
      <c r="D4330">
        <v>2158492</v>
      </c>
      <c r="E4330" t="s">
        <v>2580</v>
      </c>
      <c r="F4330" s="59">
        <v>3653.53</v>
      </c>
      <c r="G4330">
        <v>3070.11</v>
      </c>
      <c r="H4330" t="s">
        <v>2559</v>
      </c>
      <c r="I4330" t="s">
        <v>2560</v>
      </c>
      <c r="J4330" t="s">
        <v>2330</v>
      </c>
      <c r="K4330" t="s">
        <v>711</v>
      </c>
      <c r="L4330" t="s">
        <v>2329</v>
      </c>
      <c r="M4330" t="s">
        <v>2581</v>
      </c>
      <c r="N4330" t="s">
        <v>2582</v>
      </c>
      <c r="O4330" t="s">
        <v>2542</v>
      </c>
      <c r="P4330" t="s">
        <v>2543</v>
      </c>
      <c r="Q4330" t="s">
        <v>2544</v>
      </c>
      <c r="R4330" t="s">
        <v>2583</v>
      </c>
      <c r="S4330" t="s">
        <v>2546</v>
      </c>
      <c r="T4330">
        <v>826.03399999999999</v>
      </c>
      <c r="U4330" t="s">
        <v>2584</v>
      </c>
      <c r="V4330" t="s">
        <v>2585</v>
      </c>
      <c r="W4330" t="s">
        <v>2584</v>
      </c>
      <c r="X4330" t="s">
        <v>2585</v>
      </c>
      <c r="Y4330" t="str">
        <f t="shared" si="67"/>
        <v>成都哈拜网络科技有限公司-数字媒体事业部上海哈啰普惠科技有限公司CPC</v>
      </c>
      <c r="Z4330" t="e">
        <f>VLOOKUP(Y:Y,[1]Sheet1!N:N,1,0)</f>
        <v>#N/A</v>
      </c>
    </row>
    <row r="4331" spans="1:26" hidden="1" x14ac:dyDescent="0.25">
      <c r="A4331">
        <v>20230607</v>
      </c>
      <c r="B4331">
        <v>42965759</v>
      </c>
      <c r="C4331" t="s">
        <v>2619</v>
      </c>
      <c r="D4331">
        <v>2165227</v>
      </c>
      <c r="E4331" t="s">
        <v>2566</v>
      </c>
      <c r="F4331" s="59">
        <v>57.89</v>
      </c>
      <c r="G4331">
        <v>42.88</v>
      </c>
      <c r="H4331" t="s">
        <v>2538</v>
      </c>
      <c r="I4331" t="s">
        <v>2551</v>
      </c>
      <c r="J4331" t="s">
        <v>2320</v>
      </c>
      <c r="K4331" t="s">
        <v>2321</v>
      </c>
      <c r="L4331" t="s">
        <v>2318</v>
      </c>
      <c r="M4331" t="s">
        <v>2540</v>
      </c>
      <c r="N4331" t="s">
        <v>2541</v>
      </c>
      <c r="O4331" t="s">
        <v>2542</v>
      </c>
      <c r="P4331" t="s">
        <v>2543</v>
      </c>
      <c r="Q4331" t="s">
        <v>2544</v>
      </c>
      <c r="R4331" t="s">
        <v>2545</v>
      </c>
      <c r="S4331" t="s">
        <v>2546</v>
      </c>
      <c r="T4331">
        <v>0</v>
      </c>
      <c r="U4331" t="s">
        <v>838</v>
      </c>
      <c r="V4331" t="s">
        <v>2547</v>
      </c>
      <c r="W4331" t="s">
        <v>838</v>
      </c>
      <c r="X4331" t="s">
        <v>2548</v>
      </c>
      <c r="Y4331" t="str">
        <f t="shared" si="67"/>
        <v>上海耳序信息技术有限公司-四部上海拍拍贷金融信息服务有限公司信息流</v>
      </c>
      <c r="Z4331" t="e">
        <f>VLOOKUP(Y:Y,[1]Sheet1!N:N,1,0)</f>
        <v>#N/A</v>
      </c>
    </row>
    <row r="4332" spans="1:26" hidden="1" x14ac:dyDescent="0.25">
      <c r="A4332">
        <v>20230607</v>
      </c>
      <c r="B4332">
        <v>47580629</v>
      </c>
      <c r="C4332" t="s">
        <v>2773</v>
      </c>
      <c r="D4332">
        <v>2171220</v>
      </c>
      <c r="E4332" t="s">
        <v>2774</v>
      </c>
      <c r="F4332" s="59">
        <v>7799.4</v>
      </c>
      <c r="G4332">
        <v>6901.61</v>
      </c>
      <c r="H4332" t="s">
        <v>2559</v>
      </c>
      <c r="I4332" t="s">
        <v>2560</v>
      </c>
      <c r="J4332" t="s">
        <v>2322</v>
      </c>
      <c r="K4332" t="s">
        <v>711</v>
      </c>
      <c r="L4332" t="s">
        <v>2323</v>
      </c>
      <c r="M4332" t="s">
        <v>2685</v>
      </c>
      <c r="N4332" t="s">
        <v>2686</v>
      </c>
      <c r="O4332" t="s">
        <v>2542</v>
      </c>
      <c r="P4332" t="s">
        <v>2543</v>
      </c>
      <c r="Q4332" t="s">
        <v>2544</v>
      </c>
      <c r="R4332" t="s">
        <v>2687</v>
      </c>
      <c r="S4332" t="s">
        <v>2546</v>
      </c>
      <c r="T4332">
        <v>71966.732000000004</v>
      </c>
      <c r="U4332" t="s">
        <v>2555</v>
      </c>
      <c r="V4332" t="s">
        <v>2556</v>
      </c>
      <c r="W4332" t="s">
        <v>2555</v>
      </c>
      <c r="X4332" t="s">
        <v>2671</v>
      </c>
      <c r="Y4332" t="str">
        <f t="shared" si="67"/>
        <v>广州虎牙信息科技有限公司-百度广州虎牙信息科技有限公司CPC</v>
      </c>
      <c r="Z4332" t="e">
        <f>VLOOKUP(Y:Y,[1]Sheet1!N:N,1,0)</f>
        <v>#N/A</v>
      </c>
    </row>
    <row r="4333" spans="1:26" hidden="1" x14ac:dyDescent="0.25">
      <c r="A4333">
        <v>20230607</v>
      </c>
      <c r="B4333">
        <v>47580667</v>
      </c>
      <c r="C4333" t="s">
        <v>2683</v>
      </c>
      <c r="D4333">
        <v>2171230</v>
      </c>
      <c r="E4333" t="s">
        <v>2684</v>
      </c>
      <c r="F4333" s="59">
        <v>3589.46</v>
      </c>
      <c r="G4333">
        <v>2804.27</v>
      </c>
      <c r="H4333" t="s">
        <v>2538</v>
      </c>
      <c r="I4333" t="s">
        <v>2539</v>
      </c>
      <c r="J4333" t="s">
        <v>2322</v>
      </c>
      <c r="K4333" t="s">
        <v>2321</v>
      </c>
      <c r="L4333" t="s">
        <v>2323</v>
      </c>
      <c r="M4333" t="s">
        <v>2685</v>
      </c>
      <c r="N4333" t="s">
        <v>2686</v>
      </c>
      <c r="O4333" t="s">
        <v>2542</v>
      </c>
      <c r="P4333" t="s">
        <v>2543</v>
      </c>
      <c r="Q4333" t="s">
        <v>2544</v>
      </c>
      <c r="R4333" t="s">
        <v>2687</v>
      </c>
      <c r="S4333" t="s">
        <v>2546</v>
      </c>
      <c r="T4333">
        <v>0</v>
      </c>
      <c r="U4333" t="s">
        <v>2555</v>
      </c>
      <c r="V4333" t="s">
        <v>2556</v>
      </c>
      <c r="W4333" t="s">
        <v>2555</v>
      </c>
      <c r="X4333" t="s">
        <v>2671</v>
      </c>
      <c r="Y4333" t="str">
        <f t="shared" si="67"/>
        <v>广州虎牙信息科技有限公司-百度广州虎牙信息科技有限公司信息流</v>
      </c>
      <c r="Z4333" t="e">
        <f>VLOOKUP(Y:Y,[1]Sheet1!N:N,1,0)</f>
        <v>#N/A</v>
      </c>
    </row>
    <row r="4334" spans="1:26" hidden="1" x14ac:dyDescent="0.25">
      <c r="A4334">
        <v>20230607</v>
      </c>
      <c r="B4334">
        <v>47798443</v>
      </c>
      <c r="C4334" t="s">
        <v>2862</v>
      </c>
      <c r="D4334">
        <v>2169384</v>
      </c>
      <c r="E4334" t="s">
        <v>2633</v>
      </c>
      <c r="F4334" s="59">
        <v>33879.58</v>
      </c>
      <c r="G4334">
        <v>25095.99</v>
      </c>
      <c r="H4334" t="s">
        <v>2538</v>
      </c>
      <c r="I4334" t="s">
        <v>2551</v>
      </c>
      <c r="J4334" t="s">
        <v>296</v>
      </c>
      <c r="K4334" t="s">
        <v>2321</v>
      </c>
      <c r="L4334" t="s">
        <v>2334</v>
      </c>
      <c r="M4334" t="s">
        <v>2634</v>
      </c>
      <c r="N4334" t="s">
        <v>2635</v>
      </c>
      <c r="O4334" t="s">
        <v>2542</v>
      </c>
      <c r="P4334" t="s">
        <v>2543</v>
      </c>
      <c r="Q4334" t="s">
        <v>2544</v>
      </c>
      <c r="R4334" t="s">
        <v>2636</v>
      </c>
      <c r="S4334" t="s">
        <v>2546</v>
      </c>
      <c r="T4334">
        <v>0</v>
      </c>
      <c r="U4334" t="s">
        <v>2584</v>
      </c>
      <c r="V4334" t="s">
        <v>2637</v>
      </c>
      <c r="W4334" t="s">
        <v>2584</v>
      </c>
      <c r="X4334" t="s">
        <v>2637</v>
      </c>
      <c r="Y4334" t="str">
        <f t="shared" si="67"/>
        <v>湖北车智汇传媒有限公司北京车之家信息技术有限公司信息流</v>
      </c>
      <c r="Z4334" t="e">
        <f>VLOOKUP(Y:Y,[1]Sheet1!N:N,1,0)</f>
        <v>#N/A</v>
      </c>
    </row>
    <row r="4335" spans="1:26" hidden="1" x14ac:dyDescent="0.25">
      <c r="A4335">
        <v>20230607</v>
      </c>
      <c r="B4335">
        <v>30387904</v>
      </c>
      <c r="C4335" t="s">
        <v>2645</v>
      </c>
      <c r="D4335">
        <v>2130054</v>
      </c>
      <c r="E4335" t="s">
        <v>2558</v>
      </c>
      <c r="F4335" s="59">
        <v>2033.59</v>
      </c>
      <c r="G4335">
        <v>1646.61</v>
      </c>
      <c r="H4335" t="s">
        <v>2559</v>
      </c>
      <c r="I4335" t="s">
        <v>2560</v>
      </c>
      <c r="J4335" t="s">
        <v>2350</v>
      </c>
      <c r="K4335" t="s">
        <v>711</v>
      </c>
      <c r="L4335" t="s">
        <v>2350</v>
      </c>
      <c r="M4335" t="s">
        <v>2561</v>
      </c>
      <c r="N4335" t="s">
        <v>2562</v>
      </c>
      <c r="O4335" t="s">
        <v>2542</v>
      </c>
      <c r="P4335" t="s">
        <v>2543</v>
      </c>
      <c r="Q4335" t="s">
        <v>2544</v>
      </c>
      <c r="R4335" t="s">
        <v>2563</v>
      </c>
      <c r="S4335" t="s">
        <v>2546</v>
      </c>
      <c r="T4335">
        <v>5568.2269999999999</v>
      </c>
      <c r="U4335" t="s">
        <v>1891</v>
      </c>
      <c r="V4335" t="s">
        <v>2564</v>
      </c>
      <c r="W4335" t="s">
        <v>1891</v>
      </c>
      <c r="X4335" t="s">
        <v>2564</v>
      </c>
      <c r="Y4335" t="str">
        <f t="shared" si="67"/>
        <v>深圳尚米网络技术有限公司深圳尚米网络技术有限公司CPC</v>
      </c>
      <c r="Z4335" t="e">
        <f>VLOOKUP(Y:Y,[1]Sheet1!N:N,1,0)</f>
        <v>#N/A</v>
      </c>
    </row>
    <row r="4336" spans="1:26" hidden="1" x14ac:dyDescent="0.25">
      <c r="A4336">
        <v>20230607</v>
      </c>
      <c r="B4336">
        <v>42012606</v>
      </c>
      <c r="C4336" t="s">
        <v>2715</v>
      </c>
      <c r="D4336">
        <v>2142924</v>
      </c>
      <c r="E4336" t="s">
        <v>2716</v>
      </c>
      <c r="F4336" s="59">
        <v>409.8</v>
      </c>
      <c r="G4336">
        <v>409.8</v>
      </c>
      <c r="H4336" t="s">
        <v>2559</v>
      </c>
      <c r="I4336" t="s">
        <v>2560</v>
      </c>
      <c r="J4336" t="s">
        <v>392</v>
      </c>
      <c r="K4336" t="s">
        <v>711</v>
      </c>
      <c r="L4336" t="s">
        <v>392</v>
      </c>
      <c r="M4336" t="s">
        <v>2641</v>
      </c>
      <c r="N4336" t="s">
        <v>2642</v>
      </c>
      <c r="O4336" t="s">
        <v>2542</v>
      </c>
      <c r="P4336" t="s">
        <v>2543</v>
      </c>
      <c r="Q4336" t="s">
        <v>2544</v>
      </c>
      <c r="R4336" t="s">
        <v>2643</v>
      </c>
      <c r="S4336" t="s">
        <v>2546</v>
      </c>
      <c r="T4336">
        <v>207029.65</v>
      </c>
      <c r="U4336" t="s">
        <v>838</v>
      </c>
      <c r="V4336" t="s">
        <v>2578</v>
      </c>
      <c r="W4336" t="s">
        <v>838</v>
      </c>
      <c r="X4336" t="s">
        <v>2548</v>
      </c>
      <c r="Y4336" t="str">
        <f t="shared" si="67"/>
        <v>福州三六零网络小额贷款有限公司福州三六零网络小额贷款有限公司CPC</v>
      </c>
      <c r="Z4336" t="e">
        <f>VLOOKUP(Y:Y,[1]Sheet1!N:N,1,0)</f>
        <v>#N/A</v>
      </c>
    </row>
    <row r="4337" spans="1:26" x14ac:dyDescent="0.25">
      <c r="A4337">
        <v>20230607</v>
      </c>
      <c r="B4337">
        <v>45336938</v>
      </c>
      <c r="C4337" t="s">
        <v>2753</v>
      </c>
      <c r="D4337">
        <v>2054669</v>
      </c>
      <c r="E4337" t="s">
        <v>2622</v>
      </c>
      <c r="F4337" s="59">
        <v>2885.88</v>
      </c>
      <c r="G4337">
        <v>2137.69</v>
      </c>
      <c r="H4337" t="s">
        <v>2538</v>
      </c>
      <c r="I4337" t="s">
        <v>2539</v>
      </c>
      <c r="J4337" t="s">
        <v>2352</v>
      </c>
      <c r="K4337" t="s">
        <v>2321</v>
      </c>
      <c r="L4337" t="s">
        <v>2351</v>
      </c>
      <c r="M4337" t="s">
        <v>2623</v>
      </c>
      <c r="N4337" t="s">
        <v>2624</v>
      </c>
      <c r="O4337" t="s">
        <v>2542</v>
      </c>
      <c r="P4337" t="s">
        <v>2543</v>
      </c>
      <c r="Q4337" t="s">
        <v>2544</v>
      </c>
      <c r="R4337" t="s">
        <v>2625</v>
      </c>
      <c r="S4337" t="s">
        <v>2546</v>
      </c>
      <c r="T4337">
        <v>0</v>
      </c>
      <c r="U4337" t="s">
        <v>838</v>
      </c>
      <c r="V4337" t="s">
        <v>2548</v>
      </c>
      <c r="W4337" t="s">
        <v>838</v>
      </c>
      <c r="X4337" t="s">
        <v>2548</v>
      </c>
      <c r="Y4337" t="str">
        <f t="shared" si="67"/>
        <v>深圳市小赢普惠科技有限责任公司深圳市赢众通金融信息服务有限责任公司信息流</v>
      </c>
      <c r="Z4337" t="e">
        <f>VLOOKUP(Y:Y,[1]Sheet1!N:N,1,0)</f>
        <v>#N/A</v>
      </c>
    </row>
    <row r="4338" spans="1:26" hidden="1" x14ac:dyDescent="0.25">
      <c r="A4338">
        <v>20230607</v>
      </c>
      <c r="B4338">
        <v>47184419</v>
      </c>
      <c r="C4338" t="s">
        <v>2740</v>
      </c>
      <c r="D4338">
        <v>2176807</v>
      </c>
      <c r="E4338" t="s">
        <v>2691</v>
      </c>
      <c r="F4338" s="59">
        <v>21.35</v>
      </c>
      <c r="G4338">
        <v>15.58</v>
      </c>
      <c r="H4338" t="s">
        <v>2538</v>
      </c>
      <c r="I4338" t="s">
        <v>2551</v>
      </c>
      <c r="J4338" t="s">
        <v>2339</v>
      </c>
      <c r="K4338" t="s">
        <v>2321</v>
      </c>
      <c r="L4338" t="s">
        <v>2338</v>
      </c>
      <c r="M4338" t="s">
        <v>2692</v>
      </c>
      <c r="N4338" t="s">
        <v>2693</v>
      </c>
      <c r="O4338" t="s">
        <v>2542</v>
      </c>
      <c r="P4338" t="s">
        <v>2543</v>
      </c>
      <c r="Q4338" t="s">
        <v>2544</v>
      </c>
      <c r="R4338" t="s">
        <v>2694</v>
      </c>
      <c r="S4338" t="s">
        <v>2546</v>
      </c>
      <c r="T4338">
        <v>0</v>
      </c>
      <c r="U4338" t="s">
        <v>2117</v>
      </c>
      <c r="V4338" t="s">
        <v>2695</v>
      </c>
      <c r="W4338" t="s">
        <v>2117</v>
      </c>
      <c r="X4338" t="s">
        <v>2695</v>
      </c>
      <c r="Y4338" t="str">
        <f t="shared" si="67"/>
        <v>北京三快在线科技有限公司及其关联公司北京三快科技有限公司信息流</v>
      </c>
      <c r="Z4338" t="e">
        <f>VLOOKUP(Y:Y,[1]Sheet1!N:N,1,0)</f>
        <v>#N/A</v>
      </c>
    </row>
    <row r="4339" spans="1:26" hidden="1" x14ac:dyDescent="0.25">
      <c r="A4339">
        <v>20230607</v>
      </c>
      <c r="B4339">
        <v>47327934</v>
      </c>
      <c r="C4339" t="s">
        <v>2864</v>
      </c>
      <c r="D4339">
        <v>2185183</v>
      </c>
      <c r="E4339" t="s">
        <v>2574</v>
      </c>
      <c r="F4339" s="59">
        <v>106.13</v>
      </c>
      <c r="G4339">
        <v>80.400000000000006</v>
      </c>
      <c r="H4339" t="s">
        <v>2538</v>
      </c>
      <c r="I4339" t="s">
        <v>2539</v>
      </c>
      <c r="J4339" t="s">
        <v>2575</v>
      </c>
      <c r="K4339" t="s">
        <v>2321</v>
      </c>
      <c r="L4339" t="s">
        <v>2344</v>
      </c>
      <c r="M4339" t="s">
        <v>2576</v>
      </c>
      <c r="O4339" t="s">
        <v>2542</v>
      </c>
      <c r="P4339" t="s">
        <v>2543</v>
      </c>
      <c r="Q4339" t="s">
        <v>2544</v>
      </c>
      <c r="R4339" t="s">
        <v>2577</v>
      </c>
      <c r="S4339" t="s">
        <v>2546</v>
      </c>
      <c r="T4339">
        <v>0</v>
      </c>
      <c r="U4339" t="s">
        <v>838</v>
      </c>
      <c r="V4339" t="s">
        <v>2578</v>
      </c>
      <c r="W4339" t="s">
        <v>838</v>
      </c>
      <c r="X4339" t="s">
        <v>2578</v>
      </c>
      <c r="Y4339" t="str">
        <f t="shared" si="67"/>
        <v>北京微财科技有限公司-数媒重庆市黑卡小额贷款有限公司信息流</v>
      </c>
      <c r="Z4339" t="e">
        <f>VLOOKUP(Y:Y,[1]Sheet1!N:N,1,0)</f>
        <v>#N/A</v>
      </c>
    </row>
    <row r="4340" spans="1:26" hidden="1" x14ac:dyDescent="0.25">
      <c r="A4340">
        <v>20230607</v>
      </c>
      <c r="B4340">
        <v>42012563</v>
      </c>
      <c r="C4340" t="s">
        <v>2741</v>
      </c>
      <c r="D4340">
        <v>2142924</v>
      </c>
      <c r="E4340" t="s">
        <v>2716</v>
      </c>
      <c r="F4340" s="59">
        <v>602.78</v>
      </c>
      <c r="G4340">
        <v>602.78</v>
      </c>
      <c r="H4340" t="s">
        <v>2559</v>
      </c>
      <c r="I4340" t="s">
        <v>2560</v>
      </c>
      <c r="J4340" t="s">
        <v>392</v>
      </c>
      <c r="K4340" t="s">
        <v>711</v>
      </c>
      <c r="L4340" t="s">
        <v>392</v>
      </c>
      <c r="M4340" t="s">
        <v>2641</v>
      </c>
      <c r="N4340" t="s">
        <v>2642</v>
      </c>
      <c r="O4340" t="s">
        <v>2542</v>
      </c>
      <c r="P4340" t="s">
        <v>2543</v>
      </c>
      <c r="Q4340" t="s">
        <v>2544</v>
      </c>
      <c r="R4340" t="s">
        <v>2643</v>
      </c>
      <c r="S4340" t="s">
        <v>2546</v>
      </c>
      <c r="T4340">
        <v>75161.7</v>
      </c>
      <c r="U4340" t="s">
        <v>838</v>
      </c>
      <c r="V4340" t="s">
        <v>2578</v>
      </c>
      <c r="W4340" t="s">
        <v>838</v>
      </c>
      <c r="X4340" t="s">
        <v>2548</v>
      </c>
      <c r="Y4340" t="str">
        <f t="shared" si="67"/>
        <v>福州三六零网络小额贷款有限公司福州三六零网络小额贷款有限公司CPC</v>
      </c>
      <c r="Z4340" t="e">
        <f>VLOOKUP(Y:Y,[1]Sheet1!N:N,1,0)</f>
        <v>#N/A</v>
      </c>
    </row>
    <row r="4341" spans="1:26" hidden="1" x14ac:dyDescent="0.25">
      <c r="A4341">
        <v>20230607</v>
      </c>
      <c r="B4341">
        <v>40548239</v>
      </c>
      <c r="C4341" t="s">
        <v>2777</v>
      </c>
      <c r="D4341">
        <v>2130054</v>
      </c>
      <c r="E4341" t="s">
        <v>2558</v>
      </c>
      <c r="F4341" s="59">
        <v>2832.16</v>
      </c>
      <c r="G4341">
        <v>2293.1799999999998</v>
      </c>
      <c r="H4341" t="s">
        <v>2559</v>
      </c>
      <c r="I4341" t="s">
        <v>2560</v>
      </c>
      <c r="J4341" t="s">
        <v>2350</v>
      </c>
      <c r="K4341" t="s">
        <v>711</v>
      </c>
      <c r="L4341" t="s">
        <v>2350</v>
      </c>
      <c r="M4341" t="s">
        <v>2561</v>
      </c>
      <c r="N4341" t="s">
        <v>2562</v>
      </c>
      <c r="O4341" t="s">
        <v>2542</v>
      </c>
      <c r="P4341" t="s">
        <v>2543</v>
      </c>
      <c r="Q4341" t="s">
        <v>2544</v>
      </c>
      <c r="R4341" t="s">
        <v>2563</v>
      </c>
      <c r="S4341" t="s">
        <v>2546</v>
      </c>
      <c r="T4341">
        <v>4859.7870000000003</v>
      </c>
      <c r="U4341" t="s">
        <v>1891</v>
      </c>
      <c r="V4341" t="s">
        <v>2564</v>
      </c>
      <c r="W4341" t="s">
        <v>1891</v>
      </c>
      <c r="X4341" t="s">
        <v>2564</v>
      </c>
      <c r="Y4341" t="str">
        <f t="shared" si="67"/>
        <v>深圳尚米网络技术有限公司深圳尚米网络技术有限公司CPC</v>
      </c>
      <c r="Z4341" t="e">
        <f>VLOOKUP(Y:Y,[1]Sheet1!N:N,1,0)</f>
        <v>#N/A</v>
      </c>
    </row>
    <row r="4342" spans="1:26" hidden="1" x14ac:dyDescent="0.25">
      <c r="A4342">
        <v>20230607</v>
      </c>
      <c r="B4342">
        <v>45322956</v>
      </c>
      <c r="C4342" t="s">
        <v>2631</v>
      </c>
      <c r="D4342">
        <v>2172261</v>
      </c>
      <c r="E4342" t="s">
        <v>2628</v>
      </c>
      <c r="F4342" s="59">
        <v>143.87</v>
      </c>
      <c r="G4342">
        <v>109.83</v>
      </c>
      <c r="H4342" t="s">
        <v>2538</v>
      </c>
      <c r="I4342" t="s">
        <v>2551</v>
      </c>
      <c r="J4342" t="s">
        <v>292</v>
      </c>
      <c r="K4342" t="s">
        <v>2321</v>
      </c>
      <c r="L4342" t="s">
        <v>574</v>
      </c>
      <c r="M4342" t="s">
        <v>2611</v>
      </c>
      <c r="N4342" t="s">
        <v>2612</v>
      </c>
      <c r="O4342" t="s">
        <v>2542</v>
      </c>
      <c r="P4342" t="s">
        <v>2543</v>
      </c>
      <c r="Q4342" t="s">
        <v>2544</v>
      </c>
      <c r="R4342" t="s">
        <v>2613</v>
      </c>
      <c r="S4342" t="s">
        <v>2546</v>
      </c>
      <c r="T4342">
        <v>0</v>
      </c>
      <c r="U4342" t="s">
        <v>2614</v>
      </c>
      <c r="V4342" t="s">
        <v>2615</v>
      </c>
      <c r="W4342" t="s">
        <v>2614</v>
      </c>
      <c r="X4342" t="s">
        <v>2615</v>
      </c>
      <c r="Y4342" t="str">
        <f t="shared" si="67"/>
        <v>广州荔湾品唯信息服务有限公司广州唯品会电子商务有限公司信息流</v>
      </c>
      <c r="Z4342" t="e">
        <f>VLOOKUP(Y:Y,[1]Sheet1!N:N,1,0)</f>
        <v>#N/A</v>
      </c>
    </row>
    <row r="4343" spans="1:26" hidden="1" x14ac:dyDescent="0.25">
      <c r="A4343">
        <v>20230607</v>
      </c>
      <c r="B4343">
        <v>31781225</v>
      </c>
      <c r="C4343" t="s">
        <v>2779</v>
      </c>
      <c r="D4343">
        <v>2115174</v>
      </c>
      <c r="E4343" t="s">
        <v>2780</v>
      </c>
      <c r="F4343" s="59">
        <v>1208.18</v>
      </c>
      <c r="G4343">
        <v>0</v>
      </c>
      <c r="H4343" t="s">
        <v>2559</v>
      </c>
      <c r="I4343" t="s">
        <v>2560</v>
      </c>
      <c r="J4343" t="s">
        <v>2357</v>
      </c>
      <c r="K4343" t="s">
        <v>711</v>
      </c>
      <c r="L4343" t="s">
        <v>2356</v>
      </c>
      <c r="M4343" t="s">
        <v>2781</v>
      </c>
      <c r="N4343" t="s">
        <v>2782</v>
      </c>
      <c r="O4343" t="s">
        <v>2542</v>
      </c>
      <c r="P4343" t="s">
        <v>2543</v>
      </c>
      <c r="Q4343" t="s">
        <v>2544</v>
      </c>
      <c r="R4343" t="s">
        <v>2783</v>
      </c>
      <c r="S4343" t="s">
        <v>2546</v>
      </c>
      <c r="T4343">
        <v>0</v>
      </c>
      <c r="U4343" t="s">
        <v>2784</v>
      </c>
      <c r="V4343" t="s">
        <v>2785</v>
      </c>
      <c r="W4343" t="s">
        <v>1891</v>
      </c>
      <c r="X4343" t="s">
        <v>2602</v>
      </c>
      <c r="Y4343" t="str">
        <f t="shared" si="67"/>
        <v>腾讯云计算(北京)有限责任公司深圳市腾讯计算机系统有限公司CPC</v>
      </c>
      <c r="Z4343" t="e">
        <f>VLOOKUP(Y:Y,[1]Sheet1!N:N,1,0)</f>
        <v>#N/A</v>
      </c>
    </row>
    <row r="4344" spans="1:26" hidden="1" x14ac:dyDescent="0.25">
      <c r="A4344">
        <v>20230607</v>
      </c>
      <c r="B4344">
        <v>42965764</v>
      </c>
      <c r="C4344" t="s">
        <v>2536</v>
      </c>
      <c r="D4344">
        <v>2158784</v>
      </c>
      <c r="E4344" t="s">
        <v>2537</v>
      </c>
      <c r="F4344" s="59">
        <v>42.29</v>
      </c>
      <c r="G4344">
        <v>42.29</v>
      </c>
      <c r="H4344" t="s">
        <v>2538</v>
      </c>
      <c r="I4344" t="s">
        <v>2551</v>
      </c>
      <c r="J4344" t="s">
        <v>2320</v>
      </c>
      <c r="K4344" t="s">
        <v>2321</v>
      </c>
      <c r="L4344" t="s">
        <v>2318</v>
      </c>
      <c r="M4344" t="s">
        <v>2540</v>
      </c>
      <c r="N4344" t="s">
        <v>2541</v>
      </c>
      <c r="O4344" t="s">
        <v>2542</v>
      </c>
      <c r="P4344" t="s">
        <v>2543</v>
      </c>
      <c r="Q4344" t="s">
        <v>2544</v>
      </c>
      <c r="R4344" t="s">
        <v>2545</v>
      </c>
      <c r="S4344" t="s">
        <v>2546</v>
      </c>
      <c r="T4344">
        <v>0</v>
      </c>
      <c r="U4344" t="s">
        <v>838</v>
      </c>
      <c r="V4344" t="s">
        <v>2547</v>
      </c>
      <c r="W4344" t="s">
        <v>838</v>
      </c>
      <c r="X4344" t="s">
        <v>2548</v>
      </c>
      <c r="Y4344" t="str">
        <f t="shared" si="67"/>
        <v>上海耳序信息技术有限公司-四部上海拍拍贷金融信息服务有限公司信息流</v>
      </c>
      <c r="Z4344" t="e">
        <f>VLOOKUP(Y:Y,[1]Sheet1!N:N,1,0)</f>
        <v>#N/A</v>
      </c>
    </row>
    <row r="4345" spans="1:26" hidden="1" x14ac:dyDescent="0.25">
      <c r="A4345">
        <v>20230607</v>
      </c>
      <c r="B4345">
        <v>47426672</v>
      </c>
      <c r="C4345" t="s">
        <v>2709</v>
      </c>
      <c r="D4345">
        <v>2167551</v>
      </c>
      <c r="E4345" t="s">
        <v>2550</v>
      </c>
      <c r="F4345" s="59">
        <v>1584.63</v>
      </c>
      <c r="G4345">
        <v>1584.63</v>
      </c>
      <c r="H4345" t="s">
        <v>2538</v>
      </c>
      <c r="I4345" t="s">
        <v>2551</v>
      </c>
      <c r="J4345" t="s">
        <v>2332</v>
      </c>
      <c r="K4345" t="s">
        <v>2321</v>
      </c>
      <c r="L4345" t="s">
        <v>2333</v>
      </c>
      <c r="M4345" t="s">
        <v>2552</v>
      </c>
      <c r="N4345" t="s">
        <v>2553</v>
      </c>
      <c r="O4345" t="s">
        <v>2542</v>
      </c>
      <c r="P4345" t="s">
        <v>2543</v>
      </c>
      <c r="Q4345" t="s">
        <v>2544</v>
      </c>
      <c r="R4345" t="s">
        <v>2554</v>
      </c>
      <c r="S4345" t="s">
        <v>2546</v>
      </c>
      <c r="T4345">
        <v>0</v>
      </c>
      <c r="U4345" t="s">
        <v>2555</v>
      </c>
      <c r="V4345" t="s">
        <v>2556</v>
      </c>
      <c r="W4345" t="s">
        <v>2555</v>
      </c>
      <c r="X4345" t="s">
        <v>2556</v>
      </c>
      <c r="Y4345" t="str">
        <f t="shared" si="67"/>
        <v>北京爱奇艺科技有限公司-百度北京爱奇艺科技有限公司信息流</v>
      </c>
      <c r="Z4345" t="e">
        <f>VLOOKUP(Y:Y,[1]Sheet1!N:N,1,0)</f>
        <v>#N/A</v>
      </c>
    </row>
    <row r="4346" spans="1:26" hidden="1" x14ac:dyDescent="0.25">
      <c r="A4346">
        <v>20230607</v>
      </c>
      <c r="B4346">
        <v>41512404</v>
      </c>
      <c r="C4346" t="s">
        <v>2769</v>
      </c>
      <c r="D4346">
        <v>2117409</v>
      </c>
      <c r="E4346" t="s">
        <v>2744</v>
      </c>
      <c r="F4346" s="59">
        <v>2125.63</v>
      </c>
      <c r="G4346">
        <v>0</v>
      </c>
      <c r="H4346" t="s">
        <v>2559</v>
      </c>
      <c r="I4346" t="s">
        <v>2560</v>
      </c>
      <c r="J4346" t="s">
        <v>2353</v>
      </c>
      <c r="K4346" t="s">
        <v>711</v>
      </c>
      <c r="L4346" t="s">
        <v>326</v>
      </c>
      <c r="M4346" t="s">
        <v>2588</v>
      </c>
      <c r="N4346" t="s">
        <v>2589</v>
      </c>
      <c r="O4346" t="s">
        <v>2542</v>
      </c>
      <c r="P4346" t="s">
        <v>2543</v>
      </c>
      <c r="Q4346" t="s">
        <v>2544</v>
      </c>
      <c r="R4346" t="s">
        <v>2570</v>
      </c>
      <c r="S4346" t="s">
        <v>2546</v>
      </c>
      <c r="T4346">
        <v>0</v>
      </c>
      <c r="U4346" t="s">
        <v>2571</v>
      </c>
      <c r="V4346" t="s">
        <v>2572</v>
      </c>
      <c r="W4346" t="s">
        <v>1891</v>
      </c>
      <c r="X4346" t="s">
        <v>2564</v>
      </c>
      <c r="Y4346" t="str">
        <f t="shared" si="67"/>
        <v>网易有道信息技术（北京）有限公司网易(杭州)网络有限公司CPC</v>
      </c>
      <c r="Z4346" t="e">
        <f>VLOOKUP(Y:Y,[1]Sheet1!N:N,1,0)</f>
        <v>#N/A</v>
      </c>
    </row>
    <row r="4347" spans="1:26" hidden="1" x14ac:dyDescent="0.25">
      <c r="A4347">
        <v>20230606</v>
      </c>
      <c r="B4347">
        <v>38794025</v>
      </c>
      <c r="C4347" t="s">
        <v>2651</v>
      </c>
      <c r="D4347">
        <v>2172261</v>
      </c>
      <c r="E4347" t="s">
        <v>2628</v>
      </c>
      <c r="F4347" s="59">
        <v>1196.23</v>
      </c>
      <c r="G4347">
        <v>913.15</v>
      </c>
      <c r="H4347" t="s">
        <v>2538</v>
      </c>
      <c r="I4347" t="s">
        <v>2551</v>
      </c>
      <c r="J4347" t="s">
        <v>292</v>
      </c>
      <c r="K4347" t="s">
        <v>2321</v>
      </c>
      <c r="L4347" t="s">
        <v>574</v>
      </c>
      <c r="M4347" t="s">
        <v>2611</v>
      </c>
      <c r="N4347" t="s">
        <v>2612</v>
      </c>
      <c r="O4347" t="s">
        <v>2542</v>
      </c>
      <c r="P4347" t="s">
        <v>2543</v>
      </c>
      <c r="Q4347" t="s">
        <v>2544</v>
      </c>
      <c r="R4347" t="s">
        <v>2613</v>
      </c>
      <c r="S4347" t="s">
        <v>2546</v>
      </c>
      <c r="T4347">
        <v>0</v>
      </c>
      <c r="U4347" t="s">
        <v>2614</v>
      </c>
      <c r="V4347" t="s">
        <v>2615</v>
      </c>
      <c r="W4347" t="s">
        <v>2614</v>
      </c>
      <c r="X4347" t="s">
        <v>2615</v>
      </c>
      <c r="Y4347" t="str">
        <f t="shared" si="67"/>
        <v>广州荔湾品唯信息服务有限公司广州唯品会电子商务有限公司信息流</v>
      </c>
      <c r="Z4347" t="e">
        <f>VLOOKUP(Y:Y,[1]Sheet1!N:N,1,0)</f>
        <v>#N/A</v>
      </c>
    </row>
    <row r="4348" spans="1:26" hidden="1" x14ac:dyDescent="0.25">
      <c r="A4348">
        <v>20230606</v>
      </c>
      <c r="B4348">
        <v>41250541</v>
      </c>
      <c r="C4348" t="s">
        <v>2719</v>
      </c>
      <c r="D4348">
        <v>2130054</v>
      </c>
      <c r="E4348" t="s">
        <v>2558</v>
      </c>
      <c r="F4348" s="59">
        <v>2501.85</v>
      </c>
      <c r="G4348">
        <v>2025.73</v>
      </c>
      <c r="H4348" t="s">
        <v>2559</v>
      </c>
      <c r="I4348" t="s">
        <v>2560</v>
      </c>
      <c r="J4348" t="s">
        <v>2350</v>
      </c>
      <c r="K4348" t="s">
        <v>711</v>
      </c>
      <c r="L4348" t="s">
        <v>2350</v>
      </c>
      <c r="M4348" t="s">
        <v>2561</v>
      </c>
      <c r="N4348" t="s">
        <v>2562</v>
      </c>
      <c r="O4348" t="s">
        <v>2542</v>
      </c>
      <c r="P4348" t="s">
        <v>2543</v>
      </c>
      <c r="Q4348" t="s">
        <v>2544</v>
      </c>
      <c r="R4348" t="s">
        <v>2563</v>
      </c>
      <c r="S4348" t="s">
        <v>2546</v>
      </c>
      <c r="T4348">
        <v>2192.607</v>
      </c>
      <c r="U4348" t="s">
        <v>1891</v>
      </c>
      <c r="V4348" t="s">
        <v>2564</v>
      </c>
      <c r="W4348" t="s">
        <v>1891</v>
      </c>
      <c r="X4348" t="s">
        <v>2564</v>
      </c>
      <c r="Y4348" t="str">
        <f t="shared" si="67"/>
        <v>深圳尚米网络技术有限公司深圳尚米网络技术有限公司CPC</v>
      </c>
      <c r="Z4348" t="e">
        <f>VLOOKUP(Y:Y,[1]Sheet1!N:N,1,0)</f>
        <v>#N/A</v>
      </c>
    </row>
    <row r="4349" spans="1:26" hidden="1" x14ac:dyDescent="0.25">
      <c r="A4349">
        <v>20230606</v>
      </c>
      <c r="B4349">
        <v>42840845</v>
      </c>
      <c r="C4349" t="s">
        <v>2812</v>
      </c>
      <c r="D4349">
        <v>2117410</v>
      </c>
      <c r="E4349" t="s">
        <v>2587</v>
      </c>
      <c r="F4349" s="59">
        <v>690.35</v>
      </c>
      <c r="G4349">
        <v>0</v>
      </c>
      <c r="H4349" t="s">
        <v>2538</v>
      </c>
      <c r="I4349" t="s">
        <v>2551</v>
      </c>
      <c r="J4349" t="s">
        <v>2353</v>
      </c>
      <c r="K4349" t="s">
        <v>2321</v>
      </c>
      <c r="L4349" t="s">
        <v>326</v>
      </c>
      <c r="M4349" t="s">
        <v>2588</v>
      </c>
      <c r="N4349" t="s">
        <v>2589</v>
      </c>
      <c r="O4349" t="s">
        <v>2542</v>
      </c>
      <c r="P4349" t="s">
        <v>2543</v>
      </c>
      <c r="Q4349" t="s">
        <v>2544</v>
      </c>
      <c r="R4349" t="s">
        <v>2570</v>
      </c>
      <c r="S4349" t="s">
        <v>2546</v>
      </c>
      <c r="T4349">
        <v>0</v>
      </c>
      <c r="U4349" t="s">
        <v>2571</v>
      </c>
      <c r="V4349" t="s">
        <v>2572</v>
      </c>
      <c r="W4349" t="s">
        <v>1891</v>
      </c>
      <c r="X4349" t="s">
        <v>2564</v>
      </c>
      <c r="Y4349" t="str">
        <f t="shared" si="67"/>
        <v>网易有道信息技术（北京）有限公司网易(杭州)网络有限公司信息流</v>
      </c>
      <c r="Z4349" t="e">
        <f>VLOOKUP(Y:Y,[1]Sheet1!N:N,1,0)</f>
        <v>#N/A</v>
      </c>
    </row>
    <row r="4350" spans="1:26" hidden="1" x14ac:dyDescent="0.25">
      <c r="A4350">
        <v>20230606</v>
      </c>
      <c r="B4350">
        <v>28450438</v>
      </c>
      <c r="C4350" t="s">
        <v>2665</v>
      </c>
      <c r="D4350">
        <v>2113477</v>
      </c>
      <c r="E4350" t="s">
        <v>2666</v>
      </c>
      <c r="F4350" s="59">
        <v>1954.29</v>
      </c>
      <c r="G4350">
        <v>0</v>
      </c>
      <c r="H4350" t="s">
        <v>2559</v>
      </c>
      <c r="I4350" t="s">
        <v>2560</v>
      </c>
      <c r="J4350" t="s">
        <v>231</v>
      </c>
      <c r="K4350" t="s">
        <v>711</v>
      </c>
      <c r="L4350" t="s">
        <v>231</v>
      </c>
      <c r="M4350" t="s">
        <v>2667</v>
      </c>
      <c r="N4350" t="s">
        <v>2668</v>
      </c>
      <c r="O4350" t="s">
        <v>2542</v>
      </c>
      <c r="P4350" t="s">
        <v>2543</v>
      </c>
      <c r="Q4350" t="s">
        <v>2544</v>
      </c>
      <c r="R4350" t="s">
        <v>2669</v>
      </c>
      <c r="S4350" t="s">
        <v>2546</v>
      </c>
      <c r="T4350">
        <v>0</v>
      </c>
      <c r="U4350" t="s">
        <v>2555</v>
      </c>
      <c r="V4350" t="s">
        <v>2670</v>
      </c>
      <c r="W4350" t="s">
        <v>2555</v>
      </c>
      <c r="X4350" t="s">
        <v>2671</v>
      </c>
      <c r="Y4350" t="str">
        <f t="shared" si="67"/>
        <v>广州酷狗计算机科技有限公司广州酷狗计算机科技有限公司CPC</v>
      </c>
      <c r="Z4350" t="e">
        <f>VLOOKUP(Y:Y,[1]Sheet1!N:N,1,0)</f>
        <v>#N/A</v>
      </c>
    </row>
    <row r="4351" spans="1:26" hidden="1" x14ac:dyDescent="0.25">
      <c r="A4351">
        <v>20230606</v>
      </c>
      <c r="B4351">
        <v>32325622</v>
      </c>
      <c r="C4351" t="s">
        <v>2865</v>
      </c>
      <c r="D4351">
        <v>2137825</v>
      </c>
      <c r="E4351" t="s">
        <v>2866</v>
      </c>
      <c r="F4351" s="59">
        <v>1001.36</v>
      </c>
      <c r="G4351">
        <v>1001.36</v>
      </c>
      <c r="H4351" t="s">
        <v>2559</v>
      </c>
      <c r="I4351" t="s">
        <v>2560</v>
      </c>
      <c r="J4351" t="s">
        <v>2366</v>
      </c>
      <c r="K4351" t="s">
        <v>711</v>
      </c>
      <c r="L4351" t="s">
        <v>2367</v>
      </c>
      <c r="M4351" t="s">
        <v>2867</v>
      </c>
      <c r="N4351" t="s">
        <v>2868</v>
      </c>
      <c r="O4351" t="s">
        <v>2542</v>
      </c>
      <c r="P4351" t="s">
        <v>2543</v>
      </c>
      <c r="Q4351" t="s">
        <v>2544</v>
      </c>
      <c r="R4351" t="s">
        <v>2869</v>
      </c>
      <c r="S4351" t="s">
        <v>2546</v>
      </c>
      <c r="T4351">
        <v>5263.06</v>
      </c>
      <c r="U4351" t="s">
        <v>2870</v>
      </c>
      <c r="V4351" t="s">
        <v>2144</v>
      </c>
      <c r="W4351" t="s">
        <v>2117</v>
      </c>
      <c r="X4351" t="s">
        <v>2871</v>
      </c>
      <c r="Y4351" t="str">
        <f t="shared" si="67"/>
        <v>湖南大写信息科技有限公司-四部湖南大写信息科技有限公司CPC</v>
      </c>
      <c r="Z4351" t="e">
        <f>VLOOKUP(Y:Y,[1]Sheet1!N:N,1,0)</f>
        <v>#N/A</v>
      </c>
    </row>
    <row r="4352" spans="1:26" hidden="1" x14ac:dyDescent="0.25">
      <c r="A4352">
        <v>20230606</v>
      </c>
      <c r="B4352">
        <v>42965759</v>
      </c>
      <c r="C4352" t="s">
        <v>2619</v>
      </c>
      <c r="D4352">
        <v>2165227</v>
      </c>
      <c r="E4352" t="s">
        <v>2566</v>
      </c>
      <c r="F4352" s="59">
        <v>593.78</v>
      </c>
      <c r="G4352">
        <v>439.84</v>
      </c>
      <c r="H4352" t="s">
        <v>2538</v>
      </c>
      <c r="I4352" t="s">
        <v>2539</v>
      </c>
      <c r="J4352" t="s">
        <v>2320</v>
      </c>
      <c r="K4352" t="s">
        <v>2321</v>
      </c>
      <c r="L4352" t="s">
        <v>2318</v>
      </c>
      <c r="M4352" t="s">
        <v>2540</v>
      </c>
      <c r="N4352" t="s">
        <v>2541</v>
      </c>
      <c r="O4352" t="s">
        <v>2542</v>
      </c>
      <c r="P4352" t="s">
        <v>2543</v>
      </c>
      <c r="Q4352" t="s">
        <v>2544</v>
      </c>
      <c r="R4352" t="s">
        <v>2545</v>
      </c>
      <c r="S4352" t="s">
        <v>2546</v>
      </c>
      <c r="T4352">
        <v>0</v>
      </c>
      <c r="U4352" t="s">
        <v>838</v>
      </c>
      <c r="V4352" t="s">
        <v>2547</v>
      </c>
      <c r="W4352" t="s">
        <v>838</v>
      </c>
      <c r="X4352" t="s">
        <v>2548</v>
      </c>
      <c r="Y4352" t="str">
        <f t="shared" si="67"/>
        <v>上海耳序信息技术有限公司-四部上海拍拍贷金融信息服务有限公司信息流</v>
      </c>
      <c r="Z4352" t="e">
        <f>VLOOKUP(Y:Y,[1]Sheet1!N:N,1,0)</f>
        <v>#N/A</v>
      </c>
    </row>
    <row r="4353" spans="1:26" hidden="1" x14ac:dyDescent="0.25">
      <c r="A4353">
        <v>20230606</v>
      </c>
      <c r="B4353">
        <v>47580667</v>
      </c>
      <c r="C4353" t="s">
        <v>2683</v>
      </c>
      <c r="D4353">
        <v>2171230</v>
      </c>
      <c r="E4353" t="s">
        <v>2684</v>
      </c>
      <c r="F4353" s="59">
        <v>2284.91</v>
      </c>
      <c r="G4353">
        <v>1785.09</v>
      </c>
      <c r="H4353" t="s">
        <v>2538</v>
      </c>
      <c r="I4353" t="s">
        <v>2539</v>
      </c>
      <c r="J4353" t="s">
        <v>2322</v>
      </c>
      <c r="K4353" t="s">
        <v>2321</v>
      </c>
      <c r="L4353" t="s">
        <v>2323</v>
      </c>
      <c r="M4353" t="s">
        <v>2685</v>
      </c>
      <c r="N4353" t="s">
        <v>2686</v>
      </c>
      <c r="O4353" t="s">
        <v>2542</v>
      </c>
      <c r="P4353" t="s">
        <v>2543</v>
      </c>
      <c r="Q4353" t="s">
        <v>2544</v>
      </c>
      <c r="R4353" t="s">
        <v>2687</v>
      </c>
      <c r="S4353" t="s">
        <v>2546</v>
      </c>
      <c r="T4353">
        <v>0</v>
      </c>
      <c r="U4353" t="s">
        <v>2555</v>
      </c>
      <c r="V4353" t="s">
        <v>2556</v>
      </c>
      <c r="W4353" t="s">
        <v>2555</v>
      </c>
      <c r="X4353" t="s">
        <v>2671</v>
      </c>
      <c r="Y4353" t="str">
        <f t="shared" si="67"/>
        <v>广州虎牙信息科技有限公司-百度广州虎牙信息科技有限公司信息流</v>
      </c>
      <c r="Z4353" t="e">
        <f>VLOOKUP(Y:Y,[1]Sheet1!N:N,1,0)</f>
        <v>#N/A</v>
      </c>
    </row>
    <row r="4354" spans="1:26" hidden="1" x14ac:dyDescent="0.25">
      <c r="A4354">
        <v>20230606</v>
      </c>
      <c r="B4354">
        <v>47799564</v>
      </c>
      <c r="C4354" t="s">
        <v>2858</v>
      </c>
      <c r="D4354">
        <v>2159765</v>
      </c>
      <c r="E4354" t="s">
        <v>2568</v>
      </c>
      <c r="F4354" s="59">
        <v>7.2</v>
      </c>
      <c r="G4354">
        <v>5.5</v>
      </c>
      <c r="H4354" t="s">
        <v>2538</v>
      </c>
      <c r="I4354" t="s">
        <v>2551</v>
      </c>
      <c r="J4354" t="s">
        <v>2375</v>
      </c>
      <c r="K4354" t="s">
        <v>2321</v>
      </c>
      <c r="L4354" t="s">
        <v>2277</v>
      </c>
      <c r="M4354" t="s">
        <v>2569</v>
      </c>
      <c r="O4354" t="s">
        <v>2542</v>
      </c>
      <c r="P4354" t="s">
        <v>2543</v>
      </c>
      <c r="Q4354" t="s">
        <v>2544</v>
      </c>
      <c r="R4354" t="s">
        <v>2570</v>
      </c>
      <c r="S4354" t="s">
        <v>2546</v>
      </c>
      <c r="T4354">
        <v>0</v>
      </c>
      <c r="U4354" t="s">
        <v>2571</v>
      </c>
      <c r="V4354" t="s">
        <v>2572</v>
      </c>
      <c r="W4354" t="s">
        <v>2571</v>
      </c>
      <c r="X4354" t="s">
        <v>2572</v>
      </c>
      <c r="Y4354" t="str">
        <f t="shared" si="67"/>
        <v>酷得少年（天津）文化传播有限公司-1北京酷得少年科技有限公司信息流</v>
      </c>
      <c r="Z4354" t="e">
        <f>VLOOKUP(Y:Y,[1]Sheet1!N:N,1,0)</f>
        <v>#N/A</v>
      </c>
    </row>
    <row r="4355" spans="1:26" hidden="1" x14ac:dyDescent="0.25">
      <c r="A4355">
        <v>20230606</v>
      </c>
      <c r="B4355">
        <v>32070458</v>
      </c>
      <c r="C4355" t="s">
        <v>2646</v>
      </c>
      <c r="D4355">
        <v>2158492</v>
      </c>
      <c r="E4355" t="s">
        <v>2580</v>
      </c>
      <c r="F4355" s="59">
        <v>633.28</v>
      </c>
      <c r="G4355">
        <v>532.12</v>
      </c>
      <c r="H4355" t="s">
        <v>2559</v>
      </c>
      <c r="I4355" t="s">
        <v>2560</v>
      </c>
      <c r="J4355" t="s">
        <v>2330</v>
      </c>
      <c r="K4355" t="s">
        <v>711</v>
      </c>
      <c r="L4355" t="s">
        <v>2329</v>
      </c>
      <c r="M4355" t="s">
        <v>2581</v>
      </c>
      <c r="N4355" t="s">
        <v>2582</v>
      </c>
      <c r="O4355" t="s">
        <v>2542</v>
      </c>
      <c r="P4355" t="s">
        <v>2543</v>
      </c>
      <c r="Q4355" t="s">
        <v>2544</v>
      </c>
      <c r="R4355" t="s">
        <v>2583</v>
      </c>
      <c r="S4355" t="s">
        <v>2546</v>
      </c>
      <c r="T4355">
        <v>6365.89</v>
      </c>
      <c r="U4355" t="s">
        <v>2584</v>
      </c>
      <c r="V4355" t="s">
        <v>2585</v>
      </c>
      <c r="W4355" t="s">
        <v>2584</v>
      </c>
      <c r="X4355" t="s">
        <v>2585</v>
      </c>
      <c r="Y4355" t="str">
        <f t="shared" ref="Y4355:Y4418" si="68">L4355&amp;J4355&amp;K4355</f>
        <v>成都哈拜网络科技有限公司-数字媒体事业部上海哈啰普惠科技有限公司CPC</v>
      </c>
      <c r="Z4355" t="e">
        <f>VLOOKUP(Y:Y,[1]Sheet1!N:N,1,0)</f>
        <v>#N/A</v>
      </c>
    </row>
    <row r="4356" spans="1:26" hidden="1" x14ac:dyDescent="0.25">
      <c r="A4356">
        <v>20230606</v>
      </c>
      <c r="B4356">
        <v>41512404</v>
      </c>
      <c r="C4356" t="s">
        <v>2769</v>
      </c>
      <c r="D4356">
        <v>2117409</v>
      </c>
      <c r="E4356" t="s">
        <v>2744</v>
      </c>
      <c r="F4356" s="59">
        <v>2336.16</v>
      </c>
      <c r="G4356">
        <v>0</v>
      </c>
      <c r="H4356" t="s">
        <v>2559</v>
      </c>
      <c r="I4356" t="s">
        <v>2560</v>
      </c>
      <c r="J4356" t="s">
        <v>2353</v>
      </c>
      <c r="K4356" t="s">
        <v>711</v>
      </c>
      <c r="L4356" t="s">
        <v>326</v>
      </c>
      <c r="M4356" t="s">
        <v>2588</v>
      </c>
      <c r="N4356" t="s">
        <v>2589</v>
      </c>
      <c r="O4356" t="s">
        <v>2542</v>
      </c>
      <c r="P4356" t="s">
        <v>2543</v>
      </c>
      <c r="Q4356" t="s">
        <v>2544</v>
      </c>
      <c r="R4356" t="s">
        <v>2570</v>
      </c>
      <c r="S4356" t="s">
        <v>2546</v>
      </c>
      <c r="T4356">
        <v>0</v>
      </c>
      <c r="U4356" t="s">
        <v>2571</v>
      </c>
      <c r="V4356" t="s">
        <v>2572</v>
      </c>
      <c r="W4356" t="s">
        <v>1891</v>
      </c>
      <c r="X4356" t="s">
        <v>2564</v>
      </c>
      <c r="Y4356" t="str">
        <f t="shared" si="68"/>
        <v>网易有道信息技术（北京）有限公司网易(杭州)网络有限公司CPC</v>
      </c>
      <c r="Z4356" t="e">
        <f>VLOOKUP(Y:Y,[1]Sheet1!N:N,1,0)</f>
        <v>#N/A</v>
      </c>
    </row>
    <row r="4357" spans="1:26" hidden="1" x14ac:dyDescent="0.25">
      <c r="A4357">
        <v>20230606</v>
      </c>
      <c r="B4357">
        <v>42327215</v>
      </c>
      <c r="C4357" t="s">
        <v>2739</v>
      </c>
      <c r="D4357">
        <v>2172261</v>
      </c>
      <c r="E4357" t="s">
        <v>2628</v>
      </c>
      <c r="F4357" s="59">
        <v>2216.7600000000002</v>
      </c>
      <c r="G4357">
        <v>1692.18</v>
      </c>
      <c r="H4357" t="s">
        <v>2538</v>
      </c>
      <c r="I4357" t="s">
        <v>2539</v>
      </c>
      <c r="J4357" t="s">
        <v>292</v>
      </c>
      <c r="K4357" t="s">
        <v>2321</v>
      </c>
      <c r="L4357" t="s">
        <v>574</v>
      </c>
      <c r="M4357" t="s">
        <v>2611</v>
      </c>
      <c r="N4357" t="s">
        <v>2612</v>
      </c>
      <c r="O4357" t="s">
        <v>2542</v>
      </c>
      <c r="P4357" t="s">
        <v>2543</v>
      </c>
      <c r="Q4357" t="s">
        <v>2544</v>
      </c>
      <c r="R4357" t="s">
        <v>2613</v>
      </c>
      <c r="S4357" t="s">
        <v>2546</v>
      </c>
      <c r="T4357">
        <v>0</v>
      </c>
      <c r="U4357" t="s">
        <v>2614</v>
      </c>
      <c r="V4357" t="s">
        <v>2615</v>
      </c>
      <c r="W4357" t="s">
        <v>2614</v>
      </c>
      <c r="X4357" t="s">
        <v>2615</v>
      </c>
      <c r="Y4357" t="str">
        <f t="shared" si="68"/>
        <v>广州荔湾品唯信息服务有限公司广州唯品会电子商务有限公司信息流</v>
      </c>
      <c r="Z4357" t="e">
        <f>VLOOKUP(Y:Y,[1]Sheet1!N:N,1,0)</f>
        <v>#N/A</v>
      </c>
    </row>
    <row r="4358" spans="1:26" hidden="1" x14ac:dyDescent="0.25">
      <c r="A4358">
        <v>20230606</v>
      </c>
      <c r="B4358">
        <v>31849475</v>
      </c>
      <c r="C4358" t="s">
        <v>2604</v>
      </c>
      <c r="D4358">
        <v>2158492</v>
      </c>
      <c r="E4358" t="s">
        <v>2580</v>
      </c>
      <c r="F4358" s="59">
        <v>2250.88</v>
      </c>
      <c r="G4358">
        <v>1891.34</v>
      </c>
      <c r="H4358" t="s">
        <v>2559</v>
      </c>
      <c r="I4358" t="s">
        <v>2560</v>
      </c>
      <c r="J4358" t="s">
        <v>2330</v>
      </c>
      <c r="K4358" t="s">
        <v>711</v>
      </c>
      <c r="L4358" t="s">
        <v>2329</v>
      </c>
      <c r="M4358" t="s">
        <v>2581</v>
      </c>
      <c r="N4358" t="s">
        <v>2582</v>
      </c>
      <c r="O4358" t="s">
        <v>2542</v>
      </c>
      <c r="P4358" t="s">
        <v>2543</v>
      </c>
      <c r="Q4358" t="s">
        <v>2544</v>
      </c>
      <c r="R4358" t="s">
        <v>2583</v>
      </c>
      <c r="S4358" t="s">
        <v>2546</v>
      </c>
      <c r="T4358">
        <v>198754.21599999999</v>
      </c>
      <c r="U4358" t="s">
        <v>2584</v>
      </c>
      <c r="V4358" t="s">
        <v>2585</v>
      </c>
      <c r="W4358" t="s">
        <v>2584</v>
      </c>
      <c r="X4358" t="s">
        <v>2585</v>
      </c>
      <c r="Y4358" t="str">
        <f t="shared" si="68"/>
        <v>成都哈拜网络科技有限公司-数字媒体事业部上海哈啰普惠科技有限公司CPC</v>
      </c>
      <c r="Z4358" t="e">
        <f>VLOOKUP(Y:Y,[1]Sheet1!N:N,1,0)</f>
        <v>#N/A</v>
      </c>
    </row>
    <row r="4359" spans="1:26" hidden="1" x14ac:dyDescent="0.25">
      <c r="A4359">
        <v>20230606</v>
      </c>
      <c r="B4359">
        <v>31849478</v>
      </c>
      <c r="C4359" t="s">
        <v>2650</v>
      </c>
      <c r="D4359">
        <v>2148721</v>
      </c>
      <c r="E4359" t="s">
        <v>2859</v>
      </c>
      <c r="F4359" s="59">
        <v>331.01</v>
      </c>
      <c r="G4359">
        <v>0</v>
      </c>
      <c r="H4359" t="s">
        <v>2559</v>
      </c>
      <c r="I4359" t="s">
        <v>2560</v>
      </c>
      <c r="J4359" t="s">
        <v>2330</v>
      </c>
      <c r="K4359" t="s">
        <v>711</v>
      </c>
      <c r="L4359" t="s">
        <v>2329</v>
      </c>
      <c r="M4359" t="s">
        <v>2581</v>
      </c>
      <c r="N4359" t="s">
        <v>2582</v>
      </c>
      <c r="O4359" t="s">
        <v>2542</v>
      </c>
      <c r="P4359" t="s">
        <v>2543</v>
      </c>
      <c r="Q4359" t="s">
        <v>2544</v>
      </c>
      <c r="R4359" t="s">
        <v>2583</v>
      </c>
      <c r="S4359" t="s">
        <v>2546</v>
      </c>
      <c r="T4359">
        <v>0</v>
      </c>
      <c r="U4359" t="s">
        <v>2584</v>
      </c>
      <c r="V4359" t="s">
        <v>2585</v>
      </c>
      <c r="W4359" t="s">
        <v>2584</v>
      </c>
      <c r="X4359" t="s">
        <v>2585</v>
      </c>
      <c r="Y4359" t="str">
        <f t="shared" si="68"/>
        <v>成都哈拜网络科技有限公司-数字媒体事业部上海哈啰普惠科技有限公司CPC</v>
      </c>
      <c r="Z4359" t="e">
        <f>VLOOKUP(Y:Y,[1]Sheet1!N:N,1,0)</f>
        <v>#N/A</v>
      </c>
    </row>
    <row r="4360" spans="1:26" hidden="1" x14ac:dyDescent="0.25">
      <c r="A4360">
        <v>20230606</v>
      </c>
      <c r="B4360">
        <v>38794071</v>
      </c>
      <c r="C4360" t="s">
        <v>2778</v>
      </c>
      <c r="D4360">
        <v>2172261</v>
      </c>
      <c r="E4360" t="s">
        <v>2628</v>
      </c>
      <c r="F4360" s="59">
        <v>125072.94</v>
      </c>
      <c r="G4360">
        <v>95475.520000000004</v>
      </c>
      <c r="H4360" t="s">
        <v>2538</v>
      </c>
      <c r="I4360" t="s">
        <v>2551</v>
      </c>
      <c r="J4360" t="s">
        <v>292</v>
      </c>
      <c r="K4360" t="s">
        <v>2321</v>
      </c>
      <c r="L4360" t="s">
        <v>574</v>
      </c>
      <c r="M4360" t="s">
        <v>2611</v>
      </c>
      <c r="N4360" t="s">
        <v>2612</v>
      </c>
      <c r="O4360" t="s">
        <v>2542</v>
      </c>
      <c r="P4360" t="s">
        <v>2543</v>
      </c>
      <c r="Q4360" t="s">
        <v>2544</v>
      </c>
      <c r="R4360" t="s">
        <v>2613</v>
      </c>
      <c r="S4360" t="s">
        <v>2546</v>
      </c>
      <c r="T4360">
        <v>0</v>
      </c>
      <c r="U4360" t="s">
        <v>2614</v>
      </c>
      <c r="V4360" t="s">
        <v>2615</v>
      </c>
      <c r="W4360" t="s">
        <v>2614</v>
      </c>
      <c r="X4360" t="s">
        <v>2615</v>
      </c>
      <c r="Y4360" t="str">
        <f t="shared" si="68"/>
        <v>广州荔湾品唯信息服务有限公司广州唯品会电子商务有限公司信息流</v>
      </c>
      <c r="Z4360" t="e">
        <f>VLOOKUP(Y:Y,[1]Sheet1!N:N,1,0)</f>
        <v>#N/A</v>
      </c>
    </row>
    <row r="4361" spans="1:26" hidden="1" x14ac:dyDescent="0.25">
      <c r="A4361">
        <v>20230606</v>
      </c>
      <c r="B4361">
        <v>47327991</v>
      </c>
      <c r="C4361" t="s">
        <v>2766</v>
      </c>
      <c r="D4361">
        <v>2185183</v>
      </c>
      <c r="E4361" t="s">
        <v>2574</v>
      </c>
      <c r="F4361" s="59">
        <v>68.59</v>
      </c>
      <c r="G4361">
        <v>51.96</v>
      </c>
      <c r="H4361" t="s">
        <v>2538</v>
      </c>
      <c r="I4361" t="s">
        <v>2551</v>
      </c>
      <c r="J4361" t="s">
        <v>2575</v>
      </c>
      <c r="K4361" t="s">
        <v>2321</v>
      </c>
      <c r="L4361" t="s">
        <v>2344</v>
      </c>
      <c r="M4361" t="s">
        <v>2576</v>
      </c>
      <c r="O4361" t="s">
        <v>2542</v>
      </c>
      <c r="P4361" t="s">
        <v>2543</v>
      </c>
      <c r="Q4361" t="s">
        <v>2544</v>
      </c>
      <c r="R4361" t="s">
        <v>2577</v>
      </c>
      <c r="S4361" t="s">
        <v>2546</v>
      </c>
      <c r="T4361">
        <v>0</v>
      </c>
      <c r="U4361" t="s">
        <v>838</v>
      </c>
      <c r="V4361" t="s">
        <v>2578</v>
      </c>
      <c r="W4361" t="s">
        <v>838</v>
      </c>
      <c r="X4361" t="s">
        <v>2578</v>
      </c>
      <c r="Y4361" t="str">
        <f t="shared" si="68"/>
        <v>北京微财科技有限公司-数媒重庆市黑卡小额贷款有限公司信息流</v>
      </c>
      <c r="Z4361" t="e">
        <f>VLOOKUP(Y:Y,[1]Sheet1!N:N,1,0)</f>
        <v>#N/A</v>
      </c>
    </row>
    <row r="4362" spans="1:26" hidden="1" x14ac:dyDescent="0.25">
      <c r="A4362">
        <v>20230606</v>
      </c>
      <c r="B4362">
        <v>47426658</v>
      </c>
      <c r="C4362" t="s">
        <v>2873</v>
      </c>
      <c r="D4362">
        <v>2167551</v>
      </c>
      <c r="E4362" t="s">
        <v>2550</v>
      </c>
      <c r="F4362" s="59">
        <v>109.97</v>
      </c>
      <c r="G4362">
        <v>109.97</v>
      </c>
      <c r="H4362" t="s">
        <v>2538</v>
      </c>
      <c r="I4362" t="s">
        <v>2551</v>
      </c>
      <c r="J4362" t="s">
        <v>2332</v>
      </c>
      <c r="K4362" t="s">
        <v>2321</v>
      </c>
      <c r="L4362" t="s">
        <v>2333</v>
      </c>
      <c r="M4362" t="s">
        <v>2552</v>
      </c>
      <c r="N4362" t="s">
        <v>2553</v>
      </c>
      <c r="O4362" t="s">
        <v>2542</v>
      </c>
      <c r="P4362" t="s">
        <v>2543</v>
      </c>
      <c r="Q4362" t="s">
        <v>2544</v>
      </c>
      <c r="R4362" t="s">
        <v>2554</v>
      </c>
      <c r="S4362" t="s">
        <v>2546</v>
      </c>
      <c r="T4362">
        <v>0</v>
      </c>
      <c r="U4362" t="s">
        <v>2555</v>
      </c>
      <c r="V4362" t="s">
        <v>2556</v>
      </c>
      <c r="W4362" t="s">
        <v>2555</v>
      </c>
      <c r="X4362" t="s">
        <v>2556</v>
      </c>
      <c r="Y4362" t="str">
        <f t="shared" si="68"/>
        <v>北京爱奇艺科技有限公司-百度北京爱奇艺科技有限公司信息流</v>
      </c>
      <c r="Z4362" t="e">
        <f>VLOOKUP(Y:Y,[1]Sheet1!N:N,1,0)</f>
        <v>#N/A</v>
      </c>
    </row>
    <row r="4363" spans="1:26" hidden="1" x14ac:dyDescent="0.25">
      <c r="A4363">
        <v>20230606</v>
      </c>
      <c r="B4363">
        <v>29880965</v>
      </c>
      <c r="C4363" t="s">
        <v>2730</v>
      </c>
      <c r="D4363">
        <v>2130054</v>
      </c>
      <c r="E4363" t="s">
        <v>2558</v>
      </c>
      <c r="F4363" s="59">
        <v>12811.41</v>
      </c>
      <c r="G4363">
        <v>10373.530000000001</v>
      </c>
      <c r="H4363" t="s">
        <v>2559</v>
      </c>
      <c r="I4363" t="s">
        <v>2560</v>
      </c>
      <c r="J4363" t="s">
        <v>2350</v>
      </c>
      <c r="K4363" t="s">
        <v>711</v>
      </c>
      <c r="L4363" t="s">
        <v>2350</v>
      </c>
      <c r="M4363" t="s">
        <v>2561</v>
      </c>
      <c r="N4363" t="s">
        <v>2562</v>
      </c>
      <c r="O4363" t="s">
        <v>2542</v>
      </c>
      <c r="P4363" t="s">
        <v>2543</v>
      </c>
      <c r="Q4363" t="s">
        <v>2544</v>
      </c>
      <c r="R4363" t="s">
        <v>2563</v>
      </c>
      <c r="S4363" t="s">
        <v>2546</v>
      </c>
      <c r="T4363">
        <v>43538.103000000003</v>
      </c>
      <c r="U4363" t="s">
        <v>1891</v>
      </c>
      <c r="V4363" t="s">
        <v>2564</v>
      </c>
      <c r="W4363" t="s">
        <v>1891</v>
      </c>
      <c r="X4363" t="s">
        <v>2564</v>
      </c>
      <c r="Y4363" t="str">
        <f t="shared" si="68"/>
        <v>深圳尚米网络技术有限公司深圳尚米网络技术有限公司CPC</v>
      </c>
      <c r="Z4363" t="e">
        <f>VLOOKUP(Y:Y,[1]Sheet1!N:N,1,0)</f>
        <v>#N/A</v>
      </c>
    </row>
    <row r="4364" spans="1:26" hidden="1" x14ac:dyDescent="0.25">
      <c r="A4364">
        <v>20230606</v>
      </c>
      <c r="B4364">
        <v>38794042</v>
      </c>
      <c r="C4364" t="s">
        <v>2756</v>
      </c>
      <c r="D4364">
        <v>2172261</v>
      </c>
      <c r="E4364" t="s">
        <v>2628</v>
      </c>
      <c r="F4364" s="59">
        <v>5037.8999999999996</v>
      </c>
      <c r="G4364">
        <v>3845.73</v>
      </c>
      <c r="H4364" t="s">
        <v>2538</v>
      </c>
      <c r="I4364" t="s">
        <v>2551</v>
      </c>
      <c r="J4364" t="s">
        <v>292</v>
      </c>
      <c r="K4364" t="s">
        <v>2321</v>
      </c>
      <c r="L4364" t="s">
        <v>574</v>
      </c>
      <c r="M4364" t="s">
        <v>2611</v>
      </c>
      <c r="N4364" t="s">
        <v>2612</v>
      </c>
      <c r="O4364" t="s">
        <v>2542</v>
      </c>
      <c r="P4364" t="s">
        <v>2543</v>
      </c>
      <c r="Q4364" t="s">
        <v>2544</v>
      </c>
      <c r="R4364" t="s">
        <v>2613</v>
      </c>
      <c r="S4364" t="s">
        <v>2546</v>
      </c>
      <c r="T4364">
        <v>0</v>
      </c>
      <c r="U4364" t="s">
        <v>2614</v>
      </c>
      <c r="V4364" t="s">
        <v>2615</v>
      </c>
      <c r="W4364" t="s">
        <v>2614</v>
      </c>
      <c r="X4364" t="s">
        <v>2615</v>
      </c>
      <c r="Y4364" t="str">
        <f t="shared" si="68"/>
        <v>广州荔湾品唯信息服务有限公司广州唯品会电子商务有限公司信息流</v>
      </c>
      <c r="Z4364" t="e">
        <f>VLOOKUP(Y:Y,[1]Sheet1!N:N,1,0)</f>
        <v>#N/A</v>
      </c>
    </row>
    <row r="4365" spans="1:26" hidden="1" x14ac:dyDescent="0.25">
      <c r="A4365">
        <v>20230606</v>
      </c>
      <c r="B4365">
        <v>41250523</v>
      </c>
      <c r="C4365" t="s">
        <v>2742</v>
      </c>
      <c r="D4365">
        <v>2130054</v>
      </c>
      <c r="E4365" t="s">
        <v>2558</v>
      </c>
      <c r="F4365" s="59">
        <v>3852.14</v>
      </c>
      <c r="G4365">
        <v>3119.08</v>
      </c>
      <c r="H4365" t="s">
        <v>2559</v>
      </c>
      <c r="I4365" t="s">
        <v>2560</v>
      </c>
      <c r="J4365" t="s">
        <v>2350</v>
      </c>
      <c r="K4365" t="s">
        <v>711</v>
      </c>
      <c r="L4365" t="s">
        <v>2350</v>
      </c>
      <c r="M4365" t="s">
        <v>2561</v>
      </c>
      <c r="N4365" t="s">
        <v>2562</v>
      </c>
      <c r="O4365" t="s">
        <v>2542</v>
      </c>
      <c r="P4365" t="s">
        <v>2543</v>
      </c>
      <c r="Q4365" t="s">
        <v>2544</v>
      </c>
      <c r="R4365" t="s">
        <v>2563</v>
      </c>
      <c r="S4365" t="s">
        <v>2546</v>
      </c>
      <c r="T4365">
        <v>13755.993</v>
      </c>
      <c r="U4365" t="s">
        <v>1891</v>
      </c>
      <c r="V4365" t="s">
        <v>2564</v>
      </c>
      <c r="W4365" t="s">
        <v>1891</v>
      </c>
      <c r="X4365" t="s">
        <v>2564</v>
      </c>
      <c r="Y4365" t="str">
        <f t="shared" si="68"/>
        <v>深圳尚米网络技术有限公司深圳尚米网络技术有限公司CPC</v>
      </c>
      <c r="Z4365" t="e">
        <f>VLOOKUP(Y:Y,[1]Sheet1!N:N,1,0)</f>
        <v>#N/A</v>
      </c>
    </row>
    <row r="4366" spans="1:26" x14ac:dyDescent="0.25">
      <c r="A4366">
        <v>20230606</v>
      </c>
      <c r="B4366">
        <v>43094813</v>
      </c>
      <c r="C4366" t="s">
        <v>2677</v>
      </c>
      <c r="D4366">
        <v>2054669</v>
      </c>
      <c r="E4366" t="s">
        <v>2622</v>
      </c>
      <c r="F4366" s="59">
        <v>3815.86</v>
      </c>
      <c r="G4366">
        <v>2826.56</v>
      </c>
      <c r="H4366" t="s">
        <v>2538</v>
      </c>
      <c r="I4366" t="s">
        <v>2539</v>
      </c>
      <c r="J4366" t="s">
        <v>2352</v>
      </c>
      <c r="K4366" t="s">
        <v>2321</v>
      </c>
      <c r="L4366" t="s">
        <v>2351</v>
      </c>
      <c r="M4366" t="s">
        <v>2623</v>
      </c>
      <c r="N4366" t="s">
        <v>2624</v>
      </c>
      <c r="O4366" t="s">
        <v>2542</v>
      </c>
      <c r="P4366" t="s">
        <v>2543</v>
      </c>
      <c r="Q4366" t="s">
        <v>2544</v>
      </c>
      <c r="R4366" t="s">
        <v>2625</v>
      </c>
      <c r="S4366" t="s">
        <v>2546</v>
      </c>
      <c r="T4366">
        <v>0</v>
      </c>
      <c r="U4366" t="s">
        <v>838</v>
      </c>
      <c r="V4366" t="s">
        <v>2548</v>
      </c>
      <c r="W4366" t="s">
        <v>838</v>
      </c>
      <c r="X4366" t="s">
        <v>2548</v>
      </c>
      <c r="Y4366" t="str">
        <f t="shared" si="68"/>
        <v>深圳市小赢普惠科技有限责任公司深圳市赢众通金融信息服务有限责任公司信息流</v>
      </c>
      <c r="Z4366" t="e">
        <f>VLOOKUP(Y:Y,[1]Sheet1!N:N,1,0)</f>
        <v>#N/A</v>
      </c>
    </row>
    <row r="4367" spans="1:26" x14ac:dyDescent="0.25">
      <c r="A4367">
        <v>20230606</v>
      </c>
      <c r="B4367">
        <v>45336908</v>
      </c>
      <c r="C4367" t="s">
        <v>2621</v>
      </c>
      <c r="D4367">
        <v>2054669</v>
      </c>
      <c r="E4367" t="s">
        <v>2622</v>
      </c>
      <c r="F4367" s="59">
        <v>71.7</v>
      </c>
      <c r="G4367">
        <v>53.11</v>
      </c>
      <c r="H4367" t="s">
        <v>2538</v>
      </c>
      <c r="I4367" t="s">
        <v>2551</v>
      </c>
      <c r="J4367" t="s">
        <v>2352</v>
      </c>
      <c r="K4367" t="s">
        <v>2321</v>
      </c>
      <c r="L4367" t="s">
        <v>2351</v>
      </c>
      <c r="M4367" t="s">
        <v>2623</v>
      </c>
      <c r="N4367" t="s">
        <v>2624</v>
      </c>
      <c r="O4367" t="s">
        <v>2542</v>
      </c>
      <c r="P4367" t="s">
        <v>2543</v>
      </c>
      <c r="Q4367" t="s">
        <v>2544</v>
      </c>
      <c r="R4367" t="s">
        <v>2625</v>
      </c>
      <c r="S4367" t="s">
        <v>2546</v>
      </c>
      <c r="T4367">
        <v>0</v>
      </c>
      <c r="U4367" t="s">
        <v>838</v>
      </c>
      <c r="V4367" t="s">
        <v>2548</v>
      </c>
      <c r="W4367" t="s">
        <v>838</v>
      </c>
      <c r="X4367" t="s">
        <v>2548</v>
      </c>
      <c r="Y4367" t="str">
        <f t="shared" si="68"/>
        <v>深圳市小赢普惠科技有限责任公司深圳市赢众通金融信息服务有限责任公司信息流</v>
      </c>
      <c r="Z4367" t="e">
        <f>VLOOKUP(Y:Y,[1]Sheet1!N:N,1,0)</f>
        <v>#N/A</v>
      </c>
    </row>
    <row r="4368" spans="1:26" hidden="1" x14ac:dyDescent="0.25">
      <c r="A4368">
        <v>20230606</v>
      </c>
      <c r="B4368">
        <v>47426625</v>
      </c>
      <c r="C4368" t="s">
        <v>2802</v>
      </c>
      <c r="D4368">
        <v>2189969</v>
      </c>
      <c r="E4368" t="s">
        <v>2608</v>
      </c>
      <c r="F4368" s="59">
        <v>8067.87</v>
      </c>
      <c r="G4368">
        <v>5762.76</v>
      </c>
      <c r="H4368" t="s">
        <v>2538</v>
      </c>
      <c r="I4368" t="s">
        <v>2551</v>
      </c>
      <c r="J4368" t="s">
        <v>2332</v>
      </c>
      <c r="K4368" t="s">
        <v>2321</v>
      </c>
      <c r="L4368" t="s">
        <v>2333</v>
      </c>
      <c r="M4368" t="s">
        <v>2552</v>
      </c>
      <c r="N4368" t="s">
        <v>2553</v>
      </c>
      <c r="O4368" t="s">
        <v>2542</v>
      </c>
      <c r="P4368" t="s">
        <v>2543</v>
      </c>
      <c r="Q4368" t="s">
        <v>2544</v>
      </c>
      <c r="R4368" t="s">
        <v>2554</v>
      </c>
      <c r="S4368" t="s">
        <v>2546</v>
      </c>
      <c r="T4368">
        <v>0</v>
      </c>
      <c r="U4368" t="s">
        <v>2555</v>
      </c>
      <c r="V4368" t="s">
        <v>2556</v>
      </c>
      <c r="W4368" t="s">
        <v>2555</v>
      </c>
      <c r="X4368" t="s">
        <v>2556</v>
      </c>
      <c r="Y4368" t="str">
        <f t="shared" si="68"/>
        <v>北京爱奇艺科技有限公司-百度北京爱奇艺科技有限公司信息流</v>
      </c>
      <c r="Z4368" t="e">
        <f>VLOOKUP(Y:Y,[1]Sheet1!N:N,1,0)</f>
        <v>#N/A</v>
      </c>
    </row>
    <row r="4369" spans="1:26" hidden="1" x14ac:dyDescent="0.25">
      <c r="A4369">
        <v>20230606</v>
      </c>
      <c r="B4369">
        <v>29522757</v>
      </c>
      <c r="C4369" t="s">
        <v>2601</v>
      </c>
      <c r="D4369">
        <v>2130054</v>
      </c>
      <c r="E4369" t="s">
        <v>2558</v>
      </c>
      <c r="F4369" s="59">
        <v>3878.05</v>
      </c>
      <c r="G4369">
        <v>3140.01</v>
      </c>
      <c r="H4369" t="s">
        <v>2559</v>
      </c>
      <c r="I4369" t="s">
        <v>2560</v>
      </c>
      <c r="J4369" t="s">
        <v>2350</v>
      </c>
      <c r="K4369" t="s">
        <v>711</v>
      </c>
      <c r="L4369" t="s">
        <v>2350</v>
      </c>
      <c r="M4369" t="s">
        <v>2561</v>
      </c>
      <c r="N4369" t="s">
        <v>2562</v>
      </c>
      <c r="O4369" t="s">
        <v>2542</v>
      </c>
      <c r="P4369" t="s">
        <v>2543</v>
      </c>
      <c r="Q4369" t="s">
        <v>2544</v>
      </c>
      <c r="R4369" t="s">
        <v>2563</v>
      </c>
      <c r="S4369" t="s">
        <v>2546</v>
      </c>
      <c r="T4369">
        <v>12188.645</v>
      </c>
      <c r="U4369" t="s">
        <v>1891</v>
      </c>
      <c r="V4369" t="s">
        <v>2602</v>
      </c>
      <c r="W4369" t="s">
        <v>1891</v>
      </c>
      <c r="X4369" t="s">
        <v>2564</v>
      </c>
      <c r="Y4369" t="str">
        <f t="shared" si="68"/>
        <v>深圳尚米网络技术有限公司深圳尚米网络技术有限公司CPC</v>
      </c>
      <c r="Z4369" t="e">
        <f>VLOOKUP(Y:Y,[1]Sheet1!N:N,1,0)</f>
        <v>#N/A</v>
      </c>
    </row>
    <row r="4370" spans="1:26" x14ac:dyDescent="0.25">
      <c r="A4370">
        <v>20230606</v>
      </c>
      <c r="B4370">
        <v>45336925</v>
      </c>
      <c r="C4370" t="s">
        <v>2717</v>
      </c>
      <c r="D4370">
        <v>2054669</v>
      </c>
      <c r="E4370" t="s">
        <v>2622</v>
      </c>
      <c r="F4370" s="59">
        <v>3129.96</v>
      </c>
      <c r="G4370">
        <v>2318.4899999999998</v>
      </c>
      <c r="H4370" t="s">
        <v>2538</v>
      </c>
      <c r="I4370" t="s">
        <v>2539</v>
      </c>
      <c r="J4370" t="s">
        <v>2352</v>
      </c>
      <c r="K4370" t="s">
        <v>2321</v>
      </c>
      <c r="L4370" t="s">
        <v>2351</v>
      </c>
      <c r="M4370" t="s">
        <v>2623</v>
      </c>
      <c r="N4370" t="s">
        <v>2624</v>
      </c>
      <c r="O4370" t="s">
        <v>2542</v>
      </c>
      <c r="P4370" t="s">
        <v>2543</v>
      </c>
      <c r="Q4370" t="s">
        <v>2544</v>
      </c>
      <c r="R4370" t="s">
        <v>2625</v>
      </c>
      <c r="S4370" t="s">
        <v>2546</v>
      </c>
      <c r="T4370">
        <v>0</v>
      </c>
      <c r="U4370" t="s">
        <v>838</v>
      </c>
      <c r="V4370" t="s">
        <v>2548</v>
      </c>
      <c r="W4370" t="s">
        <v>838</v>
      </c>
      <c r="X4370" t="s">
        <v>2548</v>
      </c>
      <c r="Y4370" t="str">
        <f t="shared" si="68"/>
        <v>深圳市小赢普惠科技有限责任公司深圳市赢众通金融信息服务有限责任公司信息流</v>
      </c>
      <c r="Z4370" t="e">
        <f>VLOOKUP(Y:Y,[1]Sheet1!N:N,1,0)</f>
        <v>#N/A</v>
      </c>
    </row>
    <row r="4371" spans="1:26" hidden="1" x14ac:dyDescent="0.25">
      <c r="A4371">
        <v>20230606</v>
      </c>
      <c r="B4371">
        <v>47184415</v>
      </c>
      <c r="C4371" t="s">
        <v>2708</v>
      </c>
      <c r="D4371">
        <v>2176807</v>
      </c>
      <c r="E4371" t="s">
        <v>2691</v>
      </c>
      <c r="F4371" s="59">
        <v>32191.599999999999</v>
      </c>
      <c r="G4371">
        <v>23497.52</v>
      </c>
      <c r="H4371" t="s">
        <v>2538</v>
      </c>
      <c r="I4371" t="s">
        <v>2551</v>
      </c>
      <c r="J4371" t="s">
        <v>2339</v>
      </c>
      <c r="K4371" t="s">
        <v>2321</v>
      </c>
      <c r="L4371" t="s">
        <v>2338</v>
      </c>
      <c r="M4371" t="s">
        <v>2692</v>
      </c>
      <c r="N4371" t="s">
        <v>2693</v>
      </c>
      <c r="O4371" t="s">
        <v>2542</v>
      </c>
      <c r="P4371" t="s">
        <v>2543</v>
      </c>
      <c r="Q4371" t="s">
        <v>2544</v>
      </c>
      <c r="R4371" t="s">
        <v>2694</v>
      </c>
      <c r="S4371" t="s">
        <v>2546</v>
      </c>
      <c r="T4371">
        <v>0</v>
      </c>
      <c r="U4371" t="s">
        <v>2117</v>
      </c>
      <c r="V4371" t="s">
        <v>2695</v>
      </c>
      <c r="W4371" t="s">
        <v>2117</v>
      </c>
      <c r="X4371" t="s">
        <v>2695</v>
      </c>
      <c r="Y4371" t="str">
        <f t="shared" si="68"/>
        <v>北京三快在线科技有限公司及其关联公司北京三快科技有限公司信息流</v>
      </c>
      <c r="Z4371" t="e">
        <f>VLOOKUP(Y:Y,[1]Sheet1!N:N,1,0)</f>
        <v>#N/A</v>
      </c>
    </row>
    <row r="4372" spans="1:26" hidden="1" x14ac:dyDescent="0.25">
      <c r="A4372">
        <v>20230606</v>
      </c>
      <c r="B4372">
        <v>47327891</v>
      </c>
      <c r="C4372" t="s">
        <v>2863</v>
      </c>
      <c r="D4372">
        <v>2185183</v>
      </c>
      <c r="E4372" t="s">
        <v>2574</v>
      </c>
      <c r="F4372" s="59">
        <v>37.35</v>
      </c>
      <c r="G4372">
        <v>28.3</v>
      </c>
      <c r="H4372" t="s">
        <v>2538</v>
      </c>
      <c r="I4372" t="s">
        <v>2551</v>
      </c>
      <c r="J4372" t="s">
        <v>2575</v>
      </c>
      <c r="K4372" t="s">
        <v>2321</v>
      </c>
      <c r="L4372" t="s">
        <v>2344</v>
      </c>
      <c r="M4372" t="s">
        <v>2576</v>
      </c>
      <c r="O4372" t="s">
        <v>2542</v>
      </c>
      <c r="P4372" t="s">
        <v>2543</v>
      </c>
      <c r="Q4372" t="s">
        <v>2544</v>
      </c>
      <c r="R4372" t="s">
        <v>2577</v>
      </c>
      <c r="S4372" t="s">
        <v>2546</v>
      </c>
      <c r="T4372">
        <v>0</v>
      </c>
      <c r="U4372" t="s">
        <v>838</v>
      </c>
      <c r="V4372" t="s">
        <v>2578</v>
      </c>
      <c r="W4372" t="s">
        <v>838</v>
      </c>
      <c r="X4372" t="s">
        <v>2578</v>
      </c>
      <c r="Y4372" t="str">
        <f t="shared" si="68"/>
        <v>北京微财科技有限公司-数媒重庆市黑卡小额贷款有限公司信息流</v>
      </c>
      <c r="Z4372" t="e">
        <f>VLOOKUP(Y:Y,[1]Sheet1!N:N,1,0)</f>
        <v>#N/A</v>
      </c>
    </row>
    <row r="4373" spans="1:26" hidden="1" x14ac:dyDescent="0.25">
      <c r="A4373">
        <v>20230606</v>
      </c>
      <c r="B4373">
        <v>41276552</v>
      </c>
      <c r="C4373" t="s">
        <v>2817</v>
      </c>
      <c r="D4373">
        <v>2158492</v>
      </c>
      <c r="E4373" t="s">
        <v>2580</v>
      </c>
      <c r="F4373" s="59">
        <v>371.02</v>
      </c>
      <c r="G4373">
        <v>311.76</v>
      </c>
      <c r="H4373" t="s">
        <v>2559</v>
      </c>
      <c r="I4373" t="s">
        <v>2560</v>
      </c>
      <c r="J4373" t="s">
        <v>2330</v>
      </c>
      <c r="K4373" t="s">
        <v>711</v>
      </c>
      <c r="L4373" t="s">
        <v>2329</v>
      </c>
      <c r="M4373" t="s">
        <v>2581</v>
      </c>
      <c r="N4373" t="s">
        <v>2582</v>
      </c>
      <c r="O4373" t="s">
        <v>2542</v>
      </c>
      <c r="P4373" t="s">
        <v>2543</v>
      </c>
      <c r="Q4373" t="s">
        <v>2544</v>
      </c>
      <c r="R4373" t="s">
        <v>2583</v>
      </c>
      <c r="S4373" t="s">
        <v>2546</v>
      </c>
      <c r="T4373">
        <v>10482.83</v>
      </c>
      <c r="U4373" t="s">
        <v>2584</v>
      </c>
      <c r="V4373" t="s">
        <v>2585</v>
      </c>
      <c r="W4373" t="s">
        <v>2584</v>
      </c>
      <c r="X4373" t="s">
        <v>2585</v>
      </c>
      <c r="Y4373" t="str">
        <f t="shared" si="68"/>
        <v>成都哈拜网络科技有限公司-数字媒体事业部上海哈啰普惠科技有限公司CPC</v>
      </c>
      <c r="Z4373" t="e">
        <f>VLOOKUP(Y:Y,[1]Sheet1!N:N,1,0)</f>
        <v>#N/A</v>
      </c>
    </row>
    <row r="4374" spans="1:26" x14ac:dyDescent="0.25">
      <c r="A4374">
        <v>20230606</v>
      </c>
      <c r="B4374">
        <v>43094782</v>
      </c>
      <c r="C4374" t="s">
        <v>2630</v>
      </c>
      <c r="D4374">
        <v>2054669</v>
      </c>
      <c r="E4374" t="s">
        <v>2622</v>
      </c>
      <c r="F4374" s="59">
        <v>50.52</v>
      </c>
      <c r="G4374">
        <v>37.42</v>
      </c>
      <c r="H4374" t="s">
        <v>2538</v>
      </c>
      <c r="I4374" t="s">
        <v>2551</v>
      </c>
      <c r="J4374" t="s">
        <v>2352</v>
      </c>
      <c r="K4374" t="s">
        <v>2321</v>
      </c>
      <c r="L4374" t="s">
        <v>2351</v>
      </c>
      <c r="M4374" t="s">
        <v>2623</v>
      </c>
      <c r="N4374" t="s">
        <v>2624</v>
      </c>
      <c r="O4374" t="s">
        <v>2542</v>
      </c>
      <c r="P4374" t="s">
        <v>2543</v>
      </c>
      <c r="Q4374" t="s">
        <v>2544</v>
      </c>
      <c r="R4374" t="s">
        <v>2625</v>
      </c>
      <c r="S4374" t="s">
        <v>2546</v>
      </c>
      <c r="T4374">
        <v>0</v>
      </c>
      <c r="U4374" t="s">
        <v>838</v>
      </c>
      <c r="V4374" t="s">
        <v>2548</v>
      </c>
      <c r="W4374" t="s">
        <v>838</v>
      </c>
      <c r="X4374" t="s">
        <v>2548</v>
      </c>
      <c r="Y4374" t="str">
        <f t="shared" si="68"/>
        <v>深圳市小赢普惠科技有限责任公司深圳市赢众通金融信息服务有限责任公司信息流</v>
      </c>
      <c r="Z4374" t="e">
        <f>VLOOKUP(Y:Y,[1]Sheet1!N:N,1,0)</f>
        <v>#N/A</v>
      </c>
    </row>
    <row r="4375" spans="1:26" hidden="1" x14ac:dyDescent="0.25">
      <c r="A4375">
        <v>20230606</v>
      </c>
      <c r="B4375">
        <v>42327215</v>
      </c>
      <c r="C4375" t="s">
        <v>2739</v>
      </c>
      <c r="D4375">
        <v>2172261</v>
      </c>
      <c r="E4375" t="s">
        <v>2628</v>
      </c>
      <c r="F4375" s="59">
        <v>1970.69</v>
      </c>
      <c r="G4375">
        <v>1504.35</v>
      </c>
      <c r="H4375" t="s">
        <v>2538</v>
      </c>
      <c r="I4375" t="s">
        <v>2551</v>
      </c>
      <c r="J4375" t="s">
        <v>292</v>
      </c>
      <c r="K4375" t="s">
        <v>2321</v>
      </c>
      <c r="L4375" t="s">
        <v>574</v>
      </c>
      <c r="M4375" t="s">
        <v>2611</v>
      </c>
      <c r="N4375" t="s">
        <v>2612</v>
      </c>
      <c r="O4375" t="s">
        <v>2542</v>
      </c>
      <c r="P4375" t="s">
        <v>2543</v>
      </c>
      <c r="Q4375" t="s">
        <v>2544</v>
      </c>
      <c r="R4375" t="s">
        <v>2613</v>
      </c>
      <c r="S4375" t="s">
        <v>2546</v>
      </c>
      <c r="T4375">
        <v>0</v>
      </c>
      <c r="U4375" t="s">
        <v>2614</v>
      </c>
      <c r="V4375" t="s">
        <v>2615</v>
      </c>
      <c r="W4375" t="s">
        <v>2614</v>
      </c>
      <c r="X4375" t="s">
        <v>2615</v>
      </c>
      <c r="Y4375" t="str">
        <f t="shared" si="68"/>
        <v>广州荔湾品唯信息服务有限公司广州唯品会电子商务有限公司信息流</v>
      </c>
      <c r="Z4375" t="e">
        <f>VLOOKUP(Y:Y,[1]Sheet1!N:N,1,0)</f>
        <v>#N/A</v>
      </c>
    </row>
    <row r="4376" spans="1:26" x14ac:dyDescent="0.25">
      <c r="A4376">
        <v>20230606</v>
      </c>
      <c r="B4376">
        <v>45336938</v>
      </c>
      <c r="C4376" t="s">
        <v>2753</v>
      </c>
      <c r="D4376">
        <v>2054669</v>
      </c>
      <c r="E4376" t="s">
        <v>2622</v>
      </c>
      <c r="F4376" s="59">
        <v>474.7</v>
      </c>
      <c r="G4376">
        <v>351.63</v>
      </c>
      <c r="H4376" t="s">
        <v>2538</v>
      </c>
      <c r="I4376" t="s">
        <v>2539</v>
      </c>
      <c r="J4376" t="s">
        <v>2352</v>
      </c>
      <c r="K4376" t="s">
        <v>2321</v>
      </c>
      <c r="L4376" t="s">
        <v>2351</v>
      </c>
      <c r="M4376" t="s">
        <v>2623</v>
      </c>
      <c r="N4376" t="s">
        <v>2624</v>
      </c>
      <c r="O4376" t="s">
        <v>2542</v>
      </c>
      <c r="P4376" t="s">
        <v>2543</v>
      </c>
      <c r="Q4376" t="s">
        <v>2544</v>
      </c>
      <c r="R4376" t="s">
        <v>2625</v>
      </c>
      <c r="S4376" t="s">
        <v>2546</v>
      </c>
      <c r="T4376">
        <v>0</v>
      </c>
      <c r="U4376" t="s">
        <v>838</v>
      </c>
      <c r="V4376" t="s">
        <v>2548</v>
      </c>
      <c r="W4376" t="s">
        <v>838</v>
      </c>
      <c r="X4376" t="s">
        <v>2548</v>
      </c>
      <c r="Y4376" t="str">
        <f t="shared" si="68"/>
        <v>深圳市小赢普惠科技有限责任公司深圳市赢众通金融信息服务有限责任公司信息流</v>
      </c>
      <c r="Z4376" t="e">
        <f>VLOOKUP(Y:Y,[1]Sheet1!N:N,1,0)</f>
        <v>#N/A</v>
      </c>
    </row>
    <row r="4377" spans="1:26" hidden="1" x14ac:dyDescent="0.25">
      <c r="A4377">
        <v>20230606</v>
      </c>
      <c r="B4377">
        <v>47327773</v>
      </c>
      <c r="C4377" t="s">
        <v>2714</v>
      </c>
      <c r="D4377">
        <v>2185183</v>
      </c>
      <c r="E4377" t="s">
        <v>2574</v>
      </c>
      <c r="F4377" s="59">
        <v>380.89</v>
      </c>
      <c r="G4377">
        <v>288.55</v>
      </c>
      <c r="H4377" t="s">
        <v>2538</v>
      </c>
      <c r="I4377" t="s">
        <v>2551</v>
      </c>
      <c r="J4377" t="s">
        <v>2575</v>
      </c>
      <c r="K4377" t="s">
        <v>2321</v>
      </c>
      <c r="L4377" t="s">
        <v>2344</v>
      </c>
      <c r="M4377" t="s">
        <v>2576</v>
      </c>
      <c r="O4377" t="s">
        <v>2542</v>
      </c>
      <c r="P4377" t="s">
        <v>2543</v>
      </c>
      <c r="Q4377" t="s">
        <v>2544</v>
      </c>
      <c r="R4377" t="s">
        <v>2577</v>
      </c>
      <c r="S4377" t="s">
        <v>2546</v>
      </c>
      <c r="T4377">
        <v>0</v>
      </c>
      <c r="U4377" t="s">
        <v>838</v>
      </c>
      <c r="V4377" t="s">
        <v>2578</v>
      </c>
      <c r="W4377" t="s">
        <v>838</v>
      </c>
      <c r="X4377" t="s">
        <v>2578</v>
      </c>
      <c r="Y4377" t="str">
        <f t="shared" si="68"/>
        <v>北京微财科技有限公司-数媒重庆市黑卡小额贷款有限公司信息流</v>
      </c>
      <c r="Z4377" t="e">
        <f>VLOOKUP(Y:Y,[1]Sheet1!N:N,1,0)</f>
        <v>#N/A</v>
      </c>
    </row>
    <row r="4378" spans="1:26" hidden="1" x14ac:dyDescent="0.25">
      <c r="A4378">
        <v>20230606</v>
      </c>
      <c r="B4378">
        <v>47426672</v>
      </c>
      <c r="C4378" t="s">
        <v>2709</v>
      </c>
      <c r="D4378">
        <v>2167551</v>
      </c>
      <c r="E4378" t="s">
        <v>2550</v>
      </c>
      <c r="F4378" s="59">
        <v>521.6</v>
      </c>
      <c r="G4378">
        <v>521.6</v>
      </c>
      <c r="H4378" t="s">
        <v>2538</v>
      </c>
      <c r="I4378" t="s">
        <v>2551</v>
      </c>
      <c r="J4378" t="s">
        <v>2332</v>
      </c>
      <c r="K4378" t="s">
        <v>2321</v>
      </c>
      <c r="L4378" t="s">
        <v>2333</v>
      </c>
      <c r="M4378" t="s">
        <v>2552</v>
      </c>
      <c r="N4378" t="s">
        <v>2553</v>
      </c>
      <c r="O4378" t="s">
        <v>2542</v>
      </c>
      <c r="P4378" t="s">
        <v>2543</v>
      </c>
      <c r="Q4378" t="s">
        <v>2544</v>
      </c>
      <c r="R4378" t="s">
        <v>2554</v>
      </c>
      <c r="S4378" t="s">
        <v>2546</v>
      </c>
      <c r="T4378">
        <v>0</v>
      </c>
      <c r="U4378" t="s">
        <v>2555</v>
      </c>
      <c r="V4378" t="s">
        <v>2556</v>
      </c>
      <c r="W4378" t="s">
        <v>2555</v>
      </c>
      <c r="X4378" t="s">
        <v>2556</v>
      </c>
      <c r="Y4378" t="str">
        <f t="shared" si="68"/>
        <v>北京爱奇艺科技有限公司-百度北京爱奇艺科技有限公司信息流</v>
      </c>
      <c r="Z4378" t="e">
        <f>VLOOKUP(Y:Y,[1]Sheet1!N:N,1,0)</f>
        <v>#N/A</v>
      </c>
    </row>
    <row r="4379" spans="1:26" x14ac:dyDescent="0.25">
      <c r="A4379">
        <v>20230606</v>
      </c>
      <c r="B4379">
        <v>39873589</v>
      </c>
      <c r="C4379" t="s">
        <v>2811</v>
      </c>
      <c r="D4379">
        <v>2054669</v>
      </c>
      <c r="E4379" t="s">
        <v>2622</v>
      </c>
      <c r="F4379" s="59">
        <v>316.12</v>
      </c>
      <c r="G4379">
        <v>234.16</v>
      </c>
      <c r="H4379" t="s">
        <v>2538</v>
      </c>
      <c r="I4379" t="s">
        <v>2551</v>
      </c>
      <c r="J4379" t="s">
        <v>2352</v>
      </c>
      <c r="K4379" t="s">
        <v>2321</v>
      </c>
      <c r="L4379" t="s">
        <v>2351</v>
      </c>
      <c r="M4379" t="s">
        <v>2623</v>
      </c>
      <c r="N4379" t="s">
        <v>2624</v>
      </c>
      <c r="O4379" t="s">
        <v>2542</v>
      </c>
      <c r="P4379" t="s">
        <v>2543</v>
      </c>
      <c r="Q4379" t="s">
        <v>2544</v>
      </c>
      <c r="R4379" t="s">
        <v>2625</v>
      </c>
      <c r="S4379" t="s">
        <v>2546</v>
      </c>
      <c r="T4379">
        <v>0</v>
      </c>
      <c r="U4379" t="s">
        <v>838</v>
      </c>
      <c r="V4379" t="s">
        <v>2548</v>
      </c>
      <c r="W4379" t="s">
        <v>838</v>
      </c>
      <c r="X4379" t="s">
        <v>2548</v>
      </c>
      <c r="Y4379" t="str">
        <f t="shared" si="68"/>
        <v>深圳市小赢普惠科技有限责任公司深圳市赢众通金融信息服务有限责任公司信息流</v>
      </c>
      <c r="Z4379" t="e">
        <f>VLOOKUP(Y:Y,[1]Sheet1!N:N,1,0)</f>
        <v>#N/A</v>
      </c>
    </row>
    <row r="4380" spans="1:26" hidden="1" x14ac:dyDescent="0.25">
      <c r="A4380">
        <v>20230606</v>
      </c>
      <c r="B4380">
        <v>29404181</v>
      </c>
      <c r="C4380" t="s">
        <v>2801</v>
      </c>
      <c r="D4380">
        <v>2130054</v>
      </c>
      <c r="E4380" t="s">
        <v>2558</v>
      </c>
      <c r="F4380" s="59">
        <v>6023.86</v>
      </c>
      <c r="G4380">
        <v>4877.5</v>
      </c>
      <c r="H4380" t="s">
        <v>2559</v>
      </c>
      <c r="I4380" t="s">
        <v>2560</v>
      </c>
      <c r="J4380" t="s">
        <v>2350</v>
      </c>
      <c r="K4380" t="s">
        <v>711</v>
      </c>
      <c r="L4380" t="s">
        <v>2350</v>
      </c>
      <c r="M4380" t="s">
        <v>2561</v>
      </c>
      <c r="N4380" t="s">
        <v>2562</v>
      </c>
      <c r="O4380" t="s">
        <v>2542</v>
      </c>
      <c r="P4380" t="s">
        <v>2543</v>
      </c>
      <c r="Q4380" t="s">
        <v>2544</v>
      </c>
      <c r="R4380" t="s">
        <v>2563</v>
      </c>
      <c r="S4380" t="s">
        <v>2546</v>
      </c>
      <c r="T4380">
        <v>28911.920999999998</v>
      </c>
      <c r="U4380" t="s">
        <v>1891</v>
      </c>
      <c r="V4380" t="s">
        <v>2564</v>
      </c>
      <c r="W4380" t="s">
        <v>1891</v>
      </c>
      <c r="X4380" t="s">
        <v>2564</v>
      </c>
      <c r="Y4380" t="str">
        <f t="shared" si="68"/>
        <v>深圳尚米网络技术有限公司深圳尚米网络技术有限公司CPC</v>
      </c>
      <c r="Z4380" t="e">
        <f>VLOOKUP(Y:Y,[1]Sheet1!N:N,1,0)</f>
        <v>#N/A</v>
      </c>
    </row>
    <row r="4381" spans="1:26" hidden="1" x14ac:dyDescent="0.25">
      <c r="A4381">
        <v>20230606</v>
      </c>
      <c r="B4381">
        <v>47426689</v>
      </c>
      <c r="C4381" t="s">
        <v>2872</v>
      </c>
      <c r="D4381">
        <v>2167551</v>
      </c>
      <c r="E4381" t="s">
        <v>2550</v>
      </c>
      <c r="F4381" s="59">
        <v>22.85</v>
      </c>
      <c r="G4381">
        <v>22.85</v>
      </c>
      <c r="H4381" t="s">
        <v>2538</v>
      </c>
      <c r="I4381" t="s">
        <v>2551</v>
      </c>
      <c r="J4381" t="s">
        <v>2332</v>
      </c>
      <c r="K4381" t="s">
        <v>2321</v>
      </c>
      <c r="L4381" t="s">
        <v>2333</v>
      </c>
      <c r="M4381" t="s">
        <v>2552</v>
      </c>
      <c r="N4381" t="s">
        <v>2553</v>
      </c>
      <c r="O4381" t="s">
        <v>2542</v>
      </c>
      <c r="P4381" t="s">
        <v>2543</v>
      </c>
      <c r="Q4381" t="s">
        <v>2544</v>
      </c>
      <c r="R4381" t="s">
        <v>2554</v>
      </c>
      <c r="S4381" t="s">
        <v>2546</v>
      </c>
      <c r="T4381">
        <v>0</v>
      </c>
      <c r="U4381" t="s">
        <v>2555</v>
      </c>
      <c r="V4381" t="s">
        <v>2556</v>
      </c>
      <c r="W4381" t="s">
        <v>2555</v>
      </c>
      <c r="X4381" t="s">
        <v>2556</v>
      </c>
      <c r="Y4381" t="str">
        <f t="shared" si="68"/>
        <v>北京爱奇艺科技有限公司-百度北京爱奇艺科技有限公司信息流</v>
      </c>
      <c r="Z4381" t="e">
        <f>VLOOKUP(Y:Y,[1]Sheet1!N:N,1,0)</f>
        <v>#N/A</v>
      </c>
    </row>
    <row r="4382" spans="1:26" hidden="1" x14ac:dyDescent="0.25">
      <c r="A4382">
        <v>20230606</v>
      </c>
      <c r="B4382">
        <v>27753547</v>
      </c>
      <c r="C4382" t="s">
        <v>2674</v>
      </c>
      <c r="D4382">
        <v>2172257</v>
      </c>
      <c r="E4382" t="s">
        <v>2610</v>
      </c>
      <c r="F4382" s="59">
        <v>1031.7</v>
      </c>
      <c r="G4382">
        <v>818.74</v>
      </c>
      <c r="H4382" t="s">
        <v>2559</v>
      </c>
      <c r="I4382" t="s">
        <v>2560</v>
      </c>
      <c r="J4382" t="s">
        <v>292</v>
      </c>
      <c r="K4382" t="s">
        <v>711</v>
      </c>
      <c r="L4382" t="s">
        <v>574</v>
      </c>
      <c r="M4382" t="s">
        <v>2611</v>
      </c>
      <c r="N4382" t="s">
        <v>2612</v>
      </c>
      <c r="O4382" t="s">
        <v>2542</v>
      </c>
      <c r="P4382" t="s">
        <v>2543</v>
      </c>
      <c r="Q4382" t="s">
        <v>2544</v>
      </c>
      <c r="R4382" t="s">
        <v>2613</v>
      </c>
      <c r="S4382" t="s">
        <v>2546</v>
      </c>
      <c r="T4382">
        <v>32244.572</v>
      </c>
      <c r="U4382" t="s">
        <v>2614</v>
      </c>
      <c r="V4382" t="s">
        <v>2615</v>
      </c>
      <c r="W4382" t="s">
        <v>2614</v>
      </c>
      <c r="X4382" t="s">
        <v>2615</v>
      </c>
      <c r="Y4382" t="str">
        <f t="shared" si="68"/>
        <v>广州荔湾品唯信息服务有限公司广州唯品会电子商务有限公司CPC</v>
      </c>
      <c r="Z4382" t="e">
        <f>VLOOKUP(Y:Y,[1]Sheet1!N:N,1,0)</f>
        <v>#N/A</v>
      </c>
    </row>
    <row r="4383" spans="1:26" hidden="1" x14ac:dyDescent="0.25">
      <c r="A4383">
        <v>20230606</v>
      </c>
      <c r="B4383">
        <v>29850997</v>
      </c>
      <c r="C4383" t="s">
        <v>2701</v>
      </c>
      <c r="D4383">
        <v>2130054</v>
      </c>
      <c r="E4383" t="s">
        <v>2558</v>
      </c>
      <c r="F4383" s="59">
        <v>7193.31</v>
      </c>
      <c r="G4383">
        <v>5824.47</v>
      </c>
      <c r="H4383" t="s">
        <v>2559</v>
      </c>
      <c r="I4383" t="s">
        <v>2560</v>
      </c>
      <c r="J4383" t="s">
        <v>2350</v>
      </c>
      <c r="K4383" t="s">
        <v>711</v>
      </c>
      <c r="L4383" t="s">
        <v>2350</v>
      </c>
      <c r="M4383" t="s">
        <v>2561</v>
      </c>
      <c r="N4383" t="s">
        <v>2562</v>
      </c>
      <c r="O4383" t="s">
        <v>2542</v>
      </c>
      <c r="P4383" t="s">
        <v>2543</v>
      </c>
      <c r="Q4383" t="s">
        <v>2544</v>
      </c>
      <c r="R4383" t="s">
        <v>2563</v>
      </c>
      <c r="S4383" t="s">
        <v>2546</v>
      </c>
      <c r="T4383">
        <v>34538.743000000002</v>
      </c>
      <c r="U4383" t="s">
        <v>1891</v>
      </c>
      <c r="V4383" t="s">
        <v>2564</v>
      </c>
      <c r="W4383" t="s">
        <v>1891</v>
      </c>
      <c r="X4383" t="s">
        <v>2564</v>
      </c>
      <c r="Y4383" t="str">
        <f t="shared" si="68"/>
        <v>深圳尚米网络技术有限公司深圳尚米网络技术有限公司CPC</v>
      </c>
      <c r="Z4383" t="e">
        <f>VLOOKUP(Y:Y,[1]Sheet1!N:N,1,0)</f>
        <v>#N/A</v>
      </c>
    </row>
    <row r="4384" spans="1:26" hidden="1" x14ac:dyDescent="0.25">
      <c r="A4384">
        <v>20230606</v>
      </c>
      <c r="B4384">
        <v>19668996</v>
      </c>
      <c r="C4384" t="s">
        <v>2711</v>
      </c>
      <c r="D4384">
        <v>2172257</v>
      </c>
      <c r="E4384" t="s">
        <v>2610</v>
      </c>
      <c r="F4384" s="59">
        <v>17055.919999999998</v>
      </c>
      <c r="G4384">
        <v>13536.13</v>
      </c>
      <c r="H4384" t="s">
        <v>2559</v>
      </c>
      <c r="I4384" t="s">
        <v>2560</v>
      </c>
      <c r="J4384" t="s">
        <v>292</v>
      </c>
      <c r="K4384" t="s">
        <v>711</v>
      </c>
      <c r="L4384" t="s">
        <v>574</v>
      </c>
      <c r="M4384" t="s">
        <v>2611</v>
      </c>
      <c r="N4384" t="s">
        <v>2612</v>
      </c>
      <c r="O4384" t="s">
        <v>2542</v>
      </c>
      <c r="P4384" t="s">
        <v>2543</v>
      </c>
      <c r="Q4384" t="s">
        <v>2544</v>
      </c>
      <c r="R4384" t="s">
        <v>2613</v>
      </c>
      <c r="S4384" t="s">
        <v>2546</v>
      </c>
      <c r="T4384">
        <v>83732.149000000005</v>
      </c>
      <c r="U4384" t="s">
        <v>2614</v>
      </c>
      <c r="V4384" t="s">
        <v>2615</v>
      </c>
      <c r="W4384" t="s">
        <v>2614</v>
      </c>
      <c r="X4384" t="s">
        <v>2615</v>
      </c>
      <c r="Y4384" t="str">
        <f t="shared" si="68"/>
        <v>广州荔湾品唯信息服务有限公司广州唯品会电子商务有限公司CPC</v>
      </c>
      <c r="Z4384" t="e">
        <f>VLOOKUP(Y:Y,[1]Sheet1!N:N,1,0)</f>
        <v>#N/A</v>
      </c>
    </row>
    <row r="4385" spans="1:26" hidden="1" x14ac:dyDescent="0.25">
      <c r="A4385">
        <v>20230606</v>
      </c>
      <c r="B4385">
        <v>47953344</v>
      </c>
      <c r="C4385" t="s">
        <v>2732</v>
      </c>
      <c r="D4385">
        <v>2167551</v>
      </c>
      <c r="E4385" t="s">
        <v>2550</v>
      </c>
      <c r="F4385" s="59">
        <v>1017.15</v>
      </c>
      <c r="G4385">
        <v>1017.15</v>
      </c>
      <c r="H4385" t="s">
        <v>2538</v>
      </c>
      <c r="I4385" t="s">
        <v>2551</v>
      </c>
      <c r="J4385" t="s">
        <v>2332</v>
      </c>
      <c r="K4385" t="s">
        <v>2321</v>
      </c>
      <c r="L4385" t="s">
        <v>2333</v>
      </c>
      <c r="M4385" t="s">
        <v>2552</v>
      </c>
      <c r="N4385" t="s">
        <v>2553</v>
      </c>
      <c r="O4385" t="s">
        <v>2542</v>
      </c>
      <c r="P4385" t="s">
        <v>2543</v>
      </c>
      <c r="Q4385" t="s">
        <v>2544</v>
      </c>
      <c r="R4385" t="s">
        <v>2554</v>
      </c>
      <c r="S4385" t="s">
        <v>2546</v>
      </c>
      <c r="T4385">
        <v>0</v>
      </c>
      <c r="U4385" t="s">
        <v>2555</v>
      </c>
      <c r="V4385" t="s">
        <v>2556</v>
      </c>
      <c r="W4385" t="s">
        <v>2555</v>
      </c>
      <c r="X4385" t="s">
        <v>2556</v>
      </c>
      <c r="Y4385" t="str">
        <f t="shared" si="68"/>
        <v>北京爱奇艺科技有限公司-百度北京爱奇艺科技有限公司信息流</v>
      </c>
      <c r="Z4385" t="e">
        <f>VLOOKUP(Y:Y,[1]Sheet1!N:N,1,0)</f>
        <v>#N/A</v>
      </c>
    </row>
    <row r="4386" spans="1:26" hidden="1" x14ac:dyDescent="0.25">
      <c r="A4386">
        <v>20230606</v>
      </c>
      <c r="B4386">
        <v>29855630</v>
      </c>
      <c r="C4386" t="s">
        <v>2765</v>
      </c>
      <c r="D4386">
        <v>2130054</v>
      </c>
      <c r="E4386" t="s">
        <v>2558</v>
      </c>
      <c r="F4386" s="59">
        <v>4508.9799999999996</v>
      </c>
      <c r="G4386">
        <v>3650.88</v>
      </c>
      <c r="H4386" t="s">
        <v>2559</v>
      </c>
      <c r="I4386" t="s">
        <v>2560</v>
      </c>
      <c r="J4386" t="s">
        <v>2350</v>
      </c>
      <c r="K4386" t="s">
        <v>711</v>
      </c>
      <c r="L4386" t="s">
        <v>2350</v>
      </c>
      <c r="M4386" t="s">
        <v>2561</v>
      </c>
      <c r="N4386" t="s">
        <v>2562</v>
      </c>
      <c r="O4386" t="s">
        <v>2542</v>
      </c>
      <c r="P4386" t="s">
        <v>2543</v>
      </c>
      <c r="Q4386" t="s">
        <v>2544</v>
      </c>
      <c r="R4386" t="s">
        <v>2563</v>
      </c>
      <c r="S4386" t="s">
        <v>2546</v>
      </c>
      <c r="T4386">
        <v>11892.427</v>
      </c>
      <c r="U4386" t="s">
        <v>1891</v>
      </c>
      <c r="V4386" t="s">
        <v>2564</v>
      </c>
      <c r="W4386" t="s">
        <v>1891</v>
      </c>
      <c r="X4386" t="s">
        <v>2564</v>
      </c>
      <c r="Y4386" t="str">
        <f t="shared" si="68"/>
        <v>深圳尚米网络技术有限公司深圳尚米网络技术有限公司CPC</v>
      </c>
      <c r="Z4386" t="e">
        <f>VLOOKUP(Y:Y,[1]Sheet1!N:N,1,0)</f>
        <v>#N/A</v>
      </c>
    </row>
    <row r="4387" spans="1:26" hidden="1" x14ac:dyDescent="0.25">
      <c r="A4387">
        <v>20230606</v>
      </c>
      <c r="B4387">
        <v>39122181</v>
      </c>
      <c r="C4387" t="s">
        <v>2586</v>
      </c>
      <c r="D4387">
        <v>2117410</v>
      </c>
      <c r="E4387" t="s">
        <v>2587</v>
      </c>
      <c r="F4387" s="59">
        <v>1260.24</v>
      </c>
      <c r="G4387">
        <v>0</v>
      </c>
      <c r="H4387" t="s">
        <v>2538</v>
      </c>
      <c r="I4387" t="s">
        <v>2551</v>
      </c>
      <c r="J4387" t="s">
        <v>2353</v>
      </c>
      <c r="K4387" t="s">
        <v>2321</v>
      </c>
      <c r="L4387" t="s">
        <v>326</v>
      </c>
      <c r="M4387" t="s">
        <v>2588</v>
      </c>
      <c r="N4387" t="s">
        <v>2589</v>
      </c>
      <c r="O4387" t="s">
        <v>2542</v>
      </c>
      <c r="P4387" t="s">
        <v>2543</v>
      </c>
      <c r="Q4387" t="s">
        <v>2544</v>
      </c>
      <c r="R4387" t="s">
        <v>2570</v>
      </c>
      <c r="S4387" t="s">
        <v>2546</v>
      </c>
      <c r="T4387">
        <v>0</v>
      </c>
      <c r="U4387" t="s">
        <v>2571</v>
      </c>
      <c r="V4387" t="s">
        <v>2572</v>
      </c>
      <c r="W4387" t="s">
        <v>1891</v>
      </c>
      <c r="X4387" t="s">
        <v>2564</v>
      </c>
      <c r="Y4387" t="str">
        <f t="shared" si="68"/>
        <v>网易有道信息技术（北京）有限公司网易(杭州)网络有限公司信息流</v>
      </c>
      <c r="Z4387" t="e">
        <f>VLOOKUP(Y:Y,[1]Sheet1!N:N,1,0)</f>
        <v>#N/A</v>
      </c>
    </row>
    <row r="4388" spans="1:26" hidden="1" x14ac:dyDescent="0.25">
      <c r="A4388">
        <v>20230606</v>
      </c>
      <c r="B4388">
        <v>42327274</v>
      </c>
      <c r="C4388" t="s">
        <v>2791</v>
      </c>
      <c r="D4388">
        <v>2172261</v>
      </c>
      <c r="E4388" t="s">
        <v>2628</v>
      </c>
      <c r="F4388" s="59">
        <v>1332.27</v>
      </c>
      <c r="G4388">
        <v>1017</v>
      </c>
      <c r="H4388" t="s">
        <v>2538</v>
      </c>
      <c r="I4388" t="s">
        <v>2551</v>
      </c>
      <c r="J4388" t="s">
        <v>292</v>
      </c>
      <c r="K4388" t="s">
        <v>2321</v>
      </c>
      <c r="L4388" t="s">
        <v>574</v>
      </c>
      <c r="M4388" t="s">
        <v>2611</v>
      </c>
      <c r="N4388" t="s">
        <v>2612</v>
      </c>
      <c r="O4388" t="s">
        <v>2542</v>
      </c>
      <c r="P4388" t="s">
        <v>2543</v>
      </c>
      <c r="Q4388" t="s">
        <v>2544</v>
      </c>
      <c r="R4388" t="s">
        <v>2613</v>
      </c>
      <c r="S4388" t="s">
        <v>2546</v>
      </c>
      <c r="T4388">
        <v>0</v>
      </c>
      <c r="U4388" t="s">
        <v>2614</v>
      </c>
      <c r="V4388" t="s">
        <v>2615</v>
      </c>
      <c r="W4388" t="s">
        <v>2614</v>
      </c>
      <c r="X4388" t="s">
        <v>2615</v>
      </c>
      <c r="Y4388" t="str">
        <f t="shared" si="68"/>
        <v>广州荔湾品唯信息服务有限公司广州唯品会电子商务有限公司信息流</v>
      </c>
      <c r="Z4388" t="e">
        <f>VLOOKUP(Y:Y,[1]Sheet1!N:N,1,0)</f>
        <v>#N/A</v>
      </c>
    </row>
    <row r="4389" spans="1:26" hidden="1" x14ac:dyDescent="0.25">
      <c r="A4389">
        <v>20230606</v>
      </c>
      <c r="B4389">
        <v>45323011</v>
      </c>
      <c r="C4389" t="s">
        <v>2680</v>
      </c>
      <c r="D4389">
        <v>2172261</v>
      </c>
      <c r="E4389" t="s">
        <v>2628</v>
      </c>
      <c r="F4389" s="59">
        <v>114.83</v>
      </c>
      <c r="G4389">
        <v>87.66</v>
      </c>
      <c r="H4389" t="s">
        <v>2538</v>
      </c>
      <c r="I4389" t="s">
        <v>2539</v>
      </c>
      <c r="J4389" t="s">
        <v>292</v>
      </c>
      <c r="K4389" t="s">
        <v>2321</v>
      </c>
      <c r="L4389" t="s">
        <v>574</v>
      </c>
      <c r="M4389" t="s">
        <v>2611</v>
      </c>
      <c r="N4389" t="s">
        <v>2612</v>
      </c>
      <c r="O4389" t="s">
        <v>2542</v>
      </c>
      <c r="P4389" t="s">
        <v>2543</v>
      </c>
      <c r="Q4389" t="s">
        <v>2544</v>
      </c>
      <c r="R4389" t="s">
        <v>2613</v>
      </c>
      <c r="S4389" t="s">
        <v>2546</v>
      </c>
      <c r="T4389">
        <v>0</v>
      </c>
      <c r="U4389" t="s">
        <v>2614</v>
      </c>
      <c r="V4389" t="s">
        <v>2615</v>
      </c>
      <c r="W4389" t="s">
        <v>2614</v>
      </c>
      <c r="X4389" t="s">
        <v>2615</v>
      </c>
      <c r="Y4389" t="str">
        <f t="shared" si="68"/>
        <v>广州荔湾品唯信息服务有限公司广州唯品会电子商务有限公司信息流</v>
      </c>
      <c r="Z4389" t="e">
        <f>VLOOKUP(Y:Y,[1]Sheet1!N:N,1,0)</f>
        <v>#N/A</v>
      </c>
    </row>
    <row r="4390" spans="1:26" hidden="1" x14ac:dyDescent="0.25">
      <c r="A4390">
        <v>20230606</v>
      </c>
      <c r="B4390">
        <v>47184422</v>
      </c>
      <c r="C4390" t="s">
        <v>2748</v>
      </c>
      <c r="D4390">
        <v>2171552</v>
      </c>
      <c r="E4390" t="s">
        <v>2749</v>
      </c>
      <c r="F4390" s="59">
        <v>820.64</v>
      </c>
      <c r="G4390">
        <v>820.64</v>
      </c>
      <c r="H4390" t="s">
        <v>2538</v>
      </c>
      <c r="I4390" t="s">
        <v>2551</v>
      </c>
      <c r="J4390" t="s">
        <v>2339</v>
      </c>
      <c r="K4390" t="s">
        <v>2321</v>
      </c>
      <c r="L4390" t="s">
        <v>2338</v>
      </c>
      <c r="M4390" t="s">
        <v>2692</v>
      </c>
      <c r="N4390" t="s">
        <v>2693</v>
      </c>
      <c r="O4390" t="s">
        <v>2542</v>
      </c>
      <c r="P4390" t="s">
        <v>2543</v>
      </c>
      <c r="Q4390" t="s">
        <v>2544</v>
      </c>
      <c r="R4390" t="s">
        <v>2694</v>
      </c>
      <c r="S4390" t="s">
        <v>2546</v>
      </c>
      <c r="T4390">
        <v>0</v>
      </c>
      <c r="U4390" t="s">
        <v>2117</v>
      </c>
      <c r="V4390" t="s">
        <v>2695</v>
      </c>
      <c r="W4390" t="s">
        <v>2117</v>
      </c>
      <c r="X4390" t="s">
        <v>2695</v>
      </c>
      <c r="Y4390" t="str">
        <f t="shared" si="68"/>
        <v>北京三快在线科技有限公司及其关联公司北京三快科技有限公司信息流</v>
      </c>
      <c r="Z4390" t="e">
        <f>VLOOKUP(Y:Y,[1]Sheet1!N:N,1,0)</f>
        <v>#N/A</v>
      </c>
    </row>
    <row r="4391" spans="1:26" hidden="1" x14ac:dyDescent="0.25">
      <c r="A4391">
        <v>20230606</v>
      </c>
      <c r="B4391">
        <v>47799554</v>
      </c>
      <c r="C4391" t="s">
        <v>2793</v>
      </c>
      <c r="D4391">
        <v>2159765</v>
      </c>
      <c r="E4391" t="s">
        <v>2568</v>
      </c>
      <c r="F4391" s="59">
        <v>184.17</v>
      </c>
      <c r="G4391">
        <v>140.59</v>
      </c>
      <c r="H4391" t="s">
        <v>2538</v>
      </c>
      <c r="I4391" t="s">
        <v>2551</v>
      </c>
      <c r="J4391" t="s">
        <v>2375</v>
      </c>
      <c r="K4391" t="s">
        <v>2321</v>
      </c>
      <c r="L4391" t="s">
        <v>2277</v>
      </c>
      <c r="M4391" t="s">
        <v>2569</v>
      </c>
      <c r="O4391" t="s">
        <v>2542</v>
      </c>
      <c r="P4391" t="s">
        <v>2543</v>
      </c>
      <c r="Q4391" t="s">
        <v>2544</v>
      </c>
      <c r="R4391" t="s">
        <v>2570</v>
      </c>
      <c r="S4391" t="s">
        <v>2546</v>
      </c>
      <c r="T4391">
        <v>0</v>
      </c>
      <c r="U4391" t="s">
        <v>2571</v>
      </c>
      <c r="V4391" t="s">
        <v>2572</v>
      </c>
      <c r="W4391" t="s">
        <v>2571</v>
      </c>
      <c r="X4391" t="s">
        <v>2572</v>
      </c>
      <c r="Y4391" t="str">
        <f t="shared" si="68"/>
        <v>酷得少年（天津）文化传播有限公司-1北京酷得少年科技有限公司信息流</v>
      </c>
      <c r="Z4391" t="e">
        <f>VLOOKUP(Y:Y,[1]Sheet1!N:N,1,0)</f>
        <v>#N/A</v>
      </c>
    </row>
    <row r="4392" spans="1:26" hidden="1" x14ac:dyDescent="0.25">
      <c r="A4392">
        <v>20230606</v>
      </c>
      <c r="B4392">
        <v>27382568</v>
      </c>
      <c r="C4392" t="s">
        <v>2796</v>
      </c>
      <c r="D4392">
        <v>2172257</v>
      </c>
      <c r="E4392" t="s">
        <v>2610</v>
      </c>
      <c r="F4392" s="59">
        <v>9379.5400000000009</v>
      </c>
      <c r="G4392">
        <v>7443.91</v>
      </c>
      <c r="H4392" t="s">
        <v>2559</v>
      </c>
      <c r="I4392" t="s">
        <v>2560</v>
      </c>
      <c r="J4392" t="s">
        <v>292</v>
      </c>
      <c r="K4392" t="s">
        <v>711</v>
      </c>
      <c r="L4392" t="s">
        <v>574</v>
      </c>
      <c r="M4392" t="s">
        <v>2611</v>
      </c>
      <c r="N4392" t="s">
        <v>2612</v>
      </c>
      <c r="O4392" t="s">
        <v>2542</v>
      </c>
      <c r="P4392" t="s">
        <v>2543</v>
      </c>
      <c r="Q4392" t="s">
        <v>2544</v>
      </c>
      <c r="R4392" t="s">
        <v>2613</v>
      </c>
      <c r="S4392" t="s">
        <v>2546</v>
      </c>
      <c r="T4392">
        <v>22811.984</v>
      </c>
      <c r="U4392" t="s">
        <v>2614</v>
      </c>
      <c r="V4392" t="s">
        <v>2615</v>
      </c>
      <c r="W4392" t="s">
        <v>2614</v>
      </c>
      <c r="X4392" t="s">
        <v>2615</v>
      </c>
      <c r="Y4392" t="str">
        <f t="shared" si="68"/>
        <v>广州荔湾品唯信息服务有限公司广州唯品会电子商务有限公司CPC</v>
      </c>
      <c r="Z4392" t="e">
        <f>VLOOKUP(Y:Y,[1]Sheet1!N:N,1,0)</f>
        <v>#N/A</v>
      </c>
    </row>
    <row r="4393" spans="1:26" hidden="1" x14ac:dyDescent="0.25">
      <c r="A4393">
        <v>20230606</v>
      </c>
      <c r="B4393">
        <v>40732451</v>
      </c>
      <c r="C4393" t="s">
        <v>2681</v>
      </c>
      <c r="D4393">
        <v>2158492</v>
      </c>
      <c r="E4393" t="s">
        <v>2580</v>
      </c>
      <c r="F4393" s="59">
        <v>12811.9</v>
      </c>
      <c r="G4393">
        <v>10766.09</v>
      </c>
      <c r="H4393" t="s">
        <v>2559</v>
      </c>
      <c r="I4393" t="s">
        <v>2560</v>
      </c>
      <c r="J4393" t="s">
        <v>2330</v>
      </c>
      <c r="K4393" t="s">
        <v>711</v>
      </c>
      <c r="L4393" t="s">
        <v>2329</v>
      </c>
      <c r="M4393" t="s">
        <v>2581</v>
      </c>
      <c r="N4393" t="s">
        <v>2582</v>
      </c>
      <c r="O4393" t="s">
        <v>2542</v>
      </c>
      <c r="P4393" t="s">
        <v>2543</v>
      </c>
      <c r="Q4393" t="s">
        <v>2544</v>
      </c>
      <c r="R4393" t="s">
        <v>2583</v>
      </c>
      <c r="S4393" t="s">
        <v>2546</v>
      </c>
      <c r="T4393">
        <v>82810.45</v>
      </c>
      <c r="U4393" t="s">
        <v>2584</v>
      </c>
      <c r="V4393" t="s">
        <v>2585</v>
      </c>
      <c r="W4393" t="s">
        <v>2584</v>
      </c>
      <c r="X4393" t="s">
        <v>2585</v>
      </c>
      <c r="Y4393" t="str">
        <f t="shared" si="68"/>
        <v>成都哈拜网络科技有限公司-数字媒体事业部上海哈啰普惠科技有限公司CPC</v>
      </c>
      <c r="Z4393" t="e">
        <f>VLOOKUP(Y:Y,[1]Sheet1!N:N,1,0)</f>
        <v>#N/A</v>
      </c>
    </row>
    <row r="4394" spans="1:26" hidden="1" x14ac:dyDescent="0.25">
      <c r="A4394">
        <v>20230606</v>
      </c>
      <c r="B4394">
        <v>47184415</v>
      </c>
      <c r="C4394" t="s">
        <v>2708</v>
      </c>
      <c r="D4394">
        <v>2176807</v>
      </c>
      <c r="E4394" t="s">
        <v>2691</v>
      </c>
      <c r="F4394" s="59">
        <v>98.95</v>
      </c>
      <c r="G4394">
        <v>72.23</v>
      </c>
      <c r="H4394" t="s">
        <v>2538</v>
      </c>
      <c r="I4394" t="s">
        <v>2539</v>
      </c>
      <c r="J4394" t="s">
        <v>2339</v>
      </c>
      <c r="K4394" t="s">
        <v>2321</v>
      </c>
      <c r="L4394" t="s">
        <v>2338</v>
      </c>
      <c r="M4394" t="s">
        <v>2692</v>
      </c>
      <c r="N4394" t="s">
        <v>2693</v>
      </c>
      <c r="O4394" t="s">
        <v>2542</v>
      </c>
      <c r="P4394" t="s">
        <v>2543</v>
      </c>
      <c r="Q4394" t="s">
        <v>2544</v>
      </c>
      <c r="R4394" t="s">
        <v>2694</v>
      </c>
      <c r="S4394" t="s">
        <v>2546</v>
      </c>
      <c r="T4394">
        <v>0</v>
      </c>
      <c r="U4394" t="s">
        <v>2117</v>
      </c>
      <c r="V4394" t="s">
        <v>2695</v>
      </c>
      <c r="W4394" t="s">
        <v>2117</v>
      </c>
      <c r="X4394" t="s">
        <v>2695</v>
      </c>
      <c r="Y4394" t="str">
        <f t="shared" si="68"/>
        <v>北京三快在线科技有限公司及其关联公司北京三快科技有限公司信息流</v>
      </c>
      <c r="Z4394" t="e">
        <f>VLOOKUP(Y:Y,[1]Sheet1!N:N,1,0)</f>
        <v>#N/A</v>
      </c>
    </row>
    <row r="4395" spans="1:26" hidden="1" x14ac:dyDescent="0.25">
      <c r="A4395">
        <v>20230606</v>
      </c>
      <c r="B4395">
        <v>40548287</v>
      </c>
      <c r="C4395" t="s">
        <v>2616</v>
      </c>
      <c r="D4395">
        <v>2130054</v>
      </c>
      <c r="E4395" t="s">
        <v>2558</v>
      </c>
      <c r="F4395" s="59">
        <v>1515.98</v>
      </c>
      <c r="G4395">
        <v>1227.46</v>
      </c>
      <c r="H4395" t="s">
        <v>2559</v>
      </c>
      <c r="I4395" t="s">
        <v>2560</v>
      </c>
      <c r="J4395" t="s">
        <v>2350</v>
      </c>
      <c r="K4395" t="s">
        <v>711</v>
      </c>
      <c r="L4395" t="s">
        <v>2350</v>
      </c>
      <c r="M4395" t="s">
        <v>2561</v>
      </c>
      <c r="N4395" t="s">
        <v>2562</v>
      </c>
      <c r="O4395" t="s">
        <v>2542</v>
      </c>
      <c r="P4395" t="s">
        <v>2543</v>
      </c>
      <c r="Q4395" t="s">
        <v>2544</v>
      </c>
      <c r="R4395" t="s">
        <v>2563</v>
      </c>
      <c r="S4395" t="s">
        <v>2546</v>
      </c>
      <c r="T4395">
        <v>7210.5259999999998</v>
      </c>
      <c r="U4395" t="s">
        <v>1891</v>
      </c>
      <c r="V4395" t="s">
        <v>2564</v>
      </c>
      <c r="W4395" t="s">
        <v>1891</v>
      </c>
      <c r="X4395" t="s">
        <v>2564</v>
      </c>
      <c r="Y4395" t="str">
        <f t="shared" si="68"/>
        <v>深圳尚米网络技术有限公司深圳尚米网络技术有限公司CPC</v>
      </c>
      <c r="Z4395" t="e">
        <f>VLOOKUP(Y:Y,[1]Sheet1!N:N,1,0)</f>
        <v>#N/A</v>
      </c>
    </row>
    <row r="4396" spans="1:26" hidden="1" x14ac:dyDescent="0.25">
      <c r="A4396">
        <v>20230606</v>
      </c>
      <c r="B4396">
        <v>42965764</v>
      </c>
      <c r="C4396" t="s">
        <v>2536</v>
      </c>
      <c r="D4396">
        <v>2158784</v>
      </c>
      <c r="E4396" t="s">
        <v>2537</v>
      </c>
      <c r="F4396" s="59">
        <v>54.09</v>
      </c>
      <c r="G4396">
        <v>54.09</v>
      </c>
      <c r="H4396" t="s">
        <v>2538</v>
      </c>
      <c r="I4396" t="s">
        <v>2551</v>
      </c>
      <c r="J4396" t="s">
        <v>2320</v>
      </c>
      <c r="K4396" t="s">
        <v>2321</v>
      </c>
      <c r="L4396" t="s">
        <v>2318</v>
      </c>
      <c r="M4396" t="s">
        <v>2540</v>
      </c>
      <c r="N4396" t="s">
        <v>2541</v>
      </c>
      <c r="O4396" t="s">
        <v>2542</v>
      </c>
      <c r="P4396" t="s">
        <v>2543</v>
      </c>
      <c r="Q4396" t="s">
        <v>2544</v>
      </c>
      <c r="R4396" t="s">
        <v>2545</v>
      </c>
      <c r="S4396" t="s">
        <v>2546</v>
      </c>
      <c r="T4396">
        <v>0</v>
      </c>
      <c r="U4396" t="s">
        <v>838</v>
      </c>
      <c r="V4396" t="s">
        <v>2547</v>
      </c>
      <c r="W4396" t="s">
        <v>838</v>
      </c>
      <c r="X4396" t="s">
        <v>2548</v>
      </c>
      <c r="Y4396" t="str">
        <f t="shared" si="68"/>
        <v>上海耳序信息技术有限公司-四部上海拍拍贷金融信息服务有限公司信息流</v>
      </c>
      <c r="Z4396" t="e">
        <f>VLOOKUP(Y:Y,[1]Sheet1!N:N,1,0)</f>
        <v>#N/A</v>
      </c>
    </row>
    <row r="4397" spans="1:26" hidden="1" x14ac:dyDescent="0.25">
      <c r="A4397">
        <v>20230606</v>
      </c>
      <c r="B4397">
        <v>45322956</v>
      </c>
      <c r="C4397" t="s">
        <v>2631</v>
      </c>
      <c r="D4397">
        <v>2172261</v>
      </c>
      <c r="E4397" t="s">
        <v>2628</v>
      </c>
      <c r="F4397" s="59">
        <v>533.54999999999995</v>
      </c>
      <c r="G4397">
        <v>407.29</v>
      </c>
      <c r="H4397" t="s">
        <v>2538</v>
      </c>
      <c r="I4397" t="s">
        <v>2539</v>
      </c>
      <c r="J4397" t="s">
        <v>292</v>
      </c>
      <c r="K4397" t="s">
        <v>2321</v>
      </c>
      <c r="L4397" t="s">
        <v>574</v>
      </c>
      <c r="M4397" t="s">
        <v>2611</v>
      </c>
      <c r="N4397" t="s">
        <v>2612</v>
      </c>
      <c r="O4397" t="s">
        <v>2542</v>
      </c>
      <c r="P4397" t="s">
        <v>2543</v>
      </c>
      <c r="Q4397" t="s">
        <v>2544</v>
      </c>
      <c r="R4397" t="s">
        <v>2613</v>
      </c>
      <c r="S4397" t="s">
        <v>2546</v>
      </c>
      <c r="T4397">
        <v>0</v>
      </c>
      <c r="U4397" t="s">
        <v>2614</v>
      </c>
      <c r="V4397" t="s">
        <v>2615</v>
      </c>
      <c r="W4397" t="s">
        <v>2614</v>
      </c>
      <c r="X4397" t="s">
        <v>2615</v>
      </c>
      <c r="Y4397" t="str">
        <f t="shared" si="68"/>
        <v>广州荔湾品唯信息服务有限公司广州唯品会电子商务有限公司信息流</v>
      </c>
      <c r="Z4397" t="e">
        <f>VLOOKUP(Y:Y,[1]Sheet1!N:N,1,0)</f>
        <v>#N/A</v>
      </c>
    </row>
    <row r="4398" spans="1:26" hidden="1" x14ac:dyDescent="0.25">
      <c r="A4398">
        <v>20230606</v>
      </c>
      <c r="B4398">
        <v>47798443</v>
      </c>
      <c r="C4398" t="s">
        <v>2862</v>
      </c>
      <c r="D4398">
        <v>2169384</v>
      </c>
      <c r="E4398" t="s">
        <v>2633</v>
      </c>
      <c r="F4398" s="59">
        <v>22405.45</v>
      </c>
      <c r="G4398">
        <v>16596.63</v>
      </c>
      <c r="H4398" t="s">
        <v>2538</v>
      </c>
      <c r="I4398" t="s">
        <v>2551</v>
      </c>
      <c r="J4398" t="s">
        <v>296</v>
      </c>
      <c r="K4398" t="s">
        <v>2321</v>
      </c>
      <c r="L4398" t="s">
        <v>2334</v>
      </c>
      <c r="M4398" t="s">
        <v>2634</v>
      </c>
      <c r="N4398" t="s">
        <v>2635</v>
      </c>
      <c r="O4398" t="s">
        <v>2542</v>
      </c>
      <c r="P4398" t="s">
        <v>2543</v>
      </c>
      <c r="Q4398" t="s">
        <v>2544</v>
      </c>
      <c r="R4398" t="s">
        <v>2636</v>
      </c>
      <c r="S4398" t="s">
        <v>2546</v>
      </c>
      <c r="T4398">
        <v>0</v>
      </c>
      <c r="U4398" t="s">
        <v>2584</v>
      </c>
      <c r="V4398" t="s">
        <v>2637</v>
      </c>
      <c r="W4398" t="s">
        <v>2584</v>
      </c>
      <c r="X4398" t="s">
        <v>2637</v>
      </c>
      <c r="Y4398" t="str">
        <f t="shared" si="68"/>
        <v>湖北车智汇传媒有限公司北京车之家信息技术有限公司信息流</v>
      </c>
      <c r="Z4398" t="e">
        <f>VLOOKUP(Y:Y,[1]Sheet1!N:N,1,0)</f>
        <v>#N/A</v>
      </c>
    </row>
    <row r="4399" spans="1:26" hidden="1" x14ac:dyDescent="0.25">
      <c r="A4399">
        <v>20230606</v>
      </c>
      <c r="B4399">
        <v>47866527</v>
      </c>
      <c r="C4399" t="s">
        <v>2800</v>
      </c>
      <c r="D4399">
        <v>2172257</v>
      </c>
      <c r="E4399" t="s">
        <v>2610</v>
      </c>
      <c r="F4399" s="59">
        <v>1543.69</v>
      </c>
      <c r="G4399">
        <v>1225.07</v>
      </c>
      <c r="H4399" t="s">
        <v>2559</v>
      </c>
      <c r="I4399" t="s">
        <v>2560</v>
      </c>
      <c r="J4399" t="s">
        <v>292</v>
      </c>
      <c r="K4399" t="s">
        <v>711</v>
      </c>
      <c r="L4399" t="s">
        <v>2325</v>
      </c>
      <c r="M4399" t="s">
        <v>2611</v>
      </c>
      <c r="N4399" t="s">
        <v>2612</v>
      </c>
      <c r="O4399" t="s">
        <v>2542</v>
      </c>
      <c r="P4399" t="s">
        <v>2543</v>
      </c>
      <c r="Q4399" t="s">
        <v>2544</v>
      </c>
      <c r="R4399" t="s">
        <v>2613</v>
      </c>
      <c r="S4399" t="s">
        <v>2546</v>
      </c>
      <c r="T4399">
        <v>26589.484</v>
      </c>
      <c r="U4399" t="s">
        <v>2614</v>
      </c>
      <c r="V4399" t="s">
        <v>2615</v>
      </c>
      <c r="W4399" t="s">
        <v>2614</v>
      </c>
      <c r="X4399" t="s">
        <v>2615</v>
      </c>
      <c r="Y4399" t="str">
        <f t="shared" si="68"/>
        <v>深圳龙鱼科技有限公司广州唯品会电子商务有限公司CPC</v>
      </c>
      <c r="Z4399" t="e">
        <f>VLOOKUP(Y:Y,[1]Sheet1!N:N,1,0)</f>
        <v>#N/A</v>
      </c>
    </row>
    <row r="4400" spans="1:26" hidden="1" x14ac:dyDescent="0.25">
      <c r="A4400">
        <v>20230606</v>
      </c>
      <c r="B4400">
        <v>40182529</v>
      </c>
      <c r="C4400" t="s">
        <v>2795</v>
      </c>
      <c r="D4400">
        <v>2130054</v>
      </c>
      <c r="E4400" t="s">
        <v>2558</v>
      </c>
      <c r="F4400" s="59">
        <v>2124.2399999999998</v>
      </c>
      <c r="G4400">
        <v>1720</v>
      </c>
      <c r="H4400" t="s">
        <v>2559</v>
      </c>
      <c r="I4400" t="s">
        <v>2560</v>
      </c>
      <c r="J4400" t="s">
        <v>2350</v>
      </c>
      <c r="K4400" t="s">
        <v>711</v>
      </c>
      <c r="L4400" t="s">
        <v>2350</v>
      </c>
      <c r="M4400" t="s">
        <v>2561</v>
      </c>
      <c r="N4400" t="s">
        <v>2562</v>
      </c>
      <c r="O4400" t="s">
        <v>2542</v>
      </c>
      <c r="P4400" t="s">
        <v>2543</v>
      </c>
      <c r="Q4400" t="s">
        <v>2544</v>
      </c>
      <c r="R4400" t="s">
        <v>2563</v>
      </c>
      <c r="S4400" t="s">
        <v>2546</v>
      </c>
      <c r="T4400">
        <v>9854.2950000000001</v>
      </c>
      <c r="U4400" t="s">
        <v>1891</v>
      </c>
      <c r="V4400" t="s">
        <v>2564</v>
      </c>
      <c r="W4400" t="s">
        <v>1891</v>
      </c>
      <c r="X4400" t="s">
        <v>2564</v>
      </c>
      <c r="Y4400" t="str">
        <f t="shared" si="68"/>
        <v>深圳尚米网络技术有限公司深圳尚米网络技术有限公司CPC</v>
      </c>
      <c r="Z4400" t="e">
        <f>VLOOKUP(Y:Y,[1]Sheet1!N:N,1,0)</f>
        <v>#N/A</v>
      </c>
    </row>
    <row r="4401" spans="1:26" hidden="1" x14ac:dyDescent="0.25">
      <c r="A4401">
        <v>20230606</v>
      </c>
      <c r="B4401">
        <v>42012606</v>
      </c>
      <c r="C4401" t="s">
        <v>2715</v>
      </c>
      <c r="D4401">
        <v>2142924</v>
      </c>
      <c r="E4401" t="s">
        <v>2716</v>
      </c>
      <c r="F4401" s="59">
        <v>379.11</v>
      </c>
      <c r="G4401">
        <v>379.11</v>
      </c>
      <c r="H4401" t="s">
        <v>2559</v>
      </c>
      <c r="I4401" t="s">
        <v>2560</v>
      </c>
      <c r="J4401" t="s">
        <v>392</v>
      </c>
      <c r="K4401" t="s">
        <v>711</v>
      </c>
      <c r="L4401" t="s">
        <v>392</v>
      </c>
      <c r="M4401" t="s">
        <v>2641</v>
      </c>
      <c r="N4401" t="s">
        <v>2642</v>
      </c>
      <c r="O4401" t="s">
        <v>2542</v>
      </c>
      <c r="P4401" t="s">
        <v>2543</v>
      </c>
      <c r="Q4401" t="s">
        <v>2544</v>
      </c>
      <c r="R4401" t="s">
        <v>2643</v>
      </c>
      <c r="S4401" t="s">
        <v>2546</v>
      </c>
      <c r="T4401">
        <v>207446.24</v>
      </c>
      <c r="U4401" t="s">
        <v>838</v>
      </c>
      <c r="V4401" t="s">
        <v>2578</v>
      </c>
      <c r="W4401" t="s">
        <v>838</v>
      </c>
      <c r="X4401" t="s">
        <v>2548</v>
      </c>
      <c r="Y4401" t="str">
        <f t="shared" si="68"/>
        <v>福州三六零网络小额贷款有限公司福州三六零网络小额贷款有限公司CPC</v>
      </c>
      <c r="Z4401" t="e">
        <f>VLOOKUP(Y:Y,[1]Sheet1!N:N,1,0)</f>
        <v>#N/A</v>
      </c>
    </row>
    <row r="4402" spans="1:26" hidden="1" x14ac:dyDescent="0.25">
      <c r="A4402">
        <v>20230606</v>
      </c>
      <c r="B4402">
        <v>46808299</v>
      </c>
      <c r="C4402" t="s">
        <v>2567</v>
      </c>
      <c r="D4402">
        <v>2159765</v>
      </c>
      <c r="E4402" t="s">
        <v>2568</v>
      </c>
      <c r="F4402" s="59">
        <v>47.73</v>
      </c>
      <c r="G4402">
        <v>36.44</v>
      </c>
      <c r="H4402" t="s">
        <v>2538</v>
      </c>
      <c r="I4402" t="s">
        <v>2551</v>
      </c>
      <c r="J4402" t="s">
        <v>2375</v>
      </c>
      <c r="K4402" t="s">
        <v>2321</v>
      </c>
      <c r="L4402" t="s">
        <v>2277</v>
      </c>
      <c r="M4402" t="s">
        <v>2569</v>
      </c>
      <c r="O4402" t="s">
        <v>2542</v>
      </c>
      <c r="P4402" t="s">
        <v>2543</v>
      </c>
      <c r="Q4402" t="s">
        <v>2544</v>
      </c>
      <c r="R4402" t="s">
        <v>2570</v>
      </c>
      <c r="S4402" t="s">
        <v>2546</v>
      </c>
      <c r="T4402">
        <v>0</v>
      </c>
      <c r="U4402" t="s">
        <v>2571</v>
      </c>
      <c r="V4402" t="s">
        <v>2572</v>
      </c>
      <c r="W4402" t="s">
        <v>2571</v>
      </c>
      <c r="X4402" t="s">
        <v>2572</v>
      </c>
      <c r="Y4402" t="str">
        <f t="shared" si="68"/>
        <v>酷得少年（天津）文化传播有限公司-1北京酷得少年科技有限公司信息流</v>
      </c>
      <c r="Z4402" t="e">
        <f>VLOOKUP(Y:Y,[1]Sheet1!N:N,1,0)</f>
        <v>#N/A</v>
      </c>
    </row>
    <row r="4403" spans="1:26" hidden="1" x14ac:dyDescent="0.25">
      <c r="A4403">
        <v>20230606</v>
      </c>
      <c r="B4403">
        <v>47184419</v>
      </c>
      <c r="C4403" t="s">
        <v>2740</v>
      </c>
      <c r="D4403">
        <v>2176807</v>
      </c>
      <c r="E4403" t="s">
        <v>2691</v>
      </c>
      <c r="F4403" s="59">
        <v>0.45</v>
      </c>
      <c r="G4403">
        <v>0.33</v>
      </c>
      <c r="H4403" t="s">
        <v>2538</v>
      </c>
      <c r="I4403" t="s">
        <v>2551</v>
      </c>
      <c r="J4403" t="s">
        <v>2339</v>
      </c>
      <c r="K4403" t="s">
        <v>2321</v>
      </c>
      <c r="L4403" t="s">
        <v>2338</v>
      </c>
      <c r="M4403" t="s">
        <v>2692</v>
      </c>
      <c r="N4403" t="s">
        <v>2693</v>
      </c>
      <c r="O4403" t="s">
        <v>2542</v>
      </c>
      <c r="P4403" t="s">
        <v>2543</v>
      </c>
      <c r="Q4403" t="s">
        <v>2544</v>
      </c>
      <c r="R4403" t="s">
        <v>2694</v>
      </c>
      <c r="S4403" t="s">
        <v>2546</v>
      </c>
      <c r="T4403">
        <v>0</v>
      </c>
      <c r="U4403" t="s">
        <v>2117</v>
      </c>
      <c r="V4403" t="s">
        <v>2695</v>
      </c>
      <c r="W4403" t="s">
        <v>2117</v>
      </c>
      <c r="X4403" t="s">
        <v>2695</v>
      </c>
      <c r="Y4403" t="str">
        <f t="shared" si="68"/>
        <v>北京三快在线科技有限公司及其关联公司北京三快科技有限公司信息流</v>
      </c>
      <c r="Z4403" t="e">
        <f>VLOOKUP(Y:Y,[1]Sheet1!N:N,1,0)</f>
        <v>#N/A</v>
      </c>
    </row>
    <row r="4404" spans="1:26" hidden="1" x14ac:dyDescent="0.25">
      <c r="A4404">
        <v>20230606</v>
      </c>
      <c r="B4404">
        <v>47327867</v>
      </c>
      <c r="C4404" t="s">
        <v>2682</v>
      </c>
      <c r="D4404">
        <v>2185183</v>
      </c>
      <c r="E4404" t="s">
        <v>2574</v>
      </c>
      <c r="F4404" s="59">
        <v>2494.0100000000002</v>
      </c>
      <c r="G4404">
        <v>1889.4</v>
      </c>
      <c r="H4404" t="s">
        <v>2538</v>
      </c>
      <c r="I4404" t="s">
        <v>2539</v>
      </c>
      <c r="J4404" t="s">
        <v>2575</v>
      </c>
      <c r="K4404" t="s">
        <v>2321</v>
      </c>
      <c r="L4404" t="s">
        <v>2344</v>
      </c>
      <c r="M4404" t="s">
        <v>2576</v>
      </c>
      <c r="O4404" t="s">
        <v>2542</v>
      </c>
      <c r="P4404" t="s">
        <v>2543</v>
      </c>
      <c r="Q4404" t="s">
        <v>2544</v>
      </c>
      <c r="R4404" t="s">
        <v>2577</v>
      </c>
      <c r="S4404" t="s">
        <v>2546</v>
      </c>
      <c r="T4404">
        <v>0</v>
      </c>
      <c r="U4404" t="s">
        <v>838</v>
      </c>
      <c r="V4404" t="s">
        <v>2578</v>
      </c>
      <c r="W4404" t="s">
        <v>838</v>
      </c>
      <c r="X4404" t="s">
        <v>2578</v>
      </c>
      <c r="Y4404" t="str">
        <f t="shared" si="68"/>
        <v>北京微财科技有限公司-数媒重庆市黑卡小额贷款有限公司信息流</v>
      </c>
      <c r="Z4404" t="e">
        <f>VLOOKUP(Y:Y,[1]Sheet1!N:N,1,0)</f>
        <v>#N/A</v>
      </c>
    </row>
    <row r="4405" spans="1:26" hidden="1" x14ac:dyDescent="0.25">
      <c r="A4405">
        <v>20230606</v>
      </c>
      <c r="B4405">
        <v>47327934</v>
      </c>
      <c r="C4405" t="s">
        <v>2864</v>
      </c>
      <c r="D4405">
        <v>2185183</v>
      </c>
      <c r="E4405" t="s">
        <v>2574</v>
      </c>
      <c r="F4405" s="59">
        <v>124.57</v>
      </c>
      <c r="G4405">
        <v>94.37</v>
      </c>
      <c r="H4405" t="s">
        <v>2538</v>
      </c>
      <c r="I4405" t="s">
        <v>2539</v>
      </c>
      <c r="J4405" t="s">
        <v>2575</v>
      </c>
      <c r="K4405" t="s">
        <v>2321</v>
      </c>
      <c r="L4405" t="s">
        <v>2344</v>
      </c>
      <c r="M4405" t="s">
        <v>2576</v>
      </c>
      <c r="O4405" t="s">
        <v>2542</v>
      </c>
      <c r="P4405" t="s">
        <v>2543</v>
      </c>
      <c r="Q4405" t="s">
        <v>2544</v>
      </c>
      <c r="R4405" t="s">
        <v>2577</v>
      </c>
      <c r="S4405" t="s">
        <v>2546</v>
      </c>
      <c r="T4405">
        <v>0</v>
      </c>
      <c r="U4405" t="s">
        <v>838</v>
      </c>
      <c r="V4405" t="s">
        <v>2578</v>
      </c>
      <c r="W4405" t="s">
        <v>838</v>
      </c>
      <c r="X4405" t="s">
        <v>2578</v>
      </c>
      <c r="Y4405" t="str">
        <f t="shared" si="68"/>
        <v>北京微财科技有限公司-数媒重庆市黑卡小额贷款有限公司信息流</v>
      </c>
      <c r="Z4405" t="e">
        <f>VLOOKUP(Y:Y,[1]Sheet1!N:N,1,0)</f>
        <v>#N/A</v>
      </c>
    </row>
    <row r="4406" spans="1:26" hidden="1" x14ac:dyDescent="0.25">
      <c r="A4406">
        <v>20230606</v>
      </c>
      <c r="B4406">
        <v>40732460</v>
      </c>
      <c r="C4406" t="s">
        <v>2702</v>
      </c>
      <c r="D4406">
        <v>2158492</v>
      </c>
      <c r="E4406" t="s">
        <v>2580</v>
      </c>
      <c r="F4406" s="59">
        <v>6331.49</v>
      </c>
      <c r="G4406">
        <v>5320.28</v>
      </c>
      <c r="H4406" t="s">
        <v>2559</v>
      </c>
      <c r="I4406" t="s">
        <v>2560</v>
      </c>
      <c r="J4406" t="s">
        <v>2330</v>
      </c>
      <c r="K4406" t="s">
        <v>711</v>
      </c>
      <c r="L4406" t="s">
        <v>2329</v>
      </c>
      <c r="M4406" t="s">
        <v>2581</v>
      </c>
      <c r="N4406" t="s">
        <v>2582</v>
      </c>
      <c r="O4406" t="s">
        <v>2542</v>
      </c>
      <c r="P4406" t="s">
        <v>2543</v>
      </c>
      <c r="Q4406" t="s">
        <v>2544</v>
      </c>
      <c r="R4406" t="s">
        <v>2583</v>
      </c>
      <c r="S4406" t="s">
        <v>2546</v>
      </c>
      <c r="T4406">
        <v>20011.026999999998</v>
      </c>
      <c r="U4406" t="s">
        <v>2584</v>
      </c>
      <c r="V4406" t="s">
        <v>2585</v>
      </c>
      <c r="W4406" t="s">
        <v>2584</v>
      </c>
      <c r="X4406" t="s">
        <v>2585</v>
      </c>
      <c r="Y4406" t="str">
        <f t="shared" si="68"/>
        <v>成都哈拜网络科技有限公司-数字媒体事业部上海哈啰普惠科技有限公司CPC</v>
      </c>
      <c r="Z4406" t="e">
        <f>VLOOKUP(Y:Y,[1]Sheet1!N:N,1,0)</f>
        <v>#N/A</v>
      </c>
    </row>
    <row r="4407" spans="1:26" hidden="1" x14ac:dyDescent="0.25">
      <c r="A4407">
        <v>20230606</v>
      </c>
      <c r="B4407">
        <v>42965750</v>
      </c>
      <c r="C4407" t="s">
        <v>2565</v>
      </c>
      <c r="D4407">
        <v>2165227</v>
      </c>
      <c r="E4407" t="s">
        <v>2566</v>
      </c>
      <c r="F4407" s="59">
        <v>1157.4100000000001</v>
      </c>
      <c r="G4407">
        <v>857.34</v>
      </c>
      <c r="H4407" t="s">
        <v>2538</v>
      </c>
      <c r="I4407" t="s">
        <v>2539</v>
      </c>
      <c r="J4407" t="s">
        <v>2320</v>
      </c>
      <c r="K4407" t="s">
        <v>2321</v>
      </c>
      <c r="L4407" t="s">
        <v>2318</v>
      </c>
      <c r="M4407" t="s">
        <v>2540</v>
      </c>
      <c r="N4407" t="s">
        <v>2541</v>
      </c>
      <c r="O4407" t="s">
        <v>2542</v>
      </c>
      <c r="P4407" t="s">
        <v>2543</v>
      </c>
      <c r="Q4407" t="s">
        <v>2544</v>
      </c>
      <c r="R4407" t="s">
        <v>2545</v>
      </c>
      <c r="S4407" t="s">
        <v>2546</v>
      </c>
      <c r="T4407">
        <v>0</v>
      </c>
      <c r="U4407" t="s">
        <v>838</v>
      </c>
      <c r="V4407" t="s">
        <v>2547</v>
      </c>
      <c r="W4407" t="s">
        <v>838</v>
      </c>
      <c r="X4407" t="s">
        <v>2548</v>
      </c>
      <c r="Y4407" t="str">
        <f t="shared" si="68"/>
        <v>上海耳序信息技术有限公司-四部上海拍拍贷金融信息服务有限公司信息流</v>
      </c>
      <c r="Z4407" t="e">
        <f>VLOOKUP(Y:Y,[1]Sheet1!N:N,1,0)</f>
        <v>#N/A</v>
      </c>
    </row>
    <row r="4408" spans="1:26" hidden="1" x14ac:dyDescent="0.25">
      <c r="A4408">
        <v>20230606</v>
      </c>
      <c r="B4408">
        <v>47327867</v>
      </c>
      <c r="C4408" t="s">
        <v>2682</v>
      </c>
      <c r="D4408">
        <v>2185183</v>
      </c>
      <c r="E4408" t="s">
        <v>2574</v>
      </c>
      <c r="F4408" s="59">
        <v>216.56</v>
      </c>
      <c r="G4408">
        <v>164.06</v>
      </c>
      <c r="H4408" t="s">
        <v>2538</v>
      </c>
      <c r="I4408" t="s">
        <v>2551</v>
      </c>
      <c r="J4408" t="s">
        <v>2575</v>
      </c>
      <c r="K4408" t="s">
        <v>2321</v>
      </c>
      <c r="L4408" t="s">
        <v>2344</v>
      </c>
      <c r="M4408" t="s">
        <v>2576</v>
      </c>
      <c r="O4408" t="s">
        <v>2542</v>
      </c>
      <c r="P4408" t="s">
        <v>2543</v>
      </c>
      <c r="Q4408" t="s">
        <v>2544</v>
      </c>
      <c r="R4408" t="s">
        <v>2577</v>
      </c>
      <c r="S4408" t="s">
        <v>2546</v>
      </c>
      <c r="T4408">
        <v>0</v>
      </c>
      <c r="U4408" t="s">
        <v>838</v>
      </c>
      <c r="V4408" t="s">
        <v>2578</v>
      </c>
      <c r="W4408" t="s">
        <v>838</v>
      </c>
      <c r="X4408" t="s">
        <v>2578</v>
      </c>
      <c r="Y4408" t="str">
        <f t="shared" si="68"/>
        <v>北京微财科技有限公司-数媒重庆市黑卡小额贷款有限公司信息流</v>
      </c>
      <c r="Z4408" t="e">
        <f>VLOOKUP(Y:Y,[1]Sheet1!N:N,1,0)</f>
        <v>#N/A</v>
      </c>
    </row>
    <row r="4409" spans="1:26" hidden="1" x14ac:dyDescent="0.25">
      <c r="A4409">
        <v>20230606</v>
      </c>
      <c r="B4409">
        <v>40548313</v>
      </c>
      <c r="C4409" t="s">
        <v>2629</v>
      </c>
      <c r="D4409">
        <v>2130054</v>
      </c>
      <c r="E4409" t="s">
        <v>2558</v>
      </c>
      <c r="F4409" s="59">
        <v>3709.54</v>
      </c>
      <c r="G4409">
        <v>3003.6</v>
      </c>
      <c r="H4409" t="s">
        <v>2559</v>
      </c>
      <c r="I4409" t="s">
        <v>2560</v>
      </c>
      <c r="J4409" t="s">
        <v>2350</v>
      </c>
      <c r="K4409" t="s">
        <v>711</v>
      </c>
      <c r="L4409" t="s">
        <v>2350</v>
      </c>
      <c r="M4409" t="s">
        <v>2561</v>
      </c>
      <c r="N4409" t="s">
        <v>2562</v>
      </c>
      <c r="O4409" t="s">
        <v>2542</v>
      </c>
      <c r="P4409" t="s">
        <v>2543</v>
      </c>
      <c r="Q4409" t="s">
        <v>2544</v>
      </c>
      <c r="R4409" t="s">
        <v>2563</v>
      </c>
      <c r="S4409" t="s">
        <v>2546</v>
      </c>
      <c r="T4409">
        <v>9899.5689999999995</v>
      </c>
      <c r="U4409" t="s">
        <v>1891</v>
      </c>
      <c r="V4409" t="s">
        <v>2564</v>
      </c>
      <c r="W4409" t="s">
        <v>1891</v>
      </c>
      <c r="X4409" t="s">
        <v>2564</v>
      </c>
      <c r="Y4409" t="str">
        <f t="shared" si="68"/>
        <v>深圳尚米网络技术有限公司深圳尚米网络技术有限公司CPC</v>
      </c>
      <c r="Z4409" t="e">
        <f>VLOOKUP(Y:Y,[1]Sheet1!N:N,1,0)</f>
        <v>#N/A</v>
      </c>
    </row>
    <row r="4410" spans="1:26" hidden="1" x14ac:dyDescent="0.25">
      <c r="A4410">
        <v>20230606</v>
      </c>
      <c r="B4410">
        <v>40182525</v>
      </c>
      <c r="C4410" t="s">
        <v>2679</v>
      </c>
      <c r="D4410">
        <v>2130054</v>
      </c>
      <c r="E4410" t="s">
        <v>2558</v>
      </c>
      <c r="F4410" s="59">
        <v>1309.3900000000001</v>
      </c>
      <c r="G4410">
        <v>1060.17</v>
      </c>
      <c r="H4410" t="s">
        <v>2559</v>
      </c>
      <c r="I4410" t="s">
        <v>2560</v>
      </c>
      <c r="J4410" t="s">
        <v>2350</v>
      </c>
      <c r="K4410" t="s">
        <v>711</v>
      </c>
      <c r="L4410" t="s">
        <v>2350</v>
      </c>
      <c r="M4410" t="s">
        <v>2561</v>
      </c>
      <c r="N4410" t="s">
        <v>2562</v>
      </c>
      <c r="O4410" t="s">
        <v>2542</v>
      </c>
      <c r="P4410" t="s">
        <v>2543</v>
      </c>
      <c r="Q4410" t="s">
        <v>2544</v>
      </c>
      <c r="R4410" t="s">
        <v>2563</v>
      </c>
      <c r="S4410" t="s">
        <v>2546</v>
      </c>
      <c r="T4410">
        <v>9530.473</v>
      </c>
      <c r="U4410" t="s">
        <v>1891</v>
      </c>
      <c r="V4410" t="s">
        <v>2564</v>
      </c>
      <c r="W4410" t="s">
        <v>1891</v>
      </c>
      <c r="X4410" t="s">
        <v>2564</v>
      </c>
      <c r="Y4410" t="str">
        <f t="shared" si="68"/>
        <v>深圳尚米网络技术有限公司深圳尚米网络技术有限公司CPC</v>
      </c>
      <c r="Z4410" t="e">
        <f>VLOOKUP(Y:Y,[1]Sheet1!N:N,1,0)</f>
        <v>#N/A</v>
      </c>
    </row>
    <row r="4411" spans="1:26" hidden="1" x14ac:dyDescent="0.25">
      <c r="A4411">
        <v>20230606</v>
      </c>
      <c r="B4411">
        <v>45323041</v>
      </c>
      <c r="C4411" t="s">
        <v>2775</v>
      </c>
      <c r="D4411">
        <v>2172261</v>
      </c>
      <c r="E4411" t="s">
        <v>2628</v>
      </c>
      <c r="F4411" s="59">
        <v>11947.45</v>
      </c>
      <c r="G4411">
        <v>9120.19</v>
      </c>
      <c r="H4411" t="s">
        <v>2538</v>
      </c>
      <c r="I4411" t="s">
        <v>2551</v>
      </c>
      <c r="J4411" t="s">
        <v>292</v>
      </c>
      <c r="K4411" t="s">
        <v>2321</v>
      </c>
      <c r="L4411" t="s">
        <v>574</v>
      </c>
      <c r="M4411" t="s">
        <v>2611</v>
      </c>
      <c r="N4411" t="s">
        <v>2612</v>
      </c>
      <c r="O4411" t="s">
        <v>2542</v>
      </c>
      <c r="P4411" t="s">
        <v>2543</v>
      </c>
      <c r="Q4411" t="s">
        <v>2544</v>
      </c>
      <c r="R4411" t="s">
        <v>2613</v>
      </c>
      <c r="S4411" t="s">
        <v>2546</v>
      </c>
      <c r="T4411">
        <v>0</v>
      </c>
      <c r="U4411" t="s">
        <v>2614</v>
      </c>
      <c r="V4411" t="s">
        <v>2615</v>
      </c>
      <c r="W4411" t="s">
        <v>2614</v>
      </c>
      <c r="X4411" t="s">
        <v>2615</v>
      </c>
      <c r="Y4411" t="str">
        <f t="shared" si="68"/>
        <v>广州荔湾品唯信息服务有限公司广州唯品会电子商务有限公司信息流</v>
      </c>
      <c r="Z4411" t="e">
        <f>VLOOKUP(Y:Y,[1]Sheet1!N:N,1,0)</f>
        <v>#N/A</v>
      </c>
    </row>
    <row r="4412" spans="1:26" hidden="1" x14ac:dyDescent="0.25">
      <c r="A4412">
        <v>20230606</v>
      </c>
      <c r="B4412">
        <v>47327817</v>
      </c>
      <c r="C4412" t="s">
        <v>2718</v>
      </c>
      <c r="D4412">
        <v>2185183</v>
      </c>
      <c r="E4412" t="s">
        <v>2574</v>
      </c>
      <c r="F4412" s="59">
        <v>715.65</v>
      </c>
      <c r="G4412">
        <v>542.16</v>
      </c>
      <c r="H4412" t="s">
        <v>2538</v>
      </c>
      <c r="I4412" t="s">
        <v>2551</v>
      </c>
      <c r="J4412" t="s">
        <v>2575</v>
      </c>
      <c r="K4412" t="s">
        <v>2321</v>
      </c>
      <c r="L4412" t="s">
        <v>2344</v>
      </c>
      <c r="M4412" t="s">
        <v>2576</v>
      </c>
      <c r="O4412" t="s">
        <v>2542</v>
      </c>
      <c r="P4412" t="s">
        <v>2543</v>
      </c>
      <c r="Q4412" t="s">
        <v>2544</v>
      </c>
      <c r="R4412" t="s">
        <v>2577</v>
      </c>
      <c r="S4412" t="s">
        <v>2546</v>
      </c>
      <c r="T4412">
        <v>0</v>
      </c>
      <c r="U4412" t="s">
        <v>838</v>
      </c>
      <c r="V4412" t="s">
        <v>2578</v>
      </c>
      <c r="W4412" t="s">
        <v>838</v>
      </c>
      <c r="X4412" t="s">
        <v>2578</v>
      </c>
      <c r="Y4412" t="str">
        <f t="shared" si="68"/>
        <v>北京微财科技有限公司-数媒重庆市黑卡小额贷款有限公司信息流</v>
      </c>
      <c r="Z4412" t="e">
        <f>VLOOKUP(Y:Y,[1]Sheet1!N:N,1,0)</f>
        <v>#N/A</v>
      </c>
    </row>
    <row r="4413" spans="1:26" hidden="1" x14ac:dyDescent="0.25">
      <c r="A4413">
        <v>20230606</v>
      </c>
      <c r="B4413">
        <v>36470871</v>
      </c>
      <c r="C4413" t="s">
        <v>2579</v>
      </c>
      <c r="D4413">
        <v>2158492</v>
      </c>
      <c r="E4413" t="s">
        <v>2580</v>
      </c>
      <c r="F4413" s="59">
        <v>3018.09</v>
      </c>
      <c r="G4413">
        <v>2536.14</v>
      </c>
      <c r="H4413" t="s">
        <v>2559</v>
      </c>
      <c r="I4413" t="s">
        <v>2560</v>
      </c>
      <c r="J4413" t="s">
        <v>2330</v>
      </c>
      <c r="K4413" t="s">
        <v>711</v>
      </c>
      <c r="L4413" t="s">
        <v>2329</v>
      </c>
      <c r="M4413" t="s">
        <v>2581</v>
      </c>
      <c r="N4413" t="s">
        <v>2582</v>
      </c>
      <c r="O4413" t="s">
        <v>2542</v>
      </c>
      <c r="P4413" t="s">
        <v>2543</v>
      </c>
      <c r="Q4413" t="s">
        <v>2544</v>
      </c>
      <c r="R4413" t="s">
        <v>2583</v>
      </c>
      <c r="S4413" t="s">
        <v>2546</v>
      </c>
      <c r="T4413">
        <v>3919.152</v>
      </c>
      <c r="U4413" t="s">
        <v>2584</v>
      </c>
      <c r="V4413" t="s">
        <v>2585</v>
      </c>
      <c r="W4413" t="s">
        <v>2584</v>
      </c>
      <c r="X4413" t="s">
        <v>2585</v>
      </c>
      <c r="Y4413" t="str">
        <f t="shared" si="68"/>
        <v>成都哈拜网络科技有限公司-数字媒体事业部上海哈啰普惠科技有限公司CPC</v>
      </c>
      <c r="Z4413" t="e">
        <f>VLOOKUP(Y:Y,[1]Sheet1!N:N,1,0)</f>
        <v>#N/A</v>
      </c>
    </row>
    <row r="4414" spans="1:26" hidden="1" x14ac:dyDescent="0.25">
      <c r="A4414">
        <v>20230606</v>
      </c>
      <c r="B4414">
        <v>41276538</v>
      </c>
      <c r="C4414" t="s">
        <v>2606</v>
      </c>
      <c r="D4414">
        <v>2158492</v>
      </c>
      <c r="E4414" t="s">
        <v>2580</v>
      </c>
      <c r="F4414" s="59">
        <v>308.49</v>
      </c>
      <c r="G4414">
        <v>259.2</v>
      </c>
      <c r="H4414" t="s">
        <v>2559</v>
      </c>
      <c r="I4414" t="s">
        <v>2560</v>
      </c>
      <c r="J4414" t="s">
        <v>2330</v>
      </c>
      <c r="K4414" t="s">
        <v>711</v>
      </c>
      <c r="L4414" t="s">
        <v>2329</v>
      </c>
      <c r="M4414" t="s">
        <v>2581</v>
      </c>
      <c r="N4414" t="s">
        <v>2582</v>
      </c>
      <c r="O4414" t="s">
        <v>2542</v>
      </c>
      <c r="P4414" t="s">
        <v>2543</v>
      </c>
      <c r="Q4414" t="s">
        <v>2544</v>
      </c>
      <c r="R4414" t="s">
        <v>2583</v>
      </c>
      <c r="S4414" t="s">
        <v>2546</v>
      </c>
      <c r="T4414">
        <v>13399.351000000001</v>
      </c>
      <c r="U4414" t="s">
        <v>2584</v>
      </c>
      <c r="V4414" t="s">
        <v>2585</v>
      </c>
      <c r="W4414" t="s">
        <v>2584</v>
      </c>
      <c r="X4414" t="s">
        <v>2585</v>
      </c>
      <c r="Y4414" t="str">
        <f t="shared" si="68"/>
        <v>成都哈拜网络科技有限公司-数字媒体事业部上海哈啰普惠科技有限公司CPC</v>
      </c>
      <c r="Z4414" t="e">
        <f>VLOOKUP(Y:Y,[1]Sheet1!N:N,1,0)</f>
        <v>#N/A</v>
      </c>
    </row>
    <row r="4415" spans="1:26" hidden="1" x14ac:dyDescent="0.25">
      <c r="A4415">
        <v>20230606</v>
      </c>
      <c r="B4415">
        <v>42594504</v>
      </c>
      <c r="C4415" t="s">
        <v>2618</v>
      </c>
      <c r="D4415">
        <v>2130054</v>
      </c>
      <c r="E4415" t="s">
        <v>2558</v>
      </c>
      <c r="F4415" s="59">
        <v>2343.69</v>
      </c>
      <c r="G4415">
        <v>1897.71</v>
      </c>
      <c r="H4415" t="s">
        <v>2559</v>
      </c>
      <c r="I4415" t="s">
        <v>2560</v>
      </c>
      <c r="J4415" t="s">
        <v>2350</v>
      </c>
      <c r="K4415" t="s">
        <v>711</v>
      </c>
      <c r="L4415" t="s">
        <v>2350</v>
      </c>
      <c r="M4415" t="s">
        <v>2561</v>
      </c>
      <c r="N4415" t="s">
        <v>2562</v>
      </c>
      <c r="O4415" t="s">
        <v>2542</v>
      </c>
      <c r="P4415" t="s">
        <v>2543</v>
      </c>
      <c r="Q4415" t="s">
        <v>2544</v>
      </c>
      <c r="R4415" t="s">
        <v>2563</v>
      </c>
      <c r="S4415" t="s">
        <v>2546</v>
      </c>
      <c r="T4415">
        <v>11292.611000000001</v>
      </c>
      <c r="U4415" t="s">
        <v>1891</v>
      </c>
      <c r="V4415" t="s">
        <v>2564</v>
      </c>
      <c r="W4415" t="s">
        <v>1891</v>
      </c>
      <c r="X4415" t="s">
        <v>2564</v>
      </c>
      <c r="Y4415" t="str">
        <f t="shared" si="68"/>
        <v>深圳尚米网络技术有限公司深圳尚米网络技术有限公司CPC</v>
      </c>
      <c r="Z4415" t="e">
        <f>VLOOKUP(Y:Y,[1]Sheet1!N:N,1,0)</f>
        <v>#N/A</v>
      </c>
    </row>
    <row r="4416" spans="1:26" hidden="1" x14ac:dyDescent="0.25">
      <c r="A4416">
        <v>20230606</v>
      </c>
      <c r="B4416">
        <v>45323132</v>
      </c>
      <c r="C4416" t="s">
        <v>2747</v>
      </c>
      <c r="D4416">
        <v>2172261</v>
      </c>
      <c r="E4416" t="s">
        <v>2628</v>
      </c>
      <c r="F4416" s="59">
        <v>1223.71</v>
      </c>
      <c r="G4416">
        <v>934.13</v>
      </c>
      <c r="H4416" t="s">
        <v>2538</v>
      </c>
      <c r="I4416" t="s">
        <v>2551</v>
      </c>
      <c r="J4416" t="s">
        <v>292</v>
      </c>
      <c r="K4416" t="s">
        <v>2321</v>
      </c>
      <c r="L4416" t="s">
        <v>574</v>
      </c>
      <c r="M4416" t="s">
        <v>2611</v>
      </c>
      <c r="N4416" t="s">
        <v>2612</v>
      </c>
      <c r="O4416" t="s">
        <v>2542</v>
      </c>
      <c r="P4416" t="s">
        <v>2543</v>
      </c>
      <c r="Q4416" t="s">
        <v>2544</v>
      </c>
      <c r="R4416" t="s">
        <v>2613</v>
      </c>
      <c r="S4416" t="s">
        <v>2546</v>
      </c>
      <c r="T4416">
        <v>0</v>
      </c>
      <c r="U4416" t="s">
        <v>2614</v>
      </c>
      <c r="V4416" t="s">
        <v>2615</v>
      </c>
      <c r="W4416" t="s">
        <v>2614</v>
      </c>
      <c r="X4416" t="s">
        <v>2615</v>
      </c>
      <c r="Y4416" t="str">
        <f t="shared" si="68"/>
        <v>广州荔湾品唯信息服务有限公司广州唯品会电子商务有限公司信息流</v>
      </c>
      <c r="Z4416" t="e">
        <f>VLOOKUP(Y:Y,[1]Sheet1!N:N,1,0)</f>
        <v>#N/A</v>
      </c>
    </row>
    <row r="4417" spans="1:26" x14ac:dyDescent="0.25">
      <c r="A4417">
        <v>20230606</v>
      </c>
      <c r="B4417">
        <v>45336925</v>
      </c>
      <c r="C4417" t="s">
        <v>2717</v>
      </c>
      <c r="D4417">
        <v>2054669</v>
      </c>
      <c r="E4417" t="s">
        <v>2622</v>
      </c>
      <c r="F4417" s="59">
        <v>52.4</v>
      </c>
      <c r="G4417">
        <v>38.82</v>
      </c>
      <c r="H4417" t="s">
        <v>2538</v>
      </c>
      <c r="I4417" t="s">
        <v>2551</v>
      </c>
      <c r="J4417" t="s">
        <v>2352</v>
      </c>
      <c r="K4417" t="s">
        <v>2321</v>
      </c>
      <c r="L4417" t="s">
        <v>2351</v>
      </c>
      <c r="M4417" t="s">
        <v>2623</v>
      </c>
      <c r="N4417" t="s">
        <v>2624</v>
      </c>
      <c r="O4417" t="s">
        <v>2542</v>
      </c>
      <c r="P4417" t="s">
        <v>2543</v>
      </c>
      <c r="Q4417" t="s">
        <v>2544</v>
      </c>
      <c r="R4417" t="s">
        <v>2625</v>
      </c>
      <c r="S4417" t="s">
        <v>2546</v>
      </c>
      <c r="T4417">
        <v>0</v>
      </c>
      <c r="U4417" t="s">
        <v>838</v>
      </c>
      <c r="V4417" t="s">
        <v>2548</v>
      </c>
      <c r="W4417" t="s">
        <v>838</v>
      </c>
      <c r="X4417" t="s">
        <v>2548</v>
      </c>
      <c r="Y4417" t="str">
        <f t="shared" si="68"/>
        <v>深圳市小赢普惠科技有限责任公司深圳市赢众通金融信息服务有限责任公司信息流</v>
      </c>
      <c r="Z4417" t="e">
        <f>VLOOKUP(Y:Y,[1]Sheet1!N:N,1,0)</f>
        <v>#N/A</v>
      </c>
    </row>
    <row r="4418" spans="1:26" hidden="1" x14ac:dyDescent="0.25">
      <c r="A4418">
        <v>20230606</v>
      </c>
      <c r="B4418">
        <v>47327891</v>
      </c>
      <c r="C4418" t="s">
        <v>2863</v>
      </c>
      <c r="D4418">
        <v>2185183</v>
      </c>
      <c r="E4418" t="s">
        <v>2574</v>
      </c>
      <c r="F4418" s="59">
        <v>61.78</v>
      </c>
      <c r="G4418">
        <v>46.8</v>
      </c>
      <c r="H4418" t="s">
        <v>2538</v>
      </c>
      <c r="I4418" t="s">
        <v>2539</v>
      </c>
      <c r="J4418" t="s">
        <v>2575</v>
      </c>
      <c r="K4418" t="s">
        <v>2321</v>
      </c>
      <c r="L4418" t="s">
        <v>2344</v>
      </c>
      <c r="M4418" t="s">
        <v>2576</v>
      </c>
      <c r="O4418" t="s">
        <v>2542</v>
      </c>
      <c r="P4418" t="s">
        <v>2543</v>
      </c>
      <c r="Q4418" t="s">
        <v>2544</v>
      </c>
      <c r="R4418" t="s">
        <v>2577</v>
      </c>
      <c r="S4418" t="s">
        <v>2546</v>
      </c>
      <c r="T4418">
        <v>0</v>
      </c>
      <c r="U4418" t="s">
        <v>838</v>
      </c>
      <c r="V4418" t="s">
        <v>2578</v>
      </c>
      <c r="W4418" t="s">
        <v>838</v>
      </c>
      <c r="X4418" t="s">
        <v>2578</v>
      </c>
      <c r="Y4418" t="str">
        <f t="shared" si="68"/>
        <v>北京微财科技有限公司-数媒重庆市黑卡小额贷款有限公司信息流</v>
      </c>
      <c r="Z4418" t="e">
        <f>VLOOKUP(Y:Y,[1]Sheet1!N:N,1,0)</f>
        <v>#N/A</v>
      </c>
    </row>
    <row r="4419" spans="1:26" hidden="1" x14ac:dyDescent="0.25">
      <c r="A4419">
        <v>20230606</v>
      </c>
      <c r="B4419">
        <v>47799717</v>
      </c>
      <c r="C4419" t="s">
        <v>2860</v>
      </c>
      <c r="D4419">
        <v>2159765</v>
      </c>
      <c r="E4419" t="s">
        <v>2568</v>
      </c>
      <c r="F4419" s="59">
        <v>9.61</v>
      </c>
      <c r="G4419">
        <v>7.34</v>
      </c>
      <c r="H4419" t="s">
        <v>2538</v>
      </c>
      <c r="I4419" t="s">
        <v>2551</v>
      </c>
      <c r="J4419" t="s">
        <v>2375</v>
      </c>
      <c r="K4419" t="s">
        <v>2321</v>
      </c>
      <c r="L4419" t="s">
        <v>2277</v>
      </c>
      <c r="M4419" t="s">
        <v>2569</v>
      </c>
      <c r="O4419" t="s">
        <v>2542</v>
      </c>
      <c r="P4419" t="s">
        <v>2543</v>
      </c>
      <c r="Q4419" t="s">
        <v>2544</v>
      </c>
      <c r="R4419" t="s">
        <v>2570</v>
      </c>
      <c r="S4419" t="s">
        <v>2546</v>
      </c>
      <c r="T4419">
        <v>0</v>
      </c>
      <c r="U4419" t="s">
        <v>2571</v>
      </c>
      <c r="V4419" t="s">
        <v>2572</v>
      </c>
      <c r="W4419" t="s">
        <v>2571</v>
      </c>
      <c r="X4419" t="s">
        <v>2572</v>
      </c>
      <c r="Y4419" t="str">
        <f t="shared" ref="Y4419:Y4482" si="69">L4419&amp;J4419&amp;K4419</f>
        <v>酷得少年（天津）文化传播有限公司-1北京酷得少年科技有限公司信息流</v>
      </c>
      <c r="Z4419" t="e">
        <f>VLOOKUP(Y:Y,[1]Sheet1!N:N,1,0)</f>
        <v>#N/A</v>
      </c>
    </row>
    <row r="4420" spans="1:26" hidden="1" x14ac:dyDescent="0.25">
      <c r="A4420">
        <v>20230606</v>
      </c>
      <c r="B4420">
        <v>39122181</v>
      </c>
      <c r="C4420" t="s">
        <v>2586</v>
      </c>
      <c r="D4420">
        <v>2117410</v>
      </c>
      <c r="E4420" t="s">
        <v>2587</v>
      </c>
      <c r="F4420" s="59">
        <v>6.73</v>
      </c>
      <c r="G4420">
        <v>0</v>
      </c>
      <c r="H4420" t="s">
        <v>2538</v>
      </c>
      <c r="I4420" t="s">
        <v>2539</v>
      </c>
      <c r="J4420" t="s">
        <v>2353</v>
      </c>
      <c r="K4420" t="s">
        <v>2321</v>
      </c>
      <c r="L4420" t="s">
        <v>326</v>
      </c>
      <c r="M4420" t="s">
        <v>2588</v>
      </c>
      <c r="N4420" t="s">
        <v>2589</v>
      </c>
      <c r="O4420" t="s">
        <v>2542</v>
      </c>
      <c r="P4420" t="s">
        <v>2543</v>
      </c>
      <c r="Q4420" t="s">
        <v>2544</v>
      </c>
      <c r="R4420" t="s">
        <v>2570</v>
      </c>
      <c r="S4420" t="s">
        <v>2546</v>
      </c>
      <c r="T4420">
        <v>0</v>
      </c>
      <c r="U4420" t="s">
        <v>2571</v>
      </c>
      <c r="V4420" t="s">
        <v>2572</v>
      </c>
      <c r="W4420" t="s">
        <v>1891</v>
      </c>
      <c r="X4420" t="s">
        <v>2564</v>
      </c>
      <c r="Y4420" t="str">
        <f t="shared" si="69"/>
        <v>网易有道信息技术（北京）有限公司网易(杭州)网络有限公司信息流</v>
      </c>
      <c r="Z4420" t="e">
        <f>VLOOKUP(Y:Y,[1]Sheet1!N:N,1,0)</f>
        <v>#N/A</v>
      </c>
    </row>
    <row r="4421" spans="1:26" hidden="1" x14ac:dyDescent="0.25">
      <c r="A4421">
        <v>20230606</v>
      </c>
      <c r="B4421">
        <v>47798459</v>
      </c>
      <c r="C4421" t="s">
        <v>2861</v>
      </c>
      <c r="D4421">
        <v>2169384</v>
      </c>
      <c r="E4421" t="s">
        <v>2633</v>
      </c>
      <c r="F4421" s="59">
        <v>6152.72</v>
      </c>
      <c r="G4421">
        <v>4557.57</v>
      </c>
      <c r="H4421" t="s">
        <v>2538</v>
      </c>
      <c r="I4421" t="s">
        <v>2551</v>
      </c>
      <c r="J4421" t="s">
        <v>296</v>
      </c>
      <c r="K4421" t="s">
        <v>2321</v>
      </c>
      <c r="L4421" t="s">
        <v>2334</v>
      </c>
      <c r="M4421" t="s">
        <v>2634</v>
      </c>
      <c r="N4421" t="s">
        <v>2635</v>
      </c>
      <c r="O4421" t="s">
        <v>2542</v>
      </c>
      <c r="P4421" t="s">
        <v>2543</v>
      </c>
      <c r="Q4421" t="s">
        <v>2544</v>
      </c>
      <c r="R4421" t="s">
        <v>2636</v>
      </c>
      <c r="S4421" t="s">
        <v>2546</v>
      </c>
      <c r="T4421">
        <v>0</v>
      </c>
      <c r="U4421" t="s">
        <v>2584</v>
      </c>
      <c r="V4421" t="s">
        <v>2637</v>
      </c>
      <c r="W4421" t="s">
        <v>2584</v>
      </c>
      <c r="X4421" t="s">
        <v>2637</v>
      </c>
      <c r="Y4421" t="str">
        <f t="shared" si="69"/>
        <v>湖北车智汇传媒有限公司北京车之家信息技术有限公司信息流</v>
      </c>
      <c r="Z4421" t="e">
        <f>VLOOKUP(Y:Y,[1]Sheet1!N:N,1,0)</f>
        <v>#N/A</v>
      </c>
    </row>
    <row r="4422" spans="1:26" hidden="1" x14ac:dyDescent="0.25">
      <c r="A4422">
        <v>20230606</v>
      </c>
      <c r="B4422">
        <v>47953339</v>
      </c>
      <c r="C4422" t="s">
        <v>2755</v>
      </c>
      <c r="D4422">
        <v>2167551</v>
      </c>
      <c r="E4422" t="s">
        <v>2550</v>
      </c>
      <c r="F4422" s="59">
        <v>754</v>
      </c>
      <c r="G4422">
        <v>754</v>
      </c>
      <c r="H4422" t="s">
        <v>2538</v>
      </c>
      <c r="I4422" t="s">
        <v>2551</v>
      </c>
      <c r="J4422" t="s">
        <v>2332</v>
      </c>
      <c r="K4422" t="s">
        <v>2321</v>
      </c>
      <c r="L4422" t="s">
        <v>2333</v>
      </c>
      <c r="M4422" t="s">
        <v>2552</v>
      </c>
      <c r="N4422" t="s">
        <v>2553</v>
      </c>
      <c r="O4422" t="s">
        <v>2542</v>
      </c>
      <c r="P4422" t="s">
        <v>2543</v>
      </c>
      <c r="Q4422" t="s">
        <v>2544</v>
      </c>
      <c r="R4422" t="s">
        <v>2554</v>
      </c>
      <c r="S4422" t="s">
        <v>2546</v>
      </c>
      <c r="T4422">
        <v>0</v>
      </c>
      <c r="U4422" t="s">
        <v>2555</v>
      </c>
      <c r="V4422" t="s">
        <v>2556</v>
      </c>
      <c r="W4422" t="s">
        <v>2555</v>
      </c>
      <c r="X4422" t="s">
        <v>2556</v>
      </c>
      <c r="Y4422" t="str">
        <f t="shared" si="69"/>
        <v>北京爱奇艺科技有限公司-百度北京爱奇艺科技有限公司信息流</v>
      </c>
      <c r="Z4422" t="e">
        <f>VLOOKUP(Y:Y,[1]Sheet1!N:N,1,0)</f>
        <v>#N/A</v>
      </c>
    </row>
    <row r="4423" spans="1:26" hidden="1" x14ac:dyDescent="0.25">
      <c r="A4423">
        <v>20230606</v>
      </c>
      <c r="B4423">
        <v>47327817</v>
      </c>
      <c r="C4423" t="s">
        <v>2718</v>
      </c>
      <c r="D4423">
        <v>2185183</v>
      </c>
      <c r="E4423" t="s">
        <v>2574</v>
      </c>
      <c r="F4423" s="59">
        <v>2670.98</v>
      </c>
      <c r="G4423">
        <v>2023.47</v>
      </c>
      <c r="H4423" t="s">
        <v>2538</v>
      </c>
      <c r="I4423" t="s">
        <v>2539</v>
      </c>
      <c r="J4423" t="s">
        <v>2575</v>
      </c>
      <c r="K4423" t="s">
        <v>2321</v>
      </c>
      <c r="L4423" t="s">
        <v>2344</v>
      </c>
      <c r="M4423" t="s">
        <v>2576</v>
      </c>
      <c r="O4423" t="s">
        <v>2542</v>
      </c>
      <c r="P4423" t="s">
        <v>2543</v>
      </c>
      <c r="Q4423" t="s">
        <v>2544</v>
      </c>
      <c r="R4423" t="s">
        <v>2577</v>
      </c>
      <c r="S4423" t="s">
        <v>2546</v>
      </c>
      <c r="T4423">
        <v>0</v>
      </c>
      <c r="U4423" t="s">
        <v>838</v>
      </c>
      <c r="V4423" t="s">
        <v>2578</v>
      </c>
      <c r="W4423" t="s">
        <v>838</v>
      </c>
      <c r="X4423" t="s">
        <v>2578</v>
      </c>
      <c r="Y4423" t="str">
        <f t="shared" si="69"/>
        <v>北京微财科技有限公司-数媒重庆市黑卡小额贷款有限公司信息流</v>
      </c>
      <c r="Z4423" t="e">
        <f>VLOOKUP(Y:Y,[1]Sheet1!N:N,1,0)</f>
        <v>#N/A</v>
      </c>
    </row>
    <row r="4424" spans="1:26" hidden="1" x14ac:dyDescent="0.25">
      <c r="A4424">
        <v>20230606</v>
      </c>
      <c r="B4424">
        <v>41250557</v>
      </c>
      <c r="C4424" t="s">
        <v>2771</v>
      </c>
      <c r="D4424">
        <v>2130054</v>
      </c>
      <c r="E4424" t="s">
        <v>2558</v>
      </c>
      <c r="F4424" s="59">
        <v>3608</v>
      </c>
      <c r="G4424">
        <v>2921.39</v>
      </c>
      <c r="H4424" t="s">
        <v>2559</v>
      </c>
      <c r="I4424" t="s">
        <v>2560</v>
      </c>
      <c r="J4424" t="s">
        <v>2350</v>
      </c>
      <c r="K4424" t="s">
        <v>711</v>
      </c>
      <c r="L4424" t="s">
        <v>2350</v>
      </c>
      <c r="M4424" t="s">
        <v>2561</v>
      </c>
      <c r="N4424" t="s">
        <v>2562</v>
      </c>
      <c r="O4424" t="s">
        <v>2542</v>
      </c>
      <c r="P4424" t="s">
        <v>2543</v>
      </c>
      <c r="Q4424" t="s">
        <v>2544</v>
      </c>
      <c r="R4424" t="s">
        <v>2563</v>
      </c>
      <c r="S4424" t="s">
        <v>2546</v>
      </c>
      <c r="T4424">
        <v>14669.245000000001</v>
      </c>
      <c r="U4424" t="s">
        <v>1891</v>
      </c>
      <c r="V4424" t="s">
        <v>2564</v>
      </c>
      <c r="W4424" t="s">
        <v>1891</v>
      </c>
      <c r="X4424" t="s">
        <v>2564</v>
      </c>
      <c r="Y4424" t="str">
        <f t="shared" si="69"/>
        <v>深圳尚米网络技术有限公司深圳尚米网络技术有限公司CPC</v>
      </c>
      <c r="Z4424" t="e">
        <f>VLOOKUP(Y:Y,[1]Sheet1!N:N,1,0)</f>
        <v>#N/A</v>
      </c>
    </row>
    <row r="4425" spans="1:26" x14ac:dyDescent="0.25">
      <c r="A4425">
        <v>20230606</v>
      </c>
      <c r="B4425">
        <v>43094813</v>
      </c>
      <c r="C4425" t="s">
        <v>2677</v>
      </c>
      <c r="D4425">
        <v>2054669</v>
      </c>
      <c r="E4425" t="s">
        <v>2622</v>
      </c>
      <c r="F4425" s="59">
        <v>118.1</v>
      </c>
      <c r="G4425">
        <v>87.48</v>
      </c>
      <c r="H4425" t="s">
        <v>2538</v>
      </c>
      <c r="I4425" t="s">
        <v>2551</v>
      </c>
      <c r="J4425" t="s">
        <v>2352</v>
      </c>
      <c r="K4425" t="s">
        <v>2321</v>
      </c>
      <c r="L4425" t="s">
        <v>2351</v>
      </c>
      <c r="M4425" t="s">
        <v>2623</v>
      </c>
      <c r="N4425" t="s">
        <v>2624</v>
      </c>
      <c r="O4425" t="s">
        <v>2542</v>
      </c>
      <c r="P4425" t="s">
        <v>2543</v>
      </c>
      <c r="Q4425" t="s">
        <v>2544</v>
      </c>
      <c r="R4425" t="s">
        <v>2625</v>
      </c>
      <c r="S4425" t="s">
        <v>2546</v>
      </c>
      <c r="T4425">
        <v>0</v>
      </c>
      <c r="U4425" t="s">
        <v>838</v>
      </c>
      <c r="V4425" t="s">
        <v>2548</v>
      </c>
      <c r="W4425" t="s">
        <v>838</v>
      </c>
      <c r="X4425" t="s">
        <v>2548</v>
      </c>
      <c r="Y4425" t="str">
        <f t="shared" si="69"/>
        <v>深圳市小赢普惠科技有限责任公司深圳市赢众通金融信息服务有限责任公司信息流</v>
      </c>
      <c r="Z4425" t="e">
        <f>VLOOKUP(Y:Y,[1]Sheet1!N:N,1,0)</f>
        <v>#N/A</v>
      </c>
    </row>
    <row r="4426" spans="1:26" x14ac:dyDescent="0.25">
      <c r="A4426">
        <v>20230606</v>
      </c>
      <c r="B4426">
        <v>45336938</v>
      </c>
      <c r="C4426" t="s">
        <v>2753</v>
      </c>
      <c r="D4426">
        <v>2054669</v>
      </c>
      <c r="E4426" t="s">
        <v>2622</v>
      </c>
      <c r="F4426" s="59">
        <v>322.95</v>
      </c>
      <c r="G4426">
        <v>239.22</v>
      </c>
      <c r="H4426" t="s">
        <v>2538</v>
      </c>
      <c r="I4426" t="s">
        <v>2551</v>
      </c>
      <c r="J4426" t="s">
        <v>2352</v>
      </c>
      <c r="K4426" t="s">
        <v>2321</v>
      </c>
      <c r="L4426" t="s">
        <v>2351</v>
      </c>
      <c r="M4426" t="s">
        <v>2623</v>
      </c>
      <c r="N4426" t="s">
        <v>2624</v>
      </c>
      <c r="O4426" t="s">
        <v>2542</v>
      </c>
      <c r="P4426" t="s">
        <v>2543</v>
      </c>
      <c r="Q4426" t="s">
        <v>2544</v>
      </c>
      <c r="R4426" t="s">
        <v>2625</v>
      </c>
      <c r="S4426" t="s">
        <v>2546</v>
      </c>
      <c r="T4426">
        <v>0</v>
      </c>
      <c r="U4426" t="s">
        <v>838</v>
      </c>
      <c r="V4426" t="s">
        <v>2548</v>
      </c>
      <c r="W4426" t="s">
        <v>838</v>
      </c>
      <c r="X4426" t="s">
        <v>2548</v>
      </c>
      <c r="Y4426" t="str">
        <f t="shared" si="69"/>
        <v>深圳市小赢普惠科技有限责任公司深圳市赢众通金融信息服务有限责任公司信息流</v>
      </c>
      <c r="Z4426" t="e">
        <f>VLOOKUP(Y:Y,[1]Sheet1!N:N,1,0)</f>
        <v>#N/A</v>
      </c>
    </row>
    <row r="4427" spans="1:26" hidden="1" x14ac:dyDescent="0.25">
      <c r="A4427">
        <v>20230606</v>
      </c>
      <c r="B4427">
        <v>47327934</v>
      </c>
      <c r="C4427" t="s">
        <v>2864</v>
      </c>
      <c r="D4427">
        <v>2185183</v>
      </c>
      <c r="E4427" t="s">
        <v>2574</v>
      </c>
      <c r="F4427" s="59">
        <v>74.290000000000006</v>
      </c>
      <c r="G4427">
        <v>56.28</v>
      </c>
      <c r="H4427" t="s">
        <v>2538</v>
      </c>
      <c r="I4427" t="s">
        <v>2551</v>
      </c>
      <c r="J4427" t="s">
        <v>2575</v>
      </c>
      <c r="K4427" t="s">
        <v>2321</v>
      </c>
      <c r="L4427" t="s">
        <v>2344</v>
      </c>
      <c r="M4427" t="s">
        <v>2576</v>
      </c>
      <c r="O4427" t="s">
        <v>2542</v>
      </c>
      <c r="P4427" t="s">
        <v>2543</v>
      </c>
      <c r="Q4427" t="s">
        <v>2544</v>
      </c>
      <c r="R4427" t="s">
        <v>2577</v>
      </c>
      <c r="S4427" t="s">
        <v>2546</v>
      </c>
      <c r="T4427">
        <v>0</v>
      </c>
      <c r="U4427" t="s">
        <v>838</v>
      </c>
      <c r="V4427" t="s">
        <v>2578</v>
      </c>
      <c r="W4427" t="s">
        <v>838</v>
      </c>
      <c r="X4427" t="s">
        <v>2578</v>
      </c>
      <c r="Y4427" t="str">
        <f t="shared" si="69"/>
        <v>北京微财科技有限公司-数媒重庆市黑卡小额贷款有限公司信息流</v>
      </c>
      <c r="Z4427" t="e">
        <f>VLOOKUP(Y:Y,[1]Sheet1!N:N,1,0)</f>
        <v>#N/A</v>
      </c>
    </row>
    <row r="4428" spans="1:26" hidden="1" x14ac:dyDescent="0.25">
      <c r="A4428">
        <v>20230606</v>
      </c>
      <c r="B4428">
        <v>47344663</v>
      </c>
      <c r="C4428" t="s">
        <v>2788</v>
      </c>
      <c r="D4428">
        <v>2165628</v>
      </c>
      <c r="E4428" t="s">
        <v>2789</v>
      </c>
      <c r="F4428" s="59">
        <v>1002.52</v>
      </c>
      <c r="G4428">
        <v>0</v>
      </c>
      <c r="H4428" t="s">
        <v>2559</v>
      </c>
      <c r="I4428" t="s">
        <v>2560</v>
      </c>
      <c r="J4428" t="s">
        <v>2332</v>
      </c>
      <c r="K4428" t="s">
        <v>711</v>
      </c>
      <c r="L4428" t="s">
        <v>2333</v>
      </c>
      <c r="M4428" t="s">
        <v>2552</v>
      </c>
      <c r="N4428" t="s">
        <v>2553</v>
      </c>
      <c r="O4428" t="s">
        <v>2542</v>
      </c>
      <c r="P4428" t="s">
        <v>2543</v>
      </c>
      <c r="Q4428" t="s">
        <v>2544</v>
      </c>
      <c r="R4428" t="s">
        <v>2554</v>
      </c>
      <c r="S4428" t="s">
        <v>2546</v>
      </c>
      <c r="T4428">
        <v>0</v>
      </c>
      <c r="U4428" t="s">
        <v>2555</v>
      </c>
      <c r="V4428" t="s">
        <v>2556</v>
      </c>
      <c r="W4428" t="s">
        <v>2555</v>
      </c>
      <c r="X4428" t="s">
        <v>2556</v>
      </c>
      <c r="Y4428" t="str">
        <f t="shared" si="69"/>
        <v>北京爱奇艺科技有限公司-百度北京爱奇艺科技有限公司CPC</v>
      </c>
      <c r="Z4428" t="e">
        <f>VLOOKUP(Y:Y,[1]Sheet1!N:N,1,0)</f>
        <v>#N/A</v>
      </c>
    </row>
    <row r="4429" spans="1:26" hidden="1" x14ac:dyDescent="0.25">
      <c r="A4429">
        <v>20230606</v>
      </c>
      <c r="B4429">
        <v>38794049</v>
      </c>
      <c r="C4429" t="s">
        <v>2627</v>
      </c>
      <c r="D4429">
        <v>2172261</v>
      </c>
      <c r="E4429" t="s">
        <v>2628</v>
      </c>
      <c r="F4429" s="59">
        <v>27.44</v>
      </c>
      <c r="G4429">
        <v>20.95</v>
      </c>
      <c r="H4429" t="s">
        <v>2538</v>
      </c>
      <c r="I4429" t="s">
        <v>2539</v>
      </c>
      <c r="J4429" t="s">
        <v>292</v>
      </c>
      <c r="K4429" t="s">
        <v>2321</v>
      </c>
      <c r="L4429" t="s">
        <v>574</v>
      </c>
      <c r="M4429" t="s">
        <v>2611</v>
      </c>
      <c r="N4429" t="s">
        <v>2612</v>
      </c>
      <c r="O4429" t="s">
        <v>2542</v>
      </c>
      <c r="P4429" t="s">
        <v>2543</v>
      </c>
      <c r="Q4429" t="s">
        <v>2544</v>
      </c>
      <c r="R4429" t="s">
        <v>2613</v>
      </c>
      <c r="S4429" t="s">
        <v>2546</v>
      </c>
      <c r="T4429">
        <v>0</v>
      </c>
      <c r="U4429" t="s">
        <v>2614</v>
      </c>
      <c r="V4429" t="s">
        <v>2615</v>
      </c>
      <c r="W4429" t="s">
        <v>2614</v>
      </c>
      <c r="X4429" t="s">
        <v>2615</v>
      </c>
      <c r="Y4429" t="str">
        <f t="shared" si="69"/>
        <v>广州荔湾品唯信息服务有限公司广州唯品会电子商务有限公司信息流</v>
      </c>
      <c r="Z4429" t="e">
        <f>VLOOKUP(Y:Y,[1]Sheet1!N:N,1,0)</f>
        <v>#N/A</v>
      </c>
    </row>
    <row r="4430" spans="1:26" hidden="1" x14ac:dyDescent="0.25">
      <c r="A4430">
        <v>20230606</v>
      </c>
      <c r="B4430">
        <v>41250532</v>
      </c>
      <c r="C4430" t="s">
        <v>2664</v>
      </c>
      <c r="D4430">
        <v>2130054</v>
      </c>
      <c r="E4430" t="s">
        <v>2558</v>
      </c>
      <c r="F4430" s="59">
        <v>1804.01</v>
      </c>
      <c r="G4430">
        <v>1460.68</v>
      </c>
      <c r="H4430" t="s">
        <v>2559</v>
      </c>
      <c r="I4430" t="s">
        <v>2560</v>
      </c>
      <c r="J4430" t="s">
        <v>2350</v>
      </c>
      <c r="K4430" t="s">
        <v>711</v>
      </c>
      <c r="L4430" t="s">
        <v>2350</v>
      </c>
      <c r="M4430" t="s">
        <v>2561</v>
      </c>
      <c r="N4430" t="s">
        <v>2562</v>
      </c>
      <c r="O4430" t="s">
        <v>2542</v>
      </c>
      <c r="P4430" t="s">
        <v>2543</v>
      </c>
      <c r="Q4430" t="s">
        <v>2544</v>
      </c>
      <c r="R4430" t="s">
        <v>2563</v>
      </c>
      <c r="S4430" t="s">
        <v>2546</v>
      </c>
      <c r="T4430">
        <v>7068.7939999999999</v>
      </c>
      <c r="U4430" t="s">
        <v>1891</v>
      </c>
      <c r="V4430" t="s">
        <v>2564</v>
      </c>
      <c r="W4430" t="s">
        <v>1891</v>
      </c>
      <c r="X4430" t="s">
        <v>2564</v>
      </c>
      <c r="Y4430" t="str">
        <f t="shared" si="69"/>
        <v>深圳尚米网络技术有限公司深圳尚米网络技术有限公司CPC</v>
      </c>
      <c r="Z4430" t="e">
        <f>VLOOKUP(Y:Y,[1]Sheet1!N:N,1,0)</f>
        <v>#N/A</v>
      </c>
    </row>
    <row r="4431" spans="1:26" hidden="1" x14ac:dyDescent="0.25">
      <c r="A4431">
        <v>20230606</v>
      </c>
      <c r="B4431">
        <v>45323155</v>
      </c>
      <c r="C4431" t="s">
        <v>2759</v>
      </c>
      <c r="D4431">
        <v>2172261</v>
      </c>
      <c r="E4431" t="s">
        <v>2628</v>
      </c>
      <c r="F4431" s="59">
        <v>21.04</v>
      </c>
      <c r="G4431">
        <v>16.059999999999999</v>
      </c>
      <c r="H4431" t="s">
        <v>2538</v>
      </c>
      <c r="I4431" t="s">
        <v>2551</v>
      </c>
      <c r="J4431" t="s">
        <v>292</v>
      </c>
      <c r="K4431" t="s">
        <v>2321</v>
      </c>
      <c r="L4431" t="s">
        <v>574</v>
      </c>
      <c r="M4431" t="s">
        <v>2611</v>
      </c>
      <c r="N4431" t="s">
        <v>2612</v>
      </c>
      <c r="O4431" t="s">
        <v>2542</v>
      </c>
      <c r="P4431" t="s">
        <v>2543</v>
      </c>
      <c r="Q4431" t="s">
        <v>2544</v>
      </c>
      <c r="R4431" t="s">
        <v>2613</v>
      </c>
      <c r="S4431" t="s">
        <v>2546</v>
      </c>
      <c r="T4431">
        <v>0</v>
      </c>
      <c r="U4431" t="s">
        <v>2614</v>
      </c>
      <c r="V4431" t="s">
        <v>2615</v>
      </c>
      <c r="W4431" t="s">
        <v>2614</v>
      </c>
      <c r="X4431" t="s">
        <v>2615</v>
      </c>
      <c r="Y4431" t="str">
        <f t="shared" si="69"/>
        <v>广州荔湾品唯信息服务有限公司广州唯品会电子商务有限公司信息流</v>
      </c>
      <c r="Z4431" t="e">
        <f>VLOOKUP(Y:Y,[1]Sheet1!N:N,1,0)</f>
        <v>#N/A</v>
      </c>
    </row>
    <row r="4432" spans="1:26" hidden="1" x14ac:dyDescent="0.25">
      <c r="A4432">
        <v>20230606</v>
      </c>
      <c r="B4432">
        <v>47327914</v>
      </c>
      <c r="C4432" t="s">
        <v>2720</v>
      </c>
      <c r="D4432">
        <v>2185183</v>
      </c>
      <c r="E4432" t="s">
        <v>2574</v>
      </c>
      <c r="F4432" s="59">
        <v>442.51</v>
      </c>
      <c r="G4432">
        <v>335.24</v>
      </c>
      <c r="H4432" t="s">
        <v>2538</v>
      </c>
      <c r="I4432" t="s">
        <v>2551</v>
      </c>
      <c r="J4432" t="s">
        <v>2575</v>
      </c>
      <c r="K4432" t="s">
        <v>2321</v>
      </c>
      <c r="L4432" t="s">
        <v>2344</v>
      </c>
      <c r="M4432" t="s">
        <v>2576</v>
      </c>
      <c r="O4432" t="s">
        <v>2542</v>
      </c>
      <c r="P4432" t="s">
        <v>2543</v>
      </c>
      <c r="Q4432" t="s">
        <v>2544</v>
      </c>
      <c r="R4432" t="s">
        <v>2577</v>
      </c>
      <c r="S4432" t="s">
        <v>2546</v>
      </c>
      <c r="T4432">
        <v>0</v>
      </c>
      <c r="U4432" t="s">
        <v>838</v>
      </c>
      <c r="V4432" t="s">
        <v>2578</v>
      </c>
      <c r="W4432" t="s">
        <v>838</v>
      </c>
      <c r="X4432" t="s">
        <v>2578</v>
      </c>
      <c r="Y4432" t="str">
        <f t="shared" si="69"/>
        <v>北京微财科技有限公司-数媒重庆市黑卡小额贷款有限公司信息流</v>
      </c>
      <c r="Z4432" t="e">
        <f>VLOOKUP(Y:Y,[1]Sheet1!N:N,1,0)</f>
        <v>#N/A</v>
      </c>
    </row>
    <row r="4433" spans="1:26" hidden="1" x14ac:dyDescent="0.25">
      <c r="A4433">
        <v>20230606</v>
      </c>
      <c r="B4433">
        <v>47580629</v>
      </c>
      <c r="C4433" t="s">
        <v>2773</v>
      </c>
      <c r="D4433">
        <v>2171220</v>
      </c>
      <c r="E4433" t="s">
        <v>2774</v>
      </c>
      <c r="F4433" s="59">
        <v>6493.3</v>
      </c>
      <c r="G4433">
        <v>5745.81</v>
      </c>
      <c r="H4433" t="s">
        <v>2559</v>
      </c>
      <c r="I4433" t="s">
        <v>2560</v>
      </c>
      <c r="J4433" t="s">
        <v>2322</v>
      </c>
      <c r="K4433" t="s">
        <v>711</v>
      </c>
      <c r="L4433" t="s">
        <v>2323</v>
      </c>
      <c r="M4433" t="s">
        <v>2685</v>
      </c>
      <c r="N4433" t="s">
        <v>2686</v>
      </c>
      <c r="O4433" t="s">
        <v>2542</v>
      </c>
      <c r="P4433" t="s">
        <v>2543</v>
      </c>
      <c r="Q4433" t="s">
        <v>2544</v>
      </c>
      <c r="R4433" t="s">
        <v>2687</v>
      </c>
      <c r="S4433" t="s">
        <v>2546</v>
      </c>
      <c r="T4433">
        <v>78830.316000000006</v>
      </c>
      <c r="U4433" t="s">
        <v>2555</v>
      </c>
      <c r="V4433" t="s">
        <v>2556</v>
      </c>
      <c r="W4433" t="s">
        <v>2555</v>
      </c>
      <c r="X4433" t="s">
        <v>2671</v>
      </c>
      <c r="Y4433" t="str">
        <f t="shared" si="69"/>
        <v>广州虎牙信息科技有限公司-百度广州虎牙信息科技有限公司CPC</v>
      </c>
      <c r="Z4433" t="e">
        <f>VLOOKUP(Y:Y,[1]Sheet1!N:N,1,0)</f>
        <v>#N/A</v>
      </c>
    </row>
    <row r="4434" spans="1:26" hidden="1" x14ac:dyDescent="0.25">
      <c r="A4434">
        <v>20230606</v>
      </c>
      <c r="B4434">
        <v>40850187</v>
      </c>
      <c r="C4434" t="s">
        <v>2652</v>
      </c>
      <c r="D4434">
        <v>2165227</v>
      </c>
      <c r="E4434" t="s">
        <v>2566</v>
      </c>
      <c r="F4434" s="59">
        <v>4306.74</v>
      </c>
      <c r="G4434">
        <v>3190.18</v>
      </c>
      <c r="H4434" t="s">
        <v>2538</v>
      </c>
      <c r="I4434" t="s">
        <v>2539</v>
      </c>
      <c r="J4434" t="s">
        <v>2320</v>
      </c>
      <c r="K4434" t="s">
        <v>2321</v>
      </c>
      <c r="L4434" t="s">
        <v>2318</v>
      </c>
      <c r="M4434" t="s">
        <v>2540</v>
      </c>
      <c r="N4434" t="s">
        <v>2541</v>
      </c>
      <c r="O4434" t="s">
        <v>2542</v>
      </c>
      <c r="P4434" t="s">
        <v>2543</v>
      </c>
      <c r="Q4434" t="s">
        <v>2544</v>
      </c>
      <c r="R4434" t="s">
        <v>2545</v>
      </c>
      <c r="S4434" t="s">
        <v>2546</v>
      </c>
      <c r="T4434">
        <v>0</v>
      </c>
      <c r="U4434" t="s">
        <v>838</v>
      </c>
      <c r="V4434" t="s">
        <v>2547</v>
      </c>
      <c r="W4434" t="s">
        <v>838</v>
      </c>
      <c r="X4434" t="s">
        <v>2548</v>
      </c>
      <c r="Y4434" t="str">
        <f t="shared" si="69"/>
        <v>上海耳序信息技术有限公司-四部上海拍拍贷金融信息服务有限公司信息流</v>
      </c>
      <c r="Z4434" t="e">
        <f>VLOOKUP(Y:Y,[1]Sheet1!N:N,1,0)</f>
        <v>#N/A</v>
      </c>
    </row>
    <row r="4435" spans="1:26" hidden="1" x14ac:dyDescent="0.25">
      <c r="A4435">
        <v>20230606</v>
      </c>
      <c r="B4435">
        <v>40850187</v>
      </c>
      <c r="C4435" t="s">
        <v>2652</v>
      </c>
      <c r="D4435">
        <v>2165227</v>
      </c>
      <c r="E4435" t="s">
        <v>2566</v>
      </c>
      <c r="F4435" s="59">
        <v>151.5</v>
      </c>
      <c r="G4435">
        <v>112.22</v>
      </c>
      <c r="H4435" t="s">
        <v>2538</v>
      </c>
      <c r="I4435" t="s">
        <v>2551</v>
      </c>
      <c r="J4435" t="s">
        <v>2320</v>
      </c>
      <c r="K4435" t="s">
        <v>2321</v>
      </c>
      <c r="L4435" t="s">
        <v>2318</v>
      </c>
      <c r="M4435" t="s">
        <v>2540</v>
      </c>
      <c r="N4435" t="s">
        <v>2541</v>
      </c>
      <c r="O4435" t="s">
        <v>2542</v>
      </c>
      <c r="P4435" t="s">
        <v>2543</v>
      </c>
      <c r="Q4435" t="s">
        <v>2544</v>
      </c>
      <c r="R4435" t="s">
        <v>2545</v>
      </c>
      <c r="S4435" t="s">
        <v>2546</v>
      </c>
      <c r="T4435">
        <v>0</v>
      </c>
      <c r="U4435" t="s">
        <v>838</v>
      </c>
      <c r="V4435" t="s">
        <v>2547</v>
      </c>
      <c r="W4435" t="s">
        <v>838</v>
      </c>
      <c r="X4435" t="s">
        <v>2548</v>
      </c>
      <c r="Y4435" t="str">
        <f t="shared" si="69"/>
        <v>上海耳序信息技术有限公司-四部上海拍拍贷金融信息服务有限公司信息流</v>
      </c>
      <c r="Z4435" t="e">
        <f>VLOOKUP(Y:Y,[1]Sheet1!N:N,1,0)</f>
        <v>#N/A</v>
      </c>
    </row>
    <row r="4436" spans="1:26" hidden="1" x14ac:dyDescent="0.25">
      <c r="A4436">
        <v>20230606</v>
      </c>
      <c r="B4436">
        <v>41512462</v>
      </c>
      <c r="C4436" t="s">
        <v>2743</v>
      </c>
      <c r="D4436">
        <v>2117409</v>
      </c>
      <c r="E4436" t="s">
        <v>2744</v>
      </c>
      <c r="F4436" s="59">
        <v>401.66</v>
      </c>
      <c r="G4436">
        <v>0</v>
      </c>
      <c r="H4436" t="s">
        <v>2559</v>
      </c>
      <c r="I4436" t="s">
        <v>2560</v>
      </c>
      <c r="J4436" t="s">
        <v>2353</v>
      </c>
      <c r="K4436" t="s">
        <v>711</v>
      </c>
      <c r="L4436" t="s">
        <v>326</v>
      </c>
      <c r="M4436" t="s">
        <v>2588</v>
      </c>
      <c r="N4436" t="s">
        <v>2589</v>
      </c>
      <c r="O4436" t="s">
        <v>2542</v>
      </c>
      <c r="P4436" t="s">
        <v>2543</v>
      </c>
      <c r="Q4436" t="s">
        <v>2544</v>
      </c>
      <c r="R4436" t="s">
        <v>2570</v>
      </c>
      <c r="S4436" t="s">
        <v>2546</v>
      </c>
      <c r="T4436">
        <v>0</v>
      </c>
      <c r="U4436" t="s">
        <v>2571</v>
      </c>
      <c r="V4436" t="s">
        <v>2572</v>
      </c>
      <c r="W4436" t="s">
        <v>1891</v>
      </c>
      <c r="X4436" t="s">
        <v>2564</v>
      </c>
      <c r="Y4436" t="str">
        <f t="shared" si="69"/>
        <v>网易有道信息技术（北京）有限公司网易(杭州)网络有限公司CPC</v>
      </c>
      <c r="Z4436" t="e">
        <f>VLOOKUP(Y:Y,[1]Sheet1!N:N,1,0)</f>
        <v>#N/A</v>
      </c>
    </row>
    <row r="4437" spans="1:26" hidden="1" x14ac:dyDescent="0.25">
      <c r="A4437">
        <v>20230606</v>
      </c>
      <c r="B4437">
        <v>42327250</v>
      </c>
      <c r="C4437" t="s">
        <v>2704</v>
      </c>
      <c r="D4437">
        <v>2172261</v>
      </c>
      <c r="E4437" t="s">
        <v>2628</v>
      </c>
      <c r="F4437" s="59">
        <v>570.75</v>
      </c>
      <c r="G4437">
        <v>435.69</v>
      </c>
      <c r="H4437" t="s">
        <v>2538</v>
      </c>
      <c r="I4437" t="s">
        <v>2539</v>
      </c>
      <c r="J4437" t="s">
        <v>292</v>
      </c>
      <c r="K4437" t="s">
        <v>2321</v>
      </c>
      <c r="L4437" t="s">
        <v>574</v>
      </c>
      <c r="M4437" t="s">
        <v>2611</v>
      </c>
      <c r="N4437" t="s">
        <v>2612</v>
      </c>
      <c r="O4437" t="s">
        <v>2542</v>
      </c>
      <c r="P4437" t="s">
        <v>2543</v>
      </c>
      <c r="Q4437" t="s">
        <v>2544</v>
      </c>
      <c r="R4437" t="s">
        <v>2613</v>
      </c>
      <c r="S4437" t="s">
        <v>2546</v>
      </c>
      <c r="T4437">
        <v>0</v>
      </c>
      <c r="U4437" t="s">
        <v>2614</v>
      </c>
      <c r="V4437" t="s">
        <v>2615</v>
      </c>
      <c r="W4437" t="s">
        <v>2614</v>
      </c>
      <c r="X4437" t="s">
        <v>2615</v>
      </c>
      <c r="Y4437" t="str">
        <f t="shared" si="69"/>
        <v>广州荔湾品唯信息服务有限公司广州唯品会电子商务有限公司信息流</v>
      </c>
      <c r="Z4437" t="e">
        <f>VLOOKUP(Y:Y,[1]Sheet1!N:N,1,0)</f>
        <v>#N/A</v>
      </c>
    </row>
    <row r="4438" spans="1:26" hidden="1" x14ac:dyDescent="0.25">
      <c r="A4438">
        <v>20230606</v>
      </c>
      <c r="B4438">
        <v>42965681</v>
      </c>
      <c r="C4438" t="s">
        <v>2725</v>
      </c>
      <c r="D4438">
        <v>2165227</v>
      </c>
      <c r="E4438" t="s">
        <v>2566</v>
      </c>
      <c r="F4438" s="59">
        <v>28.62</v>
      </c>
      <c r="G4438">
        <v>21.2</v>
      </c>
      <c r="H4438" t="s">
        <v>2538</v>
      </c>
      <c r="I4438" t="s">
        <v>2551</v>
      </c>
      <c r="J4438" t="s">
        <v>2320</v>
      </c>
      <c r="K4438" t="s">
        <v>2321</v>
      </c>
      <c r="L4438" t="s">
        <v>2318</v>
      </c>
      <c r="M4438" t="s">
        <v>2540</v>
      </c>
      <c r="N4438" t="s">
        <v>2541</v>
      </c>
      <c r="O4438" t="s">
        <v>2542</v>
      </c>
      <c r="P4438" t="s">
        <v>2543</v>
      </c>
      <c r="Q4438" t="s">
        <v>2544</v>
      </c>
      <c r="R4438" t="s">
        <v>2545</v>
      </c>
      <c r="S4438" t="s">
        <v>2546</v>
      </c>
      <c r="T4438">
        <v>0</v>
      </c>
      <c r="U4438" t="s">
        <v>838</v>
      </c>
      <c r="V4438" t="s">
        <v>2547</v>
      </c>
      <c r="W4438" t="s">
        <v>838</v>
      </c>
      <c r="X4438" t="s">
        <v>2548</v>
      </c>
      <c r="Y4438" t="str">
        <f t="shared" si="69"/>
        <v>上海耳序信息技术有限公司-四部上海拍拍贷金融信息服务有限公司信息流</v>
      </c>
      <c r="Z4438" t="e">
        <f>VLOOKUP(Y:Y,[1]Sheet1!N:N,1,0)</f>
        <v>#N/A</v>
      </c>
    </row>
    <row r="4439" spans="1:26" x14ac:dyDescent="0.25">
      <c r="A4439">
        <v>20230606</v>
      </c>
      <c r="B4439">
        <v>43094804</v>
      </c>
      <c r="C4439" t="s">
        <v>2705</v>
      </c>
      <c r="D4439">
        <v>2054669</v>
      </c>
      <c r="E4439" t="s">
        <v>2622</v>
      </c>
      <c r="F4439" s="59">
        <v>6839.46</v>
      </c>
      <c r="G4439">
        <v>5066.2700000000004</v>
      </c>
      <c r="H4439" t="s">
        <v>2538</v>
      </c>
      <c r="I4439" t="s">
        <v>2539</v>
      </c>
      <c r="J4439" t="s">
        <v>2352</v>
      </c>
      <c r="K4439" t="s">
        <v>2321</v>
      </c>
      <c r="L4439" t="s">
        <v>2351</v>
      </c>
      <c r="M4439" t="s">
        <v>2623</v>
      </c>
      <c r="N4439" t="s">
        <v>2624</v>
      </c>
      <c r="O4439" t="s">
        <v>2542</v>
      </c>
      <c r="P4439" t="s">
        <v>2543</v>
      </c>
      <c r="Q4439" t="s">
        <v>2544</v>
      </c>
      <c r="R4439" t="s">
        <v>2625</v>
      </c>
      <c r="S4439" t="s">
        <v>2546</v>
      </c>
      <c r="T4439">
        <v>0</v>
      </c>
      <c r="U4439" t="s">
        <v>838</v>
      </c>
      <c r="V4439" t="s">
        <v>2548</v>
      </c>
      <c r="W4439" t="s">
        <v>838</v>
      </c>
      <c r="X4439" t="s">
        <v>2548</v>
      </c>
      <c r="Y4439" t="str">
        <f t="shared" si="69"/>
        <v>深圳市小赢普惠科技有限责任公司深圳市赢众通金融信息服务有限责任公司信息流</v>
      </c>
      <c r="Z4439" t="e">
        <f>VLOOKUP(Y:Y,[1]Sheet1!N:N,1,0)</f>
        <v>#N/A</v>
      </c>
    </row>
    <row r="4440" spans="1:26" hidden="1" x14ac:dyDescent="0.25">
      <c r="A4440">
        <v>20230606</v>
      </c>
      <c r="B4440">
        <v>45323107</v>
      </c>
      <c r="C4440" t="s">
        <v>2654</v>
      </c>
      <c r="D4440">
        <v>2172261</v>
      </c>
      <c r="E4440" t="s">
        <v>2628</v>
      </c>
      <c r="F4440" s="59">
        <v>1475.57</v>
      </c>
      <c r="G4440">
        <v>1126.3900000000001</v>
      </c>
      <c r="H4440" t="s">
        <v>2538</v>
      </c>
      <c r="I4440" t="s">
        <v>2551</v>
      </c>
      <c r="J4440" t="s">
        <v>292</v>
      </c>
      <c r="K4440" t="s">
        <v>2321</v>
      </c>
      <c r="L4440" t="s">
        <v>574</v>
      </c>
      <c r="M4440" t="s">
        <v>2611</v>
      </c>
      <c r="N4440" t="s">
        <v>2612</v>
      </c>
      <c r="O4440" t="s">
        <v>2542</v>
      </c>
      <c r="P4440" t="s">
        <v>2543</v>
      </c>
      <c r="Q4440" t="s">
        <v>2544</v>
      </c>
      <c r="R4440" t="s">
        <v>2613</v>
      </c>
      <c r="S4440" t="s">
        <v>2546</v>
      </c>
      <c r="T4440">
        <v>0</v>
      </c>
      <c r="U4440" t="s">
        <v>2614</v>
      </c>
      <c r="V4440" t="s">
        <v>2615</v>
      </c>
      <c r="W4440" t="s">
        <v>2614</v>
      </c>
      <c r="X4440" t="s">
        <v>2615</v>
      </c>
      <c r="Y4440" t="str">
        <f t="shared" si="69"/>
        <v>广州荔湾品唯信息服务有限公司广州唯品会电子商务有限公司信息流</v>
      </c>
      <c r="Z4440" t="e">
        <f>VLOOKUP(Y:Y,[1]Sheet1!N:N,1,0)</f>
        <v>#N/A</v>
      </c>
    </row>
    <row r="4441" spans="1:26" hidden="1" x14ac:dyDescent="0.25">
      <c r="A4441">
        <v>20230606</v>
      </c>
      <c r="B4441">
        <v>47327914</v>
      </c>
      <c r="C4441" t="s">
        <v>2720</v>
      </c>
      <c r="D4441">
        <v>2185183</v>
      </c>
      <c r="E4441" t="s">
        <v>2574</v>
      </c>
      <c r="F4441" s="59">
        <v>7617.24</v>
      </c>
      <c r="G4441">
        <v>5770.64</v>
      </c>
      <c r="H4441" t="s">
        <v>2538</v>
      </c>
      <c r="I4441" t="s">
        <v>2539</v>
      </c>
      <c r="J4441" t="s">
        <v>2575</v>
      </c>
      <c r="K4441" t="s">
        <v>2321</v>
      </c>
      <c r="L4441" t="s">
        <v>2344</v>
      </c>
      <c r="M4441" t="s">
        <v>2576</v>
      </c>
      <c r="O4441" t="s">
        <v>2542</v>
      </c>
      <c r="P4441" t="s">
        <v>2543</v>
      </c>
      <c r="Q4441" t="s">
        <v>2544</v>
      </c>
      <c r="R4441" t="s">
        <v>2577</v>
      </c>
      <c r="S4441" t="s">
        <v>2546</v>
      </c>
      <c r="T4441">
        <v>0</v>
      </c>
      <c r="U4441" t="s">
        <v>838</v>
      </c>
      <c r="V4441" t="s">
        <v>2578</v>
      </c>
      <c r="W4441" t="s">
        <v>838</v>
      </c>
      <c r="X4441" t="s">
        <v>2578</v>
      </c>
      <c r="Y4441" t="str">
        <f t="shared" si="69"/>
        <v>北京微财科技有限公司-数媒重庆市黑卡小额贷款有限公司信息流</v>
      </c>
      <c r="Z4441" t="e">
        <f>VLOOKUP(Y:Y,[1]Sheet1!N:N,1,0)</f>
        <v>#N/A</v>
      </c>
    </row>
    <row r="4442" spans="1:26" hidden="1" x14ac:dyDescent="0.25">
      <c r="A4442">
        <v>20230606</v>
      </c>
      <c r="B4442">
        <v>47327991</v>
      </c>
      <c r="C4442" t="s">
        <v>2766</v>
      </c>
      <c r="D4442">
        <v>2185183</v>
      </c>
      <c r="E4442" t="s">
        <v>2574</v>
      </c>
      <c r="F4442" s="59">
        <v>996.72</v>
      </c>
      <c r="G4442">
        <v>755.09</v>
      </c>
      <c r="H4442" t="s">
        <v>2538</v>
      </c>
      <c r="I4442" t="s">
        <v>2539</v>
      </c>
      <c r="J4442" t="s">
        <v>2575</v>
      </c>
      <c r="K4442" t="s">
        <v>2321</v>
      </c>
      <c r="L4442" t="s">
        <v>2344</v>
      </c>
      <c r="M4442" t="s">
        <v>2576</v>
      </c>
      <c r="O4442" t="s">
        <v>2542</v>
      </c>
      <c r="P4442" t="s">
        <v>2543</v>
      </c>
      <c r="Q4442" t="s">
        <v>2544</v>
      </c>
      <c r="R4442" t="s">
        <v>2577</v>
      </c>
      <c r="S4442" t="s">
        <v>2546</v>
      </c>
      <c r="T4442">
        <v>0</v>
      </c>
      <c r="U4442" t="s">
        <v>838</v>
      </c>
      <c r="V4442" t="s">
        <v>2578</v>
      </c>
      <c r="W4442" t="s">
        <v>838</v>
      </c>
      <c r="X4442" t="s">
        <v>2578</v>
      </c>
      <c r="Y4442" t="str">
        <f t="shared" si="69"/>
        <v>北京微财科技有限公司-数媒重庆市黑卡小额贷款有限公司信息流</v>
      </c>
      <c r="Z4442" t="e">
        <f>VLOOKUP(Y:Y,[1]Sheet1!N:N,1,0)</f>
        <v>#N/A</v>
      </c>
    </row>
    <row r="4443" spans="1:26" hidden="1" x14ac:dyDescent="0.25">
      <c r="A4443">
        <v>20230606</v>
      </c>
      <c r="B4443">
        <v>47426584</v>
      </c>
      <c r="C4443" t="s">
        <v>2874</v>
      </c>
      <c r="D4443">
        <v>2167551</v>
      </c>
      <c r="E4443" t="s">
        <v>2550</v>
      </c>
      <c r="F4443" s="59">
        <v>0.66</v>
      </c>
      <c r="G4443">
        <v>0.66</v>
      </c>
      <c r="H4443" t="s">
        <v>2538</v>
      </c>
      <c r="I4443" t="s">
        <v>2551</v>
      </c>
      <c r="J4443" t="s">
        <v>2332</v>
      </c>
      <c r="K4443" t="s">
        <v>2321</v>
      </c>
      <c r="L4443" t="s">
        <v>2333</v>
      </c>
      <c r="M4443" t="s">
        <v>2552</v>
      </c>
      <c r="N4443" t="s">
        <v>2553</v>
      </c>
      <c r="O4443" t="s">
        <v>2542</v>
      </c>
      <c r="P4443" t="s">
        <v>2543</v>
      </c>
      <c r="Q4443" t="s">
        <v>2544</v>
      </c>
      <c r="R4443" t="s">
        <v>2554</v>
      </c>
      <c r="S4443" t="s">
        <v>2546</v>
      </c>
      <c r="T4443">
        <v>0</v>
      </c>
      <c r="U4443" t="s">
        <v>2555</v>
      </c>
      <c r="V4443" t="s">
        <v>2556</v>
      </c>
      <c r="W4443" t="s">
        <v>2555</v>
      </c>
      <c r="X4443" t="s">
        <v>2556</v>
      </c>
      <c r="Y4443" t="str">
        <f t="shared" si="69"/>
        <v>北京爱奇艺科技有限公司-百度北京爱奇艺科技有限公司信息流</v>
      </c>
      <c r="Z4443" t="e">
        <f>VLOOKUP(Y:Y,[1]Sheet1!N:N,1,0)</f>
        <v>#N/A</v>
      </c>
    </row>
    <row r="4444" spans="1:26" hidden="1" x14ac:dyDescent="0.25">
      <c r="A4444">
        <v>20230606</v>
      </c>
      <c r="B4444">
        <v>40548298</v>
      </c>
      <c r="C4444" t="s">
        <v>2557</v>
      </c>
      <c r="D4444">
        <v>2130054</v>
      </c>
      <c r="E4444" t="s">
        <v>2558</v>
      </c>
      <c r="F4444" s="59">
        <v>3564.94</v>
      </c>
      <c r="G4444">
        <v>2886.52</v>
      </c>
      <c r="H4444" t="s">
        <v>2559</v>
      </c>
      <c r="I4444" t="s">
        <v>2560</v>
      </c>
      <c r="J4444" t="s">
        <v>2350</v>
      </c>
      <c r="K4444" t="s">
        <v>711</v>
      </c>
      <c r="L4444" t="s">
        <v>2350</v>
      </c>
      <c r="M4444" t="s">
        <v>2561</v>
      </c>
      <c r="N4444" t="s">
        <v>2562</v>
      </c>
      <c r="O4444" t="s">
        <v>2542</v>
      </c>
      <c r="P4444" t="s">
        <v>2543</v>
      </c>
      <c r="Q4444" t="s">
        <v>2544</v>
      </c>
      <c r="R4444" t="s">
        <v>2563</v>
      </c>
      <c r="S4444" t="s">
        <v>2546</v>
      </c>
      <c r="T4444">
        <v>12207.439</v>
      </c>
      <c r="U4444" t="s">
        <v>1891</v>
      </c>
      <c r="V4444" t="s">
        <v>2564</v>
      </c>
      <c r="W4444" t="s">
        <v>1891</v>
      </c>
      <c r="X4444" t="s">
        <v>2564</v>
      </c>
      <c r="Y4444" t="str">
        <f t="shared" si="69"/>
        <v>深圳尚米网络技术有限公司深圳尚米网络技术有限公司CPC</v>
      </c>
      <c r="Z4444" t="e">
        <f>VLOOKUP(Y:Y,[1]Sheet1!N:N,1,0)</f>
        <v>#N/A</v>
      </c>
    </row>
    <row r="4445" spans="1:26" hidden="1" x14ac:dyDescent="0.25">
      <c r="A4445">
        <v>20230606</v>
      </c>
      <c r="B4445">
        <v>47798422</v>
      </c>
      <c r="C4445" t="s">
        <v>2794</v>
      </c>
      <c r="D4445">
        <v>2169384</v>
      </c>
      <c r="E4445" t="s">
        <v>2633</v>
      </c>
      <c r="F4445" s="59">
        <v>4784.2</v>
      </c>
      <c r="G4445">
        <v>3543.85</v>
      </c>
      <c r="H4445" t="s">
        <v>2538</v>
      </c>
      <c r="I4445" t="s">
        <v>2551</v>
      </c>
      <c r="J4445" t="s">
        <v>296</v>
      </c>
      <c r="K4445" t="s">
        <v>2321</v>
      </c>
      <c r="L4445" t="s">
        <v>2334</v>
      </c>
      <c r="M4445" t="s">
        <v>2634</v>
      </c>
      <c r="N4445" t="s">
        <v>2635</v>
      </c>
      <c r="O4445" t="s">
        <v>2542</v>
      </c>
      <c r="P4445" t="s">
        <v>2543</v>
      </c>
      <c r="Q4445" t="s">
        <v>2544</v>
      </c>
      <c r="R4445" t="s">
        <v>2636</v>
      </c>
      <c r="S4445" t="s">
        <v>2546</v>
      </c>
      <c r="T4445">
        <v>0</v>
      </c>
      <c r="U4445" t="s">
        <v>2584</v>
      </c>
      <c r="V4445" t="s">
        <v>2637</v>
      </c>
      <c r="W4445" t="s">
        <v>2584</v>
      </c>
      <c r="X4445" t="s">
        <v>2637</v>
      </c>
      <c r="Y4445" t="str">
        <f t="shared" si="69"/>
        <v>湖北车智汇传媒有限公司北京车之家信息技术有限公司信息流</v>
      </c>
      <c r="Z4445" t="e">
        <f>VLOOKUP(Y:Y,[1]Sheet1!N:N,1,0)</f>
        <v>#N/A</v>
      </c>
    </row>
    <row r="4446" spans="1:26" hidden="1" x14ac:dyDescent="0.25">
      <c r="A4446">
        <v>20230606</v>
      </c>
      <c r="B4446">
        <v>38794049</v>
      </c>
      <c r="C4446" t="s">
        <v>2627</v>
      </c>
      <c r="D4446">
        <v>2172261</v>
      </c>
      <c r="E4446" t="s">
        <v>2628</v>
      </c>
      <c r="F4446" s="59">
        <v>734.58</v>
      </c>
      <c r="G4446">
        <v>560.75</v>
      </c>
      <c r="H4446" t="s">
        <v>2538</v>
      </c>
      <c r="I4446" t="s">
        <v>2551</v>
      </c>
      <c r="J4446" t="s">
        <v>292</v>
      </c>
      <c r="K4446" t="s">
        <v>2321</v>
      </c>
      <c r="L4446" t="s">
        <v>574</v>
      </c>
      <c r="M4446" t="s">
        <v>2611</v>
      </c>
      <c r="N4446" t="s">
        <v>2612</v>
      </c>
      <c r="O4446" t="s">
        <v>2542</v>
      </c>
      <c r="P4446" t="s">
        <v>2543</v>
      </c>
      <c r="Q4446" t="s">
        <v>2544</v>
      </c>
      <c r="R4446" t="s">
        <v>2613</v>
      </c>
      <c r="S4446" t="s">
        <v>2546</v>
      </c>
      <c r="T4446">
        <v>0</v>
      </c>
      <c r="U4446" t="s">
        <v>2614</v>
      </c>
      <c r="V4446" t="s">
        <v>2615</v>
      </c>
      <c r="W4446" t="s">
        <v>2614</v>
      </c>
      <c r="X4446" t="s">
        <v>2615</v>
      </c>
      <c r="Y4446" t="str">
        <f t="shared" si="69"/>
        <v>广州荔湾品唯信息服务有限公司广州唯品会电子商务有限公司信息流</v>
      </c>
      <c r="Z4446" t="e">
        <f>VLOOKUP(Y:Y,[1]Sheet1!N:N,1,0)</f>
        <v>#N/A</v>
      </c>
    </row>
    <row r="4447" spans="1:26" x14ac:dyDescent="0.25">
      <c r="A4447">
        <v>20230606</v>
      </c>
      <c r="B4447">
        <v>43094782</v>
      </c>
      <c r="C4447" t="s">
        <v>2630</v>
      </c>
      <c r="D4447">
        <v>2054669</v>
      </c>
      <c r="E4447" t="s">
        <v>2622</v>
      </c>
      <c r="F4447" s="59">
        <v>2546.79</v>
      </c>
      <c r="G4447">
        <v>1886.51</v>
      </c>
      <c r="H4447" t="s">
        <v>2538</v>
      </c>
      <c r="I4447" t="s">
        <v>2539</v>
      </c>
      <c r="J4447" t="s">
        <v>2352</v>
      </c>
      <c r="K4447" t="s">
        <v>2321</v>
      </c>
      <c r="L4447" t="s">
        <v>2351</v>
      </c>
      <c r="M4447" t="s">
        <v>2623</v>
      </c>
      <c r="N4447" t="s">
        <v>2624</v>
      </c>
      <c r="O4447" t="s">
        <v>2542</v>
      </c>
      <c r="P4447" t="s">
        <v>2543</v>
      </c>
      <c r="Q4447" t="s">
        <v>2544</v>
      </c>
      <c r="R4447" t="s">
        <v>2625</v>
      </c>
      <c r="S4447" t="s">
        <v>2546</v>
      </c>
      <c r="T4447">
        <v>0</v>
      </c>
      <c r="U4447" t="s">
        <v>838</v>
      </c>
      <c r="V4447" t="s">
        <v>2548</v>
      </c>
      <c r="W4447" t="s">
        <v>838</v>
      </c>
      <c r="X4447" t="s">
        <v>2548</v>
      </c>
      <c r="Y4447" t="str">
        <f t="shared" si="69"/>
        <v>深圳市小赢普惠科技有限责任公司深圳市赢众通金融信息服务有限责任公司信息流</v>
      </c>
      <c r="Z4447" t="e">
        <f>VLOOKUP(Y:Y,[1]Sheet1!N:N,1,0)</f>
        <v>#N/A</v>
      </c>
    </row>
    <row r="4448" spans="1:26" hidden="1" x14ac:dyDescent="0.25">
      <c r="A4448">
        <v>20230606</v>
      </c>
      <c r="B4448">
        <v>47426526</v>
      </c>
      <c r="C4448" t="s">
        <v>2799</v>
      </c>
      <c r="D4448">
        <v>2167551</v>
      </c>
      <c r="E4448" t="s">
        <v>2550</v>
      </c>
      <c r="F4448" s="59">
        <v>84.85</v>
      </c>
      <c r="G4448">
        <v>84.85</v>
      </c>
      <c r="H4448" t="s">
        <v>2538</v>
      </c>
      <c r="I4448" t="s">
        <v>2551</v>
      </c>
      <c r="J4448" t="s">
        <v>2332</v>
      </c>
      <c r="K4448" t="s">
        <v>2321</v>
      </c>
      <c r="L4448" t="s">
        <v>2333</v>
      </c>
      <c r="M4448" t="s">
        <v>2552</v>
      </c>
      <c r="N4448" t="s">
        <v>2553</v>
      </c>
      <c r="O4448" t="s">
        <v>2542</v>
      </c>
      <c r="P4448" t="s">
        <v>2543</v>
      </c>
      <c r="Q4448" t="s">
        <v>2544</v>
      </c>
      <c r="R4448" t="s">
        <v>2554</v>
      </c>
      <c r="S4448" t="s">
        <v>2546</v>
      </c>
      <c r="T4448">
        <v>0</v>
      </c>
      <c r="U4448" t="s">
        <v>2555</v>
      </c>
      <c r="V4448" t="s">
        <v>2556</v>
      </c>
      <c r="W4448" t="s">
        <v>2555</v>
      </c>
      <c r="X4448" t="s">
        <v>2556</v>
      </c>
      <c r="Y4448" t="str">
        <f t="shared" si="69"/>
        <v>北京爱奇艺科技有限公司-百度北京爱奇艺科技有限公司信息流</v>
      </c>
      <c r="Z4448" t="e">
        <f>VLOOKUP(Y:Y,[1]Sheet1!N:N,1,0)</f>
        <v>#N/A</v>
      </c>
    </row>
    <row r="4449" spans="1:26" hidden="1" x14ac:dyDescent="0.25">
      <c r="A4449">
        <v>20230606</v>
      </c>
      <c r="B4449">
        <v>32834859</v>
      </c>
      <c r="C4449" t="s">
        <v>2737</v>
      </c>
      <c r="D4449">
        <v>2054667</v>
      </c>
      <c r="E4449" t="s">
        <v>2738</v>
      </c>
      <c r="F4449" s="59">
        <v>73622.990000000005</v>
      </c>
      <c r="G4449">
        <v>61867.199999999997</v>
      </c>
      <c r="H4449" t="s">
        <v>2559</v>
      </c>
      <c r="I4449" t="s">
        <v>2560</v>
      </c>
      <c r="J4449" t="s">
        <v>2352</v>
      </c>
      <c r="K4449" t="s">
        <v>711</v>
      </c>
      <c r="L4449" t="s">
        <v>2351</v>
      </c>
      <c r="M4449" t="s">
        <v>2623</v>
      </c>
      <c r="N4449" t="s">
        <v>2624</v>
      </c>
      <c r="O4449" t="s">
        <v>2542</v>
      </c>
      <c r="P4449" t="s">
        <v>2543</v>
      </c>
      <c r="Q4449" t="s">
        <v>2544</v>
      </c>
      <c r="R4449" t="s">
        <v>2625</v>
      </c>
      <c r="S4449" t="s">
        <v>2546</v>
      </c>
      <c r="T4449">
        <v>723354.07200000004</v>
      </c>
      <c r="U4449" t="s">
        <v>838</v>
      </c>
      <c r="V4449" t="s">
        <v>2548</v>
      </c>
      <c r="W4449" t="s">
        <v>838</v>
      </c>
      <c r="X4449" t="s">
        <v>2548</v>
      </c>
      <c r="Y4449" t="str">
        <f t="shared" si="69"/>
        <v>深圳市小赢普惠科技有限责任公司深圳市赢众通金融信息服务有限责任公司CPC</v>
      </c>
      <c r="Z4449" t="e">
        <f>VLOOKUP(Y:Y,[1]Sheet1!N:N,1,0)</f>
        <v>#N/A</v>
      </c>
    </row>
    <row r="4450" spans="1:26" hidden="1" x14ac:dyDescent="0.25">
      <c r="A4450">
        <v>20230606</v>
      </c>
      <c r="B4450">
        <v>33076487</v>
      </c>
      <c r="C4450" t="s">
        <v>2657</v>
      </c>
      <c r="D4450">
        <v>1856876</v>
      </c>
      <c r="E4450" t="s">
        <v>2658</v>
      </c>
      <c r="F4450" s="59">
        <v>2271.5300000000002</v>
      </c>
      <c r="G4450">
        <v>2271.5300000000002</v>
      </c>
      <c r="H4450" t="s">
        <v>2559</v>
      </c>
      <c r="I4450" t="s">
        <v>2560</v>
      </c>
      <c r="J4450" t="s">
        <v>2383</v>
      </c>
      <c r="K4450" t="s">
        <v>711</v>
      </c>
      <c r="L4450" t="s">
        <v>2383</v>
      </c>
      <c r="M4450" t="s">
        <v>2659</v>
      </c>
      <c r="N4450" t="s">
        <v>2660</v>
      </c>
      <c r="O4450" t="s">
        <v>2542</v>
      </c>
      <c r="P4450" t="s">
        <v>2543</v>
      </c>
      <c r="Q4450" t="s">
        <v>2544</v>
      </c>
      <c r="R4450" t="s">
        <v>2661</v>
      </c>
      <c r="S4450" t="s">
        <v>2546</v>
      </c>
      <c r="T4450">
        <v>94600.06</v>
      </c>
      <c r="U4450" t="s">
        <v>1891</v>
      </c>
      <c r="V4450" t="s">
        <v>2662</v>
      </c>
      <c r="W4450" t="s">
        <v>1891</v>
      </c>
      <c r="X4450" t="s">
        <v>2602</v>
      </c>
      <c r="Y4450" t="str">
        <f t="shared" si="69"/>
        <v>上海娱公竞宇网络有限公司上海娱公竞宇网络有限公司CPC</v>
      </c>
      <c r="Z4450" t="e">
        <f>VLOOKUP(Y:Y,[1]Sheet1!N:N,1,0)</f>
        <v>#N/A</v>
      </c>
    </row>
    <row r="4451" spans="1:26" hidden="1" x14ac:dyDescent="0.25">
      <c r="A4451">
        <v>20230606</v>
      </c>
      <c r="B4451">
        <v>41250572</v>
      </c>
      <c r="C4451" t="s">
        <v>2703</v>
      </c>
      <c r="D4451">
        <v>2130054</v>
      </c>
      <c r="E4451" t="s">
        <v>2558</v>
      </c>
      <c r="F4451" s="59">
        <v>2060.54</v>
      </c>
      <c r="G4451">
        <v>1668.41</v>
      </c>
      <c r="H4451" t="s">
        <v>2559</v>
      </c>
      <c r="I4451" t="s">
        <v>2560</v>
      </c>
      <c r="J4451" t="s">
        <v>2350</v>
      </c>
      <c r="K4451" t="s">
        <v>711</v>
      </c>
      <c r="L4451" t="s">
        <v>2350</v>
      </c>
      <c r="M4451" t="s">
        <v>2561</v>
      </c>
      <c r="N4451" t="s">
        <v>2562</v>
      </c>
      <c r="O4451" t="s">
        <v>2542</v>
      </c>
      <c r="P4451" t="s">
        <v>2543</v>
      </c>
      <c r="Q4451" t="s">
        <v>2544</v>
      </c>
      <c r="R4451" t="s">
        <v>2563</v>
      </c>
      <c r="S4451" t="s">
        <v>2546</v>
      </c>
      <c r="T4451">
        <v>6700.7910000000002</v>
      </c>
      <c r="U4451" t="s">
        <v>1891</v>
      </c>
      <c r="V4451" t="s">
        <v>2564</v>
      </c>
      <c r="W4451" t="s">
        <v>1891</v>
      </c>
      <c r="X4451" t="s">
        <v>2564</v>
      </c>
      <c r="Y4451" t="str">
        <f t="shared" si="69"/>
        <v>深圳尚米网络技术有限公司深圳尚米网络技术有限公司CPC</v>
      </c>
      <c r="Z4451" t="e">
        <f>VLOOKUP(Y:Y,[1]Sheet1!N:N,1,0)</f>
        <v>#N/A</v>
      </c>
    </row>
    <row r="4452" spans="1:26" hidden="1" x14ac:dyDescent="0.25">
      <c r="A4452">
        <v>20230606</v>
      </c>
      <c r="B4452">
        <v>45322956</v>
      </c>
      <c r="C4452" t="s">
        <v>2631</v>
      </c>
      <c r="D4452">
        <v>2172261</v>
      </c>
      <c r="E4452" t="s">
        <v>2628</v>
      </c>
      <c r="F4452" s="59">
        <v>305.42</v>
      </c>
      <c r="G4452">
        <v>233.15</v>
      </c>
      <c r="H4452" t="s">
        <v>2538</v>
      </c>
      <c r="I4452" t="s">
        <v>2551</v>
      </c>
      <c r="J4452" t="s">
        <v>292</v>
      </c>
      <c r="K4452" t="s">
        <v>2321</v>
      </c>
      <c r="L4452" t="s">
        <v>574</v>
      </c>
      <c r="M4452" t="s">
        <v>2611</v>
      </c>
      <c r="N4452" t="s">
        <v>2612</v>
      </c>
      <c r="O4452" t="s">
        <v>2542</v>
      </c>
      <c r="P4452" t="s">
        <v>2543</v>
      </c>
      <c r="Q4452" t="s">
        <v>2544</v>
      </c>
      <c r="R4452" t="s">
        <v>2613</v>
      </c>
      <c r="S4452" t="s">
        <v>2546</v>
      </c>
      <c r="T4452">
        <v>0</v>
      </c>
      <c r="U4452" t="s">
        <v>2614</v>
      </c>
      <c r="V4452" t="s">
        <v>2615</v>
      </c>
      <c r="W4452" t="s">
        <v>2614</v>
      </c>
      <c r="X4452" t="s">
        <v>2615</v>
      </c>
      <c r="Y4452" t="str">
        <f t="shared" si="69"/>
        <v>广州荔湾品唯信息服务有限公司广州唯品会电子商务有限公司信息流</v>
      </c>
      <c r="Z4452" t="e">
        <f>VLOOKUP(Y:Y,[1]Sheet1!N:N,1,0)</f>
        <v>#N/A</v>
      </c>
    </row>
    <row r="4453" spans="1:26" x14ac:dyDescent="0.25">
      <c r="A4453">
        <v>20230606</v>
      </c>
      <c r="B4453">
        <v>45336908</v>
      </c>
      <c r="C4453" t="s">
        <v>2621</v>
      </c>
      <c r="D4453">
        <v>2054669</v>
      </c>
      <c r="E4453" t="s">
        <v>2622</v>
      </c>
      <c r="F4453" s="59">
        <v>5069.5200000000004</v>
      </c>
      <c r="G4453">
        <v>3755.2</v>
      </c>
      <c r="H4453" t="s">
        <v>2538</v>
      </c>
      <c r="I4453" t="s">
        <v>2539</v>
      </c>
      <c r="J4453" t="s">
        <v>2352</v>
      </c>
      <c r="K4453" t="s">
        <v>2321</v>
      </c>
      <c r="L4453" t="s">
        <v>2351</v>
      </c>
      <c r="M4453" t="s">
        <v>2623</v>
      </c>
      <c r="N4453" t="s">
        <v>2624</v>
      </c>
      <c r="O4453" t="s">
        <v>2542</v>
      </c>
      <c r="P4453" t="s">
        <v>2543</v>
      </c>
      <c r="Q4453" t="s">
        <v>2544</v>
      </c>
      <c r="R4453" t="s">
        <v>2625</v>
      </c>
      <c r="S4453" t="s">
        <v>2546</v>
      </c>
      <c r="T4453">
        <v>0</v>
      </c>
      <c r="U4453" t="s">
        <v>838</v>
      </c>
      <c r="V4453" t="s">
        <v>2548</v>
      </c>
      <c r="W4453" t="s">
        <v>838</v>
      </c>
      <c r="X4453" t="s">
        <v>2548</v>
      </c>
      <c r="Y4453" t="str">
        <f t="shared" si="69"/>
        <v>深圳市小赢普惠科技有限责任公司深圳市赢众通金融信息服务有限责任公司信息流</v>
      </c>
      <c r="Z4453" t="e">
        <f>VLOOKUP(Y:Y,[1]Sheet1!N:N,1,0)</f>
        <v>#N/A</v>
      </c>
    </row>
    <row r="4454" spans="1:26" hidden="1" x14ac:dyDescent="0.25">
      <c r="A4454">
        <v>20230606</v>
      </c>
      <c r="B4454">
        <v>47426609</v>
      </c>
      <c r="C4454" t="s">
        <v>2875</v>
      </c>
      <c r="D4454">
        <v>2167551</v>
      </c>
      <c r="E4454" t="s">
        <v>2550</v>
      </c>
      <c r="F4454" s="59">
        <v>0.14000000000000001</v>
      </c>
      <c r="G4454">
        <v>0.14000000000000001</v>
      </c>
      <c r="H4454" t="s">
        <v>2538</v>
      </c>
      <c r="I4454" t="s">
        <v>2551</v>
      </c>
      <c r="J4454" t="s">
        <v>2332</v>
      </c>
      <c r="K4454" t="s">
        <v>2321</v>
      </c>
      <c r="L4454" t="s">
        <v>2333</v>
      </c>
      <c r="M4454" t="s">
        <v>2552</v>
      </c>
      <c r="N4454" t="s">
        <v>2553</v>
      </c>
      <c r="O4454" t="s">
        <v>2542</v>
      </c>
      <c r="P4454" t="s">
        <v>2543</v>
      </c>
      <c r="Q4454" t="s">
        <v>2544</v>
      </c>
      <c r="R4454" t="s">
        <v>2554</v>
      </c>
      <c r="S4454" t="s">
        <v>2546</v>
      </c>
      <c r="T4454">
        <v>0</v>
      </c>
      <c r="U4454" t="s">
        <v>2555</v>
      </c>
      <c r="V4454" t="s">
        <v>2556</v>
      </c>
      <c r="W4454" t="s">
        <v>2555</v>
      </c>
      <c r="X4454" t="s">
        <v>2556</v>
      </c>
      <c r="Y4454" t="str">
        <f t="shared" si="69"/>
        <v>北京爱奇艺科技有限公司-百度北京爱奇艺科技有限公司信息流</v>
      </c>
      <c r="Z4454" t="e">
        <f>VLOOKUP(Y:Y,[1]Sheet1!N:N,1,0)</f>
        <v>#N/A</v>
      </c>
    </row>
    <row r="4455" spans="1:26" hidden="1" x14ac:dyDescent="0.25">
      <c r="A4455">
        <v>20230606</v>
      </c>
      <c r="B4455">
        <v>47580667</v>
      </c>
      <c r="C4455" t="s">
        <v>2683</v>
      </c>
      <c r="D4455">
        <v>2171230</v>
      </c>
      <c r="E4455" t="s">
        <v>2684</v>
      </c>
      <c r="F4455" s="59">
        <v>15287.53</v>
      </c>
      <c r="G4455">
        <v>11943.38</v>
      </c>
      <c r="H4455" t="s">
        <v>2538</v>
      </c>
      <c r="I4455" t="s">
        <v>2551</v>
      </c>
      <c r="J4455" t="s">
        <v>2322</v>
      </c>
      <c r="K4455" t="s">
        <v>2321</v>
      </c>
      <c r="L4455" t="s">
        <v>2323</v>
      </c>
      <c r="M4455" t="s">
        <v>2685</v>
      </c>
      <c r="N4455" t="s">
        <v>2686</v>
      </c>
      <c r="O4455" t="s">
        <v>2542</v>
      </c>
      <c r="P4455" t="s">
        <v>2543</v>
      </c>
      <c r="Q4455" t="s">
        <v>2544</v>
      </c>
      <c r="R4455" t="s">
        <v>2687</v>
      </c>
      <c r="S4455" t="s">
        <v>2546</v>
      </c>
      <c r="T4455">
        <v>0</v>
      </c>
      <c r="U4455" t="s">
        <v>2555</v>
      </c>
      <c r="V4455" t="s">
        <v>2556</v>
      </c>
      <c r="W4455" t="s">
        <v>2555</v>
      </c>
      <c r="X4455" t="s">
        <v>2671</v>
      </c>
      <c r="Y4455" t="str">
        <f t="shared" si="69"/>
        <v>广州虎牙信息科技有限公司-百度广州虎牙信息科技有限公司信息流</v>
      </c>
      <c r="Z4455" t="e">
        <f>VLOOKUP(Y:Y,[1]Sheet1!N:N,1,0)</f>
        <v>#N/A</v>
      </c>
    </row>
    <row r="4456" spans="1:26" hidden="1" x14ac:dyDescent="0.25">
      <c r="A4456">
        <v>20230606</v>
      </c>
      <c r="B4456">
        <v>23293206</v>
      </c>
      <c r="C4456" t="s">
        <v>2696</v>
      </c>
      <c r="D4456">
        <v>2147805</v>
      </c>
      <c r="E4456" t="s">
        <v>2697</v>
      </c>
      <c r="F4456" s="59">
        <v>4687.6400000000003</v>
      </c>
      <c r="G4456">
        <v>4185.2299999999996</v>
      </c>
      <c r="H4456" t="s">
        <v>2559</v>
      </c>
      <c r="I4456" t="s">
        <v>2560</v>
      </c>
      <c r="J4456" t="s">
        <v>2347</v>
      </c>
      <c r="K4456" t="s">
        <v>711</v>
      </c>
      <c r="L4456" t="s">
        <v>2346</v>
      </c>
      <c r="M4456" t="s">
        <v>2698</v>
      </c>
      <c r="N4456" t="s">
        <v>2699</v>
      </c>
      <c r="O4456" t="s">
        <v>2542</v>
      </c>
      <c r="P4456" t="s">
        <v>2543</v>
      </c>
      <c r="Q4456" t="s">
        <v>2544</v>
      </c>
      <c r="R4456" t="s">
        <v>2700</v>
      </c>
      <c r="S4456" t="s">
        <v>2546</v>
      </c>
      <c r="T4456">
        <v>122930.97900000001</v>
      </c>
      <c r="U4456" t="s">
        <v>2555</v>
      </c>
      <c r="V4456" t="s">
        <v>2596</v>
      </c>
      <c r="W4456" t="s">
        <v>2555</v>
      </c>
      <c r="X4456" t="s">
        <v>2556</v>
      </c>
      <c r="Y4456" t="str">
        <f t="shared" si="69"/>
        <v>飞狐信息技术（天津）有限公司飞狐信息技术(天津)有限公司CPC</v>
      </c>
      <c r="Z4456" t="e">
        <f>VLOOKUP(Y:Y,[1]Sheet1!N:N,1,0)</f>
        <v>#N/A</v>
      </c>
    </row>
    <row r="4457" spans="1:26" hidden="1" x14ac:dyDescent="0.25">
      <c r="A4457">
        <v>20230606</v>
      </c>
      <c r="B4457">
        <v>42965681</v>
      </c>
      <c r="C4457" t="s">
        <v>2725</v>
      </c>
      <c r="D4457">
        <v>2165227</v>
      </c>
      <c r="E4457" t="s">
        <v>2566</v>
      </c>
      <c r="F4457" s="59">
        <v>1578.14</v>
      </c>
      <c r="G4457">
        <v>1168.99</v>
      </c>
      <c r="H4457" t="s">
        <v>2538</v>
      </c>
      <c r="I4457" t="s">
        <v>2539</v>
      </c>
      <c r="J4457" t="s">
        <v>2320</v>
      </c>
      <c r="K4457" t="s">
        <v>2321</v>
      </c>
      <c r="L4457" t="s">
        <v>2318</v>
      </c>
      <c r="M4457" t="s">
        <v>2540</v>
      </c>
      <c r="N4457" t="s">
        <v>2541</v>
      </c>
      <c r="O4457" t="s">
        <v>2542</v>
      </c>
      <c r="P4457" t="s">
        <v>2543</v>
      </c>
      <c r="Q4457" t="s">
        <v>2544</v>
      </c>
      <c r="R4457" t="s">
        <v>2545</v>
      </c>
      <c r="S4457" t="s">
        <v>2546</v>
      </c>
      <c r="T4457">
        <v>0</v>
      </c>
      <c r="U4457" t="s">
        <v>838</v>
      </c>
      <c r="V4457" t="s">
        <v>2547</v>
      </c>
      <c r="W4457" t="s">
        <v>838</v>
      </c>
      <c r="X4457" t="s">
        <v>2548</v>
      </c>
      <c r="Y4457" t="str">
        <f t="shared" si="69"/>
        <v>上海耳序信息技术有限公司-四部上海拍拍贷金融信息服务有限公司信息流</v>
      </c>
      <c r="Z4457" t="e">
        <f>VLOOKUP(Y:Y,[1]Sheet1!N:N,1,0)</f>
        <v>#N/A</v>
      </c>
    </row>
    <row r="4458" spans="1:26" hidden="1" x14ac:dyDescent="0.25">
      <c r="A4458">
        <v>20230606</v>
      </c>
      <c r="B4458">
        <v>29768594</v>
      </c>
      <c r="C4458" t="s">
        <v>2792</v>
      </c>
      <c r="D4458">
        <v>2130054</v>
      </c>
      <c r="E4458" t="s">
        <v>2558</v>
      </c>
      <c r="F4458" s="59">
        <v>6631.82</v>
      </c>
      <c r="G4458">
        <v>5369.75</v>
      </c>
      <c r="H4458" t="s">
        <v>2559</v>
      </c>
      <c r="I4458" t="s">
        <v>2560</v>
      </c>
      <c r="J4458" t="s">
        <v>2350</v>
      </c>
      <c r="K4458" t="s">
        <v>711</v>
      </c>
      <c r="L4458" t="s">
        <v>2350</v>
      </c>
      <c r="M4458" t="s">
        <v>2561</v>
      </c>
      <c r="N4458" t="s">
        <v>2562</v>
      </c>
      <c r="O4458" t="s">
        <v>2542</v>
      </c>
      <c r="P4458" t="s">
        <v>2543</v>
      </c>
      <c r="Q4458" t="s">
        <v>2544</v>
      </c>
      <c r="R4458" t="s">
        <v>2563</v>
      </c>
      <c r="S4458" t="s">
        <v>2546</v>
      </c>
      <c r="T4458">
        <v>24875.796999999999</v>
      </c>
      <c r="U4458" t="s">
        <v>1891</v>
      </c>
      <c r="V4458" t="s">
        <v>2564</v>
      </c>
      <c r="W4458" t="s">
        <v>1891</v>
      </c>
      <c r="X4458" t="s">
        <v>2564</v>
      </c>
      <c r="Y4458" t="str">
        <f t="shared" si="69"/>
        <v>深圳尚米网络技术有限公司深圳尚米网络技术有限公司CPC</v>
      </c>
      <c r="Z4458" t="e">
        <f>VLOOKUP(Y:Y,[1]Sheet1!N:N,1,0)</f>
        <v>#N/A</v>
      </c>
    </row>
    <row r="4459" spans="1:26" x14ac:dyDescent="0.25">
      <c r="A4459">
        <v>20230606</v>
      </c>
      <c r="B4459">
        <v>43094804</v>
      </c>
      <c r="C4459" t="s">
        <v>2705</v>
      </c>
      <c r="D4459">
        <v>2054669</v>
      </c>
      <c r="E4459" t="s">
        <v>2622</v>
      </c>
      <c r="F4459" s="59">
        <v>334.43</v>
      </c>
      <c r="G4459">
        <v>247.73</v>
      </c>
      <c r="H4459" t="s">
        <v>2538</v>
      </c>
      <c r="I4459" t="s">
        <v>2551</v>
      </c>
      <c r="J4459" t="s">
        <v>2352</v>
      </c>
      <c r="K4459" t="s">
        <v>2321</v>
      </c>
      <c r="L4459" t="s">
        <v>2351</v>
      </c>
      <c r="M4459" t="s">
        <v>2623</v>
      </c>
      <c r="N4459" t="s">
        <v>2624</v>
      </c>
      <c r="O4459" t="s">
        <v>2542</v>
      </c>
      <c r="P4459" t="s">
        <v>2543</v>
      </c>
      <c r="Q4459" t="s">
        <v>2544</v>
      </c>
      <c r="R4459" t="s">
        <v>2625</v>
      </c>
      <c r="S4459" t="s">
        <v>2546</v>
      </c>
      <c r="T4459">
        <v>0</v>
      </c>
      <c r="U4459" t="s">
        <v>838</v>
      </c>
      <c r="V4459" t="s">
        <v>2548</v>
      </c>
      <c r="W4459" t="s">
        <v>838</v>
      </c>
      <c r="X4459" t="s">
        <v>2548</v>
      </c>
      <c r="Y4459" t="str">
        <f t="shared" si="69"/>
        <v>深圳市小赢普惠科技有限责任公司深圳市赢众通金融信息服务有限责任公司信息流</v>
      </c>
      <c r="Z4459" t="e">
        <f>VLOOKUP(Y:Y,[1]Sheet1!N:N,1,0)</f>
        <v>#N/A</v>
      </c>
    </row>
    <row r="4460" spans="1:26" hidden="1" x14ac:dyDescent="0.25">
      <c r="A4460">
        <v>20230606</v>
      </c>
      <c r="B4460">
        <v>45323107</v>
      </c>
      <c r="C4460" t="s">
        <v>2654</v>
      </c>
      <c r="D4460">
        <v>2172261</v>
      </c>
      <c r="E4460" t="s">
        <v>2628</v>
      </c>
      <c r="F4460" s="59">
        <v>2161.92</v>
      </c>
      <c r="G4460">
        <v>1650.32</v>
      </c>
      <c r="H4460" t="s">
        <v>2538</v>
      </c>
      <c r="I4460" t="s">
        <v>2539</v>
      </c>
      <c r="J4460" t="s">
        <v>292</v>
      </c>
      <c r="K4460" t="s">
        <v>2321</v>
      </c>
      <c r="L4460" t="s">
        <v>574</v>
      </c>
      <c r="M4460" t="s">
        <v>2611</v>
      </c>
      <c r="N4460" t="s">
        <v>2612</v>
      </c>
      <c r="O4460" t="s">
        <v>2542</v>
      </c>
      <c r="P4460" t="s">
        <v>2543</v>
      </c>
      <c r="Q4460" t="s">
        <v>2544</v>
      </c>
      <c r="R4460" t="s">
        <v>2613</v>
      </c>
      <c r="S4460" t="s">
        <v>2546</v>
      </c>
      <c r="T4460">
        <v>0</v>
      </c>
      <c r="U4460" t="s">
        <v>2614</v>
      </c>
      <c r="V4460" t="s">
        <v>2615</v>
      </c>
      <c r="W4460" t="s">
        <v>2614</v>
      </c>
      <c r="X4460" t="s">
        <v>2615</v>
      </c>
      <c r="Y4460" t="str">
        <f t="shared" si="69"/>
        <v>广州荔湾品唯信息服务有限公司广州唯品会电子商务有限公司信息流</v>
      </c>
      <c r="Z4460" t="e">
        <f>VLOOKUP(Y:Y,[1]Sheet1!N:N,1,0)</f>
        <v>#N/A</v>
      </c>
    </row>
    <row r="4461" spans="1:26" hidden="1" x14ac:dyDescent="0.25">
      <c r="A4461">
        <v>20230606</v>
      </c>
      <c r="B4461">
        <v>46808242</v>
      </c>
      <c r="C4461" t="s">
        <v>2707</v>
      </c>
      <c r="D4461">
        <v>2159765</v>
      </c>
      <c r="E4461" t="s">
        <v>2568</v>
      </c>
      <c r="F4461" s="59">
        <v>1470.75</v>
      </c>
      <c r="G4461">
        <v>1122.71</v>
      </c>
      <c r="H4461" t="s">
        <v>2538</v>
      </c>
      <c r="I4461" t="s">
        <v>2551</v>
      </c>
      <c r="J4461" t="s">
        <v>2375</v>
      </c>
      <c r="K4461" t="s">
        <v>2321</v>
      </c>
      <c r="L4461" t="s">
        <v>2277</v>
      </c>
      <c r="M4461" t="s">
        <v>2569</v>
      </c>
      <c r="O4461" t="s">
        <v>2542</v>
      </c>
      <c r="P4461" t="s">
        <v>2543</v>
      </c>
      <c r="Q4461" t="s">
        <v>2544</v>
      </c>
      <c r="R4461" t="s">
        <v>2570</v>
      </c>
      <c r="S4461" t="s">
        <v>2546</v>
      </c>
      <c r="T4461">
        <v>0</v>
      </c>
      <c r="U4461" t="s">
        <v>2571</v>
      </c>
      <c r="V4461" t="s">
        <v>2572</v>
      </c>
      <c r="W4461" t="s">
        <v>2571</v>
      </c>
      <c r="X4461" t="s">
        <v>2572</v>
      </c>
      <c r="Y4461" t="str">
        <f t="shared" si="69"/>
        <v>酷得少年（天津）文化传播有限公司-1北京酷得少年科技有限公司信息流</v>
      </c>
      <c r="Z4461" t="e">
        <f>VLOOKUP(Y:Y,[1]Sheet1!N:N,1,0)</f>
        <v>#N/A</v>
      </c>
    </row>
    <row r="4462" spans="1:26" hidden="1" x14ac:dyDescent="0.25">
      <c r="A4462">
        <v>20230606</v>
      </c>
      <c r="B4462">
        <v>42327250</v>
      </c>
      <c r="C4462" t="s">
        <v>2704</v>
      </c>
      <c r="D4462">
        <v>2172261</v>
      </c>
      <c r="E4462" t="s">
        <v>2628</v>
      </c>
      <c r="F4462" s="59">
        <v>1488.41</v>
      </c>
      <c r="G4462">
        <v>1136.19</v>
      </c>
      <c r="H4462" t="s">
        <v>2538</v>
      </c>
      <c r="I4462" t="s">
        <v>2551</v>
      </c>
      <c r="J4462" t="s">
        <v>292</v>
      </c>
      <c r="K4462" t="s">
        <v>2321</v>
      </c>
      <c r="L4462" t="s">
        <v>574</v>
      </c>
      <c r="M4462" t="s">
        <v>2611</v>
      </c>
      <c r="N4462" t="s">
        <v>2612</v>
      </c>
      <c r="O4462" t="s">
        <v>2542</v>
      </c>
      <c r="P4462" t="s">
        <v>2543</v>
      </c>
      <c r="Q4462" t="s">
        <v>2544</v>
      </c>
      <c r="R4462" t="s">
        <v>2613</v>
      </c>
      <c r="S4462" t="s">
        <v>2546</v>
      </c>
      <c r="T4462">
        <v>0</v>
      </c>
      <c r="U4462" t="s">
        <v>2614</v>
      </c>
      <c r="V4462" t="s">
        <v>2615</v>
      </c>
      <c r="W4462" t="s">
        <v>2614</v>
      </c>
      <c r="X4462" t="s">
        <v>2615</v>
      </c>
      <c r="Y4462" t="str">
        <f t="shared" si="69"/>
        <v>广州荔湾品唯信息服务有限公司广州唯品会电子商务有限公司信息流</v>
      </c>
      <c r="Z4462" t="e">
        <f>VLOOKUP(Y:Y,[1]Sheet1!N:N,1,0)</f>
        <v>#N/A</v>
      </c>
    </row>
    <row r="4463" spans="1:26" hidden="1" x14ac:dyDescent="0.25">
      <c r="A4463">
        <v>20230606</v>
      </c>
      <c r="B4463">
        <v>42594484</v>
      </c>
      <c r="C4463" t="s">
        <v>2752</v>
      </c>
      <c r="D4463">
        <v>2130054</v>
      </c>
      <c r="E4463" t="s">
        <v>2558</v>
      </c>
      <c r="F4463" s="59">
        <v>822.06</v>
      </c>
      <c r="G4463">
        <v>665.6</v>
      </c>
      <c r="H4463" t="s">
        <v>2559</v>
      </c>
      <c r="I4463" t="s">
        <v>2560</v>
      </c>
      <c r="J4463" t="s">
        <v>2350</v>
      </c>
      <c r="K4463" t="s">
        <v>711</v>
      </c>
      <c r="L4463" t="s">
        <v>2350</v>
      </c>
      <c r="M4463" t="s">
        <v>2561</v>
      </c>
      <c r="N4463" t="s">
        <v>2562</v>
      </c>
      <c r="O4463" t="s">
        <v>2542</v>
      </c>
      <c r="P4463" t="s">
        <v>2543</v>
      </c>
      <c r="Q4463" t="s">
        <v>2544</v>
      </c>
      <c r="R4463" t="s">
        <v>2563</v>
      </c>
      <c r="S4463" t="s">
        <v>2546</v>
      </c>
      <c r="T4463">
        <v>3005.0120000000002</v>
      </c>
      <c r="U4463" t="s">
        <v>1891</v>
      </c>
      <c r="V4463" t="s">
        <v>2564</v>
      </c>
      <c r="W4463" t="s">
        <v>1891</v>
      </c>
      <c r="X4463" t="s">
        <v>2564</v>
      </c>
      <c r="Y4463" t="str">
        <f t="shared" si="69"/>
        <v>深圳尚米网络技术有限公司深圳尚米网络技术有限公司CPC</v>
      </c>
      <c r="Z4463" t="e">
        <f>VLOOKUP(Y:Y,[1]Sheet1!N:N,1,0)</f>
        <v>#N/A</v>
      </c>
    </row>
    <row r="4464" spans="1:26" hidden="1" x14ac:dyDescent="0.25">
      <c r="A4464">
        <v>20230606</v>
      </c>
      <c r="B4464">
        <v>47327773</v>
      </c>
      <c r="C4464" t="s">
        <v>2714</v>
      </c>
      <c r="D4464">
        <v>2185183</v>
      </c>
      <c r="E4464" t="s">
        <v>2574</v>
      </c>
      <c r="F4464" s="59">
        <v>8523.23</v>
      </c>
      <c r="G4464">
        <v>6456.99</v>
      </c>
      <c r="H4464" t="s">
        <v>2538</v>
      </c>
      <c r="I4464" t="s">
        <v>2539</v>
      </c>
      <c r="J4464" t="s">
        <v>2575</v>
      </c>
      <c r="K4464" t="s">
        <v>2321</v>
      </c>
      <c r="L4464" t="s">
        <v>2344</v>
      </c>
      <c r="M4464" t="s">
        <v>2576</v>
      </c>
      <c r="O4464" t="s">
        <v>2542</v>
      </c>
      <c r="P4464" t="s">
        <v>2543</v>
      </c>
      <c r="Q4464" t="s">
        <v>2544</v>
      </c>
      <c r="R4464" t="s">
        <v>2577</v>
      </c>
      <c r="S4464" t="s">
        <v>2546</v>
      </c>
      <c r="T4464">
        <v>0</v>
      </c>
      <c r="U4464" t="s">
        <v>838</v>
      </c>
      <c r="V4464" t="s">
        <v>2578</v>
      </c>
      <c r="W4464" t="s">
        <v>838</v>
      </c>
      <c r="X4464" t="s">
        <v>2578</v>
      </c>
      <c r="Y4464" t="str">
        <f t="shared" si="69"/>
        <v>北京微财科技有限公司-数媒重庆市黑卡小额贷款有限公司信息流</v>
      </c>
      <c r="Z4464" t="e">
        <f>VLOOKUP(Y:Y,[1]Sheet1!N:N,1,0)</f>
        <v>#N/A</v>
      </c>
    </row>
    <row r="4465" spans="1:26" hidden="1" x14ac:dyDescent="0.25">
      <c r="A4465">
        <v>20230606</v>
      </c>
      <c r="B4465">
        <v>47953331</v>
      </c>
      <c r="C4465" t="s">
        <v>2663</v>
      </c>
      <c r="D4465">
        <v>2167551</v>
      </c>
      <c r="E4465" t="s">
        <v>2550</v>
      </c>
      <c r="F4465" s="59">
        <v>50.32</v>
      </c>
      <c r="G4465">
        <v>50.32</v>
      </c>
      <c r="H4465" t="s">
        <v>2538</v>
      </c>
      <c r="I4465" t="s">
        <v>2551</v>
      </c>
      <c r="J4465" t="s">
        <v>2332</v>
      </c>
      <c r="K4465" t="s">
        <v>2321</v>
      </c>
      <c r="L4465" t="s">
        <v>2333</v>
      </c>
      <c r="M4465" t="s">
        <v>2552</v>
      </c>
      <c r="N4465" t="s">
        <v>2553</v>
      </c>
      <c r="O4465" t="s">
        <v>2542</v>
      </c>
      <c r="P4465" t="s">
        <v>2543</v>
      </c>
      <c r="Q4465" t="s">
        <v>2544</v>
      </c>
      <c r="R4465" t="s">
        <v>2554</v>
      </c>
      <c r="S4465" t="s">
        <v>2546</v>
      </c>
      <c r="T4465">
        <v>0</v>
      </c>
      <c r="U4465" t="s">
        <v>2555</v>
      </c>
      <c r="V4465" t="s">
        <v>2556</v>
      </c>
      <c r="W4465" t="s">
        <v>2555</v>
      </c>
      <c r="X4465" t="s">
        <v>2556</v>
      </c>
      <c r="Y4465" t="str">
        <f t="shared" si="69"/>
        <v>北京爱奇艺科技有限公司-百度北京爱奇艺科技有限公司信息流</v>
      </c>
      <c r="Z4465" t="e">
        <f>VLOOKUP(Y:Y,[1]Sheet1!N:N,1,0)</f>
        <v>#N/A</v>
      </c>
    </row>
    <row r="4466" spans="1:26" hidden="1" x14ac:dyDescent="0.25">
      <c r="A4466">
        <v>20230606</v>
      </c>
      <c r="B4466">
        <v>40168764</v>
      </c>
      <c r="C4466" t="s">
        <v>2590</v>
      </c>
      <c r="D4466">
        <v>2158492</v>
      </c>
      <c r="E4466" t="s">
        <v>2580</v>
      </c>
      <c r="F4466" s="59">
        <v>803.47</v>
      </c>
      <c r="G4466">
        <v>675.08</v>
      </c>
      <c r="H4466" t="s">
        <v>2559</v>
      </c>
      <c r="I4466" t="s">
        <v>2560</v>
      </c>
      <c r="J4466" t="s">
        <v>2330</v>
      </c>
      <c r="K4466" t="s">
        <v>711</v>
      </c>
      <c r="L4466" t="s">
        <v>2329</v>
      </c>
      <c r="M4466" t="s">
        <v>2581</v>
      </c>
      <c r="N4466" t="s">
        <v>2582</v>
      </c>
      <c r="O4466" t="s">
        <v>2542</v>
      </c>
      <c r="P4466" t="s">
        <v>2543</v>
      </c>
      <c r="Q4466" t="s">
        <v>2544</v>
      </c>
      <c r="R4466" t="s">
        <v>2583</v>
      </c>
      <c r="S4466" t="s">
        <v>2546</v>
      </c>
      <c r="T4466">
        <v>8126.201</v>
      </c>
      <c r="U4466" t="s">
        <v>2584</v>
      </c>
      <c r="V4466" t="s">
        <v>2585</v>
      </c>
      <c r="W4466" t="s">
        <v>2584</v>
      </c>
      <c r="X4466" t="s">
        <v>2585</v>
      </c>
      <c r="Y4466" t="str">
        <f t="shared" si="69"/>
        <v>成都哈拜网络科技有限公司-数字媒体事业部上海哈啰普惠科技有限公司CPC</v>
      </c>
      <c r="Z4466" t="e">
        <f>VLOOKUP(Y:Y,[1]Sheet1!N:N,1,0)</f>
        <v>#N/A</v>
      </c>
    </row>
    <row r="4467" spans="1:26" hidden="1" x14ac:dyDescent="0.25">
      <c r="A4467">
        <v>20230606</v>
      </c>
      <c r="B4467">
        <v>29995324</v>
      </c>
      <c r="C4467" t="s">
        <v>2722</v>
      </c>
      <c r="D4467">
        <v>2142924</v>
      </c>
      <c r="E4467" t="s">
        <v>2716</v>
      </c>
      <c r="F4467" s="59">
        <v>46014.239999999998</v>
      </c>
      <c r="G4467">
        <v>46014.239999999998</v>
      </c>
      <c r="H4467" t="s">
        <v>2559</v>
      </c>
      <c r="I4467" t="s">
        <v>2560</v>
      </c>
      <c r="J4467" t="s">
        <v>392</v>
      </c>
      <c r="K4467" t="s">
        <v>711</v>
      </c>
      <c r="L4467" t="s">
        <v>392</v>
      </c>
      <c r="M4467" t="s">
        <v>2641</v>
      </c>
      <c r="N4467" t="s">
        <v>2642</v>
      </c>
      <c r="O4467" t="s">
        <v>2542</v>
      </c>
      <c r="P4467" t="s">
        <v>2543</v>
      </c>
      <c r="Q4467" t="s">
        <v>2544</v>
      </c>
      <c r="R4467" t="s">
        <v>2643</v>
      </c>
      <c r="S4467" t="s">
        <v>2546</v>
      </c>
      <c r="T4467">
        <v>389998.92</v>
      </c>
      <c r="U4467" t="s">
        <v>838</v>
      </c>
      <c r="V4467" t="s">
        <v>2548</v>
      </c>
      <c r="W4467" t="s">
        <v>838</v>
      </c>
      <c r="X4467" t="s">
        <v>2548</v>
      </c>
      <c r="Y4467" t="str">
        <f t="shared" si="69"/>
        <v>福州三六零网络小额贷款有限公司福州三六零网络小额贷款有限公司CPC</v>
      </c>
      <c r="Z4467" t="e">
        <f>VLOOKUP(Y:Y,[1]Sheet1!N:N,1,0)</f>
        <v>#N/A</v>
      </c>
    </row>
    <row r="4468" spans="1:26" hidden="1" x14ac:dyDescent="0.25">
      <c r="A4468">
        <v>20230606</v>
      </c>
      <c r="B4468">
        <v>29995327</v>
      </c>
      <c r="C4468" t="s">
        <v>2761</v>
      </c>
      <c r="D4468">
        <v>2142924</v>
      </c>
      <c r="E4468" t="s">
        <v>2716</v>
      </c>
      <c r="F4468" s="59">
        <v>620.38</v>
      </c>
      <c r="G4468">
        <v>620.38</v>
      </c>
      <c r="H4468" t="s">
        <v>2559</v>
      </c>
      <c r="I4468" t="s">
        <v>2560</v>
      </c>
      <c r="J4468" t="s">
        <v>392</v>
      </c>
      <c r="K4468" t="s">
        <v>711</v>
      </c>
      <c r="L4468" t="s">
        <v>392</v>
      </c>
      <c r="M4468" t="s">
        <v>2641</v>
      </c>
      <c r="N4468" t="s">
        <v>2642</v>
      </c>
      <c r="O4468" t="s">
        <v>2542</v>
      </c>
      <c r="P4468" t="s">
        <v>2543</v>
      </c>
      <c r="Q4468" t="s">
        <v>2544</v>
      </c>
      <c r="R4468" t="s">
        <v>2643</v>
      </c>
      <c r="S4468" t="s">
        <v>2546</v>
      </c>
      <c r="T4468">
        <v>90097.96</v>
      </c>
      <c r="U4468" t="s">
        <v>838</v>
      </c>
      <c r="V4468" t="s">
        <v>2548</v>
      </c>
      <c r="W4468" t="s">
        <v>838</v>
      </c>
      <c r="X4468" t="s">
        <v>2548</v>
      </c>
      <c r="Y4468" t="str">
        <f t="shared" si="69"/>
        <v>福州三六零网络小额贷款有限公司福州三六零网络小额贷款有限公司CPC</v>
      </c>
      <c r="Z4468" t="e">
        <f>VLOOKUP(Y:Y,[1]Sheet1!N:N,1,0)</f>
        <v>#N/A</v>
      </c>
    </row>
    <row r="4469" spans="1:26" hidden="1" x14ac:dyDescent="0.25">
      <c r="A4469">
        <v>20230606</v>
      </c>
      <c r="B4469">
        <v>45323155</v>
      </c>
      <c r="C4469" t="s">
        <v>2759</v>
      </c>
      <c r="D4469">
        <v>2172261</v>
      </c>
      <c r="E4469" t="s">
        <v>2628</v>
      </c>
      <c r="F4469" s="59">
        <v>0.49</v>
      </c>
      <c r="G4469">
        <v>0.37</v>
      </c>
      <c r="H4469" t="s">
        <v>2538</v>
      </c>
      <c r="I4469" t="s">
        <v>2539</v>
      </c>
      <c r="J4469" t="s">
        <v>292</v>
      </c>
      <c r="K4469" t="s">
        <v>2321</v>
      </c>
      <c r="L4469" t="s">
        <v>574</v>
      </c>
      <c r="M4469" t="s">
        <v>2611</v>
      </c>
      <c r="N4469" t="s">
        <v>2612</v>
      </c>
      <c r="O4469" t="s">
        <v>2542</v>
      </c>
      <c r="P4469" t="s">
        <v>2543</v>
      </c>
      <c r="Q4469" t="s">
        <v>2544</v>
      </c>
      <c r="R4469" t="s">
        <v>2613</v>
      </c>
      <c r="S4469" t="s">
        <v>2546</v>
      </c>
      <c r="T4469">
        <v>0</v>
      </c>
      <c r="U4469" t="s">
        <v>2614</v>
      </c>
      <c r="V4469" t="s">
        <v>2615</v>
      </c>
      <c r="W4469" t="s">
        <v>2614</v>
      </c>
      <c r="X4469" t="s">
        <v>2615</v>
      </c>
      <c r="Y4469" t="str">
        <f t="shared" si="69"/>
        <v>广州荔湾品唯信息服务有限公司广州唯品会电子商务有限公司信息流</v>
      </c>
      <c r="Z4469" t="e">
        <f>VLOOKUP(Y:Y,[1]Sheet1!N:N,1,0)</f>
        <v>#N/A</v>
      </c>
    </row>
    <row r="4470" spans="1:26" hidden="1" x14ac:dyDescent="0.25">
      <c r="A4470">
        <v>20230606</v>
      </c>
      <c r="B4470">
        <v>29768622</v>
      </c>
      <c r="C4470" t="s">
        <v>2603</v>
      </c>
      <c r="D4470">
        <v>2130054</v>
      </c>
      <c r="E4470" t="s">
        <v>2558</v>
      </c>
      <c r="F4470" s="59">
        <v>1625.03</v>
      </c>
      <c r="G4470">
        <v>1315.74</v>
      </c>
      <c r="H4470" t="s">
        <v>2559</v>
      </c>
      <c r="I4470" t="s">
        <v>2560</v>
      </c>
      <c r="J4470" t="s">
        <v>2350</v>
      </c>
      <c r="K4470" t="s">
        <v>711</v>
      </c>
      <c r="L4470" t="s">
        <v>2350</v>
      </c>
      <c r="M4470" t="s">
        <v>2561</v>
      </c>
      <c r="N4470" t="s">
        <v>2562</v>
      </c>
      <c r="O4470" t="s">
        <v>2542</v>
      </c>
      <c r="P4470" t="s">
        <v>2543</v>
      </c>
      <c r="Q4470" t="s">
        <v>2544</v>
      </c>
      <c r="R4470" t="s">
        <v>2563</v>
      </c>
      <c r="S4470" t="s">
        <v>2546</v>
      </c>
      <c r="T4470">
        <v>12939.058999999999</v>
      </c>
      <c r="U4470" t="s">
        <v>1891</v>
      </c>
      <c r="V4470" t="s">
        <v>2564</v>
      </c>
      <c r="W4470" t="s">
        <v>1891</v>
      </c>
      <c r="X4470" t="s">
        <v>2564</v>
      </c>
      <c r="Y4470" t="str">
        <f t="shared" si="69"/>
        <v>深圳尚米网络技术有限公司深圳尚米网络技术有限公司CPC</v>
      </c>
      <c r="Z4470" t="e">
        <f>VLOOKUP(Y:Y,[1]Sheet1!N:N,1,0)</f>
        <v>#N/A</v>
      </c>
    </row>
    <row r="4471" spans="1:26" hidden="1" x14ac:dyDescent="0.25">
      <c r="A4471">
        <v>20230606</v>
      </c>
      <c r="B4471">
        <v>40896118</v>
      </c>
      <c r="C4471" t="s">
        <v>2758</v>
      </c>
      <c r="D4471">
        <v>2117409</v>
      </c>
      <c r="E4471" t="s">
        <v>2744</v>
      </c>
      <c r="F4471" s="59">
        <v>501.21</v>
      </c>
      <c r="G4471">
        <v>0</v>
      </c>
      <c r="H4471" t="s">
        <v>2559</v>
      </c>
      <c r="I4471" t="s">
        <v>2560</v>
      </c>
      <c r="J4471" t="s">
        <v>2353</v>
      </c>
      <c r="K4471" t="s">
        <v>711</v>
      </c>
      <c r="L4471" t="s">
        <v>326</v>
      </c>
      <c r="M4471" t="s">
        <v>2588</v>
      </c>
      <c r="N4471" t="s">
        <v>2589</v>
      </c>
      <c r="O4471" t="s">
        <v>2542</v>
      </c>
      <c r="P4471" t="s">
        <v>2543</v>
      </c>
      <c r="Q4471" t="s">
        <v>2544</v>
      </c>
      <c r="R4471" t="s">
        <v>2570</v>
      </c>
      <c r="S4471" t="s">
        <v>2546</v>
      </c>
      <c r="T4471">
        <v>0</v>
      </c>
      <c r="U4471" t="s">
        <v>2571</v>
      </c>
      <c r="V4471" t="s">
        <v>2572</v>
      </c>
      <c r="W4471" t="s">
        <v>1891</v>
      </c>
      <c r="X4471" t="s">
        <v>2564</v>
      </c>
      <c r="Y4471" t="str">
        <f t="shared" si="69"/>
        <v>网易有道信息技术（北京）有限公司网易(杭州)网络有限公司CPC</v>
      </c>
      <c r="Z4471" t="e">
        <f>VLOOKUP(Y:Y,[1]Sheet1!N:N,1,0)</f>
        <v>#N/A</v>
      </c>
    </row>
    <row r="4472" spans="1:26" hidden="1" x14ac:dyDescent="0.25">
      <c r="A4472">
        <v>20230606</v>
      </c>
      <c r="B4472">
        <v>47953339</v>
      </c>
      <c r="C4472" t="s">
        <v>2755</v>
      </c>
      <c r="D4472">
        <v>2167551</v>
      </c>
      <c r="E4472" t="s">
        <v>2550</v>
      </c>
      <c r="F4472" s="59">
        <v>297</v>
      </c>
      <c r="G4472">
        <v>297</v>
      </c>
      <c r="H4472" t="s">
        <v>2538</v>
      </c>
      <c r="I4472" t="s">
        <v>2539</v>
      </c>
      <c r="J4472" t="s">
        <v>2332</v>
      </c>
      <c r="K4472" t="s">
        <v>2321</v>
      </c>
      <c r="L4472" t="s">
        <v>2333</v>
      </c>
      <c r="M4472" t="s">
        <v>2552</v>
      </c>
      <c r="N4472" t="s">
        <v>2553</v>
      </c>
      <c r="O4472" t="s">
        <v>2542</v>
      </c>
      <c r="P4472" t="s">
        <v>2543</v>
      </c>
      <c r="Q4472" t="s">
        <v>2544</v>
      </c>
      <c r="R4472" t="s">
        <v>2554</v>
      </c>
      <c r="S4472" t="s">
        <v>2546</v>
      </c>
      <c r="T4472">
        <v>0</v>
      </c>
      <c r="U4472" t="s">
        <v>2555</v>
      </c>
      <c r="V4472" t="s">
        <v>2556</v>
      </c>
      <c r="W4472" t="s">
        <v>2555</v>
      </c>
      <c r="X4472" t="s">
        <v>2556</v>
      </c>
      <c r="Y4472" t="str">
        <f t="shared" si="69"/>
        <v>北京爱奇艺科技有限公司-百度北京爱奇艺科技有限公司信息流</v>
      </c>
      <c r="Z4472" t="e">
        <f>VLOOKUP(Y:Y,[1]Sheet1!N:N,1,0)</f>
        <v>#N/A</v>
      </c>
    </row>
    <row r="4473" spans="1:26" hidden="1" x14ac:dyDescent="0.25">
      <c r="A4473">
        <v>20230606</v>
      </c>
      <c r="B4473">
        <v>48248606</v>
      </c>
      <c r="C4473" t="s">
        <v>2656</v>
      </c>
      <c r="D4473">
        <v>2172261</v>
      </c>
      <c r="E4473" t="s">
        <v>2628</v>
      </c>
      <c r="F4473" s="59">
        <v>27.93</v>
      </c>
      <c r="G4473">
        <v>21.32</v>
      </c>
      <c r="H4473" t="s">
        <v>2538</v>
      </c>
      <c r="I4473" t="s">
        <v>2551</v>
      </c>
      <c r="J4473" t="s">
        <v>292</v>
      </c>
      <c r="K4473" t="s">
        <v>2321</v>
      </c>
      <c r="L4473" t="s">
        <v>574</v>
      </c>
      <c r="M4473" t="s">
        <v>2611</v>
      </c>
      <c r="N4473" t="s">
        <v>2612</v>
      </c>
      <c r="O4473" t="s">
        <v>2542</v>
      </c>
      <c r="P4473" t="s">
        <v>2543</v>
      </c>
      <c r="Q4473" t="s">
        <v>2544</v>
      </c>
      <c r="R4473" t="s">
        <v>2613</v>
      </c>
      <c r="S4473" t="s">
        <v>2546</v>
      </c>
      <c r="T4473">
        <v>0</v>
      </c>
      <c r="U4473" t="s">
        <v>2614</v>
      </c>
      <c r="V4473" t="s">
        <v>2615</v>
      </c>
      <c r="W4473" t="s">
        <v>2614</v>
      </c>
      <c r="X4473" t="s">
        <v>2615</v>
      </c>
      <c r="Y4473" t="str">
        <f t="shared" si="69"/>
        <v>广州荔湾品唯信息服务有限公司广州唯品会电子商务有限公司信息流</v>
      </c>
      <c r="Z4473" t="e">
        <f>VLOOKUP(Y:Y,[1]Sheet1!N:N,1,0)</f>
        <v>#N/A</v>
      </c>
    </row>
    <row r="4474" spans="1:26" hidden="1" x14ac:dyDescent="0.25">
      <c r="A4474">
        <v>20230606</v>
      </c>
      <c r="B4474">
        <v>29851020</v>
      </c>
      <c r="C4474" t="s">
        <v>2790</v>
      </c>
      <c r="D4474">
        <v>2130054</v>
      </c>
      <c r="E4474" t="s">
        <v>2558</v>
      </c>
      <c r="F4474" s="59">
        <v>4195.74</v>
      </c>
      <c r="G4474">
        <v>3397.21</v>
      </c>
      <c r="H4474" t="s">
        <v>2559</v>
      </c>
      <c r="I4474" t="s">
        <v>2560</v>
      </c>
      <c r="J4474" t="s">
        <v>2350</v>
      </c>
      <c r="K4474" t="s">
        <v>711</v>
      </c>
      <c r="L4474" t="s">
        <v>2350</v>
      </c>
      <c r="M4474" t="s">
        <v>2561</v>
      </c>
      <c r="N4474" t="s">
        <v>2562</v>
      </c>
      <c r="O4474" t="s">
        <v>2542</v>
      </c>
      <c r="P4474" t="s">
        <v>2543</v>
      </c>
      <c r="Q4474" t="s">
        <v>2544</v>
      </c>
      <c r="R4474" t="s">
        <v>2563</v>
      </c>
      <c r="S4474" t="s">
        <v>2546</v>
      </c>
      <c r="T4474">
        <v>23873.757000000001</v>
      </c>
      <c r="U4474" t="s">
        <v>1891</v>
      </c>
      <c r="V4474" t="s">
        <v>2564</v>
      </c>
      <c r="W4474" t="s">
        <v>1891</v>
      </c>
      <c r="X4474" t="s">
        <v>2564</v>
      </c>
      <c r="Y4474" t="str">
        <f t="shared" si="69"/>
        <v>深圳尚米网络技术有限公司深圳尚米网络技术有限公司CPC</v>
      </c>
      <c r="Z4474" t="e">
        <f>VLOOKUP(Y:Y,[1]Sheet1!N:N,1,0)</f>
        <v>#N/A</v>
      </c>
    </row>
    <row r="4475" spans="1:26" hidden="1" x14ac:dyDescent="0.25">
      <c r="A4475">
        <v>20230606</v>
      </c>
      <c r="B4475">
        <v>47426571</v>
      </c>
      <c r="C4475" t="s">
        <v>2754</v>
      </c>
      <c r="D4475">
        <v>2167551</v>
      </c>
      <c r="E4475" t="s">
        <v>2550</v>
      </c>
      <c r="F4475" s="59">
        <v>503.85</v>
      </c>
      <c r="G4475">
        <v>503.85</v>
      </c>
      <c r="H4475" t="s">
        <v>2538</v>
      </c>
      <c r="I4475" t="s">
        <v>2551</v>
      </c>
      <c r="J4475" t="s">
        <v>2332</v>
      </c>
      <c r="K4475" t="s">
        <v>2321</v>
      </c>
      <c r="L4475" t="s">
        <v>2333</v>
      </c>
      <c r="M4475" t="s">
        <v>2552</v>
      </c>
      <c r="N4475" t="s">
        <v>2553</v>
      </c>
      <c r="O4475" t="s">
        <v>2542</v>
      </c>
      <c r="P4475" t="s">
        <v>2543</v>
      </c>
      <c r="Q4475" t="s">
        <v>2544</v>
      </c>
      <c r="R4475" t="s">
        <v>2554</v>
      </c>
      <c r="S4475" t="s">
        <v>2546</v>
      </c>
      <c r="T4475">
        <v>0</v>
      </c>
      <c r="U4475" t="s">
        <v>2555</v>
      </c>
      <c r="V4475" t="s">
        <v>2556</v>
      </c>
      <c r="W4475" t="s">
        <v>2555</v>
      </c>
      <c r="X4475" t="s">
        <v>2556</v>
      </c>
      <c r="Y4475" t="str">
        <f t="shared" si="69"/>
        <v>北京爱奇艺科技有限公司-百度北京爱奇艺科技有限公司信息流</v>
      </c>
      <c r="Z4475" t="e">
        <f>VLOOKUP(Y:Y,[1]Sheet1!N:N,1,0)</f>
        <v>#N/A</v>
      </c>
    </row>
    <row r="4476" spans="1:26" hidden="1" x14ac:dyDescent="0.25">
      <c r="A4476">
        <v>20230606</v>
      </c>
      <c r="B4476">
        <v>47953344</v>
      </c>
      <c r="C4476" t="s">
        <v>2732</v>
      </c>
      <c r="D4476">
        <v>2167551</v>
      </c>
      <c r="E4476" t="s">
        <v>2550</v>
      </c>
      <c r="F4476" s="59">
        <v>7.0000000000000007E-2</v>
      </c>
      <c r="G4476">
        <v>7.0000000000000007E-2</v>
      </c>
      <c r="H4476" t="s">
        <v>2538</v>
      </c>
      <c r="I4476" t="s">
        <v>2539</v>
      </c>
      <c r="J4476" t="s">
        <v>2332</v>
      </c>
      <c r="K4476" t="s">
        <v>2321</v>
      </c>
      <c r="L4476" t="s">
        <v>2333</v>
      </c>
      <c r="M4476" t="s">
        <v>2552</v>
      </c>
      <c r="N4476" t="s">
        <v>2553</v>
      </c>
      <c r="O4476" t="s">
        <v>2542</v>
      </c>
      <c r="P4476" t="s">
        <v>2543</v>
      </c>
      <c r="Q4476" t="s">
        <v>2544</v>
      </c>
      <c r="R4476" t="s">
        <v>2554</v>
      </c>
      <c r="S4476" t="s">
        <v>2546</v>
      </c>
      <c r="T4476">
        <v>0</v>
      </c>
      <c r="U4476" t="s">
        <v>2555</v>
      </c>
      <c r="V4476" t="s">
        <v>2556</v>
      </c>
      <c r="W4476" t="s">
        <v>2555</v>
      </c>
      <c r="X4476" t="s">
        <v>2556</v>
      </c>
      <c r="Y4476" t="str">
        <f t="shared" si="69"/>
        <v>北京爱奇艺科技有限公司-百度北京爱奇艺科技有限公司信息流</v>
      </c>
      <c r="Z4476" t="e">
        <f>VLOOKUP(Y:Y,[1]Sheet1!N:N,1,0)</f>
        <v>#N/A</v>
      </c>
    </row>
    <row r="4477" spans="1:26" hidden="1" x14ac:dyDescent="0.25">
      <c r="A4477">
        <v>20230606</v>
      </c>
      <c r="B4477">
        <v>30387904</v>
      </c>
      <c r="C4477" t="s">
        <v>2645</v>
      </c>
      <c r="D4477">
        <v>2130054</v>
      </c>
      <c r="E4477" t="s">
        <v>2558</v>
      </c>
      <c r="F4477" s="59">
        <v>2007.26</v>
      </c>
      <c r="G4477">
        <v>1625.29</v>
      </c>
      <c r="H4477" t="s">
        <v>2559</v>
      </c>
      <c r="I4477" t="s">
        <v>2560</v>
      </c>
      <c r="J4477" t="s">
        <v>2350</v>
      </c>
      <c r="K4477" t="s">
        <v>711</v>
      </c>
      <c r="L4477" t="s">
        <v>2350</v>
      </c>
      <c r="M4477" t="s">
        <v>2561</v>
      </c>
      <c r="N4477" t="s">
        <v>2562</v>
      </c>
      <c r="O4477" t="s">
        <v>2542</v>
      </c>
      <c r="P4477" t="s">
        <v>2543</v>
      </c>
      <c r="Q4477" t="s">
        <v>2544</v>
      </c>
      <c r="R4477" t="s">
        <v>2563</v>
      </c>
      <c r="S4477" t="s">
        <v>2546</v>
      </c>
      <c r="T4477">
        <v>7214.8590000000004</v>
      </c>
      <c r="U4477" t="s">
        <v>1891</v>
      </c>
      <c r="V4477" t="s">
        <v>2564</v>
      </c>
      <c r="W4477" t="s">
        <v>1891</v>
      </c>
      <c r="X4477" t="s">
        <v>2564</v>
      </c>
      <c r="Y4477" t="str">
        <f t="shared" si="69"/>
        <v>深圳尚米网络技术有限公司深圳尚米网络技术有限公司CPC</v>
      </c>
      <c r="Z4477" t="e">
        <f>VLOOKUP(Y:Y,[1]Sheet1!N:N,1,0)</f>
        <v>#N/A</v>
      </c>
    </row>
    <row r="4478" spans="1:26" hidden="1" x14ac:dyDescent="0.25">
      <c r="A4478">
        <v>20230606</v>
      </c>
      <c r="B4478">
        <v>42840928</v>
      </c>
      <c r="C4478" t="s">
        <v>2813</v>
      </c>
      <c r="D4478">
        <v>2117410</v>
      </c>
      <c r="E4478" t="s">
        <v>2587</v>
      </c>
      <c r="F4478" s="59">
        <v>379.92</v>
      </c>
      <c r="G4478">
        <v>0</v>
      </c>
      <c r="H4478" t="s">
        <v>2538</v>
      </c>
      <c r="I4478" t="s">
        <v>2551</v>
      </c>
      <c r="J4478" t="s">
        <v>2353</v>
      </c>
      <c r="K4478" t="s">
        <v>2321</v>
      </c>
      <c r="L4478" t="s">
        <v>326</v>
      </c>
      <c r="M4478" t="s">
        <v>2588</v>
      </c>
      <c r="N4478" t="s">
        <v>2589</v>
      </c>
      <c r="O4478" t="s">
        <v>2542</v>
      </c>
      <c r="P4478" t="s">
        <v>2543</v>
      </c>
      <c r="Q4478" t="s">
        <v>2544</v>
      </c>
      <c r="R4478" t="s">
        <v>2570</v>
      </c>
      <c r="S4478" t="s">
        <v>2546</v>
      </c>
      <c r="T4478">
        <v>0</v>
      </c>
      <c r="U4478" t="s">
        <v>2571</v>
      </c>
      <c r="V4478" t="s">
        <v>2572</v>
      </c>
      <c r="W4478" t="s">
        <v>1891</v>
      </c>
      <c r="X4478" t="s">
        <v>2564</v>
      </c>
      <c r="Y4478" t="str">
        <f t="shared" si="69"/>
        <v>网易有道信息技术（北京）有限公司网易(杭州)网络有限公司信息流</v>
      </c>
      <c r="Z4478" t="e">
        <f>VLOOKUP(Y:Y,[1]Sheet1!N:N,1,0)</f>
        <v>#N/A</v>
      </c>
    </row>
    <row r="4479" spans="1:26" hidden="1" x14ac:dyDescent="0.25">
      <c r="A4479">
        <v>20230606</v>
      </c>
      <c r="B4479">
        <v>47327963</v>
      </c>
      <c r="C4479" t="s">
        <v>2678</v>
      </c>
      <c r="D4479">
        <v>2185183</v>
      </c>
      <c r="E4479" t="s">
        <v>2574</v>
      </c>
      <c r="F4479" s="59">
        <v>2707.79</v>
      </c>
      <c r="G4479">
        <v>2051.36</v>
      </c>
      <c r="H4479" t="s">
        <v>2538</v>
      </c>
      <c r="I4479" t="s">
        <v>2539</v>
      </c>
      <c r="J4479" t="s">
        <v>2575</v>
      </c>
      <c r="K4479" t="s">
        <v>2321</v>
      </c>
      <c r="L4479" t="s">
        <v>2344</v>
      </c>
      <c r="M4479" t="s">
        <v>2576</v>
      </c>
      <c r="O4479" t="s">
        <v>2542</v>
      </c>
      <c r="P4479" t="s">
        <v>2543</v>
      </c>
      <c r="Q4479" t="s">
        <v>2544</v>
      </c>
      <c r="R4479" t="s">
        <v>2577</v>
      </c>
      <c r="S4479" t="s">
        <v>2546</v>
      </c>
      <c r="T4479">
        <v>0</v>
      </c>
      <c r="U4479" t="s">
        <v>838</v>
      </c>
      <c r="V4479" t="s">
        <v>2578</v>
      </c>
      <c r="W4479" t="s">
        <v>838</v>
      </c>
      <c r="X4479" t="s">
        <v>2578</v>
      </c>
      <c r="Y4479" t="str">
        <f t="shared" si="69"/>
        <v>北京微财科技有限公司-数媒重庆市黑卡小额贷款有限公司信息流</v>
      </c>
      <c r="Z4479" t="e">
        <f>VLOOKUP(Y:Y,[1]Sheet1!N:N,1,0)</f>
        <v>#N/A</v>
      </c>
    </row>
    <row r="4480" spans="1:26" hidden="1" x14ac:dyDescent="0.25">
      <c r="A4480">
        <v>20230606</v>
      </c>
      <c r="B4480">
        <v>47953331</v>
      </c>
      <c r="C4480" t="s">
        <v>2663</v>
      </c>
      <c r="D4480">
        <v>2167551</v>
      </c>
      <c r="E4480" t="s">
        <v>2550</v>
      </c>
      <c r="F4480" s="59">
        <v>0</v>
      </c>
      <c r="G4480">
        <v>0</v>
      </c>
      <c r="H4480" t="s">
        <v>2538</v>
      </c>
      <c r="I4480" t="s">
        <v>2539</v>
      </c>
      <c r="J4480" t="s">
        <v>2332</v>
      </c>
      <c r="K4480" t="s">
        <v>2321</v>
      </c>
      <c r="L4480" t="s">
        <v>2333</v>
      </c>
      <c r="M4480" t="s">
        <v>2552</v>
      </c>
      <c r="N4480" t="s">
        <v>2553</v>
      </c>
      <c r="O4480" t="s">
        <v>2542</v>
      </c>
      <c r="P4480" t="s">
        <v>2543</v>
      </c>
      <c r="Q4480" t="s">
        <v>2544</v>
      </c>
      <c r="R4480" t="s">
        <v>2554</v>
      </c>
      <c r="S4480" t="s">
        <v>2546</v>
      </c>
      <c r="T4480">
        <v>0</v>
      </c>
      <c r="U4480" t="s">
        <v>2555</v>
      </c>
      <c r="V4480" t="s">
        <v>2556</v>
      </c>
      <c r="W4480" t="s">
        <v>2555</v>
      </c>
      <c r="X4480" t="s">
        <v>2556</v>
      </c>
      <c r="Y4480" t="str">
        <f t="shared" si="69"/>
        <v>北京爱奇艺科技有限公司-百度北京爱奇艺科技有限公司信息流</v>
      </c>
      <c r="Z4480" t="e">
        <f>VLOOKUP(Y:Y,[1]Sheet1!N:N,1,0)</f>
        <v>#N/A</v>
      </c>
    </row>
    <row r="4481" spans="1:26" hidden="1" x14ac:dyDescent="0.25">
      <c r="A4481">
        <v>20230606</v>
      </c>
      <c r="B4481">
        <v>27382539</v>
      </c>
      <c r="C4481" t="s">
        <v>2609</v>
      </c>
      <c r="D4481">
        <v>2172257</v>
      </c>
      <c r="E4481" t="s">
        <v>2610</v>
      </c>
      <c r="F4481" s="59">
        <v>12084.54</v>
      </c>
      <c r="G4481">
        <v>9590.7900000000009</v>
      </c>
      <c r="H4481" t="s">
        <v>2559</v>
      </c>
      <c r="I4481" t="s">
        <v>2560</v>
      </c>
      <c r="J4481" t="s">
        <v>292</v>
      </c>
      <c r="K4481" t="s">
        <v>711</v>
      </c>
      <c r="L4481" t="s">
        <v>574</v>
      </c>
      <c r="M4481" t="s">
        <v>2611</v>
      </c>
      <c r="N4481" t="s">
        <v>2612</v>
      </c>
      <c r="O4481" t="s">
        <v>2542</v>
      </c>
      <c r="P4481" t="s">
        <v>2543</v>
      </c>
      <c r="Q4481" t="s">
        <v>2544</v>
      </c>
      <c r="R4481" t="s">
        <v>2613</v>
      </c>
      <c r="S4481" t="s">
        <v>2546</v>
      </c>
      <c r="T4481">
        <v>24747.413</v>
      </c>
      <c r="U4481" t="s">
        <v>2614</v>
      </c>
      <c r="V4481" t="s">
        <v>2615</v>
      </c>
      <c r="W4481" t="s">
        <v>2614</v>
      </c>
      <c r="X4481" t="s">
        <v>2615</v>
      </c>
      <c r="Y4481" t="str">
        <f t="shared" si="69"/>
        <v>广州荔湾品唯信息服务有限公司广州唯品会电子商务有限公司CPC</v>
      </c>
      <c r="Z4481" t="e">
        <f>VLOOKUP(Y:Y,[1]Sheet1!N:N,1,0)</f>
        <v>#N/A</v>
      </c>
    </row>
    <row r="4482" spans="1:26" hidden="1" x14ac:dyDescent="0.25">
      <c r="A4482">
        <v>20230606</v>
      </c>
      <c r="B4482">
        <v>42965759</v>
      </c>
      <c r="C4482" t="s">
        <v>2619</v>
      </c>
      <c r="D4482">
        <v>2165227</v>
      </c>
      <c r="E4482" t="s">
        <v>2566</v>
      </c>
      <c r="F4482" s="59">
        <v>68.86</v>
      </c>
      <c r="G4482">
        <v>51.01</v>
      </c>
      <c r="H4482" t="s">
        <v>2538</v>
      </c>
      <c r="I4482" t="s">
        <v>2551</v>
      </c>
      <c r="J4482" t="s">
        <v>2320</v>
      </c>
      <c r="K4482" t="s">
        <v>2321</v>
      </c>
      <c r="L4482" t="s">
        <v>2318</v>
      </c>
      <c r="M4482" t="s">
        <v>2540</v>
      </c>
      <c r="N4482" t="s">
        <v>2541</v>
      </c>
      <c r="O4482" t="s">
        <v>2542</v>
      </c>
      <c r="P4482" t="s">
        <v>2543</v>
      </c>
      <c r="Q4482" t="s">
        <v>2544</v>
      </c>
      <c r="R4482" t="s">
        <v>2545</v>
      </c>
      <c r="S4482" t="s">
        <v>2546</v>
      </c>
      <c r="T4482">
        <v>0</v>
      </c>
      <c r="U4482" t="s">
        <v>838</v>
      </c>
      <c r="V4482" t="s">
        <v>2547</v>
      </c>
      <c r="W4482" t="s">
        <v>838</v>
      </c>
      <c r="X4482" t="s">
        <v>2548</v>
      </c>
      <c r="Y4482" t="str">
        <f t="shared" si="69"/>
        <v>上海耳序信息技术有限公司-四部上海拍拍贷金融信息服务有限公司信息流</v>
      </c>
      <c r="Z4482" t="e">
        <f>VLOOKUP(Y:Y,[1]Sheet1!N:N,1,0)</f>
        <v>#N/A</v>
      </c>
    </row>
    <row r="4483" spans="1:26" x14ac:dyDescent="0.25">
      <c r="A4483">
        <v>20230606</v>
      </c>
      <c r="B4483">
        <v>39873589</v>
      </c>
      <c r="C4483" t="s">
        <v>2811</v>
      </c>
      <c r="D4483">
        <v>2054669</v>
      </c>
      <c r="E4483" t="s">
        <v>2622</v>
      </c>
      <c r="F4483" s="59">
        <v>10619.75</v>
      </c>
      <c r="G4483">
        <v>7866.48</v>
      </c>
      <c r="H4483" t="s">
        <v>2538</v>
      </c>
      <c r="I4483" t="s">
        <v>2539</v>
      </c>
      <c r="J4483" t="s">
        <v>2352</v>
      </c>
      <c r="K4483" t="s">
        <v>2321</v>
      </c>
      <c r="L4483" t="s">
        <v>2351</v>
      </c>
      <c r="M4483" t="s">
        <v>2623</v>
      </c>
      <c r="N4483" t="s">
        <v>2624</v>
      </c>
      <c r="O4483" t="s">
        <v>2542</v>
      </c>
      <c r="P4483" t="s">
        <v>2543</v>
      </c>
      <c r="Q4483" t="s">
        <v>2544</v>
      </c>
      <c r="R4483" t="s">
        <v>2625</v>
      </c>
      <c r="S4483" t="s">
        <v>2546</v>
      </c>
      <c r="T4483">
        <v>0</v>
      </c>
      <c r="U4483" t="s">
        <v>838</v>
      </c>
      <c r="V4483" t="s">
        <v>2548</v>
      </c>
      <c r="W4483" t="s">
        <v>838</v>
      </c>
      <c r="X4483" t="s">
        <v>2548</v>
      </c>
      <c r="Y4483" t="str">
        <f t="shared" ref="Y4483:Y4546" si="70">L4483&amp;J4483&amp;K4483</f>
        <v>深圳市小赢普惠科技有限责任公司深圳市赢众通金融信息服务有限责任公司信息流</v>
      </c>
      <c r="Z4483" t="e">
        <f>VLOOKUP(Y:Y,[1]Sheet1!N:N,1,0)</f>
        <v>#N/A</v>
      </c>
    </row>
    <row r="4484" spans="1:26" hidden="1" x14ac:dyDescent="0.25">
      <c r="A4484">
        <v>20230606</v>
      </c>
      <c r="B4484">
        <v>38794097</v>
      </c>
      <c r="C4484" t="s">
        <v>2757</v>
      </c>
      <c r="D4484">
        <v>2172261</v>
      </c>
      <c r="E4484" t="s">
        <v>2628</v>
      </c>
      <c r="F4484" s="59">
        <v>4122.3999999999996</v>
      </c>
      <c r="G4484">
        <v>3146.87</v>
      </c>
      <c r="H4484" t="s">
        <v>2538</v>
      </c>
      <c r="I4484" t="s">
        <v>2551</v>
      </c>
      <c r="J4484" t="s">
        <v>292</v>
      </c>
      <c r="K4484" t="s">
        <v>2321</v>
      </c>
      <c r="L4484" t="s">
        <v>574</v>
      </c>
      <c r="M4484" t="s">
        <v>2611</v>
      </c>
      <c r="N4484" t="s">
        <v>2612</v>
      </c>
      <c r="O4484" t="s">
        <v>2542</v>
      </c>
      <c r="P4484" t="s">
        <v>2543</v>
      </c>
      <c r="Q4484" t="s">
        <v>2544</v>
      </c>
      <c r="R4484" t="s">
        <v>2613</v>
      </c>
      <c r="S4484" t="s">
        <v>2546</v>
      </c>
      <c r="T4484">
        <v>0</v>
      </c>
      <c r="U4484" t="s">
        <v>2614</v>
      </c>
      <c r="V4484" t="s">
        <v>2615</v>
      </c>
      <c r="W4484" t="s">
        <v>2614</v>
      </c>
      <c r="X4484" t="s">
        <v>2615</v>
      </c>
      <c r="Y4484" t="str">
        <f t="shared" si="70"/>
        <v>广州荔湾品唯信息服务有限公司广州唯品会电子商务有限公司信息流</v>
      </c>
      <c r="Z4484" t="e">
        <f>VLOOKUP(Y:Y,[1]Sheet1!N:N,1,0)</f>
        <v>#N/A</v>
      </c>
    </row>
    <row r="4485" spans="1:26" hidden="1" x14ac:dyDescent="0.25">
      <c r="A4485">
        <v>20230606</v>
      </c>
      <c r="B4485">
        <v>42014357</v>
      </c>
      <c r="C4485" t="s">
        <v>2798</v>
      </c>
      <c r="D4485">
        <v>2142924</v>
      </c>
      <c r="E4485" t="s">
        <v>2716</v>
      </c>
      <c r="F4485" s="59">
        <v>1116</v>
      </c>
      <c r="G4485">
        <v>1116</v>
      </c>
      <c r="H4485" t="s">
        <v>2559</v>
      </c>
      <c r="I4485" t="s">
        <v>2560</v>
      </c>
      <c r="J4485" t="s">
        <v>392</v>
      </c>
      <c r="K4485" t="s">
        <v>711</v>
      </c>
      <c r="L4485" t="s">
        <v>392</v>
      </c>
      <c r="M4485" t="s">
        <v>2641</v>
      </c>
      <c r="N4485" t="s">
        <v>2642</v>
      </c>
      <c r="O4485" t="s">
        <v>2542</v>
      </c>
      <c r="P4485" t="s">
        <v>2543</v>
      </c>
      <c r="Q4485" t="s">
        <v>2544</v>
      </c>
      <c r="R4485" t="s">
        <v>2643</v>
      </c>
      <c r="S4485" t="s">
        <v>2546</v>
      </c>
      <c r="T4485">
        <v>55286.6</v>
      </c>
      <c r="U4485" t="s">
        <v>838</v>
      </c>
      <c r="V4485" t="s">
        <v>2578</v>
      </c>
      <c r="W4485" t="s">
        <v>838</v>
      </c>
      <c r="X4485" t="s">
        <v>2548</v>
      </c>
      <c r="Y4485" t="str">
        <f t="shared" si="70"/>
        <v>福州三六零网络小额贷款有限公司福州三六零网络小额贷款有限公司CPC</v>
      </c>
      <c r="Z4485" t="e">
        <f>VLOOKUP(Y:Y,[1]Sheet1!N:N,1,0)</f>
        <v>#N/A</v>
      </c>
    </row>
    <row r="4486" spans="1:26" hidden="1" x14ac:dyDescent="0.25">
      <c r="A4486">
        <v>20230606</v>
      </c>
      <c r="B4486">
        <v>42327274</v>
      </c>
      <c r="C4486" t="s">
        <v>2791</v>
      </c>
      <c r="D4486">
        <v>2172261</v>
      </c>
      <c r="E4486" t="s">
        <v>2628</v>
      </c>
      <c r="F4486" s="59">
        <v>65.62</v>
      </c>
      <c r="G4486">
        <v>50.09</v>
      </c>
      <c r="H4486" t="s">
        <v>2538</v>
      </c>
      <c r="I4486" t="s">
        <v>2539</v>
      </c>
      <c r="J4486" t="s">
        <v>292</v>
      </c>
      <c r="K4486" t="s">
        <v>2321</v>
      </c>
      <c r="L4486" t="s">
        <v>574</v>
      </c>
      <c r="M4486" t="s">
        <v>2611</v>
      </c>
      <c r="N4486" t="s">
        <v>2612</v>
      </c>
      <c r="O4486" t="s">
        <v>2542</v>
      </c>
      <c r="P4486" t="s">
        <v>2543</v>
      </c>
      <c r="Q4486" t="s">
        <v>2544</v>
      </c>
      <c r="R4486" t="s">
        <v>2613</v>
      </c>
      <c r="S4486" t="s">
        <v>2546</v>
      </c>
      <c r="T4486">
        <v>0</v>
      </c>
      <c r="U4486" t="s">
        <v>2614</v>
      </c>
      <c r="V4486" t="s">
        <v>2615</v>
      </c>
      <c r="W4486" t="s">
        <v>2614</v>
      </c>
      <c r="X4486" t="s">
        <v>2615</v>
      </c>
      <c r="Y4486" t="str">
        <f t="shared" si="70"/>
        <v>广州荔湾品唯信息服务有限公司广州唯品会电子商务有限公司信息流</v>
      </c>
      <c r="Z4486" t="e">
        <f>VLOOKUP(Y:Y,[1]Sheet1!N:N,1,0)</f>
        <v>#N/A</v>
      </c>
    </row>
    <row r="4487" spans="1:26" hidden="1" x14ac:dyDescent="0.25">
      <c r="A4487">
        <v>20230606</v>
      </c>
      <c r="B4487">
        <v>38794097</v>
      </c>
      <c r="C4487" t="s">
        <v>2757</v>
      </c>
      <c r="D4487">
        <v>2172261</v>
      </c>
      <c r="E4487" t="s">
        <v>2628</v>
      </c>
      <c r="F4487" s="59">
        <v>387.36</v>
      </c>
      <c r="G4487">
        <v>295.7</v>
      </c>
      <c r="H4487" t="s">
        <v>2538</v>
      </c>
      <c r="I4487" t="s">
        <v>2539</v>
      </c>
      <c r="J4487" t="s">
        <v>292</v>
      </c>
      <c r="K4487" t="s">
        <v>2321</v>
      </c>
      <c r="L4487" t="s">
        <v>574</v>
      </c>
      <c r="M4487" t="s">
        <v>2611</v>
      </c>
      <c r="N4487" t="s">
        <v>2612</v>
      </c>
      <c r="O4487" t="s">
        <v>2542</v>
      </c>
      <c r="P4487" t="s">
        <v>2543</v>
      </c>
      <c r="Q4487" t="s">
        <v>2544</v>
      </c>
      <c r="R4487" t="s">
        <v>2613</v>
      </c>
      <c r="S4487" t="s">
        <v>2546</v>
      </c>
      <c r="T4487">
        <v>0</v>
      </c>
      <c r="U4487" t="s">
        <v>2614</v>
      </c>
      <c r="V4487" t="s">
        <v>2615</v>
      </c>
      <c r="W4487" t="s">
        <v>2614</v>
      </c>
      <c r="X4487" t="s">
        <v>2615</v>
      </c>
      <c r="Y4487" t="str">
        <f t="shared" si="70"/>
        <v>广州荔湾品唯信息服务有限公司广州唯品会电子商务有限公司信息流</v>
      </c>
      <c r="Z4487" t="e">
        <f>VLOOKUP(Y:Y,[1]Sheet1!N:N,1,0)</f>
        <v>#N/A</v>
      </c>
    </row>
    <row r="4488" spans="1:26" hidden="1" x14ac:dyDescent="0.25">
      <c r="A4488">
        <v>20230606</v>
      </c>
      <c r="B4488">
        <v>39122211</v>
      </c>
      <c r="C4488" t="s">
        <v>2605</v>
      </c>
      <c r="D4488">
        <v>2117410</v>
      </c>
      <c r="E4488" t="s">
        <v>2587</v>
      </c>
      <c r="F4488" s="59">
        <v>1218.52</v>
      </c>
      <c r="G4488">
        <v>0</v>
      </c>
      <c r="H4488" t="s">
        <v>2538</v>
      </c>
      <c r="I4488" t="s">
        <v>2551</v>
      </c>
      <c r="J4488" t="s">
        <v>2353</v>
      </c>
      <c r="K4488" t="s">
        <v>2321</v>
      </c>
      <c r="L4488" t="s">
        <v>326</v>
      </c>
      <c r="M4488" t="s">
        <v>2588</v>
      </c>
      <c r="N4488" t="s">
        <v>2589</v>
      </c>
      <c r="O4488" t="s">
        <v>2542</v>
      </c>
      <c r="P4488" t="s">
        <v>2543</v>
      </c>
      <c r="Q4488" t="s">
        <v>2544</v>
      </c>
      <c r="R4488" t="s">
        <v>2570</v>
      </c>
      <c r="S4488" t="s">
        <v>2546</v>
      </c>
      <c r="T4488">
        <v>0</v>
      </c>
      <c r="U4488" t="s">
        <v>2571</v>
      </c>
      <c r="V4488" t="s">
        <v>2572</v>
      </c>
      <c r="W4488" t="s">
        <v>1891</v>
      </c>
      <c r="X4488" t="s">
        <v>2564</v>
      </c>
      <c r="Y4488" t="str">
        <f t="shared" si="70"/>
        <v>网易有道信息技术（北京）有限公司网易(杭州)网络有限公司信息流</v>
      </c>
      <c r="Z4488" t="e">
        <f>VLOOKUP(Y:Y,[1]Sheet1!N:N,1,0)</f>
        <v>#N/A</v>
      </c>
    </row>
    <row r="4489" spans="1:26" hidden="1" x14ac:dyDescent="0.25">
      <c r="A4489">
        <v>20230606</v>
      </c>
      <c r="B4489">
        <v>40548239</v>
      </c>
      <c r="C4489" t="s">
        <v>2777</v>
      </c>
      <c r="D4489">
        <v>2130054</v>
      </c>
      <c r="E4489" t="s">
        <v>2558</v>
      </c>
      <c r="F4489" s="59">
        <v>2454.27</v>
      </c>
      <c r="G4489">
        <v>1987.2</v>
      </c>
      <c r="H4489" t="s">
        <v>2559</v>
      </c>
      <c r="I4489" t="s">
        <v>2560</v>
      </c>
      <c r="J4489" t="s">
        <v>2350</v>
      </c>
      <c r="K4489" t="s">
        <v>711</v>
      </c>
      <c r="L4489" t="s">
        <v>2350</v>
      </c>
      <c r="M4489" t="s">
        <v>2561</v>
      </c>
      <c r="N4489" t="s">
        <v>2562</v>
      </c>
      <c r="O4489" t="s">
        <v>2542</v>
      </c>
      <c r="P4489" t="s">
        <v>2543</v>
      </c>
      <c r="Q4489" t="s">
        <v>2544</v>
      </c>
      <c r="R4489" t="s">
        <v>2563</v>
      </c>
      <c r="S4489" t="s">
        <v>2546</v>
      </c>
      <c r="T4489">
        <v>8003.5630000000001</v>
      </c>
      <c r="U4489" t="s">
        <v>1891</v>
      </c>
      <c r="V4489" t="s">
        <v>2564</v>
      </c>
      <c r="W4489" t="s">
        <v>1891</v>
      </c>
      <c r="X4489" t="s">
        <v>2564</v>
      </c>
      <c r="Y4489" t="str">
        <f t="shared" si="70"/>
        <v>深圳尚米网络技术有限公司深圳尚米网络技术有限公司CPC</v>
      </c>
      <c r="Z4489" t="e">
        <f>VLOOKUP(Y:Y,[1]Sheet1!N:N,1,0)</f>
        <v>#N/A</v>
      </c>
    </row>
    <row r="4490" spans="1:26" hidden="1" x14ac:dyDescent="0.25">
      <c r="A4490">
        <v>20230606</v>
      </c>
      <c r="B4490">
        <v>45323011</v>
      </c>
      <c r="C4490" t="s">
        <v>2680</v>
      </c>
      <c r="D4490">
        <v>2172261</v>
      </c>
      <c r="E4490" t="s">
        <v>2628</v>
      </c>
      <c r="F4490" s="59">
        <v>2896.76</v>
      </c>
      <c r="G4490">
        <v>2211.27</v>
      </c>
      <c r="H4490" t="s">
        <v>2538</v>
      </c>
      <c r="I4490" t="s">
        <v>2551</v>
      </c>
      <c r="J4490" t="s">
        <v>292</v>
      </c>
      <c r="K4490" t="s">
        <v>2321</v>
      </c>
      <c r="L4490" t="s">
        <v>574</v>
      </c>
      <c r="M4490" t="s">
        <v>2611</v>
      </c>
      <c r="N4490" t="s">
        <v>2612</v>
      </c>
      <c r="O4490" t="s">
        <v>2542</v>
      </c>
      <c r="P4490" t="s">
        <v>2543</v>
      </c>
      <c r="Q4490" t="s">
        <v>2544</v>
      </c>
      <c r="R4490" t="s">
        <v>2613</v>
      </c>
      <c r="S4490" t="s">
        <v>2546</v>
      </c>
      <c r="T4490">
        <v>0</v>
      </c>
      <c r="U4490" t="s">
        <v>2614</v>
      </c>
      <c r="V4490" t="s">
        <v>2615</v>
      </c>
      <c r="W4490" t="s">
        <v>2614</v>
      </c>
      <c r="X4490" t="s">
        <v>2615</v>
      </c>
      <c r="Y4490" t="str">
        <f t="shared" si="70"/>
        <v>广州荔湾品唯信息服务有限公司广州唯品会电子商务有限公司信息流</v>
      </c>
      <c r="Z4490" t="e">
        <f>VLOOKUP(Y:Y,[1]Sheet1!N:N,1,0)</f>
        <v>#N/A</v>
      </c>
    </row>
    <row r="4491" spans="1:26" hidden="1" x14ac:dyDescent="0.25">
      <c r="A4491">
        <v>20230606</v>
      </c>
      <c r="B4491">
        <v>38794025</v>
      </c>
      <c r="C4491" t="s">
        <v>2651</v>
      </c>
      <c r="D4491">
        <v>2172261</v>
      </c>
      <c r="E4491" t="s">
        <v>2628</v>
      </c>
      <c r="F4491" s="59">
        <v>21.56</v>
      </c>
      <c r="G4491">
        <v>16.46</v>
      </c>
      <c r="H4491" t="s">
        <v>2538</v>
      </c>
      <c r="I4491" t="s">
        <v>2539</v>
      </c>
      <c r="J4491" t="s">
        <v>292</v>
      </c>
      <c r="K4491" t="s">
        <v>2321</v>
      </c>
      <c r="L4491" t="s">
        <v>574</v>
      </c>
      <c r="M4491" t="s">
        <v>2611</v>
      </c>
      <c r="N4491" t="s">
        <v>2612</v>
      </c>
      <c r="O4491" t="s">
        <v>2542</v>
      </c>
      <c r="P4491" t="s">
        <v>2543</v>
      </c>
      <c r="Q4491" t="s">
        <v>2544</v>
      </c>
      <c r="R4491" t="s">
        <v>2613</v>
      </c>
      <c r="S4491" t="s">
        <v>2546</v>
      </c>
      <c r="T4491">
        <v>0</v>
      </c>
      <c r="U4491" t="s">
        <v>2614</v>
      </c>
      <c r="V4491" t="s">
        <v>2615</v>
      </c>
      <c r="W4491" t="s">
        <v>2614</v>
      </c>
      <c r="X4491" t="s">
        <v>2615</v>
      </c>
      <c r="Y4491" t="str">
        <f t="shared" si="70"/>
        <v>广州荔湾品唯信息服务有限公司广州唯品会电子商务有限公司信息流</v>
      </c>
      <c r="Z4491" t="e">
        <f>VLOOKUP(Y:Y,[1]Sheet1!N:N,1,0)</f>
        <v>#N/A</v>
      </c>
    </row>
    <row r="4492" spans="1:26" hidden="1" x14ac:dyDescent="0.25">
      <c r="A4492">
        <v>20230606</v>
      </c>
      <c r="B4492">
        <v>38794042</v>
      </c>
      <c r="C4492" t="s">
        <v>2756</v>
      </c>
      <c r="D4492">
        <v>2172261</v>
      </c>
      <c r="E4492" t="s">
        <v>2628</v>
      </c>
      <c r="F4492" s="59">
        <v>0.04</v>
      </c>
      <c r="G4492">
        <v>0.03</v>
      </c>
      <c r="H4492" t="s">
        <v>2538</v>
      </c>
      <c r="I4492" t="s">
        <v>2539</v>
      </c>
      <c r="J4492" t="s">
        <v>292</v>
      </c>
      <c r="K4492" t="s">
        <v>2321</v>
      </c>
      <c r="L4492" t="s">
        <v>574</v>
      </c>
      <c r="M4492" t="s">
        <v>2611</v>
      </c>
      <c r="N4492" t="s">
        <v>2612</v>
      </c>
      <c r="O4492" t="s">
        <v>2542</v>
      </c>
      <c r="P4492" t="s">
        <v>2543</v>
      </c>
      <c r="Q4492" t="s">
        <v>2544</v>
      </c>
      <c r="R4492" t="s">
        <v>2613</v>
      </c>
      <c r="S4492" t="s">
        <v>2546</v>
      </c>
      <c r="T4492">
        <v>0</v>
      </c>
      <c r="U4492" t="s">
        <v>2614</v>
      </c>
      <c r="V4492" t="s">
        <v>2615</v>
      </c>
      <c r="W4492" t="s">
        <v>2614</v>
      </c>
      <c r="X4492" t="s">
        <v>2615</v>
      </c>
      <c r="Y4492" t="str">
        <f t="shared" si="70"/>
        <v>广州荔湾品唯信息服务有限公司广州唯品会电子商务有限公司信息流</v>
      </c>
      <c r="Z4492" t="e">
        <f>VLOOKUP(Y:Y,[1]Sheet1!N:N,1,0)</f>
        <v>#N/A</v>
      </c>
    </row>
    <row r="4493" spans="1:26" hidden="1" x14ac:dyDescent="0.25">
      <c r="A4493">
        <v>20230606</v>
      </c>
      <c r="B4493">
        <v>41276547</v>
      </c>
      <c r="C4493" t="s">
        <v>2676</v>
      </c>
      <c r="D4493">
        <v>2158492</v>
      </c>
      <c r="E4493" t="s">
        <v>2580</v>
      </c>
      <c r="F4493" s="59">
        <v>1697.49</v>
      </c>
      <c r="G4493">
        <v>1426.35</v>
      </c>
      <c r="H4493" t="s">
        <v>2559</v>
      </c>
      <c r="I4493" t="s">
        <v>2560</v>
      </c>
      <c r="J4493" t="s">
        <v>2330</v>
      </c>
      <c r="K4493" t="s">
        <v>711</v>
      </c>
      <c r="L4493" t="s">
        <v>2329</v>
      </c>
      <c r="M4493" t="s">
        <v>2581</v>
      </c>
      <c r="N4493" t="s">
        <v>2582</v>
      </c>
      <c r="O4493" t="s">
        <v>2542</v>
      </c>
      <c r="P4493" t="s">
        <v>2543</v>
      </c>
      <c r="Q4493" t="s">
        <v>2544</v>
      </c>
      <c r="R4493" t="s">
        <v>2583</v>
      </c>
      <c r="S4493" t="s">
        <v>2546</v>
      </c>
      <c r="T4493">
        <v>28105.657999999999</v>
      </c>
      <c r="U4493" t="s">
        <v>2584</v>
      </c>
      <c r="V4493" t="s">
        <v>2585</v>
      </c>
      <c r="W4493" t="s">
        <v>2584</v>
      </c>
      <c r="X4493" t="s">
        <v>2585</v>
      </c>
      <c r="Y4493" t="str">
        <f t="shared" si="70"/>
        <v>成都哈拜网络科技有限公司-数字媒体事业部上海哈啰普惠科技有限公司CPC</v>
      </c>
      <c r="Z4493" t="e">
        <f>VLOOKUP(Y:Y,[1]Sheet1!N:N,1,0)</f>
        <v>#N/A</v>
      </c>
    </row>
    <row r="4494" spans="1:26" hidden="1" x14ac:dyDescent="0.25">
      <c r="A4494">
        <v>20230606</v>
      </c>
      <c r="B4494">
        <v>42012563</v>
      </c>
      <c r="C4494" t="s">
        <v>2741</v>
      </c>
      <c r="D4494">
        <v>2142924</v>
      </c>
      <c r="E4494" t="s">
        <v>2716</v>
      </c>
      <c r="F4494" s="59">
        <v>611.41</v>
      </c>
      <c r="G4494">
        <v>611.41</v>
      </c>
      <c r="H4494" t="s">
        <v>2559</v>
      </c>
      <c r="I4494" t="s">
        <v>2560</v>
      </c>
      <c r="J4494" t="s">
        <v>392</v>
      </c>
      <c r="K4494" t="s">
        <v>711</v>
      </c>
      <c r="L4494" t="s">
        <v>392</v>
      </c>
      <c r="M4494" t="s">
        <v>2641</v>
      </c>
      <c r="N4494" t="s">
        <v>2642</v>
      </c>
      <c r="O4494" t="s">
        <v>2542</v>
      </c>
      <c r="P4494" t="s">
        <v>2543</v>
      </c>
      <c r="Q4494" t="s">
        <v>2544</v>
      </c>
      <c r="R4494" t="s">
        <v>2643</v>
      </c>
      <c r="S4494" t="s">
        <v>2546</v>
      </c>
      <c r="T4494">
        <v>75764.479999999996</v>
      </c>
      <c r="U4494" t="s">
        <v>838</v>
      </c>
      <c r="V4494" t="s">
        <v>2578</v>
      </c>
      <c r="W4494" t="s">
        <v>838</v>
      </c>
      <c r="X4494" t="s">
        <v>2548</v>
      </c>
      <c r="Y4494" t="str">
        <f t="shared" si="70"/>
        <v>福州三六零网络小额贷款有限公司福州三六零网络小额贷款有限公司CPC</v>
      </c>
      <c r="Z4494" t="e">
        <f>VLOOKUP(Y:Y,[1]Sheet1!N:N,1,0)</f>
        <v>#N/A</v>
      </c>
    </row>
    <row r="4495" spans="1:26" hidden="1" x14ac:dyDescent="0.25">
      <c r="A4495">
        <v>20230606</v>
      </c>
      <c r="B4495">
        <v>47184419</v>
      </c>
      <c r="C4495" t="s">
        <v>2740</v>
      </c>
      <c r="D4495">
        <v>2176807</v>
      </c>
      <c r="E4495" t="s">
        <v>2691</v>
      </c>
      <c r="F4495" s="59">
        <v>0.97</v>
      </c>
      <c r="G4495">
        <v>0.71</v>
      </c>
      <c r="H4495" t="s">
        <v>2538</v>
      </c>
      <c r="I4495" t="s">
        <v>2539</v>
      </c>
      <c r="J4495" t="s">
        <v>2339</v>
      </c>
      <c r="K4495" t="s">
        <v>2321</v>
      </c>
      <c r="L4495" t="s">
        <v>2338</v>
      </c>
      <c r="M4495" t="s">
        <v>2692</v>
      </c>
      <c r="N4495" t="s">
        <v>2693</v>
      </c>
      <c r="O4495" t="s">
        <v>2542</v>
      </c>
      <c r="P4495" t="s">
        <v>2543</v>
      </c>
      <c r="Q4495" t="s">
        <v>2544</v>
      </c>
      <c r="R4495" t="s">
        <v>2694</v>
      </c>
      <c r="S4495" t="s">
        <v>2546</v>
      </c>
      <c r="T4495">
        <v>0</v>
      </c>
      <c r="U4495" t="s">
        <v>2117</v>
      </c>
      <c r="V4495" t="s">
        <v>2695</v>
      </c>
      <c r="W4495" t="s">
        <v>2117</v>
      </c>
      <c r="X4495" t="s">
        <v>2695</v>
      </c>
      <c r="Y4495" t="str">
        <f t="shared" si="70"/>
        <v>北京三快在线科技有限公司及其关联公司北京三快科技有限公司信息流</v>
      </c>
      <c r="Z4495" t="e">
        <f>VLOOKUP(Y:Y,[1]Sheet1!N:N,1,0)</f>
        <v>#N/A</v>
      </c>
    </row>
    <row r="4496" spans="1:26" hidden="1" x14ac:dyDescent="0.25">
      <c r="A4496">
        <v>20230606</v>
      </c>
      <c r="B4496">
        <v>47327963</v>
      </c>
      <c r="C4496" t="s">
        <v>2678</v>
      </c>
      <c r="D4496">
        <v>2185183</v>
      </c>
      <c r="E4496" t="s">
        <v>2574</v>
      </c>
      <c r="F4496" s="59">
        <v>111.85</v>
      </c>
      <c r="G4496">
        <v>84.74</v>
      </c>
      <c r="H4496" t="s">
        <v>2538</v>
      </c>
      <c r="I4496" t="s">
        <v>2551</v>
      </c>
      <c r="J4496" t="s">
        <v>2575</v>
      </c>
      <c r="K4496" t="s">
        <v>2321</v>
      </c>
      <c r="L4496" t="s">
        <v>2344</v>
      </c>
      <c r="M4496" t="s">
        <v>2576</v>
      </c>
      <c r="O4496" t="s">
        <v>2542</v>
      </c>
      <c r="P4496" t="s">
        <v>2543</v>
      </c>
      <c r="Q4496" t="s">
        <v>2544</v>
      </c>
      <c r="R4496" t="s">
        <v>2577</v>
      </c>
      <c r="S4496" t="s">
        <v>2546</v>
      </c>
      <c r="T4496">
        <v>0</v>
      </c>
      <c r="U4496" t="s">
        <v>838</v>
      </c>
      <c r="V4496" t="s">
        <v>2578</v>
      </c>
      <c r="W4496" t="s">
        <v>838</v>
      </c>
      <c r="X4496" t="s">
        <v>2578</v>
      </c>
      <c r="Y4496" t="str">
        <f t="shared" si="70"/>
        <v>北京微财科技有限公司-数媒重庆市黑卡小额贷款有限公司信息流</v>
      </c>
      <c r="Z4496" t="e">
        <f>VLOOKUP(Y:Y,[1]Sheet1!N:N,1,0)</f>
        <v>#N/A</v>
      </c>
    </row>
    <row r="4497" spans="1:26" hidden="1" x14ac:dyDescent="0.25">
      <c r="A4497">
        <v>20230606</v>
      </c>
      <c r="B4497">
        <v>29768589</v>
      </c>
      <c r="C4497" t="s">
        <v>2724</v>
      </c>
      <c r="D4497">
        <v>2130054</v>
      </c>
      <c r="E4497" t="s">
        <v>2558</v>
      </c>
      <c r="F4497" s="59">
        <v>3928.19</v>
      </c>
      <c r="G4497">
        <v>3180.68</v>
      </c>
      <c r="H4497" t="s">
        <v>2559</v>
      </c>
      <c r="I4497" t="s">
        <v>2560</v>
      </c>
      <c r="J4497" t="s">
        <v>2350</v>
      </c>
      <c r="K4497" t="s">
        <v>711</v>
      </c>
      <c r="L4497" t="s">
        <v>2350</v>
      </c>
      <c r="M4497" t="s">
        <v>2561</v>
      </c>
      <c r="N4497" t="s">
        <v>2562</v>
      </c>
      <c r="O4497" t="s">
        <v>2542</v>
      </c>
      <c r="P4497" t="s">
        <v>2543</v>
      </c>
      <c r="Q4497" t="s">
        <v>2544</v>
      </c>
      <c r="R4497" t="s">
        <v>2563</v>
      </c>
      <c r="S4497" t="s">
        <v>2546</v>
      </c>
      <c r="T4497">
        <v>11426.859</v>
      </c>
      <c r="U4497" t="s">
        <v>1891</v>
      </c>
      <c r="V4497" t="s">
        <v>2564</v>
      </c>
      <c r="W4497" t="s">
        <v>1891</v>
      </c>
      <c r="X4497" t="s">
        <v>2564</v>
      </c>
      <c r="Y4497" t="str">
        <f t="shared" si="70"/>
        <v>深圳尚米网络技术有限公司深圳尚米网络技术有限公司CPC</v>
      </c>
      <c r="Z4497" t="e">
        <f>VLOOKUP(Y:Y,[1]Sheet1!N:N,1,0)</f>
        <v>#N/A</v>
      </c>
    </row>
    <row r="4498" spans="1:26" hidden="1" x14ac:dyDescent="0.25">
      <c r="A4498">
        <v>20230606</v>
      </c>
      <c r="B4498">
        <v>46610852</v>
      </c>
      <c r="C4498" t="s">
        <v>2713</v>
      </c>
      <c r="D4498">
        <v>2117410</v>
      </c>
      <c r="E4498" t="s">
        <v>2587</v>
      </c>
      <c r="F4498" s="59">
        <v>236.86</v>
      </c>
      <c r="G4498">
        <v>0</v>
      </c>
      <c r="H4498" t="s">
        <v>2538</v>
      </c>
      <c r="I4498" t="s">
        <v>2551</v>
      </c>
      <c r="J4498" t="s">
        <v>2353</v>
      </c>
      <c r="K4498" t="s">
        <v>2321</v>
      </c>
      <c r="L4498" t="s">
        <v>326</v>
      </c>
      <c r="M4498" t="s">
        <v>2588</v>
      </c>
      <c r="N4498" t="s">
        <v>2589</v>
      </c>
      <c r="O4498" t="s">
        <v>2542</v>
      </c>
      <c r="P4498" t="s">
        <v>2543</v>
      </c>
      <c r="Q4498" t="s">
        <v>2544</v>
      </c>
      <c r="R4498" t="s">
        <v>2570</v>
      </c>
      <c r="S4498" t="s">
        <v>2546</v>
      </c>
      <c r="T4498">
        <v>0</v>
      </c>
      <c r="U4498" t="s">
        <v>2571</v>
      </c>
      <c r="V4498" t="s">
        <v>2572</v>
      </c>
      <c r="W4498" t="s">
        <v>1891</v>
      </c>
      <c r="X4498" t="s">
        <v>2564</v>
      </c>
      <c r="Y4498" t="str">
        <f t="shared" si="70"/>
        <v>网易有道信息技术（北京）有限公司网易(杭州)网络有限公司信息流</v>
      </c>
      <c r="Z4498" t="e">
        <f>VLOOKUP(Y:Y,[1]Sheet1!N:N,1,0)</f>
        <v>#N/A</v>
      </c>
    </row>
    <row r="4499" spans="1:26" hidden="1" x14ac:dyDescent="0.25">
      <c r="A4499">
        <v>20230606</v>
      </c>
      <c r="B4499">
        <v>47426600</v>
      </c>
      <c r="C4499" t="s">
        <v>2876</v>
      </c>
      <c r="D4499">
        <v>2167551</v>
      </c>
      <c r="E4499" t="s">
        <v>2550</v>
      </c>
      <c r="F4499" s="59">
        <v>1.22</v>
      </c>
      <c r="G4499">
        <v>1.22</v>
      </c>
      <c r="H4499" t="s">
        <v>2538</v>
      </c>
      <c r="I4499" t="s">
        <v>2551</v>
      </c>
      <c r="J4499" t="s">
        <v>2332</v>
      </c>
      <c r="K4499" t="s">
        <v>2321</v>
      </c>
      <c r="L4499" t="s">
        <v>2333</v>
      </c>
      <c r="M4499" t="s">
        <v>2552</v>
      </c>
      <c r="N4499" t="s">
        <v>2553</v>
      </c>
      <c r="O4499" t="s">
        <v>2542</v>
      </c>
      <c r="P4499" t="s">
        <v>2543</v>
      </c>
      <c r="Q4499" t="s">
        <v>2544</v>
      </c>
      <c r="R4499" t="s">
        <v>2554</v>
      </c>
      <c r="S4499" t="s">
        <v>2546</v>
      </c>
      <c r="T4499">
        <v>0</v>
      </c>
      <c r="U4499" t="s">
        <v>2555</v>
      </c>
      <c r="V4499" t="s">
        <v>2556</v>
      </c>
      <c r="W4499" t="s">
        <v>2555</v>
      </c>
      <c r="X4499" t="s">
        <v>2556</v>
      </c>
      <c r="Y4499" t="str">
        <f t="shared" si="70"/>
        <v>北京爱奇艺科技有限公司-百度北京爱奇艺科技有限公司信息流</v>
      </c>
      <c r="Z4499" t="e">
        <f>VLOOKUP(Y:Y,[1]Sheet1!N:N,1,0)</f>
        <v>#N/A</v>
      </c>
    </row>
    <row r="4500" spans="1:26" hidden="1" x14ac:dyDescent="0.25">
      <c r="A4500">
        <v>20230606</v>
      </c>
      <c r="B4500">
        <v>42965750</v>
      </c>
      <c r="C4500" t="s">
        <v>2565</v>
      </c>
      <c r="D4500">
        <v>2165227</v>
      </c>
      <c r="E4500" t="s">
        <v>2566</v>
      </c>
      <c r="F4500" s="59">
        <v>520.96</v>
      </c>
      <c r="G4500">
        <v>385.9</v>
      </c>
      <c r="H4500" t="s">
        <v>2538</v>
      </c>
      <c r="I4500" t="s">
        <v>2551</v>
      </c>
      <c r="J4500" t="s">
        <v>2320</v>
      </c>
      <c r="K4500" t="s">
        <v>2321</v>
      </c>
      <c r="L4500" t="s">
        <v>2318</v>
      </c>
      <c r="M4500" t="s">
        <v>2540</v>
      </c>
      <c r="N4500" t="s">
        <v>2541</v>
      </c>
      <c r="O4500" t="s">
        <v>2542</v>
      </c>
      <c r="P4500" t="s">
        <v>2543</v>
      </c>
      <c r="Q4500" t="s">
        <v>2544</v>
      </c>
      <c r="R4500" t="s">
        <v>2545</v>
      </c>
      <c r="S4500" t="s">
        <v>2546</v>
      </c>
      <c r="T4500">
        <v>0</v>
      </c>
      <c r="U4500" t="s">
        <v>838</v>
      </c>
      <c r="V4500" t="s">
        <v>2547</v>
      </c>
      <c r="W4500" t="s">
        <v>838</v>
      </c>
      <c r="X4500" t="s">
        <v>2548</v>
      </c>
      <c r="Y4500" t="str">
        <f t="shared" si="70"/>
        <v>上海耳序信息技术有限公司-四部上海拍拍贷金融信息服务有限公司信息流</v>
      </c>
      <c r="Z4500" t="e">
        <f>VLOOKUP(Y:Y,[1]Sheet1!N:N,1,0)</f>
        <v>#N/A</v>
      </c>
    </row>
    <row r="4501" spans="1:26" hidden="1" x14ac:dyDescent="0.25">
      <c r="A4501">
        <v>20230606</v>
      </c>
      <c r="B4501">
        <v>31693175</v>
      </c>
      <c r="C4501" t="s">
        <v>2787</v>
      </c>
      <c r="D4501">
        <v>2158492</v>
      </c>
      <c r="E4501" t="s">
        <v>2580</v>
      </c>
      <c r="F4501" s="59">
        <v>3035.12</v>
      </c>
      <c r="G4501">
        <v>2550.35</v>
      </c>
      <c r="H4501" t="s">
        <v>2559</v>
      </c>
      <c r="I4501" t="s">
        <v>2560</v>
      </c>
      <c r="J4501" t="s">
        <v>2330</v>
      </c>
      <c r="K4501" t="s">
        <v>711</v>
      </c>
      <c r="L4501" t="s">
        <v>2329</v>
      </c>
      <c r="M4501" t="s">
        <v>2581</v>
      </c>
      <c r="N4501" t="s">
        <v>2582</v>
      </c>
      <c r="O4501" t="s">
        <v>2542</v>
      </c>
      <c r="P4501" t="s">
        <v>2543</v>
      </c>
      <c r="Q4501" t="s">
        <v>2544</v>
      </c>
      <c r="R4501" t="s">
        <v>2583</v>
      </c>
      <c r="S4501" t="s">
        <v>2546</v>
      </c>
      <c r="T4501">
        <v>7890.2340000000004</v>
      </c>
      <c r="U4501" t="s">
        <v>2584</v>
      </c>
      <c r="V4501" t="s">
        <v>2585</v>
      </c>
      <c r="W4501" t="s">
        <v>2584</v>
      </c>
      <c r="X4501" t="s">
        <v>2585</v>
      </c>
      <c r="Y4501" t="str">
        <f t="shared" si="70"/>
        <v>成都哈拜网络科技有限公司-数字媒体事业部上海哈啰普惠科技有限公司CPC</v>
      </c>
      <c r="Z4501" t="e">
        <f>VLOOKUP(Y:Y,[1]Sheet1!N:N,1,0)</f>
        <v>#N/A</v>
      </c>
    </row>
    <row r="4502" spans="1:26" hidden="1" x14ac:dyDescent="0.25">
      <c r="A4502">
        <v>20230606</v>
      </c>
      <c r="B4502">
        <v>31781225</v>
      </c>
      <c r="C4502" t="s">
        <v>2779</v>
      </c>
      <c r="D4502">
        <v>2115174</v>
      </c>
      <c r="E4502" t="s">
        <v>2780</v>
      </c>
      <c r="F4502" s="59">
        <v>756.78</v>
      </c>
      <c r="G4502">
        <v>0</v>
      </c>
      <c r="H4502" t="s">
        <v>2559</v>
      </c>
      <c r="I4502" t="s">
        <v>2560</v>
      </c>
      <c r="J4502" t="s">
        <v>2357</v>
      </c>
      <c r="K4502" t="s">
        <v>711</v>
      </c>
      <c r="L4502" t="s">
        <v>2356</v>
      </c>
      <c r="M4502" t="s">
        <v>2781</v>
      </c>
      <c r="N4502" t="s">
        <v>2782</v>
      </c>
      <c r="O4502" t="s">
        <v>2542</v>
      </c>
      <c r="P4502" t="s">
        <v>2543</v>
      </c>
      <c r="Q4502" t="s">
        <v>2544</v>
      </c>
      <c r="R4502" t="s">
        <v>2783</v>
      </c>
      <c r="S4502" t="s">
        <v>2546</v>
      </c>
      <c r="T4502">
        <v>0</v>
      </c>
      <c r="U4502" t="s">
        <v>2784</v>
      </c>
      <c r="V4502" t="s">
        <v>2785</v>
      </c>
      <c r="W4502" t="s">
        <v>1891</v>
      </c>
      <c r="X4502" t="s">
        <v>2602</v>
      </c>
      <c r="Y4502" t="str">
        <f t="shared" si="70"/>
        <v>腾讯云计算(北京)有限责任公司深圳市腾讯计算机系统有限公司CPC</v>
      </c>
      <c r="Z4502" t="e">
        <f>VLOOKUP(Y:Y,[1]Sheet1!N:N,1,0)</f>
        <v>#N/A</v>
      </c>
    </row>
    <row r="4503" spans="1:26" hidden="1" x14ac:dyDescent="0.25">
      <c r="A4503">
        <v>20230606</v>
      </c>
      <c r="B4503">
        <v>42965764</v>
      </c>
      <c r="C4503" t="s">
        <v>2536</v>
      </c>
      <c r="D4503">
        <v>2158784</v>
      </c>
      <c r="E4503" t="s">
        <v>2537</v>
      </c>
      <c r="F4503" s="59">
        <v>678.5</v>
      </c>
      <c r="G4503">
        <v>678.5</v>
      </c>
      <c r="H4503" t="s">
        <v>2538</v>
      </c>
      <c r="I4503" t="s">
        <v>2539</v>
      </c>
      <c r="J4503" t="s">
        <v>2320</v>
      </c>
      <c r="K4503" t="s">
        <v>2321</v>
      </c>
      <c r="L4503" t="s">
        <v>2318</v>
      </c>
      <c r="M4503" t="s">
        <v>2540</v>
      </c>
      <c r="N4503" t="s">
        <v>2541</v>
      </c>
      <c r="O4503" t="s">
        <v>2542</v>
      </c>
      <c r="P4503" t="s">
        <v>2543</v>
      </c>
      <c r="Q4503" t="s">
        <v>2544</v>
      </c>
      <c r="R4503" t="s">
        <v>2545</v>
      </c>
      <c r="S4503" t="s">
        <v>2546</v>
      </c>
      <c r="T4503">
        <v>0</v>
      </c>
      <c r="U4503" t="s">
        <v>838</v>
      </c>
      <c r="V4503" t="s">
        <v>2547</v>
      </c>
      <c r="W4503" t="s">
        <v>838</v>
      </c>
      <c r="X4503" t="s">
        <v>2548</v>
      </c>
      <c r="Y4503" t="str">
        <f t="shared" si="70"/>
        <v>上海耳序信息技术有限公司-四部上海拍拍贷金融信息服务有限公司信息流</v>
      </c>
      <c r="Z4503" t="e">
        <f>VLOOKUP(Y:Y,[1]Sheet1!N:N,1,0)</f>
        <v>#N/A</v>
      </c>
    </row>
    <row r="4504" spans="1:26" hidden="1" x14ac:dyDescent="0.25">
      <c r="A4504">
        <v>20230606</v>
      </c>
      <c r="B4504">
        <v>47798400</v>
      </c>
      <c r="C4504" t="s">
        <v>2857</v>
      </c>
      <c r="D4504">
        <v>2169384</v>
      </c>
      <c r="E4504" t="s">
        <v>2633</v>
      </c>
      <c r="F4504" s="59">
        <v>5496.47</v>
      </c>
      <c r="G4504">
        <v>4071.46</v>
      </c>
      <c r="H4504" t="s">
        <v>2538</v>
      </c>
      <c r="I4504" t="s">
        <v>2551</v>
      </c>
      <c r="J4504" t="s">
        <v>296</v>
      </c>
      <c r="K4504" t="s">
        <v>2321</v>
      </c>
      <c r="L4504" t="s">
        <v>2334</v>
      </c>
      <c r="M4504" t="s">
        <v>2634</v>
      </c>
      <c r="N4504" t="s">
        <v>2635</v>
      </c>
      <c r="O4504" t="s">
        <v>2542</v>
      </c>
      <c r="P4504" t="s">
        <v>2543</v>
      </c>
      <c r="Q4504" t="s">
        <v>2544</v>
      </c>
      <c r="R4504" t="s">
        <v>2636</v>
      </c>
      <c r="S4504" t="s">
        <v>2546</v>
      </c>
      <c r="T4504">
        <v>0</v>
      </c>
      <c r="U4504" t="s">
        <v>2584</v>
      </c>
      <c r="V4504" t="s">
        <v>2637</v>
      </c>
      <c r="W4504" t="s">
        <v>2584</v>
      </c>
      <c r="X4504" t="s">
        <v>2637</v>
      </c>
      <c r="Y4504" t="str">
        <f t="shared" si="70"/>
        <v>湖北车智汇传媒有限公司北京车之家信息技术有限公司信息流</v>
      </c>
      <c r="Z4504" t="e">
        <f>VLOOKUP(Y:Y,[1]Sheet1!N:N,1,0)</f>
        <v>#N/A</v>
      </c>
    </row>
    <row r="4505" spans="1:26" hidden="1" x14ac:dyDescent="0.25">
      <c r="A4505">
        <v>20230606</v>
      </c>
      <c r="B4505">
        <v>29768624</v>
      </c>
      <c r="C4505" t="s">
        <v>2751</v>
      </c>
      <c r="D4505">
        <v>2130054</v>
      </c>
      <c r="E4505" t="s">
        <v>2558</v>
      </c>
      <c r="F4505" s="59">
        <v>2031.62</v>
      </c>
      <c r="G4505">
        <v>1644.94</v>
      </c>
      <c r="H4505" t="s">
        <v>2559</v>
      </c>
      <c r="I4505" t="s">
        <v>2560</v>
      </c>
      <c r="J4505" t="s">
        <v>2350</v>
      </c>
      <c r="K4505" t="s">
        <v>711</v>
      </c>
      <c r="L4505" t="s">
        <v>2350</v>
      </c>
      <c r="M4505" t="s">
        <v>2561</v>
      </c>
      <c r="N4505" t="s">
        <v>2562</v>
      </c>
      <c r="O4505" t="s">
        <v>2542</v>
      </c>
      <c r="P4505" t="s">
        <v>2543</v>
      </c>
      <c r="Q4505" t="s">
        <v>2544</v>
      </c>
      <c r="R4505" t="s">
        <v>2563</v>
      </c>
      <c r="S4505" t="s">
        <v>2546</v>
      </c>
      <c r="T4505">
        <v>5385.558</v>
      </c>
      <c r="U4505" t="s">
        <v>1891</v>
      </c>
      <c r="V4505" t="s">
        <v>2602</v>
      </c>
      <c r="W4505" t="s">
        <v>1891</v>
      </c>
      <c r="X4505" t="s">
        <v>2564</v>
      </c>
      <c r="Y4505" t="str">
        <f t="shared" si="70"/>
        <v>深圳尚米网络技术有限公司深圳尚米网络技术有限公司CPC</v>
      </c>
      <c r="Z4505" t="e">
        <f>VLOOKUP(Y:Y,[1]Sheet1!N:N,1,0)</f>
        <v>#N/A</v>
      </c>
    </row>
    <row r="4506" spans="1:26" hidden="1" x14ac:dyDescent="0.25">
      <c r="A4506">
        <v>20230605</v>
      </c>
      <c r="B4506">
        <v>45323132</v>
      </c>
      <c r="C4506" t="s">
        <v>2747</v>
      </c>
      <c r="D4506">
        <v>2172261</v>
      </c>
      <c r="E4506" t="s">
        <v>2628</v>
      </c>
      <c r="F4506" s="59">
        <v>3436.35</v>
      </c>
      <c r="G4506">
        <v>2623.17</v>
      </c>
      <c r="H4506" t="s">
        <v>2538</v>
      </c>
      <c r="I4506" t="s">
        <v>2551</v>
      </c>
      <c r="J4506" t="s">
        <v>292</v>
      </c>
      <c r="K4506" t="s">
        <v>2321</v>
      </c>
      <c r="L4506" t="s">
        <v>574</v>
      </c>
      <c r="M4506" t="s">
        <v>2611</v>
      </c>
      <c r="N4506" t="s">
        <v>2612</v>
      </c>
      <c r="O4506" t="s">
        <v>2542</v>
      </c>
      <c r="P4506" t="s">
        <v>2543</v>
      </c>
      <c r="Q4506" t="s">
        <v>2544</v>
      </c>
      <c r="R4506" t="s">
        <v>2613</v>
      </c>
      <c r="S4506" t="s">
        <v>2546</v>
      </c>
      <c r="T4506">
        <v>0</v>
      </c>
      <c r="U4506" t="s">
        <v>2614</v>
      </c>
      <c r="V4506" t="s">
        <v>2615</v>
      </c>
      <c r="W4506" t="s">
        <v>2614</v>
      </c>
      <c r="X4506" t="s">
        <v>2615</v>
      </c>
      <c r="Y4506" t="str">
        <f t="shared" si="70"/>
        <v>广州荔湾品唯信息服务有限公司广州唯品会电子商务有限公司信息流</v>
      </c>
      <c r="Z4506" t="e">
        <f>VLOOKUP(Y:Y,[1]Sheet1!N:N,1,0)</f>
        <v>#N/A</v>
      </c>
    </row>
    <row r="4507" spans="1:26" hidden="1" x14ac:dyDescent="0.25">
      <c r="A4507">
        <v>20230605</v>
      </c>
      <c r="B4507">
        <v>47866527</v>
      </c>
      <c r="C4507" t="s">
        <v>2800</v>
      </c>
      <c r="D4507">
        <v>2172257</v>
      </c>
      <c r="E4507" t="s">
        <v>2610</v>
      </c>
      <c r="F4507" s="59">
        <v>2206.9499999999998</v>
      </c>
      <c r="G4507">
        <v>1751.46</v>
      </c>
      <c r="H4507" t="s">
        <v>2559</v>
      </c>
      <c r="I4507" t="s">
        <v>2560</v>
      </c>
      <c r="J4507" t="s">
        <v>292</v>
      </c>
      <c r="K4507" t="s">
        <v>711</v>
      </c>
      <c r="L4507" t="s">
        <v>2325</v>
      </c>
      <c r="M4507" t="s">
        <v>2611</v>
      </c>
      <c r="N4507" t="s">
        <v>2612</v>
      </c>
      <c r="O4507" t="s">
        <v>2542</v>
      </c>
      <c r="P4507" t="s">
        <v>2543</v>
      </c>
      <c r="Q4507" t="s">
        <v>2544</v>
      </c>
      <c r="R4507" t="s">
        <v>2613</v>
      </c>
      <c r="S4507" t="s">
        <v>2546</v>
      </c>
      <c r="T4507">
        <v>27833.611000000001</v>
      </c>
      <c r="U4507" t="s">
        <v>2614</v>
      </c>
      <c r="V4507" t="s">
        <v>2615</v>
      </c>
      <c r="W4507" t="s">
        <v>2614</v>
      </c>
      <c r="X4507" t="s">
        <v>2615</v>
      </c>
      <c r="Y4507" t="str">
        <f t="shared" si="70"/>
        <v>深圳龙鱼科技有限公司广州唯品会电子商务有限公司CPC</v>
      </c>
      <c r="Z4507" t="e">
        <f>VLOOKUP(Y:Y,[1]Sheet1!N:N,1,0)</f>
        <v>#N/A</v>
      </c>
    </row>
    <row r="4508" spans="1:26" hidden="1" x14ac:dyDescent="0.25">
      <c r="A4508">
        <v>20230605</v>
      </c>
      <c r="B4508">
        <v>47953344</v>
      </c>
      <c r="C4508" t="s">
        <v>2732</v>
      </c>
      <c r="D4508">
        <v>2167551</v>
      </c>
      <c r="E4508" t="s">
        <v>2550</v>
      </c>
      <c r="F4508" s="59">
        <v>1024.77</v>
      </c>
      <c r="G4508">
        <v>1024.77</v>
      </c>
      <c r="H4508" t="s">
        <v>2538</v>
      </c>
      <c r="I4508" t="s">
        <v>2551</v>
      </c>
      <c r="J4508" t="s">
        <v>2332</v>
      </c>
      <c r="K4508" t="s">
        <v>2321</v>
      </c>
      <c r="L4508" t="s">
        <v>2333</v>
      </c>
      <c r="M4508" t="s">
        <v>2552</v>
      </c>
      <c r="N4508" t="s">
        <v>2553</v>
      </c>
      <c r="O4508" t="s">
        <v>2542</v>
      </c>
      <c r="P4508" t="s">
        <v>2543</v>
      </c>
      <c r="Q4508" t="s">
        <v>2544</v>
      </c>
      <c r="R4508" t="s">
        <v>2554</v>
      </c>
      <c r="S4508" t="s">
        <v>2546</v>
      </c>
      <c r="T4508">
        <v>0</v>
      </c>
      <c r="U4508" t="s">
        <v>2555</v>
      </c>
      <c r="V4508" t="s">
        <v>2556</v>
      </c>
      <c r="W4508" t="s">
        <v>2555</v>
      </c>
      <c r="X4508" t="s">
        <v>2556</v>
      </c>
      <c r="Y4508" t="str">
        <f t="shared" si="70"/>
        <v>北京爱奇艺科技有限公司-百度北京爱奇艺科技有限公司信息流</v>
      </c>
      <c r="Z4508" t="e">
        <f>VLOOKUP(Y:Y,[1]Sheet1!N:N,1,0)</f>
        <v>#N/A</v>
      </c>
    </row>
    <row r="4509" spans="1:26" hidden="1" x14ac:dyDescent="0.25">
      <c r="A4509">
        <v>20230605</v>
      </c>
      <c r="B4509">
        <v>40548298</v>
      </c>
      <c r="C4509" t="s">
        <v>2557</v>
      </c>
      <c r="D4509">
        <v>2130054</v>
      </c>
      <c r="E4509" t="s">
        <v>2558</v>
      </c>
      <c r="F4509" s="59">
        <v>2692.87</v>
      </c>
      <c r="G4509">
        <v>2180.39</v>
      </c>
      <c r="H4509" t="s">
        <v>2559</v>
      </c>
      <c r="I4509" t="s">
        <v>2560</v>
      </c>
      <c r="J4509" t="s">
        <v>2350</v>
      </c>
      <c r="K4509" t="s">
        <v>711</v>
      </c>
      <c r="L4509" t="s">
        <v>2350</v>
      </c>
      <c r="M4509" t="s">
        <v>2561</v>
      </c>
      <c r="N4509" t="s">
        <v>2562</v>
      </c>
      <c r="O4509" t="s">
        <v>2542</v>
      </c>
      <c r="P4509" t="s">
        <v>2543</v>
      </c>
      <c r="Q4509" t="s">
        <v>2544</v>
      </c>
      <c r="R4509" t="s">
        <v>2563</v>
      </c>
      <c r="S4509" t="s">
        <v>2546</v>
      </c>
      <c r="T4509">
        <v>6597.7730000000001</v>
      </c>
      <c r="U4509" t="s">
        <v>1891</v>
      </c>
      <c r="V4509" t="s">
        <v>2564</v>
      </c>
      <c r="W4509" t="s">
        <v>1891</v>
      </c>
      <c r="X4509" t="s">
        <v>2564</v>
      </c>
      <c r="Y4509" t="str">
        <f t="shared" si="70"/>
        <v>深圳尚米网络技术有限公司深圳尚米网络技术有限公司CPC</v>
      </c>
      <c r="Z4509" t="e">
        <f>VLOOKUP(Y:Y,[1]Sheet1!N:N,1,0)</f>
        <v>#N/A</v>
      </c>
    </row>
    <row r="4510" spans="1:26" hidden="1" x14ac:dyDescent="0.25">
      <c r="A4510">
        <v>20230605</v>
      </c>
      <c r="B4510">
        <v>47327991</v>
      </c>
      <c r="C4510" t="s">
        <v>2766</v>
      </c>
      <c r="D4510">
        <v>2185183</v>
      </c>
      <c r="E4510" t="s">
        <v>2574</v>
      </c>
      <c r="F4510" s="59">
        <v>24.1</v>
      </c>
      <c r="G4510">
        <v>18.260000000000002</v>
      </c>
      <c r="H4510" t="s">
        <v>2538</v>
      </c>
      <c r="I4510" t="s">
        <v>2551</v>
      </c>
      <c r="J4510" t="s">
        <v>2575</v>
      </c>
      <c r="K4510" t="s">
        <v>2321</v>
      </c>
      <c r="L4510" t="s">
        <v>2344</v>
      </c>
      <c r="M4510" t="s">
        <v>2576</v>
      </c>
      <c r="O4510" t="s">
        <v>2542</v>
      </c>
      <c r="P4510" t="s">
        <v>2543</v>
      </c>
      <c r="Q4510" t="s">
        <v>2544</v>
      </c>
      <c r="R4510" t="s">
        <v>2577</v>
      </c>
      <c r="S4510" t="s">
        <v>2546</v>
      </c>
      <c r="T4510">
        <v>0</v>
      </c>
      <c r="U4510" t="s">
        <v>838</v>
      </c>
      <c r="V4510" t="s">
        <v>2578</v>
      </c>
      <c r="W4510" t="s">
        <v>838</v>
      </c>
      <c r="X4510" t="s">
        <v>2578</v>
      </c>
      <c r="Y4510" t="str">
        <f t="shared" si="70"/>
        <v>北京微财科技有限公司-数媒重庆市黑卡小额贷款有限公司信息流</v>
      </c>
      <c r="Z4510" t="e">
        <f>VLOOKUP(Y:Y,[1]Sheet1!N:N,1,0)</f>
        <v>#N/A</v>
      </c>
    </row>
    <row r="4511" spans="1:26" hidden="1" x14ac:dyDescent="0.25">
      <c r="A4511">
        <v>20230605</v>
      </c>
      <c r="B4511">
        <v>47953344</v>
      </c>
      <c r="C4511" t="s">
        <v>2732</v>
      </c>
      <c r="D4511">
        <v>2167551</v>
      </c>
      <c r="E4511" t="s">
        <v>2550</v>
      </c>
      <c r="F4511" s="59">
        <v>0.26</v>
      </c>
      <c r="G4511">
        <v>0.26</v>
      </c>
      <c r="H4511" t="s">
        <v>2538</v>
      </c>
      <c r="I4511" t="s">
        <v>2539</v>
      </c>
      <c r="J4511" t="s">
        <v>2332</v>
      </c>
      <c r="K4511" t="s">
        <v>2321</v>
      </c>
      <c r="L4511" t="s">
        <v>2333</v>
      </c>
      <c r="M4511" t="s">
        <v>2552</v>
      </c>
      <c r="N4511" t="s">
        <v>2553</v>
      </c>
      <c r="O4511" t="s">
        <v>2542</v>
      </c>
      <c r="P4511" t="s">
        <v>2543</v>
      </c>
      <c r="Q4511" t="s">
        <v>2544</v>
      </c>
      <c r="R4511" t="s">
        <v>2554</v>
      </c>
      <c r="S4511" t="s">
        <v>2546</v>
      </c>
      <c r="T4511">
        <v>0</v>
      </c>
      <c r="U4511" t="s">
        <v>2555</v>
      </c>
      <c r="V4511" t="s">
        <v>2556</v>
      </c>
      <c r="W4511" t="s">
        <v>2555</v>
      </c>
      <c r="X4511" t="s">
        <v>2556</v>
      </c>
      <c r="Y4511" t="str">
        <f t="shared" si="70"/>
        <v>北京爱奇艺科技有限公司-百度北京爱奇艺科技有限公司信息流</v>
      </c>
      <c r="Z4511" t="e">
        <f>VLOOKUP(Y:Y,[1]Sheet1!N:N,1,0)</f>
        <v>#N/A</v>
      </c>
    </row>
    <row r="4512" spans="1:26" hidden="1" x14ac:dyDescent="0.25">
      <c r="A4512">
        <v>20230605</v>
      </c>
      <c r="B4512">
        <v>31849478</v>
      </c>
      <c r="C4512" t="s">
        <v>2650</v>
      </c>
      <c r="D4512">
        <v>2148721</v>
      </c>
      <c r="E4512" t="s">
        <v>2859</v>
      </c>
      <c r="F4512" s="59">
        <v>404.06</v>
      </c>
      <c r="G4512">
        <v>0</v>
      </c>
      <c r="H4512" t="s">
        <v>2559</v>
      </c>
      <c r="I4512" t="s">
        <v>2560</v>
      </c>
      <c r="J4512" t="s">
        <v>2330</v>
      </c>
      <c r="K4512" t="s">
        <v>711</v>
      </c>
      <c r="L4512" t="s">
        <v>2329</v>
      </c>
      <c r="M4512" t="s">
        <v>2581</v>
      </c>
      <c r="N4512" t="s">
        <v>2582</v>
      </c>
      <c r="O4512" t="s">
        <v>2542</v>
      </c>
      <c r="P4512" t="s">
        <v>2543</v>
      </c>
      <c r="Q4512" t="s">
        <v>2544</v>
      </c>
      <c r="R4512" t="s">
        <v>2583</v>
      </c>
      <c r="S4512" t="s">
        <v>2546</v>
      </c>
      <c r="T4512">
        <v>0</v>
      </c>
      <c r="U4512" t="s">
        <v>2584</v>
      </c>
      <c r="V4512" t="s">
        <v>2585</v>
      </c>
      <c r="W4512" t="s">
        <v>2584</v>
      </c>
      <c r="X4512" t="s">
        <v>2585</v>
      </c>
      <c r="Y4512" t="str">
        <f t="shared" si="70"/>
        <v>成都哈拜网络科技有限公司-数字媒体事业部上海哈啰普惠科技有限公司CPC</v>
      </c>
      <c r="Z4512" t="e">
        <f>VLOOKUP(Y:Y,[1]Sheet1!N:N,1,0)</f>
        <v>#N/A</v>
      </c>
    </row>
    <row r="4513" spans="1:26" hidden="1" x14ac:dyDescent="0.25">
      <c r="A4513">
        <v>20230605</v>
      </c>
      <c r="B4513">
        <v>45322956</v>
      </c>
      <c r="C4513" t="s">
        <v>2631</v>
      </c>
      <c r="D4513">
        <v>2172261</v>
      </c>
      <c r="E4513" t="s">
        <v>2628</v>
      </c>
      <c r="F4513" s="59">
        <v>335.86</v>
      </c>
      <c r="G4513">
        <v>256.38</v>
      </c>
      <c r="H4513" t="s">
        <v>2538</v>
      </c>
      <c r="I4513" t="s">
        <v>2551</v>
      </c>
      <c r="J4513" t="s">
        <v>292</v>
      </c>
      <c r="K4513" t="s">
        <v>2321</v>
      </c>
      <c r="L4513" t="s">
        <v>574</v>
      </c>
      <c r="M4513" t="s">
        <v>2611</v>
      </c>
      <c r="N4513" t="s">
        <v>2612</v>
      </c>
      <c r="O4513" t="s">
        <v>2542</v>
      </c>
      <c r="P4513" t="s">
        <v>2543</v>
      </c>
      <c r="Q4513" t="s">
        <v>2544</v>
      </c>
      <c r="R4513" t="s">
        <v>2613</v>
      </c>
      <c r="S4513" t="s">
        <v>2546</v>
      </c>
      <c r="T4513">
        <v>0</v>
      </c>
      <c r="U4513" t="s">
        <v>2614</v>
      </c>
      <c r="V4513" t="s">
        <v>2615</v>
      </c>
      <c r="W4513" t="s">
        <v>2614</v>
      </c>
      <c r="X4513" t="s">
        <v>2615</v>
      </c>
      <c r="Y4513" t="str">
        <f t="shared" si="70"/>
        <v>广州荔湾品唯信息服务有限公司广州唯品会电子商务有限公司信息流</v>
      </c>
      <c r="Z4513" t="e">
        <f>VLOOKUP(Y:Y,[1]Sheet1!N:N,1,0)</f>
        <v>#N/A</v>
      </c>
    </row>
    <row r="4514" spans="1:26" hidden="1" x14ac:dyDescent="0.25">
      <c r="A4514">
        <v>20230605</v>
      </c>
      <c r="B4514">
        <v>47426600</v>
      </c>
      <c r="C4514" t="s">
        <v>2876</v>
      </c>
      <c r="D4514">
        <v>2167551</v>
      </c>
      <c r="E4514" t="s">
        <v>2550</v>
      </c>
      <c r="F4514" s="59">
        <v>2.33</v>
      </c>
      <c r="G4514">
        <v>2.33</v>
      </c>
      <c r="H4514" t="s">
        <v>2538</v>
      </c>
      <c r="I4514" t="s">
        <v>2551</v>
      </c>
      <c r="J4514" t="s">
        <v>2332</v>
      </c>
      <c r="K4514" t="s">
        <v>2321</v>
      </c>
      <c r="L4514" t="s">
        <v>2333</v>
      </c>
      <c r="M4514" t="s">
        <v>2552</v>
      </c>
      <c r="N4514" t="s">
        <v>2553</v>
      </c>
      <c r="O4514" t="s">
        <v>2542</v>
      </c>
      <c r="P4514" t="s">
        <v>2543</v>
      </c>
      <c r="Q4514" t="s">
        <v>2544</v>
      </c>
      <c r="R4514" t="s">
        <v>2554</v>
      </c>
      <c r="S4514" t="s">
        <v>2546</v>
      </c>
      <c r="T4514">
        <v>0</v>
      </c>
      <c r="U4514" t="s">
        <v>2555</v>
      </c>
      <c r="V4514" t="s">
        <v>2556</v>
      </c>
      <c r="W4514" t="s">
        <v>2555</v>
      </c>
      <c r="X4514" t="s">
        <v>2556</v>
      </c>
      <c r="Y4514" t="str">
        <f t="shared" si="70"/>
        <v>北京爱奇艺科技有限公司-百度北京爱奇艺科技有限公司信息流</v>
      </c>
      <c r="Z4514" t="e">
        <f>VLOOKUP(Y:Y,[1]Sheet1!N:N,1,0)</f>
        <v>#N/A</v>
      </c>
    </row>
    <row r="4515" spans="1:26" hidden="1" x14ac:dyDescent="0.25">
      <c r="A4515">
        <v>20230605</v>
      </c>
      <c r="B4515">
        <v>40548313</v>
      </c>
      <c r="C4515" t="s">
        <v>2629</v>
      </c>
      <c r="D4515">
        <v>2130054</v>
      </c>
      <c r="E4515" t="s">
        <v>2558</v>
      </c>
      <c r="F4515" s="59">
        <v>3324.95</v>
      </c>
      <c r="G4515">
        <v>2692.21</v>
      </c>
      <c r="H4515" t="s">
        <v>2559</v>
      </c>
      <c r="I4515" t="s">
        <v>2560</v>
      </c>
      <c r="J4515" t="s">
        <v>2350</v>
      </c>
      <c r="K4515" t="s">
        <v>711</v>
      </c>
      <c r="L4515" t="s">
        <v>2350</v>
      </c>
      <c r="M4515" t="s">
        <v>2561</v>
      </c>
      <c r="N4515" t="s">
        <v>2562</v>
      </c>
      <c r="O4515" t="s">
        <v>2542</v>
      </c>
      <c r="P4515" t="s">
        <v>2543</v>
      </c>
      <c r="Q4515" t="s">
        <v>2544</v>
      </c>
      <c r="R4515" t="s">
        <v>2563</v>
      </c>
      <c r="S4515" t="s">
        <v>2546</v>
      </c>
      <c r="T4515">
        <v>3882.0569999999998</v>
      </c>
      <c r="U4515" t="s">
        <v>1891</v>
      </c>
      <c r="V4515" t="s">
        <v>2564</v>
      </c>
      <c r="W4515" t="s">
        <v>1891</v>
      </c>
      <c r="X4515" t="s">
        <v>2564</v>
      </c>
      <c r="Y4515" t="str">
        <f t="shared" si="70"/>
        <v>深圳尚米网络技术有限公司深圳尚米网络技术有限公司CPC</v>
      </c>
      <c r="Z4515" t="e">
        <f>VLOOKUP(Y:Y,[1]Sheet1!N:N,1,0)</f>
        <v>#N/A</v>
      </c>
    </row>
    <row r="4516" spans="1:26" hidden="1" x14ac:dyDescent="0.25">
      <c r="A4516">
        <v>20230605</v>
      </c>
      <c r="B4516">
        <v>41250557</v>
      </c>
      <c r="C4516" t="s">
        <v>2771</v>
      </c>
      <c r="D4516">
        <v>2130054</v>
      </c>
      <c r="E4516" t="s">
        <v>2558</v>
      </c>
      <c r="F4516" s="59">
        <v>3530.71</v>
      </c>
      <c r="G4516">
        <v>2858.81</v>
      </c>
      <c r="H4516" t="s">
        <v>2559</v>
      </c>
      <c r="I4516" t="s">
        <v>2560</v>
      </c>
      <c r="J4516" t="s">
        <v>2350</v>
      </c>
      <c r="K4516" t="s">
        <v>711</v>
      </c>
      <c r="L4516" t="s">
        <v>2350</v>
      </c>
      <c r="M4516" t="s">
        <v>2561</v>
      </c>
      <c r="N4516" t="s">
        <v>2562</v>
      </c>
      <c r="O4516" t="s">
        <v>2542</v>
      </c>
      <c r="P4516" t="s">
        <v>2543</v>
      </c>
      <c r="Q4516" t="s">
        <v>2544</v>
      </c>
      <c r="R4516" t="s">
        <v>2563</v>
      </c>
      <c r="S4516" t="s">
        <v>2546</v>
      </c>
      <c r="T4516">
        <v>3815.337</v>
      </c>
      <c r="U4516" t="s">
        <v>1891</v>
      </c>
      <c r="V4516" t="s">
        <v>2564</v>
      </c>
      <c r="W4516" t="s">
        <v>1891</v>
      </c>
      <c r="X4516" t="s">
        <v>2564</v>
      </c>
      <c r="Y4516" t="str">
        <f t="shared" si="70"/>
        <v>深圳尚米网络技术有限公司深圳尚米网络技术有限公司CPC</v>
      </c>
      <c r="Z4516" t="e">
        <f>VLOOKUP(Y:Y,[1]Sheet1!N:N,1,0)</f>
        <v>#N/A</v>
      </c>
    </row>
    <row r="4517" spans="1:26" hidden="1" x14ac:dyDescent="0.25">
      <c r="A4517">
        <v>20230605</v>
      </c>
      <c r="B4517">
        <v>41512462</v>
      </c>
      <c r="C4517" t="s">
        <v>2743</v>
      </c>
      <c r="D4517">
        <v>2117409</v>
      </c>
      <c r="E4517" t="s">
        <v>2744</v>
      </c>
      <c r="F4517" s="59">
        <v>301.79000000000002</v>
      </c>
      <c r="G4517">
        <v>0</v>
      </c>
      <c r="H4517" t="s">
        <v>2559</v>
      </c>
      <c r="I4517" t="s">
        <v>2560</v>
      </c>
      <c r="J4517" t="s">
        <v>2353</v>
      </c>
      <c r="K4517" t="s">
        <v>711</v>
      </c>
      <c r="L4517" t="s">
        <v>326</v>
      </c>
      <c r="M4517" t="s">
        <v>2588</v>
      </c>
      <c r="N4517" t="s">
        <v>2589</v>
      </c>
      <c r="O4517" t="s">
        <v>2542</v>
      </c>
      <c r="P4517" t="s">
        <v>2543</v>
      </c>
      <c r="Q4517" t="s">
        <v>2544</v>
      </c>
      <c r="R4517" t="s">
        <v>2570</v>
      </c>
      <c r="S4517" t="s">
        <v>2546</v>
      </c>
      <c r="T4517">
        <v>0</v>
      </c>
      <c r="U4517" t="s">
        <v>2571</v>
      </c>
      <c r="V4517" t="s">
        <v>2572</v>
      </c>
      <c r="W4517" t="s">
        <v>1891</v>
      </c>
      <c r="X4517" t="s">
        <v>2564</v>
      </c>
      <c r="Y4517" t="str">
        <f t="shared" si="70"/>
        <v>网易有道信息技术（北京）有限公司网易(杭州)网络有限公司CPC</v>
      </c>
      <c r="Z4517" t="e">
        <f>VLOOKUP(Y:Y,[1]Sheet1!N:N,1,0)</f>
        <v>#N/A</v>
      </c>
    </row>
    <row r="4518" spans="1:26" hidden="1" x14ac:dyDescent="0.25">
      <c r="A4518">
        <v>20230605</v>
      </c>
      <c r="B4518">
        <v>47327914</v>
      </c>
      <c r="C4518" t="s">
        <v>2720</v>
      </c>
      <c r="D4518">
        <v>2185183</v>
      </c>
      <c r="E4518" t="s">
        <v>2574</v>
      </c>
      <c r="F4518" s="59">
        <v>5953.69</v>
      </c>
      <c r="G4518">
        <v>4510.37</v>
      </c>
      <c r="H4518" t="s">
        <v>2538</v>
      </c>
      <c r="I4518" t="s">
        <v>2539</v>
      </c>
      <c r="J4518" t="s">
        <v>2575</v>
      </c>
      <c r="K4518" t="s">
        <v>2321</v>
      </c>
      <c r="L4518" t="s">
        <v>2344</v>
      </c>
      <c r="M4518" t="s">
        <v>2576</v>
      </c>
      <c r="O4518" t="s">
        <v>2542</v>
      </c>
      <c r="P4518" t="s">
        <v>2543</v>
      </c>
      <c r="Q4518" t="s">
        <v>2544</v>
      </c>
      <c r="R4518" t="s">
        <v>2577</v>
      </c>
      <c r="S4518" t="s">
        <v>2546</v>
      </c>
      <c r="T4518">
        <v>0</v>
      </c>
      <c r="U4518" t="s">
        <v>838</v>
      </c>
      <c r="V4518" t="s">
        <v>2578</v>
      </c>
      <c r="W4518" t="s">
        <v>838</v>
      </c>
      <c r="X4518" t="s">
        <v>2578</v>
      </c>
      <c r="Y4518" t="str">
        <f t="shared" si="70"/>
        <v>北京微财科技有限公司-数媒重庆市黑卡小额贷款有限公司信息流</v>
      </c>
      <c r="Z4518" t="e">
        <f>VLOOKUP(Y:Y,[1]Sheet1!N:N,1,0)</f>
        <v>#N/A</v>
      </c>
    </row>
    <row r="4519" spans="1:26" hidden="1" x14ac:dyDescent="0.25">
      <c r="A4519">
        <v>20230605</v>
      </c>
      <c r="B4519">
        <v>40548287</v>
      </c>
      <c r="C4519" t="s">
        <v>2616</v>
      </c>
      <c r="D4519">
        <v>2130054</v>
      </c>
      <c r="E4519" t="s">
        <v>2558</v>
      </c>
      <c r="F4519" s="59">
        <v>1540.71</v>
      </c>
      <c r="G4519">
        <v>1247.5</v>
      </c>
      <c r="H4519" t="s">
        <v>2559</v>
      </c>
      <c r="I4519" t="s">
        <v>2560</v>
      </c>
      <c r="J4519" t="s">
        <v>2350</v>
      </c>
      <c r="K4519" t="s">
        <v>711</v>
      </c>
      <c r="L4519" t="s">
        <v>2350</v>
      </c>
      <c r="M4519" t="s">
        <v>2561</v>
      </c>
      <c r="N4519" t="s">
        <v>2562</v>
      </c>
      <c r="O4519" t="s">
        <v>2542</v>
      </c>
      <c r="P4519" t="s">
        <v>2543</v>
      </c>
      <c r="Q4519" t="s">
        <v>2544</v>
      </c>
      <c r="R4519" t="s">
        <v>2563</v>
      </c>
      <c r="S4519" t="s">
        <v>2546</v>
      </c>
      <c r="T4519">
        <v>3579.74</v>
      </c>
      <c r="U4519" t="s">
        <v>1891</v>
      </c>
      <c r="V4519" t="s">
        <v>2564</v>
      </c>
      <c r="W4519" t="s">
        <v>1891</v>
      </c>
      <c r="X4519" t="s">
        <v>2564</v>
      </c>
      <c r="Y4519" t="str">
        <f t="shared" si="70"/>
        <v>深圳尚米网络技术有限公司深圳尚米网络技术有限公司CPC</v>
      </c>
      <c r="Z4519" t="e">
        <f>VLOOKUP(Y:Y,[1]Sheet1!N:N,1,0)</f>
        <v>#N/A</v>
      </c>
    </row>
    <row r="4520" spans="1:26" hidden="1" x14ac:dyDescent="0.25">
      <c r="A4520">
        <v>20230605</v>
      </c>
      <c r="B4520">
        <v>29522751</v>
      </c>
      <c r="C4520" t="s">
        <v>2816</v>
      </c>
      <c r="D4520">
        <v>2130054</v>
      </c>
      <c r="E4520" t="s">
        <v>2558</v>
      </c>
      <c r="F4520" s="59">
        <v>38.32</v>
      </c>
      <c r="G4520">
        <v>31.03</v>
      </c>
      <c r="H4520" t="s">
        <v>2559</v>
      </c>
      <c r="I4520" t="s">
        <v>2560</v>
      </c>
      <c r="J4520" t="s">
        <v>2350</v>
      </c>
      <c r="K4520" t="s">
        <v>711</v>
      </c>
      <c r="L4520" t="s">
        <v>2350</v>
      </c>
      <c r="M4520" t="s">
        <v>2561</v>
      </c>
      <c r="N4520" t="s">
        <v>2562</v>
      </c>
      <c r="O4520" t="s">
        <v>2542</v>
      </c>
      <c r="P4520" t="s">
        <v>2543</v>
      </c>
      <c r="Q4520" t="s">
        <v>2544</v>
      </c>
      <c r="R4520" t="s">
        <v>2563</v>
      </c>
      <c r="S4520" t="s">
        <v>2546</v>
      </c>
      <c r="T4520">
        <v>1440.807</v>
      </c>
      <c r="U4520" t="s">
        <v>1891</v>
      </c>
      <c r="V4520" t="s">
        <v>2564</v>
      </c>
      <c r="W4520" t="s">
        <v>1891</v>
      </c>
      <c r="X4520" t="s">
        <v>2564</v>
      </c>
      <c r="Y4520" t="str">
        <f t="shared" si="70"/>
        <v>深圳尚米网络技术有限公司深圳尚米网络技术有限公司CPC</v>
      </c>
      <c r="Z4520" t="e">
        <f>VLOOKUP(Y:Y,[1]Sheet1!N:N,1,0)</f>
        <v>#N/A</v>
      </c>
    </row>
    <row r="4521" spans="1:26" hidden="1" x14ac:dyDescent="0.25">
      <c r="A4521">
        <v>20230605</v>
      </c>
      <c r="B4521">
        <v>41276547</v>
      </c>
      <c r="C4521" t="s">
        <v>2676</v>
      </c>
      <c r="D4521">
        <v>2158492</v>
      </c>
      <c r="E4521" t="s">
        <v>2580</v>
      </c>
      <c r="F4521" s="59">
        <v>1048.94</v>
      </c>
      <c r="G4521">
        <v>881.37</v>
      </c>
      <c r="H4521" t="s">
        <v>2559</v>
      </c>
      <c r="I4521" t="s">
        <v>2560</v>
      </c>
      <c r="J4521" t="s">
        <v>2330</v>
      </c>
      <c r="K4521" t="s">
        <v>711</v>
      </c>
      <c r="L4521" t="s">
        <v>2329</v>
      </c>
      <c r="M4521" t="s">
        <v>2581</v>
      </c>
      <c r="N4521" t="s">
        <v>2582</v>
      </c>
      <c r="O4521" t="s">
        <v>2542</v>
      </c>
      <c r="P4521" t="s">
        <v>2543</v>
      </c>
      <c r="Q4521" t="s">
        <v>2544</v>
      </c>
      <c r="R4521" t="s">
        <v>2583</v>
      </c>
      <c r="S4521" t="s">
        <v>2546</v>
      </c>
      <c r="T4521">
        <v>29532.12</v>
      </c>
      <c r="U4521" t="s">
        <v>2584</v>
      </c>
      <c r="V4521" t="s">
        <v>2585</v>
      </c>
      <c r="W4521" t="s">
        <v>2584</v>
      </c>
      <c r="X4521" t="s">
        <v>2585</v>
      </c>
      <c r="Y4521" t="str">
        <f t="shared" si="70"/>
        <v>成都哈拜网络科技有限公司-数字媒体事业部上海哈啰普惠科技有限公司CPC</v>
      </c>
      <c r="Z4521" t="e">
        <f>VLOOKUP(Y:Y,[1]Sheet1!N:N,1,0)</f>
        <v>#N/A</v>
      </c>
    </row>
    <row r="4522" spans="1:26" hidden="1" x14ac:dyDescent="0.25">
      <c r="A4522">
        <v>20230605</v>
      </c>
      <c r="B4522">
        <v>42327250</v>
      </c>
      <c r="C4522" t="s">
        <v>2704</v>
      </c>
      <c r="D4522">
        <v>2172261</v>
      </c>
      <c r="E4522" t="s">
        <v>2628</v>
      </c>
      <c r="F4522" s="59">
        <v>337.79</v>
      </c>
      <c r="G4522">
        <v>257.86</v>
      </c>
      <c r="H4522" t="s">
        <v>2538</v>
      </c>
      <c r="I4522" t="s">
        <v>2539</v>
      </c>
      <c r="J4522" t="s">
        <v>292</v>
      </c>
      <c r="K4522" t="s">
        <v>2321</v>
      </c>
      <c r="L4522" t="s">
        <v>574</v>
      </c>
      <c r="M4522" t="s">
        <v>2611</v>
      </c>
      <c r="N4522" t="s">
        <v>2612</v>
      </c>
      <c r="O4522" t="s">
        <v>2542</v>
      </c>
      <c r="P4522" t="s">
        <v>2543</v>
      </c>
      <c r="Q4522" t="s">
        <v>2544</v>
      </c>
      <c r="R4522" t="s">
        <v>2613</v>
      </c>
      <c r="S4522" t="s">
        <v>2546</v>
      </c>
      <c r="T4522">
        <v>0</v>
      </c>
      <c r="U4522" t="s">
        <v>2614</v>
      </c>
      <c r="V4522" t="s">
        <v>2615</v>
      </c>
      <c r="W4522" t="s">
        <v>2614</v>
      </c>
      <c r="X4522" t="s">
        <v>2615</v>
      </c>
      <c r="Y4522" t="str">
        <f t="shared" si="70"/>
        <v>广州荔湾品唯信息服务有限公司广州唯品会电子商务有限公司信息流</v>
      </c>
      <c r="Z4522" t="e">
        <f>VLOOKUP(Y:Y,[1]Sheet1!N:N,1,0)</f>
        <v>#N/A</v>
      </c>
    </row>
    <row r="4523" spans="1:26" hidden="1" x14ac:dyDescent="0.25">
      <c r="A4523">
        <v>20230605</v>
      </c>
      <c r="B4523">
        <v>19668996</v>
      </c>
      <c r="C4523" t="s">
        <v>2711</v>
      </c>
      <c r="D4523">
        <v>2172257</v>
      </c>
      <c r="E4523" t="s">
        <v>2610</v>
      </c>
      <c r="F4523" s="59">
        <v>18025.68</v>
      </c>
      <c r="G4523">
        <v>14305.75</v>
      </c>
      <c r="H4523" t="s">
        <v>2559</v>
      </c>
      <c r="I4523" t="s">
        <v>2560</v>
      </c>
      <c r="J4523" t="s">
        <v>292</v>
      </c>
      <c r="K4523" t="s">
        <v>711</v>
      </c>
      <c r="L4523" t="s">
        <v>574</v>
      </c>
      <c r="M4523" t="s">
        <v>2611</v>
      </c>
      <c r="N4523" t="s">
        <v>2612</v>
      </c>
      <c r="O4523" t="s">
        <v>2542</v>
      </c>
      <c r="P4523" t="s">
        <v>2543</v>
      </c>
      <c r="Q4523" t="s">
        <v>2544</v>
      </c>
      <c r="R4523" t="s">
        <v>2613</v>
      </c>
      <c r="S4523" t="s">
        <v>2546</v>
      </c>
      <c r="T4523">
        <v>97268.593999999997</v>
      </c>
      <c r="U4523" t="s">
        <v>2614</v>
      </c>
      <c r="V4523" t="s">
        <v>2615</v>
      </c>
      <c r="W4523" t="s">
        <v>2614</v>
      </c>
      <c r="X4523" t="s">
        <v>2615</v>
      </c>
      <c r="Y4523" t="str">
        <f t="shared" si="70"/>
        <v>广州荔湾品唯信息服务有限公司广州唯品会电子商务有限公司CPC</v>
      </c>
      <c r="Z4523" t="e">
        <f>VLOOKUP(Y:Y,[1]Sheet1!N:N,1,0)</f>
        <v>#N/A</v>
      </c>
    </row>
    <row r="4524" spans="1:26" hidden="1" x14ac:dyDescent="0.25">
      <c r="A4524">
        <v>20230605</v>
      </c>
      <c r="B4524">
        <v>38794097</v>
      </c>
      <c r="C4524" t="s">
        <v>2757</v>
      </c>
      <c r="D4524">
        <v>2172261</v>
      </c>
      <c r="E4524" t="s">
        <v>2628</v>
      </c>
      <c r="F4524" s="59">
        <v>1265.68</v>
      </c>
      <c r="G4524">
        <v>966.17</v>
      </c>
      <c r="H4524" t="s">
        <v>2538</v>
      </c>
      <c r="I4524" t="s">
        <v>2551</v>
      </c>
      <c r="J4524" t="s">
        <v>292</v>
      </c>
      <c r="K4524" t="s">
        <v>2321</v>
      </c>
      <c r="L4524" t="s">
        <v>574</v>
      </c>
      <c r="M4524" t="s">
        <v>2611</v>
      </c>
      <c r="N4524" t="s">
        <v>2612</v>
      </c>
      <c r="O4524" t="s">
        <v>2542</v>
      </c>
      <c r="P4524" t="s">
        <v>2543</v>
      </c>
      <c r="Q4524" t="s">
        <v>2544</v>
      </c>
      <c r="R4524" t="s">
        <v>2613</v>
      </c>
      <c r="S4524" t="s">
        <v>2546</v>
      </c>
      <c r="T4524">
        <v>0</v>
      </c>
      <c r="U4524" t="s">
        <v>2614</v>
      </c>
      <c r="V4524" t="s">
        <v>2615</v>
      </c>
      <c r="W4524" t="s">
        <v>2614</v>
      </c>
      <c r="X4524" t="s">
        <v>2615</v>
      </c>
      <c r="Y4524" t="str">
        <f t="shared" si="70"/>
        <v>广州荔湾品唯信息服务有限公司广州唯品会电子商务有限公司信息流</v>
      </c>
      <c r="Z4524" t="e">
        <f>VLOOKUP(Y:Y,[1]Sheet1!N:N,1,0)</f>
        <v>#N/A</v>
      </c>
    </row>
    <row r="4525" spans="1:26" hidden="1" x14ac:dyDescent="0.25">
      <c r="A4525">
        <v>20230605</v>
      </c>
      <c r="B4525">
        <v>40850187</v>
      </c>
      <c r="C4525" t="s">
        <v>2652</v>
      </c>
      <c r="D4525">
        <v>2165227</v>
      </c>
      <c r="E4525" t="s">
        <v>2566</v>
      </c>
      <c r="F4525" s="59">
        <v>122.57</v>
      </c>
      <c r="G4525">
        <v>90.79</v>
      </c>
      <c r="H4525" t="s">
        <v>2538</v>
      </c>
      <c r="I4525" t="s">
        <v>2551</v>
      </c>
      <c r="J4525" t="s">
        <v>2320</v>
      </c>
      <c r="K4525" t="s">
        <v>2321</v>
      </c>
      <c r="L4525" t="s">
        <v>2318</v>
      </c>
      <c r="M4525" t="s">
        <v>2540</v>
      </c>
      <c r="N4525" t="s">
        <v>2541</v>
      </c>
      <c r="O4525" t="s">
        <v>2542</v>
      </c>
      <c r="P4525" t="s">
        <v>2543</v>
      </c>
      <c r="Q4525" t="s">
        <v>2544</v>
      </c>
      <c r="R4525" t="s">
        <v>2545</v>
      </c>
      <c r="S4525" t="s">
        <v>2546</v>
      </c>
      <c r="T4525">
        <v>0</v>
      </c>
      <c r="U4525" t="s">
        <v>838</v>
      </c>
      <c r="V4525" t="s">
        <v>2547</v>
      </c>
      <c r="W4525" t="s">
        <v>838</v>
      </c>
      <c r="X4525" t="s">
        <v>2548</v>
      </c>
      <c r="Y4525" t="str">
        <f t="shared" si="70"/>
        <v>上海耳序信息技术有限公司-四部上海拍拍贷金融信息服务有限公司信息流</v>
      </c>
      <c r="Z4525" t="e">
        <f>VLOOKUP(Y:Y,[1]Sheet1!N:N,1,0)</f>
        <v>#N/A</v>
      </c>
    </row>
    <row r="4526" spans="1:26" hidden="1" x14ac:dyDescent="0.25">
      <c r="A4526">
        <v>20230605</v>
      </c>
      <c r="B4526">
        <v>45323107</v>
      </c>
      <c r="C4526" t="s">
        <v>2654</v>
      </c>
      <c r="D4526">
        <v>2172261</v>
      </c>
      <c r="E4526" t="s">
        <v>2628</v>
      </c>
      <c r="F4526" s="59">
        <v>1771.18</v>
      </c>
      <c r="G4526">
        <v>1352.05</v>
      </c>
      <c r="H4526" t="s">
        <v>2538</v>
      </c>
      <c r="I4526" t="s">
        <v>2539</v>
      </c>
      <c r="J4526" t="s">
        <v>292</v>
      </c>
      <c r="K4526" t="s">
        <v>2321</v>
      </c>
      <c r="L4526" t="s">
        <v>574</v>
      </c>
      <c r="M4526" t="s">
        <v>2611</v>
      </c>
      <c r="N4526" t="s">
        <v>2612</v>
      </c>
      <c r="O4526" t="s">
        <v>2542</v>
      </c>
      <c r="P4526" t="s">
        <v>2543</v>
      </c>
      <c r="Q4526" t="s">
        <v>2544</v>
      </c>
      <c r="R4526" t="s">
        <v>2613</v>
      </c>
      <c r="S4526" t="s">
        <v>2546</v>
      </c>
      <c r="T4526">
        <v>0</v>
      </c>
      <c r="U4526" t="s">
        <v>2614</v>
      </c>
      <c r="V4526" t="s">
        <v>2615</v>
      </c>
      <c r="W4526" t="s">
        <v>2614</v>
      </c>
      <c r="X4526" t="s">
        <v>2615</v>
      </c>
      <c r="Y4526" t="str">
        <f t="shared" si="70"/>
        <v>广州荔湾品唯信息服务有限公司广州唯品会电子商务有限公司信息流</v>
      </c>
      <c r="Z4526" t="e">
        <f>VLOOKUP(Y:Y,[1]Sheet1!N:N,1,0)</f>
        <v>#N/A</v>
      </c>
    </row>
    <row r="4527" spans="1:26" hidden="1" x14ac:dyDescent="0.25">
      <c r="A4527">
        <v>20230605</v>
      </c>
      <c r="B4527">
        <v>47327817</v>
      </c>
      <c r="C4527" t="s">
        <v>2718</v>
      </c>
      <c r="D4527">
        <v>2185183</v>
      </c>
      <c r="E4527" t="s">
        <v>2574</v>
      </c>
      <c r="F4527" s="59">
        <v>890.44</v>
      </c>
      <c r="G4527">
        <v>674.58</v>
      </c>
      <c r="H4527" t="s">
        <v>2538</v>
      </c>
      <c r="I4527" t="s">
        <v>2551</v>
      </c>
      <c r="J4527" t="s">
        <v>2575</v>
      </c>
      <c r="K4527" t="s">
        <v>2321</v>
      </c>
      <c r="L4527" t="s">
        <v>2344</v>
      </c>
      <c r="M4527" t="s">
        <v>2576</v>
      </c>
      <c r="O4527" t="s">
        <v>2542</v>
      </c>
      <c r="P4527" t="s">
        <v>2543</v>
      </c>
      <c r="Q4527" t="s">
        <v>2544</v>
      </c>
      <c r="R4527" t="s">
        <v>2577</v>
      </c>
      <c r="S4527" t="s">
        <v>2546</v>
      </c>
      <c r="T4527">
        <v>0</v>
      </c>
      <c r="U4527" t="s">
        <v>838</v>
      </c>
      <c r="V4527" t="s">
        <v>2578</v>
      </c>
      <c r="W4527" t="s">
        <v>838</v>
      </c>
      <c r="X4527" t="s">
        <v>2578</v>
      </c>
      <c r="Y4527" t="str">
        <f t="shared" si="70"/>
        <v>北京微财科技有限公司-数媒重庆市黑卡小额贷款有限公司信息流</v>
      </c>
      <c r="Z4527" t="e">
        <f>VLOOKUP(Y:Y,[1]Sheet1!N:N,1,0)</f>
        <v>#N/A</v>
      </c>
    </row>
    <row r="4528" spans="1:26" hidden="1" x14ac:dyDescent="0.25">
      <c r="A4528">
        <v>20230605</v>
      </c>
      <c r="B4528">
        <v>32834859</v>
      </c>
      <c r="C4528" t="s">
        <v>2737</v>
      </c>
      <c r="D4528">
        <v>2054667</v>
      </c>
      <c r="E4528" t="s">
        <v>2738</v>
      </c>
      <c r="F4528" s="59">
        <v>57000.959999999999</v>
      </c>
      <c r="G4528">
        <v>47899.12</v>
      </c>
      <c r="H4528" t="s">
        <v>2559</v>
      </c>
      <c r="I4528" t="s">
        <v>2560</v>
      </c>
      <c r="J4528" t="s">
        <v>2352</v>
      </c>
      <c r="K4528" t="s">
        <v>711</v>
      </c>
      <c r="L4528" t="s">
        <v>2351</v>
      </c>
      <c r="M4528" t="s">
        <v>2623</v>
      </c>
      <c r="N4528" t="s">
        <v>2624</v>
      </c>
      <c r="O4528" t="s">
        <v>2542</v>
      </c>
      <c r="P4528" t="s">
        <v>2543</v>
      </c>
      <c r="Q4528" t="s">
        <v>2544</v>
      </c>
      <c r="R4528" t="s">
        <v>2625</v>
      </c>
      <c r="S4528" t="s">
        <v>2546</v>
      </c>
      <c r="T4528">
        <v>785056.04700000002</v>
      </c>
      <c r="U4528" t="s">
        <v>838</v>
      </c>
      <c r="V4528" t="s">
        <v>2548</v>
      </c>
      <c r="W4528" t="s">
        <v>838</v>
      </c>
      <c r="X4528" t="s">
        <v>2548</v>
      </c>
      <c r="Y4528" t="str">
        <f t="shared" si="70"/>
        <v>深圳市小赢普惠科技有限责任公司深圳市赢众通金融信息服务有限责任公司CPC</v>
      </c>
      <c r="Z4528" t="e">
        <f>VLOOKUP(Y:Y,[1]Sheet1!N:N,1,0)</f>
        <v>#N/A</v>
      </c>
    </row>
    <row r="4529" spans="1:26" hidden="1" x14ac:dyDescent="0.25">
      <c r="A4529">
        <v>20230605</v>
      </c>
      <c r="B4529">
        <v>47327773</v>
      </c>
      <c r="C4529" t="s">
        <v>2714</v>
      </c>
      <c r="D4529">
        <v>2185183</v>
      </c>
      <c r="E4529" t="s">
        <v>2574</v>
      </c>
      <c r="F4529" s="59">
        <v>13490.64</v>
      </c>
      <c r="G4529">
        <v>10220.18</v>
      </c>
      <c r="H4529" t="s">
        <v>2538</v>
      </c>
      <c r="I4529" t="s">
        <v>2539</v>
      </c>
      <c r="J4529" t="s">
        <v>2575</v>
      </c>
      <c r="K4529" t="s">
        <v>2321</v>
      </c>
      <c r="L4529" t="s">
        <v>2344</v>
      </c>
      <c r="M4529" t="s">
        <v>2576</v>
      </c>
      <c r="O4529" t="s">
        <v>2542</v>
      </c>
      <c r="P4529" t="s">
        <v>2543</v>
      </c>
      <c r="Q4529" t="s">
        <v>2544</v>
      </c>
      <c r="R4529" t="s">
        <v>2577</v>
      </c>
      <c r="S4529" t="s">
        <v>2546</v>
      </c>
      <c r="T4529">
        <v>0</v>
      </c>
      <c r="U4529" t="s">
        <v>838</v>
      </c>
      <c r="V4529" t="s">
        <v>2578</v>
      </c>
      <c r="W4529" t="s">
        <v>838</v>
      </c>
      <c r="X4529" t="s">
        <v>2578</v>
      </c>
      <c r="Y4529" t="str">
        <f t="shared" si="70"/>
        <v>北京微财科技有限公司-数媒重庆市黑卡小额贷款有限公司信息流</v>
      </c>
      <c r="Z4529" t="e">
        <f>VLOOKUP(Y:Y,[1]Sheet1!N:N,1,0)</f>
        <v>#N/A</v>
      </c>
    </row>
    <row r="4530" spans="1:26" x14ac:dyDescent="0.25">
      <c r="A4530">
        <v>20230605</v>
      </c>
      <c r="B4530">
        <v>45336925</v>
      </c>
      <c r="C4530" t="s">
        <v>2717</v>
      </c>
      <c r="D4530">
        <v>2054669</v>
      </c>
      <c r="E4530" t="s">
        <v>2622</v>
      </c>
      <c r="F4530" s="59">
        <v>149.03</v>
      </c>
      <c r="G4530">
        <v>110.39</v>
      </c>
      <c r="H4530" t="s">
        <v>2538</v>
      </c>
      <c r="I4530" t="s">
        <v>2551</v>
      </c>
      <c r="J4530" t="s">
        <v>2352</v>
      </c>
      <c r="K4530" t="s">
        <v>2321</v>
      </c>
      <c r="L4530" t="s">
        <v>2351</v>
      </c>
      <c r="M4530" t="s">
        <v>2623</v>
      </c>
      <c r="N4530" t="s">
        <v>2624</v>
      </c>
      <c r="O4530" t="s">
        <v>2542</v>
      </c>
      <c r="P4530" t="s">
        <v>2543</v>
      </c>
      <c r="Q4530" t="s">
        <v>2544</v>
      </c>
      <c r="R4530" t="s">
        <v>2625</v>
      </c>
      <c r="S4530" t="s">
        <v>2546</v>
      </c>
      <c r="T4530">
        <v>0</v>
      </c>
      <c r="U4530" t="s">
        <v>838</v>
      </c>
      <c r="V4530" t="s">
        <v>2548</v>
      </c>
      <c r="W4530" t="s">
        <v>838</v>
      </c>
      <c r="X4530" t="s">
        <v>2548</v>
      </c>
      <c r="Y4530" t="str">
        <f t="shared" si="70"/>
        <v>深圳市小赢普惠科技有限责任公司深圳市赢众通金融信息服务有限责任公司信息流</v>
      </c>
      <c r="Z4530" t="e">
        <f>VLOOKUP(Y:Y,[1]Sheet1!N:N,1,0)</f>
        <v>#N/A</v>
      </c>
    </row>
    <row r="4531" spans="1:26" hidden="1" x14ac:dyDescent="0.25">
      <c r="A4531">
        <v>20230605</v>
      </c>
      <c r="B4531">
        <v>47184415</v>
      </c>
      <c r="C4531" t="s">
        <v>2708</v>
      </c>
      <c r="D4531">
        <v>2176807</v>
      </c>
      <c r="E4531" t="s">
        <v>2691</v>
      </c>
      <c r="F4531" s="59">
        <v>54.09</v>
      </c>
      <c r="G4531">
        <v>39.479999999999997</v>
      </c>
      <c r="H4531" t="s">
        <v>2538</v>
      </c>
      <c r="I4531" t="s">
        <v>2539</v>
      </c>
      <c r="J4531" t="s">
        <v>2339</v>
      </c>
      <c r="K4531" t="s">
        <v>2321</v>
      </c>
      <c r="L4531" t="s">
        <v>2338</v>
      </c>
      <c r="M4531" t="s">
        <v>2692</v>
      </c>
      <c r="N4531" t="s">
        <v>2693</v>
      </c>
      <c r="O4531" t="s">
        <v>2542</v>
      </c>
      <c r="P4531" t="s">
        <v>2543</v>
      </c>
      <c r="Q4531" t="s">
        <v>2544</v>
      </c>
      <c r="R4531" t="s">
        <v>2694</v>
      </c>
      <c r="S4531" t="s">
        <v>2546</v>
      </c>
      <c r="T4531">
        <v>0</v>
      </c>
      <c r="U4531" t="s">
        <v>2117</v>
      </c>
      <c r="V4531" t="s">
        <v>2695</v>
      </c>
      <c r="W4531" t="s">
        <v>2117</v>
      </c>
      <c r="X4531" t="s">
        <v>2695</v>
      </c>
      <c r="Y4531" t="str">
        <f t="shared" si="70"/>
        <v>北京三快在线科技有限公司及其关联公司北京三快科技有限公司信息流</v>
      </c>
      <c r="Z4531" t="e">
        <f>VLOOKUP(Y:Y,[1]Sheet1!N:N,1,0)</f>
        <v>#N/A</v>
      </c>
    </row>
    <row r="4532" spans="1:26" hidden="1" x14ac:dyDescent="0.25">
      <c r="A4532">
        <v>20230605</v>
      </c>
      <c r="B4532">
        <v>47799554</v>
      </c>
      <c r="C4532" t="s">
        <v>2793</v>
      </c>
      <c r="D4532">
        <v>2159765</v>
      </c>
      <c r="E4532" t="s">
        <v>2568</v>
      </c>
      <c r="F4532" s="59">
        <v>164.25</v>
      </c>
      <c r="G4532">
        <v>125.38</v>
      </c>
      <c r="H4532" t="s">
        <v>2538</v>
      </c>
      <c r="I4532" t="s">
        <v>2551</v>
      </c>
      <c r="J4532" t="s">
        <v>2375</v>
      </c>
      <c r="K4532" t="s">
        <v>2321</v>
      </c>
      <c r="L4532" t="s">
        <v>2277</v>
      </c>
      <c r="M4532" t="s">
        <v>2569</v>
      </c>
      <c r="O4532" t="s">
        <v>2542</v>
      </c>
      <c r="P4532" t="s">
        <v>2543</v>
      </c>
      <c r="Q4532" t="s">
        <v>2544</v>
      </c>
      <c r="R4532" t="s">
        <v>2570</v>
      </c>
      <c r="S4532" t="s">
        <v>2546</v>
      </c>
      <c r="T4532">
        <v>0</v>
      </c>
      <c r="U4532" t="s">
        <v>2571</v>
      </c>
      <c r="V4532" t="s">
        <v>2572</v>
      </c>
      <c r="W4532" t="s">
        <v>2571</v>
      </c>
      <c r="X4532" t="s">
        <v>2572</v>
      </c>
      <c r="Y4532" t="str">
        <f t="shared" si="70"/>
        <v>酷得少年（天津）文化传播有限公司-1北京酷得少年科技有限公司信息流</v>
      </c>
      <c r="Z4532" t="e">
        <f>VLOOKUP(Y:Y,[1]Sheet1!N:N,1,0)</f>
        <v>#N/A</v>
      </c>
    </row>
    <row r="4533" spans="1:26" hidden="1" x14ac:dyDescent="0.25">
      <c r="A4533">
        <v>20230605</v>
      </c>
      <c r="B4533">
        <v>38794097</v>
      </c>
      <c r="C4533" t="s">
        <v>2757</v>
      </c>
      <c r="D4533">
        <v>2172261</v>
      </c>
      <c r="E4533" t="s">
        <v>2628</v>
      </c>
      <c r="F4533" s="59">
        <v>124.51</v>
      </c>
      <c r="G4533">
        <v>95.05</v>
      </c>
      <c r="H4533" t="s">
        <v>2538</v>
      </c>
      <c r="I4533" t="s">
        <v>2539</v>
      </c>
      <c r="J4533" t="s">
        <v>292</v>
      </c>
      <c r="K4533" t="s">
        <v>2321</v>
      </c>
      <c r="L4533" t="s">
        <v>574</v>
      </c>
      <c r="M4533" t="s">
        <v>2611</v>
      </c>
      <c r="N4533" t="s">
        <v>2612</v>
      </c>
      <c r="O4533" t="s">
        <v>2542</v>
      </c>
      <c r="P4533" t="s">
        <v>2543</v>
      </c>
      <c r="Q4533" t="s">
        <v>2544</v>
      </c>
      <c r="R4533" t="s">
        <v>2613</v>
      </c>
      <c r="S4533" t="s">
        <v>2546</v>
      </c>
      <c r="T4533">
        <v>0</v>
      </c>
      <c r="U4533" t="s">
        <v>2614</v>
      </c>
      <c r="V4533" t="s">
        <v>2615</v>
      </c>
      <c r="W4533" t="s">
        <v>2614</v>
      </c>
      <c r="X4533" t="s">
        <v>2615</v>
      </c>
      <c r="Y4533" t="str">
        <f t="shared" si="70"/>
        <v>广州荔湾品唯信息服务有限公司广州唯品会电子商务有限公司信息流</v>
      </c>
      <c r="Z4533" t="e">
        <f>VLOOKUP(Y:Y,[1]Sheet1!N:N,1,0)</f>
        <v>#N/A</v>
      </c>
    </row>
    <row r="4534" spans="1:26" hidden="1" x14ac:dyDescent="0.25">
      <c r="A4534">
        <v>20230605</v>
      </c>
      <c r="B4534">
        <v>40850187</v>
      </c>
      <c r="C4534" t="s">
        <v>2652</v>
      </c>
      <c r="D4534">
        <v>2165227</v>
      </c>
      <c r="E4534" t="s">
        <v>2566</v>
      </c>
      <c r="F4534" s="59">
        <v>17065.89</v>
      </c>
      <c r="G4534">
        <v>12641.4</v>
      </c>
      <c r="H4534" t="s">
        <v>2538</v>
      </c>
      <c r="I4534" t="s">
        <v>2539</v>
      </c>
      <c r="J4534" t="s">
        <v>2320</v>
      </c>
      <c r="K4534" t="s">
        <v>2321</v>
      </c>
      <c r="L4534" t="s">
        <v>2318</v>
      </c>
      <c r="M4534" t="s">
        <v>2540</v>
      </c>
      <c r="N4534" t="s">
        <v>2541</v>
      </c>
      <c r="O4534" t="s">
        <v>2542</v>
      </c>
      <c r="P4534" t="s">
        <v>2543</v>
      </c>
      <c r="Q4534" t="s">
        <v>2544</v>
      </c>
      <c r="R4534" t="s">
        <v>2545</v>
      </c>
      <c r="S4534" t="s">
        <v>2546</v>
      </c>
      <c r="T4534">
        <v>0</v>
      </c>
      <c r="U4534" t="s">
        <v>838</v>
      </c>
      <c r="V4534" t="s">
        <v>2547</v>
      </c>
      <c r="W4534" t="s">
        <v>838</v>
      </c>
      <c r="X4534" t="s">
        <v>2548</v>
      </c>
      <c r="Y4534" t="str">
        <f t="shared" si="70"/>
        <v>上海耳序信息技术有限公司-四部上海拍拍贷金融信息服务有限公司信息流</v>
      </c>
      <c r="Z4534" t="e">
        <f>VLOOKUP(Y:Y,[1]Sheet1!N:N,1,0)</f>
        <v>#N/A</v>
      </c>
    </row>
    <row r="4535" spans="1:26" hidden="1" x14ac:dyDescent="0.25">
      <c r="A4535">
        <v>20230605</v>
      </c>
      <c r="B4535">
        <v>42012606</v>
      </c>
      <c r="C4535" t="s">
        <v>2715</v>
      </c>
      <c r="D4535">
        <v>2142924</v>
      </c>
      <c r="E4535" t="s">
        <v>2716</v>
      </c>
      <c r="F4535" s="59">
        <v>250.03</v>
      </c>
      <c r="G4535">
        <v>250.03</v>
      </c>
      <c r="H4535" t="s">
        <v>2559</v>
      </c>
      <c r="I4535" t="s">
        <v>2560</v>
      </c>
      <c r="J4535" t="s">
        <v>392</v>
      </c>
      <c r="K4535" t="s">
        <v>711</v>
      </c>
      <c r="L4535" t="s">
        <v>392</v>
      </c>
      <c r="M4535" t="s">
        <v>2641</v>
      </c>
      <c r="N4535" t="s">
        <v>2642</v>
      </c>
      <c r="O4535" t="s">
        <v>2542</v>
      </c>
      <c r="P4535" t="s">
        <v>2543</v>
      </c>
      <c r="Q4535" t="s">
        <v>2544</v>
      </c>
      <c r="R4535" t="s">
        <v>2643</v>
      </c>
      <c r="S4535" t="s">
        <v>2546</v>
      </c>
      <c r="T4535">
        <v>207805.15</v>
      </c>
      <c r="U4535" t="s">
        <v>838</v>
      </c>
      <c r="V4535" t="s">
        <v>2578</v>
      </c>
      <c r="W4535" t="s">
        <v>838</v>
      </c>
      <c r="X4535" t="s">
        <v>2548</v>
      </c>
      <c r="Y4535" t="str">
        <f t="shared" si="70"/>
        <v>福州三六零网络小额贷款有限公司福州三六零网络小额贷款有限公司CPC</v>
      </c>
      <c r="Z4535" t="e">
        <f>VLOOKUP(Y:Y,[1]Sheet1!N:N,1,0)</f>
        <v>#N/A</v>
      </c>
    </row>
    <row r="4536" spans="1:26" hidden="1" x14ac:dyDescent="0.25">
      <c r="A4536">
        <v>20230605</v>
      </c>
      <c r="B4536">
        <v>42327274</v>
      </c>
      <c r="C4536" t="s">
        <v>2791</v>
      </c>
      <c r="D4536">
        <v>2172261</v>
      </c>
      <c r="E4536" t="s">
        <v>2628</v>
      </c>
      <c r="F4536" s="59">
        <v>1103.08</v>
      </c>
      <c r="G4536">
        <v>842.05</v>
      </c>
      <c r="H4536" t="s">
        <v>2538</v>
      </c>
      <c r="I4536" t="s">
        <v>2551</v>
      </c>
      <c r="J4536" t="s">
        <v>292</v>
      </c>
      <c r="K4536" t="s">
        <v>2321</v>
      </c>
      <c r="L4536" t="s">
        <v>574</v>
      </c>
      <c r="M4536" t="s">
        <v>2611</v>
      </c>
      <c r="N4536" t="s">
        <v>2612</v>
      </c>
      <c r="O4536" t="s">
        <v>2542</v>
      </c>
      <c r="P4536" t="s">
        <v>2543</v>
      </c>
      <c r="Q4536" t="s">
        <v>2544</v>
      </c>
      <c r="R4536" t="s">
        <v>2613</v>
      </c>
      <c r="S4536" t="s">
        <v>2546</v>
      </c>
      <c r="T4536">
        <v>0</v>
      </c>
      <c r="U4536" t="s">
        <v>2614</v>
      </c>
      <c r="V4536" t="s">
        <v>2615</v>
      </c>
      <c r="W4536" t="s">
        <v>2614</v>
      </c>
      <c r="X4536" t="s">
        <v>2615</v>
      </c>
      <c r="Y4536" t="str">
        <f t="shared" si="70"/>
        <v>广州荔湾品唯信息服务有限公司广州唯品会电子商务有限公司信息流</v>
      </c>
      <c r="Z4536" t="e">
        <f>VLOOKUP(Y:Y,[1]Sheet1!N:N,1,0)</f>
        <v>#N/A</v>
      </c>
    </row>
    <row r="4537" spans="1:26" hidden="1" x14ac:dyDescent="0.25">
      <c r="A4537">
        <v>20230605</v>
      </c>
      <c r="B4537">
        <v>47798422</v>
      </c>
      <c r="C4537" t="s">
        <v>2794</v>
      </c>
      <c r="D4537">
        <v>2169384</v>
      </c>
      <c r="E4537" t="s">
        <v>2633</v>
      </c>
      <c r="F4537" s="59">
        <v>5863.27</v>
      </c>
      <c r="G4537">
        <v>4343.17</v>
      </c>
      <c r="H4537" t="s">
        <v>2538</v>
      </c>
      <c r="I4537" t="s">
        <v>2551</v>
      </c>
      <c r="J4537" t="s">
        <v>296</v>
      </c>
      <c r="K4537" t="s">
        <v>2321</v>
      </c>
      <c r="L4537" t="s">
        <v>2334</v>
      </c>
      <c r="M4537" t="s">
        <v>2634</v>
      </c>
      <c r="N4537" t="s">
        <v>2635</v>
      </c>
      <c r="O4537" t="s">
        <v>2542</v>
      </c>
      <c r="P4537" t="s">
        <v>2543</v>
      </c>
      <c r="Q4537" t="s">
        <v>2544</v>
      </c>
      <c r="R4537" t="s">
        <v>2636</v>
      </c>
      <c r="S4537" t="s">
        <v>2546</v>
      </c>
      <c r="T4537">
        <v>0</v>
      </c>
      <c r="U4537" t="s">
        <v>2584</v>
      </c>
      <c r="V4537" t="s">
        <v>2637</v>
      </c>
      <c r="W4537" t="s">
        <v>2584</v>
      </c>
      <c r="X4537" t="s">
        <v>2637</v>
      </c>
      <c r="Y4537" t="str">
        <f t="shared" si="70"/>
        <v>湖北车智汇传媒有限公司北京车之家信息技术有限公司信息流</v>
      </c>
      <c r="Z4537" t="e">
        <f>VLOOKUP(Y:Y,[1]Sheet1!N:N,1,0)</f>
        <v>#N/A</v>
      </c>
    </row>
    <row r="4538" spans="1:26" hidden="1" x14ac:dyDescent="0.25">
      <c r="A4538">
        <v>20230605</v>
      </c>
      <c r="B4538">
        <v>47953339</v>
      </c>
      <c r="C4538" t="s">
        <v>2755</v>
      </c>
      <c r="D4538">
        <v>2167551</v>
      </c>
      <c r="E4538" t="s">
        <v>2550</v>
      </c>
      <c r="F4538" s="59">
        <v>495.31</v>
      </c>
      <c r="G4538">
        <v>495.31</v>
      </c>
      <c r="H4538" t="s">
        <v>2538</v>
      </c>
      <c r="I4538" t="s">
        <v>2551</v>
      </c>
      <c r="J4538" t="s">
        <v>2332</v>
      </c>
      <c r="K4538" t="s">
        <v>2321</v>
      </c>
      <c r="L4538" t="s">
        <v>2333</v>
      </c>
      <c r="M4538" t="s">
        <v>2552</v>
      </c>
      <c r="N4538" t="s">
        <v>2553</v>
      </c>
      <c r="O4538" t="s">
        <v>2542</v>
      </c>
      <c r="P4538" t="s">
        <v>2543</v>
      </c>
      <c r="Q4538" t="s">
        <v>2544</v>
      </c>
      <c r="R4538" t="s">
        <v>2554</v>
      </c>
      <c r="S4538" t="s">
        <v>2546</v>
      </c>
      <c r="T4538">
        <v>0</v>
      </c>
      <c r="U4538" t="s">
        <v>2555</v>
      </c>
      <c r="V4538" t="s">
        <v>2556</v>
      </c>
      <c r="W4538" t="s">
        <v>2555</v>
      </c>
      <c r="X4538" t="s">
        <v>2556</v>
      </c>
      <c r="Y4538" t="str">
        <f t="shared" si="70"/>
        <v>北京爱奇艺科技有限公司-百度北京爱奇艺科技有限公司信息流</v>
      </c>
      <c r="Z4538" t="e">
        <f>VLOOKUP(Y:Y,[1]Sheet1!N:N,1,0)</f>
        <v>#N/A</v>
      </c>
    </row>
    <row r="4539" spans="1:26" hidden="1" x14ac:dyDescent="0.25">
      <c r="A4539">
        <v>20230605</v>
      </c>
      <c r="B4539">
        <v>38794025</v>
      </c>
      <c r="C4539" t="s">
        <v>2651</v>
      </c>
      <c r="D4539">
        <v>2172261</v>
      </c>
      <c r="E4539" t="s">
        <v>2628</v>
      </c>
      <c r="F4539" s="59">
        <v>3.46</v>
      </c>
      <c r="G4539">
        <v>2.64</v>
      </c>
      <c r="H4539" t="s">
        <v>2538</v>
      </c>
      <c r="I4539" t="s">
        <v>2539</v>
      </c>
      <c r="J4539" t="s">
        <v>292</v>
      </c>
      <c r="K4539" t="s">
        <v>2321</v>
      </c>
      <c r="L4539" t="s">
        <v>574</v>
      </c>
      <c r="M4539" t="s">
        <v>2611</v>
      </c>
      <c r="N4539" t="s">
        <v>2612</v>
      </c>
      <c r="O4539" t="s">
        <v>2542</v>
      </c>
      <c r="P4539" t="s">
        <v>2543</v>
      </c>
      <c r="Q4539" t="s">
        <v>2544</v>
      </c>
      <c r="R4539" t="s">
        <v>2613</v>
      </c>
      <c r="S4539" t="s">
        <v>2546</v>
      </c>
      <c r="T4539">
        <v>0</v>
      </c>
      <c r="U4539" t="s">
        <v>2614</v>
      </c>
      <c r="V4539" t="s">
        <v>2615</v>
      </c>
      <c r="W4539" t="s">
        <v>2614</v>
      </c>
      <c r="X4539" t="s">
        <v>2615</v>
      </c>
      <c r="Y4539" t="str">
        <f t="shared" si="70"/>
        <v>广州荔湾品唯信息服务有限公司广州唯品会电子商务有限公司信息流</v>
      </c>
      <c r="Z4539" t="e">
        <f>VLOOKUP(Y:Y,[1]Sheet1!N:N,1,0)</f>
        <v>#N/A</v>
      </c>
    </row>
    <row r="4540" spans="1:26" hidden="1" x14ac:dyDescent="0.25">
      <c r="A4540">
        <v>20230605</v>
      </c>
      <c r="B4540">
        <v>38794071</v>
      </c>
      <c r="C4540" t="s">
        <v>2778</v>
      </c>
      <c r="D4540">
        <v>2172261</v>
      </c>
      <c r="E4540" t="s">
        <v>2628</v>
      </c>
      <c r="F4540" s="59">
        <v>102433.89</v>
      </c>
      <c r="G4540">
        <v>78193.81</v>
      </c>
      <c r="H4540" t="s">
        <v>2538</v>
      </c>
      <c r="I4540" t="s">
        <v>2551</v>
      </c>
      <c r="J4540" t="s">
        <v>292</v>
      </c>
      <c r="K4540" t="s">
        <v>2321</v>
      </c>
      <c r="L4540" t="s">
        <v>574</v>
      </c>
      <c r="M4540" t="s">
        <v>2611</v>
      </c>
      <c r="N4540" t="s">
        <v>2612</v>
      </c>
      <c r="O4540" t="s">
        <v>2542</v>
      </c>
      <c r="P4540" t="s">
        <v>2543</v>
      </c>
      <c r="Q4540" t="s">
        <v>2544</v>
      </c>
      <c r="R4540" t="s">
        <v>2613</v>
      </c>
      <c r="S4540" t="s">
        <v>2546</v>
      </c>
      <c r="T4540">
        <v>0</v>
      </c>
      <c r="U4540" t="s">
        <v>2614</v>
      </c>
      <c r="V4540" t="s">
        <v>2615</v>
      </c>
      <c r="W4540" t="s">
        <v>2614</v>
      </c>
      <c r="X4540" t="s">
        <v>2615</v>
      </c>
      <c r="Y4540" t="str">
        <f t="shared" si="70"/>
        <v>广州荔湾品唯信息服务有限公司广州唯品会电子商务有限公司信息流</v>
      </c>
      <c r="Z4540" t="e">
        <f>VLOOKUP(Y:Y,[1]Sheet1!N:N,1,0)</f>
        <v>#N/A</v>
      </c>
    </row>
    <row r="4541" spans="1:26" hidden="1" x14ac:dyDescent="0.25">
      <c r="A4541">
        <v>20230605</v>
      </c>
      <c r="B4541">
        <v>47184415</v>
      </c>
      <c r="C4541" t="s">
        <v>2708</v>
      </c>
      <c r="D4541">
        <v>2176807</v>
      </c>
      <c r="E4541" t="s">
        <v>2691</v>
      </c>
      <c r="F4541" s="59">
        <v>40003.01</v>
      </c>
      <c r="G4541">
        <v>29199.279999999999</v>
      </c>
      <c r="H4541" t="s">
        <v>2538</v>
      </c>
      <c r="I4541" t="s">
        <v>2551</v>
      </c>
      <c r="J4541" t="s">
        <v>2339</v>
      </c>
      <c r="K4541" t="s">
        <v>2321</v>
      </c>
      <c r="L4541" t="s">
        <v>2338</v>
      </c>
      <c r="M4541" t="s">
        <v>2692</v>
      </c>
      <c r="N4541" t="s">
        <v>2693</v>
      </c>
      <c r="O4541" t="s">
        <v>2542</v>
      </c>
      <c r="P4541" t="s">
        <v>2543</v>
      </c>
      <c r="Q4541" t="s">
        <v>2544</v>
      </c>
      <c r="R4541" t="s">
        <v>2694</v>
      </c>
      <c r="S4541" t="s">
        <v>2546</v>
      </c>
      <c r="T4541">
        <v>0</v>
      </c>
      <c r="U4541" t="s">
        <v>2117</v>
      </c>
      <c r="V4541" t="s">
        <v>2695</v>
      </c>
      <c r="W4541" t="s">
        <v>2117</v>
      </c>
      <c r="X4541" t="s">
        <v>2695</v>
      </c>
      <c r="Y4541" t="str">
        <f t="shared" si="70"/>
        <v>北京三快在线科技有限公司及其关联公司北京三快科技有限公司信息流</v>
      </c>
      <c r="Z4541" t="e">
        <f>VLOOKUP(Y:Y,[1]Sheet1!N:N,1,0)</f>
        <v>#N/A</v>
      </c>
    </row>
    <row r="4542" spans="1:26" hidden="1" x14ac:dyDescent="0.25">
      <c r="A4542">
        <v>20230605</v>
      </c>
      <c r="B4542">
        <v>47426571</v>
      </c>
      <c r="C4542" t="s">
        <v>2754</v>
      </c>
      <c r="D4542">
        <v>2167551</v>
      </c>
      <c r="E4542" t="s">
        <v>2550</v>
      </c>
      <c r="F4542" s="59">
        <v>947.78</v>
      </c>
      <c r="G4542">
        <v>947.78</v>
      </c>
      <c r="H4542" t="s">
        <v>2538</v>
      </c>
      <c r="I4542" t="s">
        <v>2551</v>
      </c>
      <c r="J4542" t="s">
        <v>2332</v>
      </c>
      <c r="K4542" t="s">
        <v>2321</v>
      </c>
      <c r="L4542" t="s">
        <v>2333</v>
      </c>
      <c r="M4542" t="s">
        <v>2552</v>
      </c>
      <c r="N4542" t="s">
        <v>2553</v>
      </c>
      <c r="O4542" t="s">
        <v>2542</v>
      </c>
      <c r="P4542" t="s">
        <v>2543</v>
      </c>
      <c r="Q4542" t="s">
        <v>2544</v>
      </c>
      <c r="R4542" t="s">
        <v>2554</v>
      </c>
      <c r="S4542" t="s">
        <v>2546</v>
      </c>
      <c r="T4542">
        <v>0</v>
      </c>
      <c r="U4542" t="s">
        <v>2555</v>
      </c>
      <c r="V4542" t="s">
        <v>2556</v>
      </c>
      <c r="W4542" t="s">
        <v>2555</v>
      </c>
      <c r="X4542" t="s">
        <v>2556</v>
      </c>
      <c r="Y4542" t="str">
        <f t="shared" si="70"/>
        <v>北京爱奇艺科技有限公司-百度北京爱奇艺科技有限公司信息流</v>
      </c>
      <c r="Z4542" t="e">
        <f>VLOOKUP(Y:Y,[1]Sheet1!N:N,1,0)</f>
        <v>#N/A</v>
      </c>
    </row>
    <row r="4543" spans="1:26" hidden="1" x14ac:dyDescent="0.25">
      <c r="A4543">
        <v>20230605</v>
      </c>
      <c r="B4543">
        <v>47426584</v>
      </c>
      <c r="C4543" t="s">
        <v>2874</v>
      </c>
      <c r="D4543">
        <v>2167551</v>
      </c>
      <c r="E4543" t="s">
        <v>2550</v>
      </c>
      <c r="F4543" s="59">
        <v>1.06</v>
      </c>
      <c r="G4543">
        <v>1.06</v>
      </c>
      <c r="H4543" t="s">
        <v>2538</v>
      </c>
      <c r="I4543" t="s">
        <v>2551</v>
      </c>
      <c r="J4543" t="s">
        <v>2332</v>
      </c>
      <c r="K4543" t="s">
        <v>2321</v>
      </c>
      <c r="L4543" t="s">
        <v>2333</v>
      </c>
      <c r="M4543" t="s">
        <v>2552</v>
      </c>
      <c r="N4543" t="s">
        <v>2553</v>
      </c>
      <c r="O4543" t="s">
        <v>2542</v>
      </c>
      <c r="P4543" t="s">
        <v>2543</v>
      </c>
      <c r="Q4543" t="s">
        <v>2544</v>
      </c>
      <c r="R4543" t="s">
        <v>2554</v>
      </c>
      <c r="S4543" t="s">
        <v>2546</v>
      </c>
      <c r="T4543">
        <v>0</v>
      </c>
      <c r="U4543" t="s">
        <v>2555</v>
      </c>
      <c r="V4543" t="s">
        <v>2556</v>
      </c>
      <c r="W4543" t="s">
        <v>2555</v>
      </c>
      <c r="X4543" t="s">
        <v>2556</v>
      </c>
      <c r="Y4543" t="str">
        <f t="shared" si="70"/>
        <v>北京爱奇艺科技有限公司-百度北京爱奇艺科技有限公司信息流</v>
      </c>
      <c r="Z4543" t="e">
        <f>VLOOKUP(Y:Y,[1]Sheet1!N:N,1,0)</f>
        <v>#N/A</v>
      </c>
    </row>
    <row r="4544" spans="1:26" hidden="1" x14ac:dyDescent="0.25">
      <c r="A4544">
        <v>20230605</v>
      </c>
      <c r="B4544">
        <v>27382568</v>
      </c>
      <c r="C4544" t="s">
        <v>2796</v>
      </c>
      <c r="D4544">
        <v>2172257</v>
      </c>
      <c r="E4544" t="s">
        <v>2610</v>
      </c>
      <c r="F4544" s="59">
        <v>8622.43</v>
      </c>
      <c r="G4544">
        <v>6843.01</v>
      </c>
      <c r="H4544" t="s">
        <v>2559</v>
      </c>
      <c r="I4544" t="s">
        <v>2560</v>
      </c>
      <c r="J4544" t="s">
        <v>292</v>
      </c>
      <c r="K4544" t="s">
        <v>711</v>
      </c>
      <c r="L4544" t="s">
        <v>574</v>
      </c>
      <c r="M4544" t="s">
        <v>2611</v>
      </c>
      <c r="N4544" t="s">
        <v>2612</v>
      </c>
      <c r="O4544" t="s">
        <v>2542</v>
      </c>
      <c r="P4544" t="s">
        <v>2543</v>
      </c>
      <c r="Q4544" t="s">
        <v>2544</v>
      </c>
      <c r="R4544" t="s">
        <v>2613</v>
      </c>
      <c r="S4544" t="s">
        <v>2546</v>
      </c>
      <c r="T4544">
        <v>30287.715</v>
      </c>
      <c r="U4544" t="s">
        <v>2614</v>
      </c>
      <c r="V4544" t="s">
        <v>2615</v>
      </c>
      <c r="W4544" t="s">
        <v>2614</v>
      </c>
      <c r="X4544" t="s">
        <v>2615</v>
      </c>
      <c r="Y4544" t="str">
        <f t="shared" si="70"/>
        <v>广州荔湾品唯信息服务有限公司广州唯品会电子商务有限公司CPC</v>
      </c>
      <c r="Z4544" t="e">
        <f>VLOOKUP(Y:Y,[1]Sheet1!N:N,1,0)</f>
        <v>#N/A</v>
      </c>
    </row>
    <row r="4545" spans="1:26" hidden="1" x14ac:dyDescent="0.25">
      <c r="A4545">
        <v>20230605</v>
      </c>
      <c r="B4545">
        <v>40182525</v>
      </c>
      <c r="C4545" t="s">
        <v>2679</v>
      </c>
      <c r="D4545">
        <v>2130054</v>
      </c>
      <c r="E4545" t="s">
        <v>2558</v>
      </c>
      <c r="F4545" s="59">
        <v>1207.0999999999999</v>
      </c>
      <c r="G4545">
        <v>977.36</v>
      </c>
      <c r="H4545" t="s">
        <v>2559</v>
      </c>
      <c r="I4545" t="s">
        <v>2560</v>
      </c>
      <c r="J4545" t="s">
        <v>2350</v>
      </c>
      <c r="K4545" t="s">
        <v>711</v>
      </c>
      <c r="L4545" t="s">
        <v>2350</v>
      </c>
      <c r="M4545" t="s">
        <v>2561</v>
      </c>
      <c r="N4545" t="s">
        <v>2562</v>
      </c>
      <c r="O4545" t="s">
        <v>2542</v>
      </c>
      <c r="P4545" t="s">
        <v>2543</v>
      </c>
      <c r="Q4545" t="s">
        <v>2544</v>
      </c>
      <c r="R4545" t="s">
        <v>2563</v>
      </c>
      <c r="S4545" t="s">
        <v>2546</v>
      </c>
      <c r="T4545">
        <v>6660.2889999999998</v>
      </c>
      <c r="U4545" t="s">
        <v>1891</v>
      </c>
      <c r="V4545" t="s">
        <v>2564</v>
      </c>
      <c r="W4545" t="s">
        <v>1891</v>
      </c>
      <c r="X4545" t="s">
        <v>2564</v>
      </c>
      <c r="Y4545" t="str">
        <f t="shared" si="70"/>
        <v>深圳尚米网络技术有限公司深圳尚米网络技术有限公司CPC</v>
      </c>
      <c r="Z4545" t="e">
        <f>VLOOKUP(Y:Y,[1]Sheet1!N:N,1,0)</f>
        <v>#N/A</v>
      </c>
    </row>
    <row r="4546" spans="1:26" x14ac:dyDescent="0.25">
      <c r="A4546">
        <v>20230605</v>
      </c>
      <c r="B4546">
        <v>43094804</v>
      </c>
      <c r="C4546" t="s">
        <v>2705</v>
      </c>
      <c r="D4546">
        <v>2054669</v>
      </c>
      <c r="E4546" t="s">
        <v>2622</v>
      </c>
      <c r="F4546" s="59">
        <v>17450.22</v>
      </c>
      <c r="G4546">
        <v>12926.09</v>
      </c>
      <c r="H4546" t="s">
        <v>2538</v>
      </c>
      <c r="I4546" t="s">
        <v>2539</v>
      </c>
      <c r="J4546" t="s">
        <v>2352</v>
      </c>
      <c r="K4546" t="s">
        <v>2321</v>
      </c>
      <c r="L4546" t="s">
        <v>2351</v>
      </c>
      <c r="M4546" t="s">
        <v>2623</v>
      </c>
      <c r="N4546" t="s">
        <v>2624</v>
      </c>
      <c r="O4546" t="s">
        <v>2542</v>
      </c>
      <c r="P4546" t="s">
        <v>2543</v>
      </c>
      <c r="Q4546" t="s">
        <v>2544</v>
      </c>
      <c r="R4546" t="s">
        <v>2625</v>
      </c>
      <c r="S4546" t="s">
        <v>2546</v>
      </c>
      <c r="T4546">
        <v>0</v>
      </c>
      <c r="U4546" t="s">
        <v>838</v>
      </c>
      <c r="V4546" t="s">
        <v>2548</v>
      </c>
      <c r="W4546" t="s">
        <v>838</v>
      </c>
      <c r="X4546" t="s">
        <v>2548</v>
      </c>
      <c r="Y4546" t="str">
        <f t="shared" si="70"/>
        <v>深圳市小赢普惠科技有限责任公司深圳市赢众通金融信息服务有限责任公司信息流</v>
      </c>
      <c r="Z4546" t="e">
        <f>VLOOKUP(Y:Y,[1]Sheet1!N:N,1,0)</f>
        <v>#N/A</v>
      </c>
    </row>
    <row r="4547" spans="1:26" hidden="1" x14ac:dyDescent="0.25">
      <c r="A4547">
        <v>20230605</v>
      </c>
      <c r="B4547">
        <v>31849475</v>
      </c>
      <c r="C4547" t="s">
        <v>2604</v>
      </c>
      <c r="D4547">
        <v>2158492</v>
      </c>
      <c r="E4547" t="s">
        <v>2580</v>
      </c>
      <c r="F4547" s="59">
        <v>1538.2</v>
      </c>
      <c r="G4547">
        <v>1292.47</v>
      </c>
      <c r="H4547" t="s">
        <v>2559</v>
      </c>
      <c r="I4547" t="s">
        <v>2560</v>
      </c>
      <c r="J4547" t="s">
        <v>2330</v>
      </c>
      <c r="K4547" t="s">
        <v>711</v>
      </c>
      <c r="L4547" t="s">
        <v>2329</v>
      </c>
      <c r="M4547" t="s">
        <v>2581</v>
      </c>
      <c r="N4547" t="s">
        <v>2582</v>
      </c>
      <c r="O4547" t="s">
        <v>2542</v>
      </c>
      <c r="P4547" t="s">
        <v>2543</v>
      </c>
      <c r="Q4547" t="s">
        <v>2544</v>
      </c>
      <c r="R4547" t="s">
        <v>2583</v>
      </c>
      <c r="S4547" t="s">
        <v>2546</v>
      </c>
      <c r="T4547">
        <v>284635.01899999997</v>
      </c>
      <c r="U4547" t="s">
        <v>2584</v>
      </c>
      <c r="V4547" t="s">
        <v>2585</v>
      </c>
      <c r="W4547" t="s">
        <v>2584</v>
      </c>
      <c r="X4547" t="s">
        <v>2585</v>
      </c>
      <c r="Y4547" t="str">
        <f t="shared" ref="Y4547:Y4610" si="71">L4547&amp;J4547&amp;K4547</f>
        <v>成都哈拜网络科技有限公司-数字媒体事业部上海哈啰普惠科技有限公司CPC</v>
      </c>
      <c r="Z4547" t="e">
        <f>VLOOKUP(Y:Y,[1]Sheet1!N:N,1,0)</f>
        <v>#N/A</v>
      </c>
    </row>
    <row r="4548" spans="1:26" x14ac:dyDescent="0.25">
      <c r="A4548">
        <v>20230605</v>
      </c>
      <c r="B4548">
        <v>45336908</v>
      </c>
      <c r="C4548" t="s">
        <v>2621</v>
      </c>
      <c r="D4548">
        <v>2054669</v>
      </c>
      <c r="E4548" t="s">
        <v>2622</v>
      </c>
      <c r="F4548" s="59">
        <v>208.67</v>
      </c>
      <c r="G4548">
        <v>154.57</v>
      </c>
      <c r="H4548" t="s">
        <v>2538</v>
      </c>
      <c r="I4548" t="s">
        <v>2551</v>
      </c>
      <c r="J4548" t="s">
        <v>2352</v>
      </c>
      <c r="K4548" t="s">
        <v>2321</v>
      </c>
      <c r="L4548" t="s">
        <v>2351</v>
      </c>
      <c r="M4548" t="s">
        <v>2623</v>
      </c>
      <c r="N4548" t="s">
        <v>2624</v>
      </c>
      <c r="O4548" t="s">
        <v>2542</v>
      </c>
      <c r="P4548" t="s">
        <v>2543</v>
      </c>
      <c r="Q4548" t="s">
        <v>2544</v>
      </c>
      <c r="R4548" t="s">
        <v>2625</v>
      </c>
      <c r="S4548" t="s">
        <v>2546</v>
      </c>
      <c r="T4548">
        <v>0</v>
      </c>
      <c r="U4548" t="s">
        <v>838</v>
      </c>
      <c r="V4548" t="s">
        <v>2548</v>
      </c>
      <c r="W4548" t="s">
        <v>838</v>
      </c>
      <c r="X4548" t="s">
        <v>2548</v>
      </c>
      <c r="Y4548" t="str">
        <f t="shared" si="71"/>
        <v>深圳市小赢普惠科技有限责任公司深圳市赢众通金融信息服务有限责任公司信息流</v>
      </c>
      <c r="Z4548" t="e">
        <f>VLOOKUP(Y:Y,[1]Sheet1!N:N,1,0)</f>
        <v>#N/A</v>
      </c>
    </row>
    <row r="4549" spans="1:26" hidden="1" x14ac:dyDescent="0.25">
      <c r="A4549">
        <v>20230605</v>
      </c>
      <c r="B4549">
        <v>47580629</v>
      </c>
      <c r="C4549" t="s">
        <v>2773</v>
      </c>
      <c r="D4549">
        <v>2171220</v>
      </c>
      <c r="E4549" t="s">
        <v>2774</v>
      </c>
      <c r="F4549" s="59">
        <v>5974.25</v>
      </c>
      <c r="G4549">
        <v>5286.52</v>
      </c>
      <c r="H4549" t="s">
        <v>2559</v>
      </c>
      <c r="I4549" t="s">
        <v>2560</v>
      </c>
      <c r="J4549" t="s">
        <v>2322</v>
      </c>
      <c r="K4549" t="s">
        <v>711</v>
      </c>
      <c r="L4549" t="s">
        <v>2323</v>
      </c>
      <c r="M4549" t="s">
        <v>2685</v>
      </c>
      <c r="N4549" t="s">
        <v>2686</v>
      </c>
      <c r="O4549" t="s">
        <v>2542</v>
      </c>
      <c r="P4549" t="s">
        <v>2543</v>
      </c>
      <c r="Q4549" t="s">
        <v>2544</v>
      </c>
      <c r="R4549" t="s">
        <v>2687</v>
      </c>
      <c r="S4549" t="s">
        <v>2546</v>
      </c>
      <c r="T4549">
        <v>84652.607999999993</v>
      </c>
      <c r="U4549" t="s">
        <v>2555</v>
      </c>
      <c r="V4549" t="s">
        <v>2556</v>
      </c>
      <c r="W4549" t="s">
        <v>2555</v>
      </c>
      <c r="X4549" t="s">
        <v>2671</v>
      </c>
      <c r="Y4549" t="str">
        <f t="shared" si="71"/>
        <v>广州虎牙信息科技有限公司-百度广州虎牙信息科技有限公司CPC</v>
      </c>
      <c r="Z4549" t="e">
        <f>VLOOKUP(Y:Y,[1]Sheet1!N:N,1,0)</f>
        <v>#N/A</v>
      </c>
    </row>
    <row r="4550" spans="1:26" hidden="1" x14ac:dyDescent="0.25">
      <c r="A4550">
        <v>20230605</v>
      </c>
      <c r="B4550">
        <v>29851020</v>
      </c>
      <c r="C4550" t="s">
        <v>2790</v>
      </c>
      <c r="D4550">
        <v>2130054</v>
      </c>
      <c r="E4550" t="s">
        <v>2558</v>
      </c>
      <c r="F4550" s="59">
        <v>3717.48</v>
      </c>
      <c r="G4550">
        <v>3009.97</v>
      </c>
      <c r="H4550" t="s">
        <v>2559</v>
      </c>
      <c r="I4550" t="s">
        <v>2560</v>
      </c>
      <c r="J4550" t="s">
        <v>2350</v>
      </c>
      <c r="K4550" t="s">
        <v>711</v>
      </c>
      <c r="L4550" t="s">
        <v>2350</v>
      </c>
      <c r="M4550" t="s">
        <v>2561</v>
      </c>
      <c r="N4550" t="s">
        <v>2562</v>
      </c>
      <c r="O4550" t="s">
        <v>2542</v>
      </c>
      <c r="P4550" t="s">
        <v>2543</v>
      </c>
      <c r="Q4550" t="s">
        <v>2544</v>
      </c>
      <c r="R4550" t="s">
        <v>2563</v>
      </c>
      <c r="S4550" t="s">
        <v>2546</v>
      </c>
      <c r="T4550">
        <v>15784.584999999999</v>
      </c>
      <c r="U4550" t="s">
        <v>1891</v>
      </c>
      <c r="V4550" t="s">
        <v>2564</v>
      </c>
      <c r="W4550" t="s">
        <v>1891</v>
      </c>
      <c r="X4550" t="s">
        <v>2564</v>
      </c>
      <c r="Y4550" t="str">
        <f t="shared" si="71"/>
        <v>深圳尚米网络技术有限公司深圳尚米网络技术有限公司CPC</v>
      </c>
      <c r="Z4550" t="e">
        <f>VLOOKUP(Y:Y,[1]Sheet1!N:N,1,0)</f>
        <v>#N/A</v>
      </c>
    </row>
    <row r="4551" spans="1:26" hidden="1" x14ac:dyDescent="0.25">
      <c r="A4551">
        <v>20230605</v>
      </c>
      <c r="B4551">
        <v>45323011</v>
      </c>
      <c r="C4551" t="s">
        <v>2680</v>
      </c>
      <c r="D4551">
        <v>2172261</v>
      </c>
      <c r="E4551" t="s">
        <v>2628</v>
      </c>
      <c r="F4551" s="59">
        <v>71.28</v>
      </c>
      <c r="G4551">
        <v>54.41</v>
      </c>
      <c r="H4551" t="s">
        <v>2538</v>
      </c>
      <c r="I4551" t="s">
        <v>2539</v>
      </c>
      <c r="J4551" t="s">
        <v>292</v>
      </c>
      <c r="K4551" t="s">
        <v>2321</v>
      </c>
      <c r="L4551" t="s">
        <v>574</v>
      </c>
      <c r="M4551" t="s">
        <v>2611</v>
      </c>
      <c r="N4551" t="s">
        <v>2612</v>
      </c>
      <c r="O4551" t="s">
        <v>2542</v>
      </c>
      <c r="P4551" t="s">
        <v>2543</v>
      </c>
      <c r="Q4551" t="s">
        <v>2544</v>
      </c>
      <c r="R4551" t="s">
        <v>2613</v>
      </c>
      <c r="S4551" t="s">
        <v>2546</v>
      </c>
      <c r="T4551">
        <v>0</v>
      </c>
      <c r="U4551" t="s">
        <v>2614</v>
      </c>
      <c r="V4551" t="s">
        <v>2615</v>
      </c>
      <c r="W4551" t="s">
        <v>2614</v>
      </c>
      <c r="X4551" t="s">
        <v>2615</v>
      </c>
      <c r="Y4551" t="str">
        <f t="shared" si="71"/>
        <v>广州荔湾品唯信息服务有限公司广州唯品会电子商务有限公司信息流</v>
      </c>
      <c r="Z4551" t="e">
        <f>VLOOKUP(Y:Y,[1]Sheet1!N:N,1,0)</f>
        <v>#N/A</v>
      </c>
    </row>
    <row r="4552" spans="1:26" hidden="1" x14ac:dyDescent="0.25">
      <c r="A4552">
        <v>20230605</v>
      </c>
      <c r="B4552">
        <v>47327891</v>
      </c>
      <c r="C4552" t="s">
        <v>2863</v>
      </c>
      <c r="D4552">
        <v>2185183</v>
      </c>
      <c r="E4552" t="s">
        <v>2574</v>
      </c>
      <c r="F4552" s="59">
        <v>53.47</v>
      </c>
      <c r="G4552">
        <v>40.51</v>
      </c>
      <c r="H4552" t="s">
        <v>2538</v>
      </c>
      <c r="I4552" t="s">
        <v>2551</v>
      </c>
      <c r="J4552" t="s">
        <v>2575</v>
      </c>
      <c r="K4552" t="s">
        <v>2321</v>
      </c>
      <c r="L4552" t="s">
        <v>2344</v>
      </c>
      <c r="M4552" t="s">
        <v>2576</v>
      </c>
      <c r="O4552" t="s">
        <v>2542</v>
      </c>
      <c r="P4552" t="s">
        <v>2543</v>
      </c>
      <c r="Q4552" t="s">
        <v>2544</v>
      </c>
      <c r="R4552" t="s">
        <v>2577</v>
      </c>
      <c r="S4552" t="s">
        <v>2546</v>
      </c>
      <c r="T4552">
        <v>0</v>
      </c>
      <c r="U4552" t="s">
        <v>838</v>
      </c>
      <c r="V4552" t="s">
        <v>2578</v>
      </c>
      <c r="W4552" t="s">
        <v>838</v>
      </c>
      <c r="X4552" t="s">
        <v>2578</v>
      </c>
      <c r="Y4552" t="str">
        <f t="shared" si="71"/>
        <v>北京微财科技有限公司-数媒重庆市黑卡小额贷款有限公司信息流</v>
      </c>
      <c r="Z4552" t="e">
        <f>VLOOKUP(Y:Y,[1]Sheet1!N:N,1,0)</f>
        <v>#N/A</v>
      </c>
    </row>
    <row r="4553" spans="1:26" hidden="1" x14ac:dyDescent="0.25">
      <c r="A4553">
        <v>20230605</v>
      </c>
      <c r="B4553">
        <v>29522757</v>
      </c>
      <c r="C4553" t="s">
        <v>2601</v>
      </c>
      <c r="D4553">
        <v>2130054</v>
      </c>
      <c r="E4553" t="s">
        <v>2558</v>
      </c>
      <c r="F4553" s="59">
        <v>3315.76</v>
      </c>
      <c r="G4553">
        <v>2684.72</v>
      </c>
      <c r="H4553" t="s">
        <v>2559</v>
      </c>
      <c r="I4553" t="s">
        <v>2560</v>
      </c>
      <c r="J4553" t="s">
        <v>2350</v>
      </c>
      <c r="K4553" t="s">
        <v>711</v>
      </c>
      <c r="L4553" t="s">
        <v>2350</v>
      </c>
      <c r="M4553" t="s">
        <v>2561</v>
      </c>
      <c r="N4553" t="s">
        <v>2562</v>
      </c>
      <c r="O4553" t="s">
        <v>2542</v>
      </c>
      <c r="P4553" t="s">
        <v>2543</v>
      </c>
      <c r="Q4553" t="s">
        <v>2544</v>
      </c>
      <c r="R4553" t="s">
        <v>2563</v>
      </c>
      <c r="S4553" t="s">
        <v>2546</v>
      </c>
      <c r="T4553">
        <v>4067.4319999999998</v>
      </c>
      <c r="U4553" t="s">
        <v>1891</v>
      </c>
      <c r="V4553" t="s">
        <v>2602</v>
      </c>
      <c r="W4553" t="s">
        <v>1891</v>
      </c>
      <c r="X4553" t="s">
        <v>2564</v>
      </c>
      <c r="Y4553" t="str">
        <f t="shared" si="71"/>
        <v>深圳尚米网络技术有限公司深圳尚米网络技术有限公司CPC</v>
      </c>
      <c r="Z4553" t="e">
        <f>VLOOKUP(Y:Y,[1]Sheet1!N:N,1,0)</f>
        <v>#N/A</v>
      </c>
    </row>
    <row r="4554" spans="1:26" x14ac:dyDescent="0.25">
      <c r="A4554">
        <v>20230605</v>
      </c>
      <c r="B4554">
        <v>43094782</v>
      </c>
      <c r="C4554" t="s">
        <v>2630</v>
      </c>
      <c r="D4554">
        <v>2054669</v>
      </c>
      <c r="E4554" t="s">
        <v>2622</v>
      </c>
      <c r="F4554" s="59">
        <v>1552.87</v>
      </c>
      <c r="G4554">
        <v>1150.28</v>
      </c>
      <c r="H4554" t="s">
        <v>2538</v>
      </c>
      <c r="I4554" t="s">
        <v>2539</v>
      </c>
      <c r="J4554" t="s">
        <v>2352</v>
      </c>
      <c r="K4554" t="s">
        <v>2321</v>
      </c>
      <c r="L4554" t="s">
        <v>2351</v>
      </c>
      <c r="M4554" t="s">
        <v>2623</v>
      </c>
      <c r="N4554" t="s">
        <v>2624</v>
      </c>
      <c r="O4554" t="s">
        <v>2542</v>
      </c>
      <c r="P4554" t="s">
        <v>2543</v>
      </c>
      <c r="Q4554" t="s">
        <v>2544</v>
      </c>
      <c r="R4554" t="s">
        <v>2625</v>
      </c>
      <c r="S4554" t="s">
        <v>2546</v>
      </c>
      <c r="T4554">
        <v>0</v>
      </c>
      <c r="U4554" t="s">
        <v>838</v>
      </c>
      <c r="V4554" t="s">
        <v>2548</v>
      </c>
      <c r="W4554" t="s">
        <v>838</v>
      </c>
      <c r="X4554" t="s">
        <v>2548</v>
      </c>
      <c r="Y4554" t="str">
        <f t="shared" si="71"/>
        <v>深圳市小赢普惠科技有限责任公司深圳市赢众通金融信息服务有限责任公司信息流</v>
      </c>
      <c r="Z4554" t="e">
        <f>VLOOKUP(Y:Y,[1]Sheet1!N:N,1,0)</f>
        <v>#N/A</v>
      </c>
    </row>
    <row r="4555" spans="1:26" hidden="1" x14ac:dyDescent="0.25">
      <c r="A4555">
        <v>20230605</v>
      </c>
      <c r="B4555">
        <v>47327963</v>
      </c>
      <c r="C4555" t="s">
        <v>2678</v>
      </c>
      <c r="D4555">
        <v>2185183</v>
      </c>
      <c r="E4555" t="s">
        <v>2574</v>
      </c>
      <c r="F4555" s="59">
        <v>3182.18</v>
      </c>
      <c r="G4555">
        <v>2410.7399999999998</v>
      </c>
      <c r="H4555" t="s">
        <v>2538</v>
      </c>
      <c r="I4555" t="s">
        <v>2539</v>
      </c>
      <c r="J4555" t="s">
        <v>2575</v>
      </c>
      <c r="K4555" t="s">
        <v>2321</v>
      </c>
      <c r="L4555" t="s">
        <v>2344</v>
      </c>
      <c r="M4555" t="s">
        <v>2576</v>
      </c>
      <c r="O4555" t="s">
        <v>2542</v>
      </c>
      <c r="P4555" t="s">
        <v>2543</v>
      </c>
      <c r="Q4555" t="s">
        <v>2544</v>
      </c>
      <c r="R4555" t="s">
        <v>2577</v>
      </c>
      <c r="S4555" t="s">
        <v>2546</v>
      </c>
      <c r="T4555">
        <v>0</v>
      </c>
      <c r="U4555" t="s">
        <v>838</v>
      </c>
      <c r="V4555" t="s">
        <v>2578</v>
      </c>
      <c r="W4555" t="s">
        <v>838</v>
      </c>
      <c r="X4555" t="s">
        <v>2578</v>
      </c>
      <c r="Y4555" t="str">
        <f t="shared" si="71"/>
        <v>北京微财科技有限公司-数媒重庆市黑卡小额贷款有限公司信息流</v>
      </c>
      <c r="Z4555" t="e">
        <f>VLOOKUP(Y:Y,[1]Sheet1!N:N,1,0)</f>
        <v>#N/A</v>
      </c>
    </row>
    <row r="4556" spans="1:26" hidden="1" x14ac:dyDescent="0.25">
      <c r="A4556">
        <v>20230605</v>
      </c>
      <c r="B4556">
        <v>47426689</v>
      </c>
      <c r="C4556" t="s">
        <v>2872</v>
      </c>
      <c r="D4556">
        <v>2167551</v>
      </c>
      <c r="E4556" t="s">
        <v>2550</v>
      </c>
      <c r="F4556" s="59">
        <v>27.99</v>
      </c>
      <c r="G4556">
        <v>27.99</v>
      </c>
      <c r="H4556" t="s">
        <v>2538</v>
      </c>
      <c r="I4556" t="s">
        <v>2551</v>
      </c>
      <c r="J4556" t="s">
        <v>2332</v>
      </c>
      <c r="K4556" t="s">
        <v>2321</v>
      </c>
      <c r="L4556" t="s">
        <v>2333</v>
      </c>
      <c r="M4556" t="s">
        <v>2552</v>
      </c>
      <c r="N4556" t="s">
        <v>2553</v>
      </c>
      <c r="O4556" t="s">
        <v>2542</v>
      </c>
      <c r="P4556" t="s">
        <v>2543</v>
      </c>
      <c r="Q4556" t="s">
        <v>2544</v>
      </c>
      <c r="R4556" t="s">
        <v>2554</v>
      </c>
      <c r="S4556" t="s">
        <v>2546</v>
      </c>
      <c r="T4556">
        <v>0</v>
      </c>
      <c r="U4556" t="s">
        <v>2555</v>
      </c>
      <c r="V4556" t="s">
        <v>2556</v>
      </c>
      <c r="W4556" t="s">
        <v>2555</v>
      </c>
      <c r="X4556" t="s">
        <v>2556</v>
      </c>
      <c r="Y4556" t="str">
        <f t="shared" si="71"/>
        <v>北京爱奇艺科技有限公司-百度北京爱奇艺科技有限公司信息流</v>
      </c>
      <c r="Z4556" t="e">
        <f>VLOOKUP(Y:Y,[1]Sheet1!N:N,1,0)</f>
        <v>#N/A</v>
      </c>
    </row>
    <row r="4557" spans="1:26" hidden="1" x14ac:dyDescent="0.25">
      <c r="A4557">
        <v>20230605</v>
      </c>
      <c r="B4557">
        <v>40548239</v>
      </c>
      <c r="C4557" t="s">
        <v>2777</v>
      </c>
      <c r="D4557">
        <v>2130054</v>
      </c>
      <c r="E4557" t="s">
        <v>2558</v>
      </c>
      <c r="F4557" s="59">
        <v>2433.71</v>
      </c>
      <c r="G4557">
        <v>1970.54</v>
      </c>
      <c r="H4557" t="s">
        <v>2559</v>
      </c>
      <c r="I4557" t="s">
        <v>2560</v>
      </c>
      <c r="J4557" t="s">
        <v>2350</v>
      </c>
      <c r="K4557" t="s">
        <v>711</v>
      </c>
      <c r="L4557" t="s">
        <v>2350</v>
      </c>
      <c r="M4557" t="s">
        <v>2561</v>
      </c>
      <c r="N4557" t="s">
        <v>2562</v>
      </c>
      <c r="O4557" t="s">
        <v>2542</v>
      </c>
      <c r="P4557" t="s">
        <v>2543</v>
      </c>
      <c r="Q4557" t="s">
        <v>2544</v>
      </c>
      <c r="R4557" t="s">
        <v>2563</v>
      </c>
      <c r="S4557" t="s">
        <v>2546</v>
      </c>
      <c r="T4557">
        <v>2624.6880000000001</v>
      </c>
      <c r="U4557" t="s">
        <v>1891</v>
      </c>
      <c r="V4557" t="s">
        <v>2564</v>
      </c>
      <c r="W4557" t="s">
        <v>1891</v>
      </c>
      <c r="X4557" t="s">
        <v>2564</v>
      </c>
      <c r="Y4557" t="str">
        <f t="shared" si="71"/>
        <v>深圳尚米网络技术有限公司深圳尚米网络技术有限公司CPC</v>
      </c>
      <c r="Z4557" t="e">
        <f>VLOOKUP(Y:Y,[1]Sheet1!N:N,1,0)</f>
        <v>#N/A</v>
      </c>
    </row>
    <row r="4558" spans="1:26" hidden="1" x14ac:dyDescent="0.25">
      <c r="A4558">
        <v>20230605</v>
      </c>
      <c r="B4558">
        <v>42965750</v>
      </c>
      <c r="C4558" t="s">
        <v>2565</v>
      </c>
      <c r="D4558">
        <v>2165227</v>
      </c>
      <c r="E4558" t="s">
        <v>2566</v>
      </c>
      <c r="F4558" s="59">
        <v>1038.68</v>
      </c>
      <c r="G4558">
        <v>769.39</v>
      </c>
      <c r="H4558" t="s">
        <v>2538</v>
      </c>
      <c r="I4558" t="s">
        <v>2539</v>
      </c>
      <c r="J4558" t="s">
        <v>2320</v>
      </c>
      <c r="K4558" t="s">
        <v>2321</v>
      </c>
      <c r="L4558" t="s">
        <v>2318</v>
      </c>
      <c r="M4558" t="s">
        <v>2540</v>
      </c>
      <c r="N4558" t="s">
        <v>2541</v>
      </c>
      <c r="O4558" t="s">
        <v>2542</v>
      </c>
      <c r="P4558" t="s">
        <v>2543</v>
      </c>
      <c r="Q4558" t="s">
        <v>2544</v>
      </c>
      <c r="R4558" t="s">
        <v>2545</v>
      </c>
      <c r="S4558" t="s">
        <v>2546</v>
      </c>
      <c r="T4558">
        <v>0</v>
      </c>
      <c r="U4558" t="s">
        <v>838</v>
      </c>
      <c r="V4558" t="s">
        <v>2547</v>
      </c>
      <c r="W4558" t="s">
        <v>838</v>
      </c>
      <c r="X4558" t="s">
        <v>2548</v>
      </c>
      <c r="Y4558" t="str">
        <f t="shared" si="71"/>
        <v>上海耳序信息技术有限公司-四部上海拍拍贷金融信息服务有限公司信息流</v>
      </c>
      <c r="Z4558" t="e">
        <f>VLOOKUP(Y:Y,[1]Sheet1!N:N,1,0)</f>
        <v>#N/A</v>
      </c>
    </row>
    <row r="4559" spans="1:26" x14ac:dyDescent="0.25">
      <c r="A4559">
        <v>20230605</v>
      </c>
      <c r="B4559">
        <v>45336938</v>
      </c>
      <c r="C4559" t="s">
        <v>2753</v>
      </c>
      <c r="D4559">
        <v>2054669</v>
      </c>
      <c r="E4559" t="s">
        <v>2622</v>
      </c>
      <c r="F4559" s="59">
        <v>2404.8200000000002</v>
      </c>
      <c r="G4559">
        <v>1781.35</v>
      </c>
      <c r="H4559" t="s">
        <v>2538</v>
      </c>
      <c r="I4559" t="s">
        <v>2539</v>
      </c>
      <c r="J4559" t="s">
        <v>2352</v>
      </c>
      <c r="K4559" t="s">
        <v>2321</v>
      </c>
      <c r="L4559" t="s">
        <v>2351</v>
      </c>
      <c r="M4559" t="s">
        <v>2623</v>
      </c>
      <c r="N4559" t="s">
        <v>2624</v>
      </c>
      <c r="O4559" t="s">
        <v>2542</v>
      </c>
      <c r="P4559" t="s">
        <v>2543</v>
      </c>
      <c r="Q4559" t="s">
        <v>2544</v>
      </c>
      <c r="R4559" t="s">
        <v>2625</v>
      </c>
      <c r="S4559" t="s">
        <v>2546</v>
      </c>
      <c r="T4559">
        <v>0</v>
      </c>
      <c r="U4559" t="s">
        <v>838</v>
      </c>
      <c r="V4559" t="s">
        <v>2548</v>
      </c>
      <c r="W4559" t="s">
        <v>838</v>
      </c>
      <c r="X4559" t="s">
        <v>2548</v>
      </c>
      <c r="Y4559" t="str">
        <f t="shared" si="71"/>
        <v>深圳市小赢普惠科技有限责任公司深圳市赢众通金融信息服务有限责任公司信息流</v>
      </c>
      <c r="Z4559" t="e">
        <f>VLOOKUP(Y:Y,[1]Sheet1!N:N,1,0)</f>
        <v>#N/A</v>
      </c>
    </row>
    <row r="4560" spans="1:26" hidden="1" x14ac:dyDescent="0.25">
      <c r="A4560">
        <v>20230605</v>
      </c>
      <c r="B4560">
        <v>47344663</v>
      </c>
      <c r="C4560" t="s">
        <v>2788</v>
      </c>
      <c r="D4560">
        <v>2165628</v>
      </c>
      <c r="E4560" t="s">
        <v>2789</v>
      </c>
      <c r="F4560" s="59">
        <v>1008.89</v>
      </c>
      <c r="G4560">
        <v>0</v>
      </c>
      <c r="H4560" t="s">
        <v>2559</v>
      </c>
      <c r="I4560" t="s">
        <v>2560</v>
      </c>
      <c r="J4560" t="s">
        <v>2332</v>
      </c>
      <c r="K4560" t="s">
        <v>711</v>
      </c>
      <c r="L4560" t="s">
        <v>2333</v>
      </c>
      <c r="M4560" t="s">
        <v>2552</v>
      </c>
      <c r="N4560" t="s">
        <v>2553</v>
      </c>
      <c r="O4560" t="s">
        <v>2542</v>
      </c>
      <c r="P4560" t="s">
        <v>2543</v>
      </c>
      <c r="Q4560" t="s">
        <v>2544</v>
      </c>
      <c r="R4560" t="s">
        <v>2554</v>
      </c>
      <c r="S4560" t="s">
        <v>2546</v>
      </c>
      <c r="T4560">
        <v>0</v>
      </c>
      <c r="U4560" t="s">
        <v>2555</v>
      </c>
      <c r="V4560" t="s">
        <v>2556</v>
      </c>
      <c r="W4560" t="s">
        <v>2555</v>
      </c>
      <c r="X4560" t="s">
        <v>2556</v>
      </c>
      <c r="Y4560" t="str">
        <f t="shared" si="71"/>
        <v>北京爱奇艺科技有限公司-百度北京爱奇艺科技有限公司CPC</v>
      </c>
      <c r="Z4560" t="e">
        <f>VLOOKUP(Y:Y,[1]Sheet1!N:N,1,0)</f>
        <v>#N/A</v>
      </c>
    </row>
    <row r="4561" spans="1:26" hidden="1" x14ac:dyDescent="0.25">
      <c r="A4561">
        <v>20230605</v>
      </c>
      <c r="B4561">
        <v>29768589</v>
      </c>
      <c r="C4561" t="s">
        <v>2724</v>
      </c>
      <c r="D4561">
        <v>2130054</v>
      </c>
      <c r="E4561" t="s">
        <v>2558</v>
      </c>
      <c r="F4561" s="59">
        <v>2741.68</v>
      </c>
      <c r="G4561">
        <v>2219.94</v>
      </c>
      <c r="H4561" t="s">
        <v>2559</v>
      </c>
      <c r="I4561" t="s">
        <v>2560</v>
      </c>
      <c r="J4561" t="s">
        <v>2350</v>
      </c>
      <c r="K4561" t="s">
        <v>711</v>
      </c>
      <c r="L4561" t="s">
        <v>2350</v>
      </c>
      <c r="M4561" t="s">
        <v>2561</v>
      </c>
      <c r="N4561" t="s">
        <v>2562</v>
      </c>
      <c r="O4561" t="s">
        <v>2542</v>
      </c>
      <c r="P4561" t="s">
        <v>2543</v>
      </c>
      <c r="Q4561" t="s">
        <v>2544</v>
      </c>
      <c r="R4561" t="s">
        <v>2563</v>
      </c>
      <c r="S4561" t="s">
        <v>2546</v>
      </c>
      <c r="T4561">
        <v>4751.7240000000002</v>
      </c>
      <c r="U4561" t="s">
        <v>1891</v>
      </c>
      <c r="V4561" t="s">
        <v>2564</v>
      </c>
      <c r="W4561" t="s">
        <v>1891</v>
      </c>
      <c r="X4561" t="s">
        <v>2564</v>
      </c>
      <c r="Y4561" t="str">
        <f t="shared" si="71"/>
        <v>深圳尚米网络技术有限公司深圳尚米网络技术有限公司CPC</v>
      </c>
      <c r="Z4561" t="e">
        <f>VLOOKUP(Y:Y,[1]Sheet1!N:N,1,0)</f>
        <v>#N/A</v>
      </c>
    </row>
    <row r="4562" spans="1:26" hidden="1" x14ac:dyDescent="0.25">
      <c r="A4562">
        <v>20230605</v>
      </c>
      <c r="B4562">
        <v>40732460</v>
      </c>
      <c r="C4562" t="s">
        <v>2702</v>
      </c>
      <c r="D4562">
        <v>2158492</v>
      </c>
      <c r="E4562" t="s">
        <v>2580</v>
      </c>
      <c r="F4562" s="59">
        <v>9333.35</v>
      </c>
      <c r="G4562">
        <v>7842.83</v>
      </c>
      <c r="H4562" t="s">
        <v>2559</v>
      </c>
      <c r="I4562" t="s">
        <v>2560</v>
      </c>
      <c r="J4562" t="s">
        <v>2330</v>
      </c>
      <c r="K4562" t="s">
        <v>711</v>
      </c>
      <c r="L4562" t="s">
        <v>2329</v>
      </c>
      <c r="M4562" t="s">
        <v>2581</v>
      </c>
      <c r="N4562" t="s">
        <v>2582</v>
      </c>
      <c r="O4562" t="s">
        <v>2542</v>
      </c>
      <c r="P4562" t="s">
        <v>2543</v>
      </c>
      <c r="Q4562" t="s">
        <v>2544</v>
      </c>
      <c r="R4562" t="s">
        <v>2583</v>
      </c>
      <c r="S4562" t="s">
        <v>2546</v>
      </c>
      <c r="T4562">
        <v>25375.816999999999</v>
      </c>
      <c r="U4562" t="s">
        <v>2584</v>
      </c>
      <c r="V4562" t="s">
        <v>2585</v>
      </c>
      <c r="W4562" t="s">
        <v>2584</v>
      </c>
      <c r="X4562" t="s">
        <v>2585</v>
      </c>
      <c r="Y4562" t="str">
        <f t="shared" si="71"/>
        <v>成都哈拜网络科技有限公司-数字媒体事业部上海哈啰普惠科技有限公司CPC</v>
      </c>
      <c r="Z4562" t="e">
        <f>VLOOKUP(Y:Y,[1]Sheet1!N:N,1,0)</f>
        <v>#N/A</v>
      </c>
    </row>
    <row r="4563" spans="1:26" hidden="1" x14ac:dyDescent="0.25">
      <c r="A4563">
        <v>20230605</v>
      </c>
      <c r="B4563">
        <v>42327274</v>
      </c>
      <c r="C4563" t="s">
        <v>2791</v>
      </c>
      <c r="D4563">
        <v>2172261</v>
      </c>
      <c r="E4563" t="s">
        <v>2628</v>
      </c>
      <c r="F4563" s="59">
        <v>60.61</v>
      </c>
      <c r="G4563">
        <v>46.27</v>
      </c>
      <c r="H4563" t="s">
        <v>2538</v>
      </c>
      <c r="I4563" t="s">
        <v>2539</v>
      </c>
      <c r="J4563" t="s">
        <v>292</v>
      </c>
      <c r="K4563" t="s">
        <v>2321</v>
      </c>
      <c r="L4563" t="s">
        <v>574</v>
      </c>
      <c r="M4563" t="s">
        <v>2611</v>
      </c>
      <c r="N4563" t="s">
        <v>2612</v>
      </c>
      <c r="O4563" t="s">
        <v>2542</v>
      </c>
      <c r="P4563" t="s">
        <v>2543</v>
      </c>
      <c r="Q4563" t="s">
        <v>2544</v>
      </c>
      <c r="R4563" t="s">
        <v>2613</v>
      </c>
      <c r="S4563" t="s">
        <v>2546</v>
      </c>
      <c r="T4563">
        <v>0</v>
      </c>
      <c r="U4563" t="s">
        <v>2614</v>
      </c>
      <c r="V4563" t="s">
        <v>2615</v>
      </c>
      <c r="W4563" t="s">
        <v>2614</v>
      </c>
      <c r="X4563" t="s">
        <v>2615</v>
      </c>
      <c r="Y4563" t="str">
        <f t="shared" si="71"/>
        <v>广州荔湾品唯信息服务有限公司广州唯品会电子商务有限公司信息流</v>
      </c>
      <c r="Z4563" t="e">
        <f>VLOOKUP(Y:Y,[1]Sheet1!N:N,1,0)</f>
        <v>#N/A</v>
      </c>
    </row>
    <row r="4564" spans="1:26" hidden="1" x14ac:dyDescent="0.25">
      <c r="A4564">
        <v>20230605</v>
      </c>
      <c r="B4564">
        <v>45323155</v>
      </c>
      <c r="C4564" t="s">
        <v>2759</v>
      </c>
      <c r="D4564">
        <v>2172261</v>
      </c>
      <c r="E4564" t="s">
        <v>2628</v>
      </c>
      <c r="F4564" s="59">
        <v>3.39</v>
      </c>
      <c r="G4564">
        <v>2.59</v>
      </c>
      <c r="H4564" t="s">
        <v>2538</v>
      </c>
      <c r="I4564" t="s">
        <v>2551</v>
      </c>
      <c r="J4564" t="s">
        <v>292</v>
      </c>
      <c r="K4564" t="s">
        <v>2321</v>
      </c>
      <c r="L4564" t="s">
        <v>574</v>
      </c>
      <c r="M4564" t="s">
        <v>2611</v>
      </c>
      <c r="N4564" t="s">
        <v>2612</v>
      </c>
      <c r="O4564" t="s">
        <v>2542</v>
      </c>
      <c r="P4564" t="s">
        <v>2543</v>
      </c>
      <c r="Q4564" t="s">
        <v>2544</v>
      </c>
      <c r="R4564" t="s">
        <v>2613</v>
      </c>
      <c r="S4564" t="s">
        <v>2546</v>
      </c>
      <c r="T4564">
        <v>0</v>
      </c>
      <c r="U4564" t="s">
        <v>2614</v>
      </c>
      <c r="V4564" t="s">
        <v>2615</v>
      </c>
      <c r="W4564" t="s">
        <v>2614</v>
      </c>
      <c r="X4564" t="s">
        <v>2615</v>
      </c>
      <c r="Y4564" t="str">
        <f t="shared" si="71"/>
        <v>广州荔湾品唯信息服务有限公司广州唯品会电子商务有限公司信息流</v>
      </c>
      <c r="Z4564" t="e">
        <f>VLOOKUP(Y:Y,[1]Sheet1!N:N,1,0)</f>
        <v>#N/A</v>
      </c>
    </row>
    <row r="4565" spans="1:26" hidden="1" x14ac:dyDescent="0.25">
      <c r="A4565">
        <v>20230605</v>
      </c>
      <c r="B4565">
        <v>47953339</v>
      </c>
      <c r="C4565" t="s">
        <v>2755</v>
      </c>
      <c r="D4565">
        <v>2167551</v>
      </c>
      <c r="E4565" t="s">
        <v>2550</v>
      </c>
      <c r="F4565" s="59">
        <v>549.65</v>
      </c>
      <c r="G4565">
        <v>549.65</v>
      </c>
      <c r="H4565" t="s">
        <v>2538</v>
      </c>
      <c r="I4565" t="s">
        <v>2539</v>
      </c>
      <c r="J4565" t="s">
        <v>2332</v>
      </c>
      <c r="K4565" t="s">
        <v>2321</v>
      </c>
      <c r="L4565" t="s">
        <v>2333</v>
      </c>
      <c r="M4565" t="s">
        <v>2552</v>
      </c>
      <c r="N4565" t="s">
        <v>2553</v>
      </c>
      <c r="O4565" t="s">
        <v>2542</v>
      </c>
      <c r="P4565" t="s">
        <v>2543</v>
      </c>
      <c r="Q4565" t="s">
        <v>2544</v>
      </c>
      <c r="R4565" t="s">
        <v>2554</v>
      </c>
      <c r="S4565" t="s">
        <v>2546</v>
      </c>
      <c r="T4565">
        <v>0</v>
      </c>
      <c r="U4565" t="s">
        <v>2555</v>
      </c>
      <c r="V4565" t="s">
        <v>2556</v>
      </c>
      <c r="W4565" t="s">
        <v>2555</v>
      </c>
      <c r="X4565" t="s">
        <v>2556</v>
      </c>
      <c r="Y4565" t="str">
        <f t="shared" si="71"/>
        <v>北京爱奇艺科技有限公司-百度北京爱奇艺科技有限公司信息流</v>
      </c>
      <c r="Z4565" t="e">
        <f>VLOOKUP(Y:Y,[1]Sheet1!N:N,1,0)</f>
        <v>#N/A</v>
      </c>
    </row>
    <row r="4566" spans="1:26" hidden="1" x14ac:dyDescent="0.25">
      <c r="A4566">
        <v>20230605</v>
      </c>
      <c r="B4566">
        <v>38794025</v>
      </c>
      <c r="C4566" t="s">
        <v>2651</v>
      </c>
      <c r="D4566">
        <v>2172261</v>
      </c>
      <c r="E4566" t="s">
        <v>2628</v>
      </c>
      <c r="F4566" s="59">
        <v>1004.37</v>
      </c>
      <c r="G4566">
        <v>766.69</v>
      </c>
      <c r="H4566" t="s">
        <v>2538</v>
      </c>
      <c r="I4566" t="s">
        <v>2551</v>
      </c>
      <c r="J4566" t="s">
        <v>292</v>
      </c>
      <c r="K4566" t="s">
        <v>2321</v>
      </c>
      <c r="L4566" t="s">
        <v>574</v>
      </c>
      <c r="M4566" t="s">
        <v>2611</v>
      </c>
      <c r="N4566" t="s">
        <v>2612</v>
      </c>
      <c r="O4566" t="s">
        <v>2542</v>
      </c>
      <c r="P4566" t="s">
        <v>2543</v>
      </c>
      <c r="Q4566" t="s">
        <v>2544</v>
      </c>
      <c r="R4566" t="s">
        <v>2613</v>
      </c>
      <c r="S4566" t="s">
        <v>2546</v>
      </c>
      <c r="T4566">
        <v>0</v>
      </c>
      <c r="U4566" t="s">
        <v>2614</v>
      </c>
      <c r="V4566" t="s">
        <v>2615</v>
      </c>
      <c r="W4566" t="s">
        <v>2614</v>
      </c>
      <c r="X4566" t="s">
        <v>2615</v>
      </c>
      <c r="Y4566" t="str">
        <f t="shared" si="71"/>
        <v>广州荔湾品唯信息服务有限公司广州唯品会电子商务有限公司信息流</v>
      </c>
      <c r="Z4566" t="e">
        <f>VLOOKUP(Y:Y,[1]Sheet1!N:N,1,0)</f>
        <v>#N/A</v>
      </c>
    </row>
    <row r="4567" spans="1:26" hidden="1" x14ac:dyDescent="0.25">
      <c r="A4567">
        <v>20230605</v>
      </c>
      <c r="B4567">
        <v>42840845</v>
      </c>
      <c r="C4567" t="s">
        <v>2812</v>
      </c>
      <c r="D4567">
        <v>2117410</v>
      </c>
      <c r="E4567" t="s">
        <v>2587</v>
      </c>
      <c r="F4567" s="59">
        <v>348.59</v>
      </c>
      <c r="G4567">
        <v>0</v>
      </c>
      <c r="H4567" t="s">
        <v>2538</v>
      </c>
      <c r="I4567" t="s">
        <v>2551</v>
      </c>
      <c r="J4567" t="s">
        <v>2353</v>
      </c>
      <c r="K4567" t="s">
        <v>2321</v>
      </c>
      <c r="L4567" t="s">
        <v>326</v>
      </c>
      <c r="M4567" t="s">
        <v>2588</v>
      </c>
      <c r="N4567" t="s">
        <v>2589</v>
      </c>
      <c r="O4567" t="s">
        <v>2542</v>
      </c>
      <c r="P4567" t="s">
        <v>2543</v>
      </c>
      <c r="Q4567" t="s">
        <v>2544</v>
      </c>
      <c r="R4567" t="s">
        <v>2570</v>
      </c>
      <c r="S4567" t="s">
        <v>2546</v>
      </c>
      <c r="T4567">
        <v>0</v>
      </c>
      <c r="U4567" t="s">
        <v>2571</v>
      </c>
      <c r="V4567" t="s">
        <v>2572</v>
      </c>
      <c r="W4567" t="s">
        <v>1891</v>
      </c>
      <c r="X4567" t="s">
        <v>2564</v>
      </c>
      <c r="Y4567" t="str">
        <f t="shared" si="71"/>
        <v>网易有道信息技术（北京）有限公司网易(杭州)网络有限公司信息流</v>
      </c>
      <c r="Z4567" t="e">
        <f>VLOOKUP(Y:Y,[1]Sheet1!N:N,1,0)</f>
        <v>#N/A</v>
      </c>
    </row>
    <row r="4568" spans="1:26" x14ac:dyDescent="0.25">
      <c r="A4568">
        <v>20230605</v>
      </c>
      <c r="B4568">
        <v>43094804</v>
      </c>
      <c r="C4568" t="s">
        <v>2705</v>
      </c>
      <c r="D4568">
        <v>2054669</v>
      </c>
      <c r="E4568" t="s">
        <v>2622</v>
      </c>
      <c r="F4568" s="59">
        <v>1059.18</v>
      </c>
      <c r="G4568">
        <v>784.58</v>
      </c>
      <c r="H4568" t="s">
        <v>2538</v>
      </c>
      <c r="I4568" t="s">
        <v>2551</v>
      </c>
      <c r="J4568" t="s">
        <v>2352</v>
      </c>
      <c r="K4568" t="s">
        <v>2321</v>
      </c>
      <c r="L4568" t="s">
        <v>2351</v>
      </c>
      <c r="M4568" t="s">
        <v>2623</v>
      </c>
      <c r="N4568" t="s">
        <v>2624</v>
      </c>
      <c r="O4568" t="s">
        <v>2542</v>
      </c>
      <c r="P4568" t="s">
        <v>2543</v>
      </c>
      <c r="Q4568" t="s">
        <v>2544</v>
      </c>
      <c r="R4568" t="s">
        <v>2625</v>
      </c>
      <c r="S4568" t="s">
        <v>2546</v>
      </c>
      <c r="T4568">
        <v>0</v>
      </c>
      <c r="U4568" t="s">
        <v>838</v>
      </c>
      <c r="V4568" t="s">
        <v>2548</v>
      </c>
      <c r="W4568" t="s">
        <v>838</v>
      </c>
      <c r="X4568" t="s">
        <v>2548</v>
      </c>
      <c r="Y4568" t="str">
        <f t="shared" si="71"/>
        <v>深圳市小赢普惠科技有限责任公司深圳市赢众通金融信息服务有限责任公司信息流</v>
      </c>
      <c r="Z4568" t="e">
        <f>VLOOKUP(Y:Y,[1]Sheet1!N:N,1,0)</f>
        <v>#N/A</v>
      </c>
    </row>
    <row r="4569" spans="1:26" hidden="1" x14ac:dyDescent="0.25">
      <c r="A4569">
        <v>20230605</v>
      </c>
      <c r="B4569">
        <v>47798459</v>
      </c>
      <c r="C4569" t="s">
        <v>2861</v>
      </c>
      <c r="D4569">
        <v>2169384</v>
      </c>
      <c r="E4569" t="s">
        <v>2633</v>
      </c>
      <c r="F4569" s="59">
        <v>4716.22</v>
      </c>
      <c r="G4569">
        <v>3493.5</v>
      </c>
      <c r="H4569" t="s">
        <v>2538</v>
      </c>
      <c r="I4569" t="s">
        <v>2551</v>
      </c>
      <c r="J4569" t="s">
        <v>296</v>
      </c>
      <c r="K4569" t="s">
        <v>2321</v>
      </c>
      <c r="L4569" t="s">
        <v>2334</v>
      </c>
      <c r="M4569" t="s">
        <v>2634</v>
      </c>
      <c r="N4569" t="s">
        <v>2635</v>
      </c>
      <c r="O4569" t="s">
        <v>2542</v>
      </c>
      <c r="P4569" t="s">
        <v>2543</v>
      </c>
      <c r="Q4569" t="s">
        <v>2544</v>
      </c>
      <c r="R4569" t="s">
        <v>2636</v>
      </c>
      <c r="S4569" t="s">
        <v>2546</v>
      </c>
      <c r="T4569">
        <v>0</v>
      </c>
      <c r="U4569" t="s">
        <v>2584</v>
      </c>
      <c r="V4569" t="s">
        <v>2637</v>
      </c>
      <c r="W4569" t="s">
        <v>2584</v>
      </c>
      <c r="X4569" t="s">
        <v>2637</v>
      </c>
      <c r="Y4569" t="str">
        <f t="shared" si="71"/>
        <v>湖北车智汇传媒有限公司北京车之家信息技术有限公司信息流</v>
      </c>
      <c r="Z4569" t="e">
        <f>VLOOKUP(Y:Y,[1]Sheet1!N:N,1,0)</f>
        <v>#N/A</v>
      </c>
    </row>
    <row r="4570" spans="1:26" hidden="1" x14ac:dyDescent="0.25">
      <c r="A4570">
        <v>20230605</v>
      </c>
      <c r="B4570">
        <v>33076487</v>
      </c>
      <c r="C4570" t="s">
        <v>2657</v>
      </c>
      <c r="D4570">
        <v>1856876</v>
      </c>
      <c r="E4570" t="s">
        <v>2658</v>
      </c>
      <c r="F4570" s="59">
        <v>2097.14</v>
      </c>
      <c r="G4570">
        <v>2097.14</v>
      </c>
      <c r="H4570" t="s">
        <v>2559</v>
      </c>
      <c r="I4570" t="s">
        <v>2560</v>
      </c>
      <c r="J4570" t="s">
        <v>2383</v>
      </c>
      <c r="K4570" t="s">
        <v>711</v>
      </c>
      <c r="L4570" t="s">
        <v>2383</v>
      </c>
      <c r="M4570" t="s">
        <v>2659</v>
      </c>
      <c r="N4570" t="s">
        <v>2660</v>
      </c>
      <c r="O4570" t="s">
        <v>2542</v>
      </c>
      <c r="P4570" t="s">
        <v>2543</v>
      </c>
      <c r="Q4570" t="s">
        <v>2544</v>
      </c>
      <c r="R4570" t="s">
        <v>2661</v>
      </c>
      <c r="S4570" t="s">
        <v>2546</v>
      </c>
      <c r="T4570">
        <v>96797.59</v>
      </c>
      <c r="U4570" t="s">
        <v>1891</v>
      </c>
      <c r="V4570" t="s">
        <v>2662</v>
      </c>
      <c r="W4570" t="s">
        <v>1891</v>
      </c>
      <c r="X4570" t="s">
        <v>2602</v>
      </c>
      <c r="Y4570" t="str">
        <f t="shared" si="71"/>
        <v>上海娱公竞宇网络有限公司上海娱公竞宇网络有限公司CPC</v>
      </c>
      <c r="Z4570" t="e">
        <f>VLOOKUP(Y:Y,[1]Sheet1!N:N,1,0)</f>
        <v>#N/A</v>
      </c>
    </row>
    <row r="4571" spans="1:26" hidden="1" x14ac:dyDescent="0.25">
      <c r="A4571">
        <v>20230605</v>
      </c>
      <c r="B4571">
        <v>42327250</v>
      </c>
      <c r="C4571" t="s">
        <v>2704</v>
      </c>
      <c r="D4571">
        <v>2172261</v>
      </c>
      <c r="E4571" t="s">
        <v>2628</v>
      </c>
      <c r="F4571" s="59">
        <v>690.99</v>
      </c>
      <c r="G4571">
        <v>527.47</v>
      </c>
      <c r="H4571" t="s">
        <v>2538</v>
      </c>
      <c r="I4571" t="s">
        <v>2551</v>
      </c>
      <c r="J4571" t="s">
        <v>292</v>
      </c>
      <c r="K4571" t="s">
        <v>2321</v>
      </c>
      <c r="L4571" t="s">
        <v>574</v>
      </c>
      <c r="M4571" t="s">
        <v>2611</v>
      </c>
      <c r="N4571" t="s">
        <v>2612</v>
      </c>
      <c r="O4571" t="s">
        <v>2542</v>
      </c>
      <c r="P4571" t="s">
        <v>2543</v>
      </c>
      <c r="Q4571" t="s">
        <v>2544</v>
      </c>
      <c r="R4571" t="s">
        <v>2613</v>
      </c>
      <c r="S4571" t="s">
        <v>2546</v>
      </c>
      <c r="T4571">
        <v>0</v>
      </c>
      <c r="U4571" t="s">
        <v>2614</v>
      </c>
      <c r="V4571" t="s">
        <v>2615</v>
      </c>
      <c r="W4571" t="s">
        <v>2614</v>
      </c>
      <c r="X4571" t="s">
        <v>2615</v>
      </c>
      <c r="Y4571" t="str">
        <f t="shared" si="71"/>
        <v>广州荔湾品唯信息服务有限公司广州唯品会电子商务有限公司信息流</v>
      </c>
      <c r="Z4571" t="e">
        <f>VLOOKUP(Y:Y,[1]Sheet1!N:N,1,0)</f>
        <v>#N/A</v>
      </c>
    </row>
    <row r="4572" spans="1:26" hidden="1" x14ac:dyDescent="0.25">
      <c r="A4572">
        <v>20230605</v>
      </c>
      <c r="B4572">
        <v>47327817</v>
      </c>
      <c r="C4572" t="s">
        <v>2718</v>
      </c>
      <c r="D4572">
        <v>2185183</v>
      </c>
      <c r="E4572" t="s">
        <v>2574</v>
      </c>
      <c r="F4572" s="59">
        <v>3266.28</v>
      </c>
      <c r="G4572">
        <v>2474.4499999999998</v>
      </c>
      <c r="H4572" t="s">
        <v>2538</v>
      </c>
      <c r="I4572" t="s">
        <v>2539</v>
      </c>
      <c r="J4572" t="s">
        <v>2575</v>
      </c>
      <c r="K4572" t="s">
        <v>2321</v>
      </c>
      <c r="L4572" t="s">
        <v>2344</v>
      </c>
      <c r="M4572" t="s">
        <v>2576</v>
      </c>
      <c r="O4572" t="s">
        <v>2542</v>
      </c>
      <c r="P4572" t="s">
        <v>2543</v>
      </c>
      <c r="Q4572" t="s">
        <v>2544</v>
      </c>
      <c r="R4572" t="s">
        <v>2577</v>
      </c>
      <c r="S4572" t="s">
        <v>2546</v>
      </c>
      <c r="T4572">
        <v>0</v>
      </c>
      <c r="U4572" t="s">
        <v>838</v>
      </c>
      <c r="V4572" t="s">
        <v>2578</v>
      </c>
      <c r="W4572" t="s">
        <v>838</v>
      </c>
      <c r="X4572" t="s">
        <v>2578</v>
      </c>
      <c r="Y4572" t="str">
        <f t="shared" si="71"/>
        <v>北京微财科技有限公司-数媒重庆市黑卡小额贷款有限公司信息流</v>
      </c>
      <c r="Z4572" t="e">
        <f>VLOOKUP(Y:Y,[1]Sheet1!N:N,1,0)</f>
        <v>#N/A</v>
      </c>
    </row>
    <row r="4573" spans="1:26" hidden="1" x14ac:dyDescent="0.25">
      <c r="A4573">
        <v>20230605</v>
      </c>
      <c r="B4573">
        <v>41276538</v>
      </c>
      <c r="C4573" t="s">
        <v>2606</v>
      </c>
      <c r="D4573">
        <v>2158492</v>
      </c>
      <c r="E4573" t="s">
        <v>2580</v>
      </c>
      <c r="F4573" s="59">
        <v>546.23</v>
      </c>
      <c r="G4573">
        <v>458.98</v>
      </c>
      <c r="H4573" t="s">
        <v>2559</v>
      </c>
      <c r="I4573" t="s">
        <v>2560</v>
      </c>
      <c r="J4573" t="s">
        <v>2330</v>
      </c>
      <c r="K4573" t="s">
        <v>711</v>
      </c>
      <c r="L4573" t="s">
        <v>2329</v>
      </c>
      <c r="M4573" t="s">
        <v>2581</v>
      </c>
      <c r="N4573" t="s">
        <v>2582</v>
      </c>
      <c r="O4573" t="s">
        <v>2542</v>
      </c>
      <c r="P4573" t="s">
        <v>2543</v>
      </c>
      <c r="Q4573" t="s">
        <v>2544</v>
      </c>
      <c r="R4573" t="s">
        <v>2583</v>
      </c>
      <c r="S4573" t="s">
        <v>2546</v>
      </c>
      <c r="T4573">
        <v>13658.585999999999</v>
      </c>
      <c r="U4573" t="s">
        <v>2584</v>
      </c>
      <c r="V4573" t="s">
        <v>2585</v>
      </c>
      <c r="W4573" t="s">
        <v>2584</v>
      </c>
      <c r="X4573" t="s">
        <v>2585</v>
      </c>
      <c r="Y4573" t="str">
        <f t="shared" si="71"/>
        <v>成都哈拜网络科技有限公司-数字媒体事业部上海哈啰普惠科技有限公司CPC</v>
      </c>
      <c r="Z4573" t="e">
        <f>VLOOKUP(Y:Y,[1]Sheet1!N:N,1,0)</f>
        <v>#N/A</v>
      </c>
    </row>
    <row r="4574" spans="1:26" hidden="1" x14ac:dyDescent="0.25">
      <c r="A4574">
        <v>20230605</v>
      </c>
      <c r="B4574">
        <v>39122181</v>
      </c>
      <c r="C4574" t="s">
        <v>2586</v>
      </c>
      <c r="D4574">
        <v>2117410</v>
      </c>
      <c r="E4574" t="s">
        <v>2587</v>
      </c>
      <c r="F4574" s="59">
        <v>54.37</v>
      </c>
      <c r="G4574">
        <v>0</v>
      </c>
      <c r="H4574" t="s">
        <v>2538</v>
      </c>
      <c r="I4574" t="s">
        <v>2539</v>
      </c>
      <c r="J4574" t="s">
        <v>2353</v>
      </c>
      <c r="K4574" t="s">
        <v>2321</v>
      </c>
      <c r="L4574" t="s">
        <v>326</v>
      </c>
      <c r="M4574" t="s">
        <v>2588</v>
      </c>
      <c r="N4574" t="s">
        <v>2589</v>
      </c>
      <c r="O4574" t="s">
        <v>2542</v>
      </c>
      <c r="P4574" t="s">
        <v>2543</v>
      </c>
      <c r="Q4574" t="s">
        <v>2544</v>
      </c>
      <c r="R4574" t="s">
        <v>2570</v>
      </c>
      <c r="S4574" t="s">
        <v>2546</v>
      </c>
      <c r="T4574">
        <v>0</v>
      </c>
      <c r="U4574" t="s">
        <v>2571</v>
      </c>
      <c r="V4574" t="s">
        <v>2572</v>
      </c>
      <c r="W4574" t="s">
        <v>1891</v>
      </c>
      <c r="X4574" t="s">
        <v>2564</v>
      </c>
      <c r="Y4574" t="str">
        <f t="shared" si="71"/>
        <v>网易有道信息技术（北京）有限公司网易(杭州)网络有限公司信息流</v>
      </c>
      <c r="Z4574" t="e">
        <f>VLOOKUP(Y:Y,[1]Sheet1!N:N,1,0)</f>
        <v>#N/A</v>
      </c>
    </row>
    <row r="4575" spans="1:26" hidden="1" x14ac:dyDescent="0.25">
      <c r="A4575">
        <v>20230605</v>
      </c>
      <c r="B4575">
        <v>42965681</v>
      </c>
      <c r="C4575" t="s">
        <v>2725</v>
      </c>
      <c r="D4575">
        <v>2165227</v>
      </c>
      <c r="E4575" t="s">
        <v>2566</v>
      </c>
      <c r="F4575" s="59">
        <v>58.51</v>
      </c>
      <c r="G4575">
        <v>43.34</v>
      </c>
      <c r="H4575" t="s">
        <v>2538</v>
      </c>
      <c r="I4575" t="s">
        <v>2551</v>
      </c>
      <c r="J4575" t="s">
        <v>2320</v>
      </c>
      <c r="K4575" t="s">
        <v>2321</v>
      </c>
      <c r="L4575" t="s">
        <v>2318</v>
      </c>
      <c r="M4575" t="s">
        <v>2540</v>
      </c>
      <c r="N4575" t="s">
        <v>2541</v>
      </c>
      <c r="O4575" t="s">
        <v>2542</v>
      </c>
      <c r="P4575" t="s">
        <v>2543</v>
      </c>
      <c r="Q4575" t="s">
        <v>2544</v>
      </c>
      <c r="R4575" t="s">
        <v>2545</v>
      </c>
      <c r="S4575" t="s">
        <v>2546</v>
      </c>
      <c r="T4575">
        <v>0</v>
      </c>
      <c r="U4575" t="s">
        <v>838</v>
      </c>
      <c r="V4575" t="s">
        <v>2547</v>
      </c>
      <c r="W4575" t="s">
        <v>838</v>
      </c>
      <c r="X4575" t="s">
        <v>2548</v>
      </c>
      <c r="Y4575" t="str">
        <f t="shared" si="71"/>
        <v>上海耳序信息技术有限公司-四部上海拍拍贷金融信息服务有限公司信息流</v>
      </c>
      <c r="Z4575" t="e">
        <f>VLOOKUP(Y:Y,[1]Sheet1!N:N,1,0)</f>
        <v>#N/A</v>
      </c>
    </row>
    <row r="4576" spans="1:26" x14ac:dyDescent="0.25">
      <c r="A4576">
        <v>20230605</v>
      </c>
      <c r="B4576">
        <v>45336925</v>
      </c>
      <c r="C4576" t="s">
        <v>2717</v>
      </c>
      <c r="D4576">
        <v>2054669</v>
      </c>
      <c r="E4576" t="s">
        <v>2622</v>
      </c>
      <c r="F4576" s="59">
        <v>4450.1099999999997</v>
      </c>
      <c r="G4576">
        <v>3296.38</v>
      </c>
      <c r="H4576" t="s">
        <v>2538</v>
      </c>
      <c r="I4576" t="s">
        <v>2539</v>
      </c>
      <c r="J4576" t="s">
        <v>2352</v>
      </c>
      <c r="K4576" t="s">
        <v>2321</v>
      </c>
      <c r="L4576" t="s">
        <v>2351</v>
      </c>
      <c r="M4576" t="s">
        <v>2623</v>
      </c>
      <c r="N4576" t="s">
        <v>2624</v>
      </c>
      <c r="O4576" t="s">
        <v>2542</v>
      </c>
      <c r="P4576" t="s">
        <v>2543</v>
      </c>
      <c r="Q4576" t="s">
        <v>2544</v>
      </c>
      <c r="R4576" t="s">
        <v>2625</v>
      </c>
      <c r="S4576" t="s">
        <v>2546</v>
      </c>
      <c r="T4576">
        <v>0</v>
      </c>
      <c r="U4576" t="s">
        <v>838</v>
      </c>
      <c r="V4576" t="s">
        <v>2548</v>
      </c>
      <c r="W4576" t="s">
        <v>838</v>
      </c>
      <c r="X4576" t="s">
        <v>2548</v>
      </c>
      <c r="Y4576" t="str">
        <f t="shared" si="71"/>
        <v>深圳市小赢普惠科技有限责任公司深圳市赢众通金融信息服务有限责任公司信息流</v>
      </c>
      <c r="Z4576" t="e">
        <f>VLOOKUP(Y:Y,[1]Sheet1!N:N,1,0)</f>
        <v>#N/A</v>
      </c>
    </row>
    <row r="4577" spans="1:26" hidden="1" x14ac:dyDescent="0.25">
      <c r="A4577">
        <v>20230605</v>
      </c>
      <c r="B4577">
        <v>47327914</v>
      </c>
      <c r="C4577" t="s">
        <v>2720</v>
      </c>
      <c r="D4577">
        <v>2185183</v>
      </c>
      <c r="E4577" t="s">
        <v>2574</v>
      </c>
      <c r="F4577" s="59">
        <v>455.62</v>
      </c>
      <c r="G4577">
        <v>345.17</v>
      </c>
      <c r="H4577" t="s">
        <v>2538</v>
      </c>
      <c r="I4577" t="s">
        <v>2551</v>
      </c>
      <c r="J4577" t="s">
        <v>2575</v>
      </c>
      <c r="K4577" t="s">
        <v>2321</v>
      </c>
      <c r="L4577" t="s">
        <v>2344</v>
      </c>
      <c r="M4577" t="s">
        <v>2576</v>
      </c>
      <c r="O4577" t="s">
        <v>2542</v>
      </c>
      <c r="P4577" t="s">
        <v>2543</v>
      </c>
      <c r="Q4577" t="s">
        <v>2544</v>
      </c>
      <c r="R4577" t="s">
        <v>2577</v>
      </c>
      <c r="S4577" t="s">
        <v>2546</v>
      </c>
      <c r="T4577">
        <v>0</v>
      </c>
      <c r="U4577" t="s">
        <v>838</v>
      </c>
      <c r="V4577" t="s">
        <v>2578</v>
      </c>
      <c r="W4577" t="s">
        <v>838</v>
      </c>
      <c r="X4577" t="s">
        <v>2578</v>
      </c>
      <c r="Y4577" t="str">
        <f t="shared" si="71"/>
        <v>北京微财科技有限公司-数媒重庆市黑卡小额贷款有限公司信息流</v>
      </c>
      <c r="Z4577" t="e">
        <f>VLOOKUP(Y:Y,[1]Sheet1!N:N,1,0)</f>
        <v>#N/A</v>
      </c>
    </row>
    <row r="4578" spans="1:26" hidden="1" x14ac:dyDescent="0.25">
      <c r="A4578">
        <v>20230605</v>
      </c>
      <c r="B4578">
        <v>28450438</v>
      </c>
      <c r="C4578" t="s">
        <v>2665</v>
      </c>
      <c r="D4578">
        <v>2113477</v>
      </c>
      <c r="E4578" t="s">
        <v>2666</v>
      </c>
      <c r="F4578" s="59">
        <v>2271.9699999999998</v>
      </c>
      <c r="G4578">
        <v>0</v>
      </c>
      <c r="H4578" t="s">
        <v>2559</v>
      </c>
      <c r="I4578" t="s">
        <v>2560</v>
      </c>
      <c r="J4578" t="s">
        <v>231</v>
      </c>
      <c r="K4578" t="s">
        <v>711</v>
      </c>
      <c r="L4578" t="s">
        <v>231</v>
      </c>
      <c r="M4578" t="s">
        <v>2667</v>
      </c>
      <c r="N4578" t="s">
        <v>2668</v>
      </c>
      <c r="O4578" t="s">
        <v>2542</v>
      </c>
      <c r="P4578" t="s">
        <v>2543</v>
      </c>
      <c r="Q4578" t="s">
        <v>2544</v>
      </c>
      <c r="R4578" t="s">
        <v>2669</v>
      </c>
      <c r="S4578" t="s">
        <v>2546</v>
      </c>
      <c r="T4578">
        <v>0</v>
      </c>
      <c r="U4578" t="s">
        <v>2555</v>
      </c>
      <c r="V4578" t="s">
        <v>2670</v>
      </c>
      <c r="W4578" t="s">
        <v>2555</v>
      </c>
      <c r="X4578" t="s">
        <v>2671</v>
      </c>
      <c r="Y4578" t="str">
        <f t="shared" si="71"/>
        <v>广州酷狗计算机科技有限公司广州酷狗计算机科技有限公司CPC</v>
      </c>
      <c r="Z4578" t="e">
        <f>VLOOKUP(Y:Y,[1]Sheet1!N:N,1,0)</f>
        <v>#N/A</v>
      </c>
    </row>
    <row r="4579" spans="1:26" hidden="1" x14ac:dyDescent="0.25">
      <c r="A4579">
        <v>20230605</v>
      </c>
      <c r="B4579">
        <v>29855630</v>
      </c>
      <c r="C4579" t="s">
        <v>2765</v>
      </c>
      <c r="D4579">
        <v>2130054</v>
      </c>
      <c r="E4579" t="s">
        <v>2558</v>
      </c>
      <c r="F4579" s="59">
        <v>4327.47</v>
      </c>
      <c r="G4579">
        <v>3503.93</v>
      </c>
      <c r="H4579" t="s">
        <v>2559</v>
      </c>
      <c r="I4579" t="s">
        <v>2560</v>
      </c>
      <c r="J4579" t="s">
        <v>2350</v>
      </c>
      <c r="K4579" t="s">
        <v>711</v>
      </c>
      <c r="L4579" t="s">
        <v>2350</v>
      </c>
      <c r="M4579" t="s">
        <v>2561</v>
      </c>
      <c r="N4579" t="s">
        <v>2562</v>
      </c>
      <c r="O4579" t="s">
        <v>2542</v>
      </c>
      <c r="P4579" t="s">
        <v>2543</v>
      </c>
      <c r="Q4579" t="s">
        <v>2544</v>
      </c>
      <c r="R4579" t="s">
        <v>2563</v>
      </c>
      <c r="S4579" t="s">
        <v>2546</v>
      </c>
      <c r="T4579">
        <v>4239.5619999999999</v>
      </c>
      <c r="U4579" t="s">
        <v>1891</v>
      </c>
      <c r="V4579" t="s">
        <v>2564</v>
      </c>
      <c r="W4579" t="s">
        <v>1891</v>
      </c>
      <c r="X4579" t="s">
        <v>2564</v>
      </c>
      <c r="Y4579" t="str">
        <f t="shared" si="71"/>
        <v>深圳尚米网络技术有限公司深圳尚米网络技术有限公司CPC</v>
      </c>
      <c r="Z4579" t="e">
        <f>VLOOKUP(Y:Y,[1]Sheet1!N:N,1,0)</f>
        <v>#N/A</v>
      </c>
    </row>
    <row r="4580" spans="1:26" hidden="1" x14ac:dyDescent="0.25">
      <c r="A4580">
        <v>20230605</v>
      </c>
      <c r="B4580">
        <v>40182529</v>
      </c>
      <c r="C4580" t="s">
        <v>2795</v>
      </c>
      <c r="D4580">
        <v>2130054</v>
      </c>
      <c r="E4580" t="s">
        <v>2558</v>
      </c>
      <c r="F4580" s="59">
        <v>1462.91</v>
      </c>
      <c r="G4580">
        <v>1184.52</v>
      </c>
      <c r="H4580" t="s">
        <v>2559</v>
      </c>
      <c r="I4580" t="s">
        <v>2560</v>
      </c>
      <c r="J4580" t="s">
        <v>2350</v>
      </c>
      <c r="K4580" t="s">
        <v>711</v>
      </c>
      <c r="L4580" t="s">
        <v>2350</v>
      </c>
      <c r="M4580" t="s">
        <v>2561</v>
      </c>
      <c r="N4580" t="s">
        <v>2562</v>
      </c>
      <c r="O4580" t="s">
        <v>2542</v>
      </c>
      <c r="P4580" t="s">
        <v>2543</v>
      </c>
      <c r="Q4580" t="s">
        <v>2544</v>
      </c>
      <c r="R4580" t="s">
        <v>2563</v>
      </c>
      <c r="S4580" t="s">
        <v>2546</v>
      </c>
      <c r="T4580">
        <v>5997.5379999999996</v>
      </c>
      <c r="U4580" t="s">
        <v>1891</v>
      </c>
      <c r="V4580" t="s">
        <v>2564</v>
      </c>
      <c r="W4580" t="s">
        <v>1891</v>
      </c>
      <c r="X4580" t="s">
        <v>2564</v>
      </c>
      <c r="Y4580" t="str">
        <f t="shared" si="71"/>
        <v>深圳尚米网络技术有限公司深圳尚米网络技术有限公司CPC</v>
      </c>
      <c r="Z4580" t="e">
        <f>VLOOKUP(Y:Y,[1]Sheet1!N:N,1,0)</f>
        <v>#N/A</v>
      </c>
    </row>
    <row r="4581" spans="1:26" hidden="1" x14ac:dyDescent="0.25">
      <c r="A4581">
        <v>20230605</v>
      </c>
      <c r="B4581">
        <v>46610852</v>
      </c>
      <c r="C4581" t="s">
        <v>2713</v>
      </c>
      <c r="D4581">
        <v>2117410</v>
      </c>
      <c r="E4581" t="s">
        <v>2587</v>
      </c>
      <c r="F4581" s="59">
        <v>171.63</v>
      </c>
      <c r="G4581">
        <v>0</v>
      </c>
      <c r="H4581" t="s">
        <v>2538</v>
      </c>
      <c r="I4581" t="s">
        <v>2551</v>
      </c>
      <c r="J4581" t="s">
        <v>2353</v>
      </c>
      <c r="K4581" t="s">
        <v>2321</v>
      </c>
      <c r="L4581" t="s">
        <v>326</v>
      </c>
      <c r="M4581" t="s">
        <v>2588</v>
      </c>
      <c r="N4581" t="s">
        <v>2589</v>
      </c>
      <c r="O4581" t="s">
        <v>2542</v>
      </c>
      <c r="P4581" t="s">
        <v>2543</v>
      </c>
      <c r="Q4581" t="s">
        <v>2544</v>
      </c>
      <c r="R4581" t="s">
        <v>2570</v>
      </c>
      <c r="S4581" t="s">
        <v>2546</v>
      </c>
      <c r="T4581">
        <v>0</v>
      </c>
      <c r="U4581" t="s">
        <v>2571</v>
      </c>
      <c r="V4581" t="s">
        <v>2572</v>
      </c>
      <c r="W4581" t="s">
        <v>1891</v>
      </c>
      <c r="X4581" t="s">
        <v>2564</v>
      </c>
      <c r="Y4581" t="str">
        <f t="shared" si="71"/>
        <v>网易有道信息技术（北京）有限公司网易(杭州)网络有限公司信息流</v>
      </c>
      <c r="Z4581" t="e">
        <f>VLOOKUP(Y:Y,[1]Sheet1!N:N,1,0)</f>
        <v>#N/A</v>
      </c>
    </row>
    <row r="4582" spans="1:26" hidden="1" x14ac:dyDescent="0.25">
      <c r="A4582">
        <v>20230605</v>
      </c>
      <c r="B4582">
        <v>47327773</v>
      </c>
      <c r="C4582" t="s">
        <v>2714</v>
      </c>
      <c r="D4582">
        <v>2185183</v>
      </c>
      <c r="E4582" t="s">
        <v>2574</v>
      </c>
      <c r="F4582" s="59">
        <v>347.31</v>
      </c>
      <c r="G4582">
        <v>263.11</v>
      </c>
      <c r="H4582" t="s">
        <v>2538</v>
      </c>
      <c r="I4582" t="s">
        <v>2551</v>
      </c>
      <c r="J4582" t="s">
        <v>2575</v>
      </c>
      <c r="K4582" t="s">
        <v>2321</v>
      </c>
      <c r="L4582" t="s">
        <v>2344</v>
      </c>
      <c r="M4582" t="s">
        <v>2576</v>
      </c>
      <c r="O4582" t="s">
        <v>2542</v>
      </c>
      <c r="P4582" t="s">
        <v>2543</v>
      </c>
      <c r="Q4582" t="s">
        <v>2544</v>
      </c>
      <c r="R4582" t="s">
        <v>2577</v>
      </c>
      <c r="S4582" t="s">
        <v>2546</v>
      </c>
      <c r="T4582">
        <v>0</v>
      </c>
      <c r="U4582" t="s">
        <v>838</v>
      </c>
      <c r="V4582" t="s">
        <v>2578</v>
      </c>
      <c r="W4582" t="s">
        <v>838</v>
      </c>
      <c r="X4582" t="s">
        <v>2578</v>
      </c>
      <c r="Y4582" t="str">
        <f t="shared" si="71"/>
        <v>北京微财科技有限公司-数媒重庆市黑卡小额贷款有限公司信息流</v>
      </c>
      <c r="Z4582" t="e">
        <f>VLOOKUP(Y:Y,[1]Sheet1!N:N,1,0)</f>
        <v>#N/A</v>
      </c>
    </row>
    <row r="4583" spans="1:26" hidden="1" x14ac:dyDescent="0.25">
      <c r="A4583">
        <v>20230605</v>
      </c>
      <c r="B4583">
        <v>47426672</v>
      </c>
      <c r="C4583" t="s">
        <v>2709</v>
      </c>
      <c r="D4583">
        <v>2167551</v>
      </c>
      <c r="E4583" t="s">
        <v>2550</v>
      </c>
      <c r="F4583" s="59">
        <v>505.89</v>
      </c>
      <c r="G4583">
        <v>505.89</v>
      </c>
      <c r="H4583" t="s">
        <v>2538</v>
      </c>
      <c r="I4583" t="s">
        <v>2551</v>
      </c>
      <c r="J4583" t="s">
        <v>2332</v>
      </c>
      <c r="K4583" t="s">
        <v>2321</v>
      </c>
      <c r="L4583" t="s">
        <v>2333</v>
      </c>
      <c r="M4583" t="s">
        <v>2552</v>
      </c>
      <c r="N4583" t="s">
        <v>2553</v>
      </c>
      <c r="O4583" t="s">
        <v>2542</v>
      </c>
      <c r="P4583" t="s">
        <v>2543</v>
      </c>
      <c r="Q4583" t="s">
        <v>2544</v>
      </c>
      <c r="R4583" t="s">
        <v>2554</v>
      </c>
      <c r="S4583" t="s">
        <v>2546</v>
      </c>
      <c r="T4583">
        <v>0</v>
      </c>
      <c r="U4583" t="s">
        <v>2555</v>
      </c>
      <c r="V4583" t="s">
        <v>2556</v>
      </c>
      <c r="W4583" t="s">
        <v>2555</v>
      </c>
      <c r="X4583" t="s">
        <v>2556</v>
      </c>
      <c r="Y4583" t="str">
        <f t="shared" si="71"/>
        <v>北京爱奇艺科技有限公司-百度北京爱奇艺科技有限公司信息流</v>
      </c>
      <c r="Z4583" t="e">
        <f>VLOOKUP(Y:Y,[1]Sheet1!N:N,1,0)</f>
        <v>#N/A</v>
      </c>
    </row>
    <row r="4584" spans="1:26" hidden="1" x14ac:dyDescent="0.25">
      <c r="A4584">
        <v>20230605</v>
      </c>
      <c r="B4584">
        <v>29404181</v>
      </c>
      <c r="C4584" t="s">
        <v>2801</v>
      </c>
      <c r="D4584">
        <v>2130054</v>
      </c>
      <c r="E4584" t="s">
        <v>2558</v>
      </c>
      <c r="F4584" s="59">
        <v>4526.68</v>
      </c>
      <c r="G4584">
        <v>3665.19</v>
      </c>
      <c r="H4584" t="s">
        <v>2559</v>
      </c>
      <c r="I4584" t="s">
        <v>2560</v>
      </c>
      <c r="J4584" t="s">
        <v>2350</v>
      </c>
      <c r="K4584" t="s">
        <v>711</v>
      </c>
      <c r="L4584" t="s">
        <v>2350</v>
      </c>
      <c r="M4584" t="s">
        <v>2561</v>
      </c>
      <c r="N4584" t="s">
        <v>2562</v>
      </c>
      <c r="O4584" t="s">
        <v>2542</v>
      </c>
      <c r="P4584" t="s">
        <v>2543</v>
      </c>
      <c r="Q4584" t="s">
        <v>2544</v>
      </c>
      <c r="R4584" t="s">
        <v>2563</v>
      </c>
      <c r="S4584" t="s">
        <v>2546</v>
      </c>
      <c r="T4584">
        <v>4323.1400000000003</v>
      </c>
      <c r="U4584" t="s">
        <v>1891</v>
      </c>
      <c r="V4584" t="s">
        <v>2564</v>
      </c>
      <c r="W4584" t="s">
        <v>1891</v>
      </c>
      <c r="X4584" t="s">
        <v>2564</v>
      </c>
      <c r="Y4584" t="str">
        <f t="shared" si="71"/>
        <v>深圳尚米网络技术有限公司深圳尚米网络技术有限公司CPC</v>
      </c>
      <c r="Z4584" t="e">
        <f>VLOOKUP(Y:Y,[1]Sheet1!N:N,1,0)</f>
        <v>#N/A</v>
      </c>
    </row>
    <row r="4585" spans="1:26" hidden="1" x14ac:dyDescent="0.25">
      <c r="A4585">
        <v>20230605</v>
      </c>
      <c r="B4585">
        <v>41250523</v>
      </c>
      <c r="C4585" t="s">
        <v>2742</v>
      </c>
      <c r="D4585">
        <v>2130054</v>
      </c>
      <c r="E4585" t="s">
        <v>2558</v>
      </c>
      <c r="F4585" s="59">
        <v>4267.84</v>
      </c>
      <c r="G4585">
        <v>3455.68</v>
      </c>
      <c r="H4585" t="s">
        <v>2559</v>
      </c>
      <c r="I4585" t="s">
        <v>2560</v>
      </c>
      <c r="J4585" t="s">
        <v>2350</v>
      </c>
      <c r="K4585" t="s">
        <v>711</v>
      </c>
      <c r="L4585" t="s">
        <v>2350</v>
      </c>
      <c r="M4585" t="s">
        <v>2561</v>
      </c>
      <c r="N4585" t="s">
        <v>2562</v>
      </c>
      <c r="O4585" t="s">
        <v>2542</v>
      </c>
      <c r="P4585" t="s">
        <v>2543</v>
      </c>
      <c r="Q4585" t="s">
        <v>2544</v>
      </c>
      <c r="R4585" t="s">
        <v>2563</v>
      </c>
      <c r="S4585" t="s">
        <v>2546</v>
      </c>
      <c r="T4585">
        <v>4729.3850000000002</v>
      </c>
      <c r="U4585" t="s">
        <v>1891</v>
      </c>
      <c r="V4585" t="s">
        <v>2564</v>
      </c>
      <c r="W4585" t="s">
        <v>1891</v>
      </c>
      <c r="X4585" t="s">
        <v>2564</v>
      </c>
      <c r="Y4585" t="str">
        <f t="shared" si="71"/>
        <v>深圳尚米网络技术有限公司深圳尚米网络技术有限公司CPC</v>
      </c>
      <c r="Z4585" t="e">
        <f>VLOOKUP(Y:Y,[1]Sheet1!N:N,1,0)</f>
        <v>#N/A</v>
      </c>
    </row>
    <row r="4586" spans="1:26" hidden="1" x14ac:dyDescent="0.25">
      <c r="A4586">
        <v>20230605</v>
      </c>
      <c r="B4586">
        <v>42594484</v>
      </c>
      <c r="C4586" t="s">
        <v>2752</v>
      </c>
      <c r="D4586">
        <v>2130054</v>
      </c>
      <c r="E4586" t="s">
        <v>2558</v>
      </c>
      <c r="F4586" s="59">
        <v>1019.71</v>
      </c>
      <c r="G4586">
        <v>825.65</v>
      </c>
      <c r="H4586" t="s">
        <v>2559</v>
      </c>
      <c r="I4586" t="s">
        <v>2560</v>
      </c>
      <c r="J4586" t="s">
        <v>2350</v>
      </c>
      <c r="K4586" t="s">
        <v>711</v>
      </c>
      <c r="L4586" t="s">
        <v>2350</v>
      </c>
      <c r="M4586" t="s">
        <v>2561</v>
      </c>
      <c r="N4586" t="s">
        <v>2562</v>
      </c>
      <c r="O4586" t="s">
        <v>2542</v>
      </c>
      <c r="P4586" t="s">
        <v>2543</v>
      </c>
      <c r="Q4586" t="s">
        <v>2544</v>
      </c>
      <c r="R4586" t="s">
        <v>2563</v>
      </c>
      <c r="S4586" t="s">
        <v>2546</v>
      </c>
      <c r="T4586">
        <v>1241.498</v>
      </c>
      <c r="U4586" t="s">
        <v>1891</v>
      </c>
      <c r="V4586" t="s">
        <v>2564</v>
      </c>
      <c r="W4586" t="s">
        <v>1891</v>
      </c>
      <c r="X4586" t="s">
        <v>2564</v>
      </c>
      <c r="Y4586" t="str">
        <f t="shared" si="71"/>
        <v>深圳尚米网络技术有限公司深圳尚米网络技术有限公司CPC</v>
      </c>
      <c r="Z4586" t="e">
        <f>VLOOKUP(Y:Y,[1]Sheet1!N:N,1,0)</f>
        <v>#N/A</v>
      </c>
    </row>
    <row r="4587" spans="1:26" hidden="1" x14ac:dyDescent="0.25">
      <c r="A4587">
        <v>20230605</v>
      </c>
      <c r="B4587">
        <v>47580667</v>
      </c>
      <c r="C4587" t="s">
        <v>2683</v>
      </c>
      <c r="D4587">
        <v>2171230</v>
      </c>
      <c r="E4587" t="s">
        <v>2684</v>
      </c>
      <c r="F4587" s="59">
        <v>2526.64</v>
      </c>
      <c r="G4587">
        <v>1973.94</v>
      </c>
      <c r="H4587" t="s">
        <v>2538</v>
      </c>
      <c r="I4587" t="s">
        <v>2539</v>
      </c>
      <c r="J4587" t="s">
        <v>2322</v>
      </c>
      <c r="K4587" t="s">
        <v>2321</v>
      </c>
      <c r="L4587" t="s">
        <v>2323</v>
      </c>
      <c r="M4587" t="s">
        <v>2685</v>
      </c>
      <c r="N4587" t="s">
        <v>2686</v>
      </c>
      <c r="O4587" t="s">
        <v>2542</v>
      </c>
      <c r="P4587" t="s">
        <v>2543</v>
      </c>
      <c r="Q4587" t="s">
        <v>2544</v>
      </c>
      <c r="R4587" t="s">
        <v>2687</v>
      </c>
      <c r="S4587" t="s">
        <v>2546</v>
      </c>
      <c r="T4587">
        <v>0</v>
      </c>
      <c r="U4587" t="s">
        <v>2555</v>
      </c>
      <c r="V4587" t="s">
        <v>2556</v>
      </c>
      <c r="W4587" t="s">
        <v>2555</v>
      </c>
      <c r="X4587" t="s">
        <v>2671</v>
      </c>
      <c r="Y4587" t="str">
        <f t="shared" si="71"/>
        <v>广州虎牙信息科技有限公司-百度广州虎牙信息科技有限公司信息流</v>
      </c>
      <c r="Z4587" t="e">
        <f>VLOOKUP(Y:Y,[1]Sheet1!N:N,1,0)</f>
        <v>#N/A</v>
      </c>
    </row>
    <row r="4588" spans="1:26" hidden="1" x14ac:dyDescent="0.25">
      <c r="A4588">
        <v>20230605</v>
      </c>
      <c r="B4588">
        <v>47798443</v>
      </c>
      <c r="C4588" t="s">
        <v>2862</v>
      </c>
      <c r="D4588">
        <v>2169384</v>
      </c>
      <c r="E4588" t="s">
        <v>2633</v>
      </c>
      <c r="F4588" s="59">
        <v>37442.21</v>
      </c>
      <c r="G4588">
        <v>27000.25</v>
      </c>
      <c r="H4588" t="s">
        <v>2538</v>
      </c>
      <c r="I4588" t="s">
        <v>2551</v>
      </c>
      <c r="J4588" t="s">
        <v>296</v>
      </c>
      <c r="K4588" t="s">
        <v>2321</v>
      </c>
      <c r="L4588" t="s">
        <v>2334</v>
      </c>
      <c r="M4588" t="s">
        <v>2634</v>
      </c>
      <c r="N4588" t="s">
        <v>2635</v>
      </c>
      <c r="O4588" t="s">
        <v>2542</v>
      </c>
      <c r="P4588" t="s">
        <v>2543</v>
      </c>
      <c r="Q4588" t="s">
        <v>2544</v>
      </c>
      <c r="R4588" t="s">
        <v>2636</v>
      </c>
      <c r="S4588" t="s">
        <v>2546</v>
      </c>
      <c r="T4588">
        <v>0</v>
      </c>
      <c r="U4588" t="s">
        <v>2584</v>
      </c>
      <c r="V4588" t="s">
        <v>2637</v>
      </c>
      <c r="W4588" t="s">
        <v>2584</v>
      </c>
      <c r="X4588" t="s">
        <v>2637</v>
      </c>
      <c r="Y4588" t="str">
        <f t="shared" si="71"/>
        <v>湖北车智汇传媒有限公司北京车之家信息技术有限公司信息流</v>
      </c>
      <c r="Z4588" t="e">
        <f>VLOOKUP(Y:Y,[1]Sheet1!N:N,1,0)</f>
        <v>#N/A</v>
      </c>
    </row>
    <row r="4589" spans="1:26" x14ac:dyDescent="0.25">
      <c r="A4589">
        <v>20230605</v>
      </c>
      <c r="B4589">
        <v>39873589</v>
      </c>
      <c r="C4589" t="s">
        <v>2811</v>
      </c>
      <c r="D4589">
        <v>2054669</v>
      </c>
      <c r="E4589" t="s">
        <v>2622</v>
      </c>
      <c r="F4589" s="59">
        <v>6362.38</v>
      </c>
      <c r="G4589">
        <v>4712.87</v>
      </c>
      <c r="H4589" t="s">
        <v>2538</v>
      </c>
      <c r="I4589" t="s">
        <v>2539</v>
      </c>
      <c r="J4589" t="s">
        <v>2352</v>
      </c>
      <c r="K4589" t="s">
        <v>2321</v>
      </c>
      <c r="L4589" t="s">
        <v>2351</v>
      </c>
      <c r="M4589" t="s">
        <v>2623</v>
      </c>
      <c r="N4589" t="s">
        <v>2624</v>
      </c>
      <c r="O4589" t="s">
        <v>2542</v>
      </c>
      <c r="P4589" t="s">
        <v>2543</v>
      </c>
      <c r="Q4589" t="s">
        <v>2544</v>
      </c>
      <c r="R4589" t="s">
        <v>2625</v>
      </c>
      <c r="S4589" t="s">
        <v>2546</v>
      </c>
      <c r="T4589">
        <v>0</v>
      </c>
      <c r="U4589" t="s">
        <v>838</v>
      </c>
      <c r="V4589" t="s">
        <v>2548</v>
      </c>
      <c r="W4589" t="s">
        <v>838</v>
      </c>
      <c r="X4589" t="s">
        <v>2548</v>
      </c>
      <c r="Y4589" t="str">
        <f t="shared" si="71"/>
        <v>深圳市小赢普惠科技有限责任公司深圳市赢众通金融信息服务有限责任公司信息流</v>
      </c>
      <c r="Z4589" t="e">
        <f>VLOOKUP(Y:Y,[1]Sheet1!N:N,1,0)</f>
        <v>#N/A</v>
      </c>
    </row>
    <row r="4590" spans="1:26" hidden="1" x14ac:dyDescent="0.25">
      <c r="A4590">
        <v>20230605</v>
      </c>
      <c r="B4590">
        <v>41250541</v>
      </c>
      <c r="C4590" t="s">
        <v>2719</v>
      </c>
      <c r="D4590">
        <v>2130054</v>
      </c>
      <c r="E4590" t="s">
        <v>2558</v>
      </c>
      <c r="F4590" s="59">
        <v>1690.47</v>
      </c>
      <c r="G4590">
        <v>1368.75</v>
      </c>
      <c r="H4590" t="s">
        <v>2559</v>
      </c>
      <c r="I4590" t="s">
        <v>2560</v>
      </c>
      <c r="J4590" t="s">
        <v>2350</v>
      </c>
      <c r="K4590" t="s">
        <v>711</v>
      </c>
      <c r="L4590" t="s">
        <v>2350</v>
      </c>
      <c r="M4590" t="s">
        <v>2561</v>
      </c>
      <c r="N4590" t="s">
        <v>2562</v>
      </c>
      <c r="O4590" t="s">
        <v>2542</v>
      </c>
      <c r="P4590" t="s">
        <v>2543</v>
      </c>
      <c r="Q4590" t="s">
        <v>2544</v>
      </c>
      <c r="R4590" t="s">
        <v>2563</v>
      </c>
      <c r="S4590" t="s">
        <v>2546</v>
      </c>
      <c r="T4590">
        <v>1982.2260000000001</v>
      </c>
      <c r="U4590" t="s">
        <v>1891</v>
      </c>
      <c r="V4590" t="s">
        <v>2564</v>
      </c>
      <c r="W4590" t="s">
        <v>1891</v>
      </c>
      <c r="X4590" t="s">
        <v>2564</v>
      </c>
      <c r="Y4590" t="str">
        <f t="shared" si="71"/>
        <v>深圳尚米网络技术有限公司深圳尚米网络技术有限公司CPC</v>
      </c>
      <c r="Z4590" t="e">
        <f>VLOOKUP(Y:Y,[1]Sheet1!N:N,1,0)</f>
        <v>#N/A</v>
      </c>
    </row>
    <row r="4591" spans="1:26" hidden="1" x14ac:dyDescent="0.25">
      <c r="A4591">
        <v>20230605</v>
      </c>
      <c r="B4591">
        <v>42327215</v>
      </c>
      <c r="C4591" t="s">
        <v>2739</v>
      </c>
      <c r="D4591">
        <v>2172261</v>
      </c>
      <c r="E4591" t="s">
        <v>2628</v>
      </c>
      <c r="F4591" s="59">
        <v>1907.36</v>
      </c>
      <c r="G4591">
        <v>1456</v>
      </c>
      <c r="H4591" t="s">
        <v>2538</v>
      </c>
      <c r="I4591" t="s">
        <v>2539</v>
      </c>
      <c r="J4591" t="s">
        <v>292</v>
      </c>
      <c r="K4591" t="s">
        <v>2321</v>
      </c>
      <c r="L4591" t="s">
        <v>574</v>
      </c>
      <c r="M4591" t="s">
        <v>2611</v>
      </c>
      <c r="N4591" t="s">
        <v>2612</v>
      </c>
      <c r="O4591" t="s">
        <v>2542</v>
      </c>
      <c r="P4591" t="s">
        <v>2543</v>
      </c>
      <c r="Q4591" t="s">
        <v>2544</v>
      </c>
      <c r="R4591" t="s">
        <v>2613</v>
      </c>
      <c r="S4591" t="s">
        <v>2546</v>
      </c>
      <c r="T4591">
        <v>0</v>
      </c>
      <c r="U4591" t="s">
        <v>2614</v>
      </c>
      <c r="V4591" t="s">
        <v>2615</v>
      </c>
      <c r="W4591" t="s">
        <v>2614</v>
      </c>
      <c r="X4591" t="s">
        <v>2615</v>
      </c>
      <c r="Y4591" t="str">
        <f t="shared" si="71"/>
        <v>广州荔湾品唯信息服务有限公司广州唯品会电子商务有限公司信息流</v>
      </c>
      <c r="Z4591" t="e">
        <f>VLOOKUP(Y:Y,[1]Sheet1!N:N,1,0)</f>
        <v>#N/A</v>
      </c>
    </row>
    <row r="4592" spans="1:26" hidden="1" x14ac:dyDescent="0.25">
      <c r="A4592">
        <v>20230605</v>
      </c>
      <c r="B4592">
        <v>42840928</v>
      </c>
      <c r="C4592" t="s">
        <v>2813</v>
      </c>
      <c r="D4592">
        <v>2117410</v>
      </c>
      <c r="E4592" t="s">
        <v>2587</v>
      </c>
      <c r="F4592" s="59">
        <v>747.1</v>
      </c>
      <c r="G4592">
        <v>0</v>
      </c>
      <c r="H4592" t="s">
        <v>2538</v>
      </c>
      <c r="I4592" t="s">
        <v>2551</v>
      </c>
      <c r="J4592" t="s">
        <v>2353</v>
      </c>
      <c r="K4592" t="s">
        <v>2321</v>
      </c>
      <c r="L4592" t="s">
        <v>326</v>
      </c>
      <c r="M4592" t="s">
        <v>2588</v>
      </c>
      <c r="N4592" t="s">
        <v>2589</v>
      </c>
      <c r="O4592" t="s">
        <v>2542</v>
      </c>
      <c r="P4592" t="s">
        <v>2543</v>
      </c>
      <c r="Q4592" t="s">
        <v>2544</v>
      </c>
      <c r="R4592" t="s">
        <v>2570</v>
      </c>
      <c r="S4592" t="s">
        <v>2546</v>
      </c>
      <c r="T4592">
        <v>0</v>
      </c>
      <c r="U4592" t="s">
        <v>2571</v>
      </c>
      <c r="V4592" t="s">
        <v>2572</v>
      </c>
      <c r="W4592" t="s">
        <v>1891</v>
      </c>
      <c r="X4592" t="s">
        <v>2564</v>
      </c>
      <c r="Y4592" t="str">
        <f t="shared" si="71"/>
        <v>网易有道信息技术（北京）有限公司网易(杭州)网络有限公司信息流</v>
      </c>
      <c r="Z4592" t="e">
        <f>VLOOKUP(Y:Y,[1]Sheet1!N:N,1,0)</f>
        <v>#N/A</v>
      </c>
    </row>
    <row r="4593" spans="1:26" x14ac:dyDescent="0.25">
      <c r="A4593">
        <v>20230605</v>
      </c>
      <c r="B4593">
        <v>43094813</v>
      </c>
      <c r="C4593" t="s">
        <v>2677</v>
      </c>
      <c r="D4593">
        <v>2054669</v>
      </c>
      <c r="E4593" t="s">
        <v>2622</v>
      </c>
      <c r="F4593" s="59">
        <v>4394.57</v>
      </c>
      <c r="G4593">
        <v>3255.24</v>
      </c>
      <c r="H4593" t="s">
        <v>2538</v>
      </c>
      <c r="I4593" t="s">
        <v>2539</v>
      </c>
      <c r="J4593" t="s">
        <v>2352</v>
      </c>
      <c r="K4593" t="s">
        <v>2321</v>
      </c>
      <c r="L4593" t="s">
        <v>2351</v>
      </c>
      <c r="M4593" t="s">
        <v>2623</v>
      </c>
      <c r="N4593" t="s">
        <v>2624</v>
      </c>
      <c r="O4593" t="s">
        <v>2542</v>
      </c>
      <c r="P4593" t="s">
        <v>2543</v>
      </c>
      <c r="Q4593" t="s">
        <v>2544</v>
      </c>
      <c r="R4593" t="s">
        <v>2625</v>
      </c>
      <c r="S4593" t="s">
        <v>2546</v>
      </c>
      <c r="T4593">
        <v>0</v>
      </c>
      <c r="U4593" t="s">
        <v>838</v>
      </c>
      <c r="V4593" t="s">
        <v>2548</v>
      </c>
      <c r="W4593" t="s">
        <v>838</v>
      </c>
      <c r="X4593" t="s">
        <v>2548</v>
      </c>
      <c r="Y4593" t="str">
        <f t="shared" si="71"/>
        <v>深圳市小赢普惠科技有限责任公司深圳市赢众通金融信息服务有限责任公司信息流</v>
      </c>
      <c r="Z4593" t="e">
        <f>VLOOKUP(Y:Y,[1]Sheet1!N:N,1,0)</f>
        <v>#N/A</v>
      </c>
    </row>
    <row r="4594" spans="1:26" hidden="1" x14ac:dyDescent="0.25">
      <c r="A4594">
        <v>20230605</v>
      </c>
      <c r="B4594">
        <v>47176853</v>
      </c>
      <c r="C4594" t="s">
        <v>2877</v>
      </c>
      <c r="D4594">
        <v>2162055</v>
      </c>
      <c r="E4594" t="s">
        <v>2878</v>
      </c>
      <c r="F4594" s="59">
        <v>1757.89</v>
      </c>
      <c r="G4594">
        <v>1757.89</v>
      </c>
      <c r="H4594" t="s">
        <v>2559</v>
      </c>
      <c r="I4594" t="s">
        <v>2560</v>
      </c>
      <c r="J4594" t="s">
        <v>2365</v>
      </c>
      <c r="K4594" t="s">
        <v>711</v>
      </c>
      <c r="L4594" t="s">
        <v>2365</v>
      </c>
      <c r="M4594" t="s">
        <v>2879</v>
      </c>
      <c r="O4594" t="s">
        <v>2542</v>
      </c>
      <c r="P4594" t="s">
        <v>2543</v>
      </c>
      <c r="Q4594" t="s">
        <v>2544</v>
      </c>
      <c r="R4594" t="s">
        <v>2546</v>
      </c>
      <c r="S4594" t="s">
        <v>2546</v>
      </c>
      <c r="T4594">
        <v>0</v>
      </c>
      <c r="U4594" t="s">
        <v>2870</v>
      </c>
      <c r="V4594" t="s">
        <v>780</v>
      </c>
      <c r="W4594" t="s">
        <v>2870</v>
      </c>
      <c r="X4594" t="s">
        <v>780</v>
      </c>
      <c r="Y4594" t="str">
        <f t="shared" si="71"/>
        <v>北京天下在线科技有限公司北京天下在线科技有限公司CPC</v>
      </c>
      <c r="Z4594" t="e">
        <f>VLOOKUP(Y:Y,[1]Sheet1!N:N,1,0)</f>
        <v>#N/A</v>
      </c>
    </row>
    <row r="4595" spans="1:26" hidden="1" x14ac:dyDescent="0.25">
      <c r="A4595">
        <v>20230605</v>
      </c>
      <c r="B4595">
        <v>29850997</v>
      </c>
      <c r="C4595" t="s">
        <v>2701</v>
      </c>
      <c r="D4595">
        <v>2130054</v>
      </c>
      <c r="E4595" t="s">
        <v>2558</v>
      </c>
      <c r="F4595" s="59">
        <v>7284.13</v>
      </c>
      <c r="G4595">
        <v>5898</v>
      </c>
      <c r="H4595" t="s">
        <v>2559</v>
      </c>
      <c r="I4595" t="s">
        <v>2560</v>
      </c>
      <c r="J4595" t="s">
        <v>2350</v>
      </c>
      <c r="K4595" t="s">
        <v>711</v>
      </c>
      <c r="L4595" t="s">
        <v>2350</v>
      </c>
      <c r="M4595" t="s">
        <v>2561</v>
      </c>
      <c r="N4595" t="s">
        <v>2562</v>
      </c>
      <c r="O4595" t="s">
        <v>2542</v>
      </c>
      <c r="P4595" t="s">
        <v>2543</v>
      </c>
      <c r="Q4595" t="s">
        <v>2544</v>
      </c>
      <c r="R4595" t="s">
        <v>2563</v>
      </c>
      <c r="S4595" t="s">
        <v>2546</v>
      </c>
      <c r="T4595">
        <v>12231.334000000001</v>
      </c>
      <c r="U4595" t="s">
        <v>1891</v>
      </c>
      <c r="V4595" t="s">
        <v>2564</v>
      </c>
      <c r="W4595" t="s">
        <v>1891</v>
      </c>
      <c r="X4595" t="s">
        <v>2564</v>
      </c>
      <c r="Y4595" t="str">
        <f t="shared" si="71"/>
        <v>深圳尚米网络技术有限公司深圳尚米网络技术有限公司CPC</v>
      </c>
      <c r="Z4595" t="e">
        <f>VLOOKUP(Y:Y,[1]Sheet1!N:N,1,0)</f>
        <v>#N/A</v>
      </c>
    </row>
    <row r="4596" spans="1:26" hidden="1" x14ac:dyDescent="0.25">
      <c r="A4596">
        <v>20230605</v>
      </c>
      <c r="B4596">
        <v>29995327</v>
      </c>
      <c r="C4596" t="s">
        <v>2761</v>
      </c>
      <c r="D4596">
        <v>2142924</v>
      </c>
      <c r="E4596" t="s">
        <v>2716</v>
      </c>
      <c r="F4596" s="59">
        <v>507.79</v>
      </c>
      <c r="G4596">
        <v>507.79</v>
      </c>
      <c r="H4596" t="s">
        <v>2559</v>
      </c>
      <c r="I4596" t="s">
        <v>2560</v>
      </c>
      <c r="J4596" t="s">
        <v>392</v>
      </c>
      <c r="K4596" t="s">
        <v>711</v>
      </c>
      <c r="L4596" t="s">
        <v>392</v>
      </c>
      <c r="M4596" t="s">
        <v>2641</v>
      </c>
      <c r="N4596" t="s">
        <v>2642</v>
      </c>
      <c r="O4596" t="s">
        <v>2542</v>
      </c>
      <c r="P4596" t="s">
        <v>2543</v>
      </c>
      <c r="Q4596" t="s">
        <v>2544</v>
      </c>
      <c r="R4596" t="s">
        <v>2643</v>
      </c>
      <c r="S4596" t="s">
        <v>2546</v>
      </c>
      <c r="T4596">
        <v>90753.63</v>
      </c>
      <c r="U4596" t="s">
        <v>838</v>
      </c>
      <c r="V4596" t="s">
        <v>2548</v>
      </c>
      <c r="W4596" t="s">
        <v>838</v>
      </c>
      <c r="X4596" t="s">
        <v>2548</v>
      </c>
      <c r="Y4596" t="str">
        <f t="shared" si="71"/>
        <v>福州三六零网络小额贷款有限公司福州三六零网络小额贷款有限公司CPC</v>
      </c>
      <c r="Z4596" t="e">
        <f>VLOOKUP(Y:Y,[1]Sheet1!N:N,1,0)</f>
        <v>#N/A</v>
      </c>
    </row>
    <row r="4597" spans="1:26" hidden="1" x14ac:dyDescent="0.25">
      <c r="A4597">
        <v>20230605</v>
      </c>
      <c r="B4597">
        <v>40168764</v>
      </c>
      <c r="C4597" t="s">
        <v>2590</v>
      </c>
      <c r="D4597">
        <v>2158492</v>
      </c>
      <c r="E4597" t="s">
        <v>2580</v>
      </c>
      <c r="F4597" s="59">
        <v>724.97</v>
      </c>
      <c r="G4597">
        <v>609.1</v>
      </c>
      <c r="H4597" t="s">
        <v>2559</v>
      </c>
      <c r="I4597" t="s">
        <v>2560</v>
      </c>
      <c r="J4597" t="s">
        <v>2330</v>
      </c>
      <c r="K4597" t="s">
        <v>711</v>
      </c>
      <c r="L4597" t="s">
        <v>2329</v>
      </c>
      <c r="M4597" t="s">
        <v>2581</v>
      </c>
      <c r="N4597" t="s">
        <v>2582</v>
      </c>
      <c r="O4597" t="s">
        <v>2542</v>
      </c>
      <c r="P4597" t="s">
        <v>2543</v>
      </c>
      <c r="Q4597" t="s">
        <v>2544</v>
      </c>
      <c r="R4597" t="s">
        <v>2583</v>
      </c>
      <c r="S4597" t="s">
        <v>2546</v>
      </c>
      <c r="T4597">
        <v>8851.2260000000006</v>
      </c>
      <c r="U4597" t="s">
        <v>2584</v>
      </c>
      <c r="V4597" t="s">
        <v>2585</v>
      </c>
      <c r="W4597" t="s">
        <v>2584</v>
      </c>
      <c r="X4597" t="s">
        <v>2585</v>
      </c>
      <c r="Y4597" t="str">
        <f t="shared" si="71"/>
        <v>成都哈拜网络科技有限公司-数字媒体事业部上海哈啰普惠科技有限公司CPC</v>
      </c>
      <c r="Z4597" t="e">
        <f>VLOOKUP(Y:Y,[1]Sheet1!N:N,1,0)</f>
        <v>#N/A</v>
      </c>
    </row>
    <row r="4598" spans="1:26" hidden="1" x14ac:dyDescent="0.25">
      <c r="A4598">
        <v>20230605</v>
      </c>
      <c r="B4598">
        <v>40732451</v>
      </c>
      <c r="C4598" t="s">
        <v>2681</v>
      </c>
      <c r="D4598">
        <v>2158492</v>
      </c>
      <c r="E4598" t="s">
        <v>2580</v>
      </c>
      <c r="F4598" s="59">
        <v>11318.42</v>
      </c>
      <c r="G4598">
        <v>9511.09</v>
      </c>
      <c r="H4598" t="s">
        <v>2559</v>
      </c>
      <c r="I4598" t="s">
        <v>2560</v>
      </c>
      <c r="J4598" t="s">
        <v>2330</v>
      </c>
      <c r="K4598" t="s">
        <v>711</v>
      </c>
      <c r="L4598" t="s">
        <v>2329</v>
      </c>
      <c r="M4598" t="s">
        <v>2581</v>
      </c>
      <c r="N4598" t="s">
        <v>2582</v>
      </c>
      <c r="O4598" t="s">
        <v>2542</v>
      </c>
      <c r="P4598" t="s">
        <v>2543</v>
      </c>
      <c r="Q4598" t="s">
        <v>2544</v>
      </c>
      <c r="R4598" t="s">
        <v>2583</v>
      </c>
      <c r="S4598" t="s">
        <v>2546</v>
      </c>
      <c r="T4598">
        <v>9511.4290000000001</v>
      </c>
      <c r="U4598" t="s">
        <v>2584</v>
      </c>
      <c r="V4598" t="s">
        <v>2585</v>
      </c>
      <c r="W4598" t="s">
        <v>2584</v>
      </c>
      <c r="X4598" t="s">
        <v>2585</v>
      </c>
      <c r="Y4598" t="str">
        <f t="shared" si="71"/>
        <v>成都哈拜网络科技有限公司-数字媒体事业部上海哈啰普惠科技有限公司CPC</v>
      </c>
      <c r="Z4598" t="e">
        <f>VLOOKUP(Y:Y,[1]Sheet1!N:N,1,0)</f>
        <v>#N/A</v>
      </c>
    </row>
    <row r="4599" spans="1:26" hidden="1" x14ac:dyDescent="0.25">
      <c r="A4599">
        <v>20230605</v>
      </c>
      <c r="B4599">
        <v>41512404</v>
      </c>
      <c r="C4599" t="s">
        <v>2769</v>
      </c>
      <c r="D4599">
        <v>2117409</v>
      </c>
      <c r="E4599" t="s">
        <v>2744</v>
      </c>
      <c r="F4599" s="59">
        <v>1865.46</v>
      </c>
      <c r="G4599">
        <v>0</v>
      </c>
      <c r="H4599" t="s">
        <v>2559</v>
      </c>
      <c r="I4599" t="s">
        <v>2560</v>
      </c>
      <c r="J4599" t="s">
        <v>2353</v>
      </c>
      <c r="K4599" t="s">
        <v>711</v>
      </c>
      <c r="L4599" t="s">
        <v>326</v>
      </c>
      <c r="M4599" t="s">
        <v>2588</v>
      </c>
      <c r="N4599" t="s">
        <v>2589</v>
      </c>
      <c r="O4599" t="s">
        <v>2542</v>
      </c>
      <c r="P4599" t="s">
        <v>2543</v>
      </c>
      <c r="Q4599" t="s">
        <v>2544</v>
      </c>
      <c r="R4599" t="s">
        <v>2570</v>
      </c>
      <c r="S4599" t="s">
        <v>2546</v>
      </c>
      <c r="T4599">
        <v>0</v>
      </c>
      <c r="U4599" t="s">
        <v>2571</v>
      </c>
      <c r="V4599" t="s">
        <v>2572</v>
      </c>
      <c r="W4599" t="s">
        <v>1891</v>
      </c>
      <c r="X4599" t="s">
        <v>2564</v>
      </c>
      <c r="Y4599" t="str">
        <f t="shared" si="71"/>
        <v>网易有道信息技术（北京）有限公司网易(杭州)网络有限公司CPC</v>
      </c>
      <c r="Z4599" t="e">
        <f>VLOOKUP(Y:Y,[1]Sheet1!N:N,1,0)</f>
        <v>#N/A</v>
      </c>
    </row>
    <row r="4600" spans="1:26" hidden="1" x14ac:dyDescent="0.25">
      <c r="A4600">
        <v>20230605</v>
      </c>
      <c r="B4600">
        <v>42965759</v>
      </c>
      <c r="C4600" t="s">
        <v>2619</v>
      </c>
      <c r="D4600">
        <v>2165227</v>
      </c>
      <c r="E4600" t="s">
        <v>2566</v>
      </c>
      <c r="F4600" s="59">
        <v>816.78</v>
      </c>
      <c r="G4600">
        <v>605.02</v>
      </c>
      <c r="H4600" t="s">
        <v>2538</v>
      </c>
      <c r="I4600" t="s">
        <v>2539</v>
      </c>
      <c r="J4600" t="s">
        <v>2320</v>
      </c>
      <c r="K4600" t="s">
        <v>2321</v>
      </c>
      <c r="L4600" t="s">
        <v>2318</v>
      </c>
      <c r="M4600" t="s">
        <v>2540</v>
      </c>
      <c r="N4600" t="s">
        <v>2541</v>
      </c>
      <c r="O4600" t="s">
        <v>2542</v>
      </c>
      <c r="P4600" t="s">
        <v>2543</v>
      </c>
      <c r="Q4600" t="s">
        <v>2544</v>
      </c>
      <c r="R4600" t="s">
        <v>2545</v>
      </c>
      <c r="S4600" t="s">
        <v>2546</v>
      </c>
      <c r="T4600">
        <v>0</v>
      </c>
      <c r="U4600" t="s">
        <v>838</v>
      </c>
      <c r="V4600" t="s">
        <v>2547</v>
      </c>
      <c r="W4600" t="s">
        <v>838</v>
      </c>
      <c r="X4600" t="s">
        <v>2548</v>
      </c>
      <c r="Y4600" t="str">
        <f t="shared" si="71"/>
        <v>上海耳序信息技术有限公司-四部上海拍拍贷金融信息服务有限公司信息流</v>
      </c>
      <c r="Z4600" t="e">
        <f>VLOOKUP(Y:Y,[1]Sheet1!N:N,1,0)</f>
        <v>#N/A</v>
      </c>
    </row>
    <row r="4601" spans="1:26" x14ac:dyDescent="0.25">
      <c r="A4601">
        <v>20230605</v>
      </c>
      <c r="B4601">
        <v>45336908</v>
      </c>
      <c r="C4601" t="s">
        <v>2621</v>
      </c>
      <c r="D4601">
        <v>2054669</v>
      </c>
      <c r="E4601" t="s">
        <v>2622</v>
      </c>
      <c r="F4601" s="59">
        <v>6707.02</v>
      </c>
      <c r="G4601">
        <v>4968.16</v>
      </c>
      <c r="H4601" t="s">
        <v>2538</v>
      </c>
      <c r="I4601" t="s">
        <v>2539</v>
      </c>
      <c r="J4601" t="s">
        <v>2352</v>
      </c>
      <c r="K4601" t="s">
        <v>2321</v>
      </c>
      <c r="L4601" t="s">
        <v>2351</v>
      </c>
      <c r="M4601" t="s">
        <v>2623</v>
      </c>
      <c r="N4601" t="s">
        <v>2624</v>
      </c>
      <c r="O4601" t="s">
        <v>2542</v>
      </c>
      <c r="P4601" t="s">
        <v>2543</v>
      </c>
      <c r="Q4601" t="s">
        <v>2544</v>
      </c>
      <c r="R4601" t="s">
        <v>2625</v>
      </c>
      <c r="S4601" t="s">
        <v>2546</v>
      </c>
      <c r="T4601">
        <v>0</v>
      </c>
      <c r="U4601" t="s">
        <v>838</v>
      </c>
      <c r="V4601" t="s">
        <v>2548</v>
      </c>
      <c r="W4601" t="s">
        <v>838</v>
      </c>
      <c r="X4601" t="s">
        <v>2548</v>
      </c>
      <c r="Y4601" t="str">
        <f t="shared" si="71"/>
        <v>深圳市小赢普惠科技有限责任公司深圳市赢众通金融信息服务有限责任公司信息流</v>
      </c>
      <c r="Z4601" t="e">
        <f>VLOOKUP(Y:Y,[1]Sheet1!N:N,1,0)</f>
        <v>#N/A</v>
      </c>
    </row>
    <row r="4602" spans="1:26" hidden="1" x14ac:dyDescent="0.25">
      <c r="A4602">
        <v>20230605</v>
      </c>
      <c r="B4602">
        <v>47799564</v>
      </c>
      <c r="C4602" t="s">
        <v>2858</v>
      </c>
      <c r="D4602">
        <v>2159765</v>
      </c>
      <c r="E4602" t="s">
        <v>2568</v>
      </c>
      <c r="F4602" s="59">
        <v>2.75</v>
      </c>
      <c r="G4602">
        <v>2.1</v>
      </c>
      <c r="H4602" t="s">
        <v>2538</v>
      </c>
      <c r="I4602" t="s">
        <v>2551</v>
      </c>
      <c r="J4602" t="s">
        <v>2375</v>
      </c>
      <c r="K4602" t="s">
        <v>2321</v>
      </c>
      <c r="L4602" t="s">
        <v>2277</v>
      </c>
      <c r="M4602" t="s">
        <v>2569</v>
      </c>
      <c r="O4602" t="s">
        <v>2542</v>
      </c>
      <c r="P4602" t="s">
        <v>2543</v>
      </c>
      <c r="Q4602" t="s">
        <v>2544</v>
      </c>
      <c r="R4602" t="s">
        <v>2570</v>
      </c>
      <c r="S4602" t="s">
        <v>2546</v>
      </c>
      <c r="T4602">
        <v>0</v>
      </c>
      <c r="U4602" t="s">
        <v>2571</v>
      </c>
      <c r="V4602" t="s">
        <v>2572</v>
      </c>
      <c r="W4602" t="s">
        <v>2571</v>
      </c>
      <c r="X4602" t="s">
        <v>2572</v>
      </c>
      <c r="Y4602" t="str">
        <f t="shared" si="71"/>
        <v>酷得少年（天津）文化传播有限公司-1北京酷得少年科技有限公司信息流</v>
      </c>
      <c r="Z4602" t="e">
        <f>VLOOKUP(Y:Y,[1]Sheet1!N:N,1,0)</f>
        <v>#N/A</v>
      </c>
    </row>
    <row r="4603" spans="1:26" hidden="1" x14ac:dyDescent="0.25">
      <c r="A4603">
        <v>20230605</v>
      </c>
      <c r="B4603">
        <v>27753547</v>
      </c>
      <c r="C4603" t="s">
        <v>2674</v>
      </c>
      <c r="D4603">
        <v>2172257</v>
      </c>
      <c r="E4603" t="s">
        <v>2610</v>
      </c>
      <c r="F4603" s="59">
        <v>1008.69</v>
      </c>
      <c r="G4603">
        <v>800.45</v>
      </c>
      <c r="H4603" t="s">
        <v>2559</v>
      </c>
      <c r="I4603" t="s">
        <v>2560</v>
      </c>
      <c r="J4603" t="s">
        <v>292</v>
      </c>
      <c r="K4603" t="s">
        <v>711</v>
      </c>
      <c r="L4603" t="s">
        <v>574</v>
      </c>
      <c r="M4603" t="s">
        <v>2611</v>
      </c>
      <c r="N4603" t="s">
        <v>2612</v>
      </c>
      <c r="O4603" t="s">
        <v>2542</v>
      </c>
      <c r="P4603" t="s">
        <v>2543</v>
      </c>
      <c r="Q4603" t="s">
        <v>2544</v>
      </c>
      <c r="R4603" t="s">
        <v>2613</v>
      </c>
      <c r="S4603" t="s">
        <v>2546</v>
      </c>
      <c r="T4603">
        <v>33063.381000000001</v>
      </c>
      <c r="U4603" t="s">
        <v>2614</v>
      </c>
      <c r="V4603" t="s">
        <v>2615</v>
      </c>
      <c r="W4603" t="s">
        <v>2614</v>
      </c>
      <c r="X4603" t="s">
        <v>2615</v>
      </c>
      <c r="Y4603" t="str">
        <f t="shared" si="71"/>
        <v>广州荔湾品唯信息服务有限公司广州唯品会电子商务有限公司CPC</v>
      </c>
      <c r="Z4603" t="e">
        <f>VLOOKUP(Y:Y,[1]Sheet1!N:N,1,0)</f>
        <v>#N/A</v>
      </c>
    </row>
    <row r="4604" spans="1:26" hidden="1" x14ac:dyDescent="0.25">
      <c r="A4604">
        <v>20230605</v>
      </c>
      <c r="B4604">
        <v>47327991</v>
      </c>
      <c r="C4604" t="s">
        <v>2766</v>
      </c>
      <c r="D4604">
        <v>2185183</v>
      </c>
      <c r="E4604" t="s">
        <v>2574</v>
      </c>
      <c r="F4604" s="59">
        <v>1323.69</v>
      </c>
      <c r="G4604">
        <v>1002.8</v>
      </c>
      <c r="H4604" t="s">
        <v>2538</v>
      </c>
      <c r="I4604" t="s">
        <v>2539</v>
      </c>
      <c r="J4604" t="s">
        <v>2575</v>
      </c>
      <c r="K4604" t="s">
        <v>2321</v>
      </c>
      <c r="L4604" t="s">
        <v>2344</v>
      </c>
      <c r="M4604" t="s">
        <v>2576</v>
      </c>
      <c r="O4604" t="s">
        <v>2542</v>
      </c>
      <c r="P4604" t="s">
        <v>2543</v>
      </c>
      <c r="Q4604" t="s">
        <v>2544</v>
      </c>
      <c r="R4604" t="s">
        <v>2577</v>
      </c>
      <c r="S4604" t="s">
        <v>2546</v>
      </c>
      <c r="T4604">
        <v>0</v>
      </c>
      <c r="U4604" t="s">
        <v>838</v>
      </c>
      <c r="V4604" t="s">
        <v>2578</v>
      </c>
      <c r="W4604" t="s">
        <v>838</v>
      </c>
      <c r="X4604" t="s">
        <v>2578</v>
      </c>
      <c r="Y4604" t="str">
        <f t="shared" si="71"/>
        <v>北京微财科技有限公司-数媒重庆市黑卡小额贷款有限公司信息流</v>
      </c>
      <c r="Z4604" t="e">
        <f>VLOOKUP(Y:Y,[1]Sheet1!N:N,1,0)</f>
        <v>#N/A</v>
      </c>
    </row>
    <row r="4605" spans="1:26" hidden="1" x14ac:dyDescent="0.25">
      <c r="A4605">
        <v>20230605</v>
      </c>
      <c r="B4605">
        <v>39122211</v>
      </c>
      <c r="C4605" t="s">
        <v>2605</v>
      </c>
      <c r="D4605">
        <v>2117410</v>
      </c>
      <c r="E4605" t="s">
        <v>2587</v>
      </c>
      <c r="F4605" s="59">
        <v>3.44</v>
      </c>
      <c r="G4605">
        <v>0</v>
      </c>
      <c r="H4605" t="s">
        <v>2538</v>
      </c>
      <c r="I4605" t="s">
        <v>2539</v>
      </c>
      <c r="J4605" t="s">
        <v>2353</v>
      </c>
      <c r="K4605" t="s">
        <v>2321</v>
      </c>
      <c r="L4605" t="s">
        <v>326</v>
      </c>
      <c r="M4605" t="s">
        <v>2588</v>
      </c>
      <c r="N4605" t="s">
        <v>2589</v>
      </c>
      <c r="O4605" t="s">
        <v>2542</v>
      </c>
      <c r="P4605" t="s">
        <v>2543</v>
      </c>
      <c r="Q4605" t="s">
        <v>2544</v>
      </c>
      <c r="R4605" t="s">
        <v>2570</v>
      </c>
      <c r="S4605" t="s">
        <v>2546</v>
      </c>
      <c r="T4605">
        <v>0</v>
      </c>
      <c r="U4605" t="s">
        <v>2571</v>
      </c>
      <c r="V4605" t="s">
        <v>2572</v>
      </c>
      <c r="W4605" t="s">
        <v>1891</v>
      </c>
      <c r="X4605" t="s">
        <v>2564</v>
      </c>
      <c r="Y4605" t="str">
        <f t="shared" si="71"/>
        <v>网易有道信息技术（北京）有限公司网易(杭州)网络有限公司信息流</v>
      </c>
      <c r="Z4605" t="e">
        <f>VLOOKUP(Y:Y,[1]Sheet1!N:N,1,0)</f>
        <v>#N/A</v>
      </c>
    </row>
    <row r="4606" spans="1:26" hidden="1" x14ac:dyDescent="0.25">
      <c r="A4606">
        <v>20230605</v>
      </c>
      <c r="B4606">
        <v>45322956</v>
      </c>
      <c r="C4606" t="s">
        <v>2631</v>
      </c>
      <c r="D4606">
        <v>2172261</v>
      </c>
      <c r="E4606" t="s">
        <v>2628</v>
      </c>
      <c r="F4606" s="59">
        <v>1035.7</v>
      </c>
      <c r="G4606">
        <v>790.61</v>
      </c>
      <c r="H4606" t="s">
        <v>2538</v>
      </c>
      <c r="I4606" t="s">
        <v>2539</v>
      </c>
      <c r="J4606" t="s">
        <v>292</v>
      </c>
      <c r="K4606" t="s">
        <v>2321</v>
      </c>
      <c r="L4606" t="s">
        <v>574</v>
      </c>
      <c r="M4606" t="s">
        <v>2611</v>
      </c>
      <c r="N4606" t="s">
        <v>2612</v>
      </c>
      <c r="O4606" t="s">
        <v>2542</v>
      </c>
      <c r="P4606" t="s">
        <v>2543</v>
      </c>
      <c r="Q4606" t="s">
        <v>2544</v>
      </c>
      <c r="R4606" t="s">
        <v>2613</v>
      </c>
      <c r="S4606" t="s">
        <v>2546</v>
      </c>
      <c r="T4606">
        <v>0</v>
      </c>
      <c r="U4606" t="s">
        <v>2614</v>
      </c>
      <c r="V4606" t="s">
        <v>2615</v>
      </c>
      <c r="W4606" t="s">
        <v>2614</v>
      </c>
      <c r="X4606" t="s">
        <v>2615</v>
      </c>
      <c r="Y4606" t="str">
        <f t="shared" si="71"/>
        <v>广州荔湾品唯信息服务有限公司广州唯品会电子商务有限公司信息流</v>
      </c>
      <c r="Z4606" t="e">
        <f>VLOOKUP(Y:Y,[1]Sheet1!N:N,1,0)</f>
        <v>#N/A</v>
      </c>
    </row>
    <row r="4607" spans="1:26" hidden="1" x14ac:dyDescent="0.25">
      <c r="A4607">
        <v>20230605</v>
      </c>
      <c r="B4607">
        <v>42965759</v>
      </c>
      <c r="C4607" t="s">
        <v>2619</v>
      </c>
      <c r="D4607">
        <v>2165227</v>
      </c>
      <c r="E4607" t="s">
        <v>2566</v>
      </c>
      <c r="F4607" s="59">
        <v>111.14</v>
      </c>
      <c r="G4607">
        <v>82.33</v>
      </c>
      <c r="H4607" t="s">
        <v>2538</v>
      </c>
      <c r="I4607" t="s">
        <v>2551</v>
      </c>
      <c r="J4607" t="s">
        <v>2320</v>
      </c>
      <c r="K4607" t="s">
        <v>2321</v>
      </c>
      <c r="L4607" t="s">
        <v>2318</v>
      </c>
      <c r="M4607" t="s">
        <v>2540</v>
      </c>
      <c r="N4607" t="s">
        <v>2541</v>
      </c>
      <c r="O4607" t="s">
        <v>2542</v>
      </c>
      <c r="P4607" t="s">
        <v>2543</v>
      </c>
      <c r="Q4607" t="s">
        <v>2544</v>
      </c>
      <c r="R4607" t="s">
        <v>2545</v>
      </c>
      <c r="S4607" t="s">
        <v>2546</v>
      </c>
      <c r="T4607">
        <v>0</v>
      </c>
      <c r="U4607" t="s">
        <v>838</v>
      </c>
      <c r="V4607" t="s">
        <v>2547</v>
      </c>
      <c r="W4607" t="s">
        <v>838</v>
      </c>
      <c r="X4607" t="s">
        <v>2548</v>
      </c>
      <c r="Y4607" t="str">
        <f t="shared" si="71"/>
        <v>上海耳序信息技术有限公司-四部上海拍拍贷金融信息服务有限公司信息流</v>
      </c>
      <c r="Z4607" t="e">
        <f>VLOOKUP(Y:Y,[1]Sheet1!N:N,1,0)</f>
        <v>#N/A</v>
      </c>
    </row>
    <row r="4608" spans="1:26" hidden="1" x14ac:dyDescent="0.25">
      <c r="A4608">
        <v>20230605</v>
      </c>
      <c r="B4608">
        <v>38794049</v>
      </c>
      <c r="C4608" t="s">
        <v>2627</v>
      </c>
      <c r="D4608">
        <v>2172261</v>
      </c>
      <c r="E4608" t="s">
        <v>2628</v>
      </c>
      <c r="F4608" s="59">
        <v>88.55</v>
      </c>
      <c r="G4608">
        <v>67.599999999999994</v>
      </c>
      <c r="H4608" t="s">
        <v>2538</v>
      </c>
      <c r="I4608" t="s">
        <v>2539</v>
      </c>
      <c r="J4608" t="s">
        <v>292</v>
      </c>
      <c r="K4608" t="s">
        <v>2321</v>
      </c>
      <c r="L4608" t="s">
        <v>574</v>
      </c>
      <c r="M4608" t="s">
        <v>2611</v>
      </c>
      <c r="N4608" t="s">
        <v>2612</v>
      </c>
      <c r="O4608" t="s">
        <v>2542</v>
      </c>
      <c r="P4608" t="s">
        <v>2543</v>
      </c>
      <c r="Q4608" t="s">
        <v>2544</v>
      </c>
      <c r="R4608" t="s">
        <v>2613</v>
      </c>
      <c r="S4608" t="s">
        <v>2546</v>
      </c>
      <c r="T4608">
        <v>0</v>
      </c>
      <c r="U4608" t="s">
        <v>2614</v>
      </c>
      <c r="V4608" t="s">
        <v>2615</v>
      </c>
      <c r="W4608" t="s">
        <v>2614</v>
      </c>
      <c r="X4608" t="s">
        <v>2615</v>
      </c>
      <c r="Y4608" t="str">
        <f t="shared" si="71"/>
        <v>广州荔湾品唯信息服务有限公司广州唯品会电子商务有限公司信息流</v>
      </c>
      <c r="Z4608" t="e">
        <f>VLOOKUP(Y:Y,[1]Sheet1!N:N,1,0)</f>
        <v>#N/A</v>
      </c>
    </row>
    <row r="4609" spans="1:26" x14ac:dyDescent="0.25">
      <c r="A4609">
        <v>20230605</v>
      </c>
      <c r="B4609">
        <v>43094813</v>
      </c>
      <c r="C4609" t="s">
        <v>2677</v>
      </c>
      <c r="D4609">
        <v>2054669</v>
      </c>
      <c r="E4609" t="s">
        <v>2622</v>
      </c>
      <c r="F4609" s="59">
        <v>111.72</v>
      </c>
      <c r="G4609">
        <v>82.76</v>
      </c>
      <c r="H4609" t="s">
        <v>2538</v>
      </c>
      <c r="I4609" t="s">
        <v>2551</v>
      </c>
      <c r="J4609" t="s">
        <v>2352</v>
      </c>
      <c r="K4609" t="s">
        <v>2321</v>
      </c>
      <c r="L4609" t="s">
        <v>2351</v>
      </c>
      <c r="M4609" t="s">
        <v>2623</v>
      </c>
      <c r="N4609" t="s">
        <v>2624</v>
      </c>
      <c r="O4609" t="s">
        <v>2542</v>
      </c>
      <c r="P4609" t="s">
        <v>2543</v>
      </c>
      <c r="Q4609" t="s">
        <v>2544</v>
      </c>
      <c r="R4609" t="s">
        <v>2625</v>
      </c>
      <c r="S4609" t="s">
        <v>2546</v>
      </c>
      <c r="T4609">
        <v>0</v>
      </c>
      <c r="U4609" t="s">
        <v>838</v>
      </c>
      <c r="V4609" t="s">
        <v>2548</v>
      </c>
      <c r="W4609" t="s">
        <v>838</v>
      </c>
      <c r="X4609" t="s">
        <v>2548</v>
      </c>
      <c r="Y4609" t="str">
        <f t="shared" si="71"/>
        <v>深圳市小赢普惠科技有限责任公司深圳市赢众通金融信息服务有限责任公司信息流</v>
      </c>
      <c r="Z4609" t="e">
        <f>VLOOKUP(Y:Y,[1]Sheet1!N:N,1,0)</f>
        <v>#N/A</v>
      </c>
    </row>
    <row r="4610" spans="1:26" hidden="1" x14ac:dyDescent="0.25">
      <c r="A4610">
        <v>20230605</v>
      </c>
      <c r="B4610">
        <v>29768624</v>
      </c>
      <c r="C4610" t="s">
        <v>2751</v>
      </c>
      <c r="D4610">
        <v>2130054</v>
      </c>
      <c r="E4610" t="s">
        <v>2558</v>
      </c>
      <c r="F4610" s="59">
        <v>1957.08</v>
      </c>
      <c r="G4610">
        <v>1584.56</v>
      </c>
      <c r="H4610" t="s">
        <v>2559</v>
      </c>
      <c r="I4610" t="s">
        <v>2560</v>
      </c>
      <c r="J4610" t="s">
        <v>2350</v>
      </c>
      <c r="K4610" t="s">
        <v>711</v>
      </c>
      <c r="L4610" t="s">
        <v>2350</v>
      </c>
      <c r="M4610" t="s">
        <v>2561</v>
      </c>
      <c r="N4610" t="s">
        <v>2562</v>
      </c>
      <c r="O4610" t="s">
        <v>2542</v>
      </c>
      <c r="P4610" t="s">
        <v>2543</v>
      </c>
      <c r="Q4610" t="s">
        <v>2544</v>
      </c>
      <c r="R4610" t="s">
        <v>2563</v>
      </c>
      <c r="S4610" t="s">
        <v>2546</v>
      </c>
      <c r="T4610">
        <v>1331.7170000000001</v>
      </c>
      <c r="U4610" t="s">
        <v>1891</v>
      </c>
      <c r="V4610" t="s">
        <v>2602</v>
      </c>
      <c r="W4610" t="s">
        <v>1891</v>
      </c>
      <c r="X4610" t="s">
        <v>2564</v>
      </c>
      <c r="Y4610" t="str">
        <f t="shared" si="71"/>
        <v>深圳尚米网络技术有限公司深圳尚米网络技术有限公司CPC</v>
      </c>
      <c r="Z4610" t="e">
        <f>VLOOKUP(Y:Y,[1]Sheet1!N:N,1,0)</f>
        <v>#N/A</v>
      </c>
    </row>
    <row r="4611" spans="1:26" hidden="1" x14ac:dyDescent="0.25">
      <c r="A4611">
        <v>20230605</v>
      </c>
      <c r="B4611">
        <v>32325622</v>
      </c>
      <c r="C4611" t="s">
        <v>2865</v>
      </c>
      <c r="D4611">
        <v>2137825</v>
      </c>
      <c r="E4611" t="s">
        <v>2866</v>
      </c>
      <c r="F4611" s="59">
        <v>1013.35</v>
      </c>
      <c r="G4611">
        <v>1013.35</v>
      </c>
      <c r="H4611" t="s">
        <v>2559</v>
      </c>
      <c r="I4611" t="s">
        <v>2560</v>
      </c>
      <c r="J4611" t="s">
        <v>2366</v>
      </c>
      <c r="K4611" t="s">
        <v>711</v>
      </c>
      <c r="L4611" t="s">
        <v>2367</v>
      </c>
      <c r="M4611" t="s">
        <v>2867</v>
      </c>
      <c r="N4611" t="s">
        <v>2868</v>
      </c>
      <c r="O4611" t="s">
        <v>2542</v>
      </c>
      <c r="P4611" t="s">
        <v>2543</v>
      </c>
      <c r="Q4611" t="s">
        <v>2544</v>
      </c>
      <c r="R4611" t="s">
        <v>2869</v>
      </c>
      <c r="S4611" t="s">
        <v>2546</v>
      </c>
      <c r="T4611">
        <v>6243.14</v>
      </c>
      <c r="U4611" t="s">
        <v>2870</v>
      </c>
      <c r="V4611" t="s">
        <v>2144</v>
      </c>
      <c r="W4611" t="s">
        <v>2117</v>
      </c>
      <c r="X4611" t="s">
        <v>2871</v>
      </c>
      <c r="Y4611" t="str">
        <f t="shared" ref="Y4611:Y4674" si="72">L4611&amp;J4611&amp;K4611</f>
        <v>湖南大写信息科技有限公司-四部湖南大写信息科技有限公司CPC</v>
      </c>
      <c r="Z4611" t="e">
        <f>VLOOKUP(Y:Y,[1]Sheet1!N:N,1,0)</f>
        <v>#N/A</v>
      </c>
    </row>
    <row r="4612" spans="1:26" hidden="1" x14ac:dyDescent="0.25">
      <c r="A4612">
        <v>20230605</v>
      </c>
      <c r="B4612">
        <v>42327215</v>
      </c>
      <c r="C4612" t="s">
        <v>2739</v>
      </c>
      <c r="D4612">
        <v>2172261</v>
      </c>
      <c r="E4612" t="s">
        <v>2628</v>
      </c>
      <c r="F4612" s="59">
        <v>1101.1199999999999</v>
      </c>
      <c r="G4612">
        <v>840.55</v>
      </c>
      <c r="H4612" t="s">
        <v>2538</v>
      </c>
      <c r="I4612" t="s">
        <v>2551</v>
      </c>
      <c r="J4612" t="s">
        <v>292</v>
      </c>
      <c r="K4612" t="s">
        <v>2321</v>
      </c>
      <c r="L4612" t="s">
        <v>574</v>
      </c>
      <c r="M4612" t="s">
        <v>2611</v>
      </c>
      <c r="N4612" t="s">
        <v>2612</v>
      </c>
      <c r="O4612" t="s">
        <v>2542</v>
      </c>
      <c r="P4612" t="s">
        <v>2543</v>
      </c>
      <c r="Q4612" t="s">
        <v>2544</v>
      </c>
      <c r="R4612" t="s">
        <v>2613</v>
      </c>
      <c r="S4612" t="s">
        <v>2546</v>
      </c>
      <c r="T4612">
        <v>0</v>
      </c>
      <c r="U4612" t="s">
        <v>2614</v>
      </c>
      <c r="V4612" t="s">
        <v>2615</v>
      </c>
      <c r="W4612" t="s">
        <v>2614</v>
      </c>
      <c r="X4612" t="s">
        <v>2615</v>
      </c>
      <c r="Y4612" t="str">
        <f t="shared" si="72"/>
        <v>广州荔湾品唯信息服务有限公司广州唯品会电子商务有限公司信息流</v>
      </c>
      <c r="Z4612" t="e">
        <f>VLOOKUP(Y:Y,[1]Sheet1!N:N,1,0)</f>
        <v>#N/A</v>
      </c>
    </row>
    <row r="4613" spans="1:26" x14ac:dyDescent="0.25">
      <c r="A4613">
        <v>20230605</v>
      </c>
      <c r="B4613">
        <v>43094782</v>
      </c>
      <c r="C4613" t="s">
        <v>2630</v>
      </c>
      <c r="D4613">
        <v>2054669</v>
      </c>
      <c r="E4613" t="s">
        <v>2622</v>
      </c>
      <c r="F4613" s="59">
        <v>88.96</v>
      </c>
      <c r="G4613">
        <v>65.900000000000006</v>
      </c>
      <c r="H4613" t="s">
        <v>2538</v>
      </c>
      <c r="I4613" t="s">
        <v>2551</v>
      </c>
      <c r="J4613" t="s">
        <v>2352</v>
      </c>
      <c r="K4613" t="s">
        <v>2321</v>
      </c>
      <c r="L4613" t="s">
        <v>2351</v>
      </c>
      <c r="M4613" t="s">
        <v>2623</v>
      </c>
      <c r="N4613" t="s">
        <v>2624</v>
      </c>
      <c r="O4613" t="s">
        <v>2542</v>
      </c>
      <c r="P4613" t="s">
        <v>2543</v>
      </c>
      <c r="Q4613" t="s">
        <v>2544</v>
      </c>
      <c r="R4613" t="s">
        <v>2625</v>
      </c>
      <c r="S4613" t="s">
        <v>2546</v>
      </c>
      <c r="T4613">
        <v>0</v>
      </c>
      <c r="U4613" t="s">
        <v>838</v>
      </c>
      <c r="V4613" t="s">
        <v>2548</v>
      </c>
      <c r="W4613" t="s">
        <v>838</v>
      </c>
      <c r="X4613" t="s">
        <v>2548</v>
      </c>
      <c r="Y4613" t="str">
        <f t="shared" si="72"/>
        <v>深圳市小赢普惠科技有限责任公司深圳市赢众通金融信息服务有限责任公司信息流</v>
      </c>
      <c r="Z4613" t="e">
        <f>VLOOKUP(Y:Y,[1]Sheet1!N:N,1,0)</f>
        <v>#N/A</v>
      </c>
    </row>
    <row r="4614" spans="1:26" hidden="1" x14ac:dyDescent="0.25">
      <c r="A4614">
        <v>20230605</v>
      </c>
      <c r="B4614">
        <v>32070458</v>
      </c>
      <c r="C4614" t="s">
        <v>2646</v>
      </c>
      <c r="D4614">
        <v>2158492</v>
      </c>
      <c r="E4614" t="s">
        <v>2580</v>
      </c>
      <c r="F4614" s="59">
        <v>686.5</v>
      </c>
      <c r="G4614">
        <v>576.84</v>
      </c>
      <c r="H4614" t="s">
        <v>2559</v>
      </c>
      <c r="I4614" t="s">
        <v>2560</v>
      </c>
      <c r="J4614" t="s">
        <v>2330</v>
      </c>
      <c r="K4614" t="s">
        <v>711</v>
      </c>
      <c r="L4614" t="s">
        <v>2329</v>
      </c>
      <c r="M4614" t="s">
        <v>2581</v>
      </c>
      <c r="N4614" t="s">
        <v>2582</v>
      </c>
      <c r="O4614" t="s">
        <v>2542</v>
      </c>
      <c r="P4614" t="s">
        <v>2543</v>
      </c>
      <c r="Q4614" t="s">
        <v>2544</v>
      </c>
      <c r="R4614" t="s">
        <v>2583</v>
      </c>
      <c r="S4614" t="s">
        <v>2546</v>
      </c>
      <c r="T4614">
        <v>6911.0910000000003</v>
      </c>
      <c r="U4614" t="s">
        <v>2584</v>
      </c>
      <c r="V4614" t="s">
        <v>2585</v>
      </c>
      <c r="W4614" t="s">
        <v>2584</v>
      </c>
      <c r="X4614" t="s">
        <v>2585</v>
      </c>
      <c r="Y4614" t="str">
        <f t="shared" si="72"/>
        <v>成都哈拜网络科技有限公司-数字媒体事业部上海哈啰普惠科技有限公司CPC</v>
      </c>
      <c r="Z4614" t="e">
        <f>VLOOKUP(Y:Y,[1]Sheet1!N:N,1,0)</f>
        <v>#N/A</v>
      </c>
    </row>
    <row r="4615" spans="1:26" hidden="1" x14ac:dyDescent="0.25">
      <c r="A4615">
        <v>20230605</v>
      </c>
      <c r="B4615">
        <v>42965764</v>
      </c>
      <c r="C4615" t="s">
        <v>2536</v>
      </c>
      <c r="D4615">
        <v>2158784</v>
      </c>
      <c r="E4615" t="s">
        <v>2537</v>
      </c>
      <c r="F4615" s="59">
        <v>1548.31</v>
      </c>
      <c r="G4615">
        <v>1548.31</v>
      </c>
      <c r="H4615" t="s">
        <v>2538</v>
      </c>
      <c r="I4615" t="s">
        <v>2539</v>
      </c>
      <c r="J4615" t="s">
        <v>2320</v>
      </c>
      <c r="K4615" t="s">
        <v>2321</v>
      </c>
      <c r="L4615" t="s">
        <v>2318</v>
      </c>
      <c r="M4615" t="s">
        <v>2540</v>
      </c>
      <c r="N4615" t="s">
        <v>2541</v>
      </c>
      <c r="O4615" t="s">
        <v>2542</v>
      </c>
      <c r="P4615" t="s">
        <v>2543</v>
      </c>
      <c r="Q4615" t="s">
        <v>2544</v>
      </c>
      <c r="R4615" t="s">
        <v>2545</v>
      </c>
      <c r="S4615" t="s">
        <v>2546</v>
      </c>
      <c r="T4615">
        <v>0</v>
      </c>
      <c r="U4615" t="s">
        <v>838</v>
      </c>
      <c r="V4615" t="s">
        <v>2547</v>
      </c>
      <c r="W4615" t="s">
        <v>838</v>
      </c>
      <c r="X4615" t="s">
        <v>2548</v>
      </c>
      <c r="Y4615" t="str">
        <f t="shared" si="72"/>
        <v>上海耳序信息技术有限公司-四部上海拍拍贷金融信息服务有限公司信息流</v>
      </c>
      <c r="Z4615" t="e">
        <f>VLOOKUP(Y:Y,[1]Sheet1!N:N,1,0)</f>
        <v>#N/A</v>
      </c>
    </row>
    <row r="4616" spans="1:26" hidden="1" x14ac:dyDescent="0.25">
      <c r="A4616">
        <v>20230605</v>
      </c>
      <c r="B4616">
        <v>47327867</v>
      </c>
      <c r="C4616" t="s">
        <v>2682</v>
      </c>
      <c r="D4616">
        <v>2185183</v>
      </c>
      <c r="E4616" t="s">
        <v>2574</v>
      </c>
      <c r="F4616" s="59">
        <v>3871.5</v>
      </c>
      <c r="G4616">
        <v>2932.95</v>
      </c>
      <c r="H4616" t="s">
        <v>2538</v>
      </c>
      <c r="I4616" t="s">
        <v>2539</v>
      </c>
      <c r="J4616" t="s">
        <v>2575</v>
      </c>
      <c r="K4616" t="s">
        <v>2321</v>
      </c>
      <c r="L4616" t="s">
        <v>2344</v>
      </c>
      <c r="M4616" t="s">
        <v>2576</v>
      </c>
      <c r="O4616" t="s">
        <v>2542</v>
      </c>
      <c r="P4616" t="s">
        <v>2543</v>
      </c>
      <c r="Q4616" t="s">
        <v>2544</v>
      </c>
      <c r="R4616" t="s">
        <v>2577</v>
      </c>
      <c r="S4616" t="s">
        <v>2546</v>
      </c>
      <c r="T4616">
        <v>0</v>
      </c>
      <c r="U4616" t="s">
        <v>838</v>
      </c>
      <c r="V4616" t="s">
        <v>2578</v>
      </c>
      <c r="W4616" t="s">
        <v>838</v>
      </c>
      <c r="X4616" t="s">
        <v>2578</v>
      </c>
      <c r="Y4616" t="str">
        <f t="shared" si="72"/>
        <v>北京微财科技有限公司-数媒重庆市黑卡小额贷款有限公司信息流</v>
      </c>
      <c r="Z4616" t="e">
        <f>VLOOKUP(Y:Y,[1]Sheet1!N:N,1,0)</f>
        <v>#N/A</v>
      </c>
    </row>
    <row r="4617" spans="1:26" hidden="1" x14ac:dyDescent="0.25">
      <c r="A4617">
        <v>20230605</v>
      </c>
      <c r="B4617">
        <v>47327934</v>
      </c>
      <c r="C4617" t="s">
        <v>2864</v>
      </c>
      <c r="D4617">
        <v>2185183</v>
      </c>
      <c r="E4617" t="s">
        <v>2574</v>
      </c>
      <c r="F4617" s="59">
        <v>176.94</v>
      </c>
      <c r="G4617">
        <v>134.05000000000001</v>
      </c>
      <c r="H4617" t="s">
        <v>2538</v>
      </c>
      <c r="I4617" t="s">
        <v>2539</v>
      </c>
      <c r="J4617" t="s">
        <v>2575</v>
      </c>
      <c r="K4617" t="s">
        <v>2321</v>
      </c>
      <c r="L4617" t="s">
        <v>2344</v>
      </c>
      <c r="M4617" t="s">
        <v>2576</v>
      </c>
      <c r="O4617" t="s">
        <v>2542</v>
      </c>
      <c r="P4617" t="s">
        <v>2543</v>
      </c>
      <c r="Q4617" t="s">
        <v>2544</v>
      </c>
      <c r="R4617" t="s">
        <v>2577</v>
      </c>
      <c r="S4617" t="s">
        <v>2546</v>
      </c>
      <c r="T4617">
        <v>0</v>
      </c>
      <c r="U4617" t="s">
        <v>838</v>
      </c>
      <c r="V4617" t="s">
        <v>2578</v>
      </c>
      <c r="W4617" t="s">
        <v>838</v>
      </c>
      <c r="X4617" t="s">
        <v>2578</v>
      </c>
      <c r="Y4617" t="str">
        <f t="shared" si="72"/>
        <v>北京微财科技有限公司-数媒重庆市黑卡小额贷款有限公司信息流</v>
      </c>
      <c r="Z4617" t="e">
        <f>VLOOKUP(Y:Y,[1]Sheet1!N:N,1,0)</f>
        <v>#N/A</v>
      </c>
    </row>
    <row r="4618" spans="1:26" hidden="1" x14ac:dyDescent="0.25">
      <c r="A4618">
        <v>20230605</v>
      </c>
      <c r="B4618">
        <v>47426609</v>
      </c>
      <c r="C4618" t="s">
        <v>2875</v>
      </c>
      <c r="D4618">
        <v>2167551</v>
      </c>
      <c r="E4618" t="s">
        <v>2550</v>
      </c>
      <c r="F4618" s="59">
        <v>0.52</v>
      </c>
      <c r="G4618">
        <v>0.52</v>
      </c>
      <c r="H4618" t="s">
        <v>2538</v>
      </c>
      <c r="I4618" t="s">
        <v>2551</v>
      </c>
      <c r="J4618" t="s">
        <v>2332</v>
      </c>
      <c r="K4618" t="s">
        <v>2321</v>
      </c>
      <c r="L4618" t="s">
        <v>2333</v>
      </c>
      <c r="M4618" t="s">
        <v>2552</v>
      </c>
      <c r="N4618" t="s">
        <v>2553</v>
      </c>
      <c r="O4618" t="s">
        <v>2542</v>
      </c>
      <c r="P4618" t="s">
        <v>2543</v>
      </c>
      <c r="Q4618" t="s">
        <v>2544</v>
      </c>
      <c r="R4618" t="s">
        <v>2554</v>
      </c>
      <c r="S4618" t="s">
        <v>2546</v>
      </c>
      <c r="T4618">
        <v>0</v>
      </c>
      <c r="U4618" t="s">
        <v>2555</v>
      </c>
      <c r="V4618" t="s">
        <v>2556</v>
      </c>
      <c r="W4618" t="s">
        <v>2555</v>
      </c>
      <c r="X4618" t="s">
        <v>2556</v>
      </c>
      <c r="Y4618" t="str">
        <f t="shared" si="72"/>
        <v>北京爱奇艺科技有限公司-百度北京爱奇艺科技有限公司信息流</v>
      </c>
      <c r="Z4618" t="e">
        <f>VLOOKUP(Y:Y,[1]Sheet1!N:N,1,0)</f>
        <v>#N/A</v>
      </c>
    </row>
    <row r="4619" spans="1:26" hidden="1" x14ac:dyDescent="0.25">
      <c r="A4619">
        <v>20230605</v>
      </c>
      <c r="B4619">
        <v>47953331</v>
      </c>
      <c r="C4619" t="s">
        <v>2663</v>
      </c>
      <c r="D4619">
        <v>2167551</v>
      </c>
      <c r="E4619" t="s">
        <v>2550</v>
      </c>
      <c r="F4619" s="59">
        <v>54.43</v>
      </c>
      <c r="G4619">
        <v>54.43</v>
      </c>
      <c r="H4619" t="s">
        <v>2538</v>
      </c>
      <c r="I4619" t="s">
        <v>2551</v>
      </c>
      <c r="J4619" t="s">
        <v>2332</v>
      </c>
      <c r="K4619" t="s">
        <v>2321</v>
      </c>
      <c r="L4619" t="s">
        <v>2333</v>
      </c>
      <c r="M4619" t="s">
        <v>2552</v>
      </c>
      <c r="N4619" t="s">
        <v>2553</v>
      </c>
      <c r="O4619" t="s">
        <v>2542</v>
      </c>
      <c r="P4619" t="s">
        <v>2543</v>
      </c>
      <c r="Q4619" t="s">
        <v>2544</v>
      </c>
      <c r="R4619" t="s">
        <v>2554</v>
      </c>
      <c r="S4619" t="s">
        <v>2546</v>
      </c>
      <c r="T4619">
        <v>0</v>
      </c>
      <c r="U4619" t="s">
        <v>2555</v>
      </c>
      <c r="V4619" t="s">
        <v>2556</v>
      </c>
      <c r="W4619" t="s">
        <v>2555</v>
      </c>
      <c r="X4619" t="s">
        <v>2556</v>
      </c>
      <c r="Y4619" t="str">
        <f t="shared" si="72"/>
        <v>北京爱奇艺科技有限公司-百度北京爱奇艺科技有限公司信息流</v>
      </c>
      <c r="Z4619" t="e">
        <f>VLOOKUP(Y:Y,[1]Sheet1!N:N,1,0)</f>
        <v>#N/A</v>
      </c>
    </row>
    <row r="4620" spans="1:26" hidden="1" x14ac:dyDescent="0.25">
      <c r="A4620">
        <v>20230605</v>
      </c>
      <c r="B4620">
        <v>38794042</v>
      </c>
      <c r="C4620" t="s">
        <v>2756</v>
      </c>
      <c r="D4620">
        <v>2172261</v>
      </c>
      <c r="E4620" t="s">
        <v>2628</v>
      </c>
      <c r="F4620" s="59">
        <v>5279.21</v>
      </c>
      <c r="G4620">
        <v>4029.93</v>
      </c>
      <c r="H4620" t="s">
        <v>2538</v>
      </c>
      <c r="I4620" t="s">
        <v>2551</v>
      </c>
      <c r="J4620" t="s">
        <v>292</v>
      </c>
      <c r="K4620" t="s">
        <v>2321</v>
      </c>
      <c r="L4620" t="s">
        <v>574</v>
      </c>
      <c r="M4620" t="s">
        <v>2611</v>
      </c>
      <c r="N4620" t="s">
        <v>2612</v>
      </c>
      <c r="O4620" t="s">
        <v>2542</v>
      </c>
      <c r="P4620" t="s">
        <v>2543</v>
      </c>
      <c r="Q4620" t="s">
        <v>2544</v>
      </c>
      <c r="R4620" t="s">
        <v>2613</v>
      </c>
      <c r="S4620" t="s">
        <v>2546</v>
      </c>
      <c r="T4620">
        <v>0</v>
      </c>
      <c r="U4620" t="s">
        <v>2614</v>
      </c>
      <c r="V4620" t="s">
        <v>2615</v>
      </c>
      <c r="W4620" t="s">
        <v>2614</v>
      </c>
      <c r="X4620" t="s">
        <v>2615</v>
      </c>
      <c r="Y4620" t="str">
        <f t="shared" si="72"/>
        <v>广州荔湾品唯信息服务有限公司广州唯品会电子商务有限公司信息流</v>
      </c>
      <c r="Z4620" t="e">
        <f>VLOOKUP(Y:Y,[1]Sheet1!N:N,1,0)</f>
        <v>#N/A</v>
      </c>
    </row>
    <row r="4621" spans="1:26" hidden="1" x14ac:dyDescent="0.25">
      <c r="A4621">
        <v>20230605</v>
      </c>
      <c r="B4621">
        <v>29880965</v>
      </c>
      <c r="C4621" t="s">
        <v>2730</v>
      </c>
      <c r="D4621">
        <v>2130054</v>
      </c>
      <c r="E4621" t="s">
        <v>2558</v>
      </c>
      <c r="F4621" s="59">
        <v>13560.97</v>
      </c>
      <c r="G4621">
        <v>10980.44</v>
      </c>
      <c r="H4621" t="s">
        <v>2559</v>
      </c>
      <c r="I4621" t="s">
        <v>2560</v>
      </c>
      <c r="J4621" t="s">
        <v>2350</v>
      </c>
      <c r="K4621" t="s">
        <v>711</v>
      </c>
      <c r="L4621" t="s">
        <v>2350</v>
      </c>
      <c r="M4621" t="s">
        <v>2561</v>
      </c>
      <c r="N4621" t="s">
        <v>2562</v>
      </c>
      <c r="O4621" t="s">
        <v>2542</v>
      </c>
      <c r="P4621" t="s">
        <v>2543</v>
      </c>
      <c r="Q4621" t="s">
        <v>2544</v>
      </c>
      <c r="R4621" t="s">
        <v>2563</v>
      </c>
      <c r="S4621" t="s">
        <v>2546</v>
      </c>
      <c r="T4621">
        <v>9397.4339999999993</v>
      </c>
      <c r="U4621" t="s">
        <v>1891</v>
      </c>
      <c r="V4621" t="s">
        <v>2564</v>
      </c>
      <c r="W4621" t="s">
        <v>1891</v>
      </c>
      <c r="X4621" t="s">
        <v>2564</v>
      </c>
      <c r="Y4621" t="str">
        <f t="shared" si="72"/>
        <v>深圳尚米网络技术有限公司深圳尚米网络技术有限公司CPC</v>
      </c>
      <c r="Z4621" t="e">
        <f>VLOOKUP(Y:Y,[1]Sheet1!N:N,1,0)</f>
        <v>#N/A</v>
      </c>
    </row>
    <row r="4622" spans="1:26" hidden="1" x14ac:dyDescent="0.25">
      <c r="A4622">
        <v>20230605</v>
      </c>
      <c r="B4622">
        <v>31693175</v>
      </c>
      <c r="C4622" t="s">
        <v>2787</v>
      </c>
      <c r="D4622">
        <v>2158492</v>
      </c>
      <c r="E4622" t="s">
        <v>2580</v>
      </c>
      <c r="F4622" s="59">
        <v>3106.49</v>
      </c>
      <c r="G4622">
        <v>2610.3200000000002</v>
      </c>
      <c r="H4622" t="s">
        <v>2559</v>
      </c>
      <c r="I4622" t="s">
        <v>2560</v>
      </c>
      <c r="J4622" t="s">
        <v>2330</v>
      </c>
      <c r="K4622" t="s">
        <v>711</v>
      </c>
      <c r="L4622" t="s">
        <v>2329</v>
      </c>
      <c r="M4622" t="s">
        <v>2581</v>
      </c>
      <c r="N4622" t="s">
        <v>2582</v>
      </c>
      <c r="O4622" t="s">
        <v>2542</v>
      </c>
      <c r="P4622" t="s">
        <v>2543</v>
      </c>
      <c r="Q4622" t="s">
        <v>2544</v>
      </c>
      <c r="R4622" t="s">
        <v>2583</v>
      </c>
      <c r="S4622" t="s">
        <v>2546</v>
      </c>
      <c r="T4622">
        <v>10452.15</v>
      </c>
      <c r="U4622" t="s">
        <v>2584</v>
      </c>
      <c r="V4622" t="s">
        <v>2585</v>
      </c>
      <c r="W4622" t="s">
        <v>2584</v>
      </c>
      <c r="X4622" t="s">
        <v>2585</v>
      </c>
      <c r="Y4622" t="str">
        <f t="shared" si="72"/>
        <v>成都哈拜网络科技有限公司-数字媒体事业部上海哈啰普惠科技有限公司CPC</v>
      </c>
      <c r="Z4622" t="e">
        <f>VLOOKUP(Y:Y,[1]Sheet1!N:N,1,0)</f>
        <v>#N/A</v>
      </c>
    </row>
    <row r="4623" spans="1:26" hidden="1" x14ac:dyDescent="0.25">
      <c r="A4623">
        <v>20230605</v>
      </c>
      <c r="B4623">
        <v>45323011</v>
      </c>
      <c r="C4623" t="s">
        <v>2680</v>
      </c>
      <c r="D4623">
        <v>2172261</v>
      </c>
      <c r="E4623" t="s">
        <v>2628</v>
      </c>
      <c r="F4623" s="59">
        <v>1605.2</v>
      </c>
      <c r="G4623">
        <v>1225.3399999999999</v>
      </c>
      <c r="H4623" t="s">
        <v>2538</v>
      </c>
      <c r="I4623" t="s">
        <v>2551</v>
      </c>
      <c r="J4623" t="s">
        <v>292</v>
      </c>
      <c r="K4623" t="s">
        <v>2321</v>
      </c>
      <c r="L4623" t="s">
        <v>574</v>
      </c>
      <c r="M4623" t="s">
        <v>2611</v>
      </c>
      <c r="N4623" t="s">
        <v>2612</v>
      </c>
      <c r="O4623" t="s">
        <v>2542</v>
      </c>
      <c r="P4623" t="s">
        <v>2543</v>
      </c>
      <c r="Q4623" t="s">
        <v>2544</v>
      </c>
      <c r="R4623" t="s">
        <v>2613</v>
      </c>
      <c r="S4623" t="s">
        <v>2546</v>
      </c>
      <c r="T4623">
        <v>0</v>
      </c>
      <c r="U4623" t="s">
        <v>2614</v>
      </c>
      <c r="V4623" t="s">
        <v>2615</v>
      </c>
      <c r="W4623" t="s">
        <v>2614</v>
      </c>
      <c r="X4623" t="s">
        <v>2615</v>
      </c>
      <c r="Y4623" t="str">
        <f t="shared" si="72"/>
        <v>广州荔湾品唯信息服务有限公司广州唯品会电子商务有限公司信息流</v>
      </c>
      <c r="Z4623" t="e">
        <f>VLOOKUP(Y:Y,[1]Sheet1!N:N,1,0)</f>
        <v>#N/A</v>
      </c>
    </row>
    <row r="4624" spans="1:26" hidden="1" x14ac:dyDescent="0.25">
      <c r="A4624">
        <v>20230605</v>
      </c>
      <c r="B4624">
        <v>47327891</v>
      </c>
      <c r="C4624" t="s">
        <v>2863</v>
      </c>
      <c r="D4624">
        <v>2185183</v>
      </c>
      <c r="E4624" t="s">
        <v>2574</v>
      </c>
      <c r="F4624" s="59">
        <v>120.63</v>
      </c>
      <c r="G4624">
        <v>91.39</v>
      </c>
      <c r="H4624" t="s">
        <v>2538</v>
      </c>
      <c r="I4624" t="s">
        <v>2539</v>
      </c>
      <c r="J4624" t="s">
        <v>2575</v>
      </c>
      <c r="K4624" t="s">
        <v>2321</v>
      </c>
      <c r="L4624" t="s">
        <v>2344</v>
      </c>
      <c r="M4624" t="s">
        <v>2576</v>
      </c>
      <c r="O4624" t="s">
        <v>2542</v>
      </c>
      <c r="P4624" t="s">
        <v>2543</v>
      </c>
      <c r="Q4624" t="s">
        <v>2544</v>
      </c>
      <c r="R4624" t="s">
        <v>2577</v>
      </c>
      <c r="S4624" t="s">
        <v>2546</v>
      </c>
      <c r="T4624">
        <v>0</v>
      </c>
      <c r="U4624" t="s">
        <v>838</v>
      </c>
      <c r="V4624" t="s">
        <v>2578</v>
      </c>
      <c r="W4624" t="s">
        <v>838</v>
      </c>
      <c r="X4624" t="s">
        <v>2578</v>
      </c>
      <c r="Y4624" t="str">
        <f t="shared" si="72"/>
        <v>北京微财科技有限公司-数媒重庆市黑卡小额贷款有限公司信息流</v>
      </c>
      <c r="Z4624" t="e">
        <f>VLOOKUP(Y:Y,[1]Sheet1!N:N,1,0)</f>
        <v>#N/A</v>
      </c>
    </row>
    <row r="4625" spans="1:26" hidden="1" x14ac:dyDescent="0.25">
      <c r="A4625">
        <v>20230605</v>
      </c>
      <c r="B4625">
        <v>47426658</v>
      </c>
      <c r="C4625" t="s">
        <v>2873</v>
      </c>
      <c r="D4625">
        <v>2167551</v>
      </c>
      <c r="E4625" t="s">
        <v>2550</v>
      </c>
      <c r="F4625" s="59">
        <v>228.61</v>
      </c>
      <c r="G4625">
        <v>228.61</v>
      </c>
      <c r="H4625" t="s">
        <v>2538</v>
      </c>
      <c r="I4625" t="s">
        <v>2551</v>
      </c>
      <c r="J4625" t="s">
        <v>2332</v>
      </c>
      <c r="K4625" t="s">
        <v>2321</v>
      </c>
      <c r="L4625" t="s">
        <v>2333</v>
      </c>
      <c r="M4625" t="s">
        <v>2552</v>
      </c>
      <c r="N4625" t="s">
        <v>2553</v>
      </c>
      <c r="O4625" t="s">
        <v>2542</v>
      </c>
      <c r="P4625" t="s">
        <v>2543</v>
      </c>
      <c r="Q4625" t="s">
        <v>2544</v>
      </c>
      <c r="R4625" t="s">
        <v>2554</v>
      </c>
      <c r="S4625" t="s">
        <v>2546</v>
      </c>
      <c r="T4625">
        <v>0</v>
      </c>
      <c r="U4625" t="s">
        <v>2555</v>
      </c>
      <c r="V4625" t="s">
        <v>2556</v>
      </c>
      <c r="W4625" t="s">
        <v>2555</v>
      </c>
      <c r="X4625" t="s">
        <v>2556</v>
      </c>
      <c r="Y4625" t="str">
        <f t="shared" si="72"/>
        <v>北京爱奇艺科技有限公司-百度北京爱奇艺科技有限公司信息流</v>
      </c>
      <c r="Z4625" t="e">
        <f>VLOOKUP(Y:Y,[1]Sheet1!N:N,1,0)</f>
        <v>#N/A</v>
      </c>
    </row>
    <row r="4626" spans="1:26" hidden="1" x14ac:dyDescent="0.25">
      <c r="A4626">
        <v>20230605</v>
      </c>
      <c r="B4626">
        <v>23293206</v>
      </c>
      <c r="C4626" t="s">
        <v>2696</v>
      </c>
      <c r="D4626">
        <v>2147805</v>
      </c>
      <c r="E4626" t="s">
        <v>2697</v>
      </c>
      <c r="F4626" s="59">
        <v>4665.74</v>
      </c>
      <c r="G4626">
        <v>4165.6499999999996</v>
      </c>
      <c r="H4626" t="s">
        <v>2559</v>
      </c>
      <c r="I4626" t="s">
        <v>2560</v>
      </c>
      <c r="J4626" t="s">
        <v>2347</v>
      </c>
      <c r="K4626" t="s">
        <v>711</v>
      </c>
      <c r="L4626" t="s">
        <v>2346</v>
      </c>
      <c r="M4626" t="s">
        <v>2698</v>
      </c>
      <c r="N4626" t="s">
        <v>2699</v>
      </c>
      <c r="O4626" t="s">
        <v>2542</v>
      </c>
      <c r="P4626" t="s">
        <v>2543</v>
      </c>
      <c r="Q4626" t="s">
        <v>2544</v>
      </c>
      <c r="R4626" t="s">
        <v>2700</v>
      </c>
      <c r="S4626" t="s">
        <v>2546</v>
      </c>
      <c r="T4626">
        <v>127066.247</v>
      </c>
      <c r="U4626" t="s">
        <v>2555</v>
      </c>
      <c r="V4626" t="s">
        <v>2596</v>
      </c>
      <c r="W4626" t="s">
        <v>2555</v>
      </c>
      <c r="X4626" t="s">
        <v>2556</v>
      </c>
      <c r="Y4626" t="str">
        <f t="shared" si="72"/>
        <v>飞狐信息技术（天津）有限公司飞狐信息技术(天津)有限公司CPC</v>
      </c>
      <c r="Z4626" t="e">
        <f>VLOOKUP(Y:Y,[1]Sheet1!N:N,1,0)</f>
        <v>#N/A</v>
      </c>
    </row>
    <row r="4627" spans="1:26" hidden="1" x14ac:dyDescent="0.25">
      <c r="A4627">
        <v>20230605</v>
      </c>
      <c r="B4627">
        <v>36470871</v>
      </c>
      <c r="C4627" t="s">
        <v>2579</v>
      </c>
      <c r="D4627">
        <v>2158492</v>
      </c>
      <c r="E4627" t="s">
        <v>2580</v>
      </c>
      <c r="F4627" s="59">
        <v>3704.66</v>
      </c>
      <c r="G4627">
        <v>3113.04</v>
      </c>
      <c r="H4627" t="s">
        <v>2559</v>
      </c>
      <c r="I4627" t="s">
        <v>2560</v>
      </c>
      <c r="J4627" t="s">
        <v>2330</v>
      </c>
      <c r="K4627" t="s">
        <v>711</v>
      </c>
      <c r="L4627" t="s">
        <v>2329</v>
      </c>
      <c r="M4627" t="s">
        <v>2581</v>
      </c>
      <c r="N4627" t="s">
        <v>2582</v>
      </c>
      <c r="O4627" t="s">
        <v>2542</v>
      </c>
      <c r="P4627" t="s">
        <v>2543</v>
      </c>
      <c r="Q4627" t="s">
        <v>2544</v>
      </c>
      <c r="R4627" t="s">
        <v>2583</v>
      </c>
      <c r="S4627" t="s">
        <v>2546</v>
      </c>
      <c r="T4627">
        <v>6527.7489999999998</v>
      </c>
      <c r="U4627" t="s">
        <v>2584</v>
      </c>
      <c r="V4627" t="s">
        <v>2585</v>
      </c>
      <c r="W4627" t="s">
        <v>2584</v>
      </c>
      <c r="X4627" t="s">
        <v>2585</v>
      </c>
      <c r="Y4627" t="str">
        <f t="shared" si="72"/>
        <v>成都哈拜网络科技有限公司-数字媒体事业部上海哈啰普惠科技有限公司CPC</v>
      </c>
      <c r="Z4627" t="e">
        <f>VLOOKUP(Y:Y,[1]Sheet1!N:N,1,0)</f>
        <v>#N/A</v>
      </c>
    </row>
    <row r="4628" spans="1:26" hidden="1" x14ac:dyDescent="0.25">
      <c r="A4628">
        <v>20230605</v>
      </c>
      <c r="B4628">
        <v>42965681</v>
      </c>
      <c r="C4628" t="s">
        <v>2725</v>
      </c>
      <c r="D4628">
        <v>2165227</v>
      </c>
      <c r="E4628" t="s">
        <v>2566</v>
      </c>
      <c r="F4628" s="59">
        <v>1547.26</v>
      </c>
      <c r="G4628">
        <v>1146.1199999999999</v>
      </c>
      <c r="H4628" t="s">
        <v>2538</v>
      </c>
      <c r="I4628" t="s">
        <v>2539</v>
      </c>
      <c r="J4628" t="s">
        <v>2320</v>
      </c>
      <c r="K4628" t="s">
        <v>2321</v>
      </c>
      <c r="L4628" t="s">
        <v>2318</v>
      </c>
      <c r="M4628" t="s">
        <v>2540</v>
      </c>
      <c r="N4628" t="s">
        <v>2541</v>
      </c>
      <c r="O4628" t="s">
        <v>2542</v>
      </c>
      <c r="P4628" t="s">
        <v>2543</v>
      </c>
      <c r="Q4628" t="s">
        <v>2544</v>
      </c>
      <c r="R4628" t="s">
        <v>2545</v>
      </c>
      <c r="S4628" t="s">
        <v>2546</v>
      </c>
      <c r="T4628">
        <v>0</v>
      </c>
      <c r="U4628" t="s">
        <v>838</v>
      </c>
      <c r="V4628" t="s">
        <v>2547</v>
      </c>
      <c r="W4628" t="s">
        <v>838</v>
      </c>
      <c r="X4628" t="s">
        <v>2548</v>
      </c>
      <c r="Y4628" t="str">
        <f t="shared" si="72"/>
        <v>上海耳序信息技术有限公司-四部上海拍拍贷金融信息服务有限公司信息流</v>
      </c>
      <c r="Z4628" t="e">
        <f>VLOOKUP(Y:Y,[1]Sheet1!N:N,1,0)</f>
        <v>#N/A</v>
      </c>
    </row>
    <row r="4629" spans="1:26" hidden="1" x14ac:dyDescent="0.25">
      <c r="A4629">
        <v>20230605</v>
      </c>
      <c r="B4629">
        <v>29995324</v>
      </c>
      <c r="C4629" t="s">
        <v>2722</v>
      </c>
      <c r="D4629">
        <v>2142924</v>
      </c>
      <c r="E4629" t="s">
        <v>2716</v>
      </c>
      <c r="F4629" s="59">
        <v>53941.8</v>
      </c>
      <c r="G4629">
        <v>53941.8</v>
      </c>
      <c r="H4629" t="s">
        <v>2559</v>
      </c>
      <c r="I4629" t="s">
        <v>2560</v>
      </c>
      <c r="J4629" t="s">
        <v>392</v>
      </c>
      <c r="K4629" t="s">
        <v>711</v>
      </c>
      <c r="L4629" t="s">
        <v>392</v>
      </c>
      <c r="M4629" t="s">
        <v>2641</v>
      </c>
      <c r="N4629" t="s">
        <v>2642</v>
      </c>
      <c r="O4629" t="s">
        <v>2542</v>
      </c>
      <c r="P4629" t="s">
        <v>2543</v>
      </c>
      <c r="Q4629" t="s">
        <v>2544</v>
      </c>
      <c r="R4629" t="s">
        <v>2643</v>
      </c>
      <c r="S4629" t="s">
        <v>2546</v>
      </c>
      <c r="T4629">
        <v>436357.34</v>
      </c>
      <c r="U4629" t="s">
        <v>838</v>
      </c>
      <c r="V4629" t="s">
        <v>2548</v>
      </c>
      <c r="W4629" t="s">
        <v>838</v>
      </c>
      <c r="X4629" t="s">
        <v>2548</v>
      </c>
      <c r="Y4629" t="str">
        <f t="shared" si="72"/>
        <v>福州三六零网络小额贷款有限公司福州三六零网络小额贷款有限公司CPC</v>
      </c>
      <c r="Z4629" t="e">
        <f>VLOOKUP(Y:Y,[1]Sheet1!N:N,1,0)</f>
        <v>#N/A</v>
      </c>
    </row>
    <row r="4630" spans="1:26" hidden="1" x14ac:dyDescent="0.25">
      <c r="A4630">
        <v>20230605</v>
      </c>
      <c r="B4630">
        <v>42014357</v>
      </c>
      <c r="C4630" t="s">
        <v>2798</v>
      </c>
      <c r="D4630">
        <v>2142924</v>
      </c>
      <c r="E4630" t="s">
        <v>2716</v>
      </c>
      <c r="F4630" s="59">
        <v>608.34</v>
      </c>
      <c r="G4630">
        <v>608.34</v>
      </c>
      <c r="H4630" t="s">
        <v>2559</v>
      </c>
      <c r="I4630" t="s">
        <v>2560</v>
      </c>
      <c r="J4630" t="s">
        <v>392</v>
      </c>
      <c r="K4630" t="s">
        <v>711</v>
      </c>
      <c r="L4630" t="s">
        <v>392</v>
      </c>
      <c r="M4630" t="s">
        <v>2641</v>
      </c>
      <c r="N4630" t="s">
        <v>2642</v>
      </c>
      <c r="O4630" t="s">
        <v>2542</v>
      </c>
      <c r="P4630" t="s">
        <v>2543</v>
      </c>
      <c r="Q4630" t="s">
        <v>2544</v>
      </c>
      <c r="R4630" t="s">
        <v>2643</v>
      </c>
      <c r="S4630" t="s">
        <v>2546</v>
      </c>
      <c r="T4630">
        <v>56402.6</v>
      </c>
      <c r="U4630" t="s">
        <v>838</v>
      </c>
      <c r="V4630" t="s">
        <v>2578</v>
      </c>
      <c r="W4630" t="s">
        <v>838</v>
      </c>
      <c r="X4630" t="s">
        <v>2548</v>
      </c>
      <c r="Y4630" t="str">
        <f t="shared" si="72"/>
        <v>福州三六零网络小额贷款有限公司福州三六零网络小额贷款有限公司CPC</v>
      </c>
      <c r="Z4630" t="e">
        <f>VLOOKUP(Y:Y,[1]Sheet1!N:N,1,0)</f>
        <v>#N/A</v>
      </c>
    </row>
    <row r="4631" spans="1:26" hidden="1" x14ac:dyDescent="0.25">
      <c r="A4631">
        <v>20230605</v>
      </c>
      <c r="B4631">
        <v>47184419</v>
      </c>
      <c r="C4631" t="s">
        <v>2740</v>
      </c>
      <c r="D4631">
        <v>2176807</v>
      </c>
      <c r="E4631" t="s">
        <v>2691</v>
      </c>
      <c r="F4631" s="59">
        <v>0.77</v>
      </c>
      <c r="G4631">
        <v>0.56000000000000005</v>
      </c>
      <c r="H4631" t="s">
        <v>2538</v>
      </c>
      <c r="I4631" t="s">
        <v>2539</v>
      </c>
      <c r="J4631" t="s">
        <v>2339</v>
      </c>
      <c r="K4631" t="s">
        <v>2321</v>
      </c>
      <c r="L4631" t="s">
        <v>2338</v>
      </c>
      <c r="M4631" t="s">
        <v>2692</v>
      </c>
      <c r="N4631" t="s">
        <v>2693</v>
      </c>
      <c r="O4631" t="s">
        <v>2542</v>
      </c>
      <c r="P4631" t="s">
        <v>2543</v>
      </c>
      <c r="Q4631" t="s">
        <v>2544</v>
      </c>
      <c r="R4631" t="s">
        <v>2694</v>
      </c>
      <c r="S4631" t="s">
        <v>2546</v>
      </c>
      <c r="T4631">
        <v>0</v>
      </c>
      <c r="U4631" t="s">
        <v>2117</v>
      </c>
      <c r="V4631" t="s">
        <v>2695</v>
      </c>
      <c r="W4631" t="s">
        <v>2117</v>
      </c>
      <c r="X4631" t="s">
        <v>2695</v>
      </c>
      <c r="Y4631" t="str">
        <f t="shared" si="72"/>
        <v>北京三快在线科技有限公司及其关联公司北京三快科技有限公司信息流</v>
      </c>
      <c r="Z4631" t="e">
        <f>VLOOKUP(Y:Y,[1]Sheet1!N:N,1,0)</f>
        <v>#N/A</v>
      </c>
    </row>
    <row r="4632" spans="1:26" hidden="1" x14ac:dyDescent="0.25">
      <c r="A4632">
        <v>20230605</v>
      </c>
      <c r="B4632">
        <v>47327963</v>
      </c>
      <c r="C4632" t="s">
        <v>2678</v>
      </c>
      <c r="D4632">
        <v>2185183</v>
      </c>
      <c r="E4632" t="s">
        <v>2574</v>
      </c>
      <c r="F4632" s="59">
        <v>39.97</v>
      </c>
      <c r="G4632">
        <v>30.28</v>
      </c>
      <c r="H4632" t="s">
        <v>2538</v>
      </c>
      <c r="I4632" t="s">
        <v>2551</v>
      </c>
      <c r="J4632" t="s">
        <v>2575</v>
      </c>
      <c r="K4632" t="s">
        <v>2321</v>
      </c>
      <c r="L4632" t="s">
        <v>2344</v>
      </c>
      <c r="M4632" t="s">
        <v>2576</v>
      </c>
      <c r="O4632" t="s">
        <v>2542</v>
      </c>
      <c r="P4632" t="s">
        <v>2543</v>
      </c>
      <c r="Q4632" t="s">
        <v>2544</v>
      </c>
      <c r="R4632" t="s">
        <v>2577</v>
      </c>
      <c r="S4632" t="s">
        <v>2546</v>
      </c>
      <c r="T4632">
        <v>0</v>
      </c>
      <c r="U4632" t="s">
        <v>838</v>
      </c>
      <c r="V4632" t="s">
        <v>2578</v>
      </c>
      <c r="W4632" t="s">
        <v>838</v>
      </c>
      <c r="X4632" t="s">
        <v>2578</v>
      </c>
      <c r="Y4632" t="str">
        <f t="shared" si="72"/>
        <v>北京微财科技有限公司-数媒重庆市黑卡小额贷款有限公司信息流</v>
      </c>
      <c r="Z4632" t="e">
        <f>VLOOKUP(Y:Y,[1]Sheet1!N:N,1,0)</f>
        <v>#N/A</v>
      </c>
    </row>
    <row r="4633" spans="1:26" hidden="1" x14ac:dyDescent="0.25">
      <c r="A4633">
        <v>20230605</v>
      </c>
      <c r="B4633">
        <v>47798400</v>
      </c>
      <c r="C4633" t="s">
        <v>2857</v>
      </c>
      <c r="D4633">
        <v>2169384</v>
      </c>
      <c r="E4633" t="s">
        <v>2633</v>
      </c>
      <c r="F4633" s="59">
        <v>4776.33</v>
      </c>
      <c r="G4633">
        <v>3538.02</v>
      </c>
      <c r="H4633" t="s">
        <v>2538</v>
      </c>
      <c r="I4633" t="s">
        <v>2551</v>
      </c>
      <c r="J4633" t="s">
        <v>296</v>
      </c>
      <c r="K4633" t="s">
        <v>2321</v>
      </c>
      <c r="L4633" t="s">
        <v>2334</v>
      </c>
      <c r="M4633" t="s">
        <v>2634</v>
      </c>
      <c r="N4633" t="s">
        <v>2635</v>
      </c>
      <c r="O4633" t="s">
        <v>2542</v>
      </c>
      <c r="P4633" t="s">
        <v>2543</v>
      </c>
      <c r="Q4633" t="s">
        <v>2544</v>
      </c>
      <c r="R4633" t="s">
        <v>2636</v>
      </c>
      <c r="S4633" t="s">
        <v>2546</v>
      </c>
      <c r="T4633">
        <v>0</v>
      </c>
      <c r="U4633" t="s">
        <v>2584</v>
      </c>
      <c r="V4633" t="s">
        <v>2637</v>
      </c>
      <c r="W4633" t="s">
        <v>2584</v>
      </c>
      <c r="X4633" t="s">
        <v>2637</v>
      </c>
      <c r="Y4633" t="str">
        <f t="shared" si="72"/>
        <v>湖北车智汇传媒有限公司北京车之家信息技术有限公司信息流</v>
      </c>
      <c r="Z4633" t="e">
        <f>VLOOKUP(Y:Y,[1]Sheet1!N:N,1,0)</f>
        <v>#N/A</v>
      </c>
    </row>
    <row r="4634" spans="1:26" hidden="1" x14ac:dyDescent="0.25">
      <c r="A4634">
        <v>20230605</v>
      </c>
      <c r="B4634">
        <v>31781225</v>
      </c>
      <c r="C4634" t="s">
        <v>2779</v>
      </c>
      <c r="D4634">
        <v>2115174</v>
      </c>
      <c r="E4634" t="s">
        <v>2780</v>
      </c>
      <c r="F4634" s="59">
        <v>850.65</v>
      </c>
      <c r="G4634">
        <v>0</v>
      </c>
      <c r="H4634" t="s">
        <v>2559</v>
      </c>
      <c r="I4634" t="s">
        <v>2560</v>
      </c>
      <c r="J4634" t="s">
        <v>2357</v>
      </c>
      <c r="K4634" t="s">
        <v>711</v>
      </c>
      <c r="L4634" t="s">
        <v>2356</v>
      </c>
      <c r="M4634" t="s">
        <v>2781</v>
      </c>
      <c r="N4634" t="s">
        <v>2782</v>
      </c>
      <c r="O4634" t="s">
        <v>2542</v>
      </c>
      <c r="P4634" t="s">
        <v>2543</v>
      </c>
      <c r="Q4634" t="s">
        <v>2544</v>
      </c>
      <c r="R4634" t="s">
        <v>2783</v>
      </c>
      <c r="S4634" t="s">
        <v>2546</v>
      </c>
      <c r="T4634">
        <v>0</v>
      </c>
      <c r="U4634" t="s">
        <v>2784</v>
      </c>
      <c r="V4634" t="s">
        <v>2785</v>
      </c>
      <c r="W4634" t="s">
        <v>1891</v>
      </c>
      <c r="X4634" t="s">
        <v>2602</v>
      </c>
      <c r="Y4634" t="str">
        <f t="shared" si="72"/>
        <v>腾讯云计算(北京)有限责任公司深圳市腾讯计算机系统有限公司CPC</v>
      </c>
      <c r="Z4634" t="e">
        <f>VLOOKUP(Y:Y,[1]Sheet1!N:N,1,0)</f>
        <v>#N/A</v>
      </c>
    </row>
    <row r="4635" spans="1:26" hidden="1" x14ac:dyDescent="0.25">
      <c r="A4635">
        <v>20230605</v>
      </c>
      <c r="B4635">
        <v>42965764</v>
      </c>
      <c r="C4635" t="s">
        <v>2536</v>
      </c>
      <c r="D4635">
        <v>2158784</v>
      </c>
      <c r="E4635" t="s">
        <v>2537</v>
      </c>
      <c r="F4635" s="59">
        <v>88.53</v>
      </c>
      <c r="G4635">
        <v>88.53</v>
      </c>
      <c r="H4635" t="s">
        <v>2538</v>
      </c>
      <c r="I4635" t="s">
        <v>2551</v>
      </c>
      <c r="J4635" t="s">
        <v>2320</v>
      </c>
      <c r="K4635" t="s">
        <v>2321</v>
      </c>
      <c r="L4635" t="s">
        <v>2318</v>
      </c>
      <c r="M4635" t="s">
        <v>2540</v>
      </c>
      <c r="N4635" t="s">
        <v>2541</v>
      </c>
      <c r="O4635" t="s">
        <v>2542</v>
      </c>
      <c r="P4635" t="s">
        <v>2543</v>
      </c>
      <c r="Q4635" t="s">
        <v>2544</v>
      </c>
      <c r="R4635" t="s">
        <v>2545</v>
      </c>
      <c r="S4635" t="s">
        <v>2546</v>
      </c>
      <c r="T4635">
        <v>0</v>
      </c>
      <c r="U4635" t="s">
        <v>838</v>
      </c>
      <c r="V4635" t="s">
        <v>2547</v>
      </c>
      <c r="W4635" t="s">
        <v>838</v>
      </c>
      <c r="X4635" t="s">
        <v>2548</v>
      </c>
      <c r="Y4635" t="str">
        <f t="shared" si="72"/>
        <v>上海耳序信息技术有限公司-四部上海拍拍贷金融信息服务有限公司信息流</v>
      </c>
      <c r="Z4635" t="e">
        <f>VLOOKUP(Y:Y,[1]Sheet1!N:N,1,0)</f>
        <v>#N/A</v>
      </c>
    </row>
    <row r="4636" spans="1:26" hidden="1" x14ac:dyDescent="0.25">
      <c r="A4636">
        <v>20230605</v>
      </c>
      <c r="B4636">
        <v>46808299</v>
      </c>
      <c r="C4636" t="s">
        <v>2567</v>
      </c>
      <c r="D4636">
        <v>2159765</v>
      </c>
      <c r="E4636" t="s">
        <v>2568</v>
      </c>
      <c r="F4636" s="59">
        <v>88.14</v>
      </c>
      <c r="G4636">
        <v>67.28</v>
      </c>
      <c r="H4636" t="s">
        <v>2538</v>
      </c>
      <c r="I4636" t="s">
        <v>2551</v>
      </c>
      <c r="J4636" t="s">
        <v>2375</v>
      </c>
      <c r="K4636" t="s">
        <v>2321</v>
      </c>
      <c r="L4636" t="s">
        <v>2277</v>
      </c>
      <c r="M4636" t="s">
        <v>2569</v>
      </c>
      <c r="O4636" t="s">
        <v>2542</v>
      </c>
      <c r="P4636" t="s">
        <v>2543</v>
      </c>
      <c r="Q4636" t="s">
        <v>2544</v>
      </c>
      <c r="R4636" t="s">
        <v>2570</v>
      </c>
      <c r="S4636" t="s">
        <v>2546</v>
      </c>
      <c r="T4636">
        <v>0</v>
      </c>
      <c r="U4636" t="s">
        <v>2571</v>
      </c>
      <c r="V4636" t="s">
        <v>2572</v>
      </c>
      <c r="W4636" t="s">
        <v>2571</v>
      </c>
      <c r="X4636" t="s">
        <v>2572</v>
      </c>
      <c r="Y4636" t="str">
        <f t="shared" si="72"/>
        <v>酷得少年（天津）文化传播有限公司-1北京酷得少年科技有限公司信息流</v>
      </c>
      <c r="Z4636" t="e">
        <f>VLOOKUP(Y:Y,[1]Sheet1!N:N,1,0)</f>
        <v>#N/A</v>
      </c>
    </row>
    <row r="4637" spans="1:26" hidden="1" x14ac:dyDescent="0.25">
      <c r="A4637">
        <v>20230605</v>
      </c>
      <c r="B4637">
        <v>47426625</v>
      </c>
      <c r="C4637" t="s">
        <v>2802</v>
      </c>
      <c r="D4637">
        <v>2189969</v>
      </c>
      <c r="E4637" t="s">
        <v>2608</v>
      </c>
      <c r="F4637" s="59">
        <v>8083.15</v>
      </c>
      <c r="G4637">
        <v>5773.68</v>
      </c>
      <c r="H4637" t="s">
        <v>2538</v>
      </c>
      <c r="I4637" t="s">
        <v>2551</v>
      </c>
      <c r="J4637" t="s">
        <v>2332</v>
      </c>
      <c r="K4637" t="s">
        <v>2321</v>
      </c>
      <c r="L4637" t="s">
        <v>2333</v>
      </c>
      <c r="M4637" t="s">
        <v>2552</v>
      </c>
      <c r="N4637" t="s">
        <v>2553</v>
      </c>
      <c r="O4637" t="s">
        <v>2542</v>
      </c>
      <c r="P4637" t="s">
        <v>2543</v>
      </c>
      <c r="Q4637" t="s">
        <v>2544</v>
      </c>
      <c r="R4637" t="s">
        <v>2554</v>
      </c>
      <c r="S4637" t="s">
        <v>2546</v>
      </c>
      <c r="T4637">
        <v>0</v>
      </c>
      <c r="U4637" t="s">
        <v>2555</v>
      </c>
      <c r="V4637" t="s">
        <v>2556</v>
      </c>
      <c r="W4637" t="s">
        <v>2555</v>
      </c>
      <c r="X4637" t="s">
        <v>2556</v>
      </c>
      <c r="Y4637" t="str">
        <f t="shared" si="72"/>
        <v>北京爱奇艺科技有限公司-百度北京爱奇艺科技有限公司信息流</v>
      </c>
      <c r="Z4637" t="e">
        <f>VLOOKUP(Y:Y,[1]Sheet1!N:N,1,0)</f>
        <v>#N/A</v>
      </c>
    </row>
    <row r="4638" spans="1:26" hidden="1" x14ac:dyDescent="0.25">
      <c r="A4638">
        <v>20230605</v>
      </c>
      <c r="B4638">
        <v>47580667</v>
      </c>
      <c r="C4638" t="s">
        <v>2683</v>
      </c>
      <c r="D4638">
        <v>2171230</v>
      </c>
      <c r="E4638" t="s">
        <v>2684</v>
      </c>
      <c r="F4638" s="59">
        <v>19629.66</v>
      </c>
      <c r="G4638">
        <v>15335.67</v>
      </c>
      <c r="H4638" t="s">
        <v>2538</v>
      </c>
      <c r="I4638" t="s">
        <v>2551</v>
      </c>
      <c r="J4638" t="s">
        <v>2322</v>
      </c>
      <c r="K4638" t="s">
        <v>2321</v>
      </c>
      <c r="L4638" t="s">
        <v>2323</v>
      </c>
      <c r="M4638" t="s">
        <v>2685</v>
      </c>
      <c r="N4638" t="s">
        <v>2686</v>
      </c>
      <c r="O4638" t="s">
        <v>2542</v>
      </c>
      <c r="P4638" t="s">
        <v>2543</v>
      </c>
      <c r="Q4638" t="s">
        <v>2544</v>
      </c>
      <c r="R4638" t="s">
        <v>2687</v>
      </c>
      <c r="S4638" t="s">
        <v>2546</v>
      </c>
      <c r="T4638">
        <v>0</v>
      </c>
      <c r="U4638" t="s">
        <v>2555</v>
      </c>
      <c r="V4638" t="s">
        <v>2556</v>
      </c>
      <c r="W4638" t="s">
        <v>2555</v>
      </c>
      <c r="X4638" t="s">
        <v>2671</v>
      </c>
      <c r="Y4638" t="str">
        <f t="shared" si="72"/>
        <v>广州虎牙信息科技有限公司-百度广州虎牙信息科技有限公司信息流</v>
      </c>
      <c r="Z4638" t="e">
        <f>VLOOKUP(Y:Y,[1]Sheet1!N:N,1,0)</f>
        <v>#N/A</v>
      </c>
    </row>
    <row r="4639" spans="1:26" hidden="1" x14ac:dyDescent="0.25">
      <c r="A4639">
        <v>20230605</v>
      </c>
      <c r="B4639">
        <v>47953331</v>
      </c>
      <c r="C4639" t="s">
        <v>2663</v>
      </c>
      <c r="D4639">
        <v>2167551</v>
      </c>
      <c r="E4639" t="s">
        <v>2550</v>
      </c>
      <c r="F4639" s="59">
        <v>0</v>
      </c>
      <c r="G4639">
        <v>0</v>
      </c>
      <c r="H4639" t="s">
        <v>2538</v>
      </c>
      <c r="I4639" t="s">
        <v>2539</v>
      </c>
      <c r="J4639" t="s">
        <v>2332</v>
      </c>
      <c r="K4639" t="s">
        <v>2321</v>
      </c>
      <c r="L4639" t="s">
        <v>2333</v>
      </c>
      <c r="M4639" t="s">
        <v>2552</v>
      </c>
      <c r="N4639" t="s">
        <v>2553</v>
      </c>
      <c r="O4639" t="s">
        <v>2542</v>
      </c>
      <c r="P4639" t="s">
        <v>2543</v>
      </c>
      <c r="Q4639" t="s">
        <v>2544</v>
      </c>
      <c r="R4639" t="s">
        <v>2554</v>
      </c>
      <c r="S4639" t="s">
        <v>2546</v>
      </c>
      <c r="T4639">
        <v>0</v>
      </c>
      <c r="U4639" t="s">
        <v>2555</v>
      </c>
      <c r="V4639" t="s">
        <v>2556</v>
      </c>
      <c r="W4639" t="s">
        <v>2555</v>
      </c>
      <c r="X4639" t="s">
        <v>2556</v>
      </c>
      <c r="Y4639" t="str">
        <f t="shared" si="72"/>
        <v>北京爱奇艺科技有限公司-百度北京爱奇艺科技有限公司信息流</v>
      </c>
      <c r="Z4639" t="e">
        <f>VLOOKUP(Y:Y,[1]Sheet1!N:N,1,0)</f>
        <v>#N/A</v>
      </c>
    </row>
    <row r="4640" spans="1:26" hidden="1" x14ac:dyDescent="0.25">
      <c r="A4640">
        <v>20230605</v>
      </c>
      <c r="B4640">
        <v>27382539</v>
      </c>
      <c r="C4640" t="s">
        <v>2609</v>
      </c>
      <c r="D4640">
        <v>2172257</v>
      </c>
      <c r="E4640" t="s">
        <v>2610</v>
      </c>
      <c r="F4640" s="59">
        <v>12085.24</v>
      </c>
      <c r="G4640">
        <v>9591.34</v>
      </c>
      <c r="H4640" t="s">
        <v>2559</v>
      </c>
      <c r="I4640" t="s">
        <v>2560</v>
      </c>
      <c r="J4640" t="s">
        <v>292</v>
      </c>
      <c r="K4640" t="s">
        <v>711</v>
      </c>
      <c r="L4640" t="s">
        <v>574</v>
      </c>
      <c r="M4640" t="s">
        <v>2611</v>
      </c>
      <c r="N4640" t="s">
        <v>2612</v>
      </c>
      <c r="O4640" t="s">
        <v>2542</v>
      </c>
      <c r="P4640" t="s">
        <v>2543</v>
      </c>
      <c r="Q4640" t="s">
        <v>2544</v>
      </c>
      <c r="R4640" t="s">
        <v>2613</v>
      </c>
      <c r="S4640" t="s">
        <v>2546</v>
      </c>
      <c r="T4640">
        <v>34336.421000000002</v>
      </c>
      <c r="U4640" t="s">
        <v>2614</v>
      </c>
      <c r="V4640" t="s">
        <v>2615</v>
      </c>
      <c r="W4640" t="s">
        <v>2614</v>
      </c>
      <c r="X4640" t="s">
        <v>2615</v>
      </c>
      <c r="Y4640" t="str">
        <f t="shared" si="72"/>
        <v>广州荔湾品唯信息服务有限公司广州唯品会电子商务有限公司CPC</v>
      </c>
      <c r="Z4640" t="e">
        <f>VLOOKUP(Y:Y,[1]Sheet1!N:N,1,0)</f>
        <v>#N/A</v>
      </c>
    </row>
    <row r="4641" spans="1:26" x14ac:dyDescent="0.25">
      <c r="A4641">
        <v>20230605</v>
      </c>
      <c r="B4641">
        <v>45336938</v>
      </c>
      <c r="C4641" t="s">
        <v>2753</v>
      </c>
      <c r="D4641">
        <v>2054669</v>
      </c>
      <c r="E4641" t="s">
        <v>2622</v>
      </c>
      <c r="F4641" s="59">
        <v>477.08</v>
      </c>
      <c r="G4641">
        <v>353.39</v>
      </c>
      <c r="H4641" t="s">
        <v>2538</v>
      </c>
      <c r="I4641" t="s">
        <v>2551</v>
      </c>
      <c r="J4641" t="s">
        <v>2352</v>
      </c>
      <c r="K4641" t="s">
        <v>2321</v>
      </c>
      <c r="L4641" t="s">
        <v>2351</v>
      </c>
      <c r="M4641" t="s">
        <v>2623</v>
      </c>
      <c r="N4641" t="s">
        <v>2624</v>
      </c>
      <c r="O4641" t="s">
        <v>2542</v>
      </c>
      <c r="P4641" t="s">
        <v>2543</v>
      </c>
      <c r="Q4641" t="s">
        <v>2544</v>
      </c>
      <c r="R4641" t="s">
        <v>2625</v>
      </c>
      <c r="S4641" t="s">
        <v>2546</v>
      </c>
      <c r="T4641">
        <v>0</v>
      </c>
      <c r="U4641" t="s">
        <v>838</v>
      </c>
      <c r="V4641" t="s">
        <v>2548</v>
      </c>
      <c r="W4641" t="s">
        <v>838</v>
      </c>
      <c r="X4641" t="s">
        <v>2548</v>
      </c>
      <c r="Y4641" t="str">
        <f t="shared" si="72"/>
        <v>深圳市小赢普惠科技有限责任公司深圳市赢众通金融信息服务有限责任公司信息流</v>
      </c>
      <c r="Z4641" t="e">
        <f>VLOOKUP(Y:Y,[1]Sheet1!N:N,1,0)</f>
        <v>#N/A</v>
      </c>
    </row>
    <row r="4642" spans="1:26" hidden="1" x14ac:dyDescent="0.25">
      <c r="A4642">
        <v>20230605</v>
      </c>
      <c r="B4642">
        <v>47327867</v>
      </c>
      <c r="C4642" t="s">
        <v>2682</v>
      </c>
      <c r="D4642">
        <v>2185183</v>
      </c>
      <c r="E4642" t="s">
        <v>2574</v>
      </c>
      <c r="F4642" s="59">
        <v>262.86</v>
      </c>
      <c r="G4642">
        <v>199.14</v>
      </c>
      <c r="H4642" t="s">
        <v>2538</v>
      </c>
      <c r="I4642" t="s">
        <v>2551</v>
      </c>
      <c r="J4642" t="s">
        <v>2575</v>
      </c>
      <c r="K4642" t="s">
        <v>2321</v>
      </c>
      <c r="L4642" t="s">
        <v>2344</v>
      </c>
      <c r="M4642" t="s">
        <v>2576</v>
      </c>
      <c r="O4642" t="s">
        <v>2542</v>
      </c>
      <c r="P4642" t="s">
        <v>2543</v>
      </c>
      <c r="Q4642" t="s">
        <v>2544</v>
      </c>
      <c r="R4642" t="s">
        <v>2577</v>
      </c>
      <c r="S4642" t="s">
        <v>2546</v>
      </c>
      <c r="T4642">
        <v>0</v>
      </c>
      <c r="U4642" t="s">
        <v>838</v>
      </c>
      <c r="V4642" t="s">
        <v>2578</v>
      </c>
      <c r="W4642" t="s">
        <v>838</v>
      </c>
      <c r="X4642" t="s">
        <v>2578</v>
      </c>
      <c r="Y4642" t="str">
        <f t="shared" si="72"/>
        <v>北京微财科技有限公司-数媒重庆市黑卡小额贷款有限公司信息流</v>
      </c>
      <c r="Z4642" t="e">
        <f>VLOOKUP(Y:Y,[1]Sheet1!N:N,1,0)</f>
        <v>#N/A</v>
      </c>
    </row>
    <row r="4643" spans="1:26" hidden="1" x14ac:dyDescent="0.25">
      <c r="A4643">
        <v>20230605</v>
      </c>
      <c r="B4643">
        <v>42965750</v>
      </c>
      <c r="C4643" t="s">
        <v>2565</v>
      </c>
      <c r="D4643">
        <v>2165227</v>
      </c>
      <c r="E4643" t="s">
        <v>2566</v>
      </c>
      <c r="F4643" s="59">
        <v>348.6</v>
      </c>
      <c r="G4643">
        <v>258.22000000000003</v>
      </c>
      <c r="H4643" t="s">
        <v>2538</v>
      </c>
      <c r="I4643" t="s">
        <v>2551</v>
      </c>
      <c r="J4643" t="s">
        <v>2320</v>
      </c>
      <c r="K4643" t="s">
        <v>2321</v>
      </c>
      <c r="L4643" t="s">
        <v>2318</v>
      </c>
      <c r="M4643" t="s">
        <v>2540</v>
      </c>
      <c r="N4643" t="s">
        <v>2541</v>
      </c>
      <c r="O4643" t="s">
        <v>2542</v>
      </c>
      <c r="P4643" t="s">
        <v>2543</v>
      </c>
      <c r="Q4643" t="s">
        <v>2544</v>
      </c>
      <c r="R4643" t="s">
        <v>2545</v>
      </c>
      <c r="S4643" t="s">
        <v>2546</v>
      </c>
      <c r="T4643">
        <v>0</v>
      </c>
      <c r="U4643" t="s">
        <v>838</v>
      </c>
      <c r="V4643" t="s">
        <v>2547</v>
      </c>
      <c r="W4643" t="s">
        <v>838</v>
      </c>
      <c r="X4643" t="s">
        <v>2548</v>
      </c>
      <c r="Y4643" t="str">
        <f t="shared" si="72"/>
        <v>上海耳序信息技术有限公司-四部上海拍拍贷金融信息服务有限公司信息流</v>
      </c>
      <c r="Z4643" t="e">
        <f>VLOOKUP(Y:Y,[1]Sheet1!N:N,1,0)</f>
        <v>#N/A</v>
      </c>
    </row>
    <row r="4644" spans="1:26" hidden="1" x14ac:dyDescent="0.25">
      <c r="A4644">
        <v>20230605</v>
      </c>
      <c r="B4644">
        <v>45323011</v>
      </c>
      <c r="C4644" t="s">
        <v>2680</v>
      </c>
      <c r="D4644">
        <v>2158930</v>
      </c>
      <c r="E4644" t="s">
        <v>2880</v>
      </c>
      <c r="F4644" s="59">
        <v>9.9700000000000006</v>
      </c>
      <c r="G4644">
        <v>4.3099999999999996</v>
      </c>
      <c r="H4644" t="s">
        <v>2538</v>
      </c>
      <c r="I4644" t="s">
        <v>2539</v>
      </c>
      <c r="J4644" t="s">
        <v>292</v>
      </c>
      <c r="K4644" t="s">
        <v>2321</v>
      </c>
      <c r="L4644" t="s">
        <v>574</v>
      </c>
      <c r="M4644" t="s">
        <v>2611</v>
      </c>
      <c r="N4644" t="s">
        <v>2612</v>
      </c>
      <c r="O4644" t="s">
        <v>2542</v>
      </c>
      <c r="P4644" t="s">
        <v>2543</v>
      </c>
      <c r="Q4644" t="s">
        <v>2544</v>
      </c>
      <c r="R4644" t="s">
        <v>2613</v>
      </c>
      <c r="S4644" t="s">
        <v>2546</v>
      </c>
      <c r="T4644">
        <v>0</v>
      </c>
      <c r="U4644" t="s">
        <v>2614</v>
      </c>
      <c r="V4644" t="s">
        <v>2615</v>
      </c>
      <c r="W4644" t="s">
        <v>2614</v>
      </c>
      <c r="X4644" t="s">
        <v>2615</v>
      </c>
      <c r="Y4644" t="str">
        <f t="shared" si="72"/>
        <v>广州荔湾品唯信息服务有限公司广州唯品会电子商务有限公司信息流</v>
      </c>
      <c r="Z4644" t="e">
        <f>VLOOKUP(Y:Y,[1]Sheet1!N:N,1,0)</f>
        <v>#N/A</v>
      </c>
    </row>
    <row r="4645" spans="1:26" hidden="1" x14ac:dyDescent="0.25">
      <c r="A4645">
        <v>20230605</v>
      </c>
      <c r="B4645">
        <v>45323041</v>
      </c>
      <c r="C4645" t="s">
        <v>2775</v>
      </c>
      <c r="D4645">
        <v>2172261</v>
      </c>
      <c r="E4645" t="s">
        <v>2628</v>
      </c>
      <c r="F4645" s="59">
        <v>12914.01</v>
      </c>
      <c r="G4645">
        <v>9858.02</v>
      </c>
      <c r="H4645" t="s">
        <v>2538</v>
      </c>
      <c r="I4645" t="s">
        <v>2551</v>
      </c>
      <c r="J4645" t="s">
        <v>292</v>
      </c>
      <c r="K4645" t="s">
        <v>2321</v>
      </c>
      <c r="L4645" t="s">
        <v>574</v>
      </c>
      <c r="M4645" t="s">
        <v>2611</v>
      </c>
      <c r="N4645" t="s">
        <v>2612</v>
      </c>
      <c r="O4645" t="s">
        <v>2542</v>
      </c>
      <c r="P4645" t="s">
        <v>2543</v>
      </c>
      <c r="Q4645" t="s">
        <v>2544</v>
      </c>
      <c r="R4645" t="s">
        <v>2613</v>
      </c>
      <c r="S4645" t="s">
        <v>2546</v>
      </c>
      <c r="T4645">
        <v>0</v>
      </c>
      <c r="U4645" t="s">
        <v>2614</v>
      </c>
      <c r="V4645" t="s">
        <v>2615</v>
      </c>
      <c r="W4645" t="s">
        <v>2614</v>
      </c>
      <c r="X4645" t="s">
        <v>2615</v>
      </c>
      <c r="Y4645" t="str">
        <f t="shared" si="72"/>
        <v>广州荔湾品唯信息服务有限公司广州唯品会电子商务有限公司信息流</v>
      </c>
      <c r="Z4645" t="e">
        <f>VLOOKUP(Y:Y,[1]Sheet1!N:N,1,0)</f>
        <v>#N/A</v>
      </c>
    </row>
    <row r="4646" spans="1:26" hidden="1" x14ac:dyDescent="0.25">
      <c r="A4646">
        <v>20230605</v>
      </c>
      <c r="B4646">
        <v>45323107</v>
      </c>
      <c r="C4646" t="s">
        <v>2654</v>
      </c>
      <c r="D4646">
        <v>2172261</v>
      </c>
      <c r="E4646" t="s">
        <v>2628</v>
      </c>
      <c r="F4646" s="59">
        <v>768.03</v>
      </c>
      <c r="G4646">
        <v>586.28</v>
      </c>
      <c r="H4646" t="s">
        <v>2538</v>
      </c>
      <c r="I4646" t="s">
        <v>2551</v>
      </c>
      <c r="J4646" t="s">
        <v>292</v>
      </c>
      <c r="K4646" t="s">
        <v>2321</v>
      </c>
      <c r="L4646" t="s">
        <v>574</v>
      </c>
      <c r="M4646" t="s">
        <v>2611</v>
      </c>
      <c r="N4646" t="s">
        <v>2612</v>
      </c>
      <c r="O4646" t="s">
        <v>2542</v>
      </c>
      <c r="P4646" t="s">
        <v>2543</v>
      </c>
      <c r="Q4646" t="s">
        <v>2544</v>
      </c>
      <c r="R4646" t="s">
        <v>2613</v>
      </c>
      <c r="S4646" t="s">
        <v>2546</v>
      </c>
      <c r="T4646">
        <v>0</v>
      </c>
      <c r="U4646" t="s">
        <v>2614</v>
      </c>
      <c r="V4646" t="s">
        <v>2615</v>
      </c>
      <c r="W4646" t="s">
        <v>2614</v>
      </c>
      <c r="X4646" t="s">
        <v>2615</v>
      </c>
      <c r="Y4646" t="str">
        <f t="shared" si="72"/>
        <v>广州荔湾品唯信息服务有限公司广州唯品会电子商务有限公司信息流</v>
      </c>
      <c r="Z4646" t="e">
        <f>VLOOKUP(Y:Y,[1]Sheet1!N:N,1,0)</f>
        <v>#N/A</v>
      </c>
    </row>
    <row r="4647" spans="1:26" hidden="1" x14ac:dyDescent="0.25">
      <c r="A4647">
        <v>20230605</v>
      </c>
      <c r="B4647">
        <v>46808242</v>
      </c>
      <c r="C4647" t="s">
        <v>2707</v>
      </c>
      <c r="D4647">
        <v>2159765</v>
      </c>
      <c r="E4647" t="s">
        <v>2568</v>
      </c>
      <c r="F4647" s="59">
        <v>1420.85</v>
      </c>
      <c r="G4647">
        <v>1084.6199999999999</v>
      </c>
      <c r="H4647" t="s">
        <v>2538</v>
      </c>
      <c r="I4647" t="s">
        <v>2551</v>
      </c>
      <c r="J4647" t="s">
        <v>2375</v>
      </c>
      <c r="K4647" t="s">
        <v>2321</v>
      </c>
      <c r="L4647" t="s">
        <v>2277</v>
      </c>
      <c r="M4647" t="s">
        <v>2569</v>
      </c>
      <c r="O4647" t="s">
        <v>2542</v>
      </c>
      <c r="P4647" t="s">
        <v>2543</v>
      </c>
      <c r="Q4647" t="s">
        <v>2544</v>
      </c>
      <c r="R4647" t="s">
        <v>2570</v>
      </c>
      <c r="S4647" t="s">
        <v>2546</v>
      </c>
      <c r="T4647">
        <v>0</v>
      </c>
      <c r="U4647" t="s">
        <v>2571</v>
      </c>
      <c r="V4647" t="s">
        <v>2572</v>
      </c>
      <c r="W4647" t="s">
        <v>2571</v>
      </c>
      <c r="X4647" t="s">
        <v>2572</v>
      </c>
      <c r="Y4647" t="str">
        <f t="shared" si="72"/>
        <v>酷得少年（天津）文化传播有限公司-1北京酷得少年科技有限公司信息流</v>
      </c>
      <c r="Z4647" t="e">
        <f>VLOOKUP(Y:Y,[1]Sheet1!N:N,1,0)</f>
        <v>#N/A</v>
      </c>
    </row>
    <row r="4648" spans="1:26" hidden="1" x14ac:dyDescent="0.25">
      <c r="A4648">
        <v>20230605</v>
      </c>
      <c r="B4648">
        <v>39122181</v>
      </c>
      <c r="C4648" t="s">
        <v>2586</v>
      </c>
      <c r="D4648">
        <v>2117410</v>
      </c>
      <c r="E4648" t="s">
        <v>2587</v>
      </c>
      <c r="F4648" s="59">
        <v>3517.49</v>
      </c>
      <c r="G4648">
        <v>0</v>
      </c>
      <c r="H4648" t="s">
        <v>2538</v>
      </c>
      <c r="I4648" t="s">
        <v>2551</v>
      </c>
      <c r="J4648" t="s">
        <v>2353</v>
      </c>
      <c r="K4648" t="s">
        <v>2321</v>
      </c>
      <c r="L4648" t="s">
        <v>326</v>
      </c>
      <c r="M4648" t="s">
        <v>2588</v>
      </c>
      <c r="N4648" t="s">
        <v>2589</v>
      </c>
      <c r="O4648" t="s">
        <v>2542</v>
      </c>
      <c r="P4648" t="s">
        <v>2543</v>
      </c>
      <c r="Q4648" t="s">
        <v>2544</v>
      </c>
      <c r="R4648" t="s">
        <v>2570</v>
      </c>
      <c r="S4648" t="s">
        <v>2546</v>
      </c>
      <c r="T4648">
        <v>0</v>
      </c>
      <c r="U4648" t="s">
        <v>2571</v>
      </c>
      <c r="V4648" t="s">
        <v>2572</v>
      </c>
      <c r="W4648" t="s">
        <v>1891</v>
      </c>
      <c r="X4648" t="s">
        <v>2564</v>
      </c>
      <c r="Y4648" t="str">
        <f t="shared" si="72"/>
        <v>网易有道信息技术（北京）有限公司网易(杭州)网络有限公司信息流</v>
      </c>
      <c r="Z4648" t="e">
        <f>VLOOKUP(Y:Y,[1]Sheet1!N:N,1,0)</f>
        <v>#N/A</v>
      </c>
    </row>
    <row r="4649" spans="1:26" hidden="1" x14ac:dyDescent="0.25">
      <c r="A4649">
        <v>20230605</v>
      </c>
      <c r="B4649">
        <v>39122211</v>
      </c>
      <c r="C4649" t="s">
        <v>2605</v>
      </c>
      <c r="D4649">
        <v>2117410</v>
      </c>
      <c r="E4649" t="s">
        <v>2587</v>
      </c>
      <c r="F4649" s="59">
        <v>1375.69</v>
      </c>
      <c r="G4649">
        <v>0</v>
      </c>
      <c r="H4649" t="s">
        <v>2538</v>
      </c>
      <c r="I4649" t="s">
        <v>2551</v>
      </c>
      <c r="J4649" t="s">
        <v>2353</v>
      </c>
      <c r="K4649" t="s">
        <v>2321</v>
      </c>
      <c r="L4649" t="s">
        <v>326</v>
      </c>
      <c r="M4649" t="s">
        <v>2588</v>
      </c>
      <c r="N4649" t="s">
        <v>2589</v>
      </c>
      <c r="O4649" t="s">
        <v>2542</v>
      </c>
      <c r="P4649" t="s">
        <v>2543</v>
      </c>
      <c r="Q4649" t="s">
        <v>2544</v>
      </c>
      <c r="R4649" t="s">
        <v>2570</v>
      </c>
      <c r="S4649" t="s">
        <v>2546</v>
      </c>
      <c r="T4649">
        <v>0</v>
      </c>
      <c r="U4649" t="s">
        <v>2571</v>
      </c>
      <c r="V4649" t="s">
        <v>2572</v>
      </c>
      <c r="W4649" t="s">
        <v>1891</v>
      </c>
      <c r="X4649" t="s">
        <v>2564</v>
      </c>
      <c r="Y4649" t="str">
        <f t="shared" si="72"/>
        <v>网易有道信息技术（北京）有限公司网易(杭州)网络有限公司信息流</v>
      </c>
      <c r="Z4649" t="e">
        <f>VLOOKUP(Y:Y,[1]Sheet1!N:N,1,0)</f>
        <v>#N/A</v>
      </c>
    </row>
    <row r="4650" spans="1:26" hidden="1" x14ac:dyDescent="0.25">
      <c r="A4650">
        <v>20230605</v>
      </c>
      <c r="B4650">
        <v>40896118</v>
      </c>
      <c r="C4650" t="s">
        <v>2758</v>
      </c>
      <c r="D4650">
        <v>2117409</v>
      </c>
      <c r="E4650" t="s">
        <v>2744</v>
      </c>
      <c r="F4650" s="59">
        <v>1465.67</v>
      </c>
      <c r="G4650">
        <v>0</v>
      </c>
      <c r="H4650" t="s">
        <v>2559</v>
      </c>
      <c r="I4650" t="s">
        <v>2560</v>
      </c>
      <c r="J4650" t="s">
        <v>2353</v>
      </c>
      <c r="K4650" t="s">
        <v>711</v>
      </c>
      <c r="L4650" t="s">
        <v>326</v>
      </c>
      <c r="M4650" t="s">
        <v>2588</v>
      </c>
      <c r="N4650" t="s">
        <v>2589</v>
      </c>
      <c r="O4650" t="s">
        <v>2542</v>
      </c>
      <c r="P4650" t="s">
        <v>2543</v>
      </c>
      <c r="Q4650" t="s">
        <v>2544</v>
      </c>
      <c r="R4650" t="s">
        <v>2570</v>
      </c>
      <c r="S4650" t="s">
        <v>2546</v>
      </c>
      <c r="T4650">
        <v>0</v>
      </c>
      <c r="U4650" t="s">
        <v>2571</v>
      </c>
      <c r="V4650" t="s">
        <v>2572</v>
      </c>
      <c r="W4650" t="s">
        <v>1891</v>
      </c>
      <c r="X4650" t="s">
        <v>2564</v>
      </c>
      <c r="Y4650" t="str">
        <f t="shared" si="72"/>
        <v>网易有道信息技术（北京）有限公司网易(杭州)网络有限公司CPC</v>
      </c>
      <c r="Z4650" t="e">
        <f>VLOOKUP(Y:Y,[1]Sheet1!N:N,1,0)</f>
        <v>#N/A</v>
      </c>
    </row>
    <row r="4651" spans="1:26" hidden="1" x14ac:dyDescent="0.25">
      <c r="A4651">
        <v>20230605</v>
      </c>
      <c r="B4651">
        <v>42594504</v>
      </c>
      <c r="C4651" t="s">
        <v>2618</v>
      </c>
      <c r="D4651">
        <v>2130054</v>
      </c>
      <c r="E4651" t="s">
        <v>2558</v>
      </c>
      <c r="F4651" s="59">
        <v>2316.48</v>
      </c>
      <c r="G4651">
        <v>1875.67</v>
      </c>
      <c r="H4651" t="s">
        <v>2559</v>
      </c>
      <c r="I4651" t="s">
        <v>2560</v>
      </c>
      <c r="J4651" t="s">
        <v>2350</v>
      </c>
      <c r="K4651" t="s">
        <v>711</v>
      </c>
      <c r="L4651" t="s">
        <v>2350</v>
      </c>
      <c r="M4651" t="s">
        <v>2561</v>
      </c>
      <c r="N4651" t="s">
        <v>2562</v>
      </c>
      <c r="O4651" t="s">
        <v>2542</v>
      </c>
      <c r="P4651" t="s">
        <v>2543</v>
      </c>
      <c r="Q4651" t="s">
        <v>2544</v>
      </c>
      <c r="R4651" t="s">
        <v>2563</v>
      </c>
      <c r="S4651" t="s">
        <v>2546</v>
      </c>
      <c r="T4651">
        <v>5093.165</v>
      </c>
      <c r="U4651" t="s">
        <v>1891</v>
      </c>
      <c r="V4651" t="s">
        <v>2564</v>
      </c>
      <c r="W4651" t="s">
        <v>1891</v>
      </c>
      <c r="X4651" t="s">
        <v>2564</v>
      </c>
      <c r="Y4651" t="str">
        <f t="shared" si="72"/>
        <v>深圳尚米网络技术有限公司深圳尚米网络技术有限公司CPC</v>
      </c>
      <c r="Z4651" t="e">
        <f>VLOOKUP(Y:Y,[1]Sheet1!N:N,1,0)</f>
        <v>#N/A</v>
      </c>
    </row>
    <row r="4652" spans="1:26" hidden="1" x14ac:dyDescent="0.25">
      <c r="A4652">
        <v>20230605</v>
      </c>
      <c r="B4652">
        <v>45323011</v>
      </c>
      <c r="C4652" t="s">
        <v>2680</v>
      </c>
      <c r="D4652">
        <v>2158930</v>
      </c>
      <c r="E4652" t="s">
        <v>2880</v>
      </c>
      <c r="F4652" s="59">
        <v>837.05</v>
      </c>
      <c r="G4652">
        <v>271.11</v>
      </c>
      <c r="H4652" t="s">
        <v>2538</v>
      </c>
      <c r="I4652" t="s">
        <v>2551</v>
      </c>
      <c r="J4652" t="s">
        <v>292</v>
      </c>
      <c r="K4652" t="s">
        <v>2321</v>
      </c>
      <c r="L4652" t="s">
        <v>574</v>
      </c>
      <c r="M4652" t="s">
        <v>2611</v>
      </c>
      <c r="N4652" t="s">
        <v>2612</v>
      </c>
      <c r="O4652" t="s">
        <v>2542</v>
      </c>
      <c r="P4652" t="s">
        <v>2543</v>
      </c>
      <c r="Q4652" t="s">
        <v>2544</v>
      </c>
      <c r="R4652" t="s">
        <v>2613</v>
      </c>
      <c r="S4652" t="s">
        <v>2546</v>
      </c>
      <c r="T4652">
        <v>0</v>
      </c>
      <c r="U4652" t="s">
        <v>2614</v>
      </c>
      <c r="V4652" t="s">
        <v>2615</v>
      </c>
      <c r="W4652" t="s">
        <v>2614</v>
      </c>
      <c r="X4652" t="s">
        <v>2615</v>
      </c>
      <c r="Y4652" t="str">
        <f t="shared" si="72"/>
        <v>广州荔湾品唯信息服务有限公司广州唯品会电子商务有限公司信息流</v>
      </c>
      <c r="Z4652" t="e">
        <f>VLOOKUP(Y:Y,[1]Sheet1!N:N,1,0)</f>
        <v>#N/A</v>
      </c>
    </row>
    <row r="4653" spans="1:26" hidden="1" x14ac:dyDescent="0.25">
      <c r="A4653">
        <v>20230605</v>
      </c>
      <c r="B4653">
        <v>47184422</v>
      </c>
      <c r="C4653" t="s">
        <v>2748</v>
      </c>
      <c r="D4653">
        <v>2171552</v>
      </c>
      <c r="E4653" t="s">
        <v>2749</v>
      </c>
      <c r="F4653" s="59">
        <v>1017.57</v>
      </c>
      <c r="G4653">
        <v>1017.57</v>
      </c>
      <c r="H4653" t="s">
        <v>2538</v>
      </c>
      <c r="I4653" t="s">
        <v>2551</v>
      </c>
      <c r="J4653" t="s">
        <v>2339</v>
      </c>
      <c r="K4653" t="s">
        <v>2321</v>
      </c>
      <c r="L4653" t="s">
        <v>2338</v>
      </c>
      <c r="M4653" t="s">
        <v>2692</v>
      </c>
      <c r="N4653" t="s">
        <v>2693</v>
      </c>
      <c r="O4653" t="s">
        <v>2542</v>
      </c>
      <c r="P4653" t="s">
        <v>2543</v>
      </c>
      <c r="Q4653" t="s">
        <v>2544</v>
      </c>
      <c r="R4653" t="s">
        <v>2694</v>
      </c>
      <c r="S4653" t="s">
        <v>2546</v>
      </c>
      <c r="T4653">
        <v>0</v>
      </c>
      <c r="U4653" t="s">
        <v>2117</v>
      </c>
      <c r="V4653" t="s">
        <v>2695</v>
      </c>
      <c r="W4653" t="s">
        <v>2117</v>
      </c>
      <c r="X4653" t="s">
        <v>2695</v>
      </c>
      <c r="Y4653" t="str">
        <f t="shared" si="72"/>
        <v>北京三快在线科技有限公司及其关联公司北京三快科技有限公司信息流</v>
      </c>
      <c r="Z4653" t="e">
        <f>VLOOKUP(Y:Y,[1]Sheet1!N:N,1,0)</f>
        <v>#N/A</v>
      </c>
    </row>
    <row r="4654" spans="1:26" hidden="1" x14ac:dyDescent="0.25">
      <c r="A4654">
        <v>20230605</v>
      </c>
      <c r="B4654">
        <v>29768594</v>
      </c>
      <c r="C4654" t="s">
        <v>2792</v>
      </c>
      <c r="D4654">
        <v>2130054</v>
      </c>
      <c r="E4654" t="s">
        <v>2558</v>
      </c>
      <c r="F4654" s="59">
        <v>7043.15</v>
      </c>
      <c r="G4654">
        <v>5702.78</v>
      </c>
      <c r="H4654" t="s">
        <v>2559</v>
      </c>
      <c r="I4654" t="s">
        <v>2560</v>
      </c>
      <c r="J4654" t="s">
        <v>2350</v>
      </c>
      <c r="K4654" t="s">
        <v>711</v>
      </c>
      <c r="L4654" t="s">
        <v>2350</v>
      </c>
      <c r="M4654" t="s">
        <v>2561</v>
      </c>
      <c r="N4654" t="s">
        <v>2562</v>
      </c>
      <c r="O4654" t="s">
        <v>2542</v>
      </c>
      <c r="P4654" t="s">
        <v>2543</v>
      </c>
      <c r="Q4654" t="s">
        <v>2544</v>
      </c>
      <c r="R4654" t="s">
        <v>2563</v>
      </c>
      <c r="S4654" t="s">
        <v>2546</v>
      </c>
      <c r="T4654">
        <v>9057.2639999999992</v>
      </c>
      <c r="U4654" t="s">
        <v>1891</v>
      </c>
      <c r="V4654" t="s">
        <v>2564</v>
      </c>
      <c r="W4654" t="s">
        <v>1891</v>
      </c>
      <c r="X4654" t="s">
        <v>2564</v>
      </c>
      <c r="Y4654" t="str">
        <f t="shared" si="72"/>
        <v>深圳尚米网络技术有限公司深圳尚米网络技术有限公司CPC</v>
      </c>
      <c r="Z4654" t="e">
        <f>VLOOKUP(Y:Y,[1]Sheet1!N:N,1,0)</f>
        <v>#N/A</v>
      </c>
    </row>
    <row r="4655" spans="1:26" hidden="1" x14ac:dyDescent="0.25">
      <c r="A4655">
        <v>20230605</v>
      </c>
      <c r="B4655">
        <v>41276552</v>
      </c>
      <c r="C4655" t="s">
        <v>2817</v>
      </c>
      <c r="D4655">
        <v>2158492</v>
      </c>
      <c r="E4655" t="s">
        <v>2580</v>
      </c>
      <c r="F4655" s="59">
        <v>550.05999999999995</v>
      </c>
      <c r="G4655">
        <v>462.22</v>
      </c>
      <c r="H4655" t="s">
        <v>2559</v>
      </c>
      <c r="I4655" t="s">
        <v>2560</v>
      </c>
      <c r="J4655" t="s">
        <v>2330</v>
      </c>
      <c r="K4655" t="s">
        <v>711</v>
      </c>
      <c r="L4655" t="s">
        <v>2329</v>
      </c>
      <c r="M4655" t="s">
        <v>2581</v>
      </c>
      <c r="N4655" t="s">
        <v>2582</v>
      </c>
      <c r="O4655" t="s">
        <v>2542</v>
      </c>
      <c r="P4655" t="s">
        <v>2543</v>
      </c>
      <c r="Q4655" t="s">
        <v>2544</v>
      </c>
      <c r="R4655" t="s">
        <v>2583</v>
      </c>
      <c r="S4655" t="s">
        <v>2546</v>
      </c>
      <c r="T4655">
        <v>10818.939</v>
      </c>
      <c r="U4655" t="s">
        <v>2584</v>
      </c>
      <c r="V4655" t="s">
        <v>2585</v>
      </c>
      <c r="W4655" t="s">
        <v>2584</v>
      </c>
      <c r="X4655" t="s">
        <v>2585</v>
      </c>
      <c r="Y4655" t="str">
        <f t="shared" si="72"/>
        <v>成都哈拜网络科技有限公司-数字媒体事业部上海哈啰普惠科技有限公司CPC</v>
      </c>
      <c r="Z4655" t="e">
        <f>VLOOKUP(Y:Y,[1]Sheet1!N:N,1,0)</f>
        <v>#N/A</v>
      </c>
    </row>
    <row r="4656" spans="1:26" hidden="1" x14ac:dyDescent="0.25">
      <c r="A4656">
        <v>20230605</v>
      </c>
      <c r="B4656">
        <v>47327934</v>
      </c>
      <c r="C4656" t="s">
        <v>2864</v>
      </c>
      <c r="D4656">
        <v>2185183</v>
      </c>
      <c r="E4656" t="s">
        <v>2574</v>
      </c>
      <c r="F4656" s="59">
        <v>73.73</v>
      </c>
      <c r="G4656">
        <v>55.86</v>
      </c>
      <c r="H4656" t="s">
        <v>2538</v>
      </c>
      <c r="I4656" t="s">
        <v>2551</v>
      </c>
      <c r="J4656" t="s">
        <v>2575</v>
      </c>
      <c r="K4656" t="s">
        <v>2321</v>
      </c>
      <c r="L4656" t="s">
        <v>2344</v>
      </c>
      <c r="M4656" t="s">
        <v>2576</v>
      </c>
      <c r="O4656" t="s">
        <v>2542</v>
      </c>
      <c r="P4656" t="s">
        <v>2543</v>
      </c>
      <c r="Q4656" t="s">
        <v>2544</v>
      </c>
      <c r="R4656" t="s">
        <v>2577</v>
      </c>
      <c r="S4656" t="s">
        <v>2546</v>
      </c>
      <c r="T4656">
        <v>0</v>
      </c>
      <c r="U4656" t="s">
        <v>838</v>
      </c>
      <c r="V4656" t="s">
        <v>2578</v>
      </c>
      <c r="W4656" t="s">
        <v>838</v>
      </c>
      <c r="X4656" t="s">
        <v>2578</v>
      </c>
      <c r="Y4656" t="str">
        <f t="shared" si="72"/>
        <v>北京微财科技有限公司-数媒重庆市黑卡小额贷款有限公司信息流</v>
      </c>
      <c r="Z4656" t="e">
        <f>VLOOKUP(Y:Y,[1]Sheet1!N:N,1,0)</f>
        <v>#N/A</v>
      </c>
    </row>
    <row r="4657" spans="1:26" hidden="1" x14ac:dyDescent="0.25">
      <c r="A4657">
        <v>20230605</v>
      </c>
      <c r="B4657">
        <v>30387904</v>
      </c>
      <c r="C4657" t="s">
        <v>2645</v>
      </c>
      <c r="D4657">
        <v>2130054</v>
      </c>
      <c r="E4657" t="s">
        <v>2558</v>
      </c>
      <c r="F4657" s="59">
        <v>2020.03</v>
      </c>
      <c r="G4657">
        <v>1635.61</v>
      </c>
      <c r="H4657" t="s">
        <v>2559</v>
      </c>
      <c r="I4657" t="s">
        <v>2560</v>
      </c>
      <c r="J4657" t="s">
        <v>2350</v>
      </c>
      <c r="K4657" t="s">
        <v>711</v>
      </c>
      <c r="L4657" t="s">
        <v>2350</v>
      </c>
      <c r="M4657" t="s">
        <v>2561</v>
      </c>
      <c r="N4657" t="s">
        <v>2562</v>
      </c>
      <c r="O4657" t="s">
        <v>2542</v>
      </c>
      <c r="P4657" t="s">
        <v>2543</v>
      </c>
      <c r="Q4657" t="s">
        <v>2544</v>
      </c>
      <c r="R4657" t="s">
        <v>2563</v>
      </c>
      <c r="S4657" t="s">
        <v>2546</v>
      </c>
      <c r="T4657">
        <v>3063.8780000000002</v>
      </c>
      <c r="U4657" t="s">
        <v>1891</v>
      </c>
      <c r="V4657" t="s">
        <v>2564</v>
      </c>
      <c r="W4657" t="s">
        <v>1891</v>
      </c>
      <c r="X4657" t="s">
        <v>2564</v>
      </c>
      <c r="Y4657" t="str">
        <f t="shared" si="72"/>
        <v>深圳尚米网络技术有限公司深圳尚米网络技术有限公司CPC</v>
      </c>
      <c r="Z4657" t="e">
        <f>VLOOKUP(Y:Y,[1]Sheet1!N:N,1,0)</f>
        <v>#N/A</v>
      </c>
    </row>
    <row r="4658" spans="1:26" hidden="1" x14ac:dyDescent="0.25">
      <c r="A4658">
        <v>20230605</v>
      </c>
      <c r="B4658">
        <v>38794042</v>
      </c>
      <c r="C4658" t="s">
        <v>2756</v>
      </c>
      <c r="D4658">
        <v>2172261</v>
      </c>
      <c r="E4658" t="s">
        <v>2628</v>
      </c>
      <c r="F4658" s="59">
        <v>0.11</v>
      </c>
      <c r="G4658">
        <v>0.08</v>
      </c>
      <c r="H4658" t="s">
        <v>2538</v>
      </c>
      <c r="I4658" t="s">
        <v>2539</v>
      </c>
      <c r="J4658" t="s">
        <v>292</v>
      </c>
      <c r="K4658" t="s">
        <v>2321</v>
      </c>
      <c r="L4658" t="s">
        <v>574</v>
      </c>
      <c r="M4658" t="s">
        <v>2611</v>
      </c>
      <c r="N4658" t="s">
        <v>2612</v>
      </c>
      <c r="O4658" t="s">
        <v>2542</v>
      </c>
      <c r="P4658" t="s">
        <v>2543</v>
      </c>
      <c r="Q4658" t="s">
        <v>2544</v>
      </c>
      <c r="R4658" t="s">
        <v>2613</v>
      </c>
      <c r="S4658" t="s">
        <v>2546</v>
      </c>
      <c r="T4658">
        <v>0</v>
      </c>
      <c r="U4658" t="s">
        <v>2614</v>
      </c>
      <c r="V4658" t="s">
        <v>2615</v>
      </c>
      <c r="W4658" t="s">
        <v>2614</v>
      </c>
      <c r="X4658" t="s">
        <v>2615</v>
      </c>
      <c r="Y4658" t="str">
        <f t="shared" si="72"/>
        <v>广州荔湾品唯信息服务有限公司广州唯品会电子商务有限公司信息流</v>
      </c>
      <c r="Z4658" t="e">
        <f>VLOOKUP(Y:Y,[1]Sheet1!N:N,1,0)</f>
        <v>#N/A</v>
      </c>
    </row>
    <row r="4659" spans="1:26" x14ac:dyDescent="0.25">
      <c r="A4659">
        <v>20230605</v>
      </c>
      <c r="B4659">
        <v>39873589</v>
      </c>
      <c r="C4659" t="s">
        <v>2811</v>
      </c>
      <c r="D4659">
        <v>2054669</v>
      </c>
      <c r="E4659" t="s">
        <v>2622</v>
      </c>
      <c r="F4659" s="59">
        <v>463.19</v>
      </c>
      <c r="G4659">
        <v>343.1</v>
      </c>
      <c r="H4659" t="s">
        <v>2538</v>
      </c>
      <c r="I4659" t="s">
        <v>2551</v>
      </c>
      <c r="J4659" t="s">
        <v>2352</v>
      </c>
      <c r="K4659" t="s">
        <v>2321</v>
      </c>
      <c r="L4659" t="s">
        <v>2351</v>
      </c>
      <c r="M4659" t="s">
        <v>2623</v>
      </c>
      <c r="N4659" t="s">
        <v>2624</v>
      </c>
      <c r="O4659" t="s">
        <v>2542</v>
      </c>
      <c r="P4659" t="s">
        <v>2543</v>
      </c>
      <c r="Q4659" t="s">
        <v>2544</v>
      </c>
      <c r="R4659" t="s">
        <v>2625</v>
      </c>
      <c r="S4659" t="s">
        <v>2546</v>
      </c>
      <c r="T4659">
        <v>0</v>
      </c>
      <c r="U4659" t="s">
        <v>838</v>
      </c>
      <c r="V4659" t="s">
        <v>2548</v>
      </c>
      <c r="W4659" t="s">
        <v>838</v>
      </c>
      <c r="X4659" t="s">
        <v>2548</v>
      </c>
      <c r="Y4659" t="str">
        <f t="shared" si="72"/>
        <v>深圳市小赢普惠科技有限责任公司深圳市赢众通金融信息服务有限责任公司信息流</v>
      </c>
      <c r="Z4659" t="e">
        <f>VLOOKUP(Y:Y,[1]Sheet1!N:N,1,0)</f>
        <v>#N/A</v>
      </c>
    </row>
    <row r="4660" spans="1:26" hidden="1" x14ac:dyDescent="0.25">
      <c r="A4660">
        <v>20230605</v>
      </c>
      <c r="B4660">
        <v>42012563</v>
      </c>
      <c r="C4660" t="s">
        <v>2741</v>
      </c>
      <c r="D4660">
        <v>2142924</v>
      </c>
      <c r="E4660" t="s">
        <v>2716</v>
      </c>
      <c r="F4660" s="59">
        <v>626.23</v>
      </c>
      <c r="G4660">
        <v>626.23</v>
      </c>
      <c r="H4660" t="s">
        <v>2559</v>
      </c>
      <c r="I4660" t="s">
        <v>2560</v>
      </c>
      <c r="J4660" t="s">
        <v>392</v>
      </c>
      <c r="K4660" t="s">
        <v>711</v>
      </c>
      <c r="L4660" t="s">
        <v>392</v>
      </c>
      <c r="M4660" t="s">
        <v>2641</v>
      </c>
      <c r="N4660" t="s">
        <v>2642</v>
      </c>
      <c r="O4660" t="s">
        <v>2542</v>
      </c>
      <c r="P4660" t="s">
        <v>2543</v>
      </c>
      <c r="Q4660" t="s">
        <v>2544</v>
      </c>
      <c r="R4660" t="s">
        <v>2643</v>
      </c>
      <c r="S4660" t="s">
        <v>2546</v>
      </c>
      <c r="T4660">
        <v>76375.89</v>
      </c>
      <c r="U4660" t="s">
        <v>838</v>
      </c>
      <c r="V4660" t="s">
        <v>2578</v>
      </c>
      <c r="W4660" t="s">
        <v>838</v>
      </c>
      <c r="X4660" t="s">
        <v>2548</v>
      </c>
      <c r="Y4660" t="str">
        <f t="shared" si="72"/>
        <v>福州三六零网络小额贷款有限公司福州三六零网络小额贷款有限公司CPC</v>
      </c>
      <c r="Z4660" t="e">
        <f>VLOOKUP(Y:Y,[1]Sheet1!N:N,1,0)</f>
        <v>#N/A</v>
      </c>
    </row>
    <row r="4661" spans="1:26" hidden="1" x14ac:dyDescent="0.25">
      <c r="A4661">
        <v>20230605</v>
      </c>
      <c r="B4661">
        <v>47426526</v>
      </c>
      <c r="C4661" t="s">
        <v>2799</v>
      </c>
      <c r="D4661">
        <v>2167551</v>
      </c>
      <c r="E4661" t="s">
        <v>2550</v>
      </c>
      <c r="F4661" s="59">
        <v>91.14</v>
      </c>
      <c r="G4661">
        <v>91.14</v>
      </c>
      <c r="H4661" t="s">
        <v>2538</v>
      </c>
      <c r="I4661" t="s">
        <v>2551</v>
      </c>
      <c r="J4661" t="s">
        <v>2332</v>
      </c>
      <c r="K4661" t="s">
        <v>2321</v>
      </c>
      <c r="L4661" t="s">
        <v>2333</v>
      </c>
      <c r="M4661" t="s">
        <v>2552</v>
      </c>
      <c r="N4661" t="s">
        <v>2553</v>
      </c>
      <c r="O4661" t="s">
        <v>2542</v>
      </c>
      <c r="P4661" t="s">
        <v>2543</v>
      </c>
      <c r="Q4661" t="s">
        <v>2544</v>
      </c>
      <c r="R4661" t="s">
        <v>2554</v>
      </c>
      <c r="S4661" t="s">
        <v>2546</v>
      </c>
      <c r="T4661">
        <v>0</v>
      </c>
      <c r="U4661" t="s">
        <v>2555</v>
      </c>
      <c r="V4661" t="s">
        <v>2556</v>
      </c>
      <c r="W4661" t="s">
        <v>2555</v>
      </c>
      <c r="X4661" t="s">
        <v>2556</v>
      </c>
      <c r="Y4661" t="str">
        <f t="shared" si="72"/>
        <v>北京爱奇艺科技有限公司-百度北京爱奇艺科技有限公司信息流</v>
      </c>
      <c r="Z4661" t="e">
        <f>VLOOKUP(Y:Y,[1]Sheet1!N:N,1,0)</f>
        <v>#N/A</v>
      </c>
    </row>
    <row r="4662" spans="1:26" hidden="1" x14ac:dyDescent="0.25">
      <c r="A4662">
        <v>20230605</v>
      </c>
      <c r="B4662">
        <v>29768622</v>
      </c>
      <c r="C4662" t="s">
        <v>2603</v>
      </c>
      <c r="D4662">
        <v>2130054</v>
      </c>
      <c r="E4662" t="s">
        <v>2558</v>
      </c>
      <c r="F4662" s="59">
        <v>1872.34</v>
      </c>
      <c r="G4662">
        <v>1516</v>
      </c>
      <c r="H4662" t="s">
        <v>2559</v>
      </c>
      <c r="I4662" t="s">
        <v>2560</v>
      </c>
      <c r="J4662" t="s">
        <v>2350</v>
      </c>
      <c r="K4662" t="s">
        <v>711</v>
      </c>
      <c r="L4662" t="s">
        <v>2350</v>
      </c>
      <c r="M4662" t="s">
        <v>2561</v>
      </c>
      <c r="N4662" t="s">
        <v>2562</v>
      </c>
      <c r="O4662" t="s">
        <v>2542</v>
      </c>
      <c r="P4662" t="s">
        <v>2543</v>
      </c>
      <c r="Q4662" t="s">
        <v>2544</v>
      </c>
      <c r="R4662" t="s">
        <v>2563</v>
      </c>
      <c r="S4662" t="s">
        <v>2546</v>
      </c>
      <c r="T4662">
        <v>7781.0950000000003</v>
      </c>
      <c r="U4662" t="s">
        <v>1891</v>
      </c>
      <c r="V4662" t="s">
        <v>2564</v>
      </c>
      <c r="W4662" t="s">
        <v>1891</v>
      </c>
      <c r="X4662" t="s">
        <v>2564</v>
      </c>
      <c r="Y4662" t="str">
        <f t="shared" si="72"/>
        <v>深圳尚米网络技术有限公司深圳尚米网络技术有限公司CPC</v>
      </c>
      <c r="Z4662" t="e">
        <f>VLOOKUP(Y:Y,[1]Sheet1!N:N,1,0)</f>
        <v>#N/A</v>
      </c>
    </row>
    <row r="4663" spans="1:26" hidden="1" x14ac:dyDescent="0.25">
      <c r="A4663">
        <v>20230605</v>
      </c>
      <c r="B4663">
        <v>41250532</v>
      </c>
      <c r="C4663" t="s">
        <v>2664</v>
      </c>
      <c r="D4663">
        <v>2130054</v>
      </c>
      <c r="E4663" t="s">
        <v>2558</v>
      </c>
      <c r="F4663" s="59">
        <v>1141.02</v>
      </c>
      <c r="G4663">
        <v>923.84</v>
      </c>
      <c r="H4663" t="s">
        <v>2559</v>
      </c>
      <c r="I4663" t="s">
        <v>2560</v>
      </c>
      <c r="J4663" t="s">
        <v>2350</v>
      </c>
      <c r="K4663" t="s">
        <v>711</v>
      </c>
      <c r="L4663" t="s">
        <v>2350</v>
      </c>
      <c r="M4663" t="s">
        <v>2561</v>
      </c>
      <c r="N4663" t="s">
        <v>2562</v>
      </c>
      <c r="O4663" t="s">
        <v>2542</v>
      </c>
      <c r="P4663" t="s">
        <v>2543</v>
      </c>
      <c r="Q4663" t="s">
        <v>2544</v>
      </c>
      <c r="R4663" t="s">
        <v>2563</v>
      </c>
      <c r="S4663" t="s">
        <v>2546</v>
      </c>
      <c r="T4663">
        <v>5042.5590000000002</v>
      </c>
      <c r="U4663" t="s">
        <v>1891</v>
      </c>
      <c r="V4663" t="s">
        <v>2564</v>
      </c>
      <c r="W4663" t="s">
        <v>1891</v>
      </c>
      <c r="X4663" t="s">
        <v>2564</v>
      </c>
      <c r="Y4663" t="str">
        <f t="shared" si="72"/>
        <v>深圳尚米网络技术有限公司深圳尚米网络技术有限公司CPC</v>
      </c>
      <c r="Z4663" t="e">
        <f>VLOOKUP(Y:Y,[1]Sheet1!N:N,1,0)</f>
        <v>#N/A</v>
      </c>
    </row>
    <row r="4664" spans="1:26" hidden="1" x14ac:dyDescent="0.25">
      <c r="A4664">
        <v>20230605</v>
      </c>
      <c r="B4664">
        <v>41250572</v>
      </c>
      <c r="C4664" t="s">
        <v>2703</v>
      </c>
      <c r="D4664">
        <v>2130054</v>
      </c>
      <c r="E4664" t="s">
        <v>2558</v>
      </c>
      <c r="F4664" s="59">
        <v>2020.8</v>
      </c>
      <c r="G4664">
        <v>1636.24</v>
      </c>
      <c r="H4664" t="s">
        <v>2559</v>
      </c>
      <c r="I4664" t="s">
        <v>2560</v>
      </c>
      <c r="J4664" t="s">
        <v>2350</v>
      </c>
      <c r="K4664" t="s">
        <v>711</v>
      </c>
      <c r="L4664" t="s">
        <v>2350</v>
      </c>
      <c r="M4664" t="s">
        <v>2561</v>
      </c>
      <c r="N4664" t="s">
        <v>2562</v>
      </c>
      <c r="O4664" t="s">
        <v>2542</v>
      </c>
      <c r="P4664" t="s">
        <v>2543</v>
      </c>
      <c r="Q4664" t="s">
        <v>2544</v>
      </c>
      <c r="R4664" t="s">
        <v>2563</v>
      </c>
      <c r="S4664" t="s">
        <v>2546</v>
      </c>
      <c r="T4664">
        <v>1891.5150000000001</v>
      </c>
      <c r="U4664" t="s">
        <v>1891</v>
      </c>
      <c r="V4664" t="s">
        <v>2564</v>
      </c>
      <c r="W4664" t="s">
        <v>1891</v>
      </c>
      <c r="X4664" t="s">
        <v>2564</v>
      </c>
      <c r="Y4664" t="str">
        <f t="shared" si="72"/>
        <v>深圳尚米网络技术有限公司深圳尚米网络技术有限公司CPC</v>
      </c>
      <c r="Z4664" t="e">
        <f>VLOOKUP(Y:Y,[1]Sheet1!N:N,1,0)</f>
        <v>#N/A</v>
      </c>
    </row>
    <row r="4665" spans="1:26" hidden="1" x14ac:dyDescent="0.25">
      <c r="A4665">
        <v>20230605</v>
      </c>
      <c r="B4665">
        <v>47184419</v>
      </c>
      <c r="C4665" t="s">
        <v>2740</v>
      </c>
      <c r="D4665">
        <v>2176807</v>
      </c>
      <c r="E4665" t="s">
        <v>2691</v>
      </c>
      <c r="F4665" s="59">
        <v>0.03</v>
      </c>
      <c r="G4665">
        <v>0.02</v>
      </c>
      <c r="H4665" t="s">
        <v>2538</v>
      </c>
      <c r="I4665" t="s">
        <v>2551</v>
      </c>
      <c r="J4665" t="s">
        <v>2339</v>
      </c>
      <c r="K4665" t="s">
        <v>2321</v>
      </c>
      <c r="L4665" t="s">
        <v>2338</v>
      </c>
      <c r="M4665" t="s">
        <v>2692</v>
      </c>
      <c r="N4665" t="s">
        <v>2693</v>
      </c>
      <c r="O4665" t="s">
        <v>2542</v>
      </c>
      <c r="P4665" t="s">
        <v>2543</v>
      </c>
      <c r="Q4665" t="s">
        <v>2544</v>
      </c>
      <c r="R4665" t="s">
        <v>2694</v>
      </c>
      <c r="S4665" t="s">
        <v>2546</v>
      </c>
      <c r="T4665">
        <v>0</v>
      </c>
      <c r="U4665" t="s">
        <v>2117</v>
      </c>
      <c r="V4665" t="s">
        <v>2695</v>
      </c>
      <c r="W4665" t="s">
        <v>2117</v>
      </c>
      <c r="X4665" t="s">
        <v>2695</v>
      </c>
      <c r="Y4665" t="str">
        <f t="shared" si="72"/>
        <v>北京三快在线科技有限公司及其关联公司北京三快科技有限公司信息流</v>
      </c>
      <c r="Z4665" t="e">
        <f>VLOOKUP(Y:Y,[1]Sheet1!N:N,1,0)</f>
        <v>#N/A</v>
      </c>
    </row>
    <row r="4666" spans="1:26" hidden="1" x14ac:dyDescent="0.25">
      <c r="A4666">
        <v>20230605</v>
      </c>
      <c r="B4666">
        <v>38794049</v>
      </c>
      <c r="C4666" t="s">
        <v>2627</v>
      </c>
      <c r="D4666">
        <v>2172261</v>
      </c>
      <c r="E4666" t="s">
        <v>2628</v>
      </c>
      <c r="F4666" s="59">
        <v>575.26</v>
      </c>
      <c r="G4666">
        <v>439.13</v>
      </c>
      <c r="H4666" t="s">
        <v>2538</v>
      </c>
      <c r="I4666" t="s">
        <v>2551</v>
      </c>
      <c r="J4666" t="s">
        <v>292</v>
      </c>
      <c r="K4666" t="s">
        <v>2321</v>
      </c>
      <c r="L4666" t="s">
        <v>574</v>
      </c>
      <c r="M4666" t="s">
        <v>2611</v>
      </c>
      <c r="N4666" t="s">
        <v>2612</v>
      </c>
      <c r="O4666" t="s">
        <v>2542</v>
      </c>
      <c r="P4666" t="s">
        <v>2543</v>
      </c>
      <c r="Q4666" t="s">
        <v>2544</v>
      </c>
      <c r="R4666" t="s">
        <v>2613</v>
      </c>
      <c r="S4666" t="s">
        <v>2546</v>
      </c>
      <c r="T4666">
        <v>0</v>
      </c>
      <c r="U4666" t="s">
        <v>2614</v>
      </c>
      <c r="V4666" t="s">
        <v>2615</v>
      </c>
      <c r="W4666" t="s">
        <v>2614</v>
      </c>
      <c r="X4666" t="s">
        <v>2615</v>
      </c>
      <c r="Y4666" t="str">
        <f t="shared" si="72"/>
        <v>广州荔湾品唯信息服务有限公司广州唯品会电子商务有限公司信息流</v>
      </c>
      <c r="Z4666" t="e">
        <f>VLOOKUP(Y:Y,[1]Sheet1!N:N,1,0)</f>
        <v>#N/A</v>
      </c>
    </row>
    <row r="4667" spans="1:26" hidden="1" x14ac:dyDescent="0.25">
      <c r="A4667">
        <v>20230605</v>
      </c>
      <c r="B4667">
        <v>47799717</v>
      </c>
      <c r="C4667" t="s">
        <v>2860</v>
      </c>
      <c r="D4667">
        <v>2159765</v>
      </c>
      <c r="E4667" t="s">
        <v>2568</v>
      </c>
      <c r="F4667" s="59">
        <v>181.41</v>
      </c>
      <c r="G4667">
        <v>138.47999999999999</v>
      </c>
      <c r="H4667" t="s">
        <v>2538</v>
      </c>
      <c r="I4667" t="s">
        <v>2551</v>
      </c>
      <c r="J4667" t="s">
        <v>2375</v>
      </c>
      <c r="K4667" t="s">
        <v>2321</v>
      </c>
      <c r="L4667" t="s">
        <v>2277</v>
      </c>
      <c r="M4667" t="s">
        <v>2569</v>
      </c>
      <c r="O4667" t="s">
        <v>2542</v>
      </c>
      <c r="P4667" t="s">
        <v>2543</v>
      </c>
      <c r="Q4667" t="s">
        <v>2544</v>
      </c>
      <c r="R4667" t="s">
        <v>2570</v>
      </c>
      <c r="S4667" t="s">
        <v>2546</v>
      </c>
      <c r="T4667">
        <v>0</v>
      </c>
      <c r="U4667" t="s">
        <v>2571</v>
      </c>
      <c r="V4667" t="s">
        <v>2572</v>
      </c>
      <c r="W4667" t="s">
        <v>2571</v>
      </c>
      <c r="X4667" t="s">
        <v>2572</v>
      </c>
      <c r="Y4667" t="str">
        <f t="shared" si="72"/>
        <v>酷得少年（天津）文化传播有限公司-1北京酷得少年科技有限公司信息流</v>
      </c>
      <c r="Z4667" t="e">
        <f>VLOOKUP(Y:Y,[1]Sheet1!N:N,1,0)</f>
        <v>#N/A</v>
      </c>
    </row>
    <row r="4668" spans="1:26" hidden="1" x14ac:dyDescent="0.25">
      <c r="A4668">
        <v>20230604</v>
      </c>
      <c r="B4668">
        <v>42965764</v>
      </c>
      <c r="C4668" t="s">
        <v>2536</v>
      </c>
      <c r="D4668">
        <v>2158784</v>
      </c>
      <c r="E4668" t="s">
        <v>2537</v>
      </c>
      <c r="F4668" s="59">
        <v>1960.45</v>
      </c>
      <c r="G4668">
        <v>1960.45</v>
      </c>
      <c r="H4668" t="s">
        <v>2538</v>
      </c>
      <c r="I4668" t="s">
        <v>2539</v>
      </c>
      <c r="J4668" t="s">
        <v>2320</v>
      </c>
      <c r="K4668" t="s">
        <v>2321</v>
      </c>
      <c r="L4668" t="s">
        <v>2318</v>
      </c>
      <c r="M4668" t="s">
        <v>2540</v>
      </c>
      <c r="N4668" t="s">
        <v>2541</v>
      </c>
      <c r="O4668" t="s">
        <v>2542</v>
      </c>
      <c r="P4668" t="s">
        <v>2543</v>
      </c>
      <c r="Q4668" t="s">
        <v>2544</v>
      </c>
      <c r="R4668" t="s">
        <v>2545</v>
      </c>
      <c r="S4668" t="s">
        <v>2546</v>
      </c>
      <c r="T4668">
        <v>0</v>
      </c>
      <c r="U4668" t="s">
        <v>838</v>
      </c>
      <c r="V4668" t="s">
        <v>2547</v>
      </c>
      <c r="W4668" t="s">
        <v>838</v>
      </c>
      <c r="X4668" t="s">
        <v>2548</v>
      </c>
      <c r="Y4668" t="str">
        <f t="shared" si="72"/>
        <v>上海耳序信息技术有限公司-四部上海拍拍贷金融信息服务有限公司信息流</v>
      </c>
      <c r="Z4668" t="e">
        <f>VLOOKUP(Y:Y,[1]Sheet1!N:N,1,0)</f>
        <v>#N/A</v>
      </c>
    </row>
    <row r="4669" spans="1:26" hidden="1" x14ac:dyDescent="0.25">
      <c r="A4669">
        <v>20230604</v>
      </c>
      <c r="B4669">
        <v>47327934</v>
      </c>
      <c r="C4669" t="s">
        <v>2864</v>
      </c>
      <c r="D4669">
        <v>2185183</v>
      </c>
      <c r="E4669" t="s">
        <v>2574</v>
      </c>
      <c r="F4669" s="59">
        <v>110.27</v>
      </c>
      <c r="G4669">
        <v>83.54</v>
      </c>
      <c r="H4669" t="s">
        <v>2538</v>
      </c>
      <c r="I4669" t="s">
        <v>2551</v>
      </c>
      <c r="J4669" t="s">
        <v>2575</v>
      </c>
      <c r="K4669" t="s">
        <v>2321</v>
      </c>
      <c r="L4669" t="s">
        <v>2344</v>
      </c>
      <c r="M4669" t="s">
        <v>2576</v>
      </c>
      <c r="O4669" t="s">
        <v>2542</v>
      </c>
      <c r="P4669" t="s">
        <v>2543</v>
      </c>
      <c r="Q4669" t="s">
        <v>2544</v>
      </c>
      <c r="R4669" t="s">
        <v>2577</v>
      </c>
      <c r="S4669" t="s">
        <v>2546</v>
      </c>
      <c r="T4669">
        <v>0</v>
      </c>
      <c r="U4669" t="s">
        <v>838</v>
      </c>
      <c r="V4669" t="s">
        <v>2578</v>
      </c>
      <c r="W4669" t="s">
        <v>838</v>
      </c>
      <c r="X4669" t="s">
        <v>2578</v>
      </c>
      <c r="Y4669" t="str">
        <f t="shared" si="72"/>
        <v>北京微财科技有限公司-数媒重庆市黑卡小额贷款有限公司信息流</v>
      </c>
      <c r="Z4669" t="e">
        <f>VLOOKUP(Y:Y,[1]Sheet1!N:N,1,0)</f>
        <v>#N/A</v>
      </c>
    </row>
    <row r="4670" spans="1:26" hidden="1" x14ac:dyDescent="0.25">
      <c r="A4670">
        <v>20230604</v>
      </c>
      <c r="B4670">
        <v>38794042</v>
      </c>
      <c r="C4670" t="s">
        <v>2756</v>
      </c>
      <c r="D4670">
        <v>2172261</v>
      </c>
      <c r="E4670" t="s">
        <v>2628</v>
      </c>
      <c r="F4670" s="59">
        <v>0.16</v>
      </c>
      <c r="G4670">
        <v>0.12</v>
      </c>
      <c r="H4670" t="s">
        <v>2538</v>
      </c>
      <c r="I4670" t="s">
        <v>2539</v>
      </c>
      <c r="J4670" t="s">
        <v>292</v>
      </c>
      <c r="K4670" t="s">
        <v>2321</v>
      </c>
      <c r="L4670" t="s">
        <v>574</v>
      </c>
      <c r="M4670" t="s">
        <v>2611</v>
      </c>
      <c r="N4670" t="s">
        <v>2612</v>
      </c>
      <c r="O4670" t="s">
        <v>2542</v>
      </c>
      <c r="P4670" t="s">
        <v>2543</v>
      </c>
      <c r="Q4670" t="s">
        <v>2544</v>
      </c>
      <c r="R4670" t="s">
        <v>2613</v>
      </c>
      <c r="S4670" t="s">
        <v>2546</v>
      </c>
      <c r="T4670">
        <v>0</v>
      </c>
      <c r="U4670" t="s">
        <v>2614</v>
      </c>
      <c r="V4670" t="s">
        <v>2615</v>
      </c>
      <c r="W4670" t="s">
        <v>2614</v>
      </c>
      <c r="X4670" t="s">
        <v>2615</v>
      </c>
      <c r="Y4670" t="str">
        <f t="shared" si="72"/>
        <v>广州荔湾品唯信息服务有限公司广州唯品会电子商务有限公司信息流</v>
      </c>
      <c r="Z4670" t="e">
        <f>VLOOKUP(Y:Y,[1]Sheet1!N:N,1,0)</f>
        <v>#N/A</v>
      </c>
    </row>
    <row r="4671" spans="1:26" hidden="1" x14ac:dyDescent="0.25">
      <c r="A4671">
        <v>20230604</v>
      </c>
      <c r="B4671">
        <v>40896118</v>
      </c>
      <c r="C4671" t="s">
        <v>2758</v>
      </c>
      <c r="D4671">
        <v>2117409</v>
      </c>
      <c r="E4671" t="s">
        <v>2744</v>
      </c>
      <c r="F4671" s="59">
        <v>1637.67</v>
      </c>
      <c r="G4671">
        <v>0</v>
      </c>
      <c r="H4671" t="s">
        <v>2559</v>
      </c>
      <c r="I4671" t="s">
        <v>2560</v>
      </c>
      <c r="J4671" t="s">
        <v>2353</v>
      </c>
      <c r="K4671" t="s">
        <v>711</v>
      </c>
      <c r="L4671" t="s">
        <v>326</v>
      </c>
      <c r="M4671" t="s">
        <v>2588</v>
      </c>
      <c r="N4671" t="s">
        <v>2589</v>
      </c>
      <c r="O4671" t="s">
        <v>2542</v>
      </c>
      <c r="P4671" t="s">
        <v>2543</v>
      </c>
      <c r="Q4671" t="s">
        <v>2544</v>
      </c>
      <c r="R4671" t="s">
        <v>2570</v>
      </c>
      <c r="S4671" t="s">
        <v>2546</v>
      </c>
      <c r="T4671">
        <v>0</v>
      </c>
      <c r="U4671" t="s">
        <v>2571</v>
      </c>
      <c r="V4671" t="s">
        <v>2572</v>
      </c>
      <c r="W4671" t="s">
        <v>1891</v>
      </c>
      <c r="X4671" t="s">
        <v>2564</v>
      </c>
      <c r="Y4671" t="str">
        <f t="shared" si="72"/>
        <v>网易有道信息技术（北京）有限公司网易(杭州)网络有限公司CPC</v>
      </c>
      <c r="Z4671" t="e">
        <f>VLOOKUP(Y:Y,[1]Sheet1!N:N,1,0)</f>
        <v>#N/A</v>
      </c>
    </row>
    <row r="4672" spans="1:26" hidden="1" x14ac:dyDescent="0.25">
      <c r="A4672">
        <v>20230604</v>
      </c>
      <c r="B4672">
        <v>42327250</v>
      </c>
      <c r="C4672" t="s">
        <v>2704</v>
      </c>
      <c r="D4672">
        <v>2172261</v>
      </c>
      <c r="E4672" t="s">
        <v>2628</v>
      </c>
      <c r="F4672" s="59">
        <v>506.21</v>
      </c>
      <c r="G4672">
        <v>386.42</v>
      </c>
      <c r="H4672" t="s">
        <v>2538</v>
      </c>
      <c r="I4672" t="s">
        <v>2539</v>
      </c>
      <c r="J4672" t="s">
        <v>292</v>
      </c>
      <c r="K4672" t="s">
        <v>2321</v>
      </c>
      <c r="L4672" t="s">
        <v>574</v>
      </c>
      <c r="M4672" t="s">
        <v>2611</v>
      </c>
      <c r="N4672" t="s">
        <v>2612</v>
      </c>
      <c r="O4672" t="s">
        <v>2542</v>
      </c>
      <c r="P4672" t="s">
        <v>2543</v>
      </c>
      <c r="Q4672" t="s">
        <v>2544</v>
      </c>
      <c r="R4672" t="s">
        <v>2613</v>
      </c>
      <c r="S4672" t="s">
        <v>2546</v>
      </c>
      <c r="T4672">
        <v>0</v>
      </c>
      <c r="U4672" t="s">
        <v>2614</v>
      </c>
      <c r="V4672" t="s">
        <v>2615</v>
      </c>
      <c r="W4672" t="s">
        <v>2614</v>
      </c>
      <c r="X4672" t="s">
        <v>2615</v>
      </c>
      <c r="Y4672" t="str">
        <f t="shared" si="72"/>
        <v>广州荔湾品唯信息服务有限公司广州唯品会电子商务有限公司信息流</v>
      </c>
      <c r="Z4672" t="e">
        <f>VLOOKUP(Y:Y,[1]Sheet1!N:N,1,0)</f>
        <v>#N/A</v>
      </c>
    </row>
    <row r="4673" spans="1:26" hidden="1" x14ac:dyDescent="0.25">
      <c r="A4673">
        <v>20230604</v>
      </c>
      <c r="B4673">
        <v>47426584</v>
      </c>
      <c r="C4673" t="s">
        <v>2874</v>
      </c>
      <c r="D4673">
        <v>2167551</v>
      </c>
      <c r="E4673" t="s">
        <v>2550</v>
      </c>
      <c r="F4673" s="59">
        <v>0.96</v>
      </c>
      <c r="G4673">
        <v>0.96</v>
      </c>
      <c r="H4673" t="s">
        <v>2538</v>
      </c>
      <c r="I4673" t="s">
        <v>2551</v>
      </c>
      <c r="J4673" t="s">
        <v>2332</v>
      </c>
      <c r="K4673" t="s">
        <v>2321</v>
      </c>
      <c r="L4673" t="s">
        <v>2333</v>
      </c>
      <c r="M4673" t="s">
        <v>2552</v>
      </c>
      <c r="N4673" t="s">
        <v>2553</v>
      </c>
      <c r="O4673" t="s">
        <v>2542</v>
      </c>
      <c r="P4673" t="s">
        <v>2543</v>
      </c>
      <c r="Q4673" t="s">
        <v>2544</v>
      </c>
      <c r="R4673" t="s">
        <v>2554</v>
      </c>
      <c r="S4673" t="s">
        <v>2546</v>
      </c>
      <c r="T4673">
        <v>0</v>
      </c>
      <c r="U4673" t="s">
        <v>2555</v>
      </c>
      <c r="V4673" t="s">
        <v>2556</v>
      </c>
      <c r="W4673" t="s">
        <v>2555</v>
      </c>
      <c r="X4673" t="s">
        <v>2556</v>
      </c>
      <c r="Y4673" t="str">
        <f t="shared" si="72"/>
        <v>北京爱奇艺科技有限公司-百度北京爱奇艺科技有限公司信息流</v>
      </c>
      <c r="Z4673" t="e">
        <f>VLOOKUP(Y:Y,[1]Sheet1!N:N,1,0)</f>
        <v>#N/A</v>
      </c>
    </row>
    <row r="4674" spans="1:26" hidden="1" x14ac:dyDescent="0.25">
      <c r="A4674">
        <v>20230604</v>
      </c>
      <c r="B4674">
        <v>29850997</v>
      </c>
      <c r="C4674" t="s">
        <v>2701</v>
      </c>
      <c r="D4674">
        <v>2130054</v>
      </c>
      <c r="E4674" t="s">
        <v>2558</v>
      </c>
      <c r="F4674" s="59">
        <v>8069.35</v>
      </c>
      <c r="G4674">
        <v>6533.76</v>
      </c>
      <c r="H4674" t="s">
        <v>2559</v>
      </c>
      <c r="I4674" t="s">
        <v>2560</v>
      </c>
      <c r="J4674" t="s">
        <v>2350</v>
      </c>
      <c r="K4674" t="s">
        <v>711</v>
      </c>
      <c r="L4674" t="s">
        <v>2350</v>
      </c>
      <c r="M4674" t="s">
        <v>2561</v>
      </c>
      <c r="N4674" t="s">
        <v>2562</v>
      </c>
      <c r="O4674" t="s">
        <v>2542</v>
      </c>
      <c r="P4674" t="s">
        <v>2543</v>
      </c>
      <c r="Q4674" t="s">
        <v>2544</v>
      </c>
      <c r="R4674" t="s">
        <v>2563</v>
      </c>
      <c r="S4674" t="s">
        <v>2546</v>
      </c>
      <c r="T4674">
        <v>17921.656999999999</v>
      </c>
      <c r="U4674" t="s">
        <v>1891</v>
      </c>
      <c r="V4674" t="s">
        <v>2564</v>
      </c>
      <c r="W4674" t="s">
        <v>1891</v>
      </c>
      <c r="X4674" t="s">
        <v>2564</v>
      </c>
      <c r="Y4674" t="str">
        <f t="shared" si="72"/>
        <v>深圳尚米网络技术有限公司深圳尚米网络技术有限公司CPC</v>
      </c>
      <c r="Z4674" t="e">
        <f>VLOOKUP(Y:Y,[1]Sheet1!N:N,1,0)</f>
        <v>#N/A</v>
      </c>
    </row>
    <row r="4675" spans="1:26" hidden="1" x14ac:dyDescent="0.25">
      <c r="A4675">
        <v>20230604</v>
      </c>
      <c r="B4675">
        <v>40850187</v>
      </c>
      <c r="C4675" t="s">
        <v>2652</v>
      </c>
      <c r="D4675">
        <v>2165227</v>
      </c>
      <c r="E4675" t="s">
        <v>2566</v>
      </c>
      <c r="F4675" s="59">
        <v>125.76</v>
      </c>
      <c r="G4675">
        <v>93.16</v>
      </c>
      <c r="H4675" t="s">
        <v>2538</v>
      </c>
      <c r="I4675" t="s">
        <v>2551</v>
      </c>
      <c r="J4675" t="s">
        <v>2320</v>
      </c>
      <c r="K4675" t="s">
        <v>2321</v>
      </c>
      <c r="L4675" t="s">
        <v>2318</v>
      </c>
      <c r="M4675" t="s">
        <v>2540</v>
      </c>
      <c r="N4675" t="s">
        <v>2541</v>
      </c>
      <c r="O4675" t="s">
        <v>2542</v>
      </c>
      <c r="P4675" t="s">
        <v>2543</v>
      </c>
      <c r="Q4675" t="s">
        <v>2544</v>
      </c>
      <c r="R4675" t="s">
        <v>2545</v>
      </c>
      <c r="S4675" t="s">
        <v>2546</v>
      </c>
      <c r="T4675">
        <v>0</v>
      </c>
      <c r="U4675" t="s">
        <v>838</v>
      </c>
      <c r="V4675" t="s">
        <v>2547</v>
      </c>
      <c r="W4675" t="s">
        <v>838</v>
      </c>
      <c r="X4675" t="s">
        <v>2548</v>
      </c>
      <c r="Y4675" t="str">
        <f t="shared" ref="Y4675:Y4738" si="73">L4675&amp;J4675&amp;K4675</f>
        <v>上海耳序信息技术有限公司-四部上海拍拍贷金融信息服务有限公司信息流</v>
      </c>
      <c r="Z4675" t="e">
        <f>VLOOKUP(Y:Y,[1]Sheet1!N:N,1,0)</f>
        <v>#N/A</v>
      </c>
    </row>
    <row r="4676" spans="1:26" hidden="1" x14ac:dyDescent="0.25">
      <c r="A4676">
        <v>20230604</v>
      </c>
      <c r="B4676">
        <v>47327891</v>
      </c>
      <c r="C4676" t="s">
        <v>2863</v>
      </c>
      <c r="D4676">
        <v>2185183</v>
      </c>
      <c r="E4676" t="s">
        <v>2574</v>
      </c>
      <c r="F4676" s="59">
        <v>234.33</v>
      </c>
      <c r="G4676">
        <v>177.52</v>
      </c>
      <c r="H4676" t="s">
        <v>2538</v>
      </c>
      <c r="I4676" t="s">
        <v>2539</v>
      </c>
      <c r="J4676" t="s">
        <v>2575</v>
      </c>
      <c r="K4676" t="s">
        <v>2321</v>
      </c>
      <c r="L4676" t="s">
        <v>2344</v>
      </c>
      <c r="M4676" t="s">
        <v>2576</v>
      </c>
      <c r="O4676" t="s">
        <v>2542</v>
      </c>
      <c r="P4676" t="s">
        <v>2543</v>
      </c>
      <c r="Q4676" t="s">
        <v>2544</v>
      </c>
      <c r="R4676" t="s">
        <v>2577</v>
      </c>
      <c r="S4676" t="s">
        <v>2546</v>
      </c>
      <c r="T4676">
        <v>0</v>
      </c>
      <c r="U4676" t="s">
        <v>838</v>
      </c>
      <c r="V4676" t="s">
        <v>2578</v>
      </c>
      <c r="W4676" t="s">
        <v>838</v>
      </c>
      <c r="X4676" t="s">
        <v>2578</v>
      </c>
      <c r="Y4676" t="str">
        <f t="shared" si="73"/>
        <v>北京微财科技有限公司-数媒重庆市黑卡小额贷款有限公司信息流</v>
      </c>
      <c r="Z4676" t="e">
        <f>VLOOKUP(Y:Y,[1]Sheet1!N:N,1,0)</f>
        <v>#N/A</v>
      </c>
    </row>
    <row r="4677" spans="1:26" hidden="1" x14ac:dyDescent="0.25">
      <c r="A4677">
        <v>20230604</v>
      </c>
      <c r="B4677">
        <v>47327914</v>
      </c>
      <c r="C4677" t="s">
        <v>2720</v>
      </c>
      <c r="D4677">
        <v>2185183</v>
      </c>
      <c r="E4677" t="s">
        <v>2574</v>
      </c>
      <c r="F4677" s="59">
        <v>6990.88</v>
      </c>
      <c r="G4677">
        <v>5296.12</v>
      </c>
      <c r="H4677" t="s">
        <v>2538</v>
      </c>
      <c r="I4677" t="s">
        <v>2539</v>
      </c>
      <c r="J4677" t="s">
        <v>2575</v>
      </c>
      <c r="K4677" t="s">
        <v>2321</v>
      </c>
      <c r="L4677" t="s">
        <v>2344</v>
      </c>
      <c r="M4677" t="s">
        <v>2576</v>
      </c>
      <c r="O4677" t="s">
        <v>2542</v>
      </c>
      <c r="P4677" t="s">
        <v>2543</v>
      </c>
      <c r="Q4677" t="s">
        <v>2544</v>
      </c>
      <c r="R4677" t="s">
        <v>2577</v>
      </c>
      <c r="S4677" t="s">
        <v>2546</v>
      </c>
      <c r="T4677">
        <v>0</v>
      </c>
      <c r="U4677" t="s">
        <v>838</v>
      </c>
      <c r="V4677" t="s">
        <v>2578</v>
      </c>
      <c r="W4677" t="s">
        <v>838</v>
      </c>
      <c r="X4677" t="s">
        <v>2578</v>
      </c>
      <c r="Y4677" t="str">
        <f t="shared" si="73"/>
        <v>北京微财科技有限公司-数媒重庆市黑卡小额贷款有限公司信息流</v>
      </c>
      <c r="Z4677" t="e">
        <f>VLOOKUP(Y:Y,[1]Sheet1!N:N,1,0)</f>
        <v>#N/A</v>
      </c>
    </row>
    <row r="4678" spans="1:26" hidden="1" x14ac:dyDescent="0.25">
      <c r="A4678">
        <v>20230604</v>
      </c>
      <c r="B4678">
        <v>47426571</v>
      </c>
      <c r="C4678" t="s">
        <v>2754</v>
      </c>
      <c r="D4678">
        <v>2167551</v>
      </c>
      <c r="E4678" t="s">
        <v>2550</v>
      </c>
      <c r="F4678" s="59">
        <v>77.680000000000007</v>
      </c>
      <c r="G4678">
        <v>77.680000000000007</v>
      </c>
      <c r="H4678" t="s">
        <v>2538</v>
      </c>
      <c r="I4678" t="s">
        <v>2551</v>
      </c>
      <c r="J4678" t="s">
        <v>2332</v>
      </c>
      <c r="K4678" t="s">
        <v>2321</v>
      </c>
      <c r="L4678" t="s">
        <v>2333</v>
      </c>
      <c r="M4678" t="s">
        <v>2552</v>
      </c>
      <c r="N4678" t="s">
        <v>2553</v>
      </c>
      <c r="O4678" t="s">
        <v>2542</v>
      </c>
      <c r="P4678" t="s">
        <v>2543</v>
      </c>
      <c r="Q4678" t="s">
        <v>2544</v>
      </c>
      <c r="R4678" t="s">
        <v>2554</v>
      </c>
      <c r="S4678" t="s">
        <v>2546</v>
      </c>
      <c r="T4678">
        <v>0</v>
      </c>
      <c r="U4678" t="s">
        <v>2555</v>
      </c>
      <c r="V4678" t="s">
        <v>2556</v>
      </c>
      <c r="W4678" t="s">
        <v>2555</v>
      </c>
      <c r="X4678" t="s">
        <v>2556</v>
      </c>
      <c r="Y4678" t="str">
        <f t="shared" si="73"/>
        <v>北京爱奇艺科技有限公司-百度北京爱奇艺科技有限公司信息流</v>
      </c>
      <c r="Z4678" t="e">
        <f>VLOOKUP(Y:Y,[1]Sheet1!N:N,1,0)</f>
        <v>#N/A</v>
      </c>
    </row>
    <row r="4679" spans="1:26" hidden="1" x14ac:dyDescent="0.25">
      <c r="A4679">
        <v>20230604</v>
      </c>
      <c r="B4679">
        <v>40548313</v>
      </c>
      <c r="C4679" t="s">
        <v>2629</v>
      </c>
      <c r="D4679">
        <v>2130054</v>
      </c>
      <c r="E4679" t="s">
        <v>2558</v>
      </c>
      <c r="F4679" s="59">
        <v>3713.42</v>
      </c>
      <c r="G4679">
        <v>3006.73</v>
      </c>
      <c r="H4679" t="s">
        <v>2559</v>
      </c>
      <c r="I4679" t="s">
        <v>2560</v>
      </c>
      <c r="J4679" t="s">
        <v>2350</v>
      </c>
      <c r="K4679" t="s">
        <v>711</v>
      </c>
      <c r="L4679" t="s">
        <v>2350</v>
      </c>
      <c r="M4679" t="s">
        <v>2561</v>
      </c>
      <c r="N4679" t="s">
        <v>2562</v>
      </c>
      <c r="O4679" t="s">
        <v>2542</v>
      </c>
      <c r="P4679" t="s">
        <v>2543</v>
      </c>
      <c r="Q4679" t="s">
        <v>2544</v>
      </c>
      <c r="R4679" t="s">
        <v>2563</v>
      </c>
      <c r="S4679" t="s">
        <v>2546</v>
      </c>
      <c r="T4679">
        <v>6466.0169999999998</v>
      </c>
      <c r="U4679" t="s">
        <v>1891</v>
      </c>
      <c r="V4679" t="s">
        <v>2564</v>
      </c>
      <c r="W4679" t="s">
        <v>1891</v>
      </c>
      <c r="X4679" t="s">
        <v>2564</v>
      </c>
      <c r="Y4679" t="str">
        <f t="shared" si="73"/>
        <v>深圳尚米网络技术有限公司深圳尚米网络技术有限公司CPC</v>
      </c>
      <c r="Z4679" t="e">
        <f>VLOOKUP(Y:Y,[1]Sheet1!N:N,1,0)</f>
        <v>#N/A</v>
      </c>
    </row>
    <row r="4680" spans="1:26" x14ac:dyDescent="0.25">
      <c r="A4680">
        <v>20230604</v>
      </c>
      <c r="B4680">
        <v>43094804</v>
      </c>
      <c r="C4680" t="s">
        <v>2705</v>
      </c>
      <c r="D4680">
        <v>2054669</v>
      </c>
      <c r="E4680" t="s">
        <v>2622</v>
      </c>
      <c r="F4680" s="59">
        <v>1256.29</v>
      </c>
      <c r="G4680">
        <v>930.59</v>
      </c>
      <c r="H4680" t="s">
        <v>2538</v>
      </c>
      <c r="I4680" t="s">
        <v>2539</v>
      </c>
      <c r="J4680" t="s">
        <v>2352</v>
      </c>
      <c r="K4680" t="s">
        <v>2321</v>
      </c>
      <c r="L4680" t="s">
        <v>2351</v>
      </c>
      <c r="M4680" t="s">
        <v>2623</v>
      </c>
      <c r="N4680" t="s">
        <v>2624</v>
      </c>
      <c r="O4680" t="s">
        <v>2542</v>
      </c>
      <c r="P4680" t="s">
        <v>2543</v>
      </c>
      <c r="Q4680" t="s">
        <v>2544</v>
      </c>
      <c r="R4680" t="s">
        <v>2625</v>
      </c>
      <c r="S4680" t="s">
        <v>2546</v>
      </c>
      <c r="T4680">
        <v>0</v>
      </c>
      <c r="U4680" t="s">
        <v>838</v>
      </c>
      <c r="V4680" t="s">
        <v>2548</v>
      </c>
      <c r="W4680" t="s">
        <v>838</v>
      </c>
      <c r="X4680" t="s">
        <v>2548</v>
      </c>
      <c r="Y4680" t="str">
        <f t="shared" si="73"/>
        <v>深圳市小赢普惠科技有限责任公司深圳市赢众通金融信息服务有限责任公司信息流</v>
      </c>
      <c r="Z4680" t="e">
        <f>VLOOKUP(Y:Y,[1]Sheet1!N:N,1,0)</f>
        <v>#N/A</v>
      </c>
    </row>
    <row r="4681" spans="1:26" x14ac:dyDescent="0.25">
      <c r="A4681">
        <v>20230604</v>
      </c>
      <c r="B4681">
        <v>45336925</v>
      </c>
      <c r="C4681" t="s">
        <v>2717</v>
      </c>
      <c r="D4681">
        <v>2054669</v>
      </c>
      <c r="E4681" t="s">
        <v>2622</v>
      </c>
      <c r="F4681" s="59">
        <v>581.82000000000005</v>
      </c>
      <c r="G4681">
        <v>430.98</v>
      </c>
      <c r="H4681" t="s">
        <v>2538</v>
      </c>
      <c r="I4681" t="s">
        <v>2551</v>
      </c>
      <c r="J4681" t="s">
        <v>2352</v>
      </c>
      <c r="K4681" t="s">
        <v>2321</v>
      </c>
      <c r="L4681" t="s">
        <v>2351</v>
      </c>
      <c r="M4681" t="s">
        <v>2623</v>
      </c>
      <c r="N4681" t="s">
        <v>2624</v>
      </c>
      <c r="O4681" t="s">
        <v>2542</v>
      </c>
      <c r="P4681" t="s">
        <v>2543</v>
      </c>
      <c r="Q4681" t="s">
        <v>2544</v>
      </c>
      <c r="R4681" t="s">
        <v>2625</v>
      </c>
      <c r="S4681" t="s">
        <v>2546</v>
      </c>
      <c r="T4681">
        <v>0</v>
      </c>
      <c r="U4681" t="s">
        <v>838</v>
      </c>
      <c r="V4681" t="s">
        <v>2548</v>
      </c>
      <c r="W4681" t="s">
        <v>838</v>
      </c>
      <c r="X4681" t="s">
        <v>2548</v>
      </c>
      <c r="Y4681" t="str">
        <f t="shared" si="73"/>
        <v>深圳市小赢普惠科技有限责任公司深圳市赢众通金融信息服务有限责任公司信息流</v>
      </c>
      <c r="Z4681" t="e">
        <f>VLOOKUP(Y:Y,[1]Sheet1!N:N,1,0)</f>
        <v>#N/A</v>
      </c>
    </row>
    <row r="4682" spans="1:26" hidden="1" x14ac:dyDescent="0.25">
      <c r="A4682">
        <v>20230604</v>
      </c>
      <c r="B4682">
        <v>47798422</v>
      </c>
      <c r="C4682" t="s">
        <v>2794</v>
      </c>
      <c r="D4682">
        <v>2169384</v>
      </c>
      <c r="E4682" t="s">
        <v>2633</v>
      </c>
      <c r="F4682" s="59">
        <v>4924.6099999999997</v>
      </c>
      <c r="G4682">
        <v>3647.86</v>
      </c>
      <c r="H4682" t="s">
        <v>2538</v>
      </c>
      <c r="I4682" t="s">
        <v>2551</v>
      </c>
      <c r="J4682" t="s">
        <v>296</v>
      </c>
      <c r="K4682" t="s">
        <v>2321</v>
      </c>
      <c r="L4682" t="s">
        <v>2334</v>
      </c>
      <c r="M4682" t="s">
        <v>2634</v>
      </c>
      <c r="N4682" t="s">
        <v>2635</v>
      </c>
      <c r="O4682" t="s">
        <v>2542</v>
      </c>
      <c r="P4682" t="s">
        <v>2543</v>
      </c>
      <c r="Q4682" t="s">
        <v>2544</v>
      </c>
      <c r="R4682" t="s">
        <v>2636</v>
      </c>
      <c r="S4682" t="s">
        <v>2546</v>
      </c>
      <c r="T4682">
        <v>0</v>
      </c>
      <c r="U4682" t="s">
        <v>2584</v>
      </c>
      <c r="V4682" t="s">
        <v>2637</v>
      </c>
      <c r="W4682" t="s">
        <v>2584</v>
      </c>
      <c r="X4682" t="s">
        <v>2637</v>
      </c>
      <c r="Y4682" t="str">
        <f t="shared" si="73"/>
        <v>湖北车智汇传媒有限公司北京车之家信息技术有限公司信息流</v>
      </c>
      <c r="Z4682" t="e">
        <f>VLOOKUP(Y:Y,[1]Sheet1!N:N,1,0)</f>
        <v>#N/A</v>
      </c>
    </row>
    <row r="4683" spans="1:26" hidden="1" x14ac:dyDescent="0.25">
      <c r="A4683">
        <v>20230604</v>
      </c>
      <c r="B4683">
        <v>36470871</v>
      </c>
      <c r="C4683" t="s">
        <v>2579</v>
      </c>
      <c r="D4683">
        <v>2158492</v>
      </c>
      <c r="E4683" t="s">
        <v>2580</v>
      </c>
      <c r="F4683" s="59">
        <v>3881.13</v>
      </c>
      <c r="G4683">
        <v>3261.36</v>
      </c>
      <c r="H4683" t="s">
        <v>2559</v>
      </c>
      <c r="I4683" t="s">
        <v>2560</v>
      </c>
      <c r="J4683" t="s">
        <v>2330</v>
      </c>
      <c r="K4683" t="s">
        <v>711</v>
      </c>
      <c r="L4683" t="s">
        <v>2329</v>
      </c>
      <c r="M4683" t="s">
        <v>2581</v>
      </c>
      <c r="N4683" t="s">
        <v>2582</v>
      </c>
      <c r="O4683" t="s">
        <v>2542</v>
      </c>
      <c r="P4683" t="s">
        <v>2543</v>
      </c>
      <c r="Q4683" t="s">
        <v>2544</v>
      </c>
      <c r="R4683" t="s">
        <v>2583</v>
      </c>
      <c r="S4683" t="s">
        <v>2546</v>
      </c>
      <c r="T4683">
        <v>9556.32</v>
      </c>
      <c r="U4683" t="s">
        <v>2584</v>
      </c>
      <c r="V4683" t="s">
        <v>2585</v>
      </c>
      <c r="W4683" t="s">
        <v>2584</v>
      </c>
      <c r="X4683" t="s">
        <v>2585</v>
      </c>
      <c r="Y4683" t="str">
        <f t="shared" si="73"/>
        <v>成都哈拜网络科技有限公司-数字媒体事业部上海哈啰普惠科技有限公司CPC</v>
      </c>
      <c r="Z4683" t="e">
        <f>VLOOKUP(Y:Y,[1]Sheet1!N:N,1,0)</f>
        <v>#N/A</v>
      </c>
    </row>
    <row r="4684" spans="1:26" hidden="1" x14ac:dyDescent="0.25">
      <c r="A4684">
        <v>20230604</v>
      </c>
      <c r="B4684">
        <v>29522757</v>
      </c>
      <c r="C4684" t="s">
        <v>2601</v>
      </c>
      <c r="D4684">
        <v>2130054</v>
      </c>
      <c r="E4684" t="s">
        <v>2558</v>
      </c>
      <c r="F4684" s="59">
        <v>4335.54</v>
      </c>
      <c r="G4684">
        <v>3510.44</v>
      </c>
      <c r="H4684" t="s">
        <v>2559</v>
      </c>
      <c r="I4684" t="s">
        <v>2560</v>
      </c>
      <c r="J4684" t="s">
        <v>2350</v>
      </c>
      <c r="K4684" t="s">
        <v>711</v>
      </c>
      <c r="L4684" t="s">
        <v>2350</v>
      </c>
      <c r="M4684" t="s">
        <v>2561</v>
      </c>
      <c r="N4684" t="s">
        <v>2562</v>
      </c>
      <c r="O4684" t="s">
        <v>2542</v>
      </c>
      <c r="P4684" t="s">
        <v>2543</v>
      </c>
      <c r="Q4684" t="s">
        <v>2544</v>
      </c>
      <c r="R4684" t="s">
        <v>2563</v>
      </c>
      <c r="S4684" t="s">
        <v>2546</v>
      </c>
      <c r="T4684">
        <v>6700.4440000000004</v>
      </c>
      <c r="U4684" t="s">
        <v>1891</v>
      </c>
      <c r="V4684" t="s">
        <v>2602</v>
      </c>
      <c r="W4684" t="s">
        <v>1891</v>
      </c>
      <c r="X4684" t="s">
        <v>2564</v>
      </c>
      <c r="Y4684" t="str">
        <f t="shared" si="73"/>
        <v>深圳尚米网络技术有限公司深圳尚米网络技术有限公司CPC</v>
      </c>
      <c r="Z4684" t="e">
        <f>VLOOKUP(Y:Y,[1]Sheet1!N:N,1,0)</f>
        <v>#N/A</v>
      </c>
    </row>
    <row r="4685" spans="1:26" hidden="1" x14ac:dyDescent="0.25">
      <c r="A4685">
        <v>20230604</v>
      </c>
      <c r="B4685">
        <v>41512404</v>
      </c>
      <c r="C4685" t="s">
        <v>2769</v>
      </c>
      <c r="D4685">
        <v>2117409</v>
      </c>
      <c r="E4685" t="s">
        <v>2744</v>
      </c>
      <c r="F4685" s="59">
        <v>2529.46</v>
      </c>
      <c r="G4685">
        <v>0</v>
      </c>
      <c r="H4685" t="s">
        <v>2559</v>
      </c>
      <c r="I4685" t="s">
        <v>2560</v>
      </c>
      <c r="J4685" t="s">
        <v>2353</v>
      </c>
      <c r="K4685" t="s">
        <v>711</v>
      </c>
      <c r="L4685" t="s">
        <v>326</v>
      </c>
      <c r="M4685" t="s">
        <v>2588</v>
      </c>
      <c r="N4685" t="s">
        <v>2589</v>
      </c>
      <c r="O4685" t="s">
        <v>2542</v>
      </c>
      <c r="P4685" t="s">
        <v>2543</v>
      </c>
      <c r="Q4685" t="s">
        <v>2544</v>
      </c>
      <c r="R4685" t="s">
        <v>2570</v>
      </c>
      <c r="S4685" t="s">
        <v>2546</v>
      </c>
      <c r="T4685">
        <v>0</v>
      </c>
      <c r="U4685" t="s">
        <v>2571</v>
      </c>
      <c r="V4685" t="s">
        <v>2572</v>
      </c>
      <c r="W4685" t="s">
        <v>1891</v>
      </c>
      <c r="X4685" t="s">
        <v>2564</v>
      </c>
      <c r="Y4685" t="str">
        <f t="shared" si="73"/>
        <v>网易有道信息技术（北京）有限公司网易(杭州)网络有限公司CPC</v>
      </c>
      <c r="Z4685" t="e">
        <f>VLOOKUP(Y:Y,[1]Sheet1!N:N,1,0)</f>
        <v>#N/A</v>
      </c>
    </row>
    <row r="4686" spans="1:26" hidden="1" x14ac:dyDescent="0.25">
      <c r="A4686">
        <v>20230604</v>
      </c>
      <c r="B4686">
        <v>42965759</v>
      </c>
      <c r="C4686" t="s">
        <v>2619</v>
      </c>
      <c r="D4686">
        <v>2165227</v>
      </c>
      <c r="E4686" t="s">
        <v>2566</v>
      </c>
      <c r="F4686" s="59">
        <v>137.44</v>
      </c>
      <c r="G4686">
        <v>101.81</v>
      </c>
      <c r="H4686" t="s">
        <v>2538</v>
      </c>
      <c r="I4686" t="s">
        <v>2551</v>
      </c>
      <c r="J4686" t="s">
        <v>2320</v>
      </c>
      <c r="K4686" t="s">
        <v>2321</v>
      </c>
      <c r="L4686" t="s">
        <v>2318</v>
      </c>
      <c r="M4686" t="s">
        <v>2540</v>
      </c>
      <c r="N4686" t="s">
        <v>2541</v>
      </c>
      <c r="O4686" t="s">
        <v>2542</v>
      </c>
      <c r="P4686" t="s">
        <v>2543</v>
      </c>
      <c r="Q4686" t="s">
        <v>2544</v>
      </c>
      <c r="R4686" t="s">
        <v>2545</v>
      </c>
      <c r="S4686" t="s">
        <v>2546</v>
      </c>
      <c r="T4686">
        <v>0</v>
      </c>
      <c r="U4686" t="s">
        <v>838</v>
      </c>
      <c r="V4686" t="s">
        <v>2547</v>
      </c>
      <c r="W4686" t="s">
        <v>838</v>
      </c>
      <c r="X4686" t="s">
        <v>2548</v>
      </c>
      <c r="Y4686" t="str">
        <f t="shared" si="73"/>
        <v>上海耳序信息技术有限公司-四部上海拍拍贷金融信息服务有限公司信息流</v>
      </c>
      <c r="Z4686" t="e">
        <f>VLOOKUP(Y:Y,[1]Sheet1!N:N,1,0)</f>
        <v>#N/A</v>
      </c>
    </row>
    <row r="4687" spans="1:26" hidden="1" x14ac:dyDescent="0.25">
      <c r="A4687">
        <v>20230604</v>
      </c>
      <c r="B4687">
        <v>47327773</v>
      </c>
      <c r="C4687" t="s">
        <v>2714</v>
      </c>
      <c r="D4687">
        <v>2185183</v>
      </c>
      <c r="E4687" t="s">
        <v>2574</v>
      </c>
      <c r="F4687" s="59">
        <v>1770.36</v>
      </c>
      <c r="G4687">
        <v>1341.18</v>
      </c>
      <c r="H4687" t="s">
        <v>2538</v>
      </c>
      <c r="I4687" t="s">
        <v>2539</v>
      </c>
      <c r="J4687" t="s">
        <v>2575</v>
      </c>
      <c r="K4687" t="s">
        <v>2321</v>
      </c>
      <c r="L4687" t="s">
        <v>2344</v>
      </c>
      <c r="M4687" t="s">
        <v>2576</v>
      </c>
      <c r="O4687" t="s">
        <v>2542</v>
      </c>
      <c r="P4687" t="s">
        <v>2543</v>
      </c>
      <c r="Q4687" t="s">
        <v>2544</v>
      </c>
      <c r="R4687" t="s">
        <v>2577</v>
      </c>
      <c r="S4687" t="s">
        <v>2546</v>
      </c>
      <c r="T4687">
        <v>0</v>
      </c>
      <c r="U4687" t="s">
        <v>838</v>
      </c>
      <c r="V4687" t="s">
        <v>2578</v>
      </c>
      <c r="W4687" t="s">
        <v>838</v>
      </c>
      <c r="X4687" t="s">
        <v>2578</v>
      </c>
      <c r="Y4687" t="str">
        <f t="shared" si="73"/>
        <v>北京微财科技有限公司-数媒重庆市黑卡小额贷款有限公司信息流</v>
      </c>
      <c r="Z4687" t="e">
        <f>VLOOKUP(Y:Y,[1]Sheet1!N:N,1,0)</f>
        <v>#N/A</v>
      </c>
    </row>
    <row r="4688" spans="1:26" hidden="1" x14ac:dyDescent="0.25">
      <c r="A4688">
        <v>20230604</v>
      </c>
      <c r="B4688">
        <v>47580667</v>
      </c>
      <c r="C4688" t="s">
        <v>2683</v>
      </c>
      <c r="D4688">
        <v>2171230</v>
      </c>
      <c r="E4688" t="s">
        <v>2684</v>
      </c>
      <c r="F4688" s="59">
        <v>21923.98</v>
      </c>
      <c r="G4688">
        <v>17128.11</v>
      </c>
      <c r="H4688" t="s">
        <v>2538</v>
      </c>
      <c r="I4688" t="s">
        <v>2551</v>
      </c>
      <c r="J4688" t="s">
        <v>2322</v>
      </c>
      <c r="K4688" t="s">
        <v>2321</v>
      </c>
      <c r="L4688" t="s">
        <v>2323</v>
      </c>
      <c r="M4688" t="s">
        <v>2685</v>
      </c>
      <c r="N4688" t="s">
        <v>2686</v>
      </c>
      <c r="O4688" t="s">
        <v>2542</v>
      </c>
      <c r="P4688" t="s">
        <v>2543</v>
      </c>
      <c r="Q4688" t="s">
        <v>2544</v>
      </c>
      <c r="R4688" t="s">
        <v>2687</v>
      </c>
      <c r="S4688" t="s">
        <v>2546</v>
      </c>
      <c r="T4688">
        <v>0</v>
      </c>
      <c r="U4688" t="s">
        <v>2555</v>
      </c>
      <c r="V4688" t="s">
        <v>2556</v>
      </c>
      <c r="W4688" t="s">
        <v>2555</v>
      </c>
      <c r="X4688" t="s">
        <v>2671</v>
      </c>
      <c r="Y4688" t="str">
        <f t="shared" si="73"/>
        <v>广州虎牙信息科技有限公司-百度广州虎牙信息科技有限公司信息流</v>
      </c>
      <c r="Z4688" t="e">
        <f>VLOOKUP(Y:Y,[1]Sheet1!N:N,1,0)</f>
        <v>#N/A</v>
      </c>
    </row>
    <row r="4689" spans="1:26" hidden="1" x14ac:dyDescent="0.25">
      <c r="A4689">
        <v>20230604</v>
      </c>
      <c r="B4689">
        <v>27753547</v>
      </c>
      <c r="C4689" t="s">
        <v>2674</v>
      </c>
      <c r="D4689">
        <v>2172257</v>
      </c>
      <c r="E4689" t="s">
        <v>2610</v>
      </c>
      <c r="F4689" s="59">
        <v>1017.86</v>
      </c>
      <c r="G4689">
        <v>807.76</v>
      </c>
      <c r="H4689" t="s">
        <v>2559</v>
      </c>
      <c r="I4689" t="s">
        <v>2560</v>
      </c>
      <c r="J4689" t="s">
        <v>292</v>
      </c>
      <c r="K4689" t="s">
        <v>711</v>
      </c>
      <c r="L4689" t="s">
        <v>574</v>
      </c>
      <c r="M4689" t="s">
        <v>2611</v>
      </c>
      <c r="N4689" t="s">
        <v>2612</v>
      </c>
      <c r="O4689" t="s">
        <v>2542</v>
      </c>
      <c r="P4689" t="s">
        <v>2543</v>
      </c>
      <c r="Q4689" t="s">
        <v>2544</v>
      </c>
      <c r="R4689" t="s">
        <v>2613</v>
      </c>
      <c r="S4689" t="s">
        <v>2546</v>
      </c>
      <c r="T4689">
        <v>33863.928999999996</v>
      </c>
      <c r="U4689" t="s">
        <v>2614</v>
      </c>
      <c r="V4689" t="s">
        <v>2615</v>
      </c>
      <c r="W4689" t="s">
        <v>2614</v>
      </c>
      <c r="X4689" t="s">
        <v>2615</v>
      </c>
      <c r="Y4689" t="str">
        <f t="shared" si="73"/>
        <v>广州荔湾品唯信息服务有限公司广州唯品会电子商务有限公司CPC</v>
      </c>
      <c r="Z4689" t="e">
        <f>VLOOKUP(Y:Y,[1]Sheet1!N:N,1,0)</f>
        <v>#N/A</v>
      </c>
    </row>
    <row r="4690" spans="1:26" hidden="1" x14ac:dyDescent="0.25">
      <c r="A4690">
        <v>20230604</v>
      </c>
      <c r="B4690">
        <v>40182529</v>
      </c>
      <c r="C4690" t="s">
        <v>2795</v>
      </c>
      <c r="D4690">
        <v>2130054</v>
      </c>
      <c r="E4690" t="s">
        <v>2558</v>
      </c>
      <c r="F4690" s="59">
        <v>2043.46</v>
      </c>
      <c r="G4690">
        <v>1654.6</v>
      </c>
      <c r="H4690" t="s">
        <v>2559</v>
      </c>
      <c r="I4690" t="s">
        <v>2560</v>
      </c>
      <c r="J4690" t="s">
        <v>2350</v>
      </c>
      <c r="K4690" t="s">
        <v>711</v>
      </c>
      <c r="L4690" t="s">
        <v>2350</v>
      </c>
      <c r="M4690" t="s">
        <v>2561</v>
      </c>
      <c r="N4690" t="s">
        <v>2562</v>
      </c>
      <c r="O4690" t="s">
        <v>2542</v>
      </c>
      <c r="P4690" t="s">
        <v>2543</v>
      </c>
      <c r="Q4690" t="s">
        <v>2544</v>
      </c>
      <c r="R4690" t="s">
        <v>2563</v>
      </c>
      <c r="S4690" t="s">
        <v>2546</v>
      </c>
      <c r="T4690">
        <v>7238.5259999999998</v>
      </c>
      <c r="U4690" t="s">
        <v>1891</v>
      </c>
      <c r="V4690" t="s">
        <v>2564</v>
      </c>
      <c r="W4690" t="s">
        <v>1891</v>
      </c>
      <c r="X4690" t="s">
        <v>2564</v>
      </c>
      <c r="Y4690" t="str">
        <f t="shared" si="73"/>
        <v>深圳尚米网络技术有限公司深圳尚米网络技术有限公司CPC</v>
      </c>
      <c r="Z4690" t="e">
        <f>VLOOKUP(Y:Y,[1]Sheet1!N:N,1,0)</f>
        <v>#N/A</v>
      </c>
    </row>
    <row r="4691" spans="1:26" hidden="1" x14ac:dyDescent="0.25">
      <c r="A4691">
        <v>20230604</v>
      </c>
      <c r="B4691">
        <v>45323011</v>
      </c>
      <c r="C4691" t="s">
        <v>2680</v>
      </c>
      <c r="D4691">
        <v>2158930</v>
      </c>
      <c r="E4691" t="s">
        <v>2880</v>
      </c>
      <c r="F4691" s="59">
        <v>44.02</v>
      </c>
      <c r="G4691">
        <v>44.02</v>
      </c>
      <c r="H4691" t="s">
        <v>2538</v>
      </c>
      <c r="I4691" t="s">
        <v>2539</v>
      </c>
      <c r="J4691" t="s">
        <v>292</v>
      </c>
      <c r="K4691" t="s">
        <v>2321</v>
      </c>
      <c r="L4691" t="s">
        <v>574</v>
      </c>
      <c r="M4691" t="s">
        <v>2611</v>
      </c>
      <c r="N4691" t="s">
        <v>2612</v>
      </c>
      <c r="O4691" t="s">
        <v>2542</v>
      </c>
      <c r="P4691" t="s">
        <v>2543</v>
      </c>
      <c r="Q4691" t="s">
        <v>2544</v>
      </c>
      <c r="R4691" t="s">
        <v>2613</v>
      </c>
      <c r="S4691" t="s">
        <v>2546</v>
      </c>
      <c r="T4691">
        <v>0</v>
      </c>
      <c r="U4691" t="s">
        <v>2614</v>
      </c>
      <c r="V4691" t="s">
        <v>2615</v>
      </c>
      <c r="W4691" t="s">
        <v>2614</v>
      </c>
      <c r="X4691" t="s">
        <v>2615</v>
      </c>
      <c r="Y4691" t="str">
        <f t="shared" si="73"/>
        <v>广州荔湾品唯信息服务有限公司广州唯品会电子商务有限公司信息流</v>
      </c>
      <c r="Z4691" t="e">
        <f>VLOOKUP(Y:Y,[1]Sheet1!N:N,1,0)</f>
        <v>#N/A</v>
      </c>
    </row>
    <row r="4692" spans="1:26" hidden="1" x14ac:dyDescent="0.25">
      <c r="A4692">
        <v>20230604</v>
      </c>
      <c r="B4692">
        <v>47799717</v>
      </c>
      <c r="C4692" t="s">
        <v>2860</v>
      </c>
      <c r="D4692">
        <v>2159765</v>
      </c>
      <c r="E4692" t="s">
        <v>2568</v>
      </c>
      <c r="F4692" s="59">
        <v>80.03</v>
      </c>
      <c r="G4692">
        <v>61.09</v>
      </c>
      <c r="H4692" t="s">
        <v>2538</v>
      </c>
      <c r="I4692" t="s">
        <v>2551</v>
      </c>
      <c r="J4692" t="s">
        <v>2375</v>
      </c>
      <c r="K4692" t="s">
        <v>2321</v>
      </c>
      <c r="L4692" t="s">
        <v>2277</v>
      </c>
      <c r="M4692" t="s">
        <v>2569</v>
      </c>
      <c r="O4692" t="s">
        <v>2542</v>
      </c>
      <c r="P4692" t="s">
        <v>2543</v>
      </c>
      <c r="Q4692" t="s">
        <v>2544</v>
      </c>
      <c r="R4692" t="s">
        <v>2570</v>
      </c>
      <c r="S4692" t="s">
        <v>2546</v>
      </c>
      <c r="T4692">
        <v>0</v>
      </c>
      <c r="U4692" t="s">
        <v>2571</v>
      </c>
      <c r="V4692" t="s">
        <v>2572</v>
      </c>
      <c r="W4692" t="s">
        <v>2571</v>
      </c>
      <c r="X4692" t="s">
        <v>2572</v>
      </c>
      <c r="Y4692" t="str">
        <f t="shared" si="73"/>
        <v>酷得少年（天津）文化传播有限公司-1北京酷得少年科技有限公司信息流</v>
      </c>
      <c r="Z4692" t="e">
        <f>VLOOKUP(Y:Y,[1]Sheet1!N:N,1,0)</f>
        <v>#N/A</v>
      </c>
    </row>
    <row r="4693" spans="1:26" hidden="1" x14ac:dyDescent="0.25">
      <c r="A4693">
        <v>20230604</v>
      </c>
      <c r="B4693">
        <v>39122211</v>
      </c>
      <c r="C4693" t="s">
        <v>2605</v>
      </c>
      <c r="D4693">
        <v>2117410</v>
      </c>
      <c r="E4693" t="s">
        <v>2587</v>
      </c>
      <c r="F4693" s="59">
        <v>745.11</v>
      </c>
      <c r="G4693">
        <v>0</v>
      </c>
      <c r="H4693" t="s">
        <v>2538</v>
      </c>
      <c r="I4693" t="s">
        <v>2551</v>
      </c>
      <c r="J4693" t="s">
        <v>2353</v>
      </c>
      <c r="K4693" t="s">
        <v>2321</v>
      </c>
      <c r="L4693" t="s">
        <v>326</v>
      </c>
      <c r="M4693" t="s">
        <v>2588</v>
      </c>
      <c r="N4693" t="s">
        <v>2589</v>
      </c>
      <c r="O4693" t="s">
        <v>2542</v>
      </c>
      <c r="P4693" t="s">
        <v>2543</v>
      </c>
      <c r="Q4693" t="s">
        <v>2544</v>
      </c>
      <c r="R4693" t="s">
        <v>2570</v>
      </c>
      <c r="S4693" t="s">
        <v>2546</v>
      </c>
      <c r="T4693">
        <v>0</v>
      </c>
      <c r="U4693" t="s">
        <v>2571</v>
      </c>
      <c r="V4693" t="s">
        <v>2572</v>
      </c>
      <c r="W4693" t="s">
        <v>1891</v>
      </c>
      <c r="X4693" t="s">
        <v>2564</v>
      </c>
      <c r="Y4693" t="str">
        <f t="shared" si="73"/>
        <v>网易有道信息技术（北京）有限公司网易(杭州)网络有限公司信息流</v>
      </c>
      <c r="Z4693" t="e">
        <f>VLOOKUP(Y:Y,[1]Sheet1!N:N,1,0)</f>
        <v>#N/A</v>
      </c>
    </row>
    <row r="4694" spans="1:26" hidden="1" x14ac:dyDescent="0.25">
      <c r="A4694">
        <v>20230604</v>
      </c>
      <c r="B4694">
        <v>42965750</v>
      </c>
      <c r="C4694" t="s">
        <v>2565</v>
      </c>
      <c r="D4694">
        <v>2165227</v>
      </c>
      <c r="E4694" t="s">
        <v>2566</v>
      </c>
      <c r="F4694" s="59">
        <v>1410.94</v>
      </c>
      <c r="G4694">
        <v>1045.1400000000001</v>
      </c>
      <c r="H4694" t="s">
        <v>2538</v>
      </c>
      <c r="I4694" t="s">
        <v>2539</v>
      </c>
      <c r="J4694" t="s">
        <v>2320</v>
      </c>
      <c r="K4694" t="s">
        <v>2321</v>
      </c>
      <c r="L4694" t="s">
        <v>2318</v>
      </c>
      <c r="M4694" t="s">
        <v>2540</v>
      </c>
      <c r="N4694" t="s">
        <v>2541</v>
      </c>
      <c r="O4694" t="s">
        <v>2542</v>
      </c>
      <c r="P4694" t="s">
        <v>2543</v>
      </c>
      <c r="Q4694" t="s">
        <v>2544</v>
      </c>
      <c r="R4694" t="s">
        <v>2545</v>
      </c>
      <c r="S4694" t="s">
        <v>2546</v>
      </c>
      <c r="T4694">
        <v>0</v>
      </c>
      <c r="U4694" t="s">
        <v>838</v>
      </c>
      <c r="V4694" t="s">
        <v>2547</v>
      </c>
      <c r="W4694" t="s">
        <v>838</v>
      </c>
      <c r="X4694" t="s">
        <v>2548</v>
      </c>
      <c r="Y4694" t="str">
        <f t="shared" si="73"/>
        <v>上海耳序信息技术有限公司-四部上海拍拍贷金融信息服务有限公司信息流</v>
      </c>
      <c r="Z4694" t="e">
        <f>VLOOKUP(Y:Y,[1]Sheet1!N:N,1,0)</f>
        <v>#N/A</v>
      </c>
    </row>
    <row r="4695" spans="1:26" x14ac:dyDescent="0.25">
      <c r="A4695">
        <v>20230604</v>
      </c>
      <c r="B4695">
        <v>39873589</v>
      </c>
      <c r="C4695" t="s">
        <v>2811</v>
      </c>
      <c r="D4695">
        <v>2054669</v>
      </c>
      <c r="E4695" t="s">
        <v>2622</v>
      </c>
      <c r="F4695" s="59">
        <v>12127.35</v>
      </c>
      <c r="G4695">
        <v>8983.2199999999993</v>
      </c>
      <c r="H4695" t="s">
        <v>2538</v>
      </c>
      <c r="I4695" t="s">
        <v>2539</v>
      </c>
      <c r="J4695" t="s">
        <v>2352</v>
      </c>
      <c r="K4695" t="s">
        <v>2321</v>
      </c>
      <c r="L4695" t="s">
        <v>2351</v>
      </c>
      <c r="M4695" t="s">
        <v>2623</v>
      </c>
      <c r="N4695" t="s">
        <v>2624</v>
      </c>
      <c r="O4695" t="s">
        <v>2542</v>
      </c>
      <c r="P4695" t="s">
        <v>2543</v>
      </c>
      <c r="Q4695" t="s">
        <v>2544</v>
      </c>
      <c r="R4695" t="s">
        <v>2625</v>
      </c>
      <c r="S4695" t="s">
        <v>2546</v>
      </c>
      <c r="T4695">
        <v>0</v>
      </c>
      <c r="U4695" t="s">
        <v>838</v>
      </c>
      <c r="V4695" t="s">
        <v>2548</v>
      </c>
      <c r="W4695" t="s">
        <v>838</v>
      </c>
      <c r="X4695" t="s">
        <v>2548</v>
      </c>
      <c r="Y4695" t="str">
        <f t="shared" si="73"/>
        <v>深圳市小赢普惠科技有限责任公司深圳市赢众通金融信息服务有限责任公司信息流</v>
      </c>
      <c r="Z4695" t="e">
        <f>VLOOKUP(Y:Y,[1]Sheet1!N:N,1,0)</f>
        <v>#N/A</v>
      </c>
    </row>
    <row r="4696" spans="1:26" hidden="1" x14ac:dyDescent="0.25">
      <c r="A4696">
        <v>20230604</v>
      </c>
      <c r="B4696">
        <v>39122181</v>
      </c>
      <c r="C4696" t="s">
        <v>2586</v>
      </c>
      <c r="D4696">
        <v>2117410</v>
      </c>
      <c r="E4696" t="s">
        <v>2587</v>
      </c>
      <c r="F4696" s="59">
        <v>12.2</v>
      </c>
      <c r="G4696">
        <v>0</v>
      </c>
      <c r="H4696" t="s">
        <v>2538</v>
      </c>
      <c r="I4696" t="s">
        <v>2539</v>
      </c>
      <c r="J4696" t="s">
        <v>2353</v>
      </c>
      <c r="K4696" t="s">
        <v>2321</v>
      </c>
      <c r="L4696" t="s">
        <v>326</v>
      </c>
      <c r="M4696" t="s">
        <v>2588</v>
      </c>
      <c r="N4696" t="s">
        <v>2589</v>
      </c>
      <c r="O4696" t="s">
        <v>2542</v>
      </c>
      <c r="P4696" t="s">
        <v>2543</v>
      </c>
      <c r="Q4696" t="s">
        <v>2544</v>
      </c>
      <c r="R4696" t="s">
        <v>2570</v>
      </c>
      <c r="S4696" t="s">
        <v>2546</v>
      </c>
      <c r="T4696">
        <v>0</v>
      </c>
      <c r="U4696" t="s">
        <v>2571</v>
      </c>
      <c r="V4696" t="s">
        <v>2572</v>
      </c>
      <c r="W4696" t="s">
        <v>1891</v>
      </c>
      <c r="X4696" t="s">
        <v>2564</v>
      </c>
      <c r="Y4696" t="str">
        <f t="shared" si="73"/>
        <v>网易有道信息技术（北京）有限公司网易(杭州)网络有限公司信息流</v>
      </c>
      <c r="Z4696" t="e">
        <f>VLOOKUP(Y:Y,[1]Sheet1!N:N,1,0)</f>
        <v>#N/A</v>
      </c>
    </row>
    <row r="4697" spans="1:26" hidden="1" x14ac:dyDescent="0.25">
      <c r="A4697">
        <v>20230604</v>
      </c>
      <c r="B4697">
        <v>40548298</v>
      </c>
      <c r="C4697" t="s">
        <v>2557</v>
      </c>
      <c r="D4697">
        <v>2130054</v>
      </c>
      <c r="E4697" t="s">
        <v>2558</v>
      </c>
      <c r="F4697" s="59">
        <v>3503.81</v>
      </c>
      <c r="G4697">
        <v>2837.02</v>
      </c>
      <c r="H4697" t="s">
        <v>2559</v>
      </c>
      <c r="I4697" t="s">
        <v>2560</v>
      </c>
      <c r="J4697" t="s">
        <v>2350</v>
      </c>
      <c r="K4697" t="s">
        <v>711</v>
      </c>
      <c r="L4697" t="s">
        <v>2350</v>
      </c>
      <c r="M4697" t="s">
        <v>2561</v>
      </c>
      <c r="N4697" t="s">
        <v>2562</v>
      </c>
      <c r="O4697" t="s">
        <v>2542</v>
      </c>
      <c r="P4697" t="s">
        <v>2543</v>
      </c>
      <c r="Q4697" t="s">
        <v>2544</v>
      </c>
      <c r="R4697" t="s">
        <v>2563</v>
      </c>
      <c r="S4697" t="s">
        <v>2546</v>
      </c>
      <c r="T4697">
        <v>8367.6110000000008</v>
      </c>
      <c r="U4697" t="s">
        <v>1891</v>
      </c>
      <c r="V4697" t="s">
        <v>2564</v>
      </c>
      <c r="W4697" t="s">
        <v>1891</v>
      </c>
      <c r="X4697" t="s">
        <v>2564</v>
      </c>
      <c r="Y4697" t="str">
        <f t="shared" si="73"/>
        <v>深圳尚米网络技术有限公司深圳尚米网络技术有限公司CPC</v>
      </c>
      <c r="Z4697" t="e">
        <f>VLOOKUP(Y:Y,[1]Sheet1!N:N,1,0)</f>
        <v>#N/A</v>
      </c>
    </row>
    <row r="4698" spans="1:26" hidden="1" x14ac:dyDescent="0.25">
      <c r="A4698">
        <v>20230604</v>
      </c>
      <c r="B4698">
        <v>47327817</v>
      </c>
      <c r="C4698" t="s">
        <v>2718</v>
      </c>
      <c r="D4698">
        <v>2185183</v>
      </c>
      <c r="E4698" t="s">
        <v>2574</v>
      </c>
      <c r="F4698" s="59">
        <v>769.84</v>
      </c>
      <c r="G4698">
        <v>583.21</v>
      </c>
      <c r="H4698" t="s">
        <v>2538</v>
      </c>
      <c r="I4698" t="s">
        <v>2551</v>
      </c>
      <c r="J4698" t="s">
        <v>2575</v>
      </c>
      <c r="K4698" t="s">
        <v>2321</v>
      </c>
      <c r="L4698" t="s">
        <v>2344</v>
      </c>
      <c r="M4698" t="s">
        <v>2576</v>
      </c>
      <c r="O4698" t="s">
        <v>2542</v>
      </c>
      <c r="P4698" t="s">
        <v>2543</v>
      </c>
      <c r="Q4698" t="s">
        <v>2544</v>
      </c>
      <c r="R4698" t="s">
        <v>2577</v>
      </c>
      <c r="S4698" t="s">
        <v>2546</v>
      </c>
      <c r="T4698">
        <v>0</v>
      </c>
      <c r="U4698" t="s">
        <v>838</v>
      </c>
      <c r="V4698" t="s">
        <v>2578</v>
      </c>
      <c r="W4698" t="s">
        <v>838</v>
      </c>
      <c r="X4698" t="s">
        <v>2578</v>
      </c>
      <c r="Y4698" t="str">
        <f t="shared" si="73"/>
        <v>北京微财科技有限公司-数媒重庆市黑卡小额贷款有限公司信息流</v>
      </c>
      <c r="Z4698" t="e">
        <f>VLOOKUP(Y:Y,[1]Sheet1!N:N,1,0)</f>
        <v>#N/A</v>
      </c>
    </row>
    <row r="4699" spans="1:26" hidden="1" x14ac:dyDescent="0.25">
      <c r="A4699">
        <v>20230604</v>
      </c>
      <c r="B4699">
        <v>47953339</v>
      </c>
      <c r="C4699" t="s">
        <v>2755</v>
      </c>
      <c r="D4699">
        <v>2167551</v>
      </c>
      <c r="E4699" t="s">
        <v>2550</v>
      </c>
      <c r="F4699" s="59">
        <v>658.33</v>
      </c>
      <c r="G4699">
        <v>658.33</v>
      </c>
      <c r="H4699" t="s">
        <v>2538</v>
      </c>
      <c r="I4699" t="s">
        <v>2539</v>
      </c>
      <c r="J4699" t="s">
        <v>2332</v>
      </c>
      <c r="K4699" t="s">
        <v>2321</v>
      </c>
      <c r="L4699" t="s">
        <v>2333</v>
      </c>
      <c r="M4699" t="s">
        <v>2552</v>
      </c>
      <c r="N4699" t="s">
        <v>2553</v>
      </c>
      <c r="O4699" t="s">
        <v>2542</v>
      </c>
      <c r="P4699" t="s">
        <v>2543</v>
      </c>
      <c r="Q4699" t="s">
        <v>2544</v>
      </c>
      <c r="R4699" t="s">
        <v>2554</v>
      </c>
      <c r="S4699" t="s">
        <v>2546</v>
      </c>
      <c r="T4699">
        <v>0</v>
      </c>
      <c r="U4699" t="s">
        <v>2555</v>
      </c>
      <c r="V4699" t="s">
        <v>2556</v>
      </c>
      <c r="W4699" t="s">
        <v>2555</v>
      </c>
      <c r="X4699" t="s">
        <v>2556</v>
      </c>
      <c r="Y4699" t="str">
        <f t="shared" si="73"/>
        <v>北京爱奇艺科技有限公司-百度北京爱奇艺科技有限公司信息流</v>
      </c>
      <c r="Z4699" t="e">
        <f>VLOOKUP(Y:Y,[1]Sheet1!N:N,1,0)</f>
        <v>#N/A</v>
      </c>
    </row>
    <row r="4700" spans="1:26" hidden="1" x14ac:dyDescent="0.25">
      <c r="A4700">
        <v>20230604</v>
      </c>
      <c r="B4700">
        <v>29768594</v>
      </c>
      <c r="C4700" t="s">
        <v>2792</v>
      </c>
      <c r="D4700">
        <v>2130054</v>
      </c>
      <c r="E4700" t="s">
        <v>2558</v>
      </c>
      <c r="F4700" s="59">
        <v>7022.08</v>
      </c>
      <c r="G4700">
        <v>5685.72</v>
      </c>
      <c r="H4700" t="s">
        <v>2559</v>
      </c>
      <c r="I4700" t="s">
        <v>2560</v>
      </c>
      <c r="J4700" t="s">
        <v>2350</v>
      </c>
      <c r="K4700" t="s">
        <v>711</v>
      </c>
      <c r="L4700" t="s">
        <v>2350</v>
      </c>
      <c r="M4700" t="s">
        <v>2561</v>
      </c>
      <c r="N4700" t="s">
        <v>2562</v>
      </c>
      <c r="O4700" t="s">
        <v>2542</v>
      </c>
      <c r="P4700" t="s">
        <v>2543</v>
      </c>
      <c r="Q4700" t="s">
        <v>2544</v>
      </c>
      <c r="R4700" t="s">
        <v>2563</v>
      </c>
      <c r="S4700" t="s">
        <v>2546</v>
      </c>
      <c r="T4700">
        <v>15173.727000000001</v>
      </c>
      <c r="U4700" t="s">
        <v>1891</v>
      </c>
      <c r="V4700" t="s">
        <v>2564</v>
      </c>
      <c r="W4700" t="s">
        <v>1891</v>
      </c>
      <c r="X4700" t="s">
        <v>2564</v>
      </c>
      <c r="Y4700" t="str">
        <f t="shared" si="73"/>
        <v>深圳尚米网络技术有限公司深圳尚米网络技术有限公司CPC</v>
      </c>
      <c r="Z4700" t="e">
        <f>VLOOKUP(Y:Y,[1]Sheet1!N:N,1,0)</f>
        <v>#N/A</v>
      </c>
    </row>
    <row r="4701" spans="1:26" hidden="1" x14ac:dyDescent="0.25">
      <c r="A4701">
        <v>20230604</v>
      </c>
      <c r="B4701">
        <v>42012606</v>
      </c>
      <c r="C4701" t="s">
        <v>2715</v>
      </c>
      <c r="D4701">
        <v>2142924</v>
      </c>
      <c r="E4701" t="s">
        <v>2716</v>
      </c>
      <c r="F4701" s="59">
        <v>310.56</v>
      </c>
      <c r="G4701">
        <v>310.56</v>
      </c>
      <c r="H4701" t="s">
        <v>2559</v>
      </c>
      <c r="I4701" t="s">
        <v>2560</v>
      </c>
      <c r="J4701" t="s">
        <v>392</v>
      </c>
      <c r="K4701" t="s">
        <v>711</v>
      </c>
      <c r="L4701" t="s">
        <v>392</v>
      </c>
      <c r="M4701" t="s">
        <v>2641</v>
      </c>
      <c r="N4701" t="s">
        <v>2642</v>
      </c>
      <c r="O4701" t="s">
        <v>2542</v>
      </c>
      <c r="P4701" t="s">
        <v>2543</v>
      </c>
      <c r="Q4701" t="s">
        <v>2544</v>
      </c>
      <c r="R4701" t="s">
        <v>2643</v>
      </c>
      <c r="S4701" t="s">
        <v>2546</v>
      </c>
      <c r="T4701">
        <v>208060.56</v>
      </c>
      <c r="U4701" t="s">
        <v>838</v>
      </c>
      <c r="V4701" t="s">
        <v>2578</v>
      </c>
      <c r="W4701" t="s">
        <v>838</v>
      </c>
      <c r="X4701" t="s">
        <v>2548</v>
      </c>
      <c r="Y4701" t="str">
        <f t="shared" si="73"/>
        <v>福州三六零网络小额贷款有限公司福州三六零网络小额贷款有限公司CPC</v>
      </c>
      <c r="Z4701" t="e">
        <f>VLOOKUP(Y:Y,[1]Sheet1!N:N,1,0)</f>
        <v>#N/A</v>
      </c>
    </row>
    <row r="4702" spans="1:26" hidden="1" x14ac:dyDescent="0.25">
      <c r="A4702">
        <v>20230604</v>
      </c>
      <c r="B4702">
        <v>45322956</v>
      </c>
      <c r="C4702" t="s">
        <v>2631</v>
      </c>
      <c r="D4702">
        <v>2172261</v>
      </c>
      <c r="E4702" t="s">
        <v>2628</v>
      </c>
      <c r="F4702" s="59">
        <v>1092.3599999999999</v>
      </c>
      <c r="G4702">
        <v>833.86</v>
      </c>
      <c r="H4702" t="s">
        <v>2538</v>
      </c>
      <c r="I4702" t="s">
        <v>2539</v>
      </c>
      <c r="J4702" t="s">
        <v>292</v>
      </c>
      <c r="K4702" t="s">
        <v>2321</v>
      </c>
      <c r="L4702" t="s">
        <v>574</v>
      </c>
      <c r="M4702" t="s">
        <v>2611</v>
      </c>
      <c r="N4702" t="s">
        <v>2612</v>
      </c>
      <c r="O4702" t="s">
        <v>2542</v>
      </c>
      <c r="P4702" t="s">
        <v>2543</v>
      </c>
      <c r="Q4702" t="s">
        <v>2544</v>
      </c>
      <c r="R4702" t="s">
        <v>2613</v>
      </c>
      <c r="S4702" t="s">
        <v>2546</v>
      </c>
      <c r="T4702">
        <v>0</v>
      </c>
      <c r="U4702" t="s">
        <v>2614</v>
      </c>
      <c r="V4702" t="s">
        <v>2615</v>
      </c>
      <c r="W4702" t="s">
        <v>2614</v>
      </c>
      <c r="X4702" t="s">
        <v>2615</v>
      </c>
      <c r="Y4702" t="str">
        <f t="shared" si="73"/>
        <v>广州荔湾品唯信息服务有限公司广州唯品会电子商务有限公司信息流</v>
      </c>
      <c r="Z4702" t="e">
        <f>VLOOKUP(Y:Y,[1]Sheet1!N:N,1,0)</f>
        <v>#N/A</v>
      </c>
    </row>
    <row r="4703" spans="1:26" hidden="1" x14ac:dyDescent="0.25">
      <c r="A4703">
        <v>20230604</v>
      </c>
      <c r="B4703">
        <v>47426672</v>
      </c>
      <c r="C4703" t="s">
        <v>2709</v>
      </c>
      <c r="D4703">
        <v>2167551</v>
      </c>
      <c r="E4703" t="s">
        <v>2550</v>
      </c>
      <c r="F4703" s="59">
        <v>904.92</v>
      </c>
      <c r="G4703">
        <v>904.92</v>
      </c>
      <c r="H4703" t="s">
        <v>2538</v>
      </c>
      <c r="I4703" t="s">
        <v>2551</v>
      </c>
      <c r="J4703" t="s">
        <v>2332</v>
      </c>
      <c r="K4703" t="s">
        <v>2321</v>
      </c>
      <c r="L4703" t="s">
        <v>2333</v>
      </c>
      <c r="M4703" t="s">
        <v>2552</v>
      </c>
      <c r="N4703" t="s">
        <v>2553</v>
      </c>
      <c r="O4703" t="s">
        <v>2542</v>
      </c>
      <c r="P4703" t="s">
        <v>2543</v>
      </c>
      <c r="Q4703" t="s">
        <v>2544</v>
      </c>
      <c r="R4703" t="s">
        <v>2554</v>
      </c>
      <c r="S4703" t="s">
        <v>2546</v>
      </c>
      <c r="T4703">
        <v>0</v>
      </c>
      <c r="U4703" t="s">
        <v>2555</v>
      </c>
      <c r="V4703" t="s">
        <v>2556</v>
      </c>
      <c r="W4703" t="s">
        <v>2555</v>
      </c>
      <c r="X4703" t="s">
        <v>2556</v>
      </c>
      <c r="Y4703" t="str">
        <f t="shared" si="73"/>
        <v>北京爱奇艺科技有限公司-百度北京爱奇艺科技有限公司信息流</v>
      </c>
      <c r="Z4703" t="e">
        <f>VLOOKUP(Y:Y,[1]Sheet1!N:N,1,0)</f>
        <v>#N/A</v>
      </c>
    </row>
    <row r="4704" spans="1:26" hidden="1" x14ac:dyDescent="0.25">
      <c r="A4704">
        <v>20230604</v>
      </c>
      <c r="B4704">
        <v>47799564</v>
      </c>
      <c r="C4704" t="s">
        <v>2858</v>
      </c>
      <c r="D4704">
        <v>2159765</v>
      </c>
      <c r="E4704" t="s">
        <v>2568</v>
      </c>
      <c r="F4704" s="59">
        <v>3.25</v>
      </c>
      <c r="G4704">
        <v>2.48</v>
      </c>
      <c r="H4704" t="s">
        <v>2538</v>
      </c>
      <c r="I4704" t="s">
        <v>2551</v>
      </c>
      <c r="J4704" t="s">
        <v>2375</v>
      </c>
      <c r="K4704" t="s">
        <v>2321</v>
      </c>
      <c r="L4704" t="s">
        <v>2277</v>
      </c>
      <c r="M4704" t="s">
        <v>2569</v>
      </c>
      <c r="O4704" t="s">
        <v>2542</v>
      </c>
      <c r="P4704" t="s">
        <v>2543</v>
      </c>
      <c r="Q4704" t="s">
        <v>2544</v>
      </c>
      <c r="R4704" t="s">
        <v>2570</v>
      </c>
      <c r="S4704" t="s">
        <v>2546</v>
      </c>
      <c r="T4704">
        <v>0</v>
      </c>
      <c r="U4704" t="s">
        <v>2571</v>
      </c>
      <c r="V4704" t="s">
        <v>2572</v>
      </c>
      <c r="W4704" t="s">
        <v>2571</v>
      </c>
      <c r="X4704" t="s">
        <v>2572</v>
      </c>
      <c r="Y4704" t="str">
        <f t="shared" si="73"/>
        <v>酷得少年（天津）文化传播有限公司-1北京酷得少年科技有限公司信息流</v>
      </c>
      <c r="Z4704" t="e">
        <f>VLOOKUP(Y:Y,[1]Sheet1!N:N,1,0)</f>
        <v>#N/A</v>
      </c>
    </row>
    <row r="4705" spans="1:26" hidden="1" x14ac:dyDescent="0.25">
      <c r="A4705">
        <v>20230604</v>
      </c>
      <c r="B4705">
        <v>47953331</v>
      </c>
      <c r="C4705" t="s">
        <v>2663</v>
      </c>
      <c r="D4705">
        <v>2167551</v>
      </c>
      <c r="E4705" t="s">
        <v>2550</v>
      </c>
      <c r="F4705" s="59">
        <v>0</v>
      </c>
      <c r="G4705">
        <v>0</v>
      </c>
      <c r="H4705" t="s">
        <v>2538</v>
      </c>
      <c r="I4705" t="s">
        <v>2539</v>
      </c>
      <c r="J4705" t="s">
        <v>2332</v>
      </c>
      <c r="K4705" t="s">
        <v>2321</v>
      </c>
      <c r="L4705" t="s">
        <v>2333</v>
      </c>
      <c r="M4705" t="s">
        <v>2552</v>
      </c>
      <c r="N4705" t="s">
        <v>2553</v>
      </c>
      <c r="O4705" t="s">
        <v>2542</v>
      </c>
      <c r="P4705" t="s">
        <v>2543</v>
      </c>
      <c r="Q4705" t="s">
        <v>2544</v>
      </c>
      <c r="R4705" t="s">
        <v>2554</v>
      </c>
      <c r="S4705" t="s">
        <v>2546</v>
      </c>
      <c r="T4705">
        <v>0</v>
      </c>
      <c r="U4705" t="s">
        <v>2555</v>
      </c>
      <c r="V4705" t="s">
        <v>2556</v>
      </c>
      <c r="W4705" t="s">
        <v>2555</v>
      </c>
      <c r="X4705" t="s">
        <v>2556</v>
      </c>
      <c r="Y4705" t="str">
        <f t="shared" si="73"/>
        <v>北京爱奇艺科技有限公司-百度北京爱奇艺科技有限公司信息流</v>
      </c>
      <c r="Z4705" t="e">
        <f>VLOOKUP(Y:Y,[1]Sheet1!N:N,1,0)</f>
        <v>#N/A</v>
      </c>
    </row>
    <row r="4706" spans="1:26" x14ac:dyDescent="0.25">
      <c r="A4706">
        <v>20230604</v>
      </c>
      <c r="B4706">
        <v>39873589</v>
      </c>
      <c r="C4706" t="s">
        <v>2811</v>
      </c>
      <c r="D4706">
        <v>2054669</v>
      </c>
      <c r="E4706" t="s">
        <v>2622</v>
      </c>
      <c r="F4706" s="59">
        <v>228.62</v>
      </c>
      <c r="G4706">
        <v>169.35</v>
      </c>
      <c r="H4706" t="s">
        <v>2538</v>
      </c>
      <c r="I4706" t="s">
        <v>2551</v>
      </c>
      <c r="J4706" t="s">
        <v>2352</v>
      </c>
      <c r="K4706" t="s">
        <v>2321</v>
      </c>
      <c r="L4706" t="s">
        <v>2351</v>
      </c>
      <c r="M4706" t="s">
        <v>2623</v>
      </c>
      <c r="N4706" t="s">
        <v>2624</v>
      </c>
      <c r="O4706" t="s">
        <v>2542</v>
      </c>
      <c r="P4706" t="s">
        <v>2543</v>
      </c>
      <c r="Q4706" t="s">
        <v>2544</v>
      </c>
      <c r="R4706" t="s">
        <v>2625</v>
      </c>
      <c r="S4706" t="s">
        <v>2546</v>
      </c>
      <c r="T4706">
        <v>0</v>
      </c>
      <c r="U4706" t="s">
        <v>838</v>
      </c>
      <c r="V4706" t="s">
        <v>2548</v>
      </c>
      <c r="W4706" t="s">
        <v>838</v>
      </c>
      <c r="X4706" t="s">
        <v>2548</v>
      </c>
      <c r="Y4706" t="str">
        <f t="shared" si="73"/>
        <v>深圳市小赢普惠科技有限责任公司深圳市赢众通金融信息服务有限责任公司信息流</v>
      </c>
      <c r="Z4706" t="e">
        <f>VLOOKUP(Y:Y,[1]Sheet1!N:N,1,0)</f>
        <v>#N/A</v>
      </c>
    </row>
    <row r="4707" spans="1:26" hidden="1" x14ac:dyDescent="0.25">
      <c r="A4707">
        <v>20230604</v>
      </c>
      <c r="B4707">
        <v>47327773</v>
      </c>
      <c r="C4707" t="s">
        <v>2714</v>
      </c>
      <c r="D4707">
        <v>2185183</v>
      </c>
      <c r="E4707" t="s">
        <v>2574</v>
      </c>
      <c r="F4707" s="59">
        <v>247.74</v>
      </c>
      <c r="G4707">
        <v>187.68</v>
      </c>
      <c r="H4707" t="s">
        <v>2538</v>
      </c>
      <c r="I4707" t="s">
        <v>2551</v>
      </c>
      <c r="J4707" t="s">
        <v>2575</v>
      </c>
      <c r="K4707" t="s">
        <v>2321</v>
      </c>
      <c r="L4707" t="s">
        <v>2344</v>
      </c>
      <c r="M4707" t="s">
        <v>2576</v>
      </c>
      <c r="O4707" t="s">
        <v>2542</v>
      </c>
      <c r="P4707" t="s">
        <v>2543</v>
      </c>
      <c r="Q4707" t="s">
        <v>2544</v>
      </c>
      <c r="R4707" t="s">
        <v>2577</v>
      </c>
      <c r="S4707" t="s">
        <v>2546</v>
      </c>
      <c r="T4707">
        <v>0</v>
      </c>
      <c r="U4707" t="s">
        <v>838</v>
      </c>
      <c r="V4707" t="s">
        <v>2578</v>
      </c>
      <c r="W4707" t="s">
        <v>838</v>
      </c>
      <c r="X4707" t="s">
        <v>2578</v>
      </c>
      <c r="Y4707" t="str">
        <f t="shared" si="73"/>
        <v>北京微财科技有限公司-数媒重庆市黑卡小额贷款有限公司信息流</v>
      </c>
      <c r="Z4707" t="e">
        <f>VLOOKUP(Y:Y,[1]Sheet1!N:N,1,0)</f>
        <v>#N/A</v>
      </c>
    </row>
    <row r="4708" spans="1:26" hidden="1" x14ac:dyDescent="0.25">
      <c r="A4708">
        <v>20230604</v>
      </c>
      <c r="B4708">
        <v>41250572</v>
      </c>
      <c r="C4708" t="s">
        <v>2703</v>
      </c>
      <c r="D4708">
        <v>2130054</v>
      </c>
      <c r="E4708" t="s">
        <v>2558</v>
      </c>
      <c r="F4708" s="59">
        <v>2036.51</v>
      </c>
      <c r="G4708">
        <v>1648.96</v>
      </c>
      <c r="H4708" t="s">
        <v>2559</v>
      </c>
      <c r="I4708" t="s">
        <v>2560</v>
      </c>
      <c r="J4708" t="s">
        <v>2350</v>
      </c>
      <c r="K4708" t="s">
        <v>711</v>
      </c>
      <c r="L4708" t="s">
        <v>2350</v>
      </c>
      <c r="M4708" t="s">
        <v>2561</v>
      </c>
      <c r="N4708" t="s">
        <v>2562</v>
      </c>
      <c r="O4708" t="s">
        <v>2542</v>
      </c>
      <c r="P4708" t="s">
        <v>2543</v>
      </c>
      <c r="Q4708" t="s">
        <v>2544</v>
      </c>
      <c r="R4708" t="s">
        <v>2563</v>
      </c>
      <c r="S4708" t="s">
        <v>2546</v>
      </c>
      <c r="T4708">
        <v>3527.7919999999999</v>
      </c>
      <c r="U4708" t="s">
        <v>1891</v>
      </c>
      <c r="V4708" t="s">
        <v>2564</v>
      </c>
      <c r="W4708" t="s">
        <v>1891</v>
      </c>
      <c r="X4708" t="s">
        <v>2564</v>
      </c>
      <c r="Y4708" t="str">
        <f t="shared" si="73"/>
        <v>深圳尚米网络技术有限公司深圳尚米网络技术有限公司CPC</v>
      </c>
      <c r="Z4708" t="e">
        <f>VLOOKUP(Y:Y,[1]Sheet1!N:N,1,0)</f>
        <v>#N/A</v>
      </c>
    </row>
    <row r="4709" spans="1:26" hidden="1" x14ac:dyDescent="0.25">
      <c r="A4709">
        <v>20230604</v>
      </c>
      <c r="B4709">
        <v>47426658</v>
      </c>
      <c r="C4709" t="s">
        <v>2873</v>
      </c>
      <c r="D4709">
        <v>2167551</v>
      </c>
      <c r="E4709" t="s">
        <v>2550</v>
      </c>
      <c r="F4709" s="59">
        <v>43.31</v>
      </c>
      <c r="G4709">
        <v>43.31</v>
      </c>
      <c r="H4709" t="s">
        <v>2538</v>
      </c>
      <c r="I4709" t="s">
        <v>2551</v>
      </c>
      <c r="J4709" t="s">
        <v>2332</v>
      </c>
      <c r="K4709" t="s">
        <v>2321</v>
      </c>
      <c r="L4709" t="s">
        <v>2333</v>
      </c>
      <c r="M4709" t="s">
        <v>2552</v>
      </c>
      <c r="N4709" t="s">
        <v>2553</v>
      </c>
      <c r="O4709" t="s">
        <v>2542</v>
      </c>
      <c r="P4709" t="s">
        <v>2543</v>
      </c>
      <c r="Q4709" t="s">
        <v>2544</v>
      </c>
      <c r="R4709" t="s">
        <v>2554</v>
      </c>
      <c r="S4709" t="s">
        <v>2546</v>
      </c>
      <c r="T4709">
        <v>0</v>
      </c>
      <c r="U4709" t="s">
        <v>2555</v>
      </c>
      <c r="V4709" t="s">
        <v>2556</v>
      </c>
      <c r="W4709" t="s">
        <v>2555</v>
      </c>
      <c r="X4709" t="s">
        <v>2556</v>
      </c>
      <c r="Y4709" t="str">
        <f t="shared" si="73"/>
        <v>北京爱奇艺科技有限公司-百度北京爱奇艺科技有限公司信息流</v>
      </c>
      <c r="Z4709" t="e">
        <f>VLOOKUP(Y:Y,[1]Sheet1!N:N,1,0)</f>
        <v>#N/A</v>
      </c>
    </row>
    <row r="4710" spans="1:26" hidden="1" x14ac:dyDescent="0.25">
      <c r="A4710">
        <v>20230604</v>
      </c>
      <c r="B4710">
        <v>40548287</v>
      </c>
      <c r="C4710" t="s">
        <v>2616</v>
      </c>
      <c r="D4710">
        <v>2130054</v>
      </c>
      <c r="E4710" t="s">
        <v>2558</v>
      </c>
      <c r="F4710" s="59">
        <v>1824.96</v>
      </c>
      <c r="G4710">
        <v>1477.64</v>
      </c>
      <c r="H4710" t="s">
        <v>2559</v>
      </c>
      <c r="I4710" t="s">
        <v>2560</v>
      </c>
      <c r="J4710" t="s">
        <v>2350</v>
      </c>
      <c r="K4710" t="s">
        <v>711</v>
      </c>
      <c r="L4710" t="s">
        <v>2350</v>
      </c>
      <c r="M4710" t="s">
        <v>2561</v>
      </c>
      <c r="N4710" t="s">
        <v>2562</v>
      </c>
      <c r="O4710" t="s">
        <v>2542</v>
      </c>
      <c r="P4710" t="s">
        <v>2543</v>
      </c>
      <c r="Q4710" t="s">
        <v>2544</v>
      </c>
      <c r="R4710" t="s">
        <v>2563</v>
      </c>
      <c r="S4710" t="s">
        <v>2546</v>
      </c>
      <c r="T4710">
        <v>4827.2790000000005</v>
      </c>
      <c r="U4710" t="s">
        <v>1891</v>
      </c>
      <c r="V4710" t="s">
        <v>2564</v>
      </c>
      <c r="W4710" t="s">
        <v>1891</v>
      </c>
      <c r="X4710" t="s">
        <v>2564</v>
      </c>
      <c r="Y4710" t="str">
        <f t="shared" si="73"/>
        <v>深圳尚米网络技术有限公司深圳尚米网络技术有限公司CPC</v>
      </c>
      <c r="Z4710" t="e">
        <f>VLOOKUP(Y:Y,[1]Sheet1!N:N,1,0)</f>
        <v>#N/A</v>
      </c>
    </row>
    <row r="4711" spans="1:26" hidden="1" x14ac:dyDescent="0.25">
      <c r="A4711">
        <v>20230604</v>
      </c>
      <c r="B4711">
        <v>40548239</v>
      </c>
      <c r="C4711" t="s">
        <v>2777</v>
      </c>
      <c r="D4711">
        <v>2130054</v>
      </c>
      <c r="E4711" t="s">
        <v>2558</v>
      </c>
      <c r="F4711" s="59">
        <v>2776.55</v>
      </c>
      <c r="G4711">
        <v>2248.16</v>
      </c>
      <c r="H4711" t="s">
        <v>2559</v>
      </c>
      <c r="I4711" t="s">
        <v>2560</v>
      </c>
      <c r="J4711" t="s">
        <v>2350</v>
      </c>
      <c r="K4711" t="s">
        <v>711</v>
      </c>
      <c r="L4711" t="s">
        <v>2350</v>
      </c>
      <c r="M4711" t="s">
        <v>2561</v>
      </c>
      <c r="N4711" t="s">
        <v>2562</v>
      </c>
      <c r="O4711" t="s">
        <v>2542</v>
      </c>
      <c r="P4711" t="s">
        <v>2543</v>
      </c>
      <c r="Q4711" t="s">
        <v>2544</v>
      </c>
      <c r="R4711" t="s">
        <v>2563</v>
      </c>
      <c r="S4711" t="s">
        <v>2546</v>
      </c>
      <c r="T4711">
        <v>4588.9059999999999</v>
      </c>
      <c r="U4711" t="s">
        <v>1891</v>
      </c>
      <c r="V4711" t="s">
        <v>2564</v>
      </c>
      <c r="W4711" t="s">
        <v>1891</v>
      </c>
      <c r="X4711" t="s">
        <v>2564</v>
      </c>
      <c r="Y4711" t="str">
        <f t="shared" si="73"/>
        <v>深圳尚米网络技术有限公司深圳尚米网络技术有限公司CPC</v>
      </c>
      <c r="Z4711" t="e">
        <f>VLOOKUP(Y:Y,[1]Sheet1!N:N,1,0)</f>
        <v>#N/A</v>
      </c>
    </row>
    <row r="4712" spans="1:26" x14ac:dyDescent="0.25">
      <c r="A4712">
        <v>20230604</v>
      </c>
      <c r="B4712">
        <v>43094782</v>
      </c>
      <c r="C4712" t="s">
        <v>2630</v>
      </c>
      <c r="D4712">
        <v>2054669</v>
      </c>
      <c r="E4712" t="s">
        <v>2622</v>
      </c>
      <c r="F4712" s="59">
        <v>11.81</v>
      </c>
      <c r="G4712">
        <v>8.75</v>
      </c>
      <c r="H4712" t="s">
        <v>2538</v>
      </c>
      <c r="I4712" t="s">
        <v>2551</v>
      </c>
      <c r="J4712" t="s">
        <v>2352</v>
      </c>
      <c r="K4712" t="s">
        <v>2321</v>
      </c>
      <c r="L4712" t="s">
        <v>2351</v>
      </c>
      <c r="M4712" t="s">
        <v>2623</v>
      </c>
      <c r="N4712" t="s">
        <v>2624</v>
      </c>
      <c r="O4712" t="s">
        <v>2542</v>
      </c>
      <c r="P4712" t="s">
        <v>2543</v>
      </c>
      <c r="Q4712" t="s">
        <v>2544</v>
      </c>
      <c r="R4712" t="s">
        <v>2625</v>
      </c>
      <c r="S4712" t="s">
        <v>2546</v>
      </c>
      <c r="T4712">
        <v>0</v>
      </c>
      <c r="U4712" t="s">
        <v>838</v>
      </c>
      <c r="V4712" t="s">
        <v>2548</v>
      </c>
      <c r="W4712" t="s">
        <v>838</v>
      </c>
      <c r="X4712" t="s">
        <v>2548</v>
      </c>
      <c r="Y4712" t="str">
        <f t="shared" si="73"/>
        <v>深圳市小赢普惠科技有限责任公司深圳市赢众通金融信息服务有限责任公司信息流</v>
      </c>
      <c r="Z4712" t="e">
        <f>VLOOKUP(Y:Y,[1]Sheet1!N:N,1,0)</f>
        <v>#N/A</v>
      </c>
    </row>
    <row r="4713" spans="1:26" hidden="1" x14ac:dyDescent="0.25">
      <c r="A4713">
        <v>20230604</v>
      </c>
      <c r="B4713">
        <v>47327963</v>
      </c>
      <c r="C4713" t="s">
        <v>2678</v>
      </c>
      <c r="D4713">
        <v>2185183</v>
      </c>
      <c r="E4713" t="s">
        <v>2574</v>
      </c>
      <c r="F4713" s="59">
        <v>21.89</v>
      </c>
      <c r="G4713">
        <v>16.579999999999998</v>
      </c>
      <c r="H4713" t="s">
        <v>2538</v>
      </c>
      <c r="I4713" t="s">
        <v>2551</v>
      </c>
      <c r="J4713" t="s">
        <v>2575</v>
      </c>
      <c r="K4713" t="s">
        <v>2321</v>
      </c>
      <c r="L4713" t="s">
        <v>2344</v>
      </c>
      <c r="M4713" t="s">
        <v>2576</v>
      </c>
      <c r="O4713" t="s">
        <v>2542</v>
      </c>
      <c r="P4713" t="s">
        <v>2543</v>
      </c>
      <c r="Q4713" t="s">
        <v>2544</v>
      </c>
      <c r="R4713" t="s">
        <v>2577</v>
      </c>
      <c r="S4713" t="s">
        <v>2546</v>
      </c>
      <c r="T4713">
        <v>0</v>
      </c>
      <c r="U4713" t="s">
        <v>838</v>
      </c>
      <c r="V4713" t="s">
        <v>2578</v>
      </c>
      <c r="W4713" t="s">
        <v>838</v>
      </c>
      <c r="X4713" t="s">
        <v>2578</v>
      </c>
      <c r="Y4713" t="str">
        <f t="shared" si="73"/>
        <v>北京微财科技有限公司-数媒重庆市黑卡小额贷款有限公司信息流</v>
      </c>
      <c r="Z4713" t="e">
        <f>VLOOKUP(Y:Y,[1]Sheet1!N:N,1,0)</f>
        <v>#N/A</v>
      </c>
    </row>
    <row r="4714" spans="1:26" hidden="1" x14ac:dyDescent="0.25">
      <c r="A4714">
        <v>20230604</v>
      </c>
      <c r="B4714">
        <v>47953331</v>
      </c>
      <c r="C4714" t="s">
        <v>2663</v>
      </c>
      <c r="D4714">
        <v>2167551</v>
      </c>
      <c r="E4714" t="s">
        <v>2550</v>
      </c>
      <c r="F4714" s="59">
        <v>53.47</v>
      </c>
      <c r="G4714">
        <v>53.47</v>
      </c>
      <c r="H4714" t="s">
        <v>2538</v>
      </c>
      <c r="I4714" t="s">
        <v>2551</v>
      </c>
      <c r="J4714" t="s">
        <v>2332</v>
      </c>
      <c r="K4714" t="s">
        <v>2321</v>
      </c>
      <c r="L4714" t="s">
        <v>2333</v>
      </c>
      <c r="M4714" t="s">
        <v>2552</v>
      </c>
      <c r="N4714" t="s">
        <v>2553</v>
      </c>
      <c r="O4714" t="s">
        <v>2542</v>
      </c>
      <c r="P4714" t="s">
        <v>2543</v>
      </c>
      <c r="Q4714" t="s">
        <v>2544</v>
      </c>
      <c r="R4714" t="s">
        <v>2554</v>
      </c>
      <c r="S4714" t="s">
        <v>2546</v>
      </c>
      <c r="T4714">
        <v>0</v>
      </c>
      <c r="U4714" t="s">
        <v>2555</v>
      </c>
      <c r="V4714" t="s">
        <v>2556</v>
      </c>
      <c r="W4714" t="s">
        <v>2555</v>
      </c>
      <c r="X4714" t="s">
        <v>2556</v>
      </c>
      <c r="Y4714" t="str">
        <f t="shared" si="73"/>
        <v>北京爱奇艺科技有限公司-百度北京爱奇艺科技有限公司信息流</v>
      </c>
      <c r="Z4714" t="e">
        <f>VLOOKUP(Y:Y,[1]Sheet1!N:N,1,0)</f>
        <v>#N/A</v>
      </c>
    </row>
    <row r="4715" spans="1:26" hidden="1" x14ac:dyDescent="0.25">
      <c r="A4715">
        <v>20230604</v>
      </c>
      <c r="B4715">
        <v>38794049</v>
      </c>
      <c r="C4715" t="s">
        <v>2627</v>
      </c>
      <c r="D4715">
        <v>2172261</v>
      </c>
      <c r="E4715" t="s">
        <v>2628</v>
      </c>
      <c r="F4715" s="59">
        <v>58.75</v>
      </c>
      <c r="G4715">
        <v>44.85</v>
      </c>
      <c r="H4715" t="s">
        <v>2538</v>
      </c>
      <c r="I4715" t="s">
        <v>2539</v>
      </c>
      <c r="J4715" t="s">
        <v>292</v>
      </c>
      <c r="K4715" t="s">
        <v>2321</v>
      </c>
      <c r="L4715" t="s">
        <v>574</v>
      </c>
      <c r="M4715" t="s">
        <v>2611</v>
      </c>
      <c r="N4715" t="s">
        <v>2612</v>
      </c>
      <c r="O4715" t="s">
        <v>2542</v>
      </c>
      <c r="P4715" t="s">
        <v>2543</v>
      </c>
      <c r="Q4715" t="s">
        <v>2544</v>
      </c>
      <c r="R4715" t="s">
        <v>2613</v>
      </c>
      <c r="S4715" t="s">
        <v>2546</v>
      </c>
      <c r="T4715">
        <v>0</v>
      </c>
      <c r="U4715" t="s">
        <v>2614</v>
      </c>
      <c r="V4715" t="s">
        <v>2615</v>
      </c>
      <c r="W4715" t="s">
        <v>2614</v>
      </c>
      <c r="X4715" t="s">
        <v>2615</v>
      </c>
      <c r="Y4715" t="str">
        <f t="shared" si="73"/>
        <v>广州荔湾品唯信息服务有限公司广州唯品会电子商务有限公司信息流</v>
      </c>
      <c r="Z4715" t="e">
        <f>VLOOKUP(Y:Y,[1]Sheet1!N:N,1,0)</f>
        <v>#N/A</v>
      </c>
    </row>
    <row r="4716" spans="1:26" hidden="1" x14ac:dyDescent="0.25">
      <c r="A4716">
        <v>20230604</v>
      </c>
      <c r="B4716">
        <v>41250523</v>
      </c>
      <c r="C4716" t="s">
        <v>2742</v>
      </c>
      <c r="D4716">
        <v>2130054</v>
      </c>
      <c r="E4716" t="s">
        <v>2558</v>
      </c>
      <c r="F4716" s="59">
        <v>3703.99</v>
      </c>
      <c r="G4716">
        <v>2999.12</v>
      </c>
      <c r="H4716" t="s">
        <v>2559</v>
      </c>
      <c r="I4716" t="s">
        <v>2560</v>
      </c>
      <c r="J4716" t="s">
        <v>2350</v>
      </c>
      <c r="K4716" t="s">
        <v>711</v>
      </c>
      <c r="L4716" t="s">
        <v>2350</v>
      </c>
      <c r="M4716" t="s">
        <v>2561</v>
      </c>
      <c r="N4716" t="s">
        <v>2562</v>
      </c>
      <c r="O4716" t="s">
        <v>2542</v>
      </c>
      <c r="P4716" t="s">
        <v>2543</v>
      </c>
      <c r="Q4716" t="s">
        <v>2544</v>
      </c>
      <c r="R4716" t="s">
        <v>2563</v>
      </c>
      <c r="S4716" t="s">
        <v>2546</v>
      </c>
      <c r="T4716">
        <v>8185.1270000000004</v>
      </c>
      <c r="U4716" t="s">
        <v>1891</v>
      </c>
      <c r="V4716" t="s">
        <v>2564</v>
      </c>
      <c r="W4716" t="s">
        <v>1891</v>
      </c>
      <c r="X4716" t="s">
        <v>2564</v>
      </c>
      <c r="Y4716" t="str">
        <f t="shared" si="73"/>
        <v>深圳尚米网络技术有限公司深圳尚米网络技术有限公司CPC</v>
      </c>
      <c r="Z4716" t="e">
        <f>VLOOKUP(Y:Y,[1]Sheet1!N:N,1,0)</f>
        <v>#N/A</v>
      </c>
    </row>
    <row r="4717" spans="1:26" hidden="1" x14ac:dyDescent="0.25">
      <c r="A4717">
        <v>20230604</v>
      </c>
      <c r="B4717">
        <v>42594504</v>
      </c>
      <c r="C4717" t="s">
        <v>2618</v>
      </c>
      <c r="D4717">
        <v>2130054</v>
      </c>
      <c r="E4717" t="s">
        <v>2558</v>
      </c>
      <c r="F4717" s="59">
        <v>2192.12</v>
      </c>
      <c r="G4717">
        <v>1774.98</v>
      </c>
      <c r="H4717" t="s">
        <v>2559</v>
      </c>
      <c r="I4717" t="s">
        <v>2560</v>
      </c>
      <c r="J4717" t="s">
        <v>2350</v>
      </c>
      <c r="K4717" t="s">
        <v>711</v>
      </c>
      <c r="L4717" t="s">
        <v>2350</v>
      </c>
      <c r="M4717" t="s">
        <v>2561</v>
      </c>
      <c r="N4717" t="s">
        <v>2562</v>
      </c>
      <c r="O4717" t="s">
        <v>2542</v>
      </c>
      <c r="P4717" t="s">
        <v>2543</v>
      </c>
      <c r="Q4717" t="s">
        <v>2544</v>
      </c>
      <c r="R4717" t="s">
        <v>2563</v>
      </c>
      <c r="S4717" t="s">
        <v>2546</v>
      </c>
      <c r="T4717">
        <v>6968.8580000000002</v>
      </c>
      <c r="U4717" t="s">
        <v>1891</v>
      </c>
      <c r="V4717" t="s">
        <v>2564</v>
      </c>
      <c r="W4717" t="s">
        <v>1891</v>
      </c>
      <c r="X4717" t="s">
        <v>2564</v>
      </c>
      <c r="Y4717" t="str">
        <f t="shared" si="73"/>
        <v>深圳尚米网络技术有限公司深圳尚米网络技术有限公司CPC</v>
      </c>
      <c r="Z4717" t="e">
        <f>VLOOKUP(Y:Y,[1]Sheet1!N:N,1,0)</f>
        <v>#N/A</v>
      </c>
    </row>
    <row r="4718" spans="1:26" hidden="1" x14ac:dyDescent="0.25">
      <c r="A4718">
        <v>20230604</v>
      </c>
      <c r="B4718">
        <v>47426609</v>
      </c>
      <c r="C4718" t="s">
        <v>2875</v>
      </c>
      <c r="D4718">
        <v>2167551</v>
      </c>
      <c r="E4718" t="s">
        <v>2550</v>
      </c>
      <c r="F4718" s="59">
        <v>0.14000000000000001</v>
      </c>
      <c r="G4718">
        <v>0.14000000000000001</v>
      </c>
      <c r="H4718" t="s">
        <v>2538</v>
      </c>
      <c r="I4718" t="s">
        <v>2551</v>
      </c>
      <c r="J4718" t="s">
        <v>2332</v>
      </c>
      <c r="K4718" t="s">
        <v>2321</v>
      </c>
      <c r="L4718" t="s">
        <v>2333</v>
      </c>
      <c r="M4718" t="s">
        <v>2552</v>
      </c>
      <c r="N4718" t="s">
        <v>2553</v>
      </c>
      <c r="O4718" t="s">
        <v>2542</v>
      </c>
      <c r="P4718" t="s">
        <v>2543</v>
      </c>
      <c r="Q4718" t="s">
        <v>2544</v>
      </c>
      <c r="R4718" t="s">
        <v>2554</v>
      </c>
      <c r="S4718" t="s">
        <v>2546</v>
      </c>
      <c r="T4718">
        <v>0</v>
      </c>
      <c r="U4718" t="s">
        <v>2555</v>
      </c>
      <c r="V4718" t="s">
        <v>2556</v>
      </c>
      <c r="W4718" t="s">
        <v>2555</v>
      </c>
      <c r="X4718" t="s">
        <v>2556</v>
      </c>
      <c r="Y4718" t="str">
        <f t="shared" si="73"/>
        <v>北京爱奇艺科技有限公司-百度北京爱奇艺科技有限公司信息流</v>
      </c>
      <c r="Z4718" t="e">
        <f>VLOOKUP(Y:Y,[1]Sheet1!N:N,1,0)</f>
        <v>#N/A</v>
      </c>
    </row>
    <row r="4719" spans="1:26" hidden="1" x14ac:dyDescent="0.25">
      <c r="A4719">
        <v>20230604</v>
      </c>
      <c r="B4719">
        <v>30387904</v>
      </c>
      <c r="C4719" t="s">
        <v>2645</v>
      </c>
      <c r="D4719">
        <v>2130054</v>
      </c>
      <c r="E4719" t="s">
        <v>2558</v>
      </c>
      <c r="F4719" s="59">
        <v>1814.78</v>
      </c>
      <c r="G4719">
        <v>1469.43</v>
      </c>
      <c r="H4719" t="s">
        <v>2559</v>
      </c>
      <c r="I4719" t="s">
        <v>2560</v>
      </c>
      <c r="J4719" t="s">
        <v>2350</v>
      </c>
      <c r="K4719" t="s">
        <v>711</v>
      </c>
      <c r="L4719" t="s">
        <v>2350</v>
      </c>
      <c r="M4719" t="s">
        <v>2561</v>
      </c>
      <c r="N4719" t="s">
        <v>2562</v>
      </c>
      <c r="O4719" t="s">
        <v>2542</v>
      </c>
      <c r="P4719" t="s">
        <v>2543</v>
      </c>
      <c r="Q4719" t="s">
        <v>2544</v>
      </c>
      <c r="R4719" t="s">
        <v>2563</v>
      </c>
      <c r="S4719" t="s">
        <v>2546</v>
      </c>
      <c r="T4719">
        <v>4645.8620000000001</v>
      </c>
      <c r="U4719" t="s">
        <v>1891</v>
      </c>
      <c r="V4719" t="s">
        <v>2564</v>
      </c>
      <c r="W4719" t="s">
        <v>1891</v>
      </c>
      <c r="X4719" t="s">
        <v>2564</v>
      </c>
      <c r="Y4719" t="str">
        <f t="shared" si="73"/>
        <v>深圳尚米网络技术有限公司深圳尚米网络技术有限公司CPC</v>
      </c>
      <c r="Z4719" t="e">
        <f>VLOOKUP(Y:Y,[1]Sheet1!N:N,1,0)</f>
        <v>#N/A</v>
      </c>
    </row>
    <row r="4720" spans="1:26" hidden="1" x14ac:dyDescent="0.25">
      <c r="A4720">
        <v>20230604</v>
      </c>
      <c r="B4720">
        <v>41276552</v>
      </c>
      <c r="C4720" t="s">
        <v>2817</v>
      </c>
      <c r="D4720">
        <v>2158492</v>
      </c>
      <c r="E4720" t="s">
        <v>2580</v>
      </c>
      <c r="F4720" s="59">
        <v>812.75</v>
      </c>
      <c r="G4720">
        <v>682.95</v>
      </c>
      <c r="H4720" t="s">
        <v>2559</v>
      </c>
      <c r="I4720" t="s">
        <v>2560</v>
      </c>
      <c r="J4720" t="s">
        <v>2330</v>
      </c>
      <c r="K4720" t="s">
        <v>711</v>
      </c>
      <c r="L4720" t="s">
        <v>2329</v>
      </c>
      <c r="M4720" t="s">
        <v>2581</v>
      </c>
      <c r="N4720" t="s">
        <v>2582</v>
      </c>
      <c r="O4720" t="s">
        <v>2542</v>
      </c>
      <c r="P4720" t="s">
        <v>2543</v>
      </c>
      <c r="Q4720" t="s">
        <v>2544</v>
      </c>
      <c r="R4720" t="s">
        <v>2583</v>
      </c>
      <c r="S4720" t="s">
        <v>2546</v>
      </c>
      <c r="T4720">
        <v>11288.317999999999</v>
      </c>
      <c r="U4720" t="s">
        <v>2584</v>
      </c>
      <c r="V4720" t="s">
        <v>2585</v>
      </c>
      <c r="W4720" t="s">
        <v>2584</v>
      </c>
      <c r="X4720" t="s">
        <v>2585</v>
      </c>
      <c r="Y4720" t="str">
        <f t="shared" si="73"/>
        <v>成都哈拜网络科技有限公司-数字媒体事业部上海哈啰普惠科技有限公司CPC</v>
      </c>
      <c r="Z4720" t="e">
        <f>VLOOKUP(Y:Y,[1]Sheet1!N:N,1,0)</f>
        <v>#N/A</v>
      </c>
    </row>
    <row r="4721" spans="1:26" hidden="1" x14ac:dyDescent="0.25">
      <c r="A4721">
        <v>20230604</v>
      </c>
      <c r="B4721">
        <v>47953344</v>
      </c>
      <c r="C4721" t="s">
        <v>2732</v>
      </c>
      <c r="D4721">
        <v>2167551</v>
      </c>
      <c r="E4721" t="s">
        <v>2550</v>
      </c>
      <c r="F4721" s="59">
        <v>0.18</v>
      </c>
      <c r="G4721">
        <v>0.18</v>
      </c>
      <c r="H4721" t="s">
        <v>2538</v>
      </c>
      <c r="I4721" t="s">
        <v>2539</v>
      </c>
      <c r="J4721" t="s">
        <v>2332</v>
      </c>
      <c r="K4721" t="s">
        <v>2321</v>
      </c>
      <c r="L4721" t="s">
        <v>2333</v>
      </c>
      <c r="M4721" t="s">
        <v>2552</v>
      </c>
      <c r="N4721" t="s">
        <v>2553</v>
      </c>
      <c r="O4721" t="s">
        <v>2542</v>
      </c>
      <c r="P4721" t="s">
        <v>2543</v>
      </c>
      <c r="Q4721" t="s">
        <v>2544</v>
      </c>
      <c r="R4721" t="s">
        <v>2554</v>
      </c>
      <c r="S4721" t="s">
        <v>2546</v>
      </c>
      <c r="T4721">
        <v>0</v>
      </c>
      <c r="U4721" t="s">
        <v>2555</v>
      </c>
      <c r="V4721" t="s">
        <v>2556</v>
      </c>
      <c r="W4721" t="s">
        <v>2555</v>
      </c>
      <c r="X4721" t="s">
        <v>2556</v>
      </c>
      <c r="Y4721" t="str">
        <f t="shared" si="73"/>
        <v>北京爱奇艺科技有限公司-百度北京爱奇艺科技有限公司信息流</v>
      </c>
      <c r="Z4721" t="e">
        <f>VLOOKUP(Y:Y,[1]Sheet1!N:N,1,0)</f>
        <v>#N/A</v>
      </c>
    </row>
    <row r="4722" spans="1:26" hidden="1" x14ac:dyDescent="0.25">
      <c r="A4722">
        <v>20230604</v>
      </c>
      <c r="B4722">
        <v>38794025</v>
      </c>
      <c r="C4722" t="s">
        <v>2651</v>
      </c>
      <c r="D4722">
        <v>2172261</v>
      </c>
      <c r="E4722" t="s">
        <v>2628</v>
      </c>
      <c r="F4722" s="59">
        <v>2.86</v>
      </c>
      <c r="G4722">
        <v>2.1800000000000002</v>
      </c>
      <c r="H4722" t="s">
        <v>2538</v>
      </c>
      <c r="I4722" t="s">
        <v>2539</v>
      </c>
      <c r="J4722" t="s">
        <v>292</v>
      </c>
      <c r="K4722" t="s">
        <v>2321</v>
      </c>
      <c r="L4722" t="s">
        <v>574</v>
      </c>
      <c r="M4722" t="s">
        <v>2611</v>
      </c>
      <c r="N4722" t="s">
        <v>2612</v>
      </c>
      <c r="O4722" t="s">
        <v>2542</v>
      </c>
      <c r="P4722" t="s">
        <v>2543</v>
      </c>
      <c r="Q4722" t="s">
        <v>2544</v>
      </c>
      <c r="R4722" t="s">
        <v>2613</v>
      </c>
      <c r="S4722" t="s">
        <v>2546</v>
      </c>
      <c r="T4722">
        <v>0</v>
      </c>
      <c r="U4722" t="s">
        <v>2614</v>
      </c>
      <c r="V4722" t="s">
        <v>2615</v>
      </c>
      <c r="W4722" t="s">
        <v>2614</v>
      </c>
      <c r="X4722" t="s">
        <v>2615</v>
      </c>
      <c r="Y4722" t="str">
        <f t="shared" si="73"/>
        <v>广州荔湾品唯信息服务有限公司广州唯品会电子商务有限公司信息流</v>
      </c>
      <c r="Z4722" t="e">
        <f>VLOOKUP(Y:Y,[1]Sheet1!N:N,1,0)</f>
        <v>#N/A</v>
      </c>
    </row>
    <row r="4723" spans="1:26" hidden="1" x14ac:dyDescent="0.25">
      <c r="A4723">
        <v>20230604</v>
      </c>
      <c r="B4723">
        <v>29995324</v>
      </c>
      <c r="C4723" t="s">
        <v>2722</v>
      </c>
      <c r="D4723">
        <v>2142924</v>
      </c>
      <c r="E4723" t="s">
        <v>2716</v>
      </c>
      <c r="F4723" s="59">
        <v>42767.58</v>
      </c>
      <c r="G4723">
        <v>42767.58</v>
      </c>
      <c r="H4723" t="s">
        <v>2559</v>
      </c>
      <c r="I4723" t="s">
        <v>2560</v>
      </c>
      <c r="J4723" t="s">
        <v>392</v>
      </c>
      <c r="K4723" t="s">
        <v>711</v>
      </c>
      <c r="L4723" t="s">
        <v>392</v>
      </c>
      <c r="M4723" t="s">
        <v>2641</v>
      </c>
      <c r="N4723" t="s">
        <v>2642</v>
      </c>
      <c r="O4723" t="s">
        <v>2542</v>
      </c>
      <c r="P4723" t="s">
        <v>2543</v>
      </c>
      <c r="Q4723" t="s">
        <v>2544</v>
      </c>
      <c r="R4723" t="s">
        <v>2643</v>
      </c>
      <c r="S4723" t="s">
        <v>2546</v>
      </c>
      <c r="T4723">
        <v>489057.76</v>
      </c>
      <c r="U4723" t="s">
        <v>838</v>
      </c>
      <c r="V4723" t="s">
        <v>2548</v>
      </c>
      <c r="W4723" t="s">
        <v>838</v>
      </c>
      <c r="X4723" t="s">
        <v>2548</v>
      </c>
      <c r="Y4723" t="str">
        <f t="shared" si="73"/>
        <v>福州三六零网络小额贷款有限公司福州三六零网络小额贷款有限公司CPC</v>
      </c>
      <c r="Z4723" t="e">
        <f>VLOOKUP(Y:Y,[1]Sheet1!N:N,1,0)</f>
        <v>#N/A</v>
      </c>
    </row>
    <row r="4724" spans="1:26" hidden="1" x14ac:dyDescent="0.25">
      <c r="A4724">
        <v>20230604</v>
      </c>
      <c r="B4724">
        <v>40168764</v>
      </c>
      <c r="C4724" t="s">
        <v>2590</v>
      </c>
      <c r="D4724">
        <v>2158492</v>
      </c>
      <c r="E4724" t="s">
        <v>2580</v>
      </c>
      <c r="F4724" s="59">
        <v>924.32</v>
      </c>
      <c r="G4724">
        <v>776.63</v>
      </c>
      <c r="H4724" t="s">
        <v>2559</v>
      </c>
      <c r="I4724" t="s">
        <v>2560</v>
      </c>
      <c r="J4724" t="s">
        <v>2330</v>
      </c>
      <c r="K4724" t="s">
        <v>711</v>
      </c>
      <c r="L4724" t="s">
        <v>2329</v>
      </c>
      <c r="M4724" t="s">
        <v>2581</v>
      </c>
      <c r="N4724" t="s">
        <v>2582</v>
      </c>
      <c r="O4724" t="s">
        <v>2542</v>
      </c>
      <c r="P4724" t="s">
        <v>2543</v>
      </c>
      <c r="Q4724" t="s">
        <v>2544</v>
      </c>
      <c r="R4724" t="s">
        <v>2583</v>
      </c>
      <c r="S4724" t="s">
        <v>2546</v>
      </c>
      <c r="T4724">
        <v>9426.991</v>
      </c>
      <c r="U4724" t="s">
        <v>2584</v>
      </c>
      <c r="V4724" t="s">
        <v>2585</v>
      </c>
      <c r="W4724" t="s">
        <v>2584</v>
      </c>
      <c r="X4724" t="s">
        <v>2585</v>
      </c>
      <c r="Y4724" t="str">
        <f t="shared" si="73"/>
        <v>成都哈拜网络科技有限公司-数字媒体事业部上海哈啰普惠科技有限公司CPC</v>
      </c>
      <c r="Z4724" t="e">
        <f>VLOOKUP(Y:Y,[1]Sheet1!N:N,1,0)</f>
        <v>#N/A</v>
      </c>
    </row>
    <row r="4725" spans="1:26" hidden="1" x14ac:dyDescent="0.25">
      <c r="A4725">
        <v>20230604</v>
      </c>
      <c r="B4725">
        <v>29768624</v>
      </c>
      <c r="C4725" t="s">
        <v>2751</v>
      </c>
      <c r="D4725">
        <v>2130054</v>
      </c>
      <c r="E4725" t="s">
        <v>2558</v>
      </c>
      <c r="F4725" s="59">
        <v>2122</v>
      </c>
      <c r="G4725">
        <v>1718.11</v>
      </c>
      <c r="H4725" t="s">
        <v>2559</v>
      </c>
      <c r="I4725" t="s">
        <v>2560</v>
      </c>
      <c r="J4725" t="s">
        <v>2350</v>
      </c>
      <c r="K4725" t="s">
        <v>711</v>
      </c>
      <c r="L4725" t="s">
        <v>2350</v>
      </c>
      <c r="M4725" t="s">
        <v>2561</v>
      </c>
      <c r="N4725" t="s">
        <v>2562</v>
      </c>
      <c r="O4725" t="s">
        <v>2542</v>
      </c>
      <c r="P4725" t="s">
        <v>2543</v>
      </c>
      <c r="Q4725" t="s">
        <v>2544</v>
      </c>
      <c r="R4725" t="s">
        <v>2563</v>
      </c>
      <c r="S4725" t="s">
        <v>2546</v>
      </c>
      <c r="T4725">
        <v>2958.5749999999998</v>
      </c>
      <c r="U4725" t="s">
        <v>1891</v>
      </c>
      <c r="V4725" t="s">
        <v>2602</v>
      </c>
      <c r="W4725" t="s">
        <v>1891</v>
      </c>
      <c r="X4725" t="s">
        <v>2564</v>
      </c>
      <c r="Y4725" t="str">
        <f t="shared" si="73"/>
        <v>深圳尚米网络技术有限公司深圳尚米网络技术有限公司CPC</v>
      </c>
      <c r="Z4725" t="e">
        <f>VLOOKUP(Y:Y,[1]Sheet1!N:N,1,0)</f>
        <v>#N/A</v>
      </c>
    </row>
    <row r="4726" spans="1:26" hidden="1" x14ac:dyDescent="0.25">
      <c r="A4726">
        <v>20230604</v>
      </c>
      <c r="B4726">
        <v>42327215</v>
      </c>
      <c r="C4726" t="s">
        <v>2739</v>
      </c>
      <c r="D4726">
        <v>2172261</v>
      </c>
      <c r="E4726" t="s">
        <v>2628</v>
      </c>
      <c r="F4726" s="59">
        <v>1029.57</v>
      </c>
      <c r="G4726">
        <v>785.93</v>
      </c>
      <c r="H4726" t="s">
        <v>2538</v>
      </c>
      <c r="I4726" t="s">
        <v>2539</v>
      </c>
      <c r="J4726" t="s">
        <v>292</v>
      </c>
      <c r="K4726" t="s">
        <v>2321</v>
      </c>
      <c r="L4726" t="s">
        <v>574</v>
      </c>
      <c r="M4726" t="s">
        <v>2611</v>
      </c>
      <c r="N4726" t="s">
        <v>2612</v>
      </c>
      <c r="O4726" t="s">
        <v>2542</v>
      </c>
      <c r="P4726" t="s">
        <v>2543</v>
      </c>
      <c r="Q4726" t="s">
        <v>2544</v>
      </c>
      <c r="R4726" t="s">
        <v>2613</v>
      </c>
      <c r="S4726" t="s">
        <v>2546</v>
      </c>
      <c r="T4726">
        <v>0</v>
      </c>
      <c r="U4726" t="s">
        <v>2614</v>
      </c>
      <c r="V4726" t="s">
        <v>2615</v>
      </c>
      <c r="W4726" t="s">
        <v>2614</v>
      </c>
      <c r="X4726" t="s">
        <v>2615</v>
      </c>
      <c r="Y4726" t="str">
        <f t="shared" si="73"/>
        <v>广州荔湾品唯信息服务有限公司广州唯品会电子商务有限公司信息流</v>
      </c>
      <c r="Z4726" t="e">
        <f>VLOOKUP(Y:Y,[1]Sheet1!N:N,1,0)</f>
        <v>#N/A</v>
      </c>
    </row>
    <row r="4727" spans="1:26" hidden="1" x14ac:dyDescent="0.25">
      <c r="A4727">
        <v>20230604</v>
      </c>
      <c r="B4727">
        <v>47327867</v>
      </c>
      <c r="C4727" t="s">
        <v>2682</v>
      </c>
      <c r="D4727">
        <v>2185183</v>
      </c>
      <c r="E4727" t="s">
        <v>2574</v>
      </c>
      <c r="F4727" s="59">
        <v>192.26</v>
      </c>
      <c r="G4727">
        <v>145.65</v>
      </c>
      <c r="H4727" t="s">
        <v>2538</v>
      </c>
      <c r="I4727" t="s">
        <v>2551</v>
      </c>
      <c r="J4727" t="s">
        <v>2575</v>
      </c>
      <c r="K4727" t="s">
        <v>2321</v>
      </c>
      <c r="L4727" t="s">
        <v>2344</v>
      </c>
      <c r="M4727" t="s">
        <v>2576</v>
      </c>
      <c r="O4727" t="s">
        <v>2542</v>
      </c>
      <c r="P4727" t="s">
        <v>2543</v>
      </c>
      <c r="Q4727" t="s">
        <v>2544</v>
      </c>
      <c r="R4727" t="s">
        <v>2577</v>
      </c>
      <c r="S4727" t="s">
        <v>2546</v>
      </c>
      <c r="T4727">
        <v>0</v>
      </c>
      <c r="U4727" t="s">
        <v>838</v>
      </c>
      <c r="V4727" t="s">
        <v>2578</v>
      </c>
      <c r="W4727" t="s">
        <v>838</v>
      </c>
      <c r="X4727" t="s">
        <v>2578</v>
      </c>
      <c r="Y4727" t="str">
        <f t="shared" si="73"/>
        <v>北京微财科技有限公司-数媒重庆市黑卡小额贷款有限公司信息流</v>
      </c>
      <c r="Z4727" t="e">
        <f>VLOOKUP(Y:Y,[1]Sheet1!N:N,1,0)</f>
        <v>#N/A</v>
      </c>
    </row>
    <row r="4728" spans="1:26" hidden="1" x14ac:dyDescent="0.25">
      <c r="A4728">
        <v>20230604</v>
      </c>
      <c r="B4728">
        <v>47426689</v>
      </c>
      <c r="C4728" t="s">
        <v>2872</v>
      </c>
      <c r="D4728">
        <v>2167551</v>
      </c>
      <c r="E4728" t="s">
        <v>2550</v>
      </c>
      <c r="F4728" s="59">
        <v>5.46</v>
      </c>
      <c r="G4728">
        <v>5.46</v>
      </c>
      <c r="H4728" t="s">
        <v>2538</v>
      </c>
      <c r="I4728" t="s">
        <v>2551</v>
      </c>
      <c r="J4728" t="s">
        <v>2332</v>
      </c>
      <c r="K4728" t="s">
        <v>2321</v>
      </c>
      <c r="L4728" t="s">
        <v>2333</v>
      </c>
      <c r="M4728" t="s">
        <v>2552</v>
      </c>
      <c r="N4728" t="s">
        <v>2553</v>
      </c>
      <c r="O4728" t="s">
        <v>2542</v>
      </c>
      <c r="P4728" t="s">
        <v>2543</v>
      </c>
      <c r="Q4728" t="s">
        <v>2544</v>
      </c>
      <c r="R4728" t="s">
        <v>2554</v>
      </c>
      <c r="S4728" t="s">
        <v>2546</v>
      </c>
      <c r="T4728">
        <v>0</v>
      </c>
      <c r="U4728" t="s">
        <v>2555</v>
      </c>
      <c r="V4728" t="s">
        <v>2556</v>
      </c>
      <c r="W4728" t="s">
        <v>2555</v>
      </c>
      <c r="X4728" t="s">
        <v>2556</v>
      </c>
      <c r="Y4728" t="str">
        <f t="shared" si="73"/>
        <v>北京爱奇艺科技有限公司-百度北京爱奇艺科技有限公司信息流</v>
      </c>
      <c r="Z4728" t="e">
        <f>VLOOKUP(Y:Y,[1]Sheet1!N:N,1,0)</f>
        <v>#N/A</v>
      </c>
    </row>
    <row r="4729" spans="1:26" hidden="1" x14ac:dyDescent="0.25">
      <c r="A4729">
        <v>20230604</v>
      </c>
      <c r="B4729">
        <v>32834859</v>
      </c>
      <c r="C4729" t="s">
        <v>2737</v>
      </c>
      <c r="D4729">
        <v>2054667</v>
      </c>
      <c r="E4729" t="s">
        <v>2738</v>
      </c>
      <c r="F4729" s="59">
        <v>57968.92</v>
      </c>
      <c r="G4729">
        <v>48712.58</v>
      </c>
      <c r="H4729" t="s">
        <v>2559</v>
      </c>
      <c r="I4729" t="s">
        <v>2560</v>
      </c>
      <c r="J4729" t="s">
        <v>2352</v>
      </c>
      <c r="K4729" t="s">
        <v>711</v>
      </c>
      <c r="L4729" t="s">
        <v>2351</v>
      </c>
      <c r="M4729" t="s">
        <v>2623</v>
      </c>
      <c r="N4729" t="s">
        <v>2624</v>
      </c>
      <c r="O4729" t="s">
        <v>2542</v>
      </c>
      <c r="P4729" t="s">
        <v>2543</v>
      </c>
      <c r="Q4729" t="s">
        <v>2544</v>
      </c>
      <c r="R4729" t="s">
        <v>2625</v>
      </c>
      <c r="S4729" t="s">
        <v>2546</v>
      </c>
      <c r="T4729">
        <v>832202.65300000005</v>
      </c>
      <c r="U4729" t="s">
        <v>838</v>
      </c>
      <c r="V4729" t="s">
        <v>2548</v>
      </c>
      <c r="W4729" t="s">
        <v>838</v>
      </c>
      <c r="X4729" t="s">
        <v>2548</v>
      </c>
      <c r="Y4729" t="str">
        <f t="shared" si="73"/>
        <v>深圳市小赢普惠科技有限责任公司深圳市赢众通金融信息服务有限责任公司CPC</v>
      </c>
      <c r="Z4729" t="e">
        <f>VLOOKUP(Y:Y,[1]Sheet1!N:N,1,0)</f>
        <v>#N/A</v>
      </c>
    </row>
    <row r="4730" spans="1:26" hidden="1" x14ac:dyDescent="0.25">
      <c r="A4730">
        <v>20230604</v>
      </c>
      <c r="B4730">
        <v>31849475</v>
      </c>
      <c r="C4730" t="s">
        <v>2604</v>
      </c>
      <c r="D4730">
        <v>2158492</v>
      </c>
      <c r="E4730" t="s">
        <v>2580</v>
      </c>
      <c r="F4730" s="59">
        <v>2761.53</v>
      </c>
      <c r="G4730">
        <v>2320.41</v>
      </c>
      <c r="H4730" t="s">
        <v>2559</v>
      </c>
      <c r="I4730" t="s">
        <v>2560</v>
      </c>
      <c r="J4730" t="s">
        <v>2330</v>
      </c>
      <c r="K4730" t="s">
        <v>711</v>
      </c>
      <c r="L4730" t="s">
        <v>2329</v>
      </c>
      <c r="M4730" t="s">
        <v>2581</v>
      </c>
      <c r="N4730" t="s">
        <v>2582</v>
      </c>
      <c r="O4730" t="s">
        <v>2542</v>
      </c>
      <c r="P4730" t="s">
        <v>2543</v>
      </c>
      <c r="Q4730" t="s">
        <v>2544</v>
      </c>
      <c r="R4730" t="s">
        <v>2583</v>
      </c>
      <c r="S4730" t="s">
        <v>2546</v>
      </c>
      <c r="T4730">
        <v>285966.06900000002</v>
      </c>
      <c r="U4730" t="s">
        <v>2584</v>
      </c>
      <c r="V4730" t="s">
        <v>2585</v>
      </c>
      <c r="W4730" t="s">
        <v>2584</v>
      </c>
      <c r="X4730" t="s">
        <v>2585</v>
      </c>
      <c r="Y4730" t="str">
        <f t="shared" si="73"/>
        <v>成都哈拜网络科技有限公司-数字媒体事业部上海哈啰普惠科技有限公司CPC</v>
      </c>
      <c r="Z4730" t="e">
        <f>VLOOKUP(Y:Y,[1]Sheet1!N:N,1,0)</f>
        <v>#N/A</v>
      </c>
    </row>
    <row r="4731" spans="1:26" hidden="1" x14ac:dyDescent="0.25">
      <c r="A4731">
        <v>20230604</v>
      </c>
      <c r="B4731">
        <v>41276547</v>
      </c>
      <c r="C4731" t="s">
        <v>2676</v>
      </c>
      <c r="D4731">
        <v>2158492</v>
      </c>
      <c r="E4731" t="s">
        <v>2580</v>
      </c>
      <c r="F4731" s="59">
        <v>1363.57</v>
      </c>
      <c r="G4731">
        <v>1145.78</v>
      </c>
      <c r="H4731" t="s">
        <v>2559</v>
      </c>
      <c r="I4731" t="s">
        <v>2560</v>
      </c>
      <c r="J4731" t="s">
        <v>2330</v>
      </c>
      <c r="K4731" t="s">
        <v>711</v>
      </c>
      <c r="L4731" t="s">
        <v>2329</v>
      </c>
      <c r="M4731" t="s">
        <v>2581</v>
      </c>
      <c r="N4731" t="s">
        <v>2582</v>
      </c>
      <c r="O4731" t="s">
        <v>2542</v>
      </c>
      <c r="P4731" t="s">
        <v>2543</v>
      </c>
      <c r="Q4731" t="s">
        <v>2544</v>
      </c>
      <c r="R4731" t="s">
        <v>2583</v>
      </c>
      <c r="S4731" t="s">
        <v>2546</v>
      </c>
      <c r="T4731">
        <v>30413.582999999999</v>
      </c>
      <c r="U4731" t="s">
        <v>2584</v>
      </c>
      <c r="V4731" t="s">
        <v>2585</v>
      </c>
      <c r="W4731" t="s">
        <v>2584</v>
      </c>
      <c r="X4731" t="s">
        <v>2585</v>
      </c>
      <c r="Y4731" t="str">
        <f t="shared" si="73"/>
        <v>成都哈拜网络科技有限公司-数字媒体事业部上海哈啰普惠科技有限公司CPC</v>
      </c>
      <c r="Z4731" t="e">
        <f>VLOOKUP(Y:Y,[1]Sheet1!N:N,1,0)</f>
        <v>#N/A</v>
      </c>
    </row>
    <row r="4732" spans="1:26" hidden="1" x14ac:dyDescent="0.25">
      <c r="A4732">
        <v>20230604</v>
      </c>
      <c r="B4732">
        <v>46610852</v>
      </c>
      <c r="C4732" t="s">
        <v>2713</v>
      </c>
      <c r="D4732">
        <v>2117410</v>
      </c>
      <c r="E4732" t="s">
        <v>2587</v>
      </c>
      <c r="F4732" s="59">
        <v>74.319999999999993</v>
      </c>
      <c r="G4732">
        <v>0</v>
      </c>
      <c r="H4732" t="s">
        <v>2538</v>
      </c>
      <c r="I4732" t="s">
        <v>2551</v>
      </c>
      <c r="J4732" t="s">
        <v>2353</v>
      </c>
      <c r="K4732" t="s">
        <v>2321</v>
      </c>
      <c r="L4732" t="s">
        <v>326</v>
      </c>
      <c r="M4732" t="s">
        <v>2588</v>
      </c>
      <c r="N4732" t="s">
        <v>2589</v>
      </c>
      <c r="O4732" t="s">
        <v>2542</v>
      </c>
      <c r="P4732" t="s">
        <v>2543</v>
      </c>
      <c r="Q4732" t="s">
        <v>2544</v>
      </c>
      <c r="R4732" t="s">
        <v>2570</v>
      </c>
      <c r="S4732" t="s">
        <v>2546</v>
      </c>
      <c r="T4732">
        <v>0</v>
      </c>
      <c r="U4732" t="s">
        <v>2571</v>
      </c>
      <c r="V4732" t="s">
        <v>2572</v>
      </c>
      <c r="W4732" t="s">
        <v>1891</v>
      </c>
      <c r="X4732" t="s">
        <v>2564</v>
      </c>
      <c r="Y4732" t="str">
        <f t="shared" si="73"/>
        <v>网易有道信息技术（北京）有限公司网易(杭州)网络有限公司信息流</v>
      </c>
      <c r="Z4732" t="e">
        <f>VLOOKUP(Y:Y,[1]Sheet1!N:N,1,0)</f>
        <v>#N/A</v>
      </c>
    </row>
    <row r="4733" spans="1:26" hidden="1" x14ac:dyDescent="0.25">
      <c r="A4733">
        <v>20230604</v>
      </c>
      <c r="B4733">
        <v>46808299</v>
      </c>
      <c r="C4733" t="s">
        <v>2567</v>
      </c>
      <c r="D4733">
        <v>2159765</v>
      </c>
      <c r="E4733" t="s">
        <v>2568</v>
      </c>
      <c r="F4733" s="59">
        <v>66.52</v>
      </c>
      <c r="G4733">
        <v>50.78</v>
      </c>
      <c r="H4733" t="s">
        <v>2538</v>
      </c>
      <c r="I4733" t="s">
        <v>2551</v>
      </c>
      <c r="J4733" t="s">
        <v>2375</v>
      </c>
      <c r="K4733" t="s">
        <v>2321</v>
      </c>
      <c r="L4733" t="s">
        <v>2277</v>
      </c>
      <c r="M4733" t="s">
        <v>2569</v>
      </c>
      <c r="O4733" t="s">
        <v>2542</v>
      </c>
      <c r="P4733" t="s">
        <v>2543</v>
      </c>
      <c r="Q4733" t="s">
        <v>2544</v>
      </c>
      <c r="R4733" t="s">
        <v>2570</v>
      </c>
      <c r="S4733" t="s">
        <v>2546</v>
      </c>
      <c r="T4733">
        <v>0</v>
      </c>
      <c r="U4733" t="s">
        <v>2571</v>
      </c>
      <c r="V4733" t="s">
        <v>2572</v>
      </c>
      <c r="W4733" t="s">
        <v>2571</v>
      </c>
      <c r="X4733" t="s">
        <v>2572</v>
      </c>
      <c r="Y4733" t="str">
        <f t="shared" si="73"/>
        <v>酷得少年（天津）文化传播有限公司-1北京酷得少年科技有限公司信息流</v>
      </c>
      <c r="Z4733" t="e">
        <f>VLOOKUP(Y:Y,[1]Sheet1!N:N,1,0)</f>
        <v>#N/A</v>
      </c>
    </row>
    <row r="4734" spans="1:26" hidden="1" x14ac:dyDescent="0.25">
      <c r="A4734">
        <v>20230604</v>
      </c>
      <c r="B4734">
        <v>47426600</v>
      </c>
      <c r="C4734" t="s">
        <v>2876</v>
      </c>
      <c r="D4734">
        <v>2167551</v>
      </c>
      <c r="E4734" t="s">
        <v>2550</v>
      </c>
      <c r="F4734" s="59">
        <v>3.11</v>
      </c>
      <c r="G4734">
        <v>3.11</v>
      </c>
      <c r="H4734" t="s">
        <v>2538</v>
      </c>
      <c r="I4734" t="s">
        <v>2551</v>
      </c>
      <c r="J4734" t="s">
        <v>2332</v>
      </c>
      <c r="K4734" t="s">
        <v>2321</v>
      </c>
      <c r="L4734" t="s">
        <v>2333</v>
      </c>
      <c r="M4734" t="s">
        <v>2552</v>
      </c>
      <c r="N4734" t="s">
        <v>2553</v>
      </c>
      <c r="O4734" t="s">
        <v>2542</v>
      </c>
      <c r="P4734" t="s">
        <v>2543</v>
      </c>
      <c r="Q4734" t="s">
        <v>2544</v>
      </c>
      <c r="R4734" t="s">
        <v>2554</v>
      </c>
      <c r="S4734" t="s">
        <v>2546</v>
      </c>
      <c r="T4734">
        <v>0</v>
      </c>
      <c r="U4734" t="s">
        <v>2555</v>
      </c>
      <c r="V4734" t="s">
        <v>2556</v>
      </c>
      <c r="W4734" t="s">
        <v>2555</v>
      </c>
      <c r="X4734" t="s">
        <v>2556</v>
      </c>
      <c r="Y4734" t="str">
        <f t="shared" si="73"/>
        <v>北京爱奇艺科技有限公司-百度北京爱奇艺科技有限公司信息流</v>
      </c>
      <c r="Z4734" t="e">
        <f>VLOOKUP(Y:Y,[1]Sheet1!N:N,1,0)</f>
        <v>#N/A</v>
      </c>
    </row>
    <row r="4735" spans="1:26" hidden="1" x14ac:dyDescent="0.25">
      <c r="A4735">
        <v>20230604</v>
      </c>
      <c r="B4735">
        <v>47426625</v>
      </c>
      <c r="C4735" t="s">
        <v>2802</v>
      </c>
      <c r="D4735">
        <v>2189969</v>
      </c>
      <c r="E4735" t="s">
        <v>2608</v>
      </c>
      <c r="F4735" s="59">
        <v>7025.6</v>
      </c>
      <c r="G4735">
        <v>5018.29</v>
      </c>
      <c r="H4735" t="s">
        <v>2538</v>
      </c>
      <c r="I4735" t="s">
        <v>2551</v>
      </c>
      <c r="J4735" t="s">
        <v>2332</v>
      </c>
      <c r="K4735" t="s">
        <v>2321</v>
      </c>
      <c r="L4735" t="s">
        <v>2333</v>
      </c>
      <c r="M4735" t="s">
        <v>2552</v>
      </c>
      <c r="N4735" t="s">
        <v>2553</v>
      </c>
      <c r="O4735" t="s">
        <v>2542</v>
      </c>
      <c r="P4735" t="s">
        <v>2543</v>
      </c>
      <c r="Q4735" t="s">
        <v>2544</v>
      </c>
      <c r="R4735" t="s">
        <v>2554</v>
      </c>
      <c r="S4735" t="s">
        <v>2546</v>
      </c>
      <c r="T4735">
        <v>0</v>
      </c>
      <c r="U4735" t="s">
        <v>2555</v>
      </c>
      <c r="V4735" t="s">
        <v>2556</v>
      </c>
      <c r="W4735" t="s">
        <v>2555</v>
      </c>
      <c r="X4735" t="s">
        <v>2556</v>
      </c>
      <c r="Y4735" t="str">
        <f t="shared" si="73"/>
        <v>北京爱奇艺科技有限公司-百度北京爱奇艺科技有限公司信息流</v>
      </c>
      <c r="Z4735" t="e">
        <f>VLOOKUP(Y:Y,[1]Sheet1!N:N,1,0)</f>
        <v>#N/A</v>
      </c>
    </row>
    <row r="4736" spans="1:26" hidden="1" x14ac:dyDescent="0.25">
      <c r="A4736">
        <v>20230604</v>
      </c>
      <c r="B4736">
        <v>31693175</v>
      </c>
      <c r="C4736" t="s">
        <v>2787</v>
      </c>
      <c r="D4736">
        <v>2158492</v>
      </c>
      <c r="E4736" t="s">
        <v>2580</v>
      </c>
      <c r="F4736" s="59">
        <v>3308.91</v>
      </c>
      <c r="G4736">
        <v>2780.4</v>
      </c>
      <c r="H4736" t="s">
        <v>2559</v>
      </c>
      <c r="I4736" t="s">
        <v>2560</v>
      </c>
      <c r="J4736" t="s">
        <v>2330</v>
      </c>
      <c r="K4736" t="s">
        <v>711</v>
      </c>
      <c r="L4736" t="s">
        <v>2329</v>
      </c>
      <c r="M4736" t="s">
        <v>2581</v>
      </c>
      <c r="N4736" t="s">
        <v>2582</v>
      </c>
      <c r="O4736" t="s">
        <v>2542</v>
      </c>
      <c r="P4736" t="s">
        <v>2543</v>
      </c>
      <c r="Q4736" t="s">
        <v>2544</v>
      </c>
      <c r="R4736" t="s">
        <v>2583</v>
      </c>
      <c r="S4736" t="s">
        <v>2546</v>
      </c>
      <c r="T4736">
        <v>13037.67</v>
      </c>
      <c r="U4736" t="s">
        <v>2584</v>
      </c>
      <c r="V4736" t="s">
        <v>2585</v>
      </c>
      <c r="W4736" t="s">
        <v>2584</v>
      </c>
      <c r="X4736" t="s">
        <v>2585</v>
      </c>
      <c r="Y4736" t="str">
        <f t="shared" si="73"/>
        <v>成都哈拜网络科技有限公司-数字媒体事业部上海哈啰普惠科技有限公司CPC</v>
      </c>
      <c r="Z4736" t="e">
        <f>VLOOKUP(Y:Y,[1]Sheet1!N:N,1,0)</f>
        <v>#N/A</v>
      </c>
    </row>
    <row r="4737" spans="1:26" x14ac:dyDescent="0.25">
      <c r="A4737">
        <v>20230604</v>
      </c>
      <c r="B4737">
        <v>45336925</v>
      </c>
      <c r="C4737" t="s">
        <v>2717</v>
      </c>
      <c r="D4737">
        <v>2054669</v>
      </c>
      <c r="E4737" t="s">
        <v>2622</v>
      </c>
      <c r="F4737" s="59">
        <v>9968.6</v>
      </c>
      <c r="G4737">
        <v>7384.15</v>
      </c>
      <c r="H4737" t="s">
        <v>2538</v>
      </c>
      <c r="I4737" t="s">
        <v>2539</v>
      </c>
      <c r="J4737" t="s">
        <v>2352</v>
      </c>
      <c r="K4737" t="s">
        <v>2321</v>
      </c>
      <c r="L4737" t="s">
        <v>2351</v>
      </c>
      <c r="M4737" t="s">
        <v>2623</v>
      </c>
      <c r="N4737" t="s">
        <v>2624</v>
      </c>
      <c r="O4737" t="s">
        <v>2542</v>
      </c>
      <c r="P4737" t="s">
        <v>2543</v>
      </c>
      <c r="Q4737" t="s">
        <v>2544</v>
      </c>
      <c r="R4737" t="s">
        <v>2625</v>
      </c>
      <c r="S4737" t="s">
        <v>2546</v>
      </c>
      <c r="T4737">
        <v>0</v>
      </c>
      <c r="U4737" t="s">
        <v>838</v>
      </c>
      <c r="V4737" t="s">
        <v>2548</v>
      </c>
      <c r="W4737" t="s">
        <v>838</v>
      </c>
      <c r="X4737" t="s">
        <v>2548</v>
      </c>
      <c r="Y4737" t="str">
        <f t="shared" si="73"/>
        <v>深圳市小赢普惠科技有限责任公司深圳市赢众通金融信息服务有限责任公司信息流</v>
      </c>
      <c r="Z4737" t="e">
        <f>VLOOKUP(Y:Y,[1]Sheet1!N:N,1,0)</f>
        <v>#N/A</v>
      </c>
    </row>
    <row r="4738" spans="1:26" hidden="1" x14ac:dyDescent="0.25">
      <c r="A4738">
        <v>20230604</v>
      </c>
      <c r="B4738">
        <v>46808242</v>
      </c>
      <c r="C4738" t="s">
        <v>2707</v>
      </c>
      <c r="D4738">
        <v>2159765</v>
      </c>
      <c r="E4738" t="s">
        <v>2568</v>
      </c>
      <c r="F4738" s="59">
        <v>2313.16</v>
      </c>
      <c r="G4738">
        <v>1765.77</v>
      </c>
      <c r="H4738" t="s">
        <v>2538</v>
      </c>
      <c r="I4738" t="s">
        <v>2551</v>
      </c>
      <c r="J4738" t="s">
        <v>2375</v>
      </c>
      <c r="K4738" t="s">
        <v>2321</v>
      </c>
      <c r="L4738" t="s">
        <v>2277</v>
      </c>
      <c r="M4738" t="s">
        <v>2569</v>
      </c>
      <c r="O4738" t="s">
        <v>2542</v>
      </c>
      <c r="P4738" t="s">
        <v>2543</v>
      </c>
      <c r="Q4738" t="s">
        <v>2544</v>
      </c>
      <c r="R4738" t="s">
        <v>2570</v>
      </c>
      <c r="S4738" t="s">
        <v>2546</v>
      </c>
      <c r="T4738">
        <v>0</v>
      </c>
      <c r="U4738" t="s">
        <v>2571</v>
      </c>
      <c r="V4738" t="s">
        <v>2572</v>
      </c>
      <c r="W4738" t="s">
        <v>2571</v>
      </c>
      <c r="X4738" t="s">
        <v>2572</v>
      </c>
      <c r="Y4738" t="str">
        <f t="shared" si="73"/>
        <v>酷得少年（天津）文化传播有限公司-1北京酷得少年科技有限公司信息流</v>
      </c>
      <c r="Z4738" t="e">
        <f>VLOOKUP(Y:Y,[1]Sheet1!N:N,1,0)</f>
        <v>#N/A</v>
      </c>
    </row>
    <row r="4739" spans="1:26" hidden="1" x14ac:dyDescent="0.25">
      <c r="A4739">
        <v>20230604</v>
      </c>
      <c r="B4739">
        <v>47184422</v>
      </c>
      <c r="C4739" t="s">
        <v>2748</v>
      </c>
      <c r="D4739">
        <v>2171552</v>
      </c>
      <c r="E4739" t="s">
        <v>2749</v>
      </c>
      <c r="F4739" s="59">
        <v>729.19</v>
      </c>
      <c r="G4739">
        <v>729.19</v>
      </c>
      <c r="H4739" t="s">
        <v>2538</v>
      </c>
      <c r="I4739" t="s">
        <v>2551</v>
      </c>
      <c r="J4739" t="s">
        <v>2339</v>
      </c>
      <c r="K4739" t="s">
        <v>2321</v>
      </c>
      <c r="L4739" t="s">
        <v>2338</v>
      </c>
      <c r="M4739" t="s">
        <v>2692</v>
      </c>
      <c r="N4739" t="s">
        <v>2693</v>
      </c>
      <c r="O4739" t="s">
        <v>2542</v>
      </c>
      <c r="P4739" t="s">
        <v>2543</v>
      </c>
      <c r="Q4739" t="s">
        <v>2544</v>
      </c>
      <c r="R4739" t="s">
        <v>2694</v>
      </c>
      <c r="S4739" t="s">
        <v>2546</v>
      </c>
      <c r="T4739">
        <v>0</v>
      </c>
      <c r="U4739" t="s">
        <v>2117</v>
      </c>
      <c r="V4739" t="s">
        <v>2695</v>
      </c>
      <c r="W4739" t="s">
        <v>2117</v>
      </c>
      <c r="X4739" t="s">
        <v>2695</v>
      </c>
      <c r="Y4739" t="str">
        <f t="shared" ref="Y4739:Y4802" si="74">L4739&amp;J4739&amp;K4739</f>
        <v>北京三快在线科技有限公司及其关联公司北京三快科技有限公司信息流</v>
      </c>
      <c r="Z4739" t="e">
        <f>VLOOKUP(Y:Y,[1]Sheet1!N:N,1,0)</f>
        <v>#N/A</v>
      </c>
    </row>
    <row r="4740" spans="1:26" hidden="1" x14ac:dyDescent="0.25">
      <c r="A4740">
        <v>20230604</v>
      </c>
      <c r="B4740">
        <v>42965681</v>
      </c>
      <c r="C4740" t="s">
        <v>2725</v>
      </c>
      <c r="D4740">
        <v>2165227</v>
      </c>
      <c r="E4740" t="s">
        <v>2566</v>
      </c>
      <c r="F4740" s="59">
        <v>1609.28</v>
      </c>
      <c r="G4740">
        <v>1192.06</v>
      </c>
      <c r="H4740" t="s">
        <v>2538</v>
      </c>
      <c r="I4740" t="s">
        <v>2539</v>
      </c>
      <c r="J4740" t="s">
        <v>2320</v>
      </c>
      <c r="K4740" t="s">
        <v>2321</v>
      </c>
      <c r="L4740" t="s">
        <v>2318</v>
      </c>
      <c r="M4740" t="s">
        <v>2540</v>
      </c>
      <c r="N4740" t="s">
        <v>2541</v>
      </c>
      <c r="O4740" t="s">
        <v>2542</v>
      </c>
      <c r="P4740" t="s">
        <v>2543</v>
      </c>
      <c r="Q4740" t="s">
        <v>2544</v>
      </c>
      <c r="R4740" t="s">
        <v>2545</v>
      </c>
      <c r="S4740" t="s">
        <v>2546</v>
      </c>
      <c r="T4740">
        <v>0</v>
      </c>
      <c r="U4740" t="s">
        <v>838</v>
      </c>
      <c r="V4740" t="s">
        <v>2547</v>
      </c>
      <c r="W4740" t="s">
        <v>838</v>
      </c>
      <c r="X4740" t="s">
        <v>2548</v>
      </c>
      <c r="Y4740" t="str">
        <f t="shared" si="74"/>
        <v>上海耳序信息技术有限公司-四部上海拍拍贷金融信息服务有限公司信息流</v>
      </c>
      <c r="Z4740" t="e">
        <f>VLOOKUP(Y:Y,[1]Sheet1!N:N,1,0)</f>
        <v>#N/A</v>
      </c>
    </row>
    <row r="4741" spans="1:26" hidden="1" x14ac:dyDescent="0.25">
      <c r="A4741">
        <v>20230604</v>
      </c>
      <c r="B4741">
        <v>41250557</v>
      </c>
      <c r="C4741" t="s">
        <v>2771</v>
      </c>
      <c r="D4741">
        <v>2130054</v>
      </c>
      <c r="E4741" t="s">
        <v>2558</v>
      </c>
      <c r="F4741" s="59">
        <v>3511.74</v>
      </c>
      <c r="G4741">
        <v>2843.45</v>
      </c>
      <c r="H4741" t="s">
        <v>2559</v>
      </c>
      <c r="I4741" t="s">
        <v>2560</v>
      </c>
      <c r="J4741" t="s">
        <v>2350</v>
      </c>
      <c r="K4741" t="s">
        <v>711</v>
      </c>
      <c r="L4741" t="s">
        <v>2350</v>
      </c>
      <c r="M4741" t="s">
        <v>2561</v>
      </c>
      <c r="N4741" t="s">
        <v>2562</v>
      </c>
      <c r="O4741" t="s">
        <v>2542</v>
      </c>
      <c r="P4741" t="s">
        <v>2543</v>
      </c>
      <c r="Q4741" t="s">
        <v>2544</v>
      </c>
      <c r="R4741" t="s">
        <v>2563</v>
      </c>
      <c r="S4741" t="s">
        <v>2546</v>
      </c>
      <c r="T4741">
        <v>6677.29</v>
      </c>
      <c r="U4741" t="s">
        <v>1891</v>
      </c>
      <c r="V4741" t="s">
        <v>2564</v>
      </c>
      <c r="W4741" t="s">
        <v>1891</v>
      </c>
      <c r="X4741" t="s">
        <v>2564</v>
      </c>
      <c r="Y4741" t="str">
        <f t="shared" si="74"/>
        <v>深圳尚米网络技术有限公司深圳尚米网络技术有限公司CPC</v>
      </c>
      <c r="Z4741" t="e">
        <f>VLOOKUP(Y:Y,[1]Sheet1!N:N,1,0)</f>
        <v>#N/A</v>
      </c>
    </row>
    <row r="4742" spans="1:26" hidden="1" x14ac:dyDescent="0.25">
      <c r="A4742">
        <v>20230604</v>
      </c>
      <c r="B4742">
        <v>42327215</v>
      </c>
      <c r="C4742" t="s">
        <v>2739</v>
      </c>
      <c r="D4742">
        <v>2172261</v>
      </c>
      <c r="E4742" t="s">
        <v>2628</v>
      </c>
      <c r="F4742" s="59">
        <v>486.98</v>
      </c>
      <c r="G4742">
        <v>371.74</v>
      </c>
      <c r="H4742" t="s">
        <v>2538</v>
      </c>
      <c r="I4742" t="s">
        <v>2551</v>
      </c>
      <c r="J4742" t="s">
        <v>292</v>
      </c>
      <c r="K4742" t="s">
        <v>2321</v>
      </c>
      <c r="L4742" t="s">
        <v>574</v>
      </c>
      <c r="M4742" t="s">
        <v>2611</v>
      </c>
      <c r="N4742" t="s">
        <v>2612</v>
      </c>
      <c r="O4742" t="s">
        <v>2542</v>
      </c>
      <c r="P4742" t="s">
        <v>2543</v>
      </c>
      <c r="Q4742" t="s">
        <v>2544</v>
      </c>
      <c r="R4742" t="s">
        <v>2613</v>
      </c>
      <c r="S4742" t="s">
        <v>2546</v>
      </c>
      <c r="T4742">
        <v>0</v>
      </c>
      <c r="U4742" t="s">
        <v>2614</v>
      </c>
      <c r="V4742" t="s">
        <v>2615</v>
      </c>
      <c r="W4742" t="s">
        <v>2614</v>
      </c>
      <c r="X4742" t="s">
        <v>2615</v>
      </c>
      <c r="Y4742" t="str">
        <f t="shared" si="74"/>
        <v>广州荔湾品唯信息服务有限公司广州唯品会电子商务有限公司信息流</v>
      </c>
      <c r="Z4742" t="e">
        <f>VLOOKUP(Y:Y,[1]Sheet1!N:N,1,0)</f>
        <v>#N/A</v>
      </c>
    </row>
    <row r="4743" spans="1:26" hidden="1" x14ac:dyDescent="0.25">
      <c r="A4743">
        <v>20230604</v>
      </c>
      <c r="B4743">
        <v>42840928</v>
      </c>
      <c r="C4743" t="s">
        <v>2813</v>
      </c>
      <c r="D4743">
        <v>2117410</v>
      </c>
      <c r="E4743" t="s">
        <v>2587</v>
      </c>
      <c r="F4743" s="59">
        <v>1101.4100000000001</v>
      </c>
      <c r="G4743">
        <v>0</v>
      </c>
      <c r="H4743" t="s">
        <v>2538</v>
      </c>
      <c r="I4743" t="s">
        <v>2551</v>
      </c>
      <c r="J4743" t="s">
        <v>2353</v>
      </c>
      <c r="K4743" t="s">
        <v>2321</v>
      </c>
      <c r="L4743" t="s">
        <v>326</v>
      </c>
      <c r="M4743" t="s">
        <v>2588</v>
      </c>
      <c r="N4743" t="s">
        <v>2589</v>
      </c>
      <c r="O4743" t="s">
        <v>2542</v>
      </c>
      <c r="P4743" t="s">
        <v>2543</v>
      </c>
      <c r="Q4743" t="s">
        <v>2544</v>
      </c>
      <c r="R4743" t="s">
        <v>2570</v>
      </c>
      <c r="S4743" t="s">
        <v>2546</v>
      </c>
      <c r="T4743">
        <v>0</v>
      </c>
      <c r="U4743" t="s">
        <v>2571</v>
      </c>
      <c r="V4743" t="s">
        <v>2572</v>
      </c>
      <c r="W4743" t="s">
        <v>1891</v>
      </c>
      <c r="X4743" t="s">
        <v>2564</v>
      </c>
      <c r="Y4743" t="str">
        <f t="shared" si="74"/>
        <v>网易有道信息技术（北京）有限公司网易(杭州)网络有限公司信息流</v>
      </c>
      <c r="Z4743" t="e">
        <f>VLOOKUP(Y:Y,[1]Sheet1!N:N,1,0)</f>
        <v>#N/A</v>
      </c>
    </row>
    <row r="4744" spans="1:26" hidden="1" x14ac:dyDescent="0.25">
      <c r="A4744">
        <v>20230604</v>
      </c>
      <c r="B4744">
        <v>42965764</v>
      </c>
      <c r="C4744" t="s">
        <v>2536</v>
      </c>
      <c r="D4744">
        <v>2158784</v>
      </c>
      <c r="E4744" t="s">
        <v>2537</v>
      </c>
      <c r="F4744" s="59">
        <v>130.71</v>
      </c>
      <c r="G4744">
        <v>130.71</v>
      </c>
      <c r="H4744" t="s">
        <v>2538</v>
      </c>
      <c r="I4744" t="s">
        <v>2551</v>
      </c>
      <c r="J4744" t="s">
        <v>2320</v>
      </c>
      <c r="K4744" t="s">
        <v>2321</v>
      </c>
      <c r="L4744" t="s">
        <v>2318</v>
      </c>
      <c r="M4744" t="s">
        <v>2540</v>
      </c>
      <c r="N4744" t="s">
        <v>2541</v>
      </c>
      <c r="O4744" t="s">
        <v>2542</v>
      </c>
      <c r="P4744" t="s">
        <v>2543</v>
      </c>
      <c r="Q4744" t="s">
        <v>2544</v>
      </c>
      <c r="R4744" t="s">
        <v>2545</v>
      </c>
      <c r="S4744" t="s">
        <v>2546</v>
      </c>
      <c r="T4744">
        <v>0</v>
      </c>
      <c r="U4744" t="s">
        <v>838</v>
      </c>
      <c r="V4744" t="s">
        <v>2547</v>
      </c>
      <c r="W4744" t="s">
        <v>838</v>
      </c>
      <c r="X4744" t="s">
        <v>2548</v>
      </c>
      <c r="Y4744" t="str">
        <f t="shared" si="74"/>
        <v>上海耳序信息技术有限公司-四部上海拍拍贷金融信息服务有限公司信息流</v>
      </c>
      <c r="Z4744" t="e">
        <f>VLOOKUP(Y:Y,[1]Sheet1!N:N,1,0)</f>
        <v>#N/A</v>
      </c>
    </row>
    <row r="4745" spans="1:26" x14ac:dyDescent="0.25">
      <c r="A4745">
        <v>20230604</v>
      </c>
      <c r="B4745">
        <v>43094782</v>
      </c>
      <c r="C4745" t="s">
        <v>2630</v>
      </c>
      <c r="D4745">
        <v>2054669</v>
      </c>
      <c r="E4745" t="s">
        <v>2622</v>
      </c>
      <c r="F4745" s="59">
        <v>2110.9</v>
      </c>
      <c r="G4745">
        <v>1563.63</v>
      </c>
      <c r="H4745" t="s">
        <v>2538</v>
      </c>
      <c r="I4745" t="s">
        <v>2539</v>
      </c>
      <c r="J4745" t="s">
        <v>2352</v>
      </c>
      <c r="K4745" t="s">
        <v>2321</v>
      </c>
      <c r="L4745" t="s">
        <v>2351</v>
      </c>
      <c r="M4745" t="s">
        <v>2623</v>
      </c>
      <c r="N4745" t="s">
        <v>2624</v>
      </c>
      <c r="O4745" t="s">
        <v>2542</v>
      </c>
      <c r="P4745" t="s">
        <v>2543</v>
      </c>
      <c r="Q4745" t="s">
        <v>2544</v>
      </c>
      <c r="R4745" t="s">
        <v>2625</v>
      </c>
      <c r="S4745" t="s">
        <v>2546</v>
      </c>
      <c r="T4745">
        <v>0</v>
      </c>
      <c r="U4745" t="s">
        <v>838</v>
      </c>
      <c r="V4745" t="s">
        <v>2548</v>
      </c>
      <c r="W4745" t="s">
        <v>838</v>
      </c>
      <c r="X4745" t="s">
        <v>2548</v>
      </c>
      <c r="Y4745" t="str">
        <f t="shared" si="74"/>
        <v>深圳市小赢普惠科技有限责任公司深圳市赢众通金融信息服务有限责任公司信息流</v>
      </c>
      <c r="Z4745" t="e">
        <f>VLOOKUP(Y:Y,[1]Sheet1!N:N,1,0)</f>
        <v>#N/A</v>
      </c>
    </row>
    <row r="4746" spans="1:26" hidden="1" x14ac:dyDescent="0.25">
      <c r="A4746">
        <v>20230604</v>
      </c>
      <c r="B4746">
        <v>47327934</v>
      </c>
      <c r="C4746" t="s">
        <v>2864</v>
      </c>
      <c r="D4746">
        <v>2185183</v>
      </c>
      <c r="E4746" t="s">
        <v>2574</v>
      </c>
      <c r="F4746" s="59">
        <v>287.16000000000003</v>
      </c>
      <c r="G4746">
        <v>217.55</v>
      </c>
      <c r="H4746" t="s">
        <v>2538</v>
      </c>
      <c r="I4746" t="s">
        <v>2539</v>
      </c>
      <c r="J4746" t="s">
        <v>2575</v>
      </c>
      <c r="K4746" t="s">
        <v>2321</v>
      </c>
      <c r="L4746" t="s">
        <v>2344</v>
      </c>
      <c r="M4746" t="s">
        <v>2576</v>
      </c>
      <c r="O4746" t="s">
        <v>2542</v>
      </c>
      <c r="P4746" t="s">
        <v>2543</v>
      </c>
      <c r="Q4746" t="s">
        <v>2544</v>
      </c>
      <c r="R4746" t="s">
        <v>2577</v>
      </c>
      <c r="S4746" t="s">
        <v>2546</v>
      </c>
      <c r="T4746">
        <v>0</v>
      </c>
      <c r="U4746" t="s">
        <v>838</v>
      </c>
      <c r="V4746" t="s">
        <v>2578</v>
      </c>
      <c r="W4746" t="s">
        <v>838</v>
      </c>
      <c r="X4746" t="s">
        <v>2578</v>
      </c>
      <c r="Y4746" t="str">
        <f t="shared" si="74"/>
        <v>北京微财科技有限公司-数媒重庆市黑卡小额贷款有限公司信息流</v>
      </c>
      <c r="Z4746" t="e">
        <f>VLOOKUP(Y:Y,[1]Sheet1!N:N,1,0)</f>
        <v>#N/A</v>
      </c>
    </row>
    <row r="4747" spans="1:26" hidden="1" x14ac:dyDescent="0.25">
      <c r="A4747">
        <v>20230604</v>
      </c>
      <c r="B4747">
        <v>47426526</v>
      </c>
      <c r="C4747" t="s">
        <v>2799</v>
      </c>
      <c r="D4747">
        <v>2167551</v>
      </c>
      <c r="E4747" t="s">
        <v>2550</v>
      </c>
      <c r="F4747" s="59">
        <v>500.68</v>
      </c>
      <c r="G4747">
        <v>485.22</v>
      </c>
      <c r="H4747" t="s">
        <v>2538</v>
      </c>
      <c r="I4747" t="s">
        <v>2551</v>
      </c>
      <c r="J4747" t="s">
        <v>2332</v>
      </c>
      <c r="K4747" t="s">
        <v>2321</v>
      </c>
      <c r="L4747" t="s">
        <v>2333</v>
      </c>
      <c r="M4747" t="s">
        <v>2552</v>
      </c>
      <c r="N4747" t="s">
        <v>2553</v>
      </c>
      <c r="O4747" t="s">
        <v>2542</v>
      </c>
      <c r="P4747" t="s">
        <v>2543</v>
      </c>
      <c r="Q4747" t="s">
        <v>2544</v>
      </c>
      <c r="R4747" t="s">
        <v>2554</v>
      </c>
      <c r="S4747" t="s">
        <v>2546</v>
      </c>
      <c r="T4747">
        <v>0</v>
      </c>
      <c r="U4747" t="s">
        <v>2555</v>
      </c>
      <c r="V4747" t="s">
        <v>2556</v>
      </c>
      <c r="W4747" t="s">
        <v>2555</v>
      </c>
      <c r="X4747" t="s">
        <v>2556</v>
      </c>
      <c r="Y4747" t="str">
        <f t="shared" si="74"/>
        <v>北京爱奇艺科技有限公司-百度北京爱奇艺科技有限公司信息流</v>
      </c>
      <c r="Z4747" t="e">
        <f>VLOOKUP(Y:Y,[1]Sheet1!N:N,1,0)</f>
        <v>#N/A</v>
      </c>
    </row>
    <row r="4748" spans="1:26" hidden="1" x14ac:dyDescent="0.25">
      <c r="A4748">
        <v>20230604</v>
      </c>
      <c r="B4748">
        <v>38794042</v>
      </c>
      <c r="C4748" t="s">
        <v>2756</v>
      </c>
      <c r="D4748">
        <v>2172261</v>
      </c>
      <c r="E4748" t="s">
        <v>2628</v>
      </c>
      <c r="F4748" s="59">
        <v>5140.54</v>
      </c>
      <c r="G4748">
        <v>3924.08</v>
      </c>
      <c r="H4748" t="s">
        <v>2538</v>
      </c>
      <c r="I4748" t="s">
        <v>2551</v>
      </c>
      <c r="J4748" t="s">
        <v>292</v>
      </c>
      <c r="K4748" t="s">
        <v>2321</v>
      </c>
      <c r="L4748" t="s">
        <v>574</v>
      </c>
      <c r="M4748" t="s">
        <v>2611</v>
      </c>
      <c r="N4748" t="s">
        <v>2612</v>
      </c>
      <c r="O4748" t="s">
        <v>2542</v>
      </c>
      <c r="P4748" t="s">
        <v>2543</v>
      </c>
      <c r="Q4748" t="s">
        <v>2544</v>
      </c>
      <c r="R4748" t="s">
        <v>2613</v>
      </c>
      <c r="S4748" t="s">
        <v>2546</v>
      </c>
      <c r="T4748">
        <v>0</v>
      </c>
      <c r="U4748" t="s">
        <v>2614</v>
      </c>
      <c r="V4748" t="s">
        <v>2615</v>
      </c>
      <c r="W4748" t="s">
        <v>2614</v>
      </c>
      <c r="X4748" t="s">
        <v>2615</v>
      </c>
      <c r="Y4748" t="str">
        <f t="shared" si="74"/>
        <v>广州荔湾品唯信息服务有限公司广州唯品会电子商务有限公司信息流</v>
      </c>
      <c r="Z4748" t="e">
        <f>VLOOKUP(Y:Y,[1]Sheet1!N:N,1,0)</f>
        <v>#N/A</v>
      </c>
    </row>
    <row r="4749" spans="1:26" hidden="1" x14ac:dyDescent="0.25">
      <c r="A4749">
        <v>20230604</v>
      </c>
      <c r="B4749">
        <v>47184419</v>
      </c>
      <c r="C4749" t="s">
        <v>2740</v>
      </c>
      <c r="D4749">
        <v>2176807</v>
      </c>
      <c r="E4749" t="s">
        <v>2691</v>
      </c>
      <c r="F4749" s="59">
        <v>0.09</v>
      </c>
      <c r="G4749">
        <v>7.0000000000000007E-2</v>
      </c>
      <c r="H4749" t="s">
        <v>2538</v>
      </c>
      <c r="I4749" t="s">
        <v>2551</v>
      </c>
      <c r="J4749" t="s">
        <v>2339</v>
      </c>
      <c r="K4749" t="s">
        <v>2321</v>
      </c>
      <c r="L4749" t="s">
        <v>2338</v>
      </c>
      <c r="M4749" t="s">
        <v>2692</v>
      </c>
      <c r="N4749" t="s">
        <v>2693</v>
      </c>
      <c r="O4749" t="s">
        <v>2542</v>
      </c>
      <c r="P4749" t="s">
        <v>2543</v>
      </c>
      <c r="Q4749" t="s">
        <v>2544</v>
      </c>
      <c r="R4749" t="s">
        <v>2694</v>
      </c>
      <c r="S4749" t="s">
        <v>2546</v>
      </c>
      <c r="T4749">
        <v>0</v>
      </c>
      <c r="U4749" t="s">
        <v>2117</v>
      </c>
      <c r="V4749" t="s">
        <v>2695</v>
      </c>
      <c r="W4749" t="s">
        <v>2117</v>
      </c>
      <c r="X4749" t="s">
        <v>2695</v>
      </c>
      <c r="Y4749" t="str">
        <f t="shared" si="74"/>
        <v>北京三快在线科技有限公司及其关联公司北京三快科技有限公司信息流</v>
      </c>
      <c r="Z4749" t="e">
        <f>VLOOKUP(Y:Y,[1]Sheet1!N:N,1,0)</f>
        <v>#N/A</v>
      </c>
    </row>
    <row r="4750" spans="1:26" hidden="1" x14ac:dyDescent="0.25">
      <c r="A4750">
        <v>20230604</v>
      </c>
      <c r="B4750">
        <v>47327963</v>
      </c>
      <c r="C4750" t="s">
        <v>2678</v>
      </c>
      <c r="D4750">
        <v>2185183</v>
      </c>
      <c r="E4750" t="s">
        <v>2574</v>
      </c>
      <c r="F4750" s="59">
        <v>3535.6</v>
      </c>
      <c r="G4750">
        <v>2678.49</v>
      </c>
      <c r="H4750" t="s">
        <v>2538</v>
      </c>
      <c r="I4750" t="s">
        <v>2539</v>
      </c>
      <c r="J4750" t="s">
        <v>2575</v>
      </c>
      <c r="K4750" t="s">
        <v>2321</v>
      </c>
      <c r="L4750" t="s">
        <v>2344</v>
      </c>
      <c r="M4750" t="s">
        <v>2576</v>
      </c>
      <c r="O4750" t="s">
        <v>2542</v>
      </c>
      <c r="P4750" t="s">
        <v>2543</v>
      </c>
      <c r="Q4750" t="s">
        <v>2544</v>
      </c>
      <c r="R4750" t="s">
        <v>2577</v>
      </c>
      <c r="S4750" t="s">
        <v>2546</v>
      </c>
      <c r="T4750">
        <v>0</v>
      </c>
      <c r="U4750" t="s">
        <v>838</v>
      </c>
      <c r="V4750" t="s">
        <v>2578</v>
      </c>
      <c r="W4750" t="s">
        <v>838</v>
      </c>
      <c r="X4750" t="s">
        <v>2578</v>
      </c>
      <c r="Y4750" t="str">
        <f t="shared" si="74"/>
        <v>北京微财科技有限公司-数媒重庆市黑卡小额贷款有限公司信息流</v>
      </c>
      <c r="Z4750" t="e">
        <f>VLOOKUP(Y:Y,[1]Sheet1!N:N,1,0)</f>
        <v>#N/A</v>
      </c>
    </row>
    <row r="4751" spans="1:26" x14ac:dyDescent="0.25">
      <c r="A4751">
        <v>20230604</v>
      </c>
      <c r="B4751">
        <v>45336938</v>
      </c>
      <c r="C4751" t="s">
        <v>2753</v>
      </c>
      <c r="D4751">
        <v>2054669</v>
      </c>
      <c r="E4751" t="s">
        <v>2622</v>
      </c>
      <c r="F4751" s="59">
        <v>2350.42</v>
      </c>
      <c r="G4751">
        <v>1741.05</v>
      </c>
      <c r="H4751" t="s">
        <v>2538</v>
      </c>
      <c r="I4751" t="s">
        <v>2539</v>
      </c>
      <c r="J4751" t="s">
        <v>2352</v>
      </c>
      <c r="K4751" t="s">
        <v>2321</v>
      </c>
      <c r="L4751" t="s">
        <v>2351</v>
      </c>
      <c r="M4751" t="s">
        <v>2623</v>
      </c>
      <c r="N4751" t="s">
        <v>2624</v>
      </c>
      <c r="O4751" t="s">
        <v>2542</v>
      </c>
      <c r="P4751" t="s">
        <v>2543</v>
      </c>
      <c r="Q4751" t="s">
        <v>2544</v>
      </c>
      <c r="R4751" t="s">
        <v>2625</v>
      </c>
      <c r="S4751" t="s">
        <v>2546</v>
      </c>
      <c r="T4751">
        <v>0</v>
      </c>
      <c r="U4751" t="s">
        <v>838</v>
      </c>
      <c r="V4751" t="s">
        <v>2548</v>
      </c>
      <c r="W4751" t="s">
        <v>838</v>
      </c>
      <c r="X4751" t="s">
        <v>2548</v>
      </c>
      <c r="Y4751" t="str">
        <f t="shared" si="74"/>
        <v>深圳市小赢普惠科技有限责任公司深圳市赢众通金融信息服务有限责任公司信息流</v>
      </c>
      <c r="Z4751" t="e">
        <f>VLOOKUP(Y:Y,[1]Sheet1!N:N,1,0)</f>
        <v>#N/A</v>
      </c>
    </row>
    <row r="4752" spans="1:26" hidden="1" x14ac:dyDescent="0.25">
      <c r="A4752">
        <v>20230604</v>
      </c>
      <c r="B4752">
        <v>31849478</v>
      </c>
      <c r="C4752" t="s">
        <v>2650</v>
      </c>
      <c r="D4752">
        <v>2148721</v>
      </c>
      <c r="E4752" t="s">
        <v>2859</v>
      </c>
      <c r="F4752" s="59">
        <v>300.02</v>
      </c>
      <c r="G4752">
        <v>0</v>
      </c>
      <c r="H4752" t="s">
        <v>2559</v>
      </c>
      <c r="I4752" t="s">
        <v>2560</v>
      </c>
      <c r="J4752" t="s">
        <v>2330</v>
      </c>
      <c r="K4752" t="s">
        <v>711</v>
      </c>
      <c r="L4752" t="s">
        <v>2329</v>
      </c>
      <c r="M4752" t="s">
        <v>2581</v>
      </c>
      <c r="N4752" t="s">
        <v>2582</v>
      </c>
      <c r="O4752" t="s">
        <v>2542</v>
      </c>
      <c r="P4752" t="s">
        <v>2543</v>
      </c>
      <c r="Q4752" t="s">
        <v>2544</v>
      </c>
      <c r="R4752" t="s">
        <v>2583</v>
      </c>
      <c r="S4752" t="s">
        <v>2546</v>
      </c>
      <c r="T4752">
        <v>0</v>
      </c>
      <c r="U4752" t="s">
        <v>2584</v>
      </c>
      <c r="V4752" t="s">
        <v>2585</v>
      </c>
      <c r="W4752" t="s">
        <v>2584</v>
      </c>
      <c r="X4752" t="s">
        <v>2585</v>
      </c>
      <c r="Y4752" t="str">
        <f t="shared" si="74"/>
        <v>成都哈拜网络科技有限公司-数字媒体事业部上海哈啰普惠科技有限公司CPC</v>
      </c>
      <c r="Z4752" t="e">
        <f>VLOOKUP(Y:Y,[1]Sheet1!N:N,1,0)</f>
        <v>#N/A</v>
      </c>
    </row>
    <row r="4753" spans="1:26" hidden="1" x14ac:dyDescent="0.25">
      <c r="A4753">
        <v>20230604</v>
      </c>
      <c r="B4753">
        <v>32070458</v>
      </c>
      <c r="C4753" t="s">
        <v>2646</v>
      </c>
      <c r="D4753">
        <v>2158492</v>
      </c>
      <c r="E4753" t="s">
        <v>2580</v>
      </c>
      <c r="F4753" s="59">
        <v>610.32000000000005</v>
      </c>
      <c r="G4753">
        <v>512.83000000000004</v>
      </c>
      <c r="H4753" t="s">
        <v>2559</v>
      </c>
      <c r="I4753" t="s">
        <v>2560</v>
      </c>
      <c r="J4753" t="s">
        <v>2330</v>
      </c>
      <c r="K4753" t="s">
        <v>711</v>
      </c>
      <c r="L4753" t="s">
        <v>2329</v>
      </c>
      <c r="M4753" t="s">
        <v>2581</v>
      </c>
      <c r="N4753" t="s">
        <v>2582</v>
      </c>
      <c r="O4753" t="s">
        <v>2542</v>
      </c>
      <c r="P4753" t="s">
        <v>2543</v>
      </c>
      <c r="Q4753" t="s">
        <v>2544</v>
      </c>
      <c r="R4753" t="s">
        <v>2583</v>
      </c>
      <c r="S4753" t="s">
        <v>2546</v>
      </c>
      <c r="T4753">
        <v>7485.99</v>
      </c>
      <c r="U4753" t="s">
        <v>2584</v>
      </c>
      <c r="V4753" t="s">
        <v>2585</v>
      </c>
      <c r="W4753" t="s">
        <v>2584</v>
      </c>
      <c r="X4753" t="s">
        <v>2585</v>
      </c>
      <c r="Y4753" t="str">
        <f t="shared" si="74"/>
        <v>成都哈拜网络科技有限公司-数字媒体事业部上海哈啰普惠科技有限公司CPC</v>
      </c>
      <c r="Z4753" t="e">
        <f>VLOOKUP(Y:Y,[1]Sheet1!N:N,1,0)</f>
        <v>#N/A</v>
      </c>
    </row>
    <row r="4754" spans="1:26" hidden="1" x14ac:dyDescent="0.25">
      <c r="A4754">
        <v>20230604</v>
      </c>
      <c r="B4754">
        <v>38794097</v>
      </c>
      <c r="C4754" t="s">
        <v>2757</v>
      </c>
      <c r="D4754">
        <v>2172261</v>
      </c>
      <c r="E4754" t="s">
        <v>2628</v>
      </c>
      <c r="F4754" s="59">
        <v>501.56</v>
      </c>
      <c r="G4754">
        <v>382.87</v>
      </c>
      <c r="H4754" t="s">
        <v>2538</v>
      </c>
      <c r="I4754" t="s">
        <v>2551</v>
      </c>
      <c r="J4754" t="s">
        <v>292</v>
      </c>
      <c r="K4754" t="s">
        <v>2321</v>
      </c>
      <c r="L4754" t="s">
        <v>574</v>
      </c>
      <c r="M4754" t="s">
        <v>2611</v>
      </c>
      <c r="N4754" t="s">
        <v>2612</v>
      </c>
      <c r="O4754" t="s">
        <v>2542</v>
      </c>
      <c r="P4754" t="s">
        <v>2543</v>
      </c>
      <c r="Q4754" t="s">
        <v>2544</v>
      </c>
      <c r="R4754" t="s">
        <v>2613</v>
      </c>
      <c r="S4754" t="s">
        <v>2546</v>
      </c>
      <c r="T4754">
        <v>0</v>
      </c>
      <c r="U4754" t="s">
        <v>2614</v>
      </c>
      <c r="V4754" t="s">
        <v>2615</v>
      </c>
      <c r="W4754" t="s">
        <v>2614</v>
      </c>
      <c r="X4754" t="s">
        <v>2615</v>
      </c>
      <c r="Y4754" t="str">
        <f t="shared" si="74"/>
        <v>广州荔湾品唯信息服务有限公司广州唯品会电子商务有限公司信息流</v>
      </c>
      <c r="Z4754" t="e">
        <f>VLOOKUP(Y:Y,[1]Sheet1!N:N,1,0)</f>
        <v>#N/A</v>
      </c>
    </row>
    <row r="4755" spans="1:26" hidden="1" x14ac:dyDescent="0.25">
      <c r="A4755">
        <v>20230604</v>
      </c>
      <c r="B4755">
        <v>47799554</v>
      </c>
      <c r="C4755" t="s">
        <v>2793</v>
      </c>
      <c r="D4755">
        <v>2159765</v>
      </c>
      <c r="E4755" t="s">
        <v>2568</v>
      </c>
      <c r="F4755" s="59">
        <v>272.79000000000002</v>
      </c>
      <c r="G4755">
        <v>208.24</v>
      </c>
      <c r="H4755" t="s">
        <v>2538</v>
      </c>
      <c r="I4755" t="s">
        <v>2551</v>
      </c>
      <c r="J4755" t="s">
        <v>2375</v>
      </c>
      <c r="K4755" t="s">
        <v>2321</v>
      </c>
      <c r="L4755" t="s">
        <v>2277</v>
      </c>
      <c r="M4755" t="s">
        <v>2569</v>
      </c>
      <c r="O4755" t="s">
        <v>2542</v>
      </c>
      <c r="P4755" t="s">
        <v>2543</v>
      </c>
      <c r="Q4755" t="s">
        <v>2544</v>
      </c>
      <c r="R4755" t="s">
        <v>2570</v>
      </c>
      <c r="S4755" t="s">
        <v>2546</v>
      </c>
      <c r="T4755">
        <v>0</v>
      </c>
      <c r="U4755" t="s">
        <v>2571</v>
      </c>
      <c r="V4755" t="s">
        <v>2572</v>
      </c>
      <c r="W4755" t="s">
        <v>2571</v>
      </c>
      <c r="X4755" t="s">
        <v>2572</v>
      </c>
      <c r="Y4755" t="str">
        <f t="shared" si="74"/>
        <v>酷得少年（天津）文化传播有限公司-1北京酷得少年科技有限公司信息流</v>
      </c>
      <c r="Z4755" t="e">
        <f>VLOOKUP(Y:Y,[1]Sheet1!N:N,1,0)</f>
        <v>#N/A</v>
      </c>
    </row>
    <row r="4756" spans="1:26" hidden="1" x14ac:dyDescent="0.25">
      <c r="A4756">
        <v>20230604</v>
      </c>
      <c r="B4756">
        <v>29404181</v>
      </c>
      <c r="C4756" t="s">
        <v>2801</v>
      </c>
      <c r="D4756">
        <v>2130054</v>
      </c>
      <c r="E4756" t="s">
        <v>2558</v>
      </c>
      <c r="F4756" s="59">
        <v>6238.97</v>
      </c>
      <c r="G4756">
        <v>5051.59</v>
      </c>
      <c r="H4756" t="s">
        <v>2559</v>
      </c>
      <c r="I4756" t="s">
        <v>2560</v>
      </c>
      <c r="J4756" t="s">
        <v>2350</v>
      </c>
      <c r="K4756" t="s">
        <v>711</v>
      </c>
      <c r="L4756" t="s">
        <v>2350</v>
      </c>
      <c r="M4756" t="s">
        <v>2561</v>
      </c>
      <c r="N4756" t="s">
        <v>2562</v>
      </c>
      <c r="O4756" t="s">
        <v>2542</v>
      </c>
      <c r="P4756" t="s">
        <v>2543</v>
      </c>
      <c r="Q4756" t="s">
        <v>2544</v>
      </c>
      <c r="R4756" t="s">
        <v>2563</v>
      </c>
      <c r="S4756" t="s">
        <v>2546</v>
      </c>
      <c r="T4756">
        <v>6353.5079999999998</v>
      </c>
      <c r="U4756" t="s">
        <v>1891</v>
      </c>
      <c r="V4756" t="s">
        <v>2564</v>
      </c>
      <c r="W4756" t="s">
        <v>1891</v>
      </c>
      <c r="X4756" t="s">
        <v>2564</v>
      </c>
      <c r="Y4756" t="str">
        <f t="shared" si="74"/>
        <v>深圳尚米网络技术有限公司深圳尚米网络技术有限公司CPC</v>
      </c>
      <c r="Z4756" t="e">
        <f>VLOOKUP(Y:Y,[1]Sheet1!N:N,1,0)</f>
        <v>#N/A</v>
      </c>
    </row>
    <row r="4757" spans="1:26" hidden="1" x14ac:dyDescent="0.25">
      <c r="A4757">
        <v>20230604</v>
      </c>
      <c r="B4757">
        <v>40182525</v>
      </c>
      <c r="C4757" t="s">
        <v>2679</v>
      </c>
      <c r="D4757">
        <v>2130054</v>
      </c>
      <c r="E4757" t="s">
        <v>2558</v>
      </c>
      <c r="F4757" s="59">
        <v>1382.62</v>
      </c>
      <c r="G4757">
        <v>1119.46</v>
      </c>
      <c r="H4757" t="s">
        <v>2559</v>
      </c>
      <c r="I4757" t="s">
        <v>2560</v>
      </c>
      <c r="J4757" t="s">
        <v>2350</v>
      </c>
      <c r="K4757" t="s">
        <v>711</v>
      </c>
      <c r="L4757" t="s">
        <v>2350</v>
      </c>
      <c r="M4757" t="s">
        <v>2561</v>
      </c>
      <c r="N4757" t="s">
        <v>2562</v>
      </c>
      <c r="O4757" t="s">
        <v>2542</v>
      </c>
      <c r="P4757" t="s">
        <v>2543</v>
      </c>
      <c r="Q4757" t="s">
        <v>2544</v>
      </c>
      <c r="R4757" t="s">
        <v>2563</v>
      </c>
      <c r="S4757" t="s">
        <v>2546</v>
      </c>
      <c r="T4757">
        <v>7567.0330000000004</v>
      </c>
      <c r="U4757" t="s">
        <v>1891</v>
      </c>
      <c r="V4757" t="s">
        <v>2564</v>
      </c>
      <c r="W4757" t="s">
        <v>1891</v>
      </c>
      <c r="X4757" t="s">
        <v>2564</v>
      </c>
      <c r="Y4757" t="str">
        <f t="shared" si="74"/>
        <v>深圳尚米网络技术有限公司深圳尚米网络技术有限公司CPC</v>
      </c>
      <c r="Z4757" t="e">
        <f>VLOOKUP(Y:Y,[1]Sheet1!N:N,1,0)</f>
        <v>#N/A</v>
      </c>
    </row>
    <row r="4758" spans="1:26" hidden="1" x14ac:dyDescent="0.25">
      <c r="A4758">
        <v>20230604</v>
      </c>
      <c r="B4758">
        <v>42840845</v>
      </c>
      <c r="C4758" t="s">
        <v>2812</v>
      </c>
      <c r="D4758">
        <v>2117410</v>
      </c>
      <c r="E4758" t="s">
        <v>2587</v>
      </c>
      <c r="F4758" s="59">
        <v>582.41999999999996</v>
      </c>
      <c r="G4758">
        <v>0</v>
      </c>
      <c r="H4758" t="s">
        <v>2538</v>
      </c>
      <c r="I4758" t="s">
        <v>2551</v>
      </c>
      <c r="J4758" t="s">
        <v>2353</v>
      </c>
      <c r="K4758" t="s">
        <v>2321</v>
      </c>
      <c r="L4758" t="s">
        <v>326</v>
      </c>
      <c r="M4758" t="s">
        <v>2588</v>
      </c>
      <c r="N4758" t="s">
        <v>2589</v>
      </c>
      <c r="O4758" t="s">
        <v>2542</v>
      </c>
      <c r="P4758" t="s">
        <v>2543</v>
      </c>
      <c r="Q4758" t="s">
        <v>2544</v>
      </c>
      <c r="R4758" t="s">
        <v>2570</v>
      </c>
      <c r="S4758" t="s">
        <v>2546</v>
      </c>
      <c r="T4758">
        <v>0</v>
      </c>
      <c r="U4758" t="s">
        <v>2571</v>
      </c>
      <c r="V4758" t="s">
        <v>2572</v>
      </c>
      <c r="W4758" t="s">
        <v>1891</v>
      </c>
      <c r="X4758" t="s">
        <v>2564</v>
      </c>
      <c r="Y4758" t="str">
        <f t="shared" si="74"/>
        <v>网易有道信息技术（北京）有限公司网易(杭州)网络有限公司信息流</v>
      </c>
      <c r="Z4758" t="e">
        <f>VLOOKUP(Y:Y,[1]Sheet1!N:N,1,0)</f>
        <v>#N/A</v>
      </c>
    </row>
    <row r="4759" spans="1:26" hidden="1" x14ac:dyDescent="0.25">
      <c r="A4759">
        <v>20230604</v>
      </c>
      <c r="B4759">
        <v>47327891</v>
      </c>
      <c r="C4759" t="s">
        <v>2863</v>
      </c>
      <c r="D4759">
        <v>2185183</v>
      </c>
      <c r="E4759" t="s">
        <v>2574</v>
      </c>
      <c r="F4759" s="59">
        <v>40.14</v>
      </c>
      <c r="G4759">
        <v>30.41</v>
      </c>
      <c r="H4759" t="s">
        <v>2538</v>
      </c>
      <c r="I4759" t="s">
        <v>2551</v>
      </c>
      <c r="J4759" t="s">
        <v>2575</v>
      </c>
      <c r="K4759" t="s">
        <v>2321</v>
      </c>
      <c r="L4759" t="s">
        <v>2344</v>
      </c>
      <c r="M4759" t="s">
        <v>2576</v>
      </c>
      <c r="O4759" t="s">
        <v>2542</v>
      </c>
      <c r="P4759" t="s">
        <v>2543</v>
      </c>
      <c r="Q4759" t="s">
        <v>2544</v>
      </c>
      <c r="R4759" t="s">
        <v>2577</v>
      </c>
      <c r="S4759" t="s">
        <v>2546</v>
      </c>
      <c r="T4759">
        <v>0</v>
      </c>
      <c r="U4759" t="s">
        <v>838</v>
      </c>
      <c r="V4759" t="s">
        <v>2578</v>
      </c>
      <c r="W4759" t="s">
        <v>838</v>
      </c>
      <c r="X4759" t="s">
        <v>2578</v>
      </c>
      <c r="Y4759" t="str">
        <f t="shared" si="74"/>
        <v>北京微财科技有限公司-数媒重庆市黑卡小额贷款有限公司信息流</v>
      </c>
      <c r="Z4759" t="e">
        <f>VLOOKUP(Y:Y,[1]Sheet1!N:N,1,0)</f>
        <v>#N/A</v>
      </c>
    </row>
    <row r="4760" spans="1:26" hidden="1" x14ac:dyDescent="0.25">
      <c r="A4760">
        <v>20230604</v>
      </c>
      <c r="B4760">
        <v>39122181</v>
      </c>
      <c r="C4760" t="s">
        <v>2586</v>
      </c>
      <c r="D4760">
        <v>2117410</v>
      </c>
      <c r="E4760" t="s">
        <v>2587</v>
      </c>
      <c r="F4760" s="59">
        <v>1449.6</v>
      </c>
      <c r="G4760">
        <v>0</v>
      </c>
      <c r="H4760" t="s">
        <v>2538</v>
      </c>
      <c r="I4760" t="s">
        <v>2551</v>
      </c>
      <c r="J4760" t="s">
        <v>2353</v>
      </c>
      <c r="K4760" t="s">
        <v>2321</v>
      </c>
      <c r="L4760" t="s">
        <v>326</v>
      </c>
      <c r="M4760" t="s">
        <v>2588</v>
      </c>
      <c r="N4760" t="s">
        <v>2589</v>
      </c>
      <c r="O4760" t="s">
        <v>2542</v>
      </c>
      <c r="P4760" t="s">
        <v>2543</v>
      </c>
      <c r="Q4760" t="s">
        <v>2544</v>
      </c>
      <c r="R4760" t="s">
        <v>2570</v>
      </c>
      <c r="S4760" t="s">
        <v>2546</v>
      </c>
      <c r="T4760">
        <v>0</v>
      </c>
      <c r="U4760" t="s">
        <v>2571</v>
      </c>
      <c r="V4760" t="s">
        <v>2572</v>
      </c>
      <c r="W4760" t="s">
        <v>1891</v>
      </c>
      <c r="X4760" t="s">
        <v>2564</v>
      </c>
      <c r="Y4760" t="str">
        <f t="shared" si="74"/>
        <v>网易有道信息技术（北京）有限公司网易(杭州)网络有限公司信息流</v>
      </c>
      <c r="Z4760" t="e">
        <f>VLOOKUP(Y:Y,[1]Sheet1!N:N,1,0)</f>
        <v>#N/A</v>
      </c>
    </row>
    <row r="4761" spans="1:26" hidden="1" x14ac:dyDescent="0.25">
      <c r="A4761">
        <v>20230604</v>
      </c>
      <c r="B4761">
        <v>45322956</v>
      </c>
      <c r="C4761" t="s">
        <v>2631</v>
      </c>
      <c r="D4761">
        <v>2172261</v>
      </c>
      <c r="E4761" t="s">
        <v>2628</v>
      </c>
      <c r="F4761" s="59">
        <v>318.38</v>
      </c>
      <c r="G4761">
        <v>243.04</v>
      </c>
      <c r="H4761" t="s">
        <v>2538</v>
      </c>
      <c r="I4761" t="s">
        <v>2551</v>
      </c>
      <c r="J4761" t="s">
        <v>292</v>
      </c>
      <c r="K4761" t="s">
        <v>2321</v>
      </c>
      <c r="L4761" t="s">
        <v>574</v>
      </c>
      <c r="M4761" t="s">
        <v>2611</v>
      </c>
      <c r="N4761" t="s">
        <v>2612</v>
      </c>
      <c r="O4761" t="s">
        <v>2542</v>
      </c>
      <c r="P4761" t="s">
        <v>2543</v>
      </c>
      <c r="Q4761" t="s">
        <v>2544</v>
      </c>
      <c r="R4761" t="s">
        <v>2613</v>
      </c>
      <c r="S4761" t="s">
        <v>2546</v>
      </c>
      <c r="T4761">
        <v>0</v>
      </c>
      <c r="U4761" t="s">
        <v>2614</v>
      </c>
      <c r="V4761" t="s">
        <v>2615</v>
      </c>
      <c r="W4761" t="s">
        <v>2614</v>
      </c>
      <c r="X4761" t="s">
        <v>2615</v>
      </c>
      <c r="Y4761" t="str">
        <f t="shared" si="74"/>
        <v>广州荔湾品唯信息服务有限公司广州唯品会电子商务有限公司信息流</v>
      </c>
      <c r="Z4761" t="e">
        <f>VLOOKUP(Y:Y,[1]Sheet1!N:N,1,0)</f>
        <v>#N/A</v>
      </c>
    </row>
    <row r="4762" spans="1:26" hidden="1" x14ac:dyDescent="0.25">
      <c r="A4762">
        <v>20230604</v>
      </c>
      <c r="B4762">
        <v>33076487</v>
      </c>
      <c r="C4762" t="s">
        <v>2657</v>
      </c>
      <c r="D4762">
        <v>1856876</v>
      </c>
      <c r="E4762" t="s">
        <v>2658</v>
      </c>
      <c r="F4762" s="59">
        <v>3003.45</v>
      </c>
      <c r="G4762">
        <v>3003.45</v>
      </c>
      <c r="H4762" t="s">
        <v>2559</v>
      </c>
      <c r="I4762" t="s">
        <v>2560</v>
      </c>
      <c r="J4762" t="s">
        <v>2383</v>
      </c>
      <c r="K4762" t="s">
        <v>711</v>
      </c>
      <c r="L4762" t="s">
        <v>2383</v>
      </c>
      <c r="M4762" t="s">
        <v>2659</v>
      </c>
      <c r="N4762" t="s">
        <v>2660</v>
      </c>
      <c r="O4762" t="s">
        <v>2542</v>
      </c>
      <c r="P4762" t="s">
        <v>2543</v>
      </c>
      <c r="Q4762" t="s">
        <v>2544</v>
      </c>
      <c r="R4762" t="s">
        <v>2661</v>
      </c>
      <c r="S4762" t="s">
        <v>2546</v>
      </c>
      <c r="T4762">
        <v>98881.43</v>
      </c>
      <c r="U4762" t="s">
        <v>1891</v>
      </c>
      <c r="V4762" t="s">
        <v>2662</v>
      </c>
      <c r="W4762" t="s">
        <v>1891</v>
      </c>
      <c r="X4762" t="s">
        <v>2602</v>
      </c>
      <c r="Y4762" t="str">
        <f t="shared" si="74"/>
        <v>上海娱公竞宇网络有限公司上海娱公竞宇网络有限公司CPC</v>
      </c>
      <c r="Z4762" t="e">
        <f>VLOOKUP(Y:Y,[1]Sheet1!N:N,1,0)</f>
        <v>#N/A</v>
      </c>
    </row>
    <row r="4763" spans="1:26" hidden="1" x14ac:dyDescent="0.25">
      <c r="A4763">
        <v>20230604</v>
      </c>
      <c r="B4763">
        <v>40732460</v>
      </c>
      <c r="C4763" t="s">
        <v>2702</v>
      </c>
      <c r="D4763">
        <v>2158492</v>
      </c>
      <c r="E4763" t="s">
        <v>2580</v>
      </c>
      <c r="F4763" s="59">
        <v>10501.71</v>
      </c>
      <c r="G4763">
        <v>8824.61</v>
      </c>
      <c r="H4763" t="s">
        <v>2559</v>
      </c>
      <c r="I4763" t="s">
        <v>2560</v>
      </c>
      <c r="J4763" t="s">
        <v>2330</v>
      </c>
      <c r="K4763" t="s">
        <v>711</v>
      </c>
      <c r="L4763" t="s">
        <v>2329</v>
      </c>
      <c r="M4763" t="s">
        <v>2581</v>
      </c>
      <c r="N4763" t="s">
        <v>2582</v>
      </c>
      <c r="O4763" t="s">
        <v>2542</v>
      </c>
      <c r="P4763" t="s">
        <v>2543</v>
      </c>
      <c r="Q4763" t="s">
        <v>2544</v>
      </c>
      <c r="R4763" t="s">
        <v>2583</v>
      </c>
      <c r="S4763" t="s">
        <v>2546</v>
      </c>
      <c r="T4763">
        <v>33208.523999999998</v>
      </c>
      <c r="U4763" t="s">
        <v>2584</v>
      </c>
      <c r="V4763" t="s">
        <v>2585</v>
      </c>
      <c r="W4763" t="s">
        <v>2584</v>
      </c>
      <c r="X4763" t="s">
        <v>2585</v>
      </c>
      <c r="Y4763" t="str">
        <f t="shared" si="74"/>
        <v>成都哈拜网络科技有限公司-数字媒体事业部上海哈啰普惠科技有限公司CPC</v>
      </c>
      <c r="Z4763" t="e">
        <f>VLOOKUP(Y:Y,[1]Sheet1!N:N,1,0)</f>
        <v>#N/A</v>
      </c>
    </row>
    <row r="4764" spans="1:26" x14ac:dyDescent="0.25">
      <c r="A4764">
        <v>20230604</v>
      </c>
      <c r="B4764">
        <v>43094813</v>
      </c>
      <c r="C4764" t="s">
        <v>2677</v>
      </c>
      <c r="D4764">
        <v>2054669</v>
      </c>
      <c r="E4764" t="s">
        <v>2622</v>
      </c>
      <c r="F4764" s="59">
        <v>91.66</v>
      </c>
      <c r="G4764">
        <v>67.900000000000006</v>
      </c>
      <c r="H4764" t="s">
        <v>2538</v>
      </c>
      <c r="I4764" t="s">
        <v>2551</v>
      </c>
      <c r="J4764" t="s">
        <v>2352</v>
      </c>
      <c r="K4764" t="s">
        <v>2321</v>
      </c>
      <c r="L4764" t="s">
        <v>2351</v>
      </c>
      <c r="M4764" t="s">
        <v>2623</v>
      </c>
      <c r="N4764" t="s">
        <v>2624</v>
      </c>
      <c r="O4764" t="s">
        <v>2542</v>
      </c>
      <c r="P4764" t="s">
        <v>2543</v>
      </c>
      <c r="Q4764" t="s">
        <v>2544</v>
      </c>
      <c r="R4764" t="s">
        <v>2625</v>
      </c>
      <c r="S4764" t="s">
        <v>2546</v>
      </c>
      <c r="T4764">
        <v>0</v>
      </c>
      <c r="U4764" t="s">
        <v>838</v>
      </c>
      <c r="V4764" t="s">
        <v>2548</v>
      </c>
      <c r="W4764" t="s">
        <v>838</v>
      </c>
      <c r="X4764" t="s">
        <v>2548</v>
      </c>
      <c r="Y4764" t="str">
        <f t="shared" si="74"/>
        <v>深圳市小赢普惠科技有限责任公司深圳市赢众通金融信息服务有限责任公司信息流</v>
      </c>
      <c r="Z4764" t="e">
        <f>VLOOKUP(Y:Y,[1]Sheet1!N:N,1,0)</f>
        <v>#N/A</v>
      </c>
    </row>
    <row r="4765" spans="1:26" hidden="1" x14ac:dyDescent="0.25">
      <c r="A4765">
        <v>20230604</v>
      </c>
      <c r="B4765">
        <v>47344663</v>
      </c>
      <c r="C4765" t="s">
        <v>2788</v>
      </c>
      <c r="D4765">
        <v>2165628</v>
      </c>
      <c r="E4765" t="s">
        <v>2789</v>
      </c>
      <c r="F4765" s="59">
        <v>1009.42</v>
      </c>
      <c r="G4765">
        <v>0</v>
      </c>
      <c r="H4765" t="s">
        <v>2559</v>
      </c>
      <c r="I4765" t="s">
        <v>2560</v>
      </c>
      <c r="J4765" t="s">
        <v>2332</v>
      </c>
      <c r="K4765" t="s">
        <v>711</v>
      </c>
      <c r="L4765" t="s">
        <v>2333</v>
      </c>
      <c r="M4765" t="s">
        <v>2552</v>
      </c>
      <c r="N4765" t="s">
        <v>2553</v>
      </c>
      <c r="O4765" t="s">
        <v>2542</v>
      </c>
      <c r="P4765" t="s">
        <v>2543</v>
      </c>
      <c r="Q4765" t="s">
        <v>2544</v>
      </c>
      <c r="R4765" t="s">
        <v>2554</v>
      </c>
      <c r="S4765" t="s">
        <v>2546</v>
      </c>
      <c r="T4765">
        <v>0</v>
      </c>
      <c r="U4765" t="s">
        <v>2555</v>
      </c>
      <c r="V4765" t="s">
        <v>2556</v>
      </c>
      <c r="W4765" t="s">
        <v>2555</v>
      </c>
      <c r="X4765" t="s">
        <v>2556</v>
      </c>
      <c r="Y4765" t="str">
        <f t="shared" si="74"/>
        <v>北京爱奇艺科技有限公司-百度北京爱奇艺科技有限公司CPC</v>
      </c>
      <c r="Z4765" t="e">
        <f>VLOOKUP(Y:Y,[1]Sheet1!N:N,1,0)</f>
        <v>#N/A</v>
      </c>
    </row>
    <row r="4766" spans="1:26" hidden="1" x14ac:dyDescent="0.25">
      <c r="A4766">
        <v>20230604</v>
      </c>
      <c r="B4766">
        <v>47798400</v>
      </c>
      <c r="C4766" t="s">
        <v>2857</v>
      </c>
      <c r="D4766">
        <v>2169384</v>
      </c>
      <c r="E4766" t="s">
        <v>2633</v>
      </c>
      <c r="F4766" s="59">
        <v>4776.29</v>
      </c>
      <c r="G4766">
        <v>3537.99</v>
      </c>
      <c r="H4766" t="s">
        <v>2538</v>
      </c>
      <c r="I4766" t="s">
        <v>2551</v>
      </c>
      <c r="J4766" t="s">
        <v>296</v>
      </c>
      <c r="K4766" t="s">
        <v>2321</v>
      </c>
      <c r="L4766" t="s">
        <v>2334</v>
      </c>
      <c r="M4766" t="s">
        <v>2634</v>
      </c>
      <c r="N4766" t="s">
        <v>2635</v>
      </c>
      <c r="O4766" t="s">
        <v>2542</v>
      </c>
      <c r="P4766" t="s">
        <v>2543</v>
      </c>
      <c r="Q4766" t="s">
        <v>2544</v>
      </c>
      <c r="R4766" t="s">
        <v>2636</v>
      </c>
      <c r="S4766" t="s">
        <v>2546</v>
      </c>
      <c r="T4766">
        <v>0</v>
      </c>
      <c r="U4766" t="s">
        <v>2584</v>
      </c>
      <c r="V4766" t="s">
        <v>2637</v>
      </c>
      <c r="W4766" t="s">
        <v>2584</v>
      </c>
      <c r="X4766" t="s">
        <v>2637</v>
      </c>
      <c r="Y4766" t="str">
        <f t="shared" si="74"/>
        <v>湖北车智汇传媒有限公司北京车之家信息技术有限公司信息流</v>
      </c>
      <c r="Z4766" t="e">
        <f>VLOOKUP(Y:Y,[1]Sheet1!N:N,1,0)</f>
        <v>#N/A</v>
      </c>
    </row>
    <row r="4767" spans="1:26" hidden="1" x14ac:dyDescent="0.25">
      <c r="A4767">
        <v>20230604</v>
      </c>
      <c r="B4767">
        <v>23293206</v>
      </c>
      <c r="C4767" t="s">
        <v>2696</v>
      </c>
      <c r="D4767">
        <v>2147805</v>
      </c>
      <c r="E4767" t="s">
        <v>2697</v>
      </c>
      <c r="F4767" s="59">
        <v>6107.79</v>
      </c>
      <c r="G4767">
        <v>5453.16</v>
      </c>
      <c r="H4767" t="s">
        <v>2559</v>
      </c>
      <c r="I4767" t="s">
        <v>2560</v>
      </c>
      <c r="J4767" t="s">
        <v>2347</v>
      </c>
      <c r="K4767" t="s">
        <v>711</v>
      </c>
      <c r="L4767" t="s">
        <v>2346</v>
      </c>
      <c r="M4767" t="s">
        <v>2698</v>
      </c>
      <c r="N4767" t="s">
        <v>2699</v>
      </c>
      <c r="O4767" t="s">
        <v>2542</v>
      </c>
      <c r="P4767" t="s">
        <v>2543</v>
      </c>
      <c r="Q4767" t="s">
        <v>2544</v>
      </c>
      <c r="R4767" t="s">
        <v>2700</v>
      </c>
      <c r="S4767" t="s">
        <v>2546</v>
      </c>
      <c r="T4767">
        <v>131280.014</v>
      </c>
      <c r="U4767" t="s">
        <v>2555</v>
      </c>
      <c r="V4767" t="s">
        <v>2596</v>
      </c>
      <c r="W4767" t="s">
        <v>2555</v>
      </c>
      <c r="X4767" t="s">
        <v>2556</v>
      </c>
      <c r="Y4767" t="str">
        <f t="shared" si="74"/>
        <v>飞狐信息技术（天津）有限公司飞狐信息技术(天津)有限公司CPC</v>
      </c>
      <c r="Z4767" t="e">
        <f>VLOOKUP(Y:Y,[1]Sheet1!N:N,1,0)</f>
        <v>#N/A</v>
      </c>
    </row>
    <row r="4768" spans="1:26" hidden="1" x14ac:dyDescent="0.25">
      <c r="A4768">
        <v>20230604</v>
      </c>
      <c r="B4768">
        <v>41250532</v>
      </c>
      <c r="C4768" t="s">
        <v>2664</v>
      </c>
      <c r="D4768">
        <v>2130054</v>
      </c>
      <c r="E4768" t="s">
        <v>2558</v>
      </c>
      <c r="F4768" s="59">
        <v>1287.3599999999999</v>
      </c>
      <c r="G4768">
        <v>1042.3499999999999</v>
      </c>
      <c r="H4768" t="s">
        <v>2559</v>
      </c>
      <c r="I4768" t="s">
        <v>2560</v>
      </c>
      <c r="J4768" t="s">
        <v>2350</v>
      </c>
      <c r="K4768" t="s">
        <v>711</v>
      </c>
      <c r="L4768" t="s">
        <v>2350</v>
      </c>
      <c r="M4768" t="s">
        <v>2561</v>
      </c>
      <c r="N4768" t="s">
        <v>2562</v>
      </c>
      <c r="O4768" t="s">
        <v>2542</v>
      </c>
      <c r="P4768" t="s">
        <v>2543</v>
      </c>
      <c r="Q4768" t="s">
        <v>2544</v>
      </c>
      <c r="R4768" t="s">
        <v>2563</v>
      </c>
      <c r="S4768" t="s">
        <v>2546</v>
      </c>
      <c r="T4768">
        <v>5939.6930000000002</v>
      </c>
      <c r="U4768" t="s">
        <v>1891</v>
      </c>
      <c r="V4768" t="s">
        <v>2564</v>
      </c>
      <c r="W4768" t="s">
        <v>1891</v>
      </c>
      <c r="X4768" t="s">
        <v>2564</v>
      </c>
      <c r="Y4768" t="str">
        <f t="shared" si="74"/>
        <v>深圳尚米网络技术有限公司深圳尚米网络技术有限公司CPC</v>
      </c>
      <c r="Z4768" t="e">
        <f>VLOOKUP(Y:Y,[1]Sheet1!N:N,1,0)</f>
        <v>#N/A</v>
      </c>
    </row>
    <row r="4769" spans="1:26" hidden="1" x14ac:dyDescent="0.25">
      <c r="A4769">
        <v>20230604</v>
      </c>
      <c r="B4769">
        <v>41276538</v>
      </c>
      <c r="C4769" t="s">
        <v>2606</v>
      </c>
      <c r="D4769">
        <v>2158492</v>
      </c>
      <c r="E4769" t="s">
        <v>2580</v>
      </c>
      <c r="F4769" s="59">
        <v>573.91</v>
      </c>
      <c r="G4769">
        <v>482.23</v>
      </c>
      <c r="H4769" t="s">
        <v>2559</v>
      </c>
      <c r="I4769" t="s">
        <v>2560</v>
      </c>
      <c r="J4769" t="s">
        <v>2330</v>
      </c>
      <c r="K4769" t="s">
        <v>711</v>
      </c>
      <c r="L4769" t="s">
        <v>2329</v>
      </c>
      <c r="M4769" t="s">
        <v>2581</v>
      </c>
      <c r="N4769" t="s">
        <v>2582</v>
      </c>
      <c r="O4769" t="s">
        <v>2542</v>
      </c>
      <c r="P4769" t="s">
        <v>2543</v>
      </c>
      <c r="Q4769" t="s">
        <v>2544</v>
      </c>
      <c r="R4769" t="s">
        <v>2583</v>
      </c>
      <c r="S4769" t="s">
        <v>2546</v>
      </c>
      <c r="T4769">
        <v>14117.602999999999</v>
      </c>
      <c r="U4769" t="s">
        <v>2584</v>
      </c>
      <c r="V4769" t="s">
        <v>2585</v>
      </c>
      <c r="W4769" t="s">
        <v>2584</v>
      </c>
      <c r="X4769" t="s">
        <v>2585</v>
      </c>
      <c r="Y4769" t="str">
        <f t="shared" si="74"/>
        <v>成都哈拜网络科技有限公司-数字媒体事业部上海哈啰普惠科技有限公司CPC</v>
      </c>
      <c r="Z4769" t="e">
        <f>VLOOKUP(Y:Y,[1]Sheet1!N:N,1,0)</f>
        <v>#N/A</v>
      </c>
    </row>
    <row r="4770" spans="1:26" x14ac:dyDescent="0.25">
      <c r="A4770">
        <v>20230604</v>
      </c>
      <c r="B4770">
        <v>45336908</v>
      </c>
      <c r="C4770" t="s">
        <v>2621</v>
      </c>
      <c r="D4770">
        <v>2054669</v>
      </c>
      <c r="E4770" t="s">
        <v>2622</v>
      </c>
      <c r="F4770" s="59">
        <v>4766.76</v>
      </c>
      <c r="G4770">
        <v>3530.93</v>
      </c>
      <c r="H4770" t="s">
        <v>2538</v>
      </c>
      <c r="I4770" t="s">
        <v>2539</v>
      </c>
      <c r="J4770" t="s">
        <v>2352</v>
      </c>
      <c r="K4770" t="s">
        <v>2321</v>
      </c>
      <c r="L4770" t="s">
        <v>2351</v>
      </c>
      <c r="M4770" t="s">
        <v>2623</v>
      </c>
      <c r="N4770" t="s">
        <v>2624</v>
      </c>
      <c r="O4770" t="s">
        <v>2542</v>
      </c>
      <c r="P4770" t="s">
        <v>2543</v>
      </c>
      <c r="Q4770" t="s">
        <v>2544</v>
      </c>
      <c r="R4770" t="s">
        <v>2625</v>
      </c>
      <c r="S4770" t="s">
        <v>2546</v>
      </c>
      <c r="T4770">
        <v>0</v>
      </c>
      <c r="U4770" t="s">
        <v>838</v>
      </c>
      <c r="V4770" t="s">
        <v>2548</v>
      </c>
      <c r="W4770" t="s">
        <v>838</v>
      </c>
      <c r="X4770" t="s">
        <v>2548</v>
      </c>
      <c r="Y4770" t="str">
        <f t="shared" si="74"/>
        <v>深圳市小赢普惠科技有限责任公司深圳市赢众通金融信息服务有限责任公司信息流</v>
      </c>
      <c r="Z4770" t="e">
        <f>VLOOKUP(Y:Y,[1]Sheet1!N:N,1,0)</f>
        <v>#N/A</v>
      </c>
    </row>
    <row r="4771" spans="1:26" hidden="1" x14ac:dyDescent="0.25">
      <c r="A4771">
        <v>20230604</v>
      </c>
      <c r="B4771">
        <v>47580629</v>
      </c>
      <c r="C4771" t="s">
        <v>2773</v>
      </c>
      <c r="D4771">
        <v>2171220</v>
      </c>
      <c r="E4771" t="s">
        <v>2774</v>
      </c>
      <c r="F4771" s="59">
        <v>3460</v>
      </c>
      <c r="G4771">
        <v>3061.62</v>
      </c>
      <c r="H4771" t="s">
        <v>2559</v>
      </c>
      <c r="I4771" t="s">
        <v>2560</v>
      </c>
      <c r="J4771" t="s">
        <v>2322</v>
      </c>
      <c r="K4771" t="s">
        <v>711</v>
      </c>
      <c r="L4771" t="s">
        <v>2323</v>
      </c>
      <c r="M4771" t="s">
        <v>2685</v>
      </c>
      <c r="N4771" t="s">
        <v>2686</v>
      </c>
      <c r="O4771" t="s">
        <v>2542</v>
      </c>
      <c r="P4771" t="s">
        <v>2543</v>
      </c>
      <c r="Q4771" t="s">
        <v>2544</v>
      </c>
      <c r="R4771" t="s">
        <v>2687</v>
      </c>
      <c r="S4771" t="s">
        <v>2546</v>
      </c>
      <c r="T4771">
        <v>89730.846000000005</v>
      </c>
      <c r="U4771" t="s">
        <v>2555</v>
      </c>
      <c r="V4771" t="s">
        <v>2556</v>
      </c>
      <c r="W4771" t="s">
        <v>2555</v>
      </c>
      <c r="X4771" t="s">
        <v>2671</v>
      </c>
      <c r="Y4771" t="str">
        <f t="shared" si="74"/>
        <v>广州虎牙信息科技有限公司-百度广州虎牙信息科技有限公司CPC</v>
      </c>
      <c r="Z4771" t="e">
        <f>VLOOKUP(Y:Y,[1]Sheet1!N:N,1,0)</f>
        <v>#N/A</v>
      </c>
    </row>
    <row r="4772" spans="1:26" hidden="1" x14ac:dyDescent="0.25">
      <c r="A4772">
        <v>20230604</v>
      </c>
      <c r="B4772">
        <v>27382539</v>
      </c>
      <c r="C4772" t="s">
        <v>2609</v>
      </c>
      <c r="D4772">
        <v>2172257</v>
      </c>
      <c r="E4772" t="s">
        <v>2610</v>
      </c>
      <c r="F4772" s="59">
        <v>12091.64</v>
      </c>
      <c r="G4772">
        <v>9596.4</v>
      </c>
      <c r="H4772" t="s">
        <v>2559</v>
      </c>
      <c r="I4772" t="s">
        <v>2560</v>
      </c>
      <c r="J4772" t="s">
        <v>292</v>
      </c>
      <c r="K4772" t="s">
        <v>711</v>
      </c>
      <c r="L4772" t="s">
        <v>574</v>
      </c>
      <c r="M4772" t="s">
        <v>2611</v>
      </c>
      <c r="N4772" t="s">
        <v>2612</v>
      </c>
      <c r="O4772" t="s">
        <v>2542</v>
      </c>
      <c r="P4772" t="s">
        <v>2543</v>
      </c>
      <c r="Q4772" t="s">
        <v>2544</v>
      </c>
      <c r="R4772" t="s">
        <v>2613</v>
      </c>
      <c r="S4772" t="s">
        <v>2546</v>
      </c>
      <c r="T4772">
        <v>43927.881000000001</v>
      </c>
      <c r="U4772" t="s">
        <v>2614</v>
      </c>
      <c r="V4772" t="s">
        <v>2615</v>
      </c>
      <c r="W4772" t="s">
        <v>2614</v>
      </c>
      <c r="X4772" t="s">
        <v>2615</v>
      </c>
      <c r="Y4772" t="str">
        <f t="shared" si="74"/>
        <v>广州荔湾品唯信息服务有限公司广州唯品会电子商务有限公司CPC</v>
      </c>
      <c r="Z4772" t="e">
        <f>VLOOKUP(Y:Y,[1]Sheet1!N:N,1,0)</f>
        <v>#N/A</v>
      </c>
    </row>
    <row r="4773" spans="1:26" hidden="1" x14ac:dyDescent="0.25">
      <c r="A4773">
        <v>20230604</v>
      </c>
      <c r="B4773">
        <v>41512462</v>
      </c>
      <c r="C4773" t="s">
        <v>2743</v>
      </c>
      <c r="D4773">
        <v>2117409</v>
      </c>
      <c r="E4773" t="s">
        <v>2744</v>
      </c>
      <c r="F4773" s="59">
        <v>484.38</v>
      </c>
      <c r="G4773">
        <v>0</v>
      </c>
      <c r="H4773" t="s">
        <v>2559</v>
      </c>
      <c r="I4773" t="s">
        <v>2560</v>
      </c>
      <c r="J4773" t="s">
        <v>2353</v>
      </c>
      <c r="K4773" t="s">
        <v>711</v>
      </c>
      <c r="L4773" t="s">
        <v>326</v>
      </c>
      <c r="M4773" t="s">
        <v>2588</v>
      </c>
      <c r="N4773" t="s">
        <v>2589</v>
      </c>
      <c r="O4773" t="s">
        <v>2542</v>
      </c>
      <c r="P4773" t="s">
        <v>2543</v>
      </c>
      <c r="Q4773" t="s">
        <v>2544</v>
      </c>
      <c r="R4773" t="s">
        <v>2570</v>
      </c>
      <c r="S4773" t="s">
        <v>2546</v>
      </c>
      <c r="T4773">
        <v>0</v>
      </c>
      <c r="U4773" t="s">
        <v>2571</v>
      </c>
      <c r="V4773" t="s">
        <v>2572</v>
      </c>
      <c r="W4773" t="s">
        <v>1891</v>
      </c>
      <c r="X4773" t="s">
        <v>2564</v>
      </c>
      <c r="Y4773" t="str">
        <f t="shared" si="74"/>
        <v>网易有道信息技术（北京）有限公司网易(杭州)网络有限公司CPC</v>
      </c>
      <c r="Z4773" t="e">
        <f>VLOOKUP(Y:Y,[1]Sheet1!N:N,1,0)</f>
        <v>#N/A</v>
      </c>
    </row>
    <row r="4774" spans="1:26" hidden="1" x14ac:dyDescent="0.25">
      <c r="A4774">
        <v>20230604</v>
      </c>
      <c r="B4774">
        <v>45323107</v>
      </c>
      <c r="C4774" t="s">
        <v>2654</v>
      </c>
      <c r="D4774">
        <v>2172261</v>
      </c>
      <c r="E4774" t="s">
        <v>2628</v>
      </c>
      <c r="F4774" s="59">
        <v>615.83000000000004</v>
      </c>
      <c r="G4774">
        <v>470.1</v>
      </c>
      <c r="H4774" t="s">
        <v>2538</v>
      </c>
      <c r="I4774" t="s">
        <v>2551</v>
      </c>
      <c r="J4774" t="s">
        <v>292</v>
      </c>
      <c r="K4774" t="s">
        <v>2321</v>
      </c>
      <c r="L4774" t="s">
        <v>574</v>
      </c>
      <c r="M4774" t="s">
        <v>2611</v>
      </c>
      <c r="N4774" t="s">
        <v>2612</v>
      </c>
      <c r="O4774" t="s">
        <v>2542</v>
      </c>
      <c r="P4774" t="s">
        <v>2543</v>
      </c>
      <c r="Q4774" t="s">
        <v>2544</v>
      </c>
      <c r="R4774" t="s">
        <v>2613</v>
      </c>
      <c r="S4774" t="s">
        <v>2546</v>
      </c>
      <c r="T4774">
        <v>0</v>
      </c>
      <c r="U4774" t="s">
        <v>2614</v>
      </c>
      <c r="V4774" t="s">
        <v>2615</v>
      </c>
      <c r="W4774" t="s">
        <v>2614</v>
      </c>
      <c r="X4774" t="s">
        <v>2615</v>
      </c>
      <c r="Y4774" t="str">
        <f t="shared" si="74"/>
        <v>广州荔湾品唯信息服务有限公司广州唯品会电子商务有限公司信息流</v>
      </c>
      <c r="Z4774" t="e">
        <f>VLOOKUP(Y:Y,[1]Sheet1!N:N,1,0)</f>
        <v>#N/A</v>
      </c>
    </row>
    <row r="4775" spans="1:26" hidden="1" x14ac:dyDescent="0.25">
      <c r="A4775">
        <v>20230604</v>
      </c>
      <c r="B4775">
        <v>19668996</v>
      </c>
      <c r="C4775" t="s">
        <v>2711</v>
      </c>
      <c r="D4775">
        <v>2172257</v>
      </c>
      <c r="E4775" t="s">
        <v>2610</v>
      </c>
      <c r="F4775" s="59">
        <v>18068.75</v>
      </c>
      <c r="G4775">
        <v>14339.95</v>
      </c>
      <c r="H4775" t="s">
        <v>2559</v>
      </c>
      <c r="I4775" t="s">
        <v>2560</v>
      </c>
      <c r="J4775" t="s">
        <v>292</v>
      </c>
      <c r="K4775" t="s">
        <v>711</v>
      </c>
      <c r="L4775" t="s">
        <v>574</v>
      </c>
      <c r="M4775" t="s">
        <v>2611</v>
      </c>
      <c r="N4775" t="s">
        <v>2612</v>
      </c>
      <c r="O4775" t="s">
        <v>2542</v>
      </c>
      <c r="P4775" t="s">
        <v>2543</v>
      </c>
      <c r="Q4775" t="s">
        <v>2544</v>
      </c>
      <c r="R4775" t="s">
        <v>2613</v>
      </c>
      <c r="S4775" t="s">
        <v>2546</v>
      </c>
      <c r="T4775">
        <v>111574.689</v>
      </c>
      <c r="U4775" t="s">
        <v>2614</v>
      </c>
      <c r="V4775" t="s">
        <v>2615</v>
      </c>
      <c r="W4775" t="s">
        <v>2614</v>
      </c>
      <c r="X4775" t="s">
        <v>2615</v>
      </c>
      <c r="Y4775" t="str">
        <f t="shared" si="74"/>
        <v>广州荔湾品唯信息服务有限公司广州唯品会电子商务有限公司CPC</v>
      </c>
      <c r="Z4775" t="e">
        <f>VLOOKUP(Y:Y,[1]Sheet1!N:N,1,0)</f>
        <v>#N/A</v>
      </c>
    </row>
    <row r="4776" spans="1:26" hidden="1" x14ac:dyDescent="0.25">
      <c r="A4776">
        <v>20230604</v>
      </c>
      <c r="B4776">
        <v>47327867</v>
      </c>
      <c r="C4776" t="s">
        <v>2682</v>
      </c>
      <c r="D4776">
        <v>2185183</v>
      </c>
      <c r="E4776" t="s">
        <v>2574</v>
      </c>
      <c r="F4776" s="59">
        <v>5422.4</v>
      </c>
      <c r="G4776">
        <v>4107.88</v>
      </c>
      <c r="H4776" t="s">
        <v>2538</v>
      </c>
      <c r="I4776" t="s">
        <v>2539</v>
      </c>
      <c r="J4776" t="s">
        <v>2575</v>
      </c>
      <c r="K4776" t="s">
        <v>2321</v>
      </c>
      <c r="L4776" t="s">
        <v>2344</v>
      </c>
      <c r="M4776" t="s">
        <v>2576</v>
      </c>
      <c r="O4776" t="s">
        <v>2542</v>
      </c>
      <c r="P4776" t="s">
        <v>2543</v>
      </c>
      <c r="Q4776" t="s">
        <v>2544</v>
      </c>
      <c r="R4776" t="s">
        <v>2577</v>
      </c>
      <c r="S4776" t="s">
        <v>2546</v>
      </c>
      <c r="T4776">
        <v>0</v>
      </c>
      <c r="U4776" t="s">
        <v>838</v>
      </c>
      <c r="V4776" t="s">
        <v>2578</v>
      </c>
      <c r="W4776" t="s">
        <v>838</v>
      </c>
      <c r="X4776" t="s">
        <v>2578</v>
      </c>
      <c r="Y4776" t="str">
        <f t="shared" si="74"/>
        <v>北京微财科技有限公司-数媒重庆市黑卡小额贷款有限公司信息流</v>
      </c>
      <c r="Z4776" t="e">
        <f>VLOOKUP(Y:Y,[1]Sheet1!N:N,1,0)</f>
        <v>#N/A</v>
      </c>
    </row>
    <row r="4777" spans="1:26" hidden="1" x14ac:dyDescent="0.25">
      <c r="A4777">
        <v>20230604</v>
      </c>
      <c r="B4777">
        <v>42327274</v>
      </c>
      <c r="C4777" t="s">
        <v>2791</v>
      </c>
      <c r="D4777">
        <v>2172261</v>
      </c>
      <c r="E4777" t="s">
        <v>2628</v>
      </c>
      <c r="F4777" s="59">
        <v>40.090000000000003</v>
      </c>
      <c r="G4777">
        <v>30.6</v>
      </c>
      <c r="H4777" t="s">
        <v>2538</v>
      </c>
      <c r="I4777" t="s">
        <v>2539</v>
      </c>
      <c r="J4777" t="s">
        <v>292</v>
      </c>
      <c r="K4777" t="s">
        <v>2321</v>
      </c>
      <c r="L4777" t="s">
        <v>574</v>
      </c>
      <c r="M4777" t="s">
        <v>2611</v>
      </c>
      <c r="N4777" t="s">
        <v>2612</v>
      </c>
      <c r="O4777" t="s">
        <v>2542</v>
      </c>
      <c r="P4777" t="s">
        <v>2543</v>
      </c>
      <c r="Q4777" t="s">
        <v>2544</v>
      </c>
      <c r="R4777" t="s">
        <v>2613</v>
      </c>
      <c r="S4777" t="s">
        <v>2546</v>
      </c>
      <c r="T4777">
        <v>0</v>
      </c>
      <c r="U4777" t="s">
        <v>2614</v>
      </c>
      <c r="V4777" t="s">
        <v>2615</v>
      </c>
      <c r="W4777" t="s">
        <v>2614</v>
      </c>
      <c r="X4777" t="s">
        <v>2615</v>
      </c>
      <c r="Y4777" t="str">
        <f t="shared" si="74"/>
        <v>广州荔湾品唯信息服务有限公司广州唯品会电子商务有限公司信息流</v>
      </c>
      <c r="Z4777" t="e">
        <f>VLOOKUP(Y:Y,[1]Sheet1!N:N,1,0)</f>
        <v>#N/A</v>
      </c>
    </row>
    <row r="4778" spans="1:26" hidden="1" x14ac:dyDescent="0.25">
      <c r="A4778">
        <v>20230604</v>
      </c>
      <c r="B4778">
        <v>47184415</v>
      </c>
      <c r="C4778" t="s">
        <v>2708</v>
      </c>
      <c r="D4778">
        <v>2176807</v>
      </c>
      <c r="E4778" t="s">
        <v>2691</v>
      </c>
      <c r="F4778" s="59">
        <v>30.04</v>
      </c>
      <c r="G4778">
        <v>21.93</v>
      </c>
      <c r="H4778" t="s">
        <v>2538</v>
      </c>
      <c r="I4778" t="s">
        <v>2539</v>
      </c>
      <c r="J4778" t="s">
        <v>2339</v>
      </c>
      <c r="K4778" t="s">
        <v>2321</v>
      </c>
      <c r="L4778" t="s">
        <v>2338</v>
      </c>
      <c r="M4778" t="s">
        <v>2692</v>
      </c>
      <c r="N4778" t="s">
        <v>2693</v>
      </c>
      <c r="O4778" t="s">
        <v>2542</v>
      </c>
      <c r="P4778" t="s">
        <v>2543</v>
      </c>
      <c r="Q4778" t="s">
        <v>2544</v>
      </c>
      <c r="R4778" t="s">
        <v>2694</v>
      </c>
      <c r="S4778" t="s">
        <v>2546</v>
      </c>
      <c r="T4778">
        <v>0</v>
      </c>
      <c r="U4778" t="s">
        <v>2117</v>
      </c>
      <c r="V4778" t="s">
        <v>2695</v>
      </c>
      <c r="W4778" t="s">
        <v>2117</v>
      </c>
      <c r="X4778" t="s">
        <v>2695</v>
      </c>
      <c r="Y4778" t="str">
        <f t="shared" si="74"/>
        <v>北京三快在线科技有限公司及其关联公司北京三快科技有限公司信息流</v>
      </c>
      <c r="Z4778" t="e">
        <f>VLOOKUP(Y:Y,[1]Sheet1!N:N,1,0)</f>
        <v>#N/A</v>
      </c>
    </row>
    <row r="4779" spans="1:26" hidden="1" x14ac:dyDescent="0.25">
      <c r="A4779">
        <v>20230604</v>
      </c>
      <c r="B4779">
        <v>29880965</v>
      </c>
      <c r="C4779" t="s">
        <v>2730</v>
      </c>
      <c r="D4779">
        <v>2130054</v>
      </c>
      <c r="E4779" t="s">
        <v>2558</v>
      </c>
      <c r="F4779" s="59">
        <v>12902.18</v>
      </c>
      <c r="G4779">
        <v>10447</v>
      </c>
      <c r="H4779" t="s">
        <v>2559</v>
      </c>
      <c r="I4779" t="s">
        <v>2560</v>
      </c>
      <c r="J4779" t="s">
        <v>2350</v>
      </c>
      <c r="K4779" t="s">
        <v>711</v>
      </c>
      <c r="L4779" t="s">
        <v>2350</v>
      </c>
      <c r="M4779" t="s">
        <v>2561</v>
      </c>
      <c r="N4779" t="s">
        <v>2562</v>
      </c>
      <c r="O4779" t="s">
        <v>2542</v>
      </c>
      <c r="P4779" t="s">
        <v>2543</v>
      </c>
      <c r="Q4779" t="s">
        <v>2544</v>
      </c>
      <c r="R4779" t="s">
        <v>2563</v>
      </c>
      <c r="S4779" t="s">
        <v>2546</v>
      </c>
      <c r="T4779">
        <v>10989.425999999999</v>
      </c>
      <c r="U4779" t="s">
        <v>1891</v>
      </c>
      <c r="V4779" t="s">
        <v>2564</v>
      </c>
      <c r="W4779" t="s">
        <v>1891</v>
      </c>
      <c r="X4779" t="s">
        <v>2564</v>
      </c>
      <c r="Y4779" t="str">
        <f t="shared" si="74"/>
        <v>深圳尚米网络技术有限公司深圳尚米网络技术有限公司CPC</v>
      </c>
      <c r="Z4779" t="e">
        <f>VLOOKUP(Y:Y,[1]Sheet1!N:N,1,0)</f>
        <v>#N/A</v>
      </c>
    </row>
    <row r="4780" spans="1:26" hidden="1" x14ac:dyDescent="0.25">
      <c r="A4780">
        <v>20230604</v>
      </c>
      <c r="B4780">
        <v>29768622</v>
      </c>
      <c r="C4780" t="s">
        <v>2603</v>
      </c>
      <c r="D4780">
        <v>2130054</v>
      </c>
      <c r="E4780" t="s">
        <v>2558</v>
      </c>
      <c r="F4780" s="59">
        <v>2112.87</v>
      </c>
      <c r="G4780">
        <v>1710.76</v>
      </c>
      <c r="H4780" t="s">
        <v>2559</v>
      </c>
      <c r="I4780" t="s">
        <v>2560</v>
      </c>
      <c r="J4780" t="s">
        <v>2350</v>
      </c>
      <c r="K4780" t="s">
        <v>711</v>
      </c>
      <c r="L4780" t="s">
        <v>2350</v>
      </c>
      <c r="M4780" t="s">
        <v>2561</v>
      </c>
      <c r="N4780" t="s">
        <v>2562</v>
      </c>
      <c r="O4780" t="s">
        <v>2542</v>
      </c>
      <c r="P4780" t="s">
        <v>2543</v>
      </c>
      <c r="Q4780" t="s">
        <v>2544</v>
      </c>
      <c r="R4780" t="s">
        <v>2563</v>
      </c>
      <c r="S4780" t="s">
        <v>2546</v>
      </c>
      <c r="T4780">
        <v>11040.977999999999</v>
      </c>
      <c r="U4780" t="s">
        <v>1891</v>
      </c>
      <c r="V4780" t="s">
        <v>2564</v>
      </c>
      <c r="W4780" t="s">
        <v>1891</v>
      </c>
      <c r="X4780" t="s">
        <v>2564</v>
      </c>
      <c r="Y4780" t="str">
        <f t="shared" si="74"/>
        <v>深圳尚米网络技术有限公司深圳尚米网络技术有限公司CPC</v>
      </c>
      <c r="Z4780" t="e">
        <f>VLOOKUP(Y:Y,[1]Sheet1!N:N,1,0)</f>
        <v>#N/A</v>
      </c>
    </row>
    <row r="4781" spans="1:26" hidden="1" x14ac:dyDescent="0.25">
      <c r="A4781">
        <v>20230604</v>
      </c>
      <c r="B4781">
        <v>29851020</v>
      </c>
      <c r="C4781" t="s">
        <v>2790</v>
      </c>
      <c r="D4781">
        <v>2130054</v>
      </c>
      <c r="E4781" t="s">
        <v>2558</v>
      </c>
      <c r="F4781" s="59">
        <v>5015.96</v>
      </c>
      <c r="G4781">
        <v>4061.35</v>
      </c>
      <c r="H4781" t="s">
        <v>2559</v>
      </c>
      <c r="I4781" t="s">
        <v>2560</v>
      </c>
      <c r="J4781" t="s">
        <v>2350</v>
      </c>
      <c r="K4781" t="s">
        <v>711</v>
      </c>
      <c r="L4781" t="s">
        <v>2350</v>
      </c>
      <c r="M4781" t="s">
        <v>2561</v>
      </c>
      <c r="N4781" t="s">
        <v>2562</v>
      </c>
      <c r="O4781" t="s">
        <v>2542</v>
      </c>
      <c r="P4781" t="s">
        <v>2543</v>
      </c>
      <c r="Q4781" t="s">
        <v>2544</v>
      </c>
      <c r="R4781" t="s">
        <v>2563</v>
      </c>
      <c r="S4781" t="s">
        <v>2546</v>
      </c>
      <c r="T4781">
        <v>19018.302</v>
      </c>
      <c r="U4781" t="s">
        <v>1891</v>
      </c>
      <c r="V4781" t="s">
        <v>2564</v>
      </c>
      <c r="W4781" t="s">
        <v>1891</v>
      </c>
      <c r="X4781" t="s">
        <v>2564</v>
      </c>
      <c r="Y4781" t="str">
        <f t="shared" si="74"/>
        <v>深圳尚米网络技术有限公司深圳尚米网络技术有限公司CPC</v>
      </c>
      <c r="Z4781" t="e">
        <f>VLOOKUP(Y:Y,[1]Sheet1!N:N,1,0)</f>
        <v>#N/A</v>
      </c>
    </row>
    <row r="4782" spans="1:26" hidden="1" x14ac:dyDescent="0.25">
      <c r="A4782">
        <v>20230604</v>
      </c>
      <c r="B4782">
        <v>42327250</v>
      </c>
      <c r="C4782" t="s">
        <v>2704</v>
      </c>
      <c r="D4782">
        <v>2172261</v>
      </c>
      <c r="E4782" t="s">
        <v>2628</v>
      </c>
      <c r="F4782" s="59">
        <v>1043.79</v>
      </c>
      <c r="G4782">
        <v>796.79</v>
      </c>
      <c r="H4782" t="s">
        <v>2538</v>
      </c>
      <c r="I4782" t="s">
        <v>2551</v>
      </c>
      <c r="J4782" t="s">
        <v>292</v>
      </c>
      <c r="K4782" t="s">
        <v>2321</v>
      </c>
      <c r="L4782" t="s">
        <v>574</v>
      </c>
      <c r="M4782" t="s">
        <v>2611</v>
      </c>
      <c r="N4782" t="s">
        <v>2612</v>
      </c>
      <c r="O4782" t="s">
        <v>2542</v>
      </c>
      <c r="P4782" t="s">
        <v>2543</v>
      </c>
      <c r="Q4782" t="s">
        <v>2544</v>
      </c>
      <c r="R4782" t="s">
        <v>2613</v>
      </c>
      <c r="S4782" t="s">
        <v>2546</v>
      </c>
      <c r="T4782">
        <v>0</v>
      </c>
      <c r="U4782" t="s">
        <v>2614</v>
      </c>
      <c r="V4782" t="s">
        <v>2615</v>
      </c>
      <c r="W4782" t="s">
        <v>2614</v>
      </c>
      <c r="X4782" t="s">
        <v>2615</v>
      </c>
      <c r="Y4782" t="str">
        <f t="shared" si="74"/>
        <v>广州荔湾品唯信息服务有限公司广州唯品会电子商务有限公司信息流</v>
      </c>
      <c r="Z4782" t="e">
        <f>VLOOKUP(Y:Y,[1]Sheet1!N:N,1,0)</f>
        <v>#N/A</v>
      </c>
    </row>
    <row r="4783" spans="1:26" hidden="1" x14ac:dyDescent="0.25">
      <c r="A4783">
        <v>20230604</v>
      </c>
      <c r="B4783">
        <v>42327274</v>
      </c>
      <c r="C4783" t="s">
        <v>2791</v>
      </c>
      <c r="D4783">
        <v>2172261</v>
      </c>
      <c r="E4783" t="s">
        <v>2628</v>
      </c>
      <c r="F4783" s="59">
        <v>591.08000000000004</v>
      </c>
      <c r="G4783">
        <v>451.21</v>
      </c>
      <c r="H4783" t="s">
        <v>2538</v>
      </c>
      <c r="I4783" t="s">
        <v>2551</v>
      </c>
      <c r="J4783" t="s">
        <v>292</v>
      </c>
      <c r="K4783" t="s">
        <v>2321</v>
      </c>
      <c r="L4783" t="s">
        <v>574</v>
      </c>
      <c r="M4783" t="s">
        <v>2611</v>
      </c>
      <c r="N4783" t="s">
        <v>2612</v>
      </c>
      <c r="O4783" t="s">
        <v>2542</v>
      </c>
      <c r="P4783" t="s">
        <v>2543</v>
      </c>
      <c r="Q4783" t="s">
        <v>2544</v>
      </c>
      <c r="R4783" t="s">
        <v>2613</v>
      </c>
      <c r="S4783" t="s">
        <v>2546</v>
      </c>
      <c r="T4783">
        <v>0</v>
      </c>
      <c r="U4783" t="s">
        <v>2614</v>
      </c>
      <c r="V4783" t="s">
        <v>2615</v>
      </c>
      <c r="W4783" t="s">
        <v>2614</v>
      </c>
      <c r="X4783" t="s">
        <v>2615</v>
      </c>
      <c r="Y4783" t="str">
        <f t="shared" si="74"/>
        <v>广州荔湾品唯信息服务有限公司广州唯品会电子商务有限公司信息流</v>
      </c>
      <c r="Z4783" t="e">
        <f>VLOOKUP(Y:Y,[1]Sheet1!N:N,1,0)</f>
        <v>#N/A</v>
      </c>
    </row>
    <row r="4784" spans="1:26" hidden="1" x14ac:dyDescent="0.25">
      <c r="A4784">
        <v>20230604</v>
      </c>
      <c r="B4784">
        <v>47184415</v>
      </c>
      <c r="C4784" t="s">
        <v>2708</v>
      </c>
      <c r="D4784">
        <v>2176807</v>
      </c>
      <c r="E4784" t="s">
        <v>2691</v>
      </c>
      <c r="F4784" s="59">
        <v>40935.49</v>
      </c>
      <c r="G4784">
        <v>29879.919999999998</v>
      </c>
      <c r="H4784" t="s">
        <v>2538</v>
      </c>
      <c r="I4784" t="s">
        <v>2551</v>
      </c>
      <c r="J4784" t="s">
        <v>2339</v>
      </c>
      <c r="K4784" t="s">
        <v>2321</v>
      </c>
      <c r="L4784" t="s">
        <v>2338</v>
      </c>
      <c r="M4784" t="s">
        <v>2692</v>
      </c>
      <c r="N4784" t="s">
        <v>2693</v>
      </c>
      <c r="O4784" t="s">
        <v>2542</v>
      </c>
      <c r="P4784" t="s">
        <v>2543</v>
      </c>
      <c r="Q4784" t="s">
        <v>2544</v>
      </c>
      <c r="R4784" t="s">
        <v>2694</v>
      </c>
      <c r="S4784" t="s">
        <v>2546</v>
      </c>
      <c r="T4784">
        <v>0</v>
      </c>
      <c r="U4784" t="s">
        <v>2117</v>
      </c>
      <c r="V4784" t="s">
        <v>2695</v>
      </c>
      <c r="W4784" t="s">
        <v>2117</v>
      </c>
      <c r="X4784" t="s">
        <v>2695</v>
      </c>
      <c r="Y4784" t="str">
        <f t="shared" si="74"/>
        <v>北京三快在线科技有限公司及其关联公司北京三快科技有限公司信息流</v>
      </c>
      <c r="Z4784" t="e">
        <f>VLOOKUP(Y:Y,[1]Sheet1!N:N,1,0)</f>
        <v>#N/A</v>
      </c>
    </row>
    <row r="4785" spans="1:26" hidden="1" x14ac:dyDescent="0.25">
      <c r="A4785">
        <v>20230604</v>
      </c>
      <c r="B4785">
        <v>28450438</v>
      </c>
      <c r="C4785" t="s">
        <v>2665</v>
      </c>
      <c r="D4785">
        <v>2113477</v>
      </c>
      <c r="E4785" t="s">
        <v>2666</v>
      </c>
      <c r="F4785" s="59">
        <v>1926.52</v>
      </c>
      <c r="G4785">
        <v>0</v>
      </c>
      <c r="H4785" t="s">
        <v>2559</v>
      </c>
      <c r="I4785" t="s">
        <v>2560</v>
      </c>
      <c r="J4785" t="s">
        <v>231</v>
      </c>
      <c r="K4785" t="s">
        <v>711</v>
      </c>
      <c r="L4785" t="s">
        <v>231</v>
      </c>
      <c r="M4785" t="s">
        <v>2667</v>
      </c>
      <c r="N4785" t="s">
        <v>2668</v>
      </c>
      <c r="O4785" t="s">
        <v>2542</v>
      </c>
      <c r="P4785" t="s">
        <v>2543</v>
      </c>
      <c r="Q4785" t="s">
        <v>2544</v>
      </c>
      <c r="R4785" t="s">
        <v>2669</v>
      </c>
      <c r="S4785" t="s">
        <v>2546</v>
      </c>
      <c r="T4785">
        <v>0</v>
      </c>
      <c r="U4785" t="s">
        <v>2555</v>
      </c>
      <c r="V4785" t="s">
        <v>2670</v>
      </c>
      <c r="W4785" t="s">
        <v>2555</v>
      </c>
      <c r="X4785" t="s">
        <v>2671</v>
      </c>
      <c r="Y4785" t="str">
        <f t="shared" si="74"/>
        <v>广州酷狗计算机科技有限公司广州酷狗计算机科技有限公司CPC</v>
      </c>
      <c r="Z4785" t="e">
        <f>VLOOKUP(Y:Y,[1]Sheet1!N:N,1,0)</f>
        <v>#N/A</v>
      </c>
    </row>
    <row r="4786" spans="1:26" hidden="1" x14ac:dyDescent="0.25">
      <c r="A4786">
        <v>20230604</v>
      </c>
      <c r="B4786">
        <v>45323041</v>
      </c>
      <c r="C4786" t="s">
        <v>2775</v>
      </c>
      <c r="D4786">
        <v>2172261</v>
      </c>
      <c r="E4786" t="s">
        <v>2628</v>
      </c>
      <c r="F4786" s="59">
        <v>20074.41</v>
      </c>
      <c r="G4786">
        <v>15323.98</v>
      </c>
      <c r="H4786" t="s">
        <v>2538</v>
      </c>
      <c r="I4786" t="s">
        <v>2551</v>
      </c>
      <c r="J4786" t="s">
        <v>292</v>
      </c>
      <c r="K4786" t="s">
        <v>2321</v>
      </c>
      <c r="L4786" t="s">
        <v>574</v>
      </c>
      <c r="M4786" t="s">
        <v>2611</v>
      </c>
      <c r="N4786" t="s">
        <v>2612</v>
      </c>
      <c r="O4786" t="s">
        <v>2542</v>
      </c>
      <c r="P4786" t="s">
        <v>2543</v>
      </c>
      <c r="Q4786" t="s">
        <v>2544</v>
      </c>
      <c r="R4786" t="s">
        <v>2613</v>
      </c>
      <c r="S4786" t="s">
        <v>2546</v>
      </c>
      <c r="T4786">
        <v>0</v>
      </c>
      <c r="U4786" t="s">
        <v>2614</v>
      </c>
      <c r="V4786" t="s">
        <v>2615</v>
      </c>
      <c r="W4786" t="s">
        <v>2614</v>
      </c>
      <c r="X4786" t="s">
        <v>2615</v>
      </c>
      <c r="Y4786" t="str">
        <f t="shared" si="74"/>
        <v>广州荔湾品唯信息服务有限公司广州唯品会电子商务有限公司信息流</v>
      </c>
      <c r="Z4786" t="e">
        <f>VLOOKUP(Y:Y,[1]Sheet1!N:N,1,0)</f>
        <v>#N/A</v>
      </c>
    </row>
    <row r="4787" spans="1:26" hidden="1" x14ac:dyDescent="0.25">
      <c r="A4787">
        <v>20230604</v>
      </c>
      <c r="B4787">
        <v>47327991</v>
      </c>
      <c r="C4787" t="s">
        <v>2766</v>
      </c>
      <c r="D4787">
        <v>2185183</v>
      </c>
      <c r="E4787" t="s">
        <v>2574</v>
      </c>
      <c r="F4787" s="59">
        <v>1127.3699999999999</v>
      </c>
      <c r="G4787">
        <v>854.07</v>
      </c>
      <c r="H4787" t="s">
        <v>2538</v>
      </c>
      <c r="I4787" t="s">
        <v>2539</v>
      </c>
      <c r="J4787" t="s">
        <v>2575</v>
      </c>
      <c r="K4787" t="s">
        <v>2321</v>
      </c>
      <c r="L4787" t="s">
        <v>2344</v>
      </c>
      <c r="M4787" t="s">
        <v>2576</v>
      </c>
      <c r="O4787" t="s">
        <v>2542</v>
      </c>
      <c r="P4787" t="s">
        <v>2543</v>
      </c>
      <c r="Q4787" t="s">
        <v>2544</v>
      </c>
      <c r="R4787" t="s">
        <v>2577</v>
      </c>
      <c r="S4787" t="s">
        <v>2546</v>
      </c>
      <c r="T4787">
        <v>0</v>
      </c>
      <c r="U4787" t="s">
        <v>838</v>
      </c>
      <c r="V4787" t="s">
        <v>2578</v>
      </c>
      <c r="W4787" t="s">
        <v>838</v>
      </c>
      <c r="X4787" t="s">
        <v>2578</v>
      </c>
      <c r="Y4787" t="str">
        <f t="shared" si="74"/>
        <v>北京微财科技有限公司-数媒重庆市黑卡小额贷款有限公司信息流</v>
      </c>
      <c r="Z4787" t="e">
        <f>VLOOKUP(Y:Y,[1]Sheet1!N:N,1,0)</f>
        <v>#N/A</v>
      </c>
    </row>
    <row r="4788" spans="1:26" hidden="1" x14ac:dyDescent="0.25">
      <c r="A4788">
        <v>20230604</v>
      </c>
      <c r="B4788">
        <v>42014357</v>
      </c>
      <c r="C4788" t="s">
        <v>2798</v>
      </c>
      <c r="D4788">
        <v>2142924</v>
      </c>
      <c r="E4788" t="s">
        <v>2716</v>
      </c>
      <c r="F4788" s="59">
        <v>602.83000000000004</v>
      </c>
      <c r="G4788">
        <v>602.83000000000004</v>
      </c>
      <c r="H4788" t="s">
        <v>2559</v>
      </c>
      <c r="I4788" t="s">
        <v>2560</v>
      </c>
      <c r="J4788" t="s">
        <v>392</v>
      </c>
      <c r="K4788" t="s">
        <v>711</v>
      </c>
      <c r="L4788" t="s">
        <v>392</v>
      </c>
      <c r="M4788" t="s">
        <v>2641</v>
      </c>
      <c r="N4788" t="s">
        <v>2642</v>
      </c>
      <c r="O4788" t="s">
        <v>2542</v>
      </c>
      <c r="P4788" t="s">
        <v>2543</v>
      </c>
      <c r="Q4788" t="s">
        <v>2544</v>
      </c>
      <c r="R4788" t="s">
        <v>2643</v>
      </c>
      <c r="S4788" t="s">
        <v>2546</v>
      </c>
      <c r="T4788">
        <v>57010.94</v>
      </c>
      <c r="U4788" t="s">
        <v>838</v>
      </c>
      <c r="V4788" t="s">
        <v>2578</v>
      </c>
      <c r="W4788" t="s">
        <v>838</v>
      </c>
      <c r="X4788" t="s">
        <v>2548</v>
      </c>
      <c r="Y4788" t="str">
        <f t="shared" si="74"/>
        <v>福州三六零网络小额贷款有限公司福州三六零网络小额贷款有限公司CPC</v>
      </c>
      <c r="Z4788" t="e">
        <f>VLOOKUP(Y:Y,[1]Sheet1!N:N,1,0)</f>
        <v>#N/A</v>
      </c>
    </row>
    <row r="4789" spans="1:26" hidden="1" x14ac:dyDescent="0.25">
      <c r="A4789">
        <v>20230604</v>
      </c>
      <c r="B4789">
        <v>47327991</v>
      </c>
      <c r="C4789" t="s">
        <v>2766</v>
      </c>
      <c r="D4789">
        <v>2185183</v>
      </c>
      <c r="E4789" t="s">
        <v>2574</v>
      </c>
      <c r="F4789" s="59">
        <v>81.8</v>
      </c>
      <c r="G4789">
        <v>61.97</v>
      </c>
      <c r="H4789" t="s">
        <v>2538</v>
      </c>
      <c r="I4789" t="s">
        <v>2551</v>
      </c>
      <c r="J4789" t="s">
        <v>2575</v>
      </c>
      <c r="K4789" t="s">
        <v>2321</v>
      </c>
      <c r="L4789" t="s">
        <v>2344</v>
      </c>
      <c r="M4789" t="s">
        <v>2576</v>
      </c>
      <c r="O4789" t="s">
        <v>2542</v>
      </c>
      <c r="P4789" t="s">
        <v>2543</v>
      </c>
      <c r="Q4789" t="s">
        <v>2544</v>
      </c>
      <c r="R4789" t="s">
        <v>2577</v>
      </c>
      <c r="S4789" t="s">
        <v>2546</v>
      </c>
      <c r="T4789">
        <v>0</v>
      </c>
      <c r="U4789" t="s">
        <v>838</v>
      </c>
      <c r="V4789" t="s">
        <v>2578</v>
      </c>
      <c r="W4789" t="s">
        <v>838</v>
      </c>
      <c r="X4789" t="s">
        <v>2578</v>
      </c>
      <c r="Y4789" t="str">
        <f t="shared" si="74"/>
        <v>北京微财科技有限公司-数媒重庆市黑卡小额贷款有限公司信息流</v>
      </c>
      <c r="Z4789" t="e">
        <f>VLOOKUP(Y:Y,[1]Sheet1!N:N,1,0)</f>
        <v>#N/A</v>
      </c>
    </row>
    <row r="4790" spans="1:26" hidden="1" x14ac:dyDescent="0.25">
      <c r="A4790">
        <v>20230604</v>
      </c>
      <c r="B4790">
        <v>47866527</v>
      </c>
      <c r="C4790" t="s">
        <v>2800</v>
      </c>
      <c r="D4790">
        <v>2172257</v>
      </c>
      <c r="E4790" t="s">
        <v>2610</v>
      </c>
      <c r="F4790" s="59">
        <v>2741.49</v>
      </c>
      <c r="G4790">
        <v>2175.6799999999998</v>
      </c>
      <c r="H4790" t="s">
        <v>2559</v>
      </c>
      <c r="I4790" t="s">
        <v>2560</v>
      </c>
      <c r="J4790" t="s">
        <v>292</v>
      </c>
      <c r="K4790" t="s">
        <v>711</v>
      </c>
      <c r="L4790" t="s">
        <v>2325</v>
      </c>
      <c r="M4790" t="s">
        <v>2611</v>
      </c>
      <c r="N4790" t="s">
        <v>2612</v>
      </c>
      <c r="O4790" t="s">
        <v>2542</v>
      </c>
      <c r="P4790" t="s">
        <v>2543</v>
      </c>
      <c r="Q4790" t="s">
        <v>2544</v>
      </c>
      <c r="R4790" t="s">
        <v>2613</v>
      </c>
      <c r="S4790" t="s">
        <v>2546</v>
      </c>
      <c r="T4790">
        <v>29727.738000000001</v>
      </c>
      <c r="U4790" t="s">
        <v>2614</v>
      </c>
      <c r="V4790" t="s">
        <v>2615</v>
      </c>
      <c r="W4790" t="s">
        <v>2614</v>
      </c>
      <c r="X4790" t="s">
        <v>2615</v>
      </c>
      <c r="Y4790" t="str">
        <f t="shared" si="74"/>
        <v>深圳龙鱼科技有限公司广州唯品会电子商务有限公司CPC</v>
      </c>
      <c r="Z4790" t="e">
        <f>VLOOKUP(Y:Y,[1]Sheet1!N:N,1,0)</f>
        <v>#N/A</v>
      </c>
    </row>
    <row r="4791" spans="1:26" hidden="1" x14ac:dyDescent="0.25">
      <c r="A4791">
        <v>20230604</v>
      </c>
      <c r="B4791">
        <v>47953344</v>
      </c>
      <c r="C4791" t="s">
        <v>2732</v>
      </c>
      <c r="D4791">
        <v>2167551</v>
      </c>
      <c r="E4791" t="s">
        <v>2550</v>
      </c>
      <c r="F4791" s="59">
        <v>2019.29</v>
      </c>
      <c r="G4791">
        <v>2019.29</v>
      </c>
      <c r="H4791" t="s">
        <v>2538</v>
      </c>
      <c r="I4791" t="s">
        <v>2551</v>
      </c>
      <c r="J4791" t="s">
        <v>2332</v>
      </c>
      <c r="K4791" t="s">
        <v>2321</v>
      </c>
      <c r="L4791" t="s">
        <v>2333</v>
      </c>
      <c r="M4791" t="s">
        <v>2552</v>
      </c>
      <c r="N4791" t="s">
        <v>2553</v>
      </c>
      <c r="O4791" t="s">
        <v>2542</v>
      </c>
      <c r="P4791" t="s">
        <v>2543</v>
      </c>
      <c r="Q4791" t="s">
        <v>2544</v>
      </c>
      <c r="R4791" t="s">
        <v>2554</v>
      </c>
      <c r="S4791" t="s">
        <v>2546</v>
      </c>
      <c r="T4791">
        <v>0</v>
      </c>
      <c r="U4791" t="s">
        <v>2555</v>
      </c>
      <c r="V4791" t="s">
        <v>2556</v>
      </c>
      <c r="W4791" t="s">
        <v>2555</v>
      </c>
      <c r="X4791" t="s">
        <v>2556</v>
      </c>
      <c r="Y4791" t="str">
        <f t="shared" si="74"/>
        <v>北京爱奇艺科技有限公司-百度北京爱奇艺科技有限公司信息流</v>
      </c>
      <c r="Z4791" t="e">
        <f>VLOOKUP(Y:Y,[1]Sheet1!N:N,1,0)</f>
        <v>#N/A</v>
      </c>
    </row>
    <row r="4792" spans="1:26" hidden="1" x14ac:dyDescent="0.25">
      <c r="A4792">
        <v>20230604</v>
      </c>
      <c r="B4792">
        <v>29995327</v>
      </c>
      <c r="C4792" t="s">
        <v>2761</v>
      </c>
      <c r="D4792">
        <v>2142924</v>
      </c>
      <c r="E4792" t="s">
        <v>2716</v>
      </c>
      <c r="F4792" s="59">
        <v>214.07</v>
      </c>
      <c r="G4792">
        <v>214.07</v>
      </c>
      <c r="H4792" t="s">
        <v>2559</v>
      </c>
      <c r="I4792" t="s">
        <v>2560</v>
      </c>
      <c r="J4792" t="s">
        <v>392</v>
      </c>
      <c r="K4792" t="s">
        <v>711</v>
      </c>
      <c r="L4792" t="s">
        <v>392</v>
      </c>
      <c r="M4792" t="s">
        <v>2641</v>
      </c>
      <c r="N4792" t="s">
        <v>2642</v>
      </c>
      <c r="O4792" t="s">
        <v>2542</v>
      </c>
      <c r="P4792" t="s">
        <v>2543</v>
      </c>
      <c r="Q4792" t="s">
        <v>2544</v>
      </c>
      <c r="R4792" t="s">
        <v>2643</v>
      </c>
      <c r="S4792" t="s">
        <v>2546</v>
      </c>
      <c r="T4792">
        <v>91226.26</v>
      </c>
      <c r="U4792" t="s">
        <v>838</v>
      </c>
      <c r="V4792" t="s">
        <v>2548</v>
      </c>
      <c r="W4792" t="s">
        <v>838</v>
      </c>
      <c r="X4792" t="s">
        <v>2548</v>
      </c>
      <c r="Y4792" t="str">
        <f t="shared" si="74"/>
        <v>福州三六零网络小额贷款有限公司福州三六零网络小额贷款有限公司CPC</v>
      </c>
      <c r="Z4792" t="e">
        <f>VLOOKUP(Y:Y,[1]Sheet1!N:N,1,0)</f>
        <v>#N/A</v>
      </c>
    </row>
    <row r="4793" spans="1:26" hidden="1" x14ac:dyDescent="0.25">
      <c r="A4793">
        <v>20230604</v>
      </c>
      <c r="B4793">
        <v>40732451</v>
      </c>
      <c r="C4793" t="s">
        <v>2681</v>
      </c>
      <c r="D4793">
        <v>2158492</v>
      </c>
      <c r="E4793" t="s">
        <v>2580</v>
      </c>
      <c r="F4793" s="59">
        <v>13649.72</v>
      </c>
      <c r="G4793">
        <v>11470.15</v>
      </c>
      <c r="H4793" t="s">
        <v>2559</v>
      </c>
      <c r="I4793" t="s">
        <v>2560</v>
      </c>
      <c r="J4793" t="s">
        <v>2330</v>
      </c>
      <c r="K4793" t="s">
        <v>711</v>
      </c>
      <c r="L4793" t="s">
        <v>2329</v>
      </c>
      <c r="M4793" t="s">
        <v>2581</v>
      </c>
      <c r="N4793" t="s">
        <v>2582</v>
      </c>
      <c r="O4793" t="s">
        <v>2542</v>
      </c>
      <c r="P4793" t="s">
        <v>2543</v>
      </c>
      <c r="Q4793" t="s">
        <v>2544</v>
      </c>
      <c r="R4793" t="s">
        <v>2583</v>
      </c>
      <c r="S4793" t="s">
        <v>2546</v>
      </c>
      <c r="T4793">
        <v>18992.968000000001</v>
      </c>
      <c r="U4793" t="s">
        <v>2584</v>
      </c>
      <c r="V4793" t="s">
        <v>2585</v>
      </c>
      <c r="W4793" t="s">
        <v>2584</v>
      </c>
      <c r="X4793" t="s">
        <v>2585</v>
      </c>
      <c r="Y4793" t="str">
        <f t="shared" si="74"/>
        <v>成都哈拜网络科技有限公司-数字媒体事业部上海哈啰普惠科技有限公司CPC</v>
      </c>
      <c r="Z4793" t="e">
        <f>VLOOKUP(Y:Y,[1]Sheet1!N:N,1,0)</f>
        <v>#N/A</v>
      </c>
    </row>
    <row r="4794" spans="1:26" hidden="1" x14ac:dyDescent="0.25">
      <c r="A4794">
        <v>20230604</v>
      </c>
      <c r="B4794">
        <v>42965681</v>
      </c>
      <c r="C4794" t="s">
        <v>2725</v>
      </c>
      <c r="D4794">
        <v>2165227</v>
      </c>
      <c r="E4794" t="s">
        <v>2566</v>
      </c>
      <c r="F4794" s="59">
        <v>40.619999999999997</v>
      </c>
      <c r="G4794">
        <v>30.09</v>
      </c>
      <c r="H4794" t="s">
        <v>2538</v>
      </c>
      <c r="I4794" t="s">
        <v>2551</v>
      </c>
      <c r="J4794" t="s">
        <v>2320</v>
      </c>
      <c r="K4794" t="s">
        <v>2321</v>
      </c>
      <c r="L4794" t="s">
        <v>2318</v>
      </c>
      <c r="M4794" t="s">
        <v>2540</v>
      </c>
      <c r="N4794" t="s">
        <v>2541</v>
      </c>
      <c r="O4794" t="s">
        <v>2542</v>
      </c>
      <c r="P4794" t="s">
        <v>2543</v>
      </c>
      <c r="Q4794" t="s">
        <v>2544</v>
      </c>
      <c r="R4794" t="s">
        <v>2545</v>
      </c>
      <c r="S4794" t="s">
        <v>2546</v>
      </c>
      <c r="T4794">
        <v>0</v>
      </c>
      <c r="U4794" t="s">
        <v>838</v>
      </c>
      <c r="V4794" t="s">
        <v>2547</v>
      </c>
      <c r="W4794" t="s">
        <v>838</v>
      </c>
      <c r="X4794" t="s">
        <v>2548</v>
      </c>
      <c r="Y4794" t="str">
        <f t="shared" si="74"/>
        <v>上海耳序信息技术有限公司-四部上海拍拍贷金融信息服务有限公司信息流</v>
      </c>
      <c r="Z4794" t="e">
        <f>VLOOKUP(Y:Y,[1]Sheet1!N:N,1,0)</f>
        <v>#N/A</v>
      </c>
    </row>
    <row r="4795" spans="1:26" hidden="1" x14ac:dyDescent="0.25">
      <c r="A4795">
        <v>20230604</v>
      </c>
      <c r="B4795">
        <v>38794097</v>
      </c>
      <c r="C4795" t="s">
        <v>2757</v>
      </c>
      <c r="D4795">
        <v>2172261</v>
      </c>
      <c r="E4795" t="s">
        <v>2628</v>
      </c>
      <c r="F4795" s="59">
        <v>32.700000000000003</v>
      </c>
      <c r="G4795">
        <v>24.96</v>
      </c>
      <c r="H4795" t="s">
        <v>2538</v>
      </c>
      <c r="I4795" t="s">
        <v>2539</v>
      </c>
      <c r="J4795" t="s">
        <v>292</v>
      </c>
      <c r="K4795" t="s">
        <v>2321</v>
      </c>
      <c r="L4795" t="s">
        <v>574</v>
      </c>
      <c r="M4795" t="s">
        <v>2611</v>
      </c>
      <c r="N4795" t="s">
        <v>2612</v>
      </c>
      <c r="O4795" t="s">
        <v>2542</v>
      </c>
      <c r="P4795" t="s">
        <v>2543</v>
      </c>
      <c r="Q4795" t="s">
        <v>2544</v>
      </c>
      <c r="R4795" t="s">
        <v>2613</v>
      </c>
      <c r="S4795" t="s">
        <v>2546</v>
      </c>
      <c r="T4795">
        <v>0</v>
      </c>
      <c r="U4795" t="s">
        <v>2614</v>
      </c>
      <c r="V4795" t="s">
        <v>2615</v>
      </c>
      <c r="W4795" t="s">
        <v>2614</v>
      </c>
      <c r="X4795" t="s">
        <v>2615</v>
      </c>
      <c r="Y4795" t="str">
        <f t="shared" si="74"/>
        <v>广州荔湾品唯信息服务有限公司广州唯品会电子商务有限公司信息流</v>
      </c>
      <c r="Z4795" t="e">
        <f>VLOOKUP(Y:Y,[1]Sheet1!N:N,1,0)</f>
        <v>#N/A</v>
      </c>
    </row>
    <row r="4796" spans="1:26" hidden="1" x14ac:dyDescent="0.25">
      <c r="A4796">
        <v>20230604</v>
      </c>
      <c r="B4796">
        <v>47580667</v>
      </c>
      <c r="C4796" t="s">
        <v>2683</v>
      </c>
      <c r="D4796">
        <v>2171230</v>
      </c>
      <c r="E4796" t="s">
        <v>2684</v>
      </c>
      <c r="F4796" s="59">
        <v>3120.17</v>
      </c>
      <c r="G4796">
        <v>2437.63</v>
      </c>
      <c r="H4796" t="s">
        <v>2538</v>
      </c>
      <c r="I4796" t="s">
        <v>2539</v>
      </c>
      <c r="J4796" t="s">
        <v>2322</v>
      </c>
      <c r="K4796" t="s">
        <v>2321</v>
      </c>
      <c r="L4796" t="s">
        <v>2323</v>
      </c>
      <c r="M4796" t="s">
        <v>2685</v>
      </c>
      <c r="N4796" t="s">
        <v>2686</v>
      </c>
      <c r="O4796" t="s">
        <v>2542</v>
      </c>
      <c r="P4796" t="s">
        <v>2543</v>
      </c>
      <c r="Q4796" t="s">
        <v>2544</v>
      </c>
      <c r="R4796" t="s">
        <v>2687</v>
      </c>
      <c r="S4796" t="s">
        <v>2546</v>
      </c>
      <c r="T4796">
        <v>0</v>
      </c>
      <c r="U4796" t="s">
        <v>2555</v>
      </c>
      <c r="V4796" t="s">
        <v>2556</v>
      </c>
      <c r="W4796" t="s">
        <v>2555</v>
      </c>
      <c r="X4796" t="s">
        <v>2671</v>
      </c>
      <c r="Y4796" t="str">
        <f t="shared" si="74"/>
        <v>广州虎牙信息科技有限公司-百度广州虎牙信息科技有限公司信息流</v>
      </c>
      <c r="Z4796" t="e">
        <f>VLOOKUP(Y:Y,[1]Sheet1!N:N,1,0)</f>
        <v>#N/A</v>
      </c>
    </row>
    <row r="4797" spans="1:26" hidden="1" x14ac:dyDescent="0.25">
      <c r="A4797">
        <v>20230604</v>
      </c>
      <c r="B4797">
        <v>47798443</v>
      </c>
      <c r="C4797" t="s">
        <v>2862</v>
      </c>
      <c r="D4797">
        <v>2169384</v>
      </c>
      <c r="E4797" t="s">
        <v>2633</v>
      </c>
      <c r="F4797" s="59">
        <v>24486.34</v>
      </c>
      <c r="G4797">
        <v>18138.03</v>
      </c>
      <c r="H4797" t="s">
        <v>2538</v>
      </c>
      <c r="I4797" t="s">
        <v>2551</v>
      </c>
      <c r="J4797" t="s">
        <v>296</v>
      </c>
      <c r="K4797" t="s">
        <v>2321</v>
      </c>
      <c r="L4797" t="s">
        <v>2334</v>
      </c>
      <c r="M4797" t="s">
        <v>2634</v>
      </c>
      <c r="N4797" t="s">
        <v>2635</v>
      </c>
      <c r="O4797" t="s">
        <v>2542</v>
      </c>
      <c r="P4797" t="s">
        <v>2543</v>
      </c>
      <c r="Q4797" t="s">
        <v>2544</v>
      </c>
      <c r="R4797" t="s">
        <v>2636</v>
      </c>
      <c r="S4797" t="s">
        <v>2546</v>
      </c>
      <c r="T4797">
        <v>0</v>
      </c>
      <c r="U4797" t="s">
        <v>2584</v>
      </c>
      <c r="V4797" t="s">
        <v>2637</v>
      </c>
      <c r="W4797" t="s">
        <v>2584</v>
      </c>
      <c r="X4797" t="s">
        <v>2637</v>
      </c>
      <c r="Y4797" t="str">
        <f t="shared" si="74"/>
        <v>湖北车智汇传媒有限公司北京车之家信息技术有限公司信息流</v>
      </c>
      <c r="Z4797" t="e">
        <f>VLOOKUP(Y:Y,[1]Sheet1!N:N,1,0)</f>
        <v>#N/A</v>
      </c>
    </row>
    <row r="4798" spans="1:26" hidden="1" x14ac:dyDescent="0.25">
      <c r="A4798">
        <v>20230604</v>
      </c>
      <c r="B4798">
        <v>38794049</v>
      </c>
      <c r="C4798" t="s">
        <v>2627</v>
      </c>
      <c r="D4798">
        <v>2172261</v>
      </c>
      <c r="E4798" t="s">
        <v>2628</v>
      </c>
      <c r="F4798" s="59">
        <v>408.49</v>
      </c>
      <c r="G4798">
        <v>311.82</v>
      </c>
      <c r="H4798" t="s">
        <v>2538</v>
      </c>
      <c r="I4798" t="s">
        <v>2551</v>
      </c>
      <c r="J4798" t="s">
        <v>292</v>
      </c>
      <c r="K4798" t="s">
        <v>2321</v>
      </c>
      <c r="L4798" t="s">
        <v>574</v>
      </c>
      <c r="M4798" t="s">
        <v>2611</v>
      </c>
      <c r="N4798" t="s">
        <v>2612</v>
      </c>
      <c r="O4798" t="s">
        <v>2542</v>
      </c>
      <c r="P4798" t="s">
        <v>2543</v>
      </c>
      <c r="Q4798" t="s">
        <v>2544</v>
      </c>
      <c r="R4798" t="s">
        <v>2613</v>
      </c>
      <c r="S4798" t="s">
        <v>2546</v>
      </c>
      <c r="T4798">
        <v>0</v>
      </c>
      <c r="U4798" t="s">
        <v>2614</v>
      </c>
      <c r="V4798" t="s">
        <v>2615</v>
      </c>
      <c r="W4798" t="s">
        <v>2614</v>
      </c>
      <c r="X4798" t="s">
        <v>2615</v>
      </c>
      <c r="Y4798" t="str">
        <f t="shared" si="74"/>
        <v>广州荔湾品唯信息服务有限公司广州唯品会电子商务有限公司信息流</v>
      </c>
      <c r="Z4798" t="e">
        <f>VLOOKUP(Y:Y,[1]Sheet1!N:N,1,0)</f>
        <v>#N/A</v>
      </c>
    </row>
    <row r="4799" spans="1:26" hidden="1" x14ac:dyDescent="0.25">
      <c r="A4799">
        <v>20230604</v>
      </c>
      <c r="B4799">
        <v>32325622</v>
      </c>
      <c r="C4799" t="s">
        <v>2865</v>
      </c>
      <c r="D4799">
        <v>2137825</v>
      </c>
      <c r="E4799" t="s">
        <v>2866</v>
      </c>
      <c r="F4799" s="59">
        <v>1006.33</v>
      </c>
      <c r="G4799">
        <v>1006.33</v>
      </c>
      <c r="H4799" t="s">
        <v>2559</v>
      </c>
      <c r="I4799" t="s">
        <v>2560</v>
      </c>
      <c r="J4799" t="s">
        <v>2366</v>
      </c>
      <c r="K4799" t="s">
        <v>711</v>
      </c>
      <c r="L4799" t="s">
        <v>2367</v>
      </c>
      <c r="M4799" t="s">
        <v>2867</v>
      </c>
      <c r="N4799" t="s">
        <v>2868</v>
      </c>
      <c r="O4799" t="s">
        <v>2542</v>
      </c>
      <c r="P4799" t="s">
        <v>2543</v>
      </c>
      <c r="Q4799" t="s">
        <v>2544</v>
      </c>
      <c r="R4799" t="s">
        <v>2869</v>
      </c>
      <c r="S4799" t="s">
        <v>2546</v>
      </c>
      <c r="T4799">
        <v>7256.49</v>
      </c>
      <c r="U4799" t="s">
        <v>2870</v>
      </c>
      <c r="V4799" t="s">
        <v>2144</v>
      </c>
      <c r="W4799" t="s">
        <v>2117</v>
      </c>
      <c r="X4799" t="s">
        <v>2871</v>
      </c>
      <c r="Y4799" t="str">
        <f t="shared" si="74"/>
        <v>湖南大写信息科技有限公司-四部湖南大写信息科技有限公司CPC</v>
      </c>
      <c r="Z4799" t="e">
        <f>VLOOKUP(Y:Y,[1]Sheet1!N:N,1,0)</f>
        <v>#N/A</v>
      </c>
    </row>
    <row r="4800" spans="1:26" hidden="1" x14ac:dyDescent="0.25">
      <c r="A4800">
        <v>20230604</v>
      </c>
      <c r="B4800">
        <v>38794071</v>
      </c>
      <c r="C4800" t="s">
        <v>2778</v>
      </c>
      <c r="D4800">
        <v>2172261</v>
      </c>
      <c r="E4800" t="s">
        <v>2628</v>
      </c>
      <c r="F4800" s="59">
        <v>91081.81</v>
      </c>
      <c r="G4800">
        <v>69528.100000000006</v>
      </c>
      <c r="H4800" t="s">
        <v>2538</v>
      </c>
      <c r="I4800" t="s">
        <v>2551</v>
      </c>
      <c r="J4800" t="s">
        <v>292</v>
      </c>
      <c r="K4800" t="s">
        <v>2321</v>
      </c>
      <c r="L4800" t="s">
        <v>574</v>
      </c>
      <c r="M4800" t="s">
        <v>2611</v>
      </c>
      <c r="N4800" t="s">
        <v>2612</v>
      </c>
      <c r="O4800" t="s">
        <v>2542</v>
      </c>
      <c r="P4800" t="s">
        <v>2543</v>
      </c>
      <c r="Q4800" t="s">
        <v>2544</v>
      </c>
      <c r="R4800" t="s">
        <v>2613</v>
      </c>
      <c r="S4800" t="s">
        <v>2546</v>
      </c>
      <c r="T4800">
        <v>0</v>
      </c>
      <c r="U4800" t="s">
        <v>2614</v>
      </c>
      <c r="V4800" t="s">
        <v>2615</v>
      </c>
      <c r="W4800" t="s">
        <v>2614</v>
      </c>
      <c r="X4800" t="s">
        <v>2615</v>
      </c>
      <c r="Y4800" t="str">
        <f t="shared" si="74"/>
        <v>广州荔湾品唯信息服务有限公司广州唯品会电子商务有限公司信息流</v>
      </c>
      <c r="Z4800" t="e">
        <f>VLOOKUP(Y:Y,[1]Sheet1!N:N,1,0)</f>
        <v>#N/A</v>
      </c>
    </row>
    <row r="4801" spans="1:26" hidden="1" x14ac:dyDescent="0.25">
      <c r="A4801">
        <v>20230604</v>
      </c>
      <c r="B4801">
        <v>45323107</v>
      </c>
      <c r="C4801" t="s">
        <v>2654</v>
      </c>
      <c r="D4801">
        <v>2172261</v>
      </c>
      <c r="E4801" t="s">
        <v>2628</v>
      </c>
      <c r="F4801" s="59">
        <v>1868.49</v>
      </c>
      <c r="G4801">
        <v>1426.33</v>
      </c>
      <c r="H4801" t="s">
        <v>2538</v>
      </c>
      <c r="I4801" t="s">
        <v>2539</v>
      </c>
      <c r="J4801" t="s">
        <v>292</v>
      </c>
      <c r="K4801" t="s">
        <v>2321</v>
      </c>
      <c r="L4801" t="s">
        <v>574</v>
      </c>
      <c r="M4801" t="s">
        <v>2611</v>
      </c>
      <c r="N4801" t="s">
        <v>2612</v>
      </c>
      <c r="O4801" t="s">
        <v>2542</v>
      </c>
      <c r="P4801" t="s">
        <v>2543</v>
      </c>
      <c r="Q4801" t="s">
        <v>2544</v>
      </c>
      <c r="R4801" t="s">
        <v>2613</v>
      </c>
      <c r="S4801" t="s">
        <v>2546</v>
      </c>
      <c r="T4801">
        <v>0</v>
      </c>
      <c r="U4801" t="s">
        <v>2614</v>
      </c>
      <c r="V4801" t="s">
        <v>2615</v>
      </c>
      <c r="W4801" t="s">
        <v>2614</v>
      </c>
      <c r="X4801" t="s">
        <v>2615</v>
      </c>
      <c r="Y4801" t="str">
        <f t="shared" si="74"/>
        <v>广州荔湾品唯信息服务有限公司广州唯品会电子商务有限公司信息流</v>
      </c>
      <c r="Z4801" t="e">
        <f>VLOOKUP(Y:Y,[1]Sheet1!N:N,1,0)</f>
        <v>#N/A</v>
      </c>
    </row>
    <row r="4802" spans="1:26" hidden="1" x14ac:dyDescent="0.25">
      <c r="A4802">
        <v>20230604</v>
      </c>
      <c r="B4802">
        <v>47953339</v>
      </c>
      <c r="C4802" t="s">
        <v>2755</v>
      </c>
      <c r="D4802">
        <v>2167551</v>
      </c>
      <c r="E4802" t="s">
        <v>2550</v>
      </c>
      <c r="F4802" s="59">
        <v>372.57</v>
      </c>
      <c r="G4802">
        <v>372.57</v>
      </c>
      <c r="H4802" t="s">
        <v>2538</v>
      </c>
      <c r="I4802" t="s">
        <v>2551</v>
      </c>
      <c r="J4802" t="s">
        <v>2332</v>
      </c>
      <c r="K4802" t="s">
        <v>2321</v>
      </c>
      <c r="L4802" t="s">
        <v>2333</v>
      </c>
      <c r="M4802" t="s">
        <v>2552</v>
      </c>
      <c r="N4802" t="s">
        <v>2553</v>
      </c>
      <c r="O4802" t="s">
        <v>2542</v>
      </c>
      <c r="P4802" t="s">
        <v>2543</v>
      </c>
      <c r="Q4802" t="s">
        <v>2544</v>
      </c>
      <c r="R4802" t="s">
        <v>2554</v>
      </c>
      <c r="S4802" t="s">
        <v>2546</v>
      </c>
      <c r="T4802">
        <v>0</v>
      </c>
      <c r="U4802" t="s">
        <v>2555</v>
      </c>
      <c r="V4802" t="s">
        <v>2556</v>
      </c>
      <c r="W4802" t="s">
        <v>2555</v>
      </c>
      <c r="X4802" t="s">
        <v>2556</v>
      </c>
      <c r="Y4802" t="str">
        <f t="shared" si="74"/>
        <v>北京爱奇艺科技有限公司-百度北京爱奇艺科技有限公司信息流</v>
      </c>
      <c r="Z4802" t="e">
        <f>VLOOKUP(Y:Y,[1]Sheet1!N:N,1,0)</f>
        <v>#N/A</v>
      </c>
    </row>
    <row r="4803" spans="1:26" hidden="1" x14ac:dyDescent="0.25">
      <c r="A4803">
        <v>20230604</v>
      </c>
      <c r="B4803">
        <v>27382568</v>
      </c>
      <c r="C4803" t="s">
        <v>2796</v>
      </c>
      <c r="D4803">
        <v>2172257</v>
      </c>
      <c r="E4803" t="s">
        <v>2610</v>
      </c>
      <c r="F4803" s="59">
        <v>11662.67</v>
      </c>
      <c r="G4803">
        <v>9255.89</v>
      </c>
      <c r="H4803" t="s">
        <v>2559</v>
      </c>
      <c r="I4803" t="s">
        <v>2560</v>
      </c>
      <c r="J4803" t="s">
        <v>292</v>
      </c>
      <c r="K4803" t="s">
        <v>711</v>
      </c>
      <c r="L4803" t="s">
        <v>574</v>
      </c>
      <c r="M4803" t="s">
        <v>2611</v>
      </c>
      <c r="N4803" t="s">
        <v>2612</v>
      </c>
      <c r="O4803" t="s">
        <v>2542</v>
      </c>
      <c r="P4803" t="s">
        <v>2543</v>
      </c>
      <c r="Q4803" t="s">
        <v>2544</v>
      </c>
      <c r="R4803" t="s">
        <v>2613</v>
      </c>
      <c r="S4803" t="s">
        <v>2546</v>
      </c>
      <c r="T4803">
        <v>37049.516000000003</v>
      </c>
      <c r="U4803" t="s">
        <v>2614</v>
      </c>
      <c r="V4803" t="s">
        <v>2615</v>
      </c>
      <c r="W4803" t="s">
        <v>2614</v>
      </c>
      <c r="X4803" t="s">
        <v>2615</v>
      </c>
      <c r="Y4803" t="str">
        <f t="shared" ref="Y4803:Y4866" si="75">L4803&amp;J4803&amp;K4803</f>
        <v>广州荔湾品唯信息服务有限公司广州唯品会电子商务有限公司CPC</v>
      </c>
      <c r="Z4803" t="e">
        <f>VLOOKUP(Y:Y,[1]Sheet1!N:N,1,0)</f>
        <v>#N/A</v>
      </c>
    </row>
    <row r="4804" spans="1:26" hidden="1" x14ac:dyDescent="0.25">
      <c r="A4804">
        <v>20230604</v>
      </c>
      <c r="B4804">
        <v>42965750</v>
      </c>
      <c r="C4804" t="s">
        <v>2565</v>
      </c>
      <c r="D4804">
        <v>2165227</v>
      </c>
      <c r="E4804" t="s">
        <v>2566</v>
      </c>
      <c r="F4804" s="59">
        <v>198.94</v>
      </c>
      <c r="G4804">
        <v>147.36000000000001</v>
      </c>
      <c r="H4804" t="s">
        <v>2538</v>
      </c>
      <c r="I4804" t="s">
        <v>2551</v>
      </c>
      <c r="J4804" t="s">
        <v>2320</v>
      </c>
      <c r="K4804" t="s">
        <v>2321</v>
      </c>
      <c r="L4804" t="s">
        <v>2318</v>
      </c>
      <c r="M4804" t="s">
        <v>2540</v>
      </c>
      <c r="N4804" t="s">
        <v>2541</v>
      </c>
      <c r="O4804" t="s">
        <v>2542</v>
      </c>
      <c r="P4804" t="s">
        <v>2543</v>
      </c>
      <c r="Q4804" t="s">
        <v>2544</v>
      </c>
      <c r="R4804" t="s">
        <v>2545</v>
      </c>
      <c r="S4804" t="s">
        <v>2546</v>
      </c>
      <c r="T4804">
        <v>0</v>
      </c>
      <c r="U4804" t="s">
        <v>838</v>
      </c>
      <c r="V4804" t="s">
        <v>2547</v>
      </c>
      <c r="W4804" t="s">
        <v>838</v>
      </c>
      <c r="X4804" t="s">
        <v>2548</v>
      </c>
      <c r="Y4804" t="str">
        <f t="shared" si="75"/>
        <v>上海耳序信息技术有限公司-四部上海拍拍贷金融信息服务有限公司信息流</v>
      </c>
      <c r="Z4804" t="e">
        <f>VLOOKUP(Y:Y,[1]Sheet1!N:N,1,0)</f>
        <v>#N/A</v>
      </c>
    </row>
    <row r="4805" spans="1:26" x14ac:dyDescent="0.25">
      <c r="A4805">
        <v>20230604</v>
      </c>
      <c r="B4805">
        <v>45336908</v>
      </c>
      <c r="C4805" t="s">
        <v>2621</v>
      </c>
      <c r="D4805">
        <v>2054669</v>
      </c>
      <c r="E4805" t="s">
        <v>2622</v>
      </c>
      <c r="F4805" s="59">
        <v>581.64</v>
      </c>
      <c r="G4805">
        <v>430.84</v>
      </c>
      <c r="H4805" t="s">
        <v>2538</v>
      </c>
      <c r="I4805" t="s">
        <v>2551</v>
      </c>
      <c r="J4805" t="s">
        <v>2352</v>
      </c>
      <c r="K4805" t="s">
        <v>2321</v>
      </c>
      <c r="L4805" t="s">
        <v>2351</v>
      </c>
      <c r="M4805" t="s">
        <v>2623</v>
      </c>
      <c r="N4805" t="s">
        <v>2624</v>
      </c>
      <c r="O4805" t="s">
        <v>2542</v>
      </c>
      <c r="P4805" t="s">
        <v>2543</v>
      </c>
      <c r="Q4805" t="s">
        <v>2544</v>
      </c>
      <c r="R4805" t="s">
        <v>2625</v>
      </c>
      <c r="S4805" t="s">
        <v>2546</v>
      </c>
      <c r="T4805">
        <v>0</v>
      </c>
      <c r="U4805" t="s">
        <v>838</v>
      </c>
      <c r="V4805" t="s">
        <v>2548</v>
      </c>
      <c r="W4805" t="s">
        <v>838</v>
      </c>
      <c r="X4805" t="s">
        <v>2548</v>
      </c>
      <c r="Y4805" t="str">
        <f t="shared" si="75"/>
        <v>深圳市小赢普惠科技有限责任公司深圳市赢众通金融信息服务有限责任公司信息流</v>
      </c>
      <c r="Z4805" t="e">
        <f>VLOOKUP(Y:Y,[1]Sheet1!N:N,1,0)</f>
        <v>#N/A</v>
      </c>
    </row>
    <row r="4806" spans="1:26" hidden="1" x14ac:dyDescent="0.25">
      <c r="A4806">
        <v>20230604</v>
      </c>
      <c r="B4806">
        <v>42594484</v>
      </c>
      <c r="C4806" t="s">
        <v>2752</v>
      </c>
      <c r="D4806">
        <v>2130054</v>
      </c>
      <c r="E4806" t="s">
        <v>2558</v>
      </c>
      <c r="F4806" s="59">
        <v>810.1</v>
      </c>
      <c r="G4806">
        <v>655.94</v>
      </c>
      <c r="H4806" t="s">
        <v>2559</v>
      </c>
      <c r="I4806" t="s">
        <v>2560</v>
      </c>
      <c r="J4806" t="s">
        <v>2350</v>
      </c>
      <c r="K4806" t="s">
        <v>711</v>
      </c>
      <c r="L4806" t="s">
        <v>2350</v>
      </c>
      <c r="M4806" t="s">
        <v>2561</v>
      </c>
      <c r="N4806" t="s">
        <v>2562</v>
      </c>
      <c r="O4806" t="s">
        <v>2542</v>
      </c>
      <c r="P4806" t="s">
        <v>2543</v>
      </c>
      <c r="Q4806" t="s">
        <v>2544</v>
      </c>
      <c r="R4806" t="s">
        <v>2563</v>
      </c>
      <c r="S4806" t="s">
        <v>2546</v>
      </c>
      <c r="T4806">
        <v>2067.174</v>
      </c>
      <c r="U4806" t="s">
        <v>1891</v>
      </c>
      <c r="V4806" t="s">
        <v>2564</v>
      </c>
      <c r="W4806" t="s">
        <v>1891</v>
      </c>
      <c r="X4806" t="s">
        <v>2564</v>
      </c>
      <c r="Y4806" t="str">
        <f t="shared" si="75"/>
        <v>深圳尚米网络技术有限公司深圳尚米网络技术有限公司CPC</v>
      </c>
      <c r="Z4806" t="e">
        <f>VLOOKUP(Y:Y,[1]Sheet1!N:N,1,0)</f>
        <v>#N/A</v>
      </c>
    </row>
    <row r="4807" spans="1:26" hidden="1" x14ac:dyDescent="0.25">
      <c r="A4807">
        <v>20230604</v>
      </c>
      <c r="B4807">
        <v>42012563</v>
      </c>
      <c r="C4807" t="s">
        <v>2741</v>
      </c>
      <c r="D4807">
        <v>2142924</v>
      </c>
      <c r="E4807" t="s">
        <v>2716</v>
      </c>
      <c r="F4807" s="59">
        <v>38.909999999999997</v>
      </c>
      <c r="G4807">
        <v>38.909999999999997</v>
      </c>
      <c r="H4807" t="s">
        <v>2559</v>
      </c>
      <c r="I4807" t="s">
        <v>2560</v>
      </c>
      <c r="J4807" t="s">
        <v>392</v>
      </c>
      <c r="K4807" t="s">
        <v>711</v>
      </c>
      <c r="L4807" t="s">
        <v>392</v>
      </c>
      <c r="M4807" t="s">
        <v>2641</v>
      </c>
      <c r="N4807" t="s">
        <v>2642</v>
      </c>
      <c r="O4807" t="s">
        <v>2542</v>
      </c>
      <c r="P4807" t="s">
        <v>2543</v>
      </c>
      <c r="Q4807" t="s">
        <v>2544</v>
      </c>
      <c r="R4807" t="s">
        <v>2643</v>
      </c>
      <c r="S4807" t="s">
        <v>2546</v>
      </c>
      <c r="T4807">
        <v>77002.12</v>
      </c>
      <c r="U4807" t="s">
        <v>838</v>
      </c>
      <c r="V4807" t="s">
        <v>2578</v>
      </c>
      <c r="W4807" t="s">
        <v>838</v>
      </c>
      <c r="X4807" t="s">
        <v>2548</v>
      </c>
      <c r="Y4807" t="str">
        <f t="shared" si="75"/>
        <v>福州三六零网络小额贷款有限公司福州三六零网络小额贷款有限公司CPC</v>
      </c>
      <c r="Z4807" t="e">
        <f>VLOOKUP(Y:Y,[1]Sheet1!N:N,1,0)</f>
        <v>#N/A</v>
      </c>
    </row>
    <row r="4808" spans="1:26" hidden="1" x14ac:dyDescent="0.25">
      <c r="A4808">
        <v>20230604</v>
      </c>
      <c r="B4808">
        <v>42965759</v>
      </c>
      <c r="C4808" t="s">
        <v>2619</v>
      </c>
      <c r="D4808">
        <v>2165227</v>
      </c>
      <c r="E4808" t="s">
        <v>2566</v>
      </c>
      <c r="F4808" s="59">
        <v>981.04</v>
      </c>
      <c r="G4808">
        <v>726.7</v>
      </c>
      <c r="H4808" t="s">
        <v>2538</v>
      </c>
      <c r="I4808" t="s">
        <v>2539</v>
      </c>
      <c r="J4808" t="s">
        <v>2320</v>
      </c>
      <c r="K4808" t="s">
        <v>2321</v>
      </c>
      <c r="L4808" t="s">
        <v>2318</v>
      </c>
      <c r="M4808" t="s">
        <v>2540</v>
      </c>
      <c r="N4808" t="s">
        <v>2541</v>
      </c>
      <c r="O4808" t="s">
        <v>2542</v>
      </c>
      <c r="P4808" t="s">
        <v>2543</v>
      </c>
      <c r="Q4808" t="s">
        <v>2544</v>
      </c>
      <c r="R4808" t="s">
        <v>2545</v>
      </c>
      <c r="S4808" t="s">
        <v>2546</v>
      </c>
      <c r="T4808">
        <v>0</v>
      </c>
      <c r="U4808" t="s">
        <v>838</v>
      </c>
      <c r="V4808" t="s">
        <v>2547</v>
      </c>
      <c r="W4808" t="s">
        <v>838</v>
      </c>
      <c r="X4808" t="s">
        <v>2548</v>
      </c>
      <c r="Y4808" t="str">
        <f t="shared" si="75"/>
        <v>上海耳序信息技术有限公司-四部上海拍拍贷金融信息服务有限公司信息流</v>
      </c>
      <c r="Z4808" t="e">
        <f>VLOOKUP(Y:Y,[1]Sheet1!N:N,1,0)</f>
        <v>#N/A</v>
      </c>
    </row>
    <row r="4809" spans="1:26" x14ac:dyDescent="0.25">
      <c r="A4809">
        <v>20230604</v>
      </c>
      <c r="B4809">
        <v>43094813</v>
      </c>
      <c r="C4809" t="s">
        <v>2677</v>
      </c>
      <c r="D4809">
        <v>2054669</v>
      </c>
      <c r="E4809" t="s">
        <v>2622</v>
      </c>
      <c r="F4809" s="59">
        <v>4437.7700000000004</v>
      </c>
      <c r="G4809">
        <v>3287.24</v>
      </c>
      <c r="H4809" t="s">
        <v>2538</v>
      </c>
      <c r="I4809" t="s">
        <v>2539</v>
      </c>
      <c r="J4809" t="s">
        <v>2352</v>
      </c>
      <c r="K4809" t="s">
        <v>2321</v>
      </c>
      <c r="L4809" t="s">
        <v>2351</v>
      </c>
      <c r="M4809" t="s">
        <v>2623</v>
      </c>
      <c r="N4809" t="s">
        <v>2624</v>
      </c>
      <c r="O4809" t="s">
        <v>2542</v>
      </c>
      <c r="P4809" t="s">
        <v>2543</v>
      </c>
      <c r="Q4809" t="s">
        <v>2544</v>
      </c>
      <c r="R4809" t="s">
        <v>2625</v>
      </c>
      <c r="S4809" t="s">
        <v>2546</v>
      </c>
      <c r="T4809">
        <v>0</v>
      </c>
      <c r="U4809" t="s">
        <v>838</v>
      </c>
      <c r="V4809" t="s">
        <v>2548</v>
      </c>
      <c r="W4809" t="s">
        <v>838</v>
      </c>
      <c r="X4809" t="s">
        <v>2548</v>
      </c>
      <c r="Y4809" t="str">
        <f t="shared" si="75"/>
        <v>深圳市小赢普惠科技有限责任公司深圳市赢众通金融信息服务有限责任公司信息流</v>
      </c>
      <c r="Z4809" t="e">
        <f>VLOOKUP(Y:Y,[1]Sheet1!N:N,1,0)</f>
        <v>#N/A</v>
      </c>
    </row>
    <row r="4810" spans="1:26" hidden="1" x14ac:dyDescent="0.25">
      <c r="A4810">
        <v>20230604</v>
      </c>
      <c r="B4810">
        <v>29768589</v>
      </c>
      <c r="C4810" t="s">
        <v>2724</v>
      </c>
      <c r="D4810">
        <v>2130054</v>
      </c>
      <c r="E4810" t="s">
        <v>2558</v>
      </c>
      <c r="F4810" s="59">
        <v>3878.88</v>
      </c>
      <c r="G4810">
        <v>3140.74</v>
      </c>
      <c r="H4810" t="s">
        <v>2559</v>
      </c>
      <c r="I4810" t="s">
        <v>2560</v>
      </c>
      <c r="J4810" t="s">
        <v>2350</v>
      </c>
      <c r="K4810" t="s">
        <v>711</v>
      </c>
      <c r="L4810" t="s">
        <v>2350</v>
      </c>
      <c r="M4810" t="s">
        <v>2561</v>
      </c>
      <c r="N4810" t="s">
        <v>2562</v>
      </c>
      <c r="O4810" t="s">
        <v>2542</v>
      </c>
      <c r="P4810" t="s">
        <v>2543</v>
      </c>
      <c r="Q4810" t="s">
        <v>2544</v>
      </c>
      <c r="R4810" t="s">
        <v>2563</v>
      </c>
      <c r="S4810" t="s">
        <v>2546</v>
      </c>
      <c r="T4810">
        <v>7188.299</v>
      </c>
      <c r="U4810" t="s">
        <v>1891</v>
      </c>
      <c r="V4810" t="s">
        <v>2564</v>
      </c>
      <c r="W4810" t="s">
        <v>1891</v>
      </c>
      <c r="X4810" t="s">
        <v>2564</v>
      </c>
      <c r="Y4810" t="str">
        <f t="shared" si="75"/>
        <v>深圳尚米网络技术有限公司深圳尚米网络技术有限公司CPC</v>
      </c>
      <c r="Z4810" t="e">
        <f>VLOOKUP(Y:Y,[1]Sheet1!N:N,1,0)</f>
        <v>#N/A</v>
      </c>
    </row>
    <row r="4811" spans="1:26" x14ac:dyDescent="0.25">
      <c r="A4811">
        <v>20230604</v>
      </c>
      <c r="B4811">
        <v>45336938</v>
      </c>
      <c r="C4811" t="s">
        <v>2753</v>
      </c>
      <c r="D4811">
        <v>2054669</v>
      </c>
      <c r="E4811" t="s">
        <v>2622</v>
      </c>
      <c r="F4811" s="59">
        <v>1085.25</v>
      </c>
      <c r="G4811">
        <v>803.89</v>
      </c>
      <c r="H4811" t="s">
        <v>2538</v>
      </c>
      <c r="I4811" t="s">
        <v>2551</v>
      </c>
      <c r="J4811" t="s">
        <v>2352</v>
      </c>
      <c r="K4811" t="s">
        <v>2321</v>
      </c>
      <c r="L4811" t="s">
        <v>2351</v>
      </c>
      <c r="M4811" t="s">
        <v>2623</v>
      </c>
      <c r="N4811" t="s">
        <v>2624</v>
      </c>
      <c r="O4811" t="s">
        <v>2542</v>
      </c>
      <c r="P4811" t="s">
        <v>2543</v>
      </c>
      <c r="Q4811" t="s">
        <v>2544</v>
      </c>
      <c r="R4811" t="s">
        <v>2625</v>
      </c>
      <c r="S4811" t="s">
        <v>2546</v>
      </c>
      <c r="T4811">
        <v>0</v>
      </c>
      <c r="U4811" t="s">
        <v>838</v>
      </c>
      <c r="V4811" t="s">
        <v>2548</v>
      </c>
      <c r="W4811" t="s">
        <v>838</v>
      </c>
      <c r="X4811" t="s">
        <v>2548</v>
      </c>
      <c r="Y4811" t="str">
        <f t="shared" si="75"/>
        <v>深圳市小赢普惠科技有限责任公司深圳市赢众通金融信息服务有限责任公司信息流</v>
      </c>
      <c r="Z4811" t="e">
        <f>VLOOKUP(Y:Y,[1]Sheet1!N:N,1,0)</f>
        <v>#N/A</v>
      </c>
    </row>
    <row r="4812" spans="1:26" hidden="1" x14ac:dyDescent="0.25">
      <c r="A4812">
        <v>20230604</v>
      </c>
      <c r="B4812">
        <v>47184419</v>
      </c>
      <c r="C4812" t="s">
        <v>2740</v>
      </c>
      <c r="D4812">
        <v>2176807</v>
      </c>
      <c r="E4812" t="s">
        <v>2691</v>
      </c>
      <c r="F4812" s="59">
        <v>0.28999999999999998</v>
      </c>
      <c r="G4812">
        <v>0.21</v>
      </c>
      <c r="H4812" t="s">
        <v>2538</v>
      </c>
      <c r="I4812" t="s">
        <v>2539</v>
      </c>
      <c r="J4812" t="s">
        <v>2339</v>
      </c>
      <c r="K4812" t="s">
        <v>2321</v>
      </c>
      <c r="L4812" t="s">
        <v>2338</v>
      </c>
      <c r="M4812" t="s">
        <v>2692</v>
      </c>
      <c r="N4812" t="s">
        <v>2693</v>
      </c>
      <c r="O4812" t="s">
        <v>2542</v>
      </c>
      <c r="P4812" t="s">
        <v>2543</v>
      </c>
      <c r="Q4812" t="s">
        <v>2544</v>
      </c>
      <c r="R4812" t="s">
        <v>2694</v>
      </c>
      <c r="S4812" t="s">
        <v>2546</v>
      </c>
      <c r="T4812">
        <v>0</v>
      </c>
      <c r="U4812" t="s">
        <v>2117</v>
      </c>
      <c r="V4812" t="s">
        <v>2695</v>
      </c>
      <c r="W4812" t="s">
        <v>2117</v>
      </c>
      <c r="X4812" t="s">
        <v>2695</v>
      </c>
      <c r="Y4812" t="str">
        <f t="shared" si="75"/>
        <v>北京三快在线科技有限公司及其关联公司北京三快科技有限公司信息流</v>
      </c>
      <c r="Z4812" t="e">
        <f>VLOOKUP(Y:Y,[1]Sheet1!N:N,1,0)</f>
        <v>#N/A</v>
      </c>
    </row>
    <row r="4813" spans="1:26" hidden="1" x14ac:dyDescent="0.25">
      <c r="A4813">
        <v>20230604</v>
      </c>
      <c r="B4813">
        <v>41250541</v>
      </c>
      <c r="C4813" t="s">
        <v>2719</v>
      </c>
      <c r="D4813">
        <v>2130054</v>
      </c>
      <c r="E4813" t="s">
        <v>2558</v>
      </c>
      <c r="F4813" s="59">
        <v>1217.28</v>
      </c>
      <c r="G4813">
        <v>985.62</v>
      </c>
      <c r="H4813" t="s">
        <v>2559</v>
      </c>
      <c r="I4813" t="s">
        <v>2560</v>
      </c>
      <c r="J4813" t="s">
        <v>2350</v>
      </c>
      <c r="K4813" t="s">
        <v>711</v>
      </c>
      <c r="L4813" t="s">
        <v>2350</v>
      </c>
      <c r="M4813" t="s">
        <v>2561</v>
      </c>
      <c r="N4813" t="s">
        <v>2562</v>
      </c>
      <c r="O4813" t="s">
        <v>2542</v>
      </c>
      <c r="P4813" t="s">
        <v>2543</v>
      </c>
      <c r="Q4813" t="s">
        <v>2544</v>
      </c>
      <c r="R4813" t="s">
        <v>2563</v>
      </c>
      <c r="S4813" t="s">
        <v>2546</v>
      </c>
      <c r="T4813">
        <v>3289.2530000000002</v>
      </c>
      <c r="U4813" t="s">
        <v>1891</v>
      </c>
      <c r="V4813" t="s">
        <v>2564</v>
      </c>
      <c r="W4813" t="s">
        <v>1891</v>
      </c>
      <c r="X4813" t="s">
        <v>2564</v>
      </c>
      <c r="Y4813" t="str">
        <f t="shared" si="75"/>
        <v>深圳尚米网络技术有限公司深圳尚米网络技术有限公司CPC</v>
      </c>
      <c r="Z4813" t="e">
        <f>VLOOKUP(Y:Y,[1]Sheet1!N:N,1,0)</f>
        <v>#N/A</v>
      </c>
    </row>
    <row r="4814" spans="1:26" hidden="1" x14ac:dyDescent="0.25">
      <c r="A4814">
        <v>20230604</v>
      </c>
      <c r="B4814">
        <v>47327817</v>
      </c>
      <c r="C4814" t="s">
        <v>2718</v>
      </c>
      <c r="D4814">
        <v>2185183</v>
      </c>
      <c r="E4814" t="s">
        <v>2574</v>
      </c>
      <c r="F4814" s="59">
        <v>1837.14</v>
      </c>
      <c r="G4814">
        <v>1391.77</v>
      </c>
      <c r="H4814" t="s">
        <v>2538</v>
      </c>
      <c r="I4814" t="s">
        <v>2539</v>
      </c>
      <c r="J4814" t="s">
        <v>2575</v>
      </c>
      <c r="K4814" t="s">
        <v>2321</v>
      </c>
      <c r="L4814" t="s">
        <v>2344</v>
      </c>
      <c r="M4814" t="s">
        <v>2576</v>
      </c>
      <c r="O4814" t="s">
        <v>2542</v>
      </c>
      <c r="P4814" t="s">
        <v>2543</v>
      </c>
      <c r="Q4814" t="s">
        <v>2544</v>
      </c>
      <c r="R4814" t="s">
        <v>2577</v>
      </c>
      <c r="S4814" t="s">
        <v>2546</v>
      </c>
      <c r="T4814">
        <v>0</v>
      </c>
      <c r="U4814" t="s">
        <v>838</v>
      </c>
      <c r="V4814" t="s">
        <v>2578</v>
      </c>
      <c r="W4814" t="s">
        <v>838</v>
      </c>
      <c r="X4814" t="s">
        <v>2578</v>
      </c>
      <c r="Y4814" t="str">
        <f t="shared" si="75"/>
        <v>北京微财科技有限公司-数媒重庆市黑卡小额贷款有限公司信息流</v>
      </c>
      <c r="Z4814" t="e">
        <f>VLOOKUP(Y:Y,[1]Sheet1!N:N,1,0)</f>
        <v>#N/A</v>
      </c>
    </row>
    <row r="4815" spans="1:26" x14ac:dyDescent="0.25">
      <c r="A4815">
        <v>20230604</v>
      </c>
      <c r="B4815">
        <v>43094804</v>
      </c>
      <c r="C4815" t="s">
        <v>2705</v>
      </c>
      <c r="D4815">
        <v>2054669</v>
      </c>
      <c r="E4815" t="s">
        <v>2622</v>
      </c>
      <c r="F4815" s="59">
        <v>230.97</v>
      </c>
      <c r="G4815">
        <v>171.09</v>
      </c>
      <c r="H4815" t="s">
        <v>2538</v>
      </c>
      <c r="I4815" t="s">
        <v>2551</v>
      </c>
      <c r="J4815" t="s">
        <v>2352</v>
      </c>
      <c r="K4815" t="s">
        <v>2321</v>
      </c>
      <c r="L4815" t="s">
        <v>2351</v>
      </c>
      <c r="M4815" t="s">
        <v>2623</v>
      </c>
      <c r="N4815" t="s">
        <v>2624</v>
      </c>
      <c r="O4815" t="s">
        <v>2542</v>
      </c>
      <c r="P4815" t="s">
        <v>2543</v>
      </c>
      <c r="Q4815" t="s">
        <v>2544</v>
      </c>
      <c r="R4815" t="s">
        <v>2625</v>
      </c>
      <c r="S4815" t="s">
        <v>2546</v>
      </c>
      <c r="T4815">
        <v>0</v>
      </c>
      <c r="U4815" t="s">
        <v>838</v>
      </c>
      <c r="V4815" t="s">
        <v>2548</v>
      </c>
      <c r="W4815" t="s">
        <v>838</v>
      </c>
      <c r="X4815" t="s">
        <v>2548</v>
      </c>
      <c r="Y4815" t="str">
        <f t="shared" si="75"/>
        <v>深圳市小赢普惠科技有限责任公司深圳市赢众通金融信息服务有限责任公司信息流</v>
      </c>
      <c r="Z4815" t="e">
        <f>VLOOKUP(Y:Y,[1]Sheet1!N:N,1,0)</f>
        <v>#N/A</v>
      </c>
    </row>
    <row r="4816" spans="1:26" hidden="1" x14ac:dyDescent="0.25">
      <c r="A4816">
        <v>20230604</v>
      </c>
      <c r="B4816">
        <v>38794025</v>
      </c>
      <c r="C4816" t="s">
        <v>2651</v>
      </c>
      <c r="D4816">
        <v>2172261</v>
      </c>
      <c r="E4816" t="s">
        <v>2628</v>
      </c>
      <c r="F4816" s="59">
        <v>832.92</v>
      </c>
      <c r="G4816">
        <v>635.82000000000005</v>
      </c>
      <c r="H4816" t="s">
        <v>2538</v>
      </c>
      <c r="I4816" t="s">
        <v>2551</v>
      </c>
      <c r="J4816" t="s">
        <v>292</v>
      </c>
      <c r="K4816" t="s">
        <v>2321</v>
      </c>
      <c r="L4816" t="s">
        <v>574</v>
      </c>
      <c r="M4816" t="s">
        <v>2611</v>
      </c>
      <c r="N4816" t="s">
        <v>2612</v>
      </c>
      <c r="O4816" t="s">
        <v>2542</v>
      </c>
      <c r="P4816" t="s">
        <v>2543</v>
      </c>
      <c r="Q4816" t="s">
        <v>2544</v>
      </c>
      <c r="R4816" t="s">
        <v>2613</v>
      </c>
      <c r="S4816" t="s">
        <v>2546</v>
      </c>
      <c r="T4816">
        <v>0</v>
      </c>
      <c r="U4816" t="s">
        <v>2614</v>
      </c>
      <c r="V4816" t="s">
        <v>2615</v>
      </c>
      <c r="W4816" t="s">
        <v>2614</v>
      </c>
      <c r="X4816" t="s">
        <v>2615</v>
      </c>
      <c r="Y4816" t="str">
        <f t="shared" si="75"/>
        <v>广州荔湾品唯信息服务有限公司广州唯品会电子商务有限公司信息流</v>
      </c>
      <c r="Z4816" t="e">
        <f>VLOOKUP(Y:Y,[1]Sheet1!N:N,1,0)</f>
        <v>#N/A</v>
      </c>
    </row>
    <row r="4817" spans="1:26" hidden="1" x14ac:dyDescent="0.25">
      <c r="A4817">
        <v>20230604</v>
      </c>
      <c r="B4817">
        <v>40850187</v>
      </c>
      <c r="C4817" t="s">
        <v>2652</v>
      </c>
      <c r="D4817">
        <v>2165227</v>
      </c>
      <c r="E4817" t="s">
        <v>2566</v>
      </c>
      <c r="F4817" s="59">
        <v>17791.68</v>
      </c>
      <c r="G4817">
        <v>13179.02</v>
      </c>
      <c r="H4817" t="s">
        <v>2538</v>
      </c>
      <c r="I4817" t="s">
        <v>2539</v>
      </c>
      <c r="J4817" t="s">
        <v>2320</v>
      </c>
      <c r="K4817" t="s">
        <v>2321</v>
      </c>
      <c r="L4817" t="s">
        <v>2318</v>
      </c>
      <c r="M4817" t="s">
        <v>2540</v>
      </c>
      <c r="N4817" t="s">
        <v>2541</v>
      </c>
      <c r="O4817" t="s">
        <v>2542</v>
      </c>
      <c r="P4817" t="s">
        <v>2543</v>
      </c>
      <c r="Q4817" t="s">
        <v>2544</v>
      </c>
      <c r="R4817" t="s">
        <v>2545</v>
      </c>
      <c r="S4817" t="s">
        <v>2546</v>
      </c>
      <c r="T4817">
        <v>0</v>
      </c>
      <c r="U4817" t="s">
        <v>838</v>
      </c>
      <c r="V4817" t="s">
        <v>2547</v>
      </c>
      <c r="W4817" t="s">
        <v>838</v>
      </c>
      <c r="X4817" t="s">
        <v>2548</v>
      </c>
      <c r="Y4817" t="str">
        <f t="shared" si="75"/>
        <v>上海耳序信息技术有限公司-四部上海拍拍贷金融信息服务有限公司信息流</v>
      </c>
      <c r="Z4817" t="e">
        <f>VLOOKUP(Y:Y,[1]Sheet1!N:N,1,0)</f>
        <v>#N/A</v>
      </c>
    </row>
    <row r="4818" spans="1:26" hidden="1" x14ac:dyDescent="0.25">
      <c r="A4818">
        <v>20230604</v>
      </c>
      <c r="B4818">
        <v>47327914</v>
      </c>
      <c r="C4818" t="s">
        <v>2720</v>
      </c>
      <c r="D4818">
        <v>2185183</v>
      </c>
      <c r="E4818" t="s">
        <v>2574</v>
      </c>
      <c r="F4818" s="59">
        <v>351.35</v>
      </c>
      <c r="G4818">
        <v>266.17</v>
      </c>
      <c r="H4818" t="s">
        <v>2538</v>
      </c>
      <c r="I4818" t="s">
        <v>2551</v>
      </c>
      <c r="J4818" t="s">
        <v>2575</v>
      </c>
      <c r="K4818" t="s">
        <v>2321</v>
      </c>
      <c r="L4818" t="s">
        <v>2344</v>
      </c>
      <c r="M4818" t="s">
        <v>2576</v>
      </c>
      <c r="O4818" t="s">
        <v>2542</v>
      </c>
      <c r="P4818" t="s">
        <v>2543</v>
      </c>
      <c r="Q4818" t="s">
        <v>2544</v>
      </c>
      <c r="R4818" t="s">
        <v>2577</v>
      </c>
      <c r="S4818" t="s">
        <v>2546</v>
      </c>
      <c r="T4818">
        <v>0</v>
      </c>
      <c r="U4818" t="s">
        <v>838</v>
      </c>
      <c r="V4818" t="s">
        <v>2578</v>
      </c>
      <c r="W4818" t="s">
        <v>838</v>
      </c>
      <c r="X4818" t="s">
        <v>2578</v>
      </c>
      <c r="Y4818" t="str">
        <f t="shared" si="75"/>
        <v>北京微财科技有限公司-数媒重庆市黑卡小额贷款有限公司信息流</v>
      </c>
      <c r="Z4818" t="e">
        <f>VLOOKUP(Y:Y,[1]Sheet1!N:N,1,0)</f>
        <v>#N/A</v>
      </c>
    </row>
    <row r="4819" spans="1:26" hidden="1" x14ac:dyDescent="0.25">
      <c r="A4819">
        <v>20230604</v>
      </c>
      <c r="B4819">
        <v>29855630</v>
      </c>
      <c r="C4819" t="s">
        <v>2765</v>
      </c>
      <c r="D4819">
        <v>2130054</v>
      </c>
      <c r="E4819" t="s">
        <v>2558</v>
      </c>
      <c r="F4819" s="59">
        <v>4504.04</v>
      </c>
      <c r="G4819">
        <v>3646.89</v>
      </c>
      <c r="H4819" t="s">
        <v>2559</v>
      </c>
      <c r="I4819" t="s">
        <v>2560</v>
      </c>
      <c r="J4819" t="s">
        <v>2350</v>
      </c>
      <c r="K4819" t="s">
        <v>711</v>
      </c>
      <c r="L4819" t="s">
        <v>2350</v>
      </c>
      <c r="M4819" t="s">
        <v>2561</v>
      </c>
      <c r="N4819" t="s">
        <v>2562</v>
      </c>
      <c r="O4819" t="s">
        <v>2542</v>
      </c>
      <c r="P4819" t="s">
        <v>2543</v>
      </c>
      <c r="Q4819" t="s">
        <v>2544</v>
      </c>
      <c r="R4819" t="s">
        <v>2563</v>
      </c>
      <c r="S4819" t="s">
        <v>2546</v>
      </c>
      <c r="T4819">
        <v>7760.6310000000003</v>
      </c>
      <c r="U4819" t="s">
        <v>1891</v>
      </c>
      <c r="V4819" t="s">
        <v>2564</v>
      </c>
      <c r="W4819" t="s">
        <v>1891</v>
      </c>
      <c r="X4819" t="s">
        <v>2564</v>
      </c>
      <c r="Y4819" t="str">
        <f t="shared" si="75"/>
        <v>深圳尚米网络技术有限公司深圳尚米网络技术有限公司CPC</v>
      </c>
      <c r="Z4819" t="e">
        <f>VLOOKUP(Y:Y,[1]Sheet1!N:N,1,0)</f>
        <v>#N/A</v>
      </c>
    </row>
    <row r="4820" spans="1:26" hidden="1" x14ac:dyDescent="0.25">
      <c r="A4820">
        <v>20230604</v>
      </c>
      <c r="B4820">
        <v>47798459</v>
      </c>
      <c r="C4820" t="s">
        <v>2861</v>
      </c>
      <c r="D4820">
        <v>2169384</v>
      </c>
      <c r="E4820" t="s">
        <v>2633</v>
      </c>
      <c r="F4820" s="59">
        <v>4716.03</v>
      </c>
      <c r="G4820">
        <v>3493.36</v>
      </c>
      <c r="H4820" t="s">
        <v>2538</v>
      </c>
      <c r="I4820" t="s">
        <v>2551</v>
      </c>
      <c r="J4820" t="s">
        <v>296</v>
      </c>
      <c r="K4820" t="s">
        <v>2321</v>
      </c>
      <c r="L4820" t="s">
        <v>2334</v>
      </c>
      <c r="M4820" t="s">
        <v>2634</v>
      </c>
      <c r="N4820" t="s">
        <v>2635</v>
      </c>
      <c r="O4820" t="s">
        <v>2542</v>
      </c>
      <c r="P4820" t="s">
        <v>2543</v>
      </c>
      <c r="Q4820" t="s">
        <v>2544</v>
      </c>
      <c r="R4820" t="s">
        <v>2636</v>
      </c>
      <c r="S4820" t="s">
        <v>2546</v>
      </c>
      <c r="T4820">
        <v>0</v>
      </c>
      <c r="U4820" t="s">
        <v>2584</v>
      </c>
      <c r="V4820" t="s">
        <v>2637</v>
      </c>
      <c r="W4820" t="s">
        <v>2584</v>
      </c>
      <c r="X4820" t="s">
        <v>2637</v>
      </c>
      <c r="Y4820" t="str">
        <f t="shared" si="75"/>
        <v>湖北车智汇传媒有限公司北京车之家信息技术有限公司信息流</v>
      </c>
      <c r="Z4820" t="e">
        <f>VLOOKUP(Y:Y,[1]Sheet1!N:N,1,0)</f>
        <v>#N/A</v>
      </c>
    </row>
    <row r="4821" spans="1:26" hidden="1" x14ac:dyDescent="0.25">
      <c r="A4821">
        <v>20230604</v>
      </c>
      <c r="B4821">
        <v>45323011</v>
      </c>
      <c r="C4821" t="s">
        <v>2680</v>
      </c>
      <c r="D4821">
        <v>2158930</v>
      </c>
      <c r="E4821" t="s">
        <v>2880</v>
      </c>
      <c r="F4821" s="59">
        <v>2204.54</v>
      </c>
      <c r="G4821">
        <v>2204.54</v>
      </c>
      <c r="H4821" t="s">
        <v>2538</v>
      </c>
      <c r="I4821" t="s">
        <v>2551</v>
      </c>
      <c r="J4821" t="s">
        <v>292</v>
      </c>
      <c r="K4821" t="s">
        <v>2321</v>
      </c>
      <c r="L4821" t="s">
        <v>574</v>
      </c>
      <c r="M4821" t="s">
        <v>2611</v>
      </c>
      <c r="N4821" t="s">
        <v>2612</v>
      </c>
      <c r="O4821" t="s">
        <v>2542</v>
      </c>
      <c r="P4821" t="s">
        <v>2543</v>
      </c>
      <c r="Q4821" t="s">
        <v>2544</v>
      </c>
      <c r="R4821" t="s">
        <v>2613</v>
      </c>
      <c r="S4821" t="s">
        <v>2546</v>
      </c>
      <c r="T4821">
        <v>0</v>
      </c>
      <c r="U4821" t="s">
        <v>2614</v>
      </c>
      <c r="V4821" t="s">
        <v>2615</v>
      </c>
      <c r="W4821" t="s">
        <v>2614</v>
      </c>
      <c r="X4821" t="s">
        <v>2615</v>
      </c>
      <c r="Y4821" t="str">
        <f t="shared" si="75"/>
        <v>广州荔湾品唯信息服务有限公司广州唯品会电子商务有限公司信息流</v>
      </c>
      <c r="Z4821" t="e">
        <f>VLOOKUP(Y:Y,[1]Sheet1!N:N,1,0)</f>
        <v>#N/A</v>
      </c>
    </row>
    <row r="4822" spans="1:26" hidden="1" x14ac:dyDescent="0.25">
      <c r="A4822">
        <v>20230603</v>
      </c>
      <c r="B4822">
        <v>29768622</v>
      </c>
      <c r="C4822" t="s">
        <v>2603</v>
      </c>
      <c r="D4822">
        <v>2130054</v>
      </c>
      <c r="E4822" t="s">
        <v>2558</v>
      </c>
      <c r="F4822" s="59">
        <v>3000.95</v>
      </c>
      <c r="G4822">
        <v>2429.85</v>
      </c>
      <c r="H4822" t="s">
        <v>2559</v>
      </c>
      <c r="I4822" t="s">
        <v>2560</v>
      </c>
      <c r="J4822" t="s">
        <v>2350</v>
      </c>
      <c r="K4822" t="s">
        <v>711</v>
      </c>
      <c r="L4822" t="s">
        <v>2350</v>
      </c>
      <c r="M4822" t="s">
        <v>2561</v>
      </c>
      <c r="N4822" t="s">
        <v>2562</v>
      </c>
      <c r="O4822" t="s">
        <v>2542</v>
      </c>
      <c r="P4822" t="s">
        <v>2543</v>
      </c>
      <c r="Q4822" t="s">
        <v>2544</v>
      </c>
      <c r="R4822" t="s">
        <v>2563</v>
      </c>
      <c r="S4822" t="s">
        <v>2546</v>
      </c>
      <c r="T4822">
        <v>12644.152</v>
      </c>
      <c r="U4822" t="s">
        <v>1891</v>
      </c>
      <c r="V4822" t="s">
        <v>2564</v>
      </c>
      <c r="W4822" t="s">
        <v>1891</v>
      </c>
      <c r="X4822" t="s">
        <v>2564</v>
      </c>
      <c r="Y4822" t="str">
        <f t="shared" si="75"/>
        <v>深圳尚米网络技术有限公司深圳尚米网络技术有限公司CPC</v>
      </c>
      <c r="Z4822" t="e">
        <f>VLOOKUP(Y:Y,[1]Sheet1!N:N,1,0)</f>
        <v>#N/A</v>
      </c>
    </row>
    <row r="4823" spans="1:26" hidden="1" x14ac:dyDescent="0.25">
      <c r="A4823">
        <v>20230603</v>
      </c>
      <c r="B4823">
        <v>47327867</v>
      </c>
      <c r="C4823" t="s">
        <v>2682</v>
      </c>
      <c r="D4823">
        <v>2165189</v>
      </c>
      <c r="E4823" t="s">
        <v>2881</v>
      </c>
      <c r="F4823" s="59">
        <v>2488.2800000000002</v>
      </c>
      <c r="G4823">
        <v>1914.06</v>
      </c>
      <c r="H4823" t="s">
        <v>2538</v>
      </c>
      <c r="I4823" t="s">
        <v>2539</v>
      </c>
      <c r="J4823" t="s">
        <v>2575</v>
      </c>
      <c r="K4823" t="s">
        <v>2321</v>
      </c>
      <c r="L4823" t="s">
        <v>2344</v>
      </c>
      <c r="M4823" t="s">
        <v>2576</v>
      </c>
      <c r="O4823" t="s">
        <v>2542</v>
      </c>
      <c r="P4823" t="s">
        <v>2543</v>
      </c>
      <c r="Q4823" t="s">
        <v>2544</v>
      </c>
      <c r="R4823" t="s">
        <v>2577</v>
      </c>
      <c r="S4823" t="s">
        <v>2546</v>
      </c>
      <c r="T4823">
        <v>0</v>
      </c>
      <c r="U4823" t="s">
        <v>838</v>
      </c>
      <c r="V4823" t="s">
        <v>2578</v>
      </c>
      <c r="W4823" t="s">
        <v>838</v>
      </c>
      <c r="X4823" t="s">
        <v>2578</v>
      </c>
      <c r="Y4823" t="str">
        <f t="shared" si="75"/>
        <v>北京微财科技有限公司-数媒重庆市黑卡小额贷款有限公司信息流</v>
      </c>
      <c r="Z4823" t="e">
        <f>VLOOKUP(Y:Y,[1]Sheet1!N:N,1,0)</f>
        <v>#N/A</v>
      </c>
    </row>
    <row r="4824" spans="1:26" hidden="1" x14ac:dyDescent="0.25">
      <c r="A4824">
        <v>20230603</v>
      </c>
      <c r="B4824">
        <v>47327867</v>
      </c>
      <c r="C4824" t="s">
        <v>2682</v>
      </c>
      <c r="D4824">
        <v>2185183</v>
      </c>
      <c r="E4824" t="s">
        <v>2574</v>
      </c>
      <c r="F4824" s="59">
        <v>11.59</v>
      </c>
      <c r="G4824">
        <v>8.7799999999999994</v>
      </c>
      <c r="H4824" t="s">
        <v>2538</v>
      </c>
      <c r="I4824" t="s">
        <v>2539</v>
      </c>
      <c r="J4824" t="s">
        <v>2575</v>
      </c>
      <c r="K4824" t="s">
        <v>2321</v>
      </c>
      <c r="L4824" t="s">
        <v>2344</v>
      </c>
      <c r="M4824" t="s">
        <v>2576</v>
      </c>
      <c r="O4824" t="s">
        <v>2542</v>
      </c>
      <c r="P4824" t="s">
        <v>2543</v>
      </c>
      <c r="Q4824" t="s">
        <v>2544</v>
      </c>
      <c r="R4824" t="s">
        <v>2577</v>
      </c>
      <c r="S4824" t="s">
        <v>2546</v>
      </c>
      <c r="T4824">
        <v>0</v>
      </c>
      <c r="U4824" t="s">
        <v>838</v>
      </c>
      <c r="V4824" t="s">
        <v>2578</v>
      </c>
      <c r="W4824" t="s">
        <v>838</v>
      </c>
      <c r="X4824" t="s">
        <v>2578</v>
      </c>
      <c r="Y4824" t="str">
        <f t="shared" si="75"/>
        <v>北京微财科技有限公司-数媒重庆市黑卡小额贷款有限公司信息流</v>
      </c>
      <c r="Z4824" t="e">
        <f>VLOOKUP(Y:Y,[1]Sheet1!N:N,1,0)</f>
        <v>#N/A</v>
      </c>
    </row>
    <row r="4825" spans="1:26" hidden="1" x14ac:dyDescent="0.25">
      <c r="A4825">
        <v>20230603</v>
      </c>
      <c r="B4825">
        <v>47426609</v>
      </c>
      <c r="C4825" t="s">
        <v>2875</v>
      </c>
      <c r="D4825">
        <v>2167551</v>
      </c>
      <c r="E4825" t="s">
        <v>2550</v>
      </c>
      <c r="F4825" s="59">
        <v>0.01</v>
      </c>
      <c r="G4825">
        <v>0.01</v>
      </c>
      <c r="H4825" t="s">
        <v>2538</v>
      </c>
      <c r="I4825" t="s">
        <v>2551</v>
      </c>
      <c r="J4825" t="s">
        <v>2332</v>
      </c>
      <c r="K4825" t="s">
        <v>2321</v>
      </c>
      <c r="L4825" t="s">
        <v>2333</v>
      </c>
      <c r="M4825" t="s">
        <v>2552</v>
      </c>
      <c r="N4825" t="s">
        <v>2553</v>
      </c>
      <c r="O4825" t="s">
        <v>2542</v>
      </c>
      <c r="P4825" t="s">
        <v>2543</v>
      </c>
      <c r="Q4825" t="s">
        <v>2544</v>
      </c>
      <c r="R4825" t="s">
        <v>2554</v>
      </c>
      <c r="S4825" t="s">
        <v>2546</v>
      </c>
      <c r="T4825">
        <v>0</v>
      </c>
      <c r="U4825" t="s">
        <v>2555</v>
      </c>
      <c r="V4825" t="s">
        <v>2556</v>
      </c>
      <c r="W4825" t="s">
        <v>2555</v>
      </c>
      <c r="X4825" t="s">
        <v>2556</v>
      </c>
      <c r="Y4825" t="str">
        <f t="shared" si="75"/>
        <v>北京爱奇艺科技有限公司-百度北京爱奇艺科技有限公司信息流</v>
      </c>
      <c r="Z4825" t="e">
        <f>VLOOKUP(Y:Y,[1]Sheet1!N:N,1,0)</f>
        <v>#N/A</v>
      </c>
    </row>
    <row r="4826" spans="1:26" hidden="1" x14ac:dyDescent="0.25">
      <c r="A4826">
        <v>20230603</v>
      </c>
      <c r="B4826">
        <v>27382568</v>
      </c>
      <c r="C4826" t="s">
        <v>2796</v>
      </c>
      <c r="D4826">
        <v>2172257</v>
      </c>
      <c r="E4826" t="s">
        <v>2610</v>
      </c>
      <c r="F4826" s="59">
        <v>9036.58</v>
      </c>
      <c r="G4826">
        <v>7171.71</v>
      </c>
      <c r="H4826" t="s">
        <v>2559</v>
      </c>
      <c r="I4826" t="s">
        <v>2560</v>
      </c>
      <c r="J4826" t="s">
        <v>292</v>
      </c>
      <c r="K4826" t="s">
        <v>711</v>
      </c>
      <c r="L4826" t="s">
        <v>574</v>
      </c>
      <c r="M4826" t="s">
        <v>2611</v>
      </c>
      <c r="N4826" t="s">
        <v>2612</v>
      </c>
      <c r="O4826" t="s">
        <v>2542</v>
      </c>
      <c r="P4826" t="s">
        <v>2543</v>
      </c>
      <c r="Q4826" t="s">
        <v>2544</v>
      </c>
      <c r="R4826" t="s">
        <v>2613</v>
      </c>
      <c r="S4826" t="s">
        <v>2546</v>
      </c>
      <c r="T4826">
        <v>46287.207000000002</v>
      </c>
      <c r="U4826" t="s">
        <v>2614</v>
      </c>
      <c r="V4826" t="s">
        <v>2615</v>
      </c>
      <c r="W4826" t="s">
        <v>2614</v>
      </c>
      <c r="X4826" t="s">
        <v>2615</v>
      </c>
      <c r="Y4826" t="str">
        <f t="shared" si="75"/>
        <v>广州荔湾品唯信息服务有限公司广州唯品会电子商务有限公司CPC</v>
      </c>
      <c r="Z4826" t="e">
        <f>VLOOKUP(Y:Y,[1]Sheet1!N:N,1,0)</f>
        <v>#N/A</v>
      </c>
    </row>
    <row r="4827" spans="1:26" hidden="1" x14ac:dyDescent="0.25">
      <c r="A4827">
        <v>20230603</v>
      </c>
      <c r="B4827">
        <v>38794042</v>
      </c>
      <c r="C4827" t="s">
        <v>2756</v>
      </c>
      <c r="D4827">
        <v>2172261</v>
      </c>
      <c r="E4827" t="s">
        <v>2628</v>
      </c>
      <c r="F4827" s="59">
        <v>3987.37</v>
      </c>
      <c r="G4827">
        <v>3043.8</v>
      </c>
      <c r="H4827" t="s">
        <v>2538</v>
      </c>
      <c r="I4827" t="s">
        <v>2551</v>
      </c>
      <c r="J4827" t="s">
        <v>292</v>
      </c>
      <c r="K4827" t="s">
        <v>2321</v>
      </c>
      <c r="L4827" t="s">
        <v>574</v>
      </c>
      <c r="M4827" t="s">
        <v>2611</v>
      </c>
      <c r="N4827" t="s">
        <v>2612</v>
      </c>
      <c r="O4827" t="s">
        <v>2542</v>
      </c>
      <c r="P4827" t="s">
        <v>2543</v>
      </c>
      <c r="Q4827" t="s">
        <v>2544</v>
      </c>
      <c r="R4827" t="s">
        <v>2613</v>
      </c>
      <c r="S4827" t="s">
        <v>2546</v>
      </c>
      <c r="T4827">
        <v>0</v>
      </c>
      <c r="U4827" t="s">
        <v>2614</v>
      </c>
      <c r="V4827" t="s">
        <v>2615</v>
      </c>
      <c r="W4827" t="s">
        <v>2614</v>
      </c>
      <c r="X4827" t="s">
        <v>2615</v>
      </c>
      <c r="Y4827" t="str">
        <f t="shared" si="75"/>
        <v>广州荔湾品唯信息服务有限公司广州唯品会电子商务有限公司信息流</v>
      </c>
      <c r="Z4827" t="e">
        <f>VLOOKUP(Y:Y,[1]Sheet1!N:N,1,0)</f>
        <v>#N/A</v>
      </c>
    </row>
    <row r="4828" spans="1:26" x14ac:dyDescent="0.25">
      <c r="A4828">
        <v>20230603</v>
      </c>
      <c r="B4828">
        <v>43094813</v>
      </c>
      <c r="C4828" t="s">
        <v>2677</v>
      </c>
      <c r="D4828">
        <v>2054669</v>
      </c>
      <c r="E4828" t="s">
        <v>2622</v>
      </c>
      <c r="F4828" s="59">
        <v>4376.95</v>
      </c>
      <c r="G4828">
        <v>3242.19</v>
      </c>
      <c r="H4828" t="s">
        <v>2538</v>
      </c>
      <c r="I4828" t="s">
        <v>2539</v>
      </c>
      <c r="J4828" t="s">
        <v>2352</v>
      </c>
      <c r="K4828" t="s">
        <v>2321</v>
      </c>
      <c r="L4828" t="s">
        <v>2351</v>
      </c>
      <c r="M4828" t="s">
        <v>2623</v>
      </c>
      <c r="N4828" t="s">
        <v>2624</v>
      </c>
      <c r="O4828" t="s">
        <v>2542</v>
      </c>
      <c r="P4828" t="s">
        <v>2543</v>
      </c>
      <c r="Q4828" t="s">
        <v>2544</v>
      </c>
      <c r="R4828" t="s">
        <v>2625</v>
      </c>
      <c r="S4828" t="s">
        <v>2546</v>
      </c>
      <c r="T4828">
        <v>0</v>
      </c>
      <c r="U4828" t="s">
        <v>838</v>
      </c>
      <c r="V4828" t="s">
        <v>2548</v>
      </c>
      <c r="W4828" t="s">
        <v>838</v>
      </c>
      <c r="X4828" t="s">
        <v>2548</v>
      </c>
      <c r="Y4828" t="str">
        <f t="shared" si="75"/>
        <v>深圳市小赢普惠科技有限责任公司深圳市赢众通金融信息服务有限责任公司信息流</v>
      </c>
      <c r="Z4828" t="e">
        <f>VLOOKUP(Y:Y,[1]Sheet1!N:N,1,0)</f>
        <v>#N/A</v>
      </c>
    </row>
    <row r="4829" spans="1:26" hidden="1" x14ac:dyDescent="0.25">
      <c r="A4829">
        <v>20230603</v>
      </c>
      <c r="B4829">
        <v>29768624</v>
      </c>
      <c r="C4829" t="s">
        <v>2751</v>
      </c>
      <c r="D4829">
        <v>2130054</v>
      </c>
      <c r="E4829" t="s">
        <v>2558</v>
      </c>
      <c r="F4829" s="59">
        <v>2210.79</v>
      </c>
      <c r="G4829">
        <v>1789.99</v>
      </c>
      <c r="H4829" t="s">
        <v>2559</v>
      </c>
      <c r="I4829" t="s">
        <v>2560</v>
      </c>
      <c r="J4829" t="s">
        <v>2350</v>
      </c>
      <c r="K4829" t="s">
        <v>711</v>
      </c>
      <c r="L4829" t="s">
        <v>2350</v>
      </c>
      <c r="M4829" t="s">
        <v>2561</v>
      </c>
      <c r="N4829" t="s">
        <v>2562</v>
      </c>
      <c r="O4829" t="s">
        <v>2542</v>
      </c>
      <c r="P4829" t="s">
        <v>2543</v>
      </c>
      <c r="Q4829" t="s">
        <v>2544</v>
      </c>
      <c r="R4829" t="s">
        <v>2563</v>
      </c>
      <c r="S4829" t="s">
        <v>2546</v>
      </c>
      <c r="T4829">
        <v>4688.1549999999997</v>
      </c>
      <c r="U4829" t="s">
        <v>1891</v>
      </c>
      <c r="V4829" t="s">
        <v>2602</v>
      </c>
      <c r="W4829" t="s">
        <v>1891</v>
      </c>
      <c r="X4829" t="s">
        <v>2564</v>
      </c>
      <c r="Y4829" t="str">
        <f t="shared" si="75"/>
        <v>深圳尚米网络技术有限公司深圳尚米网络技术有限公司CPC</v>
      </c>
      <c r="Z4829" t="e">
        <f>VLOOKUP(Y:Y,[1]Sheet1!N:N,1,0)</f>
        <v>#N/A</v>
      </c>
    </row>
    <row r="4830" spans="1:26" x14ac:dyDescent="0.25">
      <c r="A4830">
        <v>20230603</v>
      </c>
      <c r="B4830">
        <v>39873589</v>
      </c>
      <c r="C4830" t="s">
        <v>2811</v>
      </c>
      <c r="D4830">
        <v>2054669</v>
      </c>
      <c r="E4830" t="s">
        <v>2622</v>
      </c>
      <c r="F4830" s="59">
        <v>117.94</v>
      </c>
      <c r="G4830">
        <v>87.36</v>
      </c>
      <c r="H4830" t="s">
        <v>2538</v>
      </c>
      <c r="I4830" t="s">
        <v>2551</v>
      </c>
      <c r="J4830" t="s">
        <v>2352</v>
      </c>
      <c r="K4830" t="s">
        <v>2321</v>
      </c>
      <c r="L4830" t="s">
        <v>2351</v>
      </c>
      <c r="M4830" t="s">
        <v>2623</v>
      </c>
      <c r="N4830" t="s">
        <v>2624</v>
      </c>
      <c r="O4830" t="s">
        <v>2542</v>
      </c>
      <c r="P4830" t="s">
        <v>2543</v>
      </c>
      <c r="Q4830" t="s">
        <v>2544</v>
      </c>
      <c r="R4830" t="s">
        <v>2625</v>
      </c>
      <c r="S4830" t="s">
        <v>2546</v>
      </c>
      <c r="T4830">
        <v>0</v>
      </c>
      <c r="U4830" t="s">
        <v>838</v>
      </c>
      <c r="V4830" t="s">
        <v>2548</v>
      </c>
      <c r="W4830" t="s">
        <v>838</v>
      </c>
      <c r="X4830" t="s">
        <v>2548</v>
      </c>
      <c r="Y4830" t="str">
        <f t="shared" si="75"/>
        <v>深圳市小赢普惠科技有限责任公司深圳市赢众通金融信息服务有限责任公司信息流</v>
      </c>
      <c r="Z4830" t="e">
        <f>VLOOKUP(Y:Y,[1]Sheet1!N:N,1,0)</f>
        <v>#N/A</v>
      </c>
    </row>
    <row r="4831" spans="1:26" hidden="1" x14ac:dyDescent="0.25">
      <c r="A4831">
        <v>20230603</v>
      </c>
      <c r="B4831">
        <v>42327215</v>
      </c>
      <c r="C4831" t="s">
        <v>2739</v>
      </c>
      <c r="D4831">
        <v>2172261</v>
      </c>
      <c r="E4831" t="s">
        <v>2628</v>
      </c>
      <c r="F4831" s="59">
        <v>465.53</v>
      </c>
      <c r="G4831">
        <v>355.37</v>
      </c>
      <c r="H4831" t="s">
        <v>2538</v>
      </c>
      <c r="I4831" t="s">
        <v>2551</v>
      </c>
      <c r="J4831" t="s">
        <v>292</v>
      </c>
      <c r="K4831" t="s">
        <v>2321</v>
      </c>
      <c r="L4831" t="s">
        <v>574</v>
      </c>
      <c r="M4831" t="s">
        <v>2611</v>
      </c>
      <c r="N4831" t="s">
        <v>2612</v>
      </c>
      <c r="O4831" t="s">
        <v>2542</v>
      </c>
      <c r="P4831" t="s">
        <v>2543</v>
      </c>
      <c r="Q4831" t="s">
        <v>2544</v>
      </c>
      <c r="R4831" t="s">
        <v>2613</v>
      </c>
      <c r="S4831" t="s">
        <v>2546</v>
      </c>
      <c r="T4831">
        <v>0</v>
      </c>
      <c r="U4831" t="s">
        <v>2614</v>
      </c>
      <c r="V4831" t="s">
        <v>2615</v>
      </c>
      <c r="W4831" t="s">
        <v>2614</v>
      </c>
      <c r="X4831" t="s">
        <v>2615</v>
      </c>
      <c r="Y4831" t="str">
        <f t="shared" si="75"/>
        <v>广州荔湾品唯信息服务有限公司广州唯品会电子商务有限公司信息流</v>
      </c>
      <c r="Z4831" t="e">
        <f>VLOOKUP(Y:Y,[1]Sheet1!N:N,1,0)</f>
        <v>#N/A</v>
      </c>
    </row>
    <row r="4832" spans="1:26" hidden="1" x14ac:dyDescent="0.25">
      <c r="A4832">
        <v>20230603</v>
      </c>
      <c r="B4832">
        <v>42965750</v>
      </c>
      <c r="C4832" t="s">
        <v>2565</v>
      </c>
      <c r="D4832">
        <v>2165227</v>
      </c>
      <c r="E4832" t="s">
        <v>2566</v>
      </c>
      <c r="F4832" s="59">
        <v>177.94</v>
      </c>
      <c r="G4832">
        <v>131.81</v>
      </c>
      <c r="H4832" t="s">
        <v>2538</v>
      </c>
      <c r="I4832" t="s">
        <v>2551</v>
      </c>
      <c r="J4832" t="s">
        <v>2320</v>
      </c>
      <c r="K4832" t="s">
        <v>2321</v>
      </c>
      <c r="L4832" t="s">
        <v>2318</v>
      </c>
      <c r="M4832" t="s">
        <v>2540</v>
      </c>
      <c r="N4832" t="s">
        <v>2541</v>
      </c>
      <c r="O4832" t="s">
        <v>2542</v>
      </c>
      <c r="P4832" t="s">
        <v>2543</v>
      </c>
      <c r="Q4832" t="s">
        <v>2544</v>
      </c>
      <c r="R4832" t="s">
        <v>2545</v>
      </c>
      <c r="S4832" t="s">
        <v>2546</v>
      </c>
      <c r="T4832">
        <v>0</v>
      </c>
      <c r="U4832" t="s">
        <v>838</v>
      </c>
      <c r="V4832" t="s">
        <v>2547</v>
      </c>
      <c r="W4832" t="s">
        <v>838</v>
      </c>
      <c r="X4832" t="s">
        <v>2548</v>
      </c>
      <c r="Y4832" t="str">
        <f t="shared" si="75"/>
        <v>上海耳序信息技术有限公司-四部上海拍拍贷金融信息服务有限公司信息流</v>
      </c>
      <c r="Z4832" t="e">
        <f>VLOOKUP(Y:Y,[1]Sheet1!N:N,1,0)</f>
        <v>#N/A</v>
      </c>
    </row>
    <row r="4833" spans="1:26" hidden="1" x14ac:dyDescent="0.25">
      <c r="A4833">
        <v>20230603</v>
      </c>
      <c r="B4833">
        <v>42965764</v>
      </c>
      <c r="C4833" t="s">
        <v>2536</v>
      </c>
      <c r="D4833">
        <v>2158784</v>
      </c>
      <c r="E4833" t="s">
        <v>2537</v>
      </c>
      <c r="F4833" s="59">
        <v>540.04</v>
      </c>
      <c r="G4833">
        <v>540.04</v>
      </c>
      <c r="H4833" t="s">
        <v>2538</v>
      </c>
      <c r="I4833" t="s">
        <v>2551</v>
      </c>
      <c r="J4833" t="s">
        <v>2320</v>
      </c>
      <c r="K4833" t="s">
        <v>2321</v>
      </c>
      <c r="L4833" t="s">
        <v>2318</v>
      </c>
      <c r="M4833" t="s">
        <v>2540</v>
      </c>
      <c r="N4833" t="s">
        <v>2541</v>
      </c>
      <c r="O4833" t="s">
        <v>2542</v>
      </c>
      <c r="P4833" t="s">
        <v>2543</v>
      </c>
      <c r="Q4833" t="s">
        <v>2544</v>
      </c>
      <c r="R4833" t="s">
        <v>2545</v>
      </c>
      <c r="S4833" t="s">
        <v>2546</v>
      </c>
      <c r="T4833">
        <v>0</v>
      </c>
      <c r="U4833" t="s">
        <v>838</v>
      </c>
      <c r="V4833" t="s">
        <v>2547</v>
      </c>
      <c r="W4833" t="s">
        <v>838</v>
      </c>
      <c r="X4833" t="s">
        <v>2548</v>
      </c>
      <c r="Y4833" t="str">
        <f t="shared" si="75"/>
        <v>上海耳序信息技术有限公司-四部上海拍拍贷金融信息服务有限公司信息流</v>
      </c>
      <c r="Z4833" t="e">
        <f>VLOOKUP(Y:Y,[1]Sheet1!N:N,1,0)</f>
        <v>#N/A</v>
      </c>
    </row>
    <row r="4834" spans="1:26" hidden="1" x14ac:dyDescent="0.25">
      <c r="A4834">
        <v>20230603</v>
      </c>
      <c r="B4834">
        <v>47426526</v>
      </c>
      <c r="C4834" t="s">
        <v>2799</v>
      </c>
      <c r="D4834">
        <v>2167551</v>
      </c>
      <c r="E4834" t="s">
        <v>2550</v>
      </c>
      <c r="F4834" s="59">
        <v>7.15</v>
      </c>
      <c r="G4834">
        <v>0</v>
      </c>
      <c r="H4834" t="s">
        <v>2538</v>
      </c>
      <c r="I4834" t="s">
        <v>2551</v>
      </c>
      <c r="J4834" t="s">
        <v>2332</v>
      </c>
      <c r="K4834" t="s">
        <v>2321</v>
      </c>
      <c r="L4834" t="s">
        <v>2333</v>
      </c>
      <c r="M4834" t="s">
        <v>2552</v>
      </c>
      <c r="N4834" t="s">
        <v>2553</v>
      </c>
      <c r="O4834" t="s">
        <v>2542</v>
      </c>
      <c r="P4834" t="s">
        <v>2543</v>
      </c>
      <c r="Q4834" t="s">
        <v>2544</v>
      </c>
      <c r="R4834" t="s">
        <v>2554</v>
      </c>
      <c r="S4834" t="s">
        <v>2546</v>
      </c>
      <c r="T4834">
        <v>0</v>
      </c>
      <c r="U4834" t="s">
        <v>2555</v>
      </c>
      <c r="V4834" t="s">
        <v>2556</v>
      </c>
      <c r="W4834" t="s">
        <v>2555</v>
      </c>
      <c r="X4834" t="s">
        <v>2556</v>
      </c>
      <c r="Y4834" t="str">
        <f t="shared" si="75"/>
        <v>北京爱奇艺科技有限公司-百度北京爱奇艺科技有限公司信息流</v>
      </c>
      <c r="Z4834" t="e">
        <f>VLOOKUP(Y:Y,[1]Sheet1!N:N,1,0)</f>
        <v>#N/A</v>
      </c>
    </row>
    <row r="4835" spans="1:26" hidden="1" x14ac:dyDescent="0.25">
      <c r="A4835">
        <v>20230603</v>
      </c>
      <c r="B4835">
        <v>32070458</v>
      </c>
      <c r="C4835" t="s">
        <v>2646</v>
      </c>
      <c r="D4835">
        <v>2158492</v>
      </c>
      <c r="E4835" t="s">
        <v>2580</v>
      </c>
      <c r="F4835" s="59">
        <v>500.36</v>
      </c>
      <c r="G4835">
        <v>420.44</v>
      </c>
      <c r="H4835" t="s">
        <v>2559</v>
      </c>
      <c r="I4835" t="s">
        <v>2560</v>
      </c>
      <c r="J4835" t="s">
        <v>2330</v>
      </c>
      <c r="K4835" t="s">
        <v>711</v>
      </c>
      <c r="L4835" t="s">
        <v>2329</v>
      </c>
      <c r="M4835" t="s">
        <v>2581</v>
      </c>
      <c r="N4835" t="s">
        <v>2582</v>
      </c>
      <c r="O4835" t="s">
        <v>2542</v>
      </c>
      <c r="P4835" t="s">
        <v>2543</v>
      </c>
      <c r="Q4835" t="s">
        <v>2544</v>
      </c>
      <c r="R4835" t="s">
        <v>2583</v>
      </c>
      <c r="S4835" t="s">
        <v>2546</v>
      </c>
      <c r="T4835">
        <v>8012.9650000000001</v>
      </c>
      <c r="U4835" t="s">
        <v>2584</v>
      </c>
      <c r="V4835" t="s">
        <v>2585</v>
      </c>
      <c r="W4835" t="s">
        <v>2584</v>
      </c>
      <c r="X4835" t="s">
        <v>2585</v>
      </c>
      <c r="Y4835" t="str">
        <f t="shared" si="75"/>
        <v>成都哈拜网络科技有限公司-数字媒体事业部上海哈啰普惠科技有限公司CPC</v>
      </c>
      <c r="Z4835" t="e">
        <f>VLOOKUP(Y:Y,[1]Sheet1!N:N,1,0)</f>
        <v>#N/A</v>
      </c>
    </row>
    <row r="4836" spans="1:26" hidden="1" x14ac:dyDescent="0.25">
      <c r="A4836">
        <v>20230603</v>
      </c>
      <c r="B4836">
        <v>47327963</v>
      </c>
      <c r="C4836" t="s">
        <v>2678</v>
      </c>
      <c r="D4836">
        <v>2185183</v>
      </c>
      <c r="E4836" t="s">
        <v>2574</v>
      </c>
      <c r="F4836" s="59">
        <v>51.19</v>
      </c>
      <c r="G4836">
        <v>38.78</v>
      </c>
      <c r="H4836" t="s">
        <v>2538</v>
      </c>
      <c r="I4836" t="s">
        <v>2551</v>
      </c>
      <c r="J4836" t="s">
        <v>2575</v>
      </c>
      <c r="K4836" t="s">
        <v>2321</v>
      </c>
      <c r="L4836" t="s">
        <v>2344</v>
      </c>
      <c r="M4836" t="s">
        <v>2576</v>
      </c>
      <c r="O4836" t="s">
        <v>2542</v>
      </c>
      <c r="P4836" t="s">
        <v>2543</v>
      </c>
      <c r="Q4836" t="s">
        <v>2544</v>
      </c>
      <c r="R4836" t="s">
        <v>2577</v>
      </c>
      <c r="S4836" t="s">
        <v>2546</v>
      </c>
      <c r="T4836">
        <v>0</v>
      </c>
      <c r="U4836" t="s">
        <v>838</v>
      </c>
      <c r="V4836" t="s">
        <v>2578</v>
      </c>
      <c r="W4836" t="s">
        <v>838</v>
      </c>
      <c r="X4836" t="s">
        <v>2578</v>
      </c>
      <c r="Y4836" t="str">
        <f t="shared" si="75"/>
        <v>北京微财科技有限公司-数媒重庆市黑卡小额贷款有限公司信息流</v>
      </c>
      <c r="Z4836" t="e">
        <f>VLOOKUP(Y:Y,[1]Sheet1!N:N,1,0)</f>
        <v>#N/A</v>
      </c>
    </row>
    <row r="4837" spans="1:26" x14ac:dyDescent="0.25">
      <c r="A4837">
        <v>20230603</v>
      </c>
      <c r="B4837">
        <v>43094782</v>
      </c>
      <c r="C4837" t="s">
        <v>2630</v>
      </c>
      <c r="D4837">
        <v>2054669</v>
      </c>
      <c r="E4837" t="s">
        <v>2622</v>
      </c>
      <c r="F4837" s="59">
        <v>45.08</v>
      </c>
      <c r="G4837">
        <v>33.39</v>
      </c>
      <c r="H4837" t="s">
        <v>2538</v>
      </c>
      <c r="I4837" t="s">
        <v>2551</v>
      </c>
      <c r="J4837" t="s">
        <v>2352</v>
      </c>
      <c r="K4837" t="s">
        <v>2321</v>
      </c>
      <c r="L4837" t="s">
        <v>2351</v>
      </c>
      <c r="M4837" t="s">
        <v>2623</v>
      </c>
      <c r="N4837" t="s">
        <v>2624</v>
      </c>
      <c r="O4837" t="s">
        <v>2542</v>
      </c>
      <c r="P4837" t="s">
        <v>2543</v>
      </c>
      <c r="Q4837" t="s">
        <v>2544</v>
      </c>
      <c r="R4837" t="s">
        <v>2625</v>
      </c>
      <c r="S4837" t="s">
        <v>2546</v>
      </c>
      <c r="T4837">
        <v>0</v>
      </c>
      <c r="U4837" t="s">
        <v>838</v>
      </c>
      <c r="V4837" t="s">
        <v>2548</v>
      </c>
      <c r="W4837" t="s">
        <v>838</v>
      </c>
      <c r="X4837" t="s">
        <v>2548</v>
      </c>
      <c r="Y4837" t="str">
        <f t="shared" si="75"/>
        <v>深圳市小赢普惠科技有限责任公司深圳市赢众通金融信息服务有限责任公司信息流</v>
      </c>
      <c r="Z4837" t="e">
        <f>VLOOKUP(Y:Y,[1]Sheet1!N:N,1,0)</f>
        <v>#N/A</v>
      </c>
    </row>
    <row r="4838" spans="1:26" hidden="1" x14ac:dyDescent="0.25">
      <c r="A4838">
        <v>20230603</v>
      </c>
      <c r="B4838">
        <v>38794025</v>
      </c>
      <c r="C4838" t="s">
        <v>2651</v>
      </c>
      <c r="D4838">
        <v>2172261</v>
      </c>
      <c r="E4838" t="s">
        <v>2628</v>
      </c>
      <c r="F4838" s="59">
        <v>1004.98</v>
      </c>
      <c r="G4838">
        <v>767.16</v>
      </c>
      <c r="H4838" t="s">
        <v>2538</v>
      </c>
      <c r="I4838" t="s">
        <v>2551</v>
      </c>
      <c r="J4838" t="s">
        <v>292</v>
      </c>
      <c r="K4838" t="s">
        <v>2321</v>
      </c>
      <c r="L4838" t="s">
        <v>574</v>
      </c>
      <c r="M4838" t="s">
        <v>2611</v>
      </c>
      <c r="N4838" t="s">
        <v>2612</v>
      </c>
      <c r="O4838" t="s">
        <v>2542</v>
      </c>
      <c r="P4838" t="s">
        <v>2543</v>
      </c>
      <c r="Q4838" t="s">
        <v>2544</v>
      </c>
      <c r="R4838" t="s">
        <v>2613</v>
      </c>
      <c r="S4838" t="s">
        <v>2546</v>
      </c>
      <c r="T4838">
        <v>0</v>
      </c>
      <c r="U4838" t="s">
        <v>2614</v>
      </c>
      <c r="V4838" t="s">
        <v>2615</v>
      </c>
      <c r="W4838" t="s">
        <v>2614</v>
      </c>
      <c r="X4838" t="s">
        <v>2615</v>
      </c>
      <c r="Y4838" t="str">
        <f t="shared" si="75"/>
        <v>广州荔湾品唯信息服务有限公司广州唯品会电子商务有限公司信息流</v>
      </c>
      <c r="Z4838" t="e">
        <f>VLOOKUP(Y:Y,[1]Sheet1!N:N,1,0)</f>
        <v>#N/A</v>
      </c>
    </row>
    <row r="4839" spans="1:26" hidden="1" x14ac:dyDescent="0.25">
      <c r="A4839">
        <v>20230603</v>
      </c>
      <c r="B4839">
        <v>39122181</v>
      </c>
      <c r="C4839" t="s">
        <v>2586</v>
      </c>
      <c r="D4839">
        <v>2117410</v>
      </c>
      <c r="E4839" t="s">
        <v>2587</v>
      </c>
      <c r="F4839" s="59">
        <v>45.07</v>
      </c>
      <c r="G4839">
        <v>0</v>
      </c>
      <c r="H4839" t="s">
        <v>2538</v>
      </c>
      <c r="I4839" t="s">
        <v>2539</v>
      </c>
      <c r="J4839" t="s">
        <v>2353</v>
      </c>
      <c r="K4839" t="s">
        <v>2321</v>
      </c>
      <c r="L4839" t="s">
        <v>326</v>
      </c>
      <c r="M4839" t="s">
        <v>2588</v>
      </c>
      <c r="N4839" t="s">
        <v>2589</v>
      </c>
      <c r="O4839" t="s">
        <v>2542</v>
      </c>
      <c r="P4839" t="s">
        <v>2543</v>
      </c>
      <c r="Q4839" t="s">
        <v>2544</v>
      </c>
      <c r="R4839" t="s">
        <v>2570</v>
      </c>
      <c r="S4839" t="s">
        <v>2546</v>
      </c>
      <c r="T4839">
        <v>0</v>
      </c>
      <c r="U4839" t="s">
        <v>2571</v>
      </c>
      <c r="V4839" t="s">
        <v>2572</v>
      </c>
      <c r="W4839" t="s">
        <v>1891</v>
      </c>
      <c r="X4839" t="s">
        <v>2564</v>
      </c>
      <c r="Y4839" t="str">
        <f t="shared" si="75"/>
        <v>网易有道信息技术（北京）有限公司网易(杭州)网络有限公司信息流</v>
      </c>
      <c r="Z4839" t="e">
        <f>VLOOKUP(Y:Y,[1]Sheet1!N:N,1,0)</f>
        <v>#N/A</v>
      </c>
    </row>
    <row r="4840" spans="1:26" hidden="1" x14ac:dyDescent="0.25">
      <c r="A4840">
        <v>20230603</v>
      </c>
      <c r="B4840">
        <v>40732460</v>
      </c>
      <c r="C4840" t="s">
        <v>2702</v>
      </c>
      <c r="D4840">
        <v>2158492</v>
      </c>
      <c r="E4840" t="s">
        <v>2580</v>
      </c>
      <c r="F4840" s="59">
        <v>9526.77</v>
      </c>
      <c r="G4840">
        <v>8005.36</v>
      </c>
      <c r="H4840" t="s">
        <v>2559</v>
      </c>
      <c r="I4840" t="s">
        <v>2560</v>
      </c>
      <c r="J4840" t="s">
        <v>2330</v>
      </c>
      <c r="K4840" t="s">
        <v>711</v>
      </c>
      <c r="L4840" t="s">
        <v>2329</v>
      </c>
      <c r="M4840" t="s">
        <v>2581</v>
      </c>
      <c r="N4840" t="s">
        <v>2582</v>
      </c>
      <c r="O4840" t="s">
        <v>2542</v>
      </c>
      <c r="P4840" t="s">
        <v>2543</v>
      </c>
      <c r="Q4840" t="s">
        <v>2544</v>
      </c>
      <c r="R4840" t="s">
        <v>2583</v>
      </c>
      <c r="S4840" t="s">
        <v>2546</v>
      </c>
      <c r="T4840">
        <v>42055.381000000001</v>
      </c>
      <c r="U4840" t="s">
        <v>2584</v>
      </c>
      <c r="V4840" t="s">
        <v>2585</v>
      </c>
      <c r="W4840" t="s">
        <v>2584</v>
      </c>
      <c r="X4840" t="s">
        <v>2585</v>
      </c>
      <c r="Y4840" t="str">
        <f t="shared" si="75"/>
        <v>成都哈拜网络科技有限公司-数字媒体事业部上海哈啰普惠科技有限公司CPC</v>
      </c>
      <c r="Z4840" t="e">
        <f>VLOOKUP(Y:Y,[1]Sheet1!N:N,1,0)</f>
        <v>#N/A</v>
      </c>
    </row>
    <row r="4841" spans="1:26" hidden="1" x14ac:dyDescent="0.25">
      <c r="A4841">
        <v>20230603</v>
      </c>
      <c r="B4841">
        <v>40850187</v>
      </c>
      <c r="C4841" t="s">
        <v>2652</v>
      </c>
      <c r="D4841">
        <v>2165227</v>
      </c>
      <c r="E4841" t="s">
        <v>2566</v>
      </c>
      <c r="F4841" s="59">
        <v>1041.1500000000001</v>
      </c>
      <c r="G4841">
        <v>771.22</v>
      </c>
      <c r="H4841" t="s">
        <v>2538</v>
      </c>
      <c r="I4841" t="s">
        <v>2551</v>
      </c>
      <c r="J4841" t="s">
        <v>2320</v>
      </c>
      <c r="K4841" t="s">
        <v>2321</v>
      </c>
      <c r="L4841" t="s">
        <v>2318</v>
      </c>
      <c r="M4841" t="s">
        <v>2540</v>
      </c>
      <c r="N4841" t="s">
        <v>2541</v>
      </c>
      <c r="O4841" t="s">
        <v>2542</v>
      </c>
      <c r="P4841" t="s">
        <v>2543</v>
      </c>
      <c r="Q4841" t="s">
        <v>2544</v>
      </c>
      <c r="R4841" t="s">
        <v>2545</v>
      </c>
      <c r="S4841" t="s">
        <v>2546</v>
      </c>
      <c r="T4841">
        <v>0</v>
      </c>
      <c r="U4841" t="s">
        <v>838</v>
      </c>
      <c r="V4841" t="s">
        <v>2547</v>
      </c>
      <c r="W4841" t="s">
        <v>838</v>
      </c>
      <c r="X4841" t="s">
        <v>2548</v>
      </c>
      <c r="Y4841" t="str">
        <f t="shared" si="75"/>
        <v>上海耳序信息技术有限公司-四部上海拍拍贷金融信息服务有限公司信息流</v>
      </c>
      <c r="Z4841" t="e">
        <f>VLOOKUP(Y:Y,[1]Sheet1!N:N,1,0)</f>
        <v>#N/A</v>
      </c>
    </row>
    <row r="4842" spans="1:26" hidden="1" x14ac:dyDescent="0.25">
      <c r="A4842">
        <v>20230603</v>
      </c>
      <c r="B4842">
        <v>42327250</v>
      </c>
      <c r="C4842" t="s">
        <v>2704</v>
      </c>
      <c r="D4842">
        <v>2172261</v>
      </c>
      <c r="E4842" t="s">
        <v>2628</v>
      </c>
      <c r="F4842" s="59">
        <v>735</v>
      </c>
      <c r="G4842">
        <v>561.07000000000005</v>
      </c>
      <c r="H4842" t="s">
        <v>2538</v>
      </c>
      <c r="I4842" t="s">
        <v>2539</v>
      </c>
      <c r="J4842" t="s">
        <v>292</v>
      </c>
      <c r="K4842" t="s">
        <v>2321</v>
      </c>
      <c r="L4842" t="s">
        <v>574</v>
      </c>
      <c r="M4842" t="s">
        <v>2611</v>
      </c>
      <c r="N4842" t="s">
        <v>2612</v>
      </c>
      <c r="O4842" t="s">
        <v>2542</v>
      </c>
      <c r="P4842" t="s">
        <v>2543</v>
      </c>
      <c r="Q4842" t="s">
        <v>2544</v>
      </c>
      <c r="R4842" t="s">
        <v>2613</v>
      </c>
      <c r="S4842" t="s">
        <v>2546</v>
      </c>
      <c r="T4842">
        <v>0</v>
      </c>
      <c r="U4842" t="s">
        <v>2614</v>
      </c>
      <c r="V4842" t="s">
        <v>2615</v>
      </c>
      <c r="W4842" t="s">
        <v>2614</v>
      </c>
      <c r="X4842" t="s">
        <v>2615</v>
      </c>
      <c r="Y4842" t="str">
        <f t="shared" si="75"/>
        <v>广州荔湾品唯信息服务有限公司广州唯品会电子商务有限公司信息流</v>
      </c>
      <c r="Z4842" t="e">
        <f>VLOOKUP(Y:Y,[1]Sheet1!N:N,1,0)</f>
        <v>#N/A</v>
      </c>
    </row>
    <row r="4843" spans="1:26" hidden="1" x14ac:dyDescent="0.25">
      <c r="A4843">
        <v>20230603</v>
      </c>
      <c r="B4843">
        <v>45323107</v>
      </c>
      <c r="C4843" t="s">
        <v>2654</v>
      </c>
      <c r="D4843">
        <v>2172261</v>
      </c>
      <c r="E4843" t="s">
        <v>2628</v>
      </c>
      <c r="F4843" s="59">
        <v>1445.21</v>
      </c>
      <c r="G4843">
        <v>1103.21</v>
      </c>
      <c r="H4843" t="s">
        <v>2538</v>
      </c>
      <c r="I4843" t="s">
        <v>2539</v>
      </c>
      <c r="J4843" t="s">
        <v>292</v>
      </c>
      <c r="K4843" t="s">
        <v>2321</v>
      </c>
      <c r="L4843" t="s">
        <v>574</v>
      </c>
      <c r="M4843" t="s">
        <v>2611</v>
      </c>
      <c r="N4843" t="s">
        <v>2612</v>
      </c>
      <c r="O4843" t="s">
        <v>2542</v>
      </c>
      <c r="P4843" t="s">
        <v>2543</v>
      </c>
      <c r="Q4843" t="s">
        <v>2544</v>
      </c>
      <c r="R4843" t="s">
        <v>2613</v>
      </c>
      <c r="S4843" t="s">
        <v>2546</v>
      </c>
      <c r="T4843">
        <v>0</v>
      </c>
      <c r="U4843" t="s">
        <v>2614</v>
      </c>
      <c r="V4843" t="s">
        <v>2615</v>
      </c>
      <c r="W4843" t="s">
        <v>2614</v>
      </c>
      <c r="X4843" t="s">
        <v>2615</v>
      </c>
      <c r="Y4843" t="str">
        <f t="shared" si="75"/>
        <v>广州荔湾品唯信息服务有限公司广州唯品会电子商务有限公司信息流</v>
      </c>
      <c r="Z4843" t="e">
        <f>VLOOKUP(Y:Y,[1]Sheet1!N:N,1,0)</f>
        <v>#N/A</v>
      </c>
    </row>
    <row r="4844" spans="1:26" hidden="1" x14ac:dyDescent="0.25">
      <c r="A4844">
        <v>20230603</v>
      </c>
      <c r="B4844">
        <v>47184415</v>
      </c>
      <c r="C4844" t="s">
        <v>2708</v>
      </c>
      <c r="D4844">
        <v>2176807</v>
      </c>
      <c r="E4844" t="s">
        <v>2691</v>
      </c>
      <c r="F4844" s="59">
        <v>35843.599999999999</v>
      </c>
      <c r="G4844">
        <v>26163.21</v>
      </c>
      <c r="H4844" t="s">
        <v>2538</v>
      </c>
      <c r="I4844" t="s">
        <v>2551</v>
      </c>
      <c r="J4844" t="s">
        <v>2339</v>
      </c>
      <c r="K4844" t="s">
        <v>2321</v>
      </c>
      <c r="L4844" t="s">
        <v>2338</v>
      </c>
      <c r="M4844" t="s">
        <v>2692</v>
      </c>
      <c r="N4844" t="s">
        <v>2693</v>
      </c>
      <c r="O4844" t="s">
        <v>2542</v>
      </c>
      <c r="P4844" t="s">
        <v>2543</v>
      </c>
      <c r="Q4844" t="s">
        <v>2544</v>
      </c>
      <c r="R4844" t="s">
        <v>2694</v>
      </c>
      <c r="S4844" t="s">
        <v>2546</v>
      </c>
      <c r="T4844">
        <v>0</v>
      </c>
      <c r="U4844" t="s">
        <v>2117</v>
      </c>
      <c r="V4844" t="s">
        <v>2695</v>
      </c>
      <c r="W4844" t="s">
        <v>2117</v>
      </c>
      <c r="X4844" t="s">
        <v>2695</v>
      </c>
      <c r="Y4844" t="str">
        <f t="shared" si="75"/>
        <v>北京三快在线科技有限公司及其关联公司北京三快科技有限公司信息流</v>
      </c>
      <c r="Z4844" t="e">
        <f>VLOOKUP(Y:Y,[1]Sheet1!N:N,1,0)</f>
        <v>#N/A</v>
      </c>
    </row>
    <row r="4845" spans="1:26" hidden="1" x14ac:dyDescent="0.25">
      <c r="A4845">
        <v>20230603</v>
      </c>
      <c r="B4845">
        <v>47426571</v>
      </c>
      <c r="C4845" t="s">
        <v>2754</v>
      </c>
      <c r="D4845">
        <v>2167551</v>
      </c>
      <c r="E4845" t="s">
        <v>2550</v>
      </c>
      <c r="F4845" s="59">
        <v>7.85</v>
      </c>
      <c r="G4845">
        <v>7.85</v>
      </c>
      <c r="H4845" t="s">
        <v>2538</v>
      </c>
      <c r="I4845" t="s">
        <v>2551</v>
      </c>
      <c r="J4845" t="s">
        <v>2332</v>
      </c>
      <c r="K4845" t="s">
        <v>2321</v>
      </c>
      <c r="L4845" t="s">
        <v>2333</v>
      </c>
      <c r="M4845" t="s">
        <v>2552</v>
      </c>
      <c r="N4845" t="s">
        <v>2553</v>
      </c>
      <c r="O4845" t="s">
        <v>2542</v>
      </c>
      <c r="P4845" t="s">
        <v>2543</v>
      </c>
      <c r="Q4845" t="s">
        <v>2544</v>
      </c>
      <c r="R4845" t="s">
        <v>2554</v>
      </c>
      <c r="S4845" t="s">
        <v>2546</v>
      </c>
      <c r="T4845">
        <v>0</v>
      </c>
      <c r="U4845" t="s">
        <v>2555</v>
      </c>
      <c r="V4845" t="s">
        <v>2556</v>
      </c>
      <c r="W4845" t="s">
        <v>2555</v>
      </c>
      <c r="X4845" t="s">
        <v>2556</v>
      </c>
      <c r="Y4845" t="str">
        <f t="shared" si="75"/>
        <v>北京爱奇艺科技有限公司-百度北京爱奇艺科技有限公司信息流</v>
      </c>
      <c r="Z4845" t="e">
        <f>VLOOKUP(Y:Y,[1]Sheet1!N:N,1,0)</f>
        <v>#N/A</v>
      </c>
    </row>
    <row r="4846" spans="1:26" hidden="1" x14ac:dyDescent="0.25">
      <c r="A4846">
        <v>20230603</v>
      </c>
      <c r="B4846">
        <v>31693175</v>
      </c>
      <c r="C4846" t="s">
        <v>2787</v>
      </c>
      <c r="D4846">
        <v>2158492</v>
      </c>
      <c r="E4846" t="s">
        <v>2580</v>
      </c>
      <c r="F4846" s="59">
        <v>3460.03</v>
      </c>
      <c r="G4846">
        <v>2907.39</v>
      </c>
      <c r="H4846" t="s">
        <v>2559</v>
      </c>
      <c r="I4846" t="s">
        <v>2560</v>
      </c>
      <c r="J4846" t="s">
        <v>2330</v>
      </c>
      <c r="K4846" t="s">
        <v>711</v>
      </c>
      <c r="L4846" t="s">
        <v>2329</v>
      </c>
      <c r="M4846" t="s">
        <v>2581</v>
      </c>
      <c r="N4846" t="s">
        <v>2582</v>
      </c>
      <c r="O4846" t="s">
        <v>2542</v>
      </c>
      <c r="P4846" t="s">
        <v>2543</v>
      </c>
      <c r="Q4846" t="s">
        <v>2544</v>
      </c>
      <c r="R4846" t="s">
        <v>2583</v>
      </c>
      <c r="S4846" t="s">
        <v>2546</v>
      </c>
      <c r="T4846">
        <v>15869.124</v>
      </c>
      <c r="U4846" t="s">
        <v>2584</v>
      </c>
      <c r="V4846" t="s">
        <v>2585</v>
      </c>
      <c r="W4846" t="s">
        <v>2584</v>
      </c>
      <c r="X4846" t="s">
        <v>2585</v>
      </c>
      <c r="Y4846" t="str">
        <f t="shared" si="75"/>
        <v>成都哈拜网络科技有限公司-数字媒体事业部上海哈啰普惠科技有限公司CPC</v>
      </c>
      <c r="Z4846" t="e">
        <f>VLOOKUP(Y:Y,[1]Sheet1!N:N,1,0)</f>
        <v>#N/A</v>
      </c>
    </row>
    <row r="4847" spans="1:26" x14ac:dyDescent="0.25">
      <c r="A4847">
        <v>20230603</v>
      </c>
      <c r="B4847">
        <v>45336908</v>
      </c>
      <c r="C4847" t="s">
        <v>2621</v>
      </c>
      <c r="D4847">
        <v>2054669</v>
      </c>
      <c r="E4847" t="s">
        <v>2622</v>
      </c>
      <c r="F4847" s="59">
        <v>5654.44</v>
      </c>
      <c r="G4847">
        <v>4188.47</v>
      </c>
      <c r="H4847" t="s">
        <v>2538</v>
      </c>
      <c r="I4847" t="s">
        <v>2539</v>
      </c>
      <c r="J4847" t="s">
        <v>2352</v>
      </c>
      <c r="K4847" t="s">
        <v>2321</v>
      </c>
      <c r="L4847" t="s">
        <v>2351</v>
      </c>
      <c r="M4847" t="s">
        <v>2623</v>
      </c>
      <c r="N4847" t="s">
        <v>2624</v>
      </c>
      <c r="O4847" t="s">
        <v>2542</v>
      </c>
      <c r="P4847" t="s">
        <v>2543</v>
      </c>
      <c r="Q4847" t="s">
        <v>2544</v>
      </c>
      <c r="R4847" t="s">
        <v>2625</v>
      </c>
      <c r="S4847" t="s">
        <v>2546</v>
      </c>
      <c r="T4847">
        <v>0</v>
      </c>
      <c r="U4847" t="s">
        <v>838</v>
      </c>
      <c r="V4847" t="s">
        <v>2548</v>
      </c>
      <c r="W4847" t="s">
        <v>838</v>
      </c>
      <c r="X4847" t="s">
        <v>2548</v>
      </c>
      <c r="Y4847" t="str">
        <f t="shared" si="75"/>
        <v>深圳市小赢普惠科技有限责任公司深圳市赢众通金融信息服务有限责任公司信息流</v>
      </c>
      <c r="Z4847" t="e">
        <f>VLOOKUP(Y:Y,[1]Sheet1!N:N,1,0)</f>
        <v>#N/A</v>
      </c>
    </row>
    <row r="4848" spans="1:26" hidden="1" x14ac:dyDescent="0.25">
      <c r="A4848">
        <v>20230603</v>
      </c>
      <c r="B4848">
        <v>47184419</v>
      </c>
      <c r="C4848" t="s">
        <v>2740</v>
      </c>
      <c r="D4848">
        <v>2176807</v>
      </c>
      <c r="E4848" t="s">
        <v>2691</v>
      </c>
      <c r="F4848" s="59">
        <v>0.13</v>
      </c>
      <c r="G4848">
        <v>0.1</v>
      </c>
      <c r="H4848" t="s">
        <v>2538</v>
      </c>
      <c r="I4848" t="s">
        <v>2539</v>
      </c>
      <c r="J4848" t="s">
        <v>2339</v>
      </c>
      <c r="K4848" t="s">
        <v>2321</v>
      </c>
      <c r="L4848" t="s">
        <v>2338</v>
      </c>
      <c r="M4848" t="s">
        <v>2692</v>
      </c>
      <c r="N4848" t="s">
        <v>2693</v>
      </c>
      <c r="O4848" t="s">
        <v>2542</v>
      </c>
      <c r="P4848" t="s">
        <v>2543</v>
      </c>
      <c r="Q4848" t="s">
        <v>2544</v>
      </c>
      <c r="R4848" t="s">
        <v>2694</v>
      </c>
      <c r="S4848" t="s">
        <v>2546</v>
      </c>
      <c r="T4848">
        <v>0</v>
      </c>
      <c r="U4848" t="s">
        <v>2117</v>
      </c>
      <c r="V4848" t="s">
        <v>2695</v>
      </c>
      <c r="W4848" t="s">
        <v>2117</v>
      </c>
      <c r="X4848" t="s">
        <v>2695</v>
      </c>
      <c r="Y4848" t="str">
        <f t="shared" si="75"/>
        <v>北京三快在线科技有限公司及其关联公司北京三快科技有限公司信息流</v>
      </c>
      <c r="Z4848" t="e">
        <f>VLOOKUP(Y:Y,[1]Sheet1!N:N,1,0)</f>
        <v>#N/A</v>
      </c>
    </row>
    <row r="4849" spans="1:26" hidden="1" x14ac:dyDescent="0.25">
      <c r="A4849">
        <v>20230603</v>
      </c>
      <c r="B4849">
        <v>38794049</v>
      </c>
      <c r="C4849" t="s">
        <v>2627</v>
      </c>
      <c r="D4849">
        <v>2172261</v>
      </c>
      <c r="E4849" t="s">
        <v>2628</v>
      </c>
      <c r="F4849" s="59">
        <v>38.25</v>
      </c>
      <c r="G4849">
        <v>29.2</v>
      </c>
      <c r="H4849" t="s">
        <v>2538</v>
      </c>
      <c r="I4849" t="s">
        <v>2539</v>
      </c>
      <c r="J4849" t="s">
        <v>292</v>
      </c>
      <c r="K4849" t="s">
        <v>2321</v>
      </c>
      <c r="L4849" t="s">
        <v>574</v>
      </c>
      <c r="M4849" t="s">
        <v>2611</v>
      </c>
      <c r="N4849" t="s">
        <v>2612</v>
      </c>
      <c r="O4849" t="s">
        <v>2542</v>
      </c>
      <c r="P4849" t="s">
        <v>2543</v>
      </c>
      <c r="Q4849" t="s">
        <v>2544</v>
      </c>
      <c r="R4849" t="s">
        <v>2613</v>
      </c>
      <c r="S4849" t="s">
        <v>2546</v>
      </c>
      <c r="T4849">
        <v>0</v>
      </c>
      <c r="U4849" t="s">
        <v>2614</v>
      </c>
      <c r="V4849" t="s">
        <v>2615</v>
      </c>
      <c r="W4849" t="s">
        <v>2614</v>
      </c>
      <c r="X4849" t="s">
        <v>2615</v>
      </c>
      <c r="Y4849" t="str">
        <f t="shared" si="75"/>
        <v>广州荔湾品唯信息服务有限公司广州唯品会电子商务有限公司信息流</v>
      </c>
      <c r="Z4849" t="e">
        <f>VLOOKUP(Y:Y,[1]Sheet1!N:N,1,0)</f>
        <v>#N/A</v>
      </c>
    </row>
    <row r="4850" spans="1:26" hidden="1" x14ac:dyDescent="0.25">
      <c r="A4850">
        <v>20230603</v>
      </c>
      <c r="B4850">
        <v>31849475</v>
      </c>
      <c r="C4850" t="s">
        <v>2604</v>
      </c>
      <c r="D4850">
        <v>2158492</v>
      </c>
      <c r="E4850" t="s">
        <v>2580</v>
      </c>
      <c r="F4850" s="59">
        <v>2620.4</v>
      </c>
      <c r="G4850">
        <v>2201.87</v>
      </c>
      <c r="H4850" t="s">
        <v>2559</v>
      </c>
      <c r="I4850" t="s">
        <v>2560</v>
      </c>
      <c r="J4850" t="s">
        <v>2330</v>
      </c>
      <c r="K4850" t="s">
        <v>711</v>
      </c>
      <c r="L4850" t="s">
        <v>2329</v>
      </c>
      <c r="M4850" t="s">
        <v>2581</v>
      </c>
      <c r="N4850" t="s">
        <v>2582</v>
      </c>
      <c r="O4850" t="s">
        <v>2542</v>
      </c>
      <c r="P4850" t="s">
        <v>2543</v>
      </c>
      <c r="Q4850" t="s">
        <v>2544</v>
      </c>
      <c r="R4850" t="s">
        <v>2583</v>
      </c>
      <c r="S4850" t="s">
        <v>2546</v>
      </c>
      <c r="T4850">
        <v>288265.17800000001</v>
      </c>
      <c r="U4850" t="s">
        <v>2584</v>
      </c>
      <c r="V4850" t="s">
        <v>2585</v>
      </c>
      <c r="W4850" t="s">
        <v>2584</v>
      </c>
      <c r="X4850" t="s">
        <v>2585</v>
      </c>
      <c r="Y4850" t="str">
        <f t="shared" si="75"/>
        <v>成都哈拜网络科技有限公司-数字媒体事业部上海哈啰普惠科技有限公司CPC</v>
      </c>
      <c r="Z4850" t="e">
        <f>VLOOKUP(Y:Y,[1]Sheet1!N:N,1,0)</f>
        <v>#N/A</v>
      </c>
    </row>
    <row r="4851" spans="1:26" hidden="1" x14ac:dyDescent="0.25">
      <c r="A4851">
        <v>20230603</v>
      </c>
      <c r="B4851">
        <v>47426625</v>
      </c>
      <c r="C4851" t="s">
        <v>2802</v>
      </c>
      <c r="D4851">
        <v>2189969</v>
      </c>
      <c r="E4851" t="s">
        <v>2608</v>
      </c>
      <c r="F4851" s="59">
        <v>43486.98</v>
      </c>
      <c r="G4851">
        <v>31062.13</v>
      </c>
      <c r="H4851" t="s">
        <v>2538</v>
      </c>
      <c r="I4851" t="s">
        <v>2551</v>
      </c>
      <c r="J4851" t="s">
        <v>2332</v>
      </c>
      <c r="K4851" t="s">
        <v>2321</v>
      </c>
      <c r="L4851" t="s">
        <v>2333</v>
      </c>
      <c r="M4851" t="s">
        <v>2552</v>
      </c>
      <c r="N4851" t="s">
        <v>2553</v>
      </c>
      <c r="O4851" t="s">
        <v>2542</v>
      </c>
      <c r="P4851" t="s">
        <v>2543</v>
      </c>
      <c r="Q4851" t="s">
        <v>2544</v>
      </c>
      <c r="R4851" t="s">
        <v>2554</v>
      </c>
      <c r="S4851" t="s">
        <v>2546</v>
      </c>
      <c r="T4851">
        <v>0</v>
      </c>
      <c r="U4851" t="s">
        <v>2555</v>
      </c>
      <c r="V4851" t="s">
        <v>2556</v>
      </c>
      <c r="W4851" t="s">
        <v>2555</v>
      </c>
      <c r="X4851" t="s">
        <v>2556</v>
      </c>
      <c r="Y4851" t="str">
        <f t="shared" si="75"/>
        <v>北京爱奇艺科技有限公司-百度北京爱奇艺科技有限公司信息流</v>
      </c>
      <c r="Z4851" t="e">
        <f>VLOOKUP(Y:Y,[1]Sheet1!N:N,1,0)</f>
        <v>#N/A</v>
      </c>
    </row>
    <row r="4852" spans="1:26" hidden="1" x14ac:dyDescent="0.25">
      <c r="A4852">
        <v>20230603</v>
      </c>
      <c r="B4852">
        <v>27382539</v>
      </c>
      <c r="C4852" t="s">
        <v>2609</v>
      </c>
      <c r="D4852">
        <v>2172257</v>
      </c>
      <c r="E4852" t="s">
        <v>2610</v>
      </c>
      <c r="F4852" s="59">
        <v>12093.63</v>
      </c>
      <c r="G4852">
        <v>9597.99</v>
      </c>
      <c r="H4852" t="s">
        <v>2559</v>
      </c>
      <c r="I4852" t="s">
        <v>2560</v>
      </c>
      <c r="J4852" t="s">
        <v>292</v>
      </c>
      <c r="K4852" t="s">
        <v>711</v>
      </c>
      <c r="L4852" t="s">
        <v>574</v>
      </c>
      <c r="M4852" t="s">
        <v>2611</v>
      </c>
      <c r="N4852" t="s">
        <v>2612</v>
      </c>
      <c r="O4852" t="s">
        <v>2542</v>
      </c>
      <c r="P4852" t="s">
        <v>2543</v>
      </c>
      <c r="Q4852" t="s">
        <v>2544</v>
      </c>
      <c r="R4852" t="s">
        <v>2613</v>
      </c>
      <c r="S4852" t="s">
        <v>2546</v>
      </c>
      <c r="T4852">
        <v>53524.421000000002</v>
      </c>
      <c r="U4852" t="s">
        <v>2614</v>
      </c>
      <c r="V4852" t="s">
        <v>2615</v>
      </c>
      <c r="W4852" t="s">
        <v>2614</v>
      </c>
      <c r="X4852" t="s">
        <v>2615</v>
      </c>
      <c r="Y4852" t="str">
        <f t="shared" si="75"/>
        <v>广州荔湾品唯信息服务有限公司广州唯品会电子商务有限公司CPC</v>
      </c>
      <c r="Z4852" t="e">
        <f>VLOOKUP(Y:Y,[1]Sheet1!N:N,1,0)</f>
        <v>#N/A</v>
      </c>
    </row>
    <row r="4853" spans="1:26" hidden="1" x14ac:dyDescent="0.25">
      <c r="A4853">
        <v>20230603</v>
      </c>
      <c r="B4853">
        <v>47953331</v>
      </c>
      <c r="C4853" t="s">
        <v>2663</v>
      </c>
      <c r="D4853">
        <v>2167551</v>
      </c>
      <c r="E4853" t="s">
        <v>2550</v>
      </c>
      <c r="F4853" s="59">
        <v>0</v>
      </c>
      <c r="G4853">
        <v>0</v>
      </c>
      <c r="H4853" t="s">
        <v>2538</v>
      </c>
      <c r="I4853" t="s">
        <v>2539</v>
      </c>
      <c r="J4853" t="s">
        <v>2332</v>
      </c>
      <c r="K4853" t="s">
        <v>2321</v>
      </c>
      <c r="L4853" t="s">
        <v>2333</v>
      </c>
      <c r="M4853" t="s">
        <v>2552</v>
      </c>
      <c r="N4853" t="s">
        <v>2553</v>
      </c>
      <c r="O4853" t="s">
        <v>2542</v>
      </c>
      <c r="P4853" t="s">
        <v>2543</v>
      </c>
      <c r="Q4853" t="s">
        <v>2544</v>
      </c>
      <c r="R4853" t="s">
        <v>2554</v>
      </c>
      <c r="S4853" t="s">
        <v>2546</v>
      </c>
      <c r="T4853">
        <v>0</v>
      </c>
      <c r="U4853" t="s">
        <v>2555</v>
      </c>
      <c r="V4853" t="s">
        <v>2556</v>
      </c>
      <c r="W4853" t="s">
        <v>2555</v>
      </c>
      <c r="X4853" t="s">
        <v>2556</v>
      </c>
      <c r="Y4853" t="str">
        <f t="shared" si="75"/>
        <v>北京爱奇艺科技有限公司-百度北京爱奇艺科技有限公司信息流</v>
      </c>
      <c r="Z4853" t="e">
        <f>VLOOKUP(Y:Y,[1]Sheet1!N:N,1,0)</f>
        <v>#N/A</v>
      </c>
    </row>
    <row r="4854" spans="1:26" hidden="1" x14ac:dyDescent="0.25">
      <c r="A4854">
        <v>20230603</v>
      </c>
      <c r="B4854">
        <v>46610852</v>
      </c>
      <c r="C4854" t="s">
        <v>2713</v>
      </c>
      <c r="D4854">
        <v>2117410</v>
      </c>
      <c r="E4854" t="s">
        <v>2587</v>
      </c>
      <c r="F4854" s="59">
        <v>36.049999999999997</v>
      </c>
      <c r="G4854">
        <v>0</v>
      </c>
      <c r="H4854" t="s">
        <v>2538</v>
      </c>
      <c r="I4854" t="s">
        <v>2551</v>
      </c>
      <c r="J4854" t="s">
        <v>2353</v>
      </c>
      <c r="K4854" t="s">
        <v>2321</v>
      </c>
      <c r="L4854" t="s">
        <v>326</v>
      </c>
      <c r="M4854" t="s">
        <v>2588</v>
      </c>
      <c r="N4854" t="s">
        <v>2589</v>
      </c>
      <c r="O4854" t="s">
        <v>2542</v>
      </c>
      <c r="P4854" t="s">
        <v>2543</v>
      </c>
      <c r="Q4854" t="s">
        <v>2544</v>
      </c>
      <c r="R4854" t="s">
        <v>2570</v>
      </c>
      <c r="S4854" t="s">
        <v>2546</v>
      </c>
      <c r="T4854">
        <v>0</v>
      </c>
      <c r="U4854" t="s">
        <v>2571</v>
      </c>
      <c r="V4854" t="s">
        <v>2572</v>
      </c>
      <c r="W4854" t="s">
        <v>1891</v>
      </c>
      <c r="X4854" t="s">
        <v>2564</v>
      </c>
      <c r="Y4854" t="str">
        <f t="shared" si="75"/>
        <v>网易有道信息技术（北京）有限公司网易(杭州)网络有限公司信息流</v>
      </c>
      <c r="Z4854" t="e">
        <f>VLOOKUP(Y:Y,[1]Sheet1!N:N,1,0)</f>
        <v>#N/A</v>
      </c>
    </row>
    <row r="4855" spans="1:26" hidden="1" x14ac:dyDescent="0.25">
      <c r="A4855">
        <v>20230603</v>
      </c>
      <c r="B4855">
        <v>38794025</v>
      </c>
      <c r="C4855" t="s">
        <v>2651</v>
      </c>
      <c r="D4855">
        <v>2172261</v>
      </c>
      <c r="E4855" t="s">
        <v>2628</v>
      </c>
      <c r="F4855" s="59">
        <v>3.5</v>
      </c>
      <c r="G4855">
        <v>2.67</v>
      </c>
      <c r="H4855" t="s">
        <v>2538</v>
      </c>
      <c r="I4855" t="s">
        <v>2539</v>
      </c>
      <c r="J4855" t="s">
        <v>292</v>
      </c>
      <c r="K4855" t="s">
        <v>2321</v>
      </c>
      <c r="L4855" t="s">
        <v>574</v>
      </c>
      <c r="M4855" t="s">
        <v>2611</v>
      </c>
      <c r="N4855" t="s">
        <v>2612</v>
      </c>
      <c r="O4855" t="s">
        <v>2542</v>
      </c>
      <c r="P4855" t="s">
        <v>2543</v>
      </c>
      <c r="Q4855" t="s">
        <v>2544</v>
      </c>
      <c r="R4855" t="s">
        <v>2613</v>
      </c>
      <c r="S4855" t="s">
        <v>2546</v>
      </c>
      <c r="T4855">
        <v>0</v>
      </c>
      <c r="U4855" t="s">
        <v>2614</v>
      </c>
      <c r="V4855" t="s">
        <v>2615</v>
      </c>
      <c r="W4855" t="s">
        <v>2614</v>
      </c>
      <c r="X4855" t="s">
        <v>2615</v>
      </c>
      <c r="Y4855" t="str">
        <f t="shared" si="75"/>
        <v>广州荔湾品唯信息服务有限公司广州唯品会电子商务有限公司信息流</v>
      </c>
      <c r="Z4855" t="e">
        <f>VLOOKUP(Y:Y,[1]Sheet1!N:N,1,0)</f>
        <v>#N/A</v>
      </c>
    </row>
    <row r="4856" spans="1:26" hidden="1" x14ac:dyDescent="0.25">
      <c r="A4856">
        <v>20230603</v>
      </c>
      <c r="B4856">
        <v>42327250</v>
      </c>
      <c r="C4856" t="s">
        <v>2704</v>
      </c>
      <c r="D4856">
        <v>2172261</v>
      </c>
      <c r="E4856" t="s">
        <v>2628</v>
      </c>
      <c r="F4856" s="59">
        <v>906.85</v>
      </c>
      <c r="G4856">
        <v>692.25</v>
      </c>
      <c r="H4856" t="s">
        <v>2538</v>
      </c>
      <c r="I4856" t="s">
        <v>2551</v>
      </c>
      <c r="J4856" t="s">
        <v>292</v>
      </c>
      <c r="K4856" t="s">
        <v>2321</v>
      </c>
      <c r="L4856" t="s">
        <v>574</v>
      </c>
      <c r="M4856" t="s">
        <v>2611</v>
      </c>
      <c r="N4856" t="s">
        <v>2612</v>
      </c>
      <c r="O4856" t="s">
        <v>2542</v>
      </c>
      <c r="P4856" t="s">
        <v>2543</v>
      </c>
      <c r="Q4856" t="s">
        <v>2544</v>
      </c>
      <c r="R4856" t="s">
        <v>2613</v>
      </c>
      <c r="S4856" t="s">
        <v>2546</v>
      </c>
      <c r="T4856">
        <v>0</v>
      </c>
      <c r="U4856" t="s">
        <v>2614</v>
      </c>
      <c r="V4856" t="s">
        <v>2615</v>
      </c>
      <c r="W4856" t="s">
        <v>2614</v>
      </c>
      <c r="X4856" t="s">
        <v>2615</v>
      </c>
      <c r="Y4856" t="str">
        <f t="shared" si="75"/>
        <v>广州荔湾品唯信息服务有限公司广州唯品会电子商务有限公司信息流</v>
      </c>
      <c r="Z4856" t="e">
        <f>VLOOKUP(Y:Y,[1]Sheet1!N:N,1,0)</f>
        <v>#N/A</v>
      </c>
    </row>
    <row r="4857" spans="1:26" hidden="1" x14ac:dyDescent="0.25">
      <c r="A4857">
        <v>20230603</v>
      </c>
      <c r="B4857">
        <v>45323041</v>
      </c>
      <c r="C4857" t="s">
        <v>2775</v>
      </c>
      <c r="D4857">
        <v>2172261</v>
      </c>
      <c r="E4857" t="s">
        <v>2628</v>
      </c>
      <c r="F4857" s="59">
        <v>30048.09</v>
      </c>
      <c r="G4857">
        <v>22937.47</v>
      </c>
      <c r="H4857" t="s">
        <v>2538</v>
      </c>
      <c r="I4857" t="s">
        <v>2551</v>
      </c>
      <c r="J4857" t="s">
        <v>292</v>
      </c>
      <c r="K4857" t="s">
        <v>2321</v>
      </c>
      <c r="L4857" t="s">
        <v>574</v>
      </c>
      <c r="M4857" t="s">
        <v>2611</v>
      </c>
      <c r="N4857" t="s">
        <v>2612</v>
      </c>
      <c r="O4857" t="s">
        <v>2542</v>
      </c>
      <c r="P4857" t="s">
        <v>2543</v>
      </c>
      <c r="Q4857" t="s">
        <v>2544</v>
      </c>
      <c r="R4857" t="s">
        <v>2613</v>
      </c>
      <c r="S4857" t="s">
        <v>2546</v>
      </c>
      <c r="T4857">
        <v>0</v>
      </c>
      <c r="U4857" t="s">
        <v>2614</v>
      </c>
      <c r="V4857" t="s">
        <v>2615</v>
      </c>
      <c r="W4857" t="s">
        <v>2614</v>
      </c>
      <c r="X4857" t="s">
        <v>2615</v>
      </c>
      <c r="Y4857" t="str">
        <f t="shared" si="75"/>
        <v>广州荔湾品唯信息服务有限公司广州唯品会电子商务有限公司信息流</v>
      </c>
      <c r="Z4857" t="e">
        <f>VLOOKUP(Y:Y,[1]Sheet1!N:N,1,0)</f>
        <v>#N/A</v>
      </c>
    </row>
    <row r="4858" spans="1:26" hidden="1" x14ac:dyDescent="0.25">
      <c r="A4858">
        <v>20230603</v>
      </c>
      <c r="B4858">
        <v>47327817</v>
      </c>
      <c r="C4858" t="s">
        <v>2718</v>
      </c>
      <c r="D4858">
        <v>2185183</v>
      </c>
      <c r="E4858" t="s">
        <v>2574</v>
      </c>
      <c r="F4858" s="59">
        <v>1512.93</v>
      </c>
      <c r="G4858">
        <v>1146.1600000000001</v>
      </c>
      <c r="H4858" t="s">
        <v>2538</v>
      </c>
      <c r="I4858" t="s">
        <v>2539</v>
      </c>
      <c r="J4858" t="s">
        <v>2575</v>
      </c>
      <c r="K4858" t="s">
        <v>2321</v>
      </c>
      <c r="L4858" t="s">
        <v>2344</v>
      </c>
      <c r="M4858" t="s">
        <v>2576</v>
      </c>
      <c r="O4858" t="s">
        <v>2542</v>
      </c>
      <c r="P4858" t="s">
        <v>2543</v>
      </c>
      <c r="Q4858" t="s">
        <v>2544</v>
      </c>
      <c r="R4858" t="s">
        <v>2577</v>
      </c>
      <c r="S4858" t="s">
        <v>2546</v>
      </c>
      <c r="T4858">
        <v>0</v>
      </c>
      <c r="U4858" t="s">
        <v>838</v>
      </c>
      <c r="V4858" t="s">
        <v>2578</v>
      </c>
      <c r="W4858" t="s">
        <v>838</v>
      </c>
      <c r="X4858" t="s">
        <v>2578</v>
      </c>
      <c r="Y4858" t="str">
        <f t="shared" si="75"/>
        <v>北京微财科技有限公司-数媒重庆市黑卡小额贷款有限公司信息流</v>
      </c>
      <c r="Z4858" t="e">
        <f>VLOOKUP(Y:Y,[1]Sheet1!N:N,1,0)</f>
        <v>#N/A</v>
      </c>
    </row>
    <row r="4859" spans="1:26" hidden="1" x14ac:dyDescent="0.25">
      <c r="A4859">
        <v>20230603</v>
      </c>
      <c r="B4859">
        <v>47327891</v>
      </c>
      <c r="C4859" t="s">
        <v>2863</v>
      </c>
      <c r="D4859">
        <v>2185183</v>
      </c>
      <c r="E4859" t="s">
        <v>2574</v>
      </c>
      <c r="F4859" s="59">
        <v>128.43</v>
      </c>
      <c r="G4859">
        <v>97.3</v>
      </c>
      <c r="H4859" t="s">
        <v>2538</v>
      </c>
      <c r="I4859" t="s">
        <v>2539</v>
      </c>
      <c r="J4859" t="s">
        <v>2575</v>
      </c>
      <c r="K4859" t="s">
        <v>2321</v>
      </c>
      <c r="L4859" t="s">
        <v>2344</v>
      </c>
      <c r="M4859" t="s">
        <v>2576</v>
      </c>
      <c r="O4859" t="s">
        <v>2542</v>
      </c>
      <c r="P4859" t="s">
        <v>2543</v>
      </c>
      <c r="Q4859" t="s">
        <v>2544</v>
      </c>
      <c r="R4859" t="s">
        <v>2577</v>
      </c>
      <c r="S4859" t="s">
        <v>2546</v>
      </c>
      <c r="T4859">
        <v>0</v>
      </c>
      <c r="U4859" t="s">
        <v>838</v>
      </c>
      <c r="V4859" t="s">
        <v>2578</v>
      </c>
      <c r="W4859" t="s">
        <v>838</v>
      </c>
      <c r="X4859" t="s">
        <v>2578</v>
      </c>
      <c r="Y4859" t="str">
        <f t="shared" si="75"/>
        <v>北京微财科技有限公司-数媒重庆市黑卡小额贷款有限公司信息流</v>
      </c>
      <c r="Z4859" t="e">
        <f>VLOOKUP(Y:Y,[1]Sheet1!N:N,1,0)</f>
        <v>#N/A</v>
      </c>
    </row>
    <row r="4860" spans="1:26" hidden="1" x14ac:dyDescent="0.25">
      <c r="A4860">
        <v>20230603</v>
      </c>
      <c r="B4860">
        <v>47327914</v>
      </c>
      <c r="C4860" t="s">
        <v>2720</v>
      </c>
      <c r="D4860">
        <v>2185183</v>
      </c>
      <c r="E4860" t="s">
        <v>2574</v>
      </c>
      <c r="F4860" s="59">
        <v>6398.53</v>
      </c>
      <c r="G4860">
        <v>4847.37</v>
      </c>
      <c r="H4860" t="s">
        <v>2538</v>
      </c>
      <c r="I4860" t="s">
        <v>2539</v>
      </c>
      <c r="J4860" t="s">
        <v>2575</v>
      </c>
      <c r="K4860" t="s">
        <v>2321</v>
      </c>
      <c r="L4860" t="s">
        <v>2344</v>
      </c>
      <c r="M4860" t="s">
        <v>2576</v>
      </c>
      <c r="O4860" t="s">
        <v>2542</v>
      </c>
      <c r="P4860" t="s">
        <v>2543</v>
      </c>
      <c r="Q4860" t="s">
        <v>2544</v>
      </c>
      <c r="R4860" t="s">
        <v>2577</v>
      </c>
      <c r="S4860" t="s">
        <v>2546</v>
      </c>
      <c r="T4860">
        <v>0</v>
      </c>
      <c r="U4860" t="s">
        <v>838</v>
      </c>
      <c r="V4860" t="s">
        <v>2578</v>
      </c>
      <c r="W4860" t="s">
        <v>838</v>
      </c>
      <c r="X4860" t="s">
        <v>2578</v>
      </c>
      <c r="Y4860" t="str">
        <f t="shared" si="75"/>
        <v>北京微财科技有限公司-数媒重庆市黑卡小额贷款有限公司信息流</v>
      </c>
      <c r="Z4860" t="e">
        <f>VLOOKUP(Y:Y,[1]Sheet1!N:N,1,0)</f>
        <v>#N/A</v>
      </c>
    </row>
    <row r="4861" spans="1:26" hidden="1" x14ac:dyDescent="0.25">
      <c r="A4861">
        <v>20230603</v>
      </c>
      <c r="B4861">
        <v>47799554</v>
      </c>
      <c r="C4861" t="s">
        <v>2793</v>
      </c>
      <c r="D4861">
        <v>2159765</v>
      </c>
      <c r="E4861" t="s">
        <v>2568</v>
      </c>
      <c r="F4861" s="59">
        <v>247.56</v>
      </c>
      <c r="G4861">
        <v>188.98</v>
      </c>
      <c r="H4861" t="s">
        <v>2538</v>
      </c>
      <c r="I4861" t="s">
        <v>2551</v>
      </c>
      <c r="J4861" t="s">
        <v>2375</v>
      </c>
      <c r="K4861" t="s">
        <v>2321</v>
      </c>
      <c r="L4861" t="s">
        <v>2277</v>
      </c>
      <c r="M4861" t="s">
        <v>2569</v>
      </c>
      <c r="O4861" t="s">
        <v>2542</v>
      </c>
      <c r="P4861" t="s">
        <v>2543</v>
      </c>
      <c r="Q4861" t="s">
        <v>2544</v>
      </c>
      <c r="R4861" t="s">
        <v>2570</v>
      </c>
      <c r="S4861" t="s">
        <v>2546</v>
      </c>
      <c r="T4861">
        <v>0</v>
      </c>
      <c r="U4861" t="s">
        <v>2571</v>
      </c>
      <c r="V4861" t="s">
        <v>2572</v>
      </c>
      <c r="W4861" t="s">
        <v>2571</v>
      </c>
      <c r="X4861" t="s">
        <v>2572</v>
      </c>
      <c r="Y4861" t="str">
        <f t="shared" si="75"/>
        <v>酷得少年（天津）文化传播有限公司-1北京酷得少年科技有限公司信息流</v>
      </c>
      <c r="Z4861" t="e">
        <f>VLOOKUP(Y:Y,[1]Sheet1!N:N,1,0)</f>
        <v>#N/A</v>
      </c>
    </row>
    <row r="4862" spans="1:26" hidden="1" x14ac:dyDescent="0.25">
      <c r="A4862">
        <v>20230603</v>
      </c>
      <c r="B4862">
        <v>23293206</v>
      </c>
      <c r="C4862" t="s">
        <v>2696</v>
      </c>
      <c r="D4862">
        <v>2147805</v>
      </c>
      <c r="E4862" t="s">
        <v>2697</v>
      </c>
      <c r="F4862" s="59">
        <v>6167.5</v>
      </c>
      <c r="G4862">
        <v>5506.47</v>
      </c>
      <c r="H4862" t="s">
        <v>2559</v>
      </c>
      <c r="I4862" t="s">
        <v>2560</v>
      </c>
      <c r="J4862" t="s">
        <v>2347</v>
      </c>
      <c r="K4862" t="s">
        <v>711</v>
      </c>
      <c r="L4862" t="s">
        <v>2346</v>
      </c>
      <c r="M4862" t="s">
        <v>2698</v>
      </c>
      <c r="N4862" t="s">
        <v>2699</v>
      </c>
      <c r="O4862" t="s">
        <v>2542</v>
      </c>
      <c r="P4862" t="s">
        <v>2543</v>
      </c>
      <c r="Q4862" t="s">
        <v>2544</v>
      </c>
      <c r="R4862" t="s">
        <v>2700</v>
      </c>
      <c r="S4862" t="s">
        <v>2546</v>
      </c>
      <c r="T4862">
        <v>136804.42499999999</v>
      </c>
      <c r="U4862" t="s">
        <v>2555</v>
      </c>
      <c r="V4862" t="s">
        <v>2596</v>
      </c>
      <c r="W4862" t="s">
        <v>2555</v>
      </c>
      <c r="X4862" t="s">
        <v>2556</v>
      </c>
      <c r="Y4862" t="str">
        <f t="shared" si="75"/>
        <v>飞狐信息技术（天津）有限公司飞狐信息技术(天津)有限公司CPC</v>
      </c>
      <c r="Z4862" t="e">
        <f>VLOOKUP(Y:Y,[1]Sheet1!N:N,1,0)</f>
        <v>#N/A</v>
      </c>
    </row>
    <row r="4863" spans="1:26" hidden="1" x14ac:dyDescent="0.25">
      <c r="A4863">
        <v>20230603</v>
      </c>
      <c r="B4863">
        <v>46808242</v>
      </c>
      <c r="C4863" t="s">
        <v>2707</v>
      </c>
      <c r="D4863">
        <v>2159765</v>
      </c>
      <c r="E4863" t="s">
        <v>2568</v>
      </c>
      <c r="F4863" s="59">
        <v>1940.11</v>
      </c>
      <c r="G4863">
        <v>1481</v>
      </c>
      <c r="H4863" t="s">
        <v>2538</v>
      </c>
      <c r="I4863" t="s">
        <v>2551</v>
      </c>
      <c r="J4863" t="s">
        <v>2375</v>
      </c>
      <c r="K4863" t="s">
        <v>2321</v>
      </c>
      <c r="L4863" t="s">
        <v>2277</v>
      </c>
      <c r="M4863" t="s">
        <v>2569</v>
      </c>
      <c r="O4863" t="s">
        <v>2542</v>
      </c>
      <c r="P4863" t="s">
        <v>2543</v>
      </c>
      <c r="Q4863" t="s">
        <v>2544</v>
      </c>
      <c r="R4863" t="s">
        <v>2570</v>
      </c>
      <c r="S4863" t="s">
        <v>2546</v>
      </c>
      <c r="T4863">
        <v>0</v>
      </c>
      <c r="U4863" t="s">
        <v>2571</v>
      </c>
      <c r="V4863" t="s">
        <v>2572</v>
      </c>
      <c r="W4863" t="s">
        <v>2571</v>
      </c>
      <c r="X4863" t="s">
        <v>2572</v>
      </c>
      <c r="Y4863" t="str">
        <f t="shared" si="75"/>
        <v>酷得少年（天津）文化传播有限公司-1北京酷得少年科技有限公司信息流</v>
      </c>
      <c r="Z4863" t="e">
        <f>VLOOKUP(Y:Y,[1]Sheet1!N:N,1,0)</f>
        <v>#N/A</v>
      </c>
    </row>
    <row r="4864" spans="1:26" hidden="1" x14ac:dyDescent="0.25">
      <c r="A4864">
        <v>20230603</v>
      </c>
      <c r="B4864">
        <v>39122181</v>
      </c>
      <c r="C4864" t="s">
        <v>2586</v>
      </c>
      <c r="D4864">
        <v>2117410</v>
      </c>
      <c r="E4864" t="s">
        <v>2587</v>
      </c>
      <c r="F4864" s="59">
        <v>1636.45</v>
      </c>
      <c r="G4864">
        <v>0</v>
      </c>
      <c r="H4864" t="s">
        <v>2538</v>
      </c>
      <c r="I4864" t="s">
        <v>2551</v>
      </c>
      <c r="J4864" t="s">
        <v>2353</v>
      </c>
      <c r="K4864" t="s">
        <v>2321</v>
      </c>
      <c r="L4864" t="s">
        <v>326</v>
      </c>
      <c r="M4864" t="s">
        <v>2588</v>
      </c>
      <c r="N4864" t="s">
        <v>2589</v>
      </c>
      <c r="O4864" t="s">
        <v>2542</v>
      </c>
      <c r="P4864" t="s">
        <v>2543</v>
      </c>
      <c r="Q4864" t="s">
        <v>2544</v>
      </c>
      <c r="R4864" t="s">
        <v>2570</v>
      </c>
      <c r="S4864" t="s">
        <v>2546</v>
      </c>
      <c r="T4864">
        <v>0</v>
      </c>
      <c r="U4864" t="s">
        <v>2571</v>
      </c>
      <c r="V4864" t="s">
        <v>2572</v>
      </c>
      <c r="W4864" t="s">
        <v>1891</v>
      </c>
      <c r="X4864" t="s">
        <v>2564</v>
      </c>
      <c r="Y4864" t="str">
        <f t="shared" si="75"/>
        <v>网易有道信息技术（北京）有限公司网易(杭州)网络有限公司信息流</v>
      </c>
      <c r="Z4864" t="e">
        <f>VLOOKUP(Y:Y,[1]Sheet1!N:N,1,0)</f>
        <v>#N/A</v>
      </c>
    </row>
    <row r="4865" spans="1:26" hidden="1" x14ac:dyDescent="0.25">
      <c r="A4865">
        <v>20230603</v>
      </c>
      <c r="B4865">
        <v>41512404</v>
      </c>
      <c r="C4865" t="s">
        <v>2769</v>
      </c>
      <c r="D4865">
        <v>2117409</v>
      </c>
      <c r="E4865" t="s">
        <v>2744</v>
      </c>
      <c r="F4865" s="59">
        <v>2337.6</v>
      </c>
      <c r="G4865">
        <v>0</v>
      </c>
      <c r="H4865" t="s">
        <v>2559</v>
      </c>
      <c r="I4865" t="s">
        <v>2560</v>
      </c>
      <c r="J4865" t="s">
        <v>2353</v>
      </c>
      <c r="K4865" t="s">
        <v>711</v>
      </c>
      <c r="L4865" t="s">
        <v>326</v>
      </c>
      <c r="M4865" t="s">
        <v>2588</v>
      </c>
      <c r="N4865" t="s">
        <v>2589</v>
      </c>
      <c r="O4865" t="s">
        <v>2542</v>
      </c>
      <c r="P4865" t="s">
        <v>2543</v>
      </c>
      <c r="Q4865" t="s">
        <v>2544</v>
      </c>
      <c r="R4865" t="s">
        <v>2570</v>
      </c>
      <c r="S4865" t="s">
        <v>2546</v>
      </c>
      <c r="T4865">
        <v>0</v>
      </c>
      <c r="U4865" t="s">
        <v>2571</v>
      </c>
      <c r="V4865" t="s">
        <v>2572</v>
      </c>
      <c r="W4865" t="s">
        <v>1891</v>
      </c>
      <c r="X4865" t="s">
        <v>2564</v>
      </c>
      <c r="Y4865" t="str">
        <f t="shared" si="75"/>
        <v>网易有道信息技术（北京）有限公司网易(杭州)网络有限公司CPC</v>
      </c>
      <c r="Z4865" t="e">
        <f>VLOOKUP(Y:Y,[1]Sheet1!N:N,1,0)</f>
        <v>#N/A</v>
      </c>
    </row>
    <row r="4866" spans="1:26" hidden="1" x14ac:dyDescent="0.25">
      <c r="A4866">
        <v>20230603</v>
      </c>
      <c r="B4866">
        <v>46808299</v>
      </c>
      <c r="C4866" t="s">
        <v>2567</v>
      </c>
      <c r="D4866">
        <v>2159765</v>
      </c>
      <c r="E4866" t="s">
        <v>2568</v>
      </c>
      <c r="F4866" s="59">
        <v>15.89</v>
      </c>
      <c r="G4866">
        <v>12.13</v>
      </c>
      <c r="H4866" t="s">
        <v>2538</v>
      </c>
      <c r="I4866" t="s">
        <v>2551</v>
      </c>
      <c r="J4866" t="s">
        <v>2375</v>
      </c>
      <c r="K4866" t="s">
        <v>2321</v>
      </c>
      <c r="L4866" t="s">
        <v>2277</v>
      </c>
      <c r="M4866" t="s">
        <v>2569</v>
      </c>
      <c r="O4866" t="s">
        <v>2542</v>
      </c>
      <c r="P4866" t="s">
        <v>2543</v>
      </c>
      <c r="Q4866" t="s">
        <v>2544</v>
      </c>
      <c r="R4866" t="s">
        <v>2570</v>
      </c>
      <c r="S4866" t="s">
        <v>2546</v>
      </c>
      <c r="T4866">
        <v>0</v>
      </c>
      <c r="U4866" t="s">
        <v>2571</v>
      </c>
      <c r="V4866" t="s">
        <v>2572</v>
      </c>
      <c r="W4866" t="s">
        <v>2571</v>
      </c>
      <c r="X4866" t="s">
        <v>2572</v>
      </c>
      <c r="Y4866" t="str">
        <f t="shared" si="75"/>
        <v>酷得少年（天津）文化传播有限公司-1北京酷得少年科技有限公司信息流</v>
      </c>
      <c r="Z4866" t="e">
        <f>VLOOKUP(Y:Y,[1]Sheet1!N:N,1,0)</f>
        <v>#N/A</v>
      </c>
    </row>
    <row r="4867" spans="1:26" hidden="1" x14ac:dyDescent="0.25">
      <c r="A4867">
        <v>20230603</v>
      </c>
      <c r="B4867">
        <v>47327773</v>
      </c>
      <c r="C4867" t="s">
        <v>2714</v>
      </c>
      <c r="D4867">
        <v>2185183</v>
      </c>
      <c r="E4867" t="s">
        <v>2574</v>
      </c>
      <c r="F4867" s="59">
        <v>377.41</v>
      </c>
      <c r="G4867">
        <v>285.92</v>
      </c>
      <c r="H4867" t="s">
        <v>2538</v>
      </c>
      <c r="I4867" t="s">
        <v>2551</v>
      </c>
      <c r="J4867" t="s">
        <v>2575</v>
      </c>
      <c r="K4867" t="s">
        <v>2321</v>
      </c>
      <c r="L4867" t="s">
        <v>2344</v>
      </c>
      <c r="M4867" t="s">
        <v>2576</v>
      </c>
      <c r="O4867" t="s">
        <v>2542</v>
      </c>
      <c r="P4867" t="s">
        <v>2543</v>
      </c>
      <c r="Q4867" t="s">
        <v>2544</v>
      </c>
      <c r="R4867" t="s">
        <v>2577</v>
      </c>
      <c r="S4867" t="s">
        <v>2546</v>
      </c>
      <c r="T4867">
        <v>0</v>
      </c>
      <c r="U4867" t="s">
        <v>838</v>
      </c>
      <c r="V4867" t="s">
        <v>2578</v>
      </c>
      <c r="W4867" t="s">
        <v>838</v>
      </c>
      <c r="X4867" t="s">
        <v>2578</v>
      </c>
      <c r="Y4867" t="str">
        <f t="shared" ref="Y4867:Y4930" si="76">L4867&amp;J4867&amp;K4867</f>
        <v>北京微财科技有限公司-数媒重庆市黑卡小额贷款有限公司信息流</v>
      </c>
      <c r="Z4867" t="e">
        <f>VLOOKUP(Y:Y,[1]Sheet1!N:N,1,0)</f>
        <v>#N/A</v>
      </c>
    </row>
    <row r="4868" spans="1:26" hidden="1" x14ac:dyDescent="0.25">
      <c r="A4868">
        <v>20230603</v>
      </c>
      <c r="B4868">
        <v>47580667</v>
      </c>
      <c r="C4868" t="s">
        <v>2683</v>
      </c>
      <c r="D4868">
        <v>2171230</v>
      </c>
      <c r="E4868" t="s">
        <v>2684</v>
      </c>
      <c r="F4868" s="59">
        <v>17504.25</v>
      </c>
      <c r="G4868">
        <v>13675.2</v>
      </c>
      <c r="H4868" t="s">
        <v>2538</v>
      </c>
      <c r="I4868" t="s">
        <v>2551</v>
      </c>
      <c r="J4868" t="s">
        <v>2322</v>
      </c>
      <c r="K4868" t="s">
        <v>2321</v>
      </c>
      <c r="L4868" t="s">
        <v>2323</v>
      </c>
      <c r="M4868" t="s">
        <v>2685</v>
      </c>
      <c r="N4868" t="s">
        <v>2686</v>
      </c>
      <c r="O4868" t="s">
        <v>2542</v>
      </c>
      <c r="P4868" t="s">
        <v>2543</v>
      </c>
      <c r="Q4868" t="s">
        <v>2544</v>
      </c>
      <c r="R4868" t="s">
        <v>2687</v>
      </c>
      <c r="S4868" t="s">
        <v>2546</v>
      </c>
      <c r="T4868">
        <v>0</v>
      </c>
      <c r="U4868" t="s">
        <v>2555</v>
      </c>
      <c r="V4868" t="s">
        <v>2556</v>
      </c>
      <c r="W4868" t="s">
        <v>2555</v>
      </c>
      <c r="X4868" t="s">
        <v>2671</v>
      </c>
      <c r="Y4868" t="str">
        <f t="shared" si="76"/>
        <v>广州虎牙信息科技有限公司-百度广州虎牙信息科技有限公司信息流</v>
      </c>
      <c r="Z4868" t="e">
        <f>VLOOKUP(Y:Y,[1]Sheet1!N:N,1,0)</f>
        <v>#N/A</v>
      </c>
    </row>
    <row r="4869" spans="1:26" hidden="1" x14ac:dyDescent="0.25">
      <c r="A4869">
        <v>20230603</v>
      </c>
      <c r="B4869">
        <v>47799564</v>
      </c>
      <c r="C4869" t="s">
        <v>2858</v>
      </c>
      <c r="D4869">
        <v>2159765</v>
      </c>
      <c r="E4869" t="s">
        <v>2568</v>
      </c>
      <c r="F4869" s="59">
        <v>0.67</v>
      </c>
      <c r="G4869">
        <v>0.51</v>
      </c>
      <c r="H4869" t="s">
        <v>2538</v>
      </c>
      <c r="I4869" t="s">
        <v>2551</v>
      </c>
      <c r="J4869" t="s">
        <v>2375</v>
      </c>
      <c r="K4869" t="s">
        <v>2321</v>
      </c>
      <c r="L4869" t="s">
        <v>2277</v>
      </c>
      <c r="M4869" t="s">
        <v>2569</v>
      </c>
      <c r="O4869" t="s">
        <v>2542</v>
      </c>
      <c r="P4869" t="s">
        <v>2543</v>
      </c>
      <c r="Q4869" t="s">
        <v>2544</v>
      </c>
      <c r="R4869" t="s">
        <v>2570</v>
      </c>
      <c r="S4869" t="s">
        <v>2546</v>
      </c>
      <c r="T4869">
        <v>0</v>
      </c>
      <c r="U4869" t="s">
        <v>2571</v>
      </c>
      <c r="V4869" t="s">
        <v>2572</v>
      </c>
      <c r="W4869" t="s">
        <v>2571</v>
      </c>
      <c r="X4869" t="s">
        <v>2572</v>
      </c>
      <c r="Y4869" t="str">
        <f t="shared" si="76"/>
        <v>酷得少年（天津）文化传播有限公司-1北京酷得少年科技有限公司信息流</v>
      </c>
      <c r="Z4869" t="e">
        <f>VLOOKUP(Y:Y,[1]Sheet1!N:N,1,0)</f>
        <v>#N/A</v>
      </c>
    </row>
    <row r="4870" spans="1:26" hidden="1" x14ac:dyDescent="0.25">
      <c r="A4870">
        <v>20230603</v>
      </c>
      <c r="B4870">
        <v>41250532</v>
      </c>
      <c r="C4870" t="s">
        <v>2664</v>
      </c>
      <c r="D4870">
        <v>2130054</v>
      </c>
      <c r="E4870" t="s">
        <v>2558</v>
      </c>
      <c r="F4870" s="59">
        <v>1505.31</v>
      </c>
      <c r="G4870">
        <v>1218.82</v>
      </c>
      <c r="H4870" t="s">
        <v>2559</v>
      </c>
      <c r="I4870" t="s">
        <v>2560</v>
      </c>
      <c r="J4870" t="s">
        <v>2350</v>
      </c>
      <c r="K4870" t="s">
        <v>711</v>
      </c>
      <c r="L4870" t="s">
        <v>2350</v>
      </c>
      <c r="M4870" t="s">
        <v>2561</v>
      </c>
      <c r="N4870" t="s">
        <v>2562</v>
      </c>
      <c r="O4870" t="s">
        <v>2542</v>
      </c>
      <c r="P4870" t="s">
        <v>2543</v>
      </c>
      <c r="Q4870" t="s">
        <v>2544</v>
      </c>
      <c r="R4870" t="s">
        <v>2563</v>
      </c>
      <c r="S4870" t="s">
        <v>2546</v>
      </c>
      <c r="T4870">
        <v>7051.1909999999998</v>
      </c>
      <c r="U4870" t="s">
        <v>1891</v>
      </c>
      <c r="V4870" t="s">
        <v>2564</v>
      </c>
      <c r="W4870" t="s">
        <v>1891</v>
      </c>
      <c r="X4870" t="s">
        <v>2564</v>
      </c>
      <c r="Y4870" t="str">
        <f t="shared" si="76"/>
        <v>深圳尚米网络技术有限公司深圳尚米网络技术有限公司CPC</v>
      </c>
      <c r="Z4870" t="e">
        <f>VLOOKUP(Y:Y,[1]Sheet1!N:N,1,0)</f>
        <v>#N/A</v>
      </c>
    </row>
    <row r="4871" spans="1:26" hidden="1" x14ac:dyDescent="0.25">
      <c r="A4871">
        <v>20230603</v>
      </c>
      <c r="B4871">
        <v>40548239</v>
      </c>
      <c r="C4871" t="s">
        <v>2777</v>
      </c>
      <c r="D4871">
        <v>2130054</v>
      </c>
      <c r="E4871" t="s">
        <v>2558</v>
      </c>
      <c r="F4871" s="59">
        <v>2848.11</v>
      </c>
      <c r="G4871">
        <v>2306.08</v>
      </c>
      <c r="H4871" t="s">
        <v>2559</v>
      </c>
      <c r="I4871" t="s">
        <v>2560</v>
      </c>
      <c r="J4871" t="s">
        <v>2350</v>
      </c>
      <c r="K4871" t="s">
        <v>711</v>
      </c>
      <c r="L4871" t="s">
        <v>2350</v>
      </c>
      <c r="M4871" t="s">
        <v>2561</v>
      </c>
      <c r="N4871" t="s">
        <v>2562</v>
      </c>
      <c r="O4871" t="s">
        <v>2542</v>
      </c>
      <c r="P4871" t="s">
        <v>2543</v>
      </c>
      <c r="Q4871" t="s">
        <v>2544</v>
      </c>
      <c r="R4871" t="s">
        <v>2563</v>
      </c>
      <c r="S4871" t="s">
        <v>2546</v>
      </c>
      <c r="T4871">
        <v>7004.3710000000001</v>
      </c>
      <c r="U4871" t="s">
        <v>1891</v>
      </c>
      <c r="V4871" t="s">
        <v>2564</v>
      </c>
      <c r="W4871" t="s">
        <v>1891</v>
      </c>
      <c r="X4871" t="s">
        <v>2564</v>
      </c>
      <c r="Y4871" t="str">
        <f t="shared" si="76"/>
        <v>深圳尚米网络技术有限公司深圳尚米网络技术有限公司CPC</v>
      </c>
      <c r="Z4871" t="e">
        <f>VLOOKUP(Y:Y,[1]Sheet1!N:N,1,0)</f>
        <v>#N/A</v>
      </c>
    </row>
    <row r="4872" spans="1:26" hidden="1" x14ac:dyDescent="0.25">
      <c r="A4872">
        <v>20230603</v>
      </c>
      <c r="B4872">
        <v>41250557</v>
      </c>
      <c r="C4872" t="s">
        <v>2771</v>
      </c>
      <c r="D4872">
        <v>2130054</v>
      </c>
      <c r="E4872" t="s">
        <v>2558</v>
      </c>
      <c r="F4872" s="59">
        <v>3504.49</v>
      </c>
      <c r="G4872">
        <v>2837.58</v>
      </c>
      <c r="H4872" t="s">
        <v>2559</v>
      </c>
      <c r="I4872" t="s">
        <v>2560</v>
      </c>
      <c r="J4872" t="s">
        <v>2350</v>
      </c>
      <c r="K4872" t="s">
        <v>711</v>
      </c>
      <c r="L4872" t="s">
        <v>2350</v>
      </c>
      <c r="M4872" t="s">
        <v>2561</v>
      </c>
      <c r="N4872" t="s">
        <v>2562</v>
      </c>
      <c r="O4872" t="s">
        <v>2542</v>
      </c>
      <c r="P4872" t="s">
        <v>2543</v>
      </c>
      <c r="Q4872" t="s">
        <v>2544</v>
      </c>
      <c r="R4872" t="s">
        <v>2563</v>
      </c>
      <c r="S4872" t="s">
        <v>2546</v>
      </c>
      <c r="T4872">
        <v>9518.5540000000001</v>
      </c>
      <c r="U4872" t="s">
        <v>1891</v>
      </c>
      <c r="V4872" t="s">
        <v>2564</v>
      </c>
      <c r="W4872" t="s">
        <v>1891</v>
      </c>
      <c r="X4872" t="s">
        <v>2564</v>
      </c>
      <c r="Y4872" t="str">
        <f t="shared" si="76"/>
        <v>深圳尚米网络技术有限公司深圳尚米网络技术有限公司CPC</v>
      </c>
      <c r="Z4872" t="e">
        <f>VLOOKUP(Y:Y,[1]Sheet1!N:N,1,0)</f>
        <v>#N/A</v>
      </c>
    </row>
    <row r="4873" spans="1:26" hidden="1" x14ac:dyDescent="0.25">
      <c r="A4873">
        <v>20230603</v>
      </c>
      <c r="B4873">
        <v>45322956</v>
      </c>
      <c r="C4873" t="s">
        <v>2631</v>
      </c>
      <c r="D4873">
        <v>2172261</v>
      </c>
      <c r="E4873" t="s">
        <v>2628</v>
      </c>
      <c r="F4873" s="59">
        <v>235.54</v>
      </c>
      <c r="G4873">
        <v>179.8</v>
      </c>
      <c r="H4873" t="s">
        <v>2538</v>
      </c>
      <c r="I4873" t="s">
        <v>2551</v>
      </c>
      <c r="J4873" t="s">
        <v>292</v>
      </c>
      <c r="K4873" t="s">
        <v>2321</v>
      </c>
      <c r="L4873" t="s">
        <v>574</v>
      </c>
      <c r="M4873" t="s">
        <v>2611</v>
      </c>
      <c r="N4873" t="s">
        <v>2612</v>
      </c>
      <c r="O4873" t="s">
        <v>2542</v>
      </c>
      <c r="P4873" t="s">
        <v>2543</v>
      </c>
      <c r="Q4873" t="s">
        <v>2544</v>
      </c>
      <c r="R4873" t="s">
        <v>2613</v>
      </c>
      <c r="S4873" t="s">
        <v>2546</v>
      </c>
      <c r="T4873">
        <v>0</v>
      </c>
      <c r="U4873" t="s">
        <v>2614</v>
      </c>
      <c r="V4873" t="s">
        <v>2615</v>
      </c>
      <c r="W4873" t="s">
        <v>2614</v>
      </c>
      <c r="X4873" t="s">
        <v>2615</v>
      </c>
      <c r="Y4873" t="str">
        <f t="shared" si="76"/>
        <v>广州荔湾品唯信息服务有限公司广州唯品会电子商务有限公司信息流</v>
      </c>
      <c r="Z4873" t="e">
        <f>VLOOKUP(Y:Y,[1]Sheet1!N:N,1,0)</f>
        <v>#N/A</v>
      </c>
    </row>
    <row r="4874" spans="1:26" x14ac:dyDescent="0.25">
      <c r="A4874">
        <v>20230603</v>
      </c>
      <c r="B4874">
        <v>45336938</v>
      </c>
      <c r="C4874" t="s">
        <v>2753</v>
      </c>
      <c r="D4874">
        <v>2054669</v>
      </c>
      <c r="E4874" t="s">
        <v>2622</v>
      </c>
      <c r="F4874" s="59">
        <v>135.21</v>
      </c>
      <c r="G4874">
        <v>100.16</v>
      </c>
      <c r="H4874" t="s">
        <v>2538</v>
      </c>
      <c r="I4874" t="s">
        <v>2551</v>
      </c>
      <c r="J4874" t="s">
        <v>2352</v>
      </c>
      <c r="K4874" t="s">
        <v>2321</v>
      </c>
      <c r="L4874" t="s">
        <v>2351</v>
      </c>
      <c r="M4874" t="s">
        <v>2623</v>
      </c>
      <c r="N4874" t="s">
        <v>2624</v>
      </c>
      <c r="O4874" t="s">
        <v>2542</v>
      </c>
      <c r="P4874" t="s">
        <v>2543</v>
      </c>
      <c r="Q4874" t="s">
        <v>2544</v>
      </c>
      <c r="R4874" t="s">
        <v>2625</v>
      </c>
      <c r="S4874" t="s">
        <v>2546</v>
      </c>
      <c r="T4874">
        <v>0</v>
      </c>
      <c r="U4874" t="s">
        <v>838</v>
      </c>
      <c r="V4874" t="s">
        <v>2548</v>
      </c>
      <c r="W4874" t="s">
        <v>838</v>
      </c>
      <c r="X4874" t="s">
        <v>2548</v>
      </c>
      <c r="Y4874" t="str">
        <f t="shared" si="76"/>
        <v>深圳市小赢普惠科技有限责任公司深圳市赢众通金融信息服务有限责任公司信息流</v>
      </c>
      <c r="Z4874" t="e">
        <f>VLOOKUP(Y:Y,[1]Sheet1!N:N,1,0)</f>
        <v>#N/A</v>
      </c>
    </row>
    <row r="4875" spans="1:26" hidden="1" x14ac:dyDescent="0.25">
      <c r="A4875">
        <v>20230603</v>
      </c>
      <c r="B4875">
        <v>47327867</v>
      </c>
      <c r="C4875" t="s">
        <v>2682</v>
      </c>
      <c r="D4875">
        <v>2165189</v>
      </c>
      <c r="E4875" t="s">
        <v>2881</v>
      </c>
      <c r="F4875" s="59">
        <v>378.93</v>
      </c>
      <c r="G4875">
        <v>291.49</v>
      </c>
      <c r="H4875" t="s">
        <v>2538</v>
      </c>
      <c r="I4875" t="s">
        <v>2551</v>
      </c>
      <c r="J4875" t="s">
        <v>2575</v>
      </c>
      <c r="K4875" t="s">
        <v>2321</v>
      </c>
      <c r="L4875" t="s">
        <v>2344</v>
      </c>
      <c r="M4875" t="s">
        <v>2576</v>
      </c>
      <c r="O4875" t="s">
        <v>2542</v>
      </c>
      <c r="P4875" t="s">
        <v>2543</v>
      </c>
      <c r="Q4875" t="s">
        <v>2544</v>
      </c>
      <c r="R4875" t="s">
        <v>2577</v>
      </c>
      <c r="S4875" t="s">
        <v>2546</v>
      </c>
      <c r="T4875">
        <v>0</v>
      </c>
      <c r="U4875" t="s">
        <v>838</v>
      </c>
      <c r="V4875" t="s">
        <v>2578</v>
      </c>
      <c r="W4875" t="s">
        <v>838</v>
      </c>
      <c r="X4875" t="s">
        <v>2578</v>
      </c>
      <c r="Y4875" t="str">
        <f t="shared" si="76"/>
        <v>北京微财科技有限公司-数媒重庆市黑卡小额贷款有限公司信息流</v>
      </c>
      <c r="Z4875" t="e">
        <f>VLOOKUP(Y:Y,[1]Sheet1!N:N,1,0)</f>
        <v>#N/A</v>
      </c>
    </row>
    <row r="4876" spans="1:26" hidden="1" x14ac:dyDescent="0.25">
      <c r="A4876">
        <v>20230603</v>
      </c>
      <c r="B4876">
        <v>47327867</v>
      </c>
      <c r="C4876" t="s">
        <v>2682</v>
      </c>
      <c r="D4876">
        <v>2185183</v>
      </c>
      <c r="E4876" t="s">
        <v>2574</v>
      </c>
      <c r="F4876" s="59">
        <v>15.04</v>
      </c>
      <c r="G4876">
        <v>11.39</v>
      </c>
      <c r="H4876" t="s">
        <v>2538</v>
      </c>
      <c r="I4876" t="s">
        <v>2551</v>
      </c>
      <c r="J4876" t="s">
        <v>2575</v>
      </c>
      <c r="K4876" t="s">
        <v>2321</v>
      </c>
      <c r="L4876" t="s">
        <v>2344</v>
      </c>
      <c r="M4876" t="s">
        <v>2576</v>
      </c>
      <c r="O4876" t="s">
        <v>2542</v>
      </c>
      <c r="P4876" t="s">
        <v>2543</v>
      </c>
      <c r="Q4876" t="s">
        <v>2544</v>
      </c>
      <c r="R4876" t="s">
        <v>2577</v>
      </c>
      <c r="S4876" t="s">
        <v>2546</v>
      </c>
      <c r="T4876">
        <v>0</v>
      </c>
      <c r="U4876" t="s">
        <v>838</v>
      </c>
      <c r="V4876" t="s">
        <v>2578</v>
      </c>
      <c r="W4876" t="s">
        <v>838</v>
      </c>
      <c r="X4876" t="s">
        <v>2578</v>
      </c>
      <c r="Y4876" t="str">
        <f t="shared" si="76"/>
        <v>北京微财科技有限公司-数媒重庆市黑卡小额贷款有限公司信息流</v>
      </c>
      <c r="Z4876" t="e">
        <f>VLOOKUP(Y:Y,[1]Sheet1!N:N,1,0)</f>
        <v>#N/A</v>
      </c>
    </row>
    <row r="4877" spans="1:26" hidden="1" x14ac:dyDescent="0.25">
      <c r="A4877">
        <v>20230603</v>
      </c>
      <c r="B4877">
        <v>47580629</v>
      </c>
      <c r="C4877" t="s">
        <v>2773</v>
      </c>
      <c r="D4877">
        <v>2171220</v>
      </c>
      <c r="E4877" t="s">
        <v>2774</v>
      </c>
      <c r="F4877" s="59">
        <v>4089.39</v>
      </c>
      <c r="G4877">
        <v>3618.54</v>
      </c>
      <c r="H4877" t="s">
        <v>2559</v>
      </c>
      <c r="I4877" t="s">
        <v>2560</v>
      </c>
      <c r="J4877" t="s">
        <v>2322</v>
      </c>
      <c r="K4877" t="s">
        <v>711</v>
      </c>
      <c r="L4877" t="s">
        <v>2323</v>
      </c>
      <c r="M4877" t="s">
        <v>2685</v>
      </c>
      <c r="N4877" t="s">
        <v>2686</v>
      </c>
      <c r="O4877" t="s">
        <v>2542</v>
      </c>
      <c r="P4877" t="s">
        <v>2543</v>
      </c>
      <c r="Q4877" t="s">
        <v>2544</v>
      </c>
      <c r="R4877" t="s">
        <v>2687</v>
      </c>
      <c r="S4877" t="s">
        <v>2546</v>
      </c>
      <c r="T4877">
        <v>92818.191000000006</v>
      </c>
      <c r="U4877" t="s">
        <v>2555</v>
      </c>
      <c r="V4877" t="s">
        <v>2556</v>
      </c>
      <c r="W4877" t="s">
        <v>2555</v>
      </c>
      <c r="X4877" t="s">
        <v>2671</v>
      </c>
      <c r="Y4877" t="str">
        <f t="shared" si="76"/>
        <v>广州虎牙信息科技有限公司-百度广州虎牙信息科技有限公司CPC</v>
      </c>
      <c r="Z4877" t="e">
        <f>VLOOKUP(Y:Y,[1]Sheet1!N:N,1,0)</f>
        <v>#N/A</v>
      </c>
    </row>
    <row r="4878" spans="1:26" hidden="1" x14ac:dyDescent="0.25">
      <c r="A4878">
        <v>20230603</v>
      </c>
      <c r="B4878">
        <v>27753547</v>
      </c>
      <c r="C4878" t="s">
        <v>2674</v>
      </c>
      <c r="D4878">
        <v>2172257</v>
      </c>
      <c r="E4878" t="s">
        <v>2610</v>
      </c>
      <c r="F4878" s="59">
        <v>1096.1199999999999</v>
      </c>
      <c r="G4878">
        <v>869.86</v>
      </c>
      <c r="H4878" t="s">
        <v>2559</v>
      </c>
      <c r="I4878" t="s">
        <v>2560</v>
      </c>
      <c r="J4878" t="s">
        <v>292</v>
      </c>
      <c r="K4878" t="s">
        <v>711</v>
      </c>
      <c r="L4878" t="s">
        <v>574</v>
      </c>
      <c r="M4878" t="s">
        <v>2611</v>
      </c>
      <c r="N4878" t="s">
        <v>2612</v>
      </c>
      <c r="O4878" t="s">
        <v>2542</v>
      </c>
      <c r="P4878" t="s">
        <v>2543</v>
      </c>
      <c r="Q4878" t="s">
        <v>2544</v>
      </c>
      <c r="R4878" t="s">
        <v>2613</v>
      </c>
      <c r="S4878" t="s">
        <v>2546</v>
      </c>
      <c r="T4878">
        <v>34671.754000000001</v>
      </c>
      <c r="U4878" t="s">
        <v>2614</v>
      </c>
      <c r="V4878" t="s">
        <v>2615</v>
      </c>
      <c r="W4878" t="s">
        <v>2614</v>
      </c>
      <c r="X4878" t="s">
        <v>2615</v>
      </c>
      <c r="Y4878" t="str">
        <f t="shared" si="76"/>
        <v>广州荔湾品唯信息服务有限公司广州唯品会电子商务有限公司CPC</v>
      </c>
      <c r="Z4878" t="e">
        <f>VLOOKUP(Y:Y,[1]Sheet1!N:N,1,0)</f>
        <v>#N/A</v>
      </c>
    </row>
    <row r="4879" spans="1:26" hidden="1" x14ac:dyDescent="0.25">
      <c r="A4879">
        <v>20230603</v>
      </c>
      <c r="B4879">
        <v>32325622</v>
      </c>
      <c r="C4879" t="s">
        <v>2865</v>
      </c>
      <c r="D4879">
        <v>2137825</v>
      </c>
      <c r="E4879" t="s">
        <v>2866</v>
      </c>
      <c r="F4879" s="59">
        <v>1003.22</v>
      </c>
      <c r="G4879">
        <v>1003.22</v>
      </c>
      <c r="H4879" t="s">
        <v>2559</v>
      </c>
      <c r="I4879" t="s">
        <v>2560</v>
      </c>
      <c r="J4879" t="s">
        <v>2366</v>
      </c>
      <c r="K4879" t="s">
        <v>711</v>
      </c>
      <c r="L4879" t="s">
        <v>2367</v>
      </c>
      <c r="M4879" t="s">
        <v>2867</v>
      </c>
      <c r="N4879" t="s">
        <v>2868</v>
      </c>
      <c r="O4879" t="s">
        <v>2542</v>
      </c>
      <c r="P4879" t="s">
        <v>2543</v>
      </c>
      <c r="Q4879" t="s">
        <v>2544</v>
      </c>
      <c r="R4879" t="s">
        <v>2869</v>
      </c>
      <c r="S4879" t="s">
        <v>2546</v>
      </c>
      <c r="T4879">
        <v>8262.82</v>
      </c>
      <c r="U4879" t="s">
        <v>2870</v>
      </c>
      <c r="V4879" t="s">
        <v>2144</v>
      </c>
      <c r="W4879" t="s">
        <v>2117</v>
      </c>
      <c r="X4879" t="s">
        <v>2871</v>
      </c>
      <c r="Y4879" t="str">
        <f t="shared" si="76"/>
        <v>湖南大写信息科技有限公司-四部湖南大写信息科技有限公司CPC</v>
      </c>
      <c r="Z4879" t="e">
        <f>VLOOKUP(Y:Y,[1]Sheet1!N:N,1,0)</f>
        <v>#N/A</v>
      </c>
    </row>
    <row r="4880" spans="1:26" hidden="1" x14ac:dyDescent="0.25">
      <c r="A4880">
        <v>20230603</v>
      </c>
      <c r="B4880">
        <v>41276552</v>
      </c>
      <c r="C4880" t="s">
        <v>2817</v>
      </c>
      <c r="D4880">
        <v>2158492</v>
      </c>
      <c r="E4880" t="s">
        <v>2580</v>
      </c>
      <c r="F4880" s="59">
        <v>634.34</v>
      </c>
      <c r="G4880">
        <v>533.04</v>
      </c>
      <c r="H4880" t="s">
        <v>2559</v>
      </c>
      <c r="I4880" t="s">
        <v>2560</v>
      </c>
      <c r="J4880" t="s">
        <v>2330</v>
      </c>
      <c r="K4880" t="s">
        <v>711</v>
      </c>
      <c r="L4880" t="s">
        <v>2329</v>
      </c>
      <c r="M4880" t="s">
        <v>2581</v>
      </c>
      <c r="N4880" t="s">
        <v>2582</v>
      </c>
      <c r="O4880" t="s">
        <v>2542</v>
      </c>
      <c r="P4880" t="s">
        <v>2543</v>
      </c>
      <c r="Q4880" t="s">
        <v>2544</v>
      </c>
      <c r="R4880" t="s">
        <v>2583</v>
      </c>
      <c r="S4880" t="s">
        <v>2546</v>
      </c>
      <c r="T4880">
        <v>11953.679</v>
      </c>
      <c r="U4880" t="s">
        <v>2584</v>
      </c>
      <c r="V4880" t="s">
        <v>2585</v>
      </c>
      <c r="W4880" t="s">
        <v>2584</v>
      </c>
      <c r="X4880" t="s">
        <v>2585</v>
      </c>
      <c r="Y4880" t="str">
        <f t="shared" si="76"/>
        <v>成都哈拜网络科技有限公司-数字媒体事业部上海哈啰普惠科技有限公司CPC</v>
      </c>
      <c r="Z4880" t="e">
        <f>VLOOKUP(Y:Y,[1]Sheet1!N:N,1,0)</f>
        <v>#N/A</v>
      </c>
    </row>
    <row r="4881" spans="1:26" hidden="1" x14ac:dyDescent="0.25">
      <c r="A4881">
        <v>20230603</v>
      </c>
      <c r="B4881">
        <v>42012563</v>
      </c>
      <c r="C4881" t="s">
        <v>2741</v>
      </c>
      <c r="D4881">
        <v>2142924</v>
      </c>
      <c r="E4881" t="s">
        <v>2716</v>
      </c>
      <c r="F4881" s="59">
        <v>39.49</v>
      </c>
      <c r="G4881">
        <v>39.49</v>
      </c>
      <c r="H4881" t="s">
        <v>2559</v>
      </c>
      <c r="I4881" t="s">
        <v>2560</v>
      </c>
      <c r="J4881" t="s">
        <v>392</v>
      </c>
      <c r="K4881" t="s">
        <v>711</v>
      </c>
      <c r="L4881" t="s">
        <v>392</v>
      </c>
      <c r="M4881" t="s">
        <v>2641</v>
      </c>
      <c r="N4881" t="s">
        <v>2642</v>
      </c>
      <c r="O4881" t="s">
        <v>2542</v>
      </c>
      <c r="P4881" t="s">
        <v>2543</v>
      </c>
      <c r="Q4881" t="s">
        <v>2544</v>
      </c>
      <c r="R4881" t="s">
        <v>2643</v>
      </c>
      <c r="S4881" t="s">
        <v>2546</v>
      </c>
      <c r="T4881">
        <v>77042.5</v>
      </c>
      <c r="U4881" t="s">
        <v>838</v>
      </c>
      <c r="V4881" t="s">
        <v>2578</v>
      </c>
      <c r="W4881" t="s">
        <v>838</v>
      </c>
      <c r="X4881" t="s">
        <v>2548</v>
      </c>
      <c r="Y4881" t="str">
        <f t="shared" si="76"/>
        <v>福州三六零网络小额贷款有限公司福州三六零网络小额贷款有限公司CPC</v>
      </c>
      <c r="Z4881" t="e">
        <f>VLOOKUP(Y:Y,[1]Sheet1!N:N,1,0)</f>
        <v>#N/A</v>
      </c>
    </row>
    <row r="4882" spans="1:26" hidden="1" x14ac:dyDescent="0.25">
      <c r="A4882">
        <v>20230603</v>
      </c>
      <c r="B4882">
        <v>42965750</v>
      </c>
      <c r="C4882" t="s">
        <v>2565</v>
      </c>
      <c r="D4882">
        <v>2165227</v>
      </c>
      <c r="E4882" t="s">
        <v>2566</v>
      </c>
      <c r="F4882" s="59">
        <v>644.84</v>
      </c>
      <c r="G4882">
        <v>477.66</v>
      </c>
      <c r="H4882" t="s">
        <v>2538</v>
      </c>
      <c r="I4882" t="s">
        <v>2539</v>
      </c>
      <c r="J4882" t="s">
        <v>2320</v>
      </c>
      <c r="K4882" t="s">
        <v>2321</v>
      </c>
      <c r="L4882" t="s">
        <v>2318</v>
      </c>
      <c r="M4882" t="s">
        <v>2540</v>
      </c>
      <c r="N4882" t="s">
        <v>2541</v>
      </c>
      <c r="O4882" t="s">
        <v>2542</v>
      </c>
      <c r="P4882" t="s">
        <v>2543</v>
      </c>
      <c r="Q4882" t="s">
        <v>2544</v>
      </c>
      <c r="R4882" t="s">
        <v>2545</v>
      </c>
      <c r="S4882" t="s">
        <v>2546</v>
      </c>
      <c r="T4882">
        <v>0</v>
      </c>
      <c r="U4882" t="s">
        <v>838</v>
      </c>
      <c r="V4882" t="s">
        <v>2547</v>
      </c>
      <c r="W4882" t="s">
        <v>838</v>
      </c>
      <c r="X4882" t="s">
        <v>2548</v>
      </c>
      <c r="Y4882" t="str">
        <f t="shared" si="76"/>
        <v>上海耳序信息技术有限公司-四部上海拍拍贷金融信息服务有限公司信息流</v>
      </c>
      <c r="Z4882" t="e">
        <f>VLOOKUP(Y:Y,[1]Sheet1!N:N,1,0)</f>
        <v>#N/A</v>
      </c>
    </row>
    <row r="4883" spans="1:26" hidden="1" x14ac:dyDescent="0.25">
      <c r="A4883">
        <v>20230603</v>
      </c>
      <c r="B4883">
        <v>42965764</v>
      </c>
      <c r="C4883" t="s">
        <v>2536</v>
      </c>
      <c r="D4883">
        <v>2158784</v>
      </c>
      <c r="E4883" t="s">
        <v>2537</v>
      </c>
      <c r="F4883" s="59">
        <v>739.77</v>
      </c>
      <c r="G4883">
        <v>739.77</v>
      </c>
      <c r="H4883" t="s">
        <v>2538</v>
      </c>
      <c r="I4883" t="s">
        <v>2539</v>
      </c>
      <c r="J4883" t="s">
        <v>2320</v>
      </c>
      <c r="K4883" t="s">
        <v>2321</v>
      </c>
      <c r="L4883" t="s">
        <v>2318</v>
      </c>
      <c r="M4883" t="s">
        <v>2540</v>
      </c>
      <c r="N4883" t="s">
        <v>2541</v>
      </c>
      <c r="O4883" t="s">
        <v>2542</v>
      </c>
      <c r="P4883" t="s">
        <v>2543</v>
      </c>
      <c r="Q4883" t="s">
        <v>2544</v>
      </c>
      <c r="R4883" t="s">
        <v>2545</v>
      </c>
      <c r="S4883" t="s">
        <v>2546</v>
      </c>
      <c r="T4883">
        <v>0</v>
      </c>
      <c r="U4883" t="s">
        <v>838</v>
      </c>
      <c r="V4883" t="s">
        <v>2547</v>
      </c>
      <c r="W4883" t="s">
        <v>838</v>
      </c>
      <c r="X4883" t="s">
        <v>2548</v>
      </c>
      <c r="Y4883" t="str">
        <f t="shared" si="76"/>
        <v>上海耳序信息技术有限公司-四部上海拍拍贷金融信息服务有限公司信息流</v>
      </c>
      <c r="Z4883" t="e">
        <f>VLOOKUP(Y:Y,[1]Sheet1!N:N,1,0)</f>
        <v>#N/A</v>
      </c>
    </row>
    <row r="4884" spans="1:26" x14ac:dyDescent="0.25">
      <c r="A4884">
        <v>20230603</v>
      </c>
      <c r="B4884">
        <v>43094782</v>
      </c>
      <c r="C4884" t="s">
        <v>2630</v>
      </c>
      <c r="D4884">
        <v>2054669</v>
      </c>
      <c r="E4884" t="s">
        <v>2622</v>
      </c>
      <c r="F4884" s="59">
        <v>2582.81</v>
      </c>
      <c r="G4884">
        <v>1913.19</v>
      </c>
      <c r="H4884" t="s">
        <v>2538</v>
      </c>
      <c r="I4884" t="s">
        <v>2539</v>
      </c>
      <c r="J4884" t="s">
        <v>2352</v>
      </c>
      <c r="K4884" t="s">
        <v>2321</v>
      </c>
      <c r="L4884" t="s">
        <v>2351</v>
      </c>
      <c r="M4884" t="s">
        <v>2623</v>
      </c>
      <c r="N4884" t="s">
        <v>2624</v>
      </c>
      <c r="O4884" t="s">
        <v>2542</v>
      </c>
      <c r="P4884" t="s">
        <v>2543</v>
      </c>
      <c r="Q4884" t="s">
        <v>2544</v>
      </c>
      <c r="R4884" t="s">
        <v>2625</v>
      </c>
      <c r="S4884" t="s">
        <v>2546</v>
      </c>
      <c r="T4884">
        <v>0</v>
      </c>
      <c r="U4884" t="s">
        <v>838</v>
      </c>
      <c r="V4884" t="s">
        <v>2548</v>
      </c>
      <c r="W4884" t="s">
        <v>838</v>
      </c>
      <c r="X4884" t="s">
        <v>2548</v>
      </c>
      <c r="Y4884" t="str">
        <f t="shared" si="76"/>
        <v>深圳市小赢普惠科技有限责任公司深圳市赢众通金融信息服务有限责任公司信息流</v>
      </c>
      <c r="Z4884" t="e">
        <f>VLOOKUP(Y:Y,[1]Sheet1!N:N,1,0)</f>
        <v>#N/A</v>
      </c>
    </row>
    <row r="4885" spans="1:26" hidden="1" x14ac:dyDescent="0.25">
      <c r="A4885">
        <v>20230603</v>
      </c>
      <c r="B4885">
        <v>47327773</v>
      </c>
      <c r="C4885" t="s">
        <v>2714</v>
      </c>
      <c r="D4885">
        <v>2185183</v>
      </c>
      <c r="E4885" t="s">
        <v>2574</v>
      </c>
      <c r="F4885" s="59">
        <v>3571.38</v>
      </c>
      <c r="G4885">
        <v>2705.59</v>
      </c>
      <c r="H4885" t="s">
        <v>2538</v>
      </c>
      <c r="I4885" t="s">
        <v>2539</v>
      </c>
      <c r="J4885" t="s">
        <v>2575</v>
      </c>
      <c r="K4885" t="s">
        <v>2321</v>
      </c>
      <c r="L4885" t="s">
        <v>2344</v>
      </c>
      <c r="M4885" t="s">
        <v>2576</v>
      </c>
      <c r="O4885" t="s">
        <v>2542</v>
      </c>
      <c r="P4885" t="s">
        <v>2543</v>
      </c>
      <c r="Q4885" t="s">
        <v>2544</v>
      </c>
      <c r="R4885" t="s">
        <v>2577</v>
      </c>
      <c r="S4885" t="s">
        <v>2546</v>
      </c>
      <c r="T4885">
        <v>0</v>
      </c>
      <c r="U4885" t="s">
        <v>838</v>
      </c>
      <c r="V4885" t="s">
        <v>2578</v>
      </c>
      <c r="W4885" t="s">
        <v>838</v>
      </c>
      <c r="X4885" t="s">
        <v>2578</v>
      </c>
      <c r="Y4885" t="str">
        <f t="shared" si="76"/>
        <v>北京微财科技有限公司-数媒重庆市黑卡小额贷款有限公司信息流</v>
      </c>
      <c r="Z4885" t="e">
        <f>VLOOKUP(Y:Y,[1]Sheet1!N:N,1,0)</f>
        <v>#N/A</v>
      </c>
    </row>
    <row r="4886" spans="1:26" hidden="1" x14ac:dyDescent="0.25">
      <c r="A4886">
        <v>20230603</v>
      </c>
      <c r="B4886">
        <v>47953331</v>
      </c>
      <c r="C4886" t="s">
        <v>2663</v>
      </c>
      <c r="D4886">
        <v>2167551</v>
      </c>
      <c r="E4886" t="s">
        <v>2550</v>
      </c>
      <c r="F4886" s="59">
        <v>63.12</v>
      </c>
      <c r="G4886">
        <v>63.12</v>
      </c>
      <c r="H4886" t="s">
        <v>2538</v>
      </c>
      <c r="I4886" t="s">
        <v>2551</v>
      </c>
      <c r="J4886" t="s">
        <v>2332</v>
      </c>
      <c r="K4886" t="s">
        <v>2321</v>
      </c>
      <c r="L4886" t="s">
        <v>2333</v>
      </c>
      <c r="M4886" t="s">
        <v>2552</v>
      </c>
      <c r="N4886" t="s">
        <v>2553</v>
      </c>
      <c r="O4886" t="s">
        <v>2542</v>
      </c>
      <c r="P4886" t="s">
        <v>2543</v>
      </c>
      <c r="Q4886" t="s">
        <v>2544</v>
      </c>
      <c r="R4886" t="s">
        <v>2554</v>
      </c>
      <c r="S4886" t="s">
        <v>2546</v>
      </c>
      <c r="T4886">
        <v>0</v>
      </c>
      <c r="U4886" t="s">
        <v>2555</v>
      </c>
      <c r="V4886" t="s">
        <v>2556</v>
      </c>
      <c r="W4886" t="s">
        <v>2555</v>
      </c>
      <c r="X4886" t="s">
        <v>2556</v>
      </c>
      <c r="Y4886" t="str">
        <f t="shared" si="76"/>
        <v>北京爱奇艺科技有限公司-百度北京爱奇艺科技有限公司信息流</v>
      </c>
      <c r="Z4886" t="e">
        <f>VLOOKUP(Y:Y,[1]Sheet1!N:N,1,0)</f>
        <v>#N/A</v>
      </c>
    </row>
    <row r="4887" spans="1:26" hidden="1" x14ac:dyDescent="0.25">
      <c r="A4887">
        <v>20230603</v>
      </c>
      <c r="B4887">
        <v>19668996</v>
      </c>
      <c r="C4887" t="s">
        <v>2711</v>
      </c>
      <c r="D4887">
        <v>2172257</v>
      </c>
      <c r="E4887" t="s">
        <v>2610</v>
      </c>
      <c r="F4887" s="59">
        <v>18034.96</v>
      </c>
      <c r="G4887">
        <v>14313.13</v>
      </c>
      <c r="H4887" t="s">
        <v>2559</v>
      </c>
      <c r="I4887" t="s">
        <v>2560</v>
      </c>
      <c r="J4887" t="s">
        <v>292</v>
      </c>
      <c r="K4887" t="s">
        <v>711</v>
      </c>
      <c r="L4887" t="s">
        <v>574</v>
      </c>
      <c r="M4887" t="s">
        <v>2611</v>
      </c>
      <c r="N4887" t="s">
        <v>2612</v>
      </c>
      <c r="O4887" t="s">
        <v>2542</v>
      </c>
      <c r="P4887" t="s">
        <v>2543</v>
      </c>
      <c r="Q4887" t="s">
        <v>2544</v>
      </c>
      <c r="R4887" t="s">
        <v>2613</v>
      </c>
      <c r="S4887" t="s">
        <v>2546</v>
      </c>
      <c r="T4887">
        <v>125914.966</v>
      </c>
      <c r="U4887" t="s">
        <v>2614</v>
      </c>
      <c r="V4887" t="s">
        <v>2615</v>
      </c>
      <c r="W4887" t="s">
        <v>2614</v>
      </c>
      <c r="X4887" t="s">
        <v>2615</v>
      </c>
      <c r="Y4887" t="str">
        <f t="shared" si="76"/>
        <v>广州荔湾品唯信息服务有限公司广州唯品会电子商务有限公司CPC</v>
      </c>
      <c r="Z4887" t="e">
        <f>VLOOKUP(Y:Y,[1]Sheet1!N:N,1,0)</f>
        <v>#N/A</v>
      </c>
    </row>
    <row r="4888" spans="1:26" hidden="1" x14ac:dyDescent="0.25">
      <c r="A4888">
        <v>20230603</v>
      </c>
      <c r="B4888">
        <v>42327274</v>
      </c>
      <c r="C4888" t="s">
        <v>2791</v>
      </c>
      <c r="D4888">
        <v>2172261</v>
      </c>
      <c r="E4888" t="s">
        <v>2628</v>
      </c>
      <c r="F4888" s="59">
        <v>341.67</v>
      </c>
      <c r="G4888">
        <v>260.82</v>
      </c>
      <c r="H4888" t="s">
        <v>2538</v>
      </c>
      <c r="I4888" t="s">
        <v>2551</v>
      </c>
      <c r="J4888" t="s">
        <v>292</v>
      </c>
      <c r="K4888" t="s">
        <v>2321</v>
      </c>
      <c r="L4888" t="s">
        <v>574</v>
      </c>
      <c r="M4888" t="s">
        <v>2611</v>
      </c>
      <c r="N4888" t="s">
        <v>2612</v>
      </c>
      <c r="O4888" t="s">
        <v>2542</v>
      </c>
      <c r="P4888" t="s">
        <v>2543</v>
      </c>
      <c r="Q4888" t="s">
        <v>2544</v>
      </c>
      <c r="R4888" t="s">
        <v>2613</v>
      </c>
      <c r="S4888" t="s">
        <v>2546</v>
      </c>
      <c r="T4888">
        <v>0</v>
      </c>
      <c r="U4888" t="s">
        <v>2614</v>
      </c>
      <c r="V4888" t="s">
        <v>2615</v>
      </c>
      <c r="W4888" t="s">
        <v>2614</v>
      </c>
      <c r="X4888" t="s">
        <v>2615</v>
      </c>
      <c r="Y4888" t="str">
        <f t="shared" si="76"/>
        <v>广州荔湾品唯信息服务有限公司广州唯品会电子商务有限公司信息流</v>
      </c>
      <c r="Z4888" t="e">
        <f>VLOOKUP(Y:Y,[1]Sheet1!N:N,1,0)</f>
        <v>#N/A</v>
      </c>
    </row>
    <row r="4889" spans="1:26" hidden="1" x14ac:dyDescent="0.25">
      <c r="A4889">
        <v>20230603</v>
      </c>
      <c r="B4889">
        <v>47426625</v>
      </c>
      <c r="C4889" t="s">
        <v>2802</v>
      </c>
      <c r="D4889">
        <v>2167551</v>
      </c>
      <c r="E4889" t="s">
        <v>2550</v>
      </c>
      <c r="F4889" s="59">
        <v>13128.5</v>
      </c>
      <c r="G4889">
        <v>10000</v>
      </c>
      <c r="H4889" t="s">
        <v>2538</v>
      </c>
      <c r="I4889" t="s">
        <v>2551</v>
      </c>
      <c r="J4889" t="s">
        <v>2332</v>
      </c>
      <c r="K4889" t="s">
        <v>2321</v>
      </c>
      <c r="L4889" t="s">
        <v>2333</v>
      </c>
      <c r="M4889" t="s">
        <v>2552</v>
      </c>
      <c r="N4889" t="s">
        <v>2553</v>
      </c>
      <c r="O4889" t="s">
        <v>2542</v>
      </c>
      <c r="P4889" t="s">
        <v>2543</v>
      </c>
      <c r="Q4889" t="s">
        <v>2544</v>
      </c>
      <c r="R4889" t="s">
        <v>2554</v>
      </c>
      <c r="S4889" t="s">
        <v>2546</v>
      </c>
      <c r="T4889">
        <v>0</v>
      </c>
      <c r="U4889" t="s">
        <v>2555</v>
      </c>
      <c r="V4889" t="s">
        <v>2556</v>
      </c>
      <c r="W4889" t="s">
        <v>2555</v>
      </c>
      <c r="X4889" t="s">
        <v>2556</v>
      </c>
      <c r="Y4889" t="str">
        <f t="shared" si="76"/>
        <v>北京爱奇艺科技有限公司-百度北京爱奇艺科技有限公司信息流</v>
      </c>
      <c r="Z4889" t="e">
        <f>VLOOKUP(Y:Y,[1]Sheet1!N:N,1,0)</f>
        <v>#N/A</v>
      </c>
    </row>
    <row r="4890" spans="1:26" hidden="1" x14ac:dyDescent="0.25">
      <c r="A4890">
        <v>20230603</v>
      </c>
      <c r="B4890">
        <v>38794097</v>
      </c>
      <c r="C4890" t="s">
        <v>2757</v>
      </c>
      <c r="D4890">
        <v>2172261</v>
      </c>
      <c r="E4890" t="s">
        <v>2628</v>
      </c>
      <c r="F4890" s="59">
        <v>142.66999999999999</v>
      </c>
      <c r="G4890">
        <v>108.91</v>
      </c>
      <c r="H4890" t="s">
        <v>2538</v>
      </c>
      <c r="I4890" t="s">
        <v>2539</v>
      </c>
      <c r="J4890" t="s">
        <v>292</v>
      </c>
      <c r="K4890" t="s">
        <v>2321</v>
      </c>
      <c r="L4890" t="s">
        <v>574</v>
      </c>
      <c r="M4890" t="s">
        <v>2611</v>
      </c>
      <c r="N4890" t="s">
        <v>2612</v>
      </c>
      <c r="O4890" t="s">
        <v>2542</v>
      </c>
      <c r="P4890" t="s">
        <v>2543</v>
      </c>
      <c r="Q4890" t="s">
        <v>2544</v>
      </c>
      <c r="R4890" t="s">
        <v>2613</v>
      </c>
      <c r="S4890" t="s">
        <v>2546</v>
      </c>
      <c r="T4890">
        <v>0</v>
      </c>
      <c r="U4890" t="s">
        <v>2614</v>
      </c>
      <c r="V4890" t="s">
        <v>2615</v>
      </c>
      <c r="W4890" t="s">
        <v>2614</v>
      </c>
      <c r="X4890" t="s">
        <v>2615</v>
      </c>
      <c r="Y4890" t="str">
        <f t="shared" si="76"/>
        <v>广州荔湾品唯信息服务有限公司广州唯品会电子商务有限公司信息流</v>
      </c>
      <c r="Z4890" t="e">
        <f>VLOOKUP(Y:Y,[1]Sheet1!N:N,1,0)</f>
        <v>#N/A</v>
      </c>
    </row>
    <row r="4891" spans="1:26" hidden="1" x14ac:dyDescent="0.25">
      <c r="A4891">
        <v>20230603</v>
      </c>
      <c r="B4891">
        <v>45323107</v>
      </c>
      <c r="C4891" t="s">
        <v>2654</v>
      </c>
      <c r="D4891">
        <v>2172261</v>
      </c>
      <c r="E4891" t="s">
        <v>2628</v>
      </c>
      <c r="F4891" s="59">
        <v>479.1</v>
      </c>
      <c r="G4891">
        <v>365.73</v>
      </c>
      <c r="H4891" t="s">
        <v>2538</v>
      </c>
      <c r="I4891" t="s">
        <v>2551</v>
      </c>
      <c r="J4891" t="s">
        <v>292</v>
      </c>
      <c r="K4891" t="s">
        <v>2321</v>
      </c>
      <c r="L4891" t="s">
        <v>574</v>
      </c>
      <c r="M4891" t="s">
        <v>2611</v>
      </c>
      <c r="N4891" t="s">
        <v>2612</v>
      </c>
      <c r="O4891" t="s">
        <v>2542</v>
      </c>
      <c r="P4891" t="s">
        <v>2543</v>
      </c>
      <c r="Q4891" t="s">
        <v>2544</v>
      </c>
      <c r="R4891" t="s">
        <v>2613</v>
      </c>
      <c r="S4891" t="s">
        <v>2546</v>
      </c>
      <c r="T4891">
        <v>0</v>
      </c>
      <c r="U4891" t="s">
        <v>2614</v>
      </c>
      <c r="V4891" t="s">
        <v>2615</v>
      </c>
      <c r="W4891" t="s">
        <v>2614</v>
      </c>
      <c r="X4891" t="s">
        <v>2615</v>
      </c>
      <c r="Y4891" t="str">
        <f t="shared" si="76"/>
        <v>广州荔湾品唯信息服务有限公司广州唯品会电子商务有限公司信息流</v>
      </c>
      <c r="Z4891" t="e">
        <f>VLOOKUP(Y:Y,[1]Sheet1!N:N,1,0)</f>
        <v>#N/A</v>
      </c>
    </row>
    <row r="4892" spans="1:26" x14ac:dyDescent="0.25">
      <c r="A4892">
        <v>20230603</v>
      </c>
      <c r="B4892">
        <v>45336925</v>
      </c>
      <c r="C4892" t="s">
        <v>2717</v>
      </c>
      <c r="D4892">
        <v>2054669</v>
      </c>
      <c r="E4892" t="s">
        <v>2622</v>
      </c>
      <c r="F4892" s="59">
        <v>32.770000000000003</v>
      </c>
      <c r="G4892">
        <v>24.27</v>
      </c>
      <c r="H4892" t="s">
        <v>2538</v>
      </c>
      <c r="I4892" t="s">
        <v>2551</v>
      </c>
      <c r="J4892" t="s">
        <v>2352</v>
      </c>
      <c r="K4892" t="s">
        <v>2321</v>
      </c>
      <c r="L4892" t="s">
        <v>2351</v>
      </c>
      <c r="M4892" t="s">
        <v>2623</v>
      </c>
      <c r="N4892" t="s">
        <v>2624</v>
      </c>
      <c r="O4892" t="s">
        <v>2542</v>
      </c>
      <c r="P4892" t="s">
        <v>2543</v>
      </c>
      <c r="Q4892" t="s">
        <v>2544</v>
      </c>
      <c r="R4892" t="s">
        <v>2625</v>
      </c>
      <c r="S4892" t="s">
        <v>2546</v>
      </c>
      <c r="T4892">
        <v>0</v>
      </c>
      <c r="U4892" t="s">
        <v>838</v>
      </c>
      <c r="V4892" t="s">
        <v>2548</v>
      </c>
      <c r="W4892" t="s">
        <v>838</v>
      </c>
      <c r="X4892" t="s">
        <v>2548</v>
      </c>
      <c r="Y4892" t="str">
        <f t="shared" si="76"/>
        <v>深圳市小赢普惠科技有限责任公司深圳市赢众通金融信息服务有限责任公司信息流</v>
      </c>
      <c r="Z4892" t="e">
        <f>VLOOKUP(Y:Y,[1]Sheet1!N:N,1,0)</f>
        <v>#N/A</v>
      </c>
    </row>
    <row r="4893" spans="1:26" x14ac:dyDescent="0.25">
      <c r="A4893">
        <v>20230603</v>
      </c>
      <c r="B4893">
        <v>43094804</v>
      </c>
      <c r="C4893" t="s">
        <v>2705</v>
      </c>
      <c r="D4893">
        <v>2054669</v>
      </c>
      <c r="E4893" t="s">
        <v>2622</v>
      </c>
      <c r="F4893" s="59">
        <v>1503.48</v>
      </c>
      <c r="G4893">
        <v>1113.69</v>
      </c>
      <c r="H4893" t="s">
        <v>2538</v>
      </c>
      <c r="I4893" t="s">
        <v>2539</v>
      </c>
      <c r="J4893" t="s">
        <v>2352</v>
      </c>
      <c r="K4893" t="s">
        <v>2321</v>
      </c>
      <c r="L4893" t="s">
        <v>2351</v>
      </c>
      <c r="M4893" t="s">
        <v>2623</v>
      </c>
      <c r="N4893" t="s">
        <v>2624</v>
      </c>
      <c r="O4893" t="s">
        <v>2542</v>
      </c>
      <c r="P4893" t="s">
        <v>2543</v>
      </c>
      <c r="Q4893" t="s">
        <v>2544</v>
      </c>
      <c r="R4893" t="s">
        <v>2625</v>
      </c>
      <c r="S4893" t="s">
        <v>2546</v>
      </c>
      <c r="T4893">
        <v>0</v>
      </c>
      <c r="U4893" t="s">
        <v>838</v>
      </c>
      <c r="V4893" t="s">
        <v>2548</v>
      </c>
      <c r="W4893" t="s">
        <v>838</v>
      </c>
      <c r="X4893" t="s">
        <v>2548</v>
      </c>
      <c r="Y4893" t="str">
        <f t="shared" si="76"/>
        <v>深圳市小赢普惠科技有限责任公司深圳市赢众通金融信息服务有限责任公司信息流</v>
      </c>
      <c r="Z4893" t="e">
        <f>VLOOKUP(Y:Y,[1]Sheet1!N:N,1,0)</f>
        <v>#N/A</v>
      </c>
    </row>
    <row r="4894" spans="1:26" hidden="1" x14ac:dyDescent="0.25">
      <c r="A4894">
        <v>20230603</v>
      </c>
      <c r="B4894">
        <v>29850997</v>
      </c>
      <c r="C4894" t="s">
        <v>2701</v>
      </c>
      <c r="D4894">
        <v>2130054</v>
      </c>
      <c r="E4894" t="s">
        <v>2558</v>
      </c>
      <c r="F4894" s="59">
        <v>8118.76</v>
      </c>
      <c r="G4894">
        <v>6573.76</v>
      </c>
      <c r="H4894" t="s">
        <v>2559</v>
      </c>
      <c r="I4894" t="s">
        <v>2560</v>
      </c>
      <c r="J4894" t="s">
        <v>2350</v>
      </c>
      <c r="K4894" t="s">
        <v>711</v>
      </c>
      <c r="L4894" t="s">
        <v>2350</v>
      </c>
      <c r="M4894" t="s">
        <v>2561</v>
      </c>
      <c r="N4894" t="s">
        <v>2562</v>
      </c>
      <c r="O4894" t="s">
        <v>2542</v>
      </c>
      <c r="P4894" t="s">
        <v>2543</v>
      </c>
      <c r="Q4894" t="s">
        <v>2544</v>
      </c>
      <c r="R4894" t="s">
        <v>2563</v>
      </c>
      <c r="S4894" t="s">
        <v>2546</v>
      </c>
      <c r="T4894">
        <v>24455.17</v>
      </c>
      <c r="U4894" t="s">
        <v>1891</v>
      </c>
      <c r="V4894" t="s">
        <v>2564</v>
      </c>
      <c r="W4894" t="s">
        <v>1891</v>
      </c>
      <c r="X4894" t="s">
        <v>2564</v>
      </c>
      <c r="Y4894" t="str">
        <f t="shared" si="76"/>
        <v>深圳尚米网络技术有限公司深圳尚米网络技术有限公司CPC</v>
      </c>
      <c r="Z4894" t="e">
        <f>VLOOKUP(Y:Y,[1]Sheet1!N:N,1,0)</f>
        <v>#N/A</v>
      </c>
    </row>
    <row r="4895" spans="1:26" hidden="1" x14ac:dyDescent="0.25">
      <c r="A4895">
        <v>20230603</v>
      </c>
      <c r="B4895">
        <v>38794071</v>
      </c>
      <c r="C4895" t="s">
        <v>2778</v>
      </c>
      <c r="D4895">
        <v>2172261</v>
      </c>
      <c r="E4895" t="s">
        <v>2628</v>
      </c>
      <c r="F4895" s="59">
        <v>101545</v>
      </c>
      <c r="G4895">
        <v>77515.27</v>
      </c>
      <c r="H4895" t="s">
        <v>2538</v>
      </c>
      <c r="I4895" t="s">
        <v>2551</v>
      </c>
      <c r="J4895" t="s">
        <v>292</v>
      </c>
      <c r="K4895" t="s">
        <v>2321</v>
      </c>
      <c r="L4895" t="s">
        <v>574</v>
      </c>
      <c r="M4895" t="s">
        <v>2611</v>
      </c>
      <c r="N4895" t="s">
        <v>2612</v>
      </c>
      <c r="O4895" t="s">
        <v>2542</v>
      </c>
      <c r="P4895" t="s">
        <v>2543</v>
      </c>
      <c r="Q4895" t="s">
        <v>2544</v>
      </c>
      <c r="R4895" t="s">
        <v>2613</v>
      </c>
      <c r="S4895" t="s">
        <v>2546</v>
      </c>
      <c r="T4895">
        <v>0</v>
      </c>
      <c r="U4895" t="s">
        <v>2614</v>
      </c>
      <c r="V4895" t="s">
        <v>2615</v>
      </c>
      <c r="W4895" t="s">
        <v>2614</v>
      </c>
      <c r="X4895" t="s">
        <v>2615</v>
      </c>
      <c r="Y4895" t="str">
        <f t="shared" si="76"/>
        <v>广州荔湾品唯信息服务有限公司广州唯品会电子商务有限公司信息流</v>
      </c>
      <c r="Z4895" t="e">
        <f>VLOOKUP(Y:Y,[1]Sheet1!N:N,1,0)</f>
        <v>#N/A</v>
      </c>
    </row>
    <row r="4896" spans="1:26" hidden="1" x14ac:dyDescent="0.25">
      <c r="A4896">
        <v>20230603</v>
      </c>
      <c r="B4896">
        <v>38794097</v>
      </c>
      <c r="C4896" t="s">
        <v>2757</v>
      </c>
      <c r="D4896">
        <v>2172261</v>
      </c>
      <c r="E4896" t="s">
        <v>2628</v>
      </c>
      <c r="F4896" s="59">
        <v>1578.73</v>
      </c>
      <c r="G4896">
        <v>1205.1400000000001</v>
      </c>
      <c r="H4896" t="s">
        <v>2538</v>
      </c>
      <c r="I4896" t="s">
        <v>2551</v>
      </c>
      <c r="J4896" t="s">
        <v>292</v>
      </c>
      <c r="K4896" t="s">
        <v>2321</v>
      </c>
      <c r="L4896" t="s">
        <v>574</v>
      </c>
      <c r="M4896" t="s">
        <v>2611</v>
      </c>
      <c r="N4896" t="s">
        <v>2612</v>
      </c>
      <c r="O4896" t="s">
        <v>2542</v>
      </c>
      <c r="P4896" t="s">
        <v>2543</v>
      </c>
      <c r="Q4896" t="s">
        <v>2544</v>
      </c>
      <c r="R4896" t="s">
        <v>2613</v>
      </c>
      <c r="S4896" t="s">
        <v>2546</v>
      </c>
      <c r="T4896">
        <v>0</v>
      </c>
      <c r="U4896" t="s">
        <v>2614</v>
      </c>
      <c r="V4896" t="s">
        <v>2615</v>
      </c>
      <c r="W4896" t="s">
        <v>2614</v>
      </c>
      <c r="X4896" t="s">
        <v>2615</v>
      </c>
      <c r="Y4896" t="str">
        <f t="shared" si="76"/>
        <v>广州荔湾品唯信息服务有限公司广州唯品会电子商务有限公司信息流</v>
      </c>
      <c r="Z4896" t="e">
        <f>VLOOKUP(Y:Y,[1]Sheet1!N:N,1,0)</f>
        <v>#N/A</v>
      </c>
    </row>
    <row r="4897" spans="1:26" hidden="1" x14ac:dyDescent="0.25">
      <c r="A4897">
        <v>20230603</v>
      </c>
      <c r="B4897">
        <v>42327274</v>
      </c>
      <c r="C4897" t="s">
        <v>2791</v>
      </c>
      <c r="D4897">
        <v>2172261</v>
      </c>
      <c r="E4897" t="s">
        <v>2628</v>
      </c>
      <c r="F4897" s="59">
        <v>26.18</v>
      </c>
      <c r="G4897">
        <v>19.98</v>
      </c>
      <c r="H4897" t="s">
        <v>2538</v>
      </c>
      <c r="I4897" t="s">
        <v>2539</v>
      </c>
      <c r="J4897" t="s">
        <v>292</v>
      </c>
      <c r="K4897" t="s">
        <v>2321</v>
      </c>
      <c r="L4897" t="s">
        <v>574</v>
      </c>
      <c r="M4897" t="s">
        <v>2611</v>
      </c>
      <c r="N4897" t="s">
        <v>2612</v>
      </c>
      <c r="O4897" t="s">
        <v>2542</v>
      </c>
      <c r="P4897" t="s">
        <v>2543</v>
      </c>
      <c r="Q4897" t="s">
        <v>2544</v>
      </c>
      <c r="R4897" t="s">
        <v>2613</v>
      </c>
      <c r="S4897" t="s">
        <v>2546</v>
      </c>
      <c r="T4897">
        <v>0</v>
      </c>
      <c r="U4897" t="s">
        <v>2614</v>
      </c>
      <c r="V4897" t="s">
        <v>2615</v>
      </c>
      <c r="W4897" t="s">
        <v>2614</v>
      </c>
      <c r="X4897" t="s">
        <v>2615</v>
      </c>
      <c r="Y4897" t="str">
        <f t="shared" si="76"/>
        <v>广州荔湾品唯信息服务有限公司广州唯品会电子商务有限公司信息流</v>
      </c>
      <c r="Z4897" t="e">
        <f>VLOOKUP(Y:Y,[1]Sheet1!N:N,1,0)</f>
        <v>#N/A</v>
      </c>
    </row>
    <row r="4898" spans="1:26" hidden="1" x14ac:dyDescent="0.25">
      <c r="A4898">
        <v>20230603</v>
      </c>
      <c r="B4898">
        <v>28450438</v>
      </c>
      <c r="C4898" t="s">
        <v>2665</v>
      </c>
      <c r="D4898">
        <v>2113477</v>
      </c>
      <c r="E4898" t="s">
        <v>2666</v>
      </c>
      <c r="F4898" s="59">
        <v>1891.12</v>
      </c>
      <c r="G4898">
        <v>0</v>
      </c>
      <c r="H4898" t="s">
        <v>2559</v>
      </c>
      <c r="I4898" t="s">
        <v>2560</v>
      </c>
      <c r="J4898" t="s">
        <v>231</v>
      </c>
      <c r="K4898" t="s">
        <v>711</v>
      </c>
      <c r="L4898" t="s">
        <v>231</v>
      </c>
      <c r="M4898" t="s">
        <v>2667</v>
      </c>
      <c r="N4898" t="s">
        <v>2668</v>
      </c>
      <c r="O4898" t="s">
        <v>2542</v>
      </c>
      <c r="P4898" t="s">
        <v>2543</v>
      </c>
      <c r="Q4898" t="s">
        <v>2544</v>
      </c>
      <c r="R4898" t="s">
        <v>2669</v>
      </c>
      <c r="S4898" t="s">
        <v>2546</v>
      </c>
      <c r="T4898">
        <v>0</v>
      </c>
      <c r="U4898" t="s">
        <v>2555</v>
      </c>
      <c r="V4898" t="s">
        <v>2670</v>
      </c>
      <c r="W4898" t="s">
        <v>2555</v>
      </c>
      <c r="X4898" t="s">
        <v>2671</v>
      </c>
      <c r="Y4898" t="str">
        <f t="shared" si="76"/>
        <v>广州酷狗计算机科技有限公司广州酷狗计算机科技有限公司CPC</v>
      </c>
      <c r="Z4898" t="e">
        <f>VLOOKUP(Y:Y,[1]Sheet1!N:N,1,0)</f>
        <v>#N/A</v>
      </c>
    </row>
    <row r="4899" spans="1:26" hidden="1" x14ac:dyDescent="0.25">
      <c r="A4899">
        <v>20230603</v>
      </c>
      <c r="B4899">
        <v>38794049</v>
      </c>
      <c r="C4899" t="s">
        <v>2627</v>
      </c>
      <c r="D4899">
        <v>2172261</v>
      </c>
      <c r="E4899" t="s">
        <v>2628</v>
      </c>
      <c r="F4899" s="59">
        <v>269.7</v>
      </c>
      <c r="G4899">
        <v>205.88</v>
      </c>
      <c r="H4899" t="s">
        <v>2538</v>
      </c>
      <c r="I4899" t="s">
        <v>2551</v>
      </c>
      <c r="J4899" t="s">
        <v>292</v>
      </c>
      <c r="K4899" t="s">
        <v>2321</v>
      </c>
      <c r="L4899" t="s">
        <v>574</v>
      </c>
      <c r="M4899" t="s">
        <v>2611</v>
      </c>
      <c r="N4899" t="s">
        <v>2612</v>
      </c>
      <c r="O4899" t="s">
        <v>2542</v>
      </c>
      <c r="P4899" t="s">
        <v>2543</v>
      </c>
      <c r="Q4899" t="s">
        <v>2544</v>
      </c>
      <c r="R4899" t="s">
        <v>2613</v>
      </c>
      <c r="S4899" t="s">
        <v>2546</v>
      </c>
      <c r="T4899">
        <v>0</v>
      </c>
      <c r="U4899" t="s">
        <v>2614</v>
      </c>
      <c r="V4899" t="s">
        <v>2615</v>
      </c>
      <c r="W4899" t="s">
        <v>2614</v>
      </c>
      <c r="X4899" t="s">
        <v>2615</v>
      </c>
      <c r="Y4899" t="str">
        <f t="shared" si="76"/>
        <v>广州荔湾品唯信息服务有限公司广州唯品会电子商务有限公司信息流</v>
      </c>
      <c r="Z4899" t="e">
        <f>VLOOKUP(Y:Y,[1]Sheet1!N:N,1,0)</f>
        <v>#N/A</v>
      </c>
    </row>
    <row r="4900" spans="1:26" hidden="1" x14ac:dyDescent="0.25">
      <c r="A4900">
        <v>20230603</v>
      </c>
      <c r="B4900">
        <v>42594504</v>
      </c>
      <c r="C4900" t="s">
        <v>2618</v>
      </c>
      <c r="D4900">
        <v>2130054</v>
      </c>
      <c r="E4900" t="s">
        <v>2558</v>
      </c>
      <c r="F4900" s="59">
        <v>2287.3200000000002</v>
      </c>
      <c r="G4900">
        <v>1852.06</v>
      </c>
      <c r="H4900" t="s">
        <v>2559</v>
      </c>
      <c r="I4900" t="s">
        <v>2560</v>
      </c>
      <c r="J4900" t="s">
        <v>2350</v>
      </c>
      <c r="K4900" t="s">
        <v>711</v>
      </c>
      <c r="L4900" t="s">
        <v>2350</v>
      </c>
      <c r="M4900" t="s">
        <v>2561</v>
      </c>
      <c r="N4900" t="s">
        <v>2562</v>
      </c>
      <c r="O4900" t="s">
        <v>2542</v>
      </c>
      <c r="P4900" t="s">
        <v>2543</v>
      </c>
      <c r="Q4900" t="s">
        <v>2544</v>
      </c>
      <c r="R4900" t="s">
        <v>2563</v>
      </c>
      <c r="S4900" t="s">
        <v>2546</v>
      </c>
      <c r="T4900">
        <v>8743.8529999999992</v>
      </c>
      <c r="U4900" t="s">
        <v>1891</v>
      </c>
      <c r="V4900" t="s">
        <v>2564</v>
      </c>
      <c r="W4900" t="s">
        <v>1891</v>
      </c>
      <c r="X4900" t="s">
        <v>2564</v>
      </c>
      <c r="Y4900" t="str">
        <f t="shared" si="76"/>
        <v>深圳尚米网络技术有限公司深圳尚米网络技术有限公司CPC</v>
      </c>
      <c r="Z4900" t="e">
        <f>VLOOKUP(Y:Y,[1]Sheet1!N:N,1,0)</f>
        <v>#N/A</v>
      </c>
    </row>
    <row r="4901" spans="1:26" x14ac:dyDescent="0.25">
      <c r="A4901">
        <v>20230603</v>
      </c>
      <c r="B4901">
        <v>45336908</v>
      </c>
      <c r="C4901" t="s">
        <v>2621</v>
      </c>
      <c r="D4901">
        <v>2054669</v>
      </c>
      <c r="E4901" t="s">
        <v>2622</v>
      </c>
      <c r="F4901" s="59">
        <v>92.02</v>
      </c>
      <c r="G4901">
        <v>68.16</v>
      </c>
      <c r="H4901" t="s">
        <v>2538</v>
      </c>
      <c r="I4901" t="s">
        <v>2551</v>
      </c>
      <c r="J4901" t="s">
        <v>2352</v>
      </c>
      <c r="K4901" t="s">
        <v>2321</v>
      </c>
      <c r="L4901" t="s">
        <v>2351</v>
      </c>
      <c r="M4901" t="s">
        <v>2623</v>
      </c>
      <c r="N4901" t="s">
        <v>2624</v>
      </c>
      <c r="O4901" t="s">
        <v>2542</v>
      </c>
      <c r="P4901" t="s">
        <v>2543</v>
      </c>
      <c r="Q4901" t="s">
        <v>2544</v>
      </c>
      <c r="R4901" t="s">
        <v>2625</v>
      </c>
      <c r="S4901" t="s">
        <v>2546</v>
      </c>
      <c r="T4901">
        <v>0</v>
      </c>
      <c r="U4901" t="s">
        <v>838</v>
      </c>
      <c r="V4901" t="s">
        <v>2548</v>
      </c>
      <c r="W4901" t="s">
        <v>838</v>
      </c>
      <c r="X4901" t="s">
        <v>2548</v>
      </c>
      <c r="Y4901" t="str">
        <f t="shared" si="76"/>
        <v>深圳市小赢普惠科技有限责任公司深圳市赢众通金融信息服务有限责任公司信息流</v>
      </c>
      <c r="Z4901" t="e">
        <f>VLOOKUP(Y:Y,[1]Sheet1!N:N,1,0)</f>
        <v>#N/A</v>
      </c>
    </row>
    <row r="4902" spans="1:26" hidden="1" x14ac:dyDescent="0.25">
      <c r="A4902">
        <v>20230603</v>
      </c>
      <c r="B4902">
        <v>36470871</v>
      </c>
      <c r="C4902" t="s">
        <v>2579</v>
      </c>
      <c r="D4902">
        <v>2158492</v>
      </c>
      <c r="E4902" t="s">
        <v>2580</v>
      </c>
      <c r="F4902" s="59">
        <v>3812.88</v>
      </c>
      <c r="G4902">
        <v>3204.02</v>
      </c>
      <c r="H4902" t="s">
        <v>2559</v>
      </c>
      <c r="I4902" t="s">
        <v>2560</v>
      </c>
      <c r="J4902" t="s">
        <v>2330</v>
      </c>
      <c r="K4902" t="s">
        <v>711</v>
      </c>
      <c r="L4902" t="s">
        <v>2329</v>
      </c>
      <c r="M4902" t="s">
        <v>2581</v>
      </c>
      <c r="N4902" t="s">
        <v>2582</v>
      </c>
      <c r="O4902" t="s">
        <v>2542</v>
      </c>
      <c r="P4902" t="s">
        <v>2543</v>
      </c>
      <c r="Q4902" t="s">
        <v>2544</v>
      </c>
      <c r="R4902" t="s">
        <v>2583</v>
      </c>
      <c r="S4902" t="s">
        <v>2546</v>
      </c>
      <c r="T4902">
        <v>12799.959000000001</v>
      </c>
      <c r="U4902" t="s">
        <v>2584</v>
      </c>
      <c r="V4902" t="s">
        <v>2585</v>
      </c>
      <c r="W4902" t="s">
        <v>2584</v>
      </c>
      <c r="X4902" t="s">
        <v>2585</v>
      </c>
      <c r="Y4902" t="str">
        <f t="shared" si="76"/>
        <v>成都哈拜网络科技有限公司-数字媒体事业部上海哈啰普惠科技有限公司CPC</v>
      </c>
      <c r="Z4902" t="e">
        <f>VLOOKUP(Y:Y,[1]Sheet1!N:N,1,0)</f>
        <v>#N/A</v>
      </c>
    </row>
    <row r="4903" spans="1:26" hidden="1" x14ac:dyDescent="0.25">
      <c r="A4903">
        <v>20230603</v>
      </c>
      <c r="B4903">
        <v>41250572</v>
      </c>
      <c r="C4903" t="s">
        <v>2703</v>
      </c>
      <c r="D4903">
        <v>2130054</v>
      </c>
      <c r="E4903" t="s">
        <v>2558</v>
      </c>
      <c r="F4903" s="59">
        <v>2001.6</v>
      </c>
      <c r="G4903">
        <v>1620.69</v>
      </c>
      <c r="H4903" t="s">
        <v>2559</v>
      </c>
      <c r="I4903" t="s">
        <v>2560</v>
      </c>
      <c r="J4903" t="s">
        <v>2350</v>
      </c>
      <c r="K4903" t="s">
        <v>711</v>
      </c>
      <c r="L4903" t="s">
        <v>2350</v>
      </c>
      <c r="M4903" t="s">
        <v>2561</v>
      </c>
      <c r="N4903" t="s">
        <v>2562</v>
      </c>
      <c r="O4903" t="s">
        <v>2542</v>
      </c>
      <c r="P4903" t="s">
        <v>2543</v>
      </c>
      <c r="Q4903" t="s">
        <v>2544</v>
      </c>
      <c r="R4903" t="s">
        <v>2563</v>
      </c>
      <c r="S4903" t="s">
        <v>2546</v>
      </c>
      <c r="T4903">
        <v>5176.7889999999998</v>
      </c>
      <c r="U4903" t="s">
        <v>1891</v>
      </c>
      <c r="V4903" t="s">
        <v>2564</v>
      </c>
      <c r="W4903" t="s">
        <v>1891</v>
      </c>
      <c r="X4903" t="s">
        <v>2564</v>
      </c>
      <c r="Y4903" t="str">
        <f t="shared" si="76"/>
        <v>深圳尚米网络技术有限公司深圳尚米网络技术有限公司CPC</v>
      </c>
      <c r="Z4903" t="e">
        <f>VLOOKUP(Y:Y,[1]Sheet1!N:N,1,0)</f>
        <v>#N/A</v>
      </c>
    </row>
    <row r="4904" spans="1:26" hidden="1" x14ac:dyDescent="0.25">
      <c r="A4904">
        <v>20230603</v>
      </c>
      <c r="B4904">
        <v>41276538</v>
      </c>
      <c r="C4904" t="s">
        <v>2606</v>
      </c>
      <c r="D4904">
        <v>2158492</v>
      </c>
      <c r="E4904" t="s">
        <v>2580</v>
      </c>
      <c r="F4904" s="59">
        <v>544.4</v>
      </c>
      <c r="G4904">
        <v>457.43</v>
      </c>
      <c r="H4904" t="s">
        <v>2559</v>
      </c>
      <c r="I4904" t="s">
        <v>2560</v>
      </c>
      <c r="J4904" t="s">
        <v>2330</v>
      </c>
      <c r="K4904" t="s">
        <v>711</v>
      </c>
      <c r="L4904" t="s">
        <v>2329</v>
      </c>
      <c r="M4904" t="s">
        <v>2581</v>
      </c>
      <c r="N4904" t="s">
        <v>2582</v>
      </c>
      <c r="O4904" t="s">
        <v>2542</v>
      </c>
      <c r="P4904" t="s">
        <v>2543</v>
      </c>
      <c r="Q4904" t="s">
        <v>2544</v>
      </c>
      <c r="R4904" t="s">
        <v>2583</v>
      </c>
      <c r="S4904" t="s">
        <v>2546</v>
      </c>
      <c r="T4904">
        <v>14599.88</v>
      </c>
      <c r="U4904" t="s">
        <v>2584</v>
      </c>
      <c r="V4904" t="s">
        <v>2585</v>
      </c>
      <c r="W4904" t="s">
        <v>2584</v>
      </c>
      <c r="X4904" t="s">
        <v>2585</v>
      </c>
      <c r="Y4904" t="str">
        <f t="shared" si="76"/>
        <v>成都哈拜网络科技有限公司-数字媒体事业部上海哈啰普惠科技有限公司CPC</v>
      </c>
      <c r="Z4904" t="e">
        <f>VLOOKUP(Y:Y,[1]Sheet1!N:N,1,0)</f>
        <v>#N/A</v>
      </c>
    </row>
    <row r="4905" spans="1:26" hidden="1" x14ac:dyDescent="0.25">
      <c r="A4905">
        <v>20230603</v>
      </c>
      <c r="B4905">
        <v>42840845</v>
      </c>
      <c r="C4905" t="s">
        <v>2812</v>
      </c>
      <c r="D4905">
        <v>2117410</v>
      </c>
      <c r="E4905" t="s">
        <v>2587</v>
      </c>
      <c r="F4905" s="59">
        <v>297.08999999999997</v>
      </c>
      <c r="G4905">
        <v>0</v>
      </c>
      <c r="H4905" t="s">
        <v>2538</v>
      </c>
      <c r="I4905" t="s">
        <v>2551</v>
      </c>
      <c r="J4905" t="s">
        <v>2353</v>
      </c>
      <c r="K4905" t="s">
        <v>2321</v>
      </c>
      <c r="L4905" t="s">
        <v>326</v>
      </c>
      <c r="M4905" t="s">
        <v>2588</v>
      </c>
      <c r="N4905" t="s">
        <v>2589</v>
      </c>
      <c r="O4905" t="s">
        <v>2542</v>
      </c>
      <c r="P4905" t="s">
        <v>2543</v>
      </c>
      <c r="Q4905" t="s">
        <v>2544</v>
      </c>
      <c r="R4905" t="s">
        <v>2570</v>
      </c>
      <c r="S4905" t="s">
        <v>2546</v>
      </c>
      <c r="T4905">
        <v>0</v>
      </c>
      <c r="U4905" t="s">
        <v>2571</v>
      </c>
      <c r="V4905" t="s">
        <v>2572</v>
      </c>
      <c r="W4905" t="s">
        <v>1891</v>
      </c>
      <c r="X4905" t="s">
        <v>2564</v>
      </c>
      <c r="Y4905" t="str">
        <f t="shared" si="76"/>
        <v>网易有道信息技术（北京）有限公司网易(杭州)网络有限公司信息流</v>
      </c>
      <c r="Z4905" t="e">
        <f>VLOOKUP(Y:Y,[1]Sheet1!N:N,1,0)</f>
        <v>#N/A</v>
      </c>
    </row>
    <row r="4906" spans="1:26" x14ac:dyDescent="0.25">
      <c r="A4906">
        <v>20230603</v>
      </c>
      <c r="B4906">
        <v>43094804</v>
      </c>
      <c r="C4906" t="s">
        <v>2705</v>
      </c>
      <c r="D4906">
        <v>2054669</v>
      </c>
      <c r="E4906" t="s">
        <v>2622</v>
      </c>
      <c r="F4906" s="59">
        <v>370.6</v>
      </c>
      <c r="G4906">
        <v>274.52</v>
      </c>
      <c r="H4906" t="s">
        <v>2538</v>
      </c>
      <c r="I4906" t="s">
        <v>2551</v>
      </c>
      <c r="J4906" t="s">
        <v>2352</v>
      </c>
      <c r="K4906" t="s">
        <v>2321</v>
      </c>
      <c r="L4906" t="s">
        <v>2351</v>
      </c>
      <c r="M4906" t="s">
        <v>2623</v>
      </c>
      <c r="N4906" t="s">
        <v>2624</v>
      </c>
      <c r="O4906" t="s">
        <v>2542</v>
      </c>
      <c r="P4906" t="s">
        <v>2543</v>
      </c>
      <c r="Q4906" t="s">
        <v>2544</v>
      </c>
      <c r="R4906" t="s">
        <v>2625</v>
      </c>
      <c r="S4906" t="s">
        <v>2546</v>
      </c>
      <c r="T4906">
        <v>0</v>
      </c>
      <c r="U4906" t="s">
        <v>838</v>
      </c>
      <c r="V4906" t="s">
        <v>2548</v>
      </c>
      <c r="W4906" t="s">
        <v>838</v>
      </c>
      <c r="X4906" t="s">
        <v>2548</v>
      </c>
      <c r="Y4906" t="str">
        <f t="shared" si="76"/>
        <v>深圳市小赢普惠科技有限责任公司深圳市赢众通金融信息服务有限责任公司信息流</v>
      </c>
      <c r="Z4906" t="e">
        <f>VLOOKUP(Y:Y,[1]Sheet1!N:N,1,0)</f>
        <v>#N/A</v>
      </c>
    </row>
    <row r="4907" spans="1:26" hidden="1" x14ac:dyDescent="0.25">
      <c r="A4907">
        <v>20230603</v>
      </c>
      <c r="B4907">
        <v>47176853</v>
      </c>
      <c r="C4907" t="s">
        <v>2877</v>
      </c>
      <c r="D4907">
        <v>2162055</v>
      </c>
      <c r="E4907" t="s">
        <v>2878</v>
      </c>
      <c r="F4907" s="59">
        <v>2.66</v>
      </c>
      <c r="G4907">
        <v>2.66</v>
      </c>
      <c r="H4907" t="s">
        <v>2559</v>
      </c>
      <c r="I4907" t="s">
        <v>2560</v>
      </c>
      <c r="J4907" t="s">
        <v>2365</v>
      </c>
      <c r="K4907" t="s">
        <v>711</v>
      </c>
      <c r="L4907" t="s">
        <v>2365</v>
      </c>
      <c r="M4907" t="s">
        <v>2879</v>
      </c>
      <c r="O4907" t="s">
        <v>2542</v>
      </c>
      <c r="P4907" t="s">
        <v>2543</v>
      </c>
      <c r="Q4907" t="s">
        <v>2544</v>
      </c>
      <c r="R4907" t="s">
        <v>2546</v>
      </c>
      <c r="S4907" t="s">
        <v>2546</v>
      </c>
      <c r="T4907">
        <v>1757.89</v>
      </c>
      <c r="U4907" t="s">
        <v>2870</v>
      </c>
      <c r="V4907" t="s">
        <v>780</v>
      </c>
      <c r="W4907" t="s">
        <v>2870</v>
      </c>
      <c r="X4907" t="s">
        <v>780</v>
      </c>
      <c r="Y4907" t="str">
        <f t="shared" si="76"/>
        <v>北京天下在线科技有限公司北京天下在线科技有限公司CPC</v>
      </c>
      <c r="Z4907" t="e">
        <f>VLOOKUP(Y:Y,[1]Sheet1!N:N,1,0)</f>
        <v>#N/A</v>
      </c>
    </row>
    <row r="4908" spans="1:26" hidden="1" x14ac:dyDescent="0.25">
      <c r="A4908">
        <v>20230603</v>
      </c>
      <c r="B4908">
        <v>47184422</v>
      </c>
      <c r="C4908" t="s">
        <v>2748</v>
      </c>
      <c r="D4908">
        <v>2171552</v>
      </c>
      <c r="E4908" t="s">
        <v>2749</v>
      </c>
      <c r="F4908" s="59">
        <v>290.10000000000002</v>
      </c>
      <c r="G4908">
        <v>290.10000000000002</v>
      </c>
      <c r="H4908" t="s">
        <v>2538</v>
      </c>
      <c r="I4908" t="s">
        <v>2551</v>
      </c>
      <c r="J4908" t="s">
        <v>2339</v>
      </c>
      <c r="K4908" t="s">
        <v>2321</v>
      </c>
      <c r="L4908" t="s">
        <v>2338</v>
      </c>
      <c r="M4908" t="s">
        <v>2692</v>
      </c>
      <c r="N4908" t="s">
        <v>2693</v>
      </c>
      <c r="O4908" t="s">
        <v>2542</v>
      </c>
      <c r="P4908" t="s">
        <v>2543</v>
      </c>
      <c r="Q4908" t="s">
        <v>2544</v>
      </c>
      <c r="R4908" t="s">
        <v>2694</v>
      </c>
      <c r="S4908" t="s">
        <v>2546</v>
      </c>
      <c r="T4908">
        <v>0</v>
      </c>
      <c r="U4908" t="s">
        <v>2117</v>
      </c>
      <c r="V4908" t="s">
        <v>2695</v>
      </c>
      <c r="W4908" t="s">
        <v>2117</v>
      </c>
      <c r="X4908" t="s">
        <v>2695</v>
      </c>
      <c r="Y4908" t="str">
        <f t="shared" si="76"/>
        <v>北京三快在线科技有限公司及其关联公司北京三快科技有限公司信息流</v>
      </c>
      <c r="Z4908" t="e">
        <f>VLOOKUP(Y:Y,[1]Sheet1!N:N,1,0)</f>
        <v>#N/A</v>
      </c>
    </row>
    <row r="4909" spans="1:26" hidden="1" x14ac:dyDescent="0.25">
      <c r="A4909">
        <v>20230603</v>
      </c>
      <c r="B4909">
        <v>40896118</v>
      </c>
      <c r="C4909" t="s">
        <v>2758</v>
      </c>
      <c r="D4909">
        <v>2117409</v>
      </c>
      <c r="E4909" t="s">
        <v>2744</v>
      </c>
      <c r="F4909" s="59">
        <v>8.64</v>
      </c>
      <c r="G4909">
        <v>0</v>
      </c>
      <c r="H4909" t="s">
        <v>2559</v>
      </c>
      <c r="I4909" t="s">
        <v>2560</v>
      </c>
      <c r="J4909" t="s">
        <v>2353</v>
      </c>
      <c r="K4909" t="s">
        <v>711</v>
      </c>
      <c r="L4909" t="s">
        <v>326</v>
      </c>
      <c r="M4909" t="s">
        <v>2588</v>
      </c>
      <c r="N4909" t="s">
        <v>2589</v>
      </c>
      <c r="O4909" t="s">
        <v>2542</v>
      </c>
      <c r="P4909" t="s">
        <v>2543</v>
      </c>
      <c r="Q4909" t="s">
        <v>2544</v>
      </c>
      <c r="R4909" t="s">
        <v>2570</v>
      </c>
      <c r="S4909" t="s">
        <v>2546</v>
      </c>
      <c r="T4909">
        <v>0</v>
      </c>
      <c r="U4909" t="s">
        <v>2571</v>
      </c>
      <c r="V4909" t="s">
        <v>2572</v>
      </c>
      <c r="W4909" t="s">
        <v>1891</v>
      </c>
      <c r="X4909" t="s">
        <v>2564</v>
      </c>
      <c r="Y4909" t="str">
        <f t="shared" si="76"/>
        <v>网易有道信息技术（北京）有限公司网易(杭州)网络有限公司CPC</v>
      </c>
      <c r="Z4909" t="e">
        <f>VLOOKUP(Y:Y,[1]Sheet1!N:N,1,0)</f>
        <v>#N/A</v>
      </c>
    </row>
    <row r="4910" spans="1:26" hidden="1" x14ac:dyDescent="0.25">
      <c r="A4910">
        <v>20230603</v>
      </c>
      <c r="B4910">
        <v>42594484</v>
      </c>
      <c r="C4910" t="s">
        <v>2752</v>
      </c>
      <c r="D4910">
        <v>2130054</v>
      </c>
      <c r="E4910" t="s">
        <v>2558</v>
      </c>
      <c r="F4910" s="59">
        <v>801.42</v>
      </c>
      <c r="G4910">
        <v>648.89</v>
      </c>
      <c r="H4910" t="s">
        <v>2559</v>
      </c>
      <c r="I4910" t="s">
        <v>2560</v>
      </c>
      <c r="J4910" t="s">
        <v>2350</v>
      </c>
      <c r="K4910" t="s">
        <v>711</v>
      </c>
      <c r="L4910" t="s">
        <v>2350</v>
      </c>
      <c r="M4910" t="s">
        <v>2561</v>
      </c>
      <c r="N4910" t="s">
        <v>2562</v>
      </c>
      <c r="O4910" t="s">
        <v>2542</v>
      </c>
      <c r="P4910" t="s">
        <v>2543</v>
      </c>
      <c r="Q4910" t="s">
        <v>2544</v>
      </c>
      <c r="R4910" t="s">
        <v>2563</v>
      </c>
      <c r="S4910" t="s">
        <v>2546</v>
      </c>
      <c r="T4910">
        <v>2723.125</v>
      </c>
      <c r="U4910" t="s">
        <v>1891</v>
      </c>
      <c r="V4910" t="s">
        <v>2564</v>
      </c>
      <c r="W4910" t="s">
        <v>1891</v>
      </c>
      <c r="X4910" t="s">
        <v>2564</v>
      </c>
      <c r="Y4910" t="str">
        <f t="shared" si="76"/>
        <v>深圳尚米网络技术有限公司深圳尚米网络技术有限公司CPC</v>
      </c>
      <c r="Z4910" t="e">
        <f>VLOOKUP(Y:Y,[1]Sheet1!N:N,1,0)</f>
        <v>#N/A</v>
      </c>
    </row>
    <row r="4911" spans="1:26" hidden="1" x14ac:dyDescent="0.25">
      <c r="A4911">
        <v>20230603</v>
      </c>
      <c r="B4911">
        <v>47327817</v>
      </c>
      <c r="C4911" t="s">
        <v>2718</v>
      </c>
      <c r="D4911">
        <v>2185183</v>
      </c>
      <c r="E4911" t="s">
        <v>2574</v>
      </c>
      <c r="F4911" s="59">
        <v>1027.42</v>
      </c>
      <c r="G4911">
        <v>778.35</v>
      </c>
      <c r="H4911" t="s">
        <v>2538</v>
      </c>
      <c r="I4911" t="s">
        <v>2551</v>
      </c>
      <c r="J4911" t="s">
        <v>2575</v>
      </c>
      <c r="K4911" t="s">
        <v>2321</v>
      </c>
      <c r="L4911" t="s">
        <v>2344</v>
      </c>
      <c r="M4911" t="s">
        <v>2576</v>
      </c>
      <c r="O4911" t="s">
        <v>2542</v>
      </c>
      <c r="P4911" t="s">
        <v>2543</v>
      </c>
      <c r="Q4911" t="s">
        <v>2544</v>
      </c>
      <c r="R4911" t="s">
        <v>2577</v>
      </c>
      <c r="S4911" t="s">
        <v>2546</v>
      </c>
      <c r="T4911">
        <v>0</v>
      </c>
      <c r="U4911" t="s">
        <v>838</v>
      </c>
      <c r="V4911" t="s">
        <v>2578</v>
      </c>
      <c r="W4911" t="s">
        <v>838</v>
      </c>
      <c r="X4911" t="s">
        <v>2578</v>
      </c>
      <c r="Y4911" t="str">
        <f t="shared" si="76"/>
        <v>北京微财科技有限公司-数媒重庆市黑卡小额贷款有限公司信息流</v>
      </c>
      <c r="Z4911" t="e">
        <f>VLOOKUP(Y:Y,[1]Sheet1!N:N,1,0)</f>
        <v>#N/A</v>
      </c>
    </row>
    <row r="4912" spans="1:26" hidden="1" x14ac:dyDescent="0.25">
      <c r="A4912">
        <v>20230603</v>
      </c>
      <c r="B4912">
        <v>47327891</v>
      </c>
      <c r="C4912" t="s">
        <v>2863</v>
      </c>
      <c r="D4912">
        <v>2185183</v>
      </c>
      <c r="E4912" t="s">
        <v>2574</v>
      </c>
      <c r="F4912" s="59">
        <v>73.790000000000006</v>
      </c>
      <c r="G4912">
        <v>55.9</v>
      </c>
      <c r="H4912" t="s">
        <v>2538</v>
      </c>
      <c r="I4912" t="s">
        <v>2551</v>
      </c>
      <c r="J4912" t="s">
        <v>2575</v>
      </c>
      <c r="K4912" t="s">
        <v>2321</v>
      </c>
      <c r="L4912" t="s">
        <v>2344</v>
      </c>
      <c r="M4912" t="s">
        <v>2576</v>
      </c>
      <c r="O4912" t="s">
        <v>2542</v>
      </c>
      <c r="P4912" t="s">
        <v>2543</v>
      </c>
      <c r="Q4912" t="s">
        <v>2544</v>
      </c>
      <c r="R4912" t="s">
        <v>2577</v>
      </c>
      <c r="S4912" t="s">
        <v>2546</v>
      </c>
      <c r="T4912">
        <v>0</v>
      </c>
      <c r="U4912" t="s">
        <v>838</v>
      </c>
      <c r="V4912" t="s">
        <v>2578</v>
      </c>
      <c r="W4912" t="s">
        <v>838</v>
      </c>
      <c r="X4912" t="s">
        <v>2578</v>
      </c>
      <c r="Y4912" t="str">
        <f t="shared" si="76"/>
        <v>北京微财科技有限公司-数媒重庆市黑卡小额贷款有限公司信息流</v>
      </c>
      <c r="Z4912" t="e">
        <f>VLOOKUP(Y:Y,[1]Sheet1!N:N,1,0)</f>
        <v>#N/A</v>
      </c>
    </row>
    <row r="4913" spans="1:26" hidden="1" x14ac:dyDescent="0.25">
      <c r="A4913">
        <v>20230603</v>
      </c>
      <c r="B4913">
        <v>47327914</v>
      </c>
      <c r="C4913" t="s">
        <v>2720</v>
      </c>
      <c r="D4913">
        <v>2185183</v>
      </c>
      <c r="E4913" t="s">
        <v>2574</v>
      </c>
      <c r="F4913" s="59">
        <v>542.71</v>
      </c>
      <c r="G4913">
        <v>411.14</v>
      </c>
      <c r="H4913" t="s">
        <v>2538</v>
      </c>
      <c r="I4913" t="s">
        <v>2551</v>
      </c>
      <c r="J4913" t="s">
        <v>2575</v>
      </c>
      <c r="K4913" t="s">
        <v>2321</v>
      </c>
      <c r="L4913" t="s">
        <v>2344</v>
      </c>
      <c r="M4913" t="s">
        <v>2576</v>
      </c>
      <c r="O4913" t="s">
        <v>2542</v>
      </c>
      <c r="P4913" t="s">
        <v>2543</v>
      </c>
      <c r="Q4913" t="s">
        <v>2544</v>
      </c>
      <c r="R4913" t="s">
        <v>2577</v>
      </c>
      <c r="S4913" t="s">
        <v>2546</v>
      </c>
      <c r="T4913">
        <v>0</v>
      </c>
      <c r="U4913" t="s">
        <v>838</v>
      </c>
      <c r="V4913" t="s">
        <v>2578</v>
      </c>
      <c r="W4913" t="s">
        <v>838</v>
      </c>
      <c r="X4913" t="s">
        <v>2578</v>
      </c>
      <c r="Y4913" t="str">
        <f t="shared" si="76"/>
        <v>北京微财科技有限公司-数媒重庆市黑卡小额贷款有限公司信息流</v>
      </c>
      <c r="Z4913" t="e">
        <f>VLOOKUP(Y:Y,[1]Sheet1!N:N,1,0)</f>
        <v>#N/A</v>
      </c>
    </row>
    <row r="4914" spans="1:26" hidden="1" x14ac:dyDescent="0.25">
      <c r="A4914">
        <v>20230603</v>
      </c>
      <c r="B4914">
        <v>47953339</v>
      </c>
      <c r="C4914" t="s">
        <v>2755</v>
      </c>
      <c r="D4914">
        <v>2167551</v>
      </c>
      <c r="E4914" t="s">
        <v>2550</v>
      </c>
      <c r="F4914" s="59">
        <v>1483.86</v>
      </c>
      <c r="G4914">
        <v>1483.86</v>
      </c>
      <c r="H4914" t="s">
        <v>2538</v>
      </c>
      <c r="I4914" t="s">
        <v>2539</v>
      </c>
      <c r="J4914" t="s">
        <v>2332</v>
      </c>
      <c r="K4914" t="s">
        <v>2321</v>
      </c>
      <c r="L4914" t="s">
        <v>2333</v>
      </c>
      <c r="M4914" t="s">
        <v>2552</v>
      </c>
      <c r="N4914" t="s">
        <v>2553</v>
      </c>
      <c r="O4914" t="s">
        <v>2542</v>
      </c>
      <c r="P4914" t="s">
        <v>2543</v>
      </c>
      <c r="Q4914" t="s">
        <v>2544</v>
      </c>
      <c r="R4914" t="s">
        <v>2554</v>
      </c>
      <c r="S4914" t="s">
        <v>2546</v>
      </c>
      <c r="T4914">
        <v>0</v>
      </c>
      <c r="U4914" t="s">
        <v>2555</v>
      </c>
      <c r="V4914" t="s">
        <v>2556</v>
      </c>
      <c r="W4914" t="s">
        <v>2555</v>
      </c>
      <c r="X4914" t="s">
        <v>2556</v>
      </c>
      <c r="Y4914" t="str">
        <f t="shared" si="76"/>
        <v>北京爱奇艺科技有限公司-百度北京爱奇艺科技有限公司信息流</v>
      </c>
      <c r="Z4914" t="e">
        <f>VLOOKUP(Y:Y,[1]Sheet1!N:N,1,0)</f>
        <v>#N/A</v>
      </c>
    </row>
    <row r="4915" spans="1:26" hidden="1" x14ac:dyDescent="0.25">
      <c r="A4915">
        <v>20230603</v>
      </c>
      <c r="B4915">
        <v>39122211</v>
      </c>
      <c r="C4915" t="s">
        <v>2605</v>
      </c>
      <c r="D4915">
        <v>2117410</v>
      </c>
      <c r="E4915" t="s">
        <v>2587</v>
      </c>
      <c r="F4915" s="59">
        <v>1174.49</v>
      </c>
      <c r="G4915">
        <v>0</v>
      </c>
      <c r="H4915" t="s">
        <v>2538</v>
      </c>
      <c r="I4915" t="s">
        <v>2551</v>
      </c>
      <c r="J4915" t="s">
        <v>2353</v>
      </c>
      <c r="K4915" t="s">
        <v>2321</v>
      </c>
      <c r="L4915" t="s">
        <v>326</v>
      </c>
      <c r="M4915" t="s">
        <v>2588</v>
      </c>
      <c r="N4915" t="s">
        <v>2589</v>
      </c>
      <c r="O4915" t="s">
        <v>2542</v>
      </c>
      <c r="P4915" t="s">
        <v>2543</v>
      </c>
      <c r="Q4915" t="s">
        <v>2544</v>
      </c>
      <c r="R4915" t="s">
        <v>2570</v>
      </c>
      <c r="S4915" t="s">
        <v>2546</v>
      </c>
      <c r="T4915">
        <v>0</v>
      </c>
      <c r="U4915" t="s">
        <v>2571</v>
      </c>
      <c r="V4915" t="s">
        <v>2572</v>
      </c>
      <c r="W4915" t="s">
        <v>1891</v>
      </c>
      <c r="X4915" t="s">
        <v>2564</v>
      </c>
      <c r="Y4915" t="str">
        <f t="shared" si="76"/>
        <v>网易有道信息技术（北京）有限公司网易(杭州)网络有限公司信息流</v>
      </c>
      <c r="Z4915" t="e">
        <f>VLOOKUP(Y:Y,[1]Sheet1!N:N,1,0)</f>
        <v>#N/A</v>
      </c>
    </row>
    <row r="4916" spans="1:26" hidden="1" x14ac:dyDescent="0.25">
      <c r="A4916">
        <v>20230603</v>
      </c>
      <c r="B4916">
        <v>29880965</v>
      </c>
      <c r="C4916" t="s">
        <v>2730</v>
      </c>
      <c r="D4916">
        <v>2130054</v>
      </c>
      <c r="E4916" t="s">
        <v>2558</v>
      </c>
      <c r="F4916" s="59">
        <v>12849.23</v>
      </c>
      <c r="G4916">
        <v>10404.129999999999</v>
      </c>
      <c r="H4916" t="s">
        <v>2559</v>
      </c>
      <c r="I4916" t="s">
        <v>2560</v>
      </c>
      <c r="J4916" t="s">
        <v>2350</v>
      </c>
      <c r="K4916" t="s">
        <v>711</v>
      </c>
      <c r="L4916" t="s">
        <v>2350</v>
      </c>
      <c r="M4916" t="s">
        <v>2561</v>
      </c>
      <c r="N4916" t="s">
        <v>2562</v>
      </c>
      <c r="O4916" t="s">
        <v>2542</v>
      </c>
      <c r="P4916" t="s">
        <v>2543</v>
      </c>
      <c r="Q4916" t="s">
        <v>2544</v>
      </c>
      <c r="R4916" t="s">
        <v>2563</v>
      </c>
      <c r="S4916" t="s">
        <v>2546</v>
      </c>
      <c r="T4916">
        <v>21349.079000000002</v>
      </c>
      <c r="U4916" t="s">
        <v>1891</v>
      </c>
      <c r="V4916" t="s">
        <v>2564</v>
      </c>
      <c r="W4916" t="s">
        <v>1891</v>
      </c>
      <c r="X4916" t="s">
        <v>2564</v>
      </c>
      <c r="Y4916" t="str">
        <f t="shared" si="76"/>
        <v>深圳尚米网络技术有限公司深圳尚米网络技术有限公司CPC</v>
      </c>
      <c r="Z4916" t="e">
        <f>VLOOKUP(Y:Y,[1]Sheet1!N:N,1,0)</f>
        <v>#N/A</v>
      </c>
    </row>
    <row r="4917" spans="1:26" hidden="1" x14ac:dyDescent="0.25">
      <c r="A4917">
        <v>20230603</v>
      </c>
      <c r="B4917">
        <v>29404181</v>
      </c>
      <c r="C4917" t="s">
        <v>2801</v>
      </c>
      <c r="D4917">
        <v>2130054</v>
      </c>
      <c r="E4917" t="s">
        <v>2558</v>
      </c>
      <c r="F4917" s="59">
        <v>5515.17</v>
      </c>
      <c r="G4917">
        <v>4465.5200000000004</v>
      </c>
      <c r="H4917" t="s">
        <v>2559</v>
      </c>
      <c r="I4917" t="s">
        <v>2560</v>
      </c>
      <c r="J4917" t="s">
        <v>2350</v>
      </c>
      <c r="K4917" t="s">
        <v>711</v>
      </c>
      <c r="L4917" t="s">
        <v>2350</v>
      </c>
      <c r="M4917" t="s">
        <v>2561</v>
      </c>
      <c r="N4917" t="s">
        <v>2562</v>
      </c>
      <c r="O4917" t="s">
        <v>2542</v>
      </c>
      <c r="P4917" t="s">
        <v>2543</v>
      </c>
      <c r="Q4917" t="s">
        <v>2544</v>
      </c>
      <c r="R4917" t="s">
        <v>2563</v>
      </c>
      <c r="S4917" t="s">
        <v>2546</v>
      </c>
      <c r="T4917">
        <v>11799.971</v>
      </c>
      <c r="U4917" t="s">
        <v>1891</v>
      </c>
      <c r="V4917" t="s">
        <v>2564</v>
      </c>
      <c r="W4917" t="s">
        <v>1891</v>
      </c>
      <c r="X4917" t="s">
        <v>2564</v>
      </c>
      <c r="Y4917" t="str">
        <f t="shared" si="76"/>
        <v>深圳尚米网络技术有限公司深圳尚米网络技术有限公司CPC</v>
      </c>
      <c r="Z4917" t="e">
        <f>VLOOKUP(Y:Y,[1]Sheet1!N:N,1,0)</f>
        <v>#N/A</v>
      </c>
    </row>
    <row r="4918" spans="1:26" hidden="1" x14ac:dyDescent="0.25">
      <c r="A4918">
        <v>20230603</v>
      </c>
      <c r="B4918">
        <v>42327215</v>
      </c>
      <c r="C4918" t="s">
        <v>2739</v>
      </c>
      <c r="D4918">
        <v>2172261</v>
      </c>
      <c r="E4918" t="s">
        <v>2628</v>
      </c>
      <c r="F4918" s="59">
        <v>748.04</v>
      </c>
      <c r="G4918">
        <v>571.02</v>
      </c>
      <c r="H4918" t="s">
        <v>2538</v>
      </c>
      <c r="I4918" t="s">
        <v>2539</v>
      </c>
      <c r="J4918" t="s">
        <v>292</v>
      </c>
      <c r="K4918" t="s">
        <v>2321</v>
      </c>
      <c r="L4918" t="s">
        <v>574</v>
      </c>
      <c r="M4918" t="s">
        <v>2611</v>
      </c>
      <c r="N4918" t="s">
        <v>2612</v>
      </c>
      <c r="O4918" t="s">
        <v>2542</v>
      </c>
      <c r="P4918" t="s">
        <v>2543</v>
      </c>
      <c r="Q4918" t="s">
        <v>2544</v>
      </c>
      <c r="R4918" t="s">
        <v>2613</v>
      </c>
      <c r="S4918" t="s">
        <v>2546</v>
      </c>
      <c r="T4918">
        <v>0</v>
      </c>
      <c r="U4918" t="s">
        <v>2614</v>
      </c>
      <c r="V4918" t="s">
        <v>2615</v>
      </c>
      <c r="W4918" t="s">
        <v>2614</v>
      </c>
      <c r="X4918" t="s">
        <v>2615</v>
      </c>
      <c r="Y4918" t="str">
        <f t="shared" si="76"/>
        <v>广州荔湾品唯信息服务有限公司广州唯品会电子商务有限公司信息流</v>
      </c>
      <c r="Z4918" t="e">
        <f>VLOOKUP(Y:Y,[1]Sheet1!N:N,1,0)</f>
        <v>#N/A</v>
      </c>
    </row>
    <row r="4919" spans="1:26" hidden="1" x14ac:dyDescent="0.25">
      <c r="A4919">
        <v>20230603</v>
      </c>
      <c r="B4919">
        <v>47426689</v>
      </c>
      <c r="C4919" t="s">
        <v>2872</v>
      </c>
      <c r="D4919">
        <v>2167551</v>
      </c>
      <c r="E4919" t="s">
        <v>2550</v>
      </c>
      <c r="F4919" s="59">
        <v>5.4</v>
      </c>
      <c r="G4919">
        <v>5.4</v>
      </c>
      <c r="H4919" t="s">
        <v>2538</v>
      </c>
      <c r="I4919" t="s">
        <v>2551</v>
      </c>
      <c r="J4919" t="s">
        <v>2332</v>
      </c>
      <c r="K4919" t="s">
        <v>2321</v>
      </c>
      <c r="L4919" t="s">
        <v>2333</v>
      </c>
      <c r="M4919" t="s">
        <v>2552</v>
      </c>
      <c r="N4919" t="s">
        <v>2553</v>
      </c>
      <c r="O4919" t="s">
        <v>2542</v>
      </c>
      <c r="P4919" t="s">
        <v>2543</v>
      </c>
      <c r="Q4919" t="s">
        <v>2544</v>
      </c>
      <c r="R4919" t="s">
        <v>2554</v>
      </c>
      <c r="S4919" t="s">
        <v>2546</v>
      </c>
      <c r="T4919">
        <v>0</v>
      </c>
      <c r="U4919" t="s">
        <v>2555</v>
      </c>
      <c r="V4919" t="s">
        <v>2556</v>
      </c>
      <c r="W4919" t="s">
        <v>2555</v>
      </c>
      <c r="X4919" t="s">
        <v>2556</v>
      </c>
      <c r="Y4919" t="str">
        <f t="shared" si="76"/>
        <v>北京爱奇艺科技有限公司-百度北京爱奇艺科技有限公司信息流</v>
      </c>
      <c r="Z4919" t="e">
        <f>VLOOKUP(Y:Y,[1]Sheet1!N:N,1,0)</f>
        <v>#N/A</v>
      </c>
    </row>
    <row r="4920" spans="1:26" hidden="1" x14ac:dyDescent="0.25">
      <c r="A4920">
        <v>20230603</v>
      </c>
      <c r="B4920">
        <v>47580667</v>
      </c>
      <c r="C4920" t="s">
        <v>2683</v>
      </c>
      <c r="D4920">
        <v>2171230</v>
      </c>
      <c r="E4920" t="s">
        <v>2684</v>
      </c>
      <c r="F4920" s="59">
        <v>2910.77</v>
      </c>
      <c r="G4920">
        <v>2274.04</v>
      </c>
      <c r="H4920" t="s">
        <v>2538</v>
      </c>
      <c r="I4920" t="s">
        <v>2539</v>
      </c>
      <c r="J4920" t="s">
        <v>2322</v>
      </c>
      <c r="K4920" t="s">
        <v>2321</v>
      </c>
      <c r="L4920" t="s">
        <v>2323</v>
      </c>
      <c r="M4920" t="s">
        <v>2685</v>
      </c>
      <c r="N4920" t="s">
        <v>2686</v>
      </c>
      <c r="O4920" t="s">
        <v>2542</v>
      </c>
      <c r="P4920" t="s">
        <v>2543</v>
      </c>
      <c r="Q4920" t="s">
        <v>2544</v>
      </c>
      <c r="R4920" t="s">
        <v>2687</v>
      </c>
      <c r="S4920" t="s">
        <v>2546</v>
      </c>
      <c r="T4920">
        <v>0</v>
      </c>
      <c r="U4920" t="s">
        <v>2555</v>
      </c>
      <c r="V4920" t="s">
        <v>2556</v>
      </c>
      <c r="W4920" t="s">
        <v>2555</v>
      </c>
      <c r="X4920" t="s">
        <v>2671</v>
      </c>
      <c r="Y4920" t="str">
        <f t="shared" si="76"/>
        <v>广州虎牙信息科技有限公司-百度广州虎牙信息科技有限公司信息流</v>
      </c>
      <c r="Z4920" t="e">
        <f>VLOOKUP(Y:Y,[1]Sheet1!N:N,1,0)</f>
        <v>#N/A</v>
      </c>
    </row>
    <row r="4921" spans="1:26" hidden="1" x14ac:dyDescent="0.25">
      <c r="A4921">
        <v>20230603</v>
      </c>
      <c r="B4921">
        <v>39717058</v>
      </c>
      <c r="C4921" t="s">
        <v>2882</v>
      </c>
      <c r="D4921">
        <v>2176807</v>
      </c>
      <c r="E4921" t="s">
        <v>2691</v>
      </c>
      <c r="F4921" s="59">
        <v>209.87</v>
      </c>
      <c r="G4921">
        <v>0</v>
      </c>
      <c r="H4921" t="s">
        <v>2538</v>
      </c>
      <c r="I4921" t="s">
        <v>2551</v>
      </c>
      <c r="J4921" t="s">
        <v>2339</v>
      </c>
      <c r="K4921" t="s">
        <v>2321</v>
      </c>
      <c r="L4921" t="s">
        <v>2338</v>
      </c>
      <c r="M4921" t="s">
        <v>2692</v>
      </c>
      <c r="N4921" t="s">
        <v>2693</v>
      </c>
      <c r="O4921" t="s">
        <v>2542</v>
      </c>
      <c r="P4921" t="s">
        <v>2543</v>
      </c>
      <c r="Q4921" t="s">
        <v>2544</v>
      </c>
      <c r="R4921" t="s">
        <v>2694</v>
      </c>
      <c r="S4921" t="s">
        <v>2546</v>
      </c>
      <c r="T4921">
        <v>0</v>
      </c>
      <c r="U4921" t="s">
        <v>2117</v>
      </c>
      <c r="V4921" t="s">
        <v>2695</v>
      </c>
      <c r="W4921" t="s">
        <v>2117</v>
      </c>
      <c r="X4921" t="s">
        <v>2695</v>
      </c>
      <c r="Y4921" t="str">
        <f t="shared" si="76"/>
        <v>北京三快在线科技有限公司及其关联公司北京三快科技有限公司信息流</v>
      </c>
      <c r="Z4921" t="e">
        <f>VLOOKUP(Y:Y,[1]Sheet1!N:N,1,0)</f>
        <v>#N/A</v>
      </c>
    </row>
    <row r="4922" spans="1:26" hidden="1" x14ac:dyDescent="0.25">
      <c r="A4922">
        <v>20230603</v>
      </c>
      <c r="B4922">
        <v>40548298</v>
      </c>
      <c r="C4922" t="s">
        <v>2557</v>
      </c>
      <c r="D4922">
        <v>2130054</v>
      </c>
      <c r="E4922" t="s">
        <v>2558</v>
      </c>
      <c r="F4922" s="59">
        <v>3506.99</v>
      </c>
      <c r="G4922">
        <v>2839.59</v>
      </c>
      <c r="H4922" t="s">
        <v>2559</v>
      </c>
      <c r="I4922" t="s">
        <v>2560</v>
      </c>
      <c r="J4922" t="s">
        <v>2350</v>
      </c>
      <c r="K4922" t="s">
        <v>711</v>
      </c>
      <c r="L4922" t="s">
        <v>2350</v>
      </c>
      <c r="M4922" t="s">
        <v>2561</v>
      </c>
      <c r="N4922" t="s">
        <v>2562</v>
      </c>
      <c r="O4922" t="s">
        <v>2542</v>
      </c>
      <c r="P4922" t="s">
        <v>2543</v>
      </c>
      <c r="Q4922" t="s">
        <v>2544</v>
      </c>
      <c r="R4922" t="s">
        <v>2563</v>
      </c>
      <c r="S4922" t="s">
        <v>2546</v>
      </c>
      <c r="T4922">
        <v>11204.704</v>
      </c>
      <c r="U4922" t="s">
        <v>1891</v>
      </c>
      <c r="V4922" t="s">
        <v>2564</v>
      </c>
      <c r="W4922" t="s">
        <v>1891</v>
      </c>
      <c r="X4922" t="s">
        <v>2564</v>
      </c>
      <c r="Y4922" t="str">
        <f t="shared" si="76"/>
        <v>深圳尚米网络技术有限公司深圳尚米网络技术有限公司CPC</v>
      </c>
      <c r="Z4922" t="e">
        <f>VLOOKUP(Y:Y,[1]Sheet1!N:N,1,0)</f>
        <v>#N/A</v>
      </c>
    </row>
    <row r="4923" spans="1:26" hidden="1" x14ac:dyDescent="0.25">
      <c r="A4923">
        <v>20230603</v>
      </c>
      <c r="B4923">
        <v>47798443</v>
      </c>
      <c r="C4923" t="s">
        <v>2862</v>
      </c>
      <c r="D4923">
        <v>2169384</v>
      </c>
      <c r="E4923" t="s">
        <v>2633</v>
      </c>
      <c r="F4923" s="59">
        <v>24486.080000000002</v>
      </c>
      <c r="G4923">
        <v>18137.84</v>
      </c>
      <c r="H4923" t="s">
        <v>2538</v>
      </c>
      <c r="I4923" t="s">
        <v>2551</v>
      </c>
      <c r="J4923" t="s">
        <v>296</v>
      </c>
      <c r="K4923" t="s">
        <v>2321</v>
      </c>
      <c r="L4923" t="s">
        <v>2334</v>
      </c>
      <c r="M4923" t="s">
        <v>2634</v>
      </c>
      <c r="N4923" t="s">
        <v>2635</v>
      </c>
      <c r="O4923" t="s">
        <v>2542</v>
      </c>
      <c r="P4923" t="s">
        <v>2543</v>
      </c>
      <c r="Q4923" t="s">
        <v>2544</v>
      </c>
      <c r="R4923" t="s">
        <v>2636</v>
      </c>
      <c r="S4923" t="s">
        <v>2546</v>
      </c>
      <c r="T4923">
        <v>0</v>
      </c>
      <c r="U4923" t="s">
        <v>2584</v>
      </c>
      <c r="V4923" t="s">
        <v>2637</v>
      </c>
      <c r="W4923" t="s">
        <v>2584</v>
      </c>
      <c r="X4923" t="s">
        <v>2637</v>
      </c>
      <c r="Y4923" t="str">
        <f t="shared" si="76"/>
        <v>湖北车智汇传媒有限公司北京车之家信息技术有限公司信息流</v>
      </c>
      <c r="Z4923" t="e">
        <f>VLOOKUP(Y:Y,[1]Sheet1!N:N,1,0)</f>
        <v>#N/A</v>
      </c>
    </row>
    <row r="4924" spans="1:26" hidden="1" x14ac:dyDescent="0.25">
      <c r="A4924">
        <v>20230603</v>
      </c>
      <c r="B4924">
        <v>29851020</v>
      </c>
      <c r="C4924" t="s">
        <v>2790</v>
      </c>
      <c r="D4924">
        <v>2130054</v>
      </c>
      <c r="E4924" t="s">
        <v>2558</v>
      </c>
      <c r="F4924" s="59">
        <v>5997.05</v>
      </c>
      <c r="G4924">
        <v>4855.7299999999996</v>
      </c>
      <c r="H4924" t="s">
        <v>2559</v>
      </c>
      <c r="I4924" t="s">
        <v>2560</v>
      </c>
      <c r="J4924" t="s">
        <v>2350</v>
      </c>
      <c r="K4924" t="s">
        <v>711</v>
      </c>
      <c r="L4924" t="s">
        <v>2350</v>
      </c>
      <c r="M4924" t="s">
        <v>2561</v>
      </c>
      <c r="N4924" t="s">
        <v>2562</v>
      </c>
      <c r="O4924" t="s">
        <v>2542</v>
      </c>
      <c r="P4924" t="s">
        <v>2543</v>
      </c>
      <c r="Q4924" t="s">
        <v>2544</v>
      </c>
      <c r="R4924" t="s">
        <v>2563</v>
      </c>
      <c r="S4924" t="s">
        <v>2546</v>
      </c>
      <c r="T4924">
        <v>23035.275000000001</v>
      </c>
      <c r="U4924" t="s">
        <v>1891</v>
      </c>
      <c r="V4924" t="s">
        <v>2564</v>
      </c>
      <c r="W4924" t="s">
        <v>1891</v>
      </c>
      <c r="X4924" t="s">
        <v>2564</v>
      </c>
      <c r="Y4924" t="str">
        <f t="shared" si="76"/>
        <v>深圳尚米网络技术有限公司深圳尚米网络技术有限公司CPC</v>
      </c>
      <c r="Z4924" t="e">
        <f>VLOOKUP(Y:Y,[1]Sheet1!N:N,1,0)</f>
        <v>#N/A</v>
      </c>
    </row>
    <row r="4925" spans="1:26" hidden="1" x14ac:dyDescent="0.25">
      <c r="A4925">
        <v>20230603</v>
      </c>
      <c r="B4925">
        <v>30387904</v>
      </c>
      <c r="C4925" t="s">
        <v>2645</v>
      </c>
      <c r="D4925">
        <v>2130054</v>
      </c>
      <c r="E4925" t="s">
        <v>2558</v>
      </c>
      <c r="F4925" s="59">
        <v>1826.6</v>
      </c>
      <c r="G4925">
        <v>1479</v>
      </c>
      <c r="H4925" t="s">
        <v>2559</v>
      </c>
      <c r="I4925" t="s">
        <v>2560</v>
      </c>
      <c r="J4925" t="s">
        <v>2350</v>
      </c>
      <c r="K4925" t="s">
        <v>711</v>
      </c>
      <c r="L4925" t="s">
        <v>2350</v>
      </c>
      <c r="M4925" t="s">
        <v>2561</v>
      </c>
      <c r="N4925" t="s">
        <v>2562</v>
      </c>
      <c r="O4925" t="s">
        <v>2542</v>
      </c>
      <c r="P4925" t="s">
        <v>2543</v>
      </c>
      <c r="Q4925" t="s">
        <v>2544</v>
      </c>
      <c r="R4925" t="s">
        <v>2563</v>
      </c>
      <c r="S4925" t="s">
        <v>2546</v>
      </c>
      <c r="T4925">
        <v>6115.3190000000004</v>
      </c>
      <c r="U4925" t="s">
        <v>1891</v>
      </c>
      <c r="V4925" t="s">
        <v>2564</v>
      </c>
      <c r="W4925" t="s">
        <v>1891</v>
      </c>
      <c r="X4925" t="s">
        <v>2564</v>
      </c>
      <c r="Y4925" t="str">
        <f t="shared" si="76"/>
        <v>深圳尚米网络技术有限公司深圳尚米网络技术有限公司CPC</v>
      </c>
      <c r="Z4925" t="e">
        <f>VLOOKUP(Y:Y,[1]Sheet1!N:N,1,0)</f>
        <v>#N/A</v>
      </c>
    </row>
    <row r="4926" spans="1:26" hidden="1" x14ac:dyDescent="0.25">
      <c r="A4926">
        <v>20230603</v>
      </c>
      <c r="B4926">
        <v>40182529</v>
      </c>
      <c r="C4926" t="s">
        <v>2795</v>
      </c>
      <c r="D4926">
        <v>2130054</v>
      </c>
      <c r="E4926" t="s">
        <v>2558</v>
      </c>
      <c r="F4926" s="59">
        <v>2083.63</v>
      </c>
      <c r="G4926">
        <v>1687.11</v>
      </c>
      <c r="H4926" t="s">
        <v>2559</v>
      </c>
      <c r="I4926" t="s">
        <v>2560</v>
      </c>
      <c r="J4926" t="s">
        <v>2350</v>
      </c>
      <c r="K4926" t="s">
        <v>711</v>
      </c>
      <c r="L4926" t="s">
        <v>2350</v>
      </c>
      <c r="M4926" t="s">
        <v>2561</v>
      </c>
      <c r="N4926" t="s">
        <v>2562</v>
      </c>
      <c r="O4926" t="s">
        <v>2542</v>
      </c>
      <c r="P4926" t="s">
        <v>2543</v>
      </c>
      <c r="Q4926" t="s">
        <v>2544</v>
      </c>
      <c r="R4926" t="s">
        <v>2563</v>
      </c>
      <c r="S4926" t="s">
        <v>2546</v>
      </c>
      <c r="T4926">
        <v>9074.5660000000007</v>
      </c>
      <c r="U4926" t="s">
        <v>1891</v>
      </c>
      <c r="V4926" t="s">
        <v>2564</v>
      </c>
      <c r="W4926" t="s">
        <v>1891</v>
      </c>
      <c r="X4926" t="s">
        <v>2564</v>
      </c>
      <c r="Y4926" t="str">
        <f t="shared" si="76"/>
        <v>深圳尚米网络技术有限公司深圳尚米网络技术有限公司CPC</v>
      </c>
      <c r="Z4926" t="e">
        <f>VLOOKUP(Y:Y,[1]Sheet1!N:N,1,0)</f>
        <v>#N/A</v>
      </c>
    </row>
    <row r="4927" spans="1:26" hidden="1" x14ac:dyDescent="0.25">
      <c r="A4927">
        <v>20230603</v>
      </c>
      <c r="B4927">
        <v>40850187</v>
      </c>
      <c r="C4927" t="s">
        <v>2652</v>
      </c>
      <c r="D4927">
        <v>2165227</v>
      </c>
      <c r="E4927" t="s">
        <v>2566</v>
      </c>
      <c r="F4927" s="59">
        <v>41426.410000000003</v>
      </c>
      <c r="G4927">
        <v>30686.23</v>
      </c>
      <c r="H4927" t="s">
        <v>2538</v>
      </c>
      <c r="I4927" t="s">
        <v>2539</v>
      </c>
      <c r="J4927" t="s">
        <v>2320</v>
      </c>
      <c r="K4927" t="s">
        <v>2321</v>
      </c>
      <c r="L4927" t="s">
        <v>2318</v>
      </c>
      <c r="M4927" t="s">
        <v>2540</v>
      </c>
      <c r="N4927" t="s">
        <v>2541</v>
      </c>
      <c r="O4927" t="s">
        <v>2542</v>
      </c>
      <c r="P4927" t="s">
        <v>2543</v>
      </c>
      <c r="Q4927" t="s">
        <v>2544</v>
      </c>
      <c r="R4927" t="s">
        <v>2545</v>
      </c>
      <c r="S4927" t="s">
        <v>2546</v>
      </c>
      <c r="T4927">
        <v>0</v>
      </c>
      <c r="U4927" t="s">
        <v>838</v>
      </c>
      <c r="V4927" t="s">
        <v>2547</v>
      </c>
      <c r="W4927" t="s">
        <v>838</v>
      </c>
      <c r="X4927" t="s">
        <v>2548</v>
      </c>
      <c r="Y4927" t="str">
        <f t="shared" si="76"/>
        <v>上海耳序信息技术有限公司-四部上海拍拍贷金融信息服务有限公司信息流</v>
      </c>
      <c r="Z4927" t="e">
        <f>VLOOKUP(Y:Y,[1]Sheet1!N:N,1,0)</f>
        <v>#N/A</v>
      </c>
    </row>
    <row r="4928" spans="1:26" hidden="1" x14ac:dyDescent="0.25">
      <c r="A4928">
        <v>20230603</v>
      </c>
      <c r="B4928">
        <v>42965681</v>
      </c>
      <c r="C4928" t="s">
        <v>2725</v>
      </c>
      <c r="D4928">
        <v>2165227</v>
      </c>
      <c r="E4928" t="s">
        <v>2566</v>
      </c>
      <c r="F4928" s="59">
        <v>608.51</v>
      </c>
      <c r="G4928">
        <v>450.75</v>
      </c>
      <c r="H4928" t="s">
        <v>2538</v>
      </c>
      <c r="I4928" t="s">
        <v>2539</v>
      </c>
      <c r="J4928" t="s">
        <v>2320</v>
      </c>
      <c r="K4928" t="s">
        <v>2321</v>
      </c>
      <c r="L4928" t="s">
        <v>2318</v>
      </c>
      <c r="M4928" t="s">
        <v>2540</v>
      </c>
      <c r="N4928" t="s">
        <v>2541</v>
      </c>
      <c r="O4928" t="s">
        <v>2542</v>
      </c>
      <c r="P4928" t="s">
        <v>2543</v>
      </c>
      <c r="Q4928" t="s">
        <v>2544</v>
      </c>
      <c r="R4928" t="s">
        <v>2545</v>
      </c>
      <c r="S4928" t="s">
        <v>2546</v>
      </c>
      <c r="T4928">
        <v>0</v>
      </c>
      <c r="U4928" t="s">
        <v>838</v>
      </c>
      <c r="V4928" t="s">
        <v>2547</v>
      </c>
      <c r="W4928" t="s">
        <v>838</v>
      </c>
      <c r="X4928" t="s">
        <v>2548</v>
      </c>
      <c r="Y4928" t="str">
        <f t="shared" si="76"/>
        <v>上海耳序信息技术有限公司-四部上海拍拍贷金融信息服务有限公司信息流</v>
      </c>
      <c r="Z4928" t="e">
        <f>VLOOKUP(Y:Y,[1]Sheet1!N:N,1,0)</f>
        <v>#N/A</v>
      </c>
    </row>
    <row r="4929" spans="1:26" hidden="1" x14ac:dyDescent="0.25">
      <c r="A4929">
        <v>20230603</v>
      </c>
      <c r="B4929">
        <v>29855630</v>
      </c>
      <c r="C4929" t="s">
        <v>2765</v>
      </c>
      <c r="D4929">
        <v>2130054</v>
      </c>
      <c r="E4929" t="s">
        <v>2558</v>
      </c>
      <c r="F4929" s="59">
        <v>4510.1099999999997</v>
      </c>
      <c r="G4929">
        <v>3651.82</v>
      </c>
      <c r="H4929" t="s">
        <v>2559</v>
      </c>
      <c r="I4929" t="s">
        <v>2560</v>
      </c>
      <c r="J4929" t="s">
        <v>2350</v>
      </c>
      <c r="K4929" t="s">
        <v>711</v>
      </c>
      <c r="L4929" t="s">
        <v>2350</v>
      </c>
      <c r="M4929" t="s">
        <v>2561</v>
      </c>
      <c r="N4929" t="s">
        <v>2562</v>
      </c>
      <c r="O4929" t="s">
        <v>2542</v>
      </c>
      <c r="P4929" t="s">
        <v>2543</v>
      </c>
      <c r="Q4929" t="s">
        <v>2544</v>
      </c>
      <c r="R4929" t="s">
        <v>2563</v>
      </c>
      <c r="S4929" t="s">
        <v>2546</v>
      </c>
      <c r="T4929">
        <v>11311.537</v>
      </c>
      <c r="U4929" t="s">
        <v>1891</v>
      </c>
      <c r="V4929" t="s">
        <v>2564</v>
      </c>
      <c r="W4929" t="s">
        <v>1891</v>
      </c>
      <c r="X4929" t="s">
        <v>2564</v>
      </c>
      <c r="Y4929" t="str">
        <f t="shared" si="76"/>
        <v>深圳尚米网络技术有限公司深圳尚米网络技术有限公司CPC</v>
      </c>
      <c r="Z4929" t="e">
        <f>VLOOKUP(Y:Y,[1]Sheet1!N:N,1,0)</f>
        <v>#N/A</v>
      </c>
    </row>
    <row r="4930" spans="1:26" hidden="1" x14ac:dyDescent="0.25">
      <c r="A4930">
        <v>20230603</v>
      </c>
      <c r="B4930">
        <v>47866527</v>
      </c>
      <c r="C4930" t="s">
        <v>2800</v>
      </c>
      <c r="D4930">
        <v>2172257</v>
      </c>
      <c r="E4930" t="s">
        <v>2610</v>
      </c>
      <c r="F4930" s="59">
        <v>1982.38</v>
      </c>
      <c r="G4930">
        <v>1573.21</v>
      </c>
      <c r="H4930" t="s">
        <v>2559</v>
      </c>
      <c r="I4930" t="s">
        <v>2560</v>
      </c>
      <c r="J4930" t="s">
        <v>292</v>
      </c>
      <c r="K4930" t="s">
        <v>711</v>
      </c>
      <c r="L4930" t="s">
        <v>2325</v>
      </c>
      <c r="M4930" t="s">
        <v>2611</v>
      </c>
      <c r="N4930" t="s">
        <v>2612</v>
      </c>
      <c r="O4930" t="s">
        <v>2542</v>
      </c>
      <c r="P4930" t="s">
        <v>2543</v>
      </c>
      <c r="Q4930" t="s">
        <v>2544</v>
      </c>
      <c r="R4930" t="s">
        <v>2613</v>
      </c>
      <c r="S4930" t="s">
        <v>2546</v>
      </c>
      <c r="T4930">
        <v>31917.261999999999</v>
      </c>
      <c r="U4930" t="s">
        <v>2614</v>
      </c>
      <c r="V4930" t="s">
        <v>2615</v>
      </c>
      <c r="W4930" t="s">
        <v>2614</v>
      </c>
      <c r="X4930" t="s">
        <v>2615</v>
      </c>
      <c r="Y4930" t="str">
        <f t="shared" si="76"/>
        <v>深圳龙鱼科技有限公司广州唯品会电子商务有限公司CPC</v>
      </c>
      <c r="Z4930" t="e">
        <f>VLOOKUP(Y:Y,[1]Sheet1!N:N,1,0)</f>
        <v>#N/A</v>
      </c>
    </row>
    <row r="4931" spans="1:26" hidden="1" x14ac:dyDescent="0.25">
      <c r="A4931">
        <v>20230603</v>
      </c>
      <c r="B4931">
        <v>47327991</v>
      </c>
      <c r="C4931" t="s">
        <v>2766</v>
      </c>
      <c r="D4931">
        <v>2185183</v>
      </c>
      <c r="E4931" t="s">
        <v>2574</v>
      </c>
      <c r="F4931" s="59">
        <v>74.75</v>
      </c>
      <c r="G4931">
        <v>56.63</v>
      </c>
      <c r="H4931" t="s">
        <v>2538</v>
      </c>
      <c r="I4931" t="s">
        <v>2551</v>
      </c>
      <c r="J4931" t="s">
        <v>2575</v>
      </c>
      <c r="K4931" t="s">
        <v>2321</v>
      </c>
      <c r="L4931" t="s">
        <v>2344</v>
      </c>
      <c r="M4931" t="s">
        <v>2576</v>
      </c>
      <c r="O4931" t="s">
        <v>2542</v>
      </c>
      <c r="P4931" t="s">
        <v>2543</v>
      </c>
      <c r="Q4931" t="s">
        <v>2544</v>
      </c>
      <c r="R4931" t="s">
        <v>2577</v>
      </c>
      <c r="S4931" t="s">
        <v>2546</v>
      </c>
      <c r="T4931">
        <v>0</v>
      </c>
      <c r="U4931" t="s">
        <v>838</v>
      </c>
      <c r="V4931" t="s">
        <v>2578</v>
      </c>
      <c r="W4931" t="s">
        <v>838</v>
      </c>
      <c r="X4931" t="s">
        <v>2578</v>
      </c>
      <c r="Y4931" t="str">
        <f t="shared" ref="Y4931:Y4994" si="77">L4931&amp;J4931&amp;K4931</f>
        <v>北京微财科技有限公司-数媒重庆市黑卡小额贷款有限公司信息流</v>
      </c>
      <c r="Z4931" t="e">
        <f>VLOOKUP(Y:Y,[1]Sheet1!N:N,1,0)</f>
        <v>#N/A</v>
      </c>
    </row>
    <row r="4932" spans="1:26" hidden="1" x14ac:dyDescent="0.25">
      <c r="A4932">
        <v>20230603</v>
      </c>
      <c r="B4932">
        <v>47184419</v>
      </c>
      <c r="C4932" t="s">
        <v>2740</v>
      </c>
      <c r="D4932">
        <v>2176807</v>
      </c>
      <c r="E4932" t="s">
        <v>2691</v>
      </c>
      <c r="F4932" s="59">
        <v>0.24</v>
      </c>
      <c r="G4932">
        <v>0.18</v>
      </c>
      <c r="H4932" t="s">
        <v>2538</v>
      </c>
      <c r="I4932" t="s">
        <v>2551</v>
      </c>
      <c r="J4932" t="s">
        <v>2339</v>
      </c>
      <c r="K4932" t="s">
        <v>2321</v>
      </c>
      <c r="L4932" t="s">
        <v>2338</v>
      </c>
      <c r="M4932" t="s">
        <v>2692</v>
      </c>
      <c r="N4932" t="s">
        <v>2693</v>
      </c>
      <c r="O4932" t="s">
        <v>2542</v>
      </c>
      <c r="P4932" t="s">
        <v>2543</v>
      </c>
      <c r="Q4932" t="s">
        <v>2544</v>
      </c>
      <c r="R4932" t="s">
        <v>2694</v>
      </c>
      <c r="S4932" t="s">
        <v>2546</v>
      </c>
      <c r="T4932">
        <v>0</v>
      </c>
      <c r="U4932" t="s">
        <v>2117</v>
      </c>
      <c r="V4932" t="s">
        <v>2695</v>
      </c>
      <c r="W4932" t="s">
        <v>2117</v>
      </c>
      <c r="X4932" t="s">
        <v>2695</v>
      </c>
      <c r="Y4932" t="str">
        <f t="shared" si="77"/>
        <v>北京三快在线科技有限公司及其关联公司北京三快科技有限公司信息流</v>
      </c>
      <c r="Z4932" t="e">
        <f>VLOOKUP(Y:Y,[1]Sheet1!N:N,1,0)</f>
        <v>#N/A</v>
      </c>
    </row>
    <row r="4933" spans="1:26" hidden="1" x14ac:dyDescent="0.25">
      <c r="A4933">
        <v>20230603</v>
      </c>
      <c r="B4933">
        <v>47327934</v>
      </c>
      <c r="C4933" t="s">
        <v>2864</v>
      </c>
      <c r="D4933">
        <v>2185183</v>
      </c>
      <c r="E4933" t="s">
        <v>2574</v>
      </c>
      <c r="F4933" s="59">
        <v>151.30000000000001</v>
      </c>
      <c r="G4933">
        <v>114.62</v>
      </c>
      <c r="H4933" t="s">
        <v>2538</v>
      </c>
      <c r="I4933" t="s">
        <v>2539</v>
      </c>
      <c r="J4933" t="s">
        <v>2575</v>
      </c>
      <c r="K4933" t="s">
        <v>2321</v>
      </c>
      <c r="L4933" t="s">
        <v>2344</v>
      </c>
      <c r="M4933" t="s">
        <v>2576</v>
      </c>
      <c r="O4933" t="s">
        <v>2542</v>
      </c>
      <c r="P4933" t="s">
        <v>2543</v>
      </c>
      <c r="Q4933" t="s">
        <v>2544</v>
      </c>
      <c r="R4933" t="s">
        <v>2577</v>
      </c>
      <c r="S4933" t="s">
        <v>2546</v>
      </c>
      <c r="T4933">
        <v>0</v>
      </c>
      <c r="U4933" t="s">
        <v>838</v>
      </c>
      <c r="V4933" t="s">
        <v>2578</v>
      </c>
      <c r="W4933" t="s">
        <v>838</v>
      </c>
      <c r="X4933" t="s">
        <v>2578</v>
      </c>
      <c r="Y4933" t="str">
        <f t="shared" si="77"/>
        <v>北京微财科技有限公司-数媒重庆市黑卡小额贷款有限公司信息流</v>
      </c>
      <c r="Z4933" t="e">
        <f>VLOOKUP(Y:Y,[1]Sheet1!N:N,1,0)</f>
        <v>#N/A</v>
      </c>
    </row>
    <row r="4934" spans="1:26" hidden="1" x14ac:dyDescent="0.25">
      <c r="A4934">
        <v>20230603</v>
      </c>
      <c r="B4934">
        <v>42012606</v>
      </c>
      <c r="C4934" t="s">
        <v>2715</v>
      </c>
      <c r="D4934">
        <v>2142924</v>
      </c>
      <c r="E4934" t="s">
        <v>2716</v>
      </c>
      <c r="F4934" s="59">
        <v>229</v>
      </c>
      <c r="G4934">
        <v>229</v>
      </c>
      <c r="H4934" t="s">
        <v>2559</v>
      </c>
      <c r="I4934" t="s">
        <v>2560</v>
      </c>
      <c r="J4934" t="s">
        <v>392</v>
      </c>
      <c r="K4934" t="s">
        <v>711</v>
      </c>
      <c r="L4934" t="s">
        <v>392</v>
      </c>
      <c r="M4934" t="s">
        <v>2641</v>
      </c>
      <c r="N4934" t="s">
        <v>2642</v>
      </c>
      <c r="O4934" t="s">
        <v>2542</v>
      </c>
      <c r="P4934" t="s">
        <v>2543</v>
      </c>
      <c r="Q4934" t="s">
        <v>2544</v>
      </c>
      <c r="R4934" t="s">
        <v>2643</v>
      </c>
      <c r="S4934" t="s">
        <v>2546</v>
      </c>
      <c r="T4934">
        <v>208357.08</v>
      </c>
      <c r="U4934" t="s">
        <v>838</v>
      </c>
      <c r="V4934" t="s">
        <v>2578</v>
      </c>
      <c r="W4934" t="s">
        <v>838</v>
      </c>
      <c r="X4934" t="s">
        <v>2548</v>
      </c>
      <c r="Y4934" t="str">
        <f t="shared" si="77"/>
        <v>福州三六零网络小额贷款有限公司福州三六零网络小额贷款有限公司CPC</v>
      </c>
      <c r="Z4934" t="e">
        <f>VLOOKUP(Y:Y,[1]Sheet1!N:N,1,0)</f>
        <v>#N/A</v>
      </c>
    </row>
    <row r="4935" spans="1:26" hidden="1" x14ac:dyDescent="0.25">
      <c r="A4935">
        <v>20230603</v>
      </c>
      <c r="B4935">
        <v>42840928</v>
      </c>
      <c r="C4935" t="s">
        <v>2813</v>
      </c>
      <c r="D4935">
        <v>2117410</v>
      </c>
      <c r="E4935" t="s">
        <v>2587</v>
      </c>
      <c r="F4935" s="59">
        <v>1236.33</v>
      </c>
      <c r="G4935">
        <v>0</v>
      </c>
      <c r="H4935" t="s">
        <v>2538</v>
      </c>
      <c r="I4935" t="s">
        <v>2551</v>
      </c>
      <c r="J4935" t="s">
        <v>2353</v>
      </c>
      <c r="K4935" t="s">
        <v>2321</v>
      </c>
      <c r="L4935" t="s">
        <v>326</v>
      </c>
      <c r="M4935" t="s">
        <v>2588</v>
      </c>
      <c r="N4935" t="s">
        <v>2589</v>
      </c>
      <c r="O4935" t="s">
        <v>2542</v>
      </c>
      <c r="P4935" t="s">
        <v>2543</v>
      </c>
      <c r="Q4935" t="s">
        <v>2544</v>
      </c>
      <c r="R4935" t="s">
        <v>2570</v>
      </c>
      <c r="S4935" t="s">
        <v>2546</v>
      </c>
      <c r="T4935">
        <v>0</v>
      </c>
      <c r="U4935" t="s">
        <v>2571</v>
      </c>
      <c r="V4935" t="s">
        <v>2572</v>
      </c>
      <c r="W4935" t="s">
        <v>1891</v>
      </c>
      <c r="X4935" t="s">
        <v>2564</v>
      </c>
      <c r="Y4935" t="str">
        <f t="shared" si="77"/>
        <v>网易有道信息技术（北京）有限公司网易(杭州)网络有限公司信息流</v>
      </c>
      <c r="Z4935" t="e">
        <f>VLOOKUP(Y:Y,[1]Sheet1!N:N,1,0)</f>
        <v>#N/A</v>
      </c>
    </row>
    <row r="4936" spans="1:26" hidden="1" x14ac:dyDescent="0.25">
      <c r="A4936">
        <v>20230603</v>
      </c>
      <c r="B4936">
        <v>45322956</v>
      </c>
      <c r="C4936" t="s">
        <v>2631</v>
      </c>
      <c r="D4936">
        <v>2172261</v>
      </c>
      <c r="E4936" t="s">
        <v>2628</v>
      </c>
      <c r="F4936" s="59">
        <v>821.96</v>
      </c>
      <c r="G4936">
        <v>627.45000000000005</v>
      </c>
      <c r="H4936" t="s">
        <v>2538</v>
      </c>
      <c r="I4936" t="s">
        <v>2539</v>
      </c>
      <c r="J4936" t="s">
        <v>292</v>
      </c>
      <c r="K4936" t="s">
        <v>2321</v>
      </c>
      <c r="L4936" t="s">
        <v>574</v>
      </c>
      <c r="M4936" t="s">
        <v>2611</v>
      </c>
      <c r="N4936" t="s">
        <v>2612</v>
      </c>
      <c r="O4936" t="s">
        <v>2542</v>
      </c>
      <c r="P4936" t="s">
        <v>2543</v>
      </c>
      <c r="Q4936" t="s">
        <v>2544</v>
      </c>
      <c r="R4936" t="s">
        <v>2613</v>
      </c>
      <c r="S4936" t="s">
        <v>2546</v>
      </c>
      <c r="T4936">
        <v>0</v>
      </c>
      <c r="U4936" t="s">
        <v>2614</v>
      </c>
      <c r="V4936" t="s">
        <v>2615</v>
      </c>
      <c r="W4936" t="s">
        <v>2614</v>
      </c>
      <c r="X4936" t="s">
        <v>2615</v>
      </c>
      <c r="Y4936" t="str">
        <f t="shared" si="77"/>
        <v>广州荔湾品唯信息服务有限公司广州唯品会电子商务有限公司信息流</v>
      </c>
      <c r="Z4936" t="e">
        <f>VLOOKUP(Y:Y,[1]Sheet1!N:N,1,0)</f>
        <v>#N/A</v>
      </c>
    </row>
    <row r="4937" spans="1:26" hidden="1" x14ac:dyDescent="0.25">
      <c r="A4937">
        <v>20230603</v>
      </c>
      <c r="B4937">
        <v>29995327</v>
      </c>
      <c r="C4937" t="s">
        <v>2761</v>
      </c>
      <c r="D4937">
        <v>2142924</v>
      </c>
      <c r="E4937" t="s">
        <v>2716</v>
      </c>
      <c r="F4937" s="59">
        <v>290.97000000000003</v>
      </c>
      <c r="G4937">
        <v>290.97000000000003</v>
      </c>
      <c r="H4937" t="s">
        <v>2559</v>
      </c>
      <c r="I4937" t="s">
        <v>2560</v>
      </c>
      <c r="J4937" t="s">
        <v>392</v>
      </c>
      <c r="K4937" t="s">
        <v>711</v>
      </c>
      <c r="L4937" t="s">
        <v>392</v>
      </c>
      <c r="M4937" t="s">
        <v>2641</v>
      </c>
      <c r="N4937" t="s">
        <v>2642</v>
      </c>
      <c r="O4937" t="s">
        <v>2542</v>
      </c>
      <c r="P4937" t="s">
        <v>2543</v>
      </c>
      <c r="Q4937" t="s">
        <v>2544</v>
      </c>
      <c r="R4937" t="s">
        <v>2643</v>
      </c>
      <c r="S4937" t="s">
        <v>2546</v>
      </c>
      <c r="T4937">
        <v>91430.44</v>
      </c>
      <c r="U4937" t="s">
        <v>838</v>
      </c>
      <c r="V4937" t="s">
        <v>2548</v>
      </c>
      <c r="W4937" t="s">
        <v>838</v>
      </c>
      <c r="X4937" t="s">
        <v>2548</v>
      </c>
      <c r="Y4937" t="str">
        <f t="shared" si="77"/>
        <v>福州三六零网络小额贷款有限公司福州三六零网络小额贷款有限公司CPC</v>
      </c>
      <c r="Z4937" t="e">
        <f>VLOOKUP(Y:Y,[1]Sheet1!N:N,1,0)</f>
        <v>#N/A</v>
      </c>
    </row>
    <row r="4938" spans="1:26" hidden="1" x14ac:dyDescent="0.25">
      <c r="A4938">
        <v>20230603</v>
      </c>
      <c r="B4938">
        <v>47798422</v>
      </c>
      <c r="C4938" t="s">
        <v>2794</v>
      </c>
      <c r="D4938">
        <v>2169384</v>
      </c>
      <c r="E4938" t="s">
        <v>2633</v>
      </c>
      <c r="F4938" s="59">
        <v>7098</v>
      </c>
      <c r="G4938">
        <v>5257.78</v>
      </c>
      <c r="H4938" t="s">
        <v>2538</v>
      </c>
      <c r="I4938" t="s">
        <v>2551</v>
      </c>
      <c r="J4938" t="s">
        <v>296</v>
      </c>
      <c r="K4938" t="s">
        <v>2321</v>
      </c>
      <c r="L4938" t="s">
        <v>2334</v>
      </c>
      <c r="M4938" t="s">
        <v>2634</v>
      </c>
      <c r="N4938" t="s">
        <v>2635</v>
      </c>
      <c r="O4938" t="s">
        <v>2542</v>
      </c>
      <c r="P4938" t="s">
        <v>2543</v>
      </c>
      <c r="Q4938" t="s">
        <v>2544</v>
      </c>
      <c r="R4938" t="s">
        <v>2636</v>
      </c>
      <c r="S4938" t="s">
        <v>2546</v>
      </c>
      <c r="T4938">
        <v>0</v>
      </c>
      <c r="U4938" t="s">
        <v>2584</v>
      </c>
      <c r="V4938" t="s">
        <v>2637</v>
      </c>
      <c r="W4938" t="s">
        <v>2584</v>
      </c>
      <c r="X4938" t="s">
        <v>2637</v>
      </c>
      <c r="Y4938" t="str">
        <f t="shared" si="77"/>
        <v>湖北车智汇传媒有限公司北京车之家信息技术有限公司信息流</v>
      </c>
      <c r="Z4938" t="e">
        <f>VLOOKUP(Y:Y,[1]Sheet1!N:N,1,0)</f>
        <v>#N/A</v>
      </c>
    </row>
    <row r="4939" spans="1:26" hidden="1" x14ac:dyDescent="0.25">
      <c r="A4939">
        <v>20230603</v>
      </c>
      <c r="B4939">
        <v>47953344</v>
      </c>
      <c r="C4939" t="s">
        <v>2732</v>
      </c>
      <c r="D4939">
        <v>2167551</v>
      </c>
      <c r="E4939" t="s">
        <v>2550</v>
      </c>
      <c r="F4939" s="59">
        <v>2811.86</v>
      </c>
      <c r="G4939">
        <v>2811.86</v>
      </c>
      <c r="H4939" t="s">
        <v>2538</v>
      </c>
      <c r="I4939" t="s">
        <v>2551</v>
      </c>
      <c r="J4939" t="s">
        <v>2332</v>
      </c>
      <c r="K4939" t="s">
        <v>2321</v>
      </c>
      <c r="L4939" t="s">
        <v>2333</v>
      </c>
      <c r="M4939" t="s">
        <v>2552</v>
      </c>
      <c r="N4939" t="s">
        <v>2553</v>
      </c>
      <c r="O4939" t="s">
        <v>2542</v>
      </c>
      <c r="P4939" t="s">
        <v>2543</v>
      </c>
      <c r="Q4939" t="s">
        <v>2544</v>
      </c>
      <c r="R4939" t="s">
        <v>2554</v>
      </c>
      <c r="S4939" t="s">
        <v>2546</v>
      </c>
      <c r="T4939">
        <v>0</v>
      </c>
      <c r="U4939" t="s">
        <v>2555</v>
      </c>
      <c r="V4939" t="s">
        <v>2556</v>
      </c>
      <c r="W4939" t="s">
        <v>2555</v>
      </c>
      <c r="X4939" t="s">
        <v>2556</v>
      </c>
      <c r="Y4939" t="str">
        <f t="shared" si="77"/>
        <v>北京爱奇艺科技有限公司-百度北京爱奇艺科技有限公司信息流</v>
      </c>
      <c r="Z4939" t="e">
        <f>VLOOKUP(Y:Y,[1]Sheet1!N:N,1,0)</f>
        <v>#N/A</v>
      </c>
    </row>
    <row r="4940" spans="1:26" hidden="1" x14ac:dyDescent="0.25">
      <c r="A4940">
        <v>20230603</v>
      </c>
      <c r="B4940">
        <v>41250523</v>
      </c>
      <c r="C4940" t="s">
        <v>2742</v>
      </c>
      <c r="D4940">
        <v>2130054</v>
      </c>
      <c r="E4940" t="s">
        <v>2558</v>
      </c>
      <c r="F4940" s="59">
        <v>3703.28</v>
      </c>
      <c r="G4940">
        <v>2998.55</v>
      </c>
      <c r="H4940" t="s">
        <v>2559</v>
      </c>
      <c r="I4940" t="s">
        <v>2560</v>
      </c>
      <c r="J4940" t="s">
        <v>2350</v>
      </c>
      <c r="K4940" t="s">
        <v>711</v>
      </c>
      <c r="L4940" t="s">
        <v>2350</v>
      </c>
      <c r="M4940" t="s">
        <v>2561</v>
      </c>
      <c r="N4940" t="s">
        <v>2562</v>
      </c>
      <c r="O4940" t="s">
        <v>2542</v>
      </c>
      <c r="P4940" t="s">
        <v>2543</v>
      </c>
      <c r="Q4940" t="s">
        <v>2544</v>
      </c>
      <c r="R4940" t="s">
        <v>2563</v>
      </c>
      <c r="S4940" t="s">
        <v>2546</v>
      </c>
      <c r="T4940">
        <v>11184.31</v>
      </c>
      <c r="U4940" t="s">
        <v>1891</v>
      </c>
      <c r="V4940" t="s">
        <v>2564</v>
      </c>
      <c r="W4940" t="s">
        <v>1891</v>
      </c>
      <c r="X4940" t="s">
        <v>2564</v>
      </c>
      <c r="Y4940" t="str">
        <f t="shared" si="77"/>
        <v>深圳尚米网络技术有限公司深圳尚米网络技术有限公司CPC</v>
      </c>
      <c r="Z4940" t="e">
        <f>VLOOKUP(Y:Y,[1]Sheet1!N:N,1,0)</f>
        <v>#N/A</v>
      </c>
    </row>
    <row r="4941" spans="1:26" hidden="1" x14ac:dyDescent="0.25">
      <c r="A4941">
        <v>20230603</v>
      </c>
      <c r="B4941">
        <v>40548287</v>
      </c>
      <c r="C4941" t="s">
        <v>2616</v>
      </c>
      <c r="D4941">
        <v>2130054</v>
      </c>
      <c r="E4941" t="s">
        <v>2558</v>
      </c>
      <c r="F4941" s="59">
        <v>1826.65</v>
      </c>
      <c r="G4941">
        <v>1479</v>
      </c>
      <c r="H4941" t="s">
        <v>2559</v>
      </c>
      <c r="I4941" t="s">
        <v>2560</v>
      </c>
      <c r="J4941" t="s">
        <v>2350</v>
      </c>
      <c r="K4941" t="s">
        <v>711</v>
      </c>
      <c r="L4941" t="s">
        <v>2350</v>
      </c>
      <c r="M4941" t="s">
        <v>2561</v>
      </c>
      <c r="N4941" t="s">
        <v>2562</v>
      </c>
      <c r="O4941" t="s">
        <v>2542</v>
      </c>
      <c r="P4941" t="s">
        <v>2543</v>
      </c>
      <c r="Q4941" t="s">
        <v>2544</v>
      </c>
      <c r="R4941" t="s">
        <v>2563</v>
      </c>
      <c r="S4941" t="s">
        <v>2546</v>
      </c>
      <c r="T4941">
        <v>6304.9790000000003</v>
      </c>
      <c r="U4941" t="s">
        <v>1891</v>
      </c>
      <c r="V4941" t="s">
        <v>2564</v>
      </c>
      <c r="W4941" t="s">
        <v>1891</v>
      </c>
      <c r="X4941" t="s">
        <v>2564</v>
      </c>
      <c r="Y4941" t="str">
        <f t="shared" si="77"/>
        <v>深圳尚米网络技术有限公司深圳尚米网络技术有限公司CPC</v>
      </c>
      <c r="Z4941" t="e">
        <f>VLOOKUP(Y:Y,[1]Sheet1!N:N,1,0)</f>
        <v>#N/A</v>
      </c>
    </row>
    <row r="4942" spans="1:26" hidden="1" x14ac:dyDescent="0.25">
      <c r="A4942">
        <v>20230603</v>
      </c>
      <c r="B4942">
        <v>42965759</v>
      </c>
      <c r="C4942" t="s">
        <v>2619</v>
      </c>
      <c r="D4942">
        <v>2165227</v>
      </c>
      <c r="E4942" t="s">
        <v>2566</v>
      </c>
      <c r="F4942" s="59">
        <v>434.56</v>
      </c>
      <c r="G4942">
        <v>321.89999999999998</v>
      </c>
      <c r="H4942" t="s">
        <v>2538</v>
      </c>
      <c r="I4942" t="s">
        <v>2539</v>
      </c>
      <c r="J4942" t="s">
        <v>2320</v>
      </c>
      <c r="K4942" t="s">
        <v>2321</v>
      </c>
      <c r="L4942" t="s">
        <v>2318</v>
      </c>
      <c r="M4942" t="s">
        <v>2540</v>
      </c>
      <c r="N4942" t="s">
        <v>2541</v>
      </c>
      <c r="O4942" t="s">
        <v>2542</v>
      </c>
      <c r="P4942" t="s">
        <v>2543</v>
      </c>
      <c r="Q4942" t="s">
        <v>2544</v>
      </c>
      <c r="R4942" t="s">
        <v>2545</v>
      </c>
      <c r="S4942" t="s">
        <v>2546</v>
      </c>
      <c r="T4942">
        <v>0</v>
      </c>
      <c r="U4942" t="s">
        <v>838</v>
      </c>
      <c r="V4942" t="s">
        <v>2547</v>
      </c>
      <c r="W4942" t="s">
        <v>838</v>
      </c>
      <c r="X4942" t="s">
        <v>2548</v>
      </c>
      <c r="Y4942" t="str">
        <f t="shared" si="77"/>
        <v>上海耳序信息技术有限公司-四部上海拍拍贷金融信息服务有限公司信息流</v>
      </c>
      <c r="Z4942" t="e">
        <f>VLOOKUP(Y:Y,[1]Sheet1!N:N,1,0)</f>
        <v>#N/A</v>
      </c>
    </row>
    <row r="4943" spans="1:26" x14ac:dyDescent="0.25">
      <c r="A4943">
        <v>20230603</v>
      </c>
      <c r="B4943">
        <v>43094813</v>
      </c>
      <c r="C4943" t="s">
        <v>2677</v>
      </c>
      <c r="D4943">
        <v>2054669</v>
      </c>
      <c r="E4943" t="s">
        <v>2622</v>
      </c>
      <c r="F4943" s="59">
        <v>145.35</v>
      </c>
      <c r="G4943">
        <v>107.67</v>
      </c>
      <c r="H4943" t="s">
        <v>2538</v>
      </c>
      <c r="I4943" t="s">
        <v>2551</v>
      </c>
      <c r="J4943" t="s">
        <v>2352</v>
      </c>
      <c r="K4943" t="s">
        <v>2321</v>
      </c>
      <c r="L4943" t="s">
        <v>2351</v>
      </c>
      <c r="M4943" t="s">
        <v>2623</v>
      </c>
      <c r="N4943" t="s">
        <v>2624</v>
      </c>
      <c r="O4943" t="s">
        <v>2542</v>
      </c>
      <c r="P4943" t="s">
        <v>2543</v>
      </c>
      <c r="Q4943" t="s">
        <v>2544</v>
      </c>
      <c r="R4943" t="s">
        <v>2625</v>
      </c>
      <c r="S4943" t="s">
        <v>2546</v>
      </c>
      <c r="T4943">
        <v>0</v>
      </c>
      <c r="U4943" t="s">
        <v>838</v>
      </c>
      <c r="V4943" t="s">
        <v>2548</v>
      </c>
      <c r="W4943" t="s">
        <v>838</v>
      </c>
      <c r="X4943" t="s">
        <v>2548</v>
      </c>
      <c r="Y4943" t="str">
        <f t="shared" si="77"/>
        <v>深圳市小赢普惠科技有限责任公司深圳市赢众通金融信息服务有限责任公司信息流</v>
      </c>
      <c r="Z4943" t="e">
        <f>VLOOKUP(Y:Y,[1]Sheet1!N:N,1,0)</f>
        <v>#N/A</v>
      </c>
    </row>
    <row r="4944" spans="1:26" hidden="1" x14ac:dyDescent="0.25">
      <c r="A4944">
        <v>20230603</v>
      </c>
      <c r="B4944">
        <v>47426672</v>
      </c>
      <c r="C4944" t="s">
        <v>2709</v>
      </c>
      <c r="D4944">
        <v>2167551</v>
      </c>
      <c r="E4944" t="s">
        <v>2550</v>
      </c>
      <c r="F4944" s="59">
        <v>30.89</v>
      </c>
      <c r="G4944">
        <v>30.89</v>
      </c>
      <c r="H4944" t="s">
        <v>2538</v>
      </c>
      <c r="I4944" t="s">
        <v>2551</v>
      </c>
      <c r="J4944" t="s">
        <v>2332</v>
      </c>
      <c r="K4944" t="s">
        <v>2321</v>
      </c>
      <c r="L4944" t="s">
        <v>2333</v>
      </c>
      <c r="M4944" t="s">
        <v>2552</v>
      </c>
      <c r="N4944" t="s">
        <v>2553</v>
      </c>
      <c r="O4944" t="s">
        <v>2542</v>
      </c>
      <c r="P4944" t="s">
        <v>2543</v>
      </c>
      <c r="Q4944" t="s">
        <v>2544</v>
      </c>
      <c r="R4944" t="s">
        <v>2554</v>
      </c>
      <c r="S4944" t="s">
        <v>2546</v>
      </c>
      <c r="T4944">
        <v>0</v>
      </c>
      <c r="U4944" t="s">
        <v>2555</v>
      </c>
      <c r="V4944" t="s">
        <v>2556</v>
      </c>
      <c r="W4944" t="s">
        <v>2555</v>
      </c>
      <c r="X4944" t="s">
        <v>2556</v>
      </c>
      <c r="Y4944" t="str">
        <f t="shared" si="77"/>
        <v>北京爱奇艺科技有限公司-百度北京爱奇艺科技有限公司信息流</v>
      </c>
      <c r="Z4944" t="e">
        <f>VLOOKUP(Y:Y,[1]Sheet1!N:N,1,0)</f>
        <v>#N/A</v>
      </c>
    </row>
    <row r="4945" spans="1:26" hidden="1" x14ac:dyDescent="0.25">
      <c r="A4945">
        <v>20230603</v>
      </c>
      <c r="B4945">
        <v>47798400</v>
      </c>
      <c r="C4945" t="s">
        <v>2857</v>
      </c>
      <c r="D4945">
        <v>2169384</v>
      </c>
      <c r="E4945" t="s">
        <v>2633</v>
      </c>
      <c r="F4945" s="59">
        <v>4453.08</v>
      </c>
      <c r="G4945">
        <v>3298.58</v>
      </c>
      <c r="H4945" t="s">
        <v>2538</v>
      </c>
      <c r="I4945" t="s">
        <v>2551</v>
      </c>
      <c r="J4945" t="s">
        <v>296</v>
      </c>
      <c r="K4945" t="s">
        <v>2321</v>
      </c>
      <c r="L4945" t="s">
        <v>2334</v>
      </c>
      <c r="M4945" t="s">
        <v>2634</v>
      </c>
      <c r="N4945" t="s">
        <v>2635</v>
      </c>
      <c r="O4945" t="s">
        <v>2542</v>
      </c>
      <c r="P4945" t="s">
        <v>2543</v>
      </c>
      <c r="Q4945" t="s">
        <v>2544</v>
      </c>
      <c r="R4945" t="s">
        <v>2636</v>
      </c>
      <c r="S4945" t="s">
        <v>2546</v>
      </c>
      <c r="T4945">
        <v>0</v>
      </c>
      <c r="U4945" t="s">
        <v>2584</v>
      </c>
      <c r="V4945" t="s">
        <v>2637</v>
      </c>
      <c r="W4945" t="s">
        <v>2584</v>
      </c>
      <c r="X4945" t="s">
        <v>2637</v>
      </c>
      <c r="Y4945" t="str">
        <f t="shared" si="77"/>
        <v>湖北车智汇传媒有限公司北京车之家信息技术有限公司信息流</v>
      </c>
      <c r="Z4945" t="e">
        <f>VLOOKUP(Y:Y,[1]Sheet1!N:N,1,0)</f>
        <v>#N/A</v>
      </c>
    </row>
    <row r="4946" spans="1:26" hidden="1" x14ac:dyDescent="0.25">
      <c r="A4946">
        <v>20230603</v>
      </c>
      <c r="B4946">
        <v>38794042</v>
      </c>
      <c r="C4946" t="s">
        <v>2756</v>
      </c>
      <c r="D4946">
        <v>2172261</v>
      </c>
      <c r="E4946" t="s">
        <v>2628</v>
      </c>
      <c r="F4946" s="59">
        <v>0.13</v>
      </c>
      <c r="G4946">
        <v>0.1</v>
      </c>
      <c r="H4946" t="s">
        <v>2538</v>
      </c>
      <c r="I4946" t="s">
        <v>2539</v>
      </c>
      <c r="J4946" t="s">
        <v>292</v>
      </c>
      <c r="K4946" t="s">
        <v>2321</v>
      </c>
      <c r="L4946" t="s">
        <v>574</v>
      </c>
      <c r="M4946" t="s">
        <v>2611</v>
      </c>
      <c r="N4946" t="s">
        <v>2612</v>
      </c>
      <c r="O4946" t="s">
        <v>2542</v>
      </c>
      <c r="P4946" t="s">
        <v>2543</v>
      </c>
      <c r="Q4946" t="s">
        <v>2544</v>
      </c>
      <c r="R4946" t="s">
        <v>2613</v>
      </c>
      <c r="S4946" t="s">
        <v>2546</v>
      </c>
      <c r="T4946">
        <v>0</v>
      </c>
      <c r="U4946" t="s">
        <v>2614</v>
      </c>
      <c r="V4946" t="s">
        <v>2615</v>
      </c>
      <c r="W4946" t="s">
        <v>2614</v>
      </c>
      <c r="X4946" t="s">
        <v>2615</v>
      </c>
      <c r="Y4946" t="str">
        <f t="shared" si="77"/>
        <v>广州荔湾品唯信息服务有限公司广州唯品会电子商务有限公司信息流</v>
      </c>
      <c r="Z4946" t="e">
        <f>VLOOKUP(Y:Y,[1]Sheet1!N:N,1,0)</f>
        <v>#N/A</v>
      </c>
    </row>
    <row r="4947" spans="1:26" hidden="1" x14ac:dyDescent="0.25">
      <c r="A4947">
        <v>20230603</v>
      </c>
      <c r="B4947">
        <v>47426658</v>
      </c>
      <c r="C4947" t="s">
        <v>2873</v>
      </c>
      <c r="D4947">
        <v>2167551</v>
      </c>
      <c r="E4947" t="s">
        <v>2550</v>
      </c>
      <c r="F4947" s="59">
        <v>15.32</v>
      </c>
      <c r="G4947">
        <v>15.32</v>
      </c>
      <c r="H4947" t="s">
        <v>2538</v>
      </c>
      <c r="I4947" t="s">
        <v>2551</v>
      </c>
      <c r="J4947" t="s">
        <v>2332</v>
      </c>
      <c r="K4947" t="s">
        <v>2321</v>
      </c>
      <c r="L4947" t="s">
        <v>2333</v>
      </c>
      <c r="M4947" t="s">
        <v>2552</v>
      </c>
      <c r="N4947" t="s">
        <v>2553</v>
      </c>
      <c r="O4947" t="s">
        <v>2542</v>
      </c>
      <c r="P4947" t="s">
        <v>2543</v>
      </c>
      <c r="Q4947" t="s">
        <v>2544</v>
      </c>
      <c r="R4947" t="s">
        <v>2554</v>
      </c>
      <c r="S4947" t="s">
        <v>2546</v>
      </c>
      <c r="T4947">
        <v>0</v>
      </c>
      <c r="U4947" t="s">
        <v>2555</v>
      </c>
      <c r="V4947" t="s">
        <v>2556</v>
      </c>
      <c r="W4947" t="s">
        <v>2555</v>
      </c>
      <c r="X4947" t="s">
        <v>2556</v>
      </c>
      <c r="Y4947" t="str">
        <f t="shared" si="77"/>
        <v>北京爱奇艺科技有限公司-百度北京爱奇艺科技有限公司信息流</v>
      </c>
      <c r="Z4947" t="e">
        <f>VLOOKUP(Y:Y,[1]Sheet1!N:N,1,0)</f>
        <v>#N/A</v>
      </c>
    </row>
    <row r="4948" spans="1:26" hidden="1" x14ac:dyDescent="0.25">
      <c r="A4948">
        <v>20230603</v>
      </c>
      <c r="B4948">
        <v>45323011</v>
      </c>
      <c r="C4948" t="s">
        <v>2680</v>
      </c>
      <c r="D4948">
        <v>2158930</v>
      </c>
      <c r="E4948" t="s">
        <v>2880</v>
      </c>
      <c r="F4948" s="59">
        <v>53.53</v>
      </c>
      <c r="G4948">
        <v>53.53</v>
      </c>
      <c r="H4948" t="s">
        <v>2538</v>
      </c>
      <c r="I4948" t="s">
        <v>2539</v>
      </c>
      <c r="J4948" t="s">
        <v>292</v>
      </c>
      <c r="K4948" t="s">
        <v>2321</v>
      </c>
      <c r="L4948" t="s">
        <v>574</v>
      </c>
      <c r="M4948" t="s">
        <v>2611</v>
      </c>
      <c r="N4948" t="s">
        <v>2612</v>
      </c>
      <c r="O4948" t="s">
        <v>2542</v>
      </c>
      <c r="P4948" t="s">
        <v>2543</v>
      </c>
      <c r="Q4948" t="s">
        <v>2544</v>
      </c>
      <c r="R4948" t="s">
        <v>2613</v>
      </c>
      <c r="S4948" t="s">
        <v>2546</v>
      </c>
      <c r="T4948">
        <v>0</v>
      </c>
      <c r="U4948" t="s">
        <v>2614</v>
      </c>
      <c r="V4948" t="s">
        <v>2615</v>
      </c>
      <c r="W4948" t="s">
        <v>2614</v>
      </c>
      <c r="X4948" t="s">
        <v>2615</v>
      </c>
      <c r="Y4948" t="str">
        <f t="shared" si="77"/>
        <v>广州荔湾品唯信息服务有限公司广州唯品会电子商务有限公司信息流</v>
      </c>
      <c r="Z4948" t="e">
        <f>VLOOKUP(Y:Y,[1]Sheet1!N:N,1,0)</f>
        <v>#N/A</v>
      </c>
    </row>
    <row r="4949" spans="1:26" hidden="1" x14ac:dyDescent="0.25">
      <c r="A4949">
        <v>20230603</v>
      </c>
      <c r="B4949">
        <v>32834859</v>
      </c>
      <c r="C4949" t="s">
        <v>2737</v>
      </c>
      <c r="D4949">
        <v>2054667</v>
      </c>
      <c r="E4949" t="s">
        <v>2738</v>
      </c>
      <c r="F4949" s="59">
        <v>35562.519999999997</v>
      </c>
      <c r="G4949">
        <v>29883.89</v>
      </c>
      <c r="H4949" t="s">
        <v>2559</v>
      </c>
      <c r="I4949" t="s">
        <v>2560</v>
      </c>
      <c r="J4949" t="s">
        <v>2352</v>
      </c>
      <c r="K4949" t="s">
        <v>711</v>
      </c>
      <c r="L4949" t="s">
        <v>2351</v>
      </c>
      <c r="M4949" t="s">
        <v>2623</v>
      </c>
      <c r="N4949" t="s">
        <v>2624</v>
      </c>
      <c r="O4949" t="s">
        <v>2542</v>
      </c>
      <c r="P4949" t="s">
        <v>2543</v>
      </c>
      <c r="Q4949" t="s">
        <v>2544</v>
      </c>
      <c r="R4949" t="s">
        <v>2625</v>
      </c>
      <c r="S4949" t="s">
        <v>2546</v>
      </c>
      <c r="T4949">
        <v>879582.35</v>
      </c>
      <c r="U4949" t="s">
        <v>838</v>
      </c>
      <c r="V4949" t="s">
        <v>2548</v>
      </c>
      <c r="W4949" t="s">
        <v>838</v>
      </c>
      <c r="X4949" t="s">
        <v>2548</v>
      </c>
      <c r="Y4949" t="str">
        <f t="shared" si="77"/>
        <v>深圳市小赢普惠科技有限责任公司深圳市赢众通金融信息服务有限责任公司CPC</v>
      </c>
      <c r="Z4949" t="e">
        <f>VLOOKUP(Y:Y,[1]Sheet1!N:N,1,0)</f>
        <v>#N/A</v>
      </c>
    </row>
    <row r="4950" spans="1:26" hidden="1" x14ac:dyDescent="0.25">
      <c r="A4950">
        <v>20230603</v>
      </c>
      <c r="B4950">
        <v>40548313</v>
      </c>
      <c r="C4950" t="s">
        <v>2629</v>
      </c>
      <c r="D4950">
        <v>2130054</v>
      </c>
      <c r="E4950" t="s">
        <v>2558</v>
      </c>
      <c r="F4950" s="59">
        <v>3733.64</v>
      </c>
      <c r="G4950">
        <v>3023.12</v>
      </c>
      <c r="H4950" t="s">
        <v>2559</v>
      </c>
      <c r="I4950" t="s">
        <v>2560</v>
      </c>
      <c r="J4950" t="s">
        <v>2350</v>
      </c>
      <c r="K4950" t="s">
        <v>711</v>
      </c>
      <c r="L4950" t="s">
        <v>2350</v>
      </c>
      <c r="M4950" t="s">
        <v>2561</v>
      </c>
      <c r="N4950" t="s">
        <v>2562</v>
      </c>
      <c r="O4950" t="s">
        <v>2542</v>
      </c>
      <c r="P4950" t="s">
        <v>2543</v>
      </c>
      <c r="Q4950" t="s">
        <v>2544</v>
      </c>
      <c r="R4950" t="s">
        <v>2563</v>
      </c>
      <c r="S4950" t="s">
        <v>2546</v>
      </c>
      <c r="T4950">
        <v>9472.8359999999993</v>
      </c>
      <c r="U4950" t="s">
        <v>1891</v>
      </c>
      <c r="V4950" t="s">
        <v>2564</v>
      </c>
      <c r="W4950" t="s">
        <v>1891</v>
      </c>
      <c r="X4950" t="s">
        <v>2564</v>
      </c>
      <c r="Y4950" t="str">
        <f t="shared" si="77"/>
        <v>深圳尚米网络技术有限公司深圳尚米网络技术有限公司CPC</v>
      </c>
      <c r="Z4950" t="e">
        <f>VLOOKUP(Y:Y,[1]Sheet1!N:N,1,0)</f>
        <v>#N/A</v>
      </c>
    </row>
    <row r="4951" spans="1:26" hidden="1" x14ac:dyDescent="0.25">
      <c r="A4951">
        <v>20230603</v>
      </c>
      <c r="B4951">
        <v>29768589</v>
      </c>
      <c r="C4951" t="s">
        <v>2724</v>
      </c>
      <c r="D4951">
        <v>2130054</v>
      </c>
      <c r="E4951" t="s">
        <v>2558</v>
      </c>
      <c r="F4951" s="59">
        <v>3891.09</v>
      </c>
      <c r="G4951">
        <v>3150.63</v>
      </c>
      <c r="H4951" t="s">
        <v>2559</v>
      </c>
      <c r="I4951" t="s">
        <v>2560</v>
      </c>
      <c r="J4951" t="s">
        <v>2350</v>
      </c>
      <c r="K4951" t="s">
        <v>711</v>
      </c>
      <c r="L4951" t="s">
        <v>2350</v>
      </c>
      <c r="M4951" t="s">
        <v>2561</v>
      </c>
      <c r="N4951" t="s">
        <v>2562</v>
      </c>
      <c r="O4951" t="s">
        <v>2542</v>
      </c>
      <c r="P4951" t="s">
        <v>2543</v>
      </c>
      <c r="Q4951" t="s">
        <v>2544</v>
      </c>
      <c r="R4951" t="s">
        <v>2563</v>
      </c>
      <c r="S4951" t="s">
        <v>2546</v>
      </c>
      <c r="T4951">
        <v>10186.655000000001</v>
      </c>
      <c r="U4951" t="s">
        <v>1891</v>
      </c>
      <c r="V4951" t="s">
        <v>2564</v>
      </c>
      <c r="W4951" t="s">
        <v>1891</v>
      </c>
      <c r="X4951" t="s">
        <v>2564</v>
      </c>
      <c r="Y4951" t="str">
        <f t="shared" si="77"/>
        <v>深圳尚米网络技术有限公司深圳尚米网络技术有限公司CPC</v>
      </c>
      <c r="Z4951" t="e">
        <f>VLOOKUP(Y:Y,[1]Sheet1!N:N,1,0)</f>
        <v>#N/A</v>
      </c>
    </row>
    <row r="4952" spans="1:26" hidden="1" x14ac:dyDescent="0.25">
      <c r="A4952">
        <v>20230603</v>
      </c>
      <c r="B4952">
        <v>42014357</v>
      </c>
      <c r="C4952" t="s">
        <v>2798</v>
      </c>
      <c r="D4952">
        <v>2142924</v>
      </c>
      <c r="E4952" t="s">
        <v>2716</v>
      </c>
      <c r="F4952" s="59">
        <v>604.85</v>
      </c>
      <c r="G4952">
        <v>604.85</v>
      </c>
      <c r="H4952" t="s">
        <v>2559</v>
      </c>
      <c r="I4952" t="s">
        <v>2560</v>
      </c>
      <c r="J4952" t="s">
        <v>392</v>
      </c>
      <c r="K4952" t="s">
        <v>711</v>
      </c>
      <c r="L4952" t="s">
        <v>392</v>
      </c>
      <c r="M4952" t="s">
        <v>2641</v>
      </c>
      <c r="N4952" t="s">
        <v>2642</v>
      </c>
      <c r="O4952" t="s">
        <v>2542</v>
      </c>
      <c r="P4952" t="s">
        <v>2543</v>
      </c>
      <c r="Q4952" t="s">
        <v>2544</v>
      </c>
      <c r="R4952" t="s">
        <v>2643</v>
      </c>
      <c r="S4952" t="s">
        <v>2546</v>
      </c>
      <c r="T4952">
        <v>57613.77</v>
      </c>
      <c r="U4952" t="s">
        <v>838</v>
      </c>
      <c r="V4952" t="s">
        <v>2578</v>
      </c>
      <c r="W4952" t="s">
        <v>838</v>
      </c>
      <c r="X4952" t="s">
        <v>2548</v>
      </c>
      <c r="Y4952" t="str">
        <f t="shared" si="77"/>
        <v>福州三六零网络小额贷款有限公司福州三六零网络小额贷款有限公司CPC</v>
      </c>
      <c r="Z4952" t="e">
        <f>VLOOKUP(Y:Y,[1]Sheet1!N:N,1,0)</f>
        <v>#N/A</v>
      </c>
    </row>
    <row r="4953" spans="1:26" hidden="1" x14ac:dyDescent="0.25">
      <c r="A4953">
        <v>20230603</v>
      </c>
      <c r="B4953">
        <v>47799717</v>
      </c>
      <c r="C4953" t="s">
        <v>2860</v>
      </c>
      <c r="D4953">
        <v>2159765</v>
      </c>
      <c r="E4953" t="s">
        <v>2568</v>
      </c>
      <c r="F4953" s="59">
        <v>0.5</v>
      </c>
      <c r="G4953">
        <v>0.38</v>
      </c>
      <c r="H4953" t="s">
        <v>2538</v>
      </c>
      <c r="I4953" t="s">
        <v>2551</v>
      </c>
      <c r="J4953" t="s">
        <v>2375</v>
      </c>
      <c r="K4953" t="s">
        <v>2321</v>
      </c>
      <c r="L4953" t="s">
        <v>2277</v>
      </c>
      <c r="M4953" t="s">
        <v>2569</v>
      </c>
      <c r="O4953" t="s">
        <v>2542</v>
      </c>
      <c r="P4953" t="s">
        <v>2543</v>
      </c>
      <c r="Q4953" t="s">
        <v>2544</v>
      </c>
      <c r="R4953" t="s">
        <v>2570</v>
      </c>
      <c r="S4953" t="s">
        <v>2546</v>
      </c>
      <c r="T4953">
        <v>0</v>
      </c>
      <c r="U4953" t="s">
        <v>2571</v>
      </c>
      <c r="V4953" t="s">
        <v>2572</v>
      </c>
      <c r="W4953" t="s">
        <v>2571</v>
      </c>
      <c r="X4953" t="s">
        <v>2572</v>
      </c>
      <c r="Y4953" t="str">
        <f t="shared" si="77"/>
        <v>酷得少年（天津）文化传播有限公司-1北京酷得少年科技有限公司信息流</v>
      </c>
      <c r="Z4953" t="e">
        <f>VLOOKUP(Y:Y,[1]Sheet1!N:N,1,0)</f>
        <v>#N/A</v>
      </c>
    </row>
    <row r="4954" spans="1:26" hidden="1" x14ac:dyDescent="0.25">
      <c r="A4954">
        <v>20230603</v>
      </c>
      <c r="B4954">
        <v>29522757</v>
      </c>
      <c r="C4954" t="s">
        <v>2601</v>
      </c>
      <c r="D4954">
        <v>2130054</v>
      </c>
      <c r="E4954" t="s">
        <v>2558</v>
      </c>
      <c r="F4954" s="59">
        <v>3320.1</v>
      </c>
      <c r="G4954">
        <v>2688.24</v>
      </c>
      <c r="H4954" t="s">
        <v>2559</v>
      </c>
      <c r="I4954" t="s">
        <v>2560</v>
      </c>
      <c r="J4954" t="s">
        <v>2350</v>
      </c>
      <c r="K4954" t="s">
        <v>711</v>
      </c>
      <c r="L4954" t="s">
        <v>2350</v>
      </c>
      <c r="M4954" t="s">
        <v>2561</v>
      </c>
      <c r="N4954" t="s">
        <v>2562</v>
      </c>
      <c r="O4954" t="s">
        <v>2542</v>
      </c>
      <c r="P4954" t="s">
        <v>2543</v>
      </c>
      <c r="Q4954" t="s">
        <v>2544</v>
      </c>
      <c r="R4954" t="s">
        <v>2563</v>
      </c>
      <c r="S4954" t="s">
        <v>2546</v>
      </c>
      <c r="T4954">
        <v>10176.888999999999</v>
      </c>
      <c r="U4954" t="s">
        <v>1891</v>
      </c>
      <c r="V4954" t="s">
        <v>2602</v>
      </c>
      <c r="W4954" t="s">
        <v>1891</v>
      </c>
      <c r="X4954" t="s">
        <v>2564</v>
      </c>
      <c r="Y4954" t="str">
        <f t="shared" si="77"/>
        <v>深圳尚米网络技术有限公司深圳尚米网络技术有限公司CPC</v>
      </c>
      <c r="Z4954" t="e">
        <f>VLOOKUP(Y:Y,[1]Sheet1!N:N,1,0)</f>
        <v>#N/A</v>
      </c>
    </row>
    <row r="4955" spans="1:26" hidden="1" x14ac:dyDescent="0.25">
      <c r="A4955">
        <v>20230603</v>
      </c>
      <c r="B4955">
        <v>40182525</v>
      </c>
      <c r="C4955" t="s">
        <v>2679</v>
      </c>
      <c r="D4955">
        <v>2130054</v>
      </c>
      <c r="E4955" t="s">
        <v>2558</v>
      </c>
      <c r="F4955" s="59">
        <v>1810.27</v>
      </c>
      <c r="G4955">
        <v>1465.74</v>
      </c>
      <c r="H4955" t="s">
        <v>2559</v>
      </c>
      <c r="I4955" t="s">
        <v>2560</v>
      </c>
      <c r="J4955" t="s">
        <v>2350</v>
      </c>
      <c r="K4955" t="s">
        <v>711</v>
      </c>
      <c r="L4955" t="s">
        <v>2350</v>
      </c>
      <c r="M4955" t="s">
        <v>2561</v>
      </c>
      <c r="N4955" t="s">
        <v>2562</v>
      </c>
      <c r="O4955" t="s">
        <v>2542</v>
      </c>
      <c r="P4955" t="s">
        <v>2543</v>
      </c>
      <c r="Q4955" t="s">
        <v>2544</v>
      </c>
      <c r="R4955" t="s">
        <v>2563</v>
      </c>
      <c r="S4955" t="s">
        <v>2546</v>
      </c>
      <c r="T4955">
        <v>8631.9240000000009</v>
      </c>
      <c r="U4955" t="s">
        <v>1891</v>
      </c>
      <c r="V4955" t="s">
        <v>2564</v>
      </c>
      <c r="W4955" t="s">
        <v>1891</v>
      </c>
      <c r="X4955" t="s">
        <v>2564</v>
      </c>
      <c r="Y4955" t="str">
        <f t="shared" si="77"/>
        <v>深圳尚米网络技术有限公司深圳尚米网络技术有限公司CPC</v>
      </c>
      <c r="Z4955" t="e">
        <f>VLOOKUP(Y:Y,[1]Sheet1!N:N,1,0)</f>
        <v>#N/A</v>
      </c>
    </row>
    <row r="4956" spans="1:26" hidden="1" x14ac:dyDescent="0.25">
      <c r="A4956">
        <v>20230603</v>
      </c>
      <c r="B4956">
        <v>41512462</v>
      </c>
      <c r="C4956" t="s">
        <v>2743</v>
      </c>
      <c r="D4956">
        <v>2117409</v>
      </c>
      <c r="E4956" t="s">
        <v>2744</v>
      </c>
      <c r="F4956" s="59">
        <v>404.24</v>
      </c>
      <c r="G4956">
        <v>0</v>
      </c>
      <c r="H4956" t="s">
        <v>2559</v>
      </c>
      <c r="I4956" t="s">
        <v>2560</v>
      </c>
      <c r="J4956" t="s">
        <v>2353</v>
      </c>
      <c r="K4956" t="s">
        <v>711</v>
      </c>
      <c r="L4956" t="s">
        <v>326</v>
      </c>
      <c r="M4956" t="s">
        <v>2588</v>
      </c>
      <c r="N4956" t="s">
        <v>2589</v>
      </c>
      <c r="O4956" t="s">
        <v>2542</v>
      </c>
      <c r="P4956" t="s">
        <v>2543</v>
      </c>
      <c r="Q4956" t="s">
        <v>2544</v>
      </c>
      <c r="R4956" t="s">
        <v>2570</v>
      </c>
      <c r="S4956" t="s">
        <v>2546</v>
      </c>
      <c r="T4956">
        <v>0</v>
      </c>
      <c r="U4956" t="s">
        <v>2571</v>
      </c>
      <c r="V4956" t="s">
        <v>2572</v>
      </c>
      <c r="W4956" t="s">
        <v>1891</v>
      </c>
      <c r="X4956" t="s">
        <v>2564</v>
      </c>
      <c r="Y4956" t="str">
        <f t="shared" si="77"/>
        <v>网易有道信息技术（北京）有限公司网易(杭州)网络有限公司CPC</v>
      </c>
      <c r="Z4956" t="e">
        <f>VLOOKUP(Y:Y,[1]Sheet1!N:N,1,0)</f>
        <v>#N/A</v>
      </c>
    </row>
    <row r="4957" spans="1:26" hidden="1" x14ac:dyDescent="0.25">
      <c r="A4957">
        <v>20230603</v>
      </c>
      <c r="B4957">
        <v>47184415</v>
      </c>
      <c r="C4957" t="s">
        <v>2708</v>
      </c>
      <c r="D4957">
        <v>2176807</v>
      </c>
      <c r="E4957" t="s">
        <v>2691</v>
      </c>
      <c r="F4957" s="59">
        <v>21.75</v>
      </c>
      <c r="G4957">
        <v>15.88</v>
      </c>
      <c r="H4957" t="s">
        <v>2538</v>
      </c>
      <c r="I4957" t="s">
        <v>2539</v>
      </c>
      <c r="J4957" t="s">
        <v>2339</v>
      </c>
      <c r="K4957" t="s">
        <v>2321</v>
      </c>
      <c r="L4957" t="s">
        <v>2338</v>
      </c>
      <c r="M4957" t="s">
        <v>2692</v>
      </c>
      <c r="N4957" t="s">
        <v>2693</v>
      </c>
      <c r="O4957" t="s">
        <v>2542</v>
      </c>
      <c r="P4957" t="s">
        <v>2543</v>
      </c>
      <c r="Q4957" t="s">
        <v>2544</v>
      </c>
      <c r="R4957" t="s">
        <v>2694</v>
      </c>
      <c r="S4957" t="s">
        <v>2546</v>
      </c>
      <c r="T4957">
        <v>0</v>
      </c>
      <c r="U4957" t="s">
        <v>2117</v>
      </c>
      <c r="V4957" t="s">
        <v>2695</v>
      </c>
      <c r="W4957" t="s">
        <v>2117</v>
      </c>
      <c r="X4957" t="s">
        <v>2695</v>
      </c>
      <c r="Y4957" t="str">
        <f t="shared" si="77"/>
        <v>北京三快在线科技有限公司及其关联公司北京三快科技有限公司信息流</v>
      </c>
      <c r="Z4957" t="e">
        <f>VLOOKUP(Y:Y,[1]Sheet1!N:N,1,0)</f>
        <v>#N/A</v>
      </c>
    </row>
    <row r="4958" spans="1:26" hidden="1" x14ac:dyDescent="0.25">
      <c r="A4958">
        <v>20230603</v>
      </c>
      <c r="B4958">
        <v>40168764</v>
      </c>
      <c r="C4958" t="s">
        <v>2590</v>
      </c>
      <c r="D4958">
        <v>2158492</v>
      </c>
      <c r="E4958" t="s">
        <v>2580</v>
      </c>
      <c r="F4958" s="59">
        <v>1073</v>
      </c>
      <c r="G4958">
        <v>901.57</v>
      </c>
      <c r="H4958" t="s">
        <v>2559</v>
      </c>
      <c r="I4958" t="s">
        <v>2560</v>
      </c>
      <c r="J4958" t="s">
        <v>2330</v>
      </c>
      <c r="K4958" t="s">
        <v>711</v>
      </c>
      <c r="L4958" t="s">
        <v>2329</v>
      </c>
      <c r="M4958" t="s">
        <v>2581</v>
      </c>
      <c r="N4958" t="s">
        <v>2582</v>
      </c>
      <c r="O4958" t="s">
        <v>2542</v>
      </c>
      <c r="P4958" t="s">
        <v>2543</v>
      </c>
      <c r="Q4958" t="s">
        <v>2544</v>
      </c>
      <c r="R4958" t="s">
        <v>2583</v>
      </c>
      <c r="S4958" t="s">
        <v>2546</v>
      </c>
      <c r="T4958">
        <v>10227.638000000001</v>
      </c>
      <c r="U4958" t="s">
        <v>2584</v>
      </c>
      <c r="V4958" t="s">
        <v>2585</v>
      </c>
      <c r="W4958" t="s">
        <v>2584</v>
      </c>
      <c r="X4958" t="s">
        <v>2585</v>
      </c>
      <c r="Y4958" t="str">
        <f t="shared" si="77"/>
        <v>成都哈拜网络科技有限公司-数字媒体事业部上海哈啰普惠科技有限公司CPC</v>
      </c>
      <c r="Z4958" t="e">
        <f>VLOOKUP(Y:Y,[1]Sheet1!N:N,1,0)</f>
        <v>#N/A</v>
      </c>
    </row>
    <row r="4959" spans="1:26" hidden="1" x14ac:dyDescent="0.25">
      <c r="A4959">
        <v>20230603</v>
      </c>
      <c r="B4959">
        <v>47953339</v>
      </c>
      <c r="C4959" t="s">
        <v>2755</v>
      </c>
      <c r="D4959">
        <v>2167551</v>
      </c>
      <c r="E4959" t="s">
        <v>2550</v>
      </c>
      <c r="F4959" s="59">
        <v>416.87</v>
      </c>
      <c r="G4959">
        <v>416.87</v>
      </c>
      <c r="H4959" t="s">
        <v>2538</v>
      </c>
      <c r="I4959" t="s">
        <v>2551</v>
      </c>
      <c r="J4959" t="s">
        <v>2332</v>
      </c>
      <c r="K4959" t="s">
        <v>2321</v>
      </c>
      <c r="L4959" t="s">
        <v>2333</v>
      </c>
      <c r="M4959" t="s">
        <v>2552</v>
      </c>
      <c r="N4959" t="s">
        <v>2553</v>
      </c>
      <c r="O4959" t="s">
        <v>2542</v>
      </c>
      <c r="P4959" t="s">
        <v>2543</v>
      </c>
      <c r="Q4959" t="s">
        <v>2544</v>
      </c>
      <c r="R4959" t="s">
        <v>2554</v>
      </c>
      <c r="S4959" t="s">
        <v>2546</v>
      </c>
      <c r="T4959">
        <v>0</v>
      </c>
      <c r="U4959" t="s">
        <v>2555</v>
      </c>
      <c r="V4959" t="s">
        <v>2556</v>
      </c>
      <c r="W4959" t="s">
        <v>2555</v>
      </c>
      <c r="X4959" t="s">
        <v>2556</v>
      </c>
      <c r="Y4959" t="str">
        <f t="shared" si="77"/>
        <v>北京爱奇艺科技有限公司-百度北京爱奇艺科技有限公司信息流</v>
      </c>
      <c r="Z4959" t="e">
        <f>VLOOKUP(Y:Y,[1]Sheet1!N:N,1,0)</f>
        <v>#N/A</v>
      </c>
    </row>
    <row r="4960" spans="1:26" hidden="1" x14ac:dyDescent="0.25">
      <c r="A4960">
        <v>20230603</v>
      </c>
      <c r="B4960">
        <v>47327991</v>
      </c>
      <c r="C4960" t="s">
        <v>2766</v>
      </c>
      <c r="D4960">
        <v>2185183</v>
      </c>
      <c r="E4960" t="s">
        <v>2574</v>
      </c>
      <c r="F4960" s="59">
        <v>1007.6</v>
      </c>
      <c r="G4960">
        <v>763.33</v>
      </c>
      <c r="H4960" t="s">
        <v>2538</v>
      </c>
      <c r="I4960" t="s">
        <v>2539</v>
      </c>
      <c r="J4960" t="s">
        <v>2575</v>
      </c>
      <c r="K4960" t="s">
        <v>2321</v>
      </c>
      <c r="L4960" t="s">
        <v>2344</v>
      </c>
      <c r="M4960" t="s">
        <v>2576</v>
      </c>
      <c r="O4960" t="s">
        <v>2542</v>
      </c>
      <c r="P4960" t="s">
        <v>2543</v>
      </c>
      <c r="Q4960" t="s">
        <v>2544</v>
      </c>
      <c r="R4960" t="s">
        <v>2577</v>
      </c>
      <c r="S4960" t="s">
        <v>2546</v>
      </c>
      <c r="T4960">
        <v>0</v>
      </c>
      <c r="U4960" t="s">
        <v>838</v>
      </c>
      <c r="V4960" t="s">
        <v>2578</v>
      </c>
      <c r="W4960" t="s">
        <v>838</v>
      </c>
      <c r="X4960" t="s">
        <v>2578</v>
      </c>
      <c r="Y4960" t="str">
        <f t="shared" si="77"/>
        <v>北京微财科技有限公司-数媒重庆市黑卡小额贷款有限公司信息流</v>
      </c>
      <c r="Z4960" t="e">
        <f>VLOOKUP(Y:Y,[1]Sheet1!N:N,1,0)</f>
        <v>#N/A</v>
      </c>
    </row>
    <row r="4961" spans="1:26" hidden="1" x14ac:dyDescent="0.25">
      <c r="A4961">
        <v>20230603</v>
      </c>
      <c r="B4961">
        <v>47798459</v>
      </c>
      <c r="C4961" t="s">
        <v>2861</v>
      </c>
      <c r="D4961">
        <v>2169384</v>
      </c>
      <c r="E4961" t="s">
        <v>2633</v>
      </c>
      <c r="F4961" s="59">
        <v>4716.1400000000003</v>
      </c>
      <c r="G4961">
        <v>3493.44</v>
      </c>
      <c r="H4961" t="s">
        <v>2538</v>
      </c>
      <c r="I4961" t="s">
        <v>2551</v>
      </c>
      <c r="J4961" t="s">
        <v>296</v>
      </c>
      <c r="K4961" t="s">
        <v>2321</v>
      </c>
      <c r="L4961" t="s">
        <v>2334</v>
      </c>
      <c r="M4961" t="s">
        <v>2634</v>
      </c>
      <c r="N4961" t="s">
        <v>2635</v>
      </c>
      <c r="O4961" t="s">
        <v>2542</v>
      </c>
      <c r="P4961" t="s">
        <v>2543</v>
      </c>
      <c r="Q4961" t="s">
        <v>2544</v>
      </c>
      <c r="R4961" t="s">
        <v>2636</v>
      </c>
      <c r="S4961" t="s">
        <v>2546</v>
      </c>
      <c r="T4961">
        <v>0</v>
      </c>
      <c r="U4961" t="s">
        <v>2584</v>
      </c>
      <c r="V4961" t="s">
        <v>2637</v>
      </c>
      <c r="W4961" t="s">
        <v>2584</v>
      </c>
      <c r="X4961" t="s">
        <v>2637</v>
      </c>
      <c r="Y4961" t="str">
        <f t="shared" si="77"/>
        <v>湖北车智汇传媒有限公司北京车之家信息技术有限公司信息流</v>
      </c>
      <c r="Z4961" t="e">
        <f>VLOOKUP(Y:Y,[1]Sheet1!N:N,1,0)</f>
        <v>#N/A</v>
      </c>
    </row>
    <row r="4962" spans="1:26" hidden="1" x14ac:dyDescent="0.25">
      <c r="A4962">
        <v>20230603</v>
      </c>
      <c r="B4962">
        <v>47953344</v>
      </c>
      <c r="C4962" t="s">
        <v>2732</v>
      </c>
      <c r="D4962">
        <v>2167551</v>
      </c>
      <c r="E4962" t="s">
        <v>2550</v>
      </c>
      <c r="F4962" s="59">
        <v>0.09</v>
      </c>
      <c r="G4962">
        <v>0.09</v>
      </c>
      <c r="H4962" t="s">
        <v>2538</v>
      </c>
      <c r="I4962" t="s">
        <v>2539</v>
      </c>
      <c r="J4962" t="s">
        <v>2332</v>
      </c>
      <c r="K4962" t="s">
        <v>2321</v>
      </c>
      <c r="L4962" t="s">
        <v>2333</v>
      </c>
      <c r="M4962" t="s">
        <v>2552</v>
      </c>
      <c r="N4962" t="s">
        <v>2553</v>
      </c>
      <c r="O4962" t="s">
        <v>2542</v>
      </c>
      <c r="P4962" t="s">
        <v>2543</v>
      </c>
      <c r="Q4962" t="s">
        <v>2544</v>
      </c>
      <c r="R4962" t="s">
        <v>2554</v>
      </c>
      <c r="S4962" t="s">
        <v>2546</v>
      </c>
      <c r="T4962">
        <v>0</v>
      </c>
      <c r="U4962" t="s">
        <v>2555</v>
      </c>
      <c r="V4962" t="s">
        <v>2556</v>
      </c>
      <c r="W4962" t="s">
        <v>2555</v>
      </c>
      <c r="X4962" t="s">
        <v>2556</v>
      </c>
      <c r="Y4962" t="str">
        <f t="shared" si="77"/>
        <v>北京爱奇艺科技有限公司-百度北京爱奇艺科技有限公司信息流</v>
      </c>
      <c r="Z4962" t="e">
        <f>VLOOKUP(Y:Y,[1]Sheet1!N:N,1,0)</f>
        <v>#N/A</v>
      </c>
    </row>
    <row r="4963" spans="1:26" hidden="1" x14ac:dyDescent="0.25">
      <c r="A4963">
        <v>20230603</v>
      </c>
      <c r="B4963">
        <v>42965681</v>
      </c>
      <c r="C4963" t="s">
        <v>2725</v>
      </c>
      <c r="D4963">
        <v>2165227</v>
      </c>
      <c r="E4963" t="s">
        <v>2566</v>
      </c>
      <c r="F4963" s="59">
        <v>56.36</v>
      </c>
      <c r="G4963">
        <v>41.75</v>
      </c>
      <c r="H4963" t="s">
        <v>2538</v>
      </c>
      <c r="I4963" t="s">
        <v>2551</v>
      </c>
      <c r="J4963" t="s">
        <v>2320</v>
      </c>
      <c r="K4963" t="s">
        <v>2321</v>
      </c>
      <c r="L4963" t="s">
        <v>2318</v>
      </c>
      <c r="M4963" t="s">
        <v>2540</v>
      </c>
      <c r="N4963" t="s">
        <v>2541</v>
      </c>
      <c r="O4963" t="s">
        <v>2542</v>
      </c>
      <c r="P4963" t="s">
        <v>2543</v>
      </c>
      <c r="Q4963" t="s">
        <v>2544</v>
      </c>
      <c r="R4963" t="s">
        <v>2545</v>
      </c>
      <c r="S4963" t="s">
        <v>2546</v>
      </c>
      <c r="T4963">
        <v>0</v>
      </c>
      <c r="U4963" t="s">
        <v>838</v>
      </c>
      <c r="V4963" t="s">
        <v>2547</v>
      </c>
      <c r="W4963" t="s">
        <v>838</v>
      </c>
      <c r="X4963" t="s">
        <v>2548</v>
      </c>
      <c r="Y4963" t="str">
        <f t="shared" si="77"/>
        <v>上海耳序信息技术有限公司-四部上海拍拍贷金融信息服务有限公司信息流</v>
      </c>
      <c r="Z4963" t="e">
        <f>VLOOKUP(Y:Y,[1]Sheet1!N:N,1,0)</f>
        <v>#N/A</v>
      </c>
    </row>
    <row r="4964" spans="1:26" hidden="1" x14ac:dyDescent="0.25">
      <c r="A4964">
        <v>20230603</v>
      </c>
      <c r="B4964">
        <v>33076487</v>
      </c>
      <c r="C4964" t="s">
        <v>2657</v>
      </c>
      <c r="D4964">
        <v>1856876</v>
      </c>
      <c r="E4964" t="s">
        <v>2658</v>
      </c>
      <c r="F4964" s="59">
        <v>2998.44</v>
      </c>
      <c r="G4964">
        <v>2998.44</v>
      </c>
      <c r="H4964" t="s">
        <v>2559</v>
      </c>
      <c r="I4964" t="s">
        <v>2560</v>
      </c>
      <c r="J4964" t="s">
        <v>2383</v>
      </c>
      <c r="K4964" t="s">
        <v>711</v>
      </c>
      <c r="L4964" t="s">
        <v>2383</v>
      </c>
      <c r="M4964" t="s">
        <v>2659</v>
      </c>
      <c r="N4964" t="s">
        <v>2660</v>
      </c>
      <c r="O4964" t="s">
        <v>2542</v>
      </c>
      <c r="P4964" t="s">
        <v>2543</v>
      </c>
      <c r="Q4964" t="s">
        <v>2544</v>
      </c>
      <c r="R4964" t="s">
        <v>2661</v>
      </c>
      <c r="S4964" t="s">
        <v>2546</v>
      </c>
      <c r="T4964">
        <v>101777.88</v>
      </c>
      <c r="U4964" t="s">
        <v>1891</v>
      </c>
      <c r="V4964" t="s">
        <v>2662</v>
      </c>
      <c r="W4964" t="s">
        <v>1891</v>
      </c>
      <c r="X4964" t="s">
        <v>2602</v>
      </c>
      <c r="Y4964" t="str">
        <f t="shared" si="77"/>
        <v>上海娱公竞宇网络有限公司上海娱公竞宇网络有限公司CPC</v>
      </c>
      <c r="Z4964" t="e">
        <f>VLOOKUP(Y:Y,[1]Sheet1!N:N,1,0)</f>
        <v>#N/A</v>
      </c>
    </row>
    <row r="4965" spans="1:26" x14ac:dyDescent="0.25">
      <c r="A4965">
        <v>20230603</v>
      </c>
      <c r="B4965">
        <v>39873589</v>
      </c>
      <c r="C4965" t="s">
        <v>2811</v>
      </c>
      <c r="D4965">
        <v>2054669</v>
      </c>
      <c r="E4965" t="s">
        <v>2622</v>
      </c>
      <c r="F4965" s="59">
        <v>11088.92</v>
      </c>
      <c r="G4965">
        <v>8214.02</v>
      </c>
      <c r="H4965" t="s">
        <v>2538</v>
      </c>
      <c r="I4965" t="s">
        <v>2539</v>
      </c>
      <c r="J4965" t="s">
        <v>2352</v>
      </c>
      <c r="K4965" t="s">
        <v>2321</v>
      </c>
      <c r="L4965" t="s">
        <v>2351</v>
      </c>
      <c r="M4965" t="s">
        <v>2623</v>
      </c>
      <c r="N4965" t="s">
        <v>2624</v>
      </c>
      <c r="O4965" t="s">
        <v>2542</v>
      </c>
      <c r="P4965" t="s">
        <v>2543</v>
      </c>
      <c r="Q4965" t="s">
        <v>2544</v>
      </c>
      <c r="R4965" t="s">
        <v>2625</v>
      </c>
      <c r="S4965" t="s">
        <v>2546</v>
      </c>
      <c r="T4965">
        <v>0</v>
      </c>
      <c r="U4965" t="s">
        <v>838</v>
      </c>
      <c r="V4965" t="s">
        <v>2548</v>
      </c>
      <c r="W4965" t="s">
        <v>838</v>
      </c>
      <c r="X4965" t="s">
        <v>2548</v>
      </c>
      <c r="Y4965" t="str">
        <f t="shared" si="77"/>
        <v>深圳市小赢普惠科技有限责任公司深圳市赢众通金融信息服务有限责任公司信息流</v>
      </c>
      <c r="Z4965" t="e">
        <f>VLOOKUP(Y:Y,[1]Sheet1!N:N,1,0)</f>
        <v>#N/A</v>
      </c>
    </row>
    <row r="4966" spans="1:26" hidden="1" x14ac:dyDescent="0.25">
      <c r="A4966">
        <v>20230603</v>
      </c>
      <c r="B4966">
        <v>41250541</v>
      </c>
      <c r="C4966" t="s">
        <v>2719</v>
      </c>
      <c r="D4966">
        <v>2130054</v>
      </c>
      <c r="E4966" t="s">
        <v>2558</v>
      </c>
      <c r="F4966" s="59">
        <v>1123.02</v>
      </c>
      <c r="G4966">
        <v>909.3</v>
      </c>
      <c r="H4966" t="s">
        <v>2559</v>
      </c>
      <c r="I4966" t="s">
        <v>2560</v>
      </c>
      <c r="J4966" t="s">
        <v>2350</v>
      </c>
      <c r="K4966" t="s">
        <v>711</v>
      </c>
      <c r="L4966" t="s">
        <v>2350</v>
      </c>
      <c r="M4966" t="s">
        <v>2561</v>
      </c>
      <c r="N4966" t="s">
        <v>2562</v>
      </c>
      <c r="O4966" t="s">
        <v>2542</v>
      </c>
      <c r="P4966" t="s">
        <v>2543</v>
      </c>
      <c r="Q4966" t="s">
        <v>2544</v>
      </c>
      <c r="R4966" t="s">
        <v>2563</v>
      </c>
      <c r="S4966" t="s">
        <v>2546</v>
      </c>
      <c r="T4966">
        <v>4119.5039999999999</v>
      </c>
      <c r="U4966" t="s">
        <v>1891</v>
      </c>
      <c r="V4966" t="s">
        <v>2564</v>
      </c>
      <c r="W4966" t="s">
        <v>1891</v>
      </c>
      <c r="X4966" t="s">
        <v>2564</v>
      </c>
      <c r="Y4966" t="str">
        <f t="shared" si="77"/>
        <v>深圳尚米网络技术有限公司深圳尚米网络技术有限公司CPC</v>
      </c>
      <c r="Z4966" t="e">
        <f>VLOOKUP(Y:Y,[1]Sheet1!N:N,1,0)</f>
        <v>#N/A</v>
      </c>
    </row>
    <row r="4967" spans="1:26" hidden="1" x14ac:dyDescent="0.25">
      <c r="A4967">
        <v>20230603</v>
      </c>
      <c r="B4967">
        <v>42965759</v>
      </c>
      <c r="C4967" t="s">
        <v>2619</v>
      </c>
      <c r="D4967">
        <v>2165227</v>
      </c>
      <c r="E4967" t="s">
        <v>2566</v>
      </c>
      <c r="F4967" s="59">
        <v>83.89</v>
      </c>
      <c r="G4967">
        <v>62.14</v>
      </c>
      <c r="H4967" t="s">
        <v>2538</v>
      </c>
      <c r="I4967" t="s">
        <v>2551</v>
      </c>
      <c r="J4967" t="s">
        <v>2320</v>
      </c>
      <c r="K4967" t="s">
        <v>2321</v>
      </c>
      <c r="L4967" t="s">
        <v>2318</v>
      </c>
      <c r="M4967" t="s">
        <v>2540</v>
      </c>
      <c r="N4967" t="s">
        <v>2541</v>
      </c>
      <c r="O4967" t="s">
        <v>2542</v>
      </c>
      <c r="P4967" t="s">
        <v>2543</v>
      </c>
      <c r="Q4967" t="s">
        <v>2544</v>
      </c>
      <c r="R4967" t="s">
        <v>2545</v>
      </c>
      <c r="S4967" t="s">
        <v>2546</v>
      </c>
      <c r="T4967">
        <v>0</v>
      </c>
      <c r="U4967" t="s">
        <v>838</v>
      </c>
      <c r="V4967" t="s">
        <v>2547</v>
      </c>
      <c r="W4967" t="s">
        <v>838</v>
      </c>
      <c r="X4967" t="s">
        <v>2548</v>
      </c>
      <c r="Y4967" t="str">
        <f t="shared" si="77"/>
        <v>上海耳序信息技术有限公司-四部上海拍拍贷金融信息服务有限公司信息流</v>
      </c>
      <c r="Z4967" t="e">
        <f>VLOOKUP(Y:Y,[1]Sheet1!N:N,1,0)</f>
        <v>#N/A</v>
      </c>
    </row>
    <row r="4968" spans="1:26" hidden="1" x14ac:dyDescent="0.25">
      <c r="A4968">
        <v>20230603</v>
      </c>
      <c r="B4968">
        <v>47327963</v>
      </c>
      <c r="C4968" t="s">
        <v>2678</v>
      </c>
      <c r="D4968">
        <v>2185183</v>
      </c>
      <c r="E4968" t="s">
        <v>2574</v>
      </c>
      <c r="F4968" s="59">
        <v>3132.08</v>
      </c>
      <c r="G4968">
        <v>2372.79</v>
      </c>
      <c r="H4968" t="s">
        <v>2538</v>
      </c>
      <c r="I4968" t="s">
        <v>2539</v>
      </c>
      <c r="J4968" t="s">
        <v>2575</v>
      </c>
      <c r="K4968" t="s">
        <v>2321</v>
      </c>
      <c r="L4968" t="s">
        <v>2344</v>
      </c>
      <c r="M4968" t="s">
        <v>2576</v>
      </c>
      <c r="O4968" t="s">
        <v>2542</v>
      </c>
      <c r="P4968" t="s">
        <v>2543</v>
      </c>
      <c r="Q4968" t="s">
        <v>2544</v>
      </c>
      <c r="R4968" t="s">
        <v>2577</v>
      </c>
      <c r="S4968" t="s">
        <v>2546</v>
      </c>
      <c r="T4968">
        <v>0</v>
      </c>
      <c r="U4968" t="s">
        <v>838</v>
      </c>
      <c r="V4968" t="s">
        <v>2578</v>
      </c>
      <c r="W4968" t="s">
        <v>838</v>
      </c>
      <c r="X4968" t="s">
        <v>2578</v>
      </c>
      <c r="Y4968" t="str">
        <f t="shared" si="77"/>
        <v>北京微财科技有限公司-数媒重庆市黑卡小额贷款有限公司信息流</v>
      </c>
      <c r="Z4968" t="e">
        <f>VLOOKUP(Y:Y,[1]Sheet1!N:N,1,0)</f>
        <v>#N/A</v>
      </c>
    </row>
    <row r="4969" spans="1:26" hidden="1" x14ac:dyDescent="0.25">
      <c r="A4969">
        <v>20230603</v>
      </c>
      <c r="B4969">
        <v>47344663</v>
      </c>
      <c r="C4969" t="s">
        <v>2788</v>
      </c>
      <c r="D4969">
        <v>2165628</v>
      </c>
      <c r="E4969" t="s">
        <v>2789</v>
      </c>
      <c r="F4969" s="59">
        <v>1468</v>
      </c>
      <c r="G4969">
        <v>0</v>
      </c>
      <c r="H4969" t="s">
        <v>2559</v>
      </c>
      <c r="I4969" t="s">
        <v>2560</v>
      </c>
      <c r="J4969" t="s">
        <v>2332</v>
      </c>
      <c r="K4969" t="s">
        <v>711</v>
      </c>
      <c r="L4969" t="s">
        <v>2333</v>
      </c>
      <c r="M4969" t="s">
        <v>2552</v>
      </c>
      <c r="N4969" t="s">
        <v>2553</v>
      </c>
      <c r="O4969" t="s">
        <v>2542</v>
      </c>
      <c r="P4969" t="s">
        <v>2543</v>
      </c>
      <c r="Q4969" t="s">
        <v>2544</v>
      </c>
      <c r="R4969" t="s">
        <v>2554</v>
      </c>
      <c r="S4969" t="s">
        <v>2546</v>
      </c>
      <c r="T4969">
        <v>0</v>
      </c>
      <c r="U4969" t="s">
        <v>2555</v>
      </c>
      <c r="V4969" t="s">
        <v>2556</v>
      </c>
      <c r="W4969" t="s">
        <v>2555</v>
      </c>
      <c r="X4969" t="s">
        <v>2556</v>
      </c>
      <c r="Y4969" t="str">
        <f t="shared" si="77"/>
        <v>北京爱奇艺科技有限公司-百度北京爱奇艺科技有限公司CPC</v>
      </c>
      <c r="Z4969" t="e">
        <f>VLOOKUP(Y:Y,[1]Sheet1!N:N,1,0)</f>
        <v>#N/A</v>
      </c>
    </row>
    <row r="4970" spans="1:26" hidden="1" x14ac:dyDescent="0.25">
      <c r="A4970">
        <v>20230603</v>
      </c>
      <c r="B4970">
        <v>29768594</v>
      </c>
      <c r="C4970" t="s">
        <v>2792</v>
      </c>
      <c r="D4970">
        <v>2130054</v>
      </c>
      <c r="E4970" t="s">
        <v>2558</v>
      </c>
      <c r="F4970" s="59">
        <v>6913.8</v>
      </c>
      <c r="G4970">
        <v>5598.03</v>
      </c>
      <c r="H4970" t="s">
        <v>2559</v>
      </c>
      <c r="I4970" t="s">
        <v>2560</v>
      </c>
      <c r="J4970" t="s">
        <v>2350</v>
      </c>
      <c r="K4970" t="s">
        <v>711</v>
      </c>
      <c r="L4970" t="s">
        <v>2350</v>
      </c>
      <c r="M4970" t="s">
        <v>2561</v>
      </c>
      <c r="N4970" t="s">
        <v>2562</v>
      </c>
      <c r="O4970" t="s">
        <v>2542</v>
      </c>
      <c r="P4970" t="s">
        <v>2543</v>
      </c>
      <c r="Q4970" t="s">
        <v>2544</v>
      </c>
      <c r="R4970" t="s">
        <v>2563</v>
      </c>
      <c r="S4970" t="s">
        <v>2546</v>
      </c>
      <c r="T4970">
        <v>20555.784</v>
      </c>
      <c r="U4970" t="s">
        <v>1891</v>
      </c>
      <c r="V4970" t="s">
        <v>2564</v>
      </c>
      <c r="W4970" t="s">
        <v>1891</v>
      </c>
      <c r="X4970" t="s">
        <v>2564</v>
      </c>
      <c r="Y4970" t="str">
        <f t="shared" si="77"/>
        <v>深圳尚米网络技术有限公司深圳尚米网络技术有限公司CPC</v>
      </c>
      <c r="Z4970" t="e">
        <f>VLOOKUP(Y:Y,[1]Sheet1!N:N,1,0)</f>
        <v>#N/A</v>
      </c>
    </row>
    <row r="4971" spans="1:26" hidden="1" x14ac:dyDescent="0.25">
      <c r="A4971">
        <v>20230603</v>
      </c>
      <c r="B4971">
        <v>47426584</v>
      </c>
      <c r="C4971" t="s">
        <v>2874</v>
      </c>
      <c r="D4971">
        <v>2167551</v>
      </c>
      <c r="E4971" t="s">
        <v>2550</v>
      </c>
      <c r="F4971" s="59">
        <v>0.77</v>
      </c>
      <c r="G4971">
        <v>0.77</v>
      </c>
      <c r="H4971" t="s">
        <v>2538</v>
      </c>
      <c r="I4971" t="s">
        <v>2551</v>
      </c>
      <c r="J4971" t="s">
        <v>2332</v>
      </c>
      <c r="K4971" t="s">
        <v>2321</v>
      </c>
      <c r="L4971" t="s">
        <v>2333</v>
      </c>
      <c r="M4971" t="s">
        <v>2552</v>
      </c>
      <c r="N4971" t="s">
        <v>2553</v>
      </c>
      <c r="O4971" t="s">
        <v>2542</v>
      </c>
      <c r="P4971" t="s">
        <v>2543</v>
      </c>
      <c r="Q4971" t="s">
        <v>2544</v>
      </c>
      <c r="R4971" t="s">
        <v>2554</v>
      </c>
      <c r="S4971" t="s">
        <v>2546</v>
      </c>
      <c r="T4971">
        <v>0</v>
      </c>
      <c r="U4971" t="s">
        <v>2555</v>
      </c>
      <c r="V4971" t="s">
        <v>2556</v>
      </c>
      <c r="W4971" t="s">
        <v>2555</v>
      </c>
      <c r="X4971" t="s">
        <v>2556</v>
      </c>
      <c r="Y4971" t="str">
        <f t="shared" si="77"/>
        <v>北京爱奇艺科技有限公司-百度北京爱奇艺科技有限公司信息流</v>
      </c>
      <c r="Z4971" t="e">
        <f>VLOOKUP(Y:Y,[1]Sheet1!N:N,1,0)</f>
        <v>#N/A</v>
      </c>
    </row>
    <row r="4972" spans="1:26" x14ac:dyDescent="0.25">
      <c r="A4972">
        <v>20230603</v>
      </c>
      <c r="B4972">
        <v>45336925</v>
      </c>
      <c r="C4972" t="s">
        <v>2717</v>
      </c>
      <c r="D4972">
        <v>2054669</v>
      </c>
      <c r="E4972" t="s">
        <v>2622</v>
      </c>
      <c r="F4972" s="59">
        <v>4014.03</v>
      </c>
      <c r="G4972">
        <v>2973.36</v>
      </c>
      <c r="H4972" t="s">
        <v>2538</v>
      </c>
      <c r="I4972" t="s">
        <v>2539</v>
      </c>
      <c r="J4972" t="s">
        <v>2352</v>
      </c>
      <c r="K4972" t="s">
        <v>2321</v>
      </c>
      <c r="L4972" t="s">
        <v>2351</v>
      </c>
      <c r="M4972" t="s">
        <v>2623</v>
      </c>
      <c r="N4972" t="s">
        <v>2624</v>
      </c>
      <c r="O4972" t="s">
        <v>2542</v>
      </c>
      <c r="P4972" t="s">
        <v>2543</v>
      </c>
      <c r="Q4972" t="s">
        <v>2544</v>
      </c>
      <c r="R4972" t="s">
        <v>2625</v>
      </c>
      <c r="S4972" t="s">
        <v>2546</v>
      </c>
      <c r="T4972">
        <v>0</v>
      </c>
      <c r="U4972" t="s">
        <v>838</v>
      </c>
      <c r="V4972" t="s">
        <v>2548</v>
      </c>
      <c r="W4972" t="s">
        <v>838</v>
      </c>
      <c r="X4972" t="s">
        <v>2548</v>
      </c>
      <c r="Y4972" t="str">
        <f t="shared" si="77"/>
        <v>深圳市小赢普惠科技有限责任公司深圳市赢众通金融信息服务有限责任公司信息流</v>
      </c>
      <c r="Z4972" t="e">
        <f>VLOOKUP(Y:Y,[1]Sheet1!N:N,1,0)</f>
        <v>#N/A</v>
      </c>
    </row>
    <row r="4973" spans="1:26" hidden="1" x14ac:dyDescent="0.25">
      <c r="A4973">
        <v>20230603</v>
      </c>
      <c r="B4973">
        <v>45323011</v>
      </c>
      <c r="C4973" t="s">
        <v>2680</v>
      </c>
      <c r="D4973">
        <v>2158930</v>
      </c>
      <c r="E4973" t="s">
        <v>2880</v>
      </c>
      <c r="F4973" s="59">
        <v>1466.78</v>
      </c>
      <c r="G4973">
        <v>1466.78</v>
      </c>
      <c r="H4973" t="s">
        <v>2538</v>
      </c>
      <c r="I4973" t="s">
        <v>2551</v>
      </c>
      <c r="J4973" t="s">
        <v>292</v>
      </c>
      <c r="K4973" t="s">
        <v>2321</v>
      </c>
      <c r="L4973" t="s">
        <v>574</v>
      </c>
      <c r="M4973" t="s">
        <v>2611</v>
      </c>
      <c r="N4973" t="s">
        <v>2612</v>
      </c>
      <c r="O4973" t="s">
        <v>2542</v>
      </c>
      <c r="P4973" t="s">
        <v>2543</v>
      </c>
      <c r="Q4973" t="s">
        <v>2544</v>
      </c>
      <c r="R4973" t="s">
        <v>2613</v>
      </c>
      <c r="S4973" t="s">
        <v>2546</v>
      </c>
      <c r="T4973">
        <v>0</v>
      </c>
      <c r="U4973" t="s">
        <v>2614</v>
      </c>
      <c r="V4973" t="s">
        <v>2615</v>
      </c>
      <c r="W4973" t="s">
        <v>2614</v>
      </c>
      <c r="X4973" t="s">
        <v>2615</v>
      </c>
      <c r="Y4973" t="str">
        <f t="shared" si="77"/>
        <v>广州荔湾品唯信息服务有限公司广州唯品会电子商务有限公司信息流</v>
      </c>
      <c r="Z4973" t="e">
        <f>VLOOKUP(Y:Y,[1]Sheet1!N:N,1,0)</f>
        <v>#N/A</v>
      </c>
    </row>
    <row r="4974" spans="1:26" hidden="1" x14ac:dyDescent="0.25">
      <c r="A4974">
        <v>20230603</v>
      </c>
      <c r="B4974">
        <v>31849478</v>
      </c>
      <c r="C4974" t="s">
        <v>2650</v>
      </c>
      <c r="D4974">
        <v>2148721</v>
      </c>
      <c r="E4974" t="s">
        <v>2859</v>
      </c>
      <c r="F4974" s="59">
        <v>330.05</v>
      </c>
      <c r="G4974">
        <v>0</v>
      </c>
      <c r="H4974" t="s">
        <v>2559</v>
      </c>
      <c r="I4974" t="s">
        <v>2560</v>
      </c>
      <c r="J4974" t="s">
        <v>2330</v>
      </c>
      <c r="K4974" t="s">
        <v>711</v>
      </c>
      <c r="L4974" t="s">
        <v>2329</v>
      </c>
      <c r="M4974" t="s">
        <v>2581</v>
      </c>
      <c r="N4974" t="s">
        <v>2582</v>
      </c>
      <c r="O4974" t="s">
        <v>2542</v>
      </c>
      <c r="P4974" t="s">
        <v>2543</v>
      </c>
      <c r="Q4974" t="s">
        <v>2544</v>
      </c>
      <c r="R4974" t="s">
        <v>2583</v>
      </c>
      <c r="S4974" t="s">
        <v>2546</v>
      </c>
      <c r="T4974">
        <v>0</v>
      </c>
      <c r="U4974" t="s">
        <v>2584</v>
      </c>
      <c r="V4974" t="s">
        <v>2585</v>
      </c>
      <c r="W4974" t="s">
        <v>2584</v>
      </c>
      <c r="X4974" t="s">
        <v>2585</v>
      </c>
      <c r="Y4974" t="str">
        <f t="shared" si="77"/>
        <v>成都哈拜网络科技有限公司-数字媒体事业部上海哈啰普惠科技有限公司CPC</v>
      </c>
      <c r="Z4974" t="e">
        <f>VLOOKUP(Y:Y,[1]Sheet1!N:N,1,0)</f>
        <v>#N/A</v>
      </c>
    </row>
    <row r="4975" spans="1:26" hidden="1" x14ac:dyDescent="0.25">
      <c r="A4975">
        <v>20230603</v>
      </c>
      <c r="B4975">
        <v>47327934</v>
      </c>
      <c r="C4975" t="s">
        <v>2864</v>
      </c>
      <c r="D4975">
        <v>2185183</v>
      </c>
      <c r="E4975" t="s">
        <v>2574</v>
      </c>
      <c r="F4975" s="59">
        <v>182.01</v>
      </c>
      <c r="G4975">
        <v>137.88999999999999</v>
      </c>
      <c r="H4975" t="s">
        <v>2538</v>
      </c>
      <c r="I4975" t="s">
        <v>2551</v>
      </c>
      <c r="J4975" t="s">
        <v>2575</v>
      </c>
      <c r="K4975" t="s">
        <v>2321</v>
      </c>
      <c r="L4975" t="s">
        <v>2344</v>
      </c>
      <c r="M4975" t="s">
        <v>2576</v>
      </c>
      <c r="O4975" t="s">
        <v>2542</v>
      </c>
      <c r="P4975" t="s">
        <v>2543</v>
      </c>
      <c r="Q4975" t="s">
        <v>2544</v>
      </c>
      <c r="R4975" t="s">
        <v>2577</v>
      </c>
      <c r="S4975" t="s">
        <v>2546</v>
      </c>
      <c r="T4975">
        <v>0</v>
      </c>
      <c r="U4975" t="s">
        <v>838</v>
      </c>
      <c r="V4975" t="s">
        <v>2578</v>
      </c>
      <c r="W4975" t="s">
        <v>838</v>
      </c>
      <c r="X4975" t="s">
        <v>2578</v>
      </c>
      <c r="Y4975" t="str">
        <f t="shared" si="77"/>
        <v>北京微财科技有限公司-数媒重庆市黑卡小额贷款有限公司信息流</v>
      </c>
      <c r="Z4975" t="e">
        <f>VLOOKUP(Y:Y,[1]Sheet1!N:N,1,0)</f>
        <v>#N/A</v>
      </c>
    </row>
    <row r="4976" spans="1:26" hidden="1" x14ac:dyDescent="0.25">
      <c r="A4976">
        <v>20230603</v>
      </c>
      <c r="B4976">
        <v>47426600</v>
      </c>
      <c r="C4976" t="s">
        <v>2876</v>
      </c>
      <c r="D4976">
        <v>2167551</v>
      </c>
      <c r="E4976" t="s">
        <v>2550</v>
      </c>
      <c r="F4976" s="59">
        <v>4.46</v>
      </c>
      <c r="G4976">
        <v>4.46</v>
      </c>
      <c r="H4976" t="s">
        <v>2538</v>
      </c>
      <c r="I4976" t="s">
        <v>2551</v>
      </c>
      <c r="J4976" t="s">
        <v>2332</v>
      </c>
      <c r="K4976" t="s">
        <v>2321</v>
      </c>
      <c r="L4976" t="s">
        <v>2333</v>
      </c>
      <c r="M4976" t="s">
        <v>2552</v>
      </c>
      <c r="N4976" t="s">
        <v>2553</v>
      </c>
      <c r="O4976" t="s">
        <v>2542</v>
      </c>
      <c r="P4976" t="s">
        <v>2543</v>
      </c>
      <c r="Q4976" t="s">
        <v>2544</v>
      </c>
      <c r="R4976" t="s">
        <v>2554</v>
      </c>
      <c r="S4976" t="s">
        <v>2546</v>
      </c>
      <c r="T4976">
        <v>0</v>
      </c>
      <c r="U4976" t="s">
        <v>2555</v>
      </c>
      <c r="V4976" t="s">
        <v>2556</v>
      </c>
      <c r="W4976" t="s">
        <v>2555</v>
      </c>
      <c r="X4976" t="s">
        <v>2556</v>
      </c>
      <c r="Y4976" t="str">
        <f t="shared" si="77"/>
        <v>北京爱奇艺科技有限公司-百度北京爱奇艺科技有限公司信息流</v>
      </c>
      <c r="Z4976" t="e">
        <f>VLOOKUP(Y:Y,[1]Sheet1!N:N,1,0)</f>
        <v>#N/A</v>
      </c>
    </row>
    <row r="4977" spans="1:26" hidden="1" x14ac:dyDescent="0.25">
      <c r="A4977">
        <v>20230603</v>
      </c>
      <c r="B4977">
        <v>29995324</v>
      </c>
      <c r="C4977" t="s">
        <v>2722</v>
      </c>
      <c r="D4977">
        <v>2142924</v>
      </c>
      <c r="E4977" t="s">
        <v>2716</v>
      </c>
      <c r="F4977" s="59">
        <v>42387.89</v>
      </c>
      <c r="G4977">
        <v>42387.89</v>
      </c>
      <c r="H4977" t="s">
        <v>2559</v>
      </c>
      <c r="I4977" t="s">
        <v>2560</v>
      </c>
      <c r="J4977" t="s">
        <v>392</v>
      </c>
      <c r="K4977" t="s">
        <v>711</v>
      </c>
      <c r="L4977" t="s">
        <v>392</v>
      </c>
      <c r="M4977" t="s">
        <v>2641</v>
      </c>
      <c r="N4977" t="s">
        <v>2642</v>
      </c>
      <c r="O4977" t="s">
        <v>2542</v>
      </c>
      <c r="P4977" t="s">
        <v>2543</v>
      </c>
      <c r="Q4977" t="s">
        <v>2544</v>
      </c>
      <c r="R4977" t="s">
        <v>2643</v>
      </c>
      <c r="S4977" t="s">
        <v>2546</v>
      </c>
      <c r="T4977">
        <v>534511.18000000005</v>
      </c>
      <c r="U4977" t="s">
        <v>838</v>
      </c>
      <c r="V4977" t="s">
        <v>2548</v>
      </c>
      <c r="W4977" t="s">
        <v>838</v>
      </c>
      <c r="X4977" t="s">
        <v>2548</v>
      </c>
      <c r="Y4977" t="str">
        <f t="shared" si="77"/>
        <v>福州三六零网络小额贷款有限公司福州三六零网络小额贷款有限公司CPC</v>
      </c>
      <c r="Z4977" t="e">
        <f>VLOOKUP(Y:Y,[1]Sheet1!N:N,1,0)</f>
        <v>#N/A</v>
      </c>
    </row>
    <row r="4978" spans="1:26" hidden="1" x14ac:dyDescent="0.25">
      <c r="A4978">
        <v>20230603</v>
      </c>
      <c r="B4978">
        <v>41276547</v>
      </c>
      <c r="C4978" t="s">
        <v>2676</v>
      </c>
      <c r="D4978">
        <v>2158492</v>
      </c>
      <c r="E4978" t="s">
        <v>2580</v>
      </c>
      <c r="F4978" s="59">
        <v>1307.05</v>
      </c>
      <c r="G4978">
        <v>1098.26</v>
      </c>
      <c r="H4978" t="s">
        <v>2559</v>
      </c>
      <c r="I4978" t="s">
        <v>2560</v>
      </c>
      <c r="J4978" t="s">
        <v>2330</v>
      </c>
      <c r="K4978" t="s">
        <v>711</v>
      </c>
      <c r="L4978" t="s">
        <v>2329</v>
      </c>
      <c r="M4978" t="s">
        <v>2581</v>
      </c>
      <c r="N4978" t="s">
        <v>2582</v>
      </c>
      <c r="O4978" t="s">
        <v>2542</v>
      </c>
      <c r="P4978" t="s">
        <v>2543</v>
      </c>
      <c r="Q4978" t="s">
        <v>2544</v>
      </c>
      <c r="R4978" t="s">
        <v>2583</v>
      </c>
      <c r="S4978" t="s">
        <v>2546</v>
      </c>
      <c r="T4978">
        <v>31559.439999999999</v>
      </c>
      <c r="U4978" t="s">
        <v>2584</v>
      </c>
      <c r="V4978" t="s">
        <v>2585</v>
      </c>
      <c r="W4978" t="s">
        <v>2584</v>
      </c>
      <c r="X4978" t="s">
        <v>2585</v>
      </c>
      <c r="Y4978" t="str">
        <f t="shared" si="77"/>
        <v>成都哈拜网络科技有限公司-数字媒体事业部上海哈啰普惠科技有限公司CPC</v>
      </c>
      <c r="Z4978" t="e">
        <f>VLOOKUP(Y:Y,[1]Sheet1!N:N,1,0)</f>
        <v>#N/A</v>
      </c>
    </row>
    <row r="4979" spans="1:26" x14ac:dyDescent="0.25">
      <c r="A4979">
        <v>20230603</v>
      </c>
      <c r="B4979">
        <v>45336938</v>
      </c>
      <c r="C4979" t="s">
        <v>2753</v>
      </c>
      <c r="D4979">
        <v>2054669</v>
      </c>
      <c r="E4979" t="s">
        <v>2622</v>
      </c>
      <c r="F4979" s="59">
        <v>10528.93</v>
      </c>
      <c r="G4979">
        <v>7799.21</v>
      </c>
      <c r="H4979" t="s">
        <v>2538</v>
      </c>
      <c r="I4979" t="s">
        <v>2539</v>
      </c>
      <c r="J4979" t="s">
        <v>2352</v>
      </c>
      <c r="K4979" t="s">
        <v>2321</v>
      </c>
      <c r="L4979" t="s">
        <v>2351</v>
      </c>
      <c r="M4979" t="s">
        <v>2623</v>
      </c>
      <c r="N4979" t="s">
        <v>2624</v>
      </c>
      <c r="O4979" t="s">
        <v>2542</v>
      </c>
      <c r="P4979" t="s">
        <v>2543</v>
      </c>
      <c r="Q4979" t="s">
        <v>2544</v>
      </c>
      <c r="R4979" t="s">
        <v>2625</v>
      </c>
      <c r="S4979" t="s">
        <v>2546</v>
      </c>
      <c r="T4979">
        <v>0</v>
      </c>
      <c r="U4979" t="s">
        <v>838</v>
      </c>
      <c r="V4979" t="s">
        <v>2548</v>
      </c>
      <c r="W4979" t="s">
        <v>838</v>
      </c>
      <c r="X4979" t="s">
        <v>2548</v>
      </c>
      <c r="Y4979" t="str">
        <f t="shared" si="77"/>
        <v>深圳市小赢普惠科技有限责任公司深圳市赢众通金融信息服务有限责任公司信息流</v>
      </c>
      <c r="Z4979" t="e">
        <f>VLOOKUP(Y:Y,[1]Sheet1!N:N,1,0)</f>
        <v>#N/A</v>
      </c>
    </row>
    <row r="4980" spans="1:26" hidden="1" x14ac:dyDescent="0.25">
      <c r="A4980">
        <v>20230603</v>
      </c>
      <c r="B4980">
        <v>40732451</v>
      </c>
      <c r="C4980" t="s">
        <v>2681</v>
      </c>
      <c r="D4980">
        <v>2158492</v>
      </c>
      <c r="E4980" t="s">
        <v>2580</v>
      </c>
      <c r="F4980" s="59">
        <v>11451.32</v>
      </c>
      <c r="G4980">
        <v>9622.77</v>
      </c>
      <c r="H4980" t="s">
        <v>2559</v>
      </c>
      <c r="I4980" t="s">
        <v>2560</v>
      </c>
      <c r="J4980" t="s">
        <v>2330</v>
      </c>
      <c r="K4980" t="s">
        <v>711</v>
      </c>
      <c r="L4980" t="s">
        <v>2329</v>
      </c>
      <c r="M4980" t="s">
        <v>2581</v>
      </c>
      <c r="N4980" t="s">
        <v>2582</v>
      </c>
      <c r="O4980" t="s">
        <v>2542</v>
      </c>
      <c r="P4980" t="s">
        <v>2543</v>
      </c>
      <c r="Q4980" t="s">
        <v>2544</v>
      </c>
      <c r="R4980" t="s">
        <v>2583</v>
      </c>
      <c r="S4980" t="s">
        <v>2546</v>
      </c>
      <c r="T4980">
        <v>30543.381000000001</v>
      </c>
      <c r="U4980" t="s">
        <v>2584</v>
      </c>
      <c r="V4980" t="s">
        <v>2585</v>
      </c>
      <c r="W4980" t="s">
        <v>2584</v>
      </c>
      <c r="X4980" t="s">
        <v>2585</v>
      </c>
      <c r="Y4980" t="str">
        <f t="shared" si="77"/>
        <v>成都哈拜网络科技有限公司-数字媒体事业部上海哈啰普惠科技有限公司CPC</v>
      </c>
      <c r="Z4980" t="e">
        <f>VLOOKUP(Y:Y,[1]Sheet1!N:N,1,0)</f>
        <v>#N/A</v>
      </c>
    </row>
    <row r="4981" spans="1:26" hidden="1" x14ac:dyDescent="0.25">
      <c r="A4981">
        <v>20230602</v>
      </c>
      <c r="B4981">
        <v>39122181</v>
      </c>
      <c r="C4981" t="s">
        <v>2586</v>
      </c>
      <c r="D4981">
        <v>2117410</v>
      </c>
      <c r="E4981" t="s">
        <v>2587</v>
      </c>
      <c r="F4981" s="59">
        <v>95.03</v>
      </c>
      <c r="G4981">
        <v>0</v>
      </c>
      <c r="H4981" t="s">
        <v>2538</v>
      </c>
      <c r="I4981" t="s">
        <v>2539</v>
      </c>
      <c r="J4981" t="s">
        <v>2353</v>
      </c>
      <c r="K4981" t="s">
        <v>2321</v>
      </c>
      <c r="L4981" t="s">
        <v>326</v>
      </c>
      <c r="M4981" t="s">
        <v>2588</v>
      </c>
      <c r="N4981" t="s">
        <v>2589</v>
      </c>
      <c r="O4981" t="s">
        <v>2542</v>
      </c>
      <c r="P4981" t="s">
        <v>2543</v>
      </c>
      <c r="Q4981" t="s">
        <v>2544</v>
      </c>
      <c r="R4981" t="s">
        <v>2570</v>
      </c>
      <c r="S4981" t="s">
        <v>2546</v>
      </c>
      <c r="T4981">
        <v>0</v>
      </c>
      <c r="U4981" t="s">
        <v>2571</v>
      </c>
      <c r="V4981" t="s">
        <v>2572</v>
      </c>
      <c r="W4981" t="s">
        <v>1891</v>
      </c>
      <c r="X4981" t="s">
        <v>2564</v>
      </c>
      <c r="Y4981" t="str">
        <f t="shared" si="77"/>
        <v>网易有道信息技术（北京）有限公司网易(杭州)网络有限公司信息流</v>
      </c>
      <c r="Z4981" t="e">
        <f>VLOOKUP(Y:Y,[1]Sheet1!N:N,1,0)</f>
        <v>#N/A</v>
      </c>
    </row>
    <row r="4982" spans="1:26" hidden="1" x14ac:dyDescent="0.25">
      <c r="A4982">
        <v>20230602</v>
      </c>
      <c r="B4982">
        <v>40182525</v>
      </c>
      <c r="C4982" t="s">
        <v>2679</v>
      </c>
      <c r="D4982">
        <v>2130054</v>
      </c>
      <c r="E4982" t="s">
        <v>2558</v>
      </c>
      <c r="F4982" s="59">
        <v>891.89</v>
      </c>
      <c r="G4982">
        <v>722.12</v>
      </c>
      <c r="H4982" t="s">
        <v>2559</v>
      </c>
      <c r="I4982" t="s">
        <v>2560</v>
      </c>
      <c r="J4982" t="s">
        <v>2350</v>
      </c>
      <c r="K4982" t="s">
        <v>711</v>
      </c>
      <c r="L4982" t="s">
        <v>2350</v>
      </c>
      <c r="M4982" t="s">
        <v>2561</v>
      </c>
      <c r="N4982" t="s">
        <v>2562</v>
      </c>
      <c r="O4982" t="s">
        <v>2542</v>
      </c>
      <c r="P4982" t="s">
        <v>2543</v>
      </c>
      <c r="Q4982" t="s">
        <v>2544</v>
      </c>
      <c r="R4982" t="s">
        <v>2563</v>
      </c>
      <c r="S4982" t="s">
        <v>2546</v>
      </c>
      <c r="T4982">
        <v>10141.906999999999</v>
      </c>
      <c r="U4982" t="s">
        <v>1891</v>
      </c>
      <c r="V4982" t="s">
        <v>2564</v>
      </c>
      <c r="W4982" t="s">
        <v>1891</v>
      </c>
      <c r="X4982" t="s">
        <v>2564</v>
      </c>
      <c r="Y4982" t="str">
        <f t="shared" si="77"/>
        <v>深圳尚米网络技术有限公司深圳尚米网络技术有限公司CPC</v>
      </c>
      <c r="Z4982" t="e">
        <f>VLOOKUP(Y:Y,[1]Sheet1!N:N,1,0)</f>
        <v>#N/A</v>
      </c>
    </row>
    <row r="4983" spans="1:26" hidden="1" x14ac:dyDescent="0.25">
      <c r="A4983">
        <v>20230602</v>
      </c>
      <c r="B4983">
        <v>40850187</v>
      </c>
      <c r="C4983" t="s">
        <v>2652</v>
      </c>
      <c r="D4983">
        <v>2165227</v>
      </c>
      <c r="E4983" t="s">
        <v>2566</v>
      </c>
      <c r="F4983" s="59">
        <v>317.83999999999997</v>
      </c>
      <c r="G4983">
        <v>235.44</v>
      </c>
      <c r="H4983" t="s">
        <v>2538</v>
      </c>
      <c r="I4983" t="s">
        <v>2551</v>
      </c>
      <c r="J4983" t="s">
        <v>2320</v>
      </c>
      <c r="K4983" t="s">
        <v>2321</v>
      </c>
      <c r="L4983" t="s">
        <v>2318</v>
      </c>
      <c r="M4983" t="s">
        <v>2540</v>
      </c>
      <c r="N4983" t="s">
        <v>2541</v>
      </c>
      <c r="O4983" t="s">
        <v>2542</v>
      </c>
      <c r="P4983" t="s">
        <v>2543</v>
      </c>
      <c r="Q4983" t="s">
        <v>2544</v>
      </c>
      <c r="R4983" t="s">
        <v>2545</v>
      </c>
      <c r="S4983" t="s">
        <v>2546</v>
      </c>
      <c r="T4983">
        <v>0</v>
      </c>
      <c r="U4983" t="s">
        <v>838</v>
      </c>
      <c r="V4983" t="s">
        <v>2547</v>
      </c>
      <c r="W4983" t="s">
        <v>838</v>
      </c>
      <c r="X4983" t="s">
        <v>2548</v>
      </c>
      <c r="Y4983" t="str">
        <f t="shared" si="77"/>
        <v>上海耳序信息技术有限公司-四部上海拍拍贷金融信息服务有限公司信息流</v>
      </c>
      <c r="Z4983" t="e">
        <f>VLOOKUP(Y:Y,[1]Sheet1!N:N,1,0)</f>
        <v>#N/A</v>
      </c>
    </row>
    <row r="4984" spans="1:26" hidden="1" x14ac:dyDescent="0.25">
      <c r="A4984">
        <v>20230602</v>
      </c>
      <c r="B4984">
        <v>29404181</v>
      </c>
      <c r="C4984" t="s">
        <v>2801</v>
      </c>
      <c r="D4984">
        <v>2130054</v>
      </c>
      <c r="E4984" t="s">
        <v>2558</v>
      </c>
      <c r="F4984" s="59">
        <v>3279.68</v>
      </c>
      <c r="G4984">
        <v>2655.45</v>
      </c>
      <c r="H4984" t="s">
        <v>2559</v>
      </c>
      <c r="I4984" t="s">
        <v>2560</v>
      </c>
      <c r="J4984" t="s">
        <v>2350</v>
      </c>
      <c r="K4984" t="s">
        <v>711</v>
      </c>
      <c r="L4984" t="s">
        <v>2350</v>
      </c>
      <c r="M4984" t="s">
        <v>2561</v>
      </c>
      <c r="N4984" t="s">
        <v>2562</v>
      </c>
      <c r="O4984" t="s">
        <v>2542</v>
      </c>
      <c r="P4984" t="s">
        <v>2543</v>
      </c>
      <c r="Q4984" t="s">
        <v>2544</v>
      </c>
      <c r="R4984" t="s">
        <v>2563</v>
      </c>
      <c r="S4984" t="s">
        <v>2546</v>
      </c>
      <c r="T4984">
        <v>15928.263000000001</v>
      </c>
      <c r="U4984" t="s">
        <v>1891</v>
      </c>
      <c r="V4984" t="s">
        <v>2564</v>
      </c>
      <c r="W4984" t="s">
        <v>1891</v>
      </c>
      <c r="X4984" t="s">
        <v>2564</v>
      </c>
      <c r="Y4984" t="str">
        <f t="shared" si="77"/>
        <v>深圳尚米网络技术有限公司深圳尚米网络技术有限公司CPC</v>
      </c>
      <c r="Z4984" t="e">
        <f>VLOOKUP(Y:Y,[1]Sheet1!N:N,1,0)</f>
        <v>#N/A</v>
      </c>
    </row>
    <row r="4985" spans="1:26" hidden="1" x14ac:dyDescent="0.25">
      <c r="A4985">
        <v>20230602</v>
      </c>
      <c r="B4985">
        <v>45323107</v>
      </c>
      <c r="C4985" t="s">
        <v>2654</v>
      </c>
      <c r="D4985">
        <v>2172261</v>
      </c>
      <c r="E4985" t="s">
        <v>2628</v>
      </c>
      <c r="F4985" s="59">
        <v>1737.97</v>
      </c>
      <c r="G4985">
        <v>1326.7</v>
      </c>
      <c r="H4985" t="s">
        <v>2538</v>
      </c>
      <c r="I4985" t="s">
        <v>2539</v>
      </c>
      <c r="J4985" t="s">
        <v>292</v>
      </c>
      <c r="K4985" t="s">
        <v>2321</v>
      </c>
      <c r="L4985" t="s">
        <v>574</v>
      </c>
      <c r="M4985" t="s">
        <v>2611</v>
      </c>
      <c r="N4985" t="s">
        <v>2612</v>
      </c>
      <c r="O4985" t="s">
        <v>2542</v>
      </c>
      <c r="P4985" t="s">
        <v>2543</v>
      </c>
      <c r="Q4985" t="s">
        <v>2544</v>
      </c>
      <c r="R4985" t="s">
        <v>2613</v>
      </c>
      <c r="S4985" t="s">
        <v>2546</v>
      </c>
      <c r="T4985">
        <v>0</v>
      </c>
      <c r="U4985" t="s">
        <v>2614</v>
      </c>
      <c r="V4985" t="s">
        <v>2615</v>
      </c>
      <c r="W4985" t="s">
        <v>2614</v>
      </c>
      <c r="X4985" t="s">
        <v>2615</v>
      </c>
      <c r="Y4985" t="str">
        <f t="shared" si="77"/>
        <v>广州荔湾品唯信息服务有限公司广州唯品会电子商务有限公司信息流</v>
      </c>
      <c r="Z4985" t="e">
        <f>VLOOKUP(Y:Y,[1]Sheet1!N:N,1,0)</f>
        <v>#N/A</v>
      </c>
    </row>
    <row r="4986" spans="1:26" hidden="1" x14ac:dyDescent="0.25">
      <c r="A4986">
        <v>20230602</v>
      </c>
      <c r="B4986">
        <v>47184415</v>
      </c>
      <c r="C4986" t="s">
        <v>2708</v>
      </c>
      <c r="D4986">
        <v>2176807</v>
      </c>
      <c r="E4986" t="s">
        <v>2691</v>
      </c>
      <c r="F4986" s="59">
        <v>38461.29</v>
      </c>
      <c r="G4986">
        <v>28073.93</v>
      </c>
      <c r="H4986" t="s">
        <v>2538</v>
      </c>
      <c r="I4986" t="s">
        <v>2551</v>
      </c>
      <c r="J4986" t="s">
        <v>2339</v>
      </c>
      <c r="K4986" t="s">
        <v>2321</v>
      </c>
      <c r="L4986" t="s">
        <v>2338</v>
      </c>
      <c r="M4986" t="s">
        <v>2692</v>
      </c>
      <c r="N4986" t="s">
        <v>2693</v>
      </c>
      <c r="O4986" t="s">
        <v>2542</v>
      </c>
      <c r="P4986" t="s">
        <v>2543</v>
      </c>
      <c r="Q4986" t="s">
        <v>2544</v>
      </c>
      <c r="R4986" t="s">
        <v>2694</v>
      </c>
      <c r="S4986" t="s">
        <v>2546</v>
      </c>
      <c r="T4986">
        <v>0</v>
      </c>
      <c r="U4986" t="s">
        <v>2117</v>
      </c>
      <c r="V4986" t="s">
        <v>2695</v>
      </c>
      <c r="W4986" t="s">
        <v>2117</v>
      </c>
      <c r="X4986" t="s">
        <v>2695</v>
      </c>
      <c r="Y4986" t="str">
        <f t="shared" si="77"/>
        <v>北京三快在线科技有限公司及其关联公司北京三快科技有限公司信息流</v>
      </c>
      <c r="Z4986" t="e">
        <f>VLOOKUP(Y:Y,[1]Sheet1!N:N,1,0)</f>
        <v>#N/A</v>
      </c>
    </row>
    <row r="4987" spans="1:26" hidden="1" x14ac:dyDescent="0.25">
      <c r="A4987">
        <v>20230602</v>
      </c>
      <c r="B4987">
        <v>47327914</v>
      </c>
      <c r="C4987" t="s">
        <v>2720</v>
      </c>
      <c r="D4987">
        <v>2185183</v>
      </c>
      <c r="E4987" t="s">
        <v>2574</v>
      </c>
      <c r="F4987" s="59">
        <v>442.88</v>
      </c>
      <c r="G4987">
        <v>335.52</v>
      </c>
      <c r="H4987" t="s">
        <v>2538</v>
      </c>
      <c r="I4987" t="s">
        <v>2551</v>
      </c>
      <c r="J4987" t="s">
        <v>2575</v>
      </c>
      <c r="K4987" t="s">
        <v>2321</v>
      </c>
      <c r="L4987" t="s">
        <v>2344</v>
      </c>
      <c r="M4987" t="s">
        <v>2576</v>
      </c>
      <c r="O4987" t="s">
        <v>2542</v>
      </c>
      <c r="P4987" t="s">
        <v>2543</v>
      </c>
      <c r="Q4987" t="s">
        <v>2544</v>
      </c>
      <c r="R4987" t="s">
        <v>2577</v>
      </c>
      <c r="S4987" t="s">
        <v>2546</v>
      </c>
      <c r="T4987">
        <v>0</v>
      </c>
      <c r="U4987" t="s">
        <v>838</v>
      </c>
      <c r="V4987" t="s">
        <v>2578</v>
      </c>
      <c r="W4987" t="s">
        <v>838</v>
      </c>
      <c r="X4987" t="s">
        <v>2578</v>
      </c>
      <c r="Y4987" t="str">
        <f t="shared" si="77"/>
        <v>北京微财科技有限公司-数媒重庆市黑卡小额贷款有限公司信息流</v>
      </c>
      <c r="Z4987" t="e">
        <f>VLOOKUP(Y:Y,[1]Sheet1!N:N,1,0)</f>
        <v>#N/A</v>
      </c>
    </row>
    <row r="4988" spans="1:26" hidden="1" x14ac:dyDescent="0.25">
      <c r="A4988">
        <v>20230602</v>
      </c>
      <c r="B4988">
        <v>47426625</v>
      </c>
      <c r="C4988" t="s">
        <v>2802</v>
      </c>
      <c r="D4988">
        <v>2167551</v>
      </c>
      <c r="E4988" t="s">
        <v>2550</v>
      </c>
      <c r="F4988" s="59">
        <v>35623.440000000002</v>
      </c>
      <c r="G4988">
        <v>9348.7199999999993</v>
      </c>
      <c r="H4988" t="s">
        <v>2538</v>
      </c>
      <c r="I4988" t="s">
        <v>2551</v>
      </c>
      <c r="J4988" t="s">
        <v>2332</v>
      </c>
      <c r="K4988" t="s">
        <v>2321</v>
      </c>
      <c r="L4988" t="s">
        <v>2333</v>
      </c>
      <c r="M4988" t="s">
        <v>2552</v>
      </c>
      <c r="N4988" t="s">
        <v>2553</v>
      </c>
      <c r="O4988" t="s">
        <v>2542</v>
      </c>
      <c r="P4988" t="s">
        <v>2543</v>
      </c>
      <c r="Q4988" t="s">
        <v>2544</v>
      </c>
      <c r="R4988" t="s">
        <v>2554</v>
      </c>
      <c r="S4988" t="s">
        <v>2546</v>
      </c>
      <c r="T4988">
        <v>0</v>
      </c>
      <c r="U4988" t="s">
        <v>2555</v>
      </c>
      <c r="V4988" t="s">
        <v>2556</v>
      </c>
      <c r="W4988" t="s">
        <v>2555</v>
      </c>
      <c r="X4988" t="s">
        <v>2556</v>
      </c>
      <c r="Y4988" t="str">
        <f t="shared" si="77"/>
        <v>北京爱奇艺科技有限公司-百度北京爱奇艺科技有限公司信息流</v>
      </c>
      <c r="Z4988" t="e">
        <f>VLOOKUP(Y:Y,[1]Sheet1!N:N,1,0)</f>
        <v>#N/A</v>
      </c>
    </row>
    <row r="4989" spans="1:26" hidden="1" x14ac:dyDescent="0.25">
      <c r="A4989">
        <v>20230602</v>
      </c>
      <c r="B4989">
        <v>42327250</v>
      </c>
      <c r="C4989" t="s">
        <v>2704</v>
      </c>
      <c r="D4989">
        <v>2172261</v>
      </c>
      <c r="E4989" t="s">
        <v>2628</v>
      </c>
      <c r="F4989" s="59">
        <v>1175.07</v>
      </c>
      <c r="G4989">
        <v>897</v>
      </c>
      <c r="H4989" t="s">
        <v>2538</v>
      </c>
      <c r="I4989" t="s">
        <v>2551</v>
      </c>
      <c r="J4989" t="s">
        <v>292</v>
      </c>
      <c r="K4989" t="s">
        <v>2321</v>
      </c>
      <c r="L4989" t="s">
        <v>574</v>
      </c>
      <c r="M4989" t="s">
        <v>2611</v>
      </c>
      <c r="N4989" t="s">
        <v>2612</v>
      </c>
      <c r="O4989" t="s">
        <v>2542</v>
      </c>
      <c r="P4989" t="s">
        <v>2543</v>
      </c>
      <c r="Q4989" t="s">
        <v>2544</v>
      </c>
      <c r="R4989" t="s">
        <v>2613</v>
      </c>
      <c r="S4989" t="s">
        <v>2546</v>
      </c>
      <c r="T4989">
        <v>0</v>
      </c>
      <c r="U4989" t="s">
        <v>2614</v>
      </c>
      <c r="V4989" t="s">
        <v>2615</v>
      </c>
      <c r="W4989" t="s">
        <v>2614</v>
      </c>
      <c r="X4989" t="s">
        <v>2615</v>
      </c>
      <c r="Y4989" t="str">
        <f t="shared" si="77"/>
        <v>广州荔湾品唯信息服务有限公司广州唯品会电子商务有限公司信息流</v>
      </c>
      <c r="Z4989" t="e">
        <f>VLOOKUP(Y:Y,[1]Sheet1!N:N,1,0)</f>
        <v>#N/A</v>
      </c>
    </row>
    <row r="4990" spans="1:26" hidden="1" x14ac:dyDescent="0.25">
      <c r="A4990">
        <v>20230602</v>
      </c>
      <c r="B4990">
        <v>29855630</v>
      </c>
      <c r="C4990" t="s">
        <v>2765</v>
      </c>
      <c r="D4990">
        <v>2130054</v>
      </c>
      <c r="E4990" t="s">
        <v>2558</v>
      </c>
      <c r="F4990" s="59">
        <v>3797.35</v>
      </c>
      <c r="G4990">
        <v>3074.67</v>
      </c>
      <c r="H4990" t="s">
        <v>2559</v>
      </c>
      <c r="I4990" t="s">
        <v>2560</v>
      </c>
      <c r="J4990" t="s">
        <v>2350</v>
      </c>
      <c r="K4990" t="s">
        <v>711</v>
      </c>
      <c r="L4990" t="s">
        <v>2350</v>
      </c>
      <c r="M4990" t="s">
        <v>2561</v>
      </c>
      <c r="N4990" t="s">
        <v>2562</v>
      </c>
      <c r="O4990" t="s">
        <v>2542</v>
      </c>
      <c r="P4990" t="s">
        <v>2543</v>
      </c>
      <c r="Q4990" t="s">
        <v>2544</v>
      </c>
      <c r="R4990" t="s">
        <v>2563</v>
      </c>
      <c r="S4990" t="s">
        <v>2546</v>
      </c>
      <c r="T4990">
        <v>15273.877</v>
      </c>
      <c r="U4990" t="s">
        <v>1891</v>
      </c>
      <c r="V4990" t="s">
        <v>2564</v>
      </c>
      <c r="W4990" t="s">
        <v>1891</v>
      </c>
      <c r="X4990" t="s">
        <v>2564</v>
      </c>
      <c r="Y4990" t="str">
        <f t="shared" si="77"/>
        <v>深圳尚米网络技术有限公司深圳尚米网络技术有限公司CPC</v>
      </c>
      <c r="Z4990" t="e">
        <f>VLOOKUP(Y:Y,[1]Sheet1!N:N,1,0)</f>
        <v>#N/A</v>
      </c>
    </row>
    <row r="4991" spans="1:26" hidden="1" x14ac:dyDescent="0.25">
      <c r="A4991">
        <v>20230602</v>
      </c>
      <c r="B4991">
        <v>38794025</v>
      </c>
      <c r="C4991" t="s">
        <v>2651</v>
      </c>
      <c r="D4991">
        <v>2172261</v>
      </c>
      <c r="E4991" t="s">
        <v>2628</v>
      </c>
      <c r="F4991" s="59">
        <v>14.53</v>
      </c>
      <c r="G4991">
        <v>11.09</v>
      </c>
      <c r="H4991" t="s">
        <v>2538</v>
      </c>
      <c r="I4991" t="s">
        <v>2539</v>
      </c>
      <c r="J4991" t="s">
        <v>292</v>
      </c>
      <c r="K4991" t="s">
        <v>2321</v>
      </c>
      <c r="L4991" t="s">
        <v>574</v>
      </c>
      <c r="M4991" t="s">
        <v>2611</v>
      </c>
      <c r="N4991" t="s">
        <v>2612</v>
      </c>
      <c r="O4991" t="s">
        <v>2542</v>
      </c>
      <c r="P4991" t="s">
        <v>2543</v>
      </c>
      <c r="Q4991" t="s">
        <v>2544</v>
      </c>
      <c r="R4991" t="s">
        <v>2613</v>
      </c>
      <c r="S4991" t="s">
        <v>2546</v>
      </c>
      <c r="T4991">
        <v>0</v>
      </c>
      <c r="U4991" t="s">
        <v>2614</v>
      </c>
      <c r="V4991" t="s">
        <v>2615</v>
      </c>
      <c r="W4991" t="s">
        <v>2614</v>
      </c>
      <c r="X4991" t="s">
        <v>2615</v>
      </c>
      <c r="Y4991" t="str">
        <f t="shared" si="77"/>
        <v>广州荔湾品唯信息服务有限公司广州唯品会电子商务有限公司信息流</v>
      </c>
      <c r="Z4991" t="e">
        <f>VLOOKUP(Y:Y,[1]Sheet1!N:N,1,0)</f>
        <v>#N/A</v>
      </c>
    </row>
    <row r="4992" spans="1:26" hidden="1" x14ac:dyDescent="0.25">
      <c r="A4992">
        <v>20230602</v>
      </c>
      <c r="B4992">
        <v>38794097</v>
      </c>
      <c r="C4992" t="s">
        <v>2757</v>
      </c>
      <c r="D4992">
        <v>2172261</v>
      </c>
      <c r="E4992" t="s">
        <v>2628</v>
      </c>
      <c r="F4992" s="59">
        <v>120.83</v>
      </c>
      <c r="G4992">
        <v>92.24</v>
      </c>
      <c r="H4992" t="s">
        <v>2538</v>
      </c>
      <c r="I4992" t="s">
        <v>2539</v>
      </c>
      <c r="J4992" t="s">
        <v>292</v>
      </c>
      <c r="K4992" t="s">
        <v>2321</v>
      </c>
      <c r="L4992" t="s">
        <v>574</v>
      </c>
      <c r="M4992" t="s">
        <v>2611</v>
      </c>
      <c r="N4992" t="s">
        <v>2612</v>
      </c>
      <c r="O4992" t="s">
        <v>2542</v>
      </c>
      <c r="P4992" t="s">
        <v>2543</v>
      </c>
      <c r="Q4992" t="s">
        <v>2544</v>
      </c>
      <c r="R4992" t="s">
        <v>2613</v>
      </c>
      <c r="S4992" t="s">
        <v>2546</v>
      </c>
      <c r="T4992">
        <v>0</v>
      </c>
      <c r="U4992" t="s">
        <v>2614</v>
      </c>
      <c r="V4992" t="s">
        <v>2615</v>
      </c>
      <c r="W4992" t="s">
        <v>2614</v>
      </c>
      <c r="X4992" t="s">
        <v>2615</v>
      </c>
      <c r="Y4992" t="str">
        <f t="shared" si="77"/>
        <v>广州荔湾品唯信息服务有限公司广州唯品会电子商务有限公司信息流</v>
      </c>
      <c r="Z4992" t="e">
        <f>VLOOKUP(Y:Y,[1]Sheet1!N:N,1,0)</f>
        <v>#N/A</v>
      </c>
    </row>
    <row r="4993" spans="1:26" hidden="1" x14ac:dyDescent="0.25">
      <c r="A4993">
        <v>20230602</v>
      </c>
      <c r="B4993">
        <v>40548298</v>
      </c>
      <c r="C4993" t="s">
        <v>2557</v>
      </c>
      <c r="D4993">
        <v>2130054</v>
      </c>
      <c r="E4993" t="s">
        <v>2558</v>
      </c>
      <c r="F4993" s="59">
        <v>2255.52</v>
      </c>
      <c r="G4993">
        <v>1826.27</v>
      </c>
      <c r="H4993" t="s">
        <v>2559</v>
      </c>
      <c r="I4993" t="s">
        <v>2560</v>
      </c>
      <c r="J4993" t="s">
        <v>2350</v>
      </c>
      <c r="K4993" t="s">
        <v>711</v>
      </c>
      <c r="L4993" t="s">
        <v>2350</v>
      </c>
      <c r="M4993" t="s">
        <v>2561</v>
      </c>
      <c r="N4993" t="s">
        <v>2562</v>
      </c>
      <c r="O4993" t="s">
        <v>2542</v>
      </c>
      <c r="P4993" t="s">
        <v>2543</v>
      </c>
      <c r="Q4993" t="s">
        <v>2544</v>
      </c>
      <c r="R4993" t="s">
        <v>2563</v>
      </c>
      <c r="S4993" t="s">
        <v>2546</v>
      </c>
      <c r="T4993">
        <v>14215.757</v>
      </c>
      <c r="U4993" t="s">
        <v>1891</v>
      </c>
      <c r="V4993" t="s">
        <v>2564</v>
      </c>
      <c r="W4993" t="s">
        <v>1891</v>
      </c>
      <c r="X4993" t="s">
        <v>2564</v>
      </c>
      <c r="Y4993" t="str">
        <f t="shared" si="77"/>
        <v>深圳尚米网络技术有限公司深圳尚米网络技术有限公司CPC</v>
      </c>
      <c r="Z4993" t="e">
        <f>VLOOKUP(Y:Y,[1]Sheet1!N:N,1,0)</f>
        <v>#N/A</v>
      </c>
    </row>
    <row r="4994" spans="1:26" hidden="1" x14ac:dyDescent="0.25">
      <c r="A4994">
        <v>20230602</v>
      </c>
      <c r="B4994">
        <v>42327274</v>
      </c>
      <c r="C4994" t="s">
        <v>2791</v>
      </c>
      <c r="D4994">
        <v>2172261</v>
      </c>
      <c r="E4994" t="s">
        <v>2628</v>
      </c>
      <c r="F4994" s="59">
        <v>21.43</v>
      </c>
      <c r="G4994">
        <v>16.36</v>
      </c>
      <c r="H4994" t="s">
        <v>2538</v>
      </c>
      <c r="I4994" t="s">
        <v>2539</v>
      </c>
      <c r="J4994" t="s">
        <v>292</v>
      </c>
      <c r="K4994" t="s">
        <v>2321</v>
      </c>
      <c r="L4994" t="s">
        <v>574</v>
      </c>
      <c r="M4994" t="s">
        <v>2611</v>
      </c>
      <c r="N4994" t="s">
        <v>2612</v>
      </c>
      <c r="O4994" t="s">
        <v>2542</v>
      </c>
      <c r="P4994" t="s">
        <v>2543</v>
      </c>
      <c r="Q4994" t="s">
        <v>2544</v>
      </c>
      <c r="R4994" t="s">
        <v>2613</v>
      </c>
      <c r="S4994" t="s">
        <v>2546</v>
      </c>
      <c r="T4994">
        <v>0</v>
      </c>
      <c r="U4994" t="s">
        <v>2614</v>
      </c>
      <c r="V4994" t="s">
        <v>2615</v>
      </c>
      <c r="W4994" t="s">
        <v>2614</v>
      </c>
      <c r="X4994" t="s">
        <v>2615</v>
      </c>
      <c r="Y4994" t="str">
        <f t="shared" si="77"/>
        <v>广州荔湾品唯信息服务有限公司广州唯品会电子商务有限公司信息流</v>
      </c>
      <c r="Z4994" t="e">
        <f>VLOOKUP(Y:Y,[1]Sheet1!N:N,1,0)</f>
        <v>#N/A</v>
      </c>
    </row>
    <row r="4995" spans="1:26" hidden="1" x14ac:dyDescent="0.25">
      <c r="A4995">
        <v>20230602</v>
      </c>
      <c r="B4995">
        <v>47426571</v>
      </c>
      <c r="C4995" t="s">
        <v>2754</v>
      </c>
      <c r="D4995">
        <v>2167551</v>
      </c>
      <c r="E4995" t="s">
        <v>2550</v>
      </c>
      <c r="F4995" s="59">
        <v>6.12</v>
      </c>
      <c r="G4995">
        <v>0.3</v>
      </c>
      <c r="H4995" t="s">
        <v>2538</v>
      </c>
      <c r="I4995" t="s">
        <v>2551</v>
      </c>
      <c r="J4995" t="s">
        <v>2332</v>
      </c>
      <c r="K4995" t="s">
        <v>2321</v>
      </c>
      <c r="L4995" t="s">
        <v>2333</v>
      </c>
      <c r="M4995" t="s">
        <v>2552</v>
      </c>
      <c r="N4995" t="s">
        <v>2553</v>
      </c>
      <c r="O4995" t="s">
        <v>2542</v>
      </c>
      <c r="P4995" t="s">
        <v>2543</v>
      </c>
      <c r="Q4995" t="s">
        <v>2544</v>
      </c>
      <c r="R4995" t="s">
        <v>2554</v>
      </c>
      <c r="S4995" t="s">
        <v>2546</v>
      </c>
      <c r="T4995">
        <v>0</v>
      </c>
      <c r="U4995" t="s">
        <v>2555</v>
      </c>
      <c r="V4995" t="s">
        <v>2556</v>
      </c>
      <c r="W4995" t="s">
        <v>2555</v>
      </c>
      <c r="X4995" t="s">
        <v>2556</v>
      </c>
      <c r="Y4995" t="str">
        <f t="shared" ref="Y4995:Y5058" si="78">L4995&amp;J4995&amp;K4995</f>
        <v>北京爱奇艺科技有限公司-百度北京爱奇艺科技有限公司信息流</v>
      </c>
      <c r="Z4995" t="e">
        <f>VLOOKUP(Y:Y,[1]Sheet1!N:N,1,0)</f>
        <v>#N/A</v>
      </c>
    </row>
    <row r="4996" spans="1:26" hidden="1" x14ac:dyDescent="0.25">
      <c r="A4996">
        <v>20230602</v>
      </c>
      <c r="B4996">
        <v>47953344</v>
      </c>
      <c r="C4996" t="s">
        <v>2732</v>
      </c>
      <c r="D4996">
        <v>2167551</v>
      </c>
      <c r="E4996" t="s">
        <v>2550</v>
      </c>
      <c r="F4996" s="59">
        <v>0.03</v>
      </c>
      <c r="G4996">
        <v>0.03</v>
      </c>
      <c r="H4996" t="s">
        <v>2538</v>
      </c>
      <c r="I4996" t="s">
        <v>2539</v>
      </c>
      <c r="J4996" t="s">
        <v>2332</v>
      </c>
      <c r="K4996" t="s">
        <v>2321</v>
      </c>
      <c r="L4996" t="s">
        <v>2333</v>
      </c>
      <c r="M4996" t="s">
        <v>2552</v>
      </c>
      <c r="N4996" t="s">
        <v>2553</v>
      </c>
      <c r="O4996" t="s">
        <v>2542</v>
      </c>
      <c r="P4996" t="s">
        <v>2543</v>
      </c>
      <c r="Q4996" t="s">
        <v>2544</v>
      </c>
      <c r="R4996" t="s">
        <v>2554</v>
      </c>
      <c r="S4996" t="s">
        <v>2546</v>
      </c>
      <c r="T4996">
        <v>0</v>
      </c>
      <c r="U4996" t="s">
        <v>2555</v>
      </c>
      <c r="V4996" t="s">
        <v>2556</v>
      </c>
      <c r="W4996" t="s">
        <v>2555</v>
      </c>
      <c r="X4996" t="s">
        <v>2556</v>
      </c>
      <c r="Y4996" t="str">
        <f t="shared" si="78"/>
        <v>北京爱奇艺科技有限公司-百度北京爱奇艺科技有限公司信息流</v>
      </c>
      <c r="Z4996" t="e">
        <f>VLOOKUP(Y:Y,[1]Sheet1!N:N,1,0)</f>
        <v>#N/A</v>
      </c>
    </row>
    <row r="4997" spans="1:26" hidden="1" x14ac:dyDescent="0.25">
      <c r="A4997">
        <v>20230602</v>
      </c>
      <c r="B4997">
        <v>29850997</v>
      </c>
      <c r="C4997" t="s">
        <v>2701</v>
      </c>
      <c r="D4997">
        <v>2130054</v>
      </c>
      <c r="E4997" t="s">
        <v>2558</v>
      </c>
      <c r="F4997" s="59">
        <v>8063.11</v>
      </c>
      <c r="G4997">
        <v>6528.69</v>
      </c>
      <c r="H4997" t="s">
        <v>2559</v>
      </c>
      <c r="I4997" t="s">
        <v>2560</v>
      </c>
      <c r="J4997" t="s">
        <v>2350</v>
      </c>
      <c r="K4997" t="s">
        <v>711</v>
      </c>
      <c r="L4997" t="s">
        <v>2350</v>
      </c>
      <c r="M4997" t="s">
        <v>2561</v>
      </c>
      <c r="N4997" t="s">
        <v>2562</v>
      </c>
      <c r="O4997" t="s">
        <v>2542</v>
      </c>
      <c r="P4997" t="s">
        <v>2543</v>
      </c>
      <c r="Q4997" t="s">
        <v>2544</v>
      </c>
      <c r="R4997" t="s">
        <v>2563</v>
      </c>
      <c r="S4997" t="s">
        <v>2546</v>
      </c>
      <c r="T4997">
        <v>31445.452000000001</v>
      </c>
      <c r="U4997" t="s">
        <v>1891</v>
      </c>
      <c r="V4997" t="s">
        <v>2564</v>
      </c>
      <c r="W4997" t="s">
        <v>1891</v>
      </c>
      <c r="X4997" t="s">
        <v>2564</v>
      </c>
      <c r="Y4997" t="str">
        <f t="shared" si="78"/>
        <v>深圳尚米网络技术有限公司深圳尚米网络技术有限公司CPC</v>
      </c>
      <c r="Z4997" t="e">
        <f>VLOOKUP(Y:Y,[1]Sheet1!N:N,1,0)</f>
        <v>#N/A</v>
      </c>
    </row>
    <row r="4998" spans="1:26" x14ac:dyDescent="0.25">
      <c r="A4998">
        <v>20230602</v>
      </c>
      <c r="B4998">
        <v>45336908</v>
      </c>
      <c r="C4998" t="s">
        <v>2621</v>
      </c>
      <c r="D4998">
        <v>2054669</v>
      </c>
      <c r="E4998" t="s">
        <v>2622</v>
      </c>
      <c r="F4998" s="59">
        <v>12.03</v>
      </c>
      <c r="G4998">
        <v>8.91</v>
      </c>
      <c r="H4998" t="s">
        <v>2538</v>
      </c>
      <c r="I4998" t="s">
        <v>2551</v>
      </c>
      <c r="J4998" t="s">
        <v>2352</v>
      </c>
      <c r="K4998" t="s">
        <v>2321</v>
      </c>
      <c r="L4998" t="s">
        <v>2351</v>
      </c>
      <c r="M4998" t="s">
        <v>2623</v>
      </c>
      <c r="N4998" t="s">
        <v>2624</v>
      </c>
      <c r="O4998" t="s">
        <v>2542</v>
      </c>
      <c r="P4998" t="s">
        <v>2543</v>
      </c>
      <c r="Q4998" t="s">
        <v>2544</v>
      </c>
      <c r="R4998" t="s">
        <v>2625</v>
      </c>
      <c r="S4998" t="s">
        <v>2546</v>
      </c>
      <c r="T4998">
        <v>0</v>
      </c>
      <c r="U4998" t="s">
        <v>838</v>
      </c>
      <c r="V4998" t="s">
        <v>2548</v>
      </c>
      <c r="W4998" t="s">
        <v>838</v>
      </c>
      <c r="X4998" t="s">
        <v>2548</v>
      </c>
      <c r="Y4998" t="str">
        <f t="shared" si="78"/>
        <v>深圳市小赢普惠科技有限责任公司深圳市赢众通金融信息服务有限责任公司信息流</v>
      </c>
      <c r="Z4998" t="e">
        <f>VLOOKUP(Y:Y,[1]Sheet1!N:N,1,0)</f>
        <v>#N/A</v>
      </c>
    </row>
    <row r="4999" spans="1:26" hidden="1" x14ac:dyDescent="0.25">
      <c r="A4999">
        <v>20230602</v>
      </c>
      <c r="B4999">
        <v>29768594</v>
      </c>
      <c r="C4999" t="s">
        <v>2792</v>
      </c>
      <c r="D4999">
        <v>2130054</v>
      </c>
      <c r="E4999" t="s">
        <v>2558</v>
      </c>
      <c r="F4999" s="59">
        <v>5807.34</v>
      </c>
      <c r="G4999">
        <v>4702.1099999999997</v>
      </c>
      <c r="H4999" t="s">
        <v>2559</v>
      </c>
      <c r="I4999" t="s">
        <v>2560</v>
      </c>
      <c r="J4999" t="s">
        <v>2350</v>
      </c>
      <c r="K4999" t="s">
        <v>711</v>
      </c>
      <c r="L4999" t="s">
        <v>2350</v>
      </c>
      <c r="M4999" t="s">
        <v>2561</v>
      </c>
      <c r="N4999" t="s">
        <v>2562</v>
      </c>
      <c r="O4999" t="s">
        <v>2542</v>
      </c>
      <c r="P4999" t="s">
        <v>2543</v>
      </c>
      <c r="Q4999" t="s">
        <v>2544</v>
      </c>
      <c r="R4999" t="s">
        <v>2563</v>
      </c>
      <c r="S4999" t="s">
        <v>2546</v>
      </c>
      <c r="T4999">
        <v>26426.205999999998</v>
      </c>
      <c r="U4999" t="s">
        <v>1891</v>
      </c>
      <c r="V4999" t="s">
        <v>2564</v>
      </c>
      <c r="W4999" t="s">
        <v>1891</v>
      </c>
      <c r="X4999" t="s">
        <v>2564</v>
      </c>
      <c r="Y4999" t="str">
        <f t="shared" si="78"/>
        <v>深圳尚米网络技术有限公司深圳尚米网络技术有限公司CPC</v>
      </c>
      <c r="Z4999" t="e">
        <f>VLOOKUP(Y:Y,[1]Sheet1!N:N,1,0)</f>
        <v>#N/A</v>
      </c>
    </row>
    <row r="5000" spans="1:26" x14ac:dyDescent="0.25">
      <c r="A5000">
        <v>20230602</v>
      </c>
      <c r="B5000">
        <v>39873589</v>
      </c>
      <c r="C5000" t="s">
        <v>2811</v>
      </c>
      <c r="D5000">
        <v>2054669</v>
      </c>
      <c r="E5000" t="s">
        <v>2622</v>
      </c>
      <c r="F5000" s="59">
        <v>102.02</v>
      </c>
      <c r="G5000">
        <v>75.569999999999993</v>
      </c>
      <c r="H5000" t="s">
        <v>2538</v>
      </c>
      <c r="I5000" t="s">
        <v>2551</v>
      </c>
      <c r="J5000" t="s">
        <v>2352</v>
      </c>
      <c r="K5000" t="s">
        <v>2321</v>
      </c>
      <c r="L5000" t="s">
        <v>2351</v>
      </c>
      <c r="M5000" t="s">
        <v>2623</v>
      </c>
      <c r="N5000" t="s">
        <v>2624</v>
      </c>
      <c r="O5000" t="s">
        <v>2542</v>
      </c>
      <c r="P5000" t="s">
        <v>2543</v>
      </c>
      <c r="Q5000" t="s">
        <v>2544</v>
      </c>
      <c r="R5000" t="s">
        <v>2625</v>
      </c>
      <c r="S5000" t="s">
        <v>2546</v>
      </c>
      <c r="T5000">
        <v>0</v>
      </c>
      <c r="U5000" t="s">
        <v>838</v>
      </c>
      <c r="V5000" t="s">
        <v>2548</v>
      </c>
      <c r="W5000" t="s">
        <v>838</v>
      </c>
      <c r="X5000" t="s">
        <v>2548</v>
      </c>
      <c r="Y5000" t="str">
        <f t="shared" si="78"/>
        <v>深圳市小赢普惠科技有限责任公司深圳市赢众通金融信息服务有限责任公司信息流</v>
      </c>
      <c r="Z5000" t="e">
        <f>VLOOKUP(Y:Y,[1]Sheet1!N:N,1,0)</f>
        <v>#N/A</v>
      </c>
    </row>
    <row r="5001" spans="1:26" x14ac:dyDescent="0.25">
      <c r="A5001">
        <v>20230602</v>
      </c>
      <c r="B5001">
        <v>45336938</v>
      </c>
      <c r="C5001" t="s">
        <v>2753</v>
      </c>
      <c r="D5001">
        <v>2054669</v>
      </c>
      <c r="E5001" t="s">
        <v>2622</v>
      </c>
      <c r="F5001" s="59">
        <v>26728.93</v>
      </c>
      <c r="G5001">
        <v>19799.21</v>
      </c>
      <c r="H5001" t="s">
        <v>2538</v>
      </c>
      <c r="I5001" t="s">
        <v>2539</v>
      </c>
      <c r="J5001" t="s">
        <v>2352</v>
      </c>
      <c r="K5001" t="s">
        <v>2321</v>
      </c>
      <c r="L5001" t="s">
        <v>2351</v>
      </c>
      <c r="M5001" t="s">
        <v>2623</v>
      </c>
      <c r="N5001" t="s">
        <v>2624</v>
      </c>
      <c r="O5001" t="s">
        <v>2542</v>
      </c>
      <c r="P5001" t="s">
        <v>2543</v>
      </c>
      <c r="Q5001" t="s">
        <v>2544</v>
      </c>
      <c r="R5001" t="s">
        <v>2625</v>
      </c>
      <c r="S5001" t="s">
        <v>2546</v>
      </c>
      <c r="T5001">
        <v>0</v>
      </c>
      <c r="U5001" t="s">
        <v>838</v>
      </c>
      <c r="V5001" t="s">
        <v>2548</v>
      </c>
      <c r="W5001" t="s">
        <v>838</v>
      </c>
      <c r="X5001" t="s">
        <v>2548</v>
      </c>
      <c r="Y5001" t="str">
        <f t="shared" si="78"/>
        <v>深圳市小赢普惠科技有限责任公司深圳市赢众通金融信息服务有限责任公司信息流</v>
      </c>
      <c r="Z5001" t="e">
        <f>VLOOKUP(Y:Y,[1]Sheet1!N:N,1,0)</f>
        <v>#N/A</v>
      </c>
    </row>
    <row r="5002" spans="1:26" hidden="1" x14ac:dyDescent="0.25">
      <c r="A5002">
        <v>20230602</v>
      </c>
      <c r="B5002">
        <v>47327963</v>
      </c>
      <c r="C5002" t="s">
        <v>2678</v>
      </c>
      <c r="D5002">
        <v>2185183</v>
      </c>
      <c r="E5002" t="s">
        <v>2574</v>
      </c>
      <c r="F5002" s="59">
        <v>4212.8500000000004</v>
      </c>
      <c r="G5002">
        <v>3191.55</v>
      </c>
      <c r="H5002" t="s">
        <v>2538</v>
      </c>
      <c r="I5002" t="s">
        <v>2539</v>
      </c>
      <c r="J5002" t="s">
        <v>2575</v>
      </c>
      <c r="K5002" t="s">
        <v>2321</v>
      </c>
      <c r="L5002" t="s">
        <v>2344</v>
      </c>
      <c r="M5002" t="s">
        <v>2576</v>
      </c>
      <c r="O5002" t="s">
        <v>2542</v>
      </c>
      <c r="P5002" t="s">
        <v>2543</v>
      </c>
      <c r="Q5002" t="s">
        <v>2544</v>
      </c>
      <c r="R5002" t="s">
        <v>2577</v>
      </c>
      <c r="S5002" t="s">
        <v>2546</v>
      </c>
      <c r="T5002">
        <v>0</v>
      </c>
      <c r="U5002" t="s">
        <v>838</v>
      </c>
      <c r="V5002" t="s">
        <v>2578</v>
      </c>
      <c r="W5002" t="s">
        <v>838</v>
      </c>
      <c r="X5002" t="s">
        <v>2578</v>
      </c>
      <c r="Y5002" t="str">
        <f t="shared" si="78"/>
        <v>北京微财科技有限公司-数媒重庆市黑卡小额贷款有限公司信息流</v>
      </c>
      <c r="Z5002" t="e">
        <f>VLOOKUP(Y:Y,[1]Sheet1!N:N,1,0)</f>
        <v>#N/A</v>
      </c>
    </row>
    <row r="5003" spans="1:26" hidden="1" x14ac:dyDescent="0.25">
      <c r="A5003">
        <v>20230602</v>
      </c>
      <c r="B5003">
        <v>27382568</v>
      </c>
      <c r="C5003" t="s">
        <v>2796</v>
      </c>
      <c r="D5003">
        <v>2172257</v>
      </c>
      <c r="E5003" t="s">
        <v>2610</v>
      </c>
      <c r="F5003" s="59">
        <v>10806.48</v>
      </c>
      <c r="G5003">
        <v>8576.3799999999992</v>
      </c>
      <c r="H5003" t="s">
        <v>2559</v>
      </c>
      <c r="I5003" t="s">
        <v>2560</v>
      </c>
      <c r="J5003" t="s">
        <v>292</v>
      </c>
      <c r="K5003" t="s">
        <v>711</v>
      </c>
      <c r="L5003" t="s">
        <v>574</v>
      </c>
      <c r="M5003" t="s">
        <v>2611</v>
      </c>
      <c r="N5003" t="s">
        <v>2612</v>
      </c>
      <c r="O5003" t="s">
        <v>2542</v>
      </c>
      <c r="P5003" t="s">
        <v>2543</v>
      </c>
      <c r="Q5003" t="s">
        <v>2544</v>
      </c>
      <c r="R5003" t="s">
        <v>2613</v>
      </c>
      <c r="S5003" t="s">
        <v>2546</v>
      </c>
      <c r="T5003">
        <v>53391.563999999998</v>
      </c>
      <c r="U5003" t="s">
        <v>2614</v>
      </c>
      <c r="V5003" t="s">
        <v>2615</v>
      </c>
      <c r="W5003" t="s">
        <v>2614</v>
      </c>
      <c r="X5003" t="s">
        <v>2615</v>
      </c>
      <c r="Y5003" t="str">
        <f t="shared" si="78"/>
        <v>广州荔湾品唯信息服务有限公司广州唯品会电子商务有限公司CPC</v>
      </c>
      <c r="Z5003" t="e">
        <f>VLOOKUP(Y:Y,[1]Sheet1!N:N,1,0)</f>
        <v>#N/A</v>
      </c>
    </row>
    <row r="5004" spans="1:26" hidden="1" x14ac:dyDescent="0.25">
      <c r="A5004">
        <v>20230602</v>
      </c>
      <c r="B5004">
        <v>38794025</v>
      </c>
      <c r="C5004" t="s">
        <v>2651</v>
      </c>
      <c r="D5004">
        <v>2172261</v>
      </c>
      <c r="E5004" t="s">
        <v>2628</v>
      </c>
      <c r="F5004" s="59">
        <v>993.32</v>
      </c>
      <c r="G5004">
        <v>758.26</v>
      </c>
      <c r="H5004" t="s">
        <v>2538</v>
      </c>
      <c r="I5004" t="s">
        <v>2551</v>
      </c>
      <c r="J5004" t="s">
        <v>292</v>
      </c>
      <c r="K5004" t="s">
        <v>2321</v>
      </c>
      <c r="L5004" t="s">
        <v>574</v>
      </c>
      <c r="M5004" t="s">
        <v>2611</v>
      </c>
      <c r="N5004" t="s">
        <v>2612</v>
      </c>
      <c r="O5004" t="s">
        <v>2542</v>
      </c>
      <c r="P5004" t="s">
        <v>2543</v>
      </c>
      <c r="Q5004" t="s">
        <v>2544</v>
      </c>
      <c r="R5004" t="s">
        <v>2613</v>
      </c>
      <c r="S5004" t="s">
        <v>2546</v>
      </c>
      <c r="T5004">
        <v>0</v>
      </c>
      <c r="U5004" t="s">
        <v>2614</v>
      </c>
      <c r="V5004" t="s">
        <v>2615</v>
      </c>
      <c r="W5004" t="s">
        <v>2614</v>
      </c>
      <c r="X5004" t="s">
        <v>2615</v>
      </c>
      <c r="Y5004" t="str">
        <f t="shared" si="78"/>
        <v>广州荔湾品唯信息服务有限公司广州唯品会电子商务有限公司信息流</v>
      </c>
      <c r="Z5004" t="e">
        <f>VLOOKUP(Y:Y,[1]Sheet1!N:N,1,0)</f>
        <v>#N/A</v>
      </c>
    </row>
    <row r="5005" spans="1:26" hidden="1" x14ac:dyDescent="0.25">
      <c r="A5005">
        <v>20230602</v>
      </c>
      <c r="B5005">
        <v>39122181</v>
      </c>
      <c r="C5005" t="s">
        <v>2586</v>
      </c>
      <c r="D5005">
        <v>2117410</v>
      </c>
      <c r="E5005" t="s">
        <v>2587</v>
      </c>
      <c r="F5005" s="59">
        <v>1046.05</v>
      </c>
      <c r="G5005">
        <v>0</v>
      </c>
      <c r="H5005" t="s">
        <v>2538</v>
      </c>
      <c r="I5005" t="s">
        <v>2551</v>
      </c>
      <c r="J5005" t="s">
        <v>2353</v>
      </c>
      <c r="K5005" t="s">
        <v>2321</v>
      </c>
      <c r="L5005" t="s">
        <v>326</v>
      </c>
      <c r="M5005" t="s">
        <v>2588</v>
      </c>
      <c r="N5005" t="s">
        <v>2589</v>
      </c>
      <c r="O5005" t="s">
        <v>2542</v>
      </c>
      <c r="P5005" t="s">
        <v>2543</v>
      </c>
      <c r="Q5005" t="s">
        <v>2544</v>
      </c>
      <c r="R5005" t="s">
        <v>2570</v>
      </c>
      <c r="S5005" t="s">
        <v>2546</v>
      </c>
      <c r="T5005">
        <v>0</v>
      </c>
      <c r="U5005" t="s">
        <v>2571</v>
      </c>
      <c r="V5005" t="s">
        <v>2572</v>
      </c>
      <c r="W5005" t="s">
        <v>1891</v>
      </c>
      <c r="X5005" t="s">
        <v>2564</v>
      </c>
      <c r="Y5005" t="str">
        <f t="shared" si="78"/>
        <v>网易有道信息技术（北京）有限公司网易(杭州)网络有限公司信息流</v>
      </c>
      <c r="Z5005" t="e">
        <f>VLOOKUP(Y:Y,[1]Sheet1!N:N,1,0)</f>
        <v>#N/A</v>
      </c>
    </row>
    <row r="5006" spans="1:26" hidden="1" x14ac:dyDescent="0.25">
      <c r="A5006">
        <v>20230602</v>
      </c>
      <c r="B5006">
        <v>47184422</v>
      </c>
      <c r="C5006" t="s">
        <v>2748</v>
      </c>
      <c r="D5006">
        <v>2171552</v>
      </c>
      <c r="E5006" t="s">
        <v>2749</v>
      </c>
      <c r="F5006" s="59">
        <v>55.11</v>
      </c>
      <c r="G5006">
        <v>55.11</v>
      </c>
      <c r="H5006" t="s">
        <v>2538</v>
      </c>
      <c r="I5006" t="s">
        <v>2551</v>
      </c>
      <c r="J5006" t="s">
        <v>2339</v>
      </c>
      <c r="K5006" t="s">
        <v>2321</v>
      </c>
      <c r="L5006" t="s">
        <v>2338</v>
      </c>
      <c r="M5006" t="s">
        <v>2692</v>
      </c>
      <c r="N5006" t="s">
        <v>2693</v>
      </c>
      <c r="O5006" t="s">
        <v>2542</v>
      </c>
      <c r="P5006" t="s">
        <v>2543</v>
      </c>
      <c r="Q5006" t="s">
        <v>2544</v>
      </c>
      <c r="R5006" t="s">
        <v>2694</v>
      </c>
      <c r="S5006" t="s">
        <v>2546</v>
      </c>
      <c r="T5006">
        <v>0</v>
      </c>
      <c r="U5006" t="s">
        <v>2117</v>
      </c>
      <c r="V5006" t="s">
        <v>2695</v>
      </c>
      <c r="W5006" t="s">
        <v>2117</v>
      </c>
      <c r="X5006" t="s">
        <v>2695</v>
      </c>
      <c r="Y5006" t="str">
        <f t="shared" si="78"/>
        <v>北京三快在线科技有限公司及其关联公司北京三快科技有限公司信息流</v>
      </c>
      <c r="Z5006" t="e">
        <f>VLOOKUP(Y:Y,[1]Sheet1!N:N,1,0)</f>
        <v>#N/A</v>
      </c>
    </row>
    <row r="5007" spans="1:26" hidden="1" x14ac:dyDescent="0.25">
      <c r="A5007">
        <v>20230602</v>
      </c>
      <c r="B5007">
        <v>47953344</v>
      </c>
      <c r="C5007" t="s">
        <v>2732</v>
      </c>
      <c r="D5007">
        <v>2167551</v>
      </c>
      <c r="E5007" t="s">
        <v>2550</v>
      </c>
      <c r="F5007" s="59">
        <v>3033.35</v>
      </c>
      <c r="G5007">
        <v>3033.35</v>
      </c>
      <c r="H5007" t="s">
        <v>2538</v>
      </c>
      <c r="I5007" t="s">
        <v>2551</v>
      </c>
      <c r="J5007" t="s">
        <v>2332</v>
      </c>
      <c r="K5007" t="s">
        <v>2321</v>
      </c>
      <c r="L5007" t="s">
        <v>2333</v>
      </c>
      <c r="M5007" t="s">
        <v>2552</v>
      </c>
      <c r="N5007" t="s">
        <v>2553</v>
      </c>
      <c r="O5007" t="s">
        <v>2542</v>
      </c>
      <c r="P5007" t="s">
        <v>2543</v>
      </c>
      <c r="Q5007" t="s">
        <v>2544</v>
      </c>
      <c r="R5007" t="s">
        <v>2554</v>
      </c>
      <c r="S5007" t="s">
        <v>2546</v>
      </c>
      <c r="T5007">
        <v>0</v>
      </c>
      <c r="U5007" t="s">
        <v>2555</v>
      </c>
      <c r="V5007" t="s">
        <v>2556</v>
      </c>
      <c r="W5007" t="s">
        <v>2555</v>
      </c>
      <c r="X5007" t="s">
        <v>2556</v>
      </c>
      <c r="Y5007" t="str">
        <f t="shared" si="78"/>
        <v>北京爱奇艺科技有限公司-百度北京爱奇艺科技有限公司信息流</v>
      </c>
      <c r="Z5007" t="e">
        <f>VLOOKUP(Y:Y,[1]Sheet1!N:N,1,0)</f>
        <v>#N/A</v>
      </c>
    </row>
    <row r="5008" spans="1:26" hidden="1" x14ac:dyDescent="0.25">
      <c r="A5008">
        <v>20230602</v>
      </c>
      <c r="B5008">
        <v>29768624</v>
      </c>
      <c r="C5008" t="s">
        <v>2751</v>
      </c>
      <c r="D5008">
        <v>2130054</v>
      </c>
      <c r="E5008" t="s">
        <v>2558</v>
      </c>
      <c r="F5008" s="59">
        <v>1799.86</v>
      </c>
      <c r="G5008">
        <v>1457.26</v>
      </c>
      <c r="H5008" t="s">
        <v>2559</v>
      </c>
      <c r="I5008" t="s">
        <v>2560</v>
      </c>
      <c r="J5008" t="s">
        <v>2350</v>
      </c>
      <c r="K5008" t="s">
        <v>711</v>
      </c>
      <c r="L5008" t="s">
        <v>2350</v>
      </c>
      <c r="M5008" t="s">
        <v>2561</v>
      </c>
      <c r="N5008" t="s">
        <v>2562</v>
      </c>
      <c r="O5008" t="s">
        <v>2542</v>
      </c>
      <c r="P5008" t="s">
        <v>2543</v>
      </c>
      <c r="Q5008" t="s">
        <v>2544</v>
      </c>
      <c r="R5008" t="s">
        <v>2563</v>
      </c>
      <c r="S5008" t="s">
        <v>2546</v>
      </c>
      <c r="T5008">
        <v>6457.143</v>
      </c>
      <c r="U5008" t="s">
        <v>1891</v>
      </c>
      <c r="V5008" t="s">
        <v>2602</v>
      </c>
      <c r="W5008" t="s">
        <v>1891</v>
      </c>
      <c r="X5008" t="s">
        <v>2564</v>
      </c>
      <c r="Y5008" t="str">
        <f t="shared" si="78"/>
        <v>深圳尚米网络技术有限公司深圳尚米网络技术有限公司CPC</v>
      </c>
      <c r="Z5008" t="e">
        <f>VLOOKUP(Y:Y,[1]Sheet1!N:N,1,0)</f>
        <v>#N/A</v>
      </c>
    </row>
    <row r="5009" spans="1:26" hidden="1" x14ac:dyDescent="0.25">
      <c r="A5009">
        <v>20230602</v>
      </c>
      <c r="B5009">
        <v>41512462</v>
      </c>
      <c r="C5009" t="s">
        <v>2743</v>
      </c>
      <c r="D5009">
        <v>2117409</v>
      </c>
      <c r="E5009" t="s">
        <v>2744</v>
      </c>
      <c r="F5009" s="59">
        <v>385.85</v>
      </c>
      <c r="G5009">
        <v>0</v>
      </c>
      <c r="H5009" t="s">
        <v>2559</v>
      </c>
      <c r="I5009" t="s">
        <v>2560</v>
      </c>
      <c r="J5009" t="s">
        <v>2353</v>
      </c>
      <c r="K5009" t="s">
        <v>711</v>
      </c>
      <c r="L5009" t="s">
        <v>326</v>
      </c>
      <c r="M5009" t="s">
        <v>2588</v>
      </c>
      <c r="N5009" t="s">
        <v>2589</v>
      </c>
      <c r="O5009" t="s">
        <v>2542</v>
      </c>
      <c r="P5009" t="s">
        <v>2543</v>
      </c>
      <c r="Q5009" t="s">
        <v>2544</v>
      </c>
      <c r="R5009" t="s">
        <v>2570</v>
      </c>
      <c r="S5009" t="s">
        <v>2546</v>
      </c>
      <c r="T5009">
        <v>0</v>
      </c>
      <c r="U5009" t="s">
        <v>2571</v>
      </c>
      <c r="V5009" t="s">
        <v>2572</v>
      </c>
      <c r="W5009" t="s">
        <v>1891</v>
      </c>
      <c r="X5009" t="s">
        <v>2564</v>
      </c>
      <c r="Y5009" t="str">
        <f t="shared" si="78"/>
        <v>网易有道信息技术（北京）有限公司网易(杭州)网络有限公司CPC</v>
      </c>
      <c r="Z5009" t="e">
        <f>VLOOKUP(Y:Y,[1]Sheet1!N:N,1,0)</f>
        <v>#N/A</v>
      </c>
    </row>
    <row r="5010" spans="1:26" hidden="1" x14ac:dyDescent="0.25">
      <c r="A5010">
        <v>20230602</v>
      </c>
      <c r="B5010">
        <v>42327250</v>
      </c>
      <c r="C5010" t="s">
        <v>2704</v>
      </c>
      <c r="D5010">
        <v>2172261</v>
      </c>
      <c r="E5010" t="s">
        <v>2628</v>
      </c>
      <c r="F5010" s="59">
        <v>844.46</v>
      </c>
      <c r="G5010">
        <v>644.63</v>
      </c>
      <c r="H5010" t="s">
        <v>2538</v>
      </c>
      <c r="I5010" t="s">
        <v>2539</v>
      </c>
      <c r="J5010" t="s">
        <v>292</v>
      </c>
      <c r="K5010" t="s">
        <v>2321</v>
      </c>
      <c r="L5010" t="s">
        <v>574</v>
      </c>
      <c r="M5010" t="s">
        <v>2611</v>
      </c>
      <c r="N5010" t="s">
        <v>2612</v>
      </c>
      <c r="O5010" t="s">
        <v>2542</v>
      </c>
      <c r="P5010" t="s">
        <v>2543</v>
      </c>
      <c r="Q5010" t="s">
        <v>2544</v>
      </c>
      <c r="R5010" t="s">
        <v>2613</v>
      </c>
      <c r="S5010" t="s">
        <v>2546</v>
      </c>
      <c r="T5010">
        <v>0</v>
      </c>
      <c r="U5010" t="s">
        <v>2614</v>
      </c>
      <c r="V5010" t="s">
        <v>2615</v>
      </c>
      <c r="W5010" t="s">
        <v>2614</v>
      </c>
      <c r="X5010" t="s">
        <v>2615</v>
      </c>
      <c r="Y5010" t="str">
        <f t="shared" si="78"/>
        <v>广州荔湾品唯信息服务有限公司广州唯品会电子商务有限公司信息流</v>
      </c>
      <c r="Z5010" t="e">
        <f>VLOOKUP(Y:Y,[1]Sheet1!N:N,1,0)</f>
        <v>#N/A</v>
      </c>
    </row>
    <row r="5011" spans="1:26" x14ac:dyDescent="0.25">
      <c r="A5011">
        <v>20230602</v>
      </c>
      <c r="B5011">
        <v>45336925</v>
      </c>
      <c r="C5011" t="s">
        <v>2717</v>
      </c>
      <c r="D5011">
        <v>2054669</v>
      </c>
      <c r="E5011" t="s">
        <v>2622</v>
      </c>
      <c r="F5011" s="59">
        <v>306.35000000000002</v>
      </c>
      <c r="G5011">
        <v>226.93</v>
      </c>
      <c r="H5011" t="s">
        <v>2538</v>
      </c>
      <c r="I5011" t="s">
        <v>2551</v>
      </c>
      <c r="J5011" t="s">
        <v>2352</v>
      </c>
      <c r="K5011" t="s">
        <v>2321</v>
      </c>
      <c r="L5011" t="s">
        <v>2351</v>
      </c>
      <c r="M5011" t="s">
        <v>2623</v>
      </c>
      <c r="N5011" t="s">
        <v>2624</v>
      </c>
      <c r="O5011" t="s">
        <v>2542</v>
      </c>
      <c r="P5011" t="s">
        <v>2543</v>
      </c>
      <c r="Q5011" t="s">
        <v>2544</v>
      </c>
      <c r="R5011" t="s">
        <v>2625</v>
      </c>
      <c r="S5011" t="s">
        <v>2546</v>
      </c>
      <c r="T5011">
        <v>0</v>
      </c>
      <c r="U5011" t="s">
        <v>838</v>
      </c>
      <c r="V5011" t="s">
        <v>2548</v>
      </c>
      <c r="W5011" t="s">
        <v>838</v>
      </c>
      <c r="X5011" t="s">
        <v>2548</v>
      </c>
      <c r="Y5011" t="str">
        <f t="shared" si="78"/>
        <v>深圳市小赢普惠科技有限责任公司深圳市赢众通金融信息服务有限责任公司信息流</v>
      </c>
      <c r="Z5011" t="e">
        <f>VLOOKUP(Y:Y,[1]Sheet1!N:N,1,0)</f>
        <v>#N/A</v>
      </c>
    </row>
    <row r="5012" spans="1:26" hidden="1" x14ac:dyDescent="0.25">
      <c r="A5012">
        <v>20230602</v>
      </c>
      <c r="B5012">
        <v>47327891</v>
      </c>
      <c r="C5012" t="s">
        <v>2863</v>
      </c>
      <c r="D5012">
        <v>2185183</v>
      </c>
      <c r="E5012" t="s">
        <v>2574</v>
      </c>
      <c r="F5012" s="59">
        <v>227.29</v>
      </c>
      <c r="G5012">
        <v>172.19</v>
      </c>
      <c r="H5012" t="s">
        <v>2538</v>
      </c>
      <c r="I5012" t="s">
        <v>2539</v>
      </c>
      <c r="J5012" t="s">
        <v>2575</v>
      </c>
      <c r="K5012" t="s">
        <v>2321</v>
      </c>
      <c r="L5012" t="s">
        <v>2344</v>
      </c>
      <c r="M5012" t="s">
        <v>2576</v>
      </c>
      <c r="O5012" t="s">
        <v>2542</v>
      </c>
      <c r="P5012" t="s">
        <v>2543</v>
      </c>
      <c r="Q5012" t="s">
        <v>2544</v>
      </c>
      <c r="R5012" t="s">
        <v>2577</v>
      </c>
      <c r="S5012" t="s">
        <v>2546</v>
      </c>
      <c r="T5012">
        <v>0</v>
      </c>
      <c r="U5012" t="s">
        <v>838</v>
      </c>
      <c r="V5012" t="s">
        <v>2578</v>
      </c>
      <c r="W5012" t="s">
        <v>838</v>
      </c>
      <c r="X5012" t="s">
        <v>2578</v>
      </c>
      <c r="Y5012" t="str">
        <f t="shared" si="78"/>
        <v>北京微财科技有限公司-数媒重庆市黑卡小额贷款有限公司信息流</v>
      </c>
      <c r="Z5012" t="e">
        <f>VLOOKUP(Y:Y,[1]Sheet1!N:N,1,0)</f>
        <v>#N/A</v>
      </c>
    </row>
    <row r="5013" spans="1:26" hidden="1" x14ac:dyDescent="0.25">
      <c r="A5013">
        <v>20230602</v>
      </c>
      <c r="B5013">
        <v>41276552</v>
      </c>
      <c r="C5013" t="s">
        <v>2817</v>
      </c>
      <c r="D5013">
        <v>2158492</v>
      </c>
      <c r="E5013" t="s">
        <v>2580</v>
      </c>
      <c r="F5013" s="59">
        <v>613.86</v>
      </c>
      <c r="G5013">
        <v>515.83000000000004</v>
      </c>
      <c r="H5013" t="s">
        <v>2559</v>
      </c>
      <c r="I5013" t="s">
        <v>2560</v>
      </c>
      <c r="J5013" t="s">
        <v>2330</v>
      </c>
      <c r="K5013" t="s">
        <v>711</v>
      </c>
      <c r="L5013" t="s">
        <v>2329</v>
      </c>
      <c r="M5013" t="s">
        <v>2581</v>
      </c>
      <c r="N5013" t="s">
        <v>2582</v>
      </c>
      <c r="O5013" t="s">
        <v>2542</v>
      </c>
      <c r="P5013" t="s">
        <v>2543</v>
      </c>
      <c r="Q5013" t="s">
        <v>2544</v>
      </c>
      <c r="R5013" t="s">
        <v>2583</v>
      </c>
      <c r="S5013" t="s">
        <v>2546</v>
      </c>
      <c r="T5013">
        <v>12490.62</v>
      </c>
      <c r="U5013" t="s">
        <v>2584</v>
      </c>
      <c r="V5013" t="s">
        <v>2585</v>
      </c>
      <c r="W5013" t="s">
        <v>2584</v>
      </c>
      <c r="X5013" t="s">
        <v>2585</v>
      </c>
      <c r="Y5013" t="str">
        <f t="shared" si="78"/>
        <v>成都哈拜网络科技有限公司-数字媒体事业部上海哈啰普惠科技有限公司CPC</v>
      </c>
      <c r="Z5013" t="e">
        <f>VLOOKUP(Y:Y,[1]Sheet1!N:N,1,0)</f>
        <v>#N/A</v>
      </c>
    </row>
    <row r="5014" spans="1:26" hidden="1" x14ac:dyDescent="0.25">
      <c r="A5014">
        <v>20230602</v>
      </c>
      <c r="B5014">
        <v>42965681</v>
      </c>
      <c r="C5014" t="s">
        <v>2725</v>
      </c>
      <c r="D5014">
        <v>2165227</v>
      </c>
      <c r="E5014" t="s">
        <v>2566</v>
      </c>
      <c r="F5014" s="59">
        <v>790.05</v>
      </c>
      <c r="G5014">
        <v>585.22</v>
      </c>
      <c r="H5014" t="s">
        <v>2538</v>
      </c>
      <c r="I5014" t="s">
        <v>2539</v>
      </c>
      <c r="J5014" t="s">
        <v>2320</v>
      </c>
      <c r="K5014" t="s">
        <v>2321</v>
      </c>
      <c r="L5014" t="s">
        <v>2318</v>
      </c>
      <c r="M5014" t="s">
        <v>2540</v>
      </c>
      <c r="N5014" t="s">
        <v>2541</v>
      </c>
      <c r="O5014" t="s">
        <v>2542</v>
      </c>
      <c r="P5014" t="s">
        <v>2543</v>
      </c>
      <c r="Q5014" t="s">
        <v>2544</v>
      </c>
      <c r="R5014" t="s">
        <v>2545</v>
      </c>
      <c r="S5014" t="s">
        <v>2546</v>
      </c>
      <c r="T5014">
        <v>0</v>
      </c>
      <c r="U5014" t="s">
        <v>838</v>
      </c>
      <c r="V5014" t="s">
        <v>2547</v>
      </c>
      <c r="W5014" t="s">
        <v>838</v>
      </c>
      <c r="X5014" t="s">
        <v>2548</v>
      </c>
      <c r="Y5014" t="str">
        <f t="shared" si="78"/>
        <v>上海耳序信息技术有限公司-四部上海拍拍贷金融信息服务有限公司信息流</v>
      </c>
      <c r="Z5014" t="e">
        <f>VLOOKUP(Y:Y,[1]Sheet1!N:N,1,0)</f>
        <v>#N/A</v>
      </c>
    </row>
    <row r="5015" spans="1:26" x14ac:dyDescent="0.25">
      <c r="A5015">
        <v>20230602</v>
      </c>
      <c r="B5015">
        <v>43094804</v>
      </c>
      <c r="C5015" t="s">
        <v>2705</v>
      </c>
      <c r="D5015">
        <v>2054669</v>
      </c>
      <c r="E5015" t="s">
        <v>2622</v>
      </c>
      <c r="F5015" s="59">
        <v>504.14</v>
      </c>
      <c r="G5015">
        <v>373.44</v>
      </c>
      <c r="H5015" t="s">
        <v>2538</v>
      </c>
      <c r="I5015" t="s">
        <v>2551</v>
      </c>
      <c r="J5015" t="s">
        <v>2352</v>
      </c>
      <c r="K5015" t="s">
        <v>2321</v>
      </c>
      <c r="L5015" t="s">
        <v>2351</v>
      </c>
      <c r="M5015" t="s">
        <v>2623</v>
      </c>
      <c r="N5015" t="s">
        <v>2624</v>
      </c>
      <c r="O5015" t="s">
        <v>2542</v>
      </c>
      <c r="P5015" t="s">
        <v>2543</v>
      </c>
      <c r="Q5015" t="s">
        <v>2544</v>
      </c>
      <c r="R5015" t="s">
        <v>2625</v>
      </c>
      <c r="S5015" t="s">
        <v>2546</v>
      </c>
      <c r="T5015">
        <v>0</v>
      </c>
      <c r="U5015" t="s">
        <v>838</v>
      </c>
      <c r="V5015" t="s">
        <v>2548</v>
      </c>
      <c r="W5015" t="s">
        <v>838</v>
      </c>
      <c r="X5015" t="s">
        <v>2548</v>
      </c>
      <c r="Y5015" t="str">
        <f t="shared" si="78"/>
        <v>深圳市小赢普惠科技有限责任公司深圳市赢众通金融信息服务有限责任公司信息流</v>
      </c>
      <c r="Z5015" t="e">
        <f>VLOOKUP(Y:Y,[1]Sheet1!N:N,1,0)</f>
        <v>#N/A</v>
      </c>
    </row>
    <row r="5016" spans="1:26" x14ac:dyDescent="0.25">
      <c r="A5016">
        <v>20230602</v>
      </c>
      <c r="B5016">
        <v>45336925</v>
      </c>
      <c r="C5016" t="s">
        <v>2717</v>
      </c>
      <c r="D5016">
        <v>2054669</v>
      </c>
      <c r="E5016" t="s">
        <v>2622</v>
      </c>
      <c r="F5016" s="59">
        <v>7208.67</v>
      </c>
      <c r="G5016">
        <v>5339.76</v>
      </c>
      <c r="H5016" t="s">
        <v>2538</v>
      </c>
      <c r="I5016" t="s">
        <v>2539</v>
      </c>
      <c r="J5016" t="s">
        <v>2352</v>
      </c>
      <c r="K5016" t="s">
        <v>2321</v>
      </c>
      <c r="L5016" t="s">
        <v>2351</v>
      </c>
      <c r="M5016" t="s">
        <v>2623</v>
      </c>
      <c r="N5016" t="s">
        <v>2624</v>
      </c>
      <c r="O5016" t="s">
        <v>2542</v>
      </c>
      <c r="P5016" t="s">
        <v>2543</v>
      </c>
      <c r="Q5016" t="s">
        <v>2544</v>
      </c>
      <c r="R5016" t="s">
        <v>2625</v>
      </c>
      <c r="S5016" t="s">
        <v>2546</v>
      </c>
      <c r="T5016">
        <v>0</v>
      </c>
      <c r="U5016" t="s">
        <v>838</v>
      </c>
      <c r="V5016" t="s">
        <v>2548</v>
      </c>
      <c r="W5016" t="s">
        <v>838</v>
      </c>
      <c r="X5016" t="s">
        <v>2548</v>
      </c>
      <c r="Y5016" t="str">
        <f t="shared" si="78"/>
        <v>深圳市小赢普惠科技有限责任公司深圳市赢众通金融信息服务有限责任公司信息流</v>
      </c>
      <c r="Z5016" t="e">
        <f>VLOOKUP(Y:Y,[1]Sheet1!N:N,1,0)</f>
        <v>#N/A</v>
      </c>
    </row>
    <row r="5017" spans="1:26" hidden="1" x14ac:dyDescent="0.25">
      <c r="A5017">
        <v>20230602</v>
      </c>
      <c r="B5017">
        <v>40182529</v>
      </c>
      <c r="C5017" t="s">
        <v>2795</v>
      </c>
      <c r="D5017">
        <v>2130054</v>
      </c>
      <c r="E5017" t="s">
        <v>2558</v>
      </c>
      <c r="F5017" s="59">
        <v>1405.5</v>
      </c>
      <c r="G5017">
        <v>1138.02</v>
      </c>
      <c r="H5017" t="s">
        <v>2559</v>
      </c>
      <c r="I5017" t="s">
        <v>2560</v>
      </c>
      <c r="J5017" t="s">
        <v>2350</v>
      </c>
      <c r="K5017" t="s">
        <v>711</v>
      </c>
      <c r="L5017" t="s">
        <v>2350</v>
      </c>
      <c r="M5017" t="s">
        <v>2561</v>
      </c>
      <c r="N5017" t="s">
        <v>2562</v>
      </c>
      <c r="O5017" t="s">
        <v>2542</v>
      </c>
      <c r="P5017" t="s">
        <v>2543</v>
      </c>
      <c r="Q5017" t="s">
        <v>2544</v>
      </c>
      <c r="R5017" t="s">
        <v>2563</v>
      </c>
      <c r="S5017" t="s">
        <v>2546</v>
      </c>
      <c r="T5017">
        <v>10532.444</v>
      </c>
      <c r="U5017" t="s">
        <v>1891</v>
      </c>
      <c r="V5017" t="s">
        <v>2564</v>
      </c>
      <c r="W5017" t="s">
        <v>1891</v>
      </c>
      <c r="X5017" t="s">
        <v>2564</v>
      </c>
      <c r="Y5017" t="str">
        <f t="shared" si="78"/>
        <v>深圳尚米网络技术有限公司深圳尚米网络技术有限公司CPC</v>
      </c>
      <c r="Z5017" t="e">
        <f>VLOOKUP(Y:Y,[1]Sheet1!N:N,1,0)</f>
        <v>#N/A</v>
      </c>
    </row>
    <row r="5018" spans="1:26" hidden="1" x14ac:dyDescent="0.25">
      <c r="A5018">
        <v>20230602</v>
      </c>
      <c r="B5018">
        <v>32834859</v>
      </c>
      <c r="C5018" t="s">
        <v>2737</v>
      </c>
      <c r="D5018">
        <v>2054667</v>
      </c>
      <c r="E5018" t="s">
        <v>2738</v>
      </c>
      <c r="F5018" s="59">
        <v>31143.439999999999</v>
      </c>
      <c r="G5018">
        <v>26170.41</v>
      </c>
      <c r="H5018" t="s">
        <v>2559</v>
      </c>
      <c r="I5018" t="s">
        <v>2560</v>
      </c>
      <c r="J5018" t="s">
        <v>2352</v>
      </c>
      <c r="K5018" t="s">
        <v>711</v>
      </c>
      <c r="L5018" t="s">
        <v>2351</v>
      </c>
      <c r="M5018" t="s">
        <v>2623</v>
      </c>
      <c r="N5018" t="s">
        <v>2624</v>
      </c>
      <c r="O5018" t="s">
        <v>2542</v>
      </c>
      <c r="P5018" t="s">
        <v>2543</v>
      </c>
      <c r="Q5018" t="s">
        <v>2544</v>
      </c>
      <c r="R5018" t="s">
        <v>2625</v>
      </c>
      <c r="S5018" t="s">
        <v>2546</v>
      </c>
      <c r="T5018">
        <v>910394.46</v>
      </c>
      <c r="U5018" t="s">
        <v>838</v>
      </c>
      <c r="V5018" t="s">
        <v>2548</v>
      </c>
      <c r="W5018" t="s">
        <v>838</v>
      </c>
      <c r="X5018" t="s">
        <v>2548</v>
      </c>
      <c r="Y5018" t="str">
        <f t="shared" si="78"/>
        <v>深圳市小赢普惠科技有限责任公司深圳市赢众通金融信息服务有限责任公司CPC</v>
      </c>
      <c r="Z5018" t="e">
        <f>VLOOKUP(Y:Y,[1]Sheet1!N:N,1,0)</f>
        <v>#N/A</v>
      </c>
    </row>
    <row r="5019" spans="1:26" hidden="1" x14ac:dyDescent="0.25">
      <c r="A5019">
        <v>20230602</v>
      </c>
      <c r="B5019">
        <v>40548287</v>
      </c>
      <c r="C5019" t="s">
        <v>2616</v>
      </c>
      <c r="D5019">
        <v>2130054</v>
      </c>
      <c r="E5019" t="s">
        <v>2558</v>
      </c>
      <c r="F5019" s="59">
        <v>1827.13</v>
      </c>
      <c r="G5019">
        <v>1479.39</v>
      </c>
      <c r="H5019" t="s">
        <v>2559</v>
      </c>
      <c r="I5019" t="s">
        <v>2560</v>
      </c>
      <c r="J5019" t="s">
        <v>2350</v>
      </c>
      <c r="K5019" t="s">
        <v>711</v>
      </c>
      <c r="L5019" t="s">
        <v>2350</v>
      </c>
      <c r="M5019" t="s">
        <v>2561</v>
      </c>
      <c r="N5019" t="s">
        <v>2562</v>
      </c>
      <c r="O5019" t="s">
        <v>2542</v>
      </c>
      <c r="P5019" t="s">
        <v>2543</v>
      </c>
      <c r="Q5019" t="s">
        <v>2544</v>
      </c>
      <c r="R5019" t="s">
        <v>2563</v>
      </c>
      <c r="S5019" t="s">
        <v>2546</v>
      </c>
      <c r="T5019">
        <v>7849.23</v>
      </c>
      <c r="U5019" t="s">
        <v>1891</v>
      </c>
      <c r="V5019" t="s">
        <v>2564</v>
      </c>
      <c r="W5019" t="s">
        <v>1891</v>
      </c>
      <c r="X5019" t="s">
        <v>2564</v>
      </c>
      <c r="Y5019" t="str">
        <f t="shared" si="78"/>
        <v>深圳尚米网络技术有限公司深圳尚米网络技术有限公司CPC</v>
      </c>
      <c r="Z5019" t="e">
        <f>VLOOKUP(Y:Y,[1]Sheet1!N:N,1,0)</f>
        <v>#N/A</v>
      </c>
    </row>
    <row r="5020" spans="1:26" hidden="1" x14ac:dyDescent="0.25">
      <c r="A5020">
        <v>20230602</v>
      </c>
      <c r="B5020">
        <v>41250557</v>
      </c>
      <c r="C5020" t="s">
        <v>2771</v>
      </c>
      <c r="D5020">
        <v>2130054</v>
      </c>
      <c r="E5020" t="s">
        <v>2558</v>
      </c>
      <c r="F5020" s="59">
        <v>3610.04</v>
      </c>
      <c r="G5020">
        <v>2923.04</v>
      </c>
      <c r="H5020" t="s">
        <v>2559</v>
      </c>
      <c r="I5020" t="s">
        <v>2560</v>
      </c>
      <c r="J5020" t="s">
        <v>2350</v>
      </c>
      <c r="K5020" t="s">
        <v>711</v>
      </c>
      <c r="L5020" t="s">
        <v>2350</v>
      </c>
      <c r="M5020" t="s">
        <v>2561</v>
      </c>
      <c r="N5020" t="s">
        <v>2562</v>
      </c>
      <c r="O5020" t="s">
        <v>2542</v>
      </c>
      <c r="P5020" t="s">
        <v>2543</v>
      </c>
      <c r="Q5020" t="s">
        <v>2544</v>
      </c>
      <c r="R5020" t="s">
        <v>2563</v>
      </c>
      <c r="S5020" t="s">
        <v>2546</v>
      </c>
      <c r="T5020">
        <v>12356.984</v>
      </c>
      <c r="U5020" t="s">
        <v>1891</v>
      </c>
      <c r="V5020" t="s">
        <v>2564</v>
      </c>
      <c r="W5020" t="s">
        <v>1891</v>
      </c>
      <c r="X5020" t="s">
        <v>2564</v>
      </c>
      <c r="Y5020" t="str">
        <f t="shared" si="78"/>
        <v>深圳尚米网络技术有限公司深圳尚米网络技术有限公司CPC</v>
      </c>
      <c r="Z5020" t="e">
        <f>VLOOKUP(Y:Y,[1]Sheet1!N:N,1,0)</f>
        <v>#N/A</v>
      </c>
    </row>
    <row r="5021" spans="1:26" hidden="1" x14ac:dyDescent="0.25">
      <c r="A5021">
        <v>20230602</v>
      </c>
      <c r="B5021">
        <v>42327274</v>
      </c>
      <c r="C5021" t="s">
        <v>2791</v>
      </c>
      <c r="D5021">
        <v>2172261</v>
      </c>
      <c r="E5021" t="s">
        <v>2628</v>
      </c>
      <c r="F5021" s="59">
        <v>83.1</v>
      </c>
      <c r="G5021">
        <v>63.44</v>
      </c>
      <c r="H5021" t="s">
        <v>2538</v>
      </c>
      <c r="I5021" t="s">
        <v>2551</v>
      </c>
      <c r="J5021" t="s">
        <v>292</v>
      </c>
      <c r="K5021" t="s">
        <v>2321</v>
      </c>
      <c r="L5021" t="s">
        <v>574</v>
      </c>
      <c r="M5021" t="s">
        <v>2611</v>
      </c>
      <c r="N5021" t="s">
        <v>2612</v>
      </c>
      <c r="O5021" t="s">
        <v>2542</v>
      </c>
      <c r="P5021" t="s">
        <v>2543</v>
      </c>
      <c r="Q5021" t="s">
        <v>2544</v>
      </c>
      <c r="R5021" t="s">
        <v>2613</v>
      </c>
      <c r="S5021" t="s">
        <v>2546</v>
      </c>
      <c r="T5021">
        <v>0</v>
      </c>
      <c r="U5021" t="s">
        <v>2614</v>
      </c>
      <c r="V5021" t="s">
        <v>2615</v>
      </c>
      <c r="W5021" t="s">
        <v>2614</v>
      </c>
      <c r="X5021" t="s">
        <v>2615</v>
      </c>
      <c r="Y5021" t="str">
        <f t="shared" si="78"/>
        <v>广州荔湾品唯信息服务有限公司广州唯品会电子商务有限公司信息流</v>
      </c>
      <c r="Z5021" t="e">
        <f>VLOOKUP(Y:Y,[1]Sheet1!N:N,1,0)</f>
        <v>#N/A</v>
      </c>
    </row>
    <row r="5022" spans="1:26" hidden="1" x14ac:dyDescent="0.25">
      <c r="A5022">
        <v>20230602</v>
      </c>
      <c r="B5022">
        <v>45323011</v>
      </c>
      <c r="C5022" t="s">
        <v>2680</v>
      </c>
      <c r="D5022">
        <v>2158930</v>
      </c>
      <c r="E5022" t="s">
        <v>2880</v>
      </c>
      <c r="F5022" s="59">
        <v>685.9</v>
      </c>
      <c r="G5022">
        <v>685.9</v>
      </c>
      <c r="H5022" t="s">
        <v>2538</v>
      </c>
      <c r="I5022" t="s">
        <v>2551</v>
      </c>
      <c r="J5022" t="s">
        <v>292</v>
      </c>
      <c r="K5022" t="s">
        <v>2321</v>
      </c>
      <c r="L5022" t="s">
        <v>574</v>
      </c>
      <c r="M5022" t="s">
        <v>2611</v>
      </c>
      <c r="N5022" t="s">
        <v>2612</v>
      </c>
      <c r="O5022" t="s">
        <v>2542</v>
      </c>
      <c r="P5022" t="s">
        <v>2543</v>
      </c>
      <c r="Q5022" t="s">
        <v>2544</v>
      </c>
      <c r="R5022" t="s">
        <v>2613</v>
      </c>
      <c r="S5022" t="s">
        <v>2546</v>
      </c>
      <c r="T5022">
        <v>0</v>
      </c>
      <c r="U5022" t="s">
        <v>2614</v>
      </c>
      <c r="V5022" t="s">
        <v>2615</v>
      </c>
      <c r="W5022" t="s">
        <v>2614</v>
      </c>
      <c r="X5022" t="s">
        <v>2615</v>
      </c>
      <c r="Y5022" t="str">
        <f t="shared" si="78"/>
        <v>广州荔湾品唯信息服务有限公司广州唯品会电子商务有限公司信息流</v>
      </c>
      <c r="Z5022" t="e">
        <f>VLOOKUP(Y:Y,[1]Sheet1!N:N,1,0)</f>
        <v>#N/A</v>
      </c>
    </row>
    <row r="5023" spans="1:26" hidden="1" x14ac:dyDescent="0.25">
      <c r="A5023">
        <v>20230602</v>
      </c>
      <c r="B5023">
        <v>47327817</v>
      </c>
      <c r="C5023" t="s">
        <v>2718</v>
      </c>
      <c r="D5023">
        <v>2185183</v>
      </c>
      <c r="E5023" t="s">
        <v>2574</v>
      </c>
      <c r="F5023" s="59">
        <v>953.71</v>
      </c>
      <c r="G5023">
        <v>722.51</v>
      </c>
      <c r="H5023" t="s">
        <v>2538</v>
      </c>
      <c r="I5023" t="s">
        <v>2539</v>
      </c>
      <c r="J5023" t="s">
        <v>2575</v>
      </c>
      <c r="K5023" t="s">
        <v>2321</v>
      </c>
      <c r="L5023" t="s">
        <v>2344</v>
      </c>
      <c r="M5023" t="s">
        <v>2576</v>
      </c>
      <c r="O5023" t="s">
        <v>2542</v>
      </c>
      <c r="P5023" t="s">
        <v>2543</v>
      </c>
      <c r="Q5023" t="s">
        <v>2544</v>
      </c>
      <c r="R5023" t="s">
        <v>2577</v>
      </c>
      <c r="S5023" t="s">
        <v>2546</v>
      </c>
      <c r="T5023">
        <v>0</v>
      </c>
      <c r="U5023" t="s">
        <v>838</v>
      </c>
      <c r="V5023" t="s">
        <v>2578</v>
      </c>
      <c r="W5023" t="s">
        <v>838</v>
      </c>
      <c r="X5023" t="s">
        <v>2578</v>
      </c>
      <c r="Y5023" t="str">
        <f t="shared" si="78"/>
        <v>北京微财科技有限公司-数媒重庆市黑卡小额贷款有限公司信息流</v>
      </c>
      <c r="Z5023" t="e">
        <f>VLOOKUP(Y:Y,[1]Sheet1!N:N,1,0)</f>
        <v>#N/A</v>
      </c>
    </row>
    <row r="5024" spans="1:26" hidden="1" x14ac:dyDescent="0.25">
      <c r="A5024">
        <v>20230602</v>
      </c>
      <c r="B5024">
        <v>27382539</v>
      </c>
      <c r="C5024" t="s">
        <v>2609</v>
      </c>
      <c r="D5024">
        <v>2172257</v>
      </c>
      <c r="E5024" t="s">
        <v>2610</v>
      </c>
      <c r="F5024" s="59">
        <v>12019.94</v>
      </c>
      <c r="G5024">
        <v>9539.51</v>
      </c>
      <c r="H5024" t="s">
        <v>2559</v>
      </c>
      <c r="I5024" t="s">
        <v>2560</v>
      </c>
      <c r="J5024" t="s">
        <v>292</v>
      </c>
      <c r="K5024" t="s">
        <v>711</v>
      </c>
      <c r="L5024" t="s">
        <v>574</v>
      </c>
      <c r="M5024" t="s">
        <v>2611</v>
      </c>
      <c r="N5024" t="s">
        <v>2612</v>
      </c>
      <c r="O5024" t="s">
        <v>2542</v>
      </c>
      <c r="P5024" t="s">
        <v>2543</v>
      </c>
      <c r="Q5024" t="s">
        <v>2544</v>
      </c>
      <c r="R5024" t="s">
        <v>2613</v>
      </c>
      <c r="S5024" t="s">
        <v>2546</v>
      </c>
      <c r="T5024">
        <v>63122.54</v>
      </c>
      <c r="U5024" t="s">
        <v>2614</v>
      </c>
      <c r="V5024" t="s">
        <v>2615</v>
      </c>
      <c r="W5024" t="s">
        <v>2614</v>
      </c>
      <c r="X5024" t="s">
        <v>2615</v>
      </c>
      <c r="Y5024" t="str">
        <f t="shared" si="78"/>
        <v>广州荔湾品唯信息服务有限公司广州唯品会电子商务有限公司CPC</v>
      </c>
      <c r="Z5024" t="e">
        <f>VLOOKUP(Y:Y,[1]Sheet1!N:N,1,0)</f>
        <v>#N/A</v>
      </c>
    </row>
    <row r="5025" spans="1:26" hidden="1" x14ac:dyDescent="0.25">
      <c r="A5025">
        <v>20230602</v>
      </c>
      <c r="B5025">
        <v>40548239</v>
      </c>
      <c r="C5025" t="s">
        <v>2777</v>
      </c>
      <c r="D5025">
        <v>2130054</v>
      </c>
      <c r="E5025" t="s">
        <v>2558</v>
      </c>
      <c r="F5025" s="59">
        <v>2291.5100000000002</v>
      </c>
      <c r="G5025">
        <v>1855.41</v>
      </c>
      <c r="H5025" t="s">
        <v>2559</v>
      </c>
      <c r="I5025" t="s">
        <v>2560</v>
      </c>
      <c r="J5025" t="s">
        <v>2350</v>
      </c>
      <c r="K5025" t="s">
        <v>711</v>
      </c>
      <c r="L5025" t="s">
        <v>2350</v>
      </c>
      <c r="M5025" t="s">
        <v>2561</v>
      </c>
      <c r="N5025" t="s">
        <v>2562</v>
      </c>
      <c r="O5025" t="s">
        <v>2542</v>
      </c>
      <c r="P5025" t="s">
        <v>2543</v>
      </c>
      <c r="Q5025" t="s">
        <v>2544</v>
      </c>
      <c r="R5025" t="s">
        <v>2563</v>
      </c>
      <c r="S5025" t="s">
        <v>2546</v>
      </c>
      <c r="T5025">
        <v>9225.5519999999997</v>
      </c>
      <c r="U5025" t="s">
        <v>1891</v>
      </c>
      <c r="V5025" t="s">
        <v>2564</v>
      </c>
      <c r="W5025" t="s">
        <v>1891</v>
      </c>
      <c r="X5025" t="s">
        <v>2564</v>
      </c>
      <c r="Y5025" t="str">
        <f t="shared" si="78"/>
        <v>深圳尚米网络技术有限公司深圳尚米网络技术有限公司CPC</v>
      </c>
      <c r="Z5025" t="e">
        <f>VLOOKUP(Y:Y,[1]Sheet1!N:N,1,0)</f>
        <v>#N/A</v>
      </c>
    </row>
    <row r="5026" spans="1:26" hidden="1" x14ac:dyDescent="0.25">
      <c r="A5026">
        <v>20230602</v>
      </c>
      <c r="B5026">
        <v>47176853</v>
      </c>
      <c r="C5026" t="s">
        <v>2877</v>
      </c>
      <c r="D5026">
        <v>2162055</v>
      </c>
      <c r="E5026" t="s">
        <v>2878</v>
      </c>
      <c r="F5026" s="59">
        <v>796.52</v>
      </c>
      <c r="G5026">
        <v>796.52</v>
      </c>
      <c r="H5026" t="s">
        <v>2559</v>
      </c>
      <c r="I5026" t="s">
        <v>2560</v>
      </c>
      <c r="J5026" t="s">
        <v>2365</v>
      </c>
      <c r="K5026" t="s">
        <v>711</v>
      </c>
      <c r="L5026" t="s">
        <v>2365</v>
      </c>
      <c r="M5026" t="s">
        <v>2879</v>
      </c>
      <c r="O5026" t="s">
        <v>2542</v>
      </c>
      <c r="P5026" t="s">
        <v>2543</v>
      </c>
      <c r="Q5026" t="s">
        <v>2544</v>
      </c>
      <c r="R5026" t="s">
        <v>2546</v>
      </c>
      <c r="S5026" t="s">
        <v>2546</v>
      </c>
      <c r="T5026">
        <v>1840.81</v>
      </c>
      <c r="U5026" t="s">
        <v>2870</v>
      </c>
      <c r="V5026" t="s">
        <v>780</v>
      </c>
      <c r="W5026" t="s">
        <v>2870</v>
      </c>
      <c r="X5026" t="s">
        <v>780</v>
      </c>
      <c r="Y5026" t="str">
        <f t="shared" si="78"/>
        <v>北京天下在线科技有限公司北京天下在线科技有限公司CPC</v>
      </c>
      <c r="Z5026" t="e">
        <f>VLOOKUP(Y:Y,[1]Sheet1!N:N,1,0)</f>
        <v>#N/A</v>
      </c>
    </row>
    <row r="5027" spans="1:26" hidden="1" x14ac:dyDescent="0.25">
      <c r="A5027">
        <v>20230602</v>
      </c>
      <c r="B5027">
        <v>47426609</v>
      </c>
      <c r="C5027" t="s">
        <v>2875</v>
      </c>
      <c r="D5027">
        <v>2167551</v>
      </c>
      <c r="E5027" t="s">
        <v>2550</v>
      </c>
      <c r="F5027" s="59">
        <v>0.12</v>
      </c>
      <c r="G5027">
        <v>0</v>
      </c>
      <c r="H5027" t="s">
        <v>2538</v>
      </c>
      <c r="I5027" t="s">
        <v>2551</v>
      </c>
      <c r="J5027" t="s">
        <v>2332</v>
      </c>
      <c r="K5027" t="s">
        <v>2321</v>
      </c>
      <c r="L5027" t="s">
        <v>2333</v>
      </c>
      <c r="M5027" t="s">
        <v>2552</v>
      </c>
      <c r="N5027" t="s">
        <v>2553</v>
      </c>
      <c r="O5027" t="s">
        <v>2542</v>
      </c>
      <c r="P5027" t="s">
        <v>2543</v>
      </c>
      <c r="Q5027" t="s">
        <v>2544</v>
      </c>
      <c r="R5027" t="s">
        <v>2554</v>
      </c>
      <c r="S5027" t="s">
        <v>2546</v>
      </c>
      <c r="T5027">
        <v>0</v>
      </c>
      <c r="U5027" t="s">
        <v>2555</v>
      </c>
      <c r="V5027" t="s">
        <v>2556</v>
      </c>
      <c r="W5027" t="s">
        <v>2555</v>
      </c>
      <c r="X5027" t="s">
        <v>2556</v>
      </c>
      <c r="Y5027" t="str">
        <f t="shared" si="78"/>
        <v>北京爱奇艺科技有限公司-百度北京爱奇艺科技有限公司信息流</v>
      </c>
      <c r="Z5027" t="e">
        <f>VLOOKUP(Y:Y,[1]Sheet1!N:N,1,0)</f>
        <v>#N/A</v>
      </c>
    </row>
    <row r="5028" spans="1:26" hidden="1" x14ac:dyDescent="0.25">
      <c r="A5028">
        <v>20230602</v>
      </c>
      <c r="B5028">
        <v>31781225</v>
      </c>
      <c r="C5028" t="s">
        <v>2779</v>
      </c>
      <c r="D5028">
        <v>2115174</v>
      </c>
      <c r="E5028" t="s">
        <v>2780</v>
      </c>
      <c r="F5028" s="59">
        <v>1012.01</v>
      </c>
      <c r="G5028">
        <v>0</v>
      </c>
      <c r="H5028" t="s">
        <v>2559</v>
      </c>
      <c r="I5028" t="s">
        <v>2560</v>
      </c>
      <c r="J5028" t="s">
        <v>2357</v>
      </c>
      <c r="K5028" t="s">
        <v>711</v>
      </c>
      <c r="L5028" t="s">
        <v>2356</v>
      </c>
      <c r="M5028" t="s">
        <v>2781</v>
      </c>
      <c r="N5028" t="s">
        <v>2782</v>
      </c>
      <c r="O5028" t="s">
        <v>2542</v>
      </c>
      <c r="P5028" t="s">
        <v>2543</v>
      </c>
      <c r="Q5028" t="s">
        <v>2544</v>
      </c>
      <c r="R5028" t="s">
        <v>2783</v>
      </c>
      <c r="S5028" t="s">
        <v>2546</v>
      </c>
      <c r="T5028">
        <v>0</v>
      </c>
      <c r="U5028" t="s">
        <v>2784</v>
      </c>
      <c r="V5028" t="s">
        <v>2785</v>
      </c>
      <c r="W5028" t="s">
        <v>1891</v>
      </c>
      <c r="X5028" t="s">
        <v>2602</v>
      </c>
      <c r="Y5028" t="str">
        <f t="shared" si="78"/>
        <v>腾讯云计算(北京)有限责任公司深圳市腾讯计算机系统有限公司CPC</v>
      </c>
      <c r="Z5028" t="e">
        <f>VLOOKUP(Y:Y,[1]Sheet1!N:N,1,0)</f>
        <v>#N/A</v>
      </c>
    </row>
    <row r="5029" spans="1:26" hidden="1" x14ac:dyDescent="0.25">
      <c r="A5029">
        <v>20230602</v>
      </c>
      <c r="B5029">
        <v>42840928</v>
      </c>
      <c r="C5029" t="s">
        <v>2813</v>
      </c>
      <c r="D5029">
        <v>2117410</v>
      </c>
      <c r="E5029" t="s">
        <v>2587</v>
      </c>
      <c r="F5029" s="59">
        <v>707.12</v>
      </c>
      <c r="G5029">
        <v>0</v>
      </c>
      <c r="H5029" t="s">
        <v>2538</v>
      </c>
      <c r="I5029" t="s">
        <v>2551</v>
      </c>
      <c r="J5029" t="s">
        <v>2353</v>
      </c>
      <c r="K5029" t="s">
        <v>2321</v>
      </c>
      <c r="L5029" t="s">
        <v>326</v>
      </c>
      <c r="M5029" t="s">
        <v>2588</v>
      </c>
      <c r="N5029" t="s">
        <v>2589</v>
      </c>
      <c r="O5029" t="s">
        <v>2542</v>
      </c>
      <c r="P5029" t="s">
        <v>2543</v>
      </c>
      <c r="Q5029" t="s">
        <v>2544</v>
      </c>
      <c r="R5029" t="s">
        <v>2570</v>
      </c>
      <c r="S5029" t="s">
        <v>2546</v>
      </c>
      <c r="T5029">
        <v>0</v>
      </c>
      <c r="U5029" t="s">
        <v>2571</v>
      </c>
      <c r="V5029" t="s">
        <v>2572</v>
      </c>
      <c r="W5029" t="s">
        <v>1891</v>
      </c>
      <c r="X5029" t="s">
        <v>2564</v>
      </c>
      <c r="Y5029" t="str">
        <f t="shared" si="78"/>
        <v>网易有道信息技术（北京）有限公司网易(杭州)网络有限公司信息流</v>
      </c>
      <c r="Z5029" t="e">
        <f>VLOOKUP(Y:Y,[1]Sheet1!N:N,1,0)</f>
        <v>#N/A</v>
      </c>
    </row>
    <row r="5030" spans="1:26" hidden="1" x14ac:dyDescent="0.25">
      <c r="A5030">
        <v>20230602</v>
      </c>
      <c r="B5030">
        <v>47327867</v>
      </c>
      <c r="C5030" t="s">
        <v>2682</v>
      </c>
      <c r="D5030">
        <v>2165189</v>
      </c>
      <c r="E5030" t="s">
        <v>2881</v>
      </c>
      <c r="F5030" s="59">
        <v>3442.35</v>
      </c>
      <c r="G5030">
        <v>2647.96</v>
      </c>
      <c r="H5030" t="s">
        <v>2538</v>
      </c>
      <c r="I5030" t="s">
        <v>2539</v>
      </c>
      <c r="J5030" t="s">
        <v>2575</v>
      </c>
      <c r="K5030" t="s">
        <v>2321</v>
      </c>
      <c r="L5030" t="s">
        <v>2344</v>
      </c>
      <c r="M5030" t="s">
        <v>2576</v>
      </c>
      <c r="O5030" t="s">
        <v>2542</v>
      </c>
      <c r="P5030" t="s">
        <v>2543</v>
      </c>
      <c r="Q5030" t="s">
        <v>2544</v>
      </c>
      <c r="R5030" t="s">
        <v>2577</v>
      </c>
      <c r="S5030" t="s">
        <v>2546</v>
      </c>
      <c r="T5030">
        <v>0</v>
      </c>
      <c r="U5030" t="s">
        <v>838</v>
      </c>
      <c r="V5030" t="s">
        <v>2578</v>
      </c>
      <c r="W5030" t="s">
        <v>838</v>
      </c>
      <c r="X5030" t="s">
        <v>2578</v>
      </c>
      <c r="Y5030" t="str">
        <f t="shared" si="78"/>
        <v>北京微财科技有限公司-数媒重庆市黑卡小额贷款有限公司信息流</v>
      </c>
      <c r="Z5030" t="e">
        <f>VLOOKUP(Y:Y,[1]Sheet1!N:N,1,0)</f>
        <v>#N/A</v>
      </c>
    </row>
    <row r="5031" spans="1:26" hidden="1" x14ac:dyDescent="0.25">
      <c r="A5031">
        <v>20230602</v>
      </c>
      <c r="B5031">
        <v>42012563</v>
      </c>
      <c r="C5031" t="s">
        <v>2741</v>
      </c>
      <c r="D5031">
        <v>2142924</v>
      </c>
      <c r="E5031" t="s">
        <v>2716</v>
      </c>
      <c r="F5031" s="59">
        <v>13.12</v>
      </c>
      <c r="G5031">
        <v>13.12</v>
      </c>
      <c r="H5031" t="s">
        <v>2559</v>
      </c>
      <c r="I5031" t="s">
        <v>2560</v>
      </c>
      <c r="J5031" t="s">
        <v>392</v>
      </c>
      <c r="K5031" t="s">
        <v>711</v>
      </c>
      <c r="L5031" t="s">
        <v>392</v>
      </c>
      <c r="M5031" t="s">
        <v>2641</v>
      </c>
      <c r="N5031" t="s">
        <v>2642</v>
      </c>
      <c r="O5031" t="s">
        <v>2542</v>
      </c>
      <c r="P5031" t="s">
        <v>2543</v>
      </c>
      <c r="Q5031" t="s">
        <v>2544</v>
      </c>
      <c r="R5031" t="s">
        <v>2643</v>
      </c>
      <c r="S5031" t="s">
        <v>2546</v>
      </c>
      <c r="T5031">
        <v>77080.72</v>
      </c>
      <c r="U5031" t="s">
        <v>838</v>
      </c>
      <c r="V5031" t="s">
        <v>2578</v>
      </c>
      <c r="W5031" t="s">
        <v>838</v>
      </c>
      <c r="X5031" t="s">
        <v>2548</v>
      </c>
      <c r="Y5031" t="str">
        <f t="shared" si="78"/>
        <v>福州三六零网络小额贷款有限公司福州三六零网络小额贷款有限公司CPC</v>
      </c>
      <c r="Z5031" t="e">
        <f>VLOOKUP(Y:Y,[1]Sheet1!N:N,1,0)</f>
        <v>#N/A</v>
      </c>
    </row>
    <row r="5032" spans="1:26" hidden="1" x14ac:dyDescent="0.25">
      <c r="A5032">
        <v>20230602</v>
      </c>
      <c r="B5032">
        <v>30510581</v>
      </c>
      <c r="C5032" t="s">
        <v>2883</v>
      </c>
      <c r="D5032">
        <v>2125615</v>
      </c>
      <c r="E5032" t="s">
        <v>2884</v>
      </c>
      <c r="F5032" s="59">
        <v>195.41</v>
      </c>
      <c r="G5032">
        <v>195.41</v>
      </c>
      <c r="H5032" t="s">
        <v>2538</v>
      </c>
      <c r="I5032" t="s">
        <v>2551</v>
      </c>
      <c r="J5032" t="s">
        <v>2350</v>
      </c>
      <c r="K5032" t="s">
        <v>2321</v>
      </c>
      <c r="L5032" t="s">
        <v>2350</v>
      </c>
      <c r="M5032" t="s">
        <v>2561</v>
      </c>
      <c r="N5032" t="s">
        <v>2562</v>
      </c>
      <c r="O5032" t="s">
        <v>2542</v>
      </c>
      <c r="P5032" t="s">
        <v>2543</v>
      </c>
      <c r="Q5032" t="s">
        <v>2544</v>
      </c>
      <c r="R5032" t="s">
        <v>2563</v>
      </c>
      <c r="S5032" t="s">
        <v>2546</v>
      </c>
      <c r="T5032">
        <v>0</v>
      </c>
      <c r="U5032" t="s">
        <v>1891</v>
      </c>
      <c r="V5032" t="s">
        <v>2602</v>
      </c>
      <c r="W5032" t="s">
        <v>1891</v>
      </c>
      <c r="X5032" t="s">
        <v>2564</v>
      </c>
      <c r="Y5032" t="str">
        <f t="shared" si="78"/>
        <v>深圳尚米网络技术有限公司深圳尚米网络技术有限公司信息流</v>
      </c>
      <c r="Z5032" t="e">
        <f>VLOOKUP(Y:Y,[1]Sheet1!N:N,1,0)</f>
        <v>#N/A</v>
      </c>
    </row>
    <row r="5033" spans="1:26" hidden="1" x14ac:dyDescent="0.25">
      <c r="A5033">
        <v>20230602</v>
      </c>
      <c r="B5033">
        <v>42840845</v>
      </c>
      <c r="C5033" t="s">
        <v>2812</v>
      </c>
      <c r="D5033">
        <v>2117410</v>
      </c>
      <c r="E5033" t="s">
        <v>2587</v>
      </c>
      <c r="F5033" s="59">
        <v>695.63</v>
      </c>
      <c r="G5033">
        <v>0</v>
      </c>
      <c r="H5033" t="s">
        <v>2538</v>
      </c>
      <c r="I5033" t="s">
        <v>2551</v>
      </c>
      <c r="J5033" t="s">
        <v>2353</v>
      </c>
      <c r="K5033" t="s">
        <v>2321</v>
      </c>
      <c r="L5033" t="s">
        <v>326</v>
      </c>
      <c r="M5033" t="s">
        <v>2588</v>
      </c>
      <c r="N5033" t="s">
        <v>2589</v>
      </c>
      <c r="O5033" t="s">
        <v>2542</v>
      </c>
      <c r="P5033" t="s">
        <v>2543</v>
      </c>
      <c r="Q5033" t="s">
        <v>2544</v>
      </c>
      <c r="R5033" t="s">
        <v>2570</v>
      </c>
      <c r="S5033" t="s">
        <v>2546</v>
      </c>
      <c r="T5033">
        <v>0</v>
      </c>
      <c r="U5033" t="s">
        <v>2571</v>
      </c>
      <c r="V5033" t="s">
        <v>2572</v>
      </c>
      <c r="W5033" t="s">
        <v>1891</v>
      </c>
      <c r="X5033" t="s">
        <v>2564</v>
      </c>
      <c r="Y5033" t="str">
        <f t="shared" si="78"/>
        <v>网易有道信息技术（北京）有限公司网易(杭州)网络有限公司信息流</v>
      </c>
      <c r="Z5033" t="e">
        <f>VLOOKUP(Y:Y,[1]Sheet1!N:N,1,0)</f>
        <v>#N/A</v>
      </c>
    </row>
    <row r="5034" spans="1:26" hidden="1" x14ac:dyDescent="0.25">
      <c r="A5034">
        <v>20230602</v>
      </c>
      <c r="B5034">
        <v>47798459</v>
      </c>
      <c r="C5034" t="s">
        <v>2861</v>
      </c>
      <c r="D5034">
        <v>2169384</v>
      </c>
      <c r="E5034" t="s">
        <v>2633</v>
      </c>
      <c r="F5034" s="59">
        <v>5437.04</v>
      </c>
      <c r="G5034">
        <v>4027.44</v>
      </c>
      <c r="H5034" t="s">
        <v>2538</v>
      </c>
      <c r="I5034" t="s">
        <v>2551</v>
      </c>
      <c r="J5034" t="s">
        <v>296</v>
      </c>
      <c r="K5034" t="s">
        <v>2321</v>
      </c>
      <c r="L5034" t="s">
        <v>2334</v>
      </c>
      <c r="M5034" t="s">
        <v>2634</v>
      </c>
      <c r="N5034" t="s">
        <v>2635</v>
      </c>
      <c r="O5034" t="s">
        <v>2542</v>
      </c>
      <c r="P5034" t="s">
        <v>2543</v>
      </c>
      <c r="Q5034" t="s">
        <v>2544</v>
      </c>
      <c r="R5034" t="s">
        <v>2636</v>
      </c>
      <c r="S5034" t="s">
        <v>2546</v>
      </c>
      <c r="T5034">
        <v>0</v>
      </c>
      <c r="U5034" t="s">
        <v>2584</v>
      </c>
      <c r="V5034" t="s">
        <v>2637</v>
      </c>
      <c r="W5034" t="s">
        <v>2584</v>
      </c>
      <c r="X5034" t="s">
        <v>2637</v>
      </c>
      <c r="Y5034" t="str">
        <f t="shared" si="78"/>
        <v>湖北车智汇传媒有限公司北京车之家信息技术有限公司信息流</v>
      </c>
      <c r="Z5034" t="e">
        <f>VLOOKUP(Y:Y,[1]Sheet1!N:N,1,0)</f>
        <v>#N/A</v>
      </c>
    </row>
    <row r="5035" spans="1:26" hidden="1" x14ac:dyDescent="0.25">
      <c r="A5035">
        <v>20230602</v>
      </c>
      <c r="B5035">
        <v>47799554</v>
      </c>
      <c r="C5035" t="s">
        <v>2793</v>
      </c>
      <c r="D5035">
        <v>2159765</v>
      </c>
      <c r="E5035" t="s">
        <v>2568</v>
      </c>
      <c r="F5035" s="59">
        <v>219.02</v>
      </c>
      <c r="G5035">
        <v>167.19</v>
      </c>
      <c r="H5035" t="s">
        <v>2538</v>
      </c>
      <c r="I5035" t="s">
        <v>2551</v>
      </c>
      <c r="J5035" t="s">
        <v>2375</v>
      </c>
      <c r="K5035" t="s">
        <v>2321</v>
      </c>
      <c r="L5035" t="s">
        <v>2277</v>
      </c>
      <c r="M5035" t="s">
        <v>2569</v>
      </c>
      <c r="O5035" t="s">
        <v>2542</v>
      </c>
      <c r="P5035" t="s">
        <v>2543</v>
      </c>
      <c r="Q5035" t="s">
        <v>2544</v>
      </c>
      <c r="R5035" t="s">
        <v>2570</v>
      </c>
      <c r="S5035" t="s">
        <v>2546</v>
      </c>
      <c r="T5035">
        <v>0</v>
      </c>
      <c r="U5035" t="s">
        <v>2571</v>
      </c>
      <c r="V5035" t="s">
        <v>2572</v>
      </c>
      <c r="W5035" t="s">
        <v>2571</v>
      </c>
      <c r="X5035" t="s">
        <v>2572</v>
      </c>
      <c r="Y5035" t="str">
        <f t="shared" si="78"/>
        <v>酷得少年（天津）文化传播有限公司-1北京酷得少年科技有限公司信息流</v>
      </c>
      <c r="Z5035" t="e">
        <f>VLOOKUP(Y:Y,[1]Sheet1!N:N,1,0)</f>
        <v>#N/A</v>
      </c>
    </row>
    <row r="5036" spans="1:26" hidden="1" x14ac:dyDescent="0.25">
      <c r="A5036">
        <v>20230602</v>
      </c>
      <c r="B5036">
        <v>28450438</v>
      </c>
      <c r="C5036" t="s">
        <v>2665</v>
      </c>
      <c r="D5036">
        <v>2113477</v>
      </c>
      <c r="E5036" t="s">
        <v>2666</v>
      </c>
      <c r="F5036" s="59">
        <v>4265.01</v>
      </c>
      <c r="G5036">
        <v>0</v>
      </c>
      <c r="H5036" t="s">
        <v>2559</v>
      </c>
      <c r="I5036" t="s">
        <v>2560</v>
      </c>
      <c r="J5036" t="s">
        <v>231</v>
      </c>
      <c r="K5036" t="s">
        <v>711</v>
      </c>
      <c r="L5036" t="s">
        <v>231</v>
      </c>
      <c r="M5036" t="s">
        <v>2667</v>
      </c>
      <c r="N5036" t="s">
        <v>2668</v>
      </c>
      <c r="O5036" t="s">
        <v>2542</v>
      </c>
      <c r="P5036" t="s">
        <v>2543</v>
      </c>
      <c r="Q5036" t="s">
        <v>2544</v>
      </c>
      <c r="R5036" t="s">
        <v>2669</v>
      </c>
      <c r="S5036" t="s">
        <v>2546</v>
      </c>
      <c r="T5036">
        <v>0</v>
      </c>
      <c r="U5036" t="s">
        <v>2555</v>
      </c>
      <c r="V5036" t="s">
        <v>2670</v>
      </c>
      <c r="W5036" t="s">
        <v>2555</v>
      </c>
      <c r="X5036" t="s">
        <v>2671</v>
      </c>
      <c r="Y5036" t="str">
        <f t="shared" si="78"/>
        <v>广州酷狗计算机科技有限公司广州酷狗计算机科技有限公司CPC</v>
      </c>
      <c r="Z5036" t="e">
        <f>VLOOKUP(Y:Y,[1]Sheet1!N:N,1,0)</f>
        <v>#N/A</v>
      </c>
    </row>
    <row r="5037" spans="1:26" hidden="1" x14ac:dyDescent="0.25">
      <c r="A5037">
        <v>20230602</v>
      </c>
      <c r="B5037">
        <v>39122211</v>
      </c>
      <c r="C5037" t="s">
        <v>2605</v>
      </c>
      <c r="D5037">
        <v>2117410</v>
      </c>
      <c r="E5037" t="s">
        <v>2587</v>
      </c>
      <c r="F5037" s="59">
        <v>38.619999999999997</v>
      </c>
      <c r="G5037">
        <v>0</v>
      </c>
      <c r="H5037" t="s">
        <v>2538</v>
      </c>
      <c r="I5037" t="s">
        <v>2539</v>
      </c>
      <c r="J5037" t="s">
        <v>2353</v>
      </c>
      <c r="K5037" t="s">
        <v>2321</v>
      </c>
      <c r="L5037" t="s">
        <v>326</v>
      </c>
      <c r="M5037" t="s">
        <v>2588</v>
      </c>
      <c r="N5037" t="s">
        <v>2589</v>
      </c>
      <c r="O5037" t="s">
        <v>2542</v>
      </c>
      <c r="P5037" t="s">
        <v>2543</v>
      </c>
      <c r="Q5037" t="s">
        <v>2544</v>
      </c>
      <c r="R5037" t="s">
        <v>2570</v>
      </c>
      <c r="S5037" t="s">
        <v>2546</v>
      </c>
      <c r="T5037">
        <v>0</v>
      </c>
      <c r="U5037" t="s">
        <v>2571</v>
      </c>
      <c r="V5037" t="s">
        <v>2572</v>
      </c>
      <c r="W5037" t="s">
        <v>1891</v>
      </c>
      <c r="X5037" t="s">
        <v>2564</v>
      </c>
      <c r="Y5037" t="str">
        <f t="shared" si="78"/>
        <v>网易有道信息技术（北京）有限公司网易(杭州)网络有限公司信息流</v>
      </c>
      <c r="Z5037" t="e">
        <f>VLOOKUP(Y:Y,[1]Sheet1!N:N,1,0)</f>
        <v>#N/A</v>
      </c>
    </row>
    <row r="5038" spans="1:26" hidden="1" x14ac:dyDescent="0.25">
      <c r="A5038">
        <v>20230602</v>
      </c>
      <c r="B5038">
        <v>41250541</v>
      </c>
      <c r="C5038" t="s">
        <v>2719</v>
      </c>
      <c r="D5038">
        <v>2130054</v>
      </c>
      <c r="E5038" t="s">
        <v>2558</v>
      </c>
      <c r="F5038" s="59">
        <v>926.3</v>
      </c>
      <c r="G5038">
        <v>750.01</v>
      </c>
      <c r="H5038" t="s">
        <v>2559</v>
      </c>
      <c r="I5038" t="s">
        <v>2560</v>
      </c>
      <c r="J5038" t="s">
        <v>2350</v>
      </c>
      <c r="K5038" t="s">
        <v>711</v>
      </c>
      <c r="L5038" t="s">
        <v>2350</v>
      </c>
      <c r="M5038" t="s">
        <v>2561</v>
      </c>
      <c r="N5038" t="s">
        <v>2562</v>
      </c>
      <c r="O5038" t="s">
        <v>2542</v>
      </c>
      <c r="P5038" t="s">
        <v>2543</v>
      </c>
      <c r="Q5038" t="s">
        <v>2544</v>
      </c>
      <c r="R5038" t="s">
        <v>2563</v>
      </c>
      <c r="S5038" t="s">
        <v>2546</v>
      </c>
      <c r="T5038">
        <v>5007.674</v>
      </c>
      <c r="U5038" t="s">
        <v>1891</v>
      </c>
      <c r="V5038" t="s">
        <v>2564</v>
      </c>
      <c r="W5038" t="s">
        <v>1891</v>
      </c>
      <c r="X5038" t="s">
        <v>2564</v>
      </c>
      <c r="Y5038" t="str">
        <f t="shared" si="78"/>
        <v>深圳尚米网络技术有限公司深圳尚米网络技术有限公司CPC</v>
      </c>
      <c r="Z5038" t="e">
        <f>VLOOKUP(Y:Y,[1]Sheet1!N:N,1,0)</f>
        <v>#N/A</v>
      </c>
    </row>
    <row r="5039" spans="1:26" hidden="1" x14ac:dyDescent="0.25">
      <c r="A5039">
        <v>20230602</v>
      </c>
      <c r="B5039">
        <v>42014357</v>
      </c>
      <c r="C5039" t="s">
        <v>2798</v>
      </c>
      <c r="D5039">
        <v>2142924</v>
      </c>
      <c r="E5039" t="s">
        <v>2716</v>
      </c>
      <c r="F5039" s="59">
        <v>603.08000000000004</v>
      </c>
      <c r="G5039">
        <v>603.08000000000004</v>
      </c>
      <c r="H5039" t="s">
        <v>2559</v>
      </c>
      <c r="I5039" t="s">
        <v>2560</v>
      </c>
      <c r="J5039" t="s">
        <v>392</v>
      </c>
      <c r="K5039" t="s">
        <v>711</v>
      </c>
      <c r="L5039" t="s">
        <v>392</v>
      </c>
      <c r="M5039" t="s">
        <v>2641</v>
      </c>
      <c r="N5039" t="s">
        <v>2642</v>
      </c>
      <c r="O5039" t="s">
        <v>2542</v>
      </c>
      <c r="P5039" t="s">
        <v>2543</v>
      </c>
      <c r="Q5039" t="s">
        <v>2544</v>
      </c>
      <c r="R5039" t="s">
        <v>2643</v>
      </c>
      <c r="S5039" t="s">
        <v>2546</v>
      </c>
      <c r="T5039">
        <v>58218.62</v>
      </c>
      <c r="U5039" t="s">
        <v>838</v>
      </c>
      <c r="V5039" t="s">
        <v>2578</v>
      </c>
      <c r="W5039" t="s">
        <v>838</v>
      </c>
      <c r="X5039" t="s">
        <v>2548</v>
      </c>
      <c r="Y5039" t="str">
        <f t="shared" si="78"/>
        <v>福州三六零网络小额贷款有限公司福州三六零网络小额贷款有限公司CPC</v>
      </c>
      <c r="Z5039" t="e">
        <f>VLOOKUP(Y:Y,[1]Sheet1!N:N,1,0)</f>
        <v>#N/A</v>
      </c>
    </row>
    <row r="5040" spans="1:26" hidden="1" x14ac:dyDescent="0.25">
      <c r="A5040">
        <v>20230602</v>
      </c>
      <c r="B5040">
        <v>31849478</v>
      </c>
      <c r="C5040" t="s">
        <v>2650</v>
      </c>
      <c r="D5040">
        <v>2148721</v>
      </c>
      <c r="E5040" t="s">
        <v>2859</v>
      </c>
      <c r="F5040" s="59">
        <v>357.46</v>
      </c>
      <c r="G5040">
        <v>0</v>
      </c>
      <c r="H5040" t="s">
        <v>2559</v>
      </c>
      <c r="I5040" t="s">
        <v>2560</v>
      </c>
      <c r="J5040" t="s">
        <v>2330</v>
      </c>
      <c r="K5040" t="s">
        <v>711</v>
      </c>
      <c r="L5040" t="s">
        <v>2329</v>
      </c>
      <c r="M5040" t="s">
        <v>2581</v>
      </c>
      <c r="N5040" t="s">
        <v>2582</v>
      </c>
      <c r="O5040" t="s">
        <v>2542</v>
      </c>
      <c r="P5040" t="s">
        <v>2543</v>
      </c>
      <c r="Q5040" t="s">
        <v>2544</v>
      </c>
      <c r="R5040" t="s">
        <v>2583</v>
      </c>
      <c r="S5040" t="s">
        <v>2546</v>
      </c>
      <c r="T5040">
        <v>0</v>
      </c>
      <c r="U5040" t="s">
        <v>2584</v>
      </c>
      <c r="V5040" t="s">
        <v>2585</v>
      </c>
      <c r="W5040" t="s">
        <v>2584</v>
      </c>
      <c r="X5040" t="s">
        <v>2585</v>
      </c>
      <c r="Y5040" t="str">
        <f t="shared" si="78"/>
        <v>成都哈拜网络科技有限公司-数字媒体事业部上海哈啰普惠科技有限公司CPC</v>
      </c>
      <c r="Z5040" t="e">
        <f>VLOOKUP(Y:Y,[1]Sheet1!N:N,1,0)</f>
        <v>#N/A</v>
      </c>
    </row>
    <row r="5041" spans="1:26" hidden="1" x14ac:dyDescent="0.25">
      <c r="A5041">
        <v>20230602</v>
      </c>
      <c r="B5041">
        <v>45322956</v>
      </c>
      <c r="C5041" t="s">
        <v>2631</v>
      </c>
      <c r="D5041">
        <v>2172261</v>
      </c>
      <c r="E5041" t="s">
        <v>2628</v>
      </c>
      <c r="F5041" s="59">
        <v>754.15</v>
      </c>
      <c r="G5041">
        <v>575.69000000000005</v>
      </c>
      <c r="H5041" t="s">
        <v>2538</v>
      </c>
      <c r="I5041" t="s">
        <v>2539</v>
      </c>
      <c r="J5041" t="s">
        <v>292</v>
      </c>
      <c r="K5041" t="s">
        <v>2321</v>
      </c>
      <c r="L5041" t="s">
        <v>574</v>
      </c>
      <c r="M5041" t="s">
        <v>2611</v>
      </c>
      <c r="N5041" t="s">
        <v>2612</v>
      </c>
      <c r="O5041" t="s">
        <v>2542</v>
      </c>
      <c r="P5041" t="s">
        <v>2543</v>
      </c>
      <c r="Q5041" t="s">
        <v>2544</v>
      </c>
      <c r="R5041" t="s">
        <v>2613</v>
      </c>
      <c r="S5041" t="s">
        <v>2546</v>
      </c>
      <c r="T5041">
        <v>0</v>
      </c>
      <c r="U5041" t="s">
        <v>2614</v>
      </c>
      <c r="V5041" t="s">
        <v>2615</v>
      </c>
      <c r="W5041" t="s">
        <v>2614</v>
      </c>
      <c r="X5041" t="s">
        <v>2615</v>
      </c>
      <c r="Y5041" t="str">
        <f t="shared" si="78"/>
        <v>广州荔湾品唯信息服务有限公司广州唯品会电子商务有限公司信息流</v>
      </c>
      <c r="Z5041" t="e">
        <f>VLOOKUP(Y:Y,[1]Sheet1!N:N,1,0)</f>
        <v>#N/A</v>
      </c>
    </row>
    <row r="5042" spans="1:26" hidden="1" x14ac:dyDescent="0.25">
      <c r="A5042">
        <v>20230602</v>
      </c>
      <c r="B5042">
        <v>46808299</v>
      </c>
      <c r="C5042" t="s">
        <v>2567</v>
      </c>
      <c r="D5042">
        <v>2159765</v>
      </c>
      <c r="E5042" t="s">
        <v>2568</v>
      </c>
      <c r="F5042" s="59">
        <v>64.430000000000007</v>
      </c>
      <c r="G5042">
        <v>49.18</v>
      </c>
      <c r="H5042" t="s">
        <v>2538</v>
      </c>
      <c r="I5042" t="s">
        <v>2551</v>
      </c>
      <c r="J5042" t="s">
        <v>2375</v>
      </c>
      <c r="K5042" t="s">
        <v>2321</v>
      </c>
      <c r="L5042" t="s">
        <v>2277</v>
      </c>
      <c r="M5042" t="s">
        <v>2569</v>
      </c>
      <c r="O5042" t="s">
        <v>2542</v>
      </c>
      <c r="P5042" t="s">
        <v>2543</v>
      </c>
      <c r="Q5042" t="s">
        <v>2544</v>
      </c>
      <c r="R5042" t="s">
        <v>2570</v>
      </c>
      <c r="S5042" t="s">
        <v>2546</v>
      </c>
      <c r="T5042">
        <v>0</v>
      </c>
      <c r="U5042" t="s">
        <v>2571</v>
      </c>
      <c r="V5042" t="s">
        <v>2572</v>
      </c>
      <c r="W5042" t="s">
        <v>2571</v>
      </c>
      <c r="X5042" t="s">
        <v>2572</v>
      </c>
      <c r="Y5042" t="str">
        <f t="shared" si="78"/>
        <v>酷得少年（天津）文化传播有限公司-1北京酷得少年科技有限公司信息流</v>
      </c>
      <c r="Z5042" t="e">
        <f>VLOOKUP(Y:Y,[1]Sheet1!N:N,1,0)</f>
        <v>#N/A</v>
      </c>
    </row>
    <row r="5043" spans="1:26" hidden="1" x14ac:dyDescent="0.25">
      <c r="A5043">
        <v>20230602</v>
      </c>
      <c r="B5043">
        <v>47580629</v>
      </c>
      <c r="C5043" t="s">
        <v>2773</v>
      </c>
      <c r="D5043">
        <v>2171220</v>
      </c>
      <c r="E5043" t="s">
        <v>2774</v>
      </c>
      <c r="F5043" s="59">
        <v>4610.59</v>
      </c>
      <c r="G5043">
        <v>4079.75</v>
      </c>
      <c r="H5043" t="s">
        <v>2559</v>
      </c>
      <c r="I5043" t="s">
        <v>2560</v>
      </c>
      <c r="J5043" t="s">
        <v>2322</v>
      </c>
      <c r="K5043" t="s">
        <v>711</v>
      </c>
      <c r="L5043" t="s">
        <v>2323</v>
      </c>
      <c r="M5043" t="s">
        <v>2685</v>
      </c>
      <c r="N5043" t="s">
        <v>2686</v>
      </c>
      <c r="O5043" t="s">
        <v>2542</v>
      </c>
      <c r="P5043" t="s">
        <v>2543</v>
      </c>
      <c r="Q5043" t="s">
        <v>2544</v>
      </c>
      <c r="R5043" t="s">
        <v>2687</v>
      </c>
      <c r="S5043" t="s">
        <v>2546</v>
      </c>
      <c r="T5043">
        <v>96462.297000000006</v>
      </c>
      <c r="U5043" t="s">
        <v>2555</v>
      </c>
      <c r="V5043" t="s">
        <v>2556</v>
      </c>
      <c r="W5043" t="s">
        <v>2555</v>
      </c>
      <c r="X5043" t="s">
        <v>2671</v>
      </c>
      <c r="Y5043" t="str">
        <f t="shared" si="78"/>
        <v>广州虎牙信息科技有限公司-百度广州虎牙信息科技有限公司CPC</v>
      </c>
      <c r="Z5043" t="e">
        <f>VLOOKUP(Y:Y,[1]Sheet1!N:N,1,0)</f>
        <v>#N/A</v>
      </c>
    </row>
    <row r="5044" spans="1:26" hidden="1" x14ac:dyDescent="0.25">
      <c r="A5044">
        <v>20230602</v>
      </c>
      <c r="B5044">
        <v>38794049</v>
      </c>
      <c r="C5044" t="s">
        <v>2627</v>
      </c>
      <c r="D5044">
        <v>2172261</v>
      </c>
      <c r="E5044" t="s">
        <v>2628</v>
      </c>
      <c r="F5044" s="59">
        <v>191.21</v>
      </c>
      <c r="G5044">
        <v>145.96</v>
      </c>
      <c r="H5044" t="s">
        <v>2538</v>
      </c>
      <c r="I5044" t="s">
        <v>2551</v>
      </c>
      <c r="J5044" t="s">
        <v>292</v>
      </c>
      <c r="K5044" t="s">
        <v>2321</v>
      </c>
      <c r="L5044" t="s">
        <v>574</v>
      </c>
      <c r="M5044" t="s">
        <v>2611</v>
      </c>
      <c r="N5044" t="s">
        <v>2612</v>
      </c>
      <c r="O5044" t="s">
        <v>2542</v>
      </c>
      <c r="P5044" t="s">
        <v>2543</v>
      </c>
      <c r="Q5044" t="s">
        <v>2544</v>
      </c>
      <c r="R5044" t="s">
        <v>2613</v>
      </c>
      <c r="S5044" t="s">
        <v>2546</v>
      </c>
      <c r="T5044">
        <v>0</v>
      </c>
      <c r="U5044" t="s">
        <v>2614</v>
      </c>
      <c r="V5044" t="s">
        <v>2615</v>
      </c>
      <c r="W5044" t="s">
        <v>2614</v>
      </c>
      <c r="X5044" t="s">
        <v>2615</v>
      </c>
      <c r="Y5044" t="str">
        <f t="shared" si="78"/>
        <v>广州荔湾品唯信息服务有限公司广州唯品会电子商务有限公司信息流</v>
      </c>
      <c r="Z5044" t="e">
        <f>VLOOKUP(Y:Y,[1]Sheet1!N:N,1,0)</f>
        <v>#N/A</v>
      </c>
    </row>
    <row r="5045" spans="1:26" hidden="1" x14ac:dyDescent="0.25">
      <c r="A5045">
        <v>20230602</v>
      </c>
      <c r="B5045">
        <v>40850187</v>
      </c>
      <c r="C5045" t="s">
        <v>2652</v>
      </c>
      <c r="D5045">
        <v>2165227</v>
      </c>
      <c r="E5045" t="s">
        <v>2566</v>
      </c>
      <c r="F5045" s="59">
        <v>14869.11</v>
      </c>
      <c r="G5045">
        <v>11014.16</v>
      </c>
      <c r="H5045" t="s">
        <v>2538</v>
      </c>
      <c r="I5045" t="s">
        <v>2539</v>
      </c>
      <c r="J5045" t="s">
        <v>2320</v>
      </c>
      <c r="K5045" t="s">
        <v>2321</v>
      </c>
      <c r="L5045" t="s">
        <v>2318</v>
      </c>
      <c r="M5045" t="s">
        <v>2540</v>
      </c>
      <c r="N5045" t="s">
        <v>2541</v>
      </c>
      <c r="O5045" t="s">
        <v>2542</v>
      </c>
      <c r="P5045" t="s">
        <v>2543</v>
      </c>
      <c r="Q5045" t="s">
        <v>2544</v>
      </c>
      <c r="R5045" t="s">
        <v>2545</v>
      </c>
      <c r="S5045" t="s">
        <v>2546</v>
      </c>
      <c r="T5045">
        <v>0</v>
      </c>
      <c r="U5045" t="s">
        <v>838</v>
      </c>
      <c r="V5045" t="s">
        <v>2547</v>
      </c>
      <c r="W5045" t="s">
        <v>838</v>
      </c>
      <c r="X5045" t="s">
        <v>2548</v>
      </c>
      <c r="Y5045" t="str">
        <f t="shared" si="78"/>
        <v>上海耳序信息技术有限公司-四部上海拍拍贷金融信息服务有限公司信息流</v>
      </c>
      <c r="Z5045" t="e">
        <f>VLOOKUP(Y:Y,[1]Sheet1!N:N,1,0)</f>
        <v>#N/A</v>
      </c>
    </row>
    <row r="5046" spans="1:26" hidden="1" x14ac:dyDescent="0.25">
      <c r="A5046">
        <v>20230602</v>
      </c>
      <c r="B5046">
        <v>47327891</v>
      </c>
      <c r="C5046" t="s">
        <v>2863</v>
      </c>
      <c r="D5046">
        <v>2165189</v>
      </c>
      <c r="E5046" t="s">
        <v>2881</v>
      </c>
      <c r="F5046" s="59">
        <v>0.23</v>
      </c>
      <c r="G5046">
        <v>0.18</v>
      </c>
      <c r="H5046" t="s">
        <v>2538</v>
      </c>
      <c r="I5046" t="s">
        <v>2551</v>
      </c>
      <c r="J5046" t="s">
        <v>2575</v>
      </c>
      <c r="K5046" t="s">
        <v>2321</v>
      </c>
      <c r="L5046" t="s">
        <v>2344</v>
      </c>
      <c r="M5046" t="s">
        <v>2576</v>
      </c>
      <c r="O5046" t="s">
        <v>2542</v>
      </c>
      <c r="P5046" t="s">
        <v>2543</v>
      </c>
      <c r="Q5046" t="s">
        <v>2544</v>
      </c>
      <c r="R5046" t="s">
        <v>2577</v>
      </c>
      <c r="S5046" t="s">
        <v>2546</v>
      </c>
      <c r="T5046">
        <v>0</v>
      </c>
      <c r="U5046" t="s">
        <v>838</v>
      </c>
      <c r="V5046" t="s">
        <v>2578</v>
      </c>
      <c r="W5046" t="s">
        <v>838</v>
      </c>
      <c r="X5046" t="s">
        <v>2578</v>
      </c>
      <c r="Y5046" t="str">
        <f t="shared" si="78"/>
        <v>北京微财科技有限公司-数媒重庆市黑卡小额贷款有限公司信息流</v>
      </c>
      <c r="Z5046" t="e">
        <f>VLOOKUP(Y:Y,[1]Sheet1!N:N,1,0)</f>
        <v>#N/A</v>
      </c>
    </row>
    <row r="5047" spans="1:26" hidden="1" x14ac:dyDescent="0.25">
      <c r="A5047">
        <v>20230602</v>
      </c>
      <c r="B5047">
        <v>47327991</v>
      </c>
      <c r="C5047" t="s">
        <v>2766</v>
      </c>
      <c r="D5047">
        <v>2185183</v>
      </c>
      <c r="E5047" t="s">
        <v>2574</v>
      </c>
      <c r="F5047" s="59">
        <v>8.3699999999999992</v>
      </c>
      <c r="G5047">
        <v>6.34</v>
      </c>
      <c r="H5047" t="s">
        <v>2538</v>
      </c>
      <c r="I5047" t="s">
        <v>2551</v>
      </c>
      <c r="J5047" t="s">
        <v>2575</v>
      </c>
      <c r="K5047" t="s">
        <v>2321</v>
      </c>
      <c r="L5047" t="s">
        <v>2344</v>
      </c>
      <c r="M5047" t="s">
        <v>2576</v>
      </c>
      <c r="O5047" t="s">
        <v>2542</v>
      </c>
      <c r="P5047" t="s">
        <v>2543</v>
      </c>
      <c r="Q5047" t="s">
        <v>2544</v>
      </c>
      <c r="R5047" t="s">
        <v>2577</v>
      </c>
      <c r="S5047" t="s">
        <v>2546</v>
      </c>
      <c r="T5047">
        <v>0</v>
      </c>
      <c r="U5047" t="s">
        <v>838</v>
      </c>
      <c r="V5047" t="s">
        <v>2578</v>
      </c>
      <c r="W5047" t="s">
        <v>838</v>
      </c>
      <c r="X5047" t="s">
        <v>2578</v>
      </c>
      <c r="Y5047" t="str">
        <f t="shared" si="78"/>
        <v>北京微财科技有限公司-数媒重庆市黑卡小额贷款有限公司信息流</v>
      </c>
      <c r="Z5047" t="e">
        <f>VLOOKUP(Y:Y,[1]Sheet1!N:N,1,0)</f>
        <v>#N/A</v>
      </c>
    </row>
    <row r="5048" spans="1:26" hidden="1" x14ac:dyDescent="0.25">
      <c r="A5048">
        <v>20230602</v>
      </c>
      <c r="B5048">
        <v>47426658</v>
      </c>
      <c r="C5048" t="s">
        <v>2873</v>
      </c>
      <c r="D5048">
        <v>2167551</v>
      </c>
      <c r="E5048" t="s">
        <v>2550</v>
      </c>
      <c r="F5048" s="59">
        <v>6.58</v>
      </c>
      <c r="G5048">
        <v>6.58</v>
      </c>
      <c r="H5048" t="s">
        <v>2538</v>
      </c>
      <c r="I5048" t="s">
        <v>2551</v>
      </c>
      <c r="J5048" t="s">
        <v>2332</v>
      </c>
      <c r="K5048" t="s">
        <v>2321</v>
      </c>
      <c r="L5048" t="s">
        <v>2333</v>
      </c>
      <c r="M5048" t="s">
        <v>2552</v>
      </c>
      <c r="N5048" t="s">
        <v>2553</v>
      </c>
      <c r="O5048" t="s">
        <v>2542</v>
      </c>
      <c r="P5048" t="s">
        <v>2543</v>
      </c>
      <c r="Q5048" t="s">
        <v>2544</v>
      </c>
      <c r="R5048" t="s">
        <v>2554</v>
      </c>
      <c r="S5048" t="s">
        <v>2546</v>
      </c>
      <c r="T5048">
        <v>0</v>
      </c>
      <c r="U5048" t="s">
        <v>2555</v>
      </c>
      <c r="V5048" t="s">
        <v>2556</v>
      </c>
      <c r="W5048" t="s">
        <v>2555</v>
      </c>
      <c r="X5048" t="s">
        <v>2556</v>
      </c>
      <c r="Y5048" t="str">
        <f t="shared" si="78"/>
        <v>北京爱奇艺科技有限公司-百度北京爱奇艺科技有限公司信息流</v>
      </c>
      <c r="Z5048" t="e">
        <f>VLOOKUP(Y:Y,[1]Sheet1!N:N,1,0)</f>
        <v>#N/A</v>
      </c>
    </row>
    <row r="5049" spans="1:26" hidden="1" x14ac:dyDescent="0.25">
      <c r="A5049">
        <v>20230602</v>
      </c>
      <c r="B5049">
        <v>38794071</v>
      </c>
      <c r="C5049" t="s">
        <v>2778</v>
      </c>
      <c r="D5049">
        <v>2172261</v>
      </c>
      <c r="E5049" t="s">
        <v>2628</v>
      </c>
      <c r="F5049" s="59">
        <v>100066.3</v>
      </c>
      <c r="G5049">
        <v>76386.490000000005</v>
      </c>
      <c r="H5049" t="s">
        <v>2538</v>
      </c>
      <c r="I5049" t="s">
        <v>2551</v>
      </c>
      <c r="J5049" t="s">
        <v>292</v>
      </c>
      <c r="K5049" t="s">
        <v>2321</v>
      </c>
      <c r="L5049" t="s">
        <v>574</v>
      </c>
      <c r="M5049" t="s">
        <v>2611</v>
      </c>
      <c r="N5049" t="s">
        <v>2612</v>
      </c>
      <c r="O5049" t="s">
        <v>2542</v>
      </c>
      <c r="P5049" t="s">
        <v>2543</v>
      </c>
      <c r="Q5049" t="s">
        <v>2544</v>
      </c>
      <c r="R5049" t="s">
        <v>2613</v>
      </c>
      <c r="S5049" t="s">
        <v>2546</v>
      </c>
      <c r="T5049">
        <v>0</v>
      </c>
      <c r="U5049" t="s">
        <v>2614</v>
      </c>
      <c r="V5049" t="s">
        <v>2615</v>
      </c>
      <c r="W5049" t="s">
        <v>2614</v>
      </c>
      <c r="X5049" t="s">
        <v>2615</v>
      </c>
      <c r="Y5049" t="str">
        <f t="shared" si="78"/>
        <v>广州荔湾品唯信息服务有限公司广州唯品会电子商务有限公司信息流</v>
      </c>
      <c r="Z5049" t="e">
        <f>VLOOKUP(Y:Y,[1]Sheet1!N:N,1,0)</f>
        <v>#N/A</v>
      </c>
    </row>
    <row r="5050" spans="1:26" hidden="1" x14ac:dyDescent="0.25">
      <c r="A5050">
        <v>20230602</v>
      </c>
      <c r="B5050">
        <v>42594504</v>
      </c>
      <c r="C5050" t="s">
        <v>2618</v>
      </c>
      <c r="D5050">
        <v>2130054</v>
      </c>
      <c r="E5050" t="s">
        <v>2558</v>
      </c>
      <c r="F5050" s="59">
        <v>2224.7399999999998</v>
      </c>
      <c r="G5050">
        <v>1801.36</v>
      </c>
      <c r="H5050" t="s">
        <v>2559</v>
      </c>
      <c r="I5050" t="s">
        <v>2560</v>
      </c>
      <c r="J5050" t="s">
        <v>2350</v>
      </c>
      <c r="K5050" t="s">
        <v>711</v>
      </c>
      <c r="L5050" t="s">
        <v>2350</v>
      </c>
      <c r="M5050" t="s">
        <v>2561</v>
      </c>
      <c r="N5050" t="s">
        <v>2562</v>
      </c>
      <c r="O5050" t="s">
        <v>2542</v>
      </c>
      <c r="P5050" t="s">
        <v>2543</v>
      </c>
      <c r="Q5050" t="s">
        <v>2544</v>
      </c>
      <c r="R5050" t="s">
        <v>2563</v>
      </c>
      <c r="S5050" t="s">
        <v>2546</v>
      </c>
      <c r="T5050">
        <v>10595.933999999999</v>
      </c>
      <c r="U5050" t="s">
        <v>1891</v>
      </c>
      <c r="V5050" t="s">
        <v>2564</v>
      </c>
      <c r="W5050" t="s">
        <v>1891</v>
      </c>
      <c r="X5050" t="s">
        <v>2564</v>
      </c>
      <c r="Y5050" t="str">
        <f t="shared" si="78"/>
        <v>深圳尚米网络技术有限公司深圳尚米网络技术有限公司CPC</v>
      </c>
      <c r="Z5050" t="e">
        <f>VLOOKUP(Y:Y,[1]Sheet1!N:N,1,0)</f>
        <v>#N/A</v>
      </c>
    </row>
    <row r="5051" spans="1:26" x14ac:dyDescent="0.25">
      <c r="A5051">
        <v>20230602</v>
      </c>
      <c r="B5051">
        <v>43094813</v>
      </c>
      <c r="C5051" t="s">
        <v>2677</v>
      </c>
      <c r="D5051">
        <v>2054669</v>
      </c>
      <c r="E5051" t="s">
        <v>2622</v>
      </c>
      <c r="F5051" s="59">
        <v>4274.08</v>
      </c>
      <c r="G5051">
        <v>3165.99</v>
      </c>
      <c r="H5051" t="s">
        <v>2538</v>
      </c>
      <c r="I5051" t="s">
        <v>2539</v>
      </c>
      <c r="J5051" t="s">
        <v>2352</v>
      </c>
      <c r="K5051" t="s">
        <v>2321</v>
      </c>
      <c r="L5051" t="s">
        <v>2351</v>
      </c>
      <c r="M5051" t="s">
        <v>2623</v>
      </c>
      <c r="N5051" t="s">
        <v>2624</v>
      </c>
      <c r="O5051" t="s">
        <v>2542</v>
      </c>
      <c r="P5051" t="s">
        <v>2543</v>
      </c>
      <c r="Q5051" t="s">
        <v>2544</v>
      </c>
      <c r="R5051" t="s">
        <v>2625</v>
      </c>
      <c r="S5051" t="s">
        <v>2546</v>
      </c>
      <c r="T5051">
        <v>0</v>
      </c>
      <c r="U5051" t="s">
        <v>838</v>
      </c>
      <c r="V5051" t="s">
        <v>2548</v>
      </c>
      <c r="W5051" t="s">
        <v>838</v>
      </c>
      <c r="X5051" t="s">
        <v>2548</v>
      </c>
      <c r="Y5051" t="str">
        <f t="shared" si="78"/>
        <v>深圳市小赢普惠科技有限责任公司深圳市赢众通金融信息服务有限责任公司信息流</v>
      </c>
      <c r="Z5051" t="e">
        <f>VLOOKUP(Y:Y,[1]Sheet1!N:N,1,0)</f>
        <v>#N/A</v>
      </c>
    </row>
    <row r="5052" spans="1:26" hidden="1" x14ac:dyDescent="0.25">
      <c r="A5052">
        <v>20230602</v>
      </c>
      <c r="B5052">
        <v>47327773</v>
      </c>
      <c r="C5052" t="s">
        <v>2714</v>
      </c>
      <c r="D5052">
        <v>2185183</v>
      </c>
      <c r="E5052" t="s">
        <v>2574</v>
      </c>
      <c r="F5052" s="59">
        <v>312.36</v>
      </c>
      <c r="G5052">
        <v>236.64</v>
      </c>
      <c r="H5052" t="s">
        <v>2538</v>
      </c>
      <c r="I5052" t="s">
        <v>2551</v>
      </c>
      <c r="J5052" t="s">
        <v>2575</v>
      </c>
      <c r="K5052" t="s">
        <v>2321</v>
      </c>
      <c r="L5052" t="s">
        <v>2344</v>
      </c>
      <c r="M5052" t="s">
        <v>2576</v>
      </c>
      <c r="O5052" t="s">
        <v>2542</v>
      </c>
      <c r="P5052" t="s">
        <v>2543</v>
      </c>
      <c r="Q5052" t="s">
        <v>2544</v>
      </c>
      <c r="R5052" t="s">
        <v>2577</v>
      </c>
      <c r="S5052" t="s">
        <v>2546</v>
      </c>
      <c r="T5052">
        <v>0</v>
      </c>
      <c r="U5052" t="s">
        <v>838</v>
      </c>
      <c r="V5052" t="s">
        <v>2578</v>
      </c>
      <c r="W5052" t="s">
        <v>838</v>
      </c>
      <c r="X5052" t="s">
        <v>2578</v>
      </c>
      <c r="Y5052" t="str">
        <f t="shared" si="78"/>
        <v>北京微财科技有限公司-数媒重庆市黑卡小额贷款有限公司信息流</v>
      </c>
      <c r="Z5052" t="e">
        <f>VLOOKUP(Y:Y,[1]Sheet1!N:N,1,0)</f>
        <v>#N/A</v>
      </c>
    </row>
    <row r="5053" spans="1:26" hidden="1" x14ac:dyDescent="0.25">
      <c r="A5053">
        <v>20230602</v>
      </c>
      <c r="B5053">
        <v>47426672</v>
      </c>
      <c r="C5053" t="s">
        <v>2709</v>
      </c>
      <c r="D5053">
        <v>2167551</v>
      </c>
      <c r="E5053" t="s">
        <v>2550</v>
      </c>
      <c r="F5053" s="59">
        <v>7.95</v>
      </c>
      <c r="G5053">
        <v>4.33</v>
      </c>
      <c r="H5053" t="s">
        <v>2538</v>
      </c>
      <c r="I5053" t="s">
        <v>2551</v>
      </c>
      <c r="J5053" t="s">
        <v>2332</v>
      </c>
      <c r="K5053" t="s">
        <v>2321</v>
      </c>
      <c r="L5053" t="s">
        <v>2333</v>
      </c>
      <c r="M5053" t="s">
        <v>2552</v>
      </c>
      <c r="N5053" t="s">
        <v>2553</v>
      </c>
      <c r="O5053" t="s">
        <v>2542</v>
      </c>
      <c r="P5053" t="s">
        <v>2543</v>
      </c>
      <c r="Q5053" t="s">
        <v>2544</v>
      </c>
      <c r="R5053" t="s">
        <v>2554</v>
      </c>
      <c r="S5053" t="s">
        <v>2546</v>
      </c>
      <c r="T5053">
        <v>0</v>
      </c>
      <c r="U5053" t="s">
        <v>2555</v>
      </c>
      <c r="V5053" t="s">
        <v>2556</v>
      </c>
      <c r="W5053" t="s">
        <v>2555</v>
      </c>
      <c r="X5053" t="s">
        <v>2556</v>
      </c>
      <c r="Y5053" t="str">
        <f t="shared" si="78"/>
        <v>北京爱奇艺科技有限公司-百度北京爱奇艺科技有限公司信息流</v>
      </c>
      <c r="Z5053" t="e">
        <f>VLOOKUP(Y:Y,[1]Sheet1!N:N,1,0)</f>
        <v>#N/A</v>
      </c>
    </row>
    <row r="5054" spans="1:26" hidden="1" x14ac:dyDescent="0.25">
      <c r="A5054">
        <v>20230602</v>
      </c>
      <c r="B5054">
        <v>47953331</v>
      </c>
      <c r="C5054" t="s">
        <v>2663</v>
      </c>
      <c r="D5054">
        <v>2167551</v>
      </c>
      <c r="E5054" t="s">
        <v>2550</v>
      </c>
      <c r="F5054" s="59">
        <v>0</v>
      </c>
      <c r="G5054">
        <v>0</v>
      </c>
      <c r="H5054" t="s">
        <v>2538</v>
      </c>
      <c r="I5054" t="s">
        <v>2539</v>
      </c>
      <c r="J5054" t="s">
        <v>2332</v>
      </c>
      <c r="K5054" t="s">
        <v>2321</v>
      </c>
      <c r="L5054" t="s">
        <v>2333</v>
      </c>
      <c r="M5054" t="s">
        <v>2552</v>
      </c>
      <c r="N5054" t="s">
        <v>2553</v>
      </c>
      <c r="O5054" t="s">
        <v>2542</v>
      </c>
      <c r="P5054" t="s">
        <v>2543</v>
      </c>
      <c r="Q5054" t="s">
        <v>2544</v>
      </c>
      <c r="R5054" t="s">
        <v>2554</v>
      </c>
      <c r="S5054" t="s">
        <v>2546</v>
      </c>
      <c r="T5054">
        <v>0</v>
      </c>
      <c r="U5054" t="s">
        <v>2555</v>
      </c>
      <c r="V5054" t="s">
        <v>2556</v>
      </c>
      <c r="W5054" t="s">
        <v>2555</v>
      </c>
      <c r="X5054" t="s">
        <v>2556</v>
      </c>
      <c r="Y5054" t="str">
        <f t="shared" si="78"/>
        <v>北京爱奇艺科技有限公司-百度北京爱奇艺科技有限公司信息流</v>
      </c>
      <c r="Z5054" t="e">
        <f>VLOOKUP(Y:Y,[1]Sheet1!N:N,1,0)</f>
        <v>#N/A</v>
      </c>
    </row>
    <row r="5055" spans="1:26" hidden="1" x14ac:dyDescent="0.25">
      <c r="A5055">
        <v>20230602</v>
      </c>
      <c r="B5055">
        <v>42327215</v>
      </c>
      <c r="C5055" t="s">
        <v>2739</v>
      </c>
      <c r="D5055">
        <v>2172261</v>
      </c>
      <c r="E5055" t="s">
        <v>2628</v>
      </c>
      <c r="F5055" s="59">
        <v>1035</v>
      </c>
      <c r="G5055">
        <v>790.08</v>
      </c>
      <c r="H5055" t="s">
        <v>2538</v>
      </c>
      <c r="I5055" t="s">
        <v>2551</v>
      </c>
      <c r="J5055" t="s">
        <v>292</v>
      </c>
      <c r="K5055" t="s">
        <v>2321</v>
      </c>
      <c r="L5055" t="s">
        <v>574</v>
      </c>
      <c r="M5055" t="s">
        <v>2611</v>
      </c>
      <c r="N5055" t="s">
        <v>2612</v>
      </c>
      <c r="O5055" t="s">
        <v>2542</v>
      </c>
      <c r="P5055" t="s">
        <v>2543</v>
      </c>
      <c r="Q5055" t="s">
        <v>2544</v>
      </c>
      <c r="R5055" t="s">
        <v>2613</v>
      </c>
      <c r="S5055" t="s">
        <v>2546</v>
      </c>
      <c r="T5055">
        <v>0</v>
      </c>
      <c r="U5055" t="s">
        <v>2614</v>
      </c>
      <c r="V5055" t="s">
        <v>2615</v>
      </c>
      <c r="W5055" t="s">
        <v>2614</v>
      </c>
      <c r="X5055" t="s">
        <v>2615</v>
      </c>
      <c r="Y5055" t="str">
        <f t="shared" si="78"/>
        <v>广州荔湾品唯信息服务有限公司广州唯品会电子商务有限公司信息流</v>
      </c>
      <c r="Z5055" t="e">
        <f>VLOOKUP(Y:Y,[1]Sheet1!N:N,1,0)</f>
        <v>#N/A</v>
      </c>
    </row>
    <row r="5056" spans="1:26" hidden="1" x14ac:dyDescent="0.25">
      <c r="A5056">
        <v>20230602</v>
      </c>
      <c r="B5056">
        <v>30387904</v>
      </c>
      <c r="C5056" t="s">
        <v>2645</v>
      </c>
      <c r="D5056">
        <v>2130054</v>
      </c>
      <c r="E5056" t="s">
        <v>2558</v>
      </c>
      <c r="F5056" s="59">
        <v>1875.67</v>
      </c>
      <c r="G5056">
        <v>1518.73</v>
      </c>
      <c r="H5056" t="s">
        <v>2559</v>
      </c>
      <c r="I5056" t="s">
        <v>2560</v>
      </c>
      <c r="J5056" t="s">
        <v>2350</v>
      </c>
      <c r="K5056" t="s">
        <v>711</v>
      </c>
      <c r="L5056" t="s">
        <v>2350</v>
      </c>
      <c r="M5056" t="s">
        <v>2561</v>
      </c>
      <c r="N5056" t="s">
        <v>2562</v>
      </c>
      <c r="O5056" t="s">
        <v>2542</v>
      </c>
      <c r="P5056" t="s">
        <v>2543</v>
      </c>
      <c r="Q5056" t="s">
        <v>2544</v>
      </c>
      <c r="R5056" t="s">
        <v>2563</v>
      </c>
      <c r="S5056" t="s">
        <v>2546</v>
      </c>
      <c r="T5056">
        <v>7594.3469999999998</v>
      </c>
      <c r="U5056" t="s">
        <v>1891</v>
      </c>
      <c r="V5056" t="s">
        <v>2564</v>
      </c>
      <c r="W5056" t="s">
        <v>1891</v>
      </c>
      <c r="X5056" t="s">
        <v>2564</v>
      </c>
      <c r="Y5056" t="str">
        <f t="shared" si="78"/>
        <v>深圳尚米网络技术有限公司深圳尚米网络技术有限公司CPC</v>
      </c>
      <c r="Z5056" t="e">
        <f>VLOOKUP(Y:Y,[1]Sheet1!N:N,1,0)</f>
        <v>#N/A</v>
      </c>
    </row>
    <row r="5057" spans="1:26" hidden="1" x14ac:dyDescent="0.25">
      <c r="A5057">
        <v>20230602</v>
      </c>
      <c r="B5057">
        <v>47953339</v>
      </c>
      <c r="C5057" t="s">
        <v>2755</v>
      </c>
      <c r="D5057">
        <v>2167551</v>
      </c>
      <c r="E5057" t="s">
        <v>2550</v>
      </c>
      <c r="F5057" s="59">
        <v>275.31</v>
      </c>
      <c r="G5057">
        <v>275.31</v>
      </c>
      <c r="H5057" t="s">
        <v>2538</v>
      </c>
      <c r="I5057" t="s">
        <v>2551</v>
      </c>
      <c r="J5057" t="s">
        <v>2332</v>
      </c>
      <c r="K5057" t="s">
        <v>2321</v>
      </c>
      <c r="L5057" t="s">
        <v>2333</v>
      </c>
      <c r="M5057" t="s">
        <v>2552</v>
      </c>
      <c r="N5057" t="s">
        <v>2553</v>
      </c>
      <c r="O5057" t="s">
        <v>2542</v>
      </c>
      <c r="P5057" t="s">
        <v>2543</v>
      </c>
      <c r="Q5057" t="s">
        <v>2544</v>
      </c>
      <c r="R5057" t="s">
        <v>2554</v>
      </c>
      <c r="S5057" t="s">
        <v>2546</v>
      </c>
      <c r="T5057">
        <v>0</v>
      </c>
      <c r="U5057" t="s">
        <v>2555</v>
      </c>
      <c r="V5057" t="s">
        <v>2556</v>
      </c>
      <c r="W5057" t="s">
        <v>2555</v>
      </c>
      <c r="X5057" t="s">
        <v>2556</v>
      </c>
      <c r="Y5057" t="str">
        <f t="shared" si="78"/>
        <v>北京爱奇艺科技有限公司-百度北京爱奇艺科技有限公司信息流</v>
      </c>
      <c r="Z5057" t="e">
        <f>VLOOKUP(Y:Y,[1]Sheet1!N:N,1,0)</f>
        <v>#N/A</v>
      </c>
    </row>
    <row r="5058" spans="1:26" hidden="1" x14ac:dyDescent="0.25">
      <c r="A5058">
        <v>20230602</v>
      </c>
      <c r="B5058">
        <v>32325622</v>
      </c>
      <c r="C5058" t="s">
        <v>2865</v>
      </c>
      <c r="D5058">
        <v>2137825</v>
      </c>
      <c r="E5058" t="s">
        <v>2866</v>
      </c>
      <c r="F5058" s="59">
        <v>1000.23</v>
      </c>
      <c r="G5058">
        <v>1000.23</v>
      </c>
      <c r="H5058" t="s">
        <v>2559</v>
      </c>
      <c r="I5058" t="s">
        <v>2560</v>
      </c>
      <c r="J5058" t="s">
        <v>2366</v>
      </c>
      <c r="K5058" t="s">
        <v>711</v>
      </c>
      <c r="L5058" t="s">
        <v>2367</v>
      </c>
      <c r="M5058" t="s">
        <v>2867</v>
      </c>
      <c r="N5058" t="s">
        <v>2868</v>
      </c>
      <c r="O5058" t="s">
        <v>2542</v>
      </c>
      <c r="P5058" t="s">
        <v>2543</v>
      </c>
      <c r="Q5058" t="s">
        <v>2544</v>
      </c>
      <c r="R5058" t="s">
        <v>2869</v>
      </c>
      <c r="S5058" t="s">
        <v>2546</v>
      </c>
      <c r="T5058">
        <v>9266.0400000000009</v>
      </c>
      <c r="U5058" t="s">
        <v>2870</v>
      </c>
      <c r="V5058" t="s">
        <v>2144</v>
      </c>
      <c r="W5058" t="s">
        <v>2117</v>
      </c>
      <c r="X5058" t="s">
        <v>2871</v>
      </c>
      <c r="Y5058" t="str">
        <f t="shared" si="78"/>
        <v>湖南大写信息科技有限公司-四部湖南大写信息科技有限公司CPC</v>
      </c>
      <c r="Z5058" t="e">
        <f>VLOOKUP(Y:Y,[1]Sheet1!N:N,1,0)</f>
        <v>#N/A</v>
      </c>
    </row>
    <row r="5059" spans="1:26" hidden="1" x14ac:dyDescent="0.25">
      <c r="A5059">
        <v>20230602</v>
      </c>
      <c r="B5059">
        <v>41276547</v>
      </c>
      <c r="C5059" t="s">
        <v>2676</v>
      </c>
      <c r="D5059">
        <v>2158492</v>
      </c>
      <c r="E5059" t="s">
        <v>2580</v>
      </c>
      <c r="F5059" s="59">
        <v>1659.98</v>
      </c>
      <c r="G5059">
        <v>1394.82</v>
      </c>
      <c r="H5059" t="s">
        <v>2559</v>
      </c>
      <c r="I5059" t="s">
        <v>2560</v>
      </c>
      <c r="J5059" t="s">
        <v>2330</v>
      </c>
      <c r="K5059" t="s">
        <v>711</v>
      </c>
      <c r="L5059" t="s">
        <v>2329</v>
      </c>
      <c r="M5059" t="s">
        <v>2581</v>
      </c>
      <c r="N5059" t="s">
        <v>2582</v>
      </c>
      <c r="O5059" t="s">
        <v>2542</v>
      </c>
      <c r="P5059" t="s">
        <v>2543</v>
      </c>
      <c r="Q5059" t="s">
        <v>2544</v>
      </c>
      <c r="R5059" t="s">
        <v>2583</v>
      </c>
      <c r="S5059" t="s">
        <v>2546</v>
      </c>
      <c r="T5059">
        <v>32657.800999999999</v>
      </c>
      <c r="U5059" t="s">
        <v>2584</v>
      </c>
      <c r="V5059" t="s">
        <v>2585</v>
      </c>
      <c r="W5059" t="s">
        <v>2584</v>
      </c>
      <c r="X5059" t="s">
        <v>2585</v>
      </c>
      <c r="Y5059" t="str">
        <f t="shared" ref="Y5059:Y5122" si="79">L5059&amp;J5059&amp;K5059</f>
        <v>成都哈拜网络科技有限公司-数字媒体事业部上海哈啰普惠科技有限公司CPC</v>
      </c>
      <c r="Z5059" t="e">
        <f>VLOOKUP(Y:Y,[1]Sheet1!N:N,1,0)</f>
        <v>#N/A</v>
      </c>
    </row>
    <row r="5060" spans="1:26" x14ac:dyDescent="0.25">
      <c r="A5060">
        <v>20230602</v>
      </c>
      <c r="B5060">
        <v>43094804</v>
      </c>
      <c r="C5060" t="s">
        <v>2705</v>
      </c>
      <c r="D5060">
        <v>2054669</v>
      </c>
      <c r="E5060" t="s">
        <v>2622</v>
      </c>
      <c r="F5060" s="59">
        <v>4031.7</v>
      </c>
      <c r="G5060">
        <v>2986.45</v>
      </c>
      <c r="H5060" t="s">
        <v>2538</v>
      </c>
      <c r="I5060" t="s">
        <v>2539</v>
      </c>
      <c r="J5060" t="s">
        <v>2352</v>
      </c>
      <c r="K5060" t="s">
        <v>2321</v>
      </c>
      <c r="L5060" t="s">
        <v>2351</v>
      </c>
      <c r="M5060" t="s">
        <v>2623</v>
      </c>
      <c r="N5060" t="s">
        <v>2624</v>
      </c>
      <c r="O5060" t="s">
        <v>2542</v>
      </c>
      <c r="P5060" t="s">
        <v>2543</v>
      </c>
      <c r="Q5060" t="s">
        <v>2544</v>
      </c>
      <c r="R5060" t="s">
        <v>2625</v>
      </c>
      <c r="S5060" t="s">
        <v>2546</v>
      </c>
      <c r="T5060">
        <v>0</v>
      </c>
      <c r="U5060" t="s">
        <v>838</v>
      </c>
      <c r="V5060" t="s">
        <v>2548</v>
      </c>
      <c r="W5060" t="s">
        <v>838</v>
      </c>
      <c r="X5060" t="s">
        <v>2548</v>
      </c>
      <c r="Y5060" t="str">
        <f t="shared" si="79"/>
        <v>深圳市小赢普惠科技有限责任公司深圳市赢众通金融信息服务有限责任公司信息流</v>
      </c>
      <c r="Z5060" t="e">
        <f>VLOOKUP(Y:Y,[1]Sheet1!N:N,1,0)</f>
        <v>#N/A</v>
      </c>
    </row>
    <row r="5061" spans="1:26" hidden="1" x14ac:dyDescent="0.25">
      <c r="A5061">
        <v>20230602</v>
      </c>
      <c r="B5061">
        <v>47184415</v>
      </c>
      <c r="C5061" t="s">
        <v>2708</v>
      </c>
      <c r="D5061">
        <v>2176807</v>
      </c>
      <c r="E5061" t="s">
        <v>2691</v>
      </c>
      <c r="F5061" s="59">
        <v>4.04</v>
      </c>
      <c r="G5061">
        <v>2.95</v>
      </c>
      <c r="H5061" t="s">
        <v>2538</v>
      </c>
      <c r="I5061" t="s">
        <v>2539</v>
      </c>
      <c r="J5061" t="s">
        <v>2339</v>
      </c>
      <c r="K5061" t="s">
        <v>2321</v>
      </c>
      <c r="L5061" t="s">
        <v>2338</v>
      </c>
      <c r="M5061" t="s">
        <v>2692</v>
      </c>
      <c r="N5061" t="s">
        <v>2693</v>
      </c>
      <c r="O5061" t="s">
        <v>2542</v>
      </c>
      <c r="P5061" t="s">
        <v>2543</v>
      </c>
      <c r="Q5061" t="s">
        <v>2544</v>
      </c>
      <c r="R5061" t="s">
        <v>2694</v>
      </c>
      <c r="S5061" t="s">
        <v>2546</v>
      </c>
      <c r="T5061">
        <v>0</v>
      </c>
      <c r="U5061" t="s">
        <v>2117</v>
      </c>
      <c r="V5061" t="s">
        <v>2695</v>
      </c>
      <c r="W5061" t="s">
        <v>2117</v>
      </c>
      <c r="X5061" t="s">
        <v>2695</v>
      </c>
      <c r="Y5061" t="str">
        <f t="shared" si="79"/>
        <v>北京三快在线科技有限公司及其关联公司北京三快科技有限公司信息流</v>
      </c>
      <c r="Z5061" t="e">
        <f>VLOOKUP(Y:Y,[1]Sheet1!N:N,1,0)</f>
        <v>#N/A</v>
      </c>
    </row>
    <row r="5062" spans="1:26" hidden="1" x14ac:dyDescent="0.25">
      <c r="A5062">
        <v>20230602</v>
      </c>
      <c r="B5062">
        <v>47327991</v>
      </c>
      <c r="C5062" t="s">
        <v>2766</v>
      </c>
      <c r="D5062">
        <v>2185183</v>
      </c>
      <c r="E5062" t="s">
        <v>2574</v>
      </c>
      <c r="F5062" s="59">
        <v>1041.72</v>
      </c>
      <c r="G5062">
        <v>789.18</v>
      </c>
      <c r="H5062" t="s">
        <v>2538</v>
      </c>
      <c r="I5062" t="s">
        <v>2539</v>
      </c>
      <c r="J5062" t="s">
        <v>2575</v>
      </c>
      <c r="K5062" t="s">
        <v>2321</v>
      </c>
      <c r="L5062" t="s">
        <v>2344</v>
      </c>
      <c r="M5062" t="s">
        <v>2576</v>
      </c>
      <c r="O5062" t="s">
        <v>2542</v>
      </c>
      <c r="P5062" t="s">
        <v>2543</v>
      </c>
      <c r="Q5062" t="s">
        <v>2544</v>
      </c>
      <c r="R5062" t="s">
        <v>2577</v>
      </c>
      <c r="S5062" t="s">
        <v>2546</v>
      </c>
      <c r="T5062">
        <v>0</v>
      </c>
      <c r="U5062" t="s">
        <v>838</v>
      </c>
      <c r="V5062" t="s">
        <v>2578</v>
      </c>
      <c r="W5062" t="s">
        <v>838</v>
      </c>
      <c r="X5062" t="s">
        <v>2578</v>
      </c>
      <c r="Y5062" t="str">
        <f t="shared" si="79"/>
        <v>北京微财科技有限公司-数媒重庆市黑卡小额贷款有限公司信息流</v>
      </c>
      <c r="Z5062" t="e">
        <f>VLOOKUP(Y:Y,[1]Sheet1!N:N,1,0)</f>
        <v>#N/A</v>
      </c>
    </row>
    <row r="5063" spans="1:26" hidden="1" x14ac:dyDescent="0.25">
      <c r="A5063">
        <v>20230602</v>
      </c>
      <c r="B5063">
        <v>47426584</v>
      </c>
      <c r="C5063" t="s">
        <v>2874</v>
      </c>
      <c r="D5063">
        <v>2167551</v>
      </c>
      <c r="E5063" t="s">
        <v>2550</v>
      </c>
      <c r="F5063" s="59">
        <v>1.82</v>
      </c>
      <c r="G5063">
        <v>1.31</v>
      </c>
      <c r="H5063" t="s">
        <v>2538</v>
      </c>
      <c r="I5063" t="s">
        <v>2551</v>
      </c>
      <c r="J5063" t="s">
        <v>2332</v>
      </c>
      <c r="K5063" t="s">
        <v>2321</v>
      </c>
      <c r="L5063" t="s">
        <v>2333</v>
      </c>
      <c r="M5063" t="s">
        <v>2552</v>
      </c>
      <c r="N5063" t="s">
        <v>2553</v>
      </c>
      <c r="O5063" t="s">
        <v>2542</v>
      </c>
      <c r="P5063" t="s">
        <v>2543</v>
      </c>
      <c r="Q5063" t="s">
        <v>2544</v>
      </c>
      <c r="R5063" t="s">
        <v>2554</v>
      </c>
      <c r="S5063" t="s">
        <v>2546</v>
      </c>
      <c r="T5063">
        <v>0</v>
      </c>
      <c r="U5063" t="s">
        <v>2555</v>
      </c>
      <c r="V5063" t="s">
        <v>2556</v>
      </c>
      <c r="W5063" t="s">
        <v>2555</v>
      </c>
      <c r="X5063" t="s">
        <v>2556</v>
      </c>
      <c r="Y5063" t="str">
        <f t="shared" si="79"/>
        <v>北京爱奇艺科技有限公司-百度北京爱奇艺科技有限公司信息流</v>
      </c>
      <c r="Z5063" t="e">
        <f>VLOOKUP(Y:Y,[1]Sheet1!N:N,1,0)</f>
        <v>#N/A</v>
      </c>
    </row>
    <row r="5064" spans="1:26" hidden="1" x14ac:dyDescent="0.25">
      <c r="A5064">
        <v>20230602</v>
      </c>
      <c r="B5064">
        <v>30510581</v>
      </c>
      <c r="C5064" t="s">
        <v>2883</v>
      </c>
      <c r="D5064">
        <v>2125615</v>
      </c>
      <c r="E5064" t="s">
        <v>2884</v>
      </c>
      <c r="F5064" s="59">
        <v>164.87</v>
      </c>
      <c r="G5064">
        <v>164.87</v>
      </c>
      <c r="H5064" t="s">
        <v>2538</v>
      </c>
      <c r="I5064" t="s">
        <v>2539</v>
      </c>
      <c r="J5064" t="s">
        <v>2350</v>
      </c>
      <c r="K5064" t="s">
        <v>2321</v>
      </c>
      <c r="L5064" t="s">
        <v>2350</v>
      </c>
      <c r="M5064" t="s">
        <v>2561</v>
      </c>
      <c r="N5064" t="s">
        <v>2562</v>
      </c>
      <c r="O5064" t="s">
        <v>2542</v>
      </c>
      <c r="P5064" t="s">
        <v>2543</v>
      </c>
      <c r="Q5064" t="s">
        <v>2544</v>
      </c>
      <c r="R5064" t="s">
        <v>2563</v>
      </c>
      <c r="S5064" t="s">
        <v>2546</v>
      </c>
      <c r="T5064">
        <v>0</v>
      </c>
      <c r="U5064" t="s">
        <v>1891</v>
      </c>
      <c r="V5064" t="s">
        <v>2602</v>
      </c>
      <c r="W5064" t="s">
        <v>1891</v>
      </c>
      <c r="X5064" t="s">
        <v>2564</v>
      </c>
      <c r="Y5064" t="str">
        <f t="shared" si="79"/>
        <v>深圳尚米网络技术有限公司深圳尚米网络技术有限公司信息流</v>
      </c>
      <c r="Z5064" t="e">
        <f>VLOOKUP(Y:Y,[1]Sheet1!N:N,1,0)</f>
        <v>#N/A</v>
      </c>
    </row>
    <row r="5065" spans="1:26" hidden="1" x14ac:dyDescent="0.25">
      <c r="A5065">
        <v>20230602</v>
      </c>
      <c r="B5065">
        <v>41512404</v>
      </c>
      <c r="C5065" t="s">
        <v>2769</v>
      </c>
      <c r="D5065">
        <v>2117409</v>
      </c>
      <c r="E5065" t="s">
        <v>2744</v>
      </c>
      <c r="F5065" s="59">
        <v>2031.46</v>
      </c>
      <c r="G5065">
        <v>0</v>
      </c>
      <c r="H5065" t="s">
        <v>2559</v>
      </c>
      <c r="I5065" t="s">
        <v>2560</v>
      </c>
      <c r="J5065" t="s">
        <v>2353</v>
      </c>
      <c r="K5065" t="s">
        <v>711</v>
      </c>
      <c r="L5065" t="s">
        <v>326</v>
      </c>
      <c r="M5065" t="s">
        <v>2588</v>
      </c>
      <c r="N5065" t="s">
        <v>2589</v>
      </c>
      <c r="O5065" t="s">
        <v>2542</v>
      </c>
      <c r="P5065" t="s">
        <v>2543</v>
      </c>
      <c r="Q5065" t="s">
        <v>2544</v>
      </c>
      <c r="R5065" t="s">
        <v>2570</v>
      </c>
      <c r="S5065" t="s">
        <v>2546</v>
      </c>
      <c r="T5065">
        <v>0</v>
      </c>
      <c r="U5065" t="s">
        <v>2571</v>
      </c>
      <c r="V5065" t="s">
        <v>2572</v>
      </c>
      <c r="W5065" t="s">
        <v>1891</v>
      </c>
      <c r="X5065" t="s">
        <v>2564</v>
      </c>
      <c r="Y5065" t="str">
        <f t="shared" si="79"/>
        <v>网易有道信息技术（北京）有限公司网易(杭州)网络有限公司CPC</v>
      </c>
      <c r="Z5065" t="e">
        <f>VLOOKUP(Y:Y,[1]Sheet1!N:N,1,0)</f>
        <v>#N/A</v>
      </c>
    </row>
    <row r="5066" spans="1:26" hidden="1" x14ac:dyDescent="0.25">
      <c r="A5066">
        <v>20230602</v>
      </c>
      <c r="B5066">
        <v>42327215</v>
      </c>
      <c r="C5066" t="s">
        <v>2739</v>
      </c>
      <c r="D5066">
        <v>2172261</v>
      </c>
      <c r="E5066" t="s">
        <v>2628</v>
      </c>
      <c r="F5066" s="59">
        <v>1482.08</v>
      </c>
      <c r="G5066">
        <v>1131.3599999999999</v>
      </c>
      <c r="H5066" t="s">
        <v>2538</v>
      </c>
      <c r="I5066" t="s">
        <v>2539</v>
      </c>
      <c r="J5066" t="s">
        <v>292</v>
      </c>
      <c r="K5066" t="s">
        <v>2321</v>
      </c>
      <c r="L5066" t="s">
        <v>574</v>
      </c>
      <c r="M5066" t="s">
        <v>2611</v>
      </c>
      <c r="N5066" t="s">
        <v>2612</v>
      </c>
      <c r="O5066" t="s">
        <v>2542</v>
      </c>
      <c r="P5066" t="s">
        <v>2543</v>
      </c>
      <c r="Q5066" t="s">
        <v>2544</v>
      </c>
      <c r="R5066" t="s">
        <v>2613</v>
      </c>
      <c r="S5066" t="s">
        <v>2546</v>
      </c>
      <c r="T5066">
        <v>0</v>
      </c>
      <c r="U5066" t="s">
        <v>2614</v>
      </c>
      <c r="V5066" t="s">
        <v>2615</v>
      </c>
      <c r="W5066" t="s">
        <v>2614</v>
      </c>
      <c r="X5066" t="s">
        <v>2615</v>
      </c>
      <c r="Y5066" t="str">
        <f t="shared" si="79"/>
        <v>广州荔湾品唯信息服务有限公司广州唯品会电子商务有限公司信息流</v>
      </c>
      <c r="Z5066" t="e">
        <f>VLOOKUP(Y:Y,[1]Sheet1!N:N,1,0)</f>
        <v>#N/A</v>
      </c>
    </row>
    <row r="5067" spans="1:26" hidden="1" x14ac:dyDescent="0.25">
      <c r="A5067">
        <v>20230602</v>
      </c>
      <c r="B5067">
        <v>42594484</v>
      </c>
      <c r="C5067" t="s">
        <v>2752</v>
      </c>
      <c r="D5067">
        <v>2130054</v>
      </c>
      <c r="E5067" t="s">
        <v>2558</v>
      </c>
      <c r="F5067" s="59">
        <v>802.89</v>
      </c>
      <c r="G5067">
        <v>650.08000000000004</v>
      </c>
      <c r="H5067" t="s">
        <v>2559</v>
      </c>
      <c r="I5067" t="s">
        <v>2560</v>
      </c>
      <c r="J5067" t="s">
        <v>2350</v>
      </c>
      <c r="K5067" t="s">
        <v>711</v>
      </c>
      <c r="L5067" t="s">
        <v>2350</v>
      </c>
      <c r="M5067" t="s">
        <v>2561</v>
      </c>
      <c r="N5067" t="s">
        <v>2562</v>
      </c>
      <c r="O5067" t="s">
        <v>2542</v>
      </c>
      <c r="P5067" t="s">
        <v>2543</v>
      </c>
      <c r="Q5067" t="s">
        <v>2544</v>
      </c>
      <c r="R5067" t="s">
        <v>2563</v>
      </c>
      <c r="S5067" t="s">
        <v>2546</v>
      </c>
      <c r="T5067">
        <v>3372.0479999999998</v>
      </c>
      <c r="U5067" t="s">
        <v>1891</v>
      </c>
      <c r="V5067" t="s">
        <v>2564</v>
      </c>
      <c r="W5067" t="s">
        <v>1891</v>
      </c>
      <c r="X5067" t="s">
        <v>2564</v>
      </c>
      <c r="Y5067" t="str">
        <f t="shared" si="79"/>
        <v>深圳尚米网络技术有限公司深圳尚米网络技术有限公司CPC</v>
      </c>
      <c r="Z5067" t="e">
        <f>VLOOKUP(Y:Y,[1]Sheet1!N:N,1,0)</f>
        <v>#N/A</v>
      </c>
    </row>
    <row r="5068" spans="1:26" hidden="1" x14ac:dyDescent="0.25">
      <c r="A5068">
        <v>20230602</v>
      </c>
      <c r="B5068">
        <v>23293206</v>
      </c>
      <c r="C5068" t="s">
        <v>2696</v>
      </c>
      <c r="D5068">
        <v>2147805</v>
      </c>
      <c r="E5068" t="s">
        <v>2697</v>
      </c>
      <c r="F5068" s="59">
        <v>4966.8999999999996</v>
      </c>
      <c r="G5068">
        <v>4434.51</v>
      </c>
      <c r="H5068" t="s">
        <v>2559</v>
      </c>
      <c r="I5068" t="s">
        <v>2560</v>
      </c>
      <c r="J5068" t="s">
        <v>2347</v>
      </c>
      <c r="K5068" t="s">
        <v>711</v>
      </c>
      <c r="L5068" t="s">
        <v>2346</v>
      </c>
      <c r="M5068" t="s">
        <v>2698</v>
      </c>
      <c r="N5068" t="s">
        <v>2699</v>
      </c>
      <c r="O5068" t="s">
        <v>2542</v>
      </c>
      <c r="P5068" t="s">
        <v>2543</v>
      </c>
      <c r="Q5068" t="s">
        <v>2544</v>
      </c>
      <c r="R5068" t="s">
        <v>2700</v>
      </c>
      <c r="S5068" t="s">
        <v>2546</v>
      </c>
      <c r="T5068">
        <v>142323.49600000001</v>
      </c>
      <c r="U5068" t="s">
        <v>2555</v>
      </c>
      <c r="V5068" t="s">
        <v>2596</v>
      </c>
      <c r="W5068" t="s">
        <v>2555</v>
      </c>
      <c r="X5068" t="s">
        <v>2556</v>
      </c>
      <c r="Y5068" t="str">
        <f t="shared" si="79"/>
        <v>飞狐信息技术（天津）有限公司飞狐信息技术(天津)有限公司CPC</v>
      </c>
      <c r="Z5068" t="e">
        <f>VLOOKUP(Y:Y,[1]Sheet1!N:N,1,0)</f>
        <v>#N/A</v>
      </c>
    </row>
    <row r="5069" spans="1:26" hidden="1" x14ac:dyDescent="0.25">
      <c r="A5069">
        <v>20230602</v>
      </c>
      <c r="B5069">
        <v>40732460</v>
      </c>
      <c r="C5069" t="s">
        <v>2702</v>
      </c>
      <c r="D5069">
        <v>2158492</v>
      </c>
      <c r="E5069" t="s">
        <v>2580</v>
      </c>
      <c r="F5069" s="59">
        <v>7680.67</v>
      </c>
      <c r="G5069">
        <v>6454.03</v>
      </c>
      <c r="H5069" t="s">
        <v>2559</v>
      </c>
      <c r="I5069" t="s">
        <v>2560</v>
      </c>
      <c r="J5069" t="s">
        <v>2330</v>
      </c>
      <c r="K5069" t="s">
        <v>711</v>
      </c>
      <c r="L5069" t="s">
        <v>2329</v>
      </c>
      <c r="M5069" t="s">
        <v>2581</v>
      </c>
      <c r="N5069" t="s">
        <v>2582</v>
      </c>
      <c r="O5069" t="s">
        <v>2542</v>
      </c>
      <c r="P5069" t="s">
        <v>2543</v>
      </c>
      <c r="Q5069" t="s">
        <v>2544</v>
      </c>
      <c r="R5069" t="s">
        <v>2583</v>
      </c>
      <c r="S5069" t="s">
        <v>2546</v>
      </c>
      <c r="T5069">
        <v>8044.6639999999998</v>
      </c>
      <c r="U5069" t="s">
        <v>2584</v>
      </c>
      <c r="V5069" t="s">
        <v>2585</v>
      </c>
      <c r="W5069" t="s">
        <v>2584</v>
      </c>
      <c r="X5069" t="s">
        <v>2585</v>
      </c>
      <c r="Y5069" t="str">
        <f t="shared" si="79"/>
        <v>成都哈拜网络科技有限公司-数字媒体事业部上海哈啰普惠科技有限公司CPC</v>
      </c>
      <c r="Z5069" t="e">
        <f>VLOOKUP(Y:Y,[1]Sheet1!N:N,1,0)</f>
        <v>#N/A</v>
      </c>
    </row>
    <row r="5070" spans="1:26" hidden="1" x14ac:dyDescent="0.25">
      <c r="A5070">
        <v>20230602</v>
      </c>
      <c r="B5070">
        <v>38794097</v>
      </c>
      <c r="C5070" t="s">
        <v>2757</v>
      </c>
      <c r="D5070">
        <v>2172261</v>
      </c>
      <c r="E5070" t="s">
        <v>2628</v>
      </c>
      <c r="F5070" s="59">
        <v>1902.5</v>
      </c>
      <c r="G5070">
        <v>1452.29</v>
      </c>
      <c r="H5070" t="s">
        <v>2538</v>
      </c>
      <c r="I5070" t="s">
        <v>2551</v>
      </c>
      <c r="J5070" t="s">
        <v>292</v>
      </c>
      <c r="K5070" t="s">
        <v>2321</v>
      </c>
      <c r="L5070" t="s">
        <v>574</v>
      </c>
      <c r="M5070" t="s">
        <v>2611</v>
      </c>
      <c r="N5070" t="s">
        <v>2612</v>
      </c>
      <c r="O5070" t="s">
        <v>2542</v>
      </c>
      <c r="P5070" t="s">
        <v>2543</v>
      </c>
      <c r="Q5070" t="s">
        <v>2544</v>
      </c>
      <c r="R5070" t="s">
        <v>2613</v>
      </c>
      <c r="S5070" t="s">
        <v>2546</v>
      </c>
      <c r="T5070">
        <v>0</v>
      </c>
      <c r="U5070" t="s">
        <v>2614</v>
      </c>
      <c r="V5070" t="s">
        <v>2615</v>
      </c>
      <c r="W5070" t="s">
        <v>2614</v>
      </c>
      <c r="X5070" t="s">
        <v>2615</v>
      </c>
      <c r="Y5070" t="str">
        <f t="shared" si="79"/>
        <v>广州荔湾品唯信息服务有限公司广州唯品会电子商务有限公司信息流</v>
      </c>
      <c r="Z5070" t="e">
        <f>VLOOKUP(Y:Y,[1]Sheet1!N:N,1,0)</f>
        <v>#N/A</v>
      </c>
    </row>
    <row r="5071" spans="1:26" hidden="1" x14ac:dyDescent="0.25">
      <c r="A5071">
        <v>20230602</v>
      </c>
      <c r="B5071">
        <v>31693175</v>
      </c>
      <c r="C5071" t="s">
        <v>2787</v>
      </c>
      <c r="D5071">
        <v>2158492</v>
      </c>
      <c r="E5071" t="s">
        <v>2580</v>
      </c>
      <c r="F5071" s="59">
        <v>2510.67</v>
      </c>
      <c r="G5071">
        <v>2109.63</v>
      </c>
      <c r="H5071" t="s">
        <v>2559</v>
      </c>
      <c r="I5071" t="s">
        <v>2560</v>
      </c>
      <c r="J5071" t="s">
        <v>2330</v>
      </c>
      <c r="K5071" t="s">
        <v>711</v>
      </c>
      <c r="L5071" t="s">
        <v>2329</v>
      </c>
      <c r="M5071" t="s">
        <v>2581</v>
      </c>
      <c r="N5071" t="s">
        <v>2582</v>
      </c>
      <c r="O5071" t="s">
        <v>2542</v>
      </c>
      <c r="P5071" t="s">
        <v>2543</v>
      </c>
      <c r="Q5071" t="s">
        <v>2544</v>
      </c>
      <c r="R5071" t="s">
        <v>2583</v>
      </c>
      <c r="S5071" t="s">
        <v>2546</v>
      </c>
      <c r="T5071">
        <v>18749.853999999999</v>
      </c>
      <c r="U5071" t="s">
        <v>2584</v>
      </c>
      <c r="V5071" t="s">
        <v>2585</v>
      </c>
      <c r="W5071" t="s">
        <v>2584</v>
      </c>
      <c r="X5071" t="s">
        <v>2585</v>
      </c>
      <c r="Y5071" t="str">
        <f t="shared" si="79"/>
        <v>成都哈拜网络科技有限公司-数字媒体事业部上海哈啰普惠科技有限公司CPC</v>
      </c>
      <c r="Z5071" t="e">
        <f>VLOOKUP(Y:Y,[1]Sheet1!N:N,1,0)</f>
        <v>#N/A</v>
      </c>
    </row>
    <row r="5072" spans="1:26" hidden="1" x14ac:dyDescent="0.25">
      <c r="A5072">
        <v>20230602</v>
      </c>
      <c r="B5072">
        <v>46610852</v>
      </c>
      <c r="C5072" t="s">
        <v>2713</v>
      </c>
      <c r="D5072">
        <v>2117410</v>
      </c>
      <c r="E5072" t="s">
        <v>2587</v>
      </c>
      <c r="F5072" s="59">
        <v>265.51</v>
      </c>
      <c r="G5072">
        <v>0</v>
      </c>
      <c r="H5072" t="s">
        <v>2538</v>
      </c>
      <c r="I5072" t="s">
        <v>2551</v>
      </c>
      <c r="J5072" t="s">
        <v>2353</v>
      </c>
      <c r="K5072" t="s">
        <v>2321</v>
      </c>
      <c r="L5072" t="s">
        <v>326</v>
      </c>
      <c r="M5072" t="s">
        <v>2588</v>
      </c>
      <c r="N5072" t="s">
        <v>2589</v>
      </c>
      <c r="O5072" t="s">
        <v>2542</v>
      </c>
      <c r="P5072" t="s">
        <v>2543</v>
      </c>
      <c r="Q5072" t="s">
        <v>2544</v>
      </c>
      <c r="R5072" t="s">
        <v>2570</v>
      </c>
      <c r="S5072" t="s">
        <v>2546</v>
      </c>
      <c r="T5072">
        <v>0</v>
      </c>
      <c r="U5072" t="s">
        <v>2571</v>
      </c>
      <c r="V5072" t="s">
        <v>2572</v>
      </c>
      <c r="W5072" t="s">
        <v>1891</v>
      </c>
      <c r="X5072" t="s">
        <v>2564</v>
      </c>
      <c r="Y5072" t="str">
        <f t="shared" si="79"/>
        <v>网易有道信息技术（北京）有限公司网易(杭州)网络有限公司信息流</v>
      </c>
      <c r="Z5072" t="e">
        <f>VLOOKUP(Y:Y,[1]Sheet1!N:N,1,0)</f>
        <v>#N/A</v>
      </c>
    </row>
    <row r="5073" spans="1:26" hidden="1" x14ac:dyDescent="0.25">
      <c r="A5073">
        <v>20230602</v>
      </c>
      <c r="B5073">
        <v>47327934</v>
      </c>
      <c r="C5073" t="s">
        <v>2864</v>
      </c>
      <c r="D5073">
        <v>2185183</v>
      </c>
      <c r="E5073" t="s">
        <v>2574</v>
      </c>
      <c r="F5073" s="59">
        <v>191.35</v>
      </c>
      <c r="G5073">
        <v>144.96</v>
      </c>
      <c r="H5073" t="s">
        <v>2538</v>
      </c>
      <c r="I5073" t="s">
        <v>2539</v>
      </c>
      <c r="J5073" t="s">
        <v>2575</v>
      </c>
      <c r="K5073" t="s">
        <v>2321</v>
      </c>
      <c r="L5073" t="s">
        <v>2344</v>
      </c>
      <c r="M5073" t="s">
        <v>2576</v>
      </c>
      <c r="O5073" t="s">
        <v>2542</v>
      </c>
      <c r="P5073" t="s">
        <v>2543</v>
      </c>
      <c r="Q5073" t="s">
        <v>2544</v>
      </c>
      <c r="R5073" t="s">
        <v>2577</v>
      </c>
      <c r="S5073" t="s">
        <v>2546</v>
      </c>
      <c r="T5073">
        <v>0</v>
      </c>
      <c r="U5073" t="s">
        <v>838</v>
      </c>
      <c r="V5073" t="s">
        <v>2578</v>
      </c>
      <c r="W5073" t="s">
        <v>838</v>
      </c>
      <c r="X5073" t="s">
        <v>2578</v>
      </c>
      <c r="Y5073" t="str">
        <f t="shared" si="79"/>
        <v>北京微财科技有限公司-数媒重庆市黑卡小额贷款有限公司信息流</v>
      </c>
      <c r="Z5073" t="e">
        <f>VLOOKUP(Y:Y,[1]Sheet1!N:N,1,0)</f>
        <v>#N/A</v>
      </c>
    </row>
    <row r="5074" spans="1:26" hidden="1" x14ac:dyDescent="0.25">
      <c r="A5074">
        <v>20230602</v>
      </c>
      <c r="B5074">
        <v>41276538</v>
      </c>
      <c r="C5074" t="s">
        <v>2606</v>
      </c>
      <c r="D5074">
        <v>2158492</v>
      </c>
      <c r="E5074" t="s">
        <v>2580</v>
      </c>
      <c r="F5074" s="59">
        <v>205.5</v>
      </c>
      <c r="G5074">
        <v>172.65</v>
      </c>
      <c r="H5074" t="s">
        <v>2559</v>
      </c>
      <c r="I5074" t="s">
        <v>2560</v>
      </c>
      <c r="J5074" t="s">
        <v>2330</v>
      </c>
      <c r="K5074" t="s">
        <v>711</v>
      </c>
      <c r="L5074" t="s">
        <v>2329</v>
      </c>
      <c r="M5074" t="s">
        <v>2581</v>
      </c>
      <c r="N5074" t="s">
        <v>2582</v>
      </c>
      <c r="O5074" t="s">
        <v>2542</v>
      </c>
      <c r="P5074" t="s">
        <v>2543</v>
      </c>
      <c r="Q5074" t="s">
        <v>2544</v>
      </c>
      <c r="R5074" t="s">
        <v>2583</v>
      </c>
      <c r="S5074" t="s">
        <v>2546</v>
      </c>
      <c r="T5074">
        <v>15057.359</v>
      </c>
      <c r="U5074" t="s">
        <v>2584</v>
      </c>
      <c r="V5074" t="s">
        <v>2585</v>
      </c>
      <c r="W5074" t="s">
        <v>2584</v>
      </c>
      <c r="X5074" t="s">
        <v>2585</v>
      </c>
      <c r="Y5074" t="str">
        <f t="shared" si="79"/>
        <v>成都哈拜网络科技有限公司-数字媒体事业部上海哈啰普惠科技有限公司CPC</v>
      </c>
      <c r="Z5074" t="e">
        <f>VLOOKUP(Y:Y,[1]Sheet1!N:N,1,0)</f>
        <v>#N/A</v>
      </c>
    </row>
    <row r="5075" spans="1:26" hidden="1" x14ac:dyDescent="0.25">
      <c r="A5075">
        <v>20230602</v>
      </c>
      <c r="B5075">
        <v>29995324</v>
      </c>
      <c r="C5075" t="s">
        <v>2722</v>
      </c>
      <c r="D5075">
        <v>2142924</v>
      </c>
      <c r="E5075" t="s">
        <v>2716</v>
      </c>
      <c r="F5075" s="59">
        <v>29619.77</v>
      </c>
      <c r="G5075">
        <v>29619.77</v>
      </c>
      <c r="H5075" t="s">
        <v>2559</v>
      </c>
      <c r="I5075" t="s">
        <v>2560</v>
      </c>
      <c r="J5075" t="s">
        <v>392</v>
      </c>
      <c r="K5075" t="s">
        <v>711</v>
      </c>
      <c r="L5075" t="s">
        <v>392</v>
      </c>
      <c r="M5075" t="s">
        <v>2641</v>
      </c>
      <c r="N5075" t="s">
        <v>2642</v>
      </c>
      <c r="O5075" t="s">
        <v>2542</v>
      </c>
      <c r="P5075" t="s">
        <v>2543</v>
      </c>
      <c r="Q5075" t="s">
        <v>2544</v>
      </c>
      <c r="R5075" t="s">
        <v>2643</v>
      </c>
      <c r="S5075" t="s">
        <v>2546</v>
      </c>
      <c r="T5075">
        <v>575387.44999999995</v>
      </c>
      <c r="U5075" t="s">
        <v>838</v>
      </c>
      <c r="V5075" t="s">
        <v>2548</v>
      </c>
      <c r="W5075" t="s">
        <v>838</v>
      </c>
      <c r="X5075" t="s">
        <v>2548</v>
      </c>
      <c r="Y5075" t="str">
        <f t="shared" si="79"/>
        <v>福州三六零网络小额贷款有限公司福州三六零网络小额贷款有限公司CPC</v>
      </c>
      <c r="Z5075" t="e">
        <f>VLOOKUP(Y:Y,[1]Sheet1!N:N,1,0)</f>
        <v>#N/A</v>
      </c>
    </row>
    <row r="5076" spans="1:26" hidden="1" x14ac:dyDescent="0.25">
      <c r="A5076">
        <v>20230602</v>
      </c>
      <c r="B5076">
        <v>39717058</v>
      </c>
      <c r="C5076" t="s">
        <v>2882</v>
      </c>
      <c r="D5076">
        <v>2176807</v>
      </c>
      <c r="E5076" t="s">
        <v>2691</v>
      </c>
      <c r="F5076" s="59">
        <v>1.4</v>
      </c>
      <c r="G5076">
        <v>0</v>
      </c>
      <c r="H5076" t="s">
        <v>2538</v>
      </c>
      <c r="I5076" t="s">
        <v>2551</v>
      </c>
      <c r="J5076" t="s">
        <v>2339</v>
      </c>
      <c r="K5076" t="s">
        <v>2321</v>
      </c>
      <c r="L5076" t="s">
        <v>2338</v>
      </c>
      <c r="M5076" t="s">
        <v>2692</v>
      </c>
      <c r="N5076" t="s">
        <v>2693</v>
      </c>
      <c r="O5076" t="s">
        <v>2542</v>
      </c>
      <c r="P5076" t="s">
        <v>2543</v>
      </c>
      <c r="Q5076" t="s">
        <v>2544</v>
      </c>
      <c r="R5076" t="s">
        <v>2694</v>
      </c>
      <c r="S5076" t="s">
        <v>2546</v>
      </c>
      <c r="T5076">
        <v>0</v>
      </c>
      <c r="U5076" t="s">
        <v>2117</v>
      </c>
      <c r="V5076" t="s">
        <v>2695</v>
      </c>
      <c r="W5076" t="s">
        <v>2117</v>
      </c>
      <c r="X5076" t="s">
        <v>2695</v>
      </c>
      <c r="Y5076" t="str">
        <f t="shared" si="79"/>
        <v>北京三快在线科技有限公司及其关联公司北京三快科技有限公司信息流</v>
      </c>
      <c r="Z5076" t="e">
        <f>VLOOKUP(Y:Y,[1]Sheet1!N:N,1,0)</f>
        <v>#N/A</v>
      </c>
    </row>
    <row r="5077" spans="1:26" hidden="1" x14ac:dyDescent="0.25">
      <c r="A5077">
        <v>20230602</v>
      </c>
      <c r="B5077">
        <v>42012606</v>
      </c>
      <c r="C5077" t="s">
        <v>2715</v>
      </c>
      <c r="D5077">
        <v>2142924</v>
      </c>
      <c r="E5077" t="s">
        <v>2716</v>
      </c>
      <c r="F5077" s="59">
        <v>263.33999999999997</v>
      </c>
      <c r="G5077">
        <v>263.33999999999997</v>
      </c>
      <c r="H5077" t="s">
        <v>2559</v>
      </c>
      <c r="I5077" t="s">
        <v>2560</v>
      </c>
      <c r="J5077" t="s">
        <v>392</v>
      </c>
      <c r="K5077" t="s">
        <v>711</v>
      </c>
      <c r="L5077" t="s">
        <v>392</v>
      </c>
      <c r="M5077" t="s">
        <v>2641</v>
      </c>
      <c r="N5077" t="s">
        <v>2642</v>
      </c>
      <c r="O5077" t="s">
        <v>2542</v>
      </c>
      <c r="P5077" t="s">
        <v>2543</v>
      </c>
      <c r="Q5077" t="s">
        <v>2544</v>
      </c>
      <c r="R5077" t="s">
        <v>2643</v>
      </c>
      <c r="S5077" t="s">
        <v>2546</v>
      </c>
      <c r="T5077">
        <v>208596.7</v>
      </c>
      <c r="U5077" t="s">
        <v>838</v>
      </c>
      <c r="V5077" t="s">
        <v>2578</v>
      </c>
      <c r="W5077" t="s">
        <v>838</v>
      </c>
      <c r="X5077" t="s">
        <v>2548</v>
      </c>
      <c r="Y5077" t="str">
        <f t="shared" si="79"/>
        <v>福州三六零网络小额贷款有限公司福州三六零网络小额贷款有限公司CPC</v>
      </c>
      <c r="Z5077" t="e">
        <f>VLOOKUP(Y:Y,[1]Sheet1!N:N,1,0)</f>
        <v>#N/A</v>
      </c>
    </row>
    <row r="5078" spans="1:26" x14ac:dyDescent="0.25">
      <c r="A5078">
        <v>20230602</v>
      </c>
      <c r="B5078">
        <v>43094782</v>
      </c>
      <c r="C5078" t="s">
        <v>2630</v>
      </c>
      <c r="D5078">
        <v>2054669</v>
      </c>
      <c r="E5078" t="s">
        <v>2622</v>
      </c>
      <c r="F5078" s="59">
        <v>21.75</v>
      </c>
      <c r="G5078">
        <v>16.11</v>
      </c>
      <c r="H5078" t="s">
        <v>2538</v>
      </c>
      <c r="I5078" t="s">
        <v>2551</v>
      </c>
      <c r="J5078" t="s">
        <v>2352</v>
      </c>
      <c r="K5078" t="s">
        <v>2321</v>
      </c>
      <c r="L5078" t="s">
        <v>2351</v>
      </c>
      <c r="M5078" t="s">
        <v>2623</v>
      </c>
      <c r="N5078" t="s">
        <v>2624</v>
      </c>
      <c r="O5078" t="s">
        <v>2542</v>
      </c>
      <c r="P5078" t="s">
        <v>2543</v>
      </c>
      <c r="Q5078" t="s">
        <v>2544</v>
      </c>
      <c r="R5078" t="s">
        <v>2625</v>
      </c>
      <c r="S5078" t="s">
        <v>2546</v>
      </c>
      <c r="T5078">
        <v>0</v>
      </c>
      <c r="U5078" t="s">
        <v>838</v>
      </c>
      <c r="V5078" t="s">
        <v>2548</v>
      </c>
      <c r="W5078" t="s">
        <v>838</v>
      </c>
      <c r="X5078" t="s">
        <v>2548</v>
      </c>
      <c r="Y5078" t="str">
        <f t="shared" si="79"/>
        <v>深圳市小赢普惠科技有限责任公司深圳市赢众通金融信息服务有限责任公司信息流</v>
      </c>
      <c r="Z5078" t="e">
        <f>VLOOKUP(Y:Y,[1]Sheet1!N:N,1,0)</f>
        <v>#N/A</v>
      </c>
    </row>
    <row r="5079" spans="1:26" hidden="1" x14ac:dyDescent="0.25">
      <c r="A5079">
        <v>20230602</v>
      </c>
      <c r="B5079">
        <v>47426689</v>
      </c>
      <c r="C5079" t="s">
        <v>2872</v>
      </c>
      <c r="D5079">
        <v>2167551</v>
      </c>
      <c r="E5079" t="s">
        <v>2550</v>
      </c>
      <c r="F5079" s="59">
        <v>4.2699999999999996</v>
      </c>
      <c r="G5079">
        <v>4.2699999999999996</v>
      </c>
      <c r="H5079" t="s">
        <v>2538</v>
      </c>
      <c r="I5079" t="s">
        <v>2551</v>
      </c>
      <c r="J5079" t="s">
        <v>2332</v>
      </c>
      <c r="K5079" t="s">
        <v>2321</v>
      </c>
      <c r="L5079" t="s">
        <v>2333</v>
      </c>
      <c r="M5079" t="s">
        <v>2552</v>
      </c>
      <c r="N5079" t="s">
        <v>2553</v>
      </c>
      <c r="O5079" t="s">
        <v>2542</v>
      </c>
      <c r="P5079" t="s">
        <v>2543</v>
      </c>
      <c r="Q5079" t="s">
        <v>2544</v>
      </c>
      <c r="R5079" t="s">
        <v>2554</v>
      </c>
      <c r="S5079" t="s">
        <v>2546</v>
      </c>
      <c r="T5079">
        <v>0</v>
      </c>
      <c r="U5079" t="s">
        <v>2555</v>
      </c>
      <c r="V5079" t="s">
        <v>2556</v>
      </c>
      <c r="W5079" t="s">
        <v>2555</v>
      </c>
      <c r="X5079" t="s">
        <v>2556</v>
      </c>
      <c r="Y5079" t="str">
        <f t="shared" si="79"/>
        <v>北京爱奇艺科技有限公司-百度北京爱奇艺科技有限公司信息流</v>
      </c>
      <c r="Z5079" t="e">
        <f>VLOOKUP(Y:Y,[1]Sheet1!N:N,1,0)</f>
        <v>#N/A</v>
      </c>
    </row>
    <row r="5080" spans="1:26" hidden="1" x14ac:dyDescent="0.25">
      <c r="A5080">
        <v>20230602</v>
      </c>
      <c r="B5080">
        <v>29880965</v>
      </c>
      <c r="C5080" t="s">
        <v>2730</v>
      </c>
      <c r="D5080">
        <v>2130054</v>
      </c>
      <c r="E5080" t="s">
        <v>2558</v>
      </c>
      <c r="F5080" s="59">
        <v>12871.98</v>
      </c>
      <c r="G5080">
        <v>10422.530000000001</v>
      </c>
      <c r="H5080" t="s">
        <v>2559</v>
      </c>
      <c r="I5080" t="s">
        <v>2560</v>
      </c>
      <c r="J5080" t="s">
        <v>2350</v>
      </c>
      <c r="K5080" t="s">
        <v>711</v>
      </c>
      <c r="L5080" t="s">
        <v>2350</v>
      </c>
      <c r="M5080" t="s">
        <v>2561</v>
      </c>
      <c r="N5080" t="s">
        <v>2562</v>
      </c>
      <c r="O5080" t="s">
        <v>2542</v>
      </c>
      <c r="P5080" t="s">
        <v>2543</v>
      </c>
      <c r="Q5080" t="s">
        <v>2544</v>
      </c>
      <c r="R5080" t="s">
        <v>2563</v>
      </c>
      <c r="S5080" t="s">
        <v>2546</v>
      </c>
      <c r="T5080">
        <v>31492.593000000001</v>
      </c>
      <c r="U5080" t="s">
        <v>1891</v>
      </c>
      <c r="V5080" t="s">
        <v>2564</v>
      </c>
      <c r="W5080" t="s">
        <v>1891</v>
      </c>
      <c r="X5080" t="s">
        <v>2564</v>
      </c>
      <c r="Y5080" t="str">
        <f t="shared" si="79"/>
        <v>深圳尚米网络技术有限公司深圳尚米网络技术有限公司CPC</v>
      </c>
      <c r="Z5080" t="e">
        <f>VLOOKUP(Y:Y,[1]Sheet1!N:N,1,0)</f>
        <v>#N/A</v>
      </c>
    </row>
    <row r="5081" spans="1:26" hidden="1" x14ac:dyDescent="0.25">
      <c r="A5081">
        <v>20230602</v>
      </c>
      <c r="B5081">
        <v>41250532</v>
      </c>
      <c r="C5081" t="s">
        <v>2664</v>
      </c>
      <c r="D5081">
        <v>2130054</v>
      </c>
      <c r="E5081" t="s">
        <v>2558</v>
      </c>
      <c r="F5081" s="59">
        <v>617.20000000000005</v>
      </c>
      <c r="G5081">
        <v>499.71</v>
      </c>
      <c r="H5081" t="s">
        <v>2559</v>
      </c>
      <c r="I5081" t="s">
        <v>2560</v>
      </c>
      <c r="J5081" t="s">
        <v>2350</v>
      </c>
      <c r="K5081" t="s">
        <v>711</v>
      </c>
      <c r="L5081" t="s">
        <v>2350</v>
      </c>
      <c r="M5081" t="s">
        <v>2561</v>
      </c>
      <c r="N5081" t="s">
        <v>2562</v>
      </c>
      <c r="O5081" t="s">
        <v>2542</v>
      </c>
      <c r="P5081" t="s">
        <v>2543</v>
      </c>
      <c r="Q5081" t="s">
        <v>2544</v>
      </c>
      <c r="R5081" t="s">
        <v>2563</v>
      </c>
      <c r="S5081" t="s">
        <v>2546</v>
      </c>
      <c r="T5081">
        <v>8157.3609999999999</v>
      </c>
      <c r="U5081" t="s">
        <v>1891</v>
      </c>
      <c r="V5081" t="s">
        <v>2564</v>
      </c>
      <c r="W5081" t="s">
        <v>1891</v>
      </c>
      <c r="X5081" t="s">
        <v>2564</v>
      </c>
      <c r="Y5081" t="str">
        <f t="shared" si="79"/>
        <v>深圳尚米网络技术有限公司深圳尚米网络技术有限公司CPC</v>
      </c>
      <c r="Z5081" t="e">
        <f>VLOOKUP(Y:Y,[1]Sheet1!N:N,1,0)</f>
        <v>#N/A</v>
      </c>
    </row>
    <row r="5082" spans="1:26" hidden="1" x14ac:dyDescent="0.25">
      <c r="A5082">
        <v>20230602</v>
      </c>
      <c r="B5082">
        <v>47327891</v>
      </c>
      <c r="C5082" t="s">
        <v>2863</v>
      </c>
      <c r="D5082">
        <v>2165189</v>
      </c>
      <c r="E5082" t="s">
        <v>2881</v>
      </c>
      <c r="F5082" s="59">
        <v>4.9800000000000004</v>
      </c>
      <c r="G5082">
        <v>3.83</v>
      </c>
      <c r="H5082" t="s">
        <v>2538</v>
      </c>
      <c r="I5082" t="s">
        <v>2539</v>
      </c>
      <c r="J5082" t="s">
        <v>2575</v>
      </c>
      <c r="K5082" t="s">
        <v>2321</v>
      </c>
      <c r="L5082" t="s">
        <v>2344</v>
      </c>
      <c r="M5082" t="s">
        <v>2576</v>
      </c>
      <c r="O5082" t="s">
        <v>2542</v>
      </c>
      <c r="P5082" t="s">
        <v>2543</v>
      </c>
      <c r="Q5082" t="s">
        <v>2544</v>
      </c>
      <c r="R5082" t="s">
        <v>2577</v>
      </c>
      <c r="S5082" t="s">
        <v>2546</v>
      </c>
      <c r="T5082">
        <v>0</v>
      </c>
      <c r="U5082" t="s">
        <v>838</v>
      </c>
      <c r="V5082" t="s">
        <v>2578</v>
      </c>
      <c r="W5082" t="s">
        <v>838</v>
      </c>
      <c r="X5082" t="s">
        <v>2578</v>
      </c>
      <c r="Y5082" t="str">
        <f t="shared" si="79"/>
        <v>北京微财科技有限公司-数媒重庆市黑卡小额贷款有限公司信息流</v>
      </c>
      <c r="Z5082" t="e">
        <f>VLOOKUP(Y:Y,[1]Sheet1!N:N,1,0)</f>
        <v>#N/A</v>
      </c>
    </row>
    <row r="5083" spans="1:26" hidden="1" x14ac:dyDescent="0.25">
      <c r="A5083">
        <v>20230602</v>
      </c>
      <c r="B5083">
        <v>47798422</v>
      </c>
      <c r="C5083" t="s">
        <v>2794</v>
      </c>
      <c r="D5083">
        <v>2169384</v>
      </c>
      <c r="E5083" t="s">
        <v>2633</v>
      </c>
      <c r="F5083" s="59">
        <v>7098.04</v>
      </c>
      <c r="G5083">
        <v>5257.81</v>
      </c>
      <c r="H5083" t="s">
        <v>2538</v>
      </c>
      <c r="I5083" t="s">
        <v>2551</v>
      </c>
      <c r="J5083" t="s">
        <v>296</v>
      </c>
      <c r="K5083" t="s">
        <v>2321</v>
      </c>
      <c r="L5083" t="s">
        <v>2334</v>
      </c>
      <c r="M5083" t="s">
        <v>2634</v>
      </c>
      <c r="N5083" t="s">
        <v>2635</v>
      </c>
      <c r="O5083" t="s">
        <v>2542</v>
      </c>
      <c r="P5083" t="s">
        <v>2543</v>
      </c>
      <c r="Q5083" t="s">
        <v>2544</v>
      </c>
      <c r="R5083" t="s">
        <v>2636</v>
      </c>
      <c r="S5083" t="s">
        <v>2546</v>
      </c>
      <c r="T5083">
        <v>0</v>
      </c>
      <c r="U5083" t="s">
        <v>2584</v>
      </c>
      <c r="V5083" t="s">
        <v>2637</v>
      </c>
      <c r="W5083" t="s">
        <v>2584</v>
      </c>
      <c r="X5083" t="s">
        <v>2637</v>
      </c>
      <c r="Y5083" t="str">
        <f t="shared" si="79"/>
        <v>湖北车智汇传媒有限公司北京车之家信息技术有限公司信息流</v>
      </c>
      <c r="Z5083" t="e">
        <f>VLOOKUP(Y:Y,[1]Sheet1!N:N,1,0)</f>
        <v>#N/A</v>
      </c>
    </row>
    <row r="5084" spans="1:26" hidden="1" x14ac:dyDescent="0.25">
      <c r="A5084">
        <v>20230602</v>
      </c>
      <c r="B5084">
        <v>29995327</v>
      </c>
      <c r="C5084" t="s">
        <v>2761</v>
      </c>
      <c r="D5084">
        <v>2142924</v>
      </c>
      <c r="E5084" t="s">
        <v>2716</v>
      </c>
      <c r="F5084" s="59">
        <v>518.55999999999995</v>
      </c>
      <c r="G5084">
        <v>518.55999999999995</v>
      </c>
      <c r="H5084" t="s">
        <v>2559</v>
      </c>
      <c r="I5084" t="s">
        <v>2560</v>
      </c>
      <c r="J5084" t="s">
        <v>392</v>
      </c>
      <c r="K5084" t="s">
        <v>711</v>
      </c>
      <c r="L5084" t="s">
        <v>392</v>
      </c>
      <c r="M5084" t="s">
        <v>2641</v>
      </c>
      <c r="N5084" t="s">
        <v>2642</v>
      </c>
      <c r="O5084" t="s">
        <v>2542</v>
      </c>
      <c r="P5084" t="s">
        <v>2543</v>
      </c>
      <c r="Q5084" t="s">
        <v>2544</v>
      </c>
      <c r="R5084" t="s">
        <v>2643</v>
      </c>
      <c r="S5084" t="s">
        <v>2546</v>
      </c>
      <c r="T5084">
        <v>91746.25</v>
      </c>
      <c r="U5084" t="s">
        <v>838</v>
      </c>
      <c r="V5084" t="s">
        <v>2548</v>
      </c>
      <c r="W5084" t="s">
        <v>838</v>
      </c>
      <c r="X5084" t="s">
        <v>2548</v>
      </c>
      <c r="Y5084" t="str">
        <f t="shared" si="79"/>
        <v>福州三六零网络小额贷款有限公司福州三六零网络小额贷款有限公司CPC</v>
      </c>
      <c r="Z5084" t="e">
        <f>VLOOKUP(Y:Y,[1]Sheet1!N:N,1,0)</f>
        <v>#N/A</v>
      </c>
    </row>
    <row r="5085" spans="1:26" hidden="1" x14ac:dyDescent="0.25">
      <c r="A5085">
        <v>20230602</v>
      </c>
      <c r="B5085">
        <v>47327934</v>
      </c>
      <c r="C5085" t="s">
        <v>2864</v>
      </c>
      <c r="D5085">
        <v>2185183</v>
      </c>
      <c r="E5085" t="s">
        <v>2574</v>
      </c>
      <c r="F5085" s="59">
        <v>177.59</v>
      </c>
      <c r="G5085">
        <v>134.54</v>
      </c>
      <c r="H5085" t="s">
        <v>2538</v>
      </c>
      <c r="I5085" t="s">
        <v>2551</v>
      </c>
      <c r="J5085" t="s">
        <v>2575</v>
      </c>
      <c r="K5085" t="s">
        <v>2321</v>
      </c>
      <c r="L5085" t="s">
        <v>2344</v>
      </c>
      <c r="M5085" t="s">
        <v>2576</v>
      </c>
      <c r="O5085" t="s">
        <v>2542</v>
      </c>
      <c r="P5085" t="s">
        <v>2543</v>
      </c>
      <c r="Q5085" t="s">
        <v>2544</v>
      </c>
      <c r="R5085" t="s">
        <v>2577</v>
      </c>
      <c r="S5085" t="s">
        <v>2546</v>
      </c>
      <c r="T5085">
        <v>0</v>
      </c>
      <c r="U5085" t="s">
        <v>838</v>
      </c>
      <c r="V5085" t="s">
        <v>2578</v>
      </c>
      <c r="W5085" t="s">
        <v>838</v>
      </c>
      <c r="X5085" t="s">
        <v>2578</v>
      </c>
      <c r="Y5085" t="str">
        <f t="shared" si="79"/>
        <v>北京微财科技有限公司-数媒重庆市黑卡小额贷款有限公司信息流</v>
      </c>
      <c r="Z5085" t="e">
        <f>VLOOKUP(Y:Y,[1]Sheet1!N:N,1,0)</f>
        <v>#N/A</v>
      </c>
    </row>
    <row r="5086" spans="1:26" x14ac:dyDescent="0.25">
      <c r="A5086">
        <v>20230602</v>
      </c>
      <c r="B5086">
        <v>43094813</v>
      </c>
      <c r="C5086" t="s">
        <v>2677</v>
      </c>
      <c r="D5086">
        <v>2054669</v>
      </c>
      <c r="E5086" t="s">
        <v>2622</v>
      </c>
      <c r="F5086" s="59">
        <v>232.76</v>
      </c>
      <c r="G5086">
        <v>172.41</v>
      </c>
      <c r="H5086" t="s">
        <v>2538</v>
      </c>
      <c r="I5086" t="s">
        <v>2551</v>
      </c>
      <c r="J5086" t="s">
        <v>2352</v>
      </c>
      <c r="K5086" t="s">
        <v>2321</v>
      </c>
      <c r="L5086" t="s">
        <v>2351</v>
      </c>
      <c r="M5086" t="s">
        <v>2623</v>
      </c>
      <c r="N5086" t="s">
        <v>2624</v>
      </c>
      <c r="O5086" t="s">
        <v>2542</v>
      </c>
      <c r="P5086" t="s">
        <v>2543</v>
      </c>
      <c r="Q5086" t="s">
        <v>2544</v>
      </c>
      <c r="R5086" t="s">
        <v>2625</v>
      </c>
      <c r="S5086" t="s">
        <v>2546</v>
      </c>
      <c r="T5086">
        <v>0</v>
      </c>
      <c r="U5086" t="s">
        <v>838</v>
      </c>
      <c r="V5086" t="s">
        <v>2548</v>
      </c>
      <c r="W5086" t="s">
        <v>838</v>
      </c>
      <c r="X5086" t="s">
        <v>2548</v>
      </c>
      <c r="Y5086" t="str">
        <f t="shared" si="79"/>
        <v>深圳市小赢普惠科技有限责任公司深圳市赢众通金融信息服务有限责任公司信息流</v>
      </c>
      <c r="Z5086" t="e">
        <f>VLOOKUP(Y:Y,[1]Sheet1!N:N,1,0)</f>
        <v>#N/A</v>
      </c>
    </row>
    <row r="5087" spans="1:26" hidden="1" x14ac:dyDescent="0.25">
      <c r="A5087">
        <v>20230602</v>
      </c>
      <c r="B5087">
        <v>33076487</v>
      </c>
      <c r="C5087" t="s">
        <v>2657</v>
      </c>
      <c r="D5087">
        <v>1856876</v>
      </c>
      <c r="E5087" t="s">
        <v>2658</v>
      </c>
      <c r="F5087" s="59">
        <v>1406.38</v>
      </c>
      <c r="G5087">
        <v>1406.38</v>
      </c>
      <c r="H5087" t="s">
        <v>2559</v>
      </c>
      <c r="I5087" t="s">
        <v>2560</v>
      </c>
      <c r="J5087" t="s">
        <v>2383</v>
      </c>
      <c r="K5087" t="s">
        <v>711</v>
      </c>
      <c r="L5087" t="s">
        <v>2383</v>
      </c>
      <c r="M5087" t="s">
        <v>2659</v>
      </c>
      <c r="N5087" t="s">
        <v>2660</v>
      </c>
      <c r="O5087" t="s">
        <v>2542</v>
      </c>
      <c r="P5087" t="s">
        <v>2543</v>
      </c>
      <c r="Q5087" t="s">
        <v>2544</v>
      </c>
      <c r="R5087" t="s">
        <v>2661</v>
      </c>
      <c r="S5087" t="s">
        <v>2546</v>
      </c>
      <c r="T5087">
        <v>104943.53</v>
      </c>
      <c r="U5087" t="s">
        <v>1891</v>
      </c>
      <c r="V5087" t="s">
        <v>2662</v>
      </c>
      <c r="W5087" t="s">
        <v>1891</v>
      </c>
      <c r="X5087" t="s">
        <v>2602</v>
      </c>
      <c r="Y5087" t="str">
        <f t="shared" si="79"/>
        <v>上海娱公竞宇网络有限公司上海娱公竞宇网络有限公司CPC</v>
      </c>
      <c r="Z5087" t="e">
        <f>VLOOKUP(Y:Y,[1]Sheet1!N:N,1,0)</f>
        <v>#N/A</v>
      </c>
    </row>
    <row r="5088" spans="1:26" hidden="1" x14ac:dyDescent="0.25">
      <c r="A5088">
        <v>20230602</v>
      </c>
      <c r="B5088">
        <v>42965764</v>
      </c>
      <c r="C5088" t="s">
        <v>2536</v>
      </c>
      <c r="D5088">
        <v>2158784</v>
      </c>
      <c r="E5088" t="s">
        <v>2537</v>
      </c>
      <c r="F5088" s="59">
        <v>156.94999999999999</v>
      </c>
      <c r="G5088">
        <v>156.94999999999999</v>
      </c>
      <c r="H5088" t="s">
        <v>2538</v>
      </c>
      <c r="I5088" t="s">
        <v>2551</v>
      </c>
      <c r="J5088" t="s">
        <v>2320</v>
      </c>
      <c r="K5088" t="s">
        <v>2321</v>
      </c>
      <c r="L5088" t="s">
        <v>2318</v>
      </c>
      <c r="M5088" t="s">
        <v>2540</v>
      </c>
      <c r="N5088" t="s">
        <v>2541</v>
      </c>
      <c r="O5088" t="s">
        <v>2542</v>
      </c>
      <c r="P5088" t="s">
        <v>2543</v>
      </c>
      <c r="Q5088" t="s">
        <v>2544</v>
      </c>
      <c r="R5088" t="s">
        <v>2545</v>
      </c>
      <c r="S5088" t="s">
        <v>2546</v>
      </c>
      <c r="T5088">
        <v>0</v>
      </c>
      <c r="U5088" t="s">
        <v>838</v>
      </c>
      <c r="V5088" t="s">
        <v>2547</v>
      </c>
      <c r="W5088" t="s">
        <v>838</v>
      </c>
      <c r="X5088" t="s">
        <v>2548</v>
      </c>
      <c r="Y5088" t="str">
        <f t="shared" si="79"/>
        <v>上海耳序信息技术有限公司-四部上海拍拍贷金融信息服务有限公司信息流</v>
      </c>
      <c r="Z5088" t="e">
        <f>VLOOKUP(Y:Y,[1]Sheet1!N:N,1,0)</f>
        <v>#N/A</v>
      </c>
    </row>
    <row r="5089" spans="1:26" x14ac:dyDescent="0.25">
      <c r="A5089">
        <v>20230602</v>
      </c>
      <c r="B5089">
        <v>43094782</v>
      </c>
      <c r="C5089" t="s">
        <v>2630</v>
      </c>
      <c r="D5089">
        <v>2054669</v>
      </c>
      <c r="E5089" t="s">
        <v>2622</v>
      </c>
      <c r="F5089" s="59">
        <v>2287.2199999999998</v>
      </c>
      <c r="G5089">
        <v>1694.24</v>
      </c>
      <c r="H5089" t="s">
        <v>2538</v>
      </c>
      <c r="I5089" t="s">
        <v>2539</v>
      </c>
      <c r="J5089" t="s">
        <v>2352</v>
      </c>
      <c r="K5089" t="s">
        <v>2321</v>
      </c>
      <c r="L5089" t="s">
        <v>2351</v>
      </c>
      <c r="M5089" t="s">
        <v>2623</v>
      </c>
      <c r="N5089" t="s">
        <v>2624</v>
      </c>
      <c r="O5089" t="s">
        <v>2542</v>
      </c>
      <c r="P5089" t="s">
        <v>2543</v>
      </c>
      <c r="Q5089" t="s">
        <v>2544</v>
      </c>
      <c r="R5089" t="s">
        <v>2625</v>
      </c>
      <c r="S5089" t="s">
        <v>2546</v>
      </c>
      <c r="T5089">
        <v>0</v>
      </c>
      <c r="U5089" t="s">
        <v>838</v>
      </c>
      <c r="V5089" t="s">
        <v>2548</v>
      </c>
      <c r="W5089" t="s">
        <v>838</v>
      </c>
      <c r="X5089" t="s">
        <v>2548</v>
      </c>
      <c r="Y5089" t="str">
        <f t="shared" si="79"/>
        <v>深圳市小赢普惠科技有限责任公司深圳市赢众通金融信息服务有限责任公司信息流</v>
      </c>
      <c r="Z5089" t="e">
        <f>VLOOKUP(Y:Y,[1]Sheet1!N:N,1,0)</f>
        <v>#N/A</v>
      </c>
    </row>
    <row r="5090" spans="1:26" hidden="1" x14ac:dyDescent="0.25">
      <c r="A5090">
        <v>20230602</v>
      </c>
      <c r="B5090">
        <v>47426600</v>
      </c>
      <c r="C5090" t="s">
        <v>2876</v>
      </c>
      <c r="D5090">
        <v>2167551</v>
      </c>
      <c r="E5090" t="s">
        <v>2550</v>
      </c>
      <c r="F5090" s="59">
        <v>2.14</v>
      </c>
      <c r="G5090">
        <v>2.14</v>
      </c>
      <c r="H5090" t="s">
        <v>2538</v>
      </c>
      <c r="I5090" t="s">
        <v>2551</v>
      </c>
      <c r="J5090" t="s">
        <v>2332</v>
      </c>
      <c r="K5090" t="s">
        <v>2321</v>
      </c>
      <c r="L5090" t="s">
        <v>2333</v>
      </c>
      <c r="M5090" t="s">
        <v>2552</v>
      </c>
      <c r="N5090" t="s">
        <v>2553</v>
      </c>
      <c r="O5090" t="s">
        <v>2542</v>
      </c>
      <c r="P5090" t="s">
        <v>2543</v>
      </c>
      <c r="Q5090" t="s">
        <v>2544</v>
      </c>
      <c r="R5090" t="s">
        <v>2554</v>
      </c>
      <c r="S5090" t="s">
        <v>2546</v>
      </c>
      <c r="T5090">
        <v>0</v>
      </c>
      <c r="U5090" t="s">
        <v>2555</v>
      </c>
      <c r="V5090" t="s">
        <v>2556</v>
      </c>
      <c r="W5090" t="s">
        <v>2555</v>
      </c>
      <c r="X5090" t="s">
        <v>2556</v>
      </c>
      <c r="Y5090" t="str">
        <f t="shared" si="79"/>
        <v>北京爱奇艺科技有限公司-百度北京爱奇艺科技有限公司信息流</v>
      </c>
      <c r="Z5090" t="e">
        <f>VLOOKUP(Y:Y,[1]Sheet1!N:N,1,0)</f>
        <v>#N/A</v>
      </c>
    </row>
    <row r="5091" spans="1:26" hidden="1" x14ac:dyDescent="0.25">
      <c r="A5091">
        <v>20230602</v>
      </c>
      <c r="B5091">
        <v>47798443</v>
      </c>
      <c r="C5091" t="s">
        <v>2862</v>
      </c>
      <c r="D5091">
        <v>2169384</v>
      </c>
      <c r="E5091" t="s">
        <v>2633</v>
      </c>
      <c r="F5091" s="59">
        <v>29100.85</v>
      </c>
      <c r="G5091">
        <v>21556.18</v>
      </c>
      <c r="H5091" t="s">
        <v>2538</v>
      </c>
      <c r="I5091" t="s">
        <v>2551</v>
      </c>
      <c r="J5091" t="s">
        <v>296</v>
      </c>
      <c r="K5091" t="s">
        <v>2321</v>
      </c>
      <c r="L5091" t="s">
        <v>2334</v>
      </c>
      <c r="M5091" t="s">
        <v>2634</v>
      </c>
      <c r="N5091" t="s">
        <v>2635</v>
      </c>
      <c r="O5091" t="s">
        <v>2542</v>
      </c>
      <c r="P5091" t="s">
        <v>2543</v>
      </c>
      <c r="Q5091" t="s">
        <v>2544</v>
      </c>
      <c r="R5091" t="s">
        <v>2636</v>
      </c>
      <c r="S5091" t="s">
        <v>2546</v>
      </c>
      <c r="T5091">
        <v>0</v>
      </c>
      <c r="U5091" t="s">
        <v>2584</v>
      </c>
      <c r="V5091" t="s">
        <v>2637</v>
      </c>
      <c r="W5091" t="s">
        <v>2584</v>
      </c>
      <c r="X5091" t="s">
        <v>2637</v>
      </c>
      <c r="Y5091" t="str">
        <f t="shared" si="79"/>
        <v>湖北车智汇传媒有限公司北京车之家信息技术有限公司信息流</v>
      </c>
      <c r="Z5091" t="e">
        <f>VLOOKUP(Y:Y,[1]Sheet1!N:N,1,0)</f>
        <v>#N/A</v>
      </c>
    </row>
    <row r="5092" spans="1:26" hidden="1" x14ac:dyDescent="0.25">
      <c r="A5092">
        <v>20230602</v>
      </c>
      <c r="B5092">
        <v>47799564</v>
      </c>
      <c r="C5092" t="s">
        <v>2858</v>
      </c>
      <c r="D5092">
        <v>2159765</v>
      </c>
      <c r="E5092" t="s">
        <v>2568</v>
      </c>
      <c r="F5092" s="59">
        <v>3.23</v>
      </c>
      <c r="G5092">
        <v>2.4700000000000002</v>
      </c>
      <c r="H5092" t="s">
        <v>2538</v>
      </c>
      <c r="I5092" t="s">
        <v>2551</v>
      </c>
      <c r="J5092" t="s">
        <v>2375</v>
      </c>
      <c r="K5092" t="s">
        <v>2321</v>
      </c>
      <c r="L5092" t="s">
        <v>2277</v>
      </c>
      <c r="M5092" t="s">
        <v>2569</v>
      </c>
      <c r="O5092" t="s">
        <v>2542</v>
      </c>
      <c r="P5092" t="s">
        <v>2543</v>
      </c>
      <c r="Q5092" t="s">
        <v>2544</v>
      </c>
      <c r="R5092" t="s">
        <v>2570</v>
      </c>
      <c r="S5092" t="s">
        <v>2546</v>
      </c>
      <c r="T5092">
        <v>0</v>
      </c>
      <c r="U5092" t="s">
        <v>2571</v>
      </c>
      <c r="V5092" t="s">
        <v>2572</v>
      </c>
      <c r="W5092" t="s">
        <v>2571</v>
      </c>
      <c r="X5092" t="s">
        <v>2572</v>
      </c>
      <c r="Y5092" t="str">
        <f t="shared" si="79"/>
        <v>酷得少年（天津）文化传播有限公司-1北京酷得少年科技有限公司信息流</v>
      </c>
      <c r="Z5092" t="e">
        <f>VLOOKUP(Y:Y,[1]Sheet1!N:N,1,0)</f>
        <v>#N/A</v>
      </c>
    </row>
    <row r="5093" spans="1:26" hidden="1" x14ac:dyDescent="0.25">
      <c r="A5093">
        <v>20230602</v>
      </c>
      <c r="B5093">
        <v>32070458</v>
      </c>
      <c r="C5093" t="s">
        <v>2646</v>
      </c>
      <c r="D5093">
        <v>2158492</v>
      </c>
      <c r="E5093" t="s">
        <v>2580</v>
      </c>
      <c r="F5093" s="59">
        <v>516.99</v>
      </c>
      <c r="G5093">
        <v>434.4</v>
      </c>
      <c r="H5093" t="s">
        <v>2559</v>
      </c>
      <c r="I5093" t="s">
        <v>2560</v>
      </c>
      <c r="J5093" t="s">
        <v>2330</v>
      </c>
      <c r="K5093" t="s">
        <v>711</v>
      </c>
      <c r="L5093" t="s">
        <v>2329</v>
      </c>
      <c r="M5093" t="s">
        <v>2581</v>
      </c>
      <c r="N5093" t="s">
        <v>2582</v>
      </c>
      <c r="O5093" t="s">
        <v>2542</v>
      </c>
      <c r="P5093" t="s">
        <v>2543</v>
      </c>
      <c r="Q5093" t="s">
        <v>2544</v>
      </c>
      <c r="R5093" t="s">
        <v>2583</v>
      </c>
      <c r="S5093" t="s">
        <v>2546</v>
      </c>
      <c r="T5093">
        <v>8404.8469999999998</v>
      </c>
      <c r="U5093" t="s">
        <v>2584</v>
      </c>
      <c r="V5093" t="s">
        <v>2585</v>
      </c>
      <c r="W5093" t="s">
        <v>2584</v>
      </c>
      <c r="X5093" t="s">
        <v>2585</v>
      </c>
      <c r="Y5093" t="str">
        <f t="shared" si="79"/>
        <v>成都哈拜网络科技有限公司-数字媒体事业部上海哈啰普惠科技有限公司CPC</v>
      </c>
      <c r="Z5093" t="e">
        <f>VLOOKUP(Y:Y,[1]Sheet1!N:N,1,0)</f>
        <v>#N/A</v>
      </c>
    </row>
    <row r="5094" spans="1:26" hidden="1" x14ac:dyDescent="0.25">
      <c r="A5094">
        <v>20230602</v>
      </c>
      <c r="B5094">
        <v>42965759</v>
      </c>
      <c r="C5094" t="s">
        <v>2619</v>
      </c>
      <c r="D5094">
        <v>2165227</v>
      </c>
      <c r="E5094" t="s">
        <v>2566</v>
      </c>
      <c r="F5094" s="59">
        <v>664.32</v>
      </c>
      <c r="G5094">
        <v>492.09</v>
      </c>
      <c r="H5094" t="s">
        <v>2538</v>
      </c>
      <c r="I5094" t="s">
        <v>2539</v>
      </c>
      <c r="J5094" t="s">
        <v>2320</v>
      </c>
      <c r="K5094" t="s">
        <v>2321</v>
      </c>
      <c r="L5094" t="s">
        <v>2318</v>
      </c>
      <c r="M5094" t="s">
        <v>2540</v>
      </c>
      <c r="N5094" t="s">
        <v>2541</v>
      </c>
      <c r="O5094" t="s">
        <v>2542</v>
      </c>
      <c r="P5094" t="s">
        <v>2543</v>
      </c>
      <c r="Q5094" t="s">
        <v>2544</v>
      </c>
      <c r="R5094" t="s">
        <v>2545</v>
      </c>
      <c r="S5094" t="s">
        <v>2546</v>
      </c>
      <c r="T5094">
        <v>0</v>
      </c>
      <c r="U5094" t="s">
        <v>838</v>
      </c>
      <c r="V5094" t="s">
        <v>2547</v>
      </c>
      <c r="W5094" t="s">
        <v>838</v>
      </c>
      <c r="X5094" t="s">
        <v>2548</v>
      </c>
      <c r="Y5094" t="str">
        <f t="shared" si="79"/>
        <v>上海耳序信息技术有限公司-四部上海拍拍贷金融信息服务有限公司信息流</v>
      </c>
      <c r="Z5094" t="e">
        <f>VLOOKUP(Y:Y,[1]Sheet1!N:N,1,0)</f>
        <v>#N/A</v>
      </c>
    </row>
    <row r="5095" spans="1:26" hidden="1" x14ac:dyDescent="0.25">
      <c r="A5095">
        <v>20230602</v>
      </c>
      <c r="B5095">
        <v>47426526</v>
      </c>
      <c r="C5095" t="s">
        <v>2799</v>
      </c>
      <c r="D5095">
        <v>2167551</v>
      </c>
      <c r="E5095" t="s">
        <v>2550</v>
      </c>
      <c r="F5095" s="59">
        <v>2.84</v>
      </c>
      <c r="G5095">
        <v>0</v>
      </c>
      <c r="H5095" t="s">
        <v>2538</v>
      </c>
      <c r="I5095" t="s">
        <v>2551</v>
      </c>
      <c r="J5095" t="s">
        <v>2332</v>
      </c>
      <c r="K5095" t="s">
        <v>2321</v>
      </c>
      <c r="L5095" t="s">
        <v>2333</v>
      </c>
      <c r="M5095" t="s">
        <v>2552</v>
      </c>
      <c r="N5095" t="s">
        <v>2553</v>
      </c>
      <c r="O5095" t="s">
        <v>2542</v>
      </c>
      <c r="P5095" t="s">
        <v>2543</v>
      </c>
      <c r="Q5095" t="s">
        <v>2544</v>
      </c>
      <c r="R5095" t="s">
        <v>2554</v>
      </c>
      <c r="S5095" t="s">
        <v>2546</v>
      </c>
      <c r="T5095">
        <v>0</v>
      </c>
      <c r="U5095" t="s">
        <v>2555</v>
      </c>
      <c r="V5095" t="s">
        <v>2556</v>
      </c>
      <c r="W5095" t="s">
        <v>2555</v>
      </c>
      <c r="X5095" t="s">
        <v>2556</v>
      </c>
      <c r="Y5095" t="str">
        <f t="shared" si="79"/>
        <v>北京爱奇艺科技有限公司-百度北京爱奇艺科技有限公司信息流</v>
      </c>
      <c r="Z5095" t="e">
        <f>VLOOKUP(Y:Y,[1]Sheet1!N:N,1,0)</f>
        <v>#N/A</v>
      </c>
    </row>
    <row r="5096" spans="1:26" hidden="1" x14ac:dyDescent="0.25">
      <c r="A5096">
        <v>20230602</v>
      </c>
      <c r="B5096">
        <v>47580667</v>
      </c>
      <c r="C5096" t="s">
        <v>2683</v>
      </c>
      <c r="D5096">
        <v>2171230</v>
      </c>
      <c r="E5096" t="s">
        <v>2684</v>
      </c>
      <c r="F5096" s="59">
        <v>3033.21</v>
      </c>
      <c r="G5096">
        <v>2369.6999999999998</v>
      </c>
      <c r="H5096" t="s">
        <v>2538</v>
      </c>
      <c r="I5096" t="s">
        <v>2539</v>
      </c>
      <c r="J5096" t="s">
        <v>2322</v>
      </c>
      <c r="K5096" t="s">
        <v>2321</v>
      </c>
      <c r="L5096" t="s">
        <v>2323</v>
      </c>
      <c r="M5096" t="s">
        <v>2685</v>
      </c>
      <c r="N5096" t="s">
        <v>2686</v>
      </c>
      <c r="O5096" t="s">
        <v>2542</v>
      </c>
      <c r="P5096" t="s">
        <v>2543</v>
      </c>
      <c r="Q5096" t="s">
        <v>2544</v>
      </c>
      <c r="R5096" t="s">
        <v>2687</v>
      </c>
      <c r="S5096" t="s">
        <v>2546</v>
      </c>
      <c r="T5096">
        <v>0</v>
      </c>
      <c r="U5096" t="s">
        <v>2555</v>
      </c>
      <c r="V5096" t="s">
        <v>2556</v>
      </c>
      <c r="W5096" t="s">
        <v>2555</v>
      </c>
      <c r="X5096" t="s">
        <v>2671</v>
      </c>
      <c r="Y5096" t="str">
        <f t="shared" si="79"/>
        <v>广州虎牙信息科技有限公司-百度广州虎牙信息科技有限公司信息流</v>
      </c>
      <c r="Z5096" t="e">
        <f>VLOOKUP(Y:Y,[1]Sheet1!N:N,1,0)</f>
        <v>#N/A</v>
      </c>
    </row>
    <row r="5097" spans="1:26" hidden="1" x14ac:dyDescent="0.25">
      <c r="A5097">
        <v>20230602</v>
      </c>
      <c r="B5097">
        <v>29768589</v>
      </c>
      <c r="C5097" t="s">
        <v>2724</v>
      </c>
      <c r="D5097">
        <v>2130054</v>
      </c>
      <c r="E5097" t="s">
        <v>2558</v>
      </c>
      <c r="F5097" s="59">
        <v>3125.39</v>
      </c>
      <c r="G5097">
        <v>2530.63</v>
      </c>
      <c r="H5097" t="s">
        <v>2559</v>
      </c>
      <c r="I5097" t="s">
        <v>2560</v>
      </c>
      <c r="J5097" t="s">
        <v>2350</v>
      </c>
      <c r="K5097" t="s">
        <v>711</v>
      </c>
      <c r="L5097" t="s">
        <v>2350</v>
      </c>
      <c r="M5097" t="s">
        <v>2561</v>
      </c>
      <c r="N5097" t="s">
        <v>2562</v>
      </c>
      <c r="O5097" t="s">
        <v>2542</v>
      </c>
      <c r="P5097" t="s">
        <v>2543</v>
      </c>
      <c r="Q5097" t="s">
        <v>2544</v>
      </c>
      <c r="R5097" t="s">
        <v>2563</v>
      </c>
      <c r="S5097" t="s">
        <v>2546</v>
      </c>
      <c r="T5097">
        <v>13393.092000000001</v>
      </c>
      <c r="U5097" t="s">
        <v>1891</v>
      </c>
      <c r="V5097" t="s">
        <v>2564</v>
      </c>
      <c r="W5097" t="s">
        <v>1891</v>
      </c>
      <c r="X5097" t="s">
        <v>2564</v>
      </c>
      <c r="Y5097" t="str">
        <f t="shared" si="79"/>
        <v>深圳尚米网络技术有限公司深圳尚米网络技术有限公司CPC</v>
      </c>
      <c r="Z5097" t="e">
        <f>VLOOKUP(Y:Y,[1]Sheet1!N:N,1,0)</f>
        <v>#N/A</v>
      </c>
    </row>
    <row r="5098" spans="1:26" hidden="1" x14ac:dyDescent="0.25">
      <c r="A5098">
        <v>20230602</v>
      </c>
      <c r="B5098">
        <v>38794049</v>
      </c>
      <c r="C5098" t="s">
        <v>2627</v>
      </c>
      <c r="D5098">
        <v>2172261</v>
      </c>
      <c r="E5098" t="s">
        <v>2628</v>
      </c>
      <c r="F5098" s="59">
        <v>35.049999999999997</v>
      </c>
      <c r="G5098">
        <v>26.76</v>
      </c>
      <c r="H5098" t="s">
        <v>2538</v>
      </c>
      <c r="I5098" t="s">
        <v>2539</v>
      </c>
      <c r="J5098" t="s">
        <v>292</v>
      </c>
      <c r="K5098" t="s">
        <v>2321</v>
      </c>
      <c r="L5098" t="s">
        <v>574</v>
      </c>
      <c r="M5098" t="s">
        <v>2611</v>
      </c>
      <c r="N5098" t="s">
        <v>2612</v>
      </c>
      <c r="O5098" t="s">
        <v>2542</v>
      </c>
      <c r="P5098" t="s">
        <v>2543</v>
      </c>
      <c r="Q5098" t="s">
        <v>2544</v>
      </c>
      <c r="R5098" t="s">
        <v>2613</v>
      </c>
      <c r="S5098" t="s">
        <v>2546</v>
      </c>
      <c r="T5098">
        <v>0</v>
      </c>
      <c r="U5098" t="s">
        <v>2614</v>
      </c>
      <c r="V5098" t="s">
        <v>2615</v>
      </c>
      <c r="W5098" t="s">
        <v>2614</v>
      </c>
      <c r="X5098" t="s">
        <v>2615</v>
      </c>
      <c r="Y5098" t="str">
        <f t="shared" si="79"/>
        <v>广州荔湾品唯信息服务有限公司广州唯品会电子商务有限公司信息流</v>
      </c>
      <c r="Z5098" t="e">
        <f>VLOOKUP(Y:Y,[1]Sheet1!N:N,1,0)</f>
        <v>#N/A</v>
      </c>
    </row>
    <row r="5099" spans="1:26" x14ac:dyDescent="0.25">
      <c r="A5099">
        <v>20230602</v>
      </c>
      <c r="B5099">
        <v>39873589</v>
      </c>
      <c r="C5099" t="s">
        <v>2811</v>
      </c>
      <c r="D5099">
        <v>2054669</v>
      </c>
      <c r="E5099" t="s">
        <v>2622</v>
      </c>
      <c r="F5099" s="59">
        <v>16272.11</v>
      </c>
      <c r="G5099">
        <v>12053.42</v>
      </c>
      <c r="H5099" t="s">
        <v>2538</v>
      </c>
      <c r="I5099" t="s">
        <v>2539</v>
      </c>
      <c r="J5099" t="s">
        <v>2352</v>
      </c>
      <c r="K5099" t="s">
        <v>2321</v>
      </c>
      <c r="L5099" t="s">
        <v>2351</v>
      </c>
      <c r="M5099" t="s">
        <v>2623</v>
      </c>
      <c r="N5099" t="s">
        <v>2624</v>
      </c>
      <c r="O5099" t="s">
        <v>2542</v>
      </c>
      <c r="P5099" t="s">
        <v>2543</v>
      </c>
      <c r="Q5099" t="s">
        <v>2544</v>
      </c>
      <c r="R5099" t="s">
        <v>2625</v>
      </c>
      <c r="S5099" t="s">
        <v>2546</v>
      </c>
      <c r="T5099">
        <v>0</v>
      </c>
      <c r="U5099" t="s">
        <v>838</v>
      </c>
      <c r="V5099" t="s">
        <v>2548</v>
      </c>
      <c r="W5099" t="s">
        <v>838</v>
      </c>
      <c r="X5099" t="s">
        <v>2548</v>
      </c>
      <c r="Y5099" t="str">
        <f t="shared" si="79"/>
        <v>深圳市小赢普惠科技有限责任公司深圳市赢众通金融信息服务有限责任公司信息流</v>
      </c>
      <c r="Z5099" t="e">
        <f>VLOOKUP(Y:Y,[1]Sheet1!N:N,1,0)</f>
        <v>#N/A</v>
      </c>
    </row>
    <row r="5100" spans="1:26" hidden="1" x14ac:dyDescent="0.25">
      <c r="A5100">
        <v>20230602</v>
      </c>
      <c r="B5100">
        <v>40732451</v>
      </c>
      <c r="C5100" t="s">
        <v>2681</v>
      </c>
      <c r="D5100">
        <v>2158492</v>
      </c>
      <c r="E5100" t="s">
        <v>2580</v>
      </c>
      <c r="F5100" s="59">
        <v>10355.66</v>
      </c>
      <c r="G5100">
        <v>8702.0499999999993</v>
      </c>
      <c r="H5100" t="s">
        <v>2559</v>
      </c>
      <c r="I5100" t="s">
        <v>2560</v>
      </c>
      <c r="J5100" t="s">
        <v>2330</v>
      </c>
      <c r="K5100" t="s">
        <v>711</v>
      </c>
      <c r="L5100" t="s">
        <v>2329</v>
      </c>
      <c r="M5100" t="s">
        <v>2581</v>
      </c>
      <c r="N5100" t="s">
        <v>2582</v>
      </c>
      <c r="O5100" t="s">
        <v>2542</v>
      </c>
      <c r="P5100" t="s">
        <v>2543</v>
      </c>
      <c r="Q5100" t="s">
        <v>2544</v>
      </c>
      <c r="R5100" t="s">
        <v>2583</v>
      </c>
      <c r="S5100" t="s">
        <v>2546</v>
      </c>
      <c r="T5100">
        <v>40117.154000000002</v>
      </c>
      <c r="U5100" t="s">
        <v>2584</v>
      </c>
      <c r="V5100" t="s">
        <v>2585</v>
      </c>
      <c r="W5100" t="s">
        <v>2584</v>
      </c>
      <c r="X5100" t="s">
        <v>2585</v>
      </c>
      <c r="Y5100" t="str">
        <f t="shared" si="79"/>
        <v>成都哈拜网络科技有限公司-数字媒体事业部上海哈啰普惠科技有限公司CPC</v>
      </c>
      <c r="Z5100" t="e">
        <f>VLOOKUP(Y:Y,[1]Sheet1!N:N,1,0)</f>
        <v>#N/A</v>
      </c>
    </row>
    <row r="5101" spans="1:26" hidden="1" x14ac:dyDescent="0.25">
      <c r="A5101">
        <v>20230602</v>
      </c>
      <c r="B5101">
        <v>42965759</v>
      </c>
      <c r="C5101" t="s">
        <v>2619</v>
      </c>
      <c r="D5101">
        <v>2165227</v>
      </c>
      <c r="E5101" t="s">
        <v>2566</v>
      </c>
      <c r="F5101" s="59">
        <v>93.2</v>
      </c>
      <c r="G5101">
        <v>69.040000000000006</v>
      </c>
      <c r="H5101" t="s">
        <v>2538</v>
      </c>
      <c r="I5101" t="s">
        <v>2551</v>
      </c>
      <c r="J5101" t="s">
        <v>2320</v>
      </c>
      <c r="K5101" t="s">
        <v>2321</v>
      </c>
      <c r="L5101" t="s">
        <v>2318</v>
      </c>
      <c r="M5101" t="s">
        <v>2540</v>
      </c>
      <c r="N5101" t="s">
        <v>2541</v>
      </c>
      <c r="O5101" t="s">
        <v>2542</v>
      </c>
      <c r="P5101" t="s">
        <v>2543</v>
      </c>
      <c r="Q5101" t="s">
        <v>2544</v>
      </c>
      <c r="R5101" t="s">
        <v>2545</v>
      </c>
      <c r="S5101" t="s">
        <v>2546</v>
      </c>
      <c r="T5101">
        <v>0</v>
      </c>
      <c r="U5101" t="s">
        <v>838</v>
      </c>
      <c r="V5101" t="s">
        <v>2547</v>
      </c>
      <c r="W5101" t="s">
        <v>838</v>
      </c>
      <c r="X5101" t="s">
        <v>2548</v>
      </c>
      <c r="Y5101" t="str">
        <f t="shared" si="79"/>
        <v>上海耳序信息技术有限公司-四部上海拍拍贷金融信息服务有限公司信息流</v>
      </c>
      <c r="Z5101" t="e">
        <f>VLOOKUP(Y:Y,[1]Sheet1!N:N,1,0)</f>
        <v>#N/A</v>
      </c>
    </row>
    <row r="5102" spans="1:26" hidden="1" x14ac:dyDescent="0.25">
      <c r="A5102">
        <v>20230602</v>
      </c>
      <c r="B5102">
        <v>45322956</v>
      </c>
      <c r="C5102" t="s">
        <v>2631</v>
      </c>
      <c r="D5102">
        <v>2172261</v>
      </c>
      <c r="E5102" t="s">
        <v>2628</v>
      </c>
      <c r="F5102" s="59">
        <v>158.94</v>
      </c>
      <c r="G5102">
        <v>121.33</v>
      </c>
      <c r="H5102" t="s">
        <v>2538</v>
      </c>
      <c r="I5102" t="s">
        <v>2551</v>
      </c>
      <c r="J5102" t="s">
        <v>292</v>
      </c>
      <c r="K5102" t="s">
        <v>2321</v>
      </c>
      <c r="L5102" t="s">
        <v>574</v>
      </c>
      <c r="M5102" t="s">
        <v>2611</v>
      </c>
      <c r="N5102" t="s">
        <v>2612</v>
      </c>
      <c r="O5102" t="s">
        <v>2542</v>
      </c>
      <c r="P5102" t="s">
        <v>2543</v>
      </c>
      <c r="Q5102" t="s">
        <v>2544</v>
      </c>
      <c r="R5102" t="s">
        <v>2613</v>
      </c>
      <c r="S5102" t="s">
        <v>2546</v>
      </c>
      <c r="T5102">
        <v>0</v>
      </c>
      <c r="U5102" t="s">
        <v>2614</v>
      </c>
      <c r="V5102" t="s">
        <v>2615</v>
      </c>
      <c r="W5102" t="s">
        <v>2614</v>
      </c>
      <c r="X5102" t="s">
        <v>2615</v>
      </c>
      <c r="Y5102" t="str">
        <f t="shared" si="79"/>
        <v>广州荔湾品唯信息服务有限公司广州唯品会电子商务有限公司信息流</v>
      </c>
      <c r="Z5102" t="e">
        <f>VLOOKUP(Y:Y,[1]Sheet1!N:N,1,0)</f>
        <v>#N/A</v>
      </c>
    </row>
    <row r="5103" spans="1:26" x14ac:dyDescent="0.25">
      <c r="A5103">
        <v>20230602</v>
      </c>
      <c r="B5103">
        <v>45336908</v>
      </c>
      <c r="C5103" t="s">
        <v>2621</v>
      </c>
      <c r="D5103">
        <v>2054669</v>
      </c>
      <c r="E5103" t="s">
        <v>2622</v>
      </c>
      <c r="F5103" s="59">
        <v>7254.64</v>
      </c>
      <c r="G5103">
        <v>5373.81</v>
      </c>
      <c r="H5103" t="s">
        <v>2538</v>
      </c>
      <c r="I5103" t="s">
        <v>2539</v>
      </c>
      <c r="J5103" t="s">
        <v>2352</v>
      </c>
      <c r="K5103" t="s">
        <v>2321</v>
      </c>
      <c r="L5103" t="s">
        <v>2351</v>
      </c>
      <c r="M5103" t="s">
        <v>2623</v>
      </c>
      <c r="N5103" t="s">
        <v>2624</v>
      </c>
      <c r="O5103" t="s">
        <v>2542</v>
      </c>
      <c r="P5103" t="s">
        <v>2543</v>
      </c>
      <c r="Q5103" t="s">
        <v>2544</v>
      </c>
      <c r="R5103" t="s">
        <v>2625</v>
      </c>
      <c r="S5103" t="s">
        <v>2546</v>
      </c>
      <c r="T5103">
        <v>0</v>
      </c>
      <c r="U5103" t="s">
        <v>838</v>
      </c>
      <c r="V5103" t="s">
        <v>2548</v>
      </c>
      <c r="W5103" t="s">
        <v>838</v>
      </c>
      <c r="X5103" t="s">
        <v>2548</v>
      </c>
      <c r="Y5103" t="str">
        <f t="shared" si="79"/>
        <v>深圳市小赢普惠科技有限责任公司深圳市赢众通金融信息服务有限责任公司信息流</v>
      </c>
      <c r="Z5103" t="e">
        <f>VLOOKUP(Y:Y,[1]Sheet1!N:N,1,0)</f>
        <v>#N/A</v>
      </c>
    </row>
    <row r="5104" spans="1:26" hidden="1" x14ac:dyDescent="0.25">
      <c r="A5104">
        <v>20230602</v>
      </c>
      <c r="B5104">
        <v>31849475</v>
      </c>
      <c r="C5104" t="s">
        <v>2604</v>
      </c>
      <c r="D5104">
        <v>2158492</v>
      </c>
      <c r="E5104" t="s">
        <v>2580</v>
      </c>
      <c r="F5104" s="59">
        <v>2292.79</v>
      </c>
      <c r="G5104">
        <v>1926.55</v>
      </c>
      <c r="H5104" t="s">
        <v>2559</v>
      </c>
      <c r="I5104" t="s">
        <v>2560</v>
      </c>
      <c r="J5104" t="s">
        <v>2330</v>
      </c>
      <c r="K5104" t="s">
        <v>711</v>
      </c>
      <c r="L5104" t="s">
        <v>2329</v>
      </c>
      <c r="M5104" t="s">
        <v>2581</v>
      </c>
      <c r="N5104" t="s">
        <v>2582</v>
      </c>
      <c r="O5104" t="s">
        <v>2542</v>
      </c>
      <c r="P5104" t="s">
        <v>2543</v>
      </c>
      <c r="Q5104" t="s">
        <v>2544</v>
      </c>
      <c r="R5104" t="s">
        <v>2583</v>
      </c>
      <c r="S5104" t="s">
        <v>2546</v>
      </c>
      <c r="T5104">
        <v>332529.91100000002</v>
      </c>
      <c r="U5104" t="s">
        <v>2584</v>
      </c>
      <c r="V5104" t="s">
        <v>2585</v>
      </c>
      <c r="W5104" t="s">
        <v>2584</v>
      </c>
      <c r="X5104" t="s">
        <v>2585</v>
      </c>
      <c r="Y5104" t="str">
        <f t="shared" si="79"/>
        <v>成都哈拜网络科技有限公司-数字媒体事业部上海哈啰普惠科技有限公司CPC</v>
      </c>
      <c r="Z5104" t="e">
        <f>VLOOKUP(Y:Y,[1]Sheet1!N:N,1,0)</f>
        <v>#N/A</v>
      </c>
    </row>
    <row r="5105" spans="1:26" hidden="1" x14ac:dyDescent="0.25">
      <c r="A5105">
        <v>20230602</v>
      </c>
      <c r="B5105">
        <v>45323107</v>
      </c>
      <c r="C5105" t="s">
        <v>2654</v>
      </c>
      <c r="D5105">
        <v>2172261</v>
      </c>
      <c r="E5105" t="s">
        <v>2628</v>
      </c>
      <c r="F5105" s="59">
        <v>404.52</v>
      </c>
      <c r="G5105">
        <v>308.79000000000002</v>
      </c>
      <c r="H5105" t="s">
        <v>2538</v>
      </c>
      <c r="I5105" t="s">
        <v>2551</v>
      </c>
      <c r="J5105" t="s">
        <v>292</v>
      </c>
      <c r="K5105" t="s">
        <v>2321</v>
      </c>
      <c r="L5105" t="s">
        <v>574</v>
      </c>
      <c r="M5105" t="s">
        <v>2611</v>
      </c>
      <c r="N5105" t="s">
        <v>2612</v>
      </c>
      <c r="O5105" t="s">
        <v>2542</v>
      </c>
      <c r="P5105" t="s">
        <v>2543</v>
      </c>
      <c r="Q5105" t="s">
        <v>2544</v>
      </c>
      <c r="R5105" t="s">
        <v>2613</v>
      </c>
      <c r="S5105" t="s">
        <v>2546</v>
      </c>
      <c r="T5105">
        <v>0</v>
      </c>
      <c r="U5105" t="s">
        <v>2614</v>
      </c>
      <c r="V5105" t="s">
        <v>2615</v>
      </c>
      <c r="W5105" t="s">
        <v>2614</v>
      </c>
      <c r="X5105" t="s">
        <v>2615</v>
      </c>
      <c r="Y5105" t="str">
        <f t="shared" si="79"/>
        <v>广州荔湾品唯信息服务有限公司广州唯品会电子商务有限公司信息流</v>
      </c>
      <c r="Z5105" t="e">
        <f>VLOOKUP(Y:Y,[1]Sheet1!N:N,1,0)</f>
        <v>#N/A</v>
      </c>
    </row>
    <row r="5106" spans="1:26" hidden="1" x14ac:dyDescent="0.25">
      <c r="A5106">
        <v>20230602</v>
      </c>
      <c r="B5106">
        <v>47327914</v>
      </c>
      <c r="C5106" t="s">
        <v>2720</v>
      </c>
      <c r="D5106">
        <v>2185183</v>
      </c>
      <c r="E5106" t="s">
        <v>2574</v>
      </c>
      <c r="F5106" s="59">
        <v>1937.01</v>
      </c>
      <c r="G5106">
        <v>1467.43</v>
      </c>
      <c r="H5106" t="s">
        <v>2538</v>
      </c>
      <c r="I5106" t="s">
        <v>2539</v>
      </c>
      <c r="J5106" t="s">
        <v>2575</v>
      </c>
      <c r="K5106" t="s">
        <v>2321</v>
      </c>
      <c r="L5106" t="s">
        <v>2344</v>
      </c>
      <c r="M5106" t="s">
        <v>2576</v>
      </c>
      <c r="O5106" t="s">
        <v>2542</v>
      </c>
      <c r="P5106" t="s">
        <v>2543</v>
      </c>
      <c r="Q5106" t="s">
        <v>2544</v>
      </c>
      <c r="R5106" t="s">
        <v>2577</v>
      </c>
      <c r="S5106" t="s">
        <v>2546</v>
      </c>
      <c r="T5106">
        <v>0</v>
      </c>
      <c r="U5106" t="s">
        <v>838</v>
      </c>
      <c r="V5106" t="s">
        <v>2578</v>
      </c>
      <c r="W5106" t="s">
        <v>838</v>
      </c>
      <c r="X5106" t="s">
        <v>2578</v>
      </c>
      <c r="Y5106" t="str">
        <f t="shared" si="79"/>
        <v>北京微财科技有限公司-数媒重庆市黑卡小额贷款有限公司信息流</v>
      </c>
      <c r="Z5106" t="e">
        <f>VLOOKUP(Y:Y,[1]Sheet1!N:N,1,0)</f>
        <v>#N/A</v>
      </c>
    </row>
    <row r="5107" spans="1:26" hidden="1" x14ac:dyDescent="0.25">
      <c r="A5107">
        <v>20230602</v>
      </c>
      <c r="B5107">
        <v>42965681</v>
      </c>
      <c r="C5107" t="s">
        <v>2725</v>
      </c>
      <c r="D5107">
        <v>2165227</v>
      </c>
      <c r="E5107" t="s">
        <v>2566</v>
      </c>
      <c r="F5107" s="59">
        <v>73.59</v>
      </c>
      <c r="G5107">
        <v>54.51</v>
      </c>
      <c r="H5107" t="s">
        <v>2538</v>
      </c>
      <c r="I5107" t="s">
        <v>2551</v>
      </c>
      <c r="J5107" t="s">
        <v>2320</v>
      </c>
      <c r="K5107" t="s">
        <v>2321</v>
      </c>
      <c r="L5107" t="s">
        <v>2318</v>
      </c>
      <c r="M5107" t="s">
        <v>2540</v>
      </c>
      <c r="N5107" t="s">
        <v>2541</v>
      </c>
      <c r="O5107" t="s">
        <v>2542</v>
      </c>
      <c r="P5107" t="s">
        <v>2543</v>
      </c>
      <c r="Q5107" t="s">
        <v>2544</v>
      </c>
      <c r="R5107" t="s">
        <v>2545</v>
      </c>
      <c r="S5107" t="s">
        <v>2546</v>
      </c>
      <c r="T5107">
        <v>0</v>
      </c>
      <c r="U5107" t="s">
        <v>838</v>
      </c>
      <c r="V5107" t="s">
        <v>2547</v>
      </c>
      <c r="W5107" t="s">
        <v>838</v>
      </c>
      <c r="X5107" t="s">
        <v>2548</v>
      </c>
      <c r="Y5107" t="str">
        <f t="shared" si="79"/>
        <v>上海耳序信息技术有限公司-四部上海拍拍贷金融信息服务有限公司信息流</v>
      </c>
      <c r="Z5107" t="e">
        <f>VLOOKUP(Y:Y,[1]Sheet1!N:N,1,0)</f>
        <v>#N/A</v>
      </c>
    </row>
    <row r="5108" spans="1:26" hidden="1" x14ac:dyDescent="0.25">
      <c r="A5108">
        <v>20230602</v>
      </c>
      <c r="B5108">
        <v>40168764</v>
      </c>
      <c r="C5108" t="s">
        <v>2590</v>
      </c>
      <c r="D5108">
        <v>2158492</v>
      </c>
      <c r="E5108" t="s">
        <v>2580</v>
      </c>
      <c r="F5108" s="59">
        <v>1501.87</v>
      </c>
      <c r="G5108">
        <v>1261.98</v>
      </c>
      <c r="H5108" t="s">
        <v>2559</v>
      </c>
      <c r="I5108" t="s">
        <v>2560</v>
      </c>
      <c r="J5108" t="s">
        <v>2330</v>
      </c>
      <c r="K5108" t="s">
        <v>711</v>
      </c>
      <c r="L5108" t="s">
        <v>2329</v>
      </c>
      <c r="M5108" t="s">
        <v>2581</v>
      </c>
      <c r="N5108" t="s">
        <v>2582</v>
      </c>
      <c r="O5108" t="s">
        <v>2542</v>
      </c>
      <c r="P5108" t="s">
        <v>2543</v>
      </c>
      <c r="Q5108" t="s">
        <v>2544</v>
      </c>
      <c r="R5108" t="s">
        <v>2583</v>
      </c>
      <c r="S5108" t="s">
        <v>2546</v>
      </c>
      <c r="T5108">
        <v>11090.579</v>
      </c>
      <c r="U5108" t="s">
        <v>2584</v>
      </c>
      <c r="V5108" t="s">
        <v>2585</v>
      </c>
      <c r="W5108" t="s">
        <v>2584</v>
      </c>
      <c r="X5108" t="s">
        <v>2585</v>
      </c>
      <c r="Y5108" t="str">
        <f t="shared" si="79"/>
        <v>成都哈拜网络科技有限公司-数字媒体事业部上海哈啰普惠科技有限公司CPC</v>
      </c>
      <c r="Z5108" t="e">
        <f>VLOOKUP(Y:Y,[1]Sheet1!N:N,1,0)</f>
        <v>#N/A</v>
      </c>
    </row>
    <row r="5109" spans="1:26" hidden="1" x14ac:dyDescent="0.25">
      <c r="A5109">
        <v>20230602</v>
      </c>
      <c r="B5109">
        <v>41250523</v>
      </c>
      <c r="C5109" t="s">
        <v>2742</v>
      </c>
      <c r="D5109">
        <v>2130054</v>
      </c>
      <c r="E5109" t="s">
        <v>2558</v>
      </c>
      <c r="F5109" s="59">
        <v>4280.87</v>
      </c>
      <c r="G5109">
        <v>3466.23</v>
      </c>
      <c r="H5109" t="s">
        <v>2559</v>
      </c>
      <c r="I5109" t="s">
        <v>2560</v>
      </c>
      <c r="J5109" t="s">
        <v>2350</v>
      </c>
      <c r="K5109" t="s">
        <v>711</v>
      </c>
      <c r="L5109" t="s">
        <v>2350</v>
      </c>
      <c r="M5109" t="s">
        <v>2561</v>
      </c>
      <c r="N5109" t="s">
        <v>2562</v>
      </c>
      <c r="O5109" t="s">
        <v>2542</v>
      </c>
      <c r="P5109" t="s">
        <v>2543</v>
      </c>
      <c r="Q5109" t="s">
        <v>2544</v>
      </c>
      <c r="R5109" t="s">
        <v>2563</v>
      </c>
      <c r="S5109" t="s">
        <v>2546</v>
      </c>
      <c r="T5109">
        <v>14187.103999999999</v>
      </c>
      <c r="U5109" t="s">
        <v>1891</v>
      </c>
      <c r="V5109" t="s">
        <v>2564</v>
      </c>
      <c r="W5109" t="s">
        <v>1891</v>
      </c>
      <c r="X5109" t="s">
        <v>2564</v>
      </c>
      <c r="Y5109" t="str">
        <f t="shared" si="79"/>
        <v>深圳尚米网络技术有限公司深圳尚米网络技术有限公司CPC</v>
      </c>
      <c r="Z5109" t="e">
        <f>VLOOKUP(Y:Y,[1]Sheet1!N:N,1,0)</f>
        <v>#N/A</v>
      </c>
    </row>
    <row r="5110" spans="1:26" x14ac:dyDescent="0.25">
      <c r="A5110">
        <v>20230602</v>
      </c>
      <c r="B5110">
        <v>45336938</v>
      </c>
      <c r="C5110" t="s">
        <v>2753</v>
      </c>
      <c r="D5110">
        <v>2054669</v>
      </c>
      <c r="E5110" t="s">
        <v>2622</v>
      </c>
      <c r="F5110" s="59">
        <v>333.74</v>
      </c>
      <c r="G5110">
        <v>247.22</v>
      </c>
      <c r="H5110" t="s">
        <v>2538</v>
      </c>
      <c r="I5110" t="s">
        <v>2551</v>
      </c>
      <c r="J5110" t="s">
        <v>2352</v>
      </c>
      <c r="K5110" t="s">
        <v>2321</v>
      </c>
      <c r="L5110" t="s">
        <v>2351</v>
      </c>
      <c r="M5110" t="s">
        <v>2623</v>
      </c>
      <c r="N5110" t="s">
        <v>2624</v>
      </c>
      <c r="O5110" t="s">
        <v>2542</v>
      </c>
      <c r="P5110" t="s">
        <v>2543</v>
      </c>
      <c r="Q5110" t="s">
        <v>2544</v>
      </c>
      <c r="R5110" t="s">
        <v>2625</v>
      </c>
      <c r="S5110" t="s">
        <v>2546</v>
      </c>
      <c r="T5110">
        <v>0</v>
      </c>
      <c r="U5110" t="s">
        <v>838</v>
      </c>
      <c r="V5110" t="s">
        <v>2548</v>
      </c>
      <c r="W5110" t="s">
        <v>838</v>
      </c>
      <c r="X5110" t="s">
        <v>2548</v>
      </c>
      <c r="Y5110" t="str">
        <f t="shared" si="79"/>
        <v>深圳市小赢普惠科技有限责任公司深圳市赢众通金融信息服务有限责任公司信息流</v>
      </c>
      <c r="Z5110" t="e">
        <f>VLOOKUP(Y:Y,[1]Sheet1!N:N,1,0)</f>
        <v>#N/A</v>
      </c>
    </row>
    <row r="5111" spans="1:26" hidden="1" x14ac:dyDescent="0.25">
      <c r="A5111">
        <v>20230602</v>
      </c>
      <c r="B5111">
        <v>47344663</v>
      </c>
      <c r="C5111" t="s">
        <v>2788</v>
      </c>
      <c r="D5111">
        <v>2165628</v>
      </c>
      <c r="E5111" t="s">
        <v>2789</v>
      </c>
      <c r="F5111" s="59">
        <v>1215.5</v>
      </c>
      <c r="G5111">
        <v>0</v>
      </c>
      <c r="H5111" t="s">
        <v>2559</v>
      </c>
      <c r="I5111" t="s">
        <v>2560</v>
      </c>
      <c r="J5111" t="s">
        <v>2332</v>
      </c>
      <c r="K5111" t="s">
        <v>711</v>
      </c>
      <c r="L5111" t="s">
        <v>2333</v>
      </c>
      <c r="M5111" t="s">
        <v>2552</v>
      </c>
      <c r="N5111" t="s">
        <v>2553</v>
      </c>
      <c r="O5111" t="s">
        <v>2542</v>
      </c>
      <c r="P5111" t="s">
        <v>2543</v>
      </c>
      <c r="Q5111" t="s">
        <v>2544</v>
      </c>
      <c r="R5111" t="s">
        <v>2554</v>
      </c>
      <c r="S5111" t="s">
        <v>2546</v>
      </c>
      <c r="T5111">
        <v>0</v>
      </c>
      <c r="U5111" t="s">
        <v>2555</v>
      </c>
      <c r="V5111" t="s">
        <v>2556</v>
      </c>
      <c r="W5111" t="s">
        <v>2555</v>
      </c>
      <c r="X5111" t="s">
        <v>2556</v>
      </c>
      <c r="Y5111" t="str">
        <f t="shared" si="79"/>
        <v>北京爱奇艺科技有限公司-百度北京爱奇艺科技有限公司CPC</v>
      </c>
      <c r="Z5111" t="e">
        <f>VLOOKUP(Y:Y,[1]Sheet1!N:N,1,0)</f>
        <v>#N/A</v>
      </c>
    </row>
    <row r="5112" spans="1:26" hidden="1" x14ac:dyDescent="0.25">
      <c r="A5112">
        <v>20230602</v>
      </c>
      <c r="B5112">
        <v>29768622</v>
      </c>
      <c r="C5112" t="s">
        <v>2603</v>
      </c>
      <c r="D5112">
        <v>2130054</v>
      </c>
      <c r="E5112" t="s">
        <v>2558</v>
      </c>
      <c r="F5112" s="59">
        <v>1701.41</v>
      </c>
      <c r="G5112">
        <v>1377.58</v>
      </c>
      <c r="H5112" t="s">
        <v>2559</v>
      </c>
      <c r="I5112" t="s">
        <v>2560</v>
      </c>
      <c r="J5112" t="s">
        <v>2350</v>
      </c>
      <c r="K5112" t="s">
        <v>711</v>
      </c>
      <c r="L5112" t="s">
        <v>2350</v>
      </c>
      <c r="M5112" t="s">
        <v>2561</v>
      </c>
      <c r="N5112" t="s">
        <v>2562</v>
      </c>
      <c r="O5112" t="s">
        <v>2542</v>
      </c>
      <c r="P5112" t="s">
        <v>2543</v>
      </c>
      <c r="Q5112" t="s">
        <v>2544</v>
      </c>
      <c r="R5112" t="s">
        <v>2563</v>
      </c>
      <c r="S5112" t="s">
        <v>2546</v>
      </c>
      <c r="T5112">
        <v>15160.581</v>
      </c>
      <c r="U5112" t="s">
        <v>1891</v>
      </c>
      <c r="V5112" t="s">
        <v>2564</v>
      </c>
      <c r="W5112" t="s">
        <v>1891</v>
      </c>
      <c r="X5112" t="s">
        <v>2564</v>
      </c>
      <c r="Y5112" t="str">
        <f t="shared" si="79"/>
        <v>深圳尚米网络技术有限公司深圳尚米网络技术有限公司CPC</v>
      </c>
      <c r="Z5112" t="e">
        <f>VLOOKUP(Y:Y,[1]Sheet1!N:N,1,0)</f>
        <v>#N/A</v>
      </c>
    </row>
    <row r="5113" spans="1:26" hidden="1" x14ac:dyDescent="0.25">
      <c r="A5113">
        <v>20230602</v>
      </c>
      <c r="B5113">
        <v>40548313</v>
      </c>
      <c r="C5113" t="s">
        <v>2629</v>
      </c>
      <c r="D5113">
        <v>2130054</v>
      </c>
      <c r="E5113" t="s">
        <v>2558</v>
      </c>
      <c r="F5113" s="59">
        <v>2355.12</v>
      </c>
      <c r="G5113">
        <v>1906.91</v>
      </c>
      <c r="H5113" t="s">
        <v>2559</v>
      </c>
      <c r="I5113" t="s">
        <v>2560</v>
      </c>
      <c r="J5113" t="s">
        <v>2350</v>
      </c>
      <c r="K5113" t="s">
        <v>711</v>
      </c>
      <c r="L5113" t="s">
        <v>2350</v>
      </c>
      <c r="M5113" t="s">
        <v>2561</v>
      </c>
      <c r="N5113" t="s">
        <v>2562</v>
      </c>
      <c r="O5113" t="s">
        <v>2542</v>
      </c>
      <c r="P5113" t="s">
        <v>2543</v>
      </c>
      <c r="Q5113" t="s">
        <v>2544</v>
      </c>
      <c r="R5113" t="s">
        <v>2563</v>
      </c>
      <c r="S5113" t="s">
        <v>2546</v>
      </c>
      <c r="T5113">
        <v>12691.913</v>
      </c>
      <c r="U5113" t="s">
        <v>1891</v>
      </c>
      <c r="V5113" t="s">
        <v>2564</v>
      </c>
      <c r="W5113" t="s">
        <v>1891</v>
      </c>
      <c r="X5113" t="s">
        <v>2564</v>
      </c>
      <c r="Y5113" t="str">
        <f t="shared" si="79"/>
        <v>深圳尚米网络技术有限公司深圳尚米网络技术有限公司CPC</v>
      </c>
      <c r="Z5113" t="e">
        <f>VLOOKUP(Y:Y,[1]Sheet1!N:N,1,0)</f>
        <v>#N/A</v>
      </c>
    </row>
    <row r="5114" spans="1:26" hidden="1" x14ac:dyDescent="0.25">
      <c r="A5114">
        <v>20230602</v>
      </c>
      <c r="B5114">
        <v>47327817</v>
      </c>
      <c r="C5114" t="s">
        <v>2718</v>
      </c>
      <c r="D5114">
        <v>2185183</v>
      </c>
      <c r="E5114" t="s">
        <v>2574</v>
      </c>
      <c r="F5114" s="59">
        <v>1022.42</v>
      </c>
      <c r="G5114">
        <v>774.56</v>
      </c>
      <c r="H5114" t="s">
        <v>2538</v>
      </c>
      <c r="I5114" t="s">
        <v>2551</v>
      </c>
      <c r="J5114" t="s">
        <v>2575</v>
      </c>
      <c r="K5114" t="s">
        <v>2321</v>
      </c>
      <c r="L5114" t="s">
        <v>2344</v>
      </c>
      <c r="M5114" t="s">
        <v>2576</v>
      </c>
      <c r="O5114" t="s">
        <v>2542</v>
      </c>
      <c r="P5114" t="s">
        <v>2543</v>
      </c>
      <c r="Q5114" t="s">
        <v>2544</v>
      </c>
      <c r="R5114" t="s">
        <v>2577</v>
      </c>
      <c r="S5114" t="s">
        <v>2546</v>
      </c>
      <c r="T5114">
        <v>0</v>
      </c>
      <c r="U5114" t="s">
        <v>838</v>
      </c>
      <c r="V5114" t="s">
        <v>2578</v>
      </c>
      <c r="W5114" t="s">
        <v>838</v>
      </c>
      <c r="X5114" t="s">
        <v>2578</v>
      </c>
      <c r="Y5114" t="str">
        <f t="shared" si="79"/>
        <v>北京微财科技有限公司-数媒重庆市黑卡小额贷款有限公司信息流</v>
      </c>
      <c r="Z5114" t="e">
        <f>VLOOKUP(Y:Y,[1]Sheet1!N:N,1,0)</f>
        <v>#N/A</v>
      </c>
    </row>
    <row r="5115" spans="1:26" hidden="1" x14ac:dyDescent="0.25">
      <c r="A5115">
        <v>20230602</v>
      </c>
      <c r="B5115">
        <v>47866527</v>
      </c>
      <c r="C5115" t="s">
        <v>2800</v>
      </c>
      <c r="D5115">
        <v>2172257</v>
      </c>
      <c r="E5115" t="s">
        <v>2610</v>
      </c>
      <c r="F5115" s="59">
        <v>1596</v>
      </c>
      <c r="G5115">
        <v>1266.57</v>
      </c>
      <c r="H5115" t="s">
        <v>2559</v>
      </c>
      <c r="I5115" t="s">
        <v>2560</v>
      </c>
      <c r="J5115" t="s">
        <v>292</v>
      </c>
      <c r="K5115" t="s">
        <v>711</v>
      </c>
      <c r="L5115" t="s">
        <v>2325</v>
      </c>
      <c r="M5115" t="s">
        <v>2611</v>
      </c>
      <c r="N5115" t="s">
        <v>2612</v>
      </c>
      <c r="O5115" t="s">
        <v>2542</v>
      </c>
      <c r="P5115" t="s">
        <v>2543</v>
      </c>
      <c r="Q5115" t="s">
        <v>2544</v>
      </c>
      <c r="R5115" t="s">
        <v>2613</v>
      </c>
      <c r="S5115" t="s">
        <v>2546</v>
      </c>
      <c r="T5115">
        <v>33364.951999999997</v>
      </c>
      <c r="U5115" t="s">
        <v>2614</v>
      </c>
      <c r="V5115" t="s">
        <v>2615</v>
      </c>
      <c r="W5115" t="s">
        <v>2614</v>
      </c>
      <c r="X5115" t="s">
        <v>2615</v>
      </c>
      <c r="Y5115" t="str">
        <f t="shared" si="79"/>
        <v>深圳龙鱼科技有限公司广州唯品会电子商务有限公司CPC</v>
      </c>
      <c r="Z5115" t="e">
        <f>VLOOKUP(Y:Y,[1]Sheet1!N:N,1,0)</f>
        <v>#N/A</v>
      </c>
    </row>
    <row r="5116" spans="1:26" hidden="1" x14ac:dyDescent="0.25">
      <c r="A5116">
        <v>20230602</v>
      </c>
      <c r="B5116">
        <v>47953339</v>
      </c>
      <c r="C5116" t="s">
        <v>2755</v>
      </c>
      <c r="D5116">
        <v>2167551</v>
      </c>
      <c r="E5116" t="s">
        <v>2550</v>
      </c>
      <c r="F5116" s="59">
        <v>1077.3399999999999</v>
      </c>
      <c r="G5116">
        <v>1077.3399999999999</v>
      </c>
      <c r="H5116" t="s">
        <v>2538</v>
      </c>
      <c r="I5116" t="s">
        <v>2539</v>
      </c>
      <c r="J5116" t="s">
        <v>2332</v>
      </c>
      <c r="K5116" t="s">
        <v>2321</v>
      </c>
      <c r="L5116" t="s">
        <v>2333</v>
      </c>
      <c r="M5116" t="s">
        <v>2552</v>
      </c>
      <c r="N5116" t="s">
        <v>2553</v>
      </c>
      <c r="O5116" t="s">
        <v>2542</v>
      </c>
      <c r="P5116" t="s">
        <v>2543</v>
      </c>
      <c r="Q5116" t="s">
        <v>2544</v>
      </c>
      <c r="R5116" t="s">
        <v>2554</v>
      </c>
      <c r="S5116" t="s">
        <v>2546</v>
      </c>
      <c r="T5116">
        <v>0</v>
      </c>
      <c r="U5116" t="s">
        <v>2555</v>
      </c>
      <c r="V5116" t="s">
        <v>2556</v>
      </c>
      <c r="W5116" t="s">
        <v>2555</v>
      </c>
      <c r="X5116" t="s">
        <v>2556</v>
      </c>
      <c r="Y5116" t="str">
        <f t="shared" si="79"/>
        <v>北京爱奇艺科技有限公司-百度北京爱奇艺科技有限公司信息流</v>
      </c>
      <c r="Z5116" t="e">
        <f>VLOOKUP(Y:Y,[1]Sheet1!N:N,1,0)</f>
        <v>#N/A</v>
      </c>
    </row>
    <row r="5117" spans="1:26" hidden="1" x14ac:dyDescent="0.25">
      <c r="A5117">
        <v>20230602</v>
      </c>
      <c r="B5117">
        <v>27753547</v>
      </c>
      <c r="C5117" t="s">
        <v>2674</v>
      </c>
      <c r="D5117">
        <v>2172257</v>
      </c>
      <c r="E5117" t="s">
        <v>2610</v>
      </c>
      <c r="F5117" s="59">
        <v>1001.63</v>
      </c>
      <c r="G5117">
        <v>794.88</v>
      </c>
      <c r="H5117" t="s">
        <v>2559</v>
      </c>
      <c r="I5117" t="s">
        <v>2560</v>
      </c>
      <c r="J5117" t="s">
        <v>292</v>
      </c>
      <c r="K5117" t="s">
        <v>711</v>
      </c>
      <c r="L5117" t="s">
        <v>574</v>
      </c>
      <c r="M5117" t="s">
        <v>2611</v>
      </c>
      <c r="N5117" t="s">
        <v>2612</v>
      </c>
      <c r="O5117" t="s">
        <v>2542</v>
      </c>
      <c r="P5117" t="s">
        <v>2543</v>
      </c>
      <c r="Q5117" t="s">
        <v>2544</v>
      </c>
      <c r="R5117" t="s">
        <v>2613</v>
      </c>
      <c r="S5117" t="s">
        <v>2546</v>
      </c>
      <c r="T5117">
        <v>35541.690999999999</v>
      </c>
      <c r="U5117" t="s">
        <v>2614</v>
      </c>
      <c r="V5117" t="s">
        <v>2615</v>
      </c>
      <c r="W5117" t="s">
        <v>2614</v>
      </c>
      <c r="X5117" t="s">
        <v>2615</v>
      </c>
      <c r="Y5117" t="str">
        <f t="shared" si="79"/>
        <v>广州荔湾品唯信息服务有限公司广州唯品会电子商务有限公司CPC</v>
      </c>
      <c r="Z5117" t="e">
        <f>VLOOKUP(Y:Y,[1]Sheet1!N:N,1,0)</f>
        <v>#N/A</v>
      </c>
    </row>
    <row r="5118" spans="1:26" hidden="1" x14ac:dyDescent="0.25">
      <c r="A5118">
        <v>20230602</v>
      </c>
      <c r="B5118">
        <v>47327773</v>
      </c>
      <c r="C5118" t="s">
        <v>2714</v>
      </c>
      <c r="D5118">
        <v>2185183</v>
      </c>
      <c r="E5118" t="s">
        <v>2574</v>
      </c>
      <c r="F5118" s="59">
        <v>3569.68</v>
      </c>
      <c r="G5118">
        <v>2704.3</v>
      </c>
      <c r="H5118" t="s">
        <v>2538</v>
      </c>
      <c r="I5118" t="s">
        <v>2539</v>
      </c>
      <c r="J5118" t="s">
        <v>2575</v>
      </c>
      <c r="K5118" t="s">
        <v>2321</v>
      </c>
      <c r="L5118" t="s">
        <v>2344</v>
      </c>
      <c r="M5118" t="s">
        <v>2576</v>
      </c>
      <c r="O5118" t="s">
        <v>2542</v>
      </c>
      <c r="P5118" t="s">
        <v>2543</v>
      </c>
      <c r="Q5118" t="s">
        <v>2544</v>
      </c>
      <c r="R5118" t="s">
        <v>2577</v>
      </c>
      <c r="S5118" t="s">
        <v>2546</v>
      </c>
      <c r="T5118">
        <v>0</v>
      </c>
      <c r="U5118" t="s">
        <v>838</v>
      </c>
      <c r="V5118" t="s">
        <v>2578</v>
      </c>
      <c r="W5118" t="s">
        <v>838</v>
      </c>
      <c r="X5118" t="s">
        <v>2578</v>
      </c>
      <c r="Y5118" t="str">
        <f t="shared" si="79"/>
        <v>北京微财科技有限公司-数媒重庆市黑卡小额贷款有限公司信息流</v>
      </c>
      <c r="Z5118" t="e">
        <f>VLOOKUP(Y:Y,[1]Sheet1!N:N,1,0)</f>
        <v>#N/A</v>
      </c>
    </row>
    <row r="5119" spans="1:26" hidden="1" x14ac:dyDescent="0.25">
      <c r="A5119">
        <v>20230602</v>
      </c>
      <c r="B5119">
        <v>47953331</v>
      </c>
      <c r="C5119" t="s">
        <v>2663</v>
      </c>
      <c r="D5119">
        <v>2167551</v>
      </c>
      <c r="E5119" t="s">
        <v>2550</v>
      </c>
      <c r="F5119" s="59">
        <v>28.39</v>
      </c>
      <c r="G5119">
        <v>28.39</v>
      </c>
      <c r="H5119" t="s">
        <v>2538</v>
      </c>
      <c r="I5119" t="s">
        <v>2551</v>
      </c>
      <c r="J5119" t="s">
        <v>2332</v>
      </c>
      <c r="K5119" t="s">
        <v>2321</v>
      </c>
      <c r="L5119" t="s">
        <v>2333</v>
      </c>
      <c r="M5119" t="s">
        <v>2552</v>
      </c>
      <c r="N5119" t="s">
        <v>2553</v>
      </c>
      <c r="O5119" t="s">
        <v>2542</v>
      </c>
      <c r="P5119" t="s">
        <v>2543</v>
      </c>
      <c r="Q5119" t="s">
        <v>2544</v>
      </c>
      <c r="R5119" t="s">
        <v>2554</v>
      </c>
      <c r="S5119" t="s">
        <v>2546</v>
      </c>
      <c r="T5119">
        <v>0</v>
      </c>
      <c r="U5119" t="s">
        <v>2555</v>
      </c>
      <c r="V5119" t="s">
        <v>2556</v>
      </c>
      <c r="W5119" t="s">
        <v>2555</v>
      </c>
      <c r="X5119" t="s">
        <v>2556</v>
      </c>
      <c r="Y5119" t="str">
        <f t="shared" si="79"/>
        <v>北京爱奇艺科技有限公司-百度北京爱奇艺科技有限公司信息流</v>
      </c>
      <c r="Z5119" t="e">
        <f>VLOOKUP(Y:Y,[1]Sheet1!N:N,1,0)</f>
        <v>#N/A</v>
      </c>
    </row>
    <row r="5120" spans="1:26" hidden="1" x14ac:dyDescent="0.25">
      <c r="A5120">
        <v>20230602</v>
      </c>
      <c r="B5120">
        <v>19668996</v>
      </c>
      <c r="C5120" t="s">
        <v>2711</v>
      </c>
      <c r="D5120">
        <v>2172257</v>
      </c>
      <c r="E5120" t="s">
        <v>2610</v>
      </c>
      <c r="F5120" s="59">
        <v>9114.83</v>
      </c>
      <c r="G5120">
        <v>7233.79</v>
      </c>
      <c r="H5120" t="s">
        <v>2559</v>
      </c>
      <c r="I5120" t="s">
        <v>2560</v>
      </c>
      <c r="J5120" t="s">
        <v>292</v>
      </c>
      <c r="K5120" t="s">
        <v>711</v>
      </c>
      <c r="L5120" t="s">
        <v>574</v>
      </c>
      <c r="M5120" t="s">
        <v>2611</v>
      </c>
      <c r="N5120" t="s">
        <v>2612</v>
      </c>
      <c r="O5120" t="s">
        <v>2542</v>
      </c>
      <c r="P5120" t="s">
        <v>2543</v>
      </c>
      <c r="Q5120" t="s">
        <v>2544</v>
      </c>
      <c r="R5120" t="s">
        <v>2613</v>
      </c>
      <c r="S5120" t="s">
        <v>2546</v>
      </c>
      <c r="T5120">
        <v>140228.42600000001</v>
      </c>
      <c r="U5120" t="s">
        <v>2614</v>
      </c>
      <c r="V5120" t="s">
        <v>2615</v>
      </c>
      <c r="W5120" t="s">
        <v>2614</v>
      </c>
      <c r="X5120" t="s">
        <v>2615</v>
      </c>
      <c r="Y5120" t="str">
        <f t="shared" si="79"/>
        <v>广州荔湾品唯信息服务有限公司广州唯品会电子商务有限公司CPC</v>
      </c>
      <c r="Z5120" t="e">
        <f>VLOOKUP(Y:Y,[1]Sheet1!N:N,1,0)</f>
        <v>#N/A</v>
      </c>
    </row>
    <row r="5121" spans="1:26" hidden="1" x14ac:dyDescent="0.25">
      <c r="A5121">
        <v>20230602</v>
      </c>
      <c r="B5121">
        <v>42965750</v>
      </c>
      <c r="C5121" t="s">
        <v>2565</v>
      </c>
      <c r="D5121">
        <v>2165227</v>
      </c>
      <c r="E5121" t="s">
        <v>2566</v>
      </c>
      <c r="F5121" s="59">
        <v>906.76</v>
      </c>
      <c r="G5121">
        <v>671.68</v>
      </c>
      <c r="H5121" t="s">
        <v>2538</v>
      </c>
      <c r="I5121" t="s">
        <v>2539</v>
      </c>
      <c r="J5121" t="s">
        <v>2320</v>
      </c>
      <c r="K5121" t="s">
        <v>2321</v>
      </c>
      <c r="L5121" t="s">
        <v>2318</v>
      </c>
      <c r="M5121" t="s">
        <v>2540</v>
      </c>
      <c r="N5121" t="s">
        <v>2541</v>
      </c>
      <c r="O5121" t="s">
        <v>2542</v>
      </c>
      <c r="P5121" t="s">
        <v>2543</v>
      </c>
      <c r="Q5121" t="s">
        <v>2544</v>
      </c>
      <c r="R5121" t="s">
        <v>2545</v>
      </c>
      <c r="S5121" t="s">
        <v>2546</v>
      </c>
      <c r="T5121">
        <v>0</v>
      </c>
      <c r="U5121" t="s">
        <v>838</v>
      </c>
      <c r="V5121" t="s">
        <v>2547</v>
      </c>
      <c r="W5121" t="s">
        <v>838</v>
      </c>
      <c r="X5121" t="s">
        <v>2548</v>
      </c>
      <c r="Y5121" t="str">
        <f t="shared" si="79"/>
        <v>上海耳序信息技术有限公司-四部上海拍拍贷金融信息服务有限公司信息流</v>
      </c>
      <c r="Z5121" t="e">
        <f>VLOOKUP(Y:Y,[1]Sheet1!N:N,1,0)</f>
        <v>#N/A</v>
      </c>
    </row>
    <row r="5122" spans="1:26" hidden="1" x14ac:dyDescent="0.25">
      <c r="A5122">
        <v>20230602</v>
      </c>
      <c r="B5122">
        <v>42965764</v>
      </c>
      <c r="C5122" t="s">
        <v>2536</v>
      </c>
      <c r="D5122">
        <v>2158784</v>
      </c>
      <c r="E5122" t="s">
        <v>2537</v>
      </c>
      <c r="F5122" s="59">
        <v>1105.75</v>
      </c>
      <c r="G5122">
        <v>1105.75</v>
      </c>
      <c r="H5122" t="s">
        <v>2538</v>
      </c>
      <c r="I5122" t="s">
        <v>2539</v>
      </c>
      <c r="J5122" t="s">
        <v>2320</v>
      </c>
      <c r="K5122" t="s">
        <v>2321</v>
      </c>
      <c r="L5122" t="s">
        <v>2318</v>
      </c>
      <c r="M5122" t="s">
        <v>2540</v>
      </c>
      <c r="N5122" t="s">
        <v>2541</v>
      </c>
      <c r="O5122" t="s">
        <v>2542</v>
      </c>
      <c r="P5122" t="s">
        <v>2543</v>
      </c>
      <c r="Q5122" t="s">
        <v>2544</v>
      </c>
      <c r="R5122" t="s">
        <v>2545</v>
      </c>
      <c r="S5122" t="s">
        <v>2546</v>
      </c>
      <c r="T5122">
        <v>0</v>
      </c>
      <c r="U5122" t="s">
        <v>838</v>
      </c>
      <c r="V5122" t="s">
        <v>2547</v>
      </c>
      <c r="W5122" t="s">
        <v>838</v>
      </c>
      <c r="X5122" t="s">
        <v>2548</v>
      </c>
      <c r="Y5122" t="str">
        <f t="shared" si="79"/>
        <v>上海耳序信息技术有限公司-四部上海拍拍贷金融信息服务有限公司信息流</v>
      </c>
      <c r="Z5122" t="e">
        <f>VLOOKUP(Y:Y,[1]Sheet1!N:N,1,0)</f>
        <v>#N/A</v>
      </c>
    </row>
    <row r="5123" spans="1:26" hidden="1" x14ac:dyDescent="0.25">
      <c r="A5123">
        <v>20230602</v>
      </c>
      <c r="B5123">
        <v>47580667</v>
      </c>
      <c r="C5123" t="s">
        <v>2683</v>
      </c>
      <c r="D5123">
        <v>2171230</v>
      </c>
      <c r="E5123" t="s">
        <v>2684</v>
      </c>
      <c r="F5123" s="59">
        <v>22018.42</v>
      </c>
      <c r="G5123">
        <v>17201.89</v>
      </c>
      <c r="H5123" t="s">
        <v>2538</v>
      </c>
      <c r="I5123" t="s">
        <v>2551</v>
      </c>
      <c r="J5123" t="s">
        <v>2322</v>
      </c>
      <c r="K5123" t="s">
        <v>2321</v>
      </c>
      <c r="L5123" t="s">
        <v>2323</v>
      </c>
      <c r="M5123" t="s">
        <v>2685</v>
      </c>
      <c r="N5123" t="s">
        <v>2686</v>
      </c>
      <c r="O5123" t="s">
        <v>2542</v>
      </c>
      <c r="P5123" t="s">
        <v>2543</v>
      </c>
      <c r="Q5123" t="s">
        <v>2544</v>
      </c>
      <c r="R5123" t="s">
        <v>2687</v>
      </c>
      <c r="S5123" t="s">
        <v>2546</v>
      </c>
      <c r="T5123">
        <v>0</v>
      </c>
      <c r="U5123" t="s">
        <v>2555</v>
      </c>
      <c r="V5123" t="s">
        <v>2556</v>
      </c>
      <c r="W5123" t="s">
        <v>2555</v>
      </c>
      <c r="X5123" t="s">
        <v>2671</v>
      </c>
      <c r="Y5123" t="str">
        <f t="shared" ref="Y5123:Y5186" si="80">L5123&amp;J5123&amp;K5123</f>
        <v>广州虎牙信息科技有限公司-百度广州虎牙信息科技有限公司信息流</v>
      </c>
      <c r="Z5123" t="e">
        <f>VLOOKUP(Y:Y,[1]Sheet1!N:N,1,0)</f>
        <v>#N/A</v>
      </c>
    </row>
    <row r="5124" spans="1:26" hidden="1" x14ac:dyDescent="0.25">
      <c r="A5124">
        <v>20230602</v>
      </c>
      <c r="B5124">
        <v>47798400</v>
      </c>
      <c r="C5124" t="s">
        <v>2857</v>
      </c>
      <c r="D5124">
        <v>2169384</v>
      </c>
      <c r="E5124" t="s">
        <v>2633</v>
      </c>
      <c r="F5124" s="59">
        <v>3678.27</v>
      </c>
      <c r="G5124">
        <v>2724.64</v>
      </c>
      <c r="H5124" t="s">
        <v>2538</v>
      </c>
      <c r="I5124" t="s">
        <v>2551</v>
      </c>
      <c r="J5124" t="s">
        <v>296</v>
      </c>
      <c r="K5124" t="s">
        <v>2321</v>
      </c>
      <c r="L5124" t="s">
        <v>2334</v>
      </c>
      <c r="M5124" t="s">
        <v>2634</v>
      </c>
      <c r="N5124" t="s">
        <v>2635</v>
      </c>
      <c r="O5124" t="s">
        <v>2542</v>
      </c>
      <c r="P5124" t="s">
        <v>2543</v>
      </c>
      <c r="Q5124" t="s">
        <v>2544</v>
      </c>
      <c r="R5124" t="s">
        <v>2636</v>
      </c>
      <c r="S5124" t="s">
        <v>2546</v>
      </c>
      <c r="T5124">
        <v>0</v>
      </c>
      <c r="U5124" t="s">
        <v>2584</v>
      </c>
      <c r="V5124" t="s">
        <v>2637</v>
      </c>
      <c r="W5124" t="s">
        <v>2584</v>
      </c>
      <c r="X5124" t="s">
        <v>2637</v>
      </c>
      <c r="Y5124" t="str">
        <f t="shared" si="80"/>
        <v>湖北车智汇传媒有限公司北京车之家信息技术有限公司信息流</v>
      </c>
      <c r="Z5124" t="e">
        <f>VLOOKUP(Y:Y,[1]Sheet1!N:N,1,0)</f>
        <v>#N/A</v>
      </c>
    </row>
    <row r="5125" spans="1:26" hidden="1" x14ac:dyDescent="0.25">
      <c r="A5125">
        <v>20230602</v>
      </c>
      <c r="B5125">
        <v>36470871</v>
      </c>
      <c r="C5125" t="s">
        <v>2579</v>
      </c>
      <c r="D5125">
        <v>2158492</v>
      </c>
      <c r="E5125" t="s">
        <v>2580</v>
      </c>
      <c r="F5125" s="59">
        <v>3230.77</v>
      </c>
      <c r="G5125">
        <v>2714.86</v>
      </c>
      <c r="H5125" t="s">
        <v>2559</v>
      </c>
      <c r="I5125" t="s">
        <v>2560</v>
      </c>
      <c r="J5125" t="s">
        <v>2330</v>
      </c>
      <c r="K5125" t="s">
        <v>711</v>
      </c>
      <c r="L5125" t="s">
        <v>2329</v>
      </c>
      <c r="M5125" t="s">
        <v>2581</v>
      </c>
      <c r="N5125" t="s">
        <v>2582</v>
      </c>
      <c r="O5125" t="s">
        <v>2542</v>
      </c>
      <c r="P5125" t="s">
        <v>2543</v>
      </c>
      <c r="Q5125" t="s">
        <v>2544</v>
      </c>
      <c r="R5125" t="s">
        <v>2583</v>
      </c>
      <c r="S5125" t="s">
        <v>2546</v>
      </c>
      <c r="T5125">
        <v>16062.884</v>
      </c>
      <c r="U5125" t="s">
        <v>2584</v>
      </c>
      <c r="V5125" t="s">
        <v>2585</v>
      </c>
      <c r="W5125" t="s">
        <v>2584</v>
      </c>
      <c r="X5125" t="s">
        <v>2585</v>
      </c>
      <c r="Y5125" t="str">
        <f t="shared" si="80"/>
        <v>成都哈拜网络科技有限公司-数字媒体事业部上海哈啰普惠科技有限公司CPC</v>
      </c>
      <c r="Z5125" t="e">
        <f>VLOOKUP(Y:Y,[1]Sheet1!N:N,1,0)</f>
        <v>#N/A</v>
      </c>
    </row>
    <row r="5126" spans="1:26" hidden="1" x14ac:dyDescent="0.25">
      <c r="A5126">
        <v>20230602</v>
      </c>
      <c r="B5126">
        <v>47327891</v>
      </c>
      <c r="C5126" t="s">
        <v>2863</v>
      </c>
      <c r="D5126">
        <v>2185183</v>
      </c>
      <c r="E5126" t="s">
        <v>2574</v>
      </c>
      <c r="F5126" s="59">
        <v>79.319999999999993</v>
      </c>
      <c r="G5126">
        <v>60.09</v>
      </c>
      <c r="H5126" t="s">
        <v>2538</v>
      </c>
      <c r="I5126" t="s">
        <v>2551</v>
      </c>
      <c r="J5126" t="s">
        <v>2575</v>
      </c>
      <c r="K5126" t="s">
        <v>2321</v>
      </c>
      <c r="L5126" t="s">
        <v>2344</v>
      </c>
      <c r="M5126" t="s">
        <v>2576</v>
      </c>
      <c r="O5126" t="s">
        <v>2542</v>
      </c>
      <c r="P5126" t="s">
        <v>2543</v>
      </c>
      <c r="Q5126" t="s">
        <v>2544</v>
      </c>
      <c r="R5126" t="s">
        <v>2577</v>
      </c>
      <c r="S5126" t="s">
        <v>2546</v>
      </c>
      <c r="T5126">
        <v>0</v>
      </c>
      <c r="U5126" t="s">
        <v>838</v>
      </c>
      <c r="V5126" t="s">
        <v>2578</v>
      </c>
      <c r="W5126" t="s">
        <v>838</v>
      </c>
      <c r="X5126" t="s">
        <v>2578</v>
      </c>
      <c r="Y5126" t="str">
        <f t="shared" si="80"/>
        <v>北京微财科技有限公司-数媒重庆市黑卡小额贷款有限公司信息流</v>
      </c>
      <c r="Z5126" t="e">
        <f>VLOOKUP(Y:Y,[1]Sheet1!N:N,1,0)</f>
        <v>#N/A</v>
      </c>
    </row>
    <row r="5127" spans="1:26" hidden="1" x14ac:dyDescent="0.25">
      <c r="A5127">
        <v>20230602</v>
      </c>
      <c r="B5127">
        <v>46808242</v>
      </c>
      <c r="C5127" t="s">
        <v>2707</v>
      </c>
      <c r="D5127">
        <v>2159765</v>
      </c>
      <c r="E5127" t="s">
        <v>2568</v>
      </c>
      <c r="F5127" s="59">
        <v>3609.57</v>
      </c>
      <c r="G5127">
        <v>2755.4</v>
      </c>
      <c r="H5127" t="s">
        <v>2538</v>
      </c>
      <c r="I5127" t="s">
        <v>2551</v>
      </c>
      <c r="J5127" t="s">
        <v>2375</v>
      </c>
      <c r="K5127" t="s">
        <v>2321</v>
      </c>
      <c r="L5127" t="s">
        <v>2277</v>
      </c>
      <c r="M5127" t="s">
        <v>2569</v>
      </c>
      <c r="O5127" t="s">
        <v>2542</v>
      </c>
      <c r="P5127" t="s">
        <v>2543</v>
      </c>
      <c r="Q5127" t="s">
        <v>2544</v>
      </c>
      <c r="R5127" t="s">
        <v>2570</v>
      </c>
      <c r="S5127" t="s">
        <v>2546</v>
      </c>
      <c r="T5127">
        <v>0</v>
      </c>
      <c r="U5127" t="s">
        <v>2571</v>
      </c>
      <c r="V5127" t="s">
        <v>2572</v>
      </c>
      <c r="W5127" t="s">
        <v>2571</v>
      </c>
      <c r="X5127" t="s">
        <v>2572</v>
      </c>
      <c r="Y5127" t="str">
        <f t="shared" si="80"/>
        <v>酷得少年（天津）文化传播有限公司-1北京酷得少年科技有限公司信息流</v>
      </c>
      <c r="Z5127" t="e">
        <f>VLOOKUP(Y:Y,[1]Sheet1!N:N,1,0)</f>
        <v>#N/A</v>
      </c>
    </row>
    <row r="5128" spans="1:26" hidden="1" x14ac:dyDescent="0.25">
      <c r="A5128">
        <v>20230602</v>
      </c>
      <c r="B5128">
        <v>45323011</v>
      </c>
      <c r="C5128" t="s">
        <v>2680</v>
      </c>
      <c r="D5128">
        <v>2158930</v>
      </c>
      <c r="E5128" t="s">
        <v>2880</v>
      </c>
      <c r="F5128" s="59">
        <v>44.62</v>
      </c>
      <c r="G5128">
        <v>44.62</v>
      </c>
      <c r="H5128" t="s">
        <v>2538</v>
      </c>
      <c r="I5128" t="s">
        <v>2539</v>
      </c>
      <c r="J5128" t="s">
        <v>292</v>
      </c>
      <c r="K5128" t="s">
        <v>2321</v>
      </c>
      <c r="L5128" t="s">
        <v>574</v>
      </c>
      <c r="M5128" t="s">
        <v>2611</v>
      </c>
      <c r="N5128" t="s">
        <v>2612</v>
      </c>
      <c r="O5128" t="s">
        <v>2542</v>
      </c>
      <c r="P5128" t="s">
        <v>2543</v>
      </c>
      <c r="Q5128" t="s">
        <v>2544</v>
      </c>
      <c r="R5128" t="s">
        <v>2613</v>
      </c>
      <c r="S5128" t="s">
        <v>2546</v>
      </c>
      <c r="T5128">
        <v>0</v>
      </c>
      <c r="U5128" t="s">
        <v>2614</v>
      </c>
      <c r="V5128" t="s">
        <v>2615</v>
      </c>
      <c r="W5128" t="s">
        <v>2614</v>
      </c>
      <c r="X5128" t="s">
        <v>2615</v>
      </c>
      <c r="Y5128" t="str">
        <f t="shared" si="80"/>
        <v>广州荔湾品唯信息服务有限公司广州唯品会电子商务有限公司信息流</v>
      </c>
      <c r="Z5128" t="e">
        <f>VLOOKUP(Y:Y,[1]Sheet1!N:N,1,0)</f>
        <v>#N/A</v>
      </c>
    </row>
    <row r="5129" spans="1:26" hidden="1" x14ac:dyDescent="0.25">
      <c r="A5129">
        <v>20230602</v>
      </c>
      <c r="B5129">
        <v>45323041</v>
      </c>
      <c r="C5129" t="s">
        <v>2775</v>
      </c>
      <c r="D5129">
        <v>2172261</v>
      </c>
      <c r="E5129" t="s">
        <v>2628</v>
      </c>
      <c r="F5129" s="59">
        <v>26066.2</v>
      </c>
      <c r="G5129">
        <v>19897.86</v>
      </c>
      <c r="H5129" t="s">
        <v>2538</v>
      </c>
      <c r="I5129" t="s">
        <v>2551</v>
      </c>
      <c r="J5129" t="s">
        <v>292</v>
      </c>
      <c r="K5129" t="s">
        <v>2321</v>
      </c>
      <c r="L5129" t="s">
        <v>574</v>
      </c>
      <c r="M5129" t="s">
        <v>2611</v>
      </c>
      <c r="N5129" t="s">
        <v>2612</v>
      </c>
      <c r="O5129" t="s">
        <v>2542</v>
      </c>
      <c r="P5129" t="s">
        <v>2543</v>
      </c>
      <c r="Q5129" t="s">
        <v>2544</v>
      </c>
      <c r="R5129" t="s">
        <v>2613</v>
      </c>
      <c r="S5129" t="s">
        <v>2546</v>
      </c>
      <c r="T5129">
        <v>0</v>
      </c>
      <c r="U5129" t="s">
        <v>2614</v>
      </c>
      <c r="V5129" t="s">
        <v>2615</v>
      </c>
      <c r="W5129" t="s">
        <v>2614</v>
      </c>
      <c r="X5129" t="s">
        <v>2615</v>
      </c>
      <c r="Y5129" t="str">
        <f t="shared" si="80"/>
        <v>广州荔湾品唯信息服务有限公司广州唯品会电子商务有限公司信息流</v>
      </c>
      <c r="Z5129" t="e">
        <f>VLOOKUP(Y:Y,[1]Sheet1!N:N,1,0)</f>
        <v>#N/A</v>
      </c>
    </row>
    <row r="5130" spans="1:26" hidden="1" x14ac:dyDescent="0.25">
      <c r="A5130">
        <v>20230602</v>
      </c>
      <c r="B5130">
        <v>39122211</v>
      </c>
      <c r="C5130" t="s">
        <v>2605</v>
      </c>
      <c r="D5130">
        <v>2117410</v>
      </c>
      <c r="E5130" t="s">
        <v>2587</v>
      </c>
      <c r="F5130" s="59">
        <v>646.99</v>
      </c>
      <c r="G5130">
        <v>0</v>
      </c>
      <c r="H5130" t="s">
        <v>2538</v>
      </c>
      <c r="I5130" t="s">
        <v>2551</v>
      </c>
      <c r="J5130" t="s">
        <v>2353</v>
      </c>
      <c r="K5130" t="s">
        <v>2321</v>
      </c>
      <c r="L5130" t="s">
        <v>326</v>
      </c>
      <c r="M5130" t="s">
        <v>2588</v>
      </c>
      <c r="N5130" t="s">
        <v>2589</v>
      </c>
      <c r="O5130" t="s">
        <v>2542</v>
      </c>
      <c r="P5130" t="s">
        <v>2543</v>
      </c>
      <c r="Q5130" t="s">
        <v>2544</v>
      </c>
      <c r="R5130" t="s">
        <v>2570</v>
      </c>
      <c r="S5130" t="s">
        <v>2546</v>
      </c>
      <c r="T5130">
        <v>0</v>
      </c>
      <c r="U5130" t="s">
        <v>2571</v>
      </c>
      <c r="V5130" t="s">
        <v>2572</v>
      </c>
      <c r="W5130" t="s">
        <v>1891</v>
      </c>
      <c r="X5130" t="s">
        <v>2564</v>
      </c>
      <c r="Y5130" t="str">
        <f t="shared" si="80"/>
        <v>网易有道信息技术（北京）有限公司网易(杭州)网络有限公司信息流</v>
      </c>
      <c r="Z5130" t="e">
        <f>VLOOKUP(Y:Y,[1]Sheet1!N:N,1,0)</f>
        <v>#N/A</v>
      </c>
    </row>
    <row r="5131" spans="1:26" hidden="1" x14ac:dyDescent="0.25">
      <c r="A5131">
        <v>20230602</v>
      </c>
      <c r="B5131">
        <v>38794042</v>
      </c>
      <c r="C5131" t="s">
        <v>2756</v>
      </c>
      <c r="D5131">
        <v>2172261</v>
      </c>
      <c r="E5131" t="s">
        <v>2628</v>
      </c>
      <c r="F5131" s="59">
        <v>2982.18</v>
      </c>
      <c r="G5131">
        <v>2276.4699999999998</v>
      </c>
      <c r="H5131" t="s">
        <v>2538</v>
      </c>
      <c r="I5131" t="s">
        <v>2551</v>
      </c>
      <c r="J5131" t="s">
        <v>292</v>
      </c>
      <c r="K5131" t="s">
        <v>2321</v>
      </c>
      <c r="L5131" t="s">
        <v>574</v>
      </c>
      <c r="M5131" t="s">
        <v>2611</v>
      </c>
      <c r="N5131" t="s">
        <v>2612</v>
      </c>
      <c r="O5131" t="s">
        <v>2542</v>
      </c>
      <c r="P5131" t="s">
        <v>2543</v>
      </c>
      <c r="Q5131" t="s">
        <v>2544</v>
      </c>
      <c r="R5131" t="s">
        <v>2613</v>
      </c>
      <c r="S5131" t="s">
        <v>2546</v>
      </c>
      <c r="T5131">
        <v>0</v>
      </c>
      <c r="U5131" t="s">
        <v>2614</v>
      </c>
      <c r="V5131" t="s">
        <v>2615</v>
      </c>
      <c r="W5131" t="s">
        <v>2614</v>
      </c>
      <c r="X5131" t="s">
        <v>2615</v>
      </c>
      <c r="Y5131" t="str">
        <f t="shared" si="80"/>
        <v>广州荔湾品唯信息服务有限公司广州唯品会电子商务有限公司信息流</v>
      </c>
      <c r="Z5131" t="e">
        <f>VLOOKUP(Y:Y,[1]Sheet1!N:N,1,0)</f>
        <v>#N/A</v>
      </c>
    </row>
    <row r="5132" spans="1:26" hidden="1" x14ac:dyDescent="0.25">
      <c r="A5132">
        <v>20230602</v>
      </c>
      <c r="B5132">
        <v>29851020</v>
      </c>
      <c r="C5132" t="s">
        <v>2790</v>
      </c>
      <c r="D5132">
        <v>2130054</v>
      </c>
      <c r="E5132" t="s">
        <v>2558</v>
      </c>
      <c r="F5132" s="59">
        <v>3114.02</v>
      </c>
      <c r="G5132">
        <v>2521.34</v>
      </c>
      <c r="H5132" t="s">
        <v>2559</v>
      </c>
      <c r="I5132" t="s">
        <v>2560</v>
      </c>
      <c r="J5132" t="s">
        <v>2350</v>
      </c>
      <c r="K5132" t="s">
        <v>711</v>
      </c>
      <c r="L5132" t="s">
        <v>2350</v>
      </c>
      <c r="M5132" t="s">
        <v>2561</v>
      </c>
      <c r="N5132" t="s">
        <v>2562</v>
      </c>
      <c r="O5132" t="s">
        <v>2542</v>
      </c>
      <c r="P5132" t="s">
        <v>2543</v>
      </c>
      <c r="Q5132" t="s">
        <v>2544</v>
      </c>
      <c r="R5132" t="s">
        <v>2563</v>
      </c>
      <c r="S5132" t="s">
        <v>2546</v>
      </c>
      <c r="T5132">
        <v>27726.328000000001</v>
      </c>
      <c r="U5132" t="s">
        <v>1891</v>
      </c>
      <c r="V5132" t="s">
        <v>2564</v>
      </c>
      <c r="W5132" t="s">
        <v>1891</v>
      </c>
      <c r="X5132" t="s">
        <v>2564</v>
      </c>
      <c r="Y5132" t="str">
        <f t="shared" si="80"/>
        <v>深圳尚米网络技术有限公司深圳尚米网络技术有限公司CPC</v>
      </c>
      <c r="Z5132" t="e">
        <f>VLOOKUP(Y:Y,[1]Sheet1!N:N,1,0)</f>
        <v>#N/A</v>
      </c>
    </row>
    <row r="5133" spans="1:26" hidden="1" x14ac:dyDescent="0.25">
      <c r="A5133">
        <v>20230602</v>
      </c>
      <c r="B5133">
        <v>47184419</v>
      </c>
      <c r="C5133" t="s">
        <v>2740</v>
      </c>
      <c r="D5133">
        <v>2176807</v>
      </c>
      <c r="E5133" t="s">
        <v>2691</v>
      </c>
      <c r="F5133" s="59">
        <v>0.08</v>
      </c>
      <c r="G5133">
        <v>0.06</v>
      </c>
      <c r="H5133" t="s">
        <v>2538</v>
      </c>
      <c r="I5133" t="s">
        <v>2539</v>
      </c>
      <c r="J5133" t="s">
        <v>2339</v>
      </c>
      <c r="K5133" t="s">
        <v>2321</v>
      </c>
      <c r="L5133" t="s">
        <v>2338</v>
      </c>
      <c r="M5133" t="s">
        <v>2692</v>
      </c>
      <c r="N5133" t="s">
        <v>2693</v>
      </c>
      <c r="O5133" t="s">
        <v>2542</v>
      </c>
      <c r="P5133" t="s">
        <v>2543</v>
      </c>
      <c r="Q5133" t="s">
        <v>2544</v>
      </c>
      <c r="R5133" t="s">
        <v>2694</v>
      </c>
      <c r="S5133" t="s">
        <v>2546</v>
      </c>
      <c r="T5133">
        <v>0</v>
      </c>
      <c r="U5133" t="s">
        <v>2117</v>
      </c>
      <c r="V5133" t="s">
        <v>2695</v>
      </c>
      <c r="W5133" t="s">
        <v>2117</v>
      </c>
      <c r="X5133" t="s">
        <v>2695</v>
      </c>
      <c r="Y5133" t="str">
        <f t="shared" si="80"/>
        <v>北京三快在线科技有限公司及其关联公司北京三快科技有限公司信息流</v>
      </c>
      <c r="Z5133" t="e">
        <f>VLOOKUP(Y:Y,[1]Sheet1!N:N,1,0)</f>
        <v>#N/A</v>
      </c>
    </row>
    <row r="5134" spans="1:26" hidden="1" x14ac:dyDescent="0.25">
      <c r="A5134">
        <v>20230602</v>
      </c>
      <c r="B5134">
        <v>47327867</v>
      </c>
      <c r="C5134" t="s">
        <v>2682</v>
      </c>
      <c r="D5134">
        <v>2165189</v>
      </c>
      <c r="E5134" t="s">
        <v>2881</v>
      </c>
      <c r="F5134" s="59">
        <v>575.17999999999995</v>
      </c>
      <c r="G5134">
        <v>442.45</v>
      </c>
      <c r="H5134" t="s">
        <v>2538</v>
      </c>
      <c r="I5134" t="s">
        <v>2551</v>
      </c>
      <c r="J5134" t="s">
        <v>2575</v>
      </c>
      <c r="K5134" t="s">
        <v>2321</v>
      </c>
      <c r="L5134" t="s">
        <v>2344</v>
      </c>
      <c r="M5134" t="s">
        <v>2576</v>
      </c>
      <c r="O5134" t="s">
        <v>2542</v>
      </c>
      <c r="P5134" t="s">
        <v>2543</v>
      </c>
      <c r="Q5134" t="s">
        <v>2544</v>
      </c>
      <c r="R5134" t="s">
        <v>2577</v>
      </c>
      <c r="S5134" t="s">
        <v>2546</v>
      </c>
      <c r="T5134">
        <v>0</v>
      </c>
      <c r="U5134" t="s">
        <v>838</v>
      </c>
      <c r="V5134" t="s">
        <v>2578</v>
      </c>
      <c r="W5134" t="s">
        <v>838</v>
      </c>
      <c r="X5134" t="s">
        <v>2578</v>
      </c>
      <c r="Y5134" t="str">
        <f t="shared" si="80"/>
        <v>北京微财科技有限公司-数媒重庆市黑卡小额贷款有限公司信息流</v>
      </c>
      <c r="Z5134" t="e">
        <f>VLOOKUP(Y:Y,[1]Sheet1!N:N,1,0)</f>
        <v>#N/A</v>
      </c>
    </row>
    <row r="5135" spans="1:26" hidden="1" x14ac:dyDescent="0.25">
      <c r="A5135">
        <v>20230602</v>
      </c>
      <c r="B5135">
        <v>47327963</v>
      </c>
      <c r="C5135" t="s">
        <v>2678</v>
      </c>
      <c r="D5135">
        <v>2185183</v>
      </c>
      <c r="E5135" t="s">
        <v>2574</v>
      </c>
      <c r="F5135" s="59">
        <v>80.77</v>
      </c>
      <c r="G5135">
        <v>61.19</v>
      </c>
      <c r="H5135" t="s">
        <v>2538</v>
      </c>
      <c r="I5135" t="s">
        <v>2551</v>
      </c>
      <c r="J5135" t="s">
        <v>2575</v>
      </c>
      <c r="K5135" t="s">
        <v>2321</v>
      </c>
      <c r="L5135" t="s">
        <v>2344</v>
      </c>
      <c r="M5135" t="s">
        <v>2576</v>
      </c>
      <c r="O5135" t="s">
        <v>2542</v>
      </c>
      <c r="P5135" t="s">
        <v>2543</v>
      </c>
      <c r="Q5135" t="s">
        <v>2544</v>
      </c>
      <c r="R5135" t="s">
        <v>2577</v>
      </c>
      <c r="S5135" t="s">
        <v>2546</v>
      </c>
      <c r="T5135">
        <v>0</v>
      </c>
      <c r="U5135" t="s">
        <v>838</v>
      </c>
      <c r="V5135" t="s">
        <v>2578</v>
      </c>
      <c r="W5135" t="s">
        <v>838</v>
      </c>
      <c r="X5135" t="s">
        <v>2578</v>
      </c>
      <c r="Y5135" t="str">
        <f t="shared" si="80"/>
        <v>北京微财科技有限公司-数媒重庆市黑卡小额贷款有限公司信息流</v>
      </c>
      <c r="Z5135" t="e">
        <f>VLOOKUP(Y:Y,[1]Sheet1!N:N,1,0)</f>
        <v>#N/A</v>
      </c>
    </row>
    <row r="5136" spans="1:26" hidden="1" x14ac:dyDescent="0.25">
      <c r="A5136">
        <v>20230602</v>
      </c>
      <c r="B5136">
        <v>29522757</v>
      </c>
      <c r="C5136" t="s">
        <v>2601</v>
      </c>
      <c r="D5136">
        <v>2130054</v>
      </c>
      <c r="E5136" t="s">
        <v>2558</v>
      </c>
      <c r="F5136" s="59">
        <v>3188.57</v>
      </c>
      <c r="G5136">
        <v>2581.7399999999998</v>
      </c>
      <c r="H5136" t="s">
        <v>2559</v>
      </c>
      <c r="I5136" t="s">
        <v>2560</v>
      </c>
      <c r="J5136" t="s">
        <v>2350</v>
      </c>
      <c r="K5136" t="s">
        <v>711</v>
      </c>
      <c r="L5136" t="s">
        <v>2350</v>
      </c>
      <c r="M5136" t="s">
        <v>2561</v>
      </c>
      <c r="N5136" t="s">
        <v>2562</v>
      </c>
      <c r="O5136" t="s">
        <v>2542</v>
      </c>
      <c r="P5136" t="s">
        <v>2543</v>
      </c>
      <c r="Q5136" t="s">
        <v>2544</v>
      </c>
      <c r="R5136" t="s">
        <v>2563</v>
      </c>
      <c r="S5136" t="s">
        <v>2546</v>
      </c>
      <c r="T5136">
        <v>12897.989</v>
      </c>
      <c r="U5136" t="s">
        <v>1891</v>
      </c>
      <c r="V5136" t="s">
        <v>2602</v>
      </c>
      <c r="W5136" t="s">
        <v>1891</v>
      </c>
      <c r="X5136" t="s">
        <v>2564</v>
      </c>
      <c r="Y5136" t="str">
        <f t="shared" si="80"/>
        <v>深圳尚米网络技术有限公司深圳尚米网络技术有限公司CPC</v>
      </c>
      <c r="Z5136" t="e">
        <f>VLOOKUP(Y:Y,[1]Sheet1!N:N,1,0)</f>
        <v>#N/A</v>
      </c>
    </row>
    <row r="5137" spans="1:26" hidden="1" x14ac:dyDescent="0.25">
      <c r="A5137">
        <v>20230602</v>
      </c>
      <c r="B5137">
        <v>42965750</v>
      </c>
      <c r="C5137" t="s">
        <v>2565</v>
      </c>
      <c r="D5137">
        <v>2165227</v>
      </c>
      <c r="E5137" t="s">
        <v>2566</v>
      </c>
      <c r="F5137" s="59">
        <v>552.26</v>
      </c>
      <c r="G5137">
        <v>409.08</v>
      </c>
      <c r="H5137" t="s">
        <v>2538</v>
      </c>
      <c r="I5137" t="s">
        <v>2551</v>
      </c>
      <c r="J5137" t="s">
        <v>2320</v>
      </c>
      <c r="K5137" t="s">
        <v>2321</v>
      </c>
      <c r="L5137" t="s">
        <v>2318</v>
      </c>
      <c r="M5137" t="s">
        <v>2540</v>
      </c>
      <c r="N5137" t="s">
        <v>2541</v>
      </c>
      <c r="O5137" t="s">
        <v>2542</v>
      </c>
      <c r="P5137" t="s">
        <v>2543</v>
      </c>
      <c r="Q5137" t="s">
        <v>2544</v>
      </c>
      <c r="R5137" t="s">
        <v>2545</v>
      </c>
      <c r="S5137" t="s">
        <v>2546</v>
      </c>
      <c r="T5137">
        <v>0</v>
      </c>
      <c r="U5137" t="s">
        <v>838</v>
      </c>
      <c r="V5137" t="s">
        <v>2547</v>
      </c>
      <c r="W5137" t="s">
        <v>838</v>
      </c>
      <c r="X5137" t="s">
        <v>2548</v>
      </c>
      <c r="Y5137" t="str">
        <f t="shared" si="80"/>
        <v>上海耳序信息技术有限公司-四部上海拍拍贷金融信息服务有限公司信息流</v>
      </c>
      <c r="Z5137" t="e">
        <f>VLOOKUP(Y:Y,[1]Sheet1!N:N,1,0)</f>
        <v>#N/A</v>
      </c>
    </row>
    <row r="5138" spans="1:26" hidden="1" x14ac:dyDescent="0.25">
      <c r="A5138">
        <v>20230602</v>
      </c>
      <c r="B5138">
        <v>47184419</v>
      </c>
      <c r="C5138" t="s">
        <v>2740</v>
      </c>
      <c r="D5138">
        <v>2176807</v>
      </c>
      <c r="E5138" t="s">
        <v>2691</v>
      </c>
      <c r="F5138" s="59">
        <v>0.28000000000000003</v>
      </c>
      <c r="G5138">
        <v>0.21</v>
      </c>
      <c r="H5138" t="s">
        <v>2538</v>
      </c>
      <c r="I5138" t="s">
        <v>2551</v>
      </c>
      <c r="J5138" t="s">
        <v>2339</v>
      </c>
      <c r="K5138" t="s">
        <v>2321</v>
      </c>
      <c r="L5138" t="s">
        <v>2338</v>
      </c>
      <c r="M5138" t="s">
        <v>2692</v>
      </c>
      <c r="N5138" t="s">
        <v>2693</v>
      </c>
      <c r="O5138" t="s">
        <v>2542</v>
      </c>
      <c r="P5138" t="s">
        <v>2543</v>
      </c>
      <c r="Q5138" t="s">
        <v>2544</v>
      </c>
      <c r="R5138" t="s">
        <v>2694</v>
      </c>
      <c r="S5138" t="s">
        <v>2546</v>
      </c>
      <c r="T5138">
        <v>0</v>
      </c>
      <c r="U5138" t="s">
        <v>2117</v>
      </c>
      <c r="V5138" t="s">
        <v>2695</v>
      </c>
      <c r="W5138" t="s">
        <v>2117</v>
      </c>
      <c r="X5138" t="s">
        <v>2695</v>
      </c>
      <c r="Y5138" t="str">
        <f t="shared" si="80"/>
        <v>北京三快在线科技有限公司及其关联公司北京三快科技有限公司信息流</v>
      </c>
      <c r="Z5138" t="e">
        <f>VLOOKUP(Y:Y,[1]Sheet1!N:N,1,0)</f>
        <v>#N/A</v>
      </c>
    </row>
    <row r="5139" spans="1:26" hidden="1" x14ac:dyDescent="0.25">
      <c r="A5139">
        <v>20230602</v>
      </c>
      <c r="B5139">
        <v>41250572</v>
      </c>
      <c r="C5139" t="s">
        <v>2703</v>
      </c>
      <c r="D5139">
        <v>2130054</v>
      </c>
      <c r="E5139" t="s">
        <v>2558</v>
      </c>
      <c r="F5139" s="59">
        <v>2008.98</v>
      </c>
      <c r="G5139">
        <v>1626.66</v>
      </c>
      <c r="H5139" t="s">
        <v>2559</v>
      </c>
      <c r="I5139" t="s">
        <v>2560</v>
      </c>
      <c r="J5139" t="s">
        <v>2350</v>
      </c>
      <c r="K5139" t="s">
        <v>711</v>
      </c>
      <c r="L5139" t="s">
        <v>2350</v>
      </c>
      <c r="M5139" t="s">
        <v>2561</v>
      </c>
      <c r="N5139" t="s">
        <v>2562</v>
      </c>
      <c r="O5139" t="s">
        <v>2542</v>
      </c>
      <c r="P5139" t="s">
        <v>2543</v>
      </c>
      <c r="Q5139" t="s">
        <v>2544</v>
      </c>
      <c r="R5139" t="s">
        <v>2563</v>
      </c>
      <c r="S5139" t="s">
        <v>2546</v>
      </c>
      <c r="T5139">
        <v>6873.3490000000002</v>
      </c>
      <c r="U5139" t="s">
        <v>1891</v>
      </c>
      <c r="V5139" t="s">
        <v>2564</v>
      </c>
      <c r="W5139" t="s">
        <v>1891</v>
      </c>
      <c r="X5139" t="s">
        <v>2564</v>
      </c>
      <c r="Y5139" t="str">
        <f t="shared" si="80"/>
        <v>深圳尚米网络技术有限公司深圳尚米网络技术有限公司CPC</v>
      </c>
      <c r="Z5139" t="e">
        <f>VLOOKUP(Y:Y,[1]Sheet1!N:N,1,0)</f>
        <v>#N/A</v>
      </c>
    </row>
    <row r="5140" spans="1:26" hidden="1" x14ac:dyDescent="0.25">
      <c r="A5140">
        <v>20230601</v>
      </c>
      <c r="B5140">
        <v>28450438</v>
      </c>
      <c r="C5140" t="s">
        <v>2665</v>
      </c>
      <c r="D5140">
        <v>2113477</v>
      </c>
      <c r="E5140" t="s">
        <v>2666</v>
      </c>
      <c r="F5140" s="59">
        <v>2724.09</v>
      </c>
      <c r="G5140">
        <v>0</v>
      </c>
      <c r="H5140" t="s">
        <v>2559</v>
      </c>
      <c r="I5140" t="s">
        <v>2560</v>
      </c>
      <c r="J5140" t="s">
        <v>231</v>
      </c>
      <c r="K5140" t="s">
        <v>711</v>
      </c>
      <c r="L5140" t="s">
        <v>231</v>
      </c>
      <c r="M5140" t="s">
        <v>2667</v>
      </c>
      <c r="N5140" t="s">
        <v>2668</v>
      </c>
      <c r="O5140" t="s">
        <v>2542</v>
      </c>
      <c r="P5140" t="s">
        <v>2543</v>
      </c>
      <c r="Q5140" t="s">
        <v>2544</v>
      </c>
      <c r="R5140" t="s">
        <v>2669</v>
      </c>
      <c r="S5140" t="s">
        <v>2546</v>
      </c>
      <c r="T5140">
        <v>0</v>
      </c>
      <c r="U5140" t="s">
        <v>2555</v>
      </c>
      <c r="V5140" t="s">
        <v>2670</v>
      </c>
      <c r="W5140" t="s">
        <v>2555</v>
      </c>
      <c r="X5140" t="s">
        <v>2671</v>
      </c>
      <c r="Y5140" t="str">
        <f t="shared" si="80"/>
        <v>广州酷狗计算机科技有限公司广州酷狗计算机科技有限公司CPC</v>
      </c>
      <c r="Z5140" t="e">
        <f>VLOOKUP(Y:Y,[1]Sheet1!N:N,1,0)</f>
        <v>#N/A</v>
      </c>
    </row>
    <row r="5141" spans="1:26" hidden="1" x14ac:dyDescent="0.25">
      <c r="A5141">
        <v>20230601</v>
      </c>
      <c r="B5141">
        <v>31849478</v>
      </c>
      <c r="C5141" t="s">
        <v>2650</v>
      </c>
      <c r="D5141">
        <v>2148721</v>
      </c>
      <c r="E5141" t="s">
        <v>2859</v>
      </c>
      <c r="F5141" s="59">
        <v>339.83</v>
      </c>
      <c r="G5141">
        <v>0</v>
      </c>
      <c r="H5141" t="s">
        <v>2559</v>
      </c>
      <c r="I5141" t="s">
        <v>2560</v>
      </c>
      <c r="J5141" t="s">
        <v>2330</v>
      </c>
      <c r="K5141" t="s">
        <v>711</v>
      </c>
      <c r="L5141" t="s">
        <v>2329</v>
      </c>
      <c r="M5141" t="s">
        <v>2581</v>
      </c>
      <c r="N5141" t="s">
        <v>2582</v>
      </c>
      <c r="O5141" t="s">
        <v>2542</v>
      </c>
      <c r="P5141" t="s">
        <v>2543</v>
      </c>
      <c r="Q5141" t="s">
        <v>2544</v>
      </c>
      <c r="R5141" t="s">
        <v>2583</v>
      </c>
      <c r="S5141" t="s">
        <v>2546</v>
      </c>
      <c r="T5141">
        <v>0</v>
      </c>
      <c r="U5141" t="s">
        <v>2584</v>
      </c>
      <c r="V5141" t="s">
        <v>2585</v>
      </c>
      <c r="W5141" t="s">
        <v>2584</v>
      </c>
      <c r="X5141" t="s">
        <v>2585</v>
      </c>
      <c r="Y5141" t="str">
        <f t="shared" si="80"/>
        <v>成都哈拜网络科技有限公司-数字媒体事业部上海哈啰普惠科技有限公司CPC</v>
      </c>
      <c r="Z5141" t="e">
        <f>VLOOKUP(Y:Y,[1]Sheet1!N:N,1,0)</f>
        <v>#N/A</v>
      </c>
    </row>
    <row r="5142" spans="1:26" hidden="1" x14ac:dyDescent="0.25">
      <c r="A5142">
        <v>20230601</v>
      </c>
      <c r="B5142">
        <v>42965681</v>
      </c>
      <c r="C5142" t="s">
        <v>2725</v>
      </c>
      <c r="D5142">
        <v>2165227</v>
      </c>
      <c r="E5142" t="s">
        <v>2566</v>
      </c>
      <c r="F5142" s="59">
        <v>17.47</v>
      </c>
      <c r="G5142">
        <v>12.94</v>
      </c>
      <c r="H5142" t="s">
        <v>2538</v>
      </c>
      <c r="I5142" t="s">
        <v>2551</v>
      </c>
      <c r="J5142" t="s">
        <v>2320</v>
      </c>
      <c r="K5142" t="s">
        <v>2321</v>
      </c>
      <c r="L5142" t="s">
        <v>2318</v>
      </c>
      <c r="M5142" t="s">
        <v>2540</v>
      </c>
      <c r="N5142" t="s">
        <v>2541</v>
      </c>
      <c r="O5142" t="s">
        <v>2542</v>
      </c>
      <c r="P5142" t="s">
        <v>2543</v>
      </c>
      <c r="Q5142" t="s">
        <v>2544</v>
      </c>
      <c r="R5142" t="s">
        <v>2545</v>
      </c>
      <c r="S5142" t="s">
        <v>2546</v>
      </c>
      <c r="T5142">
        <v>0</v>
      </c>
      <c r="U5142" t="s">
        <v>838</v>
      </c>
      <c r="V5142" t="s">
        <v>2547</v>
      </c>
      <c r="W5142" t="s">
        <v>838</v>
      </c>
      <c r="X5142" t="s">
        <v>2548</v>
      </c>
      <c r="Y5142" t="str">
        <f t="shared" si="80"/>
        <v>上海耳序信息技术有限公司-四部上海拍拍贷金融信息服务有限公司信息流</v>
      </c>
      <c r="Z5142" t="e">
        <f>VLOOKUP(Y:Y,[1]Sheet1!N:N,1,0)</f>
        <v>#N/A</v>
      </c>
    </row>
    <row r="5143" spans="1:26" hidden="1" x14ac:dyDescent="0.25">
      <c r="A5143">
        <v>20230601</v>
      </c>
      <c r="B5143">
        <v>47426584</v>
      </c>
      <c r="C5143" t="s">
        <v>2874</v>
      </c>
      <c r="D5143">
        <v>2167551</v>
      </c>
      <c r="E5143" t="s">
        <v>2550</v>
      </c>
      <c r="F5143" s="59">
        <v>0.62</v>
      </c>
      <c r="G5143">
        <v>0</v>
      </c>
      <c r="H5143" t="s">
        <v>2538</v>
      </c>
      <c r="I5143" t="s">
        <v>2551</v>
      </c>
      <c r="J5143" t="s">
        <v>2332</v>
      </c>
      <c r="K5143" t="s">
        <v>2321</v>
      </c>
      <c r="L5143" t="s">
        <v>2333</v>
      </c>
      <c r="M5143" t="s">
        <v>2552</v>
      </c>
      <c r="N5143" t="s">
        <v>2553</v>
      </c>
      <c r="O5143" t="s">
        <v>2542</v>
      </c>
      <c r="P5143" t="s">
        <v>2543</v>
      </c>
      <c r="Q5143" t="s">
        <v>2544</v>
      </c>
      <c r="R5143" t="s">
        <v>2554</v>
      </c>
      <c r="S5143" t="s">
        <v>2546</v>
      </c>
      <c r="T5143">
        <v>0</v>
      </c>
      <c r="U5143" t="s">
        <v>2555</v>
      </c>
      <c r="V5143" t="s">
        <v>2556</v>
      </c>
      <c r="W5143" t="s">
        <v>2555</v>
      </c>
      <c r="X5143" t="s">
        <v>2556</v>
      </c>
      <c r="Y5143" t="str">
        <f t="shared" si="80"/>
        <v>北京爱奇艺科技有限公司-百度北京爱奇艺科技有限公司信息流</v>
      </c>
      <c r="Z5143" t="e">
        <f>VLOOKUP(Y:Y,[1]Sheet1!N:N,1,0)</f>
        <v>#N/A</v>
      </c>
    </row>
    <row r="5144" spans="1:26" hidden="1" x14ac:dyDescent="0.25">
      <c r="A5144">
        <v>20230601</v>
      </c>
      <c r="B5144">
        <v>27382539</v>
      </c>
      <c r="C5144" t="s">
        <v>2609</v>
      </c>
      <c r="D5144">
        <v>2159087</v>
      </c>
      <c r="E5144" t="s">
        <v>2819</v>
      </c>
      <c r="F5144" s="59">
        <v>3042.74</v>
      </c>
      <c r="G5144">
        <v>0</v>
      </c>
      <c r="H5144" t="s">
        <v>2559</v>
      </c>
      <c r="I5144" t="s">
        <v>2560</v>
      </c>
      <c r="J5144" t="s">
        <v>292</v>
      </c>
      <c r="K5144" t="s">
        <v>711</v>
      </c>
      <c r="L5144" t="s">
        <v>574</v>
      </c>
      <c r="M5144" t="s">
        <v>2611</v>
      </c>
      <c r="N5144" t="s">
        <v>2612</v>
      </c>
      <c r="O5144" t="s">
        <v>2542</v>
      </c>
      <c r="P5144" t="s">
        <v>2543</v>
      </c>
      <c r="Q5144" t="s">
        <v>2544</v>
      </c>
      <c r="R5144" t="s">
        <v>2613</v>
      </c>
      <c r="S5144" t="s">
        <v>2546</v>
      </c>
      <c r="T5144">
        <v>74467.785999999993</v>
      </c>
      <c r="U5144" t="s">
        <v>2614</v>
      </c>
      <c r="V5144" t="s">
        <v>2615</v>
      </c>
      <c r="W5144" t="s">
        <v>2614</v>
      </c>
      <c r="X5144" t="s">
        <v>2615</v>
      </c>
      <c r="Y5144" t="str">
        <f t="shared" si="80"/>
        <v>广州荔湾品唯信息服务有限公司广州唯品会电子商务有限公司CPC</v>
      </c>
      <c r="Z5144" t="e">
        <f>VLOOKUP(Y:Y,[1]Sheet1!N:N,1,0)</f>
        <v>#N/A</v>
      </c>
    </row>
    <row r="5145" spans="1:26" hidden="1" x14ac:dyDescent="0.25">
      <c r="A5145">
        <v>20230601</v>
      </c>
      <c r="B5145">
        <v>47426658</v>
      </c>
      <c r="C5145" t="s">
        <v>2873</v>
      </c>
      <c r="D5145">
        <v>2167551</v>
      </c>
      <c r="E5145" t="s">
        <v>2550</v>
      </c>
      <c r="F5145" s="59">
        <v>19.62</v>
      </c>
      <c r="G5145">
        <v>19.62</v>
      </c>
      <c r="H5145" t="s">
        <v>2538</v>
      </c>
      <c r="I5145" t="s">
        <v>2551</v>
      </c>
      <c r="J5145" t="s">
        <v>2332</v>
      </c>
      <c r="K5145" t="s">
        <v>2321</v>
      </c>
      <c r="L5145" t="s">
        <v>2333</v>
      </c>
      <c r="M5145" t="s">
        <v>2552</v>
      </c>
      <c r="N5145" t="s">
        <v>2553</v>
      </c>
      <c r="O5145" t="s">
        <v>2542</v>
      </c>
      <c r="P5145" t="s">
        <v>2543</v>
      </c>
      <c r="Q5145" t="s">
        <v>2544</v>
      </c>
      <c r="R5145" t="s">
        <v>2554</v>
      </c>
      <c r="S5145" t="s">
        <v>2546</v>
      </c>
      <c r="T5145">
        <v>0</v>
      </c>
      <c r="U5145" t="s">
        <v>2555</v>
      </c>
      <c r="V5145" t="s">
        <v>2556</v>
      </c>
      <c r="W5145" t="s">
        <v>2555</v>
      </c>
      <c r="X5145" t="s">
        <v>2556</v>
      </c>
      <c r="Y5145" t="str">
        <f t="shared" si="80"/>
        <v>北京爱奇艺科技有限公司-百度北京爱奇艺科技有限公司信息流</v>
      </c>
      <c r="Z5145" t="e">
        <f>VLOOKUP(Y:Y,[1]Sheet1!N:N,1,0)</f>
        <v>#N/A</v>
      </c>
    </row>
    <row r="5146" spans="1:26" hidden="1" x14ac:dyDescent="0.25">
      <c r="A5146">
        <v>20230601</v>
      </c>
      <c r="B5146">
        <v>47953344</v>
      </c>
      <c r="C5146" t="s">
        <v>2732</v>
      </c>
      <c r="D5146">
        <v>2167551</v>
      </c>
      <c r="E5146" t="s">
        <v>2550</v>
      </c>
      <c r="F5146" s="59">
        <v>2587.59</v>
      </c>
      <c r="G5146">
        <v>2587.59</v>
      </c>
      <c r="H5146" t="s">
        <v>2538</v>
      </c>
      <c r="I5146" t="s">
        <v>2551</v>
      </c>
      <c r="J5146" t="s">
        <v>2332</v>
      </c>
      <c r="K5146" t="s">
        <v>2321</v>
      </c>
      <c r="L5146" t="s">
        <v>2333</v>
      </c>
      <c r="M5146" t="s">
        <v>2552</v>
      </c>
      <c r="N5146" t="s">
        <v>2553</v>
      </c>
      <c r="O5146" t="s">
        <v>2542</v>
      </c>
      <c r="P5146" t="s">
        <v>2543</v>
      </c>
      <c r="Q5146" t="s">
        <v>2544</v>
      </c>
      <c r="R5146" t="s">
        <v>2554</v>
      </c>
      <c r="S5146" t="s">
        <v>2546</v>
      </c>
      <c r="T5146">
        <v>0</v>
      </c>
      <c r="U5146" t="s">
        <v>2555</v>
      </c>
      <c r="V5146" t="s">
        <v>2556</v>
      </c>
      <c r="W5146" t="s">
        <v>2555</v>
      </c>
      <c r="X5146" t="s">
        <v>2556</v>
      </c>
      <c r="Y5146" t="str">
        <f t="shared" si="80"/>
        <v>北京爱奇艺科技有限公司-百度北京爱奇艺科技有限公司信息流</v>
      </c>
      <c r="Z5146" t="e">
        <f>VLOOKUP(Y:Y,[1]Sheet1!N:N,1,0)</f>
        <v>#N/A</v>
      </c>
    </row>
    <row r="5147" spans="1:26" hidden="1" x14ac:dyDescent="0.25">
      <c r="A5147">
        <v>20230601</v>
      </c>
      <c r="B5147">
        <v>41512462</v>
      </c>
      <c r="C5147" t="s">
        <v>2743</v>
      </c>
      <c r="D5147">
        <v>2117409</v>
      </c>
      <c r="E5147" t="s">
        <v>2744</v>
      </c>
      <c r="F5147" s="59">
        <v>1051.8800000000001</v>
      </c>
      <c r="G5147">
        <v>0</v>
      </c>
      <c r="H5147" t="s">
        <v>2559</v>
      </c>
      <c r="I5147" t="s">
        <v>2560</v>
      </c>
      <c r="J5147" t="s">
        <v>2353</v>
      </c>
      <c r="K5147" t="s">
        <v>711</v>
      </c>
      <c r="L5147" t="s">
        <v>326</v>
      </c>
      <c r="M5147" t="s">
        <v>2588</v>
      </c>
      <c r="N5147" t="s">
        <v>2589</v>
      </c>
      <c r="O5147" t="s">
        <v>2542</v>
      </c>
      <c r="P5147" t="s">
        <v>2543</v>
      </c>
      <c r="Q5147" t="s">
        <v>2544</v>
      </c>
      <c r="R5147" t="s">
        <v>2570</v>
      </c>
      <c r="S5147" t="s">
        <v>2546</v>
      </c>
      <c r="T5147">
        <v>0</v>
      </c>
      <c r="U5147" t="s">
        <v>2571</v>
      </c>
      <c r="V5147" t="s">
        <v>2572</v>
      </c>
      <c r="W5147" t="s">
        <v>1891</v>
      </c>
      <c r="X5147" t="s">
        <v>2564</v>
      </c>
      <c r="Y5147" t="str">
        <f t="shared" si="80"/>
        <v>网易有道信息技术（北京）有限公司网易(杭州)网络有限公司CPC</v>
      </c>
      <c r="Z5147" t="e">
        <f>VLOOKUP(Y:Y,[1]Sheet1!N:N,1,0)</f>
        <v>#N/A</v>
      </c>
    </row>
    <row r="5148" spans="1:26" hidden="1" x14ac:dyDescent="0.25">
      <c r="A5148">
        <v>20230601</v>
      </c>
      <c r="B5148">
        <v>40850187</v>
      </c>
      <c r="C5148" t="s">
        <v>2652</v>
      </c>
      <c r="D5148">
        <v>2165227</v>
      </c>
      <c r="E5148" t="s">
        <v>2566</v>
      </c>
      <c r="F5148" s="59">
        <v>12370.14</v>
      </c>
      <c r="G5148">
        <v>9163.07</v>
      </c>
      <c r="H5148" t="s">
        <v>2538</v>
      </c>
      <c r="I5148" t="s">
        <v>2539</v>
      </c>
      <c r="J5148" t="s">
        <v>2320</v>
      </c>
      <c r="K5148" t="s">
        <v>2321</v>
      </c>
      <c r="L5148" t="s">
        <v>2318</v>
      </c>
      <c r="M5148" t="s">
        <v>2540</v>
      </c>
      <c r="N5148" t="s">
        <v>2541</v>
      </c>
      <c r="O5148" t="s">
        <v>2542</v>
      </c>
      <c r="P5148" t="s">
        <v>2543</v>
      </c>
      <c r="Q5148" t="s">
        <v>2544</v>
      </c>
      <c r="R5148" t="s">
        <v>2545</v>
      </c>
      <c r="S5148" t="s">
        <v>2546</v>
      </c>
      <c r="T5148">
        <v>0</v>
      </c>
      <c r="U5148" t="s">
        <v>838</v>
      </c>
      <c r="V5148" t="s">
        <v>2547</v>
      </c>
      <c r="W5148" t="s">
        <v>838</v>
      </c>
      <c r="X5148" t="s">
        <v>2548</v>
      </c>
      <c r="Y5148" t="str">
        <f t="shared" si="80"/>
        <v>上海耳序信息技术有限公司-四部上海拍拍贷金融信息服务有限公司信息流</v>
      </c>
      <c r="Z5148" t="e">
        <f>VLOOKUP(Y:Y,[1]Sheet1!N:N,1,0)</f>
        <v>#N/A</v>
      </c>
    </row>
    <row r="5149" spans="1:26" hidden="1" x14ac:dyDescent="0.25">
      <c r="A5149">
        <v>20230601</v>
      </c>
      <c r="B5149">
        <v>47184415</v>
      </c>
      <c r="C5149" t="s">
        <v>2708</v>
      </c>
      <c r="D5149">
        <v>2176807</v>
      </c>
      <c r="E5149" t="s">
        <v>2691</v>
      </c>
      <c r="F5149" s="59">
        <v>8.44</v>
      </c>
      <c r="G5149">
        <v>6.16</v>
      </c>
      <c r="H5149" t="s">
        <v>2538</v>
      </c>
      <c r="I5149" t="s">
        <v>2539</v>
      </c>
      <c r="J5149" t="s">
        <v>2339</v>
      </c>
      <c r="K5149" t="s">
        <v>2321</v>
      </c>
      <c r="L5149" t="s">
        <v>2338</v>
      </c>
      <c r="M5149" t="s">
        <v>2692</v>
      </c>
      <c r="N5149" t="s">
        <v>2693</v>
      </c>
      <c r="O5149" t="s">
        <v>2542</v>
      </c>
      <c r="P5149" t="s">
        <v>2543</v>
      </c>
      <c r="Q5149" t="s">
        <v>2544</v>
      </c>
      <c r="R5149" t="s">
        <v>2694</v>
      </c>
      <c r="S5149" t="s">
        <v>2546</v>
      </c>
      <c r="T5149">
        <v>0</v>
      </c>
      <c r="U5149" t="s">
        <v>2117</v>
      </c>
      <c r="V5149" t="s">
        <v>2695</v>
      </c>
      <c r="W5149" t="s">
        <v>2117</v>
      </c>
      <c r="X5149" t="s">
        <v>2695</v>
      </c>
      <c r="Y5149" t="str">
        <f t="shared" si="80"/>
        <v>北京三快在线科技有限公司及其关联公司北京三快科技有限公司信息流</v>
      </c>
      <c r="Z5149" t="e">
        <f>VLOOKUP(Y:Y,[1]Sheet1!N:N,1,0)</f>
        <v>#N/A</v>
      </c>
    </row>
    <row r="5150" spans="1:26" hidden="1" x14ac:dyDescent="0.25">
      <c r="A5150">
        <v>20230601</v>
      </c>
      <c r="B5150">
        <v>47799554</v>
      </c>
      <c r="C5150" t="s">
        <v>2793</v>
      </c>
      <c r="D5150">
        <v>2159765</v>
      </c>
      <c r="E5150" t="s">
        <v>2568</v>
      </c>
      <c r="F5150" s="59">
        <v>171.44</v>
      </c>
      <c r="G5150">
        <v>130.87</v>
      </c>
      <c r="H5150" t="s">
        <v>2538</v>
      </c>
      <c r="I5150" t="s">
        <v>2551</v>
      </c>
      <c r="J5150" t="s">
        <v>2375</v>
      </c>
      <c r="K5150" t="s">
        <v>2321</v>
      </c>
      <c r="L5150" t="s">
        <v>2277</v>
      </c>
      <c r="M5150" t="s">
        <v>2569</v>
      </c>
      <c r="O5150" t="s">
        <v>2542</v>
      </c>
      <c r="P5150" t="s">
        <v>2543</v>
      </c>
      <c r="Q5150" t="s">
        <v>2544</v>
      </c>
      <c r="R5150" t="s">
        <v>2570</v>
      </c>
      <c r="S5150" t="s">
        <v>2546</v>
      </c>
      <c r="T5150">
        <v>0</v>
      </c>
      <c r="U5150" t="s">
        <v>2571</v>
      </c>
      <c r="V5150" t="s">
        <v>2572</v>
      </c>
      <c r="W5150" t="s">
        <v>2571</v>
      </c>
      <c r="X5150" t="s">
        <v>2572</v>
      </c>
      <c r="Y5150" t="str">
        <f t="shared" si="80"/>
        <v>酷得少年（天津）文化传播有限公司-1北京酷得少年科技有限公司信息流</v>
      </c>
      <c r="Z5150" t="e">
        <f>VLOOKUP(Y:Y,[1]Sheet1!N:N,1,0)</f>
        <v>#N/A</v>
      </c>
    </row>
    <row r="5151" spans="1:26" hidden="1" x14ac:dyDescent="0.25">
      <c r="A5151">
        <v>20230601</v>
      </c>
      <c r="B5151">
        <v>47953339</v>
      </c>
      <c r="C5151" t="s">
        <v>2755</v>
      </c>
      <c r="D5151">
        <v>2167551</v>
      </c>
      <c r="E5151" t="s">
        <v>2550</v>
      </c>
      <c r="F5151" s="59">
        <v>186.37</v>
      </c>
      <c r="G5151">
        <v>186.37</v>
      </c>
      <c r="H5151" t="s">
        <v>2538</v>
      </c>
      <c r="I5151" t="s">
        <v>2551</v>
      </c>
      <c r="J5151" t="s">
        <v>2332</v>
      </c>
      <c r="K5151" t="s">
        <v>2321</v>
      </c>
      <c r="L5151" t="s">
        <v>2333</v>
      </c>
      <c r="M5151" t="s">
        <v>2552</v>
      </c>
      <c r="N5151" t="s">
        <v>2553</v>
      </c>
      <c r="O5151" t="s">
        <v>2542</v>
      </c>
      <c r="P5151" t="s">
        <v>2543</v>
      </c>
      <c r="Q5151" t="s">
        <v>2544</v>
      </c>
      <c r="R5151" t="s">
        <v>2554</v>
      </c>
      <c r="S5151" t="s">
        <v>2546</v>
      </c>
      <c r="T5151">
        <v>0</v>
      </c>
      <c r="U5151" t="s">
        <v>2555</v>
      </c>
      <c r="V5151" t="s">
        <v>2556</v>
      </c>
      <c r="W5151" t="s">
        <v>2555</v>
      </c>
      <c r="X5151" t="s">
        <v>2556</v>
      </c>
      <c r="Y5151" t="str">
        <f t="shared" si="80"/>
        <v>北京爱奇艺科技有限公司-百度北京爱奇艺科技有限公司信息流</v>
      </c>
      <c r="Z5151" t="e">
        <f>VLOOKUP(Y:Y,[1]Sheet1!N:N,1,0)</f>
        <v>#N/A</v>
      </c>
    </row>
    <row r="5152" spans="1:26" hidden="1" x14ac:dyDescent="0.25">
      <c r="A5152">
        <v>20230601</v>
      </c>
      <c r="B5152">
        <v>39122181</v>
      </c>
      <c r="C5152" t="s">
        <v>2586</v>
      </c>
      <c r="D5152">
        <v>2117410</v>
      </c>
      <c r="E5152" t="s">
        <v>2587</v>
      </c>
      <c r="F5152" s="59">
        <v>1954.72</v>
      </c>
      <c r="G5152">
        <v>0</v>
      </c>
      <c r="H5152" t="s">
        <v>2538</v>
      </c>
      <c r="I5152" t="s">
        <v>2551</v>
      </c>
      <c r="J5152" t="s">
        <v>2353</v>
      </c>
      <c r="K5152" t="s">
        <v>2321</v>
      </c>
      <c r="L5152" t="s">
        <v>326</v>
      </c>
      <c r="M5152" t="s">
        <v>2588</v>
      </c>
      <c r="N5152" t="s">
        <v>2589</v>
      </c>
      <c r="O5152" t="s">
        <v>2542</v>
      </c>
      <c r="P5152" t="s">
        <v>2543</v>
      </c>
      <c r="Q5152" t="s">
        <v>2544</v>
      </c>
      <c r="R5152" t="s">
        <v>2570</v>
      </c>
      <c r="S5152" t="s">
        <v>2546</v>
      </c>
      <c r="T5152">
        <v>0</v>
      </c>
      <c r="U5152" t="s">
        <v>2571</v>
      </c>
      <c r="V5152" t="s">
        <v>2572</v>
      </c>
      <c r="W5152" t="s">
        <v>1891</v>
      </c>
      <c r="X5152" t="s">
        <v>2564</v>
      </c>
      <c r="Y5152" t="str">
        <f t="shared" si="80"/>
        <v>网易有道信息技术（北京）有限公司网易(杭州)网络有限公司信息流</v>
      </c>
      <c r="Z5152" t="e">
        <f>VLOOKUP(Y:Y,[1]Sheet1!N:N,1,0)</f>
        <v>#N/A</v>
      </c>
    </row>
    <row r="5153" spans="1:26" hidden="1" x14ac:dyDescent="0.25">
      <c r="A5153">
        <v>20230601</v>
      </c>
      <c r="B5153">
        <v>40732451</v>
      </c>
      <c r="C5153" t="s">
        <v>2681</v>
      </c>
      <c r="D5153">
        <v>2158492</v>
      </c>
      <c r="E5153" t="s">
        <v>2580</v>
      </c>
      <c r="F5153" s="59">
        <v>11273.49</v>
      </c>
      <c r="G5153">
        <v>9473.33</v>
      </c>
      <c r="H5153" t="s">
        <v>2559</v>
      </c>
      <c r="I5153" t="s">
        <v>2560</v>
      </c>
      <c r="J5153" t="s">
        <v>2330</v>
      </c>
      <c r="K5153" t="s">
        <v>711</v>
      </c>
      <c r="L5153" t="s">
        <v>2329</v>
      </c>
      <c r="M5153" t="s">
        <v>2581</v>
      </c>
      <c r="N5153" t="s">
        <v>2582</v>
      </c>
      <c r="O5153" t="s">
        <v>2542</v>
      </c>
      <c r="P5153" t="s">
        <v>2543</v>
      </c>
      <c r="Q5153" t="s">
        <v>2544</v>
      </c>
      <c r="R5153" t="s">
        <v>2583</v>
      </c>
      <c r="S5153" t="s">
        <v>2546</v>
      </c>
      <c r="T5153">
        <v>6813.4290000000001</v>
      </c>
      <c r="U5153" t="s">
        <v>2584</v>
      </c>
      <c r="V5153" t="s">
        <v>2585</v>
      </c>
      <c r="W5153" t="s">
        <v>2584</v>
      </c>
      <c r="X5153" t="s">
        <v>2585</v>
      </c>
      <c r="Y5153" t="str">
        <f t="shared" si="80"/>
        <v>成都哈拜网络科技有限公司-数字媒体事业部上海哈啰普惠科技有限公司CPC</v>
      </c>
      <c r="Z5153" t="e">
        <f>VLOOKUP(Y:Y,[1]Sheet1!N:N,1,0)</f>
        <v>#N/A</v>
      </c>
    </row>
    <row r="5154" spans="1:26" hidden="1" x14ac:dyDescent="0.25">
      <c r="A5154">
        <v>20230601</v>
      </c>
      <c r="B5154">
        <v>41250541</v>
      </c>
      <c r="C5154" t="s">
        <v>2719</v>
      </c>
      <c r="D5154">
        <v>2130054</v>
      </c>
      <c r="E5154" t="s">
        <v>2558</v>
      </c>
      <c r="F5154" s="59">
        <v>777.79</v>
      </c>
      <c r="G5154">
        <v>629.76</v>
      </c>
      <c r="H5154" t="s">
        <v>2559</v>
      </c>
      <c r="I5154" t="s">
        <v>2560</v>
      </c>
      <c r="J5154" t="s">
        <v>2350</v>
      </c>
      <c r="K5154" t="s">
        <v>711</v>
      </c>
      <c r="L5154" t="s">
        <v>2350</v>
      </c>
      <c r="M5154" t="s">
        <v>2561</v>
      </c>
      <c r="N5154" t="s">
        <v>2562</v>
      </c>
      <c r="O5154" t="s">
        <v>2542</v>
      </c>
      <c r="P5154" t="s">
        <v>2543</v>
      </c>
      <c r="Q5154" t="s">
        <v>2544</v>
      </c>
      <c r="R5154" t="s">
        <v>2563</v>
      </c>
      <c r="S5154" t="s">
        <v>2546</v>
      </c>
      <c r="T5154">
        <v>4173.0780000000004</v>
      </c>
      <c r="U5154" t="s">
        <v>1891</v>
      </c>
      <c r="V5154" t="s">
        <v>2564</v>
      </c>
      <c r="W5154" t="s">
        <v>1891</v>
      </c>
      <c r="X5154" t="s">
        <v>2564</v>
      </c>
      <c r="Y5154" t="str">
        <f t="shared" si="80"/>
        <v>深圳尚米网络技术有限公司深圳尚米网络技术有限公司CPC</v>
      </c>
      <c r="Z5154" t="e">
        <f>VLOOKUP(Y:Y,[1]Sheet1!N:N,1,0)</f>
        <v>#N/A</v>
      </c>
    </row>
    <row r="5155" spans="1:26" hidden="1" x14ac:dyDescent="0.25">
      <c r="A5155">
        <v>20230601</v>
      </c>
      <c r="B5155">
        <v>41276538</v>
      </c>
      <c r="C5155" t="s">
        <v>2606</v>
      </c>
      <c r="D5155">
        <v>2158492</v>
      </c>
      <c r="E5155" t="s">
        <v>2580</v>
      </c>
      <c r="F5155" s="59">
        <v>613.83000000000004</v>
      </c>
      <c r="G5155">
        <v>515.78</v>
      </c>
      <c r="H5155" t="s">
        <v>2559</v>
      </c>
      <c r="I5155" t="s">
        <v>2560</v>
      </c>
      <c r="J5155" t="s">
        <v>2330</v>
      </c>
      <c r="K5155" t="s">
        <v>711</v>
      </c>
      <c r="L5155" t="s">
        <v>2329</v>
      </c>
      <c r="M5155" t="s">
        <v>2581</v>
      </c>
      <c r="N5155" t="s">
        <v>2582</v>
      </c>
      <c r="O5155" t="s">
        <v>2542</v>
      </c>
      <c r="P5155" t="s">
        <v>2543</v>
      </c>
      <c r="Q5155" t="s">
        <v>2544</v>
      </c>
      <c r="R5155" t="s">
        <v>2583</v>
      </c>
      <c r="S5155" t="s">
        <v>2546</v>
      </c>
      <c r="T5155">
        <v>15230.048000000001</v>
      </c>
      <c r="U5155" t="s">
        <v>2584</v>
      </c>
      <c r="V5155" t="s">
        <v>2585</v>
      </c>
      <c r="W5155" t="s">
        <v>2584</v>
      </c>
      <c r="X5155" t="s">
        <v>2585</v>
      </c>
      <c r="Y5155" t="str">
        <f t="shared" si="80"/>
        <v>成都哈拜网络科技有限公司-数字媒体事业部上海哈啰普惠科技有限公司CPC</v>
      </c>
      <c r="Z5155" t="e">
        <f>VLOOKUP(Y:Y,[1]Sheet1!N:N,1,0)</f>
        <v>#N/A</v>
      </c>
    </row>
    <row r="5156" spans="1:26" hidden="1" x14ac:dyDescent="0.25">
      <c r="A5156">
        <v>20230601</v>
      </c>
      <c r="B5156">
        <v>47327963</v>
      </c>
      <c r="C5156" t="s">
        <v>2678</v>
      </c>
      <c r="D5156">
        <v>2185183</v>
      </c>
      <c r="E5156" t="s">
        <v>2574</v>
      </c>
      <c r="F5156" s="59">
        <v>7528.59</v>
      </c>
      <c r="G5156">
        <v>5703.48</v>
      </c>
      <c r="H5156" t="s">
        <v>2538</v>
      </c>
      <c r="I5156" t="s">
        <v>2539</v>
      </c>
      <c r="J5156" t="s">
        <v>2575</v>
      </c>
      <c r="K5156" t="s">
        <v>2321</v>
      </c>
      <c r="L5156" t="s">
        <v>2344</v>
      </c>
      <c r="M5156" t="s">
        <v>2576</v>
      </c>
      <c r="O5156" t="s">
        <v>2542</v>
      </c>
      <c r="P5156" t="s">
        <v>2543</v>
      </c>
      <c r="Q5156" t="s">
        <v>2544</v>
      </c>
      <c r="R5156" t="s">
        <v>2577</v>
      </c>
      <c r="S5156" t="s">
        <v>2546</v>
      </c>
      <c r="T5156">
        <v>0</v>
      </c>
      <c r="U5156" t="s">
        <v>838</v>
      </c>
      <c r="V5156" t="s">
        <v>2578</v>
      </c>
      <c r="W5156" t="s">
        <v>838</v>
      </c>
      <c r="X5156" t="s">
        <v>2578</v>
      </c>
      <c r="Y5156" t="str">
        <f t="shared" si="80"/>
        <v>北京微财科技有限公司-数媒重庆市黑卡小额贷款有限公司信息流</v>
      </c>
      <c r="Z5156" t="e">
        <f>VLOOKUP(Y:Y,[1]Sheet1!N:N,1,0)</f>
        <v>#N/A</v>
      </c>
    </row>
    <row r="5157" spans="1:26" hidden="1" x14ac:dyDescent="0.25">
      <c r="A5157">
        <v>20230601</v>
      </c>
      <c r="B5157">
        <v>40548239</v>
      </c>
      <c r="C5157" t="s">
        <v>2777</v>
      </c>
      <c r="D5157">
        <v>2130054</v>
      </c>
      <c r="E5157" t="s">
        <v>2558</v>
      </c>
      <c r="F5157" s="59">
        <v>2369.23</v>
      </c>
      <c r="G5157">
        <v>1918.34</v>
      </c>
      <c r="H5157" t="s">
        <v>2559</v>
      </c>
      <c r="I5157" t="s">
        <v>2560</v>
      </c>
      <c r="J5157" t="s">
        <v>2350</v>
      </c>
      <c r="K5157" t="s">
        <v>711</v>
      </c>
      <c r="L5157" t="s">
        <v>2350</v>
      </c>
      <c r="M5157" t="s">
        <v>2561</v>
      </c>
      <c r="N5157" t="s">
        <v>2562</v>
      </c>
      <c r="O5157" t="s">
        <v>2542</v>
      </c>
      <c r="P5157" t="s">
        <v>2543</v>
      </c>
      <c r="Q5157" t="s">
        <v>2544</v>
      </c>
      <c r="R5157" t="s">
        <v>2563</v>
      </c>
      <c r="S5157" t="s">
        <v>2546</v>
      </c>
      <c r="T5157">
        <v>6944.0649999999996</v>
      </c>
      <c r="U5157" t="s">
        <v>1891</v>
      </c>
      <c r="V5157" t="s">
        <v>2564</v>
      </c>
      <c r="W5157" t="s">
        <v>1891</v>
      </c>
      <c r="X5157" t="s">
        <v>2564</v>
      </c>
      <c r="Y5157" t="str">
        <f t="shared" si="80"/>
        <v>深圳尚米网络技术有限公司深圳尚米网络技术有限公司CPC</v>
      </c>
      <c r="Z5157" t="e">
        <f>VLOOKUP(Y:Y,[1]Sheet1!N:N,1,0)</f>
        <v>#N/A</v>
      </c>
    </row>
    <row r="5158" spans="1:26" hidden="1" x14ac:dyDescent="0.25">
      <c r="A5158">
        <v>20230601</v>
      </c>
      <c r="B5158">
        <v>42840845</v>
      </c>
      <c r="C5158" t="s">
        <v>2812</v>
      </c>
      <c r="D5158">
        <v>2117410</v>
      </c>
      <c r="E5158" t="s">
        <v>2587</v>
      </c>
      <c r="F5158" s="59">
        <v>946.71</v>
      </c>
      <c r="G5158">
        <v>0</v>
      </c>
      <c r="H5158" t="s">
        <v>2538</v>
      </c>
      <c r="I5158" t="s">
        <v>2551</v>
      </c>
      <c r="J5158" t="s">
        <v>2353</v>
      </c>
      <c r="K5158" t="s">
        <v>2321</v>
      </c>
      <c r="L5158" t="s">
        <v>326</v>
      </c>
      <c r="M5158" t="s">
        <v>2588</v>
      </c>
      <c r="N5158" t="s">
        <v>2589</v>
      </c>
      <c r="O5158" t="s">
        <v>2542</v>
      </c>
      <c r="P5158" t="s">
        <v>2543</v>
      </c>
      <c r="Q5158" t="s">
        <v>2544</v>
      </c>
      <c r="R5158" t="s">
        <v>2570</v>
      </c>
      <c r="S5158" t="s">
        <v>2546</v>
      </c>
      <c r="T5158">
        <v>0</v>
      </c>
      <c r="U5158" t="s">
        <v>2571</v>
      </c>
      <c r="V5158" t="s">
        <v>2572</v>
      </c>
      <c r="W5158" t="s">
        <v>1891</v>
      </c>
      <c r="X5158" t="s">
        <v>2564</v>
      </c>
      <c r="Y5158" t="str">
        <f t="shared" si="80"/>
        <v>网易有道信息技术（北京）有限公司网易(杭州)网络有限公司信息流</v>
      </c>
      <c r="Z5158" t="e">
        <f>VLOOKUP(Y:Y,[1]Sheet1!N:N,1,0)</f>
        <v>#N/A</v>
      </c>
    </row>
    <row r="5159" spans="1:26" hidden="1" x14ac:dyDescent="0.25">
      <c r="A5159">
        <v>20230601</v>
      </c>
      <c r="B5159">
        <v>47953344</v>
      </c>
      <c r="C5159" t="s">
        <v>2732</v>
      </c>
      <c r="D5159">
        <v>2167551</v>
      </c>
      <c r="E5159" t="s">
        <v>2550</v>
      </c>
      <c r="F5159" s="59">
        <v>0.11</v>
      </c>
      <c r="G5159">
        <v>0.11</v>
      </c>
      <c r="H5159" t="s">
        <v>2538</v>
      </c>
      <c r="I5159" t="s">
        <v>2539</v>
      </c>
      <c r="J5159" t="s">
        <v>2332</v>
      </c>
      <c r="K5159" t="s">
        <v>2321</v>
      </c>
      <c r="L5159" t="s">
        <v>2333</v>
      </c>
      <c r="M5159" t="s">
        <v>2552</v>
      </c>
      <c r="N5159" t="s">
        <v>2553</v>
      </c>
      <c r="O5159" t="s">
        <v>2542</v>
      </c>
      <c r="P5159" t="s">
        <v>2543</v>
      </c>
      <c r="Q5159" t="s">
        <v>2544</v>
      </c>
      <c r="R5159" t="s">
        <v>2554</v>
      </c>
      <c r="S5159" t="s">
        <v>2546</v>
      </c>
      <c r="T5159">
        <v>0</v>
      </c>
      <c r="U5159" t="s">
        <v>2555</v>
      </c>
      <c r="V5159" t="s">
        <v>2556</v>
      </c>
      <c r="W5159" t="s">
        <v>2555</v>
      </c>
      <c r="X5159" t="s">
        <v>2556</v>
      </c>
      <c r="Y5159" t="str">
        <f t="shared" si="80"/>
        <v>北京爱奇艺科技有限公司-百度北京爱奇艺科技有限公司信息流</v>
      </c>
      <c r="Z5159" t="e">
        <f>VLOOKUP(Y:Y,[1]Sheet1!N:N,1,0)</f>
        <v>#N/A</v>
      </c>
    </row>
    <row r="5160" spans="1:26" hidden="1" x14ac:dyDescent="0.25">
      <c r="A5160">
        <v>20230601</v>
      </c>
      <c r="B5160">
        <v>39122181</v>
      </c>
      <c r="C5160" t="s">
        <v>2586</v>
      </c>
      <c r="D5160">
        <v>2117410</v>
      </c>
      <c r="E5160" t="s">
        <v>2587</v>
      </c>
      <c r="F5160" s="59">
        <v>111.88</v>
      </c>
      <c r="G5160">
        <v>0</v>
      </c>
      <c r="H5160" t="s">
        <v>2538</v>
      </c>
      <c r="I5160" t="s">
        <v>2539</v>
      </c>
      <c r="J5160" t="s">
        <v>2353</v>
      </c>
      <c r="K5160" t="s">
        <v>2321</v>
      </c>
      <c r="L5160" t="s">
        <v>326</v>
      </c>
      <c r="M5160" t="s">
        <v>2588</v>
      </c>
      <c r="N5160" t="s">
        <v>2589</v>
      </c>
      <c r="O5160" t="s">
        <v>2542</v>
      </c>
      <c r="P5160" t="s">
        <v>2543</v>
      </c>
      <c r="Q5160" t="s">
        <v>2544</v>
      </c>
      <c r="R5160" t="s">
        <v>2570</v>
      </c>
      <c r="S5160" t="s">
        <v>2546</v>
      </c>
      <c r="T5160">
        <v>0</v>
      </c>
      <c r="U5160" t="s">
        <v>2571</v>
      </c>
      <c r="V5160" t="s">
        <v>2572</v>
      </c>
      <c r="W5160" t="s">
        <v>1891</v>
      </c>
      <c r="X5160" t="s">
        <v>2564</v>
      </c>
      <c r="Y5160" t="str">
        <f t="shared" si="80"/>
        <v>网易有道信息技术（北京）有限公司网易(杭州)网络有限公司信息流</v>
      </c>
      <c r="Z5160" t="e">
        <f>VLOOKUP(Y:Y,[1]Sheet1!N:N,1,0)</f>
        <v>#N/A</v>
      </c>
    </row>
    <row r="5161" spans="1:26" hidden="1" x14ac:dyDescent="0.25">
      <c r="A5161">
        <v>20230601</v>
      </c>
      <c r="B5161">
        <v>42965750</v>
      </c>
      <c r="C5161" t="s">
        <v>2565</v>
      </c>
      <c r="D5161">
        <v>2165227</v>
      </c>
      <c r="E5161" t="s">
        <v>2566</v>
      </c>
      <c r="F5161" s="59">
        <v>589.79999999999995</v>
      </c>
      <c r="G5161">
        <v>436.89</v>
      </c>
      <c r="H5161" t="s">
        <v>2538</v>
      </c>
      <c r="I5161" t="s">
        <v>2551</v>
      </c>
      <c r="J5161" t="s">
        <v>2320</v>
      </c>
      <c r="K5161" t="s">
        <v>2321</v>
      </c>
      <c r="L5161" t="s">
        <v>2318</v>
      </c>
      <c r="M5161" t="s">
        <v>2540</v>
      </c>
      <c r="N5161" t="s">
        <v>2541</v>
      </c>
      <c r="O5161" t="s">
        <v>2542</v>
      </c>
      <c r="P5161" t="s">
        <v>2543</v>
      </c>
      <c r="Q5161" t="s">
        <v>2544</v>
      </c>
      <c r="R5161" t="s">
        <v>2545</v>
      </c>
      <c r="S5161" t="s">
        <v>2546</v>
      </c>
      <c r="T5161">
        <v>0</v>
      </c>
      <c r="U5161" t="s">
        <v>838</v>
      </c>
      <c r="V5161" t="s">
        <v>2547</v>
      </c>
      <c r="W5161" t="s">
        <v>838</v>
      </c>
      <c r="X5161" t="s">
        <v>2548</v>
      </c>
      <c r="Y5161" t="str">
        <f t="shared" si="80"/>
        <v>上海耳序信息技术有限公司-四部上海拍拍贷金融信息服务有限公司信息流</v>
      </c>
      <c r="Z5161" t="e">
        <f>VLOOKUP(Y:Y,[1]Sheet1!N:N,1,0)</f>
        <v>#N/A</v>
      </c>
    </row>
    <row r="5162" spans="1:26" hidden="1" x14ac:dyDescent="0.25">
      <c r="A5162">
        <v>20230601</v>
      </c>
      <c r="B5162">
        <v>33076487</v>
      </c>
      <c r="C5162" t="s">
        <v>2657</v>
      </c>
      <c r="D5162">
        <v>1856876</v>
      </c>
      <c r="E5162" t="s">
        <v>2658</v>
      </c>
      <c r="F5162" s="59">
        <v>2152.7800000000002</v>
      </c>
      <c r="G5162">
        <v>2152.7800000000002</v>
      </c>
      <c r="H5162" t="s">
        <v>2559</v>
      </c>
      <c r="I5162" t="s">
        <v>2560</v>
      </c>
      <c r="J5162" t="s">
        <v>2383</v>
      </c>
      <c r="K5162" t="s">
        <v>711</v>
      </c>
      <c r="L5162" t="s">
        <v>2383</v>
      </c>
      <c r="M5162" t="s">
        <v>2659</v>
      </c>
      <c r="N5162" t="s">
        <v>2660</v>
      </c>
      <c r="O5162" t="s">
        <v>2542</v>
      </c>
      <c r="P5162" t="s">
        <v>2543</v>
      </c>
      <c r="Q5162" t="s">
        <v>2544</v>
      </c>
      <c r="R5162" t="s">
        <v>2661</v>
      </c>
      <c r="S5162" t="s">
        <v>2546</v>
      </c>
      <c r="T5162">
        <v>106363.32</v>
      </c>
      <c r="U5162" t="s">
        <v>1891</v>
      </c>
      <c r="V5162" t="s">
        <v>2662</v>
      </c>
      <c r="W5162" t="s">
        <v>1891</v>
      </c>
      <c r="X5162" t="s">
        <v>2602</v>
      </c>
      <c r="Y5162" t="str">
        <f t="shared" si="80"/>
        <v>上海娱公竞宇网络有限公司上海娱公竞宇网络有限公司CPC</v>
      </c>
      <c r="Z5162" t="e">
        <f>VLOOKUP(Y:Y,[1]Sheet1!N:N,1,0)</f>
        <v>#N/A</v>
      </c>
    </row>
    <row r="5163" spans="1:26" hidden="1" x14ac:dyDescent="0.25">
      <c r="A5163">
        <v>20230601</v>
      </c>
      <c r="B5163">
        <v>41276552</v>
      </c>
      <c r="C5163" t="s">
        <v>2817</v>
      </c>
      <c r="D5163">
        <v>2158492</v>
      </c>
      <c r="E5163" t="s">
        <v>2580</v>
      </c>
      <c r="F5163" s="59">
        <v>773.35</v>
      </c>
      <c r="G5163">
        <v>649.85</v>
      </c>
      <c r="H5163" t="s">
        <v>2559</v>
      </c>
      <c r="I5163" t="s">
        <v>2560</v>
      </c>
      <c r="J5163" t="s">
        <v>2330</v>
      </c>
      <c r="K5163" t="s">
        <v>711</v>
      </c>
      <c r="L5163" t="s">
        <v>2329</v>
      </c>
      <c r="M5163" t="s">
        <v>2581</v>
      </c>
      <c r="N5163" t="s">
        <v>2582</v>
      </c>
      <c r="O5163" t="s">
        <v>2542</v>
      </c>
      <c r="P5163" t="s">
        <v>2543</v>
      </c>
      <c r="Q5163" t="s">
        <v>2544</v>
      </c>
      <c r="R5163" t="s">
        <v>2583</v>
      </c>
      <c r="S5163" t="s">
        <v>2546</v>
      </c>
      <c r="T5163">
        <v>13035.628000000001</v>
      </c>
      <c r="U5163" t="s">
        <v>2584</v>
      </c>
      <c r="V5163" t="s">
        <v>2585</v>
      </c>
      <c r="W5163" t="s">
        <v>2584</v>
      </c>
      <c r="X5163" t="s">
        <v>2585</v>
      </c>
      <c r="Y5163" t="str">
        <f t="shared" si="80"/>
        <v>成都哈拜网络科技有限公司-数字媒体事业部上海哈啰普惠科技有限公司CPC</v>
      </c>
      <c r="Z5163" t="e">
        <f>VLOOKUP(Y:Y,[1]Sheet1!N:N,1,0)</f>
        <v>#N/A</v>
      </c>
    </row>
    <row r="5164" spans="1:26" hidden="1" x14ac:dyDescent="0.25">
      <c r="A5164">
        <v>20230601</v>
      </c>
      <c r="B5164">
        <v>47184422</v>
      </c>
      <c r="C5164" t="s">
        <v>2748</v>
      </c>
      <c r="D5164">
        <v>2171552</v>
      </c>
      <c r="E5164" t="s">
        <v>2749</v>
      </c>
      <c r="F5164" s="59">
        <v>78.33</v>
      </c>
      <c r="G5164">
        <v>78.33</v>
      </c>
      <c r="H5164" t="s">
        <v>2538</v>
      </c>
      <c r="I5164" t="s">
        <v>2551</v>
      </c>
      <c r="J5164" t="s">
        <v>2339</v>
      </c>
      <c r="K5164" t="s">
        <v>2321</v>
      </c>
      <c r="L5164" t="s">
        <v>2338</v>
      </c>
      <c r="M5164" t="s">
        <v>2692</v>
      </c>
      <c r="N5164" t="s">
        <v>2693</v>
      </c>
      <c r="O5164" t="s">
        <v>2542</v>
      </c>
      <c r="P5164" t="s">
        <v>2543</v>
      </c>
      <c r="Q5164" t="s">
        <v>2544</v>
      </c>
      <c r="R5164" t="s">
        <v>2694</v>
      </c>
      <c r="S5164" t="s">
        <v>2546</v>
      </c>
      <c r="T5164">
        <v>0</v>
      </c>
      <c r="U5164" t="s">
        <v>2117</v>
      </c>
      <c r="V5164" t="s">
        <v>2695</v>
      </c>
      <c r="W5164" t="s">
        <v>2117</v>
      </c>
      <c r="X5164" t="s">
        <v>2695</v>
      </c>
      <c r="Y5164" t="str">
        <f t="shared" si="80"/>
        <v>北京三快在线科技有限公司及其关联公司北京三快科技有限公司信息流</v>
      </c>
      <c r="Z5164" t="e">
        <f>VLOOKUP(Y:Y,[1]Sheet1!N:N,1,0)</f>
        <v>#N/A</v>
      </c>
    </row>
    <row r="5165" spans="1:26" hidden="1" x14ac:dyDescent="0.25">
      <c r="A5165">
        <v>20230601</v>
      </c>
      <c r="B5165">
        <v>47799717</v>
      </c>
      <c r="C5165" t="s">
        <v>2860</v>
      </c>
      <c r="D5165">
        <v>2159765</v>
      </c>
      <c r="E5165" t="s">
        <v>2568</v>
      </c>
      <c r="F5165" s="59">
        <v>0.05</v>
      </c>
      <c r="G5165">
        <v>0.04</v>
      </c>
      <c r="H5165" t="s">
        <v>2538</v>
      </c>
      <c r="I5165" t="s">
        <v>2551</v>
      </c>
      <c r="J5165" t="s">
        <v>2375</v>
      </c>
      <c r="K5165" t="s">
        <v>2321</v>
      </c>
      <c r="L5165" t="s">
        <v>2277</v>
      </c>
      <c r="M5165" t="s">
        <v>2569</v>
      </c>
      <c r="O5165" t="s">
        <v>2542</v>
      </c>
      <c r="P5165" t="s">
        <v>2543</v>
      </c>
      <c r="Q5165" t="s">
        <v>2544</v>
      </c>
      <c r="R5165" t="s">
        <v>2570</v>
      </c>
      <c r="S5165" t="s">
        <v>2546</v>
      </c>
      <c r="T5165">
        <v>0</v>
      </c>
      <c r="U5165" t="s">
        <v>2571</v>
      </c>
      <c r="V5165" t="s">
        <v>2572</v>
      </c>
      <c r="W5165" t="s">
        <v>2571</v>
      </c>
      <c r="X5165" t="s">
        <v>2572</v>
      </c>
      <c r="Y5165" t="str">
        <f t="shared" si="80"/>
        <v>酷得少年（天津）文化传播有限公司-1北京酷得少年科技有限公司信息流</v>
      </c>
      <c r="Z5165" t="e">
        <f>VLOOKUP(Y:Y,[1]Sheet1!N:N,1,0)</f>
        <v>#N/A</v>
      </c>
    </row>
    <row r="5166" spans="1:26" hidden="1" x14ac:dyDescent="0.25">
      <c r="A5166">
        <v>20230601</v>
      </c>
      <c r="B5166">
        <v>27382539</v>
      </c>
      <c r="C5166" t="s">
        <v>2609</v>
      </c>
      <c r="D5166">
        <v>2172257</v>
      </c>
      <c r="E5166" t="s">
        <v>2610</v>
      </c>
      <c r="F5166" s="59">
        <v>8445.66</v>
      </c>
      <c r="G5166">
        <v>6702.81</v>
      </c>
      <c r="H5166" t="s">
        <v>2559</v>
      </c>
      <c r="I5166" t="s">
        <v>2560</v>
      </c>
      <c r="J5166" t="s">
        <v>292</v>
      </c>
      <c r="K5166" t="s">
        <v>711</v>
      </c>
      <c r="L5166" t="s">
        <v>574</v>
      </c>
      <c r="M5166" t="s">
        <v>2611</v>
      </c>
      <c r="N5166" t="s">
        <v>2612</v>
      </c>
      <c r="O5166" t="s">
        <v>2542</v>
      </c>
      <c r="P5166" t="s">
        <v>2543</v>
      </c>
      <c r="Q5166" t="s">
        <v>2544</v>
      </c>
      <c r="R5166" t="s">
        <v>2613</v>
      </c>
      <c r="S5166" t="s">
        <v>2546</v>
      </c>
      <c r="T5166">
        <v>74467.785999999993</v>
      </c>
      <c r="U5166" t="s">
        <v>2614</v>
      </c>
      <c r="V5166" t="s">
        <v>2615</v>
      </c>
      <c r="W5166" t="s">
        <v>2614</v>
      </c>
      <c r="X5166" t="s">
        <v>2615</v>
      </c>
      <c r="Y5166" t="str">
        <f t="shared" si="80"/>
        <v>广州荔湾品唯信息服务有限公司广州唯品会电子商务有限公司CPC</v>
      </c>
      <c r="Z5166" t="e">
        <f>VLOOKUP(Y:Y,[1]Sheet1!N:N,1,0)</f>
        <v>#N/A</v>
      </c>
    </row>
    <row r="5167" spans="1:26" hidden="1" x14ac:dyDescent="0.25">
      <c r="A5167">
        <v>20230601</v>
      </c>
      <c r="B5167">
        <v>38794097</v>
      </c>
      <c r="C5167" t="s">
        <v>2757</v>
      </c>
      <c r="D5167">
        <v>2172261</v>
      </c>
      <c r="E5167" t="s">
        <v>2628</v>
      </c>
      <c r="F5167" s="59">
        <v>2411.9499999999998</v>
      </c>
      <c r="G5167">
        <v>1841.18</v>
      </c>
      <c r="H5167" t="s">
        <v>2538</v>
      </c>
      <c r="I5167" t="s">
        <v>2551</v>
      </c>
      <c r="J5167" t="s">
        <v>292</v>
      </c>
      <c r="K5167" t="s">
        <v>2321</v>
      </c>
      <c r="L5167" t="s">
        <v>574</v>
      </c>
      <c r="M5167" t="s">
        <v>2611</v>
      </c>
      <c r="N5167" t="s">
        <v>2612</v>
      </c>
      <c r="O5167" t="s">
        <v>2542</v>
      </c>
      <c r="P5167" t="s">
        <v>2543</v>
      </c>
      <c r="Q5167" t="s">
        <v>2544</v>
      </c>
      <c r="R5167" t="s">
        <v>2613</v>
      </c>
      <c r="S5167" t="s">
        <v>2546</v>
      </c>
      <c r="T5167">
        <v>0</v>
      </c>
      <c r="U5167" t="s">
        <v>2614</v>
      </c>
      <c r="V5167" t="s">
        <v>2615</v>
      </c>
      <c r="W5167" t="s">
        <v>2614</v>
      </c>
      <c r="X5167" t="s">
        <v>2615</v>
      </c>
      <c r="Y5167" t="str">
        <f t="shared" si="80"/>
        <v>广州荔湾品唯信息服务有限公司广州唯品会电子商务有限公司信息流</v>
      </c>
      <c r="Z5167" t="e">
        <f>VLOOKUP(Y:Y,[1]Sheet1!N:N,1,0)</f>
        <v>#N/A</v>
      </c>
    </row>
    <row r="5168" spans="1:26" hidden="1" x14ac:dyDescent="0.25">
      <c r="A5168">
        <v>20230601</v>
      </c>
      <c r="B5168">
        <v>42327274</v>
      </c>
      <c r="C5168" t="s">
        <v>2791</v>
      </c>
      <c r="D5168">
        <v>2172261</v>
      </c>
      <c r="E5168" t="s">
        <v>2628</v>
      </c>
      <c r="F5168" s="59">
        <v>17.8</v>
      </c>
      <c r="G5168">
        <v>13.59</v>
      </c>
      <c r="H5168" t="s">
        <v>2538</v>
      </c>
      <c r="I5168" t="s">
        <v>2539</v>
      </c>
      <c r="J5168" t="s">
        <v>292</v>
      </c>
      <c r="K5168" t="s">
        <v>2321</v>
      </c>
      <c r="L5168" t="s">
        <v>574</v>
      </c>
      <c r="M5168" t="s">
        <v>2611</v>
      </c>
      <c r="N5168" t="s">
        <v>2612</v>
      </c>
      <c r="O5168" t="s">
        <v>2542</v>
      </c>
      <c r="P5168" t="s">
        <v>2543</v>
      </c>
      <c r="Q5168" t="s">
        <v>2544</v>
      </c>
      <c r="R5168" t="s">
        <v>2613</v>
      </c>
      <c r="S5168" t="s">
        <v>2546</v>
      </c>
      <c r="T5168">
        <v>0</v>
      </c>
      <c r="U5168" t="s">
        <v>2614</v>
      </c>
      <c r="V5168" t="s">
        <v>2615</v>
      </c>
      <c r="W5168" t="s">
        <v>2614</v>
      </c>
      <c r="X5168" t="s">
        <v>2615</v>
      </c>
      <c r="Y5168" t="str">
        <f t="shared" si="80"/>
        <v>广州荔湾品唯信息服务有限公司广州唯品会电子商务有限公司信息流</v>
      </c>
      <c r="Z5168" t="e">
        <f>VLOOKUP(Y:Y,[1]Sheet1!N:N,1,0)</f>
        <v>#N/A</v>
      </c>
    </row>
    <row r="5169" spans="1:26" hidden="1" x14ac:dyDescent="0.25">
      <c r="A5169">
        <v>20230601</v>
      </c>
      <c r="B5169">
        <v>47327817</v>
      </c>
      <c r="C5169" t="s">
        <v>2718</v>
      </c>
      <c r="D5169">
        <v>2185183</v>
      </c>
      <c r="E5169" t="s">
        <v>2574</v>
      </c>
      <c r="F5169" s="59">
        <v>827.93</v>
      </c>
      <c r="G5169">
        <v>627.22</v>
      </c>
      <c r="H5169" t="s">
        <v>2538</v>
      </c>
      <c r="I5169" t="s">
        <v>2551</v>
      </c>
      <c r="J5169" t="s">
        <v>2575</v>
      </c>
      <c r="K5169" t="s">
        <v>2321</v>
      </c>
      <c r="L5169" t="s">
        <v>2344</v>
      </c>
      <c r="M5169" t="s">
        <v>2576</v>
      </c>
      <c r="O5169" t="s">
        <v>2542</v>
      </c>
      <c r="P5169" t="s">
        <v>2543</v>
      </c>
      <c r="Q5169" t="s">
        <v>2544</v>
      </c>
      <c r="R5169" t="s">
        <v>2577</v>
      </c>
      <c r="S5169" t="s">
        <v>2546</v>
      </c>
      <c r="T5169">
        <v>0</v>
      </c>
      <c r="U5169" t="s">
        <v>838</v>
      </c>
      <c r="V5169" t="s">
        <v>2578</v>
      </c>
      <c r="W5169" t="s">
        <v>838</v>
      </c>
      <c r="X5169" t="s">
        <v>2578</v>
      </c>
      <c r="Y5169" t="str">
        <f t="shared" si="80"/>
        <v>北京微财科技有限公司-数媒重庆市黑卡小额贷款有限公司信息流</v>
      </c>
      <c r="Z5169" t="e">
        <f>VLOOKUP(Y:Y,[1]Sheet1!N:N,1,0)</f>
        <v>#N/A</v>
      </c>
    </row>
    <row r="5170" spans="1:26" hidden="1" x14ac:dyDescent="0.25">
      <c r="A5170">
        <v>20230601</v>
      </c>
      <c r="B5170">
        <v>19668996</v>
      </c>
      <c r="C5170" t="s">
        <v>2711</v>
      </c>
      <c r="D5170">
        <v>2172257</v>
      </c>
      <c r="E5170" t="s">
        <v>2610</v>
      </c>
      <c r="F5170" s="59">
        <v>27070.7</v>
      </c>
      <c r="G5170">
        <v>21484.29</v>
      </c>
      <c r="H5170" t="s">
        <v>2559</v>
      </c>
      <c r="I5170" t="s">
        <v>2560</v>
      </c>
      <c r="J5170" t="s">
        <v>292</v>
      </c>
      <c r="K5170" t="s">
        <v>711</v>
      </c>
      <c r="L5170" t="s">
        <v>574</v>
      </c>
      <c r="M5170" t="s">
        <v>2611</v>
      </c>
      <c r="N5170" t="s">
        <v>2612</v>
      </c>
      <c r="O5170" t="s">
        <v>2542</v>
      </c>
      <c r="P5170" t="s">
        <v>2543</v>
      </c>
      <c r="Q5170" t="s">
        <v>2544</v>
      </c>
      <c r="R5170" t="s">
        <v>2613</v>
      </c>
      <c r="S5170" t="s">
        <v>2546</v>
      </c>
      <c r="T5170">
        <v>148749.283</v>
      </c>
      <c r="U5170" t="s">
        <v>2614</v>
      </c>
      <c r="V5170" t="s">
        <v>2615</v>
      </c>
      <c r="W5170" t="s">
        <v>2614</v>
      </c>
      <c r="X5170" t="s">
        <v>2615</v>
      </c>
      <c r="Y5170" t="str">
        <f t="shared" si="80"/>
        <v>广州荔湾品唯信息服务有限公司广州唯品会电子商务有限公司CPC</v>
      </c>
      <c r="Z5170" t="e">
        <f>VLOOKUP(Y:Y,[1]Sheet1!N:N,1,0)</f>
        <v>#N/A</v>
      </c>
    </row>
    <row r="5171" spans="1:26" x14ac:dyDescent="0.25">
      <c r="A5171">
        <v>20230601</v>
      </c>
      <c r="B5171">
        <v>45336938</v>
      </c>
      <c r="C5171" t="s">
        <v>2753</v>
      </c>
      <c r="D5171">
        <v>2054669</v>
      </c>
      <c r="E5171" t="s">
        <v>2622</v>
      </c>
      <c r="F5171" s="59">
        <v>8837.0300000000007</v>
      </c>
      <c r="G5171">
        <v>6545.95</v>
      </c>
      <c r="H5171" t="s">
        <v>2538</v>
      </c>
      <c r="I5171" t="s">
        <v>2539</v>
      </c>
      <c r="J5171" t="s">
        <v>2352</v>
      </c>
      <c r="K5171" t="s">
        <v>2321</v>
      </c>
      <c r="L5171" t="s">
        <v>2351</v>
      </c>
      <c r="M5171" t="s">
        <v>2623</v>
      </c>
      <c r="N5171" t="s">
        <v>2624</v>
      </c>
      <c r="O5171" t="s">
        <v>2542</v>
      </c>
      <c r="P5171" t="s">
        <v>2543</v>
      </c>
      <c r="Q5171" t="s">
        <v>2544</v>
      </c>
      <c r="R5171" t="s">
        <v>2625</v>
      </c>
      <c r="S5171" t="s">
        <v>2546</v>
      </c>
      <c r="T5171">
        <v>0</v>
      </c>
      <c r="U5171" t="s">
        <v>838</v>
      </c>
      <c r="V5171" t="s">
        <v>2548</v>
      </c>
      <c r="W5171" t="s">
        <v>838</v>
      </c>
      <c r="X5171" t="s">
        <v>2548</v>
      </c>
      <c r="Y5171" t="str">
        <f t="shared" si="80"/>
        <v>深圳市小赢普惠科技有限责任公司深圳市赢众通金融信息服务有限责任公司信息流</v>
      </c>
      <c r="Z5171" t="e">
        <f>VLOOKUP(Y:Y,[1]Sheet1!N:N,1,0)</f>
        <v>#N/A</v>
      </c>
    </row>
    <row r="5172" spans="1:26" x14ac:dyDescent="0.25">
      <c r="A5172">
        <v>20230601</v>
      </c>
      <c r="B5172">
        <v>43094813</v>
      </c>
      <c r="C5172" t="s">
        <v>2677</v>
      </c>
      <c r="D5172">
        <v>2054669</v>
      </c>
      <c r="E5172" t="s">
        <v>2622</v>
      </c>
      <c r="F5172" s="59">
        <v>434.77</v>
      </c>
      <c r="G5172">
        <v>322.05</v>
      </c>
      <c r="H5172" t="s">
        <v>2538</v>
      </c>
      <c r="I5172" t="s">
        <v>2551</v>
      </c>
      <c r="J5172" t="s">
        <v>2352</v>
      </c>
      <c r="K5172" t="s">
        <v>2321</v>
      </c>
      <c r="L5172" t="s">
        <v>2351</v>
      </c>
      <c r="M5172" t="s">
        <v>2623</v>
      </c>
      <c r="N5172" t="s">
        <v>2624</v>
      </c>
      <c r="O5172" t="s">
        <v>2542</v>
      </c>
      <c r="P5172" t="s">
        <v>2543</v>
      </c>
      <c r="Q5172" t="s">
        <v>2544</v>
      </c>
      <c r="R5172" t="s">
        <v>2625</v>
      </c>
      <c r="S5172" t="s">
        <v>2546</v>
      </c>
      <c r="T5172">
        <v>0</v>
      </c>
      <c r="U5172" t="s">
        <v>838</v>
      </c>
      <c r="V5172" t="s">
        <v>2548</v>
      </c>
      <c r="W5172" t="s">
        <v>838</v>
      </c>
      <c r="X5172" t="s">
        <v>2548</v>
      </c>
      <c r="Y5172" t="str">
        <f t="shared" si="80"/>
        <v>深圳市小赢普惠科技有限责任公司深圳市赢众通金融信息服务有限责任公司信息流</v>
      </c>
      <c r="Z5172" t="e">
        <f>VLOOKUP(Y:Y,[1]Sheet1!N:N,1,0)</f>
        <v>#N/A</v>
      </c>
    </row>
    <row r="5173" spans="1:26" hidden="1" x14ac:dyDescent="0.25">
      <c r="A5173">
        <v>20230601</v>
      </c>
      <c r="B5173">
        <v>45322956</v>
      </c>
      <c r="C5173" t="s">
        <v>2631</v>
      </c>
      <c r="D5173">
        <v>2172261</v>
      </c>
      <c r="E5173" t="s">
        <v>2628</v>
      </c>
      <c r="F5173" s="59">
        <v>122.67</v>
      </c>
      <c r="G5173">
        <v>93.64</v>
      </c>
      <c r="H5173" t="s">
        <v>2538</v>
      </c>
      <c r="I5173" t="s">
        <v>2551</v>
      </c>
      <c r="J5173" t="s">
        <v>292</v>
      </c>
      <c r="K5173" t="s">
        <v>2321</v>
      </c>
      <c r="L5173" t="s">
        <v>574</v>
      </c>
      <c r="M5173" t="s">
        <v>2611</v>
      </c>
      <c r="N5173" t="s">
        <v>2612</v>
      </c>
      <c r="O5173" t="s">
        <v>2542</v>
      </c>
      <c r="P5173" t="s">
        <v>2543</v>
      </c>
      <c r="Q5173" t="s">
        <v>2544</v>
      </c>
      <c r="R5173" t="s">
        <v>2613</v>
      </c>
      <c r="S5173" t="s">
        <v>2546</v>
      </c>
      <c r="T5173">
        <v>0</v>
      </c>
      <c r="U5173" t="s">
        <v>2614</v>
      </c>
      <c r="V5173" t="s">
        <v>2615</v>
      </c>
      <c r="W5173" t="s">
        <v>2614</v>
      </c>
      <c r="X5173" t="s">
        <v>2615</v>
      </c>
      <c r="Y5173" t="str">
        <f t="shared" si="80"/>
        <v>广州荔湾品唯信息服务有限公司广州唯品会电子商务有限公司信息流</v>
      </c>
      <c r="Z5173" t="e">
        <f>VLOOKUP(Y:Y,[1]Sheet1!N:N,1,0)</f>
        <v>#N/A</v>
      </c>
    </row>
    <row r="5174" spans="1:26" hidden="1" x14ac:dyDescent="0.25">
      <c r="A5174">
        <v>20230601</v>
      </c>
      <c r="B5174">
        <v>47799564</v>
      </c>
      <c r="C5174" t="s">
        <v>2858</v>
      </c>
      <c r="D5174">
        <v>2159765</v>
      </c>
      <c r="E5174" t="s">
        <v>2568</v>
      </c>
      <c r="F5174" s="59">
        <v>35.11</v>
      </c>
      <c r="G5174">
        <v>26.8</v>
      </c>
      <c r="H5174" t="s">
        <v>2538</v>
      </c>
      <c r="I5174" t="s">
        <v>2551</v>
      </c>
      <c r="J5174" t="s">
        <v>2375</v>
      </c>
      <c r="K5174" t="s">
        <v>2321</v>
      </c>
      <c r="L5174" t="s">
        <v>2277</v>
      </c>
      <c r="M5174" t="s">
        <v>2569</v>
      </c>
      <c r="O5174" t="s">
        <v>2542</v>
      </c>
      <c r="P5174" t="s">
        <v>2543</v>
      </c>
      <c r="Q5174" t="s">
        <v>2544</v>
      </c>
      <c r="R5174" t="s">
        <v>2570</v>
      </c>
      <c r="S5174" t="s">
        <v>2546</v>
      </c>
      <c r="T5174">
        <v>0</v>
      </c>
      <c r="U5174" t="s">
        <v>2571</v>
      </c>
      <c r="V5174" t="s">
        <v>2572</v>
      </c>
      <c r="W5174" t="s">
        <v>2571</v>
      </c>
      <c r="X5174" t="s">
        <v>2572</v>
      </c>
      <c r="Y5174" t="str">
        <f t="shared" si="80"/>
        <v>酷得少年（天津）文化传播有限公司-1北京酷得少年科技有限公司信息流</v>
      </c>
      <c r="Z5174" t="e">
        <f>VLOOKUP(Y:Y,[1]Sheet1!N:N,1,0)</f>
        <v>#N/A</v>
      </c>
    </row>
    <row r="5175" spans="1:26" x14ac:dyDescent="0.25">
      <c r="A5175">
        <v>20230601</v>
      </c>
      <c r="B5175">
        <v>43094782</v>
      </c>
      <c r="C5175" t="s">
        <v>2630</v>
      </c>
      <c r="D5175">
        <v>2054669</v>
      </c>
      <c r="E5175" t="s">
        <v>2622</v>
      </c>
      <c r="F5175" s="59">
        <v>33.049999999999997</v>
      </c>
      <c r="G5175">
        <v>24.48</v>
      </c>
      <c r="H5175" t="s">
        <v>2538</v>
      </c>
      <c r="I5175" t="s">
        <v>2551</v>
      </c>
      <c r="J5175" t="s">
        <v>2352</v>
      </c>
      <c r="K5175" t="s">
        <v>2321</v>
      </c>
      <c r="L5175" t="s">
        <v>2351</v>
      </c>
      <c r="M5175" t="s">
        <v>2623</v>
      </c>
      <c r="N5175" t="s">
        <v>2624</v>
      </c>
      <c r="O5175" t="s">
        <v>2542</v>
      </c>
      <c r="P5175" t="s">
        <v>2543</v>
      </c>
      <c r="Q5175" t="s">
        <v>2544</v>
      </c>
      <c r="R5175" t="s">
        <v>2625</v>
      </c>
      <c r="S5175" t="s">
        <v>2546</v>
      </c>
      <c r="T5175">
        <v>0</v>
      </c>
      <c r="U5175" t="s">
        <v>838</v>
      </c>
      <c r="V5175" t="s">
        <v>2548</v>
      </c>
      <c r="W5175" t="s">
        <v>838</v>
      </c>
      <c r="X5175" t="s">
        <v>2548</v>
      </c>
      <c r="Y5175" t="str">
        <f t="shared" si="80"/>
        <v>深圳市小赢普惠科技有限责任公司深圳市赢众通金融信息服务有限责任公司信息流</v>
      </c>
      <c r="Z5175" t="e">
        <f>VLOOKUP(Y:Y,[1]Sheet1!N:N,1,0)</f>
        <v>#N/A</v>
      </c>
    </row>
    <row r="5176" spans="1:26" hidden="1" x14ac:dyDescent="0.25">
      <c r="A5176">
        <v>20230601</v>
      </c>
      <c r="B5176">
        <v>29768622</v>
      </c>
      <c r="C5176" t="s">
        <v>2603</v>
      </c>
      <c r="D5176">
        <v>2130054</v>
      </c>
      <c r="E5176" t="s">
        <v>2558</v>
      </c>
      <c r="F5176" s="59">
        <v>1178.23</v>
      </c>
      <c r="G5176">
        <v>953.98</v>
      </c>
      <c r="H5176" t="s">
        <v>2559</v>
      </c>
      <c r="I5176" t="s">
        <v>2560</v>
      </c>
      <c r="J5176" t="s">
        <v>2350</v>
      </c>
      <c r="K5176" t="s">
        <v>711</v>
      </c>
      <c r="L5176" t="s">
        <v>2350</v>
      </c>
      <c r="M5176" t="s">
        <v>2561</v>
      </c>
      <c r="N5176" t="s">
        <v>2562</v>
      </c>
      <c r="O5176" t="s">
        <v>2542</v>
      </c>
      <c r="P5176" t="s">
        <v>2543</v>
      </c>
      <c r="Q5176" t="s">
        <v>2544</v>
      </c>
      <c r="R5176" t="s">
        <v>2563</v>
      </c>
      <c r="S5176" t="s">
        <v>2546</v>
      </c>
      <c r="T5176">
        <v>12362.996999999999</v>
      </c>
      <c r="U5176" t="s">
        <v>1891</v>
      </c>
      <c r="V5176" t="s">
        <v>2564</v>
      </c>
      <c r="W5176" t="s">
        <v>1891</v>
      </c>
      <c r="X5176" t="s">
        <v>2564</v>
      </c>
      <c r="Y5176" t="str">
        <f t="shared" si="80"/>
        <v>深圳尚米网络技术有限公司深圳尚米网络技术有限公司CPC</v>
      </c>
      <c r="Z5176" t="e">
        <f>VLOOKUP(Y:Y,[1]Sheet1!N:N,1,0)</f>
        <v>#N/A</v>
      </c>
    </row>
    <row r="5177" spans="1:26" hidden="1" x14ac:dyDescent="0.25">
      <c r="A5177">
        <v>20230601</v>
      </c>
      <c r="B5177">
        <v>42840928</v>
      </c>
      <c r="C5177" t="s">
        <v>2813</v>
      </c>
      <c r="D5177">
        <v>2117410</v>
      </c>
      <c r="E5177" t="s">
        <v>2587</v>
      </c>
      <c r="F5177" s="59">
        <v>561.88</v>
      </c>
      <c r="G5177">
        <v>0</v>
      </c>
      <c r="H5177" t="s">
        <v>2538</v>
      </c>
      <c r="I5177" t="s">
        <v>2551</v>
      </c>
      <c r="J5177" t="s">
        <v>2353</v>
      </c>
      <c r="K5177" t="s">
        <v>2321</v>
      </c>
      <c r="L5177" t="s">
        <v>326</v>
      </c>
      <c r="M5177" t="s">
        <v>2588</v>
      </c>
      <c r="N5177" t="s">
        <v>2589</v>
      </c>
      <c r="O5177" t="s">
        <v>2542</v>
      </c>
      <c r="P5177" t="s">
        <v>2543</v>
      </c>
      <c r="Q5177" t="s">
        <v>2544</v>
      </c>
      <c r="R5177" t="s">
        <v>2570</v>
      </c>
      <c r="S5177" t="s">
        <v>2546</v>
      </c>
      <c r="T5177">
        <v>0</v>
      </c>
      <c r="U5177" t="s">
        <v>2571</v>
      </c>
      <c r="V5177" t="s">
        <v>2572</v>
      </c>
      <c r="W5177" t="s">
        <v>1891</v>
      </c>
      <c r="X5177" t="s">
        <v>2564</v>
      </c>
      <c r="Y5177" t="str">
        <f t="shared" si="80"/>
        <v>网易有道信息技术（北京）有限公司网易(杭州)网络有限公司信息流</v>
      </c>
      <c r="Z5177" t="e">
        <f>VLOOKUP(Y:Y,[1]Sheet1!N:N,1,0)</f>
        <v>#N/A</v>
      </c>
    </row>
    <row r="5178" spans="1:26" hidden="1" x14ac:dyDescent="0.25">
      <c r="A5178">
        <v>20230601</v>
      </c>
      <c r="B5178">
        <v>45322956</v>
      </c>
      <c r="C5178" t="s">
        <v>2631</v>
      </c>
      <c r="D5178">
        <v>2172261</v>
      </c>
      <c r="E5178" t="s">
        <v>2628</v>
      </c>
      <c r="F5178" s="59">
        <v>924</v>
      </c>
      <c r="G5178">
        <v>705.34</v>
      </c>
      <c r="H5178" t="s">
        <v>2538</v>
      </c>
      <c r="I5178" t="s">
        <v>2539</v>
      </c>
      <c r="J5178" t="s">
        <v>292</v>
      </c>
      <c r="K5178" t="s">
        <v>2321</v>
      </c>
      <c r="L5178" t="s">
        <v>574</v>
      </c>
      <c r="M5178" t="s">
        <v>2611</v>
      </c>
      <c r="N5178" t="s">
        <v>2612</v>
      </c>
      <c r="O5178" t="s">
        <v>2542</v>
      </c>
      <c r="P5178" t="s">
        <v>2543</v>
      </c>
      <c r="Q5178" t="s">
        <v>2544</v>
      </c>
      <c r="R5178" t="s">
        <v>2613</v>
      </c>
      <c r="S5178" t="s">
        <v>2546</v>
      </c>
      <c r="T5178">
        <v>0</v>
      </c>
      <c r="U5178" t="s">
        <v>2614</v>
      </c>
      <c r="V5178" t="s">
        <v>2615</v>
      </c>
      <c r="W5178" t="s">
        <v>2614</v>
      </c>
      <c r="X5178" t="s">
        <v>2615</v>
      </c>
      <c r="Y5178" t="str">
        <f t="shared" si="80"/>
        <v>广州荔湾品唯信息服务有限公司广州唯品会电子商务有限公司信息流</v>
      </c>
      <c r="Z5178" t="e">
        <f>VLOOKUP(Y:Y,[1]Sheet1!N:N,1,0)</f>
        <v>#N/A</v>
      </c>
    </row>
    <row r="5179" spans="1:26" x14ac:dyDescent="0.25">
      <c r="A5179">
        <v>20230601</v>
      </c>
      <c r="B5179">
        <v>47502542</v>
      </c>
      <c r="C5179" t="s">
        <v>2885</v>
      </c>
      <c r="D5179">
        <v>2054669</v>
      </c>
      <c r="E5179" t="s">
        <v>2622</v>
      </c>
      <c r="F5179" s="59">
        <v>0.01</v>
      </c>
      <c r="G5179">
        <v>0.01</v>
      </c>
      <c r="H5179" t="s">
        <v>2538</v>
      </c>
      <c r="I5179" t="s">
        <v>2539</v>
      </c>
      <c r="J5179" t="s">
        <v>2352</v>
      </c>
      <c r="K5179" t="s">
        <v>2321</v>
      </c>
      <c r="L5179" t="s">
        <v>2351</v>
      </c>
      <c r="M5179" t="s">
        <v>2623</v>
      </c>
      <c r="N5179" t="s">
        <v>2624</v>
      </c>
      <c r="O5179" t="s">
        <v>2542</v>
      </c>
      <c r="P5179" t="s">
        <v>2543</v>
      </c>
      <c r="Q5179" t="s">
        <v>2544</v>
      </c>
      <c r="R5179" t="s">
        <v>2625</v>
      </c>
      <c r="S5179" t="s">
        <v>2546</v>
      </c>
      <c r="T5179">
        <v>0</v>
      </c>
      <c r="U5179" t="s">
        <v>838</v>
      </c>
      <c r="V5179" t="s">
        <v>2548</v>
      </c>
      <c r="W5179" t="s">
        <v>838</v>
      </c>
      <c r="X5179" t="s">
        <v>2548</v>
      </c>
      <c r="Y5179" t="str">
        <f t="shared" si="80"/>
        <v>深圳市小赢普惠科技有限责任公司深圳市赢众通金融信息服务有限责任公司信息流</v>
      </c>
      <c r="Z5179" t="e">
        <f>VLOOKUP(Y:Y,[1]Sheet1!N:N,1,0)</f>
        <v>#N/A</v>
      </c>
    </row>
    <row r="5180" spans="1:26" hidden="1" x14ac:dyDescent="0.25">
      <c r="A5180">
        <v>20230601</v>
      </c>
      <c r="B5180">
        <v>29768589</v>
      </c>
      <c r="C5180" t="s">
        <v>2724</v>
      </c>
      <c r="D5180">
        <v>2130054</v>
      </c>
      <c r="E5180" t="s">
        <v>2558</v>
      </c>
      <c r="F5180" s="59">
        <v>2858.44</v>
      </c>
      <c r="G5180">
        <v>2314.48</v>
      </c>
      <c r="H5180" t="s">
        <v>2559</v>
      </c>
      <c r="I5180" t="s">
        <v>2560</v>
      </c>
      <c r="J5180" t="s">
        <v>2350</v>
      </c>
      <c r="K5180" t="s">
        <v>711</v>
      </c>
      <c r="L5180" t="s">
        <v>2350</v>
      </c>
      <c r="M5180" t="s">
        <v>2561</v>
      </c>
      <c r="N5180" t="s">
        <v>2562</v>
      </c>
      <c r="O5180" t="s">
        <v>2542</v>
      </c>
      <c r="P5180" t="s">
        <v>2543</v>
      </c>
      <c r="Q5180" t="s">
        <v>2544</v>
      </c>
      <c r="R5180" t="s">
        <v>2563</v>
      </c>
      <c r="S5180" t="s">
        <v>2546</v>
      </c>
      <c r="T5180">
        <v>9427.7919999999995</v>
      </c>
      <c r="U5180" t="s">
        <v>1891</v>
      </c>
      <c r="V5180" t="s">
        <v>2564</v>
      </c>
      <c r="W5180" t="s">
        <v>1891</v>
      </c>
      <c r="X5180" t="s">
        <v>2564</v>
      </c>
      <c r="Y5180" t="str">
        <f t="shared" si="80"/>
        <v>深圳尚米网络技术有限公司深圳尚米网络技术有限公司CPC</v>
      </c>
      <c r="Z5180" t="e">
        <f>VLOOKUP(Y:Y,[1]Sheet1!N:N,1,0)</f>
        <v>#N/A</v>
      </c>
    </row>
    <row r="5181" spans="1:26" x14ac:dyDescent="0.25">
      <c r="A5181">
        <v>20230601</v>
      </c>
      <c r="B5181">
        <v>43094813</v>
      </c>
      <c r="C5181" t="s">
        <v>2677</v>
      </c>
      <c r="D5181">
        <v>2054669</v>
      </c>
      <c r="E5181" t="s">
        <v>2622</v>
      </c>
      <c r="F5181" s="59">
        <v>4071.92</v>
      </c>
      <c r="G5181">
        <v>3016.24</v>
      </c>
      <c r="H5181" t="s">
        <v>2538</v>
      </c>
      <c r="I5181" t="s">
        <v>2539</v>
      </c>
      <c r="J5181" t="s">
        <v>2352</v>
      </c>
      <c r="K5181" t="s">
        <v>2321</v>
      </c>
      <c r="L5181" t="s">
        <v>2351</v>
      </c>
      <c r="M5181" t="s">
        <v>2623</v>
      </c>
      <c r="N5181" t="s">
        <v>2624</v>
      </c>
      <c r="O5181" t="s">
        <v>2542</v>
      </c>
      <c r="P5181" t="s">
        <v>2543</v>
      </c>
      <c r="Q5181" t="s">
        <v>2544</v>
      </c>
      <c r="R5181" t="s">
        <v>2625</v>
      </c>
      <c r="S5181" t="s">
        <v>2546</v>
      </c>
      <c r="T5181">
        <v>0</v>
      </c>
      <c r="U5181" t="s">
        <v>838</v>
      </c>
      <c r="V5181" t="s">
        <v>2548</v>
      </c>
      <c r="W5181" t="s">
        <v>838</v>
      </c>
      <c r="X5181" t="s">
        <v>2548</v>
      </c>
      <c r="Y5181" t="str">
        <f t="shared" si="80"/>
        <v>深圳市小赢普惠科技有限责任公司深圳市赢众通金融信息服务有限责任公司信息流</v>
      </c>
      <c r="Z5181" t="e">
        <f>VLOOKUP(Y:Y,[1]Sheet1!N:N,1,0)</f>
        <v>#N/A</v>
      </c>
    </row>
    <row r="5182" spans="1:26" hidden="1" x14ac:dyDescent="0.25">
      <c r="A5182">
        <v>20230601</v>
      </c>
      <c r="B5182">
        <v>47426689</v>
      </c>
      <c r="C5182" t="s">
        <v>2872</v>
      </c>
      <c r="D5182">
        <v>2167551</v>
      </c>
      <c r="E5182" t="s">
        <v>2550</v>
      </c>
      <c r="F5182" s="59">
        <v>4.45</v>
      </c>
      <c r="G5182">
        <v>4.45</v>
      </c>
      <c r="H5182" t="s">
        <v>2538</v>
      </c>
      <c r="I5182" t="s">
        <v>2551</v>
      </c>
      <c r="J5182" t="s">
        <v>2332</v>
      </c>
      <c r="K5182" t="s">
        <v>2321</v>
      </c>
      <c r="L5182" t="s">
        <v>2333</v>
      </c>
      <c r="M5182" t="s">
        <v>2552</v>
      </c>
      <c r="N5182" t="s">
        <v>2553</v>
      </c>
      <c r="O5182" t="s">
        <v>2542</v>
      </c>
      <c r="P5182" t="s">
        <v>2543</v>
      </c>
      <c r="Q5182" t="s">
        <v>2544</v>
      </c>
      <c r="R5182" t="s">
        <v>2554</v>
      </c>
      <c r="S5182" t="s">
        <v>2546</v>
      </c>
      <c r="T5182">
        <v>0</v>
      </c>
      <c r="U5182" t="s">
        <v>2555</v>
      </c>
      <c r="V5182" t="s">
        <v>2556</v>
      </c>
      <c r="W5182" t="s">
        <v>2555</v>
      </c>
      <c r="X5182" t="s">
        <v>2556</v>
      </c>
      <c r="Y5182" t="str">
        <f t="shared" si="80"/>
        <v>北京爱奇艺科技有限公司-百度北京爱奇艺科技有限公司信息流</v>
      </c>
      <c r="Z5182" t="e">
        <f>VLOOKUP(Y:Y,[1]Sheet1!N:N,1,0)</f>
        <v>#N/A</v>
      </c>
    </row>
    <row r="5183" spans="1:26" hidden="1" x14ac:dyDescent="0.25">
      <c r="A5183">
        <v>20230601</v>
      </c>
      <c r="B5183">
        <v>38794049</v>
      </c>
      <c r="C5183" t="s">
        <v>2627</v>
      </c>
      <c r="D5183">
        <v>2172261</v>
      </c>
      <c r="E5183" t="s">
        <v>2628</v>
      </c>
      <c r="F5183" s="59">
        <v>632.47</v>
      </c>
      <c r="G5183">
        <v>482.8</v>
      </c>
      <c r="H5183" t="s">
        <v>2538</v>
      </c>
      <c r="I5183" t="s">
        <v>2551</v>
      </c>
      <c r="J5183" t="s">
        <v>292</v>
      </c>
      <c r="K5183" t="s">
        <v>2321</v>
      </c>
      <c r="L5183" t="s">
        <v>574</v>
      </c>
      <c r="M5183" t="s">
        <v>2611</v>
      </c>
      <c r="N5183" t="s">
        <v>2612</v>
      </c>
      <c r="O5183" t="s">
        <v>2542</v>
      </c>
      <c r="P5183" t="s">
        <v>2543</v>
      </c>
      <c r="Q5183" t="s">
        <v>2544</v>
      </c>
      <c r="R5183" t="s">
        <v>2613</v>
      </c>
      <c r="S5183" t="s">
        <v>2546</v>
      </c>
      <c r="T5183">
        <v>0</v>
      </c>
      <c r="U5183" t="s">
        <v>2614</v>
      </c>
      <c r="V5183" t="s">
        <v>2615</v>
      </c>
      <c r="W5183" t="s">
        <v>2614</v>
      </c>
      <c r="X5183" t="s">
        <v>2615</v>
      </c>
      <c r="Y5183" t="str">
        <f t="shared" si="80"/>
        <v>广州荔湾品唯信息服务有限公司广州唯品会电子商务有限公司信息流</v>
      </c>
      <c r="Z5183" t="e">
        <f>VLOOKUP(Y:Y,[1]Sheet1!N:N,1,0)</f>
        <v>#N/A</v>
      </c>
    </row>
    <row r="5184" spans="1:26" x14ac:dyDescent="0.25">
      <c r="A5184">
        <v>20230601</v>
      </c>
      <c r="B5184">
        <v>39873589</v>
      </c>
      <c r="C5184" t="s">
        <v>2811</v>
      </c>
      <c r="D5184">
        <v>2054669</v>
      </c>
      <c r="E5184" t="s">
        <v>2622</v>
      </c>
      <c r="F5184" s="59">
        <v>68.06</v>
      </c>
      <c r="G5184">
        <v>50.42</v>
      </c>
      <c r="H5184" t="s">
        <v>2538</v>
      </c>
      <c r="I5184" t="s">
        <v>2551</v>
      </c>
      <c r="J5184" t="s">
        <v>2352</v>
      </c>
      <c r="K5184" t="s">
        <v>2321</v>
      </c>
      <c r="L5184" t="s">
        <v>2351</v>
      </c>
      <c r="M5184" t="s">
        <v>2623</v>
      </c>
      <c r="N5184" t="s">
        <v>2624</v>
      </c>
      <c r="O5184" t="s">
        <v>2542</v>
      </c>
      <c r="P5184" t="s">
        <v>2543</v>
      </c>
      <c r="Q5184" t="s">
        <v>2544</v>
      </c>
      <c r="R5184" t="s">
        <v>2625</v>
      </c>
      <c r="S5184" t="s">
        <v>2546</v>
      </c>
      <c r="T5184">
        <v>0</v>
      </c>
      <c r="U5184" t="s">
        <v>838</v>
      </c>
      <c r="V5184" t="s">
        <v>2548</v>
      </c>
      <c r="W5184" t="s">
        <v>838</v>
      </c>
      <c r="X5184" t="s">
        <v>2548</v>
      </c>
      <c r="Y5184" t="str">
        <f t="shared" si="80"/>
        <v>深圳市小赢普惠科技有限责任公司深圳市赢众通金融信息服务有限责任公司信息流</v>
      </c>
      <c r="Z5184" t="e">
        <f>VLOOKUP(Y:Y,[1]Sheet1!N:N,1,0)</f>
        <v>#N/A</v>
      </c>
    </row>
    <row r="5185" spans="1:26" hidden="1" x14ac:dyDescent="0.25">
      <c r="A5185">
        <v>20230601</v>
      </c>
      <c r="B5185">
        <v>40548287</v>
      </c>
      <c r="C5185" t="s">
        <v>2616</v>
      </c>
      <c r="D5185">
        <v>2130054</v>
      </c>
      <c r="E5185" t="s">
        <v>2558</v>
      </c>
      <c r="F5185" s="59">
        <v>1803.69</v>
      </c>
      <c r="G5185">
        <v>1460.41</v>
      </c>
      <c r="H5185" t="s">
        <v>2559</v>
      </c>
      <c r="I5185" t="s">
        <v>2560</v>
      </c>
      <c r="J5185" t="s">
        <v>2350</v>
      </c>
      <c r="K5185" t="s">
        <v>711</v>
      </c>
      <c r="L5185" t="s">
        <v>2350</v>
      </c>
      <c r="M5185" t="s">
        <v>2561</v>
      </c>
      <c r="N5185" t="s">
        <v>2562</v>
      </c>
      <c r="O5185" t="s">
        <v>2542</v>
      </c>
      <c r="P5185" t="s">
        <v>2543</v>
      </c>
      <c r="Q5185" t="s">
        <v>2544</v>
      </c>
      <c r="R5185" t="s">
        <v>2563</v>
      </c>
      <c r="S5185" t="s">
        <v>2546</v>
      </c>
      <c r="T5185">
        <v>4407.0829999999996</v>
      </c>
      <c r="U5185" t="s">
        <v>1891</v>
      </c>
      <c r="V5185" t="s">
        <v>2564</v>
      </c>
      <c r="W5185" t="s">
        <v>1891</v>
      </c>
      <c r="X5185" t="s">
        <v>2564</v>
      </c>
      <c r="Y5185" t="str">
        <f t="shared" si="80"/>
        <v>深圳尚米网络技术有限公司深圳尚米网络技术有限公司CPC</v>
      </c>
      <c r="Z5185" t="e">
        <f>VLOOKUP(Y:Y,[1]Sheet1!N:N,1,0)</f>
        <v>#N/A</v>
      </c>
    </row>
    <row r="5186" spans="1:26" hidden="1" x14ac:dyDescent="0.25">
      <c r="A5186">
        <v>20230601</v>
      </c>
      <c r="B5186">
        <v>42965764</v>
      </c>
      <c r="C5186" t="s">
        <v>2536</v>
      </c>
      <c r="D5186">
        <v>2158784</v>
      </c>
      <c r="E5186" t="s">
        <v>2537</v>
      </c>
      <c r="F5186" s="59">
        <v>115.41</v>
      </c>
      <c r="G5186">
        <v>115.41</v>
      </c>
      <c r="H5186" t="s">
        <v>2538</v>
      </c>
      <c r="I5186" t="s">
        <v>2551</v>
      </c>
      <c r="J5186" t="s">
        <v>2320</v>
      </c>
      <c r="K5186" t="s">
        <v>2321</v>
      </c>
      <c r="L5186" t="s">
        <v>2318</v>
      </c>
      <c r="M5186" t="s">
        <v>2540</v>
      </c>
      <c r="N5186" t="s">
        <v>2541</v>
      </c>
      <c r="O5186" t="s">
        <v>2542</v>
      </c>
      <c r="P5186" t="s">
        <v>2543</v>
      </c>
      <c r="Q5186" t="s">
        <v>2544</v>
      </c>
      <c r="R5186" t="s">
        <v>2545</v>
      </c>
      <c r="S5186" t="s">
        <v>2546</v>
      </c>
      <c r="T5186">
        <v>0</v>
      </c>
      <c r="U5186" t="s">
        <v>838</v>
      </c>
      <c r="V5186" t="s">
        <v>2547</v>
      </c>
      <c r="W5186" t="s">
        <v>838</v>
      </c>
      <c r="X5186" t="s">
        <v>2548</v>
      </c>
      <c r="Y5186" t="str">
        <f t="shared" si="80"/>
        <v>上海耳序信息技术有限公司-四部上海拍拍贷金融信息服务有限公司信息流</v>
      </c>
      <c r="Z5186" t="e">
        <f>VLOOKUP(Y:Y,[1]Sheet1!N:N,1,0)</f>
        <v>#N/A</v>
      </c>
    </row>
    <row r="5187" spans="1:26" hidden="1" x14ac:dyDescent="0.25">
      <c r="A5187">
        <v>20230601</v>
      </c>
      <c r="B5187">
        <v>46808299</v>
      </c>
      <c r="C5187" t="s">
        <v>2567</v>
      </c>
      <c r="D5187">
        <v>2159765</v>
      </c>
      <c r="E5187" t="s">
        <v>2568</v>
      </c>
      <c r="F5187" s="59">
        <v>28.34</v>
      </c>
      <c r="G5187">
        <v>21.63</v>
      </c>
      <c r="H5187" t="s">
        <v>2538</v>
      </c>
      <c r="I5187" t="s">
        <v>2551</v>
      </c>
      <c r="J5187" t="s">
        <v>2375</v>
      </c>
      <c r="K5187" t="s">
        <v>2321</v>
      </c>
      <c r="L5187" t="s">
        <v>2277</v>
      </c>
      <c r="M5187" t="s">
        <v>2569</v>
      </c>
      <c r="O5187" t="s">
        <v>2542</v>
      </c>
      <c r="P5187" t="s">
        <v>2543</v>
      </c>
      <c r="Q5187" t="s">
        <v>2544</v>
      </c>
      <c r="R5187" t="s">
        <v>2570</v>
      </c>
      <c r="S5187" t="s">
        <v>2546</v>
      </c>
      <c r="T5187">
        <v>0</v>
      </c>
      <c r="U5187" t="s">
        <v>2571</v>
      </c>
      <c r="V5187" t="s">
        <v>2572</v>
      </c>
      <c r="W5187" t="s">
        <v>2571</v>
      </c>
      <c r="X5187" t="s">
        <v>2572</v>
      </c>
      <c r="Y5187" t="str">
        <f t="shared" ref="Y5187:Y5250" si="81">L5187&amp;J5187&amp;K5187</f>
        <v>酷得少年（天津）文化传播有限公司-1北京酷得少年科技有限公司信息流</v>
      </c>
      <c r="Z5187" t="e">
        <f>VLOOKUP(Y:Y,[1]Sheet1!N:N,1,0)</f>
        <v>#N/A</v>
      </c>
    </row>
    <row r="5188" spans="1:26" hidden="1" x14ac:dyDescent="0.25">
      <c r="A5188">
        <v>20230601</v>
      </c>
      <c r="B5188">
        <v>47327773</v>
      </c>
      <c r="C5188" t="s">
        <v>2714</v>
      </c>
      <c r="D5188">
        <v>2185183</v>
      </c>
      <c r="E5188" t="s">
        <v>2574</v>
      </c>
      <c r="F5188" s="59">
        <v>188.59</v>
      </c>
      <c r="G5188">
        <v>142.87</v>
      </c>
      <c r="H5188" t="s">
        <v>2538</v>
      </c>
      <c r="I5188" t="s">
        <v>2551</v>
      </c>
      <c r="J5188" t="s">
        <v>2575</v>
      </c>
      <c r="K5188" t="s">
        <v>2321</v>
      </c>
      <c r="L5188" t="s">
        <v>2344</v>
      </c>
      <c r="M5188" t="s">
        <v>2576</v>
      </c>
      <c r="O5188" t="s">
        <v>2542</v>
      </c>
      <c r="P5188" t="s">
        <v>2543</v>
      </c>
      <c r="Q5188" t="s">
        <v>2544</v>
      </c>
      <c r="R5188" t="s">
        <v>2577</v>
      </c>
      <c r="S5188" t="s">
        <v>2546</v>
      </c>
      <c r="T5188">
        <v>0</v>
      </c>
      <c r="U5188" t="s">
        <v>838</v>
      </c>
      <c r="V5188" t="s">
        <v>2578</v>
      </c>
      <c r="W5188" t="s">
        <v>838</v>
      </c>
      <c r="X5188" t="s">
        <v>2578</v>
      </c>
      <c r="Y5188" t="str">
        <f t="shared" si="81"/>
        <v>北京微财科技有限公司-数媒重庆市黑卡小额贷款有限公司信息流</v>
      </c>
      <c r="Z5188" t="e">
        <f>VLOOKUP(Y:Y,[1]Sheet1!N:N,1,0)</f>
        <v>#N/A</v>
      </c>
    </row>
    <row r="5189" spans="1:26" hidden="1" x14ac:dyDescent="0.25">
      <c r="A5189">
        <v>20230601</v>
      </c>
      <c r="B5189">
        <v>47426526</v>
      </c>
      <c r="C5189" t="s">
        <v>2799</v>
      </c>
      <c r="D5189">
        <v>2167551</v>
      </c>
      <c r="E5189" t="s">
        <v>2550</v>
      </c>
      <c r="F5189" s="59">
        <v>12.56</v>
      </c>
      <c r="G5189">
        <v>0</v>
      </c>
      <c r="H5189" t="s">
        <v>2538</v>
      </c>
      <c r="I5189" t="s">
        <v>2551</v>
      </c>
      <c r="J5189" t="s">
        <v>2332</v>
      </c>
      <c r="K5189" t="s">
        <v>2321</v>
      </c>
      <c r="L5189" t="s">
        <v>2333</v>
      </c>
      <c r="M5189" t="s">
        <v>2552</v>
      </c>
      <c r="N5189" t="s">
        <v>2553</v>
      </c>
      <c r="O5189" t="s">
        <v>2542</v>
      </c>
      <c r="P5189" t="s">
        <v>2543</v>
      </c>
      <c r="Q5189" t="s">
        <v>2544</v>
      </c>
      <c r="R5189" t="s">
        <v>2554</v>
      </c>
      <c r="S5189" t="s">
        <v>2546</v>
      </c>
      <c r="T5189">
        <v>0</v>
      </c>
      <c r="U5189" t="s">
        <v>2555</v>
      </c>
      <c r="V5189" t="s">
        <v>2556</v>
      </c>
      <c r="W5189" t="s">
        <v>2555</v>
      </c>
      <c r="X5189" t="s">
        <v>2556</v>
      </c>
      <c r="Y5189" t="str">
        <f t="shared" si="81"/>
        <v>北京爱奇艺科技有限公司-百度北京爱奇艺科技有限公司信息流</v>
      </c>
      <c r="Z5189" t="e">
        <f>VLOOKUP(Y:Y,[1]Sheet1!N:N,1,0)</f>
        <v>#N/A</v>
      </c>
    </row>
    <row r="5190" spans="1:26" hidden="1" x14ac:dyDescent="0.25">
      <c r="A5190">
        <v>20230601</v>
      </c>
      <c r="B5190">
        <v>29855630</v>
      </c>
      <c r="C5190" t="s">
        <v>2765</v>
      </c>
      <c r="D5190">
        <v>2130054</v>
      </c>
      <c r="E5190" t="s">
        <v>2558</v>
      </c>
      <c r="F5190" s="59">
        <v>4261.3500000000004</v>
      </c>
      <c r="G5190">
        <v>3450.37</v>
      </c>
      <c r="H5190" t="s">
        <v>2559</v>
      </c>
      <c r="I5190" t="s">
        <v>2560</v>
      </c>
      <c r="J5190" t="s">
        <v>2350</v>
      </c>
      <c r="K5190" t="s">
        <v>711</v>
      </c>
      <c r="L5190" t="s">
        <v>2350</v>
      </c>
      <c r="M5190" t="s">
        <v>2561</v>
      </c>
      <c r="N5190" t="s">
        <v>2562</v>
      </c>
      <c r="O5190" t="s">
        <v>2542</v>
      </c>
      <c r="P5190" t="s">
        <v>2543</v>
      </c>
      <c r="Q5190" t="s">
        <v>2544</v>
      </c>
      <c r="R5190" t="s">
        <v>2563</v>
      </c>
      <c r="S5190" t="s">
        <v>2546</v>
      </c>
      <c r="T5190">
        <v>6885.6769999999997</v>
      </c>
      <c r="U5190" t="s">
        <v>1891</v>
      </c>
      <c r="V5190" t="s">
        <v>2564</v>
      </c>
      <c r="W5190" t="s">
        <v>1891</v>
      </c>
      <c r="X5190" t="s">
        <v>2564</v>
      </c>
      <c r="Y5190" t="str">
        <f t="shared" si="81"/>
        <v>深圳尚米网络技术有限公司深圳尚米网络技术有限公司CPC</v>
      </c>
      <c r="Z5190" t="e">
        <f>VLOOKUP(Y:Y,[1]Sheet1!N:N,1,0)</f>
        <v>#N/A</v>
      </c>
    </row>
    <row r="5191" spans="1:26" hidden="1" x14ac:dyDescent="0.25">
      <c r="A5191">
        <v>20230601</v>
      </c>
      <c r="B5191">
        <v>27382568</v>
      </c>
      <c r="C5191" t="s">
        <v>2796</v>
      </c>
      <c r="D5191">
        <v>2172257</v>
      </c>
      <c r="E5191" t="s">
        <v>2610</v>
      </c>
      <c r="F5191" s="59">
        <v>9455.7999999999993</v>
      </c>
      <c r="G5191">
        <v>7504.44</v>
      </c>
      <c r="H5191" t="s">
        <v>2559</v>
      </c>
      <c r="I5191" t="s">
        <v>2560</v>
      </c>
      <c r="J5191" t="s">
        <v>292</v>
      </c>
      <c r="K5191" t="s">
        <v>711</v>
      </c>
      <c r="L5191" t="s">
        <v>574</v>
      </c>
      <c r="M5191" t="s">
        <v>2611</v>
      </c>
      <c r="N5191" t="s">
        <v>2612</v>
      </c>
      <c r="O5191" t="s">
        <v>2542</v>
      </c>
      <c r="P5191" t="s">
        <v>2543</v>
      </c>
      <c r="Q5191" t="s">
        <v>2544</v>
      </c>
      <c r="R5191" t="s">
        <v>2613</v>
      </c>
      <c r="S5191" t="s">
        <v>2546</v>
      </c>
      <c r="T5191">
        <v>61625.135000000002</v>
      </c>
      <c r="U5191" t="s">
        <v>2614</v>
      </c>
      <c r="V5191" t="s">
        <v>2615</v>
      </c>
      <c r="W5191" t="s">
        <v>2614</v>
      </c>
      <c r="X5191" t="s">
        <v>2615</v>
      </c>
      <c r="Y5191" t="str">
        <f t="shared" si="81"/>
        <v>广州荔湾品唯信息服务有限公司广州唯品会电子商务有限公司CPC</v>
      </c>
      <c r="Z5191" t="e">
        <f>VLOOKUP(Y:Y,[1]Sheet1!N:N,1,0)</f>
        <v>#N/A</v>
      </c>
    </row>
    <row r="5192" spans="1:26" hidden="1" x14ac:dyDescent="0.25">
      <c r="A5192">
        <v>20230601</v>
      </c>
      <c r="B5192">
        <v>39122211</v>
      </c>
      <c r="C5192" t="s">
        <v>2605</v>
      </c>
      <c r="D5192">
        <v>2117410</v>
      </c>
      <c r="E5192" t="s">
        <v>2587</v>
      </c>
      <c r="F5192" s="59">
        <v>1030.02</v>
      </c>
      <c r="G5192">
        <v>0</v>
      </c>
      <c r="H5192" t="s">
        <v>2538</v>
      </c>
      <c r="I5192" t="s">
        <v>2551</v>
      </c>
      <c r="J5192" t="s">
        <v>2353</v>
      </c>
      <c r="K5192" t="s">
        <v>2321</v>
      </c>
      <c r="L5192" t="s">
        <v>326</v>
      </c>
      <c r="M5192" t="s">
        <v>2588</v>
      </c>
      <c r="N5192" t="s">
        <v>2589</v>
      </c>
      <c r="O5192" t="s">
        <v>2542</v>
      </c>
      <c r="P5192" t="s">
        <v>2543</v>
      </c>
      <c r="Q5192" t="s">
        <v>2544</v>
      </c>
      <c r="R5192" t="s">
        <v>2570</v>
      </c>
      <c r="S5192" t="s">
        <v>2546</v>
      </c>
      <c r="T5192">
        <v>0</v>
      </c>
      <c r="U5192" t="s">
        <v>2571</v>
      </c>
      <c r="V5192" t="s">
        <v>2572</v>
      </c>
      <c r="W5192" t="s">
        <v>1891</v>
      </c>
      <c r="X5192" t="s">
        <v>2564</v>
      </c>
      <c r="Y5192" t="str">
        <f t="shared" si="81"/>
        <v>网易有道信息技术（北京）有限公司网易(杭州)网络有限公司信息流</v>
      </c>
      <c r="Z5192" t="e">
        <f>VLOOKUP(Y:Y,[1]Sheet1!N:N,1,0)</f>
        <v>#N/A</v>
      </c>
    </row>
    <row r="5193" spans="1:26" hidden="1" x14ac:dyDescent="0.25">
      <c r="A5193">
        <v>20230601</v>
      </c>
      <c r="B5193">
        <v>40548298</v>
      </c>
      <c r="C5193" t="s">
        <v>2557</v>
      </c>
      <c r="D5193">
        <v>2130054</v>
      </c>
      <c r="E5193" t="s">
        <v>2558</v>
      </c>
      <c r="F5193" s="59">
        <v>2426</v>
      </c>
      <c r="G5193">
        <v>1964.3</v>
      </c>
      <c r="H5193" t="s">
        <v>2559</v>
      </c>
      <c r="I5193" t="s">
        <v>2560</v>
      </c>
      <c r="J5193" t="s">
        <v>2350</v>
      </c>
      <c r="K5193" t="s">
        <v>711</v>
      </c>
      <c r="L5193" t="s">
        <v>2350</v>
      </c>
      <c r="M5193" t="s">
        <v>2561</v>
      </c>
      <c r="N5193" t="s">
        <v>2562</v>
      </c>
      <c r="O5193" t="s">
        <v>2542</v>
      </c>
      <c r="P5193" t="s">
        <v>2543</v>
      </c>
      <c r="Q5193" t="s">
        <v>2544</v>
      </c>
      <c r="R5193" t="s">
        <v>2563</v>
      </c>
      <c r="S5193" t="s">
        <v>2546</v>
      </c>
      <c r="T5193">
        <v>11141.861999999999</v>
      </c>
      <c r="U5193" t="s">
        <v>1891</v>
      </c>
      <c r="V5193" t="s">
        <v>2564</v>
      </c>
      <c r="W5193" t="s">
        <v>1891</v>
      </c>
      <c r="X5193" t="s">
        <v>2564</v>
      </c>
      <c r="Y5193" t="str">
        <f t="shared" si="81"/>
        <v>深圳尚米网络技术有限公司深圳尚米网络技术有限公司CPC</v>
      </c>
      <c r="Z5193" t="e">
        <f>VLOOKUP(Y:Y,[1]Sheet1!N:N,1,0)</f>
        <v>#N/A</v>
      </c>
    </row>
    <row r="5194" spans="1:26" hidden="1" x14ac:dyDescent="0.25">
      <c r="A5194">
        <v>20230601</v>
      </c>
      <c r="B5194">
        <v>42594484</v>
      </c>
      <c r="C5194" t="s">
        <v>2752</v>
      </c>
      <c r="D5194">
        <v>2130054</v>
      </c>
      <c r="E5194" t="s">
        <v>2558</v>
      </c>
      <c r="F5194" s="59">
        <v>797.28</v>
      </c>
      <c r="G5194">
        <v>645.53</v>
      </c>
      <c r="H5194" t="s">
        <v>2559</v>
      </c>
      <c r="I5194" t="s">
        <v>2560</v>
      </c>
      <c r="J5194" t="s">
        <v>2350</v>
      </c>
      <c r="K5194" t="s">
        <v>711</v>
      </c>
      <c r="L5194" t="s">
        <v>2350</v>
      </c>
      <c r="M5194" t="s">
        <v>2561</v>
      </c>
      <c r="N5194" t="s">
        <v>2562</v>
      </c>
      <c r="O5194" t="s">
        <v>2542</v>
      </c>
      <c r="P5194" t="s">
        <v>2543</v>
      </c>
      <c r="Q5194" t="s">
        <v>2544</v>
      </c>
      <c r="R5194" t="s">
        <v>2563</v>
      </c>
      <c r="S5194" t="s">
        <v>2546</v>
      </c>
      <c r="T5194">
        <v>1626.3389999999999</v>
      </c>
      <c r="U5194" t="s">
        <v>1891</v>
      </c>
      <c r="V5194" t="s">
        <v>2564</v>
      </c>
      <c r="W5194" t="s">
        <v>1891</v>
      </c>
      <c r="X5194" t="s">
        <v>2564</v>
      </c>
      <c r="Y5194" t="str">
        <f t="shared" si="81"/>
        <v>深圳尚米网络技术有限公司深圳尚米网络技术有限公司CPC</v>
      </c>
      <c r="Z5194" t="e">
        <f>VLOOKUP(Y:Y,[1]Sheet1!N:N,1,0)</f>
        <v>#N/A</v>
      </c>
    </row>
    <row r="5195" spans="1:26" hidden="1" x14ac:dyDescent="0.25">
      <c r="A5195">
        <v>20230601</v>
      </c>
      <c r="B5195">
        <v>45323011</v>
      </c>
      <c r="C5195" t="s">
        <v>2680</v>
      </c>
      <c r="D5195">
        <v>2158930</v>
      </c>
      <c r="E5195" t="s">
        <v>2880</v>
      </c>
      <c r="F5195" s="59">
        <v>161.26</v>
      </c>
      <c r="G5195">
        <v>161.26</v>
      </c>
      <c r="H5195" t="s">
        <v>2538</v>
      </c>
      <c r="I5195" t="s">
        <v>2551</v>
      </c>
      <c r="J5195" t="s">
        <v>292</v>
      </c>
      <c r="K5195" t="s">
        <v>2321</v>
      </c>
      <c r="L5195" t="s">
        <v>574</v>
      </c>
      <c r="M5195" t="s">
        <v>2611</v>
      </c>
      <c r="N5195" t="s">
        <v>2612</v>
      </c>
      <c r="O5195" t="s">
        <v>2542</v>
      </c>
      <c r="P5195" t="s">
        <v>2543</v>
      </c>
      <c r="Q5195" t="s">
        <v>2544</v>
      </c>
      <c r="R5195" t="s">
        <v>2613</v>
      </c>
      <c r="S5195" t="s">
        <v>2546</v>
      </c>
      <c r="T5195">
        <v>0</v>
      </c>
      <c r="U5195" t="s">
        <v>2614</v>
      </c>
      <c r="V5195" t="s">
        <v>2615</v>
      </c>
      <c r="W5195" t="s">
        <v>2614</v>
      </c>
      <c r="X5195" t="s">
        <v>2615</v>
      </c>
      <c r="Y5195" t="str">
        <f t="shared" si="81"/>
        <v>广州荔湾品唯信息服务有限公司广州唯品会电子商务有限公司信息流</v>
      </c>
      <c r="Z5195" t="e">
        <f>VLOOKUP(Y:Y,[1]Sheet1!N:N,1,0)</f>
        <v>#N/A</v>
      </c>
    </row>
    <row r="5196" spans="1:26" hidden="1" x14ac:dyDescent="0.25">
      <c r="A5196">
        <v>20230601</v>
      </c>
      <c r="B5196">
        <v>47327891</v>
      </c>
      <c r="C5196" t="s">
        <v>2863</v>
      </c>
      <c r="D5196">
        <v>2165189</v>
      </c>
      <c r="E5196" t="s">
        <v>2881</v>
      </c>
      <c r="F5196" s="59">
        <v>32.32</v>
      </c>
      <c r="G5196">
        <v>24.86</v>
      </c>
      <c r="H5196" t="s">
        <v>2538</v>
      </c>
      <c r="I5196" t="s">
        <v>2551</v>
      </c>
      <c r="J5196" t="s">
        <v>2575</v>
      </c>
      <c r="K5196" t="s">
        <v>2321</v>
      </c>
      <c r="L5196" t="s">
        <v>2344</v>
      </c>
      <c r="M5196" t="s">
        <v>2576</v>
      </c>
      <c r="O5196" t="s">
        <v>2542</v>
      </c>
      <c r="P5196" t="s">
        <v>2543</v>
      </c>
      <c r="Q5196" t="s">
        <v>2544</v>
      </c>
      <c r="R5196" t="s">
        <v>2577</v>
      </c>
      <c r="S5196" t="s">
        <v>2546</v>
      </c>
      <c r="T5196">
        <v>0</v>
      </c>
      <c r="U5196" t="s">
        <v>838</v>
      </c>
      <c r="V5196" t="s">
        <v>2578</v>
      </c>
      <c r="W5196" t="s">
        <v>838</v>
      </c>
      <c r="X5196" t="s">
        <v>2578</v>
      </c>
      <c r="Y5196" t="str">
        <f t="shared" si="81"/>
        <v>北京微财科技有限公司-数媒重庆市黑卡小额贷款有限公司信息流</v>
      </c>
      <c r="Z5196" t="e">
        <f>VLOOKUP(Y:Y,[1]Sheet1!N:N,1,0)</f>
        <v>#N/A</v>
      </c>
    </row>
    <row r="5197" spans="1:26" hidden="1" x14ac:dyDescent="0.25">
      <c r="A5197">
        <v>20230601</v>
      </c>
      <c r="B5197">
        <v>47866527</v>
      </c>
      <c r="C5197" t="s">
        <v>2800</v>
      </c>
      <c r="D5197">
        <v>2172257</v>
      </c>
      <c r="E5197" t="s">
        <v>2610</v>
      </c>
      <c r="F5197" s="59">
        <v>1530.8</v>
      </c>
      <c r="G5197">
        <v>1214.8499999999999</v>
      </c>
      <c r="H5197" t="s">
        <v>2559</v>
      </c>
      <c r="I5197" t="s">
        <v>2560</v>
      </c>
      <c r="J5197" t="s">
        <v>292</v>
      </c>
      <c r="K5197" t="s">
        <v>711</v>
      </c>
      <c r="L5197" t="s">
        <v>2325</v>
      </c>
      <c r="M5197" t="s">
        <v>2611</v>
      </c>
      <c r="N5197" t="s">
        <v>2612</v>
      </c>
      <c r="O5197" t="s">
        <v>2542</v>
      </c>
      <c r="P5197" t="s">
        <v>2543</v>
      </c>
      <c r="Q5197" t="s">
        <v>2544</v>
      </c>
      <c r="R5197" t="s">
        <v>2613</v>
      </c>
      <c r="S5197" t="s">
        <v>2546</v>
      </c>
      <c r="T5197">
        <v>34545.650999999998</v>
      </c>
      <c r="U5197" t="s">
        <v>2614</v>
      </c>
      <c r="V5197" t="s">
        <v>2615</v>
      </c>
      <c r="W5197" t="s">
        <v>2614</v>
      </c>
      <c r="X5197" t="s">
        <v>2615</v>
      </c>
      <c r="Y5197" t="str">
        <f t="shared" si="81"/>
        <v>深圳龙鱼科技有限公司广州唯品会电子商务有限公司CPC</v>
      </c>
      <c r="Z5197" t="e">
        <f>VLOOKUP(Y:Y,[1]Sheet1!N:N,1,0)</f>
        <v>#N/A</v>
      </c>
    </row>
    <row r="5198" spans="1:26" hidden="1" x14ac:dyDescent="0.25">
      <c r="A5198">
        <v>20230601</v>
      </c>
      <c r="B5198">
        <v>47953339</v>
      </c>
      <c r="C5198" t="s">
        <v>2755</v>
      </c>
      <c r="D5198">
        <v>2167551</v>
      </c>
      <c r="E5198" t="s">
        <v>2550</v>
      </c>
      <c r="F5198" s="59">
        <v>822.45</v>
      </c>
      <c r="G5198">
        <v>822.45</v>
      </c>
      <c r="H5198" t="s">
        <v>2538</v>
      </c>
      <c r="I5198" t="s">
        <v>2539</v>
      </c>
      <c r="J5198" t="s">
        <v>2332</v>
      </c>
      <c r="K5198" t="s">
        <v>2321</v>
      </c>
      <c r="L5198" t="s">
        <v>2333</v>
      </c>
      <c r="M5198" t="s">
        <v>2552</v>
      </c>
      <c r="N5198" t="s">
        <v>2553</v>
      </c>
      <c r="O5198" t="s">
        <v>2542</v>
      </c>
      <c r="P5198" t="s">
        <v>2543</v>
      </c>
      <c r="Q5198" t="s">
        <v>2544</v>
      </c>
      <c r="R5198" t="s">
        <v>2554</v>
      </c>
      <c r="S5198" t="s">
        <v>2546</v>
      </c>
      <c r="T5198">
        <v>0</v>
      </c>
      <c r="U5198" t="s">
        <v>2555</v>
      </c>
      <c r="V5198" t="s">
        <v>2556</v>
      </c>
      <c r="W5198" t="s">
        <v>2555</v>
      </c>
      <c r="X5198" t="s">
        <v>2556</v>
      </c>
      <c r="Y5198" t="str">
        <f t="shared" si="81"/>
        <v>北京爱奇艺科技有限公司-百度北京爱奇艺科技有限公司信息流</v>
      </c>
      <c r="Z5198" t="e">
        <f>VLOOKUP(Y:Y,[1]Sheet1!N:N,1,0)</f>
        <v>#N/A</v>
      </c>
    </row>
    <row r="5199" spans="1:26" hidden="1" x14ac:dyDescent="0.25">
      <c r="A5199">
        <v>20230601</v>
      </c>
      <c r="B5199">
        <v>30510581</v>
      </c>
      <c r="C5199" t="s">
        <v>2883</v>
      </c>
      <c r="D5199">
        <v>2125615</v>
      </c>
      <c r="E5199" t="s">
        <v>2884</v>
      </c>
      <c r="F5199" s="59">
        <v>411.53</v>
      </c>
      <c r="G5199">
        <v>411.53</v>
      </c>
      <c r="H5199" t="s">
        <v>2538</v>
      </c>
      <c r="I5199" t="s">
        <v>2539</v>
      </c>
      <c r="J5199" t="s">
        <v>2350</v>
      </c>
      <c r="K5199" t="s">
        <v>2321</v>
      </c>
      <c r="L5199" t="s">
        <v>2350</v>
      </c>
      <c r="M5199" t="s">
        <v>2561</v>
      </c>
      <c r="N5199" t="s">
        <v>2562</v>
      </c>
      <c r="O5199" t="s">
        <v>2542</v>
      </c>
      <c r="P5199" t="s">
        <v>2543</v>
      </c>
      <c r="Q5199" t="s">
        <v>2544</v>
      </c>
      <c r="R5199" t="s">
        <v>2563</v>
      </c>
      <c r="S5199" t="s">
        <v>2546</v>
      </c>
      <c r="T5199">
        <v>0</v>
      </c>
      <c r="U5199" t="s">
        <v>1891</v>
      </c>
      <c r="V5199" t="s">
        <v>2602</v>
      </c>
      <c r="W5199" t="s">
        <v>1891</v>
      </c>
      <c r="X5199" t="s">
        <v>2564</v>
      </c>
      <c r="Y5199" t="str">
        <f t="shared" si="81"/>
        <v>深圳尚米网络技术有限公司深圳尚米网络技术有限公司信息流</v>
      </c>
      <c r="Z5199" t="e">
        <f>VLOOKUP(Y:Y,[1]Sheet1!N:N,1,0)</f>
        <v>#N/A</v>
      </c>
    </row>
    <row r="5200" spans="1:26" hidden="1" x14ac:dyDescent="0.25">
      <c r="A5200">
        <v>20230601</v>
      </c>
      <c r="B5200">
        <v>38794042</v>
      </c>
      <c r="C5200" t="s">
        <v>2756</v>
      </c>
      <c r="D5200">
        <v>2172261</v>
      </c>
      <c r="E5200" t="s">
        <v>2628</v>
      </c>
      <c r="F5200" s="59">
        <v>3078.24</v>
      </c>
      <c r="G5200">
        <v>2349.8000000000002</v>
      </c>
      <c r="H5200" t="s">
        <v>2538</v>
      </c>
      <c r="I5200" t="s">
        <v>2551</v>
      </c>
      <c r="J5200" t="s">
        <v>292</v>
      </c>
      <c r="K5200" t="s">
        <v>2321</v>
      </c>
      <c r="L5200" t="s">
        <v>574</v>
      </c>
      <c r="M5200" t="s">
        <v>2611</v>
      </c>
      <c r="N5200" t="s">
        <v>2612</v>
      </c>
      <c r="O5200" t="s">
        <v>2542</v>
      </c>
      <c r="P5200" t="s">
        <v>2543</v>
      </c>
      <c r="Q5200" t="s">
        <v>2544</v>
      </c>
      <c r="R5200" t="s">
        <v>2613</v>
      </c>
      <c r="S5200" t="s">
        <v>2546</v>
      </c>
      <c r="T5200">
        <v>0</v>
      </c>
      <c r="U5200" t="s">
        <v>2614</v>
      </c>
      <c r="V5200" t="s">
        <v>2615</v>
      </c>
      <c r="W5200" t="s">
        <v>2614</v>
      </c>
      <c r="X5200" t="s">
        <v>2615</v>
      </c>
      <c r="Y5200" t="str">
        <f t="shared" si="81"/>
        <v>广州荔湾品唯信息服务有限公司广州唯品会电子商务有限公司信息流</v>
      </c>
      <c r="Z5200" t="e">
        <f>VLOOKUP(Y:Y,[1]Sheet1!N:N,1,0)</f>
        <v>#N/A</v>
      </c>
    </row>
    <row r="5201" spans="1:26" hidden="1" x14ac:dyDescent="0.25">
      <c r="A5201">
        <v>20230601</v>
      </c>
      <c r="B5201">
        <v>41276547</v>
      </c>
      <c r="C5201" t="s">
        <v>2676</v>
      </c>
      <c r="D5201">
        <v>2158492</v>
      </c>
      <c r="E5201" t="s">
        <v>2580</v>
      </c>
      <c r="F5201" s="59">
        <v>1444.85</v>
      </c>
      <c r="G5201">
        <v>1214.06</v>
      </c>
      <c r="H5201" t="s">
        <v>2559</v>
      </c>
      <c r="I5201" t="s">
        <v>2560</v>
      </c>
      <c r="J5201" t="s">
        <v>2330</v>
      </c>
      <c r="K5201" t="s">
        <v>711</v>
      </c>
      <c r="L5201" t="s">
        <v>2329</v>
      </c>
      <c r="M5201" t="s">
        <v>2581</v>
      </c>
      <c r="N5201" t="s">
        <v>2582</v>
      </c>
      <c r="O5201" t="s">
        <v>2542</v>
      </c>
      <c r="P5201" t="s">
        <v>2543</v>
      </c>
      <c r="Q5201" t="s">
        <v>2544</v>
      </c>
      <c r="R5201" t="s">
        <v>2583</v>
      </c>
      <c r="S5201" t="s">
        <v>2546</v>
      </c>
      <c r="T5201">
        <v>34052.743000000002</v>
      </c>
      <c r="U5201" t="s">
        <v>2584</v>
      </c>
      <c r="V5201" t="s">
        <v>2585</v>
      </c>
      <c r="W5201" t="s">
        <v>2584</v>
      </c>
      <c r="X5201" t="s">
        <v>2585</v>
      </c>
      <c r="Y5201" t="str">
        <f t="shared" si="81"/>
        <v>成都哈拜网络科技有限公司-数字媒体事业部上海哈啰普惠科技有限公司CPC</v>
      </c>
      <c r="Z5201" t="e">
        <f>VLOOKUP(Y:Y,[1]Sheet1!N:N,1,0)</f>
        <v>#N/A</v>
      </c>
    </row>
    <row r="5202" spans="1:26" hidden="1" x14ac:dyDescent="0.25">
      <c r="A5202">
        <v>20230601</v>
      </c>
      <c r="B5202">
        <v>42012606</v>
      </c>
      <c r="C5202" t="s">
        <v>2715</v>
      </c>
      <c r="D5202">
        <v>2142924</v>
      </c>
      <c r="E5202" t="s">
        <v>2716</v>
      </c>
      <c r="F5202" s="59">
        <v>180.52</v>
      </c>
      <c r="G5202">
        <v>180.52</v>
      </c>
      <c r="H5202" t="s">
        <v>2559</v>
      </c>
      <c r="I5202" t="s">
        <v>2560</v>
      </c>
      <c r="J5202" t="s">
        <v>392</v>
      </c>
      <c r="K5202" t="s">
        <v>711</v>
      </c>
      <c r="L5202" t="s">
        <v>392</v>
      </c>
      <c r="M5202" t="s">
        <v>2641</v>
      </c>
      <c r="N5202" t="s">
        <v>2642</v>
      </c>
      <c r="O5202" t="s">
        <v>2542</v>
      </c>
      <c r="P5202" t="s">
        <v>2543</v>
      </c>
      <c r="Q5202" t="s">
        <v>2544</v>
      </c>
      <c r="R5202" t="s">
        <v>2643</v>
      </c>
      <c r="S5202" t="s">
        <v>2546</v>
      </c>
      <c r="T5202">
        <v>208846.28</v>
      </c>
      <c r="U5202" t="s">
        <v>838</v>
      </c>
      <c r="V5202" t="s">
        <v>2578</v>
      </c>
      <c r="W5202" t="s">
        <v>838</v>
      </c>
      <c r="X5202" t="s">
        <v>2548</v>
      </c>
      <c r="Y5202" t="str">
        <f t="shared" si="81"/>
        <v>福州三六零网络小额贷款有限公司福州三六零网络小额贷款有限公司CPC</v>
      </c>
      <c r="Z5202" t="e">
        <f>VLOOKUP(Y:Y,[1]Sheet1!N:N,1,0)</f>
        <v>#N/A</v>
      </c>
    </row>
    <row r="5203" spans="1:26" hidden="1" x14ac:dyDescent="0.25">
      <c r="A5203">
        <v>20230601</v>
      </c>
      <c r="B5203">
        <v>47184415</v>
      </c>
      <c r="C5203" t="s">
        <v>2708</v>
      </c>
      <c r="D5203">
        <v>2176807</v>
      </c>
      <c r="E5203" t="s">
        <v>2691</v>
      </c>
      <c r="F5203" s="59">
        <v>37734.75</v>
      </c>
      <c r="G5203">
        <v>27543.61</v>
      </c>
      <c r="H5203" t="s">
        <v>2538</v>
      </c>
      <c r="I5203" t="s">
        <v>2551</v>
      </c>
      <c r="J5203" t="s">
        <v>2339</v>
      </c>
      <c r="K5203" t="s">
        <v>2321</v>
      </c>
      <c r="L5203" t="s">
        <v>2338</v>
      </c>
      <c r="M5203" t="s">
        <v>2692</v>
      </c>
      <c r="N5203" t="s">
        <v>2693</v>
      </c>
      <c r="O5203" t="s">
        <v>2542</v>
      </c>
      <c r="P5203" t="s">
        <v>2543</v>
      </c>
      <c r="Q5203" t="s">
        <v>2544</v>
      </c>
      <c r="R5203" t="s">
        <v>2694</v>
      </c>
      <c r="S5203" t="s">
        <v>2546</v>
      </c>
      <c r="T5203">
        <v>0</v>
      </c>
      <c r="U5203" t="s">
        <v>2117</v>
      </c>
      <c r="V5203" t="s">
        <v>2695</v>
      </c>
      <c r="W5203" t="s">
        <v>2117</v>
      </c>
      <c r="X5203" t="s">
        <v>2695</v>
      </c>
      <c r="Y5203" t="str">
        <f t="shared" si="81"/>
        <v>北京三快在线科技有限公司及其关联公司北京三快科技有限公司信息流</v>
      </c>
      <c r="Z5203" t="e">
        <f>VLOOKUP(Y:Y,[1]Sheet1!N:N,1,0)</f>
        <v>#N/A</v>
      </c>
    </row>
    <row r="5204" spans="1:26" hidden="1" x14ac:dyDescent="0.25">
      <c r="A5204">
        <v>20230601</v>
      </c>
      <c r="B5204">
        <v>47426571</v>
      </c>
      <c r="C5204" t="s">
        <v>2754</v>
      </c>
      <c r="D5204">
        <v>2167551</v>
      </c>
      <c r="E5204" t="s">
        <v>2550</v>
      </c>
      <c r="F5204" s="59">
        <v>19.97</v>
      </c>
      <c r="G5204">
        <v>0</v>
      </c>
      <c r="H5204" t="s">
        <v>2538</v>
      </c>
      <c r="I5204" t="s">
        <v>2551</v>
      </c>
      <c r="J5204" t="s">
        <v>2332</v>
      </c>
      <c r="K5204" t="s">
        <v>2321</v>
      </c>
      <c r="L5204" t="s">
        <v>2333</v>
      </c>
      <c r="M5204" t="s">
        <v>2552</v>
      </c>
      <c r="N5204" t="s">
        <v>2553</v>
      </c>
      <c r="O5204" t="s">
        <v>2542</v>
      </c>
      <c r="P5204" t="s">
        <v>2543</v>
      </c>
      <c r="Q5204" t="s">
        <v>2544</v>
      </c>
      <c r="R5204" t="s">
        <v>2554</v>
      </c>
      <c r="S5204" t="s">
        <v>2546</v>
      </c>
      <c r="T5204">
        <v>0</v>
      </c>
      <c r="U5204" t="s">
        <v>2555</v>
      </c>
      <c r="V5204" t="s">
        <v>2556</v>
      </c>
      <c r="W5204" t="s">
        <v>2555</v>
      </c>
      <c r="X5204" t="s">
        <v>2556</v>
      </c>
      <c r="Y5204" t="str">
        <f t="shared" si="81"/>
        <v>北京爱奇艺科技有限公司-百度北京爱奇艺科技有限公司信息流</v>
      </c>
      <c r="Z5204" t="e">
        <f>VLOOKUP(Y:Y,[1]Sheet1!N:N,1,0)</f>
        <v>#N/A</v>
      </c>
    </row>
    <row r="5205" spans="1:26" hidden="1" x14ac:dyDescent="0.25">
      <c r="A5205">
        <v>20230601</v>
      </c>
      <c r="B5205">
        <v>38794071</v>
      </c>
      <c r="C5205" t="s">
        <v>2778</v>
      </c>
      <c r="D5205">
        <v>2172261</v>
      </c>
      <c r="E5205" t="s">
        <v>2628</v>
      </c>
      <c r="F5205" s="59">
        <v>116683.29</v>
      </c>
      <c r="G5205">
        <v>89071.21</v>
      </c>
      <c r="H5205" t="s">
        <v>2538</v>
      </c>
      <c r="I5205" t="s">
        <v>2551</v>
      </c>
      <c r="J5205" t="s">
        <v>292</v>
      </c>
      <c r="K5205" t="s">
        <v>2321</v>
      </c>
      <c r="L5205" t="s">
        <v>574</v>
      </c>
      <c r="M5205" t="s">
        <v>2611</v>
      </c>
      <c r="N5205" t="s">
        <v>2612</v>
      </c>
      <c r="O5205" t="s">
        <v>2542</v>
      </c>
      <c r="P5205" t="s">
        <v>2543</v>
      </c>
      <c r="Q5205" t="s">
        <v>2544</v>
      </c>
      <c r="R5205" t="s">
        <v>2613</v>
      </c>
      <c r="S5205" t="s">
        <v>2546</v>
      </c>
      <c r="T5205">
        <v>0</v>
      </c>
      <c r="U5205" t="s">
        <v>2614</v>
      </c>
      <c r="V5205" t="s">
        <v>2615</v>
      </c>
      <c r="W5205" t="s">
        <v>2614</v>
      </c>
      <c r="X5205" t="s">
        <v>2615</v>
      </c>
      <c r="Y5205" t="str">
        <f t="shared" si="81"/>
        <v>广州荔湾品唯信息服务有限公司广州唯品会电子商务有限公司信息流</v>
      </c>
      <c r="Z5205" t="e">
        <f>VLOOKUP(Y:Y,[1]Sheet1!N:N,1,0)</f>
        <v>#N/A</v>
      </c>
    </row>
    <row r="5206" spans="1:26" hidden="1" x14ac:dyDescent="0.25">
      <c r="A5206">
        <v>20230601</v>
      </c>
      <c r="B5206">
        <v>42965764</v>
      </c>
      <c r="C5206" t="s">
        <v>2536</v>
      </c>
      <c r="D5206">
        <v>2158784</v>
      </c>
      <c r="E5206" t="s">
        <v>2537</v>
      </c>
      <c r="F5206" s="59">
        <v>972.26</v>
      </c>
      <c r="G5206">
        <v>972.26</v>
      </c>
      <c r="H5206" t="s">
        <v>2538</v>
      </c>
      <c r="I5206" t="s">
        <v>2539</v>
      </c>
      <c r="J5206" t="s">
        <v>2320</v>
      </c>
      <c r="K5206" t="s">
        <v>2321</v>
      </c>
      <c r="L5206" t="s">
        <v>2318</v>
      </c>
      <c r="M5206" t="s">
        <v>2540</v>
      </c>
      <c r="N5206" t="s">
        <v>2541</v>
      </c>
      <c r="O5206" t="s">
        <v>2542</v>
      </c>
      <c r="P5206" t="s">
        <v>2543</v>
      </c>
      <c r="Q5206" t="s">
        <v>2544</v>
      </c>
      <c r="R5206" t="s">
        <v>2545</v>
      </c>
      <c r="S5206" t="s">
        <v>2546</v>
      </c>
      <c r="T5206">
        <v>0</v>
      </c>
      <c r="U5206" t="s">
        <v>838</v>
      </c>
      <c r="V5206" t="s">
        <v>2547</v>
      </c>
      <c r="W5206" t="s">
        <v>838</v>
      </c>
      <c r="X5206" t="s">
        <v>2548</v>
      </c>
      <c r="Y5206" t="str">
        <f t="shared" si="81"/>
        <v>上海耳序信息技术有限公司-四部上海拍拍贷金融信息服务有限公司信息流</v>
      </c>
      <c r="Z5206" t="e">
        <f>VLOOKUP(Y:Y,[1]Sheet1!N:N,1,0)</f>
        <v>#N/A</v>
      </c>
    </row>
    <row r="5207" spans="1:26" hidden="1" x14ac:dyDescent="0.25">
      <c r="A5207">
        <v>20230601</v>
      </c>
      <c r="B5207">
        <v>47327867</v>
      </c>
      <c r="C5207" t="s">
        <v>2682</v>
      </c>
      <c r="D5207">
        <v>2185183</v>
      </c>
      <c r="E5207" t="s">
        <v>2574</v>
      </c>
      <c r="F5207" s="59">
        <v>4538.88</v>
      </c>
      <c r="G5207">
        <v>3438.55</v>
      </c>
      <c r="H5207" t="s">
        <v>2538</v>
      </c>
      <c r="I5207" t="s">
        <v>2539</v>
      </c>
      <c r="J5207" t="s">
        <v>2575</v>
      </c>
      <c r="K5207" t="s">
        <v>2321</v>
      </c>
      <c r="L5207" t="s">
        <v>2344</v>
      </c>
      <c r="M5207" t="s">
        <v>2576</v>
      </c>
      <c r="O5207" t="s">
        <v>2542</v>
      </c>
      <c r="P5207" t="s">
        <v>2543</v>
      </c>
      <c r="Q5207" t="s">
        <v>2544</v>
      </c>
      <c r="R5207" t="s">
        <v>2577</v>
      </c>
      <c r="S5207" t="s">
        <v>2546</v>
      </c>
      <c r="T5207">
        <v>0</v>
      </c>
      <c r="U5207" t="s">
        <v>838</v>
      </c>
      <c r="V5207" t="s">
        <v>2578</v>
      </c>
      <c r="W5207" t="s">
        <v>838</v>
      </c>
      <c r="X5207" t="s">
        <v>2578</v>
      </c>
      <c r="Y5207" t="str">
        <f t="shared" si="81"/>
        <v>北京微财科技有限公司-数媒重庆市黑卡小额贷款有限公司信息流</v>
      </c>
      <c r="Z5207" t="e">
        <f>VLOOKUP(Y:Y,[1]Sheet1!N:N,1,0)</f>
        <v>#N/A</v>
      </c>
    </row>
    <row r="5208" spans="1:26" hidden="1" x14ac:dyDescent="0.25">
      <c r="A5208">
        <v>20230601</v>
      </c>
      <c r="B5208">
        <v>47327934</v>
      </c>
      <c r="C5208" t="s">
        <v>2864</v>
      </c>
      <c r="D5208">
        <v>2165189</v>
      </c>
      <c r="E5208" t="s">
        <v>2881</v>
      </c>
      <c r="F5208" s="59">
        <v>171.99</v>
      </c>
      <c r="G5208">
        <v>132.30000000000001</v>
      </c>
      <c r="H5208" t="s">
        <v>2538</v>
      </c>
      <c r="I5208" t="s">
        <v>2539</v>
      </c>
      <c r="J5208" t="s">
        <v>2575</v>
      </c>
      <c r="K5208" t="s">
        <v>2321</v>
      </c>
      <c r="L5208" t="s">
        <v>2344</v>
      </c>
      <c r="M5208" t="s">
        <v>2576</v>
      </c>
      <c r="O5208" t="s">
        <v>2542</v>
      </c>
      <c r="P5208" t="s">
        <v>2543</v>
      </c>
      <c r="Q5208" t="s">
        <v>2544</v>
      </c>
      <c r="R5208" t="s">
        <v>2577</v>
      </c>
      <c r="S5208" t="s">
        <v>2546</v>
      </c>
      <c r="T5208">
        <v>0</v>
      </c>
      <c r="U5208" t="s">
        <v>838</v>
      </c>
      <c r="V5208" t="s">
        <v>2578</v>
      </c>
      <c r="W5208" t="s">
        <v>838</v>
      </c>
      <c r="X5208" t="s">
        <v>2578</v>
      </c>
      <c r="Y5208" t="str">
        <f t="shared" si="81"/>
        <v>北京微财科技有限公司-数媒重庆市黑卡小额贷款有限公司信息流</v>
      </c>
      <c r="Z5208" t="e">
        <f>VLOOKUP(Y:Y,[1]Sheet1!N:N,1,0)</f>
        <v>#N/A</v>
      </c>
    </row>
    <row r="5209" spans="1:26" hidden="1" x14ac:dyDescent="0.25">
      <c r="A5209">
        <v>20230601</v>
      </c>
      <c r="B5209">
        <v>47344663</v>
      </c>
      <c r="C5209" t="s">
        <v>2788</v>
      </c>
      <c r="D5209">
        <v>2165628</v>
      </c>
      <c r="E5209" t="s">
        <v>2789</v>
      </c>
      <c r="F5209" s="59">
        <v>1058.77</v>
      </c>
      <c r="G5209">
        <v>0</v>
      </c>
      <c r="H5209" t="s">
        <v>2559</v>
      </c>
      <c r="I5209" t="s">
        <v>2560</v>
      </c>
      <c r="J5209" t="s">
        <v>2332</v>
      </c>
      <c r="K5209" t="s">
        <v>711</v>
      </c>
      <c r="L5209" t="s">
        <v>2333</v>
      </c>
      <c r="M5209" t="s">
        <v>2552</v>
      </c>
      <c r="N5209" t="s">
        <v>2553</v>
      </c>
      <c r="O5209" t="s">
        <v>2542</v>
      </c>
      <c r="P5209" t="s">
        <v>2543</v>
      </c>
      <c r="Q5209" t="s">
        <v>2544</v>
      </c>
      <c r="R5209" t="s">
        <v>2554</v>
      </c>
      <c r="S5209" t="s">
        <v>2546</v>
      </c>
      <c r="T5209">
        <v>0</v>
      </c>
      <c r="U5209" t="s">
        <v>2555</v>
      </c>
      <c r="V5209" t="s">
        <v>2556</v>
      </c>
      <c r="W5209" t="s">
        <v>2555</v>
      </c>
      <c r="X5209" t="s">
        <v>2556</v>
      </c>
      <c r="Y5209" t="str">
        <f t="shared" si="81"/>
        <v>北京爱奇艺科技有限公司-百度北京爱奇艺科技有限公司CPC</v>
      </c>
      <c r="Z5209" t="e">
        <f>VLOOKUP(Y:Y,[1]Sheet1!N:N,1,0)</f>
        <v>#N/A</v>
      </c>
    </row>
    <row r="5210" spans="1:26" hidden="1" x14ac:dyDescent="0.25">
      <c r="A5210">
        <v>20230601</v>
      </c>
      <c r="B5210">
        <v>47798443</v>
      </c>
      <c r="C5210" t="s">
        <v>2862</v>
      </c>
      <c r="D5210">
        <v>2169384</v>
      </c>
      <c r="E5210" t="s">
        <v>2633</v>
      </c>
      <c r="F5210" s="59">
        <v>27945.31</v>
      </c>
      <c r="G5210">
        <v>20700.23</v>
      </c>
      <c r="H5210" t="s">
        <v>2538</v>
      </c>
      <c r="I5210" t="s">
        <v>2551</v>
      </c>
      <c r="J5210" t="s">
        <v>296</v>
      </c>
      <c r="K5210" t="s">
        <v>2321</v>
      </c>
      <c r="L5210" t="s">
        <v>2334</v>
      </c>
      <c r="M5210" t="s">
        <v>2634</v>
      </c>
      <c r="N5210" t="s">
        <v>2635</v>
      </c>
      <c r="O5210" t="s">
        <v>2542</v>
      </c>
      <c r="P5210" t="s">
        <v>2543</v>
      </c>
      <c r="Q5210" t="s">
        <v>2544</v>
      </c>
      <c r="R5210" t="s">
        <v>2636</v>
      </c>
      <c r="S5210" t="s">
        <v>2546</v>
      </c>
      <c r="T5210">
        <v>0</v>
      </c>
      <c r="U5210" t="s">
        <v>2584</v>
      </c>
      <c r="V5210" t="s">
        <v>2637</v>
      </c>
      <c r="W5210" t="s">
        <v>2584</v>
      </c>
      <c r="X5210" t="s">
        <v>2637</v>
      </c>
      <c r="Y5210" t="str">
        <f t="shared" si="81"/>
        <v>湖北车智汇传媒有限公司北京车之家信息技术有限公司信息流</v>
      </c>
      <c r="Z5210" t="e">
        <f>VLOOKUP(Y:Y,[1]Sheet1!N:N,1,0)</f>
        <v>#N/A</v>
      </c>
    </row>
    <row r="5211" spans="1:26" hidden="1" x14ac:dyDescent="0.25">
      <c r="A5211">
        <v>20230601</v>
      </c>
      <c r="B5211">
        <v>42965750</v>
      </c>
      <c r="C5211" t="s">
        <v>2565</v>
      </c>
      <c r="D5211">
        <v>2165227</v>
      </c>
      <c r="E5211" t="s">
        <v>2566</v>
      </c>
      <c r="F5211" s="59">
        <v>1075.6199999999999</v>
      </c>
      <c r="G5211">
        <v>796.76</v>
      </c>
      <c r="H5211" t="s">
        <v>2538</v>
      </c>
      <c r="I5211" t="s">
        <v>2539</v>
      </c>
      <c r="J5211" t="s">
        <v>2320</v>
      </c>
      <c r="K5211" t="s">
        <v>2321</v>
      </c>
      <c r="L5211" t="s">
        <v>2318</v>
      </c>
      <c r="M5211" t="s">
        <v>2540</v>
      </c>
      <c r="N5211" t="s">
        <v>2541</v>
      </c>
      <c r="O5211" t="s">
        <v>2542</v>
      </c>
      <c r="P5211" t="s">
        <v>2543</v>
      </c>
      <c r="Q5211" t="s">
        <v>2544</v>
      </c>
      <c r="R5211" t="s">
        <v>2545</v>
      </c>
      <c r="S5211" t="s">
        <v>2546</v>
      </c>
      <c r="T5211">
        <v>0</v>
      </c>
      <c r="U5211" t="s">
        <v>838</v>
      </c>
      <c r="V5211" t="s">
        <v>2547</v>
      </c>
      <c r="W5211" t="s">
        <v>838</v>
      </c>
      <c r="X5211" t="s">
        <v>2548</v>
      </c>
      <c r="Y5211" t="str">
        <f t="shared" si="81"/>
        <v>上海耳序信息技术有限公司-四部上海拍拍贷金融信息服务有限公司信息流</v>
      </c>
      <c r="Z5211" t="e">
        <f>VLOOKUP(Y:Y,[1]Sheet1!N:N,1,0)</f>
        <v>#N/A</v>
      </c>
    </row>
    <row r="5212" spans="1:26" x14ac:dyDescent="0.25">
      <c r="A5212">
        <v>20230601</v>
      </c>
      <c r="B5212">
        <v>39873589</v>
      </c>
      <c r="C5212" t="s">
        <v>2811</v>
      </c>
      <c r="D5212">
        <v>2054669</v>
      </c>
      <c r="E5212" t="s">
        <v>2622</v>
      </c>
      <c r="F5212" s="59">
        <v>24063.99</v>
      </c>
      <c r="G5212">
        <v>17825.18</v>
      </c>
      <c r="H5212" t="s">
        <v>2538</v>
      </c>
      <c r="I5212" t="s">
        <v>2539</v>
      </c>
      <c r="J5212" t="s">
        <v>2352</v>
      </c>
      <c r="K5212" t="s">
        <v>2321</v>
      </c>
      <c r="L5212" t="s">
        <v>2351</v>
      </c>
      <c r="M5212" t="s">
        <v>2623</v>
      </c>
      <c r="N5212" t="s">
        <v>2624</v>
      </c>
      <c r="O5212" t="s">
        <v>2542</v>
      </c>
      <c r="P5212" t="s">
        <v>2543</v>
      </c>
      <c r="Q5212" t="s">
        <v>2544</v>
      </c>
      <c r="R5212" t="s">
        <v>2625</v>
      </c>
      <c r="S5212" t="s">
        <v>2546</v>
      </c>
      <c r="T5212">
        <v>0</v>
      </c>
      <c r="U5212" t="s">
        <v>838</v>
      </c>
      <c r="V5212" t="s">
        <v>2548</v>
      </c>
      <c r="W5212" t="s">
        <v>838</v>
      </c>
      <c r="X5212" t="s">
        <v>2548</v>
      </c>
      <c r="Y5212" t="str">
        <f t="shared" si="81"/>
        <v>深圳市小赢普惠科技有限责任公司深圳市赢众通金融信息服务有限责任公司信息流</v>
      </c>
      <c r="Z5212" t="e">
        <f>VLOOKUP(Y:Y,[1]Sheet1!N:N,1,0)</f>
        <v>#N/A</v>
      </c>
    </row>
    <row r="5213" spans="1:26" hidden="1" x14ac:dyDescent="0.25">
      <c r="A5213">
        <v>20230601</v>
      </c>
      <c r="B5213">
        <v>42014357</v>
      </c>
      <c r="C5213" t="s">
        <v>2798</v>
      </c>
      <c r="D5213">
        <v>2142924</v>
      </c>
      <c r="E5213" t="s">
        <v>2716</v>
      </c>
      <c r="F5213" s="59">
        <v>613.99</v>
      </c>
      <c r="G5213">
        <v>613.99</v>
      </c>
      <c r="H5213" t="s">
        <v>2559</v>
      </c>
      <c r="I5213" t="s">
        <v>2560</v>
      </c>
      <c r="J5213" t="s">
        <v>392</v>
      </c>
      <c r="K5213" t="s">
        <v>711</v>
      </c>
      <c r="L5213" t="s">
        <v>392</v>
      </c>
      <c r="M5213" t="s">
        <v>2641</v>
      </c>
      <c r="N5213" t="s">
        <v>2642</v>
      </c>
      <c r="O5213" t="s">
        <v>2542</v>
      </c>
      <c r="P5213" t="s">
        <v>2543</v>
      </c>
      <c r="Q5213" t="s">
        <v>2544</v>
      </c>
      <c r="R5213" t="s">
        <v>2643</v>
      </c>
      <c r="S5213" t="s">
        <v>2546</v>
      </c>
      <c r="T5213">
        <v>58821.7</v>
      </c>
      <c r="U5213" t="s">
        <v>838</v>
      </c>
      <c r="V5213" t="s">
        <v>2578</v>
      </c>
      <c r="W5213" t="s">
        <v>838</v>
      </c>
      <c r="X5213" t="s">
        <v>2548</v>
      </c>
      <c r="Y5213" t="str">
        <f t="shared" si="81"/>
        <v>福州三六零网络小额贷款有限公司福州三六零网络小额贷款有限公司CPC</v>
      </c>
      <c r="Z5213" t="e">
        <f>VLOOKUP(Y:Y,[1]Sheet1!N:N,1,0)</f>
        <v>#N/A</v>
      </c>
    </row>
    <row r="5214" spans="1:26" hidden="1" x14ac:dyDescent="0.25">
      <c r="A5214">
        <v>20230601</v>
      </c>
      <c r="B5214">
        <v>47327867</v>
      </c>
      <c r="C5214" t="s">
        <v>2682</v>
      </c>
      <c r="D5214">
        <v>2165189</v>
      </c>
      <c r="E5214" t="s">
        <v>2881</v>
      </c>
      <c r="F5214" s="59">
        <v>2029.9</v>
      </c>
      <c r="G5214">
        <v>1561.46</v>
      </c>
      <c r="H5214" t="s">
        <v>2538</v>
      </c>
      <c r="I5214" t="s">
        <v>2539</v>
      </c>
      <c r="J5214" t="s">
        <v>2575</v>
      </c>
      <c r="K5214" t="s">
        <v>2321</v>
      </c>
      <c r="L5214" t="s">
        <v>2344</v>
      </c>
      <c r="M5214" t="s">
        <v>2576</v>
      </c>
      <c r="O5214" t="s">
        <v>2542</v>
      </c>
      <c r="P5214" t="s">
        <v>2543</v>
      </c>
      <c r="Q5214" t="s">
        <v>2544</v>
      </c>
      <c r="R5214" t="s">
        <v>2577</v>
      </c>
      <c r="S5214" t="s">
        <v>2546</v>
      </c>
      <c r="T5214">
        <v>0</v>
      </c>
      <c r="U5214" t="s">
        <v>838</v>
      </c>
      <c r="V5214" t="s">
        <v>2578</v>
      </c>
      <c r="W5214" t="s">
        <v>838</v>
      </c>
      <c r="X5214" t="s">
        <v>2578</v>
      </c>
      <c r="Y5214" t="str">
        <f t="shared" si="81"/>
        <v>北京微财科技有限公司-数媒重庆市黑卡小额贷款有限公司信息流</v>
      </c>
      <c r="Z5214" t="e">
        <f>VLOOKUP(Y:Y,[1]Sheet1!N:N,1,0)</f>
        <v>#N/A</v>
      </c>
    </row>
    <row r="5215" spans="1:26" hidden="1" x14ac:dyDescent="0.25">
      <c r="A5215">
        <v>20230601</v>
      </c>
      <c r="B5215">
        <v>47327934</v>
      </c>
      <c r="C5215" t="s">
        <v>2864</v>
      </c>
      <c r="D5215">
        <v>2185183</v>
      </c>
      <c r="E5215" t="s">
        <v>2574</v>
      </c>
      <c r="F5215" s="59">
        <v>1.0900000000000001</v>
      </c>
      <c r="G5215">
        <v>0.83</v>
      </c>
      <c r="H5215" t="s">
        <v>2538</v>
      </c>
      <c r="I5215" t="s">
        <v>2539</v>
      </c>
      <c r="J5215" t="s">
        <v>2575</v>
      </c>
      <c r="K5215" t="s">
        <v>2321</v>
      </c>
      <c r="L5215" t="s">
        <v>2344</v>
      </c>
      <c r="M5215" t="s">
        <v>2576</v>
      </c>
      <c r="O5215" t="s">
        <v>2542</v>
      </c>
      <c r="P5215" t="s">
        <v>2543</v>
      </c>
      <c r="Q5215" t="s">
        <v>2544</v>
      </c>
      <c r="R5215" t="s">
        <v>2577</v>
      </c>
      <c r="S5215" t="s">
        <v>2546</v>
      </c>
      <c r="T5215">
        <v>0</v>
      </c>
      <c r="U5215" t="s">
        <v>838</v>
      </c>
      <c r="V5215" t="s">
        <v>2578</v>
      </c>
      <c r="W5215" t="s">
        <v>838</v>
      </c>
      <c r="X5215" t="s">
        <v>2578</v>
      </c>
      <c r="Y5215" t="str">
        <f t="shared" si="81"/>
        <v>北京微财科技有限公司-数媒重庆市黑卡小额贷款有限公司信息流</v>
      </c>
      <c r="Z5215" t="e">
        <f>VLOOKUP(Y:Y,[1]Sheet1!N:N,1,0)</f>
        <v>#N/A</v>
      </c>
    </row>
    <row r="5216" spans="1:26" hidden="1" x14ac:dyDescent="0.25">
      <c r="A5216">
        <v>20230601</v>
      </c>
      <c r="B5216">
        <v>47426609</v>
      </c>
      <c r="C5216" t="s">
        <v>2875</v>
      </c>
      <c r="D5216">
        <v>2167551</v>
      </c>
      <c r="E5216" t="s">
        <v>2550</v>
      </c>
      <c r="F5216" s="59">
        <v>0.03</v>
      </c>
      <c r="G5216">
        <v>0</v>
      </c>
      <c r="H5216" t="s">
        <v>2538</v>
      </c>
      <c r="I5216" t="s">
        <v>2551</v>
      </c>
      <c r="J5216" t="s">
        <v>2332</v>
      </c>
      <c r="K5216" t="s">
        <v>2321</v>
      </c>
      <c r="L5216" t="s">
        <v>2333</v>
      </c>
      <c r="M5216" t="s">
        <v>2552</v>
      </c>
      <c r="N5216" t="s">
        <v>2553</v>
      </c>
      <c r="O5216" t="s">
        <v>2542</v>
      </c>
      <c r="P5216" t="s">
        <v>2543</v>
      </c>
      <c r="Q5216" t="s">
        <v>2544</v>
      </c>
      <c r="R5216" t="s">
        <v>2554</v>
      </c>
      <c r="S5216" t="s">
        <v>2546</v>
      </c>
      <c r="T5216">
        <v>0</v>
      </c>
      <c r="U5216" t="s">
        <v>2555</v>
      </c>
      <c r="V5216" t="s">
        <v>2556</v>
      </c>
      <c r="W5216" t="s">
        <v>2555</v>
      </c>
      <c r="X5216" t="s">
        <v>2556</v>
      </c>
      <c r="Y5216" t="str">
        <f t="shared" si="81"/>
        <v>北京爱奇艺科技有限公司-百度北京爱奇艺科技有限公司信息流</v>
      </c>
      <c r="Z5216" t="e">
        <f>VLOOKUP(Y:Y,[1]Sheet1!N:N,1,0)</f>
        <v>#N/A</v>
      </c>
    </row>
    <row r="5217" spans="1:26" hidden="1" x14ac:dyDescent="0.25">
      <c r="A5217">
        <v>20230601</v>
      </c>
      <c r="B5217">
        <v>47580629</v>
      </c>
      <c r="C5217" t="s">
        <v>2773</v>
      </c>
      <c r="D5217">
        <v>2171220</v>
      </c>
      <c r="E5217" t="s">
        <v>2774</v>
      </c>
      <c r="F5217" s="59">
        <v>4993.4799999999996</v>
      </c>
      <c r="G5217">
        <v>4418.57</v>
      </c>
      <c r="H5217" t="s">
        <v>2559</v>
      </c>
      <c r="I5217" t="s">
        <v>2560</v>
      </c>
      <c r="J5217" t="s">
        <v>2322</v>
      </c>
      <c r="K5217" t="s">
        <v>711</v>
      </c>
      <c r="L5217" t="s">
        <v>2323</v>
      </c>
      <c r="M5217" t="s">
        <v>2685</v>
      </c>
      <c r="N5217" t="s">
        <v>2686</v>
      </c>
      <c r="O5217" t="s">
        <v>2542</v>
      </c>
      <c r="P5217" t="s">
        <v>2543</v>
      </c>
      <c r="Q5217" t="s">
        <v>2544</v>
      </c>
      <c r="R5217" t="s">
        <v>2687</v>
      </c>
      <c r="S5217" t="s">
        <v>2546</v>
      </c>
      <c r="T5217">
        <v>100544.43</v>
      </c>
      <c r="U5217" t="s">
        <v>2555</v>
      </c>
      <c r="V5217" t="s">
        <v>2556</v>
      </c>
      <c r="W5217" t="s">
        <v>2555</v>
      </c>
      <c r="X5217" t="s">
        <v>2671</v>
      </c>
      <c r="Y5217" t="str">
        <f t="shared" si="81"/>
        <v>广州虎牙信息科技有限公司-百度广州虎牙信息科技有限公司CPC</v>
      </c>
      <c r="Z5217" t="e">
        <f>VLOOKUP(Y:Y,[1]Sheet1!N:N,1,0)</f>
        <v>#N/A</v>
      </c>
    </row>
    <row r="5218" spans="1:26" hidden="1" x14ac:dyDescent="0.25">
      <c r="A5218">
        <v>20230601</v>
      </c>
      <c r="B5218">
        <v>47953331</v>
      </c>
      <c r="C5218" t="s">
        <v>2663</v>
      </c>
      <c r="D5218">
        <v>2167551</v>
      </c>
      <c r="E5218" t="s">
        <v>2550</v>
      </c>
      <c r="F5218" s="59">
        <v>24.78</v>
      </c>
      <c r="G5218">
        <v>24.78</v>
      </c>
      <c r="H5218" t="s">
        <v>2538</v>
      </c>
      <c r="I5218" t="s">
        <v>2551</v>
      </c>
      <c r="J5218" t="s">
        <v>2332</v>
      </c>
      <c r="K5218" t="s">
        <v>2321</v>
      </c>
      <c r="L5218" t="s">
        <v>2333</v>
      </c>
      <c r="M5218" t="s">
        <v>2552</v>
      </c>
      <c r="N5218" t="s">
        <v>2553</v>
      </c>
      <c r="O5218" t="s">
        <v>2542</v>
      </c>
      <c r="P5218" t="s">
        <v>2543</v>
      </c>
      <c r="Q5218" t="s">
        <v>2544</v>
      </c>
      <c r="R5218" t="s">
        <v>2554</v>
      </c>
      <c r="S5218" t="s">
        <v>2546</v>
      </c>
      <c r="T5218">
        <v>0</v>
      </c>
      <c r="U5218" t="s">
        <v>2555</v>
      </c>
      <c r="V5218" t="s">
        <v>2556</v>
      </c>
      <c r="W5218" t="s">
        <v>2555</v>
      </c>
      <c r="X5218" t="s">
        <v>2556</v>
      </c>
      <c r="Y5218" t="str">
        <f t="shared" si="81"/>
        <v>北京爱奇艺科技有限公司-百度北京爱奇艺科技有限公司信息流</v>
      </c>
      <c r="Z5218" t="e">
        <f>VLOOKUP(Y:Y,[1]Sheet1!N:N,1,0)</f>
        <v>#N/A</v>
      </c>
    </row>
    <row r="5219" spans="1:26" hidden="1" x14ac:dyDescent="0.25">
      <c r="A5219">
        <v>20230601</v>
      </c>
      <c r="B5219">
        <v>29404181</v>
      </c>
      <c r="C5219" t="s">
        <v>2801</v>
      </c>
      <c r="D5219">
        <v>2130054</v>
      </c>
      <c r="E5219" t="s">
        <v>2558</v>
      </c>
      <c r="F5219" s="59">
        <v>2520.42</v>
      </c>
      <c r="G5219">
        <v>2040.68</v>
      </c>
      <c r="H5219" t="s">
        <v>2559</v>
      </c>
      <c r="I5219" t="s">
        <v>2560</v>
      </c>
      <c r="J5219" t="s">
        <v>2350</v>
      </c>
      <c r="K5219" t="s">
        <v>711</v>
      </c>
      <c r="L5219" t="s">
        <v>2350</v>
      </c>
      <c r="M5219" t="s">
        <v>2561</v>
      </c>
      <c r="N5219" t="s">
        <v>2562</v>
      </c>
      <c r="O5219" t="s">
        <v>2542</v>
      </c>
      <c r="P5219" t="s">
        <v>2543</v>
      </c>
      <c r="Q5219" t="s">
        <v>2544</v>
      </c>
      <c r="R5219" t="s">
        <v>2563</v>
      </c>
      <c r="S5219" t="s">
        <v>2546</v>
      </c>
      <c r="T5219">
        <v>12475.938</v>
      </c>
      <c r="U5219" t="s">
        <v>1891</v>
      </c>
      <c r="V5219" t="s">
        <v>2564</v>
      </c>
      <c r="W5219" t="s">
        <v>1891</v>
      </c>
      <c r="X5219" t="s">
        <v>2564</v>
      </c>
      <c r="Y5219" t="str">
        <f t="shared" si="81"/>
        <v>深圳尚米网络技术有限公司深圳尚米网络技术有限公司CPC</v>
      </c>
      <c r="Z5219" t="e">
        <f>VLOOKUP(Y:Y,[1]Sheet1!N:N,1,0)</f>
        <v>#N/A</v>
      </c>
    </row>
    <row r="5220" spans="1:26" hidden="1" x14ac:dyDescent="0.25">
      <c r="A5220">
        <v>20230601</v>
      </c>
      <c r="B5220">
        <v>42327250</v>
      </c>
      <c r="C5220" t="s">
        <v>2704</v>
      </c>
      <c r="D5220">
        <v>2172261</v>
      </c>
      <c r="E5220" t="s">
        <v>2628</v>
      </c>
      <c r="F5220" s="59">
        <v>1021.98</v>
      </c>
      <c r="G5220">
        <v>780.14</v>
      </c>
      <c r="H5220" t="s">
        <v>2538</v>
      </c>
      <c r="I5220" t="s">
        <v>2539</v>
      </c>
      <c r="J5220" t="s">
        <v>292</v>
      </c>
      <c r="K5220" t="s">
        <v>2321</v>
      </c>
      <c r="L5220" t="s">
        <v>574</v>
      </c>
      <c r="M5220" t="s">
        <v>2611</v>
      </c>
      <c r="N5220" t="s">
        <v>2612</v>
      </c>
      <c r="O5220" t="s">
        <v>2542</v>
      </c>
      <c r="P5220" t="s">
        <v>2543</v>
      </c>
      <c r="Q5220" t="s">
        <v>2544</v>
      </c>
      <c r="R5220" t="s">
        <v>2613</v>
      </c>
      <c r="S5220" t="s">
        <v>2546</v>
      </c>
      <c r="T5220">
        <v>0</v>
      </c>
      <c r="U5220" t="s">
        <v>2614</v>
      </c>
      <c r="V5220" t="s">
        <v>2615</v>
      </c>
      <c r="W5220" t="s">
        <v>2614</v>
      </c>
      <c r="X5220" t="s">
        <v>2615</v>
      </c>
      <c r="Y5220" t="str">
        <f t="shared" si="81"/>
        <v>广州荔湾品唯信息服务有限公司广州唯品会电子商务有限公司信息流</v>
      </c>
      <c r="Z5220" t="e">
        <f>VLOOKUP(Y:Y,[1]Sheet1!N:N,1,0)</f>
        <v>#N/A</v>
      </c>
    </row>
    <row r="5221" spans="1:26" hidden="1" x14ac:dyDescent="0.25">
      <c r="A5221">
        <v>20230601</v>
      </c>
      <c r="B5221">
        <v>45323107</v>
      </c>
      <c r="C5221" t="s">
        <v>2654</v>
      </c>
      <c r="D5221">
        <v>2172261</v>
      </c>
      <c r="E5221" t="s">
        <v>2628</v>
      </c>
      <c r="F5221" s="59">
        <v>942.86</v>
      </c>
      <c r="G5221">
        <v>719.74</v>
      </c>
      <c r="H5221" t="s">
        <v>2538</v>
      </c>
      <c r="I5221" t="s">
        <v>2539</v>
      </c>
      <c r="J5221" t="s">
        <v>292</v>
      </c>
      <c r="K5221" t="s">
        <v>2321</v>
      </c>
      <c r="L5221" t="s">
        <v>574</v>
      </c>
      <c r="M5221" t="s">
        <v>2611</v>
      </c>
      <c r="N5221" t="s">
        <v>2612</v>
      </c>
      <c r="O5221" t="s">
        <v>2542</v>
      </c>
      <c r="P5221" t="s">
        <v>2543</v>
      </c>
      <c r="Q5221" t="s">
        <v>2544</v>
      </c>
      <c r="R5221" t="s">
        <v>2613</v>
      </c>
      <c r="S5221" t="s">
        <v>2546</v>
      </c>
      <c r="T5221">
        <v>0</v>
      </c>
      <c r="U5221" t="s">
        <v>2614</v>
      </c>
      <c r="V5221" t="s">
        <v>2615</v>
      </c>
      <c r="W5221" t="s">
        <v>2614</v>
      </c>
      <c r="X5221" t="s">
        <v>2615</v>
      </c>
      <c r="Y5221" t="str">
        <f t="shared" si="81"/>
        <v>广州荔湾品唯信息服务有限公司广州唯品会电子商务有限公司信息流</v>
      </c>
      <c r="Z5221" t="e">
        <f>VLOOKUP(Y:Y,[1]Sheet1!N:N,1,0)</f>
        <v>#N/A</v>
      </c>
    </row>
    <row r="5222" spans="1:26" hidden="1" x14ac:dyDescent="0.25">
      <c r="A5222">
        <v>20230601</v>
      </c>
      <c r="B5222">
        <v>38794025</v>
      </c>
      <c r="C5222" t="s">
        <v>2651</v>
      </c>
      <c r="D5222">
        <v>2172261</v>
      </c>
      <c r="E5222" t="s">
        <v>2628</v>
      </c>
      <c r="F5222" s="59">
        <v>1736.23</v>
      </c>
      <c r="G5222">
        <v>1325.37</v>
      </c>
      <c r="H5222" t="s">
        <v>2538</v>
      </c>
      <c r="I5222" t="s">
        <v>2551</v>
      </c>
      <c r="J5222" t="s">
        <v>292</v>
      </c>
      <c r="K5222" t="s">
        <v>2321</v>
      </c>
      <c r="L5222" t="s">
        <v>574</v>
      </c>
      <c r="M5222" t="s">
        <v>2611</v>
      </c>
      <c r="N5222" t="s">
        <v>2612</v>
      </c>
      <c r="O5222" t="s">
        <v>2542</v>
      </c>
      <c r="P5222" t="s">
        <v>2543</v>
      </c>
      <c r="Q5222" t="s">
        <v>2544</v>
      </c>
      <c r="R5222" t="s">
        <v>2613</v>
      </c>
      <c r="S5222" t="s">
        <v>2546</v>
      </c>
      <c r="T5222">
        <v>0</v>
      </c>
      <c r="U5222" t="s">
        <v>2614</v>
      </c>
      <c r="V5222" t="s">
        <v>2615</v>
      </c>
      <c r="W5222" t="s">
        <v>2614</v>
      </c>
      <c r="X5222" t="s">
        <v>2615</v>
      </c>
      <c r="Y5222" t="str">
        <f t="shared" si="81"/>
        <v>广州荔湾品唯信息服务有限公司广州唯品会电子商务有限公司信息流</v>
      </c>
      <c r="Z5222" t="e">
        <f>VLOOKUP(Y:Y,[1]Sheet1!N:N,1,0)</f>
        <v>#N/A</v>
      </c>
    </row>
    <row r="5223" spans="1:26" hidden="1" x14ac:dyDescent="0.25">
      <c r="A5223">
        <v>20230601</v>
      </c>
      <c r="B5223">
        <v>31693175</v>
      </c>
      <c r="C5223" t="s">
        <v>2787</v>
      </c>
      <c r="D5223">
        <v>2158492</v>
      </c>
      <c r="E5223" t="s">
        <v>2580</v>
      </c>
      <c r="F5223" s="59">
        <v>3259.95</v>
      </c>
      <c r="G5223">
        <v>2739.26</v>
      </c>
      <c r="H5223" t="s">
        <v>2559</v>
      </c>
      <c r="I5223" t="s">
        <v>2560</v>
      </c>
      <c r="J5223" t="s">
        <v>2330</v>
      </c>
      <c r="K5223" t="s">
        <v>711</v>
      </c>
      <c r="L5223" t="s">
        <v>2329</v>
      </c>
      <c r="M5223" t="s">
        <v>2581</v>
      </c>
      <c r="N5223" t="s">
        <v>2582</v>
      </c>
      <c r="O5223" t="s">
        <v>2542</v>
      </c>
      <c r="P5223" t="s">
        <v>2543</v>
      </c>
      <c r="Q5223" t="s">
        <v>2544</v>
      </c>
      <c r="R5223" t="s">
        <v>2583</v>
      </c>
      <c r="S5223" t="s">
        <v>2546</v>
      </c>
      <c r="T5223">
        <v>20849.14</v>
      </c>
      <c r="U5223" t="s">
        <v>2584</v>
      </c>
      <c r="V5223" t="s">
        <v>2585</v>
      </c>
      <c r="W5223" t="s">
        <v>2584</v>
      </c>
      <c r="X5223" t="s">
        <v>2585</v>
      </c>
      <c r="Y5223" t="str">
        <f t="shared" si="81"/>
        <v>成都哈拜网络科技有限公司-数字媒体事业部上海哈啰普惠科技有限公司CPC</v>
      </c>
      <c r="Z5223" t="e">
        <f>VLOOKUP(Y:Y,[1]Sheet1!N:N,1,0)</f>
        <v>#N/A</v>
      </c>
    </row>
    <row r="5224" spans="1:26" hidden="1" x14ac:dyDescent="0.25">
      <c r="A5224">
        <v>20230601</v>
      </c>
      <c r="B5224">
        <v>36470871</v>
      </c>
      <c r="C5224" t="s">
        <v>2579</v>
      </c>
      <c r="D5224">
        <v>2158492</v>
      </c>
      <c r="E5224" t="s">
        <v>2580</v>
      </c>
      <c r="F5224" s="59">
        <v>2667.31</v>
      </c>
      <c r="G5224">
        <v>2241.37</v>
      </c>
      <c r="H5224" t="s">
        <v>2559</v>
      </c>
      <c r="I5224" t="s">
        <v>2560</v>
      </c>
      <c r="J5224" t="s">
        <v>2330</v>
      </c>
      <c r="K5224" t="s">
        <v>711</v>
      </c>
      <c r="L5224" t="s">
        <v>2329</v>
      </c>
      <c r="M5224" t="s">
        <v>2581</v>
      </c>
      <c r="N5224" t="s">
        <v>2582</v>
      </c>
      <c r="O5224" t="s">
        <v>2542</v>
      </c>
      <c r="P5224" t="s">
        <v>2543</v>
      </c>
      <c r="Q5224" t="s">
        <v>2544</v>
      </c>
      <c r="R5224" t="s">
        <v>2583</v>
      </c>
      <c r="S5224" t="s">
        <v>2546</v>
      </c>
      <c r="T5224">
        <v>18764.767</v>
      </c>
      <c r="U5224" t="s">
        <v>2584</v>
      </c>
      <c r="V5224" t="s">
        <v>2585</v>
      </c>
      <c r="W5224" t="s">
        <v>2584</v>
      </c>
      <c r="X5224" t="s">
        <v>2585</v>
      </c>
      <c r="Y5224" t="str">
        <f t="shared" si="81"/>
        <v>成都哈拜网络科技有限公司-数字媒体事业部上海哈啰普惠科技有限公司CPC</v>
      </c>
      <c r="Z5224" t="e">
        <f>VLOOKUP(Y:Y,[1]Sheet1!N:N,1,0)</f>
        <v>#N/A</v>
      </c>
    </row>
    <row r="5225" spans="1:26" hidden="1" x14ac:dyDescent="0.25">
      <c r="A5225">
        <v>20230601</v>
      </c>
      <c r="B5225">
        <v>45323011</v>
      </c>
      <c r="C5225" t="s">
        <v>2680</v>
      </c>
      <c r="D5225">
        <v>2158930</v>
      </c>
      <c r="E5225" t="s">
        <v>2880</v>
      </c>
      <c r="F5225" s="59">
        <v>23.99</v>
      </c>
      <c r="G5225">
        <v>23.99</v>
      </c>
      <c r="H5225" t="s">
        <v>2538</v>
      </c>
      <c r="I5225" t="s">
        <v>2539</v>
      </c>
      <c r="J5225" t="s">
        <v>292</v>
      </c>
      <c r="K5225" t="s">
        <v>2321</v>
      </c>
      <c r="L5225" t="s">
        <v>574</v>
      </c>
      <c r="M5225" t="s">
        <v>2611</v>
      </c>
      <c r="N5225" t="s">
        <v>2612</v>
      </c>
      <c r="O5225" t="s">
        <v>2542</v>
      </c>
      <c r="P5225" t="s">
        <v>2543</v>
      </c>
      <c r="Q5225" t="s">
        <v>2544</v>
      </c>
      <c r="R5225" t="s">
        <v>2613</v>
      </c>
      <c r="S5225" t="s">
        <v>2546</v>
      </c>
      <c r="T5225">
        <v>0</v>
      </c>
      <c r="U5225" t="s">
        <v>2614</v>
      </c>
      <c r="V5225" t="s">
        <v>2615</v>
      </c>
      <c r="W5225" t="s">
        <v>2614</v>
      </c>
      <c r="X5225" t="s">
        <v>2615</v>
      </c>
      <c r="Y5225" t="str">
        <f t="shared" si="81"/>
        <v>广州荔湾品唯信息服务有限公司广州唯品会电子商务有限公司信息流</v>
      </c>
      <c r="Z5225" t="e">
        <f>VLOOKUP(Y:Y,[1]Sheet1!N:N,1,0)</f>
        <v>#N/A</v>
      </c>
    </row>
    <row r="5226" spans="1:26" x14ac:dyDescent="0.25">
      <c r="A5226">
        <v>20230601</v>
      </c>
      <c r="B5226">
        <v>45336925</v>
      </c>
      <c r="C5226" t="s">
        <v>2717</v>
      </c>
      <c r="D5226">
        <v>2054669</v>
      </c>
      <c r="E5226" t="s">
        <v>2622</v>
      </c>
      <c r="F5226" s="59">
        <v>162.22</v>
      </c>
      <c r="G5226">
        <v>120.16</v>
      </c>
      <c r="H5226" t="s">
        <v>2538</v>
      </c>
      <c r="I5226" t="s">
        <v>2551</v>
      </c>
      <c r="J5226" t="s">
        <v>2352</v>
      </c>
      <c r="K5226" t="s">
        <v>2321</v>
      </c>
      <c r="L5226" t="s">
        <v>2351</v>
      </c>
      <c r="M5226" t="s">
        <v>2623</v>
      </c>
      <c r="N5226" t="s">
        <v>2624</v>
      </c>
      <c r="O5226" t="s">
        <v>2542</v>
      </c>
      <c r="P5226" t="s">
        <v>2543</v>
      </c>
      <c r="Q5226" t="s">
        <v>2544</v>
      </c>
      <c r="R5226" t="s">
        <v>2625</v>
      </c>
      <c r="S5226" t="s">
        <v>2546</v>
      </c>
      <c r="T5226">
        <v>0</v>
      </c>
      <c r="U5226" t="s">
        <v>838</v>
      </c>
      <c r="V5226" t="s">
        <v>2548</v>
      </c>
      <c r="W5226" t="s">
        <v>838</v>
      </c>
      <c r="X5226" t="s">
        <v>2548</v>
      </c>
      <c r="Y5226" t="str">
        <f t="shared" si="81"/>
        <v>深圳市小赢普惠科技有限责任公司深圳市赢众通金融信息服务有限责任公司信息流</v>
      </c>
      <c r="Z5226" t="e">
        <f>VLOOKUP(Y:Y,[1]Sheet1!N:N,1,0)</f>
        <v>#N/A</v>
      </c>
    </row>
    <row r="5227" spans="1:26" hidden="1" x14ac:dyDescent="0.25">
      <c r="A5227">
        <v>20230601</v>
      </c>
      <c r="B5227">
        <v>47327817</v>
      </c>
      <c r="C5227" t="s">
        <v>2718</v>
      </c>
      <c r="D5227">
        <v>2185183</v>
      </c>
      <c r="E5227" t="s">
        <v>2574</v>
      </c>
      <c r="F5227" s="59">
        <v>2564.16</v>
      </c>
      <c r="G5227">
        <v>1942.55</v>
      </c>
      <c r="H5227" t="s">
        <v>2538</v>
      </c>
      <c r="I5227" t="s">
        <v>2539</v>
      </c>
      <c r="J5227" t="s">
        <v>2575</v>
      </c>
      <c r="K5227" t="s">
        <v>2321</v>
      </c>
      <c r="L5227" t="s">
        <v>2344</v>
      </c>
      <c r="M5227" t="s">
        <v>2576</v>
      </c>
      <c r="O5227" t="s">
        <v>2542</v>
      </c>
      <c r="P5227" t="s">
        <v>2543</v>
      </c>
      <c r="Q5227" t="s">
        <v>2544</v>
      </c>
      <c r="R5227" t="s">
        <v>2577</v>
      </c>
      <c r="S5227" t="s">
        <v>2546</v>
      </c>
      <c r="T5227">
        <v>0</v>
      </c>
      <c r="U5227" t="s">
        <v>838</v>
      </c>
      <c r="V5227" t="s">
        <v>2578</v>
      </c>
      <c r="W5227" t="s">
        <v>838</v>
      </c>
      <c r="X5227" t="s">
        <v>2578</v>
      </c>
      <c r="Y5227" t="str">
        <f t="shared" si="81"/>
        <v>北京微财科技有限公司-数媒重庆市黑卡小额贷款有限公司信息流</v>
      </c>
      <c r="Z5227" t="e">
        <f>VLOOKUP(Y:Y,[1]Sheet1!N:N,1,0)</f>
        <v>#N/A</v>
      </c>
    </row>
    <row r="5228" spans="1:26" hidden="1" x14ac:dyDescent="0.25">
      <c r="A5228">
        <v>20230601</v>
      </c>
      <c r="B5228">
        <v>29522757</v>
      </c>
      <c r="C5228" t="s">
        <v>2601</v>
      </c>
      <c r="D5228">
        <v>2130054</v>
      </c>
      <c r="E5228" t="s">
        <v>2558</v>
      </c>
      <c r="F5228" s="59">
        <v>3025.92</v>
      </c>
      <c r="G5228">
        <v>2450.04</v>
      </c>
      <c r="H5228" t="s">
        <v>2559</v>
      </c>
      <c r="I5228" t="s">
        <v>2560</v>
      </c>
      <c r="J5228" t="s">
        <v>2350</v>
      </c>
      <c r="K5228" t="s">
        <v>711</v>
      </c>
      <c r="L5228" t="s">
        <v>2350</v>
      </c>
      <c r="M5228" t="s">
        <v>2561</v>
      </c>
      <c r="N5228" t="s">
        <v>2562</v>
      </c>
      <c r="O5228" t="s">
        <v>2542</v>
      </c>
      <c r="P5228" t="s">
        <v>2543</v>
      </c>
      <c r="Q5228" t="s">
        <v>2544</v>
      </c>
      <c r="R5228" t="s">
        <v>2563</v>
      </c>
      <c r="S5228" t="s">
        <v>2546</v>
      </c>
      <c r="T5228">
        <v>11490.526</v>
      </c>
      <c r="U5228" t="s">
        <v>1891</v>
      </c>
      <c r="V5228" t="s">
        <v>2602</v>
      </c>
      <c r="W5228" t="s">
        <v>1891</v>
      </c>
      <c r="X5228" t="s">
        <v>2564</v>
      </c>
      <c r="Y5228" t="str">
        <f t="shared" si="81"/>
        <v>深圳尚米网络技术有限公司深圳尚米网络技术有限公司CPC</v>
      </c>
      <c r="Z5228" t="e">
        <f>VLOOKUP(Y:Y,[1]Sheet1!N:N,1,0)</f>
        <v>#N/A</v>
      </c>
    </row>
    <row r="5229" spans="1:26" hidden="1" x14ac:dyDescent="0.25">
      <c r="A5229">
        <v>20230601</v>
      </c>
      <c r="B5229">
        <v>38794025</v>
      </c>
      <c r="C5229" t="s">
        <v>2651</v>
      </c>
      <c r="D5229">
        <v>2172261</v>
      </c>
      <c r="E5229" t="s">
        <v>2628</v>
      </c>
      <c r="F5229" s="59">
        <v>324.51</v>
      </c>
      <c r="G5229">
        <v>247.72</v>
      </c>
      <c r="H5229" t="s">
        <v>2538</v>
      </c>
      <c r="I5229" t="s">
        <v>2539</v>
      </c>
      <c r="J5229" t="s">
        <v>292</v>
      </c>
      <c r="K5229" t="s">
        <v>2321</v>
      </c>
      <c r="L5229" t="s">
        <v>574</v>
      </c>
      <c r="M5229" t="s">
        <v>2611</v>
      </c>
      <c r="N5229" t="s">
        <v>2612</v>
      </c>
      <c r="O5229" t="s">
        <v>2542</v>
      </c>
      <c r="P5229" t="s">
        <v>2543</v>
      </c>
      <c r="Q5229" t="s">
        <v>2544</v>
      </c>
      <c r="R5229" t="s">
        <v>2613</v>
      </c>
      <c r="S5229" t="s">
        <v>2546</v>
      </c>
      <c r="T5229">
        <v>0</v>
      </c>
      <c r="U5229" t="s">
        <v>2614</v>
      </c>
      <c r="V5229" t="s">
        <v>2615</v>
      </c>
      <c r="W5229" t="s">
        <v>2614</v>
      </c>
      <c r="X5229" t="s">
        <v>2615</v>
      </c>
      <c r="Y5229" t="str">
        <f t="shared" si="81"/>
        <v>广州荔湾品唯信息服务有限公司广州唯品会电子商务有限公司信息流</v>
      </c>
      <c r="Z5229" t="e">
        <f>VLOOKUP(Y:Y,[1]Sheet1!N:N,1,0)</f>
        <v>#N/A</v>
      </c>
    </row>
    <row r="5230" spans="1:26" hidden="1" x14ac:dyDescent="0.25">
      <c r="A5230">
        <v>20230601</v>
      </c>
      <c r="B5230">
        <v>38794097</v>
      </c>
      <c r="C5230" t="s">
        <v>2757</v>
      </c>
      <c r="D5230">
        <v>2172261</v>
      </c>
      <c r="E5230" t="s">
        <v>2628</v>
      </c>
      <c r="F5230" s="59">
        <v>134.61000000000001</v>
      </c>
      <c r="G5230">
        <v>102.76</v>
      </c>
      <c r="H5230" t="s">
        <v>2538</v>
      </c>
      <c r="I5230" t="s">
        <v>2539</v>
      </c>
      <c r="J5230" t="s">
        <v>292</v>
      </c>
      <c r="K5230" t="s">
        <v>2321</v>
      </c>
      <c r="L5230" t="s">
        <v>574</v>
      </c>
      <c r="M5230" t="s">
        <v>2611</v>
      </c>
      <c r="N5230" t="s">
        <v>2612</v>
      </c>
      <c r="O5230" t="s">
        <v>2542</v>
      </c>
      <c r="P5230" t="s">
        <v>2543</v>
      </c>
      <c r="Q5230" t="s">
        <v>2544</v>
      </c>
      <c r="R5230" t="s">
        <v>2613</v>
      </c>
      <c r="S5230" t="s">
        <v>2546</v>
      </c>
      <c r="T5230">
        <v>0</v>
      </c>
      <c r="U5230" t="s">
        <v>2614</v>
      </c>
      <c r="V5230" t="s">
        <v>2615</v>
      </c>
      <c r="W5230" t="s">
        <v>2614</v>
      </c>
      <c r="X5230" t="s">
        <v>2615</v>
      </c>
      <c r="Y5230" t="str">
        <f t="shared" si="81"/>
        <v>广州荔湾品唯信息服务有限公司广州唯品会电子商务有限公司信息流</v>
      </c>
      <c r="Z5230" t="e">
        <f>VLOOKUP(Y:Y,[1]Sheet1!N:N,1,0)</f>
        <v>#N/A</v>
      </c>
    </row>
    <row r="5231" spans="1:26" hidden="1" x14ac:dyDescent="0.25">
      <c r="A5231">
        <v>20230601</v>
      </c>
      <c r="B5231">
        <v>47327891</v>
      </c>
      <c r="C5231" t="s">
        <v>2863</v>
      </c>
      <c r="D5231">
        <v>2165189</v>
      </c>
      <c r="E5231" t="s">
        <v>2881</v>
      </c>
      <c r="F5231" s="59">
        <v>150.36000000000001</v>
      </c>
      <c r="G5231">
        <v>115.66</v>
      </c>
      <c r="H5231" t="s">
        <v>2538</v>
      </c>
      <c r="I5231" t="s">
        <v>2539</v>
      </c>
      <c r="J5231" t="s">
        <v>2575</v>
      </c>
      <c r="K5231" t="s">
        <v>2321</v>
      </c>
      <c r="L5231" t="s">
        <v>2344</v>
      </c>
      <c r="M5231" t="s">
        <v>2576</v>
      </c>
      <c r="O5231" t="s">
        <v>2542</v>
      </c>
      <c r="P5231" t="s">
        <v>2543</v>
      </c>
      <c r="Q5231" t="s">
        <v>2544</v>
      </c>
      <c r="R5231" t="s">
        <v>2577</v>
      </c>
      <c r="S5231" t="s">
        <v>2546</v>
      </c>
      <c r="T5231">
        <v>0</v>
      </c>
      <c r="U5231" t="s">
        <v>838</v>
      </c>
      <c r="V5231" t="s">
        <v>2578</v>
      </c>
      <c r="W5231" t="s">
        <v>838</v>
      </c>
      <c r="X5231" t="s">
        <v>2578</v>
      </c>
      <c r="Y5231" t="str">
        <f t="shared" si="81"/>
        <v>北京微财科技有限公司-数媒重庆市黑卡小额贷款有限公司信息流</v>
      </c>
      <c r="Z5231" t="e">
        <f>VLOOKUP(Y:Y,[1]Sheet1!N:N,1,0)</f>
        <v>#N/A</v>
      </c>
    </row>
    <row r="5232" spans="1:26" hidden="1" x14ac:dyDescent="0.25">
      <c r="A5232">
        <v>20230601</v>
      </c>
      <c r="B5232">
        <v>29880965</v>
      </c>
      <c r="C5232" t="s">
        <v>2730</v>
      </c>
      <c r="D5232">
        <v>2130054</v>
      </c>
      <c r="E5232" t="s">
        <v>2558</v>
      </c>
      <c r="F5232" s="59">
        <v>10752.22</v>
      </c>
      <c r="G5232">
        <v>8706.1</v>
      </c>
      <c r="H5232" t="s">
        <v>2559</v>
      </c>
      <c r="I5232" t="s">
        <v>2560</v>
      </c>
      <c r="J5232" t="s">
        <v>2350</v>
      </c>
      <c r="K5232" t="s">
        <v>711</v>
      </c>
      <c r="L5232" t="s">
        <v>2350</v>
      </c>
      <c r="M5232" t="s">
        <v>2561</v>
      </c>
      <c r="N5232" t="s">
        <v>2562</v>
      </c>
      <c r="O5232" t="s">
        <v>2542</v>
      </c>
      <c r="P5232" t="s">
        <v>2543</v>
      </c>
      <c r="Q5232" t="s">
        <v>2544</v>
      </c>
      <c r="R5232" t="s">
        <v>2563</v>
      </c>
      <c r="S5232" t="s">
        <v>2546</v>
      </c>
      <c r="T5232">
        <v>18307.240000000002</v>
      </c>
      <c r="U5232" t="s">
        <v>1891</v>
      </c>
      <c r="V5232" t="s">
        <v>2564</v>
      </c>
      <c r="W5232" t="s">
        <v>1891</v>
      </c>
      <c r="X5232" t="s">
        <v>2564</v>
      </c>
      <c r="Y5232" t="str">
        <f t="shared" si="81"/>
        <v>深圳尚米网络技术有限公司深圳尚米网络技术有限公司CPC</v>
      </c>
      <c r="Z5232" t="e">
        <f>VLOOKUP(Y:Y,[1]Sheet1!N:N,1,0)</f>
        <v>#N/A</v>
      </c>
    </row>
    <row r="5233" spans="1:26" hidden="1" x14ac:dyDescent="0.25">
      <c r="A5233">
        <v>20230601</v>
      </c>
      <c r="B5233">
        <v>42965681</v>
      </c>
      <c r="C5233" t="s">
        <v>2725</v>
      </c>
      <c r="D5233">
        <v>2165227</v>
      </c>
      <c r="E5233" t="s">
        <v>2566</v>
      </c>
      <c r="F5233" s="59">
        <v>628.57000000000005</v>
      </c>
      <c r="G5233">
        <v>465.61</v>
      </c>
      <c r="H5233" t="s">
        <v>2538</v>
      </c>
      <c r="I5233" t="s">
        <v>2539</v>
      </c>
      <c r="J5233" t="s">
        <v>2320</v>
      </c>
      <c r="K5233" t="s">
        <v>2321</v>
      </c>
      <c r="L5233" t="s">
        <v>2318</v>
      </c>
      <c r="M5233" t="s">
        <v>2540</v>
      </c>
      <c r="N5233" t="s">
        <v>2541</v>
      </c>
      <c r="O5233" t="s">
        <v>2542</v>
      </c>
      <c r="P5233" t="s">
        <v>2543</v>
      </c>
      <c r="Q5233" t="s">
        <v>2544</v>
      </c>
      <c r="R5233" t="s">
        <v>2545</v>
      </c>
      <c r="S5233" t="s">
        <v>2546</v>
      </c>
      <c r="T5233">
        <v>0</v>
      </c>
      <c r="U5233" t="s">
        <v>838</v>
      </c>
      <c r="V5233" t="s">
        <v>2547</v>
      </c>
      <c r="W5233" t="s">
        <v>838</v>
      </c>
      <c r="X5233" t="s">
        <v>2548</v>
      </c>
      <c r="Y5233" t="str">
        <f t="shared" si="81"/>
        <v>上海耳序信息技术有限公司-四部上海拍拍贷金融信息服务有限公司信息流</v>
      </c>
      <c r="Z5233" t="e">
        <f>VLOOKUP(Y:Y,[1]Sheet1!N:N,1,0)</f>
        <v>#N/A</v>
      </c>
    </row>
    <row r="5234" spans="1:26" hidden="1" x14ac:dyDescent="0.25">
      <c r="A5234">
        <v>20230601</v>
      </c>
      <c r="B5234">
        <v>41250532</v>
      </c>
      <c r="C5234" t="s">
        <v>2664</v>
      </c>
      <c r="D5234">
        <v>2130054</v>
      </c>
      <c r="E5234" t="s">
        <v>2558</v>
      </c>
      <c r="F5234" s="59">
        <v>753.06</v>
      </c>
      <c r="G5234">
        <v>609.72</v>
      </c>
      <c r="H5234" t="s">
        <v>2559</v>
      </c>
      <c r="I5234" t="s">
        <v>2560</v>
      </c>
      <c r="J5234" t="s">
        <v>2350</v>
      </c>
      <c r="K5234" t="s">
        <v>711</v>
      </c>
      <c r="L5234" t="s">
        <v>2350</v>
      </c>
      <c r="M5234" t="s">
        <v>2561</v>
      </c>
      <c r="N5234" t="s">
        <v>2562</v>
      </c>
      <c r="O5234" t="s">
        <v>2542</v>
      </c>
      <c r="P5234" t="s">
        <v>2543</v>
      </c>
      <c r="Q5234" t="s">
        <v>2544</v>
      </c>
      <c r="R5234" t="s">
        <v>2563</v>
      </c>
      <c r="S5234" t="s">
        <v>2546</v>
      </c>
      <c r="T5234">
        <v>6564.5630000000001</v>
      </c>
      <c r="U5234" t="s">
        <v>1891</v>
      </c>
      <c r="V5234" t="s">
        <v>2564</v>
      </c>
      <c r="W5234" t="s">
        <v>1891</v>
      </c>
      <c r="X5234" t="s">
        <v>2564</v>
      </c>
      <c r="Y5234" t="str">
        <f t="shared" si="81"/>
        <v>深圳尚米网络技术有限公司深圳尚米网络技术有限公司CPC</v>
      </c>
      <c r="Z5234" t="e">
        <f>VLOOKUP(Y:Y,[1]Sheet1!N:N,1,0)</f>
        <v>#N/A</v>
      </c>
    </row>
    <row r="5235" spans="1:26" hidden="1" x14ac:dyDescent="0.25">
      <c r="A5235">
        <v>20230601</v>
      </c>
      <c r="B5235">
        <v>32070458</v>
      </c>
      <c r="C5235" t="s">
        <v>2646</v>
      </c>
      <c r="D5235">
        <v>2158492</v>
      </c>
      <c r="E5235" t="s">
        <v>2580</v>
      </c>
      <c r="F5235" s="59">
        <v>638.12</v>
      </c>
      <c r="G5235">
        <v>536.20000000000005</v>
      </c>
      <c r="H5235" t="s">
        <v>2559</v>
      </c>
      <c r="I5235" t="s">
        <v>2560</v>
      </c>
      <c r="J5235" t="s">
        <v>2330</v>
      </c>
      <c r="K5235" t="s">
        <v>711</v>
      </c>
      <c r="L5235" t="s">
        <v>2329</v>
      </c>
      <c r="M5235" t="s">
        <v>2581</v>
      </c>
      <c r="N5235" t="s">
        <v>2582</v>
      </c>
      <c r="O5235" t="s">
        <v>2542</v>
      </c>
      <c r="P5235" t="s">
        <v>2543</v>
      </c>
      <c r="Q5235" t="s">
        <v>2544</v>
      </c>
      <c r="R5235" t="s">
        <v>2583</v>
      </c>
      <c r="S5235" t="s">
        <v>2546</v>
      </c>
      <c r="T5235">
        <v>8844.3770000000004</v>
      </c>
      <c r="U5235" t="s">
        <v>2584</v>
      </c>
      <c r="V5235" t="s">
        <v>2585</v>
      </c>
      <c r="W5235" t="s">
        <v>2584</v>
      </c>
      <c r="X5235" t="s">
        <v>2585</v>
      </c>
      <c r="Y5235" t="str">
        <f t="shared" si="81"/>
        <v>成都哈拜网络科技有限公司-数字媒体事业部上海哈啰普惠科技有限公司CPC</v>
      </c>
      <c r="Z5235" t="e">
        <f>VLOOKUP(Y:Y,[1]Sheet1!N:N,1,0)</f>
        <v>#N/A</v>
      </c>
    </row>
    <row r="5236" spans="1:26" hidden="1" x14ac:dyDescent="0.25">
      <c r="A5236">
        <v>20230601</v>
      </c>
      <c r="B5236">
        <v>40182525</v>
      </c>
      <c r="C5236" t="s">
        <v>2679</v>
      </c>
      <c r="D5236">
        <v>2130054</v>
      </c>
      <c r="E5236" t="s">
        <v>2558</v>
      </c>
      <c r="F5236" s="59">
        <v>922.29</v>
      </c>
      <c r="G5236">
        <v>746.74</v>
      </c>
      <c r="H5236" t="s">
        <v>2559</v>
      </c>
      <c r="I5236" t="s">
        <v>2560</v>
      </c>
      <c r="J5236" t="s">
        <v>2350</v>
      </c>
      <c r="K5236" t="s">
        <v>711</v>
      </c>
      <c r="L5236" t="s">
        <v>2350</v>
      </c>
      <c r="M5236" t="s">
        <v>2561</v>
      </c>
      <c r="N5236" t="s">
        <v>2562</v>
      </c>
      <c r="O5236" t="s">
        <v>2542</v>
      </c>
      <c r="P5236" t="s">
        <v>2543</v>
      </c>
      <c r="Q5236" t="s">
        <v>2544</v>
      </c>
      <c r="R5236" t="s">
        <v>2563</v>
      </c>
      <c r="S5236" t="s">
        <v>2546</v>
      </c>
      <c r="T5236">
        <v>7870.3450000000003</v>
      </c>
      <c r="U5236" t="s">
        <v>1891</v>
      </c>
      <c r="V5236" t="s">
        <v>2564</v>
      </c>
      <c r="W5236" t="s">
        <v>1891</v>
      </c>
      <c r="X5236" t="s">
        <v>2564</v>
      </c>
      <c r="Y5236" t="str">
        <f t="shared" si="81"/>
        <v>深圳尚米网络技术有限公司深圳尚米网络技术有限公司CPC</v>
      </c>
      <c r="Z5236" t="e">
        <f>VLOOKUP(Y:Y,[1]Sheet1!N:N,1,0)</f>
        <v>#N/A</v>
      </c>
    </row>
    <row r="5237" spans="1:26" hidden="1" x14ac:dyDescent="0.25">
      <c r="A5237">
        <v>20230601</v>
      </c>
      <c r="B5237">
        <v>47327773</v>
      </c>
      <c r="C5237" t="s">
        <v>2714</v>
      </c>
      <c r="D5237">
        <v>2185183</v>
      </c>
      <c r="E5237" t="s">
        <v>2574</v>
      </c>
      <c r="F5237" s="59">
        <v>1746.67</v>
      </c>
      <c r="G5237">
        <v>1323.23</v>
      </c>
      <c r="H5237" t="s">
        <v>2538</v>
      </c>
      <c r="I5237" t="s">
        <v>2539</v>
      </c>
      <c r="J5237" t="s">
        <v>2575</v>
      </c>
      <c r="K5237" t="s">
        <v>2321</v>
      </c>
      <c r="L5237" t="s">
        <v>2344</v>
      </c>
      <c r="M5237" t="s">
        <v>2576</v>
      </c>
      <c r="O5237" t="s">
        <v>2542</v>
      </c>
      <c r="P5237" t="s">
        <v>2543</v>
      </c>
      <c r="Q5237" t="s">
        <v>2544</v>
      </c>
      <c r="R5237" t="s">
        <v>2577</v>
      </c>
      <c r="S5237" t="s">
        <v>2546</v>
      </c>
      <c r="T5237">
        <v>0</v>
      </c>
      <c r="U5237" t="s">
        <v>838</v>
      </c>
      <c r="V5237" t="s">
        <v>2578</v>
      </c>
      <c r="W5237" t="s">
        <v>838</v>
      </c>
      <c r="X5237" t="s">
        <v>2578</v>
      </c>
      <c r="Y5237" t="str">
        <f t="shared" si="81"/>
        <v>北京微财科技有限公司-数媒重庆市黑卡小额贷款有限公司信息流</v>
      </c>
      <c r="Z5237" t="e">
        <f>VLOOKUP(Y:Y,[1]Sheet1!N:N,1,0)</f>
        <v>#N/A</v>
      </c>
    </row>
    <row r="5238" spans="1:26" hidden="1" x14ac:dyDescent="0.25">
      <c r="A5238">
        <v>20230601</v>
      </c>
      <c r="B5238">
        <v>47580667</v>
      </c>
      <c r="C5238" t="s">
        <v>2683</v>
      </c>
      <c r="D5238">
        <v>2171230</v>
      </c>
      <c r="E5238" t="s">
        <v>2684</v>
      </c>
      <c r="F5238" s="59">
        <v>770.62</v>
      </c>
      <c r="G5238">
        <v>602.04999999999995</v>
      </c>
      <c r="H5238" t="s">
        <v>2538</v>
      </c>
      <c r="I5238" t="s">
        <v>2539</v>
      </c>
      <c r="J5238" t="s">
        <v>2322</v>
      </c>
      <c r="K5238" t="s">
        <v>2321</v>
      </c>
      <c r="L5238" t="s">
        <v>2323</v>
      </c>
      <c r="M5238" t="s">
        <v>2685</v>
      </c>
      <c r="N5238" t="s">
        <v>2686</v>
      </c>
      <c r="O5238" t="s">
        <v>2542</v>
      </c>
      <c r="P5238" t="s">
        <v>2543</v>
      </c>
      <c r="Q5238" t="s">
        <v>2544</v>
      </c>
      <c r="R5238" t="s">
        <v>2687</v>
      </c>
      <c r="S5238" t="s">
        <v>2546</v>
      </c>
      <c r="T5238">
        <v>0</v>
      </c>
      <c r="U5238" t="s">
        <v>2555</v>
      </c>
      <c r="V5238" t="s">
        <v>2556</v>
      </c>
      <c r="W5238" t="s">
        <v>2555</v>
      </c>
      <c r="X5238" t="s">
        <v>2671</v>
      </c>
      <c r="Y5238" t="str">
        <f t="shared" si="81"/>
        <v>广州虎牙信息科技有限公司-百度广州虎牙信息科技有限公司信息流</v>
      </c>
      <c r="Z5238" t="e">
        <f>VLOOKUP(Y:Y,[1]Sheet1!N:N,1,0)</f>
        <v>#N/A</v>
      </c>
    </row>
    <row r="5239" spans="1:26" hidden="1" x14ac:dyDescent="0.25">
      <c r="A5239">
        <v>20230601</v>
      </c>
      <c r="B5239">
        <v>29995327</v>
      </c>
      <c r="C5239" t="s">
        <v>2761</v>
      </c>
      <c r="D5239">
        <v>2142924</v>
      </c>
      <c r="E5239" t="s">
        <v>2716</v>
      </c>
      <c r="F5239" s="59">
        <v>551.6</v>
      </c>
      <c r="G5239">
        <v>551.6</v>
      </c>
      <c r="H5239" t="s">
        <v>2559</v>
      </c>
      <c r="I5239" t="s">
        <v>2560</v>
      </c>
      <c r="J5239" t="s">
        <v>392</v>
      </c>
      <c r="K5239" t="s">
        <v>711</v>
      </c>
      <c r="L5239" t="s">
        <v>392</v>
      </c>
      <c r="M5239" t="s">
        <v>2641</v>
      </c>
      <c r="N5239" t="s">
        <v>2642</v>
      </c>
      <c r="O5239" t="s">
        <v>2542</v>
      </c>
      <c r="P5239" t="s">
        <v>2543</v>
      </c>
      <c r="Q5239" t="s">
        <v>2544</v>
      </c>
      <c r="R5239" t="s">
        <v>2643</v>
      </c>
      <c r="S5239" t="s">
        <v>2546</v>
      </c>
      <c r="T5239">
        <v>92248.46</v>
      </c>
      <c r="U5239" t="s">
        <v>838</v>
      </c>
      <c r="V5239" t="s">
        <v>2548</v>
      </c>
      <c r="W5239" t="s">
        <v>838</v>
      </c>
      <c r="X5239" t="s">
        <v>2548</v>
      </c>
      <c r="Y5239" t="str">
        <f t="shared" si="81"/>
        <v>福州三六零网络小额贷款有限公司福州三六零网络小额贷款有限公司CPC</v>
      </c>
      <c r="Z5239" t="e">
        <f>VLOOKUP(Y:Y,[1]Sheet1!N:N,1,0)</f>
        <v>#N/A</v>
      </c>
    </row>
    <row r="5240" spans="1:26" hidden="1" x14ac:dyDescent="0.25">
      <c r="A5240">
        <v>20230601</v>
      </c>
      <c r="B5240">
        <v>47327914</v>
      </c>
      <c r="C5240" t="s">
        <v>2720</v>
      </c>
      <c r="D5240">
        <v>2185183</v>
      </c>
      <c r="E5240" t="s">
        <v>2574</v>
      </c>
      <c r="F5240" s="59">
        <v>306.72000000000003</v>
      </c>
      <c r="G5240">
        <v>232.36</v>
      </c>
      <c r="H5240" t="s">
        <v>2538</v>
      </c>
      <c r="I5240" t="s">
        <v>2551</v>
      </c>
      <c r="J5240" t="s">
        <v>2575</v>
      </c>
      <c r="K5240" t="s">
        <v>2321</v>
      </c>
      <c r="L5240" t="s">
        <v>2344</v>
      </c>
      <c r="M5240" t="s">
        <v>2576</v>
      </c>
      <c r="O5240" t="s">
        <v>2542</v>
      </c>
      <c r="P5240" t="s">
        <v>2543</v>
      </c>
      <c r="Q5240" t="s">
        <v>2544</v>
      </c>
      <c r="R5240" t="s">
        <v>2577</v>
      </c>
      <c r="S5240" t="s">
        <v>2546</v>
      </c>
      <c r="T5240">
        <v>0</v>
      </c>
      <c r="U5240" t="s">
        <v>838</v>
      </c>
      <c r="V5240" t="s">
        <v>2578</v>
      </c>
      <c r="W5240" t="s">
        <v>838</v>
      </c>
      <c r="X5240" t="s">
        <v>2578</v>
      </c>
      <c r="Y5240" t="str">
        <f t="shared" si="81"/>
        <v>北京微财科技有限公司-数媒重庆市黑卡小额贷款有限公司信息流</v>
      </c>
      <c r="Z5240" t="e">
        <f>VLOOKUP(Y:Y,[1]Sheet1!N:N,1,0)</f>
        <v>#N/A</v>
      </c>
    </row>
    <row r="5241" spans="1:26" hidden="1" x14ac:dyDescent="0.25">
      <c r="A5241">
        <v>20230601</v>
      </c>
      <c r="B5241">
        <v>47327991</v>
      </c>
      <c r="C5241" t="s">
        <v>2766</v>
      </c>
      <c r="D5241">
        <v>2185183</v>
      </c>
      <c r="E5241" t="s">
        <v>2574</v>
      </c>
      <c r="F5241" s="59">
        <v>11.18</v>
      </c>
      <c r="G5241">
        <v>8.4700000000000006</v>
      </c>
      <c r="H5241" t="s">
        <v>2538</v>
      </c>
      <c r="I5241" t="s">
        <v>2551</v>
      </c>
      <c r="J5241" t="s">
        <v>2575</v>
      </c>
      <c r="K5241" t="s">
        <v>2321</v>
      </c>
      <c r="L5241" t="s">
        <v>2344</v>
      </c>
      <c r="M5241" t="s">
        <v>2576</v>
      </c>
      <c r="O5241" t="s">
        <v>2542</v>
      </c>
      <c r="P5241" t="s">
        <v>2543</v>
      </c>
      <c r="Q5241" t="s">
        <v>2544</v>
      </c>
      <c r="R5241" t="s">
        <v>2577</v>
      </c>
      <c r="S5241" t="s">
        <v>2546</v>
      </c>
      <c r="T5241">
        <v>0</v>
      </c>
      <c r="U5241" t="s">
        <v>838</v>
      </c>
      <c r="V5241" t="s">
        <v>2578</v>
      </c>
      <c r="W5241" t="s">
        <v>838</v>
      </c>
      <c r="X5241" t="s">
        <v>2578</v>
      </c>
      <c r="Y5241" t="str">
        <f t="shared" si="81"/>
        <v>北京微财科技有限公司-数媒重庆市黑卡小额贷款有限公司信息流</v>
      </c>
      <c r="Z5241" t="e">
        <f>VLOOKUP(Y:Y,[1]Sheet1!N:N,1,0)</f>
        <v>#N/A</v>
      </c>
    </row>
    <row r="5242" spans="1:26" hidden="1" x14ac:dyDescent="0.25">
      <c r="A5242">
        <v>20230601</v>
      </c>
      <c r="B5242">
        <v>47798459</v>
      </c>
      <c r="C5242" t="s">
        <v>2861</v>
      </c>
      <c r="D5242">
        <v>2169384</v>
      </c>
      <c r="E5242" t="s">
        <v>2633</v>
      </c>
      <c r="F5242" s="59">
        <v>4720.5200000000004</v>
      </c>
      <c r="G5242">
        <v>3496.68</v>
      </c>
      <c r="H5242" t="s">
        <v>2538</v>
      </c>
      <c r="I5242" t="s">
        <v>2551</v>
      </c>
      <c r="J5242" t="s">
        <v>296</v>
      </c>
      <c r="K5242" t="s">
        <v>2321</v>
      </c>
      <c r="L5242" t="s">
        <v>2334</v>
      </c>
      <c r="M5242" t="s">
        <v>2634</v>
      </c>
      <c r="N5242" t="s">
        <v>2635</v>
      </c>
      <c r="O5242" t="s">
        <v>2542</v>
      </c>
      <c r="P5242" t="s">
        <v>2543</v>
      </c>
      <c r="Q5242" t="s">
        <v>2544</v>
      </c>
      <c r="R5242" t="s">
        <v>2636</v>
      </c>
      <c r="S5242" t="s">
        <v>2546</v>
      </c>
      <c r="T5242">
        <v>0</v>
      </c>
      <c r="U5242" t="s">
        <v>2584</v>
      </c>
      <c r="V5242" t="s">
        <v>2637</v>
      </c>
      <c r="W5242" t="s">
        <v>2584</v>
      </c>
      <c r="X5242" t="s">
        <v>2637</v>
      </c>
      <c r="Y5242" t="str">
        <f t="shared" si="81"/>
        <v>湖北车智汇传媒有限公司北京车之家信息技术有限公司信息流</v>
      </c>
      <c r="Z5242" t="e">
        <f>VLOOKUP(Y:Y,[1]Sheet1!N:N,1,0)</f>
        <v>#N/A</v>
      </c>
    </row>
    <row r="5243" spans="1:26" hidden="1" x14ac:dyDescent="0.25">
      <c r="A5243">
        <v>20230601</v>
      </c>
      <c r="B5243">
        <v>30387904</v>
      </c>
      <c r="C5243" t="s">
        <v>2645</v>
      </c>
      <c r="D5243">
        <v>2130054</v>
      </c>
      <c r="E5243" t="s">
        <v>2558</v>
      </c>
      <c r="F5243" s="59">
        <v>1827.01</v>
      </c>
      <c r="G5243">
        <v>1479.33</v>
      </c>
      <c r="H5243" t="s">
        <v>2559</v>
      </c>
      <c r="I5243" t="s">
        <v>2560</v>
      </c>
      <c r="J5243" t="s">
        <v>2350</v>
      </c>
      <c r="K5243" t="s">
        <v>711</v>
      </c>
      <c r="L5243" t="s">
        <v>2350</v>
      </c>
      <c r="M5243" t="s">
        <v>2561</v>
      </c>
      <c r="N5243" t="s">
        <v>2562</v>
      </c>
      <c r="O5243" t="s">
        <v>2542</v>
      </c>
      <c r="P5243" t="s">
        <v>2543</v>
      </c>
      <c r="Q5243" t="s">
        <v>2544</v>
      </c>
      <c r="R5243" t="s">
        <v>2563</v>
      </c>
      <c r="S5243" t="s">
        <v>2546</v>
      </c>
      <c r="T5243">
        <v>4304.8890000000001</v>
      </c>
      <c r="U5243" t="s">
        <v>1891</v>
      </c>
      <c r="V5243" t="s">
        <v>2564</v>
      </c>
      <c r="W5243" t="s">
        <v>1891</v>
      </c>
      <c r="X5243" t="s">
        <v>2564</v>
      </c>
      <c r="Y5243" t="str">
        <f t="shared" si="81"/>
        <v>深圳尚米网络技术有限公司深圳尚米网络技术有限公司CPC</v>
      </c>
      <c r="Z5243" t="e">
        <f>VLOOKUP(Y:Y,[1]Sheet1!N:N,1,0)</f>
        <v>#N/A</v>
      </c>
    </row>
    <row r="5244" spans="1:26" hidden="1" x14ac:dyDescent="0.25">
      <c r="A5244">
        <v>20230601</v>
      </c>
      <c r="B5244">
        <v>41250523</v>
      </c>
      <c r="C5244" t="s">
        <v>2742</v>
      </c>
      <c r="D5244">
        <v>2130054</v>
      </c>
      <c r="E5244" t="s">
        <v>2558</v>
      </c>
      <c r="F5244" s="59">
        <v>3718.74</v>
      </c>
      <c r="G5244">
        <v>3011.08</v>
      </c>
      <c r="H5244" t="s">
        <v>2559</v>
      </c>
      <c r="I5244" t="s">
        <v>2560</v>
      </c>
      <c r="J5244" t="s">
        <v>2350</v>
      </c>
      <c r="K5244" t="s">
        <v>711</v>
      </c>
      <c r="L5244" t="s">
        <v>2350</v>
      </c>
      <c r="M5244" t="s">
        <v>2561</v>
      </c>
      <c r="N5244" t="s">
        <v>2562</v>
      </c>
      <c r="O5244" t="s">
        <v>2542</v>
      </c>
      <c r="P5244" t="s">
        <v>2543</v>
      </c>
      <c r="Q5244" t="s">
        <v>2544</v>
      </c>
      <c r="R5244" t="s">
        <v>2563</v>
      </c>
      <c r="S5244" t="s">
        <v>2546</v>
      </c>
      <c r="T5244">
        <v>7122.8890000000001</v>
      </c>
      <c r="U5244" t="s">
        <v>1891</v>
      </c>
      <c r="V5244" t="s">
        <v>2564</v>
      </c>
      <c r="W5244" t="s">
        <v>1891</v>
      </c>
      <c r="X5244" t="s">
        <v>2564</v>
      </c>
      <c r="Y5244" t="str">
        <f t="shared" si="81"/>
        <v>深圳尚米网络技术有限公司深圳尚米网络技术有限公司CPC</v>
      </c>
      <c r="Z5244" t="e">
        <f>VLOOKUP(Y:Y,[1]Sheet1!N:N,1,0)</f>
        <v>#N/A</v>
      </c>
    </row>
    <row r="5245" spans="1:26" hidden="1" x14ac:dyDescent="0.25">
      <c r="A5245">
        <v>20230601</v>
      </c>
      <c r="B5245">
        <v>42327250</v>
      </c>
      <c r="C5245" t="s">
        <v>2704</v>
      </c>
      <c r="D5245">
        <v>2172261</v>
      </c>
      <c r="E5245" t="s">
        <v>2628</v>
      </c>
      <c r="F5245" s="59">
        <v>1464.69</v>
      </c>
      <c r="G5245">
        <v>1118.08</v>
      </c>
      <c r="H5245" t="s">
        <v>2538</v>
      </c>
      <c r="I5245" t="s">
        <v>2551</v>
      </c>
      <c r="J5245" t="s">
        <v>292</v>
      </c>
      <c r="K5245" t="s">
        <v>2321</v>
      </c>
      <c r="L5245" t="s">
        <v>574</v>
      </c>
      <c r="M5245" t="s">
        <v>2611</v>
      </c>
      <c r="N5245" t="s">
        <v>2612</v>
      </c>
      <c r="O5245" t="s">
        <v>2542</v>
      </c>
      <c r="P5245" t="s">
        <v>2543</v>
      </c>
      <c r="Q5245" t="s">
        <v>2544</v>
      </c>
      <c r="R5245" t="s">
        <v>2613</v>
      </c>
      <c r="S5245" t="s">
        <v>2546</v>
      </c>
      <c r="T5245">
        <v>0</v>
      </c>
      <c r="U5245" t="s">
        <v>2614</v>
      </c>
      <c r="V5245" t="s">
        <v>2615</v>
      </c>
      <c r="W5245" t="s">
        <v>2614</v>
      </c>
      <c r="X5245" t="s">
        <v>2615</v>
      </c>
      <c r="Y5245" t="str">
        <f t="shared" si="81"/>
        <v>广州荔湾品唯信息服务有限公司广州唯品会电子商务有限公司信息流</v>
      </c>
      <c r="Z5245" t="e">
        <f>VLOOKUP(Y:Y,[1]Sheet1!N:N,1,0)</f>
        <v>#N/A</v>
      </c>
    </row>
    <row r="5246" spans="1:26" hidden="1" x14ac:dyDescent="0.25">
      <c r="A5246">
        <v>20230601</v>
      </c>
      <c r="B5246">
        <v>42594504</v>
      </c>
      <c r="C5246" t="s">
        <v>2618</v>
      </c>
      <c r="D5246">
        <v>2130054</v>
      </c>
      <c r="E5246" t="s">
        <v>2558</v>
      </c>
      <c r="F5246" s="59">
        <v>2245.09</v>
      </c>
      <c r="G5246">
        <v>1817.83</v>
      </c>
      <c r="H5246" t="s">
        <v>2559</v>
      </c>
      <c r="I5246" t="s">
        <v>2560</v>
      </c>
      <c r="J5246" t="s">
        <v>2350</v>
      </c>
      <c r="K5246" t="s">
        <v>711</v>
      </c>
      <c r="L5246" t="s">
        <v>2350</v>
      </c>
      <c r="M5246" t="s">
        <v>2561</v>
      </c>
      <c r="N5246" t="s">
        <v>2562</v>
      </c>
      <c r="O5246" t="s">
        <v>2542</v>
      </c>
      <c r="P5246" t="s">
        <v>2543</v>
      </c>
      <c r="Q5246" t="s">
        <v>2544</v>
      </c>
      <c r="R5246" t="s">
        <v>2563</v>
      </c>
      <c r="S5246" t="s">
        <v>2546</v>
      </c>
      <c r="T5246">
        <v>5975.0630000000001</v>
      </c>
      <c r="U5246" t="s">
        <v>1891</v>
      </c>
      <c r="V5246" t="s">
        <v>2564</v>
      </c>
      <c r="W5246" t="s">
        <v>1891</v>
      </c>
      <c r="X5246" t="s">
        <v>2564</v>
      </c>
      <c r="Y5246" t="str">
        <f t="shared" si="81"/>
        <v>深圳尚米网络技术有限公司深圳尚米网络技术有限公司CPC</v>
      </c>
      <c r="Z5246" t="e">
        <f>VLOOKUP(Y:Y,[1]Sheet1!N:N,1,0)</f>
        <v>#N/A</v>
      </c>
    </row>
    <row r="5247" spans="1:26" hidden="1" x14ac:dyDescent="0.25">
      <c r="A5247">
        <v>20230601</v>
      </c>
      <c r="B5247">
        <v>47426625</v>
      </c>
      <c r="C5247" t="s">
        <v>2802</v>
      </c>
      <c r="D5247">
        <v>2167551</v>
      </c>
      <c r="E5247" t="s">
        <v>2550</v>
      </c>
      <c r="F5247" s="59">
        <v>17410.03</v>
      </c>
      <c r="G5247">
        <v>17410.03</v>
      </c>
      <c r="H5247" t="s">
        <v>2538</v>
      </c>
      <c r="I5247" t="s">
        <v>2551</v>
      </c>
      <c r="J5247" t="s">
        <v>2332</v>
      </c>
      <c r="K5247" t="s">
        <v>2321</v>
      </c>
      <c r="L5247" t="s">
        <v>2333</v>
      </c>
      <c r="M5247" t="s">
        <v>2552</v>
      </c>
      <c r="N5247" t="s">
        <v>2553</v>
      </c>
      <c r="O5247" t="s">
        <v>2542</v>
      </c>
      <c r="P5247" t="s">
        <v>2543</v>
      </c>
      <c r="Q5247" t="s">
        <v>2544</v>
      </c>
      <c r="R5247" t="s">
        <v>2554</v>
      </c>
      <c r="S5247" t="s">
        <v>2546</v>
      </c>
      <c r="T5247">
        <v>0</v>
      </c>
      <c r="U5247" t="s">
        <v>2555</v>
      </c>
      <c r="V5247" t="s">
        <v>2556</v>
      </c>
      <c r="W5247" t="s">
        <v>2555</v>
      </c>
      <c r="X5247" t="s">
        <v>2556</v>
      </c>
      <c r="Y5247" t="str">
        <f t="shared" si="81"/>
        <v>北京爱奇艺科技有限公司-百度北京爱奇艺科技有限公司信息流</v>
      </c>
      <c r="Z5247" t="e">
        <f>VLOOKUP(Y:Y,[1]Sheet1!N:N,1,0)</f>
        <v>#N/A</v>
      </c>
    </row>
    <row r="5248" spans="1:26" hidden="1" x14ac:dyDescent="0.25">
      <c r="A5248">
        <v>20230601</v>
      </c>
      <c r="B5248">
        <v>47798422</v>
      </c>
      <c r="C5248" t="s">
        <v>2794</v>
      </c>
      <c r="D5248">
        <v>2169384</v>
      </c>
      <c r="E5248" t="s">
        <v>2633</v>
      </c>
      <c r="F5248" s="59">
        <v>7098.14</v>
      </c>
      <c r="G5248">
        <v>5257.88</v>
      </c>
      <c r="H5248" t="s">
        <v>2538</v>
      </c>
      <c r="I5248" t="s">
        <v>2551</v>
      </c>
      <c r="J5248" t="s">
        <v>296</v>
      </c>
      <c r="K5248" t="s">
        <v>2321</v>
      </c>
      <c r="L5248" t="s">
        <v>2334</v>
      </c>
      <c r="M5248" t="s">
        <v>2634</v>
      </c>
      <c r="N5248" t="s">
        <v>2635</v>
      </c>
      <c r="O5248" t="s">
        <v>2542</v>
      </c>
      <c r="P5248" t="s">
        <v>2543</v>
      </c>
      <c r="Q5248" t="s">
        <v>2544</v>
      </c>
      <c r="R5248" t="s">
        <v>2636</v>
      </c>
      <c r="S5248" t="s">
        <v>2546</v>
      </c>
      <c r="T5248">
        <v>0</v>
      </c>
      <c r="U5248" t="s">
        <v>2584</v>
      </c>
      <c r="V5248" t="s">
        <v>2637</v>
      </c>
      <c r="W5248" t="s">
        <v>2584</v>
      </c>
      <c r="X5248" t="s">
        <v>2637</v>
      </c>
      <c r="Y5248" t="str">
        <f t="shared" si="81"/>
        <v>湖北车智汇传媒有限公司北京车之家信息技术有限公司信息流</v>
      </c>
      <c r="Z5248" t="e">
        <f>VLOOKUP(Y:Y,[1]Sheet1!N:N,1,0)</f>
        <v>#N/A</v>
      </c>
    </row>
    <row r="5249" spans="1:26" hidden="1" x14ac:dyDescent="0.25">
      <c r="A5249">
        <v>20230601</v>
      </c>
      <c r="B5249">
        <v>30510581</v>
      </c>
      <c r="C5249" t="s">
        <v>2883</v>
      </c>
      <c r="D5249">
        <v>2125615</v>
      </c>
      <c r="E5249" t="s">
        <v>2884</v>
      </c>
      <c r="F5249" s="59">
        <v>279.45999999999998</v>
      </c>
      <c r="G5249">
        <v>279.45999999999998</v>
      </c>
      <c r="H5249" t="s">
        <v>2538</v>
      </c>
      <c r="I5249" t="s">
        <v>2551</v>
      </c>
      <c r="J5249" t="s">
        <v>2350</v>
      </c>
      <c r="K5249" t="s">
        <v>2321</v>
      </c>
      <c r="L5249" t="s">
        <v>2350</v>
      </c>
      <c r="M5249" t="s">
        <v>2561</v>
      </c>
      <c r="N5249" t="s">
        <v>2562</v>
      </c>
      <c r="O5249" t="s">
        <v>2542</v>
      </c>
      <c r="P5249" t="s">
        <v>2543</v>
      </c>
      <c r="Q5249" t="s">
        <v>2544</v>
      </c>
      <c r="R5249" t="s">
        <v>2563</v>
      </c>
      <c r="S5249" t="s">
        <v>2546</v>
      </c>
      <c r="T5249">
        <v>0</v>
      </c>
      <c r="U5249" t="s">
        <v>1891</v>
      </c>
      <c r="V5249" t="s">
        <v>2602</v>
      </c>
      <c r="W5249" t="s">
        <v>1891</v>
      </c>
      <c r="X5249" t="s">
        <v>2564</v>
      </c>
      <c r="Y5249" t="str">
        <f t="shared" si="81"/>
        <v>深圳尚米网络技术有限公司深圳尚米网络技术有限公司信息流</v>
      </c>
      <c r="Z5249" t="e">
        <f>VLOOKUP(Y:Y,[1]Sheet1!N:N,1,0)</f>
        <v>#N/A</v>
      </c>
    </row>
    <row r="5250" spans="1:26" hidden="1" x14ac:dyDescent="0.25">
      <c r="A5250">
        <v>20230601</v>
      </c>
      <c r="B5250">
        <v>31781225</v>
      </c>
      <c r="C5250" t="s">
        <v>2779</v>
      </c>
      <c r="D5250">
        <v>2115174</v>
      </c>
      <c r="E5250" t="s">
        <v>2780</v>
      </c>
      <c r="F5250" s="59">
        <v>1242.3</v>
      </c>
      <c r="G5250">
        <v>0</v>
      </c>
      <c r="H5250" t="s">
        <v>2559</v>
      </c>
      <c r="I5250" t="s">
        <v>2560</v>
      </c>
      <c r="J5250" t="s">
        <v>2357</v>
      </c>
      <c r="K5250" t="s">
        <v>711</v>
      </c>
      <c r="L5250" t="s">
        <v>2356</v>
      </c>
      <c r="M5250" t="s">
        <v>2781</v>
      </c>
      <c r="N5250" t="s">
        <v>2782</v>
      </c>
      <c r="O5250" t="s">
        <v>2542</v>
      </c>
      <c r="P5250" t="s">
        <v>2543</v>
      </c>
      <c r="Q5250" t="s">
        <v>2544</v>
      </c>
      <c r="R5250" t="s">
        <v>2783</v>
      </c>
      <c r="S5250" t="s">
        <v>2546</v>
      </c>
      <c r="T5250">
        <v>0</v>
      </c>
      <c r="U5250" t="s">
        <v>2784</v>
      </c>
      <c r="V5250" t="s">
        <v>2785</v>
      </c>
      <c r="W5250" t="s">
        <v>1891</v>
      </c>
      <c r="X5250" t="s">
        <v>2602</v>
      </c>
      <c r="Y5250" t="str">
        <f t="shared" si="81"/>
        <v>腾讯云计算(北京)有限责任公司深圳市腾讯计算机系统有限公司CPC</v>
      </c>
      <c r="Z5250" t="e">
        <f>VLOOKUP(Y:Y,[1]Sheet1!N:N,1,0)</f>
        <v>#N/A</v>
      </c>
    </row>
    <row r="5251" spans="1:26" hidden="1" x14ac:dyDescent="0.25">
      <c r="A5251">
        <v>20230601</v>
      </c>
      <c r="B5251">
        <v>42327215</v>
      </c>
      <c r="C5251" t="s">
        <v>2739</v>
      </c>
      <c r="D5251">
        <v>2172261</v>
      </c>
      <c r="E5251" t="s">
        <v>2628</v>
      </c>
      <c r="F5251" s="59">
        <v>1044.2</v>
      </c>
      <c r="G5251">
        <v>797.1</v>
      </c>
      <c r="H5251" t="s">
        <v>2538</v>
      </c>
      <c r="I5251" t="s">
        <v>2551</v>
      </c>
      <c r="J5251" t="s">
        <v>292</v>
      </c>
      <c r="K5251" t="s">
        <v>2321</v>
      </c>
      <c r="L5251" t="s">
        <v>574</v>
      </c>
      <c r="M5251" t="s">
        <v>2611</v>
      </c>
      <c r="N5251" t="s">
        <v>2612</v>
      </c>
      <c r="O5251" t="s">
        <v>2542</v>
      </c>
      <c r="P5251" t="s">
        <v>2543</v>
      </c>
      <c r="Q5251" t="s">
        <v>2544</v>
      </c>
      <c r="R5251" t="s">
        <v>2613</v>
      </c>
      <c r="S5251" t="s">
        <v>2546</v>
      </c>
      <c r="T5251">
        <v>0</v>
      </c>
      <c r="U5251" t="s">
        <v>2614</v>
      </c>
      <c r="V5251" t="s">
        <v>2615</v>
      </c>
      <c r="W5251" t="s">
        <v>2614</v>
      </c>
      <c r="X5251" t="s">
        <v>2615</v>
      </c>
      <c r="Y5251" t="str">
        <f t="shared" ref="Y5251:Y5297" si="82">L5251&amp;J5251&amp;K5251</f>
        <v>广州荔湾品唯信息服务有限公司广州唯品会电子商务有限公司信息流</v>
      </c>
      <c r="Z5251" t="e">
        <f>VLOOKUP(Y:Y,[1]Sheet1!N:N,1,0)</f>
        <v>#N/A</v>
      </c>
    </row>
    <row r="5252" spans="1:26" x14ac:dyDescent="0.25">
      <c r="A5252">
        <v>20230601</v>
      </c>
      <c r="B5252">
        <v>45336908</v>
      </c>
      <c r="C5252" t="s">
        <v>2621</v>
      </c>
      <c r="D5252">
        <v>2054669</v>
      </c>
      <c r="E5252" t="s">
        <v>2622</v>
      </c>
      <c r="F5252" s="59">
        <v>10153.540000000001</v>
      </c>
      <c r="G5252">
        <v>7521.14</v>
      </c>
      <c r="H5252" t="s">
        <v>2538</v>
      </c>
      <c r="I5252" t="s">
        <v>2539</v>
      </c>
      <c r="J5252" t="s">
        <v>2352</v>
      </c>
      <c r="K5252" t="s">
        <v>2321</v>
      </c>
      <c r="L5252" t="s">
        <v>2351</v>
      </c>
      <c r="M5252" t="s">
        <v>2623</v>
      </c>
      <c r="N5252" t="s">
        <v>2624</v>
      </c>
      <c r="O5252" t="s">
        <v>2542</v>
      </c>
      <c r="P5252" t="s">
        <v>2543</v>
      </c>
      <c r="Q5252" t="s">
        <v>2544</v>
      </c>
      <c r="R5252" t="s">
        <v>2625</v>
      </c>
      <c r="S5252" t="s">
        <v>2546</v>
      </c>
      <c r="T5252">
        <v>0</v>
      </c>
      <c r="U5252" t="s">
        <v>838</v>
      </c>
      <c r="V5252" t="s">
        <v>2548</v>
      </c>
      <c r="W5252" t="s">
        <v>838</v>
      </c>
      <c r="X5252" t="s">
        <v>2548</v>
      </c>
      <c r="Y5252" t="str">
        <f t="shared" si="82"/>
        <v>深圳市小赢普惠科技有限责任公司深圳市赢众通金融信息服务有限责任公司信息流</v>
      </c>
      <c r="Z5252" t="e">
        <f>VLOOKUP(Y:Y,[1]Sheet1!N:N,1,0)</f>
        <v>#N/A</v>
      </c>
    </row>
    <row r="5253" spans="1:26" hidden="1" x14ac:dyDescent="0.25">
      <c r="A5253">
        <v>20230601</v>
      </c>
      <c r="B5253">
        <v>29768624</v>
      </c>
      <c r="C5253" t="s">
        <v>2751</v>
      </c>
      <c r="D5253">
        <v>2130054</v>
      </c>
      <c r="E5253" t="s">
        <v>2558</v>
      </c>
      <c r="F5253" s="59">
        <v>1531.28</v>
      </c>
      <c r="G5253">
        <v>1239.8</v>
      </c>
      <c r="H5253" t="s">
        <v>2559</v>
      </c>
      <c r="I5253" t="s">
        <v>2560</v>
      </c>
      <c r="J5253" t="s">
        <v>2350</v>
      </c>
      <c r="K5253" t="s">
        <v>711</v>
      </c>
      <c r="L5253" t="s">
        <v>2350</v>
      </c>
      <c r="M5253" t="s">
        <v>2561</v>
      </c>
      <c r="N5253" t="s">
        <v>2562</v>
      </c>
      <c r="O5253" t="s">
        <v>2542</v>
      </c>
      <c r="P5253" t="s">
        <v>2543</v>
      </c>
      <c r="Q5253" t="s">
        <v>2544</v>
      </c>
      <c r="R5253" t="s">
        <v>2563</v>
      </c>
      <c r="S5253" t="s">
        <v>2546</v>
      </c>
      <c r="T5253">
        <v>3045.1909999999998</v>
      </c>
      <c r="U5253" t="s">
        <v>1891</v>
      </c>
      <c r="V5253" t="s">
        <v>2602</v>
      </c>
      <c r="W5253" t="s">
        <v>1891</v>
      </c>
      <c r="X5253" t="s">
        <v>2564</v>
      </c>
      <c r="Y5253" t="str">
        <f t="shared" si="82"/>
        <v>深圳尚米网络技术有限公司深圳尚米网络技术有限公司CPC</v>
      </c>
      <c r="Z5253" t="e">
        <f>VLOOKUP(Y:Y,[1]Sheet1!N:N,1,0)</f>
        <v>#N/A</v>
      </c>
    </row>
    <row r="5254" spans="1:26" hidden="1" x14ac:dyDescent="0.25">
      <c r="A5254">
        <v>20230601</v>
      </c>
      <c r="B5254">
        <v>29768594</v>
      </c>
      <c r="C5254" t="s">
        <v>2792</v>
      </c>
      <c r="D5254">
        <v>2130054</v>
      </c>
      <c r="E5254" t="s">
        <v>2558</v>
      </c>
      <c r="F5254" s="59">
        <v>5945.12</v>
      </c>
      <c r="G5254">
        <v>4813.71</v>
      </c>
      <c r="H5254" t="s">
        <v>2559</v>
      </c>
      <c r="I5254" t="s">
        <v>2560</v>
      </c>
      <c r="J5254" t="s">
        <v>2350</v>
      </c>
      <c r="K5254" t="s">
        <v>711</v>
      </c>
      <c r="L5254" t="s">
        <v>2350</v>
      </c>
      <c r="M5254" t="s">
        <v>2561</v>
      </c>
      <c r="N5254" t="s">
        <v>2562</v>
      </c>
      <c r="O5254" t="s">
        <v>2542</v>
      </c>
      <c r="P5254" t="s">
        <v>2543</v>
      </c>
      <c r="Q5254" t="s">
        <v>2544</v>
      </c>
      <c r="R5254" t="s">
        <v>2563</v>
      </c>
      <c r="S5254" t="s">
        <v>2546</v>
      </c>
      <c r="T5254">
        <v>16308.674999999999</v>
      </c>
      <c r="U5254" t="s">
        <v>1891</v>
      </c>
      <c r="V5254" t="s">
        <v>2564</v>
      </c>
      <c r="W5254" t="s">
        <v>1891</v>
      </c>
      <c r="X5254" t="s">
        <v>2564</v>
      </c>
      <c r="Y5254" t="str">
        <f t="shared" si="82"/>
        <v>深圳尚米网络技术有限公司深圳尚米网络技术有限公司CPC</v>
      </c>
      <c r="Z5254" t="e">
        <f>VLOOKUP(Y:Y,[1]Sheet1!N:N,1,0)</f>
        <v>#N/A</v>
      </c>
    </row>
    <row r="5255" spans="1:26" hidden="1" x14ac:dyDescent="0.25">
      <c r="A5255">
        <v>20230601</v>
      </c>
      <c r="B5255">
        <v>32325622</v>
      </c>
      <c r="C5255" t="s">
        <v>2865</v>
      </c>
      <c r="D5255">
        <v>2137825</v>
      </c>
      <c r="E5255" t="s">
        <v>2866</v>
      </c>
      <c r="F5255" s="59">
        <v>1012.53</v>
      </c>
      <c r="G5255">
        <v>1012.53</v>
      </c>
      <c r="H5255" t="s">
        <v>2559</v>
      </c>
      <c r="I5255" t="s">
        <v>2560</v>
      </c>
      <c r="J5255" t="s">
        <v>2366</v>
      </c>
      <c r="K5255" t="s">
        <v>711</v>
      </c>
      <c r="L5255" t="s">
        <v>2367</v>
      </c>
      <c r="M5255" t="s">
        <v>2867</v>
      </c>
      <c r="N5255" t="s">
        <v>2868</v>
      </c>
      <c r="O5255" t="s">
        <v>2542</v>
      </c>
      <c r="P5255" t="s">
        <v>2543</v>
      </c>
      <c r="Q5255" t="s">
        <v>2544</v>
      </c>
      <c r="R5255" t="s">
        <v>2869</v>
      </c>
      <c r="S5255" t="s">
        <v>2546</v>
      </c>
      <c r="T5255">
        <v>10351.08</v>
      </c>
      <c r="U5255" t="s">
        <v>2870</v>
      </c>
      <c r="V5255" t="s">
        <v>2144</v>
      </c>
      <c r="W5255" t="s">
        <v>2117</v>
      </c>
      <c r="X5255" t="s">
        <v>2871</v>
      </c>
      <c r="Y5255" t="str">
        <f t="shared" si="82"/>
        <v>湖南大写信息科技有限公司-四部湖南大写信息科技有限公司CPC</v>
      </c>
      <c r="Z5255" t="e">
        <f>VLOOKUP(Y:Y,[1]Sheet1!N:N,1,0)</f>
        <v>#N/A</v>
      </c>
    </row>
    <row r="5256" spans="1:26" hidden="1" x14ac:dyDescent="0.25">
      <c r="A5256">
        <v>20230601</v>
      </c>
      <c r="B5256">
        <v>32834859</v>
      </c>
      <c r="C5256" t="s">
        <v>2737</v>
      </c>
      <c r="D5256">
        <v>2054667</v>
      </c>
      <c r="E5256" t="s">
        <v>2738</v>
      </c>
      <c r="F5256" s="59">
        <v>28299.34</v>
      </c>
      <c r="G5256">
        <v>23780.44</v>
      </c>
      <c r="H5256" t="s">
        <v>2559</v>
      </c>
      <c r="I5256" t="s">
        <v>2560</v>
      </c>
      <c r="J5256" t="s">
        <v>2352</v>
      </c>
      <c r="K5256" t="s">
        <v>711</v>
      </c>
      <c r="L5256" t="s">
        <v>2351</v>
      </c>
      <c r="M5256" t="s">
        <v>2623</v>
      </c>
      <c r="N5256" t="s">
        <v>2624</v>
      </c>
      <c r="O5256" t="s">
        <v>2542</v>
      </c>
      <c r="P5256" t="s">
        <v>2543</v>
      </c>
      <c r="Q5256" t="s">
        <v>2544</v>
      </c>
      <c r="R5256" t="s">
        <v>2625</v>
      </c>
      <c r="S5256" t="s">
        <v>2546</v>
      </c>
      <c r="T5256">
        <v>936607.10699999996</v>
      </c>
      <c r="U5256" t="s">
        <v>838</v>
      </c>
      <c r="V5256" t="s">
        <v>2548</v>
      </c>
      <c r="W5256" t="s">
        <v>838</v>
      </c>
      <c r="X5256" t="s">
        <v>2548</v>
      </c>
      <c r="Y5256" t="str">
        <f t="shared" si="82"/>
        <v>深圳市小赢普惠科技有限责任公司深圳市赢众通金融信息服务有限责任公司CPC</v>
      </c>
      <c r="Z5256" t="e">
        <f>VLOOKUP(Y:Y,[1]Sheet1!N:N,1,0)</f>
        <v>#N/A</v>
      </c>
    </row>
    <row r="5257" spans="1:26" hidden="1" x14ac:dyDescent="0.25">
      <c r="A5257">
        <v>20230601</v>
      </c>
      <c r="B5257">
        <v>41250557</v>
      </c>
      <c r="C5257" t="s">
        <v>2771</v>
      </c>
      <c r="D5257">
        <v>2130054</v>
      </c>
      <c r="E5257" t="s">
        <v>2558</v>
      </c>
      <c r="F5257" s="59">
        <v>3540.86</v>
      </c>
      <c r="G5257">
        <v>2866.98</v>
      </c>
      <c r="H5257" t="s">
        <v>2559</v>
      </c>
      <c r="I5257" t="s">
        <v>2560</v>
      </c>
      <c r="J5257" t="s">
        <v>2350</v>
      </c>
      <c r="K5257" t="s">
        <v>711</v>
      </c>
      <c r="L5257" t="s">
        <v>2350</v>
      </c>
      <c r="M5257" t="s">
        <v>2561</v>
      </c>
      <c r="N5257" t="s">
        <v>2562</v>
      </c>
      <c r="O5257" t="s">
        <v>2542</v>
      </c>
      <c r="P5257" t="s">
        <v>2543</v>
      </c>
      <c r="Q5257" t="s">
        <v>2544</v>
      </c>
      <c r="R5257" t="s">
        <v>2563</v>
      </c>
      <c r="S5257" t="s">
        <v>2546</v>
      </c>
      <c r="T5257">
        <v>4918.5190000000002</v>
      </c>
      <c r="U5257" t="s">
        <v>1891</v>
      </c>
      <c r="V5257" t="s">
        <v>2564</v>
      </c>
      <c r="W5257" t="s">
        <v>1891</v>
      </c>
      <c r="X5257" t="s">
        <v>2564</v>
      </c>
      <c r="Y5257" t="str">
        <f t="shared" si="82"/>
        <v>深圳尚米网络技术有限公司深圳尚米网络技术有限公司CPC</v>
      </c>
      <c r="Z5257" t="e">
        <f>VLOOKUP(Y:Y,[1]Sheet1!N:N,1,0)</f>
        <v>#N/A</v>
      </c>
    </row>
    <row r="5258" spans="1:26" hidden="1" x14ac:dyDescent="0.25">
      <c r="A5258">
        <v>20230601</v>
      </c>
      <c r="B5258">
        <v>41250572</v>
      </c>
      <c r="C5258" t="s">
        <v>2703</v>
      </c>
      <c r="D5258">
        <v>2130054</v>
      </c>
      <c r="E5258" t="s">
        <v>2558</v>
      </c>
      <c r="F5258" s="59">
        <v>2002.15</v>
      </c>
      <c r="G5258">
        <v>1621.14</v>
      </c>
      <c r="H5258" t="s">
        <v>2559</v>
      </c>
      <c r="I5258" t="s">
        <v>2560</v>
      </c>
      <c r="J5258" t="s">
        <v>2350</v>
      </c>
      <c r="K5258" t="s">
        <v>711</v>
      </c>
      <c r="L5258" t="s">
        <v>2350</v>
      </c>
      <c r="M5258" t="s">
        <v>2561</v>
      </c>
      <c r="N5258" t="s">
        <v>2562</v>
      </c>
      <c r="O5258" t="s">
        <v>2542</v>
      </c>
      <c r="P5258" t="s">
        <v>2543</v>
      </c>
      <c r="Q5258" t="s">
        <v>2544</v>
      </c>
      <c r="R5258" t="s">
        <v>2563</v>
      </c>
      <c r="S5258" t="s">
        <v>2546</v>
      </c>
      <c r="T5258">
        <v>2756.2040000000002</v>
      </c>
      <c r="U5258" t="s">
        <v>1891</v>
      </c>
      <c r="V5258" t="s">
        <v>2564</v>
      </c>
      <c r="W5258" t="s">
        <v>1891</v>
      </c>
      <c r="X5258" t="s">
        <v>2564</v>
      </c>
      <c r="Y5258" t="str">
        <f t="shared" si="82"/>
        <v>深圳尚米网络技术有限公司深圳尚米网络技术有限公司CPC</v>
      </c>
      <c r="Z5258" t="e">
        <f>VLOOKUP(Y:Y,[1]Sheet1!N:N,1,0)</f>
        <v>#N/A</v>
      </c>
    </row>
    <row r="5259" spans="1:26" hidden="1" x14ac:dyDescent="0.25">
      <c r="A5259">
        <v>20230601</v>
      </c>
      <c r="B5259">
        <v>42327215</v>
      </c>
      <c r="C5259" t="s">
        <v>2739</v>
      </c>
      <c r="D5259">
        <v>2172261</v>
      </c>
      <c r="E5259" t="s">
        <v>2628</v>
      </c>
      <c r="F5259" s="59">
        <v>1788.75</v>
      </c>
      <c r="G5259">
        <v>1365.46</v>
      </c>
      <c r="H5259" t="s">
        <v>2538</v>
      </c>
      <c r="I5259" t="s">
        <v>2539</v>
      </c>
      <c r="J5259" t="s">
        <v>292</v>
      </c>
      <c r="K5259" t="s">
        <v>2321</v>
      </c>
      <c r="L5259" t="s">
        <v>574</v>
      </c>
      <c r="M5259" t="s">
        <v>2611</v>
      </c>
      <c r="N5259" t="s">
        <v>2612</v>
      </c>
      <c r="O5259" t="s">
        <v>2542</v>
      </c>
      <c r="P5259" t="s">
        <v>2543</v>
      </c>
      <c r="Q5259" t="s">
        <v>2544</v>
      </c>
      <c r="R5259" t="s">
        <v>2613</v>
      </c>
      <c r="S5259" t="s">
        <v>2546</v>
      </c>
      <c r="T5259">
        <v>0</v>
      </c>
      <c r="U5259" t="s">
        <v>2614</v>
      </c>
      <c r="V5259" t="s">
        <v>2615</v>
      </c>
      <c r="W5259" t="s">
        <v>2614</v>
      </c>
      <c r="X5259" t="s">
        <v>2615</v>
      </c>
      <c r="Y5259" t="str">
        <f t="shared" si="82"/>
        <v>广州荔湾品唯信息服务有限公司广州唯品会电子商务有限公司信息流</v>
      </c>
      <c r="Z5259" t="e">
        <f>VLOOKUP(Y:Y,[1]Sheet1!N:N,1,0)</f>
        <v>#N/A</v>
      </c>
    </row>
    <row r="5260" spans="1:26" hidden="1" x14ac:dyDescent="0.25">
      <c r="A5260">
        <v>20230601</v>
      </c>
      <c r="B5260">
        <v>42965759</v>
      </c>
      <c r="C5260" t="s">
        <v>2619</v>
      </c>
      <c r="D5260">
        <v>2165227</v>
      </c>
      <c r="E5260" t="s">
        <v>2566</v>
      </c>
      <c r="F5260" s="59">
        <v>89.31</v>
      </c>
      <c r="G5260">
        <v>66.16</v>
      </c>
      <c r="H5260" t="s">
        <v>2538</v>
      </c>
      <c r="I5260" t="s">
        <v>2551</v>
      </c>
      <c r="J5260" t="s">
        <v>2320</v>
      </c>
      <c r="K5260" t="s">
        <v>2321</v>
      </c>
      <c r="L5260" t="s">
        <v>2318</v>
      </c>
      <c r="M5260" t="s">
        <v>2540</v>
      </c>
      <c r="N5260" t="s">
        <v>2541</v>
      </c>
      <c r="O5260" t="s">
        <v>2542</v>
      </c>
      <c r="P5260" t="s">
        <v>2543</v>
      </c>
      <c r="Q5260" t="s">
        <v>2544</v>
      </c>
      <c r="R5260" t="s">
        <v>2545</v>
      </c>
      <c r="S5260" t="s">
        <v>2546</v>
      </c>
      <c r="T5260">
        <v>0</v>
      </c>
      <c r="U5260" t="s">
        <v>838</v>
      </c>
      <c r="V5260" t="s">
        <v>2547</v>
      </c>
      <c r="W5260" t="s">
        <v>838</v>
      </c>
      <c r="X5260" t="s">
        <v>2548</v>
      </c>
      <c r="Y5260" t="str">
        <f t="shared" si="82"/>
        <v>上海耳序信息技术有限公司-四部上海拍拍贷金融信息服务有限公司信息流</v>
      </c>
      <c r="Z5260" t="e">
        <f>VLOOKUP(Y:Y,[1]Sheet1!N:N,1,0)</f>
        <v>#N/A</v>
      </c>
    </row>
    <row r="5261" spans="1:26" x14ac:dyDescent="0.25">
      <c r="A5261">
        <v>20230601</v>
      </c>
      <c r="B5261">
        <v>45336908</v>
      </c>
      <c r="C5261" t="s">
        <v>2621</v>
      </c>
      <c r="D5261">
        <v>2054669</v>
      </c>
      <c r="E5261" t="s">
        <v>2622</v>
      </c>
      <c r="F5261" s="59">
        <v>35.270000000000003</v>
      </c>
      <c r="G5261">
        <v>26.12</v>
      </c>
      <c r="H5261" t="s">
        <v>2538</v>
      </c>
      <c r="I5261" t="s">
        <v>2551</v>
      </c>
      <c r="J5261" t="s">
        <v>2352</v>
      </c>
      <c r="K5261" t="s">
        <v>2321</v>
      </c>
      <c r="L5261" t="s">
        <v>2351</v>
      </c>
      <c r="M5261" t="s">
        <v>2623</v>
      </c>
      <c r="N5261" t="s">
        <v>2624</v>
      </c>
      <c r="O5261" t="s">
        <v>2542</v>
      </c>
      <c r="P5261" t="s">
        <v>2543</v>
      </c>
      <c r="Q5261" t="s">
        <v>2544</v>
      </c>
      <c r="R5261" t="s">
        <v>2625</v>
      </c>
      <c r="S5261" t="s">
        <v>2546</v>
      </c>
      <c r="T5261">
        <v>0</v>
      </c>
      <c r="U5261" t="s">
        <v>838</v>
      </c>
      <c r="V5261" t="s">
        <v>2548</v>
      </c>
      <c r="W5261" t="s">
        <v>838</v>
      </c>
      <c r="X5261" t="s">
        <v>2548</v>
      </c>
      <c r="Y5261" t="str">
        <f t="shared" si="82"/>
        <v>深圳市小赢普惠科技有限责任公司深圳市赢众通金融信息服务有限责任公司信息流</v>
      </c>
      <c r="Z5261" t="e">
        <f>VLOOKUP(Y:Y,[1]Sheet1!N:N,1,0)</f>
        <v>#N/A</v>
      </c>
    </row>
    <row r="5262" spans="1:26" hidden="1" x14ac:dyDescent="0.25">
      <c r="A5262">
        <v>20230601</v>
      </c>
      <c r="B5262">
        <v>23293206</v>
      </c>
      <c r="C5262" t="s">
        <v>2696</v>
      </c>
      <c r="D5262">
        <v>2147805</v>
      </c>
      <c r="E5262" t="s">
        <v>2697</v>
      </c>
      <c r="F5262" s="59">
        <v>4633.2</v>
      </c>
      <c r="G5262">
        <v>4136.59</v>
      </c>
      <c r="H5262" t="s">
        <v>2559</v>
      </c>
      <c r="I5262" t="s">
        <v>2560</v>
      </c>
      <c r="J5262" t="s">
        <v>2347</v>
      </c>
      <c r="K5262" t="s">
        <v>711</v>
      </c>
      <c r="L5262" t="s">
        <v>2346</v>
      </c>
      <c r="M5262" t="s">
        <v>2698</v>
      </c>
      <c r="N5262" t="s">
        <v>2699</v>
      </c>
      <c r="O5262" t="s">
        <v>2542</v>
      </c>
      <c r="P5262" t="s">
        <v>2543</v>
      </c>
      <c r="Q5262" t="s">
        <v>2544</v>
      </c>
      <c r="R5262" t="s">
        <v>2700</v>
      </c>
      <c r="S5262" t="s">
        <v>2546</v>
      </c>
      <c r="T5262">
        <v>146774.478</v>
      </c>
      <c r="U5262" t="s">
        <v>2555</v>
      </c>
      <c r="V5262" t="s">
        <v>2596</v>
      </c>
      <c r="W5262" t="s">
        <v>2555</v>
      </c>
      <c r="X5262" t="s">
        <v>2556</v>
      </c>
      <c r="Y5262" t="str">
        <f t="shared" si="82"/>
        <v>飞狐信息技术（天津）有限公司飞狐信息技术(天津)有限公司CPC</v>
      </c>
      <c r="Z5262" t="e">
        <f>VLOOKUP(Y:Y,[1]Sheet1!N:N,1,0)</f>
        <v>#N/A</v>
      </c>
    </row>
    <row r="5263" spans="1:26" hidden="1" x14ac:dyDescent="0.25">
      <c r="A5263">
        <v>20230601</v>
      </c>
      <c r="B5263">
        <v>29851020</v>
      </c>
      <c r="C5263" t="s">
        <v>2790</v>
      </c>
      <c r="D5263">
        <v>2130054</v>
      </c>
      <c r="E5263" t="s">
        <v>2558</v>
      </c>
      <c r="F5263" s="59">
        <v>2956</v>
      </c>
      <c r="G5263">
        <v>2393.38</v>
      </c>
      <c r="H5263" t="s">
        <v>2559</v>
      </c>
      <c r="I5263" t="s">
        <v>2560</v>
      </c>
      <c r="J5263" t="s">
        <v>2350</v>
      </c>
      <c r="K5263" t="s">
        <v>711</v>
      </c>
      <c r="L5263" t="s">
        <v>2350</v>
      </c>
      <c r="M5263" t="s">
        <v>2561</v>
      </c>
      <c r="N5263" t="s">
        <v>2562</v>
      </c>
      <c r="O5263" t="s">
        <v>2542</v>
      </c>
      <c r="P5263" t="s">
        <v>2543</v>
      </c>
      <c r="Q5263" t="s">
        <v>2544</v>
      </c>
      <c r="R5263" t="s">
        <v>2563</v>
      </c>
      <c r="S5263" t="s">
        <v>2546</v>
      </c>
      <c r="T5263">
        <v>22488.538</v>
      </c>
      <c r="U5263" t="s">
        <v>1891</v>
      </c>
      <c r="V5263" t="s">
        <v>2564</v>
      </c>
      <c r="W5263" t="s">
        <v>1891</v>
      </c>
      <c r="X5263" t="s">
        <v>2564</v>
      </c>
      <c r="Y5263" t="str">
        <f t="shared" si="82"/>
        <v>深圳尚米网络技术有限公司深圳尚米网络技术有限公司CPC</v>
      </c>
      <c r="Z5263" t="e">
        <f>VLOOKUP(Y:Y,[1]Sheet1!N:N,1,0)</f>
        <v>#N/A</v>
      </c>
    </row>
    <row r="5264" spans="1:26" hidden="1" x14ac:dyDescent="0.25">
      <c r="A5264">
        <v>20230601</v>
      </c>
      <c r="B5264">
        <v>40850187</v>
      </c>
      <c r="C5264" t="s">
        <v>2652</v>
      </c>
      <c r="D5264">
        <v>2165227</v>
      </c>
      <c r="E5264" t="s">
        <v>2566</v>
      </c>
      <c r="F5264" s="59">
        <v>244.09</v>
      </c>
      <c r="G5264">
        <v>180.81</v>
      </c>
      <c r="H5264" t="s">
        <v>2538</v>
      </c>
      <c r="I5264" t="s">
        <v>2551</v>
      </c>
      <c r="J5264" t="s">
        <v>2320</v>
      </c>
      <c r="K5264" t="s">
        <v>2321</v>
      </c>
      <c r="L5264" t="s">
        <v>2318</v>
      </c>
      <c r="M5264" t="s">
        <v>2540</v>
      </c>
      <c r="N5264" t="s">
        <v>2541</v>
      </c>
      <c r="O5264" t="s">
        <v>2542</v>
      </c>
      <c r="P5264" t="s">
        <v>2543</v>
      </c>
      <c r="Q5264" t="s">
        <v>2544</v>
      </c>
      <c r="R5264" t="s">
        <v>2545</v>
      </c>
      <c r="S5264" t="s">
        <v>2546</v>
      </c>
      <c r="T5264">
        <v>0</v>
      </c>
      <c r="U5264" t="s">
        <v>838</v>
      </c>
      <c r="V5264" t="s">
        <v>2547</v>
      </c>
      <c r="W5264" t="s">
        <v>838</v>
      </c>
      <c r="X5264" t="s">
        <v>2548</v>
      </c>
      <c r="Y5264" t="str">
        <f t="shared" si="82"/>
        <v>上海耳序信息技术有限公司-四部上海拍拍贷金融信息服务有限公司信息流</v>
      </c>
      <c r="Z5264" t="e">
        <f>VLOOKUP(Y:Y,[1]Sheet1!N:N,1,0)</f>
        <v>#N/A</v>
      </c>
    </row>
    <row r="5265" spans="1:26" hidden="1" x14ac:dyDescent="0.25">
      <c r="A5265">
        <v>20230601</v>
      </c>
      <c r="B5265">
        <v>29850997</v>
      </c>
      <c r="C5265" t="s">
        <v>2701</v>
      </c>
      <c r="D5265">
        <v>2130054</v>
      </c>
      <c r="E5265" t="s">
        <v>2558</v>
      </c>
      <c r="F5265" s="59">
        <v>8095.52</v>
      </c>
      <c r="G5265">
        <v>6554.97</v>
      </c>
      <c r="H5265" t="s">
        <v>2559</v>
      </c>
      <c r="I5265" t="s">
        <v>2560</v>
      </c>
      <c r="J5265" t="s">
        <v>2350</v>
      </c>
      <c r="K5265" t="s">
        <v>711</v>
      </c>
      <c r="L5265" t="s">
        <v>2350</v>
      </c>
      <c r="M5265" t="s">
        <v>2561</v>
      </c>
      <c r="N5265" t="s">
        <v>2562</v>
      </c>
      <c r="O5265" t="s">
        <v>2542</v>
      </c>
      <c r="P5265" t="s">
        <v>2543</v>
      </c>
      <c r="Q5265" t="s">
        <v>2544</v>
      </c>
      <c r="R5265" t="s">
        <v>2563</v>
      </c>
      <c r="S5265" t="s">
        <v>2546</v>
      </c>
      <c r="T5265">
        <v>14885.837</v>
      </c>
      <c r="U5265" t="s">
        <v>1891</v>
      </c>
      <c r="V5265" t="s">
        <v>2564</v>
      </c>
      <c r="W5265" t="s">
        <v>1891</v>
      </c>
      <c r="X5265" t="s">
        <v>2564</v>
      </c>
      <c r="Y5265" t="str">
        <f t="shared" si="82"/>
        <v>深圳尚米网络技术有限公司深圳尚米网络技术有限公司CPC</v>
      </c>
      <c r="Z5265" t="e">
        <f>VLOOKUP(Y:Y,[1]Sheet1!N:N,1,0)</f>
        <v>#N/A</v>
      </c>
    </row>
    <row r="5266" spans="1:26" hidden="1" x14ac:dyDescent="0.25">
      <c r="A5266">
        <v>20230601</v>
      </c>
      <c r="B5266">
        <v>40182529</v>
      </c>
      <c r="C5266" t="s">
        <v>2795</v>
      </c>
      <c r="D5266">
        <v>2130054</v>
      </c>
      <c r="E5266" t="s">
        <v>2558</v>
      </c>
      <c r="F5266" s="59">
        <v>1954.04</v>
      </c>
      <c r="G5266">
        <v>1582.19</v>
      </c>
      <c r="H5266" t="s">
        <v>2559</v>
      </c>
      <c r="I5266" t="s">
        <v>2560</v>
      </c>
      <c r="J5266" t="s">
        <v>2350</v>
      </c>
      <c r="K5266" t="s">
        <v>711</v>
      </c>
      <c r="L5266" t="s">
        <v>2350</v>
      </c>
      <c r="M5266" t="s">
        <v>2561</v>
      </c>
      <c r="N5266" t="s">
        <v>2562</v>
      </c>
      <c r="O5266" t="s">
        <v>2542</v>
      </c>
      <c r="P5266" t="s">
        <v>2543</v>
      </c>
      <c r="Q5266" t="s">
        <v>2544</v>
      </c>
      <c r="R5266" t="s">
        <v>2563</v>
      </c>
      <c r="S5266" t="s">
        <v>2546</v>
      </c>
      <c r="T5266">
        <v>7024.9939999999997</v>
      </c>
      <c r="U5266" t="s">
        <v>1891</v>
      </c>
      <c r="V5266" t="s">
        <v>2564</v>
      </c>
      <c r="W5266" t="s">
        <v>1891</v>
      </c>
      <c r="X5266" t="s">
        <v>2564</v>
      </c>
      <c r="Y5266" t="str">
        <f t="shared" si="82"/>
        <v>深圳尚米网络技术有限公司深圳尚米网络技术有限公司CPC</v>
      </c>
      <c r="Z5266" t="e">
        <f>VLOOKUP(Y:Y,[1]Sheet1!N:N,1,0)</f>
        <v>#N/A</v>
      </c>
    </row>
    <row r="5267" spans="1:26" x14ac:dyDescent="0.25">
      <c r="A5267">
        <v>20230601</v>
      </c>
      <c r="B5267">
        <v>43094804</v>
      </c>
      <c r="C5267" t="s">
        <v>2705</v>
      </c>
      <c r="D5267">
        <v>2054669</v>
      </c>
      <c r="E5267" t="s">
        <v>2622</v>
      </c>
      <c r="F5267" s="59">
        <v>945.62</v>
      </c>
      <c r="G5267">
        <v>700.46</v>
      </c>
      <c r="H5267" t="s">
        <v>2538</v>
      </c>
      <c r="I5267" t="s">
        <v>2551</v>
      </c>
      <c r="J5267" t="s">
        <v>2352</v>
      </c>
      <c r="K5267" t="s">
        <v>2321</v>
      </c>
      <c r="L5267" t="s">
        <v>2351</v>
      </c>
      <c r="M5267" t="s">
        <v>2623</v>
      </c>
      <c r="N5267" t="s">
        <v>2624</v>
      </c>
      <c r="O5267" t="s">
        <v>2542</v>
      </c>
      <c r="P5267" t="s">
        <v>2543</v>
      </c>
      <c r="Q5267" t="s">
        <v>2544</v>
      </c>
      <c r="R5267" t="s">
        <v>2625</v>
      </c>
      <c r="S5267" t="s">
        <v>2546</v>
      </c>
      <c r="T5267">
        <v>0</v>
      </c>
      <c r="U5267" t="s">
        <v>838</v>
      </c>
      <c r="V5267" t="s">
        <v>2548</v>
      </c>
      <c r="W5267" t="s">
        <v>838</v>
      </c>
      <c r="X5267" t="s">
        <v>2548</v>
      </c>
      <c r="Y5267" t="str">
        <f t="shared" si="82"/>
        <v>深圳市小赢普惠科技有限责任公司深圳市赢众通金融信息服务有限责任公司信息流</v>
      </c>
      <c r="Z5267" t="e">
        <f>VLOOKUP(Y:Y,[1]Sheet1!N:N,1,0)</f>
        <v>#N/A</v>
      </c>
    </row>
    <row r="5268" spans="1:26" x14ac:dyDescent="0.25">
      <c r="A5268">
        <v>20230601</v>
      </c>
      <c r="B5268">
        <v>45336925</v>
      </c>
      <c r="C5268" t="s">
        <v>2717</v>
      </c>
      <c r="D5268">
        <v>2054669</v>
      </c>
      <c r="E5268" t="s">
        <v>2622</v>
      </c>
      <c r="F5268" s="59">
        <v>9425.98</v>
      </c>
      <c r="G5268">
        <v>6982.21</v>
      </c>
      <c r="H5268" t="s">
        <v>2538</v>
      </c>
      <c r="I5268" t="s">
        <v>2539</v>
      </c>
      <c r="J5268" t="s">
        <v>2352</v>
      </c>
      <c r="K5268" t="s">
        <v>2321</v>
      </c>
      <c r="L5268" t="s">
        <v>2351</v>
      </c>
      <c r="M5268" t="s">
        <v>2623</v>
      </c>
      <c r="N5268" t="s">
        <v>2624</v>
      </c>
      <c r="O5268" t="s">
        <v>2542</v>
      </c>
      <c r="P5268" t="s">
        <v>2543</v>
      </c>
      <c r="Q5268" t="s">
        <v>2544</v>
      </c>
      <c r="R5268" t="s">
        <v>2625</v>
      </c>
      <c r="S5268" t="s">
        <v>2546</v>
      </c>
      <c r="T5268">
        <v>0</v>
      </c>
      <c r="U5268" t="s">
        <v>838</v>
      </c>
      <c r="V5268" t="s">
        <v>2548</v>
      </c>
      <c r="W5268" t="s">
        <v>838</v>
      </c>
      <c r="X5268" t="s">
        <v>2548</v>
      </c>
      <c r="Y5268" t="str">
        <f t="shared" si="82"/>
        <v>深圳市小赢普惠科技有限责任公司深圳市赢众通金融信息服务有限责任公司信息流</v>
      </c>
      <c r="Z5268" t="e">
        <f>VLOOKUP(Y:Y,[1]Sheet1!N:N,1,0)</f>
        <v>#N/A</v>
      </c>
    </row>
    <row r="5269" spans="1:26" hidden="1" x14ac:dyDescent="0.25">
      <c r="A5269">
        <v>20230601</v>
      </c>
      <c r="B5269">
        <v>31849475</v>
      </c>
      <c r="C5269" t="s">
        <v>2604</v>
      </c>
      <c r="D5269">
        <v>2158492</v>
      </c>
      <c r="E5269" t="s">
        <v>2580</v>
      </c>
      <c r="F5269" s="59">
        <v>2212.59</v>
      </c>
      <c r="G5269">
        <v>1859.17</v>
      </c>
      <c r="H5269" t="s">
        <v>2559</v>
      </c>
      <c r="I5269" t="s">
        <v>2560</v>
      </c>
      <c r="J5269" t="s">
        <v>2330</v>
      </c>
      <c r="K5269" t="s">
        <v>711</v>
      </c>
      <c r="L5269" t="s">
        <v>2329</v>
      </c>
      <c r="M5269" t="s">
        <v>2581</v>
      </c>
      <c r="N5269" t="s">
        <v>2582</v>
      </c>
      <c r="O5269" t="s">
        <v>2542</v>
      </c>
      <c r="P5269" t="s">
        <v>2543</v>
      </c>
      <c r="Q5269" t="s">
        <v>2544</v>
      </c>
      <c r="R5269" t="s">
        <v>2583</v>
      </c>
      <c r="S5269" t="s">
        <v>2546</v>
      </c>
      <c r="T5269">
        <v>376422.81300000002</v>
      </c>
      <c r="U5269" t="s">
        <v>2584</v>
      </c>
      <c r="V5269" t="s">
        <v>2585</v>
      </c>
      <c r="W5269" t="s">
        <v>2584</v>
      </c>
      <c r="X5269" t="s">
        <v>2585</v>
      </c>
      <c r="Y5269" t="str">
        <f t="shared" si="82"/>
        <v>成都哈拜网络科技有限公司-数字媒体事业部上海哈啰普惠科技有限公司CPC</v>
      </c>
      <c r="Z5269" t="e">
        <f>VLOOKUP(Y:Y,[1]Sheet1!N:N,1,0)</f>
        <v>#N/A</v>
      </c>
    </row>
    <row r="5270" spans="1:26" x14ac:dyDescent="0.25">
      <c r="A5270">
        <v>20230601</v>
      </c>
      <c r="B5270">
        <v>43094782</v>
      </c>
      <c r="C5270" t="s">
        <v>2630</v>
      </c>
      <c r="D5270">
        <v>2054669</v>
      </c>
      <c r="E5270" t="s">
        <v>2622</v>
      </c>
      <c r="F5270" s="59">
        <v>2029.16</v>
      </c>
      <c r="G5270">
        <v>1503.08</v>
      </c>
      <c r="H5270" t="s">
        <v>2538</v>
      </c>
      <c r="I5270" t="s">
        <v>2539</v>
      </c>
      <c r="J5270" t="s">
        <v>2352</v>
      </c>
      <c r="K5270" t="s">
        <v>2321</v>
      </c>
      <c r="L5270" t="s">
        <v>2351</v>
      </c>
      <c r="M5270" t="s">
        <v>2623</v>
      </c>
      <c r="N5270" t="s">
        <v>2624</v>
      </c>
      <c r="O5270" t="s">
        <v>2542</v>
      </c>
      <c r="P5270" t="s">
        <v>2543</v>
      </c>
      <c r="Q5270" t="s">
        <v>2544</v>
      </c>
      <c r="R5270" t="s">
        <v>2625</v>
      </c>
      <c r="S5270" t="s">
        <v>2546</v>
      </c>
      <c r="T5270">
        <v>0</v>
      </c>
      <c r="U5270" t="s">
        <v>838</v>
      </c>
      <c r="V5270" t="s">
        <v>2548</v>
      </c>
      <c r="W5270" t="s">
        <v>838</v>
      </c>
      <c r="X5270" t="s">
        <v>2548</v>
      </c>
      <c r="Y5270" t="str">
        <f t="shared" si="82"/>
        <v>深圳市小赢普惠科技有限责任公司深圳市赢众通金融信息服务有限责任公司信息流</v>
      </c>
      <c r="Z5270" t="e">
        <f>VLOOKUP(Y:Y,[1]Sheet1!N:N,1,0)</f>
        <v>#N/A</v>
      </c>
    </row>
    <row r="5271" spans="1:26" hidden="1" x14ac:dyDescent="0.25">
      <c r="A5271">
        <v>20230601</v>
      </c>
      <c r="B5271">
        <v>47327963</v>
      </c>
      <c r="C5271" t="s">
        <v>2678</v>
      </c>
      <c r="D5271">
        <v>2185183</v>
      </c>
      <c r="E5271" t="s">
        <v>2574</v>
      </c>
      <c r="F5271" s="59">
        <v>23.15</v>
      </c>
      <c r="G5271">
        <v>17.54</v>
      </c>
      <c r="H5271" t="s">
        <v>2538</v>
      </c>
      <c r="I5271" t="s">
        <v>2551</v>
      </c>
      <c r="J5271" t="s">
        <v>2575</v>
      </c>
      <c r="K5271" t="s">
        <v>2321</v>
      </c>
      <c r="L5271" t="s">
        <v>2344</v>
      </c>
      <c r="M5271" t="s">
        <v>2576</v>
      </c>
      <c r="O5271" t="s">
        <v>2542</v>
      </c>
      <c r="P5271" t="s">
        <v>2543</v>
      </c>
      <c r="Q5271" t="s">
        <v>2544</v>
      </c>
      <c r="R5271" t="s">
        <v>2577</v>
      </c>
      <c r="S5271" t="s">
        <v>2546</v>
      </c>
      <c r="T5271">
        <v>0</v>
      </c>
      <c r="U5271" t="s">
        <v>838</v>
      </c>
      <c r="V5271" t="s">
        <v>2578</v>
      </c>
      <c r="W5271" t="s">
        <v>838</v>
      </c>
      <c r="X5271" t="s">
        <v>2578</v>
      </c>
      <c r="Y5271" t="str">
        <f t="shared" si="82"/>
        <v>北京微财科技有限公司-数媒重庆市黑卡小额贷款有限公司信息流</v>
      </c>
      <c r="Z5271" t="e">
        <f>VLOOKUP(Y:Y,[1]Sheet1!N:N,1,0)</f>
        <v>#N/A</v>
      </c>
    </row>
    <row r="5272" spans="1:26" hidden="1" x14ac:dyDescent="0.25">
      <c r="A5272">
        <v>20230601</v>
      </c>
      <c r="B5272">
        <v>47798400</v>
      </c>
      <c r="C5272" t="s">
        <v>2857</v>
      </c>
      <c r="D5272">
        <v>2169384</v>
      </c>
      <c r="E5272" t="s">
        <v>2633</v>
      </c>
      <c r="F5272" s="59">
        <v>3548.21</v>
      </c>
      <c r="G5272">
        <v>2628.3</v>
      </c>
      <c r="H5272" t="s">
        <v>2538</v>
      </c>
      <c r="I5272" t="s">
        <v>2551</v>
      </c>
      <c r="J5272" t="s">
        <v>296</v>
      </c>
      <c r="K5272" t="s">
        <v>2321</v>
      </c>
      <c r="L5272" t="s">
        <v>2334</v>
      </c>
      <c r="M5272" t="s">
        <v>2634</v>
      </c>
      <c r="N5272" t="s">
        <v>2635</v>
      </c>
      <c r="O5272" t="s">
        <v>2542</v>
      </c>
      <c r="P5272" t="s">
        <v>2543</v>
      </c>
      <c r="Q5272" t="s">
        <v>2544</v>
      </c>
      <c r="R5272" t="s">
        <v>2636</v>
      </c>
      <c r="S5272" t="s">
        <v>2546</v>
      </c>
      <c r="T5272">
        <v>0</v>
      </c>
      <c r="U5272" t="s">
        <v>2584</v>
      </c>
      <c r="V5272" t="s">
        <v>2637</v>
      </c>
      <c r="W5272" t="s">
        <v>2584</v>
      </c>
      <c r="X5272" t="s">
        <v>2637</v>
      </c>
      <c r="Y5272" t="str">
        <f t="shared" si="82"/>
        <v>湖北车智汇传媒有限公司北京车之家信息技术有限公司信息流</v>
      </c>
      <c r="Z5272" t="e">
        <f>VLOOKUP(Y:Y,[1]Sheet1!N:N,1,0)</f>
        <v>#N/A</v>
      </c>
    </row>
    <row r="5273" spans="1:26" hidden="1" x14ac:dyDescent="0.25">
      <c r="A5273">
        <v>20230601</v>
      </c>
      <c r="B5273">
        <v>29995324</v>
      </c>
      <c r="C5273" t="s">
        <v>2722</v>
      </c>
      <c r="D5273">
        <v>2142924</v>
      </c>
      <c r="E5273" t="s">
        <v>2716</v>
      </c>
      <c r="F5273" s="59">
        <v>18304.72</v>
      </c>
      <c r="G5273">
        <v>18304.72</v>
      </c>
      <c r="H5273" t="s">
        <v>2559</v>
      </c>
      <c r="I5273" t="s">
        <v>2560</v>
      </c>
      <c r="J5273" t="s">
        <v>392</v>
      </c>
      <c r="K5273" t="s">
        <v>711</v>
      </c>
      <c r="L5273" t="s">
        <v>392</v>
      </c>
      <c r="M5273" t="s">
        <v>2641</v>
      </c>
      <c r="N5273" t="s">
        <v>2642</v>
      </c>
      <c r="O5273" t="s">
        <v>2542</v>
      </c>
      <c r="P5273" t="s">
        <v>2543</v>
      </c>
      <c r="Q5273" t="s">
        <v>2544</v>
      </c>
      <c r="R5273" t="s">
        <v>2643</v>
      </c>
      <c r="S5273" t="s">
        <v>2546</v>
      </c>
      <c r="T5273">
        <v>606416.78</v>
      </c>
      <c r="U5273" t="s">
        <v>838</v>
      </c>
      <c r="V5273" t="s">
        <v>2548</v>
      </c>
      <c r="W5273" t="s">
        <v>838</v>
      </c>
      <c r="X5273" t="s">
        <v>2548</v>
      </c>
      <c r="Y5273" t="str">
        <f t="shared" si="82"/>
        <v>福州三六零网络小额贷款有限公司福州三六零网络小额贷款有限公司CPC</v>
      </c>
      <c r="Z5273" t="e">
        <f>VLOOKUP(Y:Y,[1]Sheet1!N:N,1,0)</f>
        <v>#N/A</v>
      </c>
    </row>
    <row r="5274" spans="1:26" hidden="1" x14ac:dyDescent="0.25">
      <c r="A5274">
        <v>20230601</v>
      </c>
      <c r="B5274">
        <v>42012563</v>
      </c>
      <c r="C5274" t="s">
        <v>2741</v>
      </c>
      <c r="D5274">
        <v>2142924</v>
      </c>
      <c r="E5274" t="s">
        <v>2716</v>
      </c>
      <c r="F5274" s="59">
        <v>19.62</v>
      </c>
      <c r="G5274">
        <v>19.62</v>
      </c>
      <c r="H5274" t="s">
        <v>2559</v>
      </c>
      <c r="I5274" t="s">
        <v>2560</v>
      </c>
      <c r="J5274" t="s">
        <v>392</v>
      </c>
      <c r="K5274" t="s">
        <v>711</v>
      </c>
      <c r="L5274" t="s">
        <v>392</v>
      </c>
      <c r="M5274" t="s">
        <v>2641</v>
      </c>
      <c r="N5274" t="s">
        <v>2642</v>
      </c>
      <c r="O5274" t="s">
        <v>2542</v>
      </c>
      <c r="P5274" t="s">
        <v>2543</v>
      </c>
      <c r="Q5274" t="s">
        <v>2544</v>
      </c>
      <c r="R5274" t="s">
        <v>2643</v>
      </c>
      <c r="S5274" t="s">
        <v>2546</v>
      </c>
      <c r="T5274">
        <v>77099.94</v>
      </c>
      <c r="U5274" t="s">
        <v>838</v>
      </c>
      <c r="V5274" t="s">
        <v>2578</v>
      </c>
      <c r="W5274" t="s">
        <v>838</v>
      </c>
      <c r="X5274" t="s">
        <v>2548</v>
      </c>
      <c r="Y5274" t="str">
        <f t="shared" si="82"/>
        <v>福州三六零网络小额贷款有限公司福州三六零网络小额贷款有限公司CPC</v>
      </c>
      <c r="Z5274" t="e">
        <f>VLOOKUP(Y:Y,[1]Sheet1!N:N,1,0)</f>
        <v>#N/A</v>
      </c>
    </row>
    <row r="5275" spans="1:26" hidden="1" x14ac:dyDescent="0.25">
      <c r="A5275">
        <v>20230601</v>
      </c>
      <c r="B5275">
        <v>47327934</v>
      </c>
      <c r="C5275" t="s">
        <v>2864</v>
      </c>
      <c r="D5275">
        <v>2165189</v>
      </c>
      <c r="E5275" t="s">
        <v>2881</v>
      </c>
      <c r="F5275" s="59">
        <v>71.489999999999995</v>
      </c>
      <c r="G5275">
        <v>54.99</v>
      </c>
      <c r="H5275" t="s">
        <v>2538</v>
      </c>
      <c r="I5275" t="s">
        <v>2551</v>
      </c>
      <c r="J5275" t="s">
        <v>2575</v>
      </c>
      <c r="K5275" t="s">
        <v>2321</v>
      </c>
      <c r="L5275" t="s">
        <v>2344</v>
      </c>
      <c r="M5275" t="s">
        <v>2576</v>
      </c>
      <c r="O5275" t="s">
        <v>2542</v>
      </c>
      <c r="P5275" t="s">
        <v>2543</v>
      </c>
      <c r="Q5275" t="s">
        <v>2544</v>
      </c>
      <c r="R5275" t="s">
        <v>2577</v>
      </c>
      <c r="S5275" t="s">
        <v>2546</v>
      </c>
      <c r="T5275">
        <v>0</v>
      </c>
      <c r="U5275" t="s">
        <v>838</v>
      </c>
      <c r="V5275" t="s">
        <v>2578</v>
      </c>
      <c r="W5275" t="s">
        <v>838</v>
      </c>
      <c r="X5275" t="s">
        <v>2578</v>
      </c>
      <c r="Y5275" t="str">
        <f t="shared" si="82"/>
        <v>北京微财科技有限公司-数媒重庆市黑卡小额贷款有限公司信息流</v>
      </c>
      <c r="Z5275" t="e">
        <f>VLOOKUP(Y:Y,[1]Sheet1!N:N,1,0)</f>
        <v>#N/A</v>
      </c>
    </row>
    <row r="5276" spans="1:26" hidden="1" x14ac:dyDescent="0.25">
      <c r="A5276">
        <v>20230601</v>
      </c>
      <c r="B5276">
        <v>47426672</v>
      </c>
      <c r="C5276" t="s">
        <v>2709</v>
      </c>
      <c r="D5276">
        <v>2167551</v>
      </c>
      <c r="E5276" t="s">
        <v>2550</v>
      </c>
      <c r="F5276" s="59">
        <v>11.83</v>
      </c>
      <c r="G5276">
        <v>0</v>
      </c>
      <c r="H5276" t="s">
        <v>2538</v>
      </c>
      <c r="I5276" t="s">
        <v>2551</v>
      </c>
      <c r="J5276" t="s">
        <v>2332</v>
      </c>
      <c r="K5276" t="s">
        <v>2321</v>
      </c>
      <c r="L5276" t="s">
        <v>2333</v>
      </c>
      <c r="M5276" t="s">
        <v>2552</v>
      </c>
      <c r="N5276" t="s">
        <v>2553</v>
      </c>
      <c r="O5276" t="s">
        <v>2542</v>
      </c>
      <c r="P5276" t="s">
        <v>2543</v>
      </c>
      <c r="Q5276" t="s">
        <v>2544</v>
      </c>
      <c r="R5276" t="s">
        <v>2554</v>
      </c>
      <c r="S5276" t="s">
        <v>2546</v>
      </c>
      <c r="T5276">
        <v>0</v>
      </c>
      <c r="U5276" t="s">
        <v>2555</v>
      </c>
      <c r="V5276" t="s">
        <v>2556</v>
      </c>
      <c r="W5276" t="s">
        <v>2555</v>
      </c>
      <c r="X5276" t="s">
        <v>2556</v>
      </c>
      <c r="Y5276" t="str">
        <f t="shared" si="82"/>
        <v>北京爱奇艺科技有限公司-百度北京爱奇艺科技有限公司信息流</v>
      </c>
      <c r="Z5276" t="e">
        <f>VLOOKUP(Y:Y,[1]Sheet1!N:N,1,0)</f>
        <v>#N/A</v>
      </c>
    </row>
    <row r="5277" spans="1:26" hidden="1" x14ac:dyDescent="0.25">
      <c r="A5277">
        <v>20230601</v>
      </c>
      <c r="B5277">
        <v>40548313</v>
      </c>
      <c r="C5277" t="s">
        <v>2629</v>
      </c>
      <c r="D5277">
        <v>2130054</v>
      </c>
      <c r="E5277" t="s">
        <v>2558</v>
      </c>
      <c r="F5277" s="59">
        <v>2931.18</v>
      </c>
      <c r="G5277">
        <v>2373.36</v>
      </c>
      <c r="H5277" t="s">
        <v>2559</v>
      </c>
      <c r="I5277" t="s">
        <v>2560</v>
      </c>
      <c r="J5277" t="s">
        <v>2350</v>
      </c>
      <c r="K5277" t="s">
        <v>711</v>
      </c>
      <c r="L5277" t="s">
        <v>2350</v>
      </c>
      <c r="M5277" t="s">
        <v>2561</v>
      </c>
      <c r="N5277" t="s">
        <v>2562</v>
      </c>
      <c r="O5277" t="s">
        <v>2542</v>
      </c>
      <c r="P5277" t="s">
        <v>2543</v>
      </c>
      <c r="Q5277" t="s">
        <v>2544</v>
      </c>
      <c r="R5277" t="s">
        <v>2563</v>
      </c>
      <c r="S5277" t="s">
        <v>2546</v>
      </c>
      <c r="T5277">
        <v>6350.9219999999996</v>
      </c>
      <c r="U5277" t="s">
        <v>1891</v>
      </c>
      <c r="V5277" t="s">
        <v>2564</v>
      </c>
      <c r="W5277" t="s">
        <v>1891</v>
      </c>
      <c r="X5277" t="s">
        <v>2564</v>
      </c>
      <c r="Y5277" t="str">
        <f t="shared" si="82"/>
        <v>深圳尚米网络技术有限公司深圳尚米网络技术有限公司CPC</v>
      </c>
      <c r="Z5277" t="e">
        <f>VLOOKUP(Y:Y,[1]Sheet1!N:N,1,0)</f>
        <v>#N/A</v>
      </c>
    </row>
    <row r="5278" spans="1:26" hidden="1" x14ac:dyDescent="0.25">
      <c r="A5278">
        <v>20230601</v>
      </c>
      <c r="B5278">
        <v>40168764</v>
      </c>
      <c r="C5278" t="s">
        <v>2590</v>
      </c>
      <c r="D5278">
        <v>2158492</v>
      </c>
      <c r="E5278" t="s">
        <v>2580</v>
      </c>
      <c r="F5278" s="59">
        <v>866.66</v>
      </c>
      <c r="G5278">
        <v>728.16</v>
      </c>
      <c r="H5278" t="s">
        <v>2559</v>
      </c>
      <c r="I5278" t="s">
        <v>2560</v>
      </c>
      <c r="J5278" t="s">
        <v>2330</v>
      </c>
      <c r="K5278" t="s">
        <v>711</v>
      </c>
      <c r="L5278" t="s">
        <v>2329</v>
      </c>
      <c r="M5278" t="s">
        <v>2581</v>
      </c>
      <c r="N5278" t="s">
        <v>2582</v>
      </c>
      <c r="O5278" t="s">
        <v>2542</v>
      </c>
      <c r="P5278" t="s">
        <v>2543</v>
      </c>
      <c r="Q5278" t="s">
        <v>2544</v>
      </c>
      <c r="R5278" t="s">
        <v>2583</v>
      </c>
      <c r="S5278" t="s">
        <v>2546</v>
      </c>
      <c r="T5278">
        <v>12370.512000000001</v>
      </c>
      <c r="U5278" t="s">
        <v>2584</v>
      </c>
      <c r="V5278" t="s">
        <v>2585</v>
      </c>
      <c r="W5278" t="s">
        <v>2584</v>
      </c>
      <c r="X5278" t="s">
        <v>2585</v>
      </c>
      <c r="Y5278" t="str">
        <f t="shared" si="82"/>
        <v>成都哈拜网络科技有限公司-数字媒体事业部上海哈啰普惠科技有限公司CPC</v>
      </c>
      <c r="Z5278" t="e">
        <f>VLOOKUP(Y:Y,[1]Sheet1!N:N,1,0)</f>
        <v>#N/A</v>
      </c>
    </row>
    <row r="5279" spans="1:26" hidden="1" x14ac:dyDescent="0.25">
      <c r="A5279">
        <v>20230601</v>
      </c>
      <c r="B5279">
        <v>47176853</v>
      </c>
      <c r="C5279" t="s">
        <v>2877</v>
      </c>
      <c r="D5279">
        <v>2162055</v>
      </c>
      <c r="E5279" t="s">
        <v>2878</v>
      </c>
      <c r="F5279" s="59">
        <v>849.3</v>
      </c>
      <c r="G5279">
        <v>849.3</v>
      </c>
      <c r="H5279" t="s">
        <v>2559</v>
      </c>
      <c r="I5279" t="s">
        <v>2560</v>
      </c>
      <c r="J5279" t="s">
        <v>2365</v>
      </c>
      <c r="K5279" t="s">
        <v>711</v>
      </c>
      <c r="L5279" t="s">
        <v>2365</v>
      </c>
      <c r="M5279" t="s">
        <v>2879</v>
      </c>
      <c r="O5279" t="s">
        <v>2542</v>
      </c>
      <c r="P5279" t="s">
        <v>2543</v>
      </c>
      <c r="Q5279" t="s">
        <v>2544</v>
      </c>
      <c r="R5279" t="s">
        <v>2546</v>
      </c>
      <c r="S5279" t="s">
        <v>2546</v>
      </c>
      <c r="T5279">
        <v>2612.35</v>
      </c>
      <c r="U5279" t="s">
        <v>2870</v>
      </c>
      <c r="V5279" t="s">
        <v>780</v>
      </c>
      <c r="W5279" t="s">
        <v>2870</v>
      </c>
      <c r="X5279" t="s">
        <v>780</v>
      </c>
      <c r="Y5279" t="str">
        <f t="shared" si="82"/>
        <v>北京天下在线科技有限公司北京天下在线科技有限公司CPC</v>
      </c>
      <c r="Z5279" t="e">
        <f>VLOOKUP(Y:Y,[1]Sheet1!N:N,1,0)</f>
        <v>#N/A</v>
      </c>
    </row>
    <row r="5280" spans="1:26" hidden="1" x14ac:dyDescent="0.25">
      <c r="A5280">
        <v>20230601</v>
      </c>
      <c r="B5280">
        <v>27753547</v>
      </c>
      <c r="C5280" t="s">
        <v>2674</v>
      </c>
      <c r="D5280">
        <v>2172257</v>
      </c>
      <c r="E5280" t="s">
        <v>2610</v>
      </c>
      <c r="F5280" s="59">
        <v>3031.49</v>
      </c>
      <c r="G5280">
        <v>2405.8200000000002</v>
      </c>
      <c r="H5280" t="s">
        <v>2559</v>
      </c>
      <c r="I5280" t="s">
        <v>2560</v>
      </c>
      <c r="J5280" t="s">
        <v>292</v>
      </c>
      <c r="K5280" t="s">
        <v>711</v>
      </c>
      <c r="L5280" t="s">
        <v>574</v>
      </c>
      <c r="M5280" t="s">
        <v>2611</v>
      </c>
      <c r="N5280" t="s">
        <v>2612</v>
      </c>
      <c r="O5280" t="s">
        <v>2542</v>
      </c>
      <c r="P5280" t="s">
        <v>2543</v>
      </c>
      <c r="Q5280" t="s">
        <v>2544</v>
      </c>
      <c r="R5280" t="s">
        <v>2613</v>
      </c>
      <c r="S5280" t="s">
        <v>2546</v>
      </c>
      <c r="T5280">
        <v>36407.389000000003</v>
      </c>
      <c r="U5280" t="s">
        <v>2614</v>
      </c>
      <c r="V5280" t="s">
        <v>2615</v>
      </c>
      <c r="W5280" t="s">
        <v>2614</v>
      </c>
      <c r="X5280" t="s">
        <v>2615</v>
      </c>
      <c r="Y5280" t="str">
        <f t="shared" si="82"/>
        <v>广州荔湾品唯信息服务有限公司广州唯品会电子商务有限公司CPC</v>
      </c>
      <c r="Z5280" t="e">
        <f>VLOOKUP(Y:Y,[1]Sheet1!N:N,1,0)</f>
        <v>#N/A</v>
      </c>
    </row>
    <row r="5281" spans="1:26" hidden="1" x14ac:dyDescent="0.25">
      <c r="A5281">
        <v>20230601</v>
      </c>
      <c r="B5281">
        <v>40732460</v>
      </c>
      <c r="C5281" t="s">
        <v>2702</v>
      </c>
      <c r="D5281">
        <v>2158492</v>
      </c>
      <c r="E5281" t="s">
        <v>2580</v>
      </c>
      <c r="F5281" s="59">
        <v>8326.7199999999993</v>
      </c>
      <c r="G5281">
        <v>6996.93</v>
      </c>
      <c r="H5281" t="s">
        <v>2559</v>
      </c>
      <c r="I5281" t="s">
        <v>2560</v>
      </c>
      <c r="J5281" t="s">
        <v>2330</v>
      </c>
      <c r="K5281" t="s">
        <v>711</v>
      </c>
      <c r="L5281" t="s">
        <v>2329</v>
      </c>
      <c r="M5281" t="s">
        <v>2581</v>
      </c>
      <c r="N5281" t="s">
        <v>2582</v>
      </c>
      <c r="O5281" t="s">
        <v>2542</v>
      </c>
      <c r="P5281" t="s">
        <v>2543</v>
      </c>
      <c r="Q5281" t="s">
        <v>2544</v>
      </c>
      <c r="R5281" t="s">
        <v>2583</v>
      </c>
      <c r="S5281" t="s">
        <v>2546</v>
      </c>
      <c r="T5281">
        <v>14470.531000000001</v>
      </c>
      <c r="U5281" t="s">
        <v>2584</v>
      </c>
      <c r="V5281" t="s">
        <v>2585</v>
      </c>
      <c r="W5281" t="s">
        <v>2584</v>
      </c>
      <c r="X5281" t="s">
        <v>2585</v>
      </c>
      <c r="Y5281" t="str">
        <f t="shared" si="82"/>
        <v>成都哈拜网络科技有限公司-数字媒体事业部上海哈啰普惠科技有限公司CPC</v>
      </c>
      <c r="Z5281" t="e">
        <f>VLOOKUP(Y:Y,[1]Sheet1!N:N,1,0)</f>
        <v>#N/A</v>
      </c>
    </row>
    <row r="5282" spans="1:26" hidden="1" x14ac:dyDescent="0.25">
      <c r="A5282">
        <v>20230601</v>
      </c>
      <c r="B5282">
        <v>41512404</v>
      </c>
      <c r="C5282" t="s">
        <v>2769</v>
      </c>
      <c r="D5282">
        <v>2117409</v>
      </c>
      <c r="E5282" t="s">
        <v>2744</v>
      </c>
      <c r="F5282" s="59">
        <v>964.97</v>
      </c>
      <c r="G5282">
        <v>0</v>
      </c>
      <c r="H5282" t="s">
        <v>2559</v>
      </c>
      <c r="I5282" t="s">
        <v>2560</v>
      </c>
      <c r="J5282" t="s">
        <v>2353</v>
      </c>
      <c r="K5282" t="s">
        <v>711</v>
      </c>
      <c r="L5282" t="s">
        <v>326</v>
      </c>
      <c r="M5282" t="s">
        <v>2588</v>
      </c>
      <c r="N5282" t="s">
        <v>2589</v>
      </c>
      <c r="O5282" t="s">
        <v>2542</v>
      </c>
      <c r="P5282" t="s">
        <v>2543</v>
      </c>
      <c r="Q5282" t="s">
        <v>2544</v>
      </c>
      <c r="R5282" t="s">
        <v>2570</v>
      </c>
      <c r="S5282" t="s">
        <v>2546</v>
      </c>
      <c r="T5282">
        <v>0</v>
      </c>
      <c r="U5282" t="s">
        <v>2571</v>
      </c>
      <c r="V5282" t="s">
        <v>2572</v>
      </c>
      <c r="W5282" t="s">
        <v>1891</v>
      </c>
      <c r="X5282" t="s">
        <v>2564</v>
      </c>
      <c r="Y5282" t="str">
        <f t="shared" si="82"/>
        <v>网易有道信息技术（北京）有限公司网易(杭州)网络有限公司CPC</v>
      </c>
      <c r="Z5282" t="e">
        <f>VLOOKUP(Y:Y,[1]Sheet1!N:N,1,0)</f>
        <v>#N/A</v>
      </c>
    </row>
    <row r="5283" spans="1:26" hidden="1" x14ac:dyDescent="0.25">
      <c r="A5283">
        <v>20230601</v>
      </c>
      <c r="B5283">
        <v>42965759</v>
      </c>
      <c r="C5283" t="s">
        <v>2619</v>
      </c>
      <c r="D5283">
        <v>2165227</v>
      </c>
      <c r="E5283" t="s">
        <v>2566</v>
      </c>
      <c r="F5283" s="59">
        <v>824.94</v>
      </c>
      <c r="G5283">
        <v>611.07000000000005</v>
      </c>
      <c r="H5283" t="s">
        <v>2538</v>
      </c>
      <c r="I5283" t="s">
        <v>2539</v>
      </c>
      <c r="J5283" t="s">
        <v>2320</v>
      </c>
      <c r="K5283" t="s">
        <v>2321</v>
      </c>
      <c r="L5283" t="s">
        <v>2318</v>
      </c>
      <c r="M5283" t="s">
        <v>2540</v>
      </c>
      <c r="N5283" t="s">
        <v>2541</v>
      </c>
      <c r="O5283" t="s">
        <v>2542</v>
      </c>
      <c r="P5283" t="s">
        <v>2543</v>
      </c>
      <c r="Q5283" t="s">
        <v>2544</v>
      </c>
      <c r="R5283" t="s">
        <v>2545</v>
      </c>
      <c r="S5283" t="s">
        <v>2546</v>
      </c>
      <c r="T5283">
        <v>0</v>
      </c>
      <c r="U5283" t="s">
        <v>838</v>
      </c>
      <c r="V5283" t="s">
        <v>2547</v>
      </c>
      <c r="W5283" t="s">
        <v>838</v>
      </c>
      <c r="X5283" t="s">
        <v>2548</v>
      </c>
      <c r="Y5283" t="str">
        <f t="shared" si="82"/>
        <v>上海耳序信息技术有限公司-四部上海拍拍贷金融信息服务有限公司信息流</v>
      </c>
      <c r="Z5283" t="e">
        <f>VLOOKUP(Y:Y,[1]Sheet1!N:N,1,0)</f>
        <v>#N/A</v>
      </c>
    </row>
    <row r="5284" spans="1:26" hidden="1" x14ac:dyDescent="0.25">
      <c r="A5284">
        <v>20230601</v>
      </c>
      <c r="B5284">
        <v>47426600</v>
      </c>
      <c r="C5284" t="s">
        <v>2876</v>
      </c>
      <c r="D5284">
        <v>2167551</v>
      </c>
      <c r="E5284" t="s">
        <v>2550</v>
      </c>
      <c r="F5284" s="59">
        <v>1.47</v>
      </c>
      <c r="G5284">
        <v>1.47</v>
      </c>
      <c r="H5284" t="s">
        <v>2538</v>
      </c>
      <c r="I5284" t="s">
        <v>2551</v>
      </c>
      <c r="J5284" t="s">
        <v>2332</v>
      </c>
      <c r="K5284" t="s">
        <v>2321</v>
      </c>
      <c r="L5284" t="s">
        <v>2333</v>
      </c>
      <c r="M5284" t="s">
        <v>2552</v>
      </c>
      <c r="N5284" t="s">
        <v>2553</v>
      </c>
      <c r="O5284" t="s">
        <v>2542</v>
      </c>
      <c r="P5284" t="s">
        <v>2543</v>
      </c>
      <c r="Q5284" t="s">
        <v>2544</v>
      </c>
      <c r="R5284" t="s">
        <v>2554</v>
      </c>
      <c r="S5284" t="s">
        <v>2546</v>
      </c>
      <c r="T5284">
        <v>0</v>
      </c>
      <c r="U5284" t="s">
        <v>2555</v>
      </c>
      <c r="V5284" t="s">
        <v>2556</v>
      </c>
      <c r="W5284" t="s">
        <v>2555</v>
      </c>
      <c r="X5284" t="s">
        <v>2556</v>
      </c>
      <c r="Y5284" t="str">
        <f t="shared" si="82"/>
        <v>北京爱奇艺科技有限公司-百度北京爱奇艺科技有限公司信息流</v>
      </c>
      <c r="Z5284" t="e">
        <f>VLOOKUP(Y:Y,[1]Sheet1!N:N,1,0)</f>
        <v>#N/A</v>
      </c>
    </row>
    <row r="5285" spans="1:26" hidden="1" x14ac:dyDescent="0.25">
      <c r="A5285">
        <v>20230601</v>
      </c>
      <c r="B5285">
        <v>38794049</v>
      </c>
      <c r="C5285" t="s">
        <v>2627</v>
      </c>
      <c r="D5285">
        <v>2172261</v>
      </c>
      <c r="E5285" t="s">
        <v>2628</v>
      </c>
      <c r="F5285" s="59">
        <v>17.37</v>
      </c>
      <c r="G5285">
        <v>13.26</v>
      </c>
      <c r="H5285" t="s">
        <v>2538</v>
      </c>
      <c r="I5285" t="s">
        <v>2539</v>
      </c>
      <c r="J5285" t="s">
        <v>292</v>
      </c>
      <c r="K5285" t="s">
        <v>2321</v>
      </c>
      <c r="L5285" t="s">
        <v>574</v>
      </c>
      <c r="M5285" t="s">
        <v>2611</v>
      </c>
      <c r="N5285" t="s">
        <v>2612</v>
      </c>
      <c r="O5285" t="s">
        <v>2542</v>
      </c>
      <c r="P5285" t="s">
        <v>2543</v>
      </c>
      <c r="Q5285" t="s">
        <v>2544</v>
      </c>
      <c r="R5285" t="s">
        <v>2613</v>
      </c>
      <c r="S5285" t="s">
        <v>2546</v>
      </c>
      <c r="T5285">
        <v>0</v>
      </c>
      <c r="U5285" t="s">
        <v>2614</v>
      </c>
      <c r="V5285" t="s">
        <v>2615</v>
      </c>
      <c r="W5285" t="s">
        <v>2614</v>
      </c>
      <c r="X5285" t="s">
        <v>2615</v>
      </c>
      <c r="Y5285" t="str">
        <f t="shared" si="82"/>
        <v>广州荔湾品唯信息服务有限公司广州唯品会电子商务有限公司信息流</v>
      </c>
      <c r="Z5285" t="e">
        <f>VLOOKUP(Y:Y,[1]Sheet1!N:N,1,0)</f>
        <v>#N/A</v>
      </c>
    </row>
    <row r="5286" spans="1:26" hidden="1" x14ac:dyDescent="0.25">
      <c r="A5286">
        <v>20230601</v>
      </c>
      <c r="B5286">
        <v>46610852</v>
      </c>
      <c r="C5286" t="s">
        <v>2713</v>
      </c>
      <c r="D5286">
        <v>2117410</v>
      </c>
      <c r="E5286" t="s">
        <v>2587</v>
      </c>
      <c r="F5286" s="59">
        <v>96.13</v>
      </c>
      <c r="G5286">
        <v>0</v>
      </c>
      <c r="H5286" t="s">
        <v>2538</v>
      </c>
      <c r="I5286" t="s">
        <v>2551</v>
      </c>
      <c r="J5286" t="s">
        <v>2353</v>
      </c>
      <c r="K5286" t="s">
        <v>2321</v>
      </c>
      <c r="L5286" t="s">
        <v>326</v>
      </c>
      <c r="M5286" t="s">
        <v>2588</v>
      </c>
      <c r="N5286" t="s">
        <v>2589</v>
      </c>
      <c r="O5286" t="s">
        <v>2542</v>
      </c>
      <c r="P5286" t="s">
        <v>2543</v>
      </c>
      <c r="Q5286" t="s">
        <v>2544</v>
      </c>
      <c r="R5286" t="s">
        <v>2570</v>
      </c>
      <c r="S5286" t="s">
        <v>2546</v>
      </c>
      <c r="T5286">
        <v>0</v>
      </c>
      <c r="U5286" t="s">
        <v>2571</v>
      </c>
      <c r="V5286" t="s">
        <v>2572</v>
      </c>
      <c r="W5286" t="s">
        <v>1891</v>
      </c>
      <c r="X5286" t="s">
        <v>2564</v>
      </c>
      <c r="Y5286" t="str">
        <f t="shared" si="82"/>
        <v>网易有道信息技术（北京）有限公司网易(杭州)网络有限公司信息流</v>
      </c>
      <c r="Z5286" t="e">
        <f>VLOOKUP(Y:Y,[1]Sheet1!N:N,1,0)</f>
        <v>#N/A</v>
      </c>
    </row>
    <row r="5287" spans="1:26" hidden="1" x14ac:dyDescent="0.25">
      <c r="A5287">
        <v>20230601</v>
      </c>
      <c r="B5287">
        <v>47327867</v>
      </c>
      <c r="C5287" t="s">
        <v>2682</v>
      </c>
      <c r="D5287">
        <v>2165189</v>
      </c>
      <c r="E5287" t="s">
        <v>2881</v>
      </c>
      <c r="F5287" s="59">
        <v>119.03</v>
      </c>
      <c r="G5287">
        <v>91.56</v>
      </c>
      <c r="H5287" t="s">
        <v>2538</v>
      </c>
      <c r="I5287" t="s">
        <v>2551</v>
      </c>
      <c r="J5287" t="s">
        <v>2575</v>
      </c>
      <c r="K5287" t="s">
        <v>2321</v>
      </c>
      <c r="L5287" t="s">
        <v>2344</v>
      </c>
      <c r="M5287" t="s">
        <v>2576</v>
      </c>
      <c r="O5287" t="s">
        <v>2542</v>
      </c>
      <c r="P5287" t="s">
        <v>2543</v>
      </c>
      <c r="Q5287" t="s">
        <v>2544</v>
      </c>
      <c r="R5287" t="s">
        <v>2577</v>
      </c>
      <c r="S5287" t="s">
        <v>2546</v>
      </c>
      <c r="T5287">
        <v>0</v>
      </c>
      <c r="U5287" t="s">
        <v>838</v>
      </c>
      <c r="V5287" t="s">
        <v>2578</v>
      </c>
      <c r="W5287" t="s">
        <v>838</v>
      </c>
      <c r="X5287" t="s">
        <v>2578</v>
      </c>
      <c r="Y5287" t="str">
        <f t="shared" si="82"/>
        <v>北京微财科技有限公司-数媒重庆市黑卡小额贷款有限公司信息流</v>
      </c>
      <c r="Z5287" t="e">
        <f>VLOOKUP(Y:Y,[1]Sheet1!N:N,1,0)</f>
        <v>#N/A</v>
      </c>
    </row>
    <row r="5288" spans="1:26" hidden="1" x14ac:dyDescent="0.25">
      <c r="A5288">
        <v>20230601</v>
      </c>
      <c r="B5288">
        <v>47327867</v>
      </c>
      <c r="C5288" t="s">
        <v>2682</v>
      </c>
      <c r="D5288">
        <v>2185183</v>
      </c>
      <c r="E5288" t="s">
        <v>2574</v>
      </c>
      <c r="F5288" s="59">
        <v>520.20000000000005</v>
      </c>
      <c r="G5288">
        <v>394.09</v>
      </c>
      <c r="H5288" t="s">
        <v>2538</v>
      </c>
      <c r="I5288" t="s">
        <v>2551</v>
      </c>
      <c r="J5288" t="s">
        <v>2575</v>
      </c>
      <c r="K5288" t="s">
        <v>2321</v>
      </c>
      <c r="L5288" t="s">
        <v>2344</v>
      </c>
      <c r="M5288" t="s">
        <v>2576</v>
      </c>
      <c r="O5288" t="s">
        <v>2542</v>
      </c>
      <c r="P5288" t="s">
        <v>2543</v>
      </c>
      <c r="Q5288" t="s">
        <v>2544</v>
      </c>
      <c r="R5288" t="s">
        <v>2577</v>
      </c>
      <c r="S5288" t="s">
        <v>2546</v>
      </c>
      <c r="T5288">
        <v>0</v>
      </c>
      <c r="U5288" t="s">
        <v>838</v>
      </c>
      <c r="V5288" t="s">
        <v>2578</v>
      </c>
      <c r="W5288" t="s">
        <v>838</v>
      </c>
      <c r="X5288" t="s">
        <v>2578</v>
      </c>
      <c r="Y5288" t="str">
        <f t="shared" si="82"/>
        <v>北京微财科技有限公司-数媒重庆市黑卡小额贷款有限公司信息流</v>
      </c>
      <c r="Z5288" t="e">
        <f>VLOOKUP(Y:Y,[1]Sheet1!N:N,1,0)</f>
        <v>#N/A</v>
      </c>
    </row>
    <row r="5289" spans="1:26" hidden="1" x14ac:dyDescent="0.25">
      <c r="A5289">
        <v>20230601</v>
      </c>
      <c r="B5289">
        <v>47580667</v>
      </c>
      <c r="C5289" t="s">
        <v>2683</v>
      </c>
      <c r="D5289">
        <v>2171230</v>
      </c>
      <c r="E5289" t="s">
        <v>2684</v>
      </c>
      <c r="F5289" s="59">
        <v>3739.52</v>
      </c>
      <c r="G5289">
        <v>2921.5</v>
      </c>
      <c r="H5289" t="s">
        <v>2538</v>
      </c>
      <c r="I5289" t="s">
        <v>2551</v>
      </c>
      <c r="J5289" t="s">
        <v>2322</v>
      </c>
      <c r="K5289" t="s">
        <v>2321</v>
      </c>
      <c r="L5289" t="s">
        <v>2323</v>
      </c>
      <c r="M5289" t="s">
        <v>2685</v>
      </c>
      <c r="N5289" t="s">
        <v>2686</v>
      </c>
      <c r="O5289" t="s">
        <v>2542</v>
      </c>
      <c r="P5289" t="s">
        <v>2543</v>
      </c>
      <c r="Q5289" t="s">
        <v>2544</v>
      </c>
      <c r="R5289" t="s">
        <v>2687</v>
      </c>
      <c r="S5289" t="s">
        <v>2546</v>
      </c>
      <c r="T5289">
        <v>0</v>
      </c>
      <c r="U5289" t="s">
        <v>2555</v>
      </c>
      <c r="V5289" t="s">
        <v>2556</v>
      </c>
      <c r="W5289" t="s">
        <v>2555</v>
      </c>
      <c r="X5289" t="s">
        <v>2671</v>
      </c>
      <c r="Y5289" t="str">
        <f t="shared" si="82"/>
        <v>广州虎牙信息科技有限公司-百度广州虎牙信息科技有限公司信息流</v>
      </c>
      <c r="Z5289" t="e">
        <f>VLOOKUP(Y:Y,[1]Sheet1!N:N,1,0)</f>
        <v>#N/A</v>
      </c>
    </row>
    <row r="5290" spans="1:26" x14ac:dyDescent="0.25">
      <c r="A5290">
        <v>20230601</v>
      </c>
      <c r="B5290">
        <v>45336938</v>
      </c>
      <c r="C5290" t="s">
        <v>2753</v>
      </c>
      <c r="D5290">
        <v>2054669</v>
      </c>
      <c r="E5290" t="s">
        <v>2622</v>
      </c>
      <c r="F5290" s="59">
        <v>120.16</v>
      </c>
      <c r="G5290">
        <v>89.01</v>
      </c>
      <c r="H5290" t="s">
        <v>2538</v>
      </c>
      <c r="I5290" t="s">
        <v>2551</v>
      </c>
      <c r="J5290" t="s">
        <v>2352</v>
      </c>
      <c r="K5290" t="s">
        <v>2321</v>
      </c>
      <c r="L5290" t="s">
        <v>2351</v>
      </c>
      <c r="M5290" t="s">
        <v>2623</v>
      </c>
      <c r="N5290" t="s">
        <v>2624</v>
      </c>
      <c r="O5290" t="s">
        <v>2542</v>
      </c>
      <c r="P5290" t="s">
        <v>2543</v>
      </c>
      <c r="Q5290" t="s">
        <v>2544</v>
      </c>
      <c r="R5290" t="s">
        <v>2625</v>
      </c>
      <c r="S5290" t="s">
        <v>2546</v>
      </c>
      <c r="T5290">
        <v>0</v>
      </c>
      <c r="U5290" t="s">
        <v>838</v>
      </c>
      <c r="V5290" t="s">
        <v>2548</v>
      </c>
      <c r="W5290" t="s">
        <v>838</v>
      </c>
      <c r="X5290" t="s">
        <v>2548</v>
      </c>
      <c r="Y5290" t="str">
        <f t="shared" si="82"/>
        <v>深圳市小赢普惠科技有限责任公司深圳市赢众通金融信息服务有限责任公司信息流</v>
      </c>
      <c r="Z5290" t="e">
        <f>VLOOKUP(Y:Y,[1]Sheet1!N:N,1,0)</f>
        <v>#N/A</v>
      </c>
    </row>
    <row r="5291" spans="1:26" hidden="1" x14ac:dyDescent="0.25">
      <c r="A5291">
        <v>20230601</v>
      </c>
      <c r="B5291">
        <v>47327991</v>
      </c>
      <c r="C5291" t="s">
        <v>2766</v>
      </c>
      <c r="D5291">
        <v>2185183</v>
      </c>
      <c r="E5291" t="s">
        <v>2574</v>
      </c>
      <c r="F5291" s="59">
        <v>830.38</v>
      </c>
      <c r="G5291">
        <v>629.08000000000004</v>
      </c>
      <c r="H5291" t="s">
        <v>2538</v>
      </c>
      <c r="I5291" t="s">
        <v>2539</v>
      </c>
      <c r="J5291" t="s">
        <v>2575</v>
      </c>
      <c r="K5291" t="s">
        <v>2321</v>
      </c>
      <c r="L5291" t="s">
        <v>2344</v>
      </c>
      <c r="M5291" t="s">
        <v>2576</v>
      </c>
      <c r="O5291" t="s">
        <v>2542</v>
      </c>
      <c r="P5291" t="s">
        <v>2543</v>
      </c>
      <c r="Q5291" t="s">
        <v>2544</v>
      </c>
      <c r="R5291" t="s">
        <v>2577</v>
      </c>
      <c r="S5291" t="s">
        <v>2546</v>
      </c>
      <c r="T5291">
        <v>0</v>
      </c>
      <c r="U5291" t="s">
        <v>838</v>
      </c>
      <c r="V5291" t="s">
        <v>2578</v>
      </c>
      <c r="W5291" t="s">
        <v>838</v>
      </c>
      <c r="X5291" t="s">
        <v>2578</v>
      </c>
      <c r="Y5291" t="str">
        <f t="shared" si="82"/>
        <v>北京微财科技有限公司-数媒重庆市黑卡小额贷款有限公司信息流</v>
      </c>
      <c r="Z5291" t="e">
        <f>VLOOKUP(Y:Y,[1]Sheet1!N:N,1,0)</f>
        <v>#N/A</v>
      </c>
    </row>
    <row r="5292" spans="1:26" hidden="1" x14ac:dyDescent="0.25">
      <c r="A5292">
        <v>20230601</v>
      </c>
      <c r="B5292">
        <v>47327914</v>
      </c>
      <c r="C5292" t="s">
        <v>2720</v>
      </c>
      <c r="D5292">
        <v>2185183</v>
      </c>
      <c r="E5292" t="s">
        <v>2574</v>
      </c>
      <c r="F5292" s="59">
        <v>1896.99</v>
      </c>
      <c r="G5292">
        <v>1437.11</v>
      </c>
      <c r="H5292" t="s">
        <v>2538</v>
      </c>
      <c r="I5292" t="s">
        <v>2539</v>
      </c>
      <c r="J5292" t="s">
        <v>2575</v>
      </c>
      <c r="K5292" t="s">
        <v>2321</v>
      </c>
      <c r="L5292" t="s">
        <v>2344</v>
      </c>
      <c r="M5292" t="s">
        <v>2576</v>
      </c>
      <c r="O5292" t="s">
        <v>2542</v>
      </c>
      <c r="P5292" t="s">
        <v>2543</v>
      </c>
      <c r="Q5292" t="s">
        <v>2544</v>
      </c>
      <c r="R5292" t="s">
        <v>2577</v>
      </c>
      <c r="S5292" t="s">
        <v>2546</v>
      </c>
      <c r="T5292">
        <v>0</v>
      </c>
      <c r="U5292" t="s">
        <v>838</v>
      </c>
      <c r="V5292" t="s">
        <v>2578</v>
      </c>
      <c r="W5292" t="s">
        <v>838</v>
      </c>
      <c r="X5292" t="s">
        <v>2578</v>
      </c>
      <c r="Y5292" t="str">
        <f t="shared" si="82"/>
        <v>北京微财科技有限公司-数媒重庆市黑卡小额贷款有限公司信息流</v>
      </c>
      <c r="Z5292" t="e">
        <f>VLOOKUP(Y:Y,[1]Sheet1!N:N,1,0)</f>
        <v>#N/A</v>
      </c>
    </row>
    <row r="5293" spans="1:26" x14ac:dyDescent="0.25">
      <c r="A5293">
        <v>20230601</v>
      </c>
      <c r="B5293">
        <v>43094804</v>
      </c>
      <c r="C5293" t="s">
        <v>2705</v>
      </c>
      <c r="D5293">
        <v>2054669</v>
      </c>
      <c r="E5293" t="s">
        <v>2622</v>
      </c>
      <c r="F5293" s="59">
        <v>9353.65</v>
      </c>
      <c r="G5293">
        <v>6928.63</v>
      </c>
      <c r="H5293" t="s">
        <v>2538</v>
      </c>
      <c r="I5293" t="s">
        <v>2539</v>
      </c>
      <c r="J5293" t="s">
        <v>2352</v>
      </c>
      <c r="K5293" t="s">
        <v>2321</v>
      </c>
      <c r="L5293" t="s">
        <v>2351</v>
      </c>
      <c r="M5293" t="s">
        <v>2623</v>
      </c>
      <c r="N5293" t="s">
        <v>2624</v>
      </c>
      <c r="O5293" t="s">
        <v>2542</v>
      </c>
      <c r="P5293" t="s">
        <v>2543</v>
      </c>
      <c r="Q5293" t="s">
        <v>2544</v>
      </c>
      <c r="R5293" t="s">
        <v>2625</v>
      </c>
      <c r="S5293" t="s">
        <v>2546</v>
      </c>
      <c r="T5293">
        <v>0</v>
      </c>
      <c r="U5293" t="s">
        <v>838</v>
      </c>
      <c r="V5293" t="s">
        <v>2548</v>
      </c>
      <c r="W5293" t="s">
        <v>838</v>
      </c>
      <c r="X5293" t="s">
        <v>2548</v>
      </c>
      <c r="Y5293" t="str">
        <f t="shared" si="82"/>
        <v>深圳市小赢普惠科技有限责任公司深圳市赢众通金融信息服务有限责任公司信息流</v>
      </c>
      <c r="Z5293" t="e">
        <f>VLOOKUP(Y:Y,[1]Sheet1!N:N,1,0)</f>
        <v>#N/A</v>
      </c>
    </row>
    <row r="5294" spans="1:26" hidden="1" x14ac:dyDescent="0.25">
      <c r="A5294">
        <v>20230601</v>
      </c>
      <c r="B5294">
        <v>45323041</v>
      </c>
      <c r="C5294" t="s">
        <v>2775</v>
      </c>
      <c r="D5294">
        <v>2172261</v>
      </c>
      <c r="E5294" t="s">
        <v>2628</v>
      </c>
      <c r="F5294" s="59">
        <v>31721.34</v>
      </c>
      <c r="G5294">
        <v>24214.76</v>
      </c>
      <c r="H5294" t="s">
        <v>2538</v>
      </c>
      <c r="I5294" t="s">
        <v>2551</v>
      </c>
      <c r="J5294" t="s">
        <v>292</v>
      </c>
      <c r="K5294" t="s">
        <v>2321</v>
      </c>
      <c r="L5294" t="s">
        <v>574</v>
      </c>
      <c r="M5294" t="s">
        <v>2611</v>
      </c>
      <c r="N5294" t="s">
        <v>2612</v>
      </c>
      <c r="O5294" t="s">
        <v>2542</v>
      </c>
      <c r="P5294" t="s">
        <v>2543</v>
      </c>
      <c r="Q5294" t="s">
        <v>2544</v>
      </c>
      <c r="R5294" t="s">
        <v>2613</v>
      </c>
      <c r="S5294" t="s">
        <v>2546</v>
      </c>
      <c r="T5294">
        <v>0</v>
      </c>
      <c r="U5294" t="s">
        <v>2614</v>
      </c>
      <c r="V5294" t="s">
        <v>2615</v>
      </c>
      <c r="W5294" t="s">
        <v>2614</v>
      </c>
      <c r="X5294" t="s">
        <v>2615</v>
      </c>
      <c r="Y5294" t="str">
        <f t="shared" si="82"/>
        <v>广州荔湾品唯信息服务有限公司广州唯品会电子商务有限公司信息流</v>
      </c>
      <c r="Z5294" t="e">
        <f>VLOOKUP(Y:Y,[1]Sheet1!N:N,1,0)</f>
        <v>#N/A</v>
      </c>
    </row>
    <row r="5295" spans="1:26" hidden="1" x14ac:dyDescent="0.25">
      <c r="A5295">
        <v>20230601</v>
      </c>
      <c r="B5295">
        <v>45323107</v>
      </c>
      <c r="C5295" t="s">
        <v>2654</v>
      </c>
      <c r="D5295">
        <v>2172261</v>
      </c>
      <c r="E5295" t="s">
        <v>2628</v>
      </c>
      <c r="F5295" s="59">
        <v>141.77000000000001</v>
      </c>
      <c r="G5295">
        <v>108.22</v>
      </c>
      <c r="H5295" t="s">
        <v>2538</v>
      </c>
      <c r="I5295" t="s">
        <v>2551</v>
      </c>
      <c r="J5295" t="s">
        <v>292</v>
      </c>
      <c r="K5295" t="s">
        <v>2321</v>
      </c>
      <c r="L5295" t="s">
        <v>574</v>
      </c>
      <c r="M5295" t="s">
        <v>2611</v>
      </c>
      <c r="N5295" t="s">
        <v>2612</v>
      </c>
      <c r="O5295" t="s">
        <v>2542</v>
      </c>
      <c r="P5295" t="s">
        <v>2543</v>
      </c>
      <c r="Q5295" t="s">
        <v>2544</v>
      </c>
      <c r="R5295" t="s">
        <v>2613</v>
      </c>
      <c r="S5295" t="s">
        <v>2546</v>
      </c>
      <c r="T5295">
        <v>0</v>
      </c>
      <c r="U5295" t="s">
        <v>2614</v>
      </c>
      <c r="V5295" t="s">
        <v>2615</v>
      </c>
      <c r="W5295" t="s">
        <v>2614</v>
      </c>
      <c r="X5295" t="s">
        <v>2615</v>
      </c>
      <c r="Y5295" t="str">
        <f t="shared" si="82"/>
        <v>广州荔湾品唯信息服务有限公司广州唯品会电子商务有限公司信息流</v>
      </c>
      <c r="Z5295" t="e">
        <f>VLOOKUP(Y:Y,[1]Sheet1!N:N,1,0)</f>
        <v>#N/A</v>
      </c>
    </row>
    <row r="5296" spans="1:26" hidden="1" x14ac:dyDescent="0.25">
      <c r="A5296">
        <v>20230601</v>
      </c>
      <c r="B5296">
        <v>46808242</v>
      </c>
      <c r="C5296" t="s">
        <v>2707</v>
      </c>
      <c r="D5296">
        <v>2159765</v>
      </c>
      <c r="E5296" t="s">
        <v>2568</v>
      </c>
      <c r="F5296" s="59">
        <v>3637.48</v>
      </c>
      <c r="G5296">
        <v>2776.7</v>
      </c>
      <c r="H5296" t="s">
        <v>2538</v>
      </c>
      <c r="I5296" t="s">
        <v>2551</v>
      </c>
      <c r="J5296" t="s">
        <v>2375</v>
      </c>
      <c r="K5296" t="s">
        <v>2321</v>
      </c>
      <c r="L5296" t="s">
        <v>2277</v>
      </c>
      <c r="M5296" t="s">
        <v>2569</v>
      </c>
      <c r="O5296" t="s">
        <v>2542</v>
      </c>
      <c r="P5296" t="s">
        <v>2543</v>
      </c>
      <c r="Q5296" t="s">
        <v>2544</v>
      </c>
      <c r="R5296" t="s">
        <v>2570</v>
      </c>
      <c r="S5296" t="s">
        <v>2546</v>
      </c>
      <c r="T5296">
        <v>0</v>
      </c>
      <c r="U5296" t="s">
        <v>2571</v>
      </c>
      <c r="V5296" t="s">
        <v>2572</v>
      </c>
      <c r="W5296" t="s">
        <v>2571</v>
      </c>
      <c r="X5296" t="s">
        <v>2572</v>
      </c>
      <c r="Y5296" t="str">
        <f t="shared" si="82"/>
        <v>酷得少年（天津）文化传播有限公司-1北京酷得少年科技有限公司信息流</v>
      </c>
      <c r="Z5296" t="e">
        <f>VLOOKUP(Y:Y,[1]Sheet1!N:N,1,0)</f>
        <v>#N/A</v>
      </c>
    </row>
    <row r="5297" spans="1:26" hidden="1" x14ac:dyDescent="0.25">
      <c r="A5297">
        <v>20230601</v>
      </c>
      <c r="B5297">
        <v>42327274</v>
      </c>
      <c r="C5297" t="s">
        <v>2791</v>
      </c>
      <c r="D5297">
        <v>2172261</v>
      </c>
      <c r="E5297" t="s">
        <v>2628</v>
      </c>
      <c r="F5297" s="59">
        <v>34.380000000000003</v>
      </c>
      <c r="G5297">
        <v>26.24</v>
      </c>
      <c r="H5297" t="s">
        <v>2538</v>
      </c>
      <c r="I5297" t="s">
        <v>2551</v>
      </c>
      <c r="J5297" t="s">
        <v>292</v>
      </c>
      <c r="K5297" t="s">
        <v>2321</v>
      </c>
      <c r="L5297" t="s">
        <v>574</v>
      </c>
      <c r="M5297" t="s">
        <v>2611</v>
      </c>
      <c r="N5297" t="s">
        <v>2612</v>
      </c>
      <c r="O5297" t="s">
        <v>2542</v>
      </c>
      <c r="P5297" t="s">
        <v>2543</v>
      </c>
      <c r="Q5297" t="s">
        <v>2544</v>
      </c>
      <c r="R5297" t="s">
        <v>2613</v>
      </c>
      <c r="S5297" t="s">
        <v>2546</v>
      </c>
      <c r="T5297">
        <v>0</v>
      </c>
      <c r="U5297" t="s">
        <v>2614</v>
      </c>
      <c r="V5297" t="s">
        <v>2615</v>
      </c>
      <c r="W5297" t="s">
        <v>2614</v>
      </c>
      <c r="X5297" t="s">
        <v>2615</v>
      </c>
      <c r="Y5297" t="str">
        <f t="shared" si="82"/>
        <v>广州荔湾品唯信息服务有限公司广州唯品会电子商务有限公司信息流</v>
      </c>
      <c r="Z5297" t="e">
        <f>VLOOKUP(Y:Y,[1]Sheet1!N:N,1,0)</f>
        <v>#N/A</v>
      </c>
    </row>
  </sheetData>
  <autoFilter ref="A1:Z5297">
    <filterColumn colId="2">
      <filters>
        <filter val="原生-dc02B21KA04281"/>
        <filter val="原生-赢众通07B22KA04005"/>
        <filter val="原生-赢众通09B22KA04005"/>
        <filter val="原生-赢众通10B22KA04005"/>
        <filter val="原生-赢众通15B22KA04005"/>
        <filter val="原生-赢众通17B22KA04005"/>
        <filter val="原生-赢众通20B22KA04005"/>
        <filter val="原生-赢众通24B22KA04005"/>
      </filters>
    </filterColumn>
    <filterColumn colId="11">
      <filters>
        <filter val="深圳市小赢普惠科技有限责任公司"/>
      </filters>
    </filterColumn>
  </autoFilter>
  <phoneticPr fontId="3" type="noConversion"/>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O1949"/>
  <sheetViews>
    <sheetView topLeftCell="W1" workbookViewId="0">
      <selection activeCell="AA1" sqref="AA1:AA1048576"/>
    </sheetView>
  </sheetViews>
  <sheetFormatPr defaultColWidth="9" defaultRowHeight="14" x14ac:dyDescent="0.25"/>
  <cols>
    <col min="1" max="16384" width="9" style="53"/>
  </cols>
  <sheetData>
    <row r="1" spans="1:41" x14ac:dyDescent="0.25">
      <c r="A1" s="53" t="s">
        <v>1771</v>
      </c>
      <c r="B1" s="53" t="s">
        <v>1772</v>
      </c>
      <c r="C1" s="53" t="s">
        <v>1773</v>
      </c>
      <c r="D1" s="53" t="s">
        <v>1774</v>
      </c>
      <c r="E1" s="53" t="s">
        <v>456</v>
      </c>
      <c r="F1" s="53" t="s">
        <v>1775</v>
      </c>
      <c r="G1" s="53" t="s">
        <v>1776</v>
      </c>
      <c r="H1" s="53" t="s">
        <v>1777</v>
      </c>
      <c r="I1" s="53" t="s">
        <v>1778</v>
      </c>
      <c r="J1" s="53" t="s">
        <v>1779</v>
      </c>
      <c r="K1" s="53" t="s">
        <v>1780</v>
      </c>
      <c r="L1" s="53" t="s">
        <v>1781</v>
      </c>
      <c r="M1" s="53" t="s">
        <v>1782</v>
      </c>
      <c r="N1" s="53" t="s">
        <v>1783</v>
      </c>
      <c r="O1" s="53" t="s">
        <v>1784</v>
      </c>
      <c r="P1" s="53" t="s">
        <v>1785</v>
      </c>
      <c r="Q1" s="53" t="s">
        <v>1786</v>
      </c>
      <c r="R1" s="53" t="s">
        <v>1787</v>
      </c>
      <c r="S1" s="53" t="s">
        <v>1788</v>
      </c>
      <c r="T1" s="53" t="s">
        <v>1789</v>
      </c>
      <c r="U1" s="53" t="s">
        <v>1790</v>
      </c>
      <c r="V1" s="53" t="s">
        <v>1791</v>
      </c>
      <c r="W1" s="53" t="s">
        <v>1792</v>
      </c>
      <c r="X1" s="53" t="s">
        <v>1793</v>
      </c>
      <c r="Y1" s="53" t="s">
        <v>1794</v>
      </c>
      <c r="Z1" s="53" t="s">
        <v>758</v>
      </c>
      <c r="AA1" s="53" t="s">
        <v>1795</v>
      </c>
      <c r="AB1" s="53" t="s">
        <v>1796</v>
      </c>
      <c r="AC1" s="53" t="s">
        <v>1797</v>
      </c>
      <c r="AD1" s="53" t="s">
        <v>1798</v>
      </c>
      <c r="AE1" s="53" t="s">
        <v>1799</v>
      </c>
      <c r="AF1" s="53" t="s">
        <v>1800</v>
      </c>
      <c r="AG1" s="53" t="s">
        <v>1801</v>
      </c>
      <c r="AH1" s="53" t="s">
        <v>1802</v>
      </c>
      <c r="AI1" s="53" t="s">
        <v>1803</v>
      </c>
      <c r="AJ1" s="53" t="s">
        <v>1804</v>
      </c>
      <c r="AK1" s="53" t="s">
        <v>1805</v>
      </c>
      <c r="AL1" s="53" t="s">
        <v>1806</v>
      </c>
      <c r="AM1" s="53" t="s">
        <v>1807</v>
      </c>
      <c r="AN1" s="54" t="s">
        <v>1808</v>
      </c>
      <c r="AO1" s="54" t="s">
        <v>454</v>
      </c>
    </row>
    <row r="2" spans="1:41" x14ac:dyDescent="0.25">
      <c r="A2" s="53" t="s">
        <v>35</v>
      </c>
      <c r="B2" s="53" t="s">
        <v>1809</v>
      </c>
      <c r="C2" s="53" t="s">
        <v>1810</v>
      </c>
      <c r="D2" s="53" t="s">
        <v>1811</v>
      </c>
      <c r="E2" s="53" t="s">
        <v>1812</v>
      </c>
      <c r="F2" s="53" t="s">
        <v>775</v>
      </c>
      <c r="G2" s="53" t="s">
        <v>1813</v>
      </c>
      <c r="H2" s="53" t="s">
        <v>775</v>
      </c>
      <c r="I2" s="53" t="s">
        <v>1813</v>
      </c>
      <c r="J2" s="53" t="s">
        <v>1814</v>
      </c>
      <c r="K2" s="53" t="s">
        <v>780</v>
      </c>
      <c r="L2" s="53" t="s">
        <v>1815</v>
      </c>
      <c r="M2" s="53" t="s">
        <v>1816</v>
      </c>
      <c r="N2" s="53" t="s">
        <v>1817</v>
      </c>
      <c r="O2" s="53" t="s">
        <v>1818</v>
      </c>
      <c r="P2" s="53" t="s">
        <v>1819</v>
      </c>
      <c r="Q2" s="53" t="s">
        <v>1820</v>
      </c>
      <c r="R2" s="53" t="s">
        <v>1821</v>
      </c>
      <c r="S2" s="53" t="s">
        <v>1822</v>
      </c>
      <c r="T2" s="53" t="s">
        <v>1823</v>
      </c>
      <c r="U2" s="53" t="s">
        <v>1824</v>
      </c>
      <c r="V2" s="53" t="s">
        <v>1825</v>
      </c>
      <c r="W2" s="53" t="s">
        <v>1826</v>
      </c>
      <c r="X2" s="53" t="s">
        <v>1825</v>
      </c>
      <c r="Y2" s="53" t="s">
        <v>1827</v>
      </c>
      <c r="Z2" s="53">
        <v>483.8</v>
      </c>
      <c r="AA2" s="53">
        <v>483.8</v>
      </c>
      <c r="AB2" s="53">
        <v>0</v>
      </c>
      <c r="AC2" s="53">
        <v>483.8</v>
      </c>
      <c r="AD2" s="53">
        <v>0</v>
      </c>
      <c r="AE2" s="53">
        <v>0</v>
      </c>
      <c r="AF2" s="53" t="s">
        <v>1828</v>
      </c>
      <c r="AG2" s="53" t="s">
        <v>1814</v>
      </c>
      <c r="AH2" s="53" t="s">
        <v>780</v>
      </c>
      <c r="AI2" s="53" t="s">
        <v>1829</v>
      </c>
      <c r="AJ2" s="53" t="s">
        <v>1824</v>
      </c>
      <c r="AK2" s="53" t="s">
        <v>496</v>
      </c>
      <c r="AL2" s="53" t="s">
        <v>1830</v>
      </c>
      <c r="AM2" s="53" t="s">
        <v>1831</v>
      </c>
      <c r="AN2" s="53" t="s">
        <v>1770</v>
      </c>
      <c r="AO2" s="53" t="s">
        <v>641</v>
      </c>
    </row>
    <row r="3" spans="1:41" x14ac:dyDescent="0.25">
      <c r="A3" s="53" t="s">
        <v>35</v>
      </c>
      <c r="B3" s="53" t="s">
        <v>1809</v>
      </c>
      <c r="C3" s="53" t="s">
        <v>1810</v>
      </c>
      <c r="D3" s="53" t="s">
        <v>1811</v>
      </c>
      <c r="E3" s="53" t="s">
        <v>1812</v>
      </c>
      <c r="F3" s="53" t="s">
        <v>775</v>
      </c>
      <c r="G3" s="53" t="s">
        <v>1813</v>
      </c>
      <c r="H3" s="53" t="s">
        <v>775</v>
      </c>
      <c r="I3" s="53" t="s">
        <v>1813</v>
      </c>
      <c r="J3" s="53" t="s">
        <v>1814</v>
      </c>
      <c r="K3" s="53" t="s">
        <v>780</v>
      </c>
      <c r="L3" s="53" t="s">
        <v>1815</v>
      </c>
      <c r="M3" s="53" t="s">
        <v>1816</v>
      </c>
      <c r="N3" s="53" t="s">
        <v>1817</v>
      </c>
      <c r="O3" s="53" t="s">
        <v>1818</v>
      </c>
      <c r="P3" s="53" t="s">
        <v>1819</v>
      </c>
      <c r="Q3" s="53" t="s">
        <v>1820</v>
      </c>
      <c r="R3" s="53" t="s">
        <v>1821</v>
      </c>
      <c r="S3" s="53" t="s">
        <v>1822</v>
      </c>
      <c r="T3" s="53" t="s">
        <v>1823</v>
      </c>
      <c r="U3" s="53" t="s">
        <v>1824</v>
      </c>
      <c r="V3" s="53" t="s">
        <v>1825</v>
      </c>
      <c r="W3" s="53" t="s">
        <v>1832</v>
      </c>
      <c r="X3" s="53" t="s">
        <v>1825</v>
      </c>
      <c r="Y3" s="53" t="s">
        <v>1827</v>
      </c>
      <c r="Z3" s="53">
        <v>2830.13</v>
      </c>
      <c r="AA3" s="53">
        <v>2830.13</v>
      </c>
      <c r="AB3" s="53">
        <v>0</v>
      </c>
      <c r="AC3" s="53">
        <v>2830.13</v>
      </c>
      <c r="AD3" s="53">
        <v>0</v>
      </c>
      <c r="AE3" s="53">
        <v>0</v>
      </c>
      <c r="AF3" s="53" t="s">
        <v>1828</v>
      </c>
      <c r="AG3" s="53" t="s">
        <v>1814</v>
      </c>
      <c r="AH3" s="53" t="s">
        <v>780</v>
      </c>
      <c r="AI3" s="53" t="s">
        <v>1829</v>
      </c>
      <c r="AJ3" s="53" t="s">
        <v>1824</v>
      </c>
      <c r="AK3" s="53" t="s">
        <v>496</v>
      </c>
      <c r="AL3" s="53" t="s">
        <v>1830</v>
      </c>
      <c r="AM3" s="53" t="s">
        <v>1831</v>
      </c>
      <c r="AN3" s="53" t="s">
        <v>1770</v>
      </c>
      <c r="AO3" s="53" t="s">
        <v>641</v>
      </c>
    </row>
    <row r="4" spans="1:41" x14ac:dyDescent="0.25">
      <c r="A4" s="53" t="s">
        <v>35</v>
      </c>
      <c r="B4" s="53" t="s">
        <v>1809</v>
      </c>
      <c r="C4" s="53" t="s">
        <v>1810</v>
      </c>
      <c r="D4" s="53" t="s">
        <v>1811</v>
      </c>
      <c r="E4" s="53" t="s">
        <v>1812</v>
      </c>
      <c r="F4" s="53" t="s">
        <v>775</v>
      </c>
      <c r="G4" s="53" t="s">
        <v>1813</v>
      </c>
      <c r="H4" s="53" t="s">
        <v>775</v>
      </c>
      <c r="I4" s="53" t="s">
        <v>1813</v>
      </c>
      <c r="J4" s="53" t="s">
        <v>1814</v>
      </c>
      <c r="K4" s="53" t="s">
        <v>780</v>
      </c>
      <c r="L4" s="53" t="s">
        <v>1815</v>
      </c>
      <c r="M4" s="53" t="s">
        <v>1816</v>
      </c>
      <c r="N4" s="53" t="s">
        <v>1817</v>
      </c>
      <c r="O4" s="53" t="s">
        <v>1818</v>
      </c>
      <c r="P4" s="53" t="s">
        <v>1819</v>
      </c>
      <c r="Q4" s="53" t="s">
        <v>1820</v>
      </c>
      <c r="R4" s="53" t="s">
        <v>1821</v>
      </c>
      <c r="S4" s="53" t="s">
        <v>1822</v>
      </c>
      <c r="T4" s="53" t="s">
        <v>1823</v>
      </c>
      <c r="U4" s="53" t="s">
        <v>1824</v>
      </c>
      <c r="V4" s="53" t="s">
        <v>1825</v>
      </c>
      <c r="W4" s="53" t="s">
        <v>1833</v>
      </c>
      <c r="X4" s="53" t="s">
        <v>1834</v>
      </c>
      <c r="Y4" s="53" t="s">
        <v>1827</v>
      </c>
      <c r="Z4" s="53">
        <v>552.80999999999995</v>
      </c>
      <c r="AA4" s="53">
        <v>552.80999999999995</v>
      </c>
      <c r="AB4" s="53">
        <v>0</v>
      </c>
      <c r="AC4" s="53">
        <v>552.80999999999995</v>
      </c>
      <c r="AD4" s="53">
        <v>0</v>
      </c>
      <c r="AE4" s="53">
        <v>0</v>
      </c>
      <c r="AF4" s="53" t="s">
        <v>1828</v>
      </c>
      <c r="AG4" s="53" t="s">
        <v>1814</v>
      </c>
      <c r="AH4" s="53" t="s">
        <v>780</v>
      </c>
      <c r="AI4" s="53" t="s">
        <v>1829</v>
      </c>
      <c r="AJ4" s="53" t="s">
        <v>1824</v>
      </c>
      <c r="AK4" s="53" t="s">
        <v>496</v>
      </c>
      <c r="AL4" s="53" t="s">
        <v>1830</v>
      </c>
      <c r="AM4" s="53" t="s">
        <v>1831</v>
      </c>
      <c r="AN4" s="53" t="s">
        <v>1770</v>
      </c>
      <c r="AO4" s="53" t="s">
        <v>641</v>
      </c>
    </row>
    <row r="5" spans="1:41" x14ac:dyDescent="0.25">
      <c r="A5" s="53" t="s">
        <v>35</v>
      </c>
      <c r="B5" s="53" t="s">
        <v>1809</v>
      </c>
      <c r="C5" s="53" t="s">
        <v>1810</v>
      </c>
      <c r="D5" s="53" t="s">
        <v>1811</v>
      </c>
      <c r="E5" s="53" t="s">
        <v>1812</v>
      </c>
      <c r="F5" s="53" t="s">
        <v>775</v>
      </c>
      <c r="G5" s="53" t="s">
        <v>1813</v>
      </c>
      <c r="H5" s="53" t="s">
        <v>775</v>
      </c>
      <c r="I5" s="53" t="s">
        <v>1813</v>
      </c>
      <c r="J5" s="53" t="s">
        <v>1814</v>
      </c>
      <c r="K5" s="53" t="s">
        <v>780</v>
      </c>
      <c r="L5" s="53" t="s">
        <v>1815</v>
      </c>
      <c r="M5" s="53" t="s">
        <v>1816</v>
      </c>
      <c r="N5" s="53" t="s">
        <v>1817</v>
      </c>
      <c r="O5" s="53" t="s">
        <v>1818</v>
      </c>
      <c r="P5" s="53" t="s">
        <v>1819</v>
      </c>
      <c r="Q5" s="53" t="s">
        <v>1820</v>
      </c>
      <c r="R5" s="53" t="s">
        <v>1821</v>
      </c>
      <c r="S5" s="53" t="s">
        <v>1822</v>
      </c>
      <c r="T5" s="53" t="s">
        <v>1823</v>
      </c>
      <c r="U5" s="53" t="s">
        <v>1824</v>
      </c>
      <c r="V5" s="53" t="s">
        <v>1825</v>
      </c>
      <c r="W5" s="53" t="s">
        <v>1833</v>
      </c>
      <c r="X5" s="53" t="s">
        <v>1835</v>
      </c>
      <c r="Y5" s="53" t="s">
        <v>1827</v>
      </c>
      <c r="Z5" s="53">
        <v>5.75</v>
      </c>
      <c r="AA5" s="53">
        <v>5.75</v>
      </c>
      <c r="AB5" s="53">
        <v>0</v>
      </c>
      <c r="AC5" s="53">
        <v>5.75</v>
      </c>
      <c r="AD5" s="53">
        <v>0</v>
      </c>
      <c r="AE5" s="53">
        <v>0</v>
      </c>
      <c r="AF5" s="53" t="s">
        <v>1828</v>
      </c>
      <c r="AG5" s="53" t="s">
        <v>1814</v>
      </c>
      <c r="AH5" s="53" t="s">
        <v>780</v>
      </c>
      <c r="AI5" s="53" t="s">
        <v>1829</v>
      </c>
      <c r="AJ5" s="53" t="s">
        <v>1824</v>
      </c>
      <c r="AK5" s="53" t="s">
        <v>496</v>
      </c>
      <c r="AL5" s="53" t="s">
        <v>1830</v>
      </c>
      <c r="AM5" s="53" t="s">
        <v>1831</v>
      </c>
      <c r="AN5" s="53" t="s">
        <v>1770</v>
      </c>
      <c r="AO5" s="53" t="s">
        <v>641</v>
      </c>
    </row>
    <row r="6" spans="1:41" x14ac:dyDescent="0.25">
      <c r="A6" s="53" t="s">
        <v>35</v>
      </c>
      <c r="B6" s="53" t="s">
        <v>1809</v>
      </c>
      <c r="C6" s="53" t="s">
        <v>1810</v>
      </c>
      <c r="D6" s="53" t="s">
        <v>1811</v>
      </c>
      <c r="E6" s="53" t="s">
        <v>1812</v>
      </c>
      <c r="F6" s="53" t="s">
        <v>775</v>
      </c>
      <c r="G6" s="53" t="s">
        <v>1813</v>
      </c>
      <c r="H6" s="53" t="s">
        <v>775</v>
      </c>
      <c r="I6" s="53" t="s">
        <v>1813</v>
      </c>
      <c r="J6" s="53" t="s">
        <v>1814</v>
      </c>
      <c r="K6" s="53" t="s">
        <v>780</v>
      </c>
      <c r="L6" s="53" t="s">
        <v>1815</v>
      </c>
      <c r="M6" s="53" t="s">
        <v>1816</v>
      </c>
      <c r="N6" s="53" t="s">
        <v>1817</v>
      </c>
      <c r="O6" s="53" t="s">
        <v>1818</v>
      </c>
      <c r="P6" s="53" t="s">
        <v>1819</v>
      </c>
      <c r="Q6" s="53" t="s">
        <v>1820</v>
      </c>
      <c r="R6" s="53" t="s">
        <v>1821</v>
      </c>
      <c r="S6" s="53" t="s">
        <v>1822</v>
      </c>
      <c r="T6" s="53" t="s">
        <v>1823</v>
      </c>
      <c r="U6" s="53" t="s">
        <v>1824</v>
      </c>
      <c r="V6" s="53" t="s">
        <v>1825</v>
      </c>
      <c r="W6" s="53" t="s">
        <v>1836</v>
      </c>
      <c r="X6" s="53" t="s">
        <v>1825</v>
      </c>
      <c r="Y6" s="53" t="s">
        <v>1827</v>
      </c>
      <c r="Z6" s="53">
        <v>2.5099999999999998</v>
      </c>
      <c r="AA6" s="53">
        <v>2.5099999999999998</v>
      </c>
      <c r="AB6" s="53">
        <v>0</v>
      </c>
      <c r="AC6" s="53">
        <v>2.5099999999999998</v>
      </c>
      <c r="AD6" s="53">
        <v>0</v>
      </c>
      <c r="AE6" s="53">
        <v>0</v>
      </c>
      <c r="AF6" s="53" t="s">
        <v>1828</v>
      </c>
      <c r="AG6" s="53" t="s">
        <v>1814</v>
      </c>
      <c r="AH6" s="53" t="s">
        <v>780</v>
      </c>
      <c r="AI6" s="53" t="s">
        <v>1829</v>
      </c>
      <c r="AJ6" s="53" t="s">
        <v>1824</v>
      </c>
      <c r="AK6" s="53" t="s">
        <v>496</v>
      </c>
      <c r="AL6" s="53" t="s">
        <v>1830</v>
      </c>
      <c r="AM6" s="53" t="s">
        <v>1831</v>
      </c>
      <c r="AN6" s="53" t="s">
        <v>1770</v>
      </c>
      <c r="AO6" s="53" t="s">
        <v>641</v>
      </c>
    </row>
    <row r="7" spans="1:41" x14ac:dyDescent="0.25">
      <c r="A7" s="53" t="s">
        <v>35</v>
      </c>
      <c r="B7" s="53" t="s">
        <v>1809</v>
      </c>
      <c r="C7" s="53" t="s">
        <v>1810</v>
      </c>
      <c r="D7" s="53" t="s">
        <v>1811</v>
      </c>
      <c r="E7" s="53" t="s">
        <v>1812</v>
      </c>
      <c r="F7" s="53" t="s">
        <v>775</v>
      </c>
      <c r="G7" s="53" t="s">
        <v>1813</v>
      </c>
      <c r="H7" s="53" t="s">
        <v>775</v>
      </c>
      <c r="I7" s="53" t="s">
        <v>1813</v>
      </c>
      <c r="J7" s="53" t="s">
        <v>1814</v>
      </c>
      <c r="K7" s="53" t="s">
        <v>780</v>
      </c>
      <c r="L7" s="53" t="s">
        <v>1815</v>
      </c>
      <c r="M7" s="53" t="s">
        <v>1816</v>
      </c>
      <c r="N7" s="53" t="s">
        <v>1817</v>
      </c>
      <c r="O7" s="53" t="s">
        <v>1818</v>
      </c>
      <c r="P7" s="53" t="s">
        <v>1819</v>
      </c>
      <c r="Q7" s="53" t="s">
        <v>1820</v>
      </c>
      <c r="R7" s="53" t="s">
        <v>1821</v>
      </c>
      <c r="S7" s="53" t="s">
        <v>1822</v>
      </c>
      <c r="T7" s="53" t="s">
        <v>1823</v>
      </c>
      <c r="U7" s="53" t="s">
        <v>1824</v>
      </c>
      <c r="V7" s="53" t="s">
        <v>1825</v>
      </c>
      <c r="W7" s="53" t="s">
        <v>1837</v>
      </c>
      <c r="X7" s="53" t="s">
        <v>1825</v>
      </c>
      <c r="Y7" s="53" t="s">
        <v>1827</v>
      </c>
      <c r="Z7" s="53">
        <v>177</v>
      </c>
      <c r="AA7" s="53">
        <v>177</v>
      </c>
      <c r="AB7" s="53">
        <v>0</v>
      </c>
      <c r="AC7" s="53">
        <v>177</v>
      </c>
      <c r="AD7" s="53">
        <v>0</v>
      </c>
      <c r="AE7" s="53">
        <v>0</v>
      </c>
      <c r="AF7" s="53" t="s">
        <v>1828</v>
      </c>
      <c r="AG7" s="53" t="s">
        <v>1814</v>
      </c>
      <c r="AH7" s="53" t="s">
        <v>780</v>
      </c>
      <c r="AI7" s="53" t="s">
        <v>1829</v>
      </c>
      <c r="AJ7" s="53" t="s">
        <v>1824</v>
      </c>
      <c r="AK7" s="53" t="s">
        <v>496</v>
      </c>
      <c r="AL7" s="53" t="s">
        <v>1830</v>
      </c>
      <c r="AM7" s="53" t="s">
        <v>1831</v>
      </c>
      <c r="AN7" s="53" t="s">
        <v>1770</v>
      </c>
      <c r="AO7" s="53" t="s">
        <v>641</v>
      </c>
    </row>
    <row r="8" spans="1:41" x14ac:dyDescent="0.25">
      <c r="A8" s="53" t="s">
        <v>35</v>
      </c>
      <c r="B8" s="53" t="s">
        <v>1809</v>
      </c>
      <c r="C8" s="53" t="s">
        <v>1810</v>
      </c>
      <c r="D8" s="53" t="s">
        <v>1811</v>
      </c>
      <c r="E8" s="53" t="s">
        <v>1812</v>
      </c>
      <c r="F8" s="53" t="s">
        <v>775</v>
      </c>
      <c r="G8" s="53" t="s">
        <v>1813</v>
      </c>
      <c r="H8" s="53" t="s">
        <v>775</v>
      </c>
      <c r="I8" s="53" t="s">
        <v>1813</v>
      </c>
      <c r="J8" s="53" t="s">
        <v>1814</v>
      </c>
      <c r="K8" s="53" t="s">
        <v>780</v>
      </c>
      <c r="L8" s="53" t="s">
        <v>1815</v>
      </c>
      <c r="M8" s="53" t="s">
        <v>1816</v>
      </c>
      <c r="N8" s="53" t="s">
        <v>1817</v>
      </c>
      <c r="O8" s="53" t="s">
        <v>1818</v>
      </c>
      <c r="P8" s="53" t="s">
        <v>1819</v>
      </c>
      <c r="Q8" s="53" t="s">
        <v>1820</v>
      </c>
      <c r="R8" s="53" t="s">
        <v>1821</v>
      </c>
      <c r="S8" s="53" t="s">
        <v>1822</v>
      </c>
      <c r="T8" s="53" t="s">
        <v>1823</v>
      </c>
      <c r="U8" s="53" t="s">
        <v>1824</v>
      </c>
      <c r="V8" s="53" t="s">
        <v>1825</v>
      </c>
      <c r="W8" s="53" t="s">
        <v>1838</v>
      </c>
      <c r="X8" s="53" t="s">
        <v>1825</v>
      </c>
      <c r="Y8" s="53" t="s">
        <v>1827</v>
      </c>
      <c r="Z8" s="53">
        <v>204.72</v>
      </c>
      <c r="AA8" s="53">
        <v>204.72</v>
      </c>
      <c r="AB8" s="53">
        <v>0</v>
      </c>
      <c r="AC8" s="53">
        <v>204.72</v>
      </c>
      <c r="AD8" s="53">
        <v>0</v>
      </c>
      <c r="AE8" s="53">
        <v>0</v>
      </c>
      <c r="AF8" s="53" t="s">
        <v>1828</v>
      </c>
      <c r="AG8" s="53" t="s">
        <v>1814</v>
      </c>
      <c r="AH8" s="53" t="s">
        <v>780</v>
      </c>
      <c r="AI8" s="53" t="s">
        <v>1829</v>
      </c>
      <c r="AJ8" s="53" t="s">
        <v>1824</v>
      </c>
      <c r="AK8" s="53" t="s">
        <v>496</v>
      </c>
      <c r="AL8" s="53" t="s">
        <v>1830</v>
      </c>
      <c r="AM8" s="53" t="s">
        <v>1831</v>
      </c>
      <c r="AN8" s="53" t="s">
        <v>1770</v>
      </c>
      <c r="AO8" s="53" t="s">
        <v>641</v>
      </c>
    </row>
    <row r="9" spans="1:41" x14ac:dyDescent="0.25">
      <c r="A9" s="53" t="s">
        <v>35</v>
      </c>
      <c r="B9" s="53" t="s">
        <v>1839</v>
      </c>
      <c r="C9" s="53" t="s">
        <v>1840</v>
      </c>
      <c r="D9" s="53" t="s">
        <v>1841</v>
      </c>
      <c r="E9" s="53" t="s">
        <v>1842</v>
      </c>
      <c r="F9" s="53" t="s">
        <v>775</v>
      </c>
      <c r="G9" s="53" t="s">
        <v>1813</v>
      </c>
      <c r="H9" s="53" t="s">
        <v>775</v>
      </c>
      <c r="I9" s="53" t="s">
        <v>1813</v>
      </c>
      <c r="J9" s="53" t="s">
        <v>1843</v>
      </c>
      <c r="K9" s="53" t="s">
        <v>1844</v>
      </c>
      <c r="L9" s="53" t="s">
        <v>1845</v>
      </c>
      <c r="M9" s="53" t="s">
        <v>1816</v>
      </c>
      <c r="N9" s="53" t="s">
        <v>1817</v>
      </c>
      <c r="O9" s="53" t="s">
        <v>1818</v>
      </c>
      <c r="P9" s="53" t="s">
        <v>1819</v>
      </c>
      <c r="Q9" s="53" t="s">
        <v>1820</v>
      </c>
      <c r="R9" s="53" t="s">
        <v>1821</v>
      </c>
      <c r="S9" s="53" t="s">
        <v>1846</v>
      </c>
      <c r="T9" s="53" t="s">
        <v>1847</v>
      </c>
      <c r="U9" s="53" t="s">
        <v>1824</v>
      </c>
      <c r="V9" s="53" t="s">
        <v>1825</v>
      </c>
      <c r="W9" s="53" t="s">
        <v>1848</v>
      </c>
      <c r="X9" s="53" t="s">
        <v>1825</v>
      </c>
      <c r="Y9" s="53" t="s">
        <v>1827</v>
      </c>
      <c r="Z9" s="53">
        <v>542.14</v>
      </c>
      <c r="AA9" s="53">
        <v>542.14</v>
      </c>
      <c r="AB9" s="53">
        <v>0</v>
      </c>
      <c r="AC9" s="53">
        <v>542.14</v>
      </c>
      <c r="AD9" s="53">
        <v>0</v>
      </c>
      <c r="AE9" s="53">
        <v>0</v>
      </c>
      <c r="AF9" s="53" t="s">
        <v>1828</v>
      </c>
      <c r="AG9" s="53" t="s">
        <v>1843</v>
      </c>
      <c r="AH9" s="53" t="s">
        <v>1844</v>
      </c>
      <c r="AI9" s="53" t="s">
        <v>1849</v>
      </c>
      <c r="AJ9" s="53" t="s">
        <v>1824</v>
      </c>
      <c r="AK9" s="53" t="s">
        <v>496</v>
      </c>
      <c r="AL9" s="53" t="s">
        <v>1830</v>
      </c>
      <c r="AM9" s="53" t="s">
        <v>1831</v>
      </c>
      <c r="AN9" s="53" t="s">
        <v>1769</v>
      </c>
      <c r="AO9" s="53" t="s">
        <v>641</v>
      </c>
    </row>
    <row r="10" spans="1:41" x14ac:dyDescent="0.25">
      <c r="A10" s="53" t="s">
        <v>35</v>
      </c>
      <c r="B10" s="53" t="s">
        <v>1850</v>
      </c>
      <c r="C10" s="53" t="s">
        <v>1851</v>
      </c>
      <c r="D10" s="53" t="s">
        <v>1852</v>
      </c>
      <c r="E10" s="53" t="s">
        <v>510</v>
      </c>
      <c r="F10" s="53" t="s">
        <v>775</v>
      </c>
      <c r="G10" s="53" t="s">
        <v>1813</v>
      </c>
      <c r="H10" s="53" t="s">
        <v>775</v>
      </c>
      <c r="I10" s="53" t="s">
        <v>1813</v>
      </c>
      <c r="J10" s="53" t="s">
        <v>1814</v>
      </c>
      <c r="K10" s="53" t="s">
        <v>780</v>
      </c>
      <c r="L10" s="53" t="s">
        <v>1853</v>
      </c>
      <c r="M10" s="53" t="s">
        <v>1816</v>
      </c>
      <c r="N10" s="53" t="s">
        <v>1817</v>
      </c>
      <c r="O10" s="53" t="s">
        <v>1818</v>
      </c>
      <c r="P10" s="53" t="s">
        <v>1819</v>
      </c>
      <c r="Q10" s="53" t="s">
        <v>1820</v>
      </c>
      <c r="R10" s="53" t="s">
        <v>1821</v>
      </c>
      <c r="S10" s="53" t="s">
        <v>1854</v>
      </c>
      <c r="T10" s="53" t="s">
        <v>1855</v>
      </c>
      <c r="U10" s="53" t="s">
        <v>1824</v>
      </c>
      <c r="V10" s="53" t="s">
        <v>1825</v>
      </c>
      <c r="W10" s="53" t="s">
        <v>1856</v>
      </c>
      <c r="X10" s="53" t="s">
        <v>1857</v>
      </c>
      <c r="Y10" s="53" t="s">
        <v>1827</v>
      </c>
      <c r="Z10" s="53">
        <v>1000</v>
      </c>
      <c r="AA10" s="53">
        <v>1000</v>
      </c>
      <c r="AB10" s="53">
        <v>0</v>
      </c>
      <c r="AC10" s="53">
        <v>1000</v>
      </c>
      <c r="AD10" s="53">
        <v>0</v>
      </c>
      <c r="AE10" s="53">
        <v>0</v>
      </c>
      <c r="AF10" s="53" t="s">
        <v>1828</v>
      </c>
      <c r="AG10" s="53" t="s">
        <v>1814</v>
      </c>
      <c r="AH10" s="53" t="s">
        <v>780</v>
      </c>
      <c r="AI10" s="53" t="s">
        <v>1829</v>
      </c>
      <c r="AJ10" s="53" t="s">
        <v>1824</v>
      </c>
      <c r="AK10" s="53" t="s">
        <v>496</v>
      </c>
      <c r="AL10" s="53" t="s">
        <v>1830</v>
      </c>
      <c r="AM10" s="53" t="s">
        <v>1831</v>
      </c>
      <c r="AN10" s="53" t="s">
        <v>1770</v>
      </c>
      <c r="AO10" s="53" t="s">
        <v>641</v>
      </c>
    </row>
    <row r="11" spans="1:41" x14ac:dyDescent="0.25">
      <c r="A11" s="53" t="s">
        <v>35</v>
      </c>
      <c r="B11" s="53" t="s">
        <v>1858</v>
      </c>
      <c r="C11" s="53" t="s">
        <v>1859</v>
      </c>
      <c r="D11" s="53" t="s">
        <v>1852</v>
      </c>
      <c r="E11" s="53" t="s">
        <v>510</v>
      </c>
      <c r="F11" s="53" t="s">
        <v>775</v>
      </c>
      <c r="G11" s="53" t="s">
        <v>1813</v>
      </c>
      <c r="H11" s="53" t="s">
        <v>775</v>
      </c>
      <c r="I11" s="53" t="s">
        <v>1813</v>
      </c>
      <c r="J11" s="53" t="s">
        <v>1814</v>
      </c>
      <c r="K11" s="53" t="s">
        <v>780</v>
      </c>
      <c r="L11" s="53" t="s">
        <v>1860</v>
      </c>
      <c r="M11" s="53" t="s">
        <v>1816</v>
      </c>
      <c r="N11" s="53" t="s">
        <v>1817</v>
      </c>
      <c r="O11" s="53" t="s">
        <v>1818</v>
      </c>
      <c r="P11" s="53" t="s">
        <v>1819</v>
      </c>
      <c r="Q11" s="53" t="s">
        <v>1820</v>
      </c>
      <c r="R11" s="53" t="s">
        <v>1821</v>
      </c>
      <c r="S11" s="53" t="s">
        <v>1861</v>
      </c>
      <c r="T11" s="53" t="s">
        <v>1862</v>
      </c>
      <c r="U11" s="53" t="s">
        <v>1824</v>
      </c>
      <c r="V11" s="53" t="s">
        <v>1825</v>
      </c>
      <c r="W11" s="53" t="s">
        <v>1856</v>
      </c>
      <c r="X11" s="53" t="s">
        <v>1857</v>
      </c>
      <c r="Y11" s="53" t="s">
        <v>1827</v>
      </c>
      <c r="Z11" s="53">
        <v>988.39</v>
      </c>
      <c r="AA11" s="53">
        <v>988.39</v>
      </c>
      <c r="AB11" s="53">
        <v>0</v>
      </c>
      <c r="AC11" s="53">
        <v>988.39</v>
      </c>
      <c r="AD11" s="53">
        <v>0</v>
      </c>
      <c r="AE11" s="53">
        <v>0</v>
      </c>
      <c r="AF11" s="53" t="s">
        <v>1828</v>
      </c>
      <c r="AG11" s="53" t="s">
        <v>1814</v>
      </c>
      <c r="AH11" s="53" t="s">
        <v>780</v>
      </c>
      <c r="AI11" s="53" t="s">
        <v>1829</v>
      </c>
      <c r="AJ11" s="53" t="s">
        <v>1824</v>
      </c>
      <c r="AK11" s="53" t="s">
        <v>496</v>
      </c>
      <c r="AL11" s="53" t="s">
        <v>1830</v>
      </c>
      <c r="AM11" s="53" t="s">
        <v>1831</v>
      </c>
      <c r="AN11" s="53" t="s">
        <v>1770</v>
      </c>
      <c r="AO11" s="53" t="s">
        <v>641</v>
      </c>
    </row>
    <row r="12" spans="1:41" x14ac:dyDescent="0.25">
      <c r="A12" s="53" t="s">
        <v>35</v>
      </c>
      <c r="B12" s="53" t="s">
        <v>1863</v>
      </c>
      <c r="C12" s="53" t="s">
        <v>1864</v>
      </c>
      <c r="D12" s="53" t="s">
        <v>1852</v>
      </c>
      <c r="E12" s="53" t="s">
        <v>510</v>
      </c>
      <c r="F12" s="53" t="s">
        <v>775</v>
      </c>
      <c r="G12" s="53" t="s">
        <v>1813</v>
      </c>
      <c r="H12" s="53" t="s">
        <v>775</v>
      </c>
      <c r="I12" s="53" t="s">
        <v>1813</v>
      </c>
      <c r="J12" s="53" t="s">
        <v>1814</v>
      </c>
      <c r="K12" s="53" t="s">
        <v>780</v>
      </c>
      <c r="L12" s="53" t="s">
        <v>1860</v>
      </c>
      <c r="M12" s="53" t="s">
        <v>1816</v>
      </c>
      <c r="N12" s="53" t="s">
        <v>1817</v>
      </c>
      <c r="O12" s="53" t="s">
        <v>1818</v>
      </c>
      <c r="P12" s="53" t="s">
        <v>1819</v>
      </c>
      <c r="Q12" s="53" t="s">
        <v>1820</v>
      </c>
      <c r="R12" s="53" t="s">
        <v>1821</v>
      </c>
      <c r="S12" s="53" t="s">
        <v>1865</v>
      </c>
      <c r="T12" s="53" t="s">
        <v>1866</v>
      </c>
      <c r="U12" s="53" t="s">
        <v>1824</v>
      </c>
      <c r="V12" s="53" t="s">
        <v>1825</v>
      </c>
      <c r="W12" s="53" t="s">
        <v>1856</v>
      </c>
      <c r="X12" s="53" t="s">
        <v>1857</v>
      </c>
      <c r="Y12" s="53" t="s">
        <v>1827</v>
      </c>
      <c r="Z12" s="53">
        <v>1625.87</v>
      </c>
      <c r="AA12" s="53">
        <v>1625.87</v>
      </c>
      <c r="AB12" s="53">
        <v>0</v>
      </c>
      <c r="AC12" s="53">
        <v>1625.87</v>
      </c>
      <c r="AD12" s="53">
        <v>0</v>
      </c>
      <c r="AE12" s="53">
        <v>0</v>
      </c>
      <c r="AF12" s="53" t="s">
        <v>1828</v>
      </c>
      <c r="AG12" s="53" t="s">
        <v>1814</v>
      </c>
      <c r="AH12" s="53" t="s">
        <v>780</v>
      </c>
      <c r="AI12" s="53" t="s">
        <v>1829</v>
      </c>
      <c r="AJ12" s="53" t="s">
        <v>1824</v>
      </c>
      <c r="AK12" s="53" t="s">
        <v>496</v>
      </c>
      <c r="AL12" s="53" t="s">
        <v>1830</v>
      </c>
      <c r="AM12" s="53" t="s">
        <v>1831</v>
      </c>
      <c r="AN12" s="53" t="s">
        <v>1770</v>
      </c>
      <c r="AO12" s="53" t="s">
        <v>641</v>
      </c>
    </row>
    <row r="13" spans="1:41" x14ac:dyDescent="0.25">
      <c r="A13" s="53" t="s">
        <v>35</v>
      </c>
      <c r="B13" s="53" t="s">
        <v>1867</v>
      </c>
      <c r="C13" s="53" t="s">
        <v>1868</v>
      </c>
      <c r="D13" s="53" t="s">
        <v>1852</v>
      </c>
      <c r="E13" s="53" t="s">
        <v>510</v>
      </c>
      <c r="F13" s="53" t="s">
        <v>775</v>
      </c>
      <c r="G13" s="53" t="s">
        <v>1813</v>
      </c>
      <c r="H13" s="53" t="s">
        <v>775</v>
      </c>
      <c r="I13" s="53" t="s">
        <v>1813</v>
      </c>
      <c r="J13" s="53" t="s">
        <v>1814</v>
      </c>
      <c r="K13" s="53" t="s">
        <v>780</v>
      </c>
      <c r="L13" s="53" t="s">
        <v>1869</v>
      </c>
      <c r="M13" s="53" t="s">
        <v>1816</v>
      </c>
      <c r="N13" s="53" t="s">
        <v>1817</v>
      </c>
      <c r="O13" s="53" t="s">
        <v>1818</v>
      </c>
      <c r="P13" s="53" t="s">
        <v>1819</v>
      </c>
      <c r="Q13" s="53" t="s">
        <v>1820</v>
      </c>
      <c r="R13" s="53" t="s">
        <v>1821</v>
      </c>
      <c r="S13" s="53" t="s">
        <v>1870</v>
      </c>
      <c r="T13" s="53" t="s">
        <v>1871</v>
      </c>
      <c r="U13" s="53" t="s">
        <v>1824</v>
      </c>
      <c r="V13" s="53" t="s">
        <v>1825</v>
      </c>
      <c r="W13" s="53" t="s">
        <v>1856</v>
      </c>
      <c r="X13" s="53" t="s">
        <v>1857</v>
      </c>
      <c r="Y13" s="53" t="s">
        <v>1827</v>
      </c>
      <c r="Z13" s="53">
        <v>1658.66</v>
      </c>
      <c r="AA13" s="53">
        <v>1156.49</v>
      </c>
      <c r="AB13" s="53">
        <v>502.17</v>
      </c>
      <c r="AC13" s="53">
        <v>1156.49</v>
      </c>
      <c r="AD13" s="53">
        <v>0</v>
      </c>
      <c r="AE13" s="53">
        <v>0</v>
      </c>
      <c r="AF13" s="53" t="s">
        <v>1828</v>
      </c>
      <c r="AG13" s="53" t="s">
        <v>1814</v>
      </c>
      <c r="AH13" s="53" t="s">
        <v>780</v>
      </c>
      <c r="AI13" s="53" t="s">
        <v>1829</v>
      </c>
      <c r="AJ13" s="53" t="s">
        <v>1824</v>
      </c>
      <c r="AK13" s="53" t="s">
        <v>496</v>
      </c>
      <c r="AL13" s="53" t="s">
        <v>1830</v>
      </c>
      <c r="AM13" s="53" t="s">
        <v>1831</v>
      </c>
      <c r="AN13" s="53" t="s">
        <v>1770</v>
      </c>
      <c r="AO13" s="53" t="s">
        <v>641</v>
      </c>
    </row>
    <row r="14" spans="1:41" x14ac:dyDescent="0.25">
      <c r="A14" s="53" t="s">
        <v>35</v>
      </c>
      <c r="B14" s="53" t="s">
        <v>1872</v>
      </c>
      <c r="C14" s="53" t="s">
        <v>1873</v>
      </c>
      <c r="D14" s="53" t="s">
        <v>1841</v>
      </c>
      <c r="E14" s="53" t="s">
        <v>1842</v>
      </c>
      <c r="F14" s="53" t="s">
        <v>775</v>
      </c>
      <c r="G14" s="53" t="s">
        <v>1813</v>
      </c>
      <c r="H14" s="53" t="s">
        <v>775</v>
      </c>
      <c r="I14" s="53" t="s">
        <v>1813</v>
      </c>
      <c r="J14" s="53" t="s">
        <v>1843</v>
      </c>
      <c r="K14" s="53" t="s">
        <v>1844</v>
      </c>
      <c r="L14" s="53" t="s">
        <v>1874</v>
      </c>
      <c r="M14" s="53" t="s">
        <v>1816</v>
      </c>
      <c r="N14" s="53" t="s">
        <v>1817</v>
      </c>
      <c r="O14" s="53" t="s">
        <v>1818</v>
      </c>
      <c r="P14" s="53" t="s">
        <v>1819</v>
      </c>
      <c r="Q14" s="53" t="s">
        <v>1820</v>
      </c>
      <c r="R14" s="53" t="s">
        <v>1821</v>
      </c>
      <c r="S14" s="53" t="s">
        <v>1875</v>
      </c>
      <c r="T14" s="53" t="s">
        <v>1876</v>
      </c>
      <c r="U14" s="53" t="s">
        <v>1824</v>
      </c>
      <c r="V14" s="53" t="s">
        <v>1825</v>
      </c>
      <c r="W14" s="53" t="s">
        <v>1826</v>
      </c>
      <c r="X14" s="53" t="s">
        <v>1825</v>
      </c>
      <c r="Y14" s="53" t="s">
        <v>1827</v>
      </c>
      <c r="Z14" s="53">
        <v>294.57</v>
      </c>
      <c r="AA14" s="53">
        <v>294.57</v>
      </c>
      <c r="AB14" s="53">
        <v>0</v>
      </c>
      <c r="AC14" s="53">
        <v>294.57</v>
      </c>
      <c r="AD14" s="53">
        <v>0</v>
      </c>
      <c r="AE14" s="53">
        <v>0</v>
      </c>
      <c r="AF14" s="53" t="s">
        <v>1828</v>
      </c>
      <c r="AG14" s="53" t="s">
        <v>1843</v>
      </c>
      <c r="AH14" s="53" t="s">
        <v>1844</v>
      </c>
      <c r="AI14" s="53" t="s">
        <v>1849</v>
      </c>
      <c r="AJ14" s="53" t="s">
        <v>1824</v>
      </c>
      <c r="AK14" s="53" t="s">
        <v>496</v>
      </c>
      <c r="AL14" s="53" t="s">
        <v>1830</v>
      </c>
      <c r="AM14" s="53" t="s">
        <v>1831</v>
      </c>
      <c r="AN14" s="53" t="s">
        <v>1769</v>
      </c>
      <c r="AO14" s="53" t="s">
        <v>641</v>
      </c>
    </row>
    <row r="15" spans="1:41" x14ac:dyDescent="0.25">
      <c r="A15" s="53" t="s">
        <v>35</v>
      </c>
      <c r="B15" s="53" t="s">
        <v>1872</v>
      </c>
      <c r="C15" s="53" t="s">
        <v>1873</v>
      </c>
      <c r="D15" s="53" t="s">
        <v>1841</v>
      </c>
      <c r="E15" s="53" t="s">
        <v>1842</v>
      </c>
      <c r="F15" s="53" t="s">
        <v>775</v>
      </c>
      <c r="G15" s="53" t="s">
        <v>1813</v>
      </c>
      <c r="H15" s="53" t="s">
        <v>775</v>
      </c>
      <c r="I15" s="53" t="s">
        <v>1813</v>
      </c>
      <c r="J15" s="53" t="s">
        <v>1843</v>
      </c>
      <c r="K15" s="53" t="s">
        <v>1844</v>
      </c>
      <c r="L15" s="53" t="s">
        <v>1874</v>
      </c>
      <c r="M15" s="53" t="s">
        <v>1816</v>
      </c>
      <c r="N15" s="53" t="s">
        <v>1817</v>
      </c>
      <c r="O15" s="53" t="s">
        <v>1818</v>
      </c>
      <c r="P15" s="53" t="s">
        <v>1819</v>
      </c>
      <c r="Q15" s="53" t="s">
        <v>1820</v>
      </c>
      <c r="R15" s="53" t="s">
        <v>1821</v>
      </c>
      <c r="S15" s="53" t="s">
        <v>1875</v>
      </c>
      <c r="T15" s="53" t="s">
        <v>1876</v>
      </c>
      <c r="U15" s="53" t="s">
        <v>1824</v>
      </c>
      <c r="V15" s="53" t="s">
        <v>1825</v>
      </c>
      <c r="W15" s="53" t="s">
        <v>1832</v>
      </c>
      <c r="X15" s="53" t="s">
        <v>1825</v>
      </c>
      <c r="Y15" s="53" t="s">
        <v>1827</v>
      </c>
      <c r="Z15" s="53">
        <v>442.75</v>
      </c>
      <c r="AA15" s="53">
        <v>442.75</v>
      </c>
      <c r="AB15" s="53">
        <v>0</v>
      </c>
      <c r="AC15" s="53">
        <v>442.75</v>
      </c>
      <c r="AD15" s="53">
        <v>0</v>
      </c>
      <c r="AE15" s="53">
        <v>0</v>
      </c>
      <c r="AF15" s="53" t="s">
        <v>1828</v>
      </c>
      <c r="AG15" s="53" t="s">
        <v>1843</v>
      </c>
      <c r="AH15" s="53" t="s">
        <v>1844</v>
      </c>
      <c r="AI15" s="53" t="s">
        <v>1849</v>
      </c>
      <c r="AJ15" s="53" t="s">
        <v>1824</v>
      </c>
      <c r="AK15" s="53" t="s">
        <v>496</v>
      </c>
      <c r="AL15" s="53" t="s">
        <v>1830</v>
      </c>
      <c r="AM15" s="53" t="s">
        <v>1831</v>
      </c>
      <c r="AN15" s="53" t="s">
        <v>1769</v>
      </c>
      <c r="AO15" s="53" t="s">
        <v>641</v>
      </c>
    </row>
    <row r="16" spans="1:41" x14ac:dyDescent="0.25">
      <c r="A16" s="53" t="s">
        <v>35</v>
      </c>
      <c r="B16" s="53" t="s">
        <v>1872</v>
      </c>
      <c r="C16" s="53" t="s">
        <v>1873</v>
      </c>
      <c r="D16" s="53" t="s">
        <v>1841</v>
      </c>
      <c r="E16" s="53" t="s">
        <v>1842</v>
      </c>
      <c r="F16" s="53" t="s">
        <v>775</v>
      </c>
      <c r="G16" s="53" t="s">
        <v>1813</v>
      </c>
      <c r="H16" s="53" t="s">
        <v>775</v>
      </c>
      <c r="I16" s="53" t="s">
        <v>1813</v>
      </c>
      <c r="J16" s="53" t="s">
        <v>1843</v>
      </c>
      <c r="K16" s="53" t="s">
        <v>1844</v>
      </c>
      <c r="L16" s="53" t="s">
        <v>1874</v>
      </c>
      <c r="M16" s="53" t="s">
        <v>1816</v>
      </c>
      <c r="N16" s="53" t="s">
        <v>1817</v>
      </c>
      <c r="O16" s="53" t="s">
        <v>1818</v>
      </c>
      <c r="P16" s="53" t="s">
        <v>1819</v>
      </c>
      <c r="Q16" s="53" t="s">
        <v>1820</v>
      </c>
      <c r="R16" s="53" t="s">
        <v>1821</v>
      </c>
      <c r="S16" s="53" t="s">
        <v>1875</v>
      </c>
      <c r="T16" s="53" t="s">
        <v>1876</v>
      </c>
      <c r="U16" s="53" t="s">
        <v>1824</v>
      </c>
      <c r="V16" s="53" t="s">
        <v>1825</v>
      </c>
      <c r="W16" s="53" t="s">
        <v>1837</v>
      </c>
      <c r="X16" s="53" t="s">
        <v>1825</v>
      </c>
      <c r="Y16" s="53" t="s">
        <v>1827</v>
      </c>
      <c r="Z16" s="53">
        <v>179.39</v>
      </c>
      <c r="AA16" s="53">
        <v>179.39</v>
      </c>
      <c r="AB16" s="53">
        <v>0</v>
      </c>
      <c r="AC16" s="53">
        <v>179.39</v>
      </c>
      <c r="AD16" s="53">
        <v>0</v>
      </c>
      <c r="AE16" s="53">
        <v>0</v>
      </c>
      <c r="AF16" s="53" t="s">
        <v>1828</v>
      </c>
      <c r="AG16" s="53" t="s">
        <v>1843</v>
      </c>
      <c r="AH16" s="53" t="s">
        <v>1844</v>
      </c>
      <c r="AI16" s="53" t="s">
        <v>1849</v>
      </c>
      <c r="AJ16" s="53" t="s">
        <v>1824</v>
      </c>
      <c r="AK16" s="53" t="s">
        <v>496</v>
      </c>
      <c r="AL16" s="53" t="s">
        <v>1830</v>
      </c>
      <c r="AM16" s="53" t="s">
        <v>1831</v>
      </c>
      <c r="AN16" s="53" t="s">
        <v>1769</v>
      </c>
      <c r="AO16" s="53" t="s">
        <v>641</v>
      </c>
    </row>
    <row r="17" spans="1:41" x14ac:dyDescent="0.25">
      <c r="A17" s="53" t="s">
        <v>35</v>
      </c>
      <c r="B17" s="53" t="s">
        <v>1872</v>
      </c>
      <c r="C17" s="53" t="s">
        <v>1873</v>
      </c>
      <c r="D17" s="53" t="s">
        <v>1841</v>
      </c>
      <c r="E17" s="53" t="s">
        <v>1842</v>
      </c>
      <c r="F17" s="53" t="s">
        <v>775</v>
      </c>
      <c r="G17" s="53" t="s">
        <v>1813</v>
      </c>
      <c r="H17" s="53" t="s">
        <v>775</v>
      </c>
      <c r="I17" s="53" t="s">
        <v>1813</v>
      </c>
      <c r="J17" s="53" t="s">
        <v>1843</v>
      </c>
      <c r="K17" s="53" t="s">
        <v>1844</v>
      </c>
      <c r="L17" s="53" t="s">
        <v>1874</v>
      </c>
      <c r="M17" s="53" t="s">
        <v>1816</v>
      </c>
      <c r="N17" s="53" t="s">
        <v>1817</v>
      </c>
      <c r="O17" s="53" t="s">
        <v>1818</v>
      </c>
      <c r="P17" s="53" t="s">
        <v>1819</v>
      </c>
      <c r="Q17" s="53" t="s">
        <v>1820</v>
      </c>
      <c r="R17" s="53" t="s">
        <v>1821</v>
      </c>
      <c r="S17" s="53" t="s">
        <v>1875</v>
      </c>
      <c r="T17" s="53" t="s">
        <v>1876</v>
      </c>
      <c r="U17" s="53" t="s">
        <v>1824</v>
      </c>
      <c r="V17" s="53" t="s">
        <v>1825</v>
      </c>
      <c r="W17" s="53" t="s">
        <v>1838</v>
      </c>
      <c r="X17" s="53" t="s">
        <v>1825</v>
      </c>
      <c r="Y17" s="53" t="s">
        <v>1827</v>
      </c>
      <c r="Z17" s="53">
        <v>32.43</v>
      </c>
      <c r="AA17" s="53">
        <v>32.43</v>
      </c>
      <c r="AB17" s="53">
        <v>0</v>
      </c>
      <c r="AC17" s="53">
        <v>32.43</v>
      </c>
      <c r="AD17" s="53">
        <v>0</v>
      </c>
      <c r="AE17" s="53">
        <v>0</v>
      </c>
      <c r="AF17" s="53" t="s">
        <v>1828</v>
      </c>
      <c r="AG17" s="53" t="s">
        <v>1843</v>
      </c>
      <c r="AH17" s="53" t="s">
        <v>1844</v>
      </c>
      <c r="AI17" s="53" t="s">
        <v>1849</v>
      </c>
      <c r="AJ17" s="53" t="s">
        <v>1824</v>
      </c>
      <c r="AK17" s="53" t="s">
        <v>496</v>
      </c>
      <c r="AL17" s="53" t="s">
        <v>1830</v>
      </c>
      <c r="AM17" s="53" t="s">
        <v>1831</v>
      </c>
      <c r="AN17" s="53" t="s">
        <v>1769</v>
      </c>
      <c r="AO17" s="53" t="s">
        <v>641</v>
      </c>
    </row>
    <row r="18" spans="1:41" x14ac:dyDescent="0.25">
      <c r="A18" s="53" t="s">
        <v>35</v>
      </c>
      <c r="B18" s="53" t="s">
        <v>1872</v>
      </c>
      <c r="C18" s="53" t="s">
        <v>1873</v>
      </c>
      <c r="D18" s="53" t="s">
        <v>1841</v>
      </c>
      <c r="E18" s="53" t="s">
        <v>1842</v>
      </c>
      <c r="F18" s="53" t="s">
        <v>775</v>
      </c>
      <c r="G18" s="53" t="s">
        <v>1813</v>
      </c>
      <c r="H18" s="53" t="s">
        <v>775</v>
      </c>
      <c r="I18" s="53" t="s">
        <v>1813</v>
      </c>
      <c r="J18" s="53" t="s">
        <v>1843</v>
      </c>
      <c r="K18" s="53" t="s">
        <v>1844</v>
      </c>
      <c r="L18" s="53" t="s">
        <v>1874</v>
      </c>
      <c r="M18" s="53" t="s">
        <v>1816</v>
      </c>
      <c r="N18" s="53" t="s">
        <v>1817</v>
      </c>
      <c r="O18" s="53" t="s">
        <v>1818</v>
      </c>
      <c r="P18" s="53" t="s">
        <v>1819</v>
      </c>
      <c r="Q18" s="53" t="s">
        <v>1820</v>
      </c>
      <c r="R18" s="53" t="s">
        <v>1821</v>
      </c>
      <c r="S18" s="53" t="s">
        <v>1875</v>
      </c>
      <c r="T18" s="53" t="s">
        <v>1876</v>
      </c>
      <c r="U18" s="53" t="s">
        <v>1824</v>
      </c>
      <c r="V18" s="53" t="s">
        <v>1825</v>
      </c>
      <c r="W18" s="53" t="s">
        <v>1848</v>
      </c>
      <c r="X18" s="53" t="s">
        <v>1825</v>
      </c>
      <c r="Y18" s="53" t="s">
        <v>1827</v>
      </c>
      <c r="Z18" s="53">
        <v>2116.86</v>
      </c>
      <c r="AA18" s="53">
        <v>2116.86</v>
      </c>
      <c r="AB18" s="53">
        <v>0</v>
      </c>
      <c r="AC18" s="53">
        <v>2116.86</v>
      </c>
      <c r="AD18" s="53">
        <v>0</v>
      </c>
      <c r="AE18" s="53">
        <v>0</v>
      </c>
      <c r="AF18" s="53" t="s">
        <v>1828</v>
      </c>
      <c r="AG18" s="53" t="s">
        <v>1843</v>
      </c>
      <c r="AH18" s="53" t="s">
        <v>1844</v>
      </c>
      <c r="AI18" s="53" t="s">
        <v>1849</v>
      </c>
      <c r="AJ18" s="53" t="s">
        <v>1824</v>
      </c>
      <c r="AK18" s="53" t="s">
        <v>496</v>
      </c>
      <c r="AL18" s="53" t="s">
        <v>1830</v>
      </c>
      <c r="AM18" s="53" t="s">
        <v>1831</v>
      </c>
      <c r="AN18" s="53" t="s">
        <v>1769</v>
      </c>
      <c r="AO18" s="53" t="s">
        <v>641</v>
      </c>
    </row>
    <row r="19" spans="1:41" x14ac:dyDescent="0.25">
      <c r="A19" s="53" t="s">
        <v>35</v>
      </c>
      <c r="B19" s="53" t="s">
        <v>1877</v>
      </c>
      <c r="C19" s="53" t="s">
        <v>1878</v>
      </c>
      <c r="D19" s="53" t="s">
        <v>1841</v>
      </c>
      <c r="E19" s="53" t="s">
        <v>1842</v>
      </c>
      <c r="F19" s="53" t="s">
        <v>775</v>
      </c>
      <c r="G19" s="53" t="s">
        <v>1813</v>
      </c>
      <c r="H19" s="53" t="s">
        <v>775</v>
      </c>
      <c r="I19" s="53" t="s">
        <v>1813</v>
      </c>
      <c r="J19" s="53" t="s">
        <v>1843</v>
      </c>
      <c r="K19" s="53" t="s">
        <v>1844</v>
      </c>
      <c r="L19" s="53" t="s">
        <v>1879</v>
      </c>
      <c r="M19" s="53" t="s">
        <v>1816</v>
      </c>
      <c r="N19" s="53" t="s">
        <v>1817</v>
      </c>
      <c r="O19" s="53" t="s">
        <v>1818</v>
      </c>
      <c r="P19" s="53" t="s">
        <v>1819</v>
      </c>
      <c r="Q19" s="53" t="s">
        <v>1820</v>
      </c>
      <c r="R19" s="53" t="s">
        <v>1821</v>
      </c>
      <c r="S19" s="53" t="s">
        <v>1880</v>
      </c>
      <c r="T19" s="53" t="s">
        <v>1881</v>
      </c>
      <c r="U19" s="53" t="s">
        <v>1824</v>
      </c>
      <c r="V19" s="53" t="s">
        <v>1825</v>
      </c>
      <c r="W19" s="53" t="s">
        <v>1826</v>
      </c>
      <c r="X19" s="53" t="s">
        <v>1825</v>
      </c>
      <c r="Y19" s="53" t="s">
        <v>1827</v>
      </c>
      <c r="Z19" s="53">
        <v>180.34</v>
      </c>
      <c r="AA19" s="53">
        <v>180.34</v>
      </c>
      <c r="AB19" s="53">
        <v>0</v>
      </c>
      <c r="AC19" s="53">
        <v>180.34</v>
      </c>
      <c r="AD19" s="53">
        <v>0</v>
      </c>
      <c r="AE19" s="53">
        <v>0</v>
      </c>
      <c r="AF19" s="53" t="s">
        <v>1828</v>
      </c>
      <c r="AG19" s="53" t="s">
        <v>1843</v>
      </c>
      <c r="AH19" s="53" t="s">
        <v>1844</v>
      </c>
      <c r="AI19" s="53" t="s">
        <v>1849</v>
      </c>
      <c r="AJ19" s="53" t="s">
        <v>1824</v>
      </c>
      <c r="AK19" s="53" t="s">
        <v>496</v>
      </c>
      <c r="AL19" s="53" t="s">
        <v>1830</v>
      </c>
      <c r="AM19" s="53" t="s">
        <v>1831</v>
      </c>
      <c r="AN19" s="53" t="s">
        <v>1769</v>
      </c>
      <c r="AO19" s="53" t="s">
        <v>641</v>
      </c>
    </row>
    <row r="20" spans="1:41" x14ac:dyDescent="0.25">
      <c r="A20" s="53" t="s">
        <v>35</v>
      </c>
      <c r="B20" s="53" t="s">
        <v>1877</v>
      </c>
      <c r="C20" s="53" t="s">
        <v>1878</v>
      </c>
      <c r="D20" s="53" t="s">
        <v>1841</v>
      </c>
      <c r="E20" s="53" t="s">
        <v>1842</v>
      </c>
      <c r="F20" s="53" t="s">
        <v>775</v>
      </c>
      <c r="G20" s="53" t="s">
        <v>1813</v>
      </c>
      <c r="H20" s="53" t="s">
        <v>775</v>
      </c>
      <c r="I20" s="53" t="s">
        <v>1813</v>
      </c>
      <c r="J20" s="53" t="s">
        <v>1843</v>
      </c>
      <c r="K20" s="53" t="s">
        <v>1844</v>
      </c>
      <c r="L20" s="53" t="s">
        <v>1879</v>
      </c>
      <c r="M20" s="53" t="s">
        <v>1816</v>
      </c>
      <c r="N20" s="53" t="s">
        <v>1817</v>
      </c>
      <c r="O20" s="53" t="s">
        <v>1818</v>
      </c>
      <c r="P20" s="53" t="s">
        <v>1819</v>
      </c>
      <c r="Q20" s="53" t="s">
        <v>1820</v>
      </c>
      <c r="R20" s="53" t="s">
        <v>1821</v>
      </c>
      <c r="S20" s="53" t="s">
        <v>1880</v>
      </c>
      <c r="T20" s="53" t="s">
        <v>1881</v>
      </c>
      <c r="U20" s="53" t="s">
        <v>1824</v>
      </c>
      <c r="V20" s="53" t="s">
        <v>1825</v>
      </c>
      <c r="W20" s="53" t="s">
        <v>1832</v>
      </c>
      <c r="X20" s="53" t="s">
        <v>1825</v>
      </c>
      <c r="Y20" s="53" t="s">
        <v>1827</v>
      </c>
      <c r="Z20" s="53">
        <v>60.3</v>
      </c>
      <c r="AA20" s="53">
        <v>60.3</v>
      </c>
      <c r="AB20" s="53">
        <v>0</v>
      </c>
      <c r="AC20" s="53">
        <v>60.3</v>
      </c>
      <c r="AD20" s="53">
        <v>0</v>
      </c>
      <c r="AE20" s="53">
        <v>0</v>
      </c>
      <c r="AF20" s="53" t="s">
        <v>1828</v>
      </c>
      <c r="AG20" s="53" t="s">
        <v>1843</v>
      </c>
      <c r="AH20" s="53" t="s">
        <v>1844</v>
      </c>
      <c r="AI20" s="53" t="s">
        <v>1849</v>
      </c>
      <c r="AJ20" s="53" t="s">
        <v>1824</v>
      </c>
      <c r="AK20" s="53" t="s">
        <v>496</v>
      </c>
      <c r="AL20" s="53" t="s">
        <v>1830</v>
      </c>
      <c r="AM20" s="53" t="s">
        <v>1831</v>
      </c>
      <c r="AN20" s="53" t="s">
        <v>1769</v>
      </c>
      <c r="AO20" s="53" t="s">
        <v>641</v>
      </c>
    </row>
    <row r="21" spans="1:41" x14ac:dyDescent="0.25">
      <c r="A21" s="53" t="s">
        <v>35</v>
      </c>
      <c r="B21" s="53" t="s">
        <v>1877</v>
      </c>
      <c r="C21" s="53" t="s">
        <v>1878</v>
      </c>
      <c r="D21" s="53" t="s">
        <v>1841</v>
      </c>
      <c r="E21" s="53" t="s">
        <v>1842</v>
      </c>
      <c r="F21" s="53" t="s">
        <v>775</v>
      </c>
      <c r="G21" s="53" t="s">
        <v>1813</v>
      </c>
      <c r="H21" s="53" t="s">
        <v>775</v>
      </c>
      <c r="I21" s="53" t="s">
        <v>1813</v>
      </c>
      <c r="J21" s="53" t="s">
        <v>1843</v>
      </c>
      <c r="K21" s="53" t="s">
        <v>1844</v>
      </c>
      <c r="L21" s="53" t="s">
        <v>1879</v>
      </c>
      <c r="M21" s="53" t="s">
        <v>1816</v>
      </c>
      <c r="N21" s="53" t="s">
        <v>1817</v>
      </c>
      <c r="O21" s="53" t="s">
        <v>1818</v>
      </c>
      <c r="P21" s="53" t="s">
        <v>1819</v>
      </c>
      <c r="Q21" s="53" t="s">
        <v>1820</v>
      </c>
      <c r="R21" s="53" t="s">
        <v>1821</v>
      </c>
      <c r="S21" s="53" t="s">
        <v>1880</v>
      </c>
      <c r="T21" s="53" t="s">
        <v>1881</v>
      </c>
      <c r="U21" s="53" t="s">
        <v>1824</v>
      </c>
      <c r="V21" s="53" t="s">
        <v>1825</v>
      </c>
      <c r="W21" s="53" t="s">
        <v>1837</v>
      </c>
      <c r="X21" s="53" t="s">
        <v>1825</v>
      </c>
      <c r="Y21" s="53" t="s">
        <v>1827</v>
      </c>
      <c r="Z21" s="53">
        <v>96.33</v>
      </c>
      <c r="AA21" s="53">
        <v>96.33</v>
      </c>
      <c r="AB21" s="53">
        <v>0</v>
      </c>
      <c r="AC21" s="53">
        <v>96.33</v>
      </c>
      <c r="AD21" s="53">
        <v>0</v>
      </c>
      <c r="AE21" s="53">
        <v>0</v>
      </c>
      <c r="AF21" s="53" t="s">
        <v>1828</v>
      </c>
      <c r="AG21" s="53" t="s">
        <v>1843</v>
      </c>
      <c r="AH21" s="53" t="s">
        <v>1844</v>
      </c>
      <c r="AI21" s="53" t="s">
        <v>1849</v>
      </c>
      <c r="AJ21" s="53" t="s">
        <v>1824</v>
      </c>
      <c r="AK21" s="53" t="s">
        <v>496</v>
      </c>
      <c r="AL21" s="53" t="s">
        <v>1830</v>
      </c>
      <c r="AM21" s="53" t="s">
        <v>1831</v>
      </c>
      <c r="AN21" s="53" t="s">
        <v>1769</v>
      </c>
      <c r="AO21" s="53" t="s">
        <v>641</v>
      </c>
    </row>
    <row r="22" spans="1:41" x14ac:dyDescent="0.25">
      <c r="A22" s="53" t="s">
        <v>35</v>
      </c>
      <c r="B22" s="53" t="s">
        <v>1877</v>
      </c>
      <c r="C22" s="53" t="s">
        <v>1878</v>
      </c>
      <c r="D22" s="53" t="s">
        <v>1841</v>
      </c>
      <c r="E22" s="53" t="s">
        <v>1842</v>
      </c>
      <c r="F22" s="53" t="s">
        <v>775</v>
      </c>
      <c r="G22" s="53" t="s">
        <v>1813</v>
      </c>
      <c r="H22" s="53" t="s">
        <v>775</v>
      </c>
      <c r="I22" s="53" t="s">
        <v>1813</v>
      </c>
      <c r="J22" s="53" t="s">
        <v>1843</v>
      </c>
      <c r="K22" s="53" t="s">
        <v>1844</v>
      </c>
      <c r="L22" s="53" t="s">
        <v>1879</v>
      </c>
      <c r="M22" s="53" t="s">
        <v>1816</v>
      </c>
      <c r="N22" s="53" t="s">
        <v>1817</v>
      </c>
      <c r="O22" s="53" t="s">
        <v>1818</v>
      </c>
      <c r="P22" s="53" t="s">
        <v>1819</v>
      </c>
      <c r="Q22" s="53" t="s">
        <v>1820</v>
      </c>
      <c r="R22" s="53" t="s">
        <v>1821</v>
      </c>
      <c r="S22" s="53" t="s">
        <v>1880</v>
      </c>
      <c r="T22" s="53" t="s">
        <v>1881</v>
      </c>
      <c r="U22" s="53" t="s">
        <v>1824</v>
      </c>
      <c r="V22" s="53" t="s">
        <v>1825</v>
      </c>
      <c r="W22" s="53" t="s">
        <v>1838</v>
      </c>
      <c r="X22" s="53" t="s">
        <v>1825</v>
      </c>
      <c r="Y22" s="53" t="s">
        <v>1827</v>
      </c>
      <c r="Z22" s="53">
        <v>32.85</v>
      </c>
      <c r="AA22" s="53">
        <v>32.85</v>
      </c>
      <c r="AB22" s="53">
        <v>0</v>
      </c>
      <c r="AC22" s="53">
        <v>32.85</v>
      </c>
      <c r="AD22" s="53">
        <v>0</v>
      </c>
      <c r="AE22" s="53">
        <v>0</v>
      </c>
      <c r="AF22" s="53" t="s">
        <v>1828</v>
      </c>
      <c r="AG22" s="53" t="s">
        <v>1843</v>
      </c>
      <c r="AH22" s="53" t="s">
        <v>1844</v>
      </c>
      <c r="AI22" s="53" t="s">
        <v>1849</v>
      </c>
      <c r="AJ22" s="53" t="s">
        <v>1824</v>
      </c>
      <c r="AK22" s="53" t="s">
        <v>496</v>
      </c>
      <c r="AL22" s="53" t="s">
        <v>1830</v>
      </c>
      <c r="AM22" s="53" t="s">
        <v>1831</v>
      </c>
      <c r="AN22" s="53" t="s">
        <v>1769</v>
      </c>
      <c r="AO22" s="53" t="s">
        <v>641</v>
      </c>
    </row>
    <row r="23" spans="1:41" x14ac:dyDescent="0.25">
      <c r="A23" s="53" t="s">
        <v>35</v>
      </c>
      <c r="B23" s="53" t="s">
        <v>1877</v>
      </c>
      <c r="C23" s="53" t="s">
        <v>1878</v>
      </c>
      <c r="D23" s="53" t="s">
        <v>1841</v>
      </c>
      <c r="E23" s="53" t="s">
        <v>1842</v>
      </c>
      <c r="F23" s="53" t="s">
        <v>775</v>
      </c>
      <c r="G23" s="53" t="s">
        <v>1813</v>
      </c>
      <c r="H23" s="53" t="s">
        <v>775</v>
      </c>
      <c r="I23" s="53" t="s">
        <v>1813</v>
      </c>
      <c r="J23" s="53" t="s">
        <v>1843</v>
      </c>
      <c r="K23" s="53" t="s">
        <v>1844</v>
      </c>
      <c r="L23" s="53" t="s">
        <v>1879</v>
      </c>
      <c r="M23" s="53" t="s">
        <v>1816</v>
      </c>
      <c r="N23" s="53" t="s">
        <v>1817</v>
      </c>
      <c r="O23" s="53" t="s">
        <v>1818</v>
      </c>
      <c r="P23" s="53" t="s">
        <v>1819</v>
      </c>
      <c r="Q23" s="53" t="s">
        <v>1820</v>
      </c>
      <c r="R23" s="53" t="s">
        <v>1821</v>
      </c>
      <c r="S23" s="53" t="s">
        <v>1880</v>
      </c>
      <c r="T23" s="53" t="s">
        <v>1881</v>
      </c>
      <c r="U23" s="53" t="s">
        <v>1824</v>
      </c>
      <c r="V23" s="53" t="s">
        <v>1825</v>
      </c>
      <c r="W23" s="53" t="s">
        <v>1848</v>
      </c>
      <c r="X23" s="53" t="s">
        <v>1825</v>
      </c>
      <c r="Y23" s="53" t="s">
        <v>1827</v>
      </c>
      <c r="Z23" s="53">
        <v>547.76</v>
      </c>
      <c r="AA23" s="53">
        <v>547.76</v>
      </c>
      <c r="AB23" s="53">
        <v>0</v>
      </c>
      <c r="AC23" s="53">
        <v>547.76</v>
      </c>
      <c r="AD23" s="53">
        <v>0</v>
      </c>
      <c r="AE23" s="53">
        <v>0</v>
      </c>
      <c r="AF23" s="53" t="s">
        <v>1828</v>
      </c>
      <c r="AG23" s="53" t="s">
        <v>1843</v>
      </c>
      <c r="AH23" s="53" t="s">
        <v>1844</v>
      </c>
      <c r="AI23" s="53" t="s">
        <v>1849</v>
      </c>
      <c r="AJ23" s="53" t="s">
        <v>1824</v>
      </c>
      <c r="AK23" s="53" t="s">
        <v>496</v>
      </c>
      <c r="AL23" s="53" t="s">
        <v>1830</v>
      </c>
      <c r="AM23" s="53" t="s">
        <v>1831</v>
      </c>
      <c r="AN23" s="53" t="s">
        <v>1769</v>
      </c>
      <c r="AO23" s="53" t="s">
        <v>641</v>
      </c>
    </row>
    <row r="24" spans="1:41" x14ac:dyDescent="0.25">
      <c r="A24" s="53" t="s">
        <v>35</v>
      </c>
      <c r="B24" s="53" t="s">
        <v>1882</v>
      </c>
      <c r="C24" s="53" t="s">
        <v>1883</v>
      </c>
      <c r="D24" s="53" t="s">
        <v>1841</v>
      </c>
      <c r="E24" s="53" t="s">
        <v>1842</v>
      </c>
      <c r="F24" s="53" t="s">
        <v>775</v>
      </c>
      <c r="G24" s="53" t="s">
        <v>1813</v>
      </c>
      <c r="H24" s="53" t="s">
        <v>775</v>
      </c>
      <c r="I24" s="53" t="s">
        <v>1813</v>
      </c>
      <c r="J24" s="53" t="s">
        <v>1843</v>
      </c>
      <c r="K24" s="53" t="s">
        <v>1844</v>
      </c>
      <c r="L24" s="53" t="s">
        <v>1884</v>
      </c>
      <c r="M24" s="53" t="s">
        <v>1816</v>
      </c>
      <c r="N24" s="53" t="s">
        <v>1817</v>
      </c>
      <c r="O24" s="53" t="s">
        <v>1818</v>
      </c>
      <c r="P24" s="53" t="s">
        <v>1819</v>
      </c>
      <c r="Q24" s="53" t="s">
        <v>1820</v>
      </c>
      <c r="R24" s="53" t="s">
        <v>1821</v>
      </c>
      <c r="S24" s="53" t="s">
        <v>1885</v>
      </c>
      <c r="T24" s="53" t="s">
        <v>1886</v>
      </c>
      <c r="U24" s="53" t="s">
        <v>1824</v>
      </c>
      <c r="V24" s="53" t="s">
        <v>1825</v>
      </c>
      <c r="W24" s="53" t="s">
        <v>1826</v>
      </c>
      <c r="X24" s="53" t="s">
        <v>1825</v>
      </c>
      <c r="Y24" s="53" t="s">
        <v>1827</v>
      </c>
      <c r="Z24" s="53">
        <v>450.74</v>
      </c>
      <c r="AA24" s="53">
        <v>450.74</v>
      </c>
      <c r="AB24" s="53">
        <v>0</v>
      </c>
      <c r="AC24" s="53">
        <v>450.74</v>
      </c>
      <c r="AD24" s="53">
        <v>0</v>
      </c>
      <c r="AE24" s="53">
        <v>0</v>
      </c>
      <c r="AF24" s="53" t="s">
        <v>1828</v>
      </c>
      <c r="AG24" s="53" t="s">
        <v>1843</v>
      </c>
      <c r="AH24" s="53" t="s">
        <v>1844</v>
      </c>
      <c r="AI24" s="53" t="s">
        <v>1849</v>
      </c>
      <c r="AJ24" s="53" t="s">
        <v>1824</v>
      </c>
      <c r="AK24" s="53" t="s">
        <v>496</v>
      </c>
      <c r="AL24" s="53" t="s">
        <v>1830</v>
      </c>
      <c r="AM24" s="53" t="s">
        <v>1831</v>
      </c>
      <c r="AN24" s="53" t="s">
        <v>1769</v>
      </c>
      <c r="AO24" s="53" t="s">
        <v>641</v>
      </c>
    </row>
    <row r="25" spans="1:41" x14ac:dyDescent="0.25">
      <c r="A25" s="53" t="s">
        <v>35</v>
      </c>
      <c r="B25" s="53" t="s">
        <v>1882</v>
      </c>
      <c r="C25" s="53" t="s">
        <v>1883</v>
      </c>
      <c r="D25" s="53" t="s">
        <v>1841</v>
      </c>
      <c r="E25" s="53" t="s">
        <v>1842</v>
      </c>
      <c r="F25" s="53" t="s">
        <v>775</v>
      </c>
      <c r="G25" s="53" t="s">
        <v>1813</v>
      </c>
      <c r="H25" s="53" t="s">
        <v>775</v>
      </c>
      <c r="I25" s="53" t="s">
        <v>1813</v>
      </c>
      <c r="J25" s="53" t="s">
        <v>1843</v>
      </c>
      <c r="K25" s="53" t="s">
        <v>1844</v>
      </c>
      <c r="L25" s="53" t="s">
        <v>1884</v>
      </c>
      <c r="M25" s="53" t="s">
        <v>1816</v>
      </c>
      <c r="N25" s="53" t="s">
        <v>1817</v>
      </c>
      <c r="O25" s="53" t="s">
        <v>1818</v>
      </c>
      <c r="P25" s="53" t="s">
        <v>1819</v>
      </c>
      <c r="Q25" s="53" t="s">
        <v>1820</v>
      </c>
      <c r="R25" s="53" t="s">
        <v>1821</v>
      </c>
      <c r="S25" s="53" t="s">
        <v>1885</v>
      </c>
      <c r="T25" s="53" t="s">
        <v>1886</v>
      </c>
      <c r="U25" s="53" t="s">
        <v>1824</v>
      </c>
      <c r="V25" s="53" t="s">
        <v>1825</v>
      </c>
      <c r="W25" s="53" t="s">
        <v>1832</v>
      </c>
      <c r="X25" s="53" t="s">
        <v>1825</v>
      </c>
      <c r="Y25" s="53" t="s">
        <v>1827</v>
      </c>
      <c r="Z25" s="53">
        <v>150.35</v>
      </c>
      <c r="AA25" s="53">
        <v>150.35</v>
      </c>
      <c r="AB25" s="53">
        <v>0</v>
      </c>
      <c r="AC25" s="53">
        <v>150.35</v>
      </c>
      <c r="AD25" s="53">
        <v>0</v>
      </c>
      <c r="AE25" s="53">
        <v>0</v>
      </c>
      <c r="AF25" s="53" t="s">
        <v>1828</v>
      </c>
      <c r="AG25" s="53" t="s">
        <v>1843</v>
      </c>
      <c r="AH25" s="53" t="s">
        <v>1844</v>
      </c>
      <c r="AI25" s="53" t="s">
        <v>1849</v>
      </c>
      <c r="AJ25" s="53" t="s">
        <v>1824</v>
      </c>
      <c r="AK25" s="53" t="s">
        <v>496</v>
      </c>
      <c r="AL25" s="53" t="s">
        <v>1830</v>
      </c>
      <c r="AM25" s="53" t="s">
        <v>1831</v>
      </c>
      <c r="AN25" s="53" t="s">
        <v>1769</v>
      </c>
      <c r="AO25" s="53" t="s">
        <v>641</v>
      </c>
    </row>
    <row r="26" spans="1:41" x14ac:dyDescent="0.25">
      <c r="A26" s="53" t="s">
        <v>35</v>
      </c>
      <c r="B26" s="53" t="s">
        <v>1882</v>
      </c>
      <c r="C26" s="53" t="s">
        <v>1883</v>
      </c>
      <c r="D26" s="53" t="s">
        <v>1841</v>
      </c>
      <c r="E26" s="53" t="s">
        <v>1842</v>
      </c>
      <c r="F26" s="53" t="s">
        <v>775</v>
      </c>
      <c r="G26" s="53" t="s">
        <v>1813</v>
      </c>
      <c r="H26" s="53" t="s">
        <v>775</v>
      </c>
      <c r="I26" s="53" t="s">
        <v>1813</v>
      </c>
      <c r="J26" s="53" t="s">
        <v>1843</v>
      </c>
      <c r="K26" s="53" t="s">
        <v>1844</v>
      </c>
      <c r="L26" s="53" t="s">
        <v>1884</v>
      </c>
      <c r="M26" s="53" t="s">
        <v>1816</v>
      </c>
      <c r="N26" s="53" t="s">
        <v>1817</v>
      </c>
      <c r="O26" s="53" t="s">
        <v>1818</v>
      </c>
      <c r="P26" s="53" t="s">
        <v>1819</v>
      </c>
      <c r="Q26" s="53" t="s">
        <v>1820</v>
      </c>
      <c r="R26" s="53" t="s">
        <v>1821</v>
      </c>
      <c r="S26" s="53" t="s">
        <v>1885</v>
      </c>
      <c r="T26" s="53" t="s">
        <v>1886</v>
      </c>
      <c r="U26" s="53" t="s">
        <v>1824</v>
      </c>
      <c r="V26" s="53" t="s">
        <v>1825</v>
      </c>
      <c r="W26" s="53" t="s">
        <v>1837</v>
      </c>
      <c r="X26" s="53" t="s">
        <v>1825</v>
      </c>
      <c r="Y26" s="53" t="s">
        <v>1827</v>
      </c>
      <c r="Z26" s="53">
        <v>101.11</v>
      </c>
      <c r="AA26" s="53">
        <v>101.11</v>
      </c>
      <c r="AB26" s="53">
        <v>0</v>
      </c>
      <c r="AC26" s="53">
        <v>101.11</v>
      </c>
      <c r="AD26" s="53">
        <v>0</v>
      </c>
      <c r="AE26" s="53">
        <v>0</v>
      </c>
      <c r="AF26" s="53" t="s">
        <v>1828</v>
      </c>
      <c r="AG26" s="53" t="s">
        <v>1843</v>
      </c>
      <c r="AH26" s="53" t="s">
        <v>1844</v>
      </c>
      <c r="AI26" s="53" t="s">
        <v>1849</v>
      </c>
      <c r="AJ26" s="53" t="s">
        <v>1824</v>
      </c>
      <c r="AK26" s="53" t="s">
        <v>496</v>
      </c>
      <c r="AL26" s="53" t="s">
        <v>1830</v>
      </c>
      <c r="AM26" s="53" t="s">
        <v>1831</v>
      </c>
      <c r="AN26" s="53" t="s">
        <v>1769</v>
      </c>
      <c r="AO26" s="53" t="s">
        <v>641</v>
      </c>
    </row>
    <row r="27" spans="1:41" x14ac:dyDescent="0.25">
      <c r="A27" s="53" t="s">
        <v>35</v>
      </c>
      <c r="B27" s="53" t="s">
        <v>1882</v>
      </c>
      <c r="C27" s="53" t="s">
        <v>1883</v>
      </c>
      <c r="D27" s="53" t="s">
        <v>1841</v>
      </c>
      <c r="E27" s="53" t="s">
        <v>1842</v>
      </c>
      <c r="F27" s="53" t="s">
        <v>775</v>
      </c>
      <c r="G27" s="53" t="s">
        <v>1813</v>
      </c>
      <c r="H27" s="53" t="s">
        <v>775</v>
      </c>
      <c r="I27" s="53" t="s">
        <v>1813</v>
      </c>
      <c r="J27" s="53" t="s">
        <v>1843</v>
      </c>
      <c r="K27" s="53" t="s">
        <v>1844</v>
      </c>
      <c r="L27" s="53" t="s">
        <v>1884</v>
      </c>
      <c r="M27" s="53" t="s">
        <v>1816</v>
      </c>
      <c r="N27" s="53" t="s">
        <v>1817</v>
      </c>
      <c r="O27" s="53" t="s">
        <v>1818</v>
      </c>
      <c r="P27" s="53" t="s">
        <v>1819</v>
      </c>
      <c r="Q27" s="53" t="s">
        <v>1820</v>
      </c>
      <c r="R27" s="53" t="s">
        <v>1821</v>
      </c>
      <c r="S27" s="53" t="s">
        <v>1885</v>
      </c>
      <c r="T27" s="53" t="s">
        <v>1886</v>
      </c>
      <c r="U27" s="53" t="s">
        <v>1824</v>
      </c>
      <c r="V27" s="53" t="s">
        <v>1825</v>
      </c>
      <c r="W27" s="53" t="s">
        <v>1838</v>
      </c>
      <c r="X27" s="53" t="s">
        <v>1825</v>
      </c>
      <c r="Y27" s="53" t="s">
        <v>1827</v>
      </c>
      <c r="Z27" s="53">
        <v>32.9</v>
      </c>
      <c r="AA27" s="53">
        <v>32.9</v>
      </c>
      <c r="AB27" s="53">
        <v>0</v>
      </c>
      <c r="AC27" s="53">
        <v>32.9</v>
      </c>
      <c r="AD27" s="53">
        <v>0</v>
      </c>
      <c r="AE27" s="53">
        <v>0</v>
      </c>
      <c r="AF27" s="53" t="s">
        <v>1828</v>
      </c>
      <c r="AG27" s="53" t="s">
        <v>1843</v>
      </c>
      <c r="AH27" s="53" t="s">
        <v>1844</v>
      </c>
      <c r="AI27" s="53" t="s">
        <v>1849</v>
      </c>
      <c r="AJ27" s="53" t="s">
        <v>1824</v>
      </c>
      <c r="AK27" s="53" t="s">
        <v>496</v>
      </c>
      <c r="AL27" s="53" t="s">
        <v>1830</v>
      </c>
      <c r="AM27" s="53" t="s">
        <v>1831</v>
      </c>
      <c r="AN27" s="53" t="s">
        <v>1769</v>
      </c>
      <c r="AO27" s="53" t="s">
        <v>641</v>
      </c>
    </row>
    <row r="28" spans="1:41" x14ac:dyDescent="0.25">
      <c r="A28" s="53" t="s">
        <v>35</v>
      </c>
      <c r="B28" s="53" t="s">
        <v>1887</v>
      </c>
      <c r="C28" s="53" t="s">
        <v>1888</v>
      </c>
      <c r="D28" s="53" t="s">
        <v>1889</v>
      </c>
      <c r="E28" s="53" t="s">
        <v>1890</v>
      </c>
      <c r="F28" s="53" t="s">
        <v>775</v>
      </c>
      <c r="G28" s="53" t="s">
        <v>1813</v>
      </c>
      <c r="H28" s="53" t="s">
        <v>775</v>
      </c>
      <c r="I28" s="53" t="s">
        <v>1813</v>
      </c>
      <c r="J28" s="53" t="s">
        <v>1891</v>
      </c>
      <c r="K28" s="53" t="s">
        <v>1892</v>
      </c>
      <c r="L28" s="53" t="s">
        <v>1893</v>
      </c>
      <c r="M28" s="53" t="s">
        <v>1816</v>
      </c>
      <c r="N28" s="53" t="s">
        <v>1817</v>
      </c>
      <c r="O28" s="53" t="s">
        <v>1818</v>
      </c>
      <c r="P28" s="53" t="s">
        <v>1819</v>
      </c>
      <c r="Q28" s="53" t="s">
        <v>1820</v>
      </c>
      <c r="R28" s="53" t="s">
        <v>1821</v>
      </c>
      <c r="S28" s="53" t="s">
        <v>1894</v>
      </c>
      <c r="T28" s="53" t="s">
        <v>1895</v>
      </c>
      <c r="U28" s="53" t="s">
        <v>1824</v>
      </c>
      <c r="V28" s="53" t="s">
        <v>1825</v>
      </c>
      <c r="W28" s="53" t="s">
        <v>1826</v>
      </c>
      <c r="X28" s="53" t="s">
        <v>1825</v>
      </c>
      <c r="Y28" s="53" t="s">
        <v>1827</v>
      </c>
      <c r="Z28" s="53">
        <v>436.86</v>
      </c>
      <c r="AA28" s="53">
        <v>436.86</v>
      </c>
      <c r="AB28" s="53">
        <v>0</v>
      </c>
      <c r="AC28" s="53">
        <v>436.86</v>
      </c>
      <c r="AD28" s="53">
        <v>0</v>
      </c>
      <c r="AE28" s="53">
        <v>0</v>
      </c>
      <c r="AF28" s="53" t="s">
        <v>1828</v>
      </c>
      <c r="AG28" s="53" t="s">
        <v>1891</v>
      </c>
      <c r="AH28" s="53" t="s">
        <v>1892</v>
      </c>
      <c r="AI28" s="53" t="s">
        <v>1829</v>
      </c>
      <c r="AJ28" s="53" t="s">
        <v>1824</v>
      </c>
      <c r="AK28" s="53" t="s">
        <v>496</v>
      </c>
      <c r="AL28" s="53" t="s">
        <v>1830</v>
      </c>
      <c r="AM28" s="53" t="s">
        <v>1831</v>
      </c>
      <c r="AN28" s="53" t="s">
        <v>1769</v>
      </c>
      <c r="AO28" s="53" t="s">
        <v>641</v>
      </c>
    </row>
    <row r="29" spans="1:41" x14ac:dyDescent="0.25">
      <c r="A29" s="53" t="s">
        <v>35</v>
      </c>
      <c r="B29" s="53" t="s">
        <v>1887</v>
      </c>
      <c r="C29" s="53" t="s">
        <v>1888</v>
      </c>
      <c r="D29" s="53" t="s">
        <v>1889</v>
      </c>
      <c r="E29" s="53" t="s">
        <v>1890</v>
      </c>
      <c r="F29" s="53" t="s">
        <v>775</v>
      </c>
      <c r="G29" s="53" t="s">
        <v>1813</v>
      </c>
      <c r="H29" s="53" t="s">
        <v>775</v>
      </c>
      <c r="I29" s="53" t="s">
        <v>1813</v>
      </c>
      <c r="J29" s="53" t="s">
        <v>1891</v>
      </c>
      <c r="K29" s="53" t="s">
        <v>1892</v>
      </c>
      <c r="L29" s="53" t="s">
        <v>1893</v>
      </c>
      <c r="M29" s="53" t="s">
        <v>1816</v>
      </c>
      <c r="N29" s="53" t="s">
        <v>1817</v>
      </c>
      <c r="O29" s="53" t="s">
        <v>1818</v>
      </c>
      <c r="P29" s="53" t="s">
        <v>1819</v>
      </c>
      <c r="Q29" s="53" t="s">
        <v>1820</v>
      </c>
      <c r="R29" s="53" t="s">
        <v>1821</v>
      </c>
      <c r="S29" s="53" t="s">
        <v>1894</v>
      </c>
      <c r="T29" s="53" t="s">
        <v>1895</v>
      </c>
      <c r="U29" s="53" t="s">
        <v>1824</v>
      </c>
      <c r="V29" s="53" t="s">
        <v>1825</v>
      </c>
      <c r="W29" s="53" t="s">
        <v>1832</v>
      </c>
      <c r="X29" s="53" t="s">
        <v>1825</v>
      </c>
      <c r="Y29" s="53" t="s">
        <v>1827</v>
      </c>
      <c r="Z29" s="53">
        <v>5758.27</v>
      </c>
      <c r="AA29" s="53">
        <v>5758.27</v>
      </c>
      <c r="AB29" s="53">
        <v>0</v>
      </c>
      <c r="AC29" s="53">
        <v>5758.27</v>
      </c>
      <c r="AD29" s="53">
        <v>0</v>
      </c>
      <c r="AE29" s="53">
        <v>0</v>
      </c>
      <c r="AF29" s="53" t="s">
        <v>1828</v>
      </c>
      <c r="AG29" s="53" t="s">
        <v>1891</v>
      </c>
      <c r="AH29" s="53" t="s">
        <v>1892</v>
      </c>
      <c r="AI29" s="53" t="s">
        <v>1829</v>
      </c>
      <c r="AJ29" s="53" t="s">
        <v>1824</v>
      </c>
      <c r="AK29" s="53" t="s">
        <v>496</v>
      </c>
      <c r="AL29" s="53" t="s">
        <v>1830</v>
      </c>
      <c r="AM29" s="53" t="s">
        <v>1831</v>
      </c>
      <c r="AN29" s="53" t="s">
        <v>1769</v>
      </c>
      <c r="AO29" s="53" t="s">
        <v>641</v>
      </c>
    </row>
    <row r="30" spans="1:41" x14ac:dyDescent="0.25">
      <c r="A30" s="53" t="s">
        <v>35</v>
      </c>
      <c r="B30" s="53" t="s">
        <v>1887</v>
      </c>
      <c r="C30" s="53" t="s">
        <v>1888</v>
      </c>
      <c r="D30" s="53" t="s">
        <v>1889</v>
      </c>
      <c r="E30" s="53" t="s">
        <v>1890</v>
      </c>
      <c r="F30" s="53" t="s">
        <v>775</v>
      </c>
      <c r="G30" s="53" t="s">
        <v>1813</v>
      </c>
      <c r="H30" s="53" t="s">
        <v>775</v>
      </c>
      <c r="I30" s="53" t="s">
        <v>1813</v>
      </c>
      <c r="J30" s="53" t="s">
        <v>1891</v>
      </c>
      <c r="K30" s="53" t="s">
        <v>1892</v>
      </c>
      <c r="L30" s="53" t="s">
        <v>1893</v>
      </c>
      <c r="M30" s="53" t="s">
        <v>1816</v>
      </c>
      <c r="N30" s="53" t="s">
        <v>1817</v>
      </c>
      <c r="O30" s="53" t="s">
        <v>1818</v>
      </c>
      <c r="P30" s="53" t="s">
        <v>1819</v>
      </c>
      <c r="Q30" s="53" t="s">
        <v>1820</v>
      </c>
      <c r="R30" s="53" t="s">
        <v>1821</v>
      </c>
      <c r="S30" s="53" t="s">
        <v>1894</v>
      </c>
      <c r="T30" s="53" t="s">
        <v>1895</v>
      </c>
      <c r="U30" s="53" t="s">
        <v>1824</v>
      </c>
      <c r="V30" s="53" t="s">
        <v>1825</v>
      </c>
      <c r="W30" s="53" t="s">
        <v>1833</v>
      </c>
      <c r="X30" s="53" t="s">
        <v>1834</v>
      </c>
      <c r="Y30" s="53" t="s">
        <v>1827</v>
      </c>
      <c r="Z30" s="53">
        <v>26.07</v>
      </c>
      <c r="AA30" s="53">
        <v>26.07</v>
      </c>
      <c r="AB30" s="53">
        <v>0</v>
      </c>
      <c r="AC30" s="53">
        <v>26.07</v>
      </c>
      <c r="AD30" s="53">
        <v>0</v>
      </c>
      <c r="AE30" s="53">
        <v>0</v>
      </c>
      <c r="AF30" s="53" t="s">
        <v>1828</v>
      </c>
      <c r="AG30" s="53" t="s">
        <v>1891</v>
      </c>
      <c r="AH30" s="53" t="s">
        <v>1892</v>
      </c>
      <c r="AI30" s="53" t="s">
        <v>1829</v>
      </c>
      <c r="AJ30" s="53" t="s">
        <v>1824</v>
      </c>
      <c r="AK30" s="53" t="s">
        <v>496</v>
      </c>
      <c r="AL30" s="53" t="s">
        <v>1830</v>
      </c>
      <c r="AM30" s="53" t="s">
        <v>1831</v>
      </c>
      <c r="AN30" s="53" t="s">
        <v>1769</v>
      </c>
      <c r="AO30" s="53" t="s">
        <v>641</v>
      </c>
    </row>
    <row r="31" spans="1:41" x14ac:dyDescent="0.25">
      <c r="A31" s="53" t="s">
        <v>35</v>
      </c>
      <c r="B31" s="53" t="s">
        <v>1887</v>
      </c>
      <c r="C31" s="53" t="s">
        <v>1888</v>
      </c>
      <c r="D31" s="53" t="s">
        <v>1889</v>
      </c>
      <c r="E31" s="53" t="s">
        <v>1890</v>
      </c>
      <c r="F31" s="53" t="s">
        <v>775</v>
      </c>
      <c r="G31" s="53" t="s">
        <v>1813</v>
      </c>
      <c r="H31" s="53" t="s">
        <v>775</v>
      </c>
      <c r="I31" s="53" t="s">
        <v>1813</v>
      </c>
      <c r="J31" s="53" t="s">
        <v>1891</v>
      </c>
      <c r="K31" s="53" t="s">
        <v>1892</v>
      </c>
      <c r="L31" s="53" t="s">
        <v>1893</v>
      </c>
      <c r="M31" s="53" t="s">
        <v>1816</v>
      </c>
      <c r="N31" s="53" t="s">
        <v>1817</v>
      </c>
      <c r="O31" s="53" t="s">
        <v>1818</v>
      </c>
      <c r="P31" s="53" t="s">
        <v>1819</v>
      </c>
      <c r="Q31" s="53" t="s">
        <v>1820</v>
      </c>
      <c r="R31" s="53" t="s">
        <v>1821</v>
      </c>
      <c r="S31" s="53" t="s">
        <v>1894</v>
      </c>
      <c r="T31" s="53" t="s">
        <v>1895</v>
      </c>
      <c r="U31" s="53" t="s">
        <v>1824</v>
      </c>
      <c r="V31" s="53" t="s">
        <v>1825</v>
      </c>
      <c r="W31" s="53" t="s">
        <v>1837</v>
      </c>
      <c r="X31" s="53" t="s">
        <v>1825</v>
      </c>
      <c r="Y31" s="53" t="s">
        <v>1827</v>
      </c>
      <c r="Z31" s="53">
        <v>850.04</v>
      </c>
      <c r="AA31" s="53">
        <v>850.04</v>
      </c>
      <c r="AB31" s="53">
        <v>0</v>
      </c>
      <c r="AC31" s="53">
        <v>850.04</v>
      </c>
      <c r="AD31" s="53">
        <v>0</v>
      </c>
      <c r="AE31" s="53">
        <v>0</v>
      </c>
      <c r="AF31" s="53" t="s">
        <v>1828</v>
      </c>
      <c r="AG31" s="53" t="s">
        <v>1891</v>
      </c>
      <c r="AH31" s="53" t="s">
        <v>1892</v>
      </c>
      <c r="AI31" s="53" t="s">
        <v>1829</v>
      </c>
      <c r="AJ31" s="53" t="s">
        <v>1824</v>
      </c>
      <c r="AK31" s="53" t="s">
        <v>496</v>
      </c>
      <c r="AL31" s="53" t="s">
        <v>1830</v>
      </c>
      <c r="AM31" s="53" t="s">
        <v>1831</v>
      </c>
      <c r="AN31" s="53" t="s">
        <v>1769</v>
      </c>
      <c r="AO31" s="53" t="s">
        <v>641</v>
      </c>
    </row>
    <row r="32" spans="1:41" x14ac:dyDescent="0.25">
      <c r="A32" s="53" t="s">
        <v>35</v>
      </c>
      <c r="B32" s="53" t="s">
        <v>1896</v>
      </c>
      <c r="C32" s="53" t="s">
        <v>1897</v>
      </c>
      <c r="D32" s="53" t="s">
        <v>1841</v>
      </c>
      <c r="E32" s="53" t="s">
        <v>1842</v>
      </c>
      <c r="F32" s="53" t="s">
        <v>775</v>
      </c>
      <c r="G32" s="53" t="s">
        <v>1813</v>
      </c>
      <c r="H32" s="53" t="s">
        <v>775</v>
      </c>
      <c r="I32" s="53" t="s">
        <v>1813</v>
      </c>
      <c r="J32" s="53" t="s">
        <v>1843</v>
      </c>
      <c r="K32" s="53" t="s">
        <v>1844</v>
      </c>
      <c r="L32" s="53" t="s">
        <v>1898</v>
      </c>
      <c r="M32" s="53" t="s">
        <v>1816</v>
      </c>
      <c r="N32" s="53" t="s">
        <v>1817</v>
      </c>
      <c r="O32" s="53" t="s">
        <v>1818</v>
      </c>
      <c r="P32" s="53" t="s">
        <v>1819</v>
      </c>
      <c r="Q32" s="53" t="s">
        <v>1820</v>
      </c>
      <c r="R32" s="53" t="s">
        <v>1821</v>
      </c>
      <c r="S32" s="53" t="s">
        <v>1899</v>
      </c>
      <c r="T32" s="53" t="s">
        <v>1900</v>
      </c>
      <c r="U32" s="53" t="s">
        <v>1824</v>
      </c>
      <c r="V32" s="53" t="s">
        <v>1825</v>
      </c>
      <c r="W32" s="53" t="s">
        <v>1833</v>
      </c>
      <c r="X32" s="53" t="s">
        <v>1834</v>
      </c>
      <c r="Y32" s="53" t="s">
        <v>1827</v>
      </c>
      <c r="Z32" s="53">
        <v>9.35</v>
      </c>
      <c r="AA32" s="53">
        <v>9.35</v>
      </c>
      <c r="AB32" s="53">
        <v>0</v>
      </c>
      <c r="AC32" s="53">
        <v>9.35</v>
      </c>
      <c r="AD32" s="53">
        <v>0</v>
      </c>
      <c r="AE32" s="53">
        <v>0</v>
      </c>
      <c r="AF32" s="53" t="s">
        <v>1828</v>
      </c>
      <c r="AG32" s="53" t="s">
        <v>1843</v>
      </c>
      <c r="AH32" s="53" t="s">
        <v>1844</v>
      </c>
      <c r="AI32" s="53" t="s">
        <v>1849</v>
      </c>
      <c r="AJ32" s="53" t="s">
        <v>1824</v>
      </c>
      <c r="AK32" s="53" t="s">
        <v>496</v>
      </c>
      <c r="AL32" s="53" t="s">
        <v>1830</v>
      </c>
      <c r="AM32" s="53" t="s">
        <v>1831</v>
      </c>
      <c r="AN32" s="53" t="s">
        <v>1769</v>
      </c>
      <c r="AO32" s="53" t="s">
        <v>641</v>
      </c>
    </row>
    <row r="33" spans="1:41" x14ac:dyDescent="0.25">
      <c r="A33" s="53" t="s">
        <v>35</v>
      </c>
      <c r="B33" s="53" t="s">
        <v>1896</v>
      </c>
      <c r="C33" s="53" t="s">
        <v>1897</v>
      </c>
      <c r="D33" s="53" t="s">
        <v>1841</v>
      </c>
      <c r="E33" s="53" t="s">
        <v>1842</v>
      </c>
      <c r="F33" s="53" t="s">
        <v>775</v>
      </c>
      <c r="G33" s="53" t="s">
        <v>1813</v>
      </c>
      <c r="H33" s="53" t="s">
        <v>775</v>
      </c>
      <c r="I33" s="53" t="s">
        <v>1813</v>
      </c>
      <c r="J33" s="53" t="s">
        <v>1843</v>
      </c>
      <c r="K33" s="53" t="s">
        <v>1844</v>
      </c>
      <c r="L33" s="53" t="s">
        <v>1898</v>
      </c>
      <c r="M33" s="53" t="s">
        <v>1816</v>
      </c>
      <c r="N33" s="53" t="s">
        <v>1817</v>
      </c>
      <c r="O33" s="53" t="s">
        <v>1818</v>
      </c>
      <c r="P33" s="53" t="s">
        <v>1819</v>
      </c>
      <c r="Q33" s="53" t="s">
        <v>1820</v>
      </c>
      <c r="R33" s="53" t="s">
        <v>1821</v>
      </c>
      <c r="S33" s="53" t="s">
        <v>1899</v>
      </c>
      <c r="T33" s="53" t="s">
        <v>1900</v>
      </c>
      <c r="U33" s="53" t="s">
        <v>1824</v>
      </c>
      <c r="V33" s="53" t="s">
        <v>1825</v>
      </c>
      <c r="W33" s="53" t="s">
        <v>1848</v>
      </c>
      <c r="X33" s="53" t="s">
        <v>1825</v>
      </c>
      <c r="Y33" s="53" t="s">
        <v>1827</v>
      </c>
      <c r="Z33" s="53">
        <v>3170.7</v>
      </c>
      <c r="AA33" s="53">
        <v>3170.7</v>
      </c>
      <c r="AB33" s="53">
        <v>0</v>
      </c>
      <c r="AC33" s="53">
        <v>3170.7</v>
      </c>
      <c r="AD33" s="53">
        <v>0</v>
      </c>
      <c r="AE33" s="53">
        <v>0</v>
      </c>
      <c r="AF33" s="53" t="s">
        <v>1828</v>
      </c>
      <c r="AG33" s="53" t="s">
        <v>1843</v>
      </c>
      <c r="AH33" s="53" t="s">
        <v>1844</v>
      </c>
      <c r="AI33" s="53" t="s">
        <v>1849</v>
      </c>
      <c r="AJ33" s="53" t="s">
        <v>1824</v>
      </c>
      <c r="AK33" s="53" t="s">
        <v>496</v>
      </c>
      <c r="AL33" s="53" t="s">
        <v>1830</v>
      </c>
      <c r="AM33" s="53" t="s">
        <v>1831</v>
      </c>
      <c r="AN33" s="53" t="s">
        <v>1769</v>
      </c>
      <c r="AO33" s="53" t="s">
        <v>641</v>
      </c>
    </row>
    <row r="34" spans="1:41" x14ac:dyDescent="0.25">
      <c r="A34" s="53" t="s">
        <v>35</v>
      </c>
      <c r="B34" s="53" t="s">
        <v>1901</v>
      </c>
      <c r="C34" s="53" t="s">
        <v>1902</v>
      </c>
      <c r="D34" s="53" t="s">
        <v>1903</v>
      </c>
      <c r="E34" s="53" t="s">
        <v>220</v>
      </c>
      <c r="F34" s="53" t="s">
        <v>775</v>
      </c>
      <c r="G34" s="53" t="s">
        <v>1813</v>
      </c>
      <c r="H34" s="53" t="s">
        <v>775</v>
      </c>
      <c r="I34" s="53" t="s">
        <v>1813</v>
      </c>
      <c r="J34" s="53" t="s">
        <v>1904</v>
      </c>
      <c r="K34" s="53" t="s">
        <v>1905</v>
      </c>
      <c r="L34" s="53" t="s">
        <v>1906</v>
      </c>
      <c r="M34" s="53" t="s">
        <v>1816</v>
      </c>
      <c r="N34" s="53" t="s">
        <v>1817</v>
      </c>
      <c r="O34" s="53" t="s">
        <v>1818</v>
      </c>
      <c r="P34" s="53" t="s">
        <v>1819</v>
      </c>
      <c r="Q34" s="53" t="s">
        <v>1820</v>
      </c>
      <c r="R34" s="53" t="s">
        <v>1821</v>
      </c>
      <c r="S34" s="53" t="s">
        <v>1907</v>
      </c>
      <c r="T34" s="53" t="s">
        <v>1908</v>
      </c>
      <c r="U34" s="53" t="s">
        <v>1824</v>
      </c>
      <c r="V34" s="53" t="s">
        <v>1825</v>
      </c>
      <c r="W34" s="53" t="s">
        <v>1826</v>
      </c>
      <c r="X34" s="53" t="s">
        <v>1825</v>
      </c>
      <c r="Y34" s="53" t="s">
        <v>1827</v>
      </c>
      <c r="Z34" s="53">
        <v>6416.02</v>
      </c>
      <c r="AA34" s="53">
        <v>6416.02</v>
      </c>
      <c r="AB34" s="53">
        <v>0</v>
      </c>
      <c r="AC34" s="53">
        <v>6416.02</v>
      </c>
      <c r="AD34" s="53">
        <v>0</v>
      </c>
      <c r="AE34" s="53">
        <v>0</v>
      </c>
      <c r="AF34" s="53" t="s">
        <v>1828</v>
      </c>
      <c r="AG34" s="53" t="s">
        <v>1904</v>
      </c>
      <c r="AH34" s="53" t="s">
        <v>1905</v>
      </c>
      <c r="AI34" s="53" t="s">
        <v>1829</v>
      </c>
      <c r="AJ34" s="53" t="s">
        <v>1824</v>
      </c>
      <c r="AK34" s="53" t="s">
        <v>496</v>
      </c>
      <c r="AL34" s="53" t="s">
        <v>1830</v>
      </c>
      <c r="AM34" s="53" t="s">
        <v>1831</v>
      </c>
      <c r="AN34" s="53" t="s">
        <v>1766</v>
      </c>
      <c r="AO34" s="53" t="s">
        <v>483</v>
      </c>
    </row>
    <row r="35" spans="1:41" x14ac:dyDescent="0.25">
      <c r="A35" s="53" t="s">
        <v>35</v>
      </c>
      <c r="B35" s="53" t="s">
        <v>1901</v>
      </c>
      <c r="C35" s="53" t="s">
        <v>1902</v>
      </c>
      <c r="D35" s="53" t="s">
        <v>1903</v>
      </c>
      <c r="E35" s="53" t="s">
        <v>220</v>
      </c>
      <c r="F35" s="53" t="s">
        <v>775</v>
      </c>
      <c r="G35" s="53" t="s">
        <v>1813</v>
      </c>
      <c r="H35" s="53" t="s">
        <v>775</v>
      </c>
      <c r="I35" s="53" t="s">
        <v>1813</v>
      </c>
      <c r="J35" s="53" t="s">
        <v>1904</v>
      </c>
      <c r="K35" s="53" t="s">
        <v>1905</v>
      </c>
      <c r="L35" s="53" t="s">
        <v>1906</v>
      </c>
      <c r="M35" s="53" t="s">
        <v>1816</v>
      </c>
      <c r="N35" s="53" t="s">
        <v>1817</v>
      </c>
      <c r="O35" s="53" t="s">
        <v>1818</v>
      </c>
      <c r="P35" s="53" t="s">
        <v>1819</v>
      </c>
      <c r="Q35" s="53" t="s">
        <v>1820</v>
      </c>
      <c r="R35" s="53" t="s">
        <v>1821</v>
      </c>
      <c r="S35" s="53" t="s">
        <v>1907</v>
      </c>
      <c r="T35" s="53" t="s">
        <v>1908</v>
      </c>
      <c r="U35" s="53" t="s">
        <v>1824</v>
      </c>
      <c r="V35" s="53" t="s">
        <v>1825</v>
      </c>
      <c r="W35" s="53" t="s">
        <v>1832</v>
      </c>
      <c r="X35" s="53" t="s">
        <v>1825</v>
      </c>
      <c r="Y35" s="53" t="s">
        <v>1827</v>
      </c>
      <c r="Z35" s="53">
        <v>26013.93</v>
      </c>
      <c r="AA35" s="53">
        <v>26013.93</v>
      </c>
      <c r="AB35" s="53">
        <v>0</v>
      </c>
      <c r="AC35" s="53">
        <v>26013.93</v>
      </c>
      <c r="AD35" s="53">
        <v>0</v>
      </c>
      <c r="AE35" s="53">
        <v>0</v>
      </c>
      <c r="AF35" s="53" t="s">
        <v>1828</v>
      </c>
      <c r="AG35" s="53" t="s">
        <v>1904</v>
      </c>
      <c r="AH35" s="53" t="s">
        <v>1905</v>
      </c>
      <c r="AI35" s="53" t="s">
        <v>1829</v>
      </c>
      <c r="AJ35" s="53" t="s">
        <v>1824</v>
      </c>
      <c r="AK35" s="53" t="s">
        <v>496</v>
      </c>
      <c r="AL35" s="53" t="s">
        <v>1830</v>
      </c>
      <c r="AM35" s="53" t="s">
        <v>1831</v>
      </c>
      <c r="AN35" s="53" t="s">
        <v>1766</v>
      </c>
      <c r="AO35" s="53" t="s">
        <v>483</v>
      </c>
    </row>
    <row r="36" spans="1:41" x14ac:dyDescent="0.25">
      <c r="A36" s="53" t="s">
        <v>35</v>
      </c>
      <c r="B36" s="53" t="s">
        <v>1901</v>
      </c>
      <c r="C36" s="53" t="s">
        <v>1902</v>
      </c>
      <c r="D36" s="53" t="s">
        <v>1903</v>
      </c>
      <c r="E36" s="53" t="s">
        <v>220</v>
      </c>
      <c r="F36" s="53" t="s">
        <v>775</v>
      </c>
      <c r="G36" s="53" t="s">
        <v>1813</v>
      </c>
      <c r="H36" s="53" t="s">
        <v>775</v>
      </c>
      <c r="I36" s="53" t="s">
        <v>1813</v>
      </c>
      <c r="J36" s="53" t="s">
        <v>1904</v>
      </c>
      <c r="K36" s="53" t="s">
        <v>1905</v>
      </c>
      <c r="L36" s="53" t="s">
        <v>1906</v>
      </c>
      <c r="M36" s="53" t="s">
        <v>1816</v>
      </c>
      <c r="N36" s="53" t="s">
        <v>1817</v>
      </c>
      <c r="O36" s="53" t="s">
        <v>1818</v>
      </c>
      <c r="P36" s="53" t="s">
        <v>1819</v>
      </c>
      <c r="Q36" s="53" t="s">
        <v>1820</v>
      </c>
      <c r="R36" s="53" t="s">
        <v>1821</v>
      </c>
      <c r="S36" s="53" t="s">
        <v>1907</v>
      </c>
      <c r="T36" s="53" t="s">
        <v>1908</v>
      </c>
      <c r="U36" s="53" t="s">
        <v>1824</v>
      </c>
      <c r="V36" s="53" t="s">
        <v>1825</v>
      </c>
      <c r="W36" s="53" t="s">
        <v>1833</v>
      </c>
      <c r="X36" s="53" t="s">
        <v>1835</v>
      </c>
      <c r="Y36" s="53" t="s">
        <v>1827</v>
      </c>
      <c r="Z36" s="53">
        <v>1.99</v>
      </c>
      <c r="AA36" s="53">
        <v>1.99</v>
      </c>
      <c r="AB36" s="53">
        <v>0</v>
      </c>
      <c r="AC36" s="53">
        <v>1.99</v>
      </c>
      <c r="AD36" s="53">
        <v>0</v>
      </c>
      <c r="AE36" s="53">
        <v>0</v>
      </c>
      <c r="AF36" s="53" t="s">
        <v>1828</v>
      </c>
      <c r="AG36" s="53" t="s">
        <v>1904</v>
      </c>
      <c r="AH36" s="53" t="s">
        <v>1905</v>
      </c>
      <c r="AI36" s="53" t="s">
        <v>1829</v>
      </c>
      <c r="AJ36" s="53" t="s">
        <v>1824</v>
      </c>
      <c r="AK36" s="53" t="s">
        <v>496</v>
      </c>
      <c r="AL36" s="53" t="s">
        <v>1830</v>
      </c>
      <c r="AM36" s="53" t="s">
        <v>1831</v>
      </c>
      <c r="AN36" s="53" t="s">
        <v>1766</v>
      </c>
      <c r="AO36" s="53" t="s">
        <v>483</v>
      </c>
    </row>
    <row r="37" spans="1:41" x14ac:dyDescent="0.25">
      <c r="A37" s="53" t="s">
        <v>35</v>
      </c>
      <c r="B37" s="53" t="s">
        <v>1901</v>
      </c>
      <c r="C37" s="53" t="s">
        <v>1902</v>
      </c>
      <c r="D37" s="53" t="s">
        <v>1903</v>
      </c>
      <c r="E37" s="53" t="s">
        <v>220</v>
      </c>
      <c r="F37" s="53" t="s">
        <v>775</v>
      </c>
      <c r="G37" s="53" t="s">
        <v>1813</v>
      </c>
      <c r="H37" s="53" t="s">
        <v>775</v>
      </c>
      <c r="I37" s="53" t="s">
        <v>1813</v>
      </c>
      <c r="J37" s="53" t="s">
        <v>1904</v>
      </c>
      <c r="K37" s="53" t="s">
        <v>1905</v>
      </c>
      <c r="L37" s="53" t="s">
        <v>1906</v>
      </c>
      <c r="M37" s="53" t="s">
        <v>1816</v>
      </c>
      <c r="N37" s="53" t="s">
        <v>1817</v>
      </c>
      <c r="O37" s="53" t="s">
        <v>1818</v>
      </c>
      <c r="P37" s="53" t="s">
        <v>1819</v>
      </c>
      <c r="Q37" s="53" t="s">
        <v>1820</v>
      </c>
      <c r="R37" s="53" t="s">
        <v>1821</v>
      </c>
      <c r="S37" s="53" t="s">
        <v>1907</v>
      </c>
      <c r="T37" s="53" t="s">
        <v>1908</v>
      </c>
      <c r="U37" s="53" t="s">
        <v>1824</v>
      </c>
      <c r="V37" s="53" t="s">
        <v>1825</v>
      </c>
      <c r="W37" s="53" t="s">
        <v>1838</v>
      </c>
      <c r="X37" s="53" t="s">
        <v>1825</v>
      </c>
      <c r="Y37" s="53" t="s">
        <v>1827</v>
      </c>
      <c r="Z37" s="53">
        <v>1815.85</v>
      </c>
      <c r="AA37" s="53">
        <v>1815.85</v>
      </c>
      <c r="AB37" s="53">
        <v>0</v>
      </c>
      <c r="AC37" s="53">
        <v>1815.85</v>
      </c>
      <c r="AD37" s="53">
        <v>0</v>
      </c>
      <c r="AE37" s="53">
        <v>0</v>
      </c>
      <c r="AF37" s="53" t="s">
        <v>1828</v>
      </c>
      <c r="AG37" s="53" t="s">
        <v>1904</v>
      </c>
      <c r="AH37" s="53" t="s">
        <v>1905</v>
      </c>
      <c r="AI37" s="53" t="s">
        <v>1829</v>
      </c>
      <c r="AJ37" s="53" t="s">
        <v>1824</v>
      </c>
      <c r="AK37" s="53" t="s">
        <v>496</v>
      </c>
      <c r="AL37" s="53" t="s">
        <v>1830</v>
      </c>
      <c r="AM37" s="53" t="s">
        <v>1831</v>
      </c>
      <c r="AN37" s="53" t="s">
        <v>1766</v>
      </c>
      <c r="AO37" s="53" t="s">
        <v>483</v>
      </c>
    </row>
    <row r="38" spans="1:41" x14ac:dyDescent="0.25">
      <c r="A38" s="53" t="s">
        <v>35</v>
      </c>
      <c r="B38" s="53" t="s">
        <v>1909</v>
      </c>
      <c r="C38" s="53" t="s">
        <v>1910</v>
      </c>
      <c r="D38" s="53" t="s">
        <v>1903</v>
      </c>
      <c r="E38" s="53" t="s">
        <v>220</v>
      </c>
      <c r="F38" s="53" t="s">
        <v>775</v>
      </c>
      <c r="G38" s="53" t="s">
        <v>1813</v>
      </c>
      <c r="H38" s="53" t="s">
        <v>775</v>
      </c>
      <c r="I38" s="53" t="s">
        <v>1813</v>
      </c>
      <c r="J38" s="53" t="s">
        <v>1904</v>
      </c>
      <c r="K38" s="53" t="s">
        <v>1905</v>
      </c>
      <c r="L38" s="53" t="s">
        <v>1911</v>
      </c>
      <c r="M38" s="53" t="s">
        <v>1816</v>
      </c>
      <c r="N38" s="53" t="s">
        <v>1817</v>
      </c>
      <c r="O38" s="53" t="s">
        <v>1818</v>
      </c>
      <c r="P38" s="53" t="s">
        <v>1819</v>
      </c>
      <c r="Q38" s="53" t="s">
        <v>1820</v>
      </c>
      <c r="R38" s="53" t="s">
        <v>1821</v>
      </c>
      <c r="S38" s="53" t="s">
        <v>1912</v>
      </c>
      <c r="T38" s="53" t="s">
        <v>1913</v>
      </c>
      <c r="U38" s="53" t="s">
        <v>1824</v>
      </c>
      <c r="V38" s="53" t="s">
        <v>1825</v>
      </c>
      <c r="W38" s="53" t="s">
        <v>1856</v>
      </c>
      <c r="X38" s="53" t="s">
        <v>1857</v>
      </c>
      <c r="Y38" s="53" t="s">
        <v>1827</v>
      </c>
      <c r="Z38" s="53">
        <v>5500</v>
      </c>
      <c r="AA38" s="53">
        <v>5500</v>
      </c>
      <c r="AB38" s="53">
        <v>0</v>
      </c>
      <c r="AC38" s="53">
        <v>5500</v>
      </c>
      <c r="AD38" s="53">
        <v>0</v>
      </c>
      <c r="AE38" s="53">
        <v>0</v>
      </c>
      <c r="AF38" s="53" t="s">
        <v>1828</v>
      </c>
      <c r="AG38" s="53" t="s">
        <v>1904</v>
      </c>
      <c r="AH38" s="53" t="s">
        <v>1905</v>
      </c>
      <c r="AI38" s="53" t="s">
        <v>1829</v>
      </c>
      <c r="AJ38" s="53" t="s">
        <v>1824</v>
      </c>
      <c r="AK38" s="53" t="s">
        <v>496</v>
      </c>
      <c r="AL38" s="53" t="s">
        <v>1830</v>
      </c>
      <c r="AM38" s="53" t="s">
        <v>1831</v>
      </c>
      <c r="AN38" s="53" t="s">
        <v>1766</v>
      </c>
      <c r="AO38" s="53" t="s">
        <v>483</v>
      </c>
    </row>
    <row r="39" spans="1:41" x14ac:dyDescent="0.25">
      <c r="A39" s="53" t="s">
        <v>35</v>
      </c>
      <c r="B39" s="53" t="s">
        <v>1914</v>
      </c>
      <c r="C39" s="53" t="s">
        <v>1915</v>
      </c>
      <c r="D39" s="53" t="s">
        <v>1903</v>
      </c>
      <c r="E39" s="53" t="s">
        <v>220</v>
      </c>
      <c r="F39" s="53" t="s">
        <v>775</v>
      </c>
      <c r="G39" s="53" t="s">
        <v>1813</v>
      </c>
      <c r="H39" s="53" t="s">
        <v>775</v>
      </c>
      <c r="I39" s="53" t="s">
        <v>1813</v>
      </c>
      <c r="J39" s="53" t="s">
        <v>1904</v>
      </c>
      <c r="K39" s="53" t="s">
        <v>1905</v>
      </c>
      <c r="L39" s="53" t="s">
        <v>1916</v>
      </c>
      <c r="M39" s="53" t="s">
        <v>1816</v>
      </c>
      <c r="N39" s="53" t="s">
        <v>1817</v>
      </c>
      <c r="O39" s="53" t="s">
        <v>1818</v>
      </c>
      <c r="P39" s="53" t="s">
        <v>1819</v>
      </c>
      <c r="Q39" s="53" t="s">
        <v>1820</v>
      </c>
      <c r="R39" s="53" t="s">
        <v>1821</v>
      </c>
      <c r="S39" s="53" t="s">
        <v>1917</v>
      </c>
      <c r="T39" s="53" t="s">
        <v>1918</v>
      </c>
      <c r="U39" s="53" t="s">
        <v>1824</v>
      </c>
      <c r="V39" s="53" t="s">
        <v>1825</v>
      </c>
      <c r="W39" s="53" t="s">
        <v>1826</v>
      </c>
      <c r="X39" s="53" t="s">
        <v>1825</v>
      </c>
      <c r="Y39" s="53" t="s">
        <v>1827</v>
      </c>
      <c r="Z39" s="53">
        <v>258.83</v>
      </c>
      <c r="AA39" s="53">
        <v>258.83</v>
      </c>
      <c r="AB39" s="53">
        <v>0</v>
      </c>
      <c r="AC39" s="53">
        <v>258.83</v>
      </c>
      <c r="AD39" s="53">
        <v>0</v>
      </c>
      <c r="AE39" s="53">
        <v>0</v>
      </c>
      <c r="AF39" s="53" t="s">
        <v>1828</v>
      </c>
      <c r="AG39" s="53" t="s">
        <v>1904</v>
      </c>
      <c r="AH39" s="53" t="s">
        <v>1905</v>
      </c>
      <c r="AI39" s="53" t="s">
        <v>1829</v>
      </c>
      <c r="AJ39" s="53" t="s">
        <v>1824</v>
      </c>
      <c r="AK39" s="53" t="s">
        <v>496</v>
      </c>
      <c r="AL39" s="53" t="s">
        <v>1830</v>
      </c>
      <c r="AM39" s="53" t="s">
        <v>1831</v>
      </c>
      <c r="AN39" s="53" t="s">
        <v>220</v>
      </c>
      <c r="AO39" s="53" t="s">
        <v>483</v>
      </c>
    </row>
    <row r="40" spans="1:41" x14ac:dyDescent="0.25">
      <c r="A40" s="53" t="s">
        <v>35</v>
      </c>
      <c r="B40" s="53" t="s">
        <v>1914</v>
      </c>
      <c r="C40" s="53" t="s">
        <v>1915</v>
      </c>
      <c r="D40" s="53" t="s">
        <v>1903</v>
      </c>
      <c r="E40" s="53" t="s">
        <v>220</v>
      </c>
      <c r="F40" s="53" t="s">
        <v>775</v>
      </c>
      <c r="G40" s="53" t="s">
        <v>1813</v>
      </c>
      <c r="H40" s="53" t="s">
        <v>775</v>
      </c>
      <c r="I40" s="53" t="s">
        <v>1813</v>
      </c>
      <c r="J40" s="53" t="s">
        <v>1904</v>
      </c>
      <c r="K40" s="53" t="s">
        <v>1905</v>
      </c>
      <c r="L40" s="53" t="s">
        <v>1916</v>
      </c>
      <c r="M40" s="53" t="s">
        <v>1816</v>
      </c>
      <c r="N40" s="53" t="s">
        <v>1817</v>
      </c>
      <c r="O40" s="53" t="s">
        <v>1818</v>
      </c>
      <c r="P40" s="53" t="s">
        <v>1819</v>
      </c>
      <c r="Q40" s="53" t="s">
        <v>1820</v>
      </c>
      <c r="R40" s="53" t="s">
        <v>1821</v>
      </c>
      <c r="S40" s="53" t="s">
        <v>1917</v>
      </c>
      <c r="T40" s="53" t="s">
        <v>1918</v>
      </c>
      <c r="U40" s="53" t="s">
        <v>1824</v>
      </c>
      <c r="V40" s="53" t="s">
        <v>1825</v>
      </c>
      <c r="W40" s="53" t="s">
        <v>1832</v>
      </c>
      <c r="X40" s="53" t="s">
        <v>1825</v>
      </c>
      <c r="Y40" s="53" t="s">
        <v>1827</v>
      </c>
      <c r="Z40" s="53">
        <v>2584.86</v>
      </c>
      <c r="AA40" s="53">
        <v>2584.86</v>
      </c>
      <c r="AB40" s="53">
        <v>0</v>
      </c>
      <c r="AC40" s="53">
        <v>2584.86</v>
      </c>
      <c r="AD40" s="53">
        <v>0</v>
      </c>
      <c r="AE40" s="53">
        <v>0</v>
      </c>
      <c r="AF40" s="53" t="s">
        <v>1828</v>
      </c>
      <c r="AG40" s="53" t="s">
        <v>1904</v>
      </c>
      <c r="AH40" s="53" t="s">
        <v>1905</v>
      </c>
      <c r="AI40" s="53" t="s">
        <v>1829</v>
      </c>
      <c r="AJ40" s="53" t="s">
        <v>1824</v>
      </c>
      <c r="AK40" s="53" t="s">
        <v>496</v>
      </c>
      <c r="AL40" s="53" t="s">
        <v>1830</v>
      </c>
      <c r="AM40" s="53" t="s">
        <v>1831</v>
      </c>
      <c r="AN40" s="53" t="s">
        <v>220</v>
      </c>
      <c r="AO40" s="53" t="s">
        <v>483</v>
      </c>
    </row>
    <row r="41" spans="1:41" x14ac:dyDescent="0.25">
      <c r="A41" s="53" t="s">
        <v>35</v>
      </c>
      <c r="B41" s="53" t="s">
        <v>1914</v>
      </c>
      <c r="C41" s="53" t="s">
        <v>1915</v>
      </c>
      <c r="D41" s="53" t="s">
        <v>1903</v>
      </c>
      <c r="E41" s="53" t="s">
        <v>220</v>
      </c>
      <c r="F41" s="53" t="s">
        <v>775</v>
      </c>
      <c r="G41" s="53" t="s">
        <v>1813</v>
      </c>
      <c r="H41" s="53" t="s">
        <v>775</v>
      </c>
      <c r="I41" s="53" t="s">
        <v>1813</v>
      </c>
      <c r="J41" s="53" t="s">
        <v>1904</v>
      </c>
      <c r="K41" s="53" t="s">
        <v>1905</v>
      </c>
      <c r="L41" s="53" t="s">
        <v>1916</v>
      </c>
      <c r="M41" s="53" t="s">
        <v>1816</v>
      </c>
      <c r="N41" s="53" t="s">
        <v>1817</v>
      </c>
      <c r="O41" s="53" t="s">
        <v>1818</v>
      </c>
      <c r="P41" s="53" t="s">
        <v>1819</v>
      </c>
      <c r="Q41" s="53" t="s">
        <v>1820</v>
      </c>
      <c r="R41" s="53" t="s">
        <v>1821</v>
      </c>
      <c r="S41" s="53" t="s">
        <v>1917</v>
      </c>
      <c r="T41" s="53" t="s">
        <v>1918</v>
      </c>
      <c r="U41" s="53" t="s">
        <v>1824</v>
      </c>
      <c r="V41" s="53" t="s">
        <v>1825</v>
      </c>
      <c r="W41" s="53" t="s">
        <v>1833</v>
      </c>
      <c r="X41" s="53" t="s">
        <v>1835</v>
      </c>
      <c r="Y41" s="53" t="s">
        <v>1827</v>
      </c>
      <c r="Z41" s="53">
        <v>24.79</v>
      </c>
      <c r="AA41" s="53">
        <v>24.79</v>
      </c>
      <c r="AB41" s="53">
        <v>0</v>
      </c>
      <c r="AC41" s="53">
        <v>24.79</v>
      </c>
      <c r="AD41" s="53">
        <v>0</v>
      </c>
      <c r="AE41" s="53">
        <v>0</v>
      </c>
      <c r="AF41" s="53" t="s">
        <v>1828</v>
      </c>
      <c r="AG41" s="53" t="s">
        <v>1904</v>
      </c>
      <c r="AH41" s="53" t="s">
        <v>1905</v>
      </c>
      <c r="AI41" s="53" t="s">
        <v>1829</v>
      </c>
      <c r="AJ41" s="53" t="s">
        <v>1824</v>
      </c>
      <c r="AK41" s="53" t="s">
        <v>496</v>
      </c>
      <c r="AL41" s="53" t="s">
        <v>1830</v>
      </c>
      <c r="AM41" s="53" t="s">
        <v>1831</v>
      </c>
      <c r="AN41" s="53" t="s">
        <v>220</v>
      </c>
      <c r="AO41" s="53" t="s">
        <v>483</v>
      </c>
    </row>
    <row r="42" spans="1:41" x14ac:dyDescent="0.25">
      <c r="A42" s="53" t="s">
        <v>35</v>
      </c>
      <c r="B42" s="53" t="s">
        <v>1914</v>
      </c>
      <c r="C42" s="53" t="s">
        <v>1915</v>
      </c>
      <c r="D42" s="53" t="s">
        <v>1903</v>
      </c>
      <c r="E42" s="53" t="s">
        <v>220</v>
      </c>
      <c r="F42" s="53" t="s">
        <v>775</v>
      </c>
      <c r="G42" s="53" t="s">
        <v>1813</v>
      </c>
      <c r="H42" s="53" t="s">
        <v>775</v>
      </c>
      <c r="I42" s="53" t="s">
        <v>1813</v>
      </c>
      <c r="J42" s="53" t="s">
        <v>1904</v>
      </c>
      <c r="K42" s="53" t="s">
        <v>1905</v>
      </c>
      <c r="L42" s="53" t="s">
        <v>1916</v>
      </c>
      <c r="M42" s="53" t="s">
        <v>1816</v>
      </c>
      <c r="N42" s="53" t="s">
        <v>1817</v>
      </c>
      <c r="O42" s="53" t="s">
        <v>1818</v>
      </c>
      <c r="P42" s="53" t="s">
        <v>1819</v>
      </c>
      <c r="Q42" s="53" t="s">
        <v>1820</v>
      </c>
      <c r="R42" s="53" t="s">
        <v>1821</v>
      </c>
      <c r="S42" s="53" t="s">
        <v>1917</v>
      </c>
      <c r="T42" s="53" t="s">
        <v>1918</v>
      </c>
      <c r="U42" s="53" t="s">
        <v>1824</v>
      </c>
      <c r="V42" s="53" t="s">
        <v>1825</v>
      </c>
      <c r="W42" s="53" t="s">
        <v>1838</v>
      </c>
      <c r="X42" s="53" t="s">
        <v>1825</v>
      </c>
      <c r="Y42" s="53" t="s">
        <v>1827</v>
      </c>
      <c r="Z42" s="53">
        <v>131.52000000000001</v>
      </c>
      <c r="AA42" s="53">
        <v>131.52000000000001</v>
      </c>
      <c r="AB42" s="53">
        <v>0</v>
      </c>
      <c r="AC42" s="53">
        <v>131.52000000000001</v>
      </c>
      <c r="AD42" s="53">
        <v>0</v>
      </c>
      <c r="AE42" s="53">
        <v>0</v>
      </c>
      <c r="AF42" s="53" t="s">
        <v>1828</v>
      </c>
      <c r="AG42" s="53" t="s">
        <v>1904</v>
      </c>
      <c r="AH42" s="53" t="s">
        <v>1905</v>
      </c>
      <c r="AI42" s="53" t="s">
        <v>1829</v>
      </c>
      <c r="AJ42" s="53" t="s">
        <v>1824</v>
      </c>
      <c r="AK42" s="53" t="s">
        <v>496</v>
      </c>
      <c r="AL42" s="53" t="s">
        <v>1830</v>
      </c>
      <c r="AM42" s="53" t="s">
        <v>1831</v>
      </c>
      <c r="AN42" s="53" t="s">
        <v>220</v>
      </c>
      <c r="AO42" s="53" t="s">
        <v>483</v>
      </c>
    </row>
    <row r="43" spans="1:41" x14ac:dyDescent="0.25">
      <c r="A43" s="53" t="s">
        <v>35</v>
      </c>
      <c r="B43" s="53" t="s">
        <v>1919</v>
      </c>
      <c r="C43" s="53" t="s">
        <v>1920</v>
      </c>
      <c r="D43" s="53" t="s">
        <v>1903</v>
      </c>
      <c r="E43" s="53" t="s">
        <v>220</v>
      </c>
      <c r="F43" s="53" t="s">
        <v>775</v>
      </c>
      <c r="G43" s="53" t="s">
        <v>1813</v>
      </c>
      <c r="H43" s="53" t="s">
        <v>775</v>
      </c>
      <c r="I43" s="53" t="s">
        <v>1813</v>
      </c>
      <c r="J43" s="53" t="s">
        <v>1904</v>
      </c>
      <c r="K43" s="53" t="s">
        <v>1905</v>
      </c>
      <c r="L43" s="53" t="s">
        <v>1921</v>
      </c>
      <c r="M43" s="53" t="s">
        <v>1816</v>
      </c>
      <c r="N43" s="53" t="s">
        <v>1817</v>
      </c>
      <c r="O43" s="53" t="s">
        <v>1818</v>
      </c>
      <c r="P43" s="53" t="s">
        <v>1819</v>
      </c>
      <c r="Q43" s="53" t="s">
        <v>1820</v>
      </c>
      <c r="R43" s="53" t="s">
        <v>1821</v>
      </c>
      <c r="S43" s="53" t="s">
        <v>1922</v>
      </c>
      <c r="T43" s="53" t="s">
        <v>1923</v>
      </c>
      <c r="U43" s="53" t="s">
        <v>1824</v>
      </c>
      <c r="V43" s="53" t="s">
        <v>1825</v>
      </c>
      <c r="W43" s="53" t="s">
        <v>1856</v>
      </c>
      <c r="X43" s="53" t="s">
        <v>1857</v>
      </c>
      <c r="Y43" s="53" t="s">
        <v>1827</v>
      </c>
      <c r="Z43" s="53">
        <v>2176.75</v>
      </c>
      <c r="AA43" s="53">
        <v>2176.75</v>
      </c>
      <c r="AB43" s="53">
        <v>0</v>
      </c>
      <c r="AC43" s="53">
        <v>2176.75</v>
      </c>
      <c r="AD43" s="53">
        <v>0</v>
      </c>
      <c r="AE43" s="53">
        <v>0</v>
      </c>
      <c r="AF43" s="53" t="s">
        <v>1828</v>
      </c>
      <c r="AG43" s="53" t="s">
        <v>1904</v>
      </c>
      <c r="AH43" s="53" t="s">
        <v>1905</v>
      </c>
      <c r="AI43" s="53" t="s">
        <v>1829</v>
      </c>
      <c r="AJ43" s="53" t="s">
        <v>1824</v>
      </c>
      <c r="AK43" s="53" t="s">
        <v>496</v>
      </c>
      <c r="AL43" s="53" t="s">
        <v>1830</v>
      </c>
      <c r="AM43" s="53" t="s">
        <v>1831</v>
      </c>
      <c r="AN43" s="53" t="s">
        <v>220</v>
      </c>
      <c r="AO43" s="53" t="s">
        <v>483</v>
      </c>
    </row>
    <row r="44" spans="1:41" x14ac:dyDescent="0.25">
      <c r="A44" s="53" t="s">
        <v>35</v>
      </c>
      <c r="B44" s="53" t="s">
        <v>1924</v>
      </c>
      <c r="C44" s="53" t="s">
        <v>1925</v>
      </c>
      <c r="D44" s="53" t="s">
        <v>1903</v>
      </c>
      <c r="E44" s="53" t="s">
        <v>220</v>
      </c>
      <c r="F44" s="53" t="s">
        <v>775</v>
      </c>
      <c r="G44" s="53" t="s">
        <v>1813</v>
      </c>
      <c r="H44" s="53" t="s">
        <v>775</v>
      </c>
      <c r="I44" s="53" t="s">
        <v>1813</v>
      </c>
      <c r="J44" s="53" t="s">
        <v>1904</v>
      </c>
      <c r="K44" s="53" t="s">
        <v>1905</v>
      </c>
      <c r="L44" s="53" t="s">
        <v>1926</v>
      </c>
      <c r="M44" s="53" t="s">
        <v>1816</v>
      </c>
      <c r="N44" s="53" t="s">
        <v>1817</v>
      </c>
      <c r="O44" s="53" t="s">
        <v>1818</v>
      </c>
      <c r="P44" s="53" t="s">
        <v>1819</v>
      </c>
      <c r="Q44" s="53" t="s">
        <v>1820</v>
      </c>
      <c r="R44" s="53" t="s">
        <v>1821</v>
      </c>
      <c r="S44" s="53" t="s">
        <v>1927</v>
      </c>
      <c r="T44" s="53" t="s">
        <v>1928</v>
      </c>
      <c r="U44" s="53" t="s">
        <v>1824</v>
      </c>
      <c r="V44" s="53" t="s">
        <v>1825</v>
      </c>
      <c r="W44" s="53" t="s">
        <v>1856</v>
      </c>
      <c r="X44" s="53" t="s">
        <v>1857</v>
      </c>
      <c r="Y44" s="53" t="s">
        <v>1827</v>
      </c>
      <c r="Z44" s="53">
        <v>719.1</v>
      </c>
      <c r="AA44" s="53">
        <v>719.1</v>
      </c>
      <c r="AB44" s="53">
        <v>0</v>
      </c>
      <c r="AC44" s="53">
        <v>719.1</v>
      </c>
      <c r="AD44" s="53">
        <v>0</v>
      </c>
      <c r="AE44" s="53">
        <v>0</v>
      </c>
      <c r="AF44" s="53" t="s">
        <v>1828</v>
      </c>
      <c r="AG44" s="53" t="s">
        <v>1904</v>
      </c>
      <c r="AH44" s="53" t="s">
        <v>1905</v>
      </c>
      <c r="AI44" s="53" t="s">
        <v>1829</v>
      </c>
      <c r="AJ44" s="53" t="s">
        <v>1824</v>
      </c>
      <c r="AK44" s="53" t="s">
        <v>496</v>
      </c>
      <c r="AL44" s="53" t="s">
        <v>1830</v>
      </c>
      <c r="AM44" s="53" t="s">
        <v>1831</v>
      </c>
      <c r="AN44" s="53" t="s">
        <v>220</v>
      </c>
      <c r="AO44" s="53" t="s">
        <v>483</v>
      </c>
    </row>
    <row r="45" spans="1:41" x14ac:dyDescent="0.25">
      <c r="A45" s="53" t="s">
        <v>35</v>
      </c>
      <c r="B45" s="53" t="s">
        <v>1929</v>
      </c>
      <c r="C45" s="53" t="s">
        <v>1930</v>
      </c>
      <c r="D45" s="53" t="s">
        <v>1931</v>
      </c>
      <c r="E45" s="53" t="s">
        <v>1932</v>
      </c>
      <c r="F45" s="53" t="s">
        <v>775</v>
      </c>
      <c r="G45" s="53" t="s">
        <v>1813</v>
      </c>
      <c r="H45" s="53" t="s">
        <v>775</v>
      </c>
      <c r="I45" s="53" t="s">
        <v>1813</v>
      </c>
      <c r="J45" s="53" t="s">
        <v>1891</v>
      </c>
      <c r="K45" s="53" t="s">
        <v>1933</v>
      </c>
      <c r="L45" s="53" t="s">
        <v>1934</v>
      </c>
      <c r="M45" s="53" t="s">
        <v>1816</v>
      </c>
      <c r="N45" s="53" t="s">
        <v>1817</v>
      </c>
      <c r="O45" s="53" t="s">
        <v>1818</v>
      </c>
      <c r="P45" s="53" t="s">
        <v>1819</v>
      </c>
      <c r="Q45" s="53" t="s">
        <v>1820</v>
      </c>
      <c r="R45" s="53" t="s">
        <v>1821</v>
      </c>
      <c r="S45" s="53" t="s">
        <v>1935</v>
      </c>
      <c r="T45" s="53" t="s">
        <v>1936</v>
      </c>
      <c r="U45" s="53" t="s">
        <v>1824</v>
      </c>
      <c r="V45" s="53" t="s">
        <v>1825</v>
      </c>
      <c r="W45" s="53" t="s">
        <v>1826</v>
      </c>
      <c r="X45" s="53" t="s">
        <v>1825</v>
      </c>
      <c r="Y45" s="53" t="s">
        <v>1827</v>
      </c>
      <c r="Z45" s="53">
        <v>15.18</v>
      </c>
      <c r="AA45" s="53">
        <v>15.18</v>
      </c>
      <c r="AB45" s="53">
        <v>0</v>
      </c>
      <c r="AC45" s="53">
        <v>15.18</v>
      </c>
      <c r="AD45" s="53">
        <v>0</v>
      </c>
      <c r="AE45" s="53">
        <v>0</v>
      </c>
      <c r="AF45" s="53" t="s">
        <v>1828</v>
      </c>
      <c r="AG45" s="53" t="s">
        <v>1891</v>
      </c>
      <c r="AH45" s="53" t="s">
        <v>1937</v>
      </c>
      <c r="AI45" s="53" t="s">
        <v>1829</v>
      </c>
      <c r="AJ45" s="53" t="s">
        <v>1824</v>
      </c>
      <c r="AK45" s="53" t="s">
        <v>496</v>
      </c>
      <c r="AL45" s="53" t="s">
        <v>1830</v>
      </c>
      <c r="AM45" s="53" t="s">
        <v>1831</v>
      </c>
      <c r="AN45" s="53" t="s">
        <v>1769</v>
      </c>
      <c r="AO45" s="53" t="s">
        <v>641</v>
      </c>
    </row>
    <row r="46" spans="1:41" x14ac:dyDescent="0.25">
      <c r="A46" s="53" t="s">
        <v>35</v>
      </c>
      <c r="B46" s="53" t="s">
        <v>1929</v>
      </c>
      <c r="C46" s="53" t="s">
        <v>1930</v>
      </c>
      <c r="D46" s="53" t="s">
        <v>1931</v>
      </c>
      <c r="E46" s="53" t="s">
        <v>1932</v>
      </c>
      <c r="F46" s="53" t="s">
        <v>775</v>
      </c>
      <c r="G46" s="53" t="s">
        <v>1813</v>
      </c>
      <c r="H46" s="53" t="s">
        <v>775</v>
      </c>
      <c r="I46" s="53" t="s">
        <v>1813</v>
      </c>
      <c r="J46" s="53" t="s">
        <v>1891</v>
      </c>
      <c r="K46" s="53" t="s">
        <v>1933</v>
      </c>
      <c r="L46" s="53" t="s">
        <v>1934</v>
      </c>
      <c r="M46" s="53" t="s">
        <v>1816</v>
      </c>
      <c r="N46" s="53" t="s">
        <v>1817</v>
      </c>
      <c r="O46" s="53" t="s">
        <v>1818</v>
      </c>
      <c r="P46" s="53" t="s">
        <v>1819</v>
      </c>
      <c r="Q46" s="53" t="s">
        <v>1820</v>
      </c>
      <c r="R46" s="53" t="s">
        <v>1821</v>
      </c>
      <c r="S46" s="53" t="s">
        <v>1935</v>
      </c>
      <c r="T46" s="53" t="s">
        <v>1936</v>
      </c>
      <c r="U46" s="53" t="s">
        <v>1824</v>
      </c>
      <c r="V46" s="53" t="s">
        <v>1825</v>
      </c>
      <c r="W46" s="53" t="s">
        <v>1832</v>
      </c>
      <c r="X46" s="53" t="s">
        <v>1825</v>
      </c>
      <c r="Y46" s="53" t="s">
        <v>1827</v>
      </c>
      <c r="Z46" s="53">
        <v>7.65</v>
      </c>
      <c r="AA46" s="53">
        <v>7.65</v>
      </c>
      <c r="AB46" s="53">
        <v>0</v>
      </c>
      <c r="AC46" s="53">
        <v>7.65</v>
      </c>
      <c r="AD46" s="53">
        <v>0</v>
      </c>
      <c r="AE46" s="53">
        <v>0</v>
      </c>
      <c r="AF46" s="53" t="s">
        <v>1828</v>
      </c>
      <c r="AG46" s="53" t="s">
        <v>1891</v>
      </c>
      <c r="AH46" s="53" t="s">
        <v>1937</v>
      </c>
      <c r="AI46" s="53" t="s">
        <v>1829</v>
      </c>
      <c r="AJ46" s="53" t="s">
        <v>1824</v>
      </c>
      <c r="AK46" s="53" t="s">
        <v>496</v>
      </c>
      <c r="AL46" s="53" t="s">
        <v>1830</v>
      </c>
      <c r="AM46" s="53" t="s">
        <v>1831</v>
      </c>
      <c r="AN46" s="53" t="s">
        <v>1769</v>
      </c>
      <c r="AO46" s="53" t="s">
        <v>641</v>
      </c>
    </row>
    <row r="47" spans="1:41" x14ac:dyDescent="0.25">
      <c r="A47" s="53" t="s">
        <v>35</v>
      </c>
      <c r="B47" s="53" t="s">
        <v>1929</v>
      </c>
      <c r="C47" s="53" t="s">
        <v>1930</v>
      </c>
      <c r="D47" s="53" t="s">
        <v>1931</v>
      </c>
      <c r="E47" s="53" t="s">
        <v>1932</v>
      </c>
      <c r="F47" s="53" t="s">
        <v>775</v>
      </c>
      <c r="G47" s="53" t="s">
        <v>1813</v>
      </c>
      <c r="H47" s="53" t="s">
        <v>775</v>
      </c>
      <c r="I47" s="53" t="s">
        <v>1813</v>
      </c>
      <c r="J47" s="53" t="s">
        <v>1891</v>
      </c>
      <c r="K47" s="53" t="s">
        <v>1933</v>
      </c>
      <c r="L47" s="53" t="s">
        <v>1934</v>
      </c>
      <c r="M47" s="53" t="s">
        <v>1816</v>
      </c>
      <c r="N47" s="53" t="s">
        <v>1817</v>
      </c>
      <c r="O47" s="53" t="s">
        <v>1818</v>
      </c>
      <c r="P47" s="53" t="s">
        <v>1819</v>
      </c>
      <c r="Q47" s="53" t="s">
        <v>1820</v>
      </c>
      <c r="R47" s="53" t="s">
        <v>1821</v>
      </c>
      <c r="S47" s="53" t="s">
        <v>1935</v>
      </c>
      <c r="T47" s="53" t="s">
        <v>1936</v>
      </c>
      <c r="U47" s="53" t="s">
        <v>1824</v>
      </c>
      <c r="V47" s="53" t="s">
        <v>1825</v>
      </c>
      <c r="W47" s="53" t="s">
        <v>1833</v>
      </c>
      <c r="X47" s="53" t="s">
        <v>1834</v>
      </c>
      <c r="Y47" s="53" t="s">
        <v>1827</v>
      </c>
      <c r="Z47" s="53">
        <v>1.21</v>
      </c>
      <c r="AA47" s="53">
        <v>1.21</v>
      </c>
      <c r="AB47" s="53">
        <v>0</v>
      </c>
      <c r="AC47" s="53">
        <v>1.21</v>
      </c>
      <c r="AD47" s="53">
        <v>0</v>
      </c>
      <c r="AE47" s="53">
        <v>0</v>
      </c>
      <c r="AF47" s="53" t="s">
        <v>1828</v>
      </c>
      <c r="AG47" s="53" t="s">
        <v>1891</v>
      </c>
      <c r="AH47" s="53" t="s">
        <v>1937</v>
      </c>
      <c r="AI47" s="53" t="s">
        <v>1829</v>
      </c>
      <c r="AJ47" s="53" t="s">
        <v>1824</v>
      </c>
      <c r="AK47" s="53" t="s">
        <v>496</v>
      </c>
      <c r="AL47" s="53" t="s">
        <v>1830</v>
      </c>
      <c r="AM47" s="53" t="s">
        <v>1831</v>
      </c>
      <c r="AN47" s="53" t="s">
        <v>1769</v>
      </c>
      <c r="AO47" s="53" t="s">
        <v>641</v>
      </c>
    </row>
    <row r="48" spans="1:41" x14ac:dyDescent="0.25">
      <c r="A48" s="53" t="s">
        <v>35</v>
      </c>
      <c r="B48" s="53" t="s">
        <v>1929</v>
      </c>
      <c r="C48" s="53" t="s">
        <v>1930</v>
      </c>
      <c r="D48" s="53" t="s">
        <v>1931</v>
      </c>
      <c r="E48" s="53" t="s">
        <v>1932</v>
      </c>
      <c r="F48" s="53" t="s">
        <v>775</v>
      </c>
      <c r="G48" s="53" t="s">
        <v>1813</v>
      </c>
      <c r="H48" s="53" t="s">
        <v>775</v>
      </c>
      <c r="I48" s="53" t="s">
        <v>1813</v>
      </c>
      <c r="J48" s="53" t="s">
        <v>1891</v>
      </c>
      <c r="K48" s="53" t="s">
        <v>1933</v>
      </c>
      <c r="L48" s="53" t="s">
        <v>1934</v>
      </c>
      <c r="M48" s="53" t="s">
        <v>1816</v>
      </c>
      <c r="N48" s="53" t="s">
        <v>1817</v>
      </c>
      <c r="O48" s="53" t="s">
        <v>1818</v>
      </c>
      <c r="P48" s="53" t="s">
        <v>1819</v>
      </c>
      <c r="Q48" s="53" t="s">
        <v>1820</v>
      </c>
      <c r="R48" s="53" t="s">
        <v>1821</v>
      </c>
      <c r="S48" s="53" t="s">
        <v>1935</v>
      </c>
      <c r="T48" s="53" t="s">
        <v>1936</v>
      </c>
      <c r="U48" s="53" t="s">
        <v>1824</v>
      </c>
      <c r="V48" s="53" t="s">
        <v>1825</v>
      </c>
      <c r="W48" s="53" t="s">
        <v>1837</v>
      </c>
      <c r="X48" s="53" t="s">
        <v>1825</v>
      </c>
      <c r="Y48" s="53" t="s">
        <v>1827</v>
      </c>
      <c r="Z48" s="53">
        <v>11.84</v>
      </c>
      <c r="AA48" s="53">
        <v>11.84</v>
      </c>
      <c r="AB48" s="53">
        <v>0</v>
      </c>
      <c r="AC48" s="53">
        <v>11.84</v>
      </c>
      <c r="AD48" s="53">
        <v>0</v>
      </c>
      <c r="AE48" s="53">
        <v>0</v>
      </c>
      <c r="AF48" s="53" t="s">
        <v>1828</v>
      </c>
      <c r="AG48" s="53" t="s">
        <v>1891</v>
      </c>
      <c r="AH48" s="53" t="s">
        <v>1937</v>
      </c>
      <c r="AI48" s="53" t="s">
        <v>1829</v>
      </c>
      <c r="AJ48" s="53" t="s">
        <v>1824</v>
      </c>
      <c r="AK48" s="53" t="s">
        <v>496</v>
      </c>
      <c r="AL48" s="53" t="s">
        <v>1830</v>
      </c>
      <c r="AM48" s="53" t="s">
        <v>1831</v>
      </c>
      <c r="AN48" s="53" t="s">
        <v>1769</v>
      </c>
      <c r="AO48" s="53" t="s">
        <v>641</v>
      </c>
    </row>
    <row r="49" spans="1:41" x14ac:dyDescent="0.25">
      <c r="A49" s="53" t="s">
        <v>35</v>
      </c>
      <c r="B49" s="53" t="s">
        <v>1929</v>
      </c>
      <c r="C49" s="53" t="s">
        <v>1930</v>
      </c>
      <c r="D49" s="53" t="s">
        <v>1931</v>
      </c>
      <c r="E49" s="53" t="s">
        <v>1932</v>
      </c>
      <c r="F49" s="53" t="s">
        <v>775</v>
      </c>
      <c r="G49" s="53" t="s">
        <v>1813</v>
      </c>
      <c r="H49" s="53" t="s">
        <v>775</v>
      </c>
      <c r="I49" s="53" t="s">
        <v>1813</v>
      </c>
      <c r="J49" s="53" t="s">
        <v>1891</v>
      </c>
      <c r="K49" s="53" t="s">
        <v>1933</v>
      </c>
      <c r="L49" s="53" t="s">
        <v>1934</v>
      </c>
      <c r="M49" s="53" t="s">
        <v>1816</v>
      </c>
      <c r="N49" s="53" t="s">
        <v>1817</v>
      </c>
      <c r="O49" s="53" t="s">
        <v>1818</v>
      </c>
      <c r="P49" s="53" t="s">
        <v>1819</v>
      </c>
      <c r="Q49" s="53" t="s">
        <v>1820</v>
      </c>
      <c r="R49" s="53" t="s">
        <v>1821</v>
      </c>
      <c r="S49" s="53" t="s">
        <v>1935</v>
      </c>
      <c r="T49" s="53" t="s">
        <v>1936</v>
      </c>
      <c r="U49" s="53" t="s">
        <v>1824</v>
      </c>
      <c r="V49" s="53" t="s">
        <v>1825</v>
      </c>
      <c r="W49" s="53" t="s">
        <v>1838</v>
      </c>
      <c r="X49" s="53" t="s">
        <v>1825</v>
      </c>
      <c r="Y49" s="53" t="s">
        <v>1827</v>
      </c>
      <c r="Z49" s="53">
        <v>3.03</v>
      </c>
      <c r="AA49" s="53">
        <v>3.03</v>
      </c>
      <c r="AB49" s="53">
        <v>0</v>
      </c>
      <c r="AC49" s="53">
        <v>3.03</v>
      </c>
      <c r="AD49" s="53">
        <v>0</v>
      </c>
      <c r="AE49" s="53">
        <v>0</v>
      </c>
      <c r="AF49" s="53" t="s">
        <v>1828</v>
      </c>
      <c r="AG49" s="53" t="s">
        <v>1891</v>
      </c>
      <c r="AH49" s="53" t="s">
        <v>1937</v>
      </c>
      <c r="AI49" s="53" t="s">
        <v>1829</v>
      </c>
      <c r="AJ49" s="53" t="s">
        <v>1824</v>
      </c>
      <c r="AK49" s="53" t="s">
        <v>496</v>
      </c>
      <c r="AL49" s="53" t="s">
        <v>1830</v>
      </c>
      <c r="AM49" s="53" t="s">
        <v>1831</v>
      </c>
      <c r="AN49" s="53" t="s">
        <v>1769</v>
      </c>
      <c r="AO49" s="53" t="s">
        <v>641</v>
      </c>
    </row>
    <row r="50" spans="1:41" x14ac:dyDescent="0.25">
      <c r="A50" s="53" t="s">
        <v>35</v>
      </c>
      <c r="B50" s="53" t="s">
        <v>1938</v>
      </c>
      <c r="C50" s="53" t="s">
        <v>1939</v>
      </c>
      <c r="D50" s="53" t="s">
        <v>1841</v>
      </c>
      <c r="E50" s="53" t="s">
        <v>1842</v>
      </c>
      <c r="F50" s="53" t="s">
        <v>775</v>
      </c>
      <c r="G50" s="53" t="s">
        <v>1813</v>
      </c>
      <c r="H50" s="53" t="s">
        <v>775</v>
      </c>
      <c r="I50" s="53" t="s">
        <v>1813</v>
      </c>
      <c r="J50" s="53" t="s">
        <v>1843</v>
      </c>
      <c r="K50" s="53" t="s">
        <v>1844</v>
      </c>
      <c r="L50" s="53" t="s">
        <v>1940</v>
      </c>
      <c r="M50" s="53" t="s">
        <v>1816</v>
      </c>
      <c r="N50" s="53" t="s">
        <v>1817</v>
      </c>
      <c r="O50" s="53" t="s">
        <v>1818</v>
      </c>
      <c r="P50" s="53" t="s">
        <v>1819</v>
      </c>
      <c r="Q50" s="53" t="s">
        <v>1820</v>
      </c>
      <c r="R50" s="53" t="s">
        <v>1821</v>
      </c>
      <c r="S50" s="53" t="s">
        <v>1941</v>
      </c>
      <c r="T50" s="53" t="s">
        <v>1942</v>
      </c>
      <c r="U50" s="53" t="s">
        <v>1824</v>
      </c>
      <c r="V50" s="53" t="s">
        <v>1825</v>
      </c>
      <c r="W50" s="53" t="s">
        <v>1848</v>
      </c>
      <c r="X50" s="53" t="s">
        <v>1825</v>
      </c>
      <c r="Y50" s="53" t="s">
        <v>1827</v>
      </c>
      <c r="Z50" s="53">
        <v>2539.17</v>
      </c>
      <c r="AA50" s="53">
        <v>2539.17</v>
      </c>
      <c r="AB50" s="53">
        <v>0</v>
      </c>
      <c r="AC50" s="53">
        <v>2539.17</v>
      </c>
      <c r="AD50" s="53">
        <v>0</v>
      </c>
      <c r="AE50" s="53">
        <v>0</v>
      </c>
      <c r="AF50" s="53" t="s">
        <v>1828</v>
      </c>
      <c r="AG50" s="53" t="s">
        <v>1904</v>
      </c>
      <c r="AH50" s="53" t="s">
        <v>1943</v>
      </c>
      <c r="AI50" s="53" t="s">
        <v>1829</v>
      </c>
      <c r="AJ50" s="53" t="s">
        <v>1824</v>
      </c>
      <c r="AK50" s="53" t="s">
        <v>496</v>
      </c>
      <c r="AL50" s="53" t="s">
        <v>1830</v>
      </c>
      <c r="AM50" s="53" t="s">
        <v>1831</v>
      </c>
      <c r="AN50" s="53" t="s">
        <v>1769</v>
      </c>
      <c r="AO50" s="53" t="s">
        <v>641</v>
      </c>
    </row>
    <row r="51" spans="1:41" x14ac:dyDescent="0.25">
      <c r="A51" s="53" t="s">
        <v>35</v>
      </c>
      <c r="B51" s="53" t="s">
        <v>1944</v>
      </c>
      <c r="C51" s="53" t="s">
        <v>1945</v>
      </c>
      <c r="D51" s="53" t="s">
        <v>1931</v>
      </c>
      <c r="E51" s="53" t="s">
        <v>1932</v>
      </c>
      <c r="F51" s="53" t="s">
        <v>775</v>
      </c>
      <c r="G51" s="53" t="s">
        <v>1813</v>
      </c>
      <c r="H51" s="53" t="s">
        <v>775</v>
      </c>
      <c r="I51" s="53" t="s">
        <v>1813</v>
      </c>
      <c r="J51" s="53" t="s">
        <v>1891</v>
      </c>
      <c r="K51" s="53" t="s">
        <v>1933</v>
      </c>
      <c r="L51" s="53" t="s">
        <v>1946</v>
      </c>
      <c r="M51" s="53" t="s">
        <v>1816</v>
      </c>
      <c r="N51" s="53" t="s">
        <v>1817</v>
      </c>
      <c r="O51" s="53" t="s">
        <v>1818</v>
      </c>
      <c r="P51" s="53" t="s">
        <v>1819</v>
      </c>
      <c r="Q51" s="53" t="s">
        <v>1820</v>
      </c>
      <c r="R51" s="53" t="s">
        <v>1821</v>
      </c>
      <c r="S51" s="53" t="s">
        <v>1947</v>
      </c>
      <c r="T51" s="53" t="s">
        <v>1948</v>
      </c>
      <c r="U51" s="53" t="s">
        <v>1824</v>
      </c>
      <c r="V51" s="53" t="s">
        <v>1825</v>
      </c>
      <c r="W51" s="53" t="s">
        <v>1826</v>
      </c>
      <c r="X51" s="53" t="s">
        <v>1825</v>
      </c>
      <c r="Y51" s="53" t="s">
        <v>1827</v>
      </c>
      <c r="Z51" s="53">
        <v>17.04</v>
      </c>
      <c r="AA51" s="53">
        <v>17.04</v>
      </c>
      <c r="AB51" s="53">
        <v>0</v>
      </c>
      <c r="AC51" s="53">
        <v>17.04</v>
      </c>
      <c r="AD51" s="53">
        <v>0</v>
      </c>
      <c r="AE51" s="53">
        <v>0</v>
      </c>
      <c r="AF51" s="53" t="s">
        <v>1949</v>
      </c>
      <c r="AG51" s="53" t="s">
        <v>1813</v>
      </c>
      <c r="AH51" s="53" t="s">
        <v>1813</v>
      </c>
      <c r="AI51" s="53" t="s">
        <v>1849</v>
      </c>
      <c r="AJ51" s="53" t="s">
        <v>1824</v>
      </c>
      <c r="AK51" s="53" t="s">
        <v>496</v>
      </c>
      <c r="AL51" s="53" t="s">
        <v>1830</v>
      </c>
      <c r="AM51" s="53" t="s">
        <v>1831</v>
      </c>
      <c r="AN51" s="53" t="s">
        <v>1769</v>
      </c>
      <c r="AO51" s="53" t="s">
        <v>641</v>
      </c>
    </row>
    <row r="52" spans="1:41" x14ac:dyDescent="0.25">
      <c r="A52" s="53" t="s">
        <v>35</v>
      </c>
      <c r="B52" s="53" t="s">
        <v>1944</v>
      </c>
      <c r="C52" s="53" t="s">
        <v>1945</v>
      </c>
      <c r="D52" s="53" t="s">
        <v>1931</v>
      </c>
      <c r="E52" s="53" t="s">
        <v>1932</v>
      </c>
      <c r="F52" s="53" t="s">
        <v>775</v>
      </c>
      <c r="G52" s="53" t="s">
        <v>1813</v>
      </c>
      <c r="H52" s="53" t="s">
        <v>775</v>
      </c>
      <c r="I52" s="53" t="s">
        <v>1813</v>
      </c>
      <c r="J52" s="53" t="s">
        <v>1891</v>
      </c>
      <c r="K52" s="53" t="s">
        <v>1933</v>
      </c>
      <c r="L52" s="53" t="s">
        <v>1946</v>
      </c>
      <c r="M52" s="53" t="s">
        <v>1816</v>
      </c>
      <c r="N52" s="53" t="s">
        <v>1817</v>
      </c>
      <c r="O52" s="53" t="s">
        <v>1818</v>
      </c>
      <c r="P52" s="53" t="s">
        <v>1819</v>
      </c>
      <c r="Q52" s="53" t="s">
        <v>1820</v>
      </c>
      <c r="R52" s="53" t="s">
        <v>1821</v>
      </c>
      <c r="S52" s="53" t="s">
        <v>1947</v>
      </c>
      <c r="T52" s="53" t="s">
        <v>1948</v>
      </c>
      <c r="U52" s="53" t="s">
        <v>1824</v>
      </c>
      <c r="V52" s="53" t="s">
        <v>1825</v>
      </c>
      <c r="W52" s="53" t="s">
        <v>1832</v>
      </c>
      <c r="X52" s="53" t="s">
        <v>1825</v>
      </c>
      <c r="Y52" s="53" t="s">
        <v>1827</v>
      </c>
      <c r="Z52" s="53">
        <v>6.87</v>
      </c>
      <c r="AA52" s="53">
        <v>6.87</v>
      </c>
      <c r="AB52" s="53">
        <v>0</v>
      </c>
      <c r="AC52" s="53">
        <v>6.87</v>
      </c>
      <c r="AD52" s="53">
        <v>0</v>
      </c>
      <c r="AE52" s="53">
        <v>0</v>
      </c>
      <c r="AF52" s="53" t="s">
        <v>1949</v>
      </c>
      <c r="AG52" s="53" t="s">
        <v>1813</v>
      </c>
      <c r="AH52" s="53" t="s">
        <v>1813</v>
      </c>
      <c r="AI52" s="53" t="s">
        <v>1849</v>
      </c>
      <c r="AJ52" s="53" t="s">
        <v>1824</v>
      </c>
      <c r="AK52" s="53" t="s">
        <v>496</v>
      </c>
      <c r="AL52" s="53" t="s">
        <v>1830</v>
      </c>
      <c r="AM52" s="53" t="s">
        <v>1831</v>
      </c>
      <c r="AN52" s="53" t="s">
        <v>1769</v>
      </c>
      <c r="AO52" s="53" t="s">
        <v>641</v>
      </c>
    </row>
    <row r="53" spans="1:41" x14ac:dyDescent="0.25">
      <c r="A53" s="53" t="s">
        <v>35</v>
      </c>
      <c r="B53" s="53" t="s">
        <v>1944</v>
      </c>
      <c r="C53" s="53" t="s">
        <v>1945</v>
      </c>
      <c r="D53" s="53" t="s">
        <v>1931</v>
      </c>
      <c r="E53" s="53" t="s">
        <v>1932</v>
      </c>
      <c r="F53" s="53" t="s">
        <v>775</v>
      </c>
      <c r="G53" s="53" t="s">
        <v>1813</v>
      </c>
      <c r="H53" s="53" t="s">
        <v>775</v>
      </c>
      <c r="I53" s="53" t="s">
        <v>1813</v>
      </c>
      <c r="J53" s="53" t="s">
        <v>1891</v>
      </c>
      <c r="K53" s="53" t="s">
        <v>1933</v>
      </c>
      <c r="L53" s="53" t="s">
        <v>1946</v>
      </c>
      <c r="M53" s="53" t="s">
        <v>1816</v>
      </c>
      <c r="N53" s="53" t="s">
        <v>1817</v>
      </c>
      <c r="O53" s="53" t="s">
        <v>1818</v>
      </c>
      <c r="P53" s="53" t="s">
        <v>1819</v>
      </c>
      <c r="Q53" s="53" t="s">
        <v>1820</v>
      </c>
      <c r="R53" s="53" t="s">
        <v>1821</v>
      </c>
      <c r="S53" s="53" t="s">
        <v>1947</v>
      </c>
      <c r="T53" s="53" t="s">
        <v>1948</v>
      </c>
      <c r="U53" s="53" t="s">
        <v>1824</v>
      </c>
      <c r="V53" s="53" t="s">
        <v>1825</v>
      </c>
      <c r="W53" s="53" t="s">
        <v>1833</v>
      </c>
      <c r="X53" s="53" t="s">
        <v>1835</v>
      </c>
      <c r="Y53" s="53" t="s">
        <v>1827</v>
      </c>
      <c r="Z53" s="53">
        <v>0.06</v>
      </c>
      <c r="AA53" s="53">
        <v>0.06</v>
      </c>
      <c r="AB53" s="53">
        <v>0</v>
      </c>
      <c r="AC53" s="53">
        <v>0.06</v>
      </c>
      <c r="AD53" s="53">
        <v>0</v>
      </c>
      <c r="AE53" s="53">
        <v>0</v>
      </c>
      <c r="AF53" s="53" t="s">
        <v>1949</v>
      </c>
      <c r="AG53" s="53" t="s">
        <v>1813</v>
      </c>
      <c r="AH53" s="53" t="s">
        <v>1813</v>
      </c>
      <c r="AI53" s="53" t="s">
        <v>1849</v>
      </c>
      <c r="AJ53" s="53" t="s">
        <v>1824</v>
      </c>
      <c r="AK53" s="53" t="s">
        <v>496</v>
      </c>
      <c r="AL53" s="53" t="s">
        <v>1830</v>
      </c>
      <c r="AM53" s="53" t="s">
        <v>1831</v>
      </c>
      <c r="AN53" s="53" t="s">
        <v>1769</v>
      </c>
      <c r="AO53" s="53" t="s">
        <v>641</v>
      </c>
    </row>
    <row r="54" spans="1:41" x14ac:dyDescent="0.25">
      <c r="A54" s="53" t="s">
        <v>35</v>
      </c>
      <c r="B54" s="53" t="s">
        <v>1944</v>
      </c>
      <c r="C54" s="53" t="s">
        <v>1945</v>
      </c>
      <c r="D54" s="53" t="s">
        <v>1931</v>
      </c>
      <c r="E54" s="53" t="s">
        <v>1932</v>
      </c>
      <c r="F54" s="53" t="s">
        <v>775</v>
      </c>
      <c r="G54" s="53" t="s">
        <v>1813</v>
      </c>
      <c r="H54" s="53" t="s">
        <v>775</v>
      </c>
      <c r="I54" s="53" t="s">
        <v>1813</v>
      </c>
      <c r="J54" s="53" t="s">
        <v>1891</v>
      </c>
      <c r="K54" s="53" t="s">
        <v>1933</v>
      </c>
      <c r="L54" s="53" t="s">
        <v>1946</v>
      </c>
      <c r="M54" s="53" t="s">
        <v>1816</v>
      </c>
      <c r="N54" s="53" t="s">
        <v>1817</v>
      </c>
      <c r="O54" s="53" t="s">
        <v>1818</v>
      </c>
      <c r="P54" s="53" t="s">
        <v>1819</v>
      </c>
      <c r="Q54" s="53" t="s">
        <v>1820</v>
      </c>
      <c r="R54" s="53" t="s">
        <v>1821</v>
      </c>
      <c r="S54" s="53" t="s">
        <v>1947</v>
      </c>
      <c r="T54" s="53" t="s">
        <v>1948</v>
      </c>
      <c r="U54" s="53" t="s">
        <v>1824</v>
      </c>
      <c r="V54" s="53" t="s">
        <v>1825</v>
      </c>
      <c r="W54" s="53" t="s">
        <v>1837</v>
      </c>
      <c r="X54" s="53" t="s">
        <v>1825</v>
      </c>
      <c r="Y54" s="53" t="s">
        <v>1827</v>
      </c>
      <c r="Z54" s="53">
        <v>4.41</v>
      </c>
      <c r="AA54" s="53">
        <v>4.41</v>
      </c>
      <c r="AB54" s="53">
        <v>0</v>
      </c>
      <c r="AC54" s="53">
        <v>4.41</v>
      </c>
      <c r="AD54" s="53">
        <v>0</v>
      </c>
      <c r="AE54" s="53">
        <v>0</v>
      </c>
      <c r="AF54" s="53" t="s">
        <v>1949</v>
      </c>
      <c r="AG54" s="53" t="s">
        <v>1813</v>
      </c>
      <c r="AH54" s="53" t="s">
        <v>1813</v>
      </c>
      <c r="AI54" s="53" t="s">
        <v>1849</v>
      </c>
      <c r="AJ54" s="53" t="s">
        <v>1824</v>
      </c>
      <c r="AK54" s="53" t="s">
        <v>496</v>
      </c>
      <c r="AL54" s="53" t="s">
        <v>1830</v>
      </c>
      <c r="AM54" s="53" t="s">
        <v>1831</v>
      </c>
      <c r="AN54" s="53" t="s">
        <v>1769</v>
      </c>
      <c r="AO54" s="53" t="s">
        <v>641</v>
      </c>
    </row>
    <row r="55" spans="1:41" x14ac:dyDescent="0.25">
      <c r="A55" s="53" t="s">
        <v>35</v>
      </c>
      <c r="B55" s="53" t="s">
        <v>1944</v>
      </c>
      <c r="C55" s="53" t="s">
        <v>1945</v>
      </c>
      <c r="D55" s="53" t="s">
        <v>1931</v>
      </c>
      <c r="E55" s="53" t="s">
        <v>1932</v>
      </c>
      <c r="F55" s="53" t="s">
        <v>775</v>
      </c>
      <c r="G55" s="53" t="s">
        <v>1813</v>
      </c>
      <c r="H55" s="53" t="s">
        <v>775</v>
      </c>
      <c r="I55" s="53" t="s">
        <v>1813</v>
      </c>
      <c r="J55" s="53" t="s">
        <v>1891</v>
      </c>
      <c r="K55" s="53" t="s">
        <v>1933</v>
      </c>
      <c r="L55" s="53" t="s">
        <v>1946</v>
      </c>
      <c r="M55" s="53" t="s">
        <v>1816</v>
      </c>
      <c r="N55" s="53" t="s">
        <v>1817</v>
      </c>
      <c r="O55" s="53" t="s">
        <v>1818</v>
      </c>
      <c r="P55" s="53" t="s">
        <v>1819</v>
      </c>
      <c r="Q55" s="53" t="s">
        <v>1820</v>
      </c>
      <c r="R55" s="53" t="s">
        <v>1821</v>
      </c>
      <c r="S55" s="53" t="s">
        <v>1947</v>
      </c>
      <c r="T55" s="53" t="s">
        <v>1948</v>
      </c>
      <c r="U55" s="53" t="s">
        <v>1824</v>
      </c>
      <c r="V55" s="53" t="s">
        <v>1825</v>
      </c>
      <c r="W55" s="53" t="s">
        <v>1838</v>
      </c>
      <c r="X55" s="53" t="s">
        <v>1825</v>
      </c>
      <c r="Y55" s="53" t="s">
        <v>1827</v>
      </c>
      <c r="Z55" s="53">
        <v>1.9</v>
      </c>
      <c r="AA55" s="53">
        <v>1.9</v>
      </c>
      <c r="AB55" s="53">
        <v>0</v>
      </c>
      <c r="AC55" s="53">
        <v>1.9</v>
      </c>
      <c r="AD55" s="53">
        <v>0</v>
      </c>
      <c r="AE55" s="53">
        <v>0</v>
      </c>
      <c r="AF55" s="53" t="s">
        <v>1949</v>
      </c>
      <c r="AG55" s="53" t="s">
        <v>1813</v>
      </c>
      <c r="AH55" s="53" t="s">
        <v>1813</v>
      </c>
      <c r="AI55" s="53" t="s">
        <v>1849</v>
      </c>
      <c r="AJ55" s="53" t="s">
        <v>1824</v>
      </c>
      <c r="AK55" s="53" t="s">
        <v>496</v>
      </c>
      <c r="AL55" s="53" t="s">
        <v>1830</v>
      </c>
      <c r="AM55" s="53" t="s">
        <v>1831</v>
      </c>
      <c r="AN55" s="53" t="s">
        <v>1769</v>
      </c>
      <c r="AO55" s="53" t="s">
        <v>641</v>
      </c>
    </row>
    <row r="56" spans="1:41" x14ac:dyDescent="0.25">
      <c r="A56" s="53" t="s">
        <v>34</v>
      </c>
      <c r="B56" s="53" t="s">
        <v>1809</v>
      </c>
      <c r="C56" s="53" t="s">
        <v>1810</v>
      </c>
      <c r="D56" s="53" t="s">
        <v>1811</v>
      </c>
      <c r="E56" s="53" t="s">
        <v>1812</v>
      </c>
      <c r="F56" s="53" t="s">
        <v>775</v>
      </c>
      <c r="G56" s="53" t="s">
        <v>1813</v>
      </c>
      <c r="H56" s="53" t="s">
        <v>775</v>
      </c>
      <c r="I56" s="53" t="s">
        <v>1813</v>
      </c>
      <c r="J56" s="53" t="s">
        <v>1814</v>
      </c>
      <c r="K56" s="53" t="s">
        <v>780</v>
      </c>
      <c r="L56" s="53" t="s">
        <v>1815</v>
      </c>
      <c r="M56" s="53" t="s">
        <v>1816</v>
      </c>
      <c r="N56" s="53" t="s">
        <v>1817</v>
      </c>
      <c r="O56" s="53" t="s">
        <v>1818</v>
      </c>
      <c r="P56" s="53" t="s">
        <v>1819</v>
      </c>
      <c r="Q56" s="53" t="s">
        <v>1820</v>
      </c>
      <c r="R56" s="53" t="s">
        <v>1821</v>
      </c>
      <c r="S56" s="53" t="s">
        <v>1822</v>
      </c>
      <c r="T56" s="53" t="s">
        <v>1823</v>
      </c>
      <c r="U56" s="53" t="s">
        <v>1824</v>
      </c>
      <c r="V56" s="53" t="s">
        <v>1825</v>
      </c>
      <c r="W56" s="53" t="s">
        <v>1826</v>
      </c>
      <c r="X56" s="53" t="s">
        <v>1825</v>
      </c>
      <c r="Y56" s="53" t="s">
        <v>1827</v>
      </c>
      <c r="Z56" s="53">
        <v>707.94</v>
      </c>
      <c r="AA56" s="53">
        <v>707.94</v>
      </c>
      <c r="AB56" s="53">
        <v>0</v>
      </c>
      <c r="AC56" s="53">
        <v>707.94</v>
      </c>
      <c r="AD56" s="53">
        <v>0</v>
      </c>
      <c r="AE56" s="53">
        <v>0</v>
      </c>
      <c r="AF56" s="53" t="s">
        <v>1828</v>
      </c>
      <c r="AG56" s="53" t="s">
        <v>1814</v>
      </c>
      <c r="AH56" s="53" t="s">
        <v>780</v>
      </c>
      <c r="AI56" s="53" t="s">
        <v>1829</v>
      </c>
      <c r="AJ56" s="53" t="s">
        <v>1824</v>
      </c>
      <c r="AK56" s="53" t="s">
        <v>496</v>
      </c>
      <c r="AL56" s="53" t="s">
        <v>1830</v>
      </c>
      <c r="AM56" s="53" t="s">
        <v>1831</v>
      </c>
      <c r="AN56" s="53" t="s">
        <v>1770</v>
      </c>
      <c r="AO56" s="53" t="s">
        <v>641</v>
      </c>
    </row>
    <row r="57" spans="1:41" x14ac:dyDescent="0.25">
      <c r="A57" s="53" t="s">
        <v>34</v>
      </c>
      <c r="B57" s="53" t="s">
        <v>1809</v>
      </c>
      <c r="C57" s="53" t="s">
        <v>1810</v>
      </c>
      <c r="D57" s="53" t="s">
        <v>1811</v>
      </c>
      <c r="E57" s="53" t="s">
        <v>1812</v>
      </c>
      <c r="F57" s="53" t="s">
        <v>775</v>
      </c>
      <c r="G57" s="53" t="s">
        <v>1813</v>
      </c>
      <c r="H57" s="53" t="s">
        <v>775</v>
      </c>
      <c r="I57" s="53" t="s">
        <v>1813</v>
      </c>
      <c r="J57" s="53" t="s">
        <v>1814</v>
      </c>
      <c r="K57" s="53" t="s">
        <v>780</v>
      </c>
      <c r="L57" s="53" t="s">
        <v>1815</v>
      </c>
      <c r="M57" s="53" t="s">
        <v>1816</v>
      </c>
      <c r="N57" s="53" t="s">
        <v>1817</v>
      </c>
      <c r="O57" s="53" t="s">
        <v>1818</v>
      </c>
      <c r="P57" s="53" t="s">
        <v>1819</v>
      </c>
      <c r="Q57" s="53" t="s">
        <v>1820</v>
      </c>
      <c r="R57" s="53" t="s">
        <v>1821</v>
      </c>
      <c r="S57" s="53" t="s">
        <v>1822</v>
      </c>
      <c r="T57" s="53" t="s">
        <v>1823</v>
      </c>
      <c r="U57" s="53" t="s">
        <v>1824</v>
      </c>
      <c r="V57" s="53" t="s">
        <v>1825</v>
      </c>
      <c r="W57" s="53" t="s">
        <v>1832</v>
      </c>
      <c r="X57" s="53" t="s">
        <v>1825</v>
      </c>
      <c r="Y57" s="53" t="s">
        <v>1827</v>
      </c>
      <c r="Z57" s="53">
        <v>3733.98</v>
      </c>
      <c r="AA57" s="53">
        <v>3733.98</v>
      </c>
      <c r="AB57" s="53">
        <v>0</v>
      </c>
      <c r="AC57" s="53">
        <v>3733.98</v>
      </c>
      <c r="AD57" s="53">
        <v>0</v>
      </c>
      <c r="AE57" s="53">
        <v>0</v>
      </c>
      <c r="AF57" s="53" t="s">
        <v>1828</v>
      </c>
      <c r="AG57" s="53" t="s">
        <v>1814</v>
      </c>
      <c r="AH57" s="53" t="s">
        <v>780</v>
      </c>
      <c r="AI57" s="53" t="s">
        <v>1829</v>
      </c>
      <c r="AJ57" s="53" t="s">
        <v>1824</v>
      </c>
      <c r="AK57" s="53" t="s">
        <v>496</v>
      </c>
      <c r="AL57" s="53" t="s">
        <v>1830</v>
      </c>
      <c r="AM57" s="53" t="s">
        <v>1831</v>
      </c>
      <c r="AN57" s="53" t="s">
        <v>1770</v>
      </c>
      <c r="AO57" s="53" t="s">
        <v>641</v>
      </c>
    </row>
    <row r="58" spans="1:41" x14ac:dyDescent="0.25">
      <c r="A58" s="53" t="s">
        <v>34</v>
      </c>
      <c r="B58" s="53" t="s">
        <v>1809</v>
      </c>
      <c r="C58" s="53" t="s">
        <v>1810</v>
      </c>
      <c r="D58" s="53" t="s">
        <v>1811</v>
      </c>
      <c r="E58" s="53" t="s">
        <v>1812</v>
      </c>
      <c r="F58" s="53" t="s">
        <v>775</v>
      </c>
      <c r="G58" s="53" t="s">
        <v>1813</v>
      </c>
      <c r="H58" s="53" t="s">
        <v>775</v>
      </c>
      <c r="I58" s="53" t="s">
        <v>1813</v>
      </c>
      <c r="J58" s="53" t="s">
        <v>1814</v>
      </c>
      <c r="K58" s="53" t="s">
        <v>780</v>
      </c>
      <c r="L58" s="53" t="s">
        <v>1815</v>
      </c>
      <c r="M58" s="53" t="s">
        <v>1816</v>
      </c>
      <c r="N58" s="53" t="s">
        <v>1817</v>
      </c>
      <c r="O58" s="53" t="s">
        <v>1818</v>
      </c>
      <c r="P58" s="53" t="s">
        <v>1819</v>
      </c>
      <c r="Q58" s="53" t="s">
        <v>1820</v>
      </c>
      <c r="R58" s="53" t="s">
        <v>1821</v>
      </c>
      <c r="S58" s="53" t="s">
        <v>1822</v>
      </c>
      <c r="T58" s="53" t="s">
        <v>1823</v>
      </c>
      <c r="U58" s="53" t="s">
        <v>1824</v>
      </c>
      <c r="V58" s="53" t="s">
        <v>1825</v>
      </c>
      <c r="W58" s="53" t="s">
        <v>1833</v>
      </c>
      <c r="X58" s="53" t="s">
        <v>1834</v>
      </c>
      <c r="Y58" s="53" t="s">
        <v>1827</v>
      </c>
      <c r="Z58" s="53">
        <v>580.13</v>
      </c>
      <c r="AA58" s="53">
        <v>580.13</v>
      </c>
      <c r="AB58" s="53">
        <v>0</v>
      </c>
      <c r="AC58" s="53">
        <v>580.13</v>
      </c>
      <c r="AD58" s="53">
        <v>0</v>
      </c>
      <c r="AE58" s="53">
        <v>0</v>
      </c>
      <c r="AF58" s="53" t="s">
        <v>1828</v>
      </c>
      <c r="AG58" s="53" t="s">
        <v>1814</v>
      </c>
      <c r="AH58" s="53" t="s">
        <v>780</v>
      </c>
      <c r="AI58" s="53" t="s">
        <v>1829</v>
      </c>
      <c r="AJ58" s="53" t="s">
        <v>1824</v>
      </c>
      <c r="AK58" s="53" t="s">
        <v>496</v>
      </c>
      <c r="AL58" s="53" t="s">
        <v>1830</v>
      </c>
      <c r="AM58" s="53" t="s">
        <v>1831</v>
      </c>
      <c r="AN58" s="53" t="s">
        <v>1770</v>
      </c>
      <c r="AO58" s="53" t="s">
        <v>641</v>
      </c>
    </row>
    <row r="59" spans="1:41" x14ac:dyDescent="0.25">
      <c r="A59" s="53" t="s">
        <v>34</v>
      </c>
      <c r="B59" s="53" t="s">
        <v>1809</v>
      </c>
      <c r="C59" s="53" t="s">
        <v>1810</v>
      </c>
      <c r="D59" s="53" t="s">
        <v>1811</v>
      </c>
      <c r="E59" s="53" t="s">
        <v>1812</v>
      </c>
      <c r="F59" s="53" t="s">
        <v>775</v>
      </c>
      <c r="G59" s="53" t="s">
        <v>1813</v>
      </c>
      <c r="H59" s="53" t="s">
        <v>775</v>
      </c>
      <c r="I59" s="53" t="s">
        <v>1813</v>
      </c>
      <c r="J59" s="53" t="s">
        <v>1814</v>
      </c>
      <c r="K59" s="53" t="s">
        <v>780</v>
      </c>
      <c r="L59" s="53" t="s">
        <v>1815</v>
      </c>
      <c r="M59" s="53" t="s">
        <v>1816</v>
      </c>
      <c r="N59" s="53" t="s">
        <v>1817</v>
      </c>
      <c r="O59" s="53" t="s">
        <v>1818</v>
      </c>
      <c r="P59" s="53" t="s">
        <v>1819</v>
      </c>
      <c r="Q59" s="53" t="s">
        <v>1820</v>
      </c>
      <c r="R59" s="53" t="s">
        <v>1821</v>
      </c>
      <c r="S59" s="53" t="s">
        <v>1822</v>
      </c>
      <c r="T59" s="53" t="s">
        <v>1823</v>
      </c>
      <c r="U59" s="53" t="s">
        <v>1824</v>
      </c>
      <c r="V59" s="53" t="s">
        <v>1825</v>
      </c>
      <c r="W59" s="53" t="s">
        <v>1833</v>
      </c>
      <c r="X59" s="53" t="s">
        <v>1835</v>
      </c>
      <c r="Y59" s="53" t="s">
        <v>1827</v>
      </c>
      <c r="Z59" s="53">
        <v>3.87</v>
      </c>
      <c r="AA59" s="53">
        <v>3.87</v>
      </c>
      <c r="AB59" s="53">
        <v>0</v>
      </c>
      <c r="AC59" s="53">
        <v>3.87</v>
      </c>
      <c r="AD59" s="53">
        <v>0</v>
      </c>
      <c r="AE59" s="53">
        <v>0</v>
      </c>
      <c r="AF59" s="53" t="s">
        <v>1828</v>
      </c>
      <c r="AG59" s="53" t="s">
        <v>1814</v>
      </c>
      <c r="AH59" s="53" t="s">
        <v>780</v>
      </c>
      <c r="AI59" s="53" t="s">
        <v>1829</v>
      </c>
      <c r="AJ59" s="53" t="s">
        <v>1824</v>
      </c>
      <c r="AK59" s="53" t="s">
        <v>496</v>
      </c>
      <c r="AL59" s="53" t="s">
        <v>1830</v>
      </c>
      <c r="AM59" s="53" t="s">
        <v>1831</v>
      </c>
      <c r="AN59" s="53" t="s">
        <v>1770</v>
      </c>
      <c r="AO59" s="53" t="s">
        <v>641</v>
      </c>
    </row>
    <row r="60" spans="1:41" x14ac:dyDescent="0.25">
      <c r="A60" s="53" t="s">
        <v>34</v>
      </c>
      <c r="B60" s="53" t="s">
        <v>1809</v>
      </c>
      <c r="C60" s="53" t="s">
        <v>1810</v>
      </c>
      <c r="D60" s="53" t="s">
        <v>1811</v>
      </c>
      <c r="E60" s="53" t="s">
        <v>1812</v>
      </c>
      <c r="F60" s="53" t="s">
        <v>775</v>
      </c>
      <c r="G60" s="53" t="s">
        <v>1813</v>
      </c>
      <c r="H60" s="53" t="s">
        <v>775</v>
      </c>
      <c r="I60" s="53" t="s">
        <v>1813</v>
      </c>
      <c r="J60" s="53" t="s">
        <v>1814</v>
      </c>
      <c r="K60" s="53" t="s">
        <v>780</v>
      </c>
      <c r="L60" s="53" t="s">
        <v>1815</v>
      </c>
      <c r="M60" s="53" t="s">
        <v>1816</v>
      </c>
      <c r="N60" s="53" t="s">
        <v>1817</v>
      </c>
      <c r="O60" s="53" t="s">
        <v>1818</v>
      </c>
      <c r="P60" s="53" t="s">
        <v>1819</v>
      </c>
      <c r="Q60" s="53" t="s">
        <v>1820</v>
      </c>
      <c r="R60" s="53" t="s">
        <v>1821</v>
      </c>
      <c r="S60" s="53" t="s">
        <v>1822</v>
      </c>
      <c r="T60" s="53" t="s">
        <v>1823</v>
      </c>
      <c r="U60" s="53" t="s">
        <v>1824</v>
      </c>
      <c r="V60" s="53" t="s">
        <v>1825</v>
      </c>
      <c r="W60" s="53" t="s">
        <v>1836</v>
      </c>
      <c r="X60" s="53" t="s">
        <v>1825</v>
      </c>
      <c r="Y60" s="53" t="s">
        <v>1827</v>
      </c>
      <c r="Z60" s="53">
        <v>2.74</v>
      </c>
      <c r="AA60" s="53">
        <v>2.74</v>
      </c>
      <c r="AB60" s="53">
        <v>0</v>
      </c>
      <c r="AC60" s="53">
        <v>2.74</v>
      </c>
      <c r="AD60" s="53">
        <v>0</v>
      </c>
      <c r="AE60" s="53">
        <v>0</v>
      </c>
      <c r="AF60" s="53" t="s">
        <v>1828</v>
      </c>
      <c r="AG60" s="53" t="s">
        <v>1814</v>
      </c>
      <c r="AH60" s="53" t="s">
        <v>780</v>
      </c>
      <c r="AI60" s="53" t="s">
        <v>1829</v>
      </c>
      <c r="AJ60" s="53" t="s">
        <v>1824</v>
      </c>
      <c r="AK60" s="53" t="s">
        <v>496</v>
      </c>
      <c r="AL60" s="53" t="s">
        <v>1830</v>
      </c>
      <c r="AM60" s="53" t="s">
        <v>1831</v>
      </c>
      <c r="AN60" s="53" t="s">
        <v>1770</v>
      </c>
      <c r="AO60" s="53" t="s">
        <v>641</v>
      </c>
    </row>
    <row r="61" spans="1:41" x14ac:dyDescent="0.25">
      <c r="A61" s="53" t="s">
        <v>34</v>
      </c>
      <c r="B61" s="53" t="s">
        <v>1809</v>
      </c>
      <c r="C61" s="53" t="s">
        <v>1810</v>
      </c>
      <c r="D61" s="53" t="s">
        <v>1811</v>
      </c>
      <c r="E61" s="53" t="s">
        <v>1812</v>
      </c>
      <c r="F61" s="53" t="s">
        <v>775</v>
      </c>
      <c r="G61" s="53" t="s">
        <v>1813</v>
      </c>
      <c r="H61" s="53" t="s">
        <v>775</v>
      </c>
      <c r="I61" s="53" t="s">
        <v>1813</v>
      </c>
      <c r="J61" s="53" t="s">
        <v>1814</v>
      </c>
      <c r="K61" s="53" t="s">
        <v>780</v>
      </c>
      <c r="L61" s="53" t="s">
        <v>1815</v>
      </c>
      <c r="M61" s="53" t="s">
        <v>1816</v>
      </c>
      <c r="N61" s="53" t="s">
        <v>1817</v>
      </c>
      <c r="O61" s="53" t="s">
        <v>1818</v>
      </c>
      <c r="P61" s="53" t="s">
        <v>1819</v>
      </c>
      <c r="Q61" s="53" t="s">
        <v>1820</v>
      </c>
      <c r="R61" s="53" t="s">
        <v>1821</v>
      </c>
      <c r="S61" s="53" t="s">
        <v>1822</v>
      </c>
      <c r="T61" s="53" t="s">
        <v>1823</v>
      </c>
      <c r="U61" s="53" t="s">
        <v>1824</v>
      </c>
      <c r="V61" s="53" t="s">
        <v>1825</v>
      </c>
      <c r="W61" s="53" t="s">
        <v>1837</v>
      </c>
      <c r="X61" s="53" t="s">
        <v>1825</v>
      </c>
      <c r="Y61" s="53" t="s">
        <v>1827</v>
      </c>
      <c r="Z61" s="53">
        <v>659.5</v>
      </c>
      <c r="AA61" s="53">
        <v>659.5</v>
      </c>
      <c r="AB61" s="53">
        <v>0</v>
      </c>
      <c r="AC61" s="53">
        <v>659.5</v>
      </c>
      <c r="AD61" s="53">
        <v>0</v>
      </c>
      <c r="AE61" s="53">
        <v>0</v>
      </c>
      <c r="AF61" s="53" t="s">
        <v>1828</v>
      </c>
      <c r="AG61" s="53" t="s">
        <v>1814</v>
      </c>
      <c r="AH61" s="53" t="s">
        <v>780</v>
      </c>
      <c r="AI61" s="53" t="s">
        <v>1829</v>
      </c>
      <c r="AJ61" s="53" t="s">
        <v>1824</v>
      </c>
      <c r="AK61" s="53" t="s">
        <v>496</v>
      </c>
      <c r="AL61" s="53" t="s">
        <v>1830</v>
      </c>
      <c r="AM61" s="53" t="s">
        <v>1831</v>
      </c>
      <c r="AN61" s="53" t="s">
        <v>1770</v>
      </c>
      <c r="AO61" s="53" t="s">
        <v>641</v>
      </c>
    </row>
    <row r="62" spans="1:41" x14ac:dyDescent="0.25">
      <c r="A62" s="53" t="s">
        <v>34</v>
      </c>
      <c r="B62" s="53" t="s">
        <v>1809</v>
      </c>
      <c r="C62" s="53" t="s">
        <v>1810</v>
      </c>
      <c r="D62" s="53" t="s">
        <v>1811</v>
      </c>
      <c r="E62" s="53" t="s">
        <v>1812</v>
      </c>
      <c r="F62" s="53" t="s">
        <v>775</v>
      </c>
      <c r="G62" s="53" t="s">
        <v>1813</v>
      </c>
      <c r="H62" s="53" t="s">
        <v>775</v>
      </c>
      <c r="I62" s="53" t="s">
        <v>1813</v>
      </c>
      <c r="J62" s="53" t="s">
        <v>1814</v>
      </c>
      <c r="K62" s="53" t="s">
        <v>780</v>
      </c>
      <c r="L62" s="53" t="s">
        <v>1815</v>
      </c>
      <c r="M62" s="53" t="s">
        <v>1816</v>
      </c>
      <c r="N62" s="53" t="s">
        <v>1817</v>
      </c>
      <c r="O62" s="53" t="s">
        <v>1818</v>
      </c>
      <c r="P62" s="53" t="s">
        <v>1819</v>
      </c>
      <c r="Q62" s="53" t="s">
        <v>1820</v>
      </c>
      <c r="R62" s="53" t="s">
        <v>1821</v>
      </c>
      <c r="S62" s="53" t="s">
        <v>1822</v>
      </c>
      <c r="T62" s="53" t="s">
        <v>1823</v>
      </c>
      <c r="U62" s="53" t="s">
        <v>1824</v>
      </c>
      <c r="V62" s="53" t="s">
        <v>1825</v>
      </c>
      <c r="W62" s="53" t="s">
        <v>1838</v>
      </c>
      <c r="X62" s="53" t="s">
        <v>1825</v>
      </c>
      <c r="Y62" s="53" t="s">
        <v>1827</v>
      </c>
      <c r="Z62" s="53">
        <v>345.22</v>
      </c>
      <c r="AA62" s="53">
        <v>345.22</v>
      </c>
      <c r="AB62" s="53">
        <v>0</v>
      </c>
      <c r="AC62" s="53">
        <v>345.22</v>
      </c>
      <c r="AD62" s="53">
        <v>0</v>
      </c>
      <c r="AE62" s="53">
        <v>0</v>
      </c>
      <c r="AF62" s="53" t="s">
        <v>1828</v>
      </c>
      <c r="AG62" s="53" t="s">
        <v>1814</v>
      </c>
      <c r="AH62" s="53" t="s">
        <v>780</v>
      </c>
      <c r="AI62" s="53" t="s">
        <v>1829</v>
      </c>
      <c r="AJ62" s="53" t="s">
        <v>1824</v>
      </c>
      <c r="AK62" s="53" t="s">
        <v>496</v>
      </c>
      <c r="AL62" s="53" t="s">
        <v>1830</v>
      </c>
      <c r="AM62" s="53" t="s">
        <v>1831</v>
      </c>
      <c r="AN62" s="53" t="s">
        <v>1770</v>
      </c>
      <c r="AO62" s="53" t="s">
        <v>641</v>
      </c>
    </row>
    <row r="63" spans="1:41" x14ac:dyDescent="0.25">
      <c r="A63" s="53" t="s">
        <v>34</v>
      </c>
      <c r="B63" s="53" t="s">
        <v>1839</v>
      </c>
      <c r="C63" s="53" t="s">
        <v>1840</v>
      </c>
      <c r="D63" s="53" t="s">
        <v>1841</v>
      </c>
      <c r="E63" s="53" t="s">
        <v>1842</v>
      </c>
      <c r="F63" s="53" t="s">
        <v>775</v>
      </c>
      <c r="G63" s="53" t="s">
        <v>1813</v>
      </c>
      <c r="H63" s="53" t="s">
        <v>775</v>
      </c>
      <c r="I63" s="53" t="s">
        <v>1813</v>
      </c>
      <c r="J63" s="53" t="s">
        <v>1843</v>
      </c>
      <c r="K63" s="53" t="s">
        <v>1844</v>
      </c>
      <c r="L63" s="53" t="s">
        <v>1845</v>
      </c>
      <c r="M63" s="53" t="s">
        <v>1816</v>
      </c>
      <c r="N63" s="53" t="s">
        <v>1817</v>
      </c>
      <c r="O63" s="53" t="s">
        <v>1818</v>
      </c>
      <c r="P63" s="53" t="s">
        <v>1819</v>
      </c>
      <c r="Q63" s="53" t="s">
        <v>1820</v>
      </c>
      <c r="R63" s="53" t="s">
        <v>1821</v>
      </c>
      <c r="S63" s="53" t="s">
        <v>1846</v>
      </c>
      <c r="T63" s="53" t="s">
        <v>1847</v>
      </c>
      <c r="U63" s="53" t="s">
        <v>1824</v>
      </c>
      <c r="V63" s="53" t="s">
        <v>1825</v>
      </c>
      <c r="W63" s="53" t="s">
        <v>1848</v>
      </c>
      <c r="X63" s="53" t="s">
        <v>1825</v>
      </c>
      <c r="Y63" s="53" t="s">
        <v>1827</v>
      </c>
      <c r="Z63" s="53">
        <v>473.15</v>
      </c>
      <c r="AA63" s="53">
        <v>473.15</v>
      </c>
      <c r="AB63" s="53">
        <v>0</v>
      </c>
      <c r="AC63" s="53">
        <v>473.15</v>
      </c>
      <c r="AD63" s="53">
        <v>0</v>
      </c>
      <c r="AE63" s="53">
        <v>0</v>
      </c>
      <c r="AF63" s="53" t="s">
        <v>1828</v>
      </c>
      <c r="AG63" s="53" t="s">
        <v>1843</v>
      </c>
      <c r="AH63" s="53" t="s">
        <v>1844</v>
      </c>
      <c r="AI63" s="53" t="s">
        <v>1849</v>
      </c>
      <c r="AJ63" s="53" t="s">
        <v>1824</v>
      </c>
      <c r="AK63" s="53" t="s">
        <v>496</v>
      </c>
      <c r="AL63" s="53" t="s">
        <v>1830</v>
      </c>
      <c r="AM63" s="53" t="s">
        <v>1831</v>
      </c>
      <c r="AN63" s="53" t="s">
        <v>1769</v>
      </c>
      <c r="AO63" s="53" t="s">
        <v>641</v>
      </c>
    </row>
    <row r="64" spans="1:41" x14ac:dyDescent="0.25">
      <c r="A64" s="53" t="s">
        <v>34</v>
      </c>
      <c r="B64" s="53" t="s">
        <v>1850</v>
      </c>
      <c r="C64" s="53" t="s">
        <v>1851</v>
      </c>
      <c r="D64" s="53" t="s">
        <v>1852</v>
      </c>
      <c r="E64" s="53" t="s">
        <v>510</v>
      </c>
      <c r="F64" s="53" t="s">
        <v>775</v>
      </c>
      <c r="G64" s="53" t="s">
        <v>1813</v>
      </c>
      <c r="H64" s="53" t="s">
        <v>775</v>
      </c>
      <c r="I64" s="53" t="s">
        <v>1813</v>
      </c>
      <c r="J64" s="53" t="s">
        <v>1814</v>
      </c>
      <c r="K64" s="53" t="s">
        <v>780</v>
      </c>
      <c r="L64" s="53" t="s">
        <v>1853</v>
      </c>
      <c r="M64" s="53" t="s">
        <v>1816</v>
      </c>
      <c r="N64" s="53" t="s">
        <v>1817</v>
      </c>
      <c r="O64" s="53" t="s">
        <v>1818</v>
      </c>
      <c r="P64" s="53" t="s">
        <v>1819</v>
      </c>
      <c r="Q64" s="53" t="s">
        <v>1820</v>
      </c>
      <c r="R64" s="53" t="s">
        <v>1821</v>
      </c>
      <c r="S64" s="53" t="s">
        <v>1854</v>
      </c>
      <c r="T64" s="53" t="s">
        <v>1855</v>
      </c>
      <c r="U64" s="53" t="s">
        <v>1824</v>
      </c>
      <c r="V64" s="53" t="s">
        <v>1825</v>
      </c>
      <c r="W64" s="53" t="s">
        <v>1856</v>
      </c>
      <c r="X64" s="53" t="s">
        <v>1857</v>
      </c>
      <c r="Y64" s="53" t="s">
        <v>1827</v>
      </c>
      <c r="Z64" s="53">
        <v>1000</v>
      </c>
      <c r="AA64" s="53">
        <v>882.14</v>
      </c>
      <c r="AB64" s="53">
        <v>117.86</v>
      </c>
      <c r="AC64" s="53">
        <v>882.14</v>
      </c>
      <c r="AD64" s="53">
        <v>0</v>
      </c>
      <c r="AE64" s="53">
        <v>0</v>
      </c>
      <c r="AF64" s="53" t="s">
        <v>1828</v>
      </c>
      <c r="AG64" s="53" t="s">
        <v>1814</v>
      </c>
      <c r="AH64" s="53" t="s">
        <v>780</v>
      </c>
      <c r="AI64" s="53" t="s">
        <v>1829</v>
      </c>
      <c r="AJ64" s="53" t="s">
        <v>1824</v>
      </c>
      <c r="AK64" s="53" t="s">
        <v>496</v>
      </c>
      <c r="AL64" s="53" t="s">
        <v>1830</v>
      </c>
      <c r="AM64" s="53" t="s">
        <v>1831</v>
      </c>
      <c r="AN64" s="53" t="s">
        <v>1770</v>
      </c>
      <c r="AO64" s="53" t="s">
        <v>641</v>
      </c>
    </row>
    <row r="65" spans="1:41" x14ac:dyDescent="0.25">
      <c r="A65" s="53" t="s">
        <v>34</v>
      </c>
      <c r="B65" s="53" t="s">
        <v>1858</v>
      </c>
      <c r="C65" s="53" t="s">
        <v>1859</v>
      </c>
      <c r="D65" s="53" t="s">
        <v>1852</v>
      </c>
      <c r="E65" s="53" t="s">
        <v>510</v>
      </c>
      <c r="F65" s="53" t="s">
        <v>775</v>
      </c>
      <c r="G65" s="53" t="s">
        <v>1813</v>
      </c>
      <c r="H65" s="53" t="s">
        <v>775</v>
      </c>
      <c r="I65" s="53" t="s">
        <v>1813</v>
      </c>
      <c r="J65" s="53" t="s">
        <v>1814</v>
      </c>
      <c r="K65" s="53" t="s">
        <v>780</v>
      </c>
      <c r="L65" s="53" t="s">
        <v>1860</v>
      </c>
      <c r="M65" s="53" t="s">
        <v>1816</v>
      </c>
      <c r="N65" s="53" t="s">
        <v>1817</v>
      </c>
      <c r="O65" s="53" t="s">
        <v>1818</v>
      </c>
      <c r="P65" s="53" t="s">
        <v>1819</v>
      </c>
      <c r="Q65" s="53" t="s">
        <v>1820</v>
      </c>
      <c r="R65" s="53" t="s">
        <v>1821</v>
      </c>
      <c r="S65" s="53" t="s">
        <v>1861</v>
      </c>
      <c r="T65" s="53" t="s">
        <v>1862</v>
      </c>
      <c r="U65" s="53" t="s">
        <v>1824</v>
      </c>
      <c r="V65" s="53" t="s">
        <v>1825</v>
      </c>
      <c r="W65" s="53" t="s">
        <v>1856</v>
      </c>
      <c r="X65" s="53" t="s">
        <v>1857</v>
      </c>
      <c r="Y65" s="53" t="s">
        <v>1827</v>
      </c>
      <c r="Z65" s="53">
        <v>1000</v>
      </c>
      <c r="AA65" s="53">
        <v>943.24</v>
      </c>
      <c r="AB65" s="53">
        <v>56.76</v>
      </c>
      <c r="AC65" s="53">
        <v>943.24</v>
      </c>
      <c r="AD65" s="53">
        <v>0</v>
      </c>
      <c r="AE65" s="53">
        <v>0</v>
      </c>
      <c r="AF65" s="53" t="s">
        <v>1828</v>
      </c>
      <c r="AG65" s="53" t="s">
        <v>1814</v>
      </c>
      <c r="AH65" s="53" t="s">
        <v>780</v>
      </c>
      <c r="AI65" s="53" t="s">
        <v>1829</v>
      </c>
      <c r="AJ65" s="53" t="s">
        <v>1824</v>
      </c>
      <c r="AK65" s="53" t="s">
        <v>496</v>
      </c>
      <c r="AL65" s="53" t="s">
        <v>1830</v>
      </c>
      <c r="AM65" s="53" t="s">
        <v>1831</v>
      </c>
      <c r="AN65" s="53" t="s">
        <v>1770</v>
      </c>
      <c r="AO65" s="53" t="s">
        <v>641</v>
      </c>
    </row>
    <row r="66" spans="1:41" x14ac:dyDescent="0.25">
      <c r="A66" s="53" t="s">
        <v>34</v>
      </c>
      <c r="B66" s="53" t="s">
        <v>1863</v>
      </c>
      <c r="C66" s="53" t="s">
        <v>1864</v>
      </c>
      <c r="D66" s="53" t="s">
        <v>1852</v>
      </c>
      <c r="E66" s="53" t="s">
        <v>510</v>
      </c>
      <c r="F66" s="53" t="s">
        <v>775</v>
      </c>
      <c r="G66" s="53" t="s">
        <v>1813</v>
      </c>
      <c r="H66" s="53" t="s">
        <v>775</v>
      </c>
      <c r="I66" s="53" t="s">
        <v>1813</v>
      </c>
      <c r="J66" s="53" t="s">
        <v>1814</v>
      </c>
      <c r="K66" s="53" t="s">
        <v>780</v>
      </c>
      <c r="L66" s="53" t="s">
        <v>1860</v>
      </c>
      <c r="M66" s="53" t="s">
        <v>1816</v>
      </c>
      <c r="N66" s="53" t="s">
        <v>1817</v>
      </c>
      <c r="O66" s="53" t="s">
        <v>1818</v>
      </c>
      <c r="P66" s="53" t="s">
        <v>1819</v>
      </c>
      <c r="Q66" s="53" t="s">
        <v>1820</v>
      </c>
      <c r="R66" s="53" t="s">
        <v>1821</v>
      </c>
      <c r="S66" s="53" t="s">
        <v>1865</v>
      </c>
      <c r="T66" s="53" t="s">
        <v>1866</v>
      </c>
      <c r="U66" s="53" t="s">
        <v>1824</v>
      </c>
      <c r="V66" s="53" t="s">
        <v>1825</v>
      </c>
      <c r="W66" s="53" t="s">
        <v>1856</v>
      </c>
      <c r="X66" s="53" t="s">
        <v>1857</v>
      </c>
      <c r="Y66" s="53" t="s">
        <v>1827</v>
      </c>
      <c r="Z66" s="53">
        <v>1000</v>
      </c>
      <c r="AA66" s="53">
        <v>1000</v>
      </c>
      <c r="AB66" s="53">
        <v>0</v>
      </c>
      <c r="AC66" s="53">
        <v>1000</v>
      </c>
      <c r="AD66" s="53">
        <v>0</v>
      </c>
      <c r="AE66" s="53">
        <v>0</v>
      </c>
      <c r="AF66" s="53" t="s">
        <v>1828</v>
      </c>
      <c r="AG66" s="53" t="s">
        <v>1814</v>
      </c>
      <c r="AH66" s="53" t="s">
        <v>780</v>
      </c>
      <c r="AI66" s="53" t="s">
        <v>1829</v>
      </c>
      <c r="AJ66" s="53" t="s">
        <v>1824</v>
      </c>
      <c r="AK66" s="53" t="s">
        <v>496</v>
      </c>
      <c r="AL66" s="53" t="s">
        <v>1830</v>
      </c>
      <c r="AM66" s="53" t="s">
        <v>1831</v>
      </c>
      <c r="AN66" s="53" t="s">
        <v>1770</v>
      </c>
      <c r="AO66" s="53" t="s">
        <v>641</v>
      </c>
    </row>
    <row r="67" spans="1:41" x14ac:dyDescent="0.25">
      <c r="A67" s="53" t="s">
        <v>34</v>
      </c>
      <c r="B67" s="53" t="s">
        <v>1872</v>
      </c>
      <c r="C67" s="53" t="s">
        <v>1873</v>
      </c>
      <c r="D67" s="53" t="s">
        <v>1841</v>
      </c>
      <c r="E67" s="53" t="s">
        <v>1842</v>
      </c>
      <c r="F67" s="53" t="s">
        <v>775</v>
      </c>
      <c r="G67" s="53" t="s">
        <v>1813</v>
      </c>
      <c r="H67" s="53" t="s">
        <v>775</v>
      </c>
      <c r="I67" s="53" t="s">
        <v>1813</v>
      </c>
      <c r="J67" s="53" t="s">
        <v>1843</v>
      </c>
      <c r="K67" s="53" t="s">
        <v>1844</v>
      </c>
      <c r="L67" s="53" t="s">
        <v>1874</v>
      </c>
      <c r="M67" s="53" t="s">
        <v>1816</v>
      </c>
      <c r="N67" s="53" t="s">
        <v>1817</v>
      </c>
      <c r="O67" s="53" t="s">
        <v>1818</v>
      </c>
      <c r="P67" s="53" t="s">
        <v>1819</v>
      </c>
      <c r="Q67" s="53" t="s">
        <v>1820</v>
      </c>
      <c r="R67" s="53" t="s">
        <v>1821</v>
      </c>
      <c r="S67" s="53" t="s">
        <v>1875</v>
      </c>
      <c r="T67" s="53" t="s">
        <v>1876</v>
      </c>
      <c r="U67" s="53" t="s">
        <v>1824</v>
      </c>
      <c r="V67" s="53" t="s">
        <v>1825</v>
      </c>
      <c r="W67" s="53" t="s">
        <v>1826</v>
      </c>
      <c r="X67" s="53" t="s">
        <v>1825</v>
      </c>
      <c r="Y67" s="53" t="s">
        <v>1827</v>
      </c>
      <c r="Z67" s="53">
        <v>199.59</v>
      </c>
      <c r="AA67" s="53">
        <v>199.59</v>
      </c>
      <c r="AB67" s="53">
        <v>0</v>
      </c>
      <c r="AC67" s="53">
        <v>199.59</v>
      </c>
      <c r="AD67" s="53">
        <v>0</v>
      </c>
      <c r="AE67" s="53">
        <v>0</v>
      </c>
      <c r="AF67" s="53" t="s">
        <v>1828</v>
      </c>
      <c r="AG67" s="53" t="s">
        <v>1843</v>
      </c>
      <c r="AH67" s="53" t="s">
        <v>1844</v>
      </c>
      <c r="AI67" s="53" t="s">
        <v>1849</v>
      </c>
      <c r="AJ67" s="53" t="s">
        <v>1824</v>
      </c>
      <c r="AK67" s="53" t="s">
        <v>496</v>
      </c>
      <c r="AL67" s="53" t="s">
        <v>1830</v>
      </c>
      <c r="AM67" s="53" t="s">
        <v>1831</v>
      </c>
      <c r="AN67" s="53" t="s">
        <v>1769</v>
      </c>
      <c r="AO67" s="53" t="s">
        <v>641</v>
      </c>
    </row>
    <row r="68" spans="1:41" x14ac:dyDescent="0.25">
      <c r="A68" s="53" t="s">
        <v>34</v>
      </c>
      <c r="B68" s="53" t="s">
        <v>1872</v>
      </c>
      <c r="C68" s="53" t="s">
        <v>1873</v>
      </c>
      <c r="D68" s="53" t="s">
        <v>1841</v>
      </c>
      <c r="E68" s="53" t="s">
        <v>1842</v>
      </c>
      <c r="F68" s="53" t="s">
        <v>775</v>
      </c>
      <c r="G68" s="53" t="s">
        <v>1813</v>
      </c>
      <c r="H68" s="53" t="s">
        <v>775</v>
      </c>
      <c r="I68" s="53" t="s">
        <v>1813</v>
      </c>
      <c r="J68" s="53" t="s">
        <v>1843</v>
      </c>
      <c r="K68" s="53" t="s">
        <v>1844</v>
      </c>
      <c r="L68" s="53" t="s">
        <v>1874</v>
      </c>
      <c r="M68" s="53" t="s">
        <v>1816</v>
      </c>
      <c r="N68" s="53" t="s">
        <v>1817</v>
      </c>
      <c r="O68" s="53" t="s">
        <v>1818</v>
      </c>
      <c r="P68" s="53" t="s">
        <v>1819</v>
      </c>
      <c r="Q68" s="53" t="s">
        <v>1820</v>
      </c>
      <c r="R68" s="53" t="s">
        <v>1821</v>
      </c>
      <c r="S68" s="53" t="s">
        <v>1875</v>
      </c>
      <c r="T68" s="53" t="s">
        <v>1876</v>
      </c>
      <c r="U68" s="53" t="s">
        <v>1824</v>
      </c>
      <c r="V68" s="53" t="s">
        <v>1825</v>
      </c>
      <c r="W68" s="53" t="s">
        <v>1832</v>
      </c>
      <c r="X68" s="53" t="s">
        <v>1825</v>
      </c>
      <c r="Y68" s="53" t="s">
        <v>1827</v>
      </c>
      <c r="Z68" s="53">
        <v>454.29</v>
      </c>
      <c r="AA68" s="53">
        <v>454.29</v>
      </c>
      <c r="AB68" s="53">
        <v>0</v>
      </c>
      <c r="AC68" s="53">
        <v>454.29</v>
      </c>
      <c r="AD68" s="53">
        <v>0</v>
      </c>
      <c r="AE68" s="53">
        <v>0</v>
      </c>
      <c r="AF68" s="53" t="s">
        <v>1828</v>
      </c>
      <c r="AG68" s="53" t="s">
        <v>1843</v>
      </c>
      <c r="AH68" s="53" t="s">
        <v>1844</v>
      </c>
      <c r="AI68" s="53" t="s">
        <v>1849</v>
      </c>
      <c r="AJ68" s="53" t="s">
        <v>1824</v>
      </c>
      <c r="AK68" s="53" t="s">
        <v>496</v>
      </c>
      <c r="AL68" s="53" t="s">
        <v>1830</v>
      </c>
      <c r="AM68" s="53" t="s">
        <v>1831</v>
      </c>
      <c r="AN68" s="53" t="s">
        <v>1769</v>
      </c>
      <c r="AO68" s="53" t="s">
        <v>641</v>
      </c>
    </row>
    <row r="69" spans="1:41" x14ac:dyDescent="0.25">
      <c r="A69" s="53" t="s">
        <v>34</v>
      </c>
      <c r="B69" s="53" t="s">
        <v>1872</v>
      </c>
      <c r="C69" s="53" t="s">
        <v>1873</v>
      </c>
      <c r="D69" s="53" t="s">
        <v>1841</v>
      </c>
      <c r="E69" s="53" t="s">
        <v>1842</v>
      </c>
      <c r="F69" s="53" t="s">
        <v>775</v>
      </c>
      <c r="G69" s="53" t="s">
        <v>1813</v>
      </c>
      <c r="H69" s="53" t="s">
        <v>775</v>
      </c>
      <c r="I69" s="53" t="s">
        <v>1813</v>
      </c>
      <c r="J69" s="53" t="s">
        <v>1843</v>
      </c>
      <c r="K69" s="53" t="s">
        <v>1844</v>
      </c>
      <c r="L69" s="53" t="s">
        <v>1874</v>
      </c>
      <c r="M69" s="53" t="s">
        <v>1816</v>
      </c>
      <c r="N69" s="53" t="s">
        <v>1817</v>
      </c>
      <c r="O69" s="53" t="s">
        <v>1818</v>
      </c>
      <c r="P69" s="53" t="s">
        <v>1819</v>
      </c>
      <c r="Q69" s="53" t="s">
        <v>1820</v>
      </c>
      <c r="R69" s="53" t="s">
        <v>1821</v>
      </c>
      <c r="S69" s="53" t="s">
        <v>1875</v>
      </c>
      <c r="T69" s="53" t="s">
        <v>1876</v>
      </c>
      <c r="U69" s="53" t="s">
        <v>1824</v>
      </c>
      <c r="V69" s="53" t="s">
        <v>1825</v>
      </c>
      <c r="W69" s="53" t="s">
        <v>1837</v>
      </c>
      <c r="X69" s="53" t="s">
        <v>1825</v>
      </c>
      <c r="Y69" s="53" t="s">
        <v>1827</v>
      </c>
      <c r="Z69" s="53">
        <v>88.67</v>
      </c>
      <c r="AA69" s="53">
        <v>88.67</v>
      </c>
      <c r="AB69" s="53">
        <v>0</v>
      </c>
      <c r="AC69" s="53">
        <v>88.67</v>
      </c>
      <c r="AD69" s="53">
        <v>0</v>
      </c>
      <c r="AE69" s="53">
        <v>0</v>
      </c>
      <c r="AF69" s="53" t="s">
        <v>1828</v>
      </c>
      <c r="AG69" s="53" t="s">
        <v>1843</v>
      </c>
      <c r="AH69" s="53" t="s">
        <v>1844</v>
      </c>
      <c r="AI69" s="53" t="s">
        <v>1849</v>
      </c>
      <c r="AJ69" s="53" t="s">
        <v>1824</v>
      </c>
      <c r="AK69" s="53" t="s">
        <v>496</v>
      </c>
      <c r="AL69" s="53" t="s">
        <v>1830</v>
      </c>
      <c r="AM69" s="53" t="s">
        <v>1831</v>
      </c>
      <c r="AN69" s="53" t="s">
        <v>1769</v>
      </c>
      <c r="AO69" s="53" t="s">
        <v>641</v>
      </c>
    </row>
    <row r="70" spans="1:41" x14ac:dyDescent="0.25">
      <c r="A70" s="53" t="s">
        <v>34</v>
      </c>
      <c r="B70" s="53" t="s">
        <v>1872</v>
      </c>
      <c r="C70" s="53" t="s">
        <v>1873</v>
      </c>
      <c r="D70" s="53" t="s">
        <v>1841</v>
      </c>
      <c r="E70" s="53" t="s">
        <v>1842</v>
      </c>
      <c r="F70" s="53" t="s">
        <v>775</v>
      </c>
      <c r="G70" s="53" t="s">
        <v>1813</v>
      </c>
      <c r="H70" s="53" t="s">
        <v>775</v>
      </c>
      <c r="I70" s="53" t="s">
        <v>1813</v>
      </c>
      <c r="J70" s="53" t="s">
        <v>1843</v>
      </c>
      <c r="K70" s="53" t="s">
        <v>1844</v>
      </c>
      <c r="L70" s="53" t="s">
        <v>1874</v>
      </c>
      <c r="M70" s="53" t="s">
        <v>1816</v>
      </c>
      <c r="N70" s="53" t="s">
        <v>1817</v>
      </c>
      <c r="O70" s="53" t="s">
        <v>1818</v>
      </c>
      <c r="P70" s="53" t="s">
        <v>1819</v>
      </c>
      <c r="Q70" s="53" t="s">
        <v>1820</v>
      </c>
      <c r="R70" s="53" t="s">
        <v>1821</v>
      </c>
      <c r="S70" s="53" t="s">
        <v>1875</v>
      </c>
      <c r="T70" s="53" t="s">
        <v>1876</v>
      </c>
      <c r="U70" s="53" t="s">
        <v>1824</v>
      </c>
      <c r="V70" s="53" t="s">
        <v>1825</v>
      </c>
      <c r="W70" s="53" t="s">
        <v>1838</v>
      </c>
      <c r="X70" s="53" t="s">
        <v>1825</v>
      </c>
      <c r="Y70" s="53" t="s">
        <v>1827</v>
      </c>
      <c r="Z70" s="53">
        <v>19.55</v>
      </c>
      <c r="AA70" s="53">
        <v>19.55</v>
      </c>
      <c r="AB70" s="53">
        <v>0</v>
      </c>
      <c r="AC70" s="53">
        <v>19.55</v>
      </c>
      <c r="AD70" s="53">
        <v>0</v>
      </c>
      <c r="AE70" s="53">
        <v>0</v>
      </c>
      <c r="AF70" s="53" t="s">
        <v>1828</v>
      </c>
      <c r="AG70" s="53" t="s">
        <v>1843</v>
      </c>
      <c r="AH70" s="53" t="s">
        <v>1844</v>
      </c>
      <c r="AI70" s="53" t="s">
        <v>1849</v>
      </c>
      <c r="AJ70" s="53" t="s">
        <v>1824</v>
      </c>
      <c r="AK70" s="53" t="s">
        <v>496</v>
      </c>
      <c r="AL70" s="53" t="s">
        <v>1830</v>
      </c>
      <c r="AM70" s="53" t="s">
        <v>1831</v>
      </c>
      <c r="AN70" s="53" t="s">
        <v>1769</v>
      </c>
      <c r="AO70" s="53" t="s">
        <v>641</v>
      </c>
    </row>
    <row r="71" spans="1:41" x14ac:dyDescent="0.25">
      <c r="A71" s="53" t="s">
        <v>34</v>
      </c>
      <c r="B71" s="53" t="s">
        <v>1872</v>
      </c>
      <c r="C71" s="53" t="s">
        <v>1873</v>
      </c>
      <c r="D71" s="53" t="s">
        <v>1841</v>
      </c>
      <c r="E71" s="53" t="s">
        <v>1842</v>
      </c>
      <c r="F71" s="53" t="s">
        <v>775</v>
      </c>
      <c r="G71" s="53" t="s">
        <v>1813</v>
      </c>
      <c r="H71" s="53" t="s">
        <v>775</v>
      </c>
      <c r="I71" s="53" t="s">
        <v>1813</v>
      </c>
      <c r="J71" s="53" t="s">
        <v>1843</v>
      </c>
      <c r="K71" s="53" t="s">
        <v>1844</v>
      </c>
      <c r="L71" s="53" t="s">
        <v>1874</v>
      </c>
      <c r="M71" s="53" t="s">
        <v>1816</v>
      </c>
      <c r="N71" s="53" t="s">
        <v>1817</v>
      </c>
      <c r="O71" s="53" t="s">
        <v>1818</v>
      </c>
      <c r="P71" s="53" t="s">
        <v>1819</v>
      </c>
      <c r="Q71" s="53" t="s">
        <v>1820</v>
      </c>
      <c r="R71" s="53" t="s">
        <v>1821</v>
      </c>
      <c r="S71" s="53" t="s">
        <v>1875</v>
      </c>
      <c r="T71" s="53" t="s">
        <v>1876</v>
      </c>
      <c r="U71" s="53" t="s">
        <v>1824</v>
      </c>
      <c r="V71" s="53" t="s">
        <v>1825</v>
      </c>
      <c r="W71" s="53" t="s">
        <v>1848</v>
      </c>
      <c r="X71" s="53" t="s">
        <v>1825</v>
      </c>
      <c r="Y71" s="53" t="s">
        <v>1827</v>
      </c>
      <c r="Z71" s="53">
        <v>1705.77</v>
      </c>
      <c r="AA71" s="53">
        <v>1705.77</v>
      </c>
      <c r="AB71" s="53">
        <v>0</v>
      </c>
      <c r="AC71" s="53">
        <v>1705.77</v>
      </c>
      <c r="AD71" s="53">
        <v>0</v>
      </c>
      <c r="AE71" s="53">
        <v>0</v>
      </c>
      <c r="AF71" s="53" t="s">
        <v>1828</v>
      </c>
      <c r="AG71" s="53" t="s">
        <v>1843</v>
      </c>
      <c r="AH71" s="53" t="s">
        <v>1844</v>
      </c>
      <c r="AI71" s="53" t="s">
        <v>1849</v>
      </c>
      <c r="AJ71" s="53" t="s">
        <v>1824</v>
      </c>
      <c r="AK71" s="53" t="s">
        <v>496</v>
      </c>
      <c r="AL71" s="53" t="s">
        <v>1830</v>
      </c>
      <c r="AM71" s="53" t="s">
        <v>1831</v>
      </c>
      <c r="AN71" s="53" t="s">
        <v>1769</v>
      </c>
      <c r="AO71" s="53" t="s">
        <v>641</v>
      </c>
    </row>
    <row r="72" spans="1:41" x14ac:dyDescent="0.25">
      <c r="A72" s="53" t="s">
        <v>34</v>
      </c>
      <c r="B72" s="53" t="s">
        <v>1877</v>
      </c>
      <c r="C72" s="53" t="s">
        <v>1878</v>
      </c>
      <c r="D72" s="53" t="s">
        <v>1841</v>
      </c>
      <c r="E72" s="53" t="s">
        <v>1842</v>
      </c>
      <c r="F72" s="53" t="s">
        <v>775</v>
      </c>
      <c r="G72" s="53" t="s">
        <v>1813</v>
      </c>
      <c r="H72" s="53" t="s">
        <v>775</v>
      </c>
      <c r="I72" s="53" t="s">
        <v>1813</v>
      </c>
      <c r="J72" s="53" t="s">
        <v>1843</v>
      </c>
      <c r="K72" s="53" t="s">
        <v>1844</v>
      </c>
      <c r="L72" s="53" t="s">
        <v>1879</v>
      </c>
      <c r="M72" s="53" t="s">
        <v>1816</v>
      </c>
      <c r="N72" s="53" t="s">
        <v>1817</v>
      </c>
      <c r="O72" s="53" t="s">
        <v>1818</v>
      </c>
      <c r="P72" s="53" t="s">
        <v>1819</v>
      </c>
      <c r="Q72" s="53" t="s">
        <v>1820</v>
      </c>
      <c r="R72" s="53" t="s">
        <v>1821</v>
      </c>
      <c r="S72" s="53" t="s">
        <v>1880</v>
      </c>
      <c r="T72" s="53" t="s">
        <v>1881</v>
      </c>
      <c r="U72" s="53" t="s">
        <v>1824</v>
      </c>
      <c r="V72" s="53" t="s">
        <v>1825</v>
      </c>
      <c r="W72" s="53" t="s">
        <v>1826</v>
      </c>
      <c r="X72" s="53" t="s">
        <v>1825</v>
      </c>
      <c r="Y72" s="53" t="s">
        <v>1827</v>
      </c>
      <c r="Z72" s="53">
        <v>230.36</v>
      </c>
      <c r="AA72" s="53">
        <v>230.36</v>
      </c>
      <c r="AB72" s="53">
        <v>0</v>
      </c>
      <c r="AC72" s="53">
        <v>230.36</v>
      </c>
      <c r="AD72" s="53">
        <v>0</v>
      </c>
      <c r="AE72" s="53">
        <v>0</v>
      </c>
      <c r="AF72" s="53" t="s">
        <v>1828</v>
      </c>
      <c r="AG72" s="53" t="s">
        <v>1843</v>
      </c>
      <c r="AH72" s="53" t="s">
        <v>1844</v>
      </c>
      <c r="AI72" s="53" t="s">
        <v>1849</v>
      </c>
      <c r="AJ72" s="53" t="s">
        <v>1824</v>
      </c>
      <c r="AK72" s="53" t="s">
        <v>496</v>
      </c>
      <c r="AL72" s="53" t="s">
        <v>1830</v>
      </c>
      <c r="AM72" s="53" t="s">
        <v>1831</v>
      </c>
      <c r="AN72" s="53" t="s">
        <v>1769</v>
      </c>
      <c r="AO72" s="53" t="s">
        <v>641</v>
      </c>
    </row>
    <row r="73" spans="1:41" x14ac:dyDescent="0.25">
      <c r="A73" s="53" t="s">
        <v>34</v>
      </c>
      <c r="B73" s="53" t="s">
        <v>1877</v>
      </c>
      <c r="C73" s="53" t="s">
        <v>1878</v>
      </c>
      <c r="D73" s="53" t="s">
        <v>1841</v>
      </c>
      <c r="E73" s="53" t="s">
        <v>1842</v>
      </c>
      <c r="F73" s="53" t="s">
        <v>775</v>
      </c>
      <c r="G73" s="53" t="s">
        <v>1813</v>
      </c>
      <c r="H73" s="53" t="s">
        <v>775</v>
      </c>
      <c r="I73" s="53" t="s">
        <v>1813</v>
      </c>
      <c r="J73" s="53" t="s">
        <v>1843</v>
      </c>
      <c r="K73" s="53" t="s">
        <v>1844</v>
      </c>
      <c r="L73" s="53" t="s">
        <v>1879</v>
      </c>
      <c r="M73" s="53" t="s">
        <v>1816</v>
      </c>
      <c r="N73" s="53" t="s">
        <v>1817</v>
      </c>
      <c r="O73" s="53" t="s">
        <v>1818</v>
      </c>
      <c r="P73" s="53" t="s">
        <v>1819</v>
      </c>
      <c r="Q73" s="53" t="s">
        <v>1820</v>
      </c>
      <c r="R73" s="53" t="s">
        <v>1821</v>
      </c>
      <c r="S73" s="53" t="s">
        <v>1880</v>
      </c>
      <c r="T73" s="53" t="s">
        <v>1881</v>
      </c>
      <c r="U73" s="53" t="s">
        <v>1824</v>
      </c>
      <c r="V73" s="53" t="s">
        <v>1825</v>
      </c>
      <c r="W73" s="53" t="s">
        <v>1832</v>
      </c>
      <c r="X73" s="53" t="s">
        <v>1825</v>
      </c>
      <c r="Y73" s="53" t="s">
        <v>1827</v>
      </c>
      <c r="Z73" s="53">
        <v>94.82</v>
      </c>
      <c r="AA73" s="53">
        <v>94.82</v>
      </c>
      <c r="AB73" s="53">
        <v>0</v>
      </c>
      <c r="AC73" s="53">
        <v>94.82</v>
      </c>
      <c r="AD73" s="53">
        <v>0</v>
      </c>
      <c r="AE73" s="53">
        <v>0</v>
      </c>
      <c r="AF73" s="53" t="s">
        <v>1828</v>
      </c>
      <c r="AG73" s="53" t="s">
        <v>1843</v>
      </c>
      <c r="AH73" s="53" t="s">
        <v>1844</v>
      </c>
      <c r="AI73" s="53" t="s">
        <v>1849</v>
      </c>
      <c r="AJ73" s="53" t="s">
        <v>1824</v>
      </c>
      <c r="AK73" s="53" t="s">
        <v>496</v>
      </c>
      <c r="AL73" s="53" t="s">
        <v>1830</v>
      </c>
      <c r="AM73" s="53" t="s">
        <v>1831</v>
      </c>
      <c r="AN73" s="53" t="s">
        <v>1769</v>
      </c>
      <c r="AO73" s="53" t="s">
        <v>641</v>
      </c>
    </row>
    <row r="74" spans="1:41" x14ac:dyDescent="0.25">
      <c r="A74" s="53" t="s">
        <v>34</v>
      </c>
      <c r="B74" s="53" t="s">
        <v>1877</v>
      </c>
      <c r="C74" s="53" t="s">
        <v>1878</v>
      </c>
      <c r="D74" s="53" t="s">
        <v>1841</v>
      </c>
      <c r="E74" s="53" t="s">
        <v>1842</v>
      </c>
      <c r="F74" s="53" t="s">
        <v>775</v>
      </c>
      <c r="G74" s="53" t="s">
        <v>1813</v>
      </c>
      <c r="H74" s="53" t="s">
        <v>775</v>
      </c>
      <c r="I74" s="53" t="s">
        <v>1813</v>
      </c>
      <c r="J74" s="53" t="s">
        <v>1843</v>
      </c>
      <c r="K74" s="53" t="s">
        <v>1844</v>
      </c>
      <c r="L74" s="53" t="s">
        <v>1879</v>
      </c>
      <c r="M74" s="53" t="s">
        <v>1816</v>
      </c>
      <c r="N74" s="53" t="s">
        <v>1817</v>
      </c>
      <c r="O74" s="53" t="s">
        <v>1818</v>
      </c>
      <c r="P74" s="53" t="s">
        <v>1819</v>
      </c>
      <c r="Q74" s="53" t="s">
        <v>1820</v>
      </c>
      <c r="R74" s="53" t="s">
        <v>1821</v>
      </c>
      <c r="S74" s="53" t="s">
        <v>1880</v>
      </c>
      <c r="T74" s="53" t="s">
        <v>1881</v>
      </c>
      <c r="U74" s="53" t="s">
        <v>1824</v>
      </c>
      <c r="V74" s="53" t="s">
        <v>1825</v>
      </c>
      <c r="W74" s="53" t="s">
        <v>1837</v>
      </c>
      <c r="X74" s="53" t="s">
        <v>1825</v>
      </c>
      <c r="Y74" s="53" t="s">
        <v>1827</v>
      </c>
      <c r="Z74" s="53">
        <v>167.83</v>
      </c>
      <c r="AA74" s="53">
        <v>167.83</v>
      </c>
      <c r="AB74" s="53">
        <v>0</v>
      </c>
      <c r="AC74" s="53">
        <v>167.83</v>
      </c>
      <c r="AD74" s="53">
        <v>0</v>
      </c>
      <c r="AE74" s="53">
        <v>0</v>
      </c>
      <c r="AF74" s="53" t="s">
        <v>1828</v>
      </c>
      <c r="AG74" s="53" t="s">
        <v>1843</v>
      </c>
      <c r="AH74" s="53" t="s">
        <v>1844</v>
      </c>
      <c r="AI74" s="53" t="s">
        <v>1849</v>
      </c>
      <c r="AJ74" s="53" t="s">
        <v>1824</v>
      </c>
      <c r="AK74" s="53" t="s">
        <v>496</v>
      </c>
      <c r="AL74" s="53" t="s">
        <v>1830</v>
      </c>
      <c r="AM74" s="53" t="s">
        <v>1831</v>
      </c>
      <c r="AN74" s="53" t="s">
        <v>1769</v>
      </c>
      <c r="AO74" s="53" t="s">
        <v>641</v>
      </c>
    </row>
    <row r="75" spans="1:41" x14ac:dyDescent="0.25">
      <c r="A75" s="53" t="s">
        <v>34</v>
      </c>
      <c r="B75" s="53" t="s">
        <v>1877</v>
      </c>
      <c r="C75" s="53" t="s">
        <v>1878</v>
      </c>
      <c r="D75" s="53" t="s">
        <v>1841</v>
      </c>
      <c r="E75" s="53" t="s">
        <v>1842</v>
      </c>
      <c r="F75" s="53" t="s">
        <v>775</v>
      </c>
      <c r="G75" s="53" t="s">
        <v>1813</v>
      </c>
      <c r="H75" s="53" t="s">
        <v>775</v>
      </c>
      <c r="I75" s="53" t="s">
        <v>1813</v>
      </c>
      <c r="J75" s="53" t="s">
        <v>1843</v>
      </c>
      <c r="K75" s="53" t="s">
        <v>1844</v>
      </c>
      <c r="L75" s="53" t="s">
        <v>1879</v>
      </c>
      <c r="M75" s="53" t="s">
        <v>1816</v>
      </c>
      <c r="N75" s="53" t="s">
        <v>1817</v>
      </c>
      <c r="O75" s="53" t="s">
        <v>1818</v>
      </c>
      <c r="P75" s="53" t="s">
        <v>1819</v>
      </c>
      <c r="Q75" s="53" t="s">
        <v>1820</v>
      </c>
      <c r="R75" s="53" t="s">
        <v>1821</v>
      </c>
      <c r="S75" s="53" t="s">
        <v>1880</v>
      </c>
      <c r="T75" s="53" t="s">
        <v>1881</v>
      </c>
      <c r="U75" s="53" t="s">
        <v>1824</v>
      </c>
      <c r="V75" s="53" t="s">
        <v>1825</v>
      </c>
      <c r="W75" s="53" t="s">
        <v>1838</v>
      </c>
      <c r="X75" s="53" t="s">
        <v>1825</v>
      </c>
      <c r="Y75" s="53" t="s">
        <v>1827</v>
      </c>
      <c r="Z75" s="53">
        <v>44.17</v>
      </c>
      <c r="AA75" s="53">
        <v>44.17</v>
      </c>
      <c r="AB75" s="53">
        <v>0</v>
      </c>
      <c r="AC75" s="53">
        <v>44.17</v>
      </c>
      <c r="AD75" s="53">
        <v>0</v>
      </c>
      <c r="AE75" s="53">
        <v>0</v>
      </c>
      <c r="AF75" s="53" t="s">
        <v>1828</v>
      </c>
      <c r="AG75" s="53" t="s">
        <v>1843</v>
      </c>
      <c r="AH75" s="53" t="s">
        <v>1844</v>
      </c>
      <c r="AI75" s="53" t="s">
        <v>1849</v>
      </c>
      <c r="AJ75" s="53" t="s">
        <v>1824</v>
      </c>
      <c r="AK75" s="53" t="s">
        <v>496</v>
      </c>
      <c r="AL75" s="53" t="s">
        <v>1830</v>
      </c>
      <c r="AM75" s="53" t="s">
        <v>1831</v>
      </c>
      <c r="AN75" s="53" t="s">
        <v>1769</v>
      </c>
      <c r="AO75" s="53" t="s">
        <v>641</v>
      </c>
    </row>
    <row r="76" spans="1:41" x14ac:dyDescent="0.25">
      <c r="A76" s="53" t="s">
        <v>34</v>
      </c>
      <c r="B76" s="53" t="s">
        <v>1877</v>
      </c>
      <c r="C76" s="53" t="s">
        <v>1878</v>
      </c>
      <c r="D76" s="53" t="s">
        <v>1841</v>
      </c>
      <c r="E76" s="53" t="s">
        <v>1842</v>
      </c>
      <c r="F76" s="53" t="s">
        <v>775</v>
      </c>
      <c r="G76" s="53" t="s">
        <v>1813</v>
      </c>
      <c r="H76" s="53" t="s">
        <v>775</v>
      </c>
      <c r="I76" s="53" t="s">
        <v>1813</v>
      </c>
      <c r="J76" s="53" t="s">
        <v>1843</v>
      </c>
      <c r="K76" s="53" t="s">
        <v>1844</v>
      </c>
      <c r="L76" s="53" t="s">
        <v>1879</v>
      </c>
      <c r="M76" s="53" t="s">
        <v>1816</v>
      </c>
      <c r="N76" s="53" t="s">
        <v>1817</v>
      </c>
      <c r="O76" s="53" t="s">
        <v>1818</v>
      </c>
      <c r="P76" s="53" t="s">
        <v>1819</v>
      </c>
      <c r="Q76" s="53" t="s">
        <v>1820</v>
      </c>
      <c r="R76" s="53" t="s">
        <v>1821</v>
      </c>
      <c r="S76" s="53" t="s">
        <v>1880</v>
      </c>
      <c r="T76" s="53" t="s">
        <v>1881</v>
      </c>
      <c r="U76" s="53" t="s">
        <v>1824</v>
      </c>
      <c r="V76" s="53" t="s">
        <v>1825</v>
      </c>
      <c r="W76" s="53" t="s">
        <v>1848</v>
      </c>
      <c r="X76" s="53" t="s">
        <v>1825</v>
      </c>
      <c r="Y76" s="53" t="s">
        <v>1827</v>
      </c>
      <c r="Z76" s="53">
        <v>237.15</v>
      </c>
      <c r="AA76" s="53">
        <v>237.15</v>
      </c>
      <c r="AB76" s="53">
        <v>0</v>
      </c>
      <c r="AC76" s="53">
        <v>237.15</v>
      </c>
      <c r="AD76" s="53">
        <v>0</v>
      </c>
      <c r="AE76" s="53">
        <v>0</v>
      </c>
      <c r="AF76" s="53" t="s">
        <v>1828</v>
      </c>
      <c r="AG76" s="53" t="s">
        <v>1843</v>
      </c>
      <c r="AH76" s="53" t="s">
        <v>1844</v>
      </c>
      <c r="AI76" s="53" t="s">
        <v>1849</v>
      </c>
      <c r="AJ76" s="53" t="s">
        <v>1824</v>
      </c>
      <c r="AK76" s="53" t="s">
        <v>496</v>
      </c>
      <c r="AL76" s="53" t="s">
        <v>1830</v>
      </c>
      <c r="AM76" s="53" t="s">
        <v>1831</v>
      </c>
      <c r="AN76" s="53" t="s">
        <v>1769</v>
      </c>
      <c r="AO76" s="53" t="s">
        <v>641</v>
      </c>
    </row>
    <row r="77" spans="1:41" x14ac:dyDescent="0.25">
      <c r="A77" s="53" t="s">
        <v>34</v>
      </c>
      <c r="B77" s="53" t="s">
        <v>1882</v>
      </c>
      <c r="C77" s="53" t="s">
        <v>1883</v>
      </c>
      <c r="D77" s="53" t="s">
        <v>1841</v>
      </c>
      <c r="E77" s="53" t="s">
        <v>1842</v>
      </c>
      <c r="F77" s="53" t="s">
        <v>775</v>
      </c>
      <c r="G77" s="53" t="s">
        <v>1813</v>
      </c>
      <c r="H77" s="53" t="s">
        <v>775</v>
      </c>
      <c r="I77" s="53" t="s">
        <v>1813</v>
      </c>
      <c r="J77" s="53" t="s">
        <v>1843</v>
      </c>
      <c r="K77" s="53" t="s">
        <v>1844</v>
      </c>
      <c r="L77" s="53" t="s">
        <v>1884</v>
      </c>
      <c r="M77" s="53" t="s">
        <v>1816</v>
      </c>
      <c r="N77" s="53" t="s">
        <v>1817</v>
      </c>
      <c r="O77" s="53" t="s">
        <v>1818</v>
      </c>
      <c r="P77" s="53" t="s">
        <v>1819</v>
      </c>
      <c r="Q77" s="53" t="s">
        <v>1820</v>
      </c>
      <c r="R77" s="53" t="s">
        <v>1821</v>
      </c>
      <c r="S77" s="53" t="s">
        <v>1885</v>
      </c>
      <c r="T77" s="53" t="s">
        <v>1886</v>
      </c>
      <c r="U77" s="53" t="s">
        <v>1824</v>
      </c>
      <c r="V77" s="53" t="s">
        <v>1825</v>
      </c>
      <c r="W77" s="53" t="s">
        <v>1826</v>
      </c>
      <c r="X77" s="53" t="s">
        <v>1825</v>
      </c>
      <c r="Y77" s="53" t="s">
        <v>1827</v>
      </c>
      <c r="Z77" s="53">
        <v>578.22</v>
      </c>
      <c r="AA77" s="53">
        <v>578.22</v>
      </c>
      <c r="AB77" s="53">
        <v>0</v>
      </c>
      <c r="AC77" s="53">
        <v>578.22</v>
      </c>
      <c r="AD77" s="53">
        <v>0</v>
      </c>
      <c r="AE77" s="53">
        <v>0</v>
      </c>
      <c r="AF77" s="53" t="s">
        <v>1828</v>
      </c>
      <c r="AG77" s="53" t="s">
        <v>1843</v>
      </c>
      <c r="AH77" s="53" t="s">
        <v>1844</v>
      </c>
      <c r="AI77" s="53" t="s">
        <v>1849</v>
      </c>
      <c r="AJ77" s="53" t="s">
        <v>1824</v>
      </c>
      <c r="AK77" s="53" t="s">
        <v>496</v>
      </c>
      <c r="AL77" s="53" t="s">
        <v>1830</v>
      </c>
      <c r="AM77" s="53" t="s">
        <v>1831</v>
      </c>
      <c r="AN77" s="53" t="s">
        <v>1769</v>
      </c>
      <c r="AO77" s="53" t="s">
        <v>641</v>
      </c>
    </row>
    <row r="78" spans="1:41" x14ac:dyDescent="0.25">
      <c r="A78" s="53" t="s">
        <v>34</v>
      </c>
      <c r="B78" s="53" t="s">
        <v>1882</v>
      </c>
      <c r="C78" s="53" t="s">
        <v>1883</v>
      </c>
      <c r="D78" s="53" t="s">
        <v>1841</v>
      </c>
      <c r="E78" s="53" t="s">
        <v>1842</v>
      </c>
      <c r="F78" s="53" t="s">
        <v>775</v>
      </c>
      <c r="G78" s="53" t="s">
        <v>1813</v>
      </c>
      <c r="H78" s="53" t="s">
        <v>775</v>
      </c>
      <c r="I78" s="53" t="s">
        <v>1813</v>
      </c>
      <c r="J78" s="53" t="s">
        <v>1843</v>
      </c>
      <c r="K78" s="53" t="s">
        <v>1844</v>
      </c>
      <c r="L78" s="53" t="s">
        <v>1884</v>
      </c>
      <c r="M78" s="53" t="s">
        <v>1816</v>
      </c>
      <c r="N78" s="53" t="s">
        <v>1817</v>
      </c>
      <c r="O78" s="53" t="s">
        <v>1818</v>
      </c>
      <c r="P78" s="53" t="s">
        <v>1819</v>
      </c>
      <c r="Q78" s="53" t="s">
        <v>1820</v>
      </c>
      <c r="R78" s="53" t="s">
        <v>1821</v>
      </c>
      <c r="S78" s="53" t="s">
        <v>1885</v>
      </c>
      <c r="T78" s="53" t="s">
        <v>1886</v>
      </c>
      <c r="U78" s="53" t="s">
        <v>1824</v>
      </c>
      <c r="V78" s="53" t="s">
        <v>1825</v>
      </c>
      <c r="W78" s="53" t="s">
        <v>1832</v>
      </c>
      <c r="X78" s="53" t="s">
        <v>1825</v>
      </c>
      <c r="Y78" s="53" t="s">
        <v>1827</v>
      </c>
      <c r="Z78" s="53">
        <v>99.12</v>
      </c>
      <c r="AA78" s="53">
        <v>99.12</v>
      </c>
      <c r="AB78" s="53">
        <v>0</v>
      </c>
      <c r="AC78" s="53">
        <v>99.12</v>
      </c>
      <c r="AD78" s="53">
        <v>0</v>
      </c>
      <c r="AE78" s="53">
        <v>0</v>
      </c>
      <c r="AF78" s="53" t="s">
        <v>1828</v>
      </c>
      <c r="AG78" s="53" t="s">
        <v>1843</v>
      </c>
      <c r="AH78" s="53" t="s">
        <v>1844</v>
      </c>
      <c r="AI78" s="53" t="s">
        <v>1849</v>
      </c>
      <c r="AJ78" s="53" t="s">
        <v>1824</v>
      </c>
      <c r="AK78" s="53" t="s">
        <v>496</v>
      </c>
      <c r="AL78" s="53" t="s">
        <v>1830</v>
      </c>
      <c r="AM78" s="53" t="s">
        <v>1831</v>
      </c>
      <c r="AN78" s="53" t="s">
        <v>1769</v>
      </c>
      <c r="AO78" s="53" t="s">
        <v>641</v>
      </c>
    </row>
    <row r="79" spans="1:41" x14ac:dyDescent="0.25">
      <c r="A79" s="53" t="s">
        <v>34</v>
      </c>
      <c r="B79" s="53" t="s">
        <v>1882</v>
      </c>
      <c r="C79" s="53" t="s">
        <v>1883</v>
      </c>
      <c r="D79" s="53" t="s">
        <v>1841</v>
      </c>
      <c r="E79" s="53" t="s">
        <v>1842</v>
      </c>
      <c r="F79" s="53" t="s">
        <v>775</v>
      </c>
      <c r="G79" s="53" t="s">
        <v>1813</v>
      </c>
      <c r="H79" s="53" t="s">
        <v>775</v>
      </c>
      <c r="I79" s="53" t="s">
        <v>1813</v>
      </c>
      <c r="J79" s="53" t="s">
        <v>1843</v>
      </c>
      <c r="K79" s="53" t="s">
        <v>1844</v>
      </c>
      <c r="L79" s="53" t="s">
        <v>1884</v>
      </c>
      <c r="M79" s="53" t="s">
        <v>1816</v>
      </c>
      <c r="N79" s="53" t="s">
        <v>1817</v>
      </c>
      <c r="O79" s="53" t="s">
        <v>1818</v>
      </c>
      <c r="P79" s="53" t="s">
        <v>1819</v>
      </c>
      <c r="Q79" s="53" t="s">
        <v>1820</v>
      </c>
      <c r="R79" s="53" t="s">
        <v>1821</v>
      </c>
      <c r="S79" s="53" t="s">
        <v>1885</v>
      </c>
      <c r="T79" s="53" t="s">
        <v>1886</v>
      </c>
      <c r="U79" s="53" t="s">
        <v>1824</v>
      </c>
      <c r="V79" s="53" t="s">
        <v>1825</v>
      </c>
      <c r="W79" s="53" t="s">
        <v>1837</v>
      </c>
      <c r="X79" s="53" t="s">
        <v>1825</v>
      </c>
      <c r="Y79" s="53" t="s">
        <v>1827</v>
      </c>
      <c r="Z79" s="53">
        <v>119.16</v>
      </c>
      <c r="AA79" s="53">
        <v>119.16</v>
      </c>
      <c r="AB79" s="53">
        <v>0</v>
      </c>
      <c r="AC79" s="53">
        <v>119.16</v>
      </c>
      <c r="AD79" s="53">
        <v>0</v>
      </c>
      <c r="AE79" s="53">
        <v>0</v>
      </c>
      <c r="AF79" s="53" t="s">
        <v>1828</v>
      </c>
      <c r="AG79" s="53" t="s">
        <v>1843</v>
      </c>
      <c r="AH79" s="53" t="s">
        <v>1844</v>
      </c>
      <c r="AI79" s="53" t="s">
        <v>1849</v>
      </c>
      <c r="AJ79" s="53" t="s">
        <v>1824</v>
      </c>
      <c r="AK79" s="53" t="s">
        <v>496</v>
      </c>
      <c r="AL79" s="53" t="s">
        <v>1830</v>
      </c>
      <c r="AM79" s="53" t="s">
        <v>1831</v>
      </c>
      <c r="AN79" s="53" t="s">
        <v>1769</v>
      </c>
      <c r="AO79" s="53" t="s">
        <v>641</v>
      </c>
    </row>
    <row r="80" spans="1:41" x14ac:dyDescent="0.25">
      <c r="A80" s="53" t="s">
        <v>34</v>
      </c>
      <c r="B80" s="53" t="s">
        <v>1882</v>
      </c>
      <c r="C80" s="53" t="s">
        <v>1883</v>
      </c>
      <c r="D80" s="53" t="s">
        <v>1841</v>
      </c>
      <c r="E80" s="53" t="s">
        <v>1842</v>
      </c>
      <c r="F80" s="53" t="s">
        <v>775</v>
      </c>
      <c r="G80" s="53" t="s">
        <v>1813</v>
      </c>
      <c r="H80" s="53" t="s">
        <v>775</v>
      </c>
      <c r="I80" s="53" t="s">
        <v>1813</v>
      </c>
      <c r="J80" s="53" t="s">
        <v>1843</v>
      </c>
      <c r="K80" s="53" t="s">
        <v>1844</v>
      </c>
      <c r="L80" s="53" t="s">
        <v>1884</v>
      </c>
      <c r="M80" s="53" t="s">
        <v>1816</v>
      </c>
      <c r="N80" s="53" t="s">
        <v>1817</v>
      </c>
      <c r="O80" s="53" t="s">
        <v>1818</v>
      </c>
      <c r="P80" s="53" t="s">
        <v>1819</v>
      </c>
      <c r="Q80" s="53" t="s">
        <v>1820</v>
      </c>
      <c r="R80" s="53" t="s">
        <v>1821</v>
      </c>
      <c r="S80" s="53" t="s">
        <v>1885</v>
      </c>
      <c r="T80" s="53" t="s">
        <v>1886</v>
      </c>
      <c r="U80" s="53" t="s">
        <v>1824</v>
      </c>
      <c r="V80" s="53" t="s">
        <v>1825</v>
      </c>
      <c r="W80" s="53" t="s">
        <v>1838</v>
      </c>
      <c r="X80" s="53" t="s">
        <v>1825</v>
      </c>
      <c r="Y80" s="53" t="s">
        <v>1827</v>
      </c>
      <c r="Z80" s="53">
        <v>34.46</v>
      </c>
      <c r="AA80" s="53">
        <v>34.46</v>
      </c>
      <c r="AB80" s="53">
        <v>0</v>
      </c>
      <c r="AC80" s="53">
        <v>34.46</v>
      </c>
      <c r="AD80" s="53">
        <v>0</v>
      </c>
      <c r="AE80" s="53">
        <v>0</v>
      </c>
      <c r="AF80" s="53" t="s">
        <v>1828</v>
      </c>
      <c r="AG80" s="53" t="s">
        <v>1843</v>
      </c>
      <c r="AH80" s="53" t="s">
        <v>1844</v>
      </c>
      <c r="AI80" s="53" t="s">
        <v>1849</v>
      </c>
      <c r="AJ80" s="53" t="s">
        <v>1824</v>
      </c>
      <c r="AK80" s="53" t="s">
        <v>496</v>
      </c>
      <c r="AL80" s="53" t="s">
        <v>1830</v>
      </c>
      <c r="AM80" s="53" t="s">
        <v>1831</v>
      </c>
      <c r="AN80" s="53" t="s">
        <v>1769</v>
      </c>
      <c r="AO80" s="53" t="s">
        <v>641</v>
      </c>
    </row>
    <row r="81" spans="1:41" x14ac:dyDescent="0.25">
      <c r="A81" s="53" t="s">
        <v>34</v>
      </c>
      <c r="B81" s="53" t="s">
        <v>1887</v>
      </c>
      <c r="C81" s="53" t="s">
        <v>1888</v>
      </c>
      <c r="D81" s="53" t="s">
        <v>1889</v>
      </c>
      <c r="E81" s="53" t="s">
        <v>1890</v>
      </c>
      <c r="F81" s="53" t="s">
        <v>775</v>
      </c>
      <c r="G81" s="53" t="s">
        <v>1813</v>
      </c>
      <c r="H81" s="53" t="s">
        <v>775</v>
      </c>
      <c r="I81" s="53" t="s">
        <v>1813</v>
      </c>
      <c r="J81" s="53" t="s">
        <v>1891</v>
      </c>
      <c r="K81" s="53" t="s">
        <v>1892</v>
      </c>
      <c r="L81" s="53" t="s">
        <v>1893</v>
      </c>
      <c r="M81" s="53" t="s">
        <v>1816</v>
      </c>
      <c r="N81" s="53" t="s">
        <v>1817</v>
      </c>
      <c r="O81" s="53" t="s">
        <v>1818</v>
      </c>
      <c r="P81" s="53" t="s">
        <v>1819</v>
      </c>
      <c r="Q81" s="53" t="s">
        <v>1820</v>
      </c>
      <c r="R81" s="53" t="s">
        <v>1821</v>
      </c>
      <c r="S81" s="53" t="s">
        <v>1894</v>
      </c>
      <c r="T81" s="53" t="s">
        <v>1895</v>
      </c>
      <c r="U81" s="53" t="s">
        <v>1824</v>
      </c>
      <c r="V81" s="53" t="s">
        <v>1825</v>
      </c>
      <c r="W81" s="53" t="s">
        <v>1826</v>
      </c>
      <c r="X81" s="53" t="s">
        <v>1825</v>
      </c>
      <c r="Y81" s="53" t="s">
        <v>1827</v>
      </c>
      <c r="Z81" s="53">
        <v>446.29</v>
      </c>
      <c r="AA81" s="53">
        <v>446.29</v>
      </c>
      <c r="AB81" s="53">
        <v>0</v>
      </c>
      <c r="AC81" s="53">
        <v>446.29</v>
      </c>
      <c r="AD81" s="53">
        <v>0</v>
      </c>
      <c r="AE81" s="53">
        <v>0</v>
      </c>
      <c r="AF81" s="53" t="s">
        <v>1828</v>
      </c>
      <c r="AG81" s="53" t="s">
        <v>1891</v>
      </c>
      <c r="AH81" s="53" t="s">
        <v>1892</v>
      </c>
      <c r="AI81" s="53" t="s">
        <v>1829</v>
      </c>
      <c r="AJ81" s="53" t="s">
        <v>1824</v>
      </c>
      <c r="AK81" s="53" t="s">
        <v>496</v>
      </c>
      <c r="AL81" s="53" t="s">
        <v>1830</v>
      </c>
      <c r="AM81" s="53" t="s">
        <v>1831</v>
      </c>
      <c r="AN81" s="53" t="s">
        <v>1769</v>
      </c>
      <c r="AO81" s="53" t="s">
        <v>641</v>
      </c>
    </row>
    <row r="82" spans="1:41" x14ac:dyDescent="0.25">
      <c r="A82" s="53" t="s">
        <v>34</v>
      </c>
      <c r="B82" s="53" t="s">
        <v>1887</v>
      </c>
      <c r="C82" s="53" t="s">
        <v>1888</v>
      </c>
      <c r="D82" s="53" t="s">
        <v>1889</v>
      </c>
      <c r="E82" s="53" t="s">
        <v>1890</v>
      </c>
      <c r="F82" s="53" t="s">
        <v>775</v>
      </c>
      <c r="G82" s="53" t="s">
        <v>1813</v>
      </c>
      <c r="H82" s="53" t="s">
        <v>775</v>
      </c>
      <c r="I82" s="53" t="s">
        <v>1813</v>
      </c>
      <c r="J82" s="53" t="s">
        <v>1891</v>
      </c>
      <c r="K82" s="53" t="s">
        <v>1892</v>
      </c>
      <c r="L82" s="53" t="s">
        <v>1893</v>
      </c>
      <c r="M82" s="53" t="s">
        <v>1816</v>
      </c>
      <c r="N82" s="53" t="s">
        <v>1817</v>
      </c>
      <c r="O82" s="53" t="s">
        <v>1818</v>
      </c>
      <c r="P82" s="53" t="s">
        <v>1819</v>
      </c>
      <c r="Q82" s="53" t="s">
        <v>1820</v>
      </c>
      <c r="R82" s="53" t="s">
        <v>1821</v>
      </c>
      <c r="S82" s="53" t="s">
        <v>1894</v>
      </c>
      <c r="T82" s="53" t="s">
        <v>1895</v>
      </c>
      <c r="U82" s="53" t="s">
        <v>1824</v>
      </c>
      <c r="V82" s="53" t="s">
        <v>1825</v>
      </c>
      <c r="W82" s="53" t="s">
        <v>1832</v>
      </c>
      <c r="X82" s="53" t="s">
        <v>1825</v>
      </c>
      <c r="Y82" s="53" t="s">
        <v>1827</v>
      </c>
      <c r="Z82" s="53">
        <v>3326.78</v>
      </c>
      <c r="AA82" s="53">
        <v>3326.78</v>
      </c>
      <c r="AB82" s="53">
        <v>0</v>
      </c>
      <c r="AC82" s="53">
        <v>3326.78</v>
      </c>
      <c r="AD82" s="53">
        <v>0</v>
      </c>
      <c r="AE82" s="53">
        <v>0</v>
      </c>
      <c r="AF82" s="53" t="s">
        <v>1828</v>
      </c>
      <c r="AG82" s="53" t="s">
        <v>1891</v>
      </c>
      <c r="AH82" s="53" t="s">
        <v>1892</v>
      </c>
      <c r="AI82" s="53" t="s">
        <v>1829</v>
      </c>
      <c r="AJ82" s="53" t="s">
        <v>1824</v>
      </c>
      <c r="AK82" s="53" t="s">
        <v>496</v>
      </c>
      <c r="AL82" s="53" t="s">
        <v>1830</v>
      </c>
      <c r="AM82" s="53" t="s">
        <v>1831</v>
      </c>
      <c r="AN82" s="53" t="s">
        <v>1769</v>
      </c>
      <c r="AO82" s="53" t="s">
        <v>641</v>
      </c>
    </row>
    <row r="83" spans="1:41" x14ac:dyDescent="0.25">
      <c r="A83" s="53" t="s">
        <v>34</v>
      </c>
      <c r="B83" s="53" t="s">
        <v>1887</v>
      </c>
      <c r="C83" s="53" t="s">
        <v>1888</v>
      </c>
      <c r="D83" s="53" t="s">
        <v>1889</v>
      </c>
      <c r="E83" s="53" t="s">
        <v>1890</v>
      </c>
      <c r="F83" s="53" t="s">
        <v>775</v>
      </c>
      <c r="G83" s="53" t="s">
        <v>1813</v>
      </c>
      <c r="H83" s="53" t="s">
        <v>775</v>
      </c>
      <c r="I83" s="53" t="s">
        <v>1813</v>
      </c>
      <c r="J83" s="53" t="s">
        <v>1891</v>
      </c>
      <c r="K83" s="53" t="s">
        <v>1892</v>
      </c>
      <c r="L83" s="53" t="s">
        <v>1893</v>
      </c>
      <c r="M83" s="53" t="s">
        <v>1816</v>
      </c>
      <c r="N83" s="53" t="s">
        <v>1817</v>
      </c>
      <c r="O83" s="53" t="s">
        <v>1818</v>
      </c>
      <c r="P83" s="53" t="s">
        <v>1819</v>
      </c>
      <c r="Q83" s="53" t="s">
        <v>1820</v>
      </c>
      <c r="R83" s="53" t="s">
        <v>1821</v>
      </c>
      <c r="S83" s="53" t="s">
        <v>1894</v>
      </c>
      <c r="T83" s="53" t="s">
        <v>1895</v>
      </c>
      <c r="U83" s="53" t="s">
        <v>1824</v>
      </c>
      <c r="V83" s="53" t="s">
        <v>1825</v>
      </c>
      <c r="W83" s="53" t="s">
        <v>1833</v>
      </c>
      <c r="X83" s="53" t="s">
        <v>1834</v>
      </c>
      <c r="Y83" s="53" t="s">
        <v>1827</v>
      </c>
      <c r="Z83" s="53">
        <v>65.040000000000006</v>
      </c>
      <c r="AA83" s="53">
        <v>65.040000000000006</v>
      </c>
      <c r="AB83" s="53">
        <v>0</v>
      </c>
      <c r="AC83" s="53">
        <v>65.040000000000006</v>
      </c>
      <c r="AD83" s="53">
        <v>0</v>
      </c>
      <c r="AE83" s="53">
        <v>0</v>
      </c>
      <c r="AF83" s="53" t="s">
        <v>1828</v>
      </c>
      <c r="AG83" s="53" t="s">
        <v>1891</v>
      </c>
      <c r="AH83" s="53" t="s">
        <v>1892</v>
      </c>
      <c r="AI83" s="53" t="s">
        <v>1829</v>
      </c>
      <c r="AJ83" s="53" t="s">
        <v>1824</v>
      </c>
      <c r="AK83" s="53" t="s">
        <v>496</v>
      </c>
      <c r="AL83" s="53" t="s">
        <v>1830</v>
      </c>
      <c r="AM83" s="53" t="s">
        <v>1831</v>
      </c>
      <c r="AN83" s="53" t="s">
        <v>1769</v>
      </c>
      <c r="AO83" s="53" t="s">
        <v>641</v>
      </c>
    </row>
    <row r="84" spans="1:41" x14ac:dyDescent="0.25">
      <c r="A84" s="53" t="s">
        <v>34</v>
      </c>
      <c r="B84" s="53" t="s">
        <v>1887</v>
      </c>
      <c r="C84" s="53" t="s">
        <v>1888</v>
      </c>
      <c r="D84" s="53" t="s">
        <v>1889</v>
      </c>
      <c r="E84" s="53" t="s">
        <v>1890</v>
      </c>
      <c r="F84" s="53" t="s">
        <v>775</v>
      </c>
      <c r="G84" s="53" t="s">
        <v>1813</v>
      </c>
      <c r="H84" s="53" t="s">
        <v>775</v>
      </c>
      <c r="I84" s="53" t="s">
        <v>1813</v>
      </c>
      <c r="J84" s="53" t="s">
        <v>1891</v>
      </c>
      <c r="K84" s="53" t="s">
        <v>1892</v>
      </c>
      <c r="L84" s="53" t="s">
        <v>1893</v>
      </c>
      <c r="M84" s="53" t="s">
        <v>1816</v>
      </c>
      <c r="N84" s="53" t="s">
        <v>1817</v>
      </c>
      <c r="O84" s="53" t="s">
        <v>1818</v>
      </c>
      <c r="P84" s="53" t="s">
        <v>1819</v>
      </c>
      <c r="Q84" s="53" t="s">
        <v>1820</v>
      </c>
      <c r="R84" s="53" t="s">
        <v>1821</v>
      </c>
      <c r="S84" s="53" t="s">
        <v>1894</v>
      </c>
      <c r="T84" s="53" t="s">
        <v>1895</v>
      </c>
      <c r="U84" s="53" t="s">
        <v>1824</v>
      </c>
      <c r="V84" s="53" t="s">
        <v>1825</v>
      </c>
      <c r="W84" s="53" t="s">
        <v>1833</v>
      </c>
      <c r="X84" s="53" t="s">
        <v>1835</v>
      </c>
      <c r="Y84" s="53" t="s">
        <v>1827</v>
      </c>
      <c r="Z84" s="53">
        <v>39.06</v>
      </c>
      <c r="AA84" s="53">
        <v>39.06</v>
      </c>
      <c r="AB84" s="53">
        <v>0</v>
      </c>
      <c r="AC84" s="53">
        <v>39.06</v>
      </c>
      <c r="AD84" s="53">
        <v>0</v>
      </c>
      <c r="AE84" s="53">
        <v>0</v>
      </c>
      <c r="AF84" s="53" t="s">
        <v>1828</v>
      </c>
      <c r="AG84" s="53" t="s">
        <v>1891</v>
      </c>
      <c r="AH84" s="53" t="s">
        <v>1892</v>
      </c>
      <c r="AI84" s="53" t="s">
        <v>1829</v>
      </c>
      <c r="AJ84" s="53" t="s">
        <v>1824</v>
      </c>
      <c r="AK84" s="53" t="s">
        <v>496</v>
      </c>
      <c r="AL84" s="53" t="s">
        <v>1830</v>
      </c>
      <c r="AM84" s="53" t="s">
        <v>1831</v>
      </c>
      <c r="AN84" s="53" t="s">
        <v>1769</v>
      </c>
      <c r="AO84" s="53" t="s">
        <v>641</v>
      </c>
    </row>
    <row r="85" spans="1:41" x14ac:dyDescent="0.25">
      <c r="A85" s="53" t="s">
        <v>34</v>
      </c>
      <c r="B85" s="53" t="s">
        <v>1887</v>
      </c>
      <c r="C85" s="53" t="s">
        <v>1888</v>
      </c>
      <c r="D85" s="53" t="s">
        <v>1889</v>
      </c>
      <c r="E85" s="53" t="s">
        <v>1890</v>
      </c>
      <c r="F85" s="53" t="s">
        <v>775</v>
      </c>
      <c r="G85" s="53" t="s">
        <v>1813</v>
      </c>
      <c r="H85" s="53" t="s">
        <v>775</v>
      </c>
      <c r="I85" s="53" t="s">
        <v>1813</v>
      </c>
      <c r="J85" s="53" t="s">
        <v>1891</v>
      </c>
      <c r="K85" s="53" t="s">
        <v>1892</v>
      </c>
      <c r="L85" s="53" t="s">
        <v>1893</v>
      </c>
      <c r="M85" s="53" t="s">
        <v>1816</v>
      </c>
      <c r="N85" s="53" t="s">
        <v>1817</v>
      </c>
      <c r="O85" s="53" t="s">
        <v>1818</v>
      </c>
      <c r="P85" s="53" t="s">
        <v>1819</v>
      </c>
      <c r="Q85" s="53" t="s">
        <v>1820</v>
      </c>
      <c r="R85" s="53" t="s">
        <v>1821</v>
      </c>
      <c r="S85" s="53" t="s">
        <v>1894</v>
      </c>
      <c r="T85" s="53" t="s">
        <v>1895</v>
      </c>
      <c r="U85" s="53" t="s">
        <v>1824</v>
      </c>
      <c r="V85" s="53" t="s">
        <v>1825</v>
      </c>
      <c r="W85" s="53" t="s">
        <v>1837</v>
      </c>
      <c r="X85" s="53" t="s">
        <v>1825</v>
      </c>
      <c r="Y85" s="53" t="s">
        <v>1827</v>
      </c>
      <c r="Z85" s="53">
        <v>2011.71</v>
      </c>
      <c r="AA85" s="53">
        <v>2011.71</v>
      </c>
      <c r="AB85" s="53">
        <v>0</v>
      </c>
      <c r="AC85" s="53">
        <v>2011.71</v>
      </c>
      <c r="AD85" s="53">
        <v>0</v>
      </c>
      <c r="AE85" s="53">
        <v>0</v>
      </c>
      <c r="AF85" s="53" t="s">
        <v>1828</v>
      </c>
      <c r="AG85" s="53" t="s">
        <v>1891</v>
      </c>
      <c r="AH85" s="53" t="s">
        <v>1892</v>
      </c>
      <c r="AI85" s="53" t="s">
        <v>1829</v>
      </c>
      <c r="AJ85" s="53" t="s">
        <v>1824</v>
      </c>
      <c r="AK85" s="53" t="s">
        <v>496</v>
      </c>
      <c r="AL85" s="53" t="s">
        <v>1830</v>
      </c>
      <c r="AM85" s="53" t="s">
        <v>1831</v>
      </c>
      <c r="AN85" s="53" t="s">
        <v>1769</v>
      </c>
      <c r="AO85" s="53" t="s">
        <v>641</v>
      </c>
    </row>
    <row r="86" spans="1:41" x14ac:dyDescent="0.25">
      <c r="A86" s="53" t="s">
        <v>34</v>
      </c>
      <c r="B86" s="53" t="s">
        <v>1896</v>
      </c>
      <c r="C86" s="53" t="s">
        <v>1897</v>
      </c>
      <c r="D86" s="53" t="s">
        <v>1841</v>
      </c>
      <c r="E86" s="53" t="s">
        <v>1842</v>
      </c>
      <c r="F86" s="53" t="s">
        <v>775</v>
      </c>
      <c r="G86" s="53" t="s">
        <v>1813</v>
      </c>
      <c r="H86" s="53" t="s">
        <v>775</v>
      </c>
      <c r="I86" s="53" t="s">
        <v>1813</v>
      </c>
      <c r="J86" s="53" t="s">
        <v>1843</v>
      </c>
      <c r="K86" s="53" t="s">
        <v>1844</v>
      </c>
      <c r="L86" s="53" t="s">
        <v>1898</v>
      </c>
      <c r="M86" s="53" t="s">
        <v>1816</v>
      </c>
      <c r="N86" s="53" t="s">
        <v>1817</v>
      </c>
      <c r="O86" s="53" t="s">
        <v>1818</v>
      </c>
      <c r="P86" s="53" t="s">
        <v>1819</v>
      </c>
      <c r="Q86" s="53" t="s">
        <v>1820</v>
      </c>
      <c r="R86" s="53" t="s">
        <v>1821</v>
      </c>
      <c r="S86" s="53" t="s">
        <v>1899</v>
      </c>
      <c r="T86" s="53" t="s">
        <v>1900</v>
      </c>
      <c r="U86" s="53" t="s">
        <v>1824</v>
      </c>
      <c r="V86" s="53" t="s">
        <v>1825</v>
      </c>
      <c r="W86" s="53" t="s">
        <v>1833</v>
      </c>
      <c r="X86" s="53" t="s">
        <v>1834</v>
      </c>
      <c r="Y86" s="53" t="s">
        <v>1827</v>
      </c>
      <c r="Z86" s="53">
        <v>7.82</v>
      </c>
      <c r="AA86" s="53">
        <v>7.82</v>
      </c>
      <c r="AB86" s="53">
        <v>0</v>
      </c>
      <c r="AC86" s="53">
        <v>7.82</v>
      </c>
      <c r="AD86" s="53">
        <v>0</v>
      </c>
      <c r="AE86" s="53">
        <v>0</v>
      </c>
      <c r="AF86" s="53" t="s">
        <v>1828</v>
      </c>
      <c r="AG86" s="53" t="s">
        <v>1843</v>
      </c>
      <c r="AH86" s="53" t="s">
        <v>1844</v>
      </c>
      <c r="AI86" s="53" t="s">
        <v>1849</v>
      </c>
      <c r="AJ86" s="53" t="s">
        <v>1824</v>
      </c>
      <c r="AK86" s="53" t="s">
        <v>496</v>
      </c>
      <c r="AL86" s="53" t="s">
        <v>1830</v>
      </c>
      <c r="AM86" s="53" t="s">
        <v>1831</v>
      </c>
      <c r="AN86" s="53" t="s">
        <v>1769</v>
      </c>
      <c r="AO86" s="53" t="s">
        <v>641</v>
      </c>
    </row>
    <row r="87" spans="1:41" x14ac:dyDescent="0.25">
      <c r="A87" s="53" t="s">
        <v>34</v>
      </c>
      <c r="B87" s="53" t="s">
        <v>1896</v>
      </c>
      <c r="C87" s="53" t="s">
        <v>1897</v>
      </c>
      <c r="D87" s="53" t="s">
        <v>1841</v>
      </c>
      <c r="E87" s="53" t="s">
        <v>1842</v>
      </c>
      <c r="F87" s="53" t="s">
        <v>775</v>
      </c>
      <c r="G87" s="53" t="s">
        <v>1813</v>
      </c>
      <c r="H87" s="53" t="s">
        <v>775</v>
      </c>
      <c r="I87" s="53" t="s">
        <v>1813</v>
      </c>
      <c r="J87" s="53" t="s">
        <v>1843</v>
      </c>
      <c r="K87" s="53" t="s">
        <v>1844</v>
      </c>
      <c r="L87" s="53" t="s">
        <v>1898</v>
      </c>
      <c r="M87" s="53" t="s">
        <v>1816</v>
      </c>
      <c r="N87" s="53" t="s">
        <v>1817</v>
      </c>
      <c r="O87" s="53" t="s">
        <v>1818</v>
      </c>
      <c r="P87" s="53" t="s">
        <v>1819</v>
      </c>
      <c r="Q87" s="53" t="s">
        <v>1820</v>
      </c>
      <c r="R87" s="53" t="s">
        <v>1821</v>
      </c>
      <c r="S87" s="53" t="s">
        <v>1899</v>
      </c>
      <c r="T87" s="53" t="s">
        <v>1900</v>
      </c>
      <c r="U87" s="53" t="s">
        <v>1824</v>
      </c>
      <c r="V87" s="53" t="s">
        <v>1825</v>
      </c>
      <c r="W87" s="53" t="s">
        <v>1848</v>
      </c>
      <c r="X87" s="53" t="s">
        <v>1825</v>
      </c>
      <c r="Y87" s="53" t="s">
        <v>1827</v>
      </c>
      <c r="Z87" s="53">
        <v>3989.54</v>
      </c>
      <c r="AA87" s="53">
        <v>3989.54</v>
      </c>
      <c r="AB87" s="53">
        <v>0</v>
      </c>
      <c r="AC87" s="53">
        <v>3989.54</v>
      </c>
      <c r="AD87" s="53">
        <v>0</v>
      </c>
      <c r="AE87" s="53">
        <v>0</v>
      </c>
      <c r="AF87" s="53" t="s">
        <v>1828</v>
      </c>
      <c r="AG87" s="53" t="s">
        <v>1843</v>
      </c>
      <c r="AH87" s="53" t="s">
        <v>1844</v>
      </c>
      <c r="AI87" s="53" t="s">
        <v>1849</v>
      </c>
      <c r="AJ87" s="53" t="s">
        <v>1824</v>
      </c>
      <c r="AK87" s="53" t="s">
        <v>496</v>
      </c>
      <c r="AL87" s="53" t="s">
        <v>1830</v>
      </c>
      <c r="AM87" s="53" t="s">
        <v>1831</v>
      </c>
      <c r="AN87" s="53" t="s">
        <v>1769</v>
      </c>
      <c r="AO87" s="53" t="s">
        <v>641</v>
      </c>
    </row>
    <row r="88" spans="1:41" x14ac:dyDescent="0.25">
      <c r="A88" s="53" t="s">
        <v>34</v>
      </c>
      <c r="B88" s="53" t="s">
        <v>1901</v>
      </c>
      <c r="C88" s="53" t="s">
        <v>1902</v>
      </c>
      <c r="D88" s="53" t="s">
        <v>1903</v>
      </c>
      <c r="E88" s="53" t="s">
        <v>220</v>
      </c>
      <c r="F88" s="53" t="s">
        <v>775</v>
      </c>
      <c r="G88" s="53" t="s">
        <v>1813</v>
      </c>
      <c r="H88" s="53" t="s">
        <v>775</v>
      </c>
      <c r="I88" s="53" t="s">
        <v>1813</v>
      </c>
      <c r="J88" s="53" t="s">
        <v>1904</v>
      </c>
      <c r="K88" s="53" t="s">
        <v>1905</v>
      </c>
      <c r="L88" s="53" t="s">
        <v>1906</v>
      </c>
      <c r="M88" s="53" t="s">
        <v>1816</v>
      </c>
      <c r="N88" s="53" t="s">
        <v>1817</v>
      </c>
      <c r="O88" s="53" t="s">
        <v>1818</v>
      </c>
      <c r="P88" s="53" t="s">
        <v>1819</v>
      </c>
      <c r="Q88" s="53" t="s">
        <v>1820</v>
      </c>
      <c r="R88" s="53" t="s">
        <v>1821</v>
      </c>
      <c r="S88" s="53" t="s">
        <v>1907</v>
      </c>
      <c r="T88" s="53" t="s">
        <v>1908</v>
      </c>
      <c r="U88" s="53" t="s">
        <v>1824</v>
      </c>
      <c r="V88" s="53" t="s">
        <v>1825</v>
      </c>
      <c r="W88" s="53" t="s">
        <v>1826</v>
      </c>
      <c r="X88" s="53" t="s">
        <v>1825</v>
      </c>
      <c r="Y88" s="53" t="s">
        <v>1827</v>
      </c>
      <c r="Z88" s="53">
        <v>6237.05</v>
      </c>
      <c r="AA88" s="53">
        <v>6237.05</v>
      </c>
      <c r="AB88" s="53">
        <v>0</v>
      </c>
      <c r="AC88" s="53">
        <v>6237.05</v>
      </c>
      <c r="AD88" s="53">
        <v>0</v>
      </c>
      <c r="AE88" s="53">
        <v>0</v>
      </c>
      <c r="AF88" s="53" t="s">
        <v>1828</v>
      </c>
      <c r="AG88" s="53" t="s">
        <v>1904</v>
      </c>
      <c r="AH88" s="53" t="s">
        <v>1905</v>
      </c>
      <c r="AI88" s="53" t="s">
        <v>1829</v>
      </c>
      <c r="AJ88" s="53" t="s">
        <v>1824</v>
      </c>
      <c r="AK88" s="53" t="s">
        <v>496</v>
      </c>
      <c r="AL88" s="53" t="s">
        <v>1830</v>
      </c>
      <c r="AM88" s="53" t="s">
        <v>1831</v>
      </c>
      <c r="AN88" s="53" t="s">
        <v>1766</v>
      </c>
      <c r="AO88" s="53" t="s">
        <v>483</v>
      </c>
    </row>
    <row r="89" spans="1:41" x14ac:dyDescent="0.25">
      <c r="A89" s="53" t="s">
        <v>34</v>
      </c>
      <c r="B89" s="53" t="s">
        <v>1901</v>
      </c>
      <c r="C89" s="53" t="s">
        <v>1902</v>
      </c>
      <c r="D89" s="53" t="s">
        <v>1903</v>
      </c>
      <c r="E89" s="53" t="s">
        <v>220</v>
      </c>
      <c r="F89" s="53" t="s">
        <v>775</v>
      </c>
      <c r="G89" s="53" t="s">
        <v>1813</v>
      </c>
      <c r="H89" s="53" t="s">
        <v>775</v>
      </c>
      <c r="I89" s="53" t="s">
        <v>1813</v>
      </c>
      <c r="J89" s="53" t="s">
        <v>1904</v>
      </c>
      <c r="K89" s="53" t="s">
        <v>1905</v>
      </c>
      <c r="L89" s="53" t="s">
        <v>1906</v>
      </c>
      <c r="M89" s="53" t="s">
        <v>1816</v>
      </c>
      <c r="N89" s="53" t="s">
        <v>1817</v>
      </c>
      <c r="O89" s="53" t="s">
        <v>1818</v>
      </c>
      <c r="P89" s="53" t="s">
        <v>1819</v>
      </c>
      <c r="Q89" s="53" t="s">
        <v>1820</v>
      </c>
      <c r="R89" s="53" t="s">
        <v>1821</v>
      </c>
      <c r="S89" s="53" t="s">
        <v>1907</v>
      </c>
      <c r="T89" s="53" t="s">
        <v>1908</v>
      </c>
      <c r="U89" s="53" t="s">
        <v>1824</v>
      </c>
      <c r="V89" s="53" t="s">
        <v>1825</v>
      </c>
      <c r="W89" s="53" t="s">
        <v>1832</v>
      </c>
      <c r="X89" s="53" t="s">
        <v>1825</v>
      </c>
      <c r="Y89" s="53" t="s">
        <v>1827</v>
      </c>
      <c r="Z89" s="53">
        <v>25838.48</v>
      </c>
      <c r="AA89" s="53">
        <v>25838.48</v>
      </c>
      <c r="AB89" s="53">
        <v>0</v>
      </c>
      <c r="AC89" s="53">
        <v>25838.48</v>
      </c>
      <c r="AD89" s="53">
        <v>0</v>
      </c>
      <c r="AE89" s="53">
        <v>0</v>
      </c>
      <c r="AF89" s="53" t="s">
        <v>1828</v>
      </c>
      <c r="AG89" s="53" t="s">
        <v>1904</v>
      </c>
      <c r="AH89" s="53" t="s">
        <v>1905</v>
      </c>
      <c r="AI89" s="53" t="s">
        <v>1829</v>
      </c>
      <c r="AJ89" s="53" t="s">
        <v>1824</v>
      </c>
      <c r="AK89" s="53" t="s">
        <v>496</v>
      </c>
      <c r="AL89" s="53" t="s">
        <v>1830</v>
      </c>
      <c r="AM89" s="53" t="s">
        <v>1831</v>
      </c>
      <c r="AN89" s="53" t="s">
        <v>1766</v>
      </c>
      <c r="AO89" s="53" t="s">
        <v>483</v>
      </c>
    </row>
    <row r="90" spans="1:41" x14ac:dyDescent="0.25">
      <c r="A90" s="53" t="s">
        <v>34</v>
      </c>
      <c r="B90" s="53" t="s">
        <v>1901</v>
      </c>
      <c r="C90" s="53" t="s">
        <v>1902</v>
      </c>
      <c r="D90" s="53" t="s">
        <v>1903</v>
      </c>
      <c r="E90" s="53" t="s">
        <v>220</v>
      </c>
      <c r="F90" s="53" t="s">
        <v>775</v>
      </c>
      <c r="G90" s="53" t="s">
        <v>1813</v>
      </c>
      <c r="H90" s="53" t="s">
        <v>775</v>
      </c>
      <c r="I90" s="53" t="s">
        <v>1813</v>
      </c>
      <c r="J90" s="53" t="s">
        <v>1904</v>
      </c>
      <c r="K90" s="53" t="s">
        <v>1905</v>
      </c>
      <c r="L90" s="53" t="s">
        <v>1906</v>
      </c>
      <c r="M90" s="53" t="s">
        <v>1816</v>
      </c>
      <c r="N90" s="53" t="s">
        <v>1817</v>
      </c>
      <c r="O90" s="53" t="s">
        <v>1818</v>
      </c>
      <c r="P90" s="53" t="s">
        <v>1819</v>
      </c>
      <c r="Q90" s="53" t="s">
        <v>1820</v>
      </c>
      <c r="R90" s="53" t="s">
        <v>1821</v>
      </c>
      <c r="S90" s="53" t="s">
        <v>1907</v>
      </c>
      <c r="T90" s="53" t="s">
        <v>1908</v>
      </c>
      <c r="U90" s="53" t="s">
        <v>1824</v>
      </c>
      <c r="V90" s="53" t="s">
        <v>1825</v>
      </c>
      <c r="W90" s="53" t="s">
        <v>1833</v>
      </c>
      <c r="X90" s="53" t="s">
        <v>1835</v>
      </c>
      <c r="Y90" s="53" t="s">
        <v>1827</v>
      </c>
      <c r="Z90" s="53">
        <v>2.34</v>
      </c>
      <c r="AA90" s="53">
        <v>2.34</v>
      </c>
      <c r="AB90" s="53">
        <v>0</v>
      </c>
      <c r="AC90" s="53">
        <v>2.34</v>
      </c>
      <c r="AD90" s="53">
        <v>0</v>
      </c>
      <c r="AE90" s="53">
        <v>0</v>
      </c>
      <c r="AF90" s="53" t="s">
        <v>1828</v>
      </c>
      <c r="AG90" s="53" t="s">
        <v>1904</v>
      </c>
      <c r="AH90" s="53" t="s">
        <v>1905</v>
      </c>
      <c r="AI90" s="53" t="s">
        <v>1829</v>
      </c>
      <c r="AJ90" s="53" t="s">
        <v>1824</v>
      </c>
      <c r="AK90" s="53" t="s">
        <v>496</v>
      </c>
      <c r="AL90" s="53" t="s">
        <v>1830</v>
      </c>
      <c r="AM90" s="53" t="s">
        <v>1831</v>
      </c>
      <c r="AN90" s="53" t="s">
        <v>1766</v>
      </c>
      <c r="AO90" s="53" t="s">
        <v>483</v>
      </c>
    </row>
    <row r="91" spans="1:41" x14ac:dyDescent="0.25">
      <c r="A91" s="53" t="s">
        <v>34</v>
      </c>
      <c r="B91" s="53" t="s">
        <v>1901</v>
      </c>
      <c r="C91" s="53" t="s">
        <v>1902</v>
      </c>
      <c r="D91" s="53" t="s">
        <v>1903</v>
      </c>
      <c r="E91" s="53" t="s">
        <v>220</v>
      </c>
      <c r="F91" s="53" t="s">
        <v>775</v>
      </c>
      <c r="G91" s="53" t="s">
        <v>1813</v>
      </c>
      <c r="H91" s="53" t="s">
        <v>775</v>
      </c>
      <c r="I91" s="53" t="s">
        <v>1813</v>
      </c>
      <c r="J91" s="53" t="s">
        <v>1904</v>
      </c>
      <c r="K91" s="53" t="s">
        <v>1905</v>
      </c>
      <c r="L91" s="53" t="s">
        <v>1906</v>
      </c>
      <c r="M91" s="53" t="s">
        <v>1816</v>
      </c>
      <c r="N91" s="53" t="s">
        <v>1817</v>
      </c>
      <c r="O91" s="53" t="s">
        <v>1818</v>
      </c>
      <c r="P91" s="53" t="s">
        <v>1819</v>
      </c>
      <c r="Q91" s="53" t="s">
        <v>1820</v>
      </c>
      <c r="R91" s="53" t="s">
        <v>1821</v>
      </c>
      <c r="S91" s="53" t="s">
        <v>1907</v>
      </c>
      <c r="T91" s="53" t="s">
        <v>1908</v>
      </c>
      <c r="U91" s="53" t="s">
        <v>1824</v>
      </c>
      <c r="V91" s="53" t="s">
        <v>1825</v>
      </c>
      <c r="W91" s="53" t="s">
        <v>1838</v>
      </c>
      <c r="X91" s="53" t="s">
        <v>1825</v>
      </c>
      <c r="Y91" s="53" t="s">
        <v>1827</v>
      </c>
      <c r="Z91" s="53">
        <v>1478.81</v>
      </c>
      <c r="AA91" s="53">
        <v>1478.81</v>
      </c>
      <c r="AB91" s="53">
        <v>0</v>
      </c>
      <c r="AC91" s="53">
        <v>1478.81</v>
      </c>
      <c r="AD91" s="53">
        <v>0</v>
      </c>
      <c r="AE91" s="53">
        <v>0</v>
      </c>
      <c r="AF91" s="53" t="s">
        <v>1828</v>
      </c>
      <c r="AG91" s="53" t="s">
        <v>1904</v>
      </c>
      <c r="AH91" s="53" t="s">
        <v>1905</v>
      </c>
      <c r="AI91" s="53" t="s">
        <v>1829</v>
      </c>
      <c r="AJ91" s="53" t="s">
        <v>1824</v>
      </c>
      <c r="AK91" s="53" t="s">
        <v>496</v>
      </c>
      <c r="AL91" s="53" t="s">
        <v>1830</v>
      </c>
      <c r="AM91" s="53" t="s">
        <v>1831</v>
      </c>
      <c r="AN91" s="53" t="s">
        <v>1766</v>
      </c>
      <c r="AO91" s="53" t="s">
        <v>483</v>
      </c>
    </row>
    <row r="92" spans="1:41" x14ac:dyDescent="0.25">
      <c r="A92" s="53" t="s">
        <v>34</v>
      </c>
      <c r="B92" s="53" t="s">
        <v>1909</v>
      </c>
      <c r="C92" s="53" t="s">
        <v>1910</v>
      </c>
      <c r="D92" s="53" t="s">
        <v>1903</v>
      </c>
      <c r="E92" s="53" t="s">
        <v>220</v>
      </c>
      <c r="F92" s="53" t="s">
        <v>775</v>
      </c>
      <c r="G92" s="53" t="s">
        <v>1813</v>
      </c>
      <c r="H92" s="53" t="s">
        <v>775</v>
      </c>
      <c r="I92" s="53" t="s">
        <v>1813</v>
      </c>
      <c r="J92" s="53" t="s">
        <v>1904</v>
      </c>
      <c r="K92" s="53" t="s">
        <v>1905</v>
      </c>
      <c r="L92" s="53" t="s">
        <v>1911</v>
      </c>
      <c r="M92" s="53" t="s">
        <v>1816</v>
      </c>
      <c r="N92" s="53" t="s">
        <v>1817</v>
      </c>
      <c r="O92" s="53" t="s">
        <v>1818</v>
      </c>
      <c r="P92" s="53" t="s">
        <v>1819</v>
      </c>
      <c r="Q92" s="53" t="s">
        <v>1820</v>
      </c>
      <c r="R92" s="53" t="s">
        <v>1821</v>
      </c>
      <c r="S92" s="53" t="s">
        <v>1912</v>
      </c>
      <c r="T92" s="53" t="s">
        <v>1913</v>
      </c>
      <c r="U92" s="53" t="s">
        <v>1824</v>
      </c>
      <c r="V92" s="53" t="s">
        <v>1825</v>
      </c>
      <c r="W92" s="53" t="s">
        <v>1856</v>
      </c>
      <c r="X92" s="53" t="s">
        <v>1857</v>
      </c>
      <c r="Y92" s="53" t="s">
        <v>1827</v>
      </c>
      <c r="Z92" s="53">
        <v>6000</v>
      </c>
      <c r="AA92" s="53">
        <v>6000</v>
      </c>
      <c r="AB92" s="53">
        <v>0</v>
      </c>
      <c r="AC92" s="53">
        <v>6000</v>
      </c>
      <c r="AD92" s="53">
        <v>0</v>
      </c>
      <c r="AE92" s="53">
        <v>0</v>
      </c>
      <c r="AF92" s="53" t="s">
        <v>1828</v>
      </c>
      <c r="AG92" s="53" t="s">
        <v>1904</v>
      </c>
      <c r="AH92" s="53" t="s">
        <v>1905</v>
      </c>
      <c r="AI92" s="53" t="s">
        <v>1829</v>
      </c>
      <c r="AJ92" s="53" t="s">
        <v>1824</v>
      </c>
      <c r="AK92" s="53" t="s">
        <v>496</v>
      </c>
      <c r="AL92" s="53" t="s">
        <v>1830</v>
      </c>
      <c r="AM92" s="53" t="s">
        <v>1831</v>
      </c>
      <c r="AN92" s="53" t="s">
        <v>1766</v>
      </c>
      <c r="AO92" s="53" t="s">
        <v>483</v>
      </c>
    </row>
    <row r="93" spans="1:41" x14ac:dyDescent="0.25">
      <c r="A93" s="53" t="s">
        <v>34</v>
      </c>
      <c r="B93" s="53" t="s">
        <v>1914</v>
      </c>
      <c r="C93" s="53" t="s">
        <v>1915</v>
      </c>
      <c r="D93" s="53" t="s">
        <v>1903</v>
      </c>
      <c r="E93" s="53" t="s">
        <v>220</v>
      </c>
      <c r="F93" s="53" t="s">
        <v>775</v>
      </c>
      <c r="G93" s="53" t="s">
        <v>1813</v>
      </c>
      <c r="H93" s="53" t="s">
        <v>775</v>
      </c>
      <c r="I93" s="53" t="s">
        <v>1813</v>
      </c>
      <c r="J93" s="53" t="s">
        <v>1904</v>
      </c>
      <c r="K93" s="53" t="s">
        <v>1905</v>
      </c>
      <c r="L93" s="53" t="s">
        <v>1916</v>
      </c>
      <c r="M93" s="53" t="s">
        <v>1816</v>
      </c>
      <c r="N93" s="53" t="s">
        <v>1817</v>
      </c>
      <c r="O93" s="53" t="s">
        <v>1818</v>
      </c>
      <c r="P93" s="53" t="s">
        <v>1819</v>
      </c>
      <c r="Q93" s="53" t="s">
        <v>1820</v>
      </c>
      <c r="R93" s="53" t="s">
        <v>1821</v>
      </c>
      <c r="S93" s="53" t="s">
        <v>1917</v>
      </c>
      <c r="T93" s="53" t="s">
        <v>1918</v>
      </c>
      <c r="U93" s="53" t="s">
        <v>1824</v>
      </c>
      <c r="V93" s="53" t="s">
        <v>1825</v>
      </c>
      <c r="W93" s="53" t="s">
        <v>1826</v>
      </c>
      <c r="X93" s="53" t="s">
        <v>1825</v>
      </c>
      <c r="Y93" s="53" t="s">
        <v>1827</v>
      </c>
      <c r="Z93" s="53">
        <v>785.29</v>
      </c>
      <c r="AA93" s="53">
        <v>785.29</v>
      </c>
      <c r="AB93" s="53">
        <v>0</v>
      </c>
      <c r="AC93" s="53">
        <v>785.29</v>
      </c>
      <c r="AD93" s="53">
        <v>0</v>
      </c>
      <c r="AE93" s="53">
        <v>0</v>
      </c>
      <c r="AF93" s="53" t="s">
        <v>1828</v>
      </c>
      <c r="AG93" s="53" t="s">
        <v>1904</v>
      </c>
      <c r="AH93" s="53" t="s">
        <v>1905</v>
      </c>
      <c r="AI93" s="53" t="s">
        <v>1829</v>
      </c>
      <c r="AJ93" s="53" t="s">
        <v>1824</v>
      </c>
      <c r="AK93" s="53" t="s">
        <v>496</v>
      </c>
      <c r="AL93" s="53" t="s">
        <v>1830</v>
      </c>
      <c r="AM93" s="53" t="s">
        <v>1831</v>
      </c>
      <c r="AN93" s="53" t="s">
        <v>220</v>
      </c>
      <c r="AO93" s="53" t="s">
        <v>483</v>
      </c>
    </row>
    <row r="94" spans="1:41" x14ac:dyDescent="0.25">
      <c r="A94" s="53" t="s">
        <v>34</v>
      </c>
      <c r="B94" s="53" t="s">
        <v>1914</v>
      </c>
      <c r="C94" s="53" t="s">
        <v>1915</v>
      </c>
      <c r="D94" s="53" t="s">
        <v>1903</v>
      </c>
      <c r="E94" s="53" t="s">
        <v>220</v>
      </c>
      <c r="F94" s="53" t="s">
        <v>775</v>
      </c>
      <c r="G94" s="53" t="s">
        <v>1813</v>
      </c>
      <c r="H94" s="53" t="s">
        <v>775</v>
      </c>
      <c r="I94" s="53" t="s">
        <v>1813</v>
      </c>
      <c r="J94" s="53" t="s">
        <v>1904</v>
      </c>
      <c r="K94" s="53" t="s">
        <v>1905</v>
      </c>
      <c r="L94" s="53" t="s">
        <v>1916</v>
      </c>
      <c r="M94" s="53" t="s">
        <v>1816</v>
      </c>
      <c r="N94" s="53" t="s">
        <v>1817</v>
      </c>
      <c r="O94" s="53" t="s">
        <v>1818</v>
      </c>
      <c r="P94" s="53" t="s">
        <v>1819</v>
      </c>
      <c r="Q94" s="53" t="s">
        <v>1820</v>
      </c>
      <c r="R94" s="53" t="s">
        <v>1821</v>
      </c>
      <c r="S94" s="53" t="s">
        <v>1917</v>
      </c>
      <c r="T94" s="53" t="s">
        <v>1918</v>
      </c>
      <c r="U94" s="53" t="s">
        <v>1824</v>
      </c>
      <c r="V94" s="53" t="s">
        <v>1825</v>
      </c>
      <c r="W94" s="53" t="s">
        <v>1832</v>
      </c>
      <c r="X94" s="53" t="s">
        <v>1825</v>
      </c>
      <c r="Y94" s="53" t="s">
        <v>1827</v>
      </c>
      <c r="Z94" s="53">
        <v>8499.82</v>
      </c>
      <c r="AA94" s="53">
        <v>8499.82</v>
      </c>
      <c r="AB94" s="53">
        <v>0</v>
      </c>
      <c r="AC94" s="53">
        <v>8499.82</v>
      </c>
      <c r="AD94" s="53">
        <v>0</v>
      </c>
      <c r="AE94" s="53">
        <v>0</v>
      </c>
      <c r="AF94" s="53" t="s">
        <v>1828</v>
      </c>
      <c r="AG94" s="53" t="s">
        <v>1904</v>
      </c>
      <c r="AH94" s="53" t="s">
        <v>1905</v>
      </c>
      <c r="AI94" s="53" t="s">
        <v>1829</v>
      </c>
      <c r="AJ94" s="53" t="s">
        <v>1824</v>
      </c>
      <c r="AK94" s="53" t="s">
        <v>496</v>
      </c>
      <c r="AL94" s="53" t="s">
        <v>1830</v>
      </c>
      <c r="AM94" s="53" t="s">
        <v>1831</v>
      </c>
      <c r="AN94" s="53" t="s">
        <v>220</v>
      </c>
      <c r="AO94" s="53" t="s">
        <v>483</v>
      </c>
    </row>
    <row r="95" spans="1:41" x14ac:dyDescent="0.25">
      <c r="A95" s="53" t="s">
        <v>34</v>
      </c>
      <c r="B95" s="53" t="s">
        <v>1914</v>
      </c>
      <c r="C95" s="53" t="s">
        <v>1915</v>
      </c>
      <c r="D95" s="53" t="s">
        <v>1903</v>
      </c>
      <c r="E95" s="53" t="s">
        <v>220</v>
      </c>
      <c r="F95" s="53" t="s">
        <v>775</v>
      </c>
      <c r="G95" s="53" t="s">
        <v>1813</v>
      </c>
      <c r="H95" s="53" t="s">
        <v>775</v>
      </c>
      <c r="I95" s="53" t="s">
        <v>1813</v>
      </c>
      <c r="J95" s="53" t="s">
        <v>1904</v>
      </c>
      <c r="K95" s="53" t="s">
        <v>1905</v>
      </c>
      <c r="L95" s="53" t="s">
        <v>1916</v>
      </c>
      <c r="M95" s="53" t="s">
        <v>1816</v>
      </c>
      <c r="N95" s="53" t="s">
        <v>1817</v>
      </c>
      <c r="O95" s="53" t="s">
        <v>1818</v>
      </c>
      <c r="P95" s="53" t="s">
        <v>1819</v>
      </c>
      <c r="Q95" s="53" t="s">
        <v>1820</v>
      </c>
      <c r="R95" s="53" t="s">
        <v>1821</v>
      </c>
      <c r="S95" s="53" t="s">
        <v>1917</v>
      </c>
      <c r="T95" s="53" t="s">
        <v>1918</v>
      </c>
      <c r="U95" s="53" t="s">
        <v>1824</v>
      </c>
      <c r="V95" s="53" t="s">
        <v>1825</v>
      </c>
      <c r="W95" s="53" t="s">
        <v>1833</v>
      </c>
      <c r="X95" s="53" t="s">
        <v>1835</v>
      </c>
      <c r="Y95" s="53" t="s">
        <v>1827</v>
      </c>
      <c r="Z95" s="53">
        <v>174.66</v>
      </c>
      <c r="AA95" s="53">
        <v>174.66</v>
      </c>
      <c r="AB95" s="53">
        <v>0</v>
      </c>
      <c r="AC95" s="53">
        <v>174.66</v>
      </c>
      <c r="AD95" s="53">
        <v>0</v>
      </c>
      <c r="AE95" s="53">
        <v>0</v>
      </c>
      <c r="AF95" s="53" t="s">
        <v>1828</v>
      </c>
      <c r="AG95" s="53" t="s">
        <v>1904</v>
      </c>
      <c r="AH95" s="53" t="s">
        <v>1905</v>
      </c>
      <c r="AI95" s="53" t="s">
        <v>1829</v>
      </c>
      <c r="AJ95" s="53" t="s">
        <v>1824</v>
      </c>
      <c r="AK95" s="53" t="s">
        <v>496</v>
      </c>
      <c r="AL95" s="53" t="s">
        <v>1830</v>
      </c>
      <c r="AM95" s="53" t="s">
        <v>1831</v>
      </c>
      <c r="AN95" s="53" t="s">
        <v>220</v>
      </c>
      <c r="AO95" s="53" t="s">
        <v>483</v>
      </c>
    </row>
    <row r="96" spans="1:41" x14ac:dyDescent="0.25">
      <c r="A96" s="53" t="s">
        <v>34</v>
      </c>
      <c r="B96" s="53" t="s">
        <v>1914</v>
      </c>
      <c r="C96" s="53" t="s">
        <v>1915</v>
      </c>
      <c r="D96" s="53" t="s">
        <v>1903</v>
      </c>
      <c r="E96" s="53" t="s">
        <v>220</v>
      </c>
      <c r="F96" s="53" t="s">
        <v>775</v>
      </c>
      <c r="G96" s="53" t="s">
        <v>1813</v>
      </c>
      <c r="H96" s="53" t="s">
        <v>775</v>
      </c>
      <c r="I96" s="53" t="s">
        <v>1813</v>
      </c>
      <c r="J96" s="53" t="s">
        <v>1904</v>
      </c>
      <c r="K96" s="53" t="s">
        <v>1905</v>
      </c>
      <c r="L96" s="53" t="s">
        <v>1916</v>
      </c>
      <c r="M96" s="53" t="s">
        <v>1816</v>
      </c>
      <c r="N96" s="53" t="s">
        <v>1817</v>
      </c>
      <c r="O96" s="53" t="s">
        <v>1818</v>
      </c>
      <c r="P96" s="53" t="s">
        <v>1819</v>
      </c>
      <c r="Q96" s="53" t="s">
        <v>1820</v>
      </c>
      <c r="R96" s="53" t="s">
        <v>1821</v>
      </c>
      <c r="S96" s="53" t="s">
        <v>1917</v>
      </c>
      <c r="T96" s="53" t="s">
        <v>1918</v>
      </c>
      <c r="U96" s="53" t="s">
        <v>1824</v>
      </c>
      <c r="V96" s="53" t="s">
        <v>1825</v>
      </c>
      <c r="W96" s="53" t="s">
        <v>1838</v>
      </c>
      <c r="X96" s="53" t="s">
        <v>1825</v>
      </c>
      <c r="Y96" s="53" t="s">
        <v>1827</v>
      </c>
      <c r="Z96" s="53">
        <v>320.76</v>
      </c>
      <c r="AA96" s="53">
        <v>320.76</v>
      </c>
      <c r="AB96" s="53">
        <v>0</v>
      </c>
      <c r="AC96" s="53">
        <v>320.76</v>
      </c>
      <c r="AD96" s="53">
        <v>0</v>
      </c>
      <c r="AE96" s="53">
        <v>0</v>
      </c>
      <c r="AF96" s="53" t="s">
        <v>1828</v>
      </c>
      <c r="AG96" s="53" t="s">
        <v>1904</v>
      </c>
      <c r="AH96" s="53" t="s">
        <v>1905</v>
      </c>
      <c r="AI96" s="53" t="s">
        <v>1829</v>
      </c>
      <c r="AJ96" s="53" t="s">
        <v>1824</v>
      </c>
      <c r="AK96" s="53" t="s">
        <v>496</v>
      </c>
      <c r="AL96" s="53" t="s">
        <v>1830</v>
      </c>
      <c r="AM96" s="53" t="s">
        <v>1831</v>
      </c>
      <c r="AN96" s="53" t="s">
        <v>220</v>
      </c>
      <c r="AO96" s="53" t="s">
        <v>483</v>
      </c>
    </row>
    <row r="97" spans="1:41" x14ac:dyDescent="0.25">
      <c r="A97" s="53" t="s">
        <v>34</v>
      </c>
      <c r="B97" s="53" t="s">
        <v>1919</v>
      </c>
      <c r="C97" s="53" t="s">
        <v>1920</v>
      </c>
      <c r="D97" s="53" t="s">
        <v>1903</v>
      </c>
      <c r="E97" s="53" t="s">
        <v>220</v>
      </c>
      <c r="F97" s="53" t="s">
        <v>775</v>
      </c>
      <c r="G97" s="53" t="s">
        <v>1813</v>
      </c>
      <c r="H97" s="53" t="s">
        <v>775</v>
      </c>
      <c r="I97" s="53" t="s">
        <v>1813</v>
      </c>
      <c r="J97" s="53" t="s">
        <v>1904</v>
      </c>
      <c r="K97" s="53" t="s">
        <v>1905</v>
      </c>
      <c r="L97" s="53" t="s">
        <v>1921</v>
      </c>
      <c r="M97" s="53" t="s">
        <v>1816</v>
      </c>
      <c r="N97" s="53" t="s">
        <v>1817</v>
      </c>
      <c r="O97" s="53" t="s">
        <v>1818</v>
      </c>
      <c r="P97" s="53" t="s">
        <v>1819</v>
      </c>
      <c r="Q97" s="53" t="s">
        <v>1820</v>
      </c>
      <c r="R97" s="53" t="s">
        <v>1821</v>
      </c>
      <c r="S97" s="53" t="s">
        <v>1922</v>
      </c>
      <c r="T97" s="53" t="s">
        <v>1923</v>
      </c>
      <c r="U97" s="53" t="s">
        <v>1824</v>
      </c>
      <c r="V97" s="53" t="s">
        <v>1825</v>
      </c>
      <c r="W97" s="53" t="s">
        <v>1856</v>
      </c>
      <c r="X97" s="53" t="s">
        <v>1857</v>
      </c>
      <c r="Y97" s="53" t="s">
        <v>1827</v>
      </c>
      <c r="Z97" s="53">
        <v>1569.09</v>
      </c>
      <c r="AA97" s="53">
        <v>174.37</v>
      </c>
      <c r="AB97" s="53">
        <v>1394.72</v>
      </c>
      <c r="AC97" s="53">
        <v>174.37</v>
      </c>
      <c r="AD97" s="53">
        <v>0</v>
      </c>
      <c r="AE97" s="53">
        <v>0</v>
      </c>
      <c r="AF97" s="53" t="s">
        <v>1828</v>
      </c>
      <c r="AG97" s="53" t="s">
        <v>1904</v>
      </c>
      <c r="AH97" s="53" t="s">
        <v>1905</v>
      </c>
      <c r="AI97" s="53" t="s">
        <v>1829</v>
      </c>
      <c r="AJ97" s="53" t="s">
        <v>1824</v>
      </c>
      <c r="AK97" s="53" t="s">
        <v>496</v>
      </c>
      <c r="AL97" s="53" t="s">
        <v>1830</v>
      </c>
      <c r="AM97" s="53" t="s">
        <v>1831</v>
      </c>
      <c r="AN97" s="53" t="s">
        <v>220</v>
      </c>
      <c r="AO97" s="53" t="s">
        <v>483</v>
      </c>
    </row>
    <row r="98" spans="1:41" x14ac:dyDescent="0.25">
      <c r="A98" s="53" t="s">
        <v>34</v>
      </c>
      <c r="B98" s="53" t="s">
        <v>1924</v>
      </c>
      <c r="C98" s="53" t="s">
        <v>1925</v>
      </c>
      <c r="D98" s="53" t="s">
        <v>1903</v>
      </c>
      <c r="E98" s="53" t="s">
        <v>220</v>
      </c>
      <c r="F98" s="53" t="s">
        <v>775</v>
      </c>
      <c r="G98" s="53" t="s">
        <v>1813</v>
      </c>
      <c r="H98" s="53" t="s">
        <v>775</v>
      </c>
      <c r="I98" s="53" t="s">
        <v>1813</v>
      </c>
      <c r="J98" s="53" t="s">
        <v>1904</v>
      </c>
      <c r="K98" s="53" t="s">
        <v>1905</v>
      </c>
      <c r="L98" s="53" t="s">
        <v>1926</v>
      </c>
      <c r="M98" s="53" t="s">
        <v>1816</v>
      </c>
      <c r="N98" s="53" t="s">
        <v>1817</v>
      </c>
      <c r="O98" s="53" t="s">
        <v>1818</v>
      </c>
      <c r="P98" s="53" t="s">
        <v>1819</v>
      </c>
      <c r="Q98" s="53" t="s">
        <v>1820</v>
      </c>
      <c r="R98" s="53" t="s">
        <v>1821</v>
      </c>
      <c r="S98" s="53" t="s">
        <v>1927</v>
      </c>
      <c r="T98" s="53" t="s">
        <v>1928</v>
      </c>
      <c r="U98" s="53" t="s">
        <v>1824</v>
      </c>
      <c r="V98" s="53" t="s">
        <v>1825</v>
      </c>
      <c r="W98" s="53" t="s">
        <v>1856</v>
      </c>
      <c r="X98" s="53" t="s">
        <v>1857</v>
      </c>
      <c r="Y98" s="53" t="s">
        <v>1827</v>
      </c>
      <c r="Z98" s="53">
        <v>697.18</v>
      </c>
      <c r="AA98" s="53">
        <v>22.41</v>
      </c>
      <c r="AB98" s="53">
        <v>674.77</v>
      </c>
      <c r="AC98" s="53">
        <v>22.41</v>
      </c>
      <c r="AD98" s="53">
        <v>0</v>
      </c>
      <c r="AE98" s="53">
        <v>0</v>
      </c>
      <c r="AF98" s="53" t="s">
        <v>1828</v>
      </c>
      <c r="AG98" s="53" t="s">
        <v>1904</v>
      </c>
      <c r="AH98" s="53" t="s">
        <v>1905</v>
      </c>
      <c r="AI98" s="53" t="s">
        <v>1829</v>
      </c>
      <c r="AJ98" s="53" t="s">
        <v>1824</v>
      </c>
      <c r="AK98" s="53" t="s">
        <v>496</v>
      </c>
      <c r="AL98" s="53" t="s">
        <v>1830</v>
      </c>
      <c r="AM98" s="53" t="s">
        <v>1831</v>
      </c>
      <c r="AN98" s="53" t="s">
        <v>220</v>
      </c>
      <c r="AO98" s="53" t="s">
        <v>483</v>
      </c>
    </row>
    <row r="99" spans="1:41" x14ac:dyDescent="0.25">
      <c r="A99" s="53" t="s">
        <v>34</v>
      </c>
      <c r="B99" s="53" t="s">
        <v>1929</v>
      </c>
      <c r="C99" s="53" t="s">
        <v>1930</v>
      </c>
      <c r="D99" s="53" t="s">
        <v>1931</v>
      </c>
      <c r="E99" s="53" t="s">
        <v>1932</v>
      </c>
      <c r="F99" s="53" t="s">
        <v>775</v>
      </c>
      <c r="G99" s="53" t="s">
        <v>1813</v>
      </c>
      <c r="H99" s="53" t="s">
        <v>775</v>
      </c>
      <c r="I99" s="53" t="s">
        <v>1813</v>
      </c>
      <c r="J99" s="53" t="s">
        <v>1891</v>
      </c>
      <c r="K99" s="53" t="s">
        <v>1933</v>
      </c>
      <c r="L99" s="53" t="s">
        <v>1934</v>
      </c>
      <c r="M99" s="53" t="s">
        <v>1816</v>
      </c>
      <c r="N99" s="53" t="s">
        <v>1817</v>
      </c>
      <c r="O99" s="53" t="s">
        <v>1818</v>
      </c>
      <c r="P99" s="53" t="s">
        <v>1819</v>
      </c>
      <c r="Q99" s="53" t="s">
        <v>1820</v>
      </c>
      <c r="R99" s="53" t="s">
        <v>1821</v>
      </c>
      <c r="S99" s="53" t="s">
        <v>1935</v>
      </c>
      <c r="T99" s="53" t="s">
        <v>1936</v>
      </c>
      <c r="U99" s="53" t="s">
        <v>1824</v>
      </c>
      <c r="V99" s="53" t="s">
        <v>1825</v>
      </c>
      <c r="W99" s="53" t="s">
        <v>1826</v>
      </c>
      <c r="X99" s="53" t="s">
        <v>1825</v>
      </c>
      <c r="Y99" s="53" t="s">
        <v>1827</v>
      </c>
      <c r="Z99" s="53">
        <v>33.82</v>
      </c>
      <c r="AA99" s="53">
        <v>33.82</v>
      </c>
      <c r="AB99" s="53">
        <v>0</v>
      </c>
      <c r="AC99" s="53">
        <v>33.82</v>
      </c>
      <c r="AD99" s="53">
        <v>0</v>
      </c>
      <c r="AE99" s="53">
        <v>0</v>
      </c>
      <c r="AF99" s="53" t="s">
        <v>1828</v>
      </c>
      <c r="AG99" s="53" t="s">
        <v>1891</v>
      </c>
      <c r="AH99" s="53" t="s">
        <v>1937</v>
      </c>
      <c r="AI99" s="53" t="s">
        <v>1829</v>
      </c>
      <c r="AJ99" s="53" t="s">
        <v>1824</v>
      </c>
      <c r="AK99" s="53" t="s">
        <v>496</v>
      </c>
      <c r="AL99" s="53" t="s">
        <v>1830</v>
      </c>
      <c r="AM99" s="53" t="s">
        <v>1831</v>
      </c>
      <c r="AN99" s="53" t="s">
        <v>1769</v>
      </c>
      <c r="AO99" s="53" t="s">
        <v>641</v>
      </c>
    </row>
    <row r="100" spans="1:41" x14ac:dyDescent="0.25">
      <c r="A100" s="53" t="s">
        <v>34</v>
      </c>
      <c r="B100" s="53" t="s">
        <v>1929</v>
      </c>
      <c r="C100" s="53" t="s">
        <v>1930</v>
      </c>
      <c r="D100" s="53" t="s">
        <v>1931</v>
      </c>
      <c r="E100" s="53" t="s">
        <v>1932</v>
      </c>
      <c r="F100" s="53" t="s">
        <v>775</v>
      </c>
      <c r="G100" s="53" t="s">
        <v>1813</v>
      </c>
      <c r="H100" s="53" t="s">
        <v>775</v>
      </c>
      <c r="I100" s="53" t="s">
        <v>1813</v>
      </c>
      <c r="J100" s="53" t="s">
        <v>1891</v>
      </c>
      <c r="K100" s="53" t="s">
        <v>1933</v>
      </c>
      <c r="L100" s="53" t="s">
        <v>1934</v>
      </c>
      <c r="M100" s="53" t="s">
        <v>1816</v>
      </c>
      <c r="N100" s="53" t="s">
        <v>1817</v>
      </c>
      <c r="O100" s="53" t="s">
        <v>1818</v>
      </c>
      <c r="P100" s="53" t="s">
        <v>1819</v>
      </c>
      <c r="Q100" s="53" t="s">
        <v>1820</v>
      </c>
      <c r="R100" s="53" t="s">
        <v>1821</v>
      </c>
      <c r="S100" s="53" t="s">
        <v>1935</v>
      </c>
      <c r="T100" s="53" t="s">
        <v>1936</v>
      </c>
      <c r="U100" s="53" t="s">
        <v>1824</v>
      </c>
      <c r="V100" s="53" t="s">
        <v>1825</v>
      </c>
      <c r="W100" s="53" t="s">
        <v>1832</v>
      </c>
      <c r="X100" s="53" t="s">
        <v>1825</v>
      </c>
      <c r="Y100" s="53" t="s">
        <v>1827</v>
      </c>
      <c r="Z100" s="53">
        <v>19.899999999999999</v>
      </c>
      <c r="AA100" s="53">
        <v>19.899999999999999</v>
      </c>
      <c r="AB100" s="53">
        <v>0</v>
      </c>
      <c r="AC100" s="53">
        <v>19.899999999999999</v>
      </c>
      <c r="AD100" s="53">
        <v>0</v>
      </c>
      <c r="AE100" s="53">
        <v>0</v>
      </c>
      <c r="AF100" s="53" t="s">
        <v>1828</v>
      </c>
      <c r="AG100" s="53" t="s">
        <v>1891</v>
      </c>
      <c r="AH100" s="53" t="s">
        <v>1937</v>
      </c>
      <c r="AI100" s="53" t="s">
        <v>1829</v>
      </c>
      <c r="AJ100" s="53" t="s">
        <v>1824</v>
      </c>
      <c r="AK100" s="53" t="s">
        <v>496</v>
      </c>
      <c r="AL100" s="53" t="s">
        <v>1830</v>
      </c>
      <c r="AM100" s="53" t="s">
        <v>1831</v>
      </c>
      <c r="AN100" s="53" t="s">
        <v>1769</v>
      </c>
      <c r="AO100" s="53" t="s">
        <v>641</v>
      </c>
    </row>
    <row r="101" spans="1:41" x14ac:dyDescent="0.25">
      <c r="A101" s="53" t="s">
        <v>34</v>
      </c>
      <c r="B101" s="53" t="s">
        <v>1929</v>
      </c>
      <c r="C101" s="53" t="s">
        <v>1930</v>
      </c>
      <c r="D101" s="53" t="s">
        <v>1931</v>
      </c>
      <c r="E101" s="53" t="s">
        <v>1932</v>
      </c>
      <c r="F101" s="53" t="s">
        <v>775</v>
      </c>
      <c r="G101" s="53" t="s">
        <v>1813</v>
      </c>
      <c r="H101" s="53" t="s">
        <v>775</v>
      </c>
      <c r="I101" s="53" t="s">
        <v>1813</v>
      </c>
      <c r="J101" s="53" t="s">
        <v>1891</v>
      </c>
      <c r="K101" s="53" t="s">
        <v>1933</v>
      </c>
      <c r="L101" s="53" t="s">
        <v>1934</v>
      </c>
      <c r="M101" s="53" t="s">
        <v>1816</v>
      </c>
      <c r="N101" s="53" t="s">
        <v>1817</v>
      </c>
      <c r="O101" s="53" t="s">
        <v>1818</v>
      </c>
      <c r="P101" s="53" t="s">
        <v>1819</v>
      </c>
      <c r="Q101" s="53" t="s">
        <v>1820</v>
      </c>
      <c r="R101" s="53" t="s">
        <v>1821</v>
      </c>
      <c r="S101" s="53" t="s">
        <v>1935</v>
      </c>
      <c r="T101" s="53" t="s">
        <v>1936</v>
      </c>
      <c r="U101" s="53" t="s">
        <v>1824</v>
      </c>
      <c r="V101" s="53" t="s">
        <v>1825</v>
      </c>
      <c r="W101" s="53" t="s">
        <v>1833</v>
      </c>
      <c r="X101" s="53" t="s">
        <v>1834</v>
      </c>
      <c r="Y101" s="53" t="s">
        <v>1827</v>
      </c>
      <c r="Z101" s="53">
        <v>0.08</v>
      </c>
      <c r="AA101" s="53">
        <v>0.08</v>
      </c>
      <c r="AB101" s="53">
        <v>0</v>
      </c>
      <c r="AC101" s="53">
        <v>0.08</v>
      </c>
      <c r="AD101" s="53">
        <v>0</v>
      </c>
      <c r="AE101" s="53">
        <v>0</v>
      </c>
      <c r="AF101" s="53" t="s">
        <v>1828</v>
      </c>
      <c r="AG101" s="53" t="s">
        <v>1891</v>
      </c>
      <c r="AH101" s="53" t="s">
        <v>1937</v>
      </c>
      <c r="AI101" s="53" t="s">
        <v>1829</v>
      </c>
      <c r="AJ101" s="53" t="s">
        <v>1824</v>
      </c>
      <c r="AK101" s="53" t="s">
        <v>496</v>
      </c>
      <c r="AL101" s="53" t="s">
        <v>1830</v>
      </c>
      <c r="AM101" s="53" t="s">
        <v>1831</v>
      </c>
      <c r="AN101" s="53" t="s">
        <v>1769</v>
      </c>
      <c r="AO101" s="53" t="s">
        <v>641</v>
      </c>
    </row>
    <row r="102" spans="1:41" x14ac:dyDescent="0.25">
      <c r="A102" s="53" t="s">
        <v>34</v>
      </c>
      <c r="B102" s="53" t="s">
        <v>1929</v>
      </c>
      <c r="C102" s="53" t="s">
        <v>1930</v>
      </c>
      <c r="D102" s="53" t="s">
        <v>1931</v>
      </c>
      <c r="E102" s="53" t="s">
        <v>1932</v>
      </c>
      <c r="F102" s="53" t="s">
        <v>775</v>
      </c>
      <c r="G102" s="53" t="s">
        <v>1813</v>
      </c>
      <c r="H102" s="53" t="s">
        <v>775</v>
      </c>
      <c r="I102" s="53" t="s">
        <v>1813</v>
      </c>
      <c r="J102" s="53" t="s">
        <v>1891</v>
      </c>
      <c r="K102" s="53" t="s">
        <v>1933</v>
      </c>
      <c r="L102" s="53" t="s">
        <v>1934</v>
      </c>
      <c r="M102" s="53" t="s">
        <v>1816</v>
      </c>
      <c r="N102" s="53" t="s">
        <v>1817</v>
      </c>
      <c r="O102" s="53" t="s">
        <v>1818</v>
      </c>
      <c r="P102" s="53" t="s">
        <v>1819</v>
      </c>
      <c r="Q102" s="53" t="s">
        <v>1820</v>
      </c>
      <c r="R102" s="53" t="s">
        <v>1821</v>
      </c>
      <c r="S102" s="53" t="s">
        <v>1935</v>
      </c>
      <c r="T102" s="53" t="s">
        <v>1936</v>
      </c>
      <c r="U102" s="53" t="s">
        <v>1824</v>
      </c>
      <c r="V102" s="53" t="s">
        <v>1825</v>
      </c>
      <c r="W102" s="53" t="s">
        <v>1833</v>
      </c>
      <c r="X102" s="53" t="s">
        <v>1835</v>
      </c>
      <c r="Y102" s="53" t="s">
        <v>1827</v>
      </c>
      <c r="Z102" s="53">
        <v>0.03</v>
      </c>
      <c r="AA102" s="53">
        <v>0.03</v>
      </c>
      <c r="AB102" s="53">
        <v>0</v>
      </c>
      <c r="AC102" s="53">
        <v>0.03</v>
      </c>
      <c r="AD102" s="53">
        <v>0</v>
      </c>
      <c r="AE102" s="53">
        <v>0</v>
      </c>
      <c r="AF102" s="53" t="s">
        <v>1828</v>
      </c>
      <c r="AG102" s="53" t="s">
        <v>1891</v>
      </c>
      <c r="AH102" s="53" t="s">
        <v>1937</v>
      </c>
      <c r="AI102" s="53" t="s">
        <v>1829</v>
      </c>
      <c r="AJ102" s="53" t="s">
        <v>1824</v>
      </c>
      <c r="AK102" s="53" t="s">
        <v>496</v>
      </c>
      <c r="AL102" s="53" t="s">
        <v>1830</v>
      </c>
      <c r="AM102" s="53" t="s">
        <v>1831</v>
      </c>
      <c r="AN102" s="53" t="s">
        <v>1769</v>
      </c>
      <c r="AO102" s="53" t="s">
        <v>641</v>
      </c>
    </row>
    <row r="103" spans="1:41" x14ac:dyDescent="0.25">
      <c r="A103" s="53" t="s">
        <v>34</v>
      </c>
      <c r="B103" s="53" t="s">
        <v>1929</v>
      </c>
      <c r="C103" s="53" t="s">
        <v>1930</v>
      </c>
      <c r="D103" s="53" t="s">
        <v>1931</v>
      </c>
      <c r="E103" s="53" t="s">
        <v>1932</v>
      </c>
      <c r="F103" s="53" t="s">
        <v>775</v>
      </c>
      <c r="G103" s="53" t="s">
        <v>1813</v>
      </c>
      <c r="H103" s="53" t="s">
        <v>775</v>
      </c>
      <c r="I103" s="53" t="s">
        <v>1813</v>
      </c>
      <c r="J103" s="53" t="s">
        <v>1891</v>
      </c>
      <c r="K103" s="53" t="s">
        <v>1933</v>
      </c>
      <c r="L103" s="53" t="s">
        <v>1934</v>
      </c>
      <c r="M103" s="53" t="s">
        <v>1816</v>
      </c>
      <c r="N103" s="53" t="s">
        <v>1817</v>
      </c>
      <c r="O103" s="53" t="s">
        <v>1818</v>
      </c>
      <c r="P103" s="53" t="s">
        <v>1819</v>
      </c>
      <c r="Q103" s="53" t="s">
        <v>1820</v>
      </c>
      <c r="R103" s="53" t="s">
        <v>1821</v>
      </c>
      <c r="S103" s="53" t="s">
        <v>1935</v>
      </c>
      <c r="T103" s="53" t="s">
        <v>1936</v>
      </c>
      <c r="U103" s="53" t="s">
        <v>1824</v>
      </c>
      <c r="V103" s="53" t="s">
        <v>1825</v>
      </c>
      <c r="W103" s="53" t="s">
        <v>1837</v>
      </c>
      <c r="X103" s="53" t="s">
        <v>1825</v>
      </c>
      <c r="Y103" s="53" t="s">
        <v>1827</v>
      </c>
      <c r="Z103" s="53">
        <v>20.03</v>
      </c>
      <c r="AA103" s="53">
        <v>20.03</v>
      </c>
      <c r="AB103" s="53">
        <v>0</v>
      </c>
      <c r="AC103" s="53">
        <v>20.03</v>
      </c>
      <c r="AD103" s="53">
        <v>0</v>
      </c>
      <c r="AE103" s="53">
        <v>0</v>
      </c>
      <c r="AF103" s="53" t="s">
        <v>1828</v>
      </c>
      <c r="AG103" s="53" t="s">
        <v>1891</v>
      </c>
      <c r="AH103" s="53" t="s">
        <v>1937</v>
      </c>
      <c r="AI103" s="53" t="s">
        <v>1829</v>
      </c>
      <c r="AJ103" s="53" t="s">
        <v>1824</v>
      </c>
      <c r="AK103" s="53" t="s">
        <v>496</v>
      </c>
      <c r="AL103" s="53" t="s">
        <v>1830</v>
      </c>
      <c r="AM103" s="53" t="s">
        <v>1831</v>
      </c>
      <c r="AN103" s="53" t="s">
        <v>1769</v>
      </c>
      <c r="AO103" s="53" t="s">
        <v>641</v>
      </c>
    </row>
    <row r="104" spans="1:41" x14ac:dyDescent="0.25">
      <c r="A104" s="53" t="s">
        <v>34</v>
      </c>
      <c r="B104" s="53" t="s">
        <v>1929</v>
      </c>
      <c r="C104" s="53" t="s">
        <v>1930</v>
      </c>
      <c r="D104" s="53" t="s">
        <v>1931</v>
      </c>
      <c r="E104" s="53" t="s">
        <v>1932</v>
      </c>
      <c r="F104" s="53" t="s">
        <v>775</v>
      </c>
      <c r="G104" s="53" t="s">
        <v>1813</v>
      </c>
      <c r="H104" s="53" t="s">
        <v>775</v>
      </c>
      <c r="I104" s="53" t="s">
        <v>1813</v>
      </c>
      <c r="J104" s="53" t="s">
        <v>1891</v>
      </c>
      <c r="K104" s="53" t="s">
        <v>1933</v>
      </c>
      <c r="L104" s="53" t="s">
        <v>1934</v>
      </c>
      <c r="M104" s="53" t="s">
        <v>1816</v>
      </c>
      <c r="N104" s="53" t="s">
        <v>1817</v>
      </c>
      <c r="O104" s="53" t="s">
        <v>1818</v>
      </c>
      <c r="P104" s="53" t="s">
        <v>1819</v>
      </c>
      <c r="Q104" s="53" t="s">
        <v>1820</v>
      </c>
      <c r="R104" s="53" t="s">
        <v>1821</v>
      </c>
      <c r="S104" s="53" t="s">
        <v>1935</v>
      </c>
      <c r="T104" s="53" t="s">
        <v>1936</v>
      </c>
      <c r="U104" s="53" t="s">
        <v>1824</v>
      </c>
      <c r="V104" s="53" t="s">
        <v>1825</v>
      </c>
      <c r="W104" s="53" t="s">
        <v>1838</v>
      </c>
      <c r="X104" s="53" t="s">
        <v>1825</v>
      </c>
      <c r="Y104" s="53" t="s">
        <v>1827</v>
      </c>
      <c r="Z104" s="53">
        <v>5.94</v>
      </c>
      <c r="AA104" s="53">
        <v>5.94</v>
      </c>
      <c r="AB104" s="53">
        <v>0</v>
      </c>
      <c r="AC104" s="53">
        <v>5.94</v>
      </c>
      <c r="AD104" s="53">
        <v>0</v>
      </c>
      <c r="AE104" s="53">
        <v>0</v>
      </c>
      <c r="AF104" s="53" t="s">
        <v>1828</v>
      </c>
      <c r="AG104" s="53" t="s">
        <v>1891</v>
      </c>
      <c r="AH104" s="53" t="s">
        <v>1937</v>
      </c>
      <c r="AI104" s="53" t="s">
        <v>1829</v>
      </c>
      <c r="AJ104" s="53" t="s">
        <v>1824</v>
      </c>
      <c r="AK104" s="53" t="s">
        <v>496</v>
      </c>
      <c r="AL104" s="53" t="s">
        <v>1830</v>
      </c>
      <c r="AM104" s="53" t="s">
        <v>1831</v>
      </c>
      <c r="AN104" s="53" t="s">
        <v>1769</v>
      </c>
      <c r="AO104" s="53" t="s">
        <v>641</v>
      </c>
    </row>
    <row r="105" spans="1:41" x14ac:dyDescent="0.25">
      <c r="A105" s="53" t="s">
        <v>34</v>
      </c>
      <c r="B105" s="53" t="s">
        <v>1938</v>
      </c>
      <c r="C105" s="53" t="s">
        <v>1939</v>
      </c>
      <c r="D105" s="53" t="s">
        <v>1841</v>
      </c>
      <c r="E105" s="53" t="s">
        <v>1842</v>
      </c>
      <c r="F105" s="53" t="s">
        <v>775</v>
      </c>
      <c r="G105" s="53" t="s">
        <v>1813</v>
      </c>
      <c r="H105" s="53" t="s">
        <v>775</v>
      </c>
      <c r="I105" s="53" t="s">
        <v>1813</v>
      </c>
      <c r="J105" s="53" t="s">
        <v>1843</v>
      </c>
      <c r="K105" s="53" t="s">
        <v>1844</v>
      </c>
      <c r="L105" s="53" t="s">
        <v>1940</v>
      </c>
      <c r="M105" s="53" t="s">
        <v>1816</v>
      </c>
      <c r="N105" s="53" t="s">
        <v>1817</v>
      </c>
      <c r="O105" s="53" t="s">
        <v>1818</v>
      </c>
      <c r="P105" s="53" t="s">
        <v>1819</v>
      </c>
      <c r="Q105" s="53" t="s">
        <v>1820</v>
      </c>
      <c r="R105" s="53" t="s">
        <v>1821</v>
      </c>
      <c r="S105" s="53" t="s">
        <v>1941</v>
      </c>
      <c r="T105" s="53" t="s">
        <v>1942</v>
      </c>
      <c r="U105" s="53" t="s">
        <v>1824</v>
      </c>
      <c r="V105" s="53" t="s">
        <v>1825</v>
      </c>
      <c r="W105" s="53" t="s">
        <v>1848</v>
      </c>
      <c r="X105" s="53" t="s">
        <v>1825</v>
      </c>
      <c r="Y105" s="53" t="s">
        <v>1827</v>
      </c>
      <c r="Z105" s="53">
        <v>2041.82</v>
      </c>
      <c r="AA105" s="53">
        <v>2037.85</v>
      </c>
      <c r="AB105" s="53">
        <v>3.97</v>
      </c>
      <c r="AC105" s="53">
        <v>2037.85</v>
      </c>
      <c r="AD105" s="53">
        <v>0</v>
      </c>
      <c r="AE105" s="53">
        <v>0</v>
      </c>
      <c r="AF105" s="53" t="s">
        <v>1828</v>
      </c>
      <c r="AG105" s="53" t="s">
        <v>1904</v>
      </c>
      <c r="AH105" s="53" t="s">
        <v>1943</v>
      </c>
      <c r="AI105" s="53" t="s">
        <v>1829</v>
      </c>
      <c r="AJ105" s="53" t="s">
        <v>1824</v>
      </c>
      <c r="AK105" s="53" t="s">
        <v>496</v>
      </c>
      <c r="AL105" s="53" t="s">
        <v>1830</v>
      </c>
      <c r="AM105" s="53" t="s">
        <v>1831</v>
      </c>
      <c r="AN105" s="53" t="s">
        <v>1769</v>
      </c>
      <c r="AO105" s="53" t="s">
        <v>641</v>
      </c>
    </row>
    <row r="106" spans="1:41" x14ac:dyDescent="0.25">
      <c r="A106" s="53" t="s">
        <v>34</v>
      </c>
      <c r="B106" s="53" t="s">
        <v>1944</v>
      </c>
      <c r="C106" s="53" t="s">
        <v>1945</v>
      </c>
      <c r="D106" s="53" t="s">
        <v>1931</v>
      </c>
      <c r="E106" s="53" t="s">
        <v>1932</v>
      </c>
      <c r="F106" s="53" t="s">
        <v>775</v>
      </c>
      <c r="G106" s="53" t="s">
        <v>1813</v>
      </c>
      <c r="H106" s="53" t="s">
        <v>775</v>
      </c>
      <c r="I106" s="53" t="s">
        <v>1813</v>
      </c>
      <c r="J106" s="53" t="s">
        <v>1891</v>
      </c>
      <c r="K106" s="53" t="s">
        <v>1933</v>
      </c>
      <c r="L106" s="53" t="s">
        <v>1946</v>
      </c>
      <c r="M106" s="53" t="s">
        <v>1816</v>
      </c>
      <c r="N106" s="53" t="s">
        <v>1817</v>
      </c>
      <c r="O106" s="53" t="s">
        <v>1818</v>
      </c>
      <c r="P106" s="53" t="s">
        <v>1819</v>
      </c>
      <c r="Q106" s="53" t="s">
        <v>1820</v>
      </c>
      <c r="R106" s="53" t="s">
        <v>1821</v>
      </c>
      <c r="S106" s="53" t="s">
        <v>1947</v>
      </c>
      <c r="T106" s="53" t="s">
        <v>1948</v>
      </c>
      <c r="U106" s="53" t="s">
        <v>1824</v>
      </c>
      <c r="V106" s="53" t="s">
        <v>1825</v>
      </c>
      <c r="W106" s="53" t="s">
        <v>1826</v>
      </c>
      <c r="X106" s="53" t="s">
        <v>1825</v>
      </c>
      <c r="Y106" s="53" t="s">
        <v>1827</v>
      </c>
      <c r="Z106" s="53">
        <v>15.08</v>
      </c>
      <c r="AA106" s="53">
        <v>15.08</v>
      </c>
      <c r="AB106" s="53">
        <v>0</v>
      </c>
      <c r="AC106" s="53">
        <v>15.08</v>
      </c>
      <c r="AD106" s="53">
        <v>0</v>
      </c>
      <c r="AE106" s="53">
        <v>0</v>
      </c>
      <c r="AF106" s="53" t="s">
        <v>1949</v>
      </c>
      <c r="AG106" s="53" t="s">
        <v>1813</v>
      </c>
      <c r="AH106" s="53" t="s">
        <v>1813</v>
      </c>
      <c r="AI106" s="53" t="s">
        <v>1849</v>
      </c>
      <c r="AJ106" s="53" t="s">
        <v>1824</v>
      </c>
      <c r="AK106" s="53" t="s">
        <v>496</v>
      </c>
      <c r="AL106" s="53" t="s">
        <v>1830</v>
      </c>
      <c r="AM106" s="53" t="s">
        <v>1831</v>
      </c>
      <c r="AN106" s="53" t="s">
        <v>1769</v>
      </c>
      <c r="AO106" s="53" t="s">
        <v>641</v>
      </c>
    </row>
    <row r="107" spans="1:41" x14ac:dyDescent="0.25">
      <c r="A107" s="53" t="s">
        <v>34</v>
      </c>
      <c r="B107" s="53" t="s">
        <v>1944</v>
      </c>
      <c r="C107" s="53" t="s">
        <v>1945</v>
      </c>
      <c r="D107" s="53" t="s">
        <v>1931</v>
      </c>
      <c r="E107" s="53" t="s">
        <v>1932</v>
      </c>
      <c r="F107" s="53" t="s">
        <v>775</v>
      </c>
      <c r="G107" s="53" t="s">
        <v>1813</v>
      </c>
      <c r="H107" s="53" t="s">
        <v>775</v>
      </c>
      <c r="I107" s="53" t="s">
        <v>1813</v>
      </c>
      <c r="J107" s="53" t="s">
        <v>1891</v>
      </c>
      <c r="K107" s="53" t="s">
        <v>1933</v>
      </c>
      <c r="L107" s="53" t="s">
        <v>1946</v>
      </c>
      <c r="M107" s="53" t="s">
        <v>1816</v>
      </c>
      <c r="N107" s="53" t="s">
        <v>1817</v>
      </c>
      <c r="O107" s="53" t="s">
        <v>1818</v>
      </c>
      <c r="P107" s="53" t="s">
        <v>1819</v>
      </c>
      <c r="Q107" s="53" t="s">
        <v>1820</v>
      </c>
      <c r="R107" s="53" t="s">
        <v>1821</v>
      </c>
      <c r="S107" s="53" t="s">
        <v>1947</v>
      </c>
      <c r="T107" s="53" t="s">
        <v>1948</v>
      </c>
      <c r="U107" s="53" t="s">
        <v>1824</v>
      </c>
      <c r="V107" s="53" t="s">
        <v>1825</v>
      </c>
      <c r="W107" s="53" t="s">
        <v>1832</v>
      </c>
      <c r="X107" s="53" t="s">
        <v>1825</v>
      </c>
      <c r="Y107" s="53" t="s">
        <v>1827</v>
      </c>
      <c r="Z107" s="53">
        <v>5.41</v>
      </c>
      <c r="AA107" s="53">
        <v>5.41</v>
      </c>
      <c r="AB107" s="53">
        <v>0</v>
      </c>
      <c r="AC107" s="53">
        <v>5.41</v>
      </c>
      <c r="AD107" s="53">
        <v>0</v>
      </c>
      <c r="AE107" s="53">
        <v>0</v>
      </c>
      <c r="AF107" s="53" t="s">
        <v>1949</v>
      </c>
      <c r="AG107" s="53" t="s">
        <v>1813</v>
      </c>
      <c r="AH107" s="53" t="s">
        <v>1813</v>
      </c>
      <c r="AI107" s="53" t="s">
        <v>1849</v>
      </c>
      <c r="AJ107" s="53" t="s">
        <v>1824</v>
      </c>
      <c r="AK107" s="53" t="s">
        <v>496</v>
      </c>
      <c r="AL107" s="53" t="s">
        <v>1830</v>
      </c>
      <c r="AM107" s="53" t="s">
        <v>1831</v>
      </c>
      <c r="AN107" s="53" t="s">
        <v>1769</v>
      </c>
      <c r="AO107" s="53" t="s">
        <v>641</v>
      </c>
    </row>
    <row r="108" spans="1:41" x14ac:dyDescent="0.25">
      <c r="A108" s="53" t="s">
        <v>34</v>
      </c>
      <c r="B108" s="53" t="s">
        <v>1944</v>
      </c>
      <c r="C108" s="53" t="s">
        <v>1945</v>
      </c>
      <c r="D108" s="53" t="s">
        <v>1931</v>
      </c>
      <c r="E108" s="53" t="s">
        <v>1932</v>
      </c>
      <c r="F108" s="53" t="s">
        <v>775</v>
      </c>
      <c r="G108" s="53" t="s">
        <v>1813</v>
      </c>
      <c r="H108" s="53" t="s">
        <v>775</v>
      </c>
      <c r="I108" s="53" t="s">
        <v>1813</v>
      </c>
      <c r="J108" s="53" t="s">
        <v>1891</v>
      </c>
      <c r="K108" s="53" t="s">
        <v>1933</v>
      </c>
      <c r="L108" s="53" t="s">
        <v>1946</v>
      </c>
      <c r="M108" s="53" t="s">
        <v>1816</v>
      </c>
      <c r="N108" s="53" t="s">
        <v>1817</v>
      </c>
      <c r="O108" s="53" t="s">
        <v>1818</v>
      </c>
      <c r="P108" s="53" t="s">
        <v>1819</v>
      </c>
      <c r="Q108" s="53" t="s">
        <v>1820</v>
      </c>
      <c r="R108" s="53" t="s">
        <v>1821</v>
      </c>
      <c r="S108" s="53" t="s">
        <v>1947</v>
      </c>
      <c r="T108" s="53" t="s">
        <v>1948</v>
      </c>
      <c r="U108" s="53" t="s">
        <v>1824</v>
      </c>
      <c r="V108" s="53" t="s">
        <v>1825</v>
      </c>
      <c r="W108" s="53" t="s">
        <v>1833</v>
      </c>
      <c r="X108" s="53" t="s">
        <v>1835</v>
      </c>
      <c r="Y108" s="53" t="s">
        <v>1827</v>
      </c>
      <c r="Z108" s="53">
        <v>2.39</v>
      </c>
      <c r="AA108" s="53">
        <v>2.39</v>
      </c>
      <c r="AB108" s="53">
        <v>0</v>
      </c>
      <c r="AC108" s="53">
        <v>2.39</v>
      </c>
      <c r="AD108" s="53">
        <v>0</v>
      </c>
      <c r="AE108" s="53">
        <v>0</v>
      </c>
      <c r="AF108" s="53" t="s">
        <v>1949</v>
      </c>
      <c r="AG108" s="53" t="s">
        <v>1813</v>
      </c>
      <c r="AH108" s="53" t="s">
        <v>1813</v>
      </c>
      <c r="AI108" s="53" t="s">
        <v>1849</v>
      </c>
      <c r="AJ108" s="53" t="s">
        <v>1824</v>
      </c>
      <c r="AK108" s="53" t="s">
        <v>496</v>
      </c>
      <c r="AL108" s="53" t="s">
        <v>1830</v>
      </c>
      <c r="AM108" s="53" t="s">
        <v>1831</v>
      </c>
      <c r="AN108" s="53" t="s">
        <v>1769</v>
      </c>
      <c r="AO108" s="53" t="s">
        <v>641</v>
      </c>
    </row>
    <row r="109" spans="1:41" x14ac:dyDescent="0.25">
      <c r="A109" s="53" t="s">
        <v>34</v>
      </c>
      <c r="B109" s="53" t="s">
        <v>1944</v>
      </c>
      <c r="C109" s="53" t="s">
        <v>1945</v>
      </c>
      <c r="D109" s="53" t="s">
        <v>1931</v>
      </c>
      <c r="E109" s="53" t="s">
        <v>1932</v>
      </c>
      <c r="F109" s="53" t="s">
        <v>775</v>
      </c>
      <c r="G109" s="53" t="s">
        <v>1813</v>
      </c>
      <c r="H109" s="53" t="s">
        <v>775</v>
      </c>
      <c r="I109" s="53" t="s">
        <v>1813</v>
      </c>
      <c r="J109" s="53" t="s">
        <v>1891</v>
      </c>
      <c r="K109" s="53" t="s">
        <v>1933</v>
      </c>
      <c r="L109" s="53" t="s">
        <v>1946</v>
      </c>
      <c r="M109" s="53" t="s">
        <v>1816</v>
      </c>
      <c r="N109" s="53" t="s">
        <v>1817</v>
      </c>
      <c r="O109" s="53" t="s">
        <v>1818</v>
      </c>
      <c r="P109" s="53" t="s">
        <v>1819</v>
      </c>
      <c r="Q109" s="53" t="s">
        <v>1820</v>
      </c>
      <c r="R109" s="53" t="s">
        <v>1821</v>
      </c>
      <c r="S109" s="53" t="s">
        <v>1947</v>
      </c>
      <c r="T109" s="53" t="s">
        <v>1948</v>
      </c>
      <c r="U109" s="53" t="s">
        <v>1824</v>
      </c>
      <c r="V109" s="53" t="s">
        <v>1825</v>
      </c>
      <c r="W109" s="53" t="s">
        <v>1837</v>
      </c>
      <c r="X109" s="53" t="s">
        <v>1825</v>
      </c>
      <c r="Y109" s="53" t="s">
        <v>1827</v>
      </c>
      <c r="Z109" s="53">
        <v>4.6900000000000004</v>
      </c>
      <c r="AA109" s="53">
        <v>4.6900000000000004</v>
      </c>
      <c r="AB109" s="53">
        <v>0</v>
      </c>
      <c r="AC109" s="53">
        <v>4.6900000000000004</v>
      </c>
      <c r="AD109" s="53">
        <v>0</v>
      </c>
      <c r="AE109" s="53">
        <v>0</v>
      </c>
      <c r="AF109" s="53" t="s">
        <v>1949</v>
      </c>
      <c r="AG109" s="53" t="s">
        <v>1813</v>
      </c>
      <c r="AH109" s="53" t="s">
        <v>1813</v>
      </c>
      <c r="AI109" s="53" t="s">
        <v>1849</v>
      </c>
      <c r="AJ109" s="53" t="s">
        <v>1824</v>
      </c>
      <c r="AK109" s="53" t="s">
        <v>496</v>
      </c>
      <c r="AL109" s="53" t="s">
        <v>1830</v>
      </c>
      <c r="AM109" s="53" t="s">
        <v>1831</v>
      </c>
      <c r="AN109" s="53" t="s">
        <v>1769</v>
      </c>
      <c r="AO109" s="53" t="s">
        <v>641</v>
      </c>
    </row>
    <row r="110" spans="1:41" x14ac:dyDescent="0.25">
      <c r="A110" s="53" t="s">
        <v>34</v>
      </c>
      <c r="B110" s="53" t="s">
        <v>1944</v>
      </c>
      <c r="C110" s="53" t="s">
        <v>1945</v>
      </c>
      <c r="D110" s="53" t="s">
        <v>1931</v>
      </c>
      <c r="E110" s="53" t="s">
        <v>1932</v>
      </c>
      <c r="F110" s="53" t="s">
        <v>775</v>
      </c>
      <c r="G110" s="53" t="s">
        <v>1813</v>
      </c>
      <c r="H110" s="53" t="s">
        <v>775</v>
      </c>
      <c r="I110" s="53" t="s">
        <v>1813</v>
      </c>
      <c r="J110" s="53" t="s">
        <v>1891</v>
      </c>
      <c r="K110" s="53" t="s">
        <v>1933</v>
      </c>
      <c r="L110" s="53" t="s">
        <v>1946</v>
      </c>
      <c r="M110" s="53" t="s">
        <v>1816</v>
      </c>
      <c r="N110" s="53" t="s">
        <v>1817</v>
      </c>
      <c r="O110" s="53" t="s">
        <v>1818</v>
      </c>
      <c r="P110" s="53" t="s">
        <v>1819</v>
      </c>
      <c r="Q110" s="53" t="s">
        <v>1820</v>
      </c>
      <c r="R110" s="53" t="s">
        <v>1821</v>
      </c>
      <c r="S110" s="53" t="s">
        <v>1947</v>
      </c>
      <c r="T110" s="53" t="s">
        <v>1948</v>
      </c>
      <c r="U110" s="53" t="s">
        <v>1824</v>
      </c>
      <c r="V110" s="53" t="s">
        <v>1825</v>
      </c>
      <c r="W110" s="53" t="s">
        <v>1838</v>
      </c>
      <c r="X110" s="53" t="s">
        <v>1825</v>
      </c>
      <c r="Y110" s="53" t="s">
        <v>1827</v>
      </c>
      <c r="Z110" s="53">
        <v>2.41</v>
      </c>
      <c r="AA110" s="53">
        <v>2.41</v>
      </c>
      <c r="AB110" s="53">
        <v>0</v>
      </c>
      <c r="AC110" s="53">
        <v>2.41</v>
      </c>
      <c r="AD110" s="53">
        <v>0</v>
      </c>
      <c r="AE110" s="53">
        <v>0</v>
      </c>
      <c r="AF110" s="53" t="s">
        <v>1949</v>
      </c>
      <c r="AG110" s="53" t="s">
        <v>1813</v>
      </c>
      <c r="AH110" s="53" t="s">
        <v>1813</v>
      </c>
      <c r="AI110" s="53" t="s">
        <v>1849</v>
      </c>
      <c r="AJ110" s="53" t="s">
        <v>1824</v>
      </c>
      <c r="AK110" s="53" t="s">
        <v>496</v>
      </c>
      <c r="AL110" s="53" t="s">
        <v>1830</v>
      </c>
      <c r="AM110" s="53" t="s">
        <v>1831</v>
      </c>
      <c r="AN110" s="53" t="s">
        <v>1769</v>
      </c>
      <c r="AO110" s="53" t="s">
        <v>641</v>
      </c>
    </row>
    <row r="111" spans="1:41" x14ac:dyDescent="0.25">
      <c r="A111" s="53" t="s">
        <v>33</v>
      </c>
      <c r="B111" s="53" t="s">
        <v>1809</v>
      </c>
      <c r="C111" s="53" t="s">
        <v>1810</v>
      </c>
      <c r="D111" s="53" t="s">
        <v>1811</v>
      </c>
      <c r="E111" s="53" t="s">
        <v>1812</v>
      </c>
      <c r="F111" s="53" t="s">
        <v>775</v>
      </c>
      <c r="G111" s="53" t="s">
        <v>1813</v>
      </c>
      <c r="H111" s="53" t="s">
        <v>775</v>
      </c>
      <c r="I111" s="53" t="s">
        <v>1813</v>
      </c>
      <c r="J111" s="53" t="s">
        <v>1814</v>
      </c>
      <c r="K111" s="53" t="s">
        <v>780</v>
      </c>
      <c r="L111" s="53" t="s">
        <v>1815</v>
      </c>
      <c r="M111" s="53" t="s">
        <v>1816</v>
      </c>
      <c r="N111" s="53" t="s">
        <v>1817</v>
      </c>
      <c r="O111" s="53" t="s">
        <v>1818</v>
      </c>
      <c r="P111" s="53" t="s">
        <v>1819</v>
      </c>
      <c r="Q111" s="53" t="s">
        <v>1820</v>
      </c>
      <c r="R111" s="53" t="s">
        <v>1821</v>
      </c>
      <c r="S111" s="53" t="s">
        <v>1822</v>
      </c>
      <c r="T111" s="53" t="s">
        <v>1823</v>
      </c>
      <c r="U111" s="53" t="s">
        <v>1824</v>
      </c>
      <c r="V111" s="53" t="s">
        <v>1825</v>
      </c>
      <c r="W111" s="53" t="s">
        <v>1826</v>
      </c>
      <c r="X111" s="53" t="s">
        <v>1825</v>
      </c>
      <c r="Y111" s="53" t="s">
        <v>1827</v>
      </c>
      <c r="Z111" s="53">
        <v>662.83</v>
      </c>
      <c r="AA111" s="53">
        <v>662.83</v>
      </c>
      <c r="AB111" s="53">
        <v>0</v>
      </c>
      <c r="AC111" s="53">
        <v>662.83</v>
      </c>
      <c r="AD111" s="53">
        <v>0</v>
      </c>
      <c r="AE111" s="53">
        <v>0</v>
      </c>
      <c r="AF111" s="53" t="s">
        <v>1828</v>
      </c>
      <c r="AG111" s="53" t="s">
        <v>1814</v>
      </c>
      <c r="AH111" s="53" t="s">
        <v>780</v>
      </c>
      <c r="AI111" s="53" t="s">
        <v>1829</v>
      </c>
      <c r="AJ111" s="53" t="s">
        <v>1824</v>
      </c>
      <c r="AK111" s="53" t="s">
        <v>496</v>
      </c>
      <c r="AL111" s="53" t="s">
        <v>1830</v>
      </c>
      <c r="AM111" s="53" t="s">
        <v>1831</v>
      </c>
      <c r="AN111" s="53" t="s">
        <v>1770</v>
      </c>
      <c r="AO111" s="53" t="s">
        <v>641</v>
      </c>
    </row>
    <row r="112" spans="1:41" x14ac:dyDescent="0.25">
      <c r="A112" s="53" t="s">
        <v>33</v>
      </c>
      <c r="B112" s="53" t="s">
        <v>1809</v>
      </c>
      <c r="C112" s="53" t="s">
        <v>1810</v>
      </c>
      <c r="D112" s="53" t="s">
        <v>1811</v>
      </c>
      <c r="E112" s="53" t="s">
        <v>1812</v>
      </c>
      <c r="F112" s="53" t="s">
        <v>775</v>
      </c>
      <c r="G112" s="53" t="s">
        <v>1813</v>
      </c>
      <c r="H112" s="53" t="s">
        <v>775</v>
      </c>
      <c r="I112" s="53" t="s">
        <v>1813</v>
      </c>
      <c r="J112" s="53" t="s">
        <v>1814</v>
      </c>
      <c r="K112" s="53" t="s">
        <v>780</v>
      </c>
      <c r="L112" s="53" t="s">
        <v>1815</v>
      </c>
      <c r="M112" s="53" t="s">
        <v>1816</v>
      </c>
      <c r="N112" s="53" t="s">
        <v>1817</v>
      </c>
      <c r="O112" s="53" t="s">
        <v>1818</v>
      </c>
      <c r="P112" s="53" t="s">
        <v>1819</v>
      </c>
      <c r="Q112" s="53" t="s">
        <v>1820</v>
      </c>
      <c r="R112" s="53" t="s">
        <v>1821</v>
      </c>
      <c r="S112" s="53" t="s">
        <v>1822</v>
      </c>
      <c r="T112" s="53" t="s">
        <v>1823</v>
      </c>
      <c r="U112" s="53" t="s">
        <v>1824</v>
      </c>
      <c r="V112" s="53" t="s">
        <v>1825</v>
      </c>
      <c r="W112" s="53" t="s">
        <v>1832</v>
      </c>
      <c r="X112" s="53" t="s">
        <v>1825</v>
      </c>
      <c r="Y112" s="53" t="s">
        <v>1827</v>
      </c>
      <c r="Z112" s="53">
        <v>1935.38</v>
      </c>
      <c r="AA112" s="53">
        <v>1935.38</v>
      </c>
      <c r="AB112" s="53">
        <v>0</v>
      </c>
      <c r="AC112" s="53">
        <v>1935.38</v>
      </c>
      <c r="AD112" s="53">
        <v>0</v>
      </c>
      <c r="AE112" s="53">
        <v>0</v>
      </c>
      <c r="AF112" s="53" t="s">
        <v>1828</v>
      </c>
      <c r="AG112" s="53" t="s">
        <v>1814</v>
      </c>
      <c r="AH112" s="53" t="s">
        <v>780</v>
      </c>
      <c r="AI112" s="53" t="s">
        <v>1829</v>
      </c>
      <c r="AJ112" s="53" t="s">
        <v>1824</v>
      </c>
      <c r="AK112" s="53" t="s">
        <v>496</v>
      </c>
      <c r="AL112" s="53" t="s">
        <v>1830</v>
      </c>
      <c r="AM112" s="53" t="s">
        <v>1831</v>
      </c>
      <c r="AN112" s="53" t="s">
        <v>1770</v>
      </c>
      <c r="AO112" s="53" t="s">
        <v>641</v>
      </c>
    </row>
    <row r="113" spans="1:41" x14ac:dyDescent="0.25">
      <c r="A113" s="53" t="s">
        <v>33</v>
      </c>
      <c r="B113" s="53" t="s">
        <v>1809</v>
      </c>
      <c r="C113" s="53" t="s">
        <v>1810</v>
      </c>
      <c r="D113" s="53" t="s">
        <v>1811</v>
      </c>
      <c r="E113" s="53" t="s">
        <v>1812</v>
      </c>
      <c r="F113" s="53" t="s">
        <v>775</v>
      </c>
      <c r="G113" s="53" t="s">
        <v>1813</v>
      </c>
      <c r="H113" s="53" t="s">
        <v>775</v>
      </c>
      <c r="I113" s="53" t="s">
        <v>1813</v>
      </c>
      <c r="J113" s="53" t="s">
        <v>1814</v>
      </c>
      <c r="K113" s="53" t="s">
        <v>780</v>
      </c>
      <c r="L113" s="53" t="s">
        <v>1815</v>
      </c>
      <c r="M113" s="53" t="s">
        <v>1816</v>
      </c>
      <c r="N113" s="53" t="s">
        <v>1817</v>
      </c>
      <c r="O113" s="53" t="s">
        <v>1818</v>
      </c>
      <c r="P113" s="53" t="s">
        <v>1819</v>
      </c>
      <c r="Q113" s="53" t="s">
        <v>1820</v>
      </c>
      <c r="R113" s="53" t="s">
        <v>1821</v>
      </c>
      <c r="S113" s="53" t="s">
        <v>1822</v>
      </c>
      <c r="T113" s="53" t="s">
        <v>1823</v>
      </c>
      <c r="U113" s="53" t="s">
        <v>1824</v>
      </c>
      <c r="V113" s="53" t="s">
        <v>1825</v>
      </c>
      <c r="W113" s="53" t="s">
        <v>1833</v>
      </c>
      <c r="X113" s="53" t="s">
        <v>1834</v>
      </c>
      <c r="Y113" s="53" t="s">
        <v>1827</v>
      </c>
      <c r="Z113" s="53">
        <v>660.38</v>
      </c>
      <c r="AA113" s="53">
        <v>660.38</v>
      </c>
      <c r="AB113" s="53">
        <v>0</v>
      </c>
      <c r="AC113" s="53">
        <v>660.38</v>
      </c>
      <c r="AD113" s="53">
        <v>0</v>
      </c>
      <c r="AE113" s="53">
        <v>0</v>
      </c>
      <c r="AF113" s="53" t="s">
        <v>1828</v>
      </c>
      <c r="AG113" s="53" t="s">
        <v>1814</v>
      </c>
      <c r="AH113" s="53" t="s">
        <v>780</v>
      </c>
      <c r="AI113" s="53" t="s">
        <v>1829</v>
      </c>
      <c r="AJ113" s="53" t="s">
        <v>1824</v>
      </c>
      <c r="AK113" s="53" t="s">
        <v>496</v>
      </c>
      <c r="AL113" s="53" t="s">
        <v>1830</v>
      </c>
      <c r="AM113" s="53" t="s">
        <v>1831</v>
      </c>
      <c r="AN113" s="53" t="s">
        <v>1770</v>
      </c>
      <c r="AO113" s="53" t="s">
        <v>641</v>
      </c>
    </row>
    <row r="114" spans="1:41" x14ac:dyDescent="0.25">
      <c r="A114" s="53" t="s">
        <v>33</v>
      </c>
      <c r="B114" s="53" t="s">
        <v>1809</v>
      </c>
      <c r="C114" s="53" t="s">
        <v>1810</v>
      </c>
      <c r="D114" s="53" t="s">
        <v>1811</v>
      </c>
      <c r="E114" s="53" t="s">
        <v>1812</v>
      </c>
      <c r="F114" s="53" t="s">
        <v>775</v>
      </c>
      <c r="G114" s="53" t="s">
        <v>1813</v>
      </c>
      <c r="H114" s="53" t="s">
        <v>775</v>
      </c>
      <c r="I114" s="53" t="s">
        <v>1813</v>
      </c>
      <c r="J114" s="53" t="s">
        <v>1814</v>
      </c>
      <c r="K114" s="53" t="s">
        <v>780</v>
      </c>
      <c r="L114" s="53" t="s">
        <v>1815</v>
      </c>
      <c r="M114" s="53" t="s">
        <v>1816</v>
      </c>
      <c r="N114" s="53" t="s">
        <v>1817</v>
      </c>
      <c r="O114" s="53" t="s">
        <v>1818</v>
      </c>
      <c r="P114" s="53" t="s">
        <v>1819</v>
      </c>
      <c r="Q114" s="53" t="s">
        <v>1820</v>
      </c>
      <c r="R114" s="53" t="s">
        <v>1821</v>
      </c>
      <c r="S114" s="53" t="s">
        <v>1822</v>
      </c>
      <c r="T114" s="53" t="s">
        <v>1823</v>
      </c>
      <c r="U114" s="53" t="s">
        <v>1824</v>
      </c>
      <c r="V114" s="53" t="s">
        <v>1825</v>
      </c>
      <c r="W114" s="53" t="s">
        <v>1833</v>
      </c>
      <c r="X114" s="53" t="s">
        <v>1835</v>
      </c>
      <c r="Y114" s="53" t="s">
        <v>1827</v>
      </c>
      <c r="Z114" s="53">
        <v>14.19</v>
      </c>
      <c r="AA114" s="53">
        <v>14.19</v>
      </c>
      <c r="AB114" s="53">
        <v>0</v>
      </c>
      <c r="AC114" s="53">
        <v>14.19</v>
      </c>
      <c r="AD114" s="53">
        <v>0</v>
      </c>
      <c r="AE114" s="53">
        <v>0</v>
      </c>
      <c r="AF114" s="53" t="s">
        <v>1828</v>
      </c>
      <c r="AG114" s="53" t="s">
        <v>1814</v>
      </c>
      <c r="AH114" s="53" t="s">
        <v>780</v>
      </c>
      <c r="AI114" s="53" t="s">
        <v>1829</v>
      </c>
      <c r="AJ114" s="53" t="s">
        <v>1824</v>
      </c>
      <c r="AK114" s="53" t="s">
        <v>496</v>
      </c>
      <c r="AL114" s="53" t="s">
        <v>1830</v>
      </c>
      <c r="AM114" s="53" t="s">
        <v>1831</v>
      </c>
      <c r="AN114" s="53" t="s">
        <v>1770</v>
      </c>
      <c r="AO114" s="53" t="s">
        <v>641</v>
      </c>
    </row>
    <row r="115" spans="1:41" x14ac:dyDescent="0.25">
      <c r="A115" s="53" t="s">
        <v>33</v>
      </c>
      <c r="B115" s="53" t="s">
        <v>1809</v>
      </c>
      <c r="C115" s="53" t="s">
        <v>1810</v>
      </c>
      <c r="D115" s="53" t="s">
        <v>1811</v>
      </c>
      <c r="E115" s="53" t="s">
        <v>1812</v>
      </c>
      <c r="F115" s="53" t="s">
        <v>775</v>
      </c>
      <c r="G115" s="53" t="s">
        <v>1813</v>
      </c>
      <c r="H115" s="53" t="s">
        <v>775</v>
      </c>
      <c r="I115" s="53" t="s">
        <v>1813</v>
      </c>
      <c r="J115" s="53" t="s">
        <v>1814</v>
      </c>
      <c r="K115" s="53" t="s">
        <v>780</v>
      </c>
      <c r="L115" s="53" t="s">
        <v>1815</v>
      </c>
      <c r="M115" s="53" t="s">
        <v>1816</v>
      </c>
      <c r="N115" s="53" t="s">
        <v>1817</v>
      </c>
      <c r="O115" s="53" t="s">
        <v>1818</v>
      </c>
      <c r="P115" s="53" t="s">
        <v>1819</v>
      </c>
      <c r="Q115" s="53" t="s">
        <v>1820</v>
      </c>
      <c r="R115" s="53" t="s">
        <v>1821</v>
      </c>
      <c r="S115" s="53" t="s">
        <v>1822</v>
      </c>
      <c r="T115" s="53" t="s">
        <v>1823</v>
      </c>
      <c r="U115" s="53" t="s">
        <v>1824</v>
      </c>
      <c r="V115" s="53" t="s">
        <v>1825</v>
      </c>
      <c r="W115" s="53" t="s">
        <v>1836</v>
      </c>
      <c r="X115" s="53" t="s">
        <v>1825</v>
      </c>
      <c r="Y115" s="53" t="s">
        <v>1827</v>
      </c>
      <c r="Z115" s="53">
        <v>3.02</v>
      </c>
      <c r="AA115" s="53">
        <v>3.02</v>
      </c>
      <c r="AB115" s="53">
        <v>0</v>
      </c>
      <c r="AC115" s="53">
        <v>3.02</v>
      </c>
      <c r="AD115" s="53">
        <v>0</v>
      </c>
      <c r="AE115" s="53">
        <v>0</v>
      </c>
      <c r="AF115" s="53" t="s">
        <v>1828</v>
      </c>
      <c r="AG115" s="53" t="s">
        <v>1814</v>
      </c>
      <c r="AH115" s="53" t="s">
        <v>780</v>
      </c>
      <c r="AI115" s="53" t="s">
        <v>1829</v>
      </c>
      <c r="AJ115" s="53" t="s">
        <v>1824</v>
      </c>
      <c r="AK115" s="53" t="s">
        <v>496</v>
      </c>
      <c r="AL115" s="53" t="s">
        <v>1830</v>
      </c>
      <c r="AM115" s="53" t="s">
        <v>1831</v>
      </c>
      <c r="AN115" s="53" t="s">
        <v>1770</v>
      </c>
      <c r="AO115" s="53" t="s">
        <v>641</v>
      </c>
    </row>
    <row r="116" spans="1:41" x14ac:dyDescent="0.25">
      <c r="A116" s="53" t="s">
        <v>33</v>
      </c>
      <c r="B116" s="53" t="s">
        <v>1809</v>
      </c>
      <c r="C116" s="53" t="s">
        <v>1810</v>
      </c>
      <c r="D116" s="53" t="s">
        <v>1811</v>
      </c>
      <c r="E116" s="53" t="s">
        <v>1812</v>
      </c>
      <c r="F116" s="53" t="s">
        <v>775</v>
      </c>
      <c r="G116" s="53" t="s">
        <v>1813</v>
      </c>
      <c r="H116" s="53" t="s">
        <v>775</v>
      </c>
      <c r="I116" s="53" t="s">
        <v>1813</v>
      </c>
      <c r="J116" s="53" t="s">
        <v>1814</v>
      </c>
      <c r="K116" s="53" t="s">
        <v>780</v>
      </c>
      <c r="L116" s="53" t="s">
        <v>1815</v>
      </c>
      <c r="M116" s="53" t="s">
        <v>1816</v>
      </c>
      <c r="N116" s="53" t="s">
        <v>1817</v>
      </c>
      <c r="O116" s="53" t="s">
        <v>1818</v>
      </c>
      <c r="P116" s="53" t="s">
        <v>1819</v>
      </c>
      <c r="Q116" s="53" t="s">
        <v>1820</v>
      </c>
      <c r="R116" s="53" t="s">
        <v>1821</v>
      </c>
      <c r="S116" s="53" t="s">
        <v>1822</v>
      </c>
      <c r="T116" s="53" t="s">
        <v>1823</v>
      </c>
      <c r="U116" s="53" t="s">
        <v>1824</v>
      </c>
      <c r="V116" s="53" t="s">
        <v>1825</v>
      </c>
      <c r="W116" s="53" t="s">
        <v>1837</v>
      </c>
      <c r="X116" s="53" t="s">
        <v>1825</v>
      </c>
      <c r="Y116" s="53" t="s">
        <v>1827</v>
      </c>
      <c r="Z116" s="53">
        <v>801.51</v>
      </c>
      <c r="AA116" s="53">
        <v>801.51</v>
      </c>
      <c r="AB116" s="53">
        <v>0</v>
      </c>
      <c r="AC116" s="53">
        <v>801.51</v>
      </c>
      <c r="AD116" s="53">
        <v>0</v>
      </c>
      <c r="AE116" s="53">
        <v>0</v>
      </c>
      <c r="AF116" s="53" t="s">
        <v>1828</v>
      </c>
      <c r="AG116" s="53" t="s">
        <v>1814</v>
      </c>
      <c r="AH116" s="53" t="s">
        <v>780</v>
      </c>
      <c r="AI116" s="53" t="s">
        <v>1829</v>
      </c>
      <c r="AJ116" s="53" t="s">
        <v>1824</v>
      </c>
      <c r="AK116" s="53" t="s">
        <v>496</v>
      </c>
      <c r="AL116" s="53" t="s">
        <v>1830</v>
      </c>
      <c r="AM116" s="53" t="s">
        <v>1831</v>
      </c>
      <c r="AN116" s="53" t="s">
        <v>1770</v>
      </c>
      <c r="AO116" s="53" t="s">
        <v>641</v>
      </c>
    </row>
    <row r="117" spans="1:41" x14ac:dyDescent="0.25">
      <c r="A117" s="53" t="s">
        <v>33</v>
      </c>
      <c r="B117" s="53" t="s">
        <v>1809</v>
      </c>
      <c r="C117" s="53" t="s">
        <v>1810</v>
      </c>
      <c r="D117" s="53" t="s">
        <v>1811</v>
      </c>
      <c r="E117" s="53" t="s">
        <v>1812</v>
      </c>
      <c r="F117" s="53" t="s">
        <v>775</v>
      </c>
      <c r="G117" s="53" t="s">
        <v>1813</v>
      </c>
      <c r="H117" s="53" t="s">
        <v>775</v>
      </c>
      <c r="I117" s="53" t="s">
        <v>1813</v>
      </c>
      <c r="J117" s="53" t="s">
        <v>1814</v>
      </c>
      <c r="K117" s="53" t="s">
        <v>780</v>
      </c>
      <c r="L117" s="53" t="s">
        <v>1815</v>
      </c>
      <c r="M117" s="53" t="s">
        <v>1816</v>
      </c>
      <c r="N117" s="53" t="s">
        <v>1817</v>
      </c>
      <c r="O117" s="53" t="s">
        <v>1818</v>
      </c>
      <c r="P117" s="53" t="s">
        <v>1819</v>
      </c>
      <c r="Q117" s="53" t="s">
        <v>1820</v>
      </c>
      <c r="R117" s="53" t="s">
        <v>1821</v>
      </c>
      <c r="S117" s="53" t="s">
        <v>1822</v>
      </c>
      <c r="T117" s="53" t="s">
        <v>1823</v>
      </c>
      <c r="U117" s="53" t="s">
        <v>1824</v>
      </c>
      <c r="V117" s="53" t="s">
        <v>1825</v>
      </c>
      <c r="W117" s="53" t="s">
        <v>1838</v>
      </c>
      <c r="X117" s="53" t="s">
        <v>1825</v>
      </c>
      <c r="Y117" s="53" t="s">
        <v>1827</v>
      </c>
      <c r="Z117" s="53">
        <v>280.79000000000002</v>
      </c>
      <c r="AA117" s="53">
        <v>280.79000000000002</v>
      </c>
      <c r="AB117" s="53">
        <v>0</v>
      </c>
      <c r="AC117" s="53">
        <v>280.79000000000002</v>
      </c>
      <c r="AD117" s="53">
        <v>0</v>
      </c>
      <c r="AE117" s="53">
        <v>0</v>
      </c>
      <c r="AF117" s="53" t="s">
        <v>1828</v>
      </c>
      <c r="AG117" s="53" t="s">
        <v>1814</v>
      </c>
      <c r="AH117" s="53" t="s">
        <v>780</v>
      </c>
      <c r="AI117" s="53" t="s">
        <v>1829</v>
      </c>
      <c r="AJ117" s="53" t="s">
        <v>1824</v>
      </c>
      <c r="AK117" s="53" t="s">
        <v>496</v>
      </c>
      <c r="AL117" s="53" t="s">
        <v>1830</v>
      </c>
      <c r="AM117" s="53" t="s">
        <v>1831</v>
      </c>
      <c r="AN117" s="53" t="s">
        <v>1770</v>
      </c>
      <c r="AO117" s="53" t="s">
        <v>641</v>
      </c>
    </row>
    <row r="118" spans="1:41" x14ac:dyDescent="0.25">
      <c r="A118" s="53" t="s">
        <v>33</v>
      </c>
      <c r="B118" s="53" t="s">
        <v>1839</v>
      </c>
      <c r="C118" s="53" t="s">
        <v>1840</v>
      </c>
      <c r="D118" s="53" t="s">
        <v>1841</v>
      </c>
      <c r="E118" s="53" t="s">
        <v>1842</v>
      </c>
      <c r="F118" s="53" t="s">
        <v>775</v>
      </c>
      <c r="G118" s="53" t="s">
        <v>1813</v>
      </c>
      <c r="H118" s="53" t="s">
        <v>775</v>
      </c>
      <c r="I118" s="53" t="s">
        <v>1813</v>
      </c>
      <c r="J118" s="53" t="s">
        <v>1843</v>
      </c>
      <c r="K118" s="53" t="s">
        <v>1844</v>
      </c>
      <c r="L118" s="53" t="s">
        <v>1845</v>
      </c>
      <c r="M118" s="53" t="s">
        <v>1816</v>
      </c>
      <c r="N118" s="53" t="s">
        <v>1817</v>
      </c>
      <c r="O118" s="53" t="s">
        <v>1818</v>
      </c>
      <c r="P118" s="53" t="s">
        <v>1819</v>
      </c>
      <c r="Q118" s="53" t="s">
        <v>1820</v>
      </c>
      <c r="R118" s="53" t="s">
        <v>1821</v>
      </c>
      <c r="S118" s="53" t="s">
        <v>1846</v>
      </c>
      <c r="T118" s="53" t="s">
        <v>1847</v>
      </c>
      <c r="U118" s="53" t="s">
        <v>1824</v>
      </c>
      <c r="V118" s="53" t="s">
        <v>1825</v>
      </c>
      <c r="W118" s="53" t="s">
        <v>1848</v>
      </c>
      <c r="X118" s="53" t="s">
        <v>1825</v>
      </c>
      <c r="Y118" s="53" t="s">
        <v>1827</v>
      </c>
      <c r="Z118" s="53">
        <v>616.76</v>
      </c>
      <c r="AA118" s="53">
        <v>505.59</v>
      </c>
      <c r="AB118" s="53">
        <v>111.17</v>
      </c>
      <c r="AC118" s="53">
        <v>505.59</v>
      </c>
      <c r="AD118" s="53">
        <v>0</v>
      </c>
      <c r="AE118" s="53">
        <v>0</v>
      </c>
      <c r="AF118" s="53" t="s">
        <v>1828</v>
      </c>
      <c r="AG118" s="53" t="s">
        <v>1843</v>
      </c>
      <c r="AH118" s="53" t="s">
        <v>1844</v>
      </c>
      <c r="AI118" s="53" t="s">
        <v>1849</v>
      </c>
      <c r="AJ118" s="53" t="s">
        <v>1824</v>
      </c>
      <c r="AK118" s="53" t="s">
        <v>496</v>
      </c>
      <c r="AL118" s="53" t="s">
        <v>1830</v>
      </c>
      <c r="AM118" s="53" t="s">
        <v>1831</v>
      </c>
      <c r="AN118" s="53" t="s">
        <v>1769</v>
      </c>
      <c r="AO118" s="53" t="s">
        <v>641</v>
      </c>
    </row>
    <row r="119" spans="1:41" x14ac:dyDescent="0.25">
      <c r="A119" s="53" t="s">
        <v>33</v>
      </c>
      <c r="B119" s="53" t="s">
        <v>1858</v>
      </c>
      <c r="C119" s="53" t="s">
        <v>1859</v>
      </c>
      <c r="D119" s="53" t="s">
        <v>1852</v>
      </c>
      <c r="E119" s="53" t="s">
        <v>510</v>
      </c>
      <c r="F119" s="53" t="s">
        <v>775</v>
      </c>
      <c r="G119" s="53" t="s">
        <v>1813</v>
      </c>
      <c r="H119" s="53" t="s">
        <v>775</v>
      </c>
      <c r="I119" s="53" t="s">
        <v>1813</v>
      </c>
      <c r="J119" s="53" t="s">
        <v>1814</v>
      </c>
      <c r="K119" s="53" t="s">
        <v>780</v>
      </c>
      <c r="L119" s="53" t="s">
        <v>1860</v>
      </c>
      <c r="M119" s="53" t="s">
        <v>1816</v>
      </c>
      <c r="N119" s="53" t="s">
        <v>1817</v>
      </c>
      <c r="O119" s="53" t="s">
        <v>1818</v>
      </c>
      <c r="P119" s="53" t="s">
        <v>1819</v>
      </c>
      <c r="Q119" s="53" t="s">
        <v>1820</v>
      </c>
      <c r="R119" s="53" t="s">
        <v>1821</v>
      </c>
      <c r="S119" s="53" t="s">
        <v>1861</v>
      </c>
      <c r="T119" s="53" t="s">
        <v>1862</v>
      </c>
      <c r="U119" s="53" t="s">
        <v>1824</v>
      </c>
      <c r="V119" s="53" t="s">
        <v>1825</v>
      </c>
      <c r="W119" s="53" t="s">
        <v>1856</v>
      </c>
      <c r="X119" s="53" t="s">
        <v>1857</v>
      </c>
      <c r="Y119" s="53" t="s">
        <v>1827</v>
      </c>
      <c r="Z119" s="53">
        <v>1940.02</v>
      </c>
      <c r="AA119" s="53">
        <v>1596.79</v>
      </c>
      <c r="AB119" s="53">
        <v>343.23</v>
      </c>
      <c r="AC119" s="53">
        <v>1596.79</v>
      </c>
      <c r="AD119" s="53">
        <v>0</v>
      </c>
      <c r="AE119" s="53">
        <v>0</v>
      </c>
      <c r="AF119" s="53" t="s">
        <v>1828</v>
      </c>
      <c r="AG119" s="53" t="s">
        <v>1814</v>
      </c>
      <c r="AH119" s="53" t="s">
        <v>780</v>
      </c>
      <c r="AI119" s="53" t="s">
        <v>1829</v>
      </c>
      <c r="AJ119" s="53" t="s">
        <v>1824</v>
      </c>
      <c r="AK119" s="53" t="s">
        <v>496</v>
      </c>
      <c r="AL119" s="53" t="s">
        <v>1830</v>
      </c>
      <c r="AM119" s="53" t="s">
        <v>1831</v>
      </c>
      <c r="AN119" s="53" t="s">
        <v>1770</v>
      </c>
      <c r="AO119" s="53" t="s">
        <v>641</v>
      </c>
    </row>
    <row r="120" spans="1:41" x14ac:dyDescent="0.25">
      <c r="A120" s="53" t="s">
        <v>33</v>
      </c>
      <c r="B120" s="53" t="s">
        <v>1863</v>
      </c>
      <c r="C120" s="53" t="s">
        <v>1864</v>
      </c>
      <c r="D120" s="53" t="s">
        <v>1852</v>
      </c>
      <c r="E120" s="53" t="s">
        <v>510</v>
      </c>
      <c r="F120" s="53" t="s">
        <v>775</v>
      </c>
      <c r="G120" s="53" t="s">
        <v>1813</v>
      </c>
      <c r="H120" s="53" t="s">
        <v>775</v>
      </c>
      <c r="I120" s="53" t="s">
        <v>1813</v>
      </c>
      <c r="J120" s="53" t="s">
        <v>1814</v>
      </c>
      <c r="K120" s="53" t="s">
        <v>780</v>
      </c>
      <c r="L120" s="53" t="s">
        <v>1860</v>
      </c>
      <c r="M120" s="53" t="s">
        <v>1816</v>
      </c>
      <c r="N120" s="53" t="s">
        <v>1817</v>
      </c>
      <c r="O120" s="53" t="s">
        <v>1818</v>
      </c>
      <c r="P120" s="53" t="s">
        <v>1819</v>
      </c>
      <c r="Q120" s="53" t="s">
        <v>1820</v>
      </c>
      <c r="R120" s="53" t="s">
        <v>1821</v>
      </c>
      <c r="S120" s="53" t="s">
        <v>1865</v>
      </c>
      <c r="T120" s="53" t="s">
        <v>1866</v>
      </c>
      <c r="U120" s="53" t="s">
        <v>1824</v>
      </c>
      <c r="V120" s="53" t="s">
        <v>1825</v>
      </c>
      <c r="W120" s="53" t="s">
        <v>1856</v>
      </c>
      <c r="X120" s="53" t="s">
        <v>1857</v>
      </c>
      <c r="Y120" s="53" t="s">
        <v>1827</v>
      </c>
      <c r="Z120" s="53">
        <v>892.02</v>
      </c>
      <c r="AA120" s="53">
        <v>640.58000000000004</v>
      </c>
      <c r="AB120" s="53">
        <v>251.44</v>
      </c>
      <c r="AC120" s="53">
        <v>640.58000000000004</v>
      </c>
      <c r="AD120" s="53">
        <v>0</v>
      </c>
      <c r="AE120" s="53">
        <v>0</v>
      </c>
      <c r="AF120" s="53" t="s">
        <v>1828</v>
      </c>
      <c r="AG120" s="53" t="s">
        <v>1814</v>
      </c>
      <c r="AH120" s="53" t="s">
        <v>780</v>
      </c>
      <c r="AI120" s="53" t="s">
        <v>1829</v>
      </c>
      <c r="AJ120" s="53" t="s">
        <v>1824</v>
      </c>
      <c r="AK120" s="53" t="s">
        <v>496</v>
      </c>
      <c r="AL120" s="53" t="s">
        <v>1830</v>
      </c>
      <c r="AM120" s="53" t="s">
        <v>1831</v>
      </c>
      <c r="AN120" s="53" t="s">
        <v>1770</v>
      </c>
      <c r="AO120" s="53" t="s">
        <v>641</v>
      </c>
    </row>
    <row r="121" spans="1:41" x14ac:dyDescent="0.25">
      <c r="A121" s="53" t="s">
        <v>33</v>
      </c>
      <c r="B121" s="53" t="s">
        <v>1872</v>
      </c>
      <c r="C121" s="53" t="s">
        <v>1873</v>
      </c>
      <c r="D121" s="53" t="s">
        <v>1841</v>
      </c>
      <c r="E121" s="53" t="s">
        <v>1842</v>
      </c>
      <c r="F121" s="53" t="s">
        <v>775</v>
      </c>
      <c r="G121" s="53" t="s">
        <v>1813</v>
      </c>
      <c r="H121" s="53" t="s">
        <v>775</v>
      </c>
      <c r="I121" s="53" t="s">
        <v>1813</v>
      </c>
      <c r="J121" s="53" t="s">
        <v>1843</v>
      </c>
      <c r="K121" s="53" t="s">
        <v>1844</v>
      </c>
      <c r="L121" s="53" t="s">
        <v>1874</v>
      </c>
      <c r="M121" s="53" t="s">
        <v>1816</v>
      </c>
      <c r="N121" s="53" t="s">
        <v>1817</v>
      </c>
      <c r="O121" s="53" t="s">
        <v>1818</v>
      </c>
      <c r="P121" s="53" t="s">
        <v>1819</v>
      </c>
      <c r="Q121" s="53" t="s">
        <v>1820</v>
      </c>
      <c r="R121" s="53" t="s">
        <v>1821</v>
      </c>
      <c r="S121" s="53" t="s">
        <v>1875</v>
      </c>
      <c r="T121" s="53" t="s">
        <v>1876</v>
      </c>
      <c r="U121" s="53" t="s">
        <v>1824</v>
      </c>
      <c r="V121" s="53" t="s">
        <v>1825</v>
      </c>
      <c r="W121" s="53" t="s">
        <v>1826</v>
      </c>
      <c r="X121" s="53" t="s">
        <v>1825</v>
      </c>
      <c r="Y121" s="53" t="s">
        <v>1827</v>
      </c>
      <c r="Z121" s="53">
        <v>31.52</v>
      </c>
      <c r="AA121" s="53">
        <v>31.52</v>
      </c>
      <c r="AB121" s="53">
        <v>0</v>
      </c>
      <c r="AC121" s="53">
        <v>31.52</v>
      </c>
      <c r="AD121" s="53">
        <v>0</v>
      </c>
      <c r="AE121" s="53">
        <v>0</v>
      </c>
      <c r="AF121" s="53" t="s">
        <v>1828</v>
      </c>
      <c r="AG121" s="53" t="s">
        <v>1843</v>
      </c>
      <c r="AH121" s="53" t="s">
        <v>1844</v>
      </c>
      <c r="AI121" s="53" t="s">
        <v>1849</v>
      </c>
      <c r="AJ121" s="53" t="s">
        <v>1824</v>
      </c>
      <c r="AK121" s="53" t="s">
        <v>496</v>
      </c>
      <c r="AL121" s="53" t="s">
        <v>1830</v>
      </c>
      <c r="AM121" s="53" t="s">
        <v>1831</v>
      </c>
      <c r="AN121" s="53" t="s">
        <v>1769</v>
      </c>
      <c r="AO121" s="53" t="s">
        <v>641</v>
      </c>
    </row>
    <row r="122" spans="1:41" x14ac:dyDescent="0.25">
      <c r="A122" s="53" t="s">
        <v>33</v>
      </c>
      <c r="B122" s="53" t="s">
        <v>1872</v>
      </c>
      <c r="C122" s="53" t="s">
        <v>1873</v>
      </c>
      <c r="D122" s="53" t="s">
        <v>1841</v>
      </c>
      <c r="E122" s="53" t="s">
        <v>1842</v>
      </c>
      <c r="F122" s="53" t="s">
        <v>775</v>
      </c>
      <c r="G122" s="53" t="s">
        <v>1813</v>
      </c>
      <c r="H122" s="53" t="s">
        <v>775</v>
      </c>
      <c r="I122" s="53" t="s">
        <v>1813</v>
      </c>
      <c r="J122" s="53" t="s">
        <v>1843</v>
      </c>
      <c r="K122" s="53" t="s">
        <v>1844</v>
      </c>
      <c r="L122" s="53" t="s">
        <v>1874</v>
      </c>
      <c r="M122" s="53" t="s">
        <v>1816</v>
      </c>
      <c r="N122" s="53" t="s">
        <v>1817</v>
      </c>
      <c r="O122" s="53" t="s">
        <v>1818</v>
      </c>
      <c r="P122" s="53" t="s">
        <v>1819</v>
      </c>
      <c r="Q122" s="53" t="s">
        <v>1820</v>
      </c>
      <c r="R122" s="53" t="s">
        <v>1821</v>
      </c>
      <c r="S122" s="53" t="s">
        <v>1875</v>
      </c>
      <c r="T122" s="53" t="s">
        <v>1876</v>
      </c>
      <c r="U122" s="53" t="s">
        <v>1824</v>
      </c>
      <c r="V122" s="53" t="s">
        <v>1825</v>
      </c>
      <c r="W122" s="53" t="s">
        <v>1832</v>
      </c>
      <c r="X122" s="53" t="s">
        <v>1825</v>
      </c>
      <c r="Y122" s="53" t="s">
        <v>1827</v>
      </c>
      <c r="Z122" s="53">
        <v>356.77</v>
      </c>
      <c r="AA122" s="53">
        <v>356.77</v>
      </c>
      <c r="AB122" s="53">
        <v>0</v>
      </c>
      <c r="AC122" s="53">
        <v>356.77</v>
      </c>
      <c r="AD122" s="53">
        <v>0</v>
      </c>
      <c r="AE122" s="53">
        <v>0</v>
      </c>
      <c r="AF122" s="53" t="s">
        <v>1828</v>
      </c>
      <c r="AG122" s="53" t="s">
        <v>1843</v>
      </c>
      <c r="AH122" s="53" t="s">
        <v>1844</v>
      </c>
      <c r="AI122" s="53" t="s">
        <v>1849</v>
      </c>
      <c r="AJ122" s="53" t="s">
        <v>1824</v>
      </c>
      <c r="AK122" s="53" t="s">
        <v>496</v>
      </c>
      <c r="AL122" s="53" t="s">
        <v>1830</v>
      </c>
      <c r="AM122" s="53" t="s">
        <v>1831</v>
      </c>
      <c r="AN122" s="53" t="s">
        <v>1769</v>
      </c>
      <c r="AO122" s="53" t="s">
        <v>641</v>
      </c>
    </row>
    <row r="123" spans="1:41" x14ac:dyDescent="0.25">
      <c r="A123" s="53" t="s">
        <v>33</v>
      </c>
      <c r="B123" s="53" t="s">
        <v>1872</v>
      </c>
      <c r="C123" s="53" t="s">
        <v>1873</v>
      </c>
      <c r="D123" s="53" t="s">
        <v>1841</v>
      </c>
      <c r="E123" s="53" t="s">
        <v>1842</v>
      </c>
      <c r="F123" s="53" t="s">
        <v>775</v>
      </c>
      <c r="G123" s="53" t="s">
        <v>1813</v>
      </c>
      <c r="H123" s="53" t="s">
        <v>775</v>
      </c>
      <c r="I123" s="53" t="s">
        <v>1813</v>
      </c>
      <c r="J123" s="53" t="s">
        <v>1843</v>
      </c>
      <c r="K123" s="53" t="s">
        <v>1844</v>
      </c>
      <c r="L123" s="53" t="s">
        <v>1874</v>
      </c>
      <c r="M123" s="53" t="s">
        <v>1816</v>
      </c>
      <c r="N123" s="53" t="s">
        <v>1817</v>
      </c>
      <c r="O123" s="53" t="s">
        <v>1818</v>
      </c>
      <c r="P123" s="53" t="s">
        <v>1819</v>
      </c>
      <c r="Q123" s="53" t="s">
        <v>1820</v>
      </c>
      <c r="R123" s="53" t="s">
        <v>1821</v>
      </c>
      <c r="S123" s="53" t="s">
        <v>1875</v>
      </c>
      <c r="T123" s="53" t="s">
        <v>1876</v>
      </c>
      <c r="U123" s="53" t="s">
        <v>1824</v>
      </c>
      <c r="V123" s="53" t="s">
        <v>1825</v>
      </c>
      <c r="W123" s="53" t="s">
        <v>1837</v>
      </c>
      <c r="X123" s="53" t="s">
        <v>1825</v>
      </c>
      <c r="Y123" s="53" t="s">
        <v>1827</v>
      </c>
      <c r="Z123" s="53">
        <v>29.23</v>
      </c>
      <c r="AA123" s="53">
        <v>29.23</v>
      </c>
      <c r="AB123" s="53">
        <v>0</v>
      </c>
      <c r="AC123" s="53">
        <v>29.23</v>
      </c>
      <c r="AD123" s="53">
        <v>0</v>
      </c>
      <c r="AE123" s="53">
        <v>0</v>
      </c>
      <c r="AF123" s="53" t="s">
        <v>1828</v>
      </c>
      <c r="AG123" s="53" t="s">
        <v>1843</v>
      </c>
      <c r="AH123" s="53" t="s">
        <v>1844</v>
      </c>
      <c r="AI123" s="53" t="s">
        <v>1849</v>
      </c>
      <c r="AJ123" s="53" t="s">
        <v>1824</v>
      </c>
      <c r="AK123" s="53" t="s">
        <v>496</v>
      </c>
      <c r="AL123" s="53" t="s">
        <v>1830</v>
      </c>
      <c r="AM123" s="53" t="s">
        <v>1831</v>
      </c>
      <c r="AN123" s="53" t="s">
        <v>1769</v>
      </c>
      <c r="AO123" s="53" t="s">
        <v>641</v>
      </c>
    </row>
    <row r="124" spans="1:41" x14ac:dyDescent="0.25">
      <c r="A124" s="53" t="s">
        <v>33</v>
      </c>
      <c r="B124" s="53" t="s">
        <v>1872</v>
      </c>
      <c r="C124" s="53" t="s">
        <v>1873</v>
      </c>
      <c r="D124" s="53" t="s">
        <v>1841</v>
      </c>
      <c r="E124" s="53" t="s">
        <v>1842</v>
      </c>
      <c r="F124" s="53" t="s">
        <v>775</v>
      </c>
      <c r="G124" s="53" t="s">
        <v>1813</v>
      </c>
      <c r="H124" s="53" t="s">
        <v>775</v>
      </c>
      <c r="I124" s="53" t="s">
        <v>1813</v>
      </c>
      <c r="J124" s="53" t="s">
        <v>1843</v>
      </c>
      <c r="K124" s="53" t="s">
        <v>1844</v>
      </c>
      <c r="L124" s="53" t="s">
        <v>1874</v>
      </c>
      <c r="M124" s="53" t="s">
        <v>1816</v>
      </c>
      <c r="N124" s="53" t="s">
        <v>1817</v>
      </c>
      <c r="O124" s="53" t="s">
        <v>1818</v>
      </c>
      <c r="P124" s="53" t="s">
        <v>1819</v>
      </c>
      <c r="Q124" s="53" t="s">
        <v>1820</v>
      </c>
      <c r="R124" s="53" t="s">
        <v>1821</v>
      </c>
      <c r="S124" s="53" t="s">
        <v>1875</v>
      </c>
      <c r="T124" s="53" t="s">
        <v>1876</v>
      </c>
      <c r="U124" s="53" t="s">
        <v>1824</v>
      </c>
      <c r="V124" s="53" t="s">
        <v>1825</v>
      </c>
      <c r="W124" s="53" t="s">
        <v>1838</v>
      </c>
      <c r="X124" s="53" t="s">
        <v>1825</v>
      </c>
      <c r="Y124" s="53" t="s">
        <v>1827</v>
      </c>
      <c r="Z124" s="53">
        <v>9.64</v>
      </c>
      <c r="AA124" s="53">
        <v>9.64</v>
      </c>
      <c r="AB124" s="53">
        <v>0</v>
      </c>
      <c r="AC124" s="53">
        <v>9.64</v>
      </c>
      <c r="AD124" s="53">
        <v>0</v>
      </c>
      <c r="AE124" s="53">
        <v>0</v>
      </c>
      <c r="AF124" s="53" t="s">
        <v>1828</v>
      </c>
      <c r="AG124" s="53" t="s">
        <v>1843</v>
      </c>
      <c r="AH124" s="53" t="s">
        <v>1844</v>
      </c>
      <c r="AI124" s="53" t="s">
        <v>1849</v>
      </c>
      <c r="AJ124" s="53" t="s">
        <v>1824</v>
      </c>
      <c r="AK124" s="53" t="s">
        <v>496</v>
      </c>
      <c r="AL124" s="53" t="s">
        <v>1830</v>
      </c>
      <c r="AM124" s="53" t="s">
        <v>1831</v>
      </c>
      <c r="AN124" s="53" t="s">
        <v>1769</v>
      </c>
      <c r="AO124" s="53" t="s">
        <v>641</v>
      </c>
    </row>
    <row r="125" spans="1:41" x14ac:dyDescent="0.25">
      <c r="A125" s="53" t="s">
        <v>33</v>
      </c>
      <c r="B125" s="53" t="s">
        <v>1872</v>
      </c>
      <c r="C125" s="53" t="s">
        <v>1873</v>
      </c>
      <c r="D125" s="53" t="s">
        <v>1841</v>
      </c>
      <c r="E125" s="53" t="s">
        <v>1842</v>
      </c>
      <c r="F125" s="53" t="s">
        <v>775</v>
      </c>
      <c r="G125" s="53" t="s">
        <v>1813</v>
      </c>
      <c r="H125" s="53" t="s">
        <v>775</v>
      </c>
      <c r="I125" s="53" t="s">
        <v>1813</v>
      </c>
      <c r="J125" s="53" t="s">
        <v>1843</v>
      </c>
      <c r="K125" s="53" t="s">
        <v>1844</v>
      </c>
      <c r="L125" s="53" t="s">
        <v>1874</v>
      </c>
      <c r="M125" s="53" t="s">
        <v>1816</v>
      </c>
      <c r="N125" s="53" t="s">
        <v>1817</v>
      </c>
      <c r="O125" s="53" t="s">
        <v>1818</v>
      </c>
      <c r="P125" s="53" t="s">
        <v>1819</v>
      </c>
      <c r="Q125" s="53" t="s">
        <v>1820</v>
      </c>
      <c r="R125" s="53" t="s">
        <v>1821</v>
      </c>
      <c r="S125" s="53" t="s">
        <v>1875</v>
      </c>
      <c r="T125" s="53" t="s">
        <v>1876</v>
      </c>
      <c r="U125" s="53" t="s">
        <v>1824</v>
      </c>
      <c r="V125" s="53" t="s">
        <v>1825</v>
      </c>
      <c r="W125" s="53" t="s">
        <v>1848</v>
      </c>
      <c r="X125" s="53" t="s">
        <v>1825</v>
      </c>
      <c r="Y125" s="53" t="s">
        <v>1827</v>
      </c>
      <c r="Z125" s="53">
        <v>2010.57</v>
      </c>
      <c r="AA125" s="53">
        <v>2010.57</v>
      </c>
      <c r="AB125" s="53">
        <v>0</v>
      </c>
      <c r="AC125" s="53">
        <v>2010.57</v>
      </c>
      <c r="AD125" s="53">
        <v>0</v>
      </c>
      <c r="AE125" s="53">
        <v>0</v>
      </c>
      <c r="AF125" s="53" t="s">
        <v>1828</v>
      </c>
      <c r="AG125" s="53" t="s">
        <v>1843</v>
      </c>
      <c r="AH125" s="53" t="s">
        <v>1844</v>
      </c>
      <c r="AI125" s="53" t="s">
        <v>1849</v>
      </c>
      <c r="AJ125" s="53" t="s">
        <v>1824</v>
      </c>
      <c r="AK125" s="53" t="s">
        <v>496</v>
      </c>
      <c r="AL125" s="53" t="s">
        <v>1830</v>
      </c>
      <c r="AM125" s="53" t="s">
        <v>1831</v>
      </c>
      <c r="AN125" s="53" t="s">
        <v>1769</v>
      </c>
      <c r="AO125" s="53" t="s">
        <v>641</v>
      </c>
    </row>
    <row r="126" spans="1:41" x14ac:dyDescent="0.25">
      <c r="A126" s="53" t="s">
        <v>33</v>
      </c>
      <c r="B126" s="53" t="s">
        <v>1877</v>
      </c>
      <c r="C126" s="53" t="s">
        <v>1878</v>
      </c>
      <c r="D126" s="53" t="s">
        <v>1841</v>
      </c>
      <c r="E126" s="53" t="s">
        <v>1842</v>
      </c>
      <c r="F126" s="53" t="s">
        <v>775</v>
      </c>
      <c r="G126" s="53" t="s">
        <v>1813</v>
      </c>
      <c r="H126" s="53" t="s">
        <v>775</v>
      </c>
      <c r="I126" s="53" t="s">
        <v>1813</v>
      </c>
      <c r="J126" s="53" t="s">
        <v>1843</v>
      </c>
      <c r="K126" s="53" t="s">
        <v>1844</v>
      </c>
      <c r="L126" s="53" t="s">
        <v>1879</v>
      </c>
      <c r="M126" s="53" t="s">
        <v>1816</v>
      </c>
      <c r="N126" s="53" t="s">
        <v>1817</v>
      </c>
      <c r="O126" s="53" t="s">
        <v>1818</v>
      </c>
      <c r="P126" s="53" t="s">
        <v>1819</v>
      </c>
      <c r="Q126" s="53" t="s">
        <v>1820</v>
      </c>
      <c r="R126" s="53" t="s">
        <v>1821</v>
      </c>
      <c r="S126" s="53" t="s">
        <v>1880</v>
      </c>
      <c r="T126" s="53" t="s">
        <v>1881</v>
      </c>
      <c r="U126" s="53" t="s">
        <v>1824</v>
      </c>
      <c r="V126" s="53" t="s">
        <v>1825</v>
      </c>
      <c r="W126" s="53" t="s">
        <v>1826</v>
      </c>
      <c r="X126" s="53" t="s">
        <v>1825</v>
      </c>
      <c r="Y126" s="53" t="s">
        <v>1827</v>
      </c>
      <c r="Z126" s="53">
        <v>189.73</v>
      </c>
      <c r="AA126" s="53">
        <v>189.73</v>
      </c>
      <c r="AB126" s="53">
        <v>0</v>
      </c>
      <c r="AC126" s="53">
        <v>189.73</v>
      </c>
      <c r="AD126" s="53">
        <v>0</v>
      </c>
      <c r="AE126" s="53">
        <v>0</v>
      </c>
      <c r="AF126" s="53" t="s">
        <v>1828</v>
      </c>
      <c r="AG126" s="53" t="s">
        <v>1843</v>
      </c>
      <c r="AH126" s="53" t="s">
        <v>1844</v>
      </c>
      <c r="AI126" s="53" t="s">
        <v>1849</v>
      </c>
      <c r="AJ126" s="53" t="s">
        <v>1824</v>
      </c>
      <c r="AK126" s="53" t="s">
        <v>496</v>
      </c>
      <c r="AL126" s="53" t="s">
        <v>1830</v>
      </c>
      <c r="AM126" s="53" t="s">
        <v>1831</v>
      </c>
      <c r="AN126" s="53" t="s">
        <v>1769</v>
      </c>
      <c r="AO126" s="53" t="s">
        <v>641</v>
      </c>
    </row>
    <row r="127" spans="1:41" x14ac:dyDescent="0.25">
      <c r="A127" s="53" t="s">
        <v>33</v>
      </c>
      <c r="B127" s="53" t="s">
        <v>1877</v>
      </c>
      <c r="C127" s="53" t="s">
        <v>1878</v>
      </c>
      <c r="D127" s="53" t="s">
        <v>1841</v>
      </c>
      <c r="E127" s="53" t="s">
        <v>1842</v>
      </c>
      <c r="F127" s="53" t="s">
        <v>775</v>
      </c>
      <c r="G127" s="53" t="s">
        <v>1813</v>
      </c>
      <c r="H127" s="53" t="s">
        <v>775</v>
      </c>
      <c r="I127" s="53" t="s">
        <v>1813</v>
      </c>
      <c r="J127" s="53" t="s">
        <v>1843</v>
      </c>
      <c r="K127" s="53" t="s">
        <v>1844</v>
      </c>
      <c r="L127" s="53" t="s">
        <v>1879</v>
      </c>
      <c r="M127" s="53" t="s">
        <v>1816</v>
      </c>
      <c r="N127" s="53" t="s">
        <v>1817</v>
      </c>
      <c r="O127" s="53" t="s">
        <v>1818</v>
      </c>
      <c r="P127" s="53" t="s">
        <v>1819</v>
      </c>
      <c r="Q127" s="53" t="s">
        <v>1820</v>
      </c>
      <c r="R127" s="53" t="s">
        <v>1821</v>
      </c>
      <c r="S127" s="53" t="s">
        <v>1880</v>
      </c>
      <c r="T127" s="53" t="s">
        <v>1881</v>
      </c>
      <c r="U127" s="53" t="s">
        <v>1824</v>
      </c>
      <c r="V127" s="53" t="s">
        <v>1825</v>
      </c>
      <c r="W127" s="53" t="s">
        <v>1832</v>
      </c>
      <c r="X127" s="53" t="s">
        <v>1825</v>
      </c>
      <c r="Y127" s="53" t="s">
        <v>1827</v>
      </c>
      <c r="Z127" s="53">
        <v>161.16</v>
      </c>
      <c r="AA127" s="53">
        <v>161.16</v>
      </c>
      <c r="AB127" s="53">
        <v>0</v>
      </c>
      <c r="AC127" s="53">
        <v>161.16</v>
      </c>
      <c r="AD127" s="53">
        <v>0</v>
      </c>
      <c r="AE127" s="53">
        <v>0</v>
      </c>
      <c r="AF127" s="53" t="s">
        <v>1828</v>
      </c>
      <c r="AG127" s="53" t="s">
        <v>1843</v>
      </c>
      <c r="AH127" s="53" t="s">
        <v>1844</v>
      </c>
      <c r="AI127" s="53" t="s">
        <v>1849</v>
      </c>
      <c r="AJ127" s="53" t="s">
        <v>1824</v>
      </c>
      <c r="AK127" s="53" t="s">
        <v>496</v>
      </c>
      <c r="AL127" s="53" t="s">
        <v>1830</v>
      </c>
      <c r="AM127" s="53" t="s">
        <v>1831</v>
      </c>
      <c r="AN127" s="53" t="s">
        <v>1769</v>
      </c>
      <c r="AO127" s="53" t="s">
        <v>641</v>
      </c>
    </row>
    <row r="128" spans="1:41" x14ac:dyDescent="0.25">
      <c r="A128" s="53" t="s">
        <v>33</v>
      </c>
      <c r="B128" s="53" t="s">
        <v>1877</v>
      </c>
      <c r="C128" s="53" t="s">
        <v>1878</v>
      </c>
      <c r="D128" s="53" t="s">
        <v>1841</v>
      </c>
      <c r="E128" s="53" t="s">
        <v>1842</v>
      </c>
      <c r="F128" s="53" t="s">
        <v>775</v>
      </c>
      <c r="G128" s="53" t="s">
        <v>1813</v>
      </c>
      <c r="H128" s="53" t="s">
        <v>775</v>
      </c>
      <c r="I128" s="53" t="s">
        <v>1813</v>
      </c>
      <c r="J128" s="53" t="s">
        <v>1843</v>
      </c>
      <c r="K128" s="53" t="s">
        <v>1844</v>
      </c>
      <c r="L128" s="53" t="s">
        <v>1879</v>
      </c>
      <c r="M128" s="53" t="s">
        <v>1816</v>
      </c>
      <c r="N128" s="53" t="s">
        <v>1817</v>
      </c>
      <c r="O128" s="53" t="s">
        <v>1818</v>
      </c>
      <c r="P128" s="53" t="s">
        <v>1819</v>
      </c>
      <c r="Q128" s="53" t="s">
        <v>1820</v>
      </c>
      <c r="R128" s="53" t="s">
        <v>1821</v>
      </c>
      <c r="S128" s="53" t="s">
        <v>1880</v>
      </c>
      <c r="T128" s="53" t="s">
        <v>1881</v>
      </c>
      <c r="U128" s="53" t="s">
        <v>1824</v>
      </c>
      <c r="V128" s="53" t="s">
        <v>1825</v>
      </c>
      <c r="W128" s="53" t="s">
        <v>1837</v>
      </c>
      <c r="X128" s="53" t="s">
        <v>1825</v>
      </c>
      <c r="Y128" s="53" t="s">
        <v>1827</v>
      </c>
      <c r="Z128" s="53">
        <v>184.75</v>
      </c>
      <c r="AA128" s="53">
        <v>184.75</v>
      </c>
      <c r="AB128" s="53">
        <v>0</v>
      </c>
      <c r="AC128" s="53">
        <v>184.75</v>
      </c>
      <c r="AD128" s="53">
        <v>0</v>
      </c>
      <c r="AE128" s="53">
        <v>0</v>
      </c>
      <c r="AF128" s="53" t="s">
        <v>1828</v>
      </c>
      <c r="AG128" s="53" t="s">
        <v>1843</v>
      </c>
      <c r="AH128" s="53" t="s">
        <v>1844</v>
      </c>
      <c r="AI128" s="53" t="s">
        <v>1849</v>
      </c>
      <c r="AJ128" s="53" t="s">
        <v>1824</v>
      </c>
      <c r="AK128" s="53" t="s">
        <v>496</v>
      </c>
      <c r="AL128" s="53" t="s">
        <v>1830</v>
      </c>
      <c r="AM128" s="53" t="s">
        <v>1831</v>
      </c>
      <c r="AN128" s="53" t="s">
        <v>1769</v>
      </c>
      <c r="AO128" s="53" t="s">
        <v>641</v>
      </c>
    </row>
    <row r="129" spans="1:41" x14ac:dyDescent="0.25">
      <c r="A129" s="53" t="s">
        <v>33</v>
      </c>
      <c r="B129" s="53" t="s">
        <v>1877</v>
      </c>
      <c r="C129" s="53" t="s">
        <v>1878</v>
      </c>
      <c r="D129" s="53" t="s">
        <v>1841</v>
      </c>
      <c r="E129" s="53" t="s">
        <v>1842</v>
      </c>
      <c r="F129" s="53" t="s">
        <v>775</v>
      </c>
      <c r="G129" s="53" t="s">
        <v>1813</v>
      </c>
      <c r="H129" s="53" t="s">
        <v>775</v>
      </c>
      <c r="I129" s="53" t="s">
        <v>1813</v>
      </c>
      <c r="J129" s="53" t="s">
        <v>1843</v>
      </c>
      <c r="K129" s="53" t="s">
        <v>1844</v>
      </c>
      <c r="L129" s="53" t="s">
        <v>1879</v>
      </c>
      <c r="M129" s="53" t="s">
        <v>1816</v>
      </c>
      <c r="N129" s="53" t="s">
        <v>1817</v>
      </c>
      <c r="O129" s="53" t="s">
        <v>1818</v>
      </c>
      <c r="P129" s="53" t="s">
        <v>1819</v>
      </c>
      <c r="Q129" s="53" t="s">
        <v>1820</v>
      </c>
      <c r="R129" s="53" t="s">
        <v>1821</v>
      </c>
      <c r="S129" s="53" t="s">
        <v>1880</v>
      </c>
      <c r="T129" s="53" t="s">
        <v>1881</v>
      </c>
      <c r="U129" s="53" t="s">
        <v>1824</v>
      </c>
      <c r="V129" s="53" t="s">
        <v>1825</v>
      </c>
      <c r="W129" s="53" t="s">
        <v>1838</v>
      </c>
      <c r="X129" s="53" t="s">
        <v>1825</v>
      </c>
      <c r="Y129" s="53" t="s">
        <v>1827</v>
      </c>
      <c r="Z129" s="53">
        <v>60.54</v>
      </c>
      <c r="AA129" s="53">
        <v>60.54</v>
      </c>
      <c r="AB129" s="53">
        <v>0</v>
      </c>
      <c r="AC129" s="53">
        <v>60.54</v>
      </c>
      <c r="AD129" s="53">
        <v>0</v>
      </c>
      <c r="AE129" s="53">
        <v>0</v>
      </c>
      <c r="AF129" s="53" t="s">
        <v>1828</v>
      </c>
      <c r="AG129" s="53" t="s">
        <v>1843</v>
      </c>
      <c r="AH129" s="53" t="s">
        <v>1844</v>
      </c>
      <c r="AI129" s="53" t="s">
        <v>1849</v>
      </c>
      <c r="AJ129" s="53" t="s">
        <v>1824</v>
      </c>
      <c r="AK129" s="53" t="s">
        <v>496</v>
      </c>
      <c r="AL129" s="53" t="s">
        <v>1830</v>
      </c>
      <c r="AM129" s="53" t="s">
        <v>1831</v>
      </c>
      <c r="AN129" s="53" t="s">
        <v>1769</v>
      </c>
      <c r="AO129" s="53" t="s">
        <v>641</v>
      </c>
    </row>
    <row r="130" spans="1:41" x14ac:dyDescent="0.25">
      <c r="A130" s="53" t="s">
        <v>33</v>
      </c>
      <c r="B130" s="53" t="s">
        <v>1877</v>
      </c>
      <c r="C130" s="53" t="s">
        <v>1878</v>
      </c>
      <c r="D130" s="53" t="s">
        <v>1841</v>
      </c>
      <c r="E130" s="53" t="s">
        <v>1842</v>
      </c>
      <c r="F130" s="53" t="s">
        <v>775</v>
      </c>
      <c r="G130" s="53" t="s">
        <v>1813</v>
      </c>
      <c r="H130" s="53" t="s">
        <v>775</v>
      </c>
      <c r="I130" s="53" t="s">
        <v>1813</v>
      </c>
      <c r="J130" s="53" t="s">
        <v>1843</v>
      </c>
      <c r="K130" s="53" t="s">
        <v>1844</v>
      </c>
      <c r="L130" s="53" t="s">
        <v>1879</v>
      </c>
      <c r="M130" s="53" t="s">
        <v>1816</v>
      </c>
      <c r="N130" s="53" t="s">
        <v>1817</v>
      </c>
      <c r="O130" s="53" t="s">
        <v>1818</v>
      </c>
      <c r="P130" s="53" t="s">
        <v>1819</v>
      </c>
      <c r="Q130" s="53" t="s">
        <v>1820</v>
      </c>
      <c r="R130" s="53" t="s">
        <v>1821</v>
      </c>
      <c r="S130" s="53" t="s">
        <v>1880</v>
      </c>
      <c r="T130" s="53" t="s">
        <v>1881</v>
      </c>
      <c r="U130" s="53" t="s">
        <v>1824</v>
      </c>
      <c r="V130" s="53" t="s">
        <v>1825</v>
      </c>
      <c r="W130" s="53" t="s">
        <v>1848</v>
      </c>
      <c r="X130" s="53" t="s">
        <v>1825</v>
      </c>
      <c r="Y130" s="53" t="s">
        <v>1827</v>
      </c>
      <c r="Z130" s="53">
        <v>104.78</v>
      </c>
      <c r="AA130" s="53">
        <v>104.78</v>
      </c>
      <c r="AB130" s="53">
        <v>0</v>
      </c>
      <c r="AC130" s="53">
        <v>104.78</v>
      </c>
      <c r="AD130" s="53">
        <v>0</v>
      </c>
      <c r="AE130" s="53">
        <v>0</v>
      </c>
      <c r="AF130" s="53" t="s">
        <v>1828</v>
      </c>
      <c r="AG130" s="53" t="s">
        <v>1843</v>
      </c>
      <c r="AH130" s="53" t="s">
        <v>1844</v>
      </c>
      <c r="AI130" s="53" t="s">
        <v>1849</v>
      </c>
      <c r="AJ130" s="53" t="s">
        <v>1824</v>
      </c>
      <c r="AK130" s="53" t="s">
        <v>496</v>
      </c>
      <c r="AL130" s="53" t="s">
        <v>1830</v>
      </c>
      <c r="AM130" s="53" t="s">
        <v>1831</v>
      </c>
      <c r="AN130" s="53" t="s">
        <v>1769</v>
      </c>
      <c r="AO130" s="53" t="s">
        <v>641</v>
      </c>
    </row>
    <row r="131" spans="1:41" x14ac:dyDescent="0.25">
      <c r="A131" s="53" t="s">
        <v>33</v>
      </c>
      <c r="B131" s="53" t="s">
        <v>1882</v>
      </c>
      <c r="C131" s="53" t="s">
        <v>1883</v>
      </c>
      <c r="D131" s="53" t="s">
        <v>1841</v>
      </c>
      <c r="E131" s="53" t="s">
        <v>1842</v>
      </c>
      <c r="F131" s="53" t="s">
        <v>775</v>
      </c>
      <c r="G131" s="53" t="s">
        <v>1813</v>
      </c>
      <c r="H131" s="53" t="s">
        <v>775</v>
      </c>
      <c r="I131" s="53" t="s">
        <v>1813</v>
      </c>
      <c r="J131" s="53" t="s">
        <v>1843</v>
      </c>
      <c r="K131" s="53" t="s">
        <v>1844</v>
      </c>
      <c r="L131" s="53" t="s">
        <v>1884</v>
      </c>
      <c r="M131" s="53" t="s">
        <v>1816</v>
      </c>
      <c r="N131" s="53" t="s">
        <v>1817</v>
      </c>
      <c r="O131" s="53" t="s">
        <v>1818</v>
      </c>
      <c r="P131" s="53" t="s">
        <v>1819</v>
      </c>
      <c r="Q131" s="53" t="s">
        <v>1820</v>
      </c>
      <c r="R131" s="53" t="s">
        <v>1821</v>
      </c>
      <c r="S131" s="53" t="s">
        <v>1885</v>
      </c>
      <c r="T131" s="53" t="s">
        <v>1886</v>
      </c>
      <c r="U131" s="53" t="s">
        <v>1824</v>
      </c>
      <c r="V131" s="53" t="s">
        <v>1825</v>
      </c>
      <c r="W131" s="53" t="s">
        <v>1826</v>
      </c>
      <c r="X131" s="53" t="s">
        <v>1825</v>
      </c>
      <c r="Y131" s="53" t="s">
        <v>1827</v>
      </c>
      <c r="Z131" s="53">
        <v>492.95</v>
      </c>
      <c r="AA131" s="53">
        <v>492.95</v>
      </c>
      <c r="AB131" s="53">
        <v>0</v>
      </c>
      <c r="AC131" s="53">
        <v>492.95</v>
      </c>
      <c r="AD131" s="53">
        <v>0</v>
      </c>
      <c r="AE131" s="53">
        <v>0</v>
      </c>
      <c r="AF131" s="53" t="s">
        <v>1828</v>
      </c>
      <c r="AG131" s="53" t="s">
        <v>1843</v>
      </c>
      <c r="AH131" s="53" t="s">
        <v>1844</v>
      </c>
      <c r="AI131" s="53" t="s">
        <v>1849</v>
      </c>
      <c r="AJ131" s="53" t="s">
        <v>1824</v>
      </c>
      <c r="AK131" s="53" t="s">
        <v>496</v>
      </c>
      <c r="AL131" s="53" t="s">
        <v>1830</v>
      </c>
      <c r="AM131" s="53" t="s">
        <v>1831</v>
      </c>
      <c r="AN131" s="53" t="s">
        <v>1769</v>
      </c>
      <c r="AO131" s="53" t="s">
        <v>641</v>
      </c>
    </row>
    <row r="132" spans="1:41" x14ac:dyDescent="0.25">
      <c r="A132" s="53" t="s">
        <v>33</v>
      </c>
      <c r="B132" s="53" t="s">
        <v>1882</v>
      </c>
      <c r="C132" s="53" t="s">
        <v>1883</v>
      </c>
      <c r="D132" s="53" t="s">
        <v>1841</v>
      </c>
      <c r="E132" s="53" t="s">
        <v>1842</v>
      </c>
      <c r="F132" s="53" t="s">
        <v>775</v>
      </c>
      <c r="G132" s="53" t="s">
        <v>1813</v>
      </c>
      <c r="H132" s="53" t="s">
        <v>775</v>
      </c>
      <c r="I132" s="53" t="s">
        <v>1813</v>
      </c>
      <c r="J132" s="53" t="s">
        <v>1843</v>
      </c>
      <c r="K132" s="53" t="s">
        <v>1844</v>
      </c>
      <c r="L132" s="53" t="s">
        <v>1884</v>
      </c>
      <c r="M132" s="53" t="s">
        <v>1816</v>
      </c>
      <c r="N132" s="53" t="s">
        <v>1817</v>
      </c>
      <c r="O132" s="53" t="s">
        <v>1818</v>
      </c>
      <c r="P132" s="53" t="s">
        <v>1819</v>
      </c>
      <c r="Q132" s="53" t="s">
        <v>1820</v>
      </c>
      <c r="R132" s="53" t="s">
        <v>1821</v>
      </c>
      <c r="S132" s="53" t="s">
        <v>1885</v>
      </c>
      <c r="T132" s="53" t="s">
        <v>1886</v>
      </c>
      <c r="U132" s="53" t="s">
        <v>1824</v>
      </c>
      <c r="V132" s="53" t="s">
        <v>1825</v>
      </c>
      <c r="W132" s="53" t="s">
        <v>1832</v>
      </c>
      <c r="X132" s="53" t="s">
        <v>1825</v>
      </c>
      <c r="Y132" s="53" t="s">
        <v>1827</v>
      </c>
      <c r="Z132" s="53">
        <v>125.44</v>
      </c>
      <c r="AA132" s="53">
        <v>125.44</v>
      </c>
      <c r="AB132" s="53">
        <v>0</v>
      </c>
      <c r="AC132" s="53">
        <v>125.44</v>
      </c>
      <c r="AD132" s="53">
        <v>0</v>
      </c>
      <c r="AE132" s="53">
        <v>0</v>
      </c>
      <c r="AF132" s="53" t="s">
        <v>1828</v>
      </c>
      <c r="AG132" s="53" t="s">
        <v>1843</v>
      </c>
      <c r="AH132" s="53" t="s">
        <v>1844</v>
      </c>
      <c r="AI132" s="53" t="s">
        <v>1849</v>
      </c>
      <c r="AJ132" s="53" t="s">
        <v>1824</v>
      </c>
      <c r="AK132" s="53" t="s">
        <v>496</v>
      </c>
      <c r="AL132" s="53" t="s">
        <v>1830</v>
      </c>
      <c r="AM132" s="53" t="s">
        <v>1831</v>
      </c>
      <c r="AN132" s="53" t="s">
        <v>1769</v>
      </c>
      <c r="AO132" s="53" t="s">
        <v>641</v>
      </c>
    </row>
    <row r="133" spans="1:41" x14ac:dyDescent="0.25">
      <c r="A133" s="53" t="s">
        <v>33</v>
      </c>
      <c r="B133" s="53" t="s">
        <v>1882</v>
      </c>
      <c r="C133" s="53" t="s">
        <v>1883</v>
      </c>
      <c r="D133" s="53" t="s">
        <v>1841</v>
      </c>
      <c r="E133" s="53" t="s">
        <v>1842</v>
      </c>
      <c r="F133" s="53" t="s">
        <v>775</v>
      </c>
      <c r="G133" s="53" t="s">
        <v>1813</v>
      </c>
      <c r="H133" s="53" t="s">
        <v>775</v>
      </c>
      <c r="I133" s="53" t="s">
        <v>1813</v>
      </c>
      <c r="J133" s="53" t="s">
        <v>1843</v>
      </c>
      <c r="K133" s="53" t="s">
        <v>1844</v>
      </c>
      <c r="L133" s="53" t="s">
        <v>1884</v>
      </c>
      <c r="M133" s="53" t="s">
        <v>1816</v>
      </c>
      <c r="N133" s="53" t="s">
        <v>1817</v>
      </c>
      <c r="O133" s="53" t="s">
        <v>1818</v>
      </c>
      <c r="P133" s="53" t="s">
        <v>1819</v>
      </c>
      <c r="Q133" s="53" t="s">
        <v>1820</v>
      </c>
      <c r="R133" s="53" t="s">
        <v>1821</v>
      </c>
      <c r="S133" s="53" t="s">
        <v>1885</v>
      </c>
      <c r="T133" s="53" t="s">
        <v>1886</v>
      </c>
      <c r="U133" s="53" t="s">
        <v>1824</v>
      </c>
      <c r="V133" s="53" t="s">
        <v>1825</v>
      </c>
      <c r="W133" s="53" t="s">
        <v>1837</v>
      </c>
      <c r="X133" s="53" t="s">
        <v>1825</v>
      </c>
      <c r="Y133" s="53" t="s">
        <v>1827</v>
      </c>
      <c r="Z133" s="53">
        <v>114.83</v>
      </c>
      <c r="AA133" s="53">
        <v>114.83</v>
      </c>
      <c r="AB133" s="53">
        <v>0</v>
      </c>
      <c r="AC133" s="53">
        <v>114.83</v>
      </c>
      <c r="AD133" s="53">
        <v>0</v>
      </c>
      <c r="AE133" s="53">
        <v>0</v>
      </c>
      <c r="AF133" s="53" t="s">
        <v>1828</v>
      </c>
      <c r="AG133" s="53" t="s">
        <v>1843</v>
      </c>
      <c r="AH133" s="53" t="s">
        <v>1844</v>
      </c>
      <c r="AI133" s="53" t="s">
        <v>1849</v>
      </c>
      <c r="AJ133" s="53" t="s">
        <v>1824</v>
      </c>
      <c r="AK133" s="53" t="s">
        <v>496</v>
      </c>
      <c r="AL133" s="53" t="s">
        <v>1830</v>
      </c>
      <c r="AM133" s="53" t="s">
        <v>1831</v>
      </c>
      <c r="AN133" s="53" t="s">
        <v>1769</v>
      </c>
      <c r="AO133" s="53" t="s">
        <v>641</v>
      </c>
    </row>
    <row r="134" spans="1:41" x14ac:dyDescent="0.25">
      <c r="A134" s="53" t="s">
        <v>33</v>
      </c>
      <c r="B134" s="53" t="s">
        <v>1882</v>
      </c>
      <c r="C134" s="53" t="s">
        <v>1883</v>
      </c>
      <c r="D134" s="53" t="s">
        <v>1841</v>
      </c>
      <c r="E134" s="53" t="s">
        <v>1842</v>
      </c>
      <c r="F134" s="53" t="s">
        <v>775</v>
      </c>
      <c r="G134" s="53" t="s">
        <v>1813</v>
      </c>
      <c r="H134" s="53" t="s">
        <v>775</v>
      </c>
      <c r="I134" s="53" t="s">
        <v>1813</v>
      </c>
      <c r="J134" s="53" t="s">
        <v>1843</v>
      </c>
      <c r="K134" s="53" t="s">
        <v>1844</v>
      </c>
      <c r="L134" s="53" t="s">
        <v>1884</v>
      </c>
      <c r="M134" s="53" t="s">
        <v>1816</v>
      </c>
      <c r="N134" s="53" t="s">
        <v>1817</v>
      </c>
      <c r="O134" s="53" t="s">
        <v>1818</v>
      </c>
      <c r="P134" s="53" t="s">
        <v>1819</v>
      </c>
      <c r="Q134" s="53" t="s">
        <v>1820</v>
      </c>
      <c r="R134" s="53" t="s">
        <v>1821</v>
      </c>
      <c r="S134" s="53" t="s">
        <v>1885</v>
      </c>
      <c r="T134" s="53" t="s">
        <v>1886</v>
      </c>
      <c r="U134" s="53" t="s">
        <v>1824</v>
      </c>
      <c r="V134" s="53" t="s">
        <v>1825</v>
      </c>
      <c r="W134" s="53" t="s">
        <v>1838</v>
      </c>
      <c r="X134" s="53" t="s">
        <v>1825</v>
      </c>
      <c r="Y134" s="53" t="s">
        <v>1827</v>
      </c>
      <c r="Z134" s="53">
        <v>25.67</v>
      </c>
      <c r="AA134" s="53">
        <v>25.67</v>
      </c>
      <c r="AB134" s="53">
        <v>0</v>
      </c>
      <c r="AC134" s="53">
        <v>25.67</v>
      </c>
      <c r="AD134" s="53">
        <v>0</v>
      </c>
      <c r="AE134" s="53">
        <v>0</v>
      </c>
      <c r="AF134" s="53" t="s">
        <v>1828</v>
      </c>
      <c r="AG134" s="53" t="s">
        <v>1843</v>
      </c>
      <c r="AH134" s="53" t="s">
        <v>1844</v>
      </c>
      <c r="AI134" s="53" t="s">
        <v>1849</v>
      </c>
      <c r="AJ134" s="53" t="s">
        <v>1824</v>
      </c>
      <c r="AK134" s="53" t="s">
        <v>496</v>
      </c>
      <c r="AL134" s="53" t="s">
        <v>1830</v>
      </c>
      <c r="AM134" s="53" t="s">
        <v>1831</v>
      </c>
      <c r="AN134" s="53" t="s">
        <v>1769</v>
      </c>
      <c r="AO134" s="53" t="s">
        <v>641</v>
      </c>
    </row>
    <row r="135" spans="1:41" x14ac:dyDescent="0.25">
      <c r="A135" s="53" t="s">
        <v>33</v>
      </c>
      <c r="B135" s="53" t="s">
        <v>1887</v>
      </c>
      <c r="C135" s="53" t="s">
        <v>1888</v>
      </c>
      <c r="D135" s="53" t="s">
        <v>1889</v>
      </c>
      <c r="E135" s="53" t="s">
        <v>1890</v>
      </c>
      <c r="F135" s="53" t="s">
        <v>775</v>
      </c>
      <c r="G135" s="53" t="s">
        <v>1813</v>
      </c>
      <c r="H135" s="53" t="s">
        <v>775</v>
      </c>
      <c r="I135" s="53" t="s">
        <v>1813</v>
      </c>
      <c r="J135" s="53" t="s">
        <v>1891</v>
      </c>
      <c r="K135" s="53" t="s">
        <v>1892</v>
      </c>
      <c r="L135" s="53" t="s">
        <v>1893</v>
      </c>
      <c r="M135" s="53" t="s">
        <v>1816</v>
      </c>
      <c r="N135" s="53" t="s">
        <v>1817</v>
      </c>
      <c r="O135" s="53" t="s">
        <v>1818</v>
      </c>
      <c r="P135" s="53" t="s">
        <v>1819</v>
      </c>
      <c r="Q135" s="53" t="s">
        <v>1820</v>
      </c>
      <c r="R135" s="53" t="s">
        <v>1821</v>
      </c>
      <c r="S135" s="53" t="s">
        <v>1894</v>
      </c>
      <c r="T135" s="53" t="s">
        <v>1895</v>
      </c>
      <c r="U135" s="53" t="s">
        <v>1824</v>
      </c>
      <c r="V135" s="53" t="s">
        <v>1825</v>
      </c>
      <c r="W135" s="53" t="s">
        <v>1826</v>
      </c>
      <c r="X135" s="53" t="s">
        <v>1825</v>
      </c>
      <c r="Y135" s="53" t="s">
        <v>1827</v>
      </c>
      <c r="Z135" s="53">
        <v>1118.43</v>
      </c>
      <c r="AA135" s="53">
        <v>1118.43</v>
      </c>
      <c r="AB135" s="53">
        <v>0</v>
      </c>
      <c r="AC135" s="53">
        <v>1118.43</v>
      </c>
      <c r="AD135" s="53">
        <v>0</v>
      </c>
      <c r="AE135" s="53">
        <v>0</v>
      </c>
      <c r="AF135" s="53" t="s">
        <v>1828</v>
      </c>
      <c r="AG135" s="53" t="s">
        <v>1891</v>
      </c>
      <c r="AH135" s="53" t="s">
        <v>1892</v>
      </c>
      <c r="AI135" s="53" t="s">
        <v>1829</v>
      </c>
      <c r="AJ135" s="53" t="s">
        <v>1824</v>
      </c>
      <c r="AK135" s="53" t="s">
        <v>496</v>
      </c>
      <c r="AL135" s="53" t="s">
        <v>1830</v>
      </c>
      <c r="AM135" s="53" t="s">
        <v>1831</v>
      </c>
      <c r="AN135" s="53" t="s">
        <v>1769</v>
      </c>
      <c r="AO135" s="53" t="s">
        <v>641</v>
      </c>
    </row>
    <row r="136" spans="1:41" x14ac:dyDescent="0.25">
      <c r="A136" s="53" t="s">
        <v>33</v>
      </c>
      <c r="B136" s="53" t="s">
        <v>1887</v>
      </c>
      <c r="C136" s="53" t="s">
        <v>1888</v>
      </c>
      <c r="D136" s="53" t="s">
        <v>1889</v>
      </c>
      <c r="E136" s="53" t="s">
        <v>1890</v>
      </c>
      <c r="F136" s="53" t="s">
        <v>775</v>
      </c>
      <c r="G136" s="53" t="s">
        <v>1813</v>
      </c>
      <c r="H136" s="53" t="s">
        <v>775</v>
      </c>
      <c r="I136" s="53" t="s">
        <v>1813</v>
      </c>
      <c r="J136" s="53" t="s">
        <v>1891</v>
      </c>
      <c r="K136" s="53" t="s">
        <v>1892</v>
      </c>
      <c r="L136" s="53" t="s">
        <v>1893</v>
      </c>
      <c r="M136" s="53" t="s">
        <v>1816</v>
      </c>
      <c r="N136" s="53" t="s">
        <v>1817</v>
      </c>
      <c r="O136" s="53" t="s">
        <v>1818</v>
      </c>
      <c r="P136" s="53" t="s">
        <v>1819</v>
      </c>
      <c r="Q136" s="53" t="s">
        <v>1820</v>
      </c>
      <c r="R136" s="53" t="s">
        <v>1821</v>
      </c>
      <c r="S136" s="53" t="s">
        <v>1894</v>
      </c>
      <c r="T136" s="53" t="s">
        <v>1895</v>
      </c>
      <c r="U136" s="53" t="s">
        <v>1824</v>
      </c>
      <c r="V136" s="53" t="s">
        <v>1825</v>
      </c>
      <c r="W136" s="53" t="s">
        <v>1832</v>
      </c>
      <c r="X136" s="53" t="s">
        <v>1825</v>
      </c>
      <c r="Y136" s="53" t="s">
        <v>1827</v>
      </c>
      <c r="Z136" s="53">
        <v>1418.77</v>
      </c>
      <c r="AA136" s="53">
        <v>1418.77</v>
      </c>
      <c r="AB136" s="53">
        <v>0</v>
      </c>
      <c r="AC136" s="53">
        <v>1418.77</v>
      </c>
      <c r="AD136" s="53">
        <v>0</v>
      </c>
      <c r="AE136" s="53">
        <v>0</v>
      </c>
      <c r="AF136" s="53" t="s">
        <v>1828</v>
      </c>
      <c r="AG136" s="53" t="s">
        <v>1891</v>
      </c>
      <c r="AH136" s="53" t="s">
        <v>1892</v>
      </c>
      <c r="AI136" s="53" t="s">
        <v>1829</v>
      </c>
      <c r="AJ136" s="53" t="s">
        <v>1824</v>
      </c>
      <c r="AK136" s="53" t="s">
        <v>496</v>
      </c>
      <c r="AL136" s="53" t="s">
        <v>1830</v>
      </c>
      <c r="AM136" s="53" t="s">
        <v>1831</v>
      </c>
      <c r="AN136" s="53" t="s">
        <v>1769</v>
      </c>
      <c r="AO136" s="53" t="s">
        <v>641</v>
      </c>
    </row>
    <row r="137" spans="1:41" x14ac:dyDescent="0.25">
      <c r="A137" s="53" t="s">
        <v>33</v>
      </c>
      <c r="B137" s="53" t="s">
        <v>1887</v>
      </c>
      <c r="C137" s="53" t="s">
        <v>1888</v>
      </c>
      <c r="D137" s="53" t="s">
        <v>1889</v>
      </c>
      <c r="E137" s="53" t="s">
        <v>1890</v>
      </c>
      <c r="F137" s="53" t="s">
        <v>775</v>
      </c>
      <c r="G137" s="53" t="s">
        <v>1813</v>
      </c>
      <c r="H137" s="53" t="s">
        <v>775</v>
      </c>
      <c r="I137" s="53" t="s">
        <v>1813</v>
      </c>
      <c r="J137" s="53" t="s">
        <v>1891</v>
      </c>
      <c r="K137" s="53" t="s">
        <v>1892</v>
      </c>
      <c r="L137" s="53" t="s">
        <v>1893</v>
      </c>
      <c r="M137" s="53" t="s">
        <v>1816</v>
      </c>
      <c r="N137" s="53" t="s">
        <v>1817</v>
      </c>
      <c r="O137" s="53" t="s">
        <v>1818</v>
      </c>
      <c r="P137" s="53" t="s">
        <v>1819</v>
      </c>
      <c r="Q137" s="53" t="s">
        <v>1820</v>
      </c>
      <c r="R137" s="53" t="s">
        <v>1821</v>
      </c>
      <c r="S137" s="53" t="s">
        <v>1894</v>
      </c>
      <c r="T137" s="53" t="s">
        <v>1895</v>
      </c>
      <c r="U137" s="53" t="s">
        <v>1824</v>
      </c>
      <c r="V137" s="53" t="s">
        <v>1825</v>
      </c>
      <c r="W137" s="53" t="s">
        <v>1833</v>
      </c>
      <c r="X137" s="53" t="s">
        <v>1834</v>
      </c>
      <c r="Y137" s="53" t="s">
        <v>1827</v>
      </c>
      <c r="Z137" s="53">
        <v>212.58</v>
      </c>
      <c r="AA137" s="53">
        <v>212.58</v>
      </c>
      <c r="AB137" s="53">
        <v>0</v>
      </c>
      <c r="AC137" s="53">
        <v>212.58</v>
      </c>
      <c r="AD137" s="53">
        <v>0</v>
      </c>
      <c r="AE137" s="53">
        <v>0</v>
      </c>
      <c r="AF137" s="53" t="s">
        <v>1828</v>
      </c>
      <c r="AG137" s="53" t="s">
        <v>1891</v>
      </c>
      <c r="AH137" s="53" t="s">
        <v>1892</v>
      </c>
      <c r="AI137" s="53" t="s">
        <v>1829</v>
      </c>
      <c r="AJ137" s="53" t="s">
        <v>1824</v>
      </c>
      <c r="AK137" s="53" t="s">
        <v>496</v>
      </c>
      <c r="AL137" s="53" t="s">
        <v>1830</v>
      </c>
      <c r="AM137" s="53" t="s">
        <v>1831</v>
      </c>
      <c r="AN137" s="53" t="s">
        <v>1769</v>
      </c>
      <c r="AO137" s="53" t="s">
        <v>641</v>
      </c>
    </row>
    <row r="138" spans="1:41" x14ac:dyDescent="0.25">
      <c r="A138" s="53" t="s">
        <v>33</v>
      </c>
      <c r="B138" s="53" t="s">
        <v>1887</v>
      </c>
      <c r="C138" s="53" t="s">
        <v>1888</v>
      </c>
      <c r="D138" s="53" t="s">
        <v>1889</v>
      </c>
      <c r="E138" s="53" t="s">
        <v>1890</v>
      </c>
      <c r="F138" s="53" t="s">
        <v>775</v>
      </c>
      <c r="G138" s="53" t="s">
        <v>1813</v>
      </c>
      <c r="H138" s="53" t="s">
        <v>775</v>
      </c>
      <c r="I138" s="53" t="s">
        <v>1813</v>
      </c>
      <c r="J138" s="53" t="s">
        <v>1891</v>
      </c>
      <c r="K138" s="53" t="s">
        <v>1892</v>
      </c>
      <c r="L138" s="53" t="s">
        <v>1893</v>
      </c>
      <c r="M138" s="53" t="s">
        <v>1816</v>
      </c>
      <c r="N138" s="53" t="s">
        <v>1817</v>
      </c>
      <c r="O138" s="53" t="s">
        <v>1818</v>
      </c>
      <c r="P138" s="53" t="s">
        <v>1819</v>
      </c>
      <c r="Q138" s="53" t="s">
        <v>1820</v>
      </c>
      <c r="R138" s="53" t="s">
        <v>1821</v>
      </c>
      <c r="S138" s="53" t="s">
        <v>1894</v>
      </c>
      <c r="T138" s="53" t="s">
        <v>1895</v>
      </c>
      <c r="U138" s="53" t="s">
        <v>1824</v>
      </c>
      <c r="V138" s="53" t="s">
        <v>1825</v>
      </c>
      <c r="W138" s="53" t="s">
        <v>1833</v>
      </c>
      <c r="X138" s="53" t="s">
        <v>1835</v>
      </c>
      <c r="Y138" s="53" t="s">
        <v>1827</v>
      </c>
      <c r="Z138" s="53">
        <v>12.1</v>
      </c>
      <c r="AA138" s="53">
        <v>12.1</v>
      </c>
      <c r="AB138" s="53">
        <v>0</v>
      </c>
      <c r="AC138" s="53">
        <v>12.1</v>
      </c>
      <c r="AD138" s="53">
        <v>0</v>
      </c>
      <c r="AE138" s="53">
        <v>0</v>
      </c>
      <c r="AF138" s="53" t="s">
        <v>1828</v>
      </c>
      <c r="AG138" s="53" t="s">
        <v>1891</v>
      </c>
      <c r="AH138" s="53" t="s">
        <v>1892</v>
      </c>
      <c r="AI138" s="53" t="s">
        <v>1829</v>
      </c>
      <c r="AJ138" s="53" t="s">
        <v>1824</v>
      </c>
      <c r="AK138" s="53" t="s">
        <v>496</v>
      </c>
      <c r="AL138" s="53" t="s">
        <v>1830</v>
      </c>
      <c r="AM138" s="53" t="s">
        <v>1831</v>
      </c>
      <c r="AN138" s="53" t="s">
        <v>1769</v>
      </c>
      <c r="AO138" s="53" t="s">
        <v>641</v>
      </c>
    </row>
    <row r="139" spans="1:41" x14ac:dyDescent="0.25">
      <c r="A139" s="53" t="s">
        <v>33</v>
      </c>
      <c r="B139" s="53" t="s">
        <v>1887</v>
      </c>
      <c r="C139" s="53" t="s">
        <v>1888</v>
      </c>
      <c r="D139" s="53" t="s">
        <v>1889</v>
      </c>
      <c r="E139" s="53" t="s">
        <v>1890</v>
      </c>
      <c r="F139" s="53" t="s">
        <v>775</v>
      </c>
      <c r="G139" s="53" t="s">
        <v>1813</v>
      </c>
      <c r="H139" s="53" t="s">
        <v>775</v>
      </c>
      <c r="I139" s="53" t="s">
        <v>1813</v>
      </c>
      <c r="J139" s="53" t="s">
        <v>1891</v>
      </c>
      <c r="K139" s="53" t="s">
        <v>1892</v>
      </c>
      <c r="L139" s="53" t="s">
        <v>1893</v>
      </c>
      <c r="M139" s="53" t="s">
        <v>1816</v>
      </c>
      <c r="N139" s="53" t="s">
        <v>1817</v>
      </c>
      <c r="O139" s="53" t="s">
        <v>1818</v>
      </c>
      <c r="P139" s="53" t="s">
        <v>1819</v>
      </c>
      <c r="Q139" s="53" t="s">
        <v>1820</v>
      </c>
      <c r="R139" s="53" t="s">
        <v>1821</v>
      </c>
      <c r="S139" s="53" t="s">
        <v>1894</v>
      </c>
      <c r="T139" s="53" t="s">
        <v>1895</v>
      </c>
      <c r="U139" s="53" t="s">
        <v>1824</v>
      </c>
      <c r="V139" s="53" t="s">
        <v>1825</v>
      </c>
      <c r="W139" s="53" t="s">
        <v>1837</v>
      </c>
      <c r="X139" s="53" t="s">
        <v>1825</v>
      </c>
      <c r="Y139" s="53" t="s">
        <v>1827</v>
      </c>
      <c r="Z139" s="53">
        <v>4738.12</v>
      </c>
      <c r="AA139" s="53">
        <v>4738.12</v>
      </c>
      <c r="AB139" s="53">
        <v>0</v>
      </c>
      <c r="AC139" s="53">
        <v>4738.12</v>
      </c>
      <c r="AD139" s="53">
        <v>0</v>
      </c>
      <c r="AE139" s="53">
        <v>0</v>
      </c>
      <c r="AF139" s="53" t="s">
        <v>1828</v>
      </c>
      <c r="AG139" s="53" t="s">
        <v>1891</v>
      </c>
      <c r="AH139" s="53" t="s">
        <v>1892</v>
      </c>
      <c r="AI139" s="53" t="s">
        <v>1829</v>
      </c>
      <c r="AJ139" s="53" t="s">
        <v>1824</v>
      </c>
      <c r="AK139" s="53" t="s">
        <v>496</v>
      </c>
      <c r="AL139" s="53" t="s">
        <v>1830</v>
      </c>
      <c r="AM139" s="53" t="s">
        <v>1831</v>
      </c>
      <c r="AN139" s="53" t="s">
        <v>1769</v>
      </c>
      <c r="AO139" s="53" t="s">
        <v>641</v>
      </c>
    </row>
    <row r="140" spans="1:41" x14ac:dyDescent="0.25">
      <c r="A140" s="53" t="s">
        <v>33</v>
      </c>
      <c r="B140" s="53" t="s">
        <v>1896</v>
      </c>
      <c r="C140" s="53" t="s">
        <v>1897</v>
      </c>
      <c r="D140" s="53" t="s">
        <v>1841</v>
      </c>
      <c r="E140" s="53" t="s">
        <v>1842</v>
      </c>
      <c r="F140" s="53" t="s">
        <v>775</v>
      </c>
      <c r="G140" s="53" t="s">
        <v>1813</v>
      </c>
      <c r="H140" s="53" t="s">
        <v>775</v>
      </c>
      <c r="I140" s="53" t="s">
        <v>1813</v>
      </c>
      <c r="J140" s="53" t="s">
        <v>1843</v>
      </c>
      <c r="K140" s="53" t="s">
        <v>1844</v>
      </c>
      <c r="L140" s="53" t="s">
        <v>1898</v>
      </c>
      <c r="M140" s="53" t="s">
        <v>1816</v>
      </c>
      <c r="N140" s="53" t="s">
        <v>1817</v>
      </c>
      <c r="O140" s="53" t="s">
        <v>1818</v>
      </c>
      <c r="P140" s="53" t="s">
        <v>1819</v>
      </c>
      <c r="Q140" s="53" t="s">
        <v>1820</v>
      </c>
      <c r="R140" s="53" t="s">
        <v>1821</v>
      </c>
      <c r="S140" s="53" t="s">
        <v>1899</v>
      </c>
      <c r="T140" s="53" t="s">
        <v>1900</v>
      </c>
      <c r="U140" s="53" t="s">
        <v>1824</v>
      </c>
      <c r="V140" s="53" t="s">
        <v>1825</v>
      </c>
      <c r="W140" s="53" t="s">
        <v>1833</v>
      </c>
      <c r="X140" s="53" t="s">
        <v>1834</v>
      </c>
      <c r="Y140" s="53" t="s">
        <v>1827</v>
      </c>
      <c r="Z140" s="53">
        <v>5.97</v>
      </c>
      <c r="AA140" s="53">
        <v>5.97</v>
      </c>
      <c r="AB140" s="53">
        <v>0</v>
      </c>
      <c r="AC140" s="53">
        <v>5.97</v>
      </c>
      <c r="AD140" s="53">
        <v>0</v>
      </c>
      <c r="AE140" s="53">
        <v>0</v>
      </c>
      <c r="AF140" s="53" t="s">
        <v>1828</v>
      </c>
      <c r="AG140" s="53" t="s">
        <v>1843</v>
      </c>
      <c r="AH140" s="53" t="s">
        <v>1844</v>
      </c>
      <c r="AI140" s="53" t="s">
        <v>1849</v>
      </c>
      <c r="AJ140" s="53" t="s">
        <v>1824</v>
      </c>
      <c r="AK140" s="53" t="s">
        <v>496</v>
      </c>
      <c r="AL140" s="53" t="s">
        <v>1830</v>
      </c>
      <c r="AM140" s="53" t="s">
        <v>1831</v>
      </c>
      <c r="AN140" s="53" t="s">
        <v>1769</v>
      </c>
      <c r="AO140" s="53" t="s">
        <v>641</v>
      </c>
    </row>
    <row r="141" spans="1:41" x14ac:dyDescent="0.25">
      <c r="A141" s="53" t="s">
        <v>33</v>
      </c>
      <c r="B141" s="53" t="s">
        <v>1896</v>
      </c>
      <c r="C141" s="53" t="s">
        <v>1897</v>
      </c>
      <c r="D141" s="53" t="s">
        <v>1841</v>
      </c>
      <c r="E141" s="53" t="s">
        <v>1842</v>
      </c>
      <c r="F141" s="53" t="s">
        <v>775</v>
      </c>
      <c r="G141" s="53" t="s">
        <v>1813</v>
      </c>
      <c r="H141" s="53" t="s">
        <v>775</v>
      </c>
      <c r="I141" s="53" t="s">
        <v>1813</v>
      </c>
      <c r="J141" s="53" t="s">
        <v>1843</v>
      </c>
      <c r="K141" s="53" t="s">
        <v>1844</v>
      </c>
      <c r="L141" s="53" t="s">
        <v>1898</v>
      </c>
      <c r="M141" s="53" t="s">
        <v>1816</v>
      </c>
      <c r="N141" s="53" t="s">
        <v>1817</v>
      </c>
      <c r="O141" s="53" t="s">
        <v>1818</v>
      </c>
      <c r="P141" s="53" t="s">
        <v>1819</v>
      </c>
      <c r="Q141" s="53" t="s">
        <v>1820</v>
      </c>
      <c r="R141" s="53" t="s">
        <v>1821</v>
      </c>
      <c r="S141" s="53" t="s">
        <v>1899</v>
      </c>
      <c r="T141" s="53" t="s">
        <v>1900</v>
      </c>
      <c r="U141" s="53" t="s">
        <v>1824</v>
      </c>
      <c r="V141" s="53" t="s">
        <v>1825</v>
      </c>
      <c r="W141" s="53" t="s">
        <v>1848</v>
      </c>
      <c r="X141" s="53" t="s">
        <v>1825</v>
      </c>
      <c r="Y141" s="53" t="s">
        <v>1827</v>
      </c>
      <c r="Z141" s="53">
        <v>3694.03</v>
      </c>
      <c r="AA141" s="53">
        <v>3694.03</v>
      </c>
      <c r="AB141" s="53">
        <v>0</v>
      </c>
      <c r="AC141" s="53">
        <v>3694.03</v>
      </c>
      <c r="AD141" s="53">
        <v>0</v>
      </c>
      <c r="AE141" s="53">
        <v>0</v>
      </c>
      <c r="AF141" s="53" t="s">
        <v>1828</v>
      </c>
      <c r="AG141" s="53" t="s">
        <v>1843</v>
      </c>
      <c r="AH141" s="53" t="s">
        <v>1844</v>
      </c>
      <c r="AI141" s="53" t="s">
        <v>1849</v>
      </c>
      <c r="AJ141" s="53" t="s">
        <v>1824</v>
      </c>
      <c r="AK141" s="53" t="s">
        <v>496</v>
      </c>
      <c r="AL141" s="53" t="s">
        <v>1830</v>
      </c>
      <c r="AM141" s="53" t="s">
        <v>1831</v>
      </c>
      <c r="AN141" s="53" t="s">
        <v>1769</v>
      </c>
      <c r="AO141" s="53" t="s">
        <v>641</v>
      </c>
    </row>
    <row r="142" spans="1:41" x14ac:dyDescent="0.25">
      <c r="A142" s="53" t="s">
        <v>33</v>
      </c>
      <c r="B142" s="53" t="s">
        <v>1901</v>
      </c>
      <c r="C142" s="53" t="s">
        <v>1902</v>
      </c>
      <c r="D142" s="53" t="s">
        <v>1903</v>
      </c>
      <c r="E142" s="53" t="s">
        <v>220</v>
      </c>
      <c r="F142" s="53" t="s">
        <v>775</v>
      </c>
      <c r="G142" s="53" t="s">
        <v>1813</v>
      </c>
      <c r="H142" s="53" t="s">
        <v>775</v>
      </c>
      <c r="I142" s="53" t="s">
        <v>1813</v>
      </c>
      <c r="J142" s="53" t="s">
        <v>1904</v>
      </c>
      <c r="K142" s="53" t="s">
        <v>1905</v>
      </c>
      <c r="L142" s="53" t="s">
        <v>1906</v>
      </c>
      <c r="M142" s="53" t="s">
        <v>1816</v>
      </c>
      <c r="N142" s="53" t="s">
        <v>1817</v>
      </c>
      <c r="O142" s="53" t="s">
        <v>1818</v>
      </c>
      <c r="P142" s="53" t="s">
        <v>1819</v>
      </c>
      <c r="Q142" s="53" t="s">
        <v>1820</v>
      </c>
      <c r="R142" s="53" t="s">
        <v>1821</v>
      </c>
      <c r="S142" s="53" t="s">
        <v>1907</v>
      </c>
      <c r="T142" s="53" t="s">
        <v>1908</v>
      </c>
      <c r="U142" s="53" t="s">
        <v>1824</v>
      </c>
      <c r="V142" s="53" t="s">
        <v>1825</v>
      </c>
      <c r="W142" s="53" t="s">
        <v>1826</v>
      </c>
      <c r="X142" s="53" t="s">
        <v>1825</v>
      </c>
      <c r="Y142" s="53" t="s">
        <v>1827</v>
      </c>
      <c r="Z142" s="53">
        <v>6500.66</v>
      </c>
      <c r="AA142" s="53">
        <v>6500.66</v>
      </c>
      <c r="AB142" s="53">
        <v>0</v>
      </c>
      <c r="AC142" s="53">
        <v>6500.66</v>
      </c>
      <c r="AD142" s="53">
        <v>0</v>
      </c>
      <c r="AE142" s="53">
        <v>0</v>
      </c>
      <c r="AF142" s="53" t="s">
        <v>1828</v>
      </c>
      <c r="AG142" s="53" t="s">
        <v>1904</v>
      </c>
      <c r="AH142" s="53" t="s">
        <v>1905</v>
      </c>
      <c r="AI142" s="53" t="s">
        <v>1829</v>
      </c>
      <c r="AJ142" s="53" t="s">
        <v>1824</v>
      </c>
      <c r="AK142" s="53" t="s">
        <v>496</v>
      </c>
      <c r="AL142" s="53" t="s">
        <v>1830</v>
      </c>
      <c r="AM142" s="53" t="s">
        <v>1831</v>
      </c>
      <c r="AN142" s="53" t="s">
        <v>1766</v>
      </c>
      <c r="AO142" s="53" t="s">
        <v>483</v>
      </c>
    </row>
    <row r="143" spans="1:41" x14ac:dyDescent="0.25">
      <c r="A143" s="53" t="s">
        <v>33</v>
      </c>
      <c r="B143" s="53" t="s">
        <v>1901</v>
      </c>
      <c r="C143" s="53" t="s">
        <v>1902</v>
      </c>
      <c r="D143" s="53" t="s">
        <v>1903</v>
      </c>
      <c r="E143" s="53" t="s">
        <v>220</v>
      </c>
      <c r="F143" s="53" t="s">
        <v>775</v>
      </c>
      <c r="G143" s="53" t="s">
        <v>1813</v>
      </c>
      <c r="H143" s="53" t="s">
        <v>775</v>
      </c>
      <c r="I143" s="53" t="s">
        <v>1813</v>
      </c>
      <c r="J143" s="53" t="s">
        <v>1904</v>
      </c>
      <c r="K143" s="53" t="s">
        <v>1905</v>
      </c>
      <c r="L143" s="53" t="s">
        <v>1906</v>
      </c>
      <c r="M143" s="53" t="s">
        <v>1816</v>
      </c>
      <c r="N143" s="53" t="s">
        <v>1817</v>
      </c>
      <c r="O143" s="53" t="s">
        <v>1818</v>
      </c>
      <c r="P143" s="53" t="s">
        <v>1819</v>
      </c>
      <c r="Q143" s="53" t="s">
        <v>1820</v>
      </c>
      <c r="R143" s="53" t="s">
        <v>1821</v>
      </c>
      <c r="S143" s="53" t="s">
        <v>1907</v>
      </c>
      <c r="T143" s="53" t="s">
        <v>1908</v>
      </c>
      <c r="U143" s="53" t="s">
        <v>1824</v>
      </c>
      <c r="V143" s="53" t="s">
        <v>1825</v>
      </c>
      <c r="W143" s="53" t="s">
        <v>1832</v>
      </c>
      <c r="X143" s="53" t="s">
        <v>1825</v>
      </c>
      <c r="Y143" s="53" t="s">
        <v>1827</v>
      </c>
      <c r="Z143" s="53">
        <v>25464</v>
      </c>
      <c r="AA143" s="53">
        <v>25464</v>
      </c>
      <c r="AB143" s="53">
        <v>0</v>
      </c>
      <c r="AC143" s="53">
        <v>25464</v>
      </c>
      <c r="AD143" s="53">
        <v>0</v>
      </c>
      <c r="AE143" s="53">
        <v>0</v>
      </c>
      <c r="AF143" s="53" t="s">
        <v>1828</v>
      </c>
      <c r="AG143" s="53" t="s">
        <v>1904</v>
      </c>
      <c r="AH143" s="53" t="s">
        <v>1905</v>
      </c>
      <c r="AI143" s="53" t="s">
        <v>1829</v>
      </c>
      <c r="AJ143" s="53" t="s">
        <v>1824</v>
      </c>
      <c r="AK143" s="53" t="s">
        <v>496</v>
      </c>
      <c r="AL143" s="53" t="s">
        <v>1830</v>
      </c>
      <c r="AM143" s="53" t="s">
        <v>1831</v>
      </c>
      <c r="AN143" s="53" t="s">
        <v>1766</v>
      </c>
      <c r="AO143" s="53" t="s">
        <v>483</v>
      </c>
    </row>
    <row r="144" spans="1:41" x14ac:dyDescent="0.25">
      <c r="A144" s="53" t="s">
        <v>33</v>
      </c>
      <c r="B144" s="53" t="s">
        <v>1901</v>
      </c>
      <c r="C144" s="53" t="s">
        <v>1902</v>
      </c>
      <c r="D144" s="53" t="s">
        <v>1903</v>
      </c>
      <c r="E144" s="53" t="s">
        <v>220</v>
      </c>
      <c r="F144" s="53" t="s">
        <v>775</v>
      </c>
      <c r="G144" s="53" t="s">
        <v>1813</v>
      </c>
      <c r="H144" s="53" t="s">
        <v>775</v>
      </c>
      <c r="I144" s="53" t="s">
        <v>1813</v>
      </c>
      <c r="J144" s="53" t="s">
        <v>1904</v>
      </c>
      <c r="K144" s="53" t="s">
        <v>1905</v>
      </c>
      <c r="L144" s="53" t="s">
        <v>1906</v>
      </c>
      <c r="M144" s="53" t="s">
        <v>1816</v>
      </c>
      <c r="N144" s="53" t="s">
        <v>1817</v>
      </c>
      <c r="O144" s="53" t="s">
        <v>1818</v>
      </c>
      <c r="P144" s="53" t="s">
        <v>1819</v>
      </c>
      <c r="Q144" s="53" t="s">
        <v>1820</v>
      </c>
      <c r="R144" s="53" t="s">
        <v>1821</v>
      </c>
      <c r="S144" s="53" t="s">
        <v>1907</v>
      </c>
      <c r="T144" s="53" t="s">
        <v>1908</v>
      </c>
      <c r="U144" s="53" t="s">
        <v>1824</v>
      </c>
      <c r="V144" s="53" t="s">
        <v>1825</v>
      </c>
      <c r="W144" s="53" t="s">
        <v>1833</v>
      </c>
      <c r="X144" s="53" t="s">
        <v>1835</v>
      </c>
      <c r="Y144" s="53" t="s">
        <v>1827</v>
      </c>
      <c r="Z144" s="53">
        <v>1.47</v>
      </c>
      <c r="AA144" s="53">
        <v>1.47</v>
      </c>
      <c r="AB144" s="53">
        <v>0</v>
      </c>
      <c r="AC144" s="53">
        <v>1.47</v>
      </c>
      <c r="AD144" s="53">
        <v>0</v>
      </c>
      <c r="AE144" s="53">
        <v>0</v>
      </c>
      <c r="AF144" s="53" t="s">
        <v>1828</v>
      </c>
      <c r="AG144" s="53" t="s">
        <v>1904</v>
      </c>
      <c r="AH144" s="53" t="s">
        <v>1905</v>
      </c>
      <c r="AI144" s="53" t="s">
        <v>1829</v>
      </c>
      <c r="AJ144" s="53" t="s">
        <v>1824</v>
      </c>
      <c r="AK144" s="53" t="s">
        <v>496</v>
      </c>
      <c r="AL144" s="53" t="s">
        <v>1830</v>
      </c>
      <c r="AM144" s="53" t="s">
        <v>1831</v>
      </c>
      <c r="AN144" s="53" t="s">
        <v>1766</v>
      </c>
      <c r="AO144" s="53" t="s">
        <v>483</v>
      </c>
    </row>
    <row r="145" spans="1:41" x14ac:dyDescent="0.25">
      <c r="A145" s="53" t="s">
        <v>33</v>
      </c>
      <c r="B145" s="53" t="s">
        <v>1901</v>
      </c>
      <c r="C145" s="53" t="s">
        <v>1902</v>
      </c>
      <c r="D145" s="53" t="s">
        <v>1903</v>
      </c>
      <c r="E145" s="53" t="s">
        <v>220</v>
      </c>
      <c r="F145" s="53" t="s">
        <v>775</v>
      </c>
      <c r="G145" s="53" t="s">
        <v>1813</v>
      </c>
      <c r="H145" s="53" t="s">
        <v>775</v>
      </c>
      <c r="I145" s="53" t="s">
        <v>1813</v>
      </c>
      <c r="J145" s="53" t="s">
        <v>1904</v>
      </c>
      <c r="K145" s="53" t="s">
        <v>1905</v>
      </c>
      <c r="L145" s="53" t="s">
        <v>1906</v>
      </c>
      <c r="M145" s="53" t="s">
        <v>1816</v>
      </c>
      <c r="N145" s="53" t="s">
        <v>1817</v>
      </c>
      <c r="O145" s="53" t="s">
        <v>1818</v>
      </c>
      <c r="P145" s="53" t="s">
        <v>1819</v>
      </c>
      <c r="Q145" s="53" t="s">
        <v>1820</v>
      </c>
      <c r="R145" s="53" t="s">
        <v>1821</v>
      </c>
      <c r="S145" s="53" t="s">
        <v>1907</v>
      </c>
      <c r="T145" s="53" t="s">
        <v>1908</v>
      </c>
      <c r="U145" s="53" t="s">
        <v>1824</v>
      </c>
      <c r="V145" s="53" t="s">
        <v>1825</v>
      </c>
      <c r="W145" s="53" t="s">
        <v>1838</v>
      </c>
      <c r="X145" s="53" t="s">
        <v>1825</v>
      </c>
      <c r="Y145" s="53" t="s">
        <v>1827</v>
      </c>
      <c r="Z145" s="53">
        <v>1586.85</v>
      </c>
      <c r="AA145" s="53">
        <v>1586.85</v>
      </c>
      <c r="AB145" s="53">
        <v>0</v>
      </c>
      <c r="AC145" s="53">
        <v>1586.85</v>
      </c>
      <c r="AD145" s="53">
        <v>0</v>
      </c>
      <c r="AE145" s="53">
        <v>0</v>
      </c>
      <c r="AF145" s="53" t="s">
        <v>1828</v>
      </c>
      <c r="AG145" s="53" t="s">
        <v>1904</v>
      </c>
      <c r="AH145" s="53" t="s">
        <v>1905</v>
      </c>
      <c r="AI145" s="53" t="s">
        <v>1829</v>
      </c>
      <c r="AJ145" s="53" t="s">
        <v>1824</v>
      </c>
      <c r="AK145" s="53" t="s">
        <v>496</v>
      </c>
      <c r="AL145" s="53" t="s">
        <v>1830</v>
      </c>
      <c r="AM145" s="53" t="s">
        <v>1831</v>
      </c>
      <c r="AN145" s="53" t="s">
        <v>1766</v>
      </c>
      <c r="AO145" s="53" t="s">
        <v>483</v>
      </c>
    </row>
    <row r="146" spans="1:41" x14ac:dyDescent="0.25">
      <c r="A146" s="53" t="s">
        <v>33</v>
      </c>
      <c r="B146" s="53" t="s">
        <v>1909</v>
      </c>
      <c r="C146" s="53" t="s">
        <v>1910</v>
      </c>
      <c r="D146" s="53" t="s">
        <v>1903</v>
      </c>
      <c r="E146" s="53" t="s">
        <v>220</v>
      </c>
      <c r="F146" s="53" t="s">
        <v>775</v>
      </c>
      <c r="G146" s="53" t="s">
        <v>1813</v>
      </c>
      <c r="H146" s="53" t="s">
        <v>775</v>
      </c>
      <c r="I146" s="53" t="s">
        <v>1813</v>
      </c>
      <c r="J146" s="53" t="s">
        <v>1904</v>
      </c>
      <c r="K146" s="53" t="s">
        <v>1905</v>
      </c>
      <c r="L146" s="53" t="s">
        <v>1911</v>
      </c>
      <c r="M146" s="53" t="s">
        <v>1816</v>
      </c>
      <c r="N146" s="53" t="s">
        <v>1817</v>
      </c>
      <c r="O146" s="53" t="s">
        <v>1818</v>
      </c>
      <c r="P146" s="53" t="s">
        <v>1819</v>
      </c>
      <c r="Q146" s="53" t="s">
        <v>1820</v>
      </c>
      <c r="R146" s="53" t="s">
        <v>1821</v>
      </c>
      <c r="S146" s="53" t="s">
        <v>1912</v>
      </c>
      <c r="T146" s="53" t="s">
        <v>1913</v>
      </c>
      <c r="U146" s="53" t="s">
        <v>1824</v>
      </c>
      <c r="V146" s="53" t="s">
        <v>1825</v>
      </c>
      <c r="W146" s="53" t="s">
        <v>1856</v>
      </c>
      <c r="X146" s="53" t="s">
        <v>1857</v>
      </c>
      <c r="Y146" s="53" t="s">
        <v>1827</v>
      </c>
      <c r="Z146" s="53">
        <v>6000</v>
      </c>
      <c r="AA146" s="53">
        <v>6000</v>
      </c>
      <c r="AB146" s="53">
        <v>0</v>
      </c>
      <c r="AC146" s="53">
        <v>6000</v>
      </c>
      <c r="AD146" s="53">
        <v>0</v>
      </c>
      <c r="AE146" s="53">
        <v>0</v>
      </c>
      <c r="AF146" s="53" t="s">
        <v>1828</v>
      </c>
      <c r="AG146" s="53" t="s">
        <v>1904</v>
      </c>
      <c r="AH146" s="53" t="s">
        <v>1905</v>
      </c>
      <c r="AI146" s="53" t="s">
        <v>1829</v>
      </c>
      <c r="AJ146" s="53" t="s">
        <v>1824</v>
      </c>
      <c r="AK146" s="53" t="s">
        <v>496</v>
      </c>
      <c r="AL146" s="53" t="s">
        <v>1830</v>
      </c>
      <c r="AM146" s="53" t="s">
        <v>1831</v>
      </c>
      <c r="AN146" s="53" t="s">
        <v>1766</v>
      </c>
      <c r="AO146" s="53" t="s">
        <v>483</v>
      </c>
    </row>
    <row r="147" spans="1:41" x14ac:dyDescent="0.25">
      <c r="A147" s="53" t="s">
        <v>33</v>
      </c>
      <c r="B147" s="53" t="s">
        <v>1914</v>
      </c>
      <c r="C147" s="53" t="s">
        <v>1915</v>
      </c>
      <c r="D147" s="53" t="s">
        <v>1903</v>
      </c>
      <c r="E147" s="53" t="s">
        <v>220</v>
      </c>
      <c r="F147" s="53" t="s">
        <v>775</v>
      </c>
      <c r="G147" s="53" t="s">
        <v>1813</v>
      </c>
      <c r="H147" s="53" t="s">
        <v>775</v>
      </c>
      <c r="I147" s="53" t="s">
        <v>1813</v>
      </c>
      <c r="J147" s="53" t="s">
        <v>1904</v>
      </c>
      <c r="K147" s="53" t="s">
        <v>1905</v>
      </c>
      <c r="L147" s="53" t="s">
        <v>1916</v>
      </c>
      <c r="M147" s="53" t="s">
        <v>1816</v>
      </c>
      <c r="N147" s="53" t="s">
        <v>1817</v>
      </c>
      <c r="O147" s="53" t="s">
        <v>1818</v>
      </c>
      <c r="P147" s="53" t="s">
        <v>1819</v>
      </c>
      <c r="Q147" s="53" t="s">
        <v>1820</v>
      </c>
      <c r="R147" s="53" t="s">
        <v>1821</v>
      </c>
      <c r="S147" s="53" t="s">
        <v>1917</v>
      </c>
      <c r="T147" s="53" t="s">
        <v>1918</v>
      </c>
      <c r="U147" s="53" t="s">
        <v>1824</v>
      </c>
      <c r="V147" s="53" t="s">
        <v>1825</v>
      </c>
      <c r="W147" s="53" t="s">
        <v>1826</v>
      </c>
      <c r="X147" s="53" t="s">
        <v>1825</v>
      </c>
      <c r="Y147" s="53" t="s">
        <v>1827</v>
      </c>
      <c r="Z147" s="53">
        <v>582.4</v>
      </c>
      <c r="AA147" s="53">
        <v>582.4</v>
      </c>
      <c r="AB147" s="53">
        <v>0</v>
      </c>
      <c r="AC147" s="53">
        <v>582.4</v>
      </c>
      <c r="AD147" s="53">
        <v>0</v>
      </c>
      <c r="AE147" s="53">
        <v>0</v>
      </c>
      <c r="AF147" s="53" t="s">
        <v>1828</v>
      </c>
      <c r="AG147" s="53" t="s">
        <v>1904</v>
      </c>
      <c r="AH147" s="53" t="s">
        <v>1905</v>
      </c>
      <c r="AI147" s="53" t="s">
        <v>1829</v>
      </c>
      <c r="AJ147" s="53" t="s">
        <v>1824</v>
      </c>
      <c r="AK147" s="53" t="s">
        <v>496</v>
      </c>
      <c r="AL147" s="53" t="s">
        <v>1830</v>
      </c>
      <c r="AM147" s="53" t="s">
        <v>1831</v>
      </c>
      <c r="AN147" s="53" t="s">
        <v>220</v>
      </c>
      <c r="AO147" s="53" t="s">
        <v>483</v>
      </c>
    </row>
    <row r="148" spans="1:41" x14ac:dyDescent="0.25">
      <c r="A148" s="53" t="s">
        <v>33</v>
      </c>
      <c r="B148" s="53" t="s">
        <v>1914</v>
      </c>
      <c r="C148" s="53" t="s">
        <v>1915</v>
      </c>
      <c r="D148" s="53" t="s">
        <v>1903</v>
      </c>
      <c r="E148" s="53" t="s">
        <v>220</v>
      </c>
      <c r="F148" s="53" t="s">
        <v>775</v>
      </c>
      <c r="G148" s="53" t="s">
        <v>1813</v>
      </c>
      <c r="H148" s="53" t="s">
        <v>775</v>
      </c>
      <c r="I148" s="53" t="s">
        <v>1813</v>
      </c>
      <c r="J148" s="53" t="s">
        <v>1904</v>
      </c>
      <c r="K148" s="53" t="s">
        <v>1905</v>
      </c>
      <c r="L148" s="53" t="s">
        <v>1916</v>
      </c>
      <c r="M148" s="53" t="s">
        <v>1816</v>
      </c>
      <c r="N148" s="53" t="s">
        <v>1817</v>
      </c>
      <c r="O148" s="53" t="s">
        <v>1818</v>
      </c>
      <c r="P148" s="53" t="s">
        <v>1819</v>
      </c>
      <c r="Q148" s="53" t="s">
        <v>1820</v>
      </c>
      <c r="R148" s="53" t="s">
        <v>1821</v>
      </c>
      <c r="S148" s="53" t="s">
        <v>1917</v>
      </c>
      <c r="T148" s="53" t="s">
        <v>1918</v>
      </c>
      <c r="U148" s="53" t="s">
        <v>1824</v>
      </c>
      <c r="V148" s="53" t="s">
        <v>1825</v>
      </c>
      <c r="W148" s="53" t="s">
        <v>1832</v>
      </c>
      <c r="X148" s="53" t="s">
        <v>1825</v>
      </c>
      <c r="Y148" s="53" t="s">
        <v>1827</v>
      </c>
      <c r="Z148" s="53">
        <v>11042.78</v>
      </c>
      <c r="AA148" s="53">
        <v>11042.78</v>
      </c>
      <c r="AB148" s="53">
        <v>0</v>
      </c>
      <c r="AC148" s="53">
        <v>11042.78</v>
      </c>
      <c r="AD148" s="53">
        <v>0</v>
      </c>
      <c r="AE148" s="53">
        <v>0</v>
      </c>
      <c r="AF148" s="53" t="s">
        <v>1828</v>
      </c>
      <c r="AG148" s="53" t="s">
        <v>1904</v>
      </c>
      <c r="AH148" s="53" t="s">
        <v>1905</v>
      </c>
      <c r="AI148" s="53" t="s">
        <v>1829</v>
      </c>
      <c r="AJ148" s="53" t="s">
        <v>1824</v>
      </c>
      <c r="AK148" s="53" t="s">
        <v>496</v>
      </c>
      <c r="AL148" s="53" t="s">
        <v>1830</v>
      </c>
      <c r="AM148" s="53" t="s">
        <v>1831</v>
      </c>
      <c r="AN148" s="53" t="s">
        <v>220</v>
      </c>
      <c r="AO148" s="53" t="s">
        <v>483</v>
      </c>
    </row>
    <row r="149" spans="1:41" x14ac:dyDescent="0.25">
      <c r="A149" s="53" t="s">
        <v>33</v>
      </c>
      <c r="B149" s="53" t="s">
        <v>1914</v>
      </c>
      <c r="C149" s="53" t="s">
        <v>1915</v>
      </c>
      <c r="D149" s="53" t="s">
        <v>1903</v>
      </c>
      <c r="E149" s="53" t="s">
        <v>220</v>
      </c>
      <c r="F149" s="53" t="s">
        <v>775</v>
      </c>
      <c r="G149" s="53" t="s">
        <v>1813</v>
      </c>
      <c r="H149" s="53" t="s">
        <v>775</v>
      </c>
      <c r="I149" s="53" t="s">
        <v>1813</v>
      </c>
      <c r="J149" s="53" t="s">
        <v>1904</v>
      </c>
      <c r="K149" s="53" t="s">
        <v>1905</v>
      </c>
      <c r="L149" s="53" t="s">
        <v>1916</v>
      </c>
      <c r="M149" s="53" t="s">
        <v>1816</v>
      </c>
      <c r="N149" s="53" t="s">
        <v>1817</v>
      </c>
      <c r="O149" s="53" t="s">
        <v>1818</v>
      </c>
      <c r="P149" s="53" t="s">
        <v>1819</v>
      </c>
      <c r="Q149" s="53" t="s">
        <v>1820</v>
      </c>
      <c r="R149" s="53" t="s">
        <v>1821</v>
      </c>
      <c r="S149" s="53" t="s">
        <v>1917</v>
      </c>
      <c r="T149" s="53" t="s">
        <v>1918</v>
      </c>
      <c r="U149" s="53" t="s">
        <v>1824</v>
      </c>
      <c r="V149" s="53" t="s">
        <v>1825</v>
      </c>
      <c r="W149" s="53" t="s">
        <v>1833</v>
      </c>
      <c r="X149" s="53" t="s">
        <v>1835</v>
      </c>
      <c r="Y149" s="53" t="s">
        <v>1827</v>
      </c>
      <c r="Z149" s="53">
        <v>111.13</v>
      </c>
      <c r="AA149" s="53">
        <v>111.13</v>
      </c>
      <c r="AB149" s="53">
        <v>0</v>
      </c>
      <c r="AC149" s="53">
        <v>111.13</v>
      </c>
      <c r="AD149" s="53">
        <v>0</v>
      </c>
      <c r="AE149" s="53">
        <v>0</v>
      </c>
      <c r="AF149" s="53" t="s">
        <v>1828</v>
      </c>
      <c r="AG149" s="53" t="s">
        <v>1904</v>
      </c>
      <c r="AH149" s="53" t="s">
        <v>1905</v>
      </c>
      <c r="AI149" s="53" t="s">
        <v>1829</v>
      </c>
      <c r="AJ149" s="53" t="s">
        <v>1824</v>
      </c>
      <c r="AK149" s="53" t="s">
        <v>496</v>
      </c>
      <c r="AL149" s="53" t="s">
        <v>1830</v>
      </c>
      <c r="AM149" s="53" t="s">
        <v>1831</v>
      </c>
      <c r="AN149" s="53" t="s">
        <v>220</v>
      </c>
      <c r="AO149" s="53" t="s">
        <v>483</v>
      </c>
    </row>
    <row r="150" spans="1:41" x14ac:dyDescent="0.25">
      <c r="A150" s="53" t="s">
        <v>33</v>
      </c>
      <c r="B150" s="53" t="s">
        <v>1914</v>
      </c>
      <c r="C150" s="53" t="s">
        <v>1915</v>
      </c>
      <c r="D150" s="53" t="s">
        <v>1903</v>
      </c>
      <c r="E150" s="53" t="s">
        <v>220</v>
      </c>
      <c r="F150" s="53" t="s">
        <v>775</v>
      </c>
      <c r="G150" s="53" t="s">
        <v>1813</v>
      </c>
      <c r="H150" s="53" t="s">
        <v>775</v>
      </c>
      <c r="I150" s="53" t="s">
        <v>1813</v>
      </c>
      <c r="J150" s="53" t="s">
        <v>1904</v>
      </c>
      <c r="K150" s="53" t="s">
        <v>1905</v>
      </c>
      <c r="L150" s="53" t="s">
        <v>1916</v>
      </c>
      <c r="M150" s="53" t="s">
        <v>1816</v>
      </c>
      <c r="N150" s="53" t="s">
        <v>1817</v>
      </c>
      <c r="O150" s="53" t="s">
        <v>1818</v>
      </c>
      <c r="P150" s="53" t="s">
        <v>1819</v>
      </c>
      <c r="Q150" s="53" t="s">
        <v>1820</v>
      </c>
      <c r="R150" s="53" t="s">
        <v>1821</v>
      </c>
      <c r="S150" s="53" t="s">
        <v>1917</v>
      </c>
      <c r="T150" s="53" t="s">
        <v>1918</v>
      </c>
      <c r="U150" s="53" t="s">
        <v>1824</v>
      </c>
      <c r="V150" s="53" t="s">
        <v>1825</v>
      </c>
      <c r="W150" s="53" t="s">
        <v>1838</v>
      </c>
      <c r="X150" s="53" t="s">
        <v>1825</v>
      </c>
      <c r="Y150" s="53" t="s">
        <v>1827</v>
      </c>
      <c r="Z150" s="53">
        <v>263.66000000000003</v>
      </c>
      <c r="AA150" s="53">
        <v>263.66000000000003</v>
      </c>
      <c r="AB150" s="53">
        <v>0</v>
      </c>
      <c r="AC150" s="53">
        <v>263.66000000000003</v>
      </c>
      <c r="AD150" s="53">
        <v>0</v>
      </c>
      <c r="AE150" s="53">
        <v>0</v>
      </c>
      <c r="AF150" s="53" t="s">
        <v>1828</v>
      </c>
      <c r="AG150" s="53" t="s">
        <v>1904</v>
      </c>
      <c r="AH150" s="53" t="s">
        <v>1905</v>
      </c>
      <c r="AI150" s="53" t="s">
        <v>1829</v>
      </c>
      <c r="AJ150" s="53" t="s">
        <v>1824</v>
      </c>
      <c r="AK150" s="53" t="s">
        <v>496</v>
      </c>
      <c r="AL150" s="53" t="s">
        <v>1830</v>
      </c>
      <c r="AM150" s="53" t="s">
        <v>1831</v>
      </c>
      <c r="AN150" s="53" t="s">
        <v>220</v>
      </c>
      <c r="AO150" s="53" t="s">
        <v>483</v>
      </c>
    </row>
    <row r="151" spans="1:41" x14ac:dyDescent="0.25">
      <c r="A151" s="53" t="s">
        <v>33</v>
      </c>
      <c r="B151" s="53" t="s">
        <v>1929</v>
      </c>
      <c r="C151" s="53" t="s">
        <v>1930</v>
      </c>
      <c r="D151" s="53" t="s">
        <v>1931</v>
      </c>
      <c r="E151" s="53" t="s">
        <v>1932</v>
      </c>
      <c r="F151" s="53" t="s">
        <v>775</v>
      </c>
      <c r="G151" s="53" t="s">
        <v>1813</v>
      </c>
      <c r="H151" s="53" t="s">
        <v>775</v>
      </c>
      <c r="I151" s="53" t="s">
        <v>1813</v>
      </c>
      <c r="J151" s="53" t="s">
        <v>1891</v>
      </c>
      <c r="K151" s="53" t="s">
        <v>1933</v>
      </c>
      <c r="L151" s="53" t="s">
        <v>1934</v>
      </c>
      <c r="M151" s="53" t="s">
        <v>1816</v>
      </c>
      <c r="N151" s="53" t="s">
        <v>1817</v>
      </c>
      <c r="O151" s="53" t="s">
        <v>1818</v>
      </c>
      <c r="P151" s="53" t="s">
        <v>1819</v>
      </c>
      <c r="Q151" s="53" t="s">
        <v>1820</v>
      </c>
      <c r="R151" s="53" t="s">
        <v>1821</v>
      </c>
      <c r="S151" s="53" t="s">
        <v>1935</v>
      </c>
      <c r="T151" s="53" t="s">
        <v>1936</v>
      </c>
      <c r="U151" s="53" t="s">
        <v>1824</v>
      </c>
      <c r="V151" s="53" t="s">
        <v>1825</v>
      </c>
      <c r="W151" s="53" t="s">
        <v>1826</v>
      </c>
      <c r="X151" s="53" t="s">
        <v>1825</v>
      </c>
      <c r="Y151" s="53" t="s">
        <v>1827</v>
      </c>
      <c r="Z151" s="53">
        <v>59.05</v>
      </c>
      <c r="AA151" s="53">
        <v>59.05</v>
      </c>
      <c r="AB151" s="53">
        <v>0</v>
      </c>
      <c r="AC151" s="53">
        <v>59.05</v>
      </c>
      <c r="AD151" s="53">
        <v>0</v>
      </c>
      <c r="AE151" s="53">
        <v>0</v>
      </c>
      <c r="AF151" s="53" t="s">
        <v>1828</v>
      </c>
      <c r="AG151" s="53" t="s">
        <v>1891</v>
      </c>
      <c r="AH151" s="53" t="s">
        <v>1937</v>
      </c>
      <c r="AI151" s="53" t="s">
        <v>1829</v>
      </c>
      <c r="AJ151" s="53" t="s">
        <v>1824</v>
      </c>
      <c r="AK151" s="53" t="s">
        <v>496</v>
      </c>
      <c r="AL151" s="53" t="s">
        <v>1830</v>
      </c>
      <c r="AM151" s="53" t="s">
        <v>1831</v>
      </c>
      <c r="AN151" s="53" t="s">
        <v>1769</v>
      </c>
      <c r="AO151" s="53" t="s">
        <v>641</v>
      </c>
    </row>
    <row r="152" spans="1:41" x14ac:dyDescent="0.25">
      <c r="A152" s="53" t="s">
        <v>33</v>
      </c>
      <c r="B152" s="53" t="s">
        <v>1929</v>
      </c>
      <c r="C152" s="53" t="s">
        <v>1930</v>
      </c>
      <c r="D152" s="53" t="s">
        <v>1931</v>
      </c>
      <c r="E152" s="53" t="s">
        <v>1932</v>
      </c>
      <c r="F152" s="53" t="s">
        <v>775</v>
      </c>
      <c r="G152" s="53" t="s">
        <v>1813</v>
      </c>
      <c r="H152" s="53" t="s">
        <v>775</v>
      </c>
      <c r="I152" s="53" t="s">
        <v>1813</v>
      </c>
      <c r="J152" s="53" t="s">
        <v>1891</v>
      </c>
      <c r="K152" s="53" t="s">
        <v>1933</v>
      </c>
      <c r="L152" s="53" t="s">
        <v>1934</v>
      </c>
      <c r="M152" s="53" t="s">
        <v>1816</v>
      </c>
      <c r="N152" s="53" t="s">
        <v>1817</v>
      </c>
      <c r="O152" s="53" t="s">
        <v>1818</v>
      </c>
      <c r="P152" s="53" t="s">
        <v>1819</v>
      </c>
      <c r="Q152" s="53" t="s">
        <v>1820</v>
      </c>
      <c r="R152" s="53" t="s">
        <v>1821</v>
      </c>
      <c r="S152" s="53" t="s">
        <v>1935</v>
      </c>
      <c r="T152" s="53" t="s">
        <v>1936</v>
      </c>
      <c r="U152" s="53" t="s">
        <v>1824</v>
      </c>
      <c r="V152" s="53" t="s">
        <v>1825</v>
      </c>
      <c r="W152" s="53" t="s">
        <v>1832</v>
      </c>
      <c r="X152" s="53" t="s">
        <v>1825</v>
      </c>
      <c r="Y152" s="53" t="s">
        <v>1827</v>
      </c>
      <c r="Z152" s="53">
        <v>34.81</v>
      </c>
      <c r="AA152" s="53">
        <v>34.81</v>
      </c>
      <c r="AB152" s="53">
        <v>0</v>
      </c>
      <c r="AC152" s="53">
        <v>34.81</v>
      </c>
      <c r="AD152" s="53">
        <v>0</v>
      </c>
      <c r="AE152" s="53">
        <v>0</v>
      </c>
      <c r="AF152" s="53" t="s">
        <v>1828</v>
      </c>
      <c r="AG152" s="53" t="s">
        <v>1891</v>
      </c>
      <c r="AH152" s="53" t="s">
        <v>1937</v>
      </c>
      <c r="AI152" s="53" t="s">
        <v>1829</v>
      </c>
      <c r="AJ152" s="53" t="s">
        <v>1824</v>
      </c>
      <c r="AK152" s="53" t="s">
        <v>496</v>
      </c>
      <c r="AL152" s="53" t="s">
        <v>1830</v>
      </c>
      <c r="AM152" s="53" t="s">
        <v>1831</v>
      </c>
      <c r="AN152" s="53" t="s">
        <v>1769</v>
      </c>
      <c r="AO152" s="53" t="s">
        <v>641</v>
      </c>
    </row>
    <row r="153" spans="1:41" x14ac:dyDescent="0.25">
      <c r="A153" s="53" t="s">
        <v>33</v>
      </c>
      <c r="B153" s="53" t="s">
        <v>1929</v>
      </c>
      <c r="C153" s="53" t="s">
        <v>1930</v>
      </c>
      <c r="D153" s="53" t="s">
        <v>1931</v>
      </c>
      <c r="E153" s="53" t="s">
        <v>1932</v>
      </c>
      <c r="F153" s="53" t="s">
        <v>775</v>
      </c>
      <c r="G153" s="53" t="s">
        <v>1813</v>
      </c>
      <c r="H153" s="53" t="s">
        <v>775</v>
      </c>
      <c r="I153" s="53" t="s">
        <v>1813</v>
      </c>
      <c r="J153" s="53" t="s">
        <v>1891</v>
      </c>
      <c r="K153" s="53" t="s">
        <v>1933</v>
      </c>
      <c r="L153" s="53" t="s">
        <v>1934</v>
      </c>
      <c r="M153" s="53" t="s">
        <v>1816</v>
      </c>
      <c r="N153" s="53" t="s">
        <v>1817</v>
      </c>
      <c r="O153" s="53" t="s">
        <v>1818</v>
      </c>
      <c r="P153" s="53" t="s">
        <v>1819</v>
      </c>
      <c r="Q153" s="53" t="s">
        <v>1820</v>
      </c>
      <c r="R153" s="53" t="s">
        <v>1821</v>
      </c>
      <c r="S153" s="53" t="s">
        <v>1935</v>
      </c>
      <c r="T153" s="53" t="s">
        <v>1936</v>
      </c>
      <c r="U153" s="53" t="s">
        <v>1824</v>
      </c>
      <c r="V153" s="53" t="s">
        <v>1825</v>
      </c>
      <c r="W153" s="53" t="s">
        <v>1833</v>
      </c>
      <c r="X153" s="53" t="s">
        <v>1834</v>
      </c>
      <c r="Y153" s="53" t="s">
        <v>1827</v>
      </c>
      <c r="Z153" s="53">
        <v>0.48</v>
      </c>
      <c r="AA153" s="53">
        <v>0.48</v>
      </c>
      <c r="AB153" s="53">
        <v>0</v>
      </c>
      <c r="AC153" s="53">
        <v>0.48</v>
      </c>
      <c r="AD153" s="53">
        <v>0</v>
      </c>
      <c r="AE153" s="53">
        <v>0</v>
      </c>
      <c r="AF153" s="53" t="s">
        <v>1828</v>
      </c>
      <c r="AG153" s="53" t="s">
        <v>1891</v>
      </c>
      <c r="AH153" s="53" t="s">
        <v>1937</v>
      </c>
      <c r="AI153" s="53" t="s">
        <v>1829</v>
      </c>
      <c r="AJ153" s="53" t="s">
        <v>1824</v>
      </c>
      <c r="AK153" s="53" t="s">
        <v>496</v>
      </c>
      <c r="AL153" s="53" t="s">
        <v>1830</v>
      </c>
      <c r="AM153" s="53" t="s">
        <v>1831</v>
      </c>
      <c r="AN153" s="53" t="s">
        <v>1769</v>
      </c>
      <c r="AO153" s="53" t="s">
        <v>641</v>
      </c>
    </row>
    <row r="154" spans="1:41" x14ac:dyDescent="0.25">
      <c r="A154" s="53" t="s">
        <v>33</v>
      </c>
      <c r="B154" s="53" t="s">
        <v>1929</v>
      </c>
      <c r="C154" s="53" t="s">
        <v>1930</v>
      </c>
      <c r="D154" s="53" t="s">
        <v>1931</v>
      </c>
      <c r="E154" s="53" t="s">
        <v>1932</v>
      </c>
      <c r="F154" s="53" t="s">
        <v>775</v>
      </c>
      <c r="G154" s="53" t="s">
        <v>1813</v>
      </c>
      <c r="H154" s="53" t="s">
        <v>775</v>
      </c>
      <c r="I154" s="53" t="s">
        <v>1813</v>
      </c>
      <c r="J154" s="53" t="s">
        <v>1891</v>
      </c>
      <c r="K154" s="53" t="s">
        <v>1933</v>
      </c>
      <c r="L154" s="53" t="s">
        <v>1934</v>
      </c>
      <c r="M154" s="53" t="s">
        <v>1816</v>
      </c>
      <c r="N154" s="53" t="s">
        <v>1817</v>
      </c>
      <c r="O154" s="53" t="s">
        <v>1818</v>
      </c>
      <c r="P154" s="53" t="s">
        <v>1819</v>
      </c>
      <c r="Q154" s="53" t="s">
        <v>1820</v>
      </c>
      <c r="R154" s="53" t="s">
        <v>1821</v>
      </c>
      <c r="S154" s="53" t="s">
        <v>1935</v>
      </c>
      <c r="T154" s="53" t="s">
        <v>1936</v>
      </c>
      <c r="U154" s="53" t="s">
        <v>1824</v>
      </c>
      <c r="V154" s="53" t="s">
        <v>1825</v>
      </c>
      <c r="W154" s="53" t="s">
        <v>1833</v>
      </c>
      <c r="X154" s="53" t="s">
        <v>1835</v>
      </c>
      <c r="Y154" s="53" t="s">
        <v>1827</v>
      </c>
      <c r="Z154" s="53">
        <v>0.16</v>
      </c>
      <c r="AA154" s="53">
        <v>0.16</v>
      </c>
      <c r="AB154" s="53">
        <v>0</v>
      </c>
      <c r="AC154" s="53">
        <v>0.16</v>
      </c>
      <c r="AD154" s="53">
        <v>0</v>
      </c>
      <c r="AE154" s="53">
        <v>0</v>
      </c>
      <c r="AF154" s="53" t="s">
        <v>1828</v>
      </c>
      <c r="AG154" s="53" t="s">
        <v>1891</v>
      </c>
      <c r="AH154" s="53" t="s">
        <v>1937</v>
      </c>
      <c r="AI154" s="53" t="s">
        <v>1829</v>
      </c>
      <c r="AJ154" s="53" t="s">
        <v>1824</v>
      </c>
      <c r="AK154" s="53" t="s">
        <v>496</v>
      </c>
      <c r="AL154" s="53" t="s">
        <v>1830</v>
      </c>
      <c r="AM154" s="53" t="s">
        <v>1831</v>
      </c>
      <c r="AN154" s="53" t="s">
        <v>1769</v>
      </c>
      <c r="AO154" s="53" t="s">
        <v>641</v>
      </c>
    </row>
    <row r="155" spans="1:41" x14ac:dyDescent="0.25">
      <c r="A155" s="53" t="s">
        <v>33</v>
      </c>
      <c r="B155" s="53" t="s">
        <v>1929</v>
      </c>
      <c r="C155" s="53" t="s">
        <v>1930</v>
      </c>
      <c r="D155" s="53" t="s">
        <v>1931</v>
      </c>
      <c r="E155" s="53" t="s">
        <v>1932</v>
      </c>
      <c r="F155" s="53" t="s">
        <v>775</v>
      </c>
      <c r="G155" s="53" t="s">
        <v>1813</v>
      </c>
      <c r="H155" s="53" t="s">
        <v>775</v>
      </c>
      <c r="I155" s="53" t="s">
        <v>1813</v>
      </c>
      <c r="J155" s="53" t="s">
        <v>1891</v>
      </c>
      <c r="K155" s="53" t="s">
        <v>1933</v>
      </c>
      <c r="L155" s="53" t="s">
        <v>1934</v>
      </c>
      <c r="M155" s="53" t="s">
        <v>1816</v>
      </c>
      <c r="N155" s="53" t="s">
        <v>1817</v>
      </c>
      <c r="O155" s="53" t="s">
        <v>1818</v>
      </c>
      <c r="P155" s="53" t="s">
        <v>1819</v>
      </c>
      <c r="Q155" s="53" t="s">
        <v>1820</v>
      </c>
      <c r="R155" s="53" t="s">
        <v>1821</v>
      </c>
      <c r="S155" s="53" t="s">
        <v>1935</v>
      </c>
      <c r="T155" s="53" t="s">
        <v>1936</v>
      </c>
      <c r="U155" s="53" t="s">
        <v>1824</v>
      </c>
      <c r="V155" s="53" t="s">
        <v>1825</v>
      </c>
      <c r="W155" s="53" t="s">
        <v>1837</v>
      </c>
      <c r="X155" s="53" t="s">
        <v>1825</v>
      </c>
      <c r="Y155" s="53" t="s">
        <v>1827</v>
      </c>
      <c r="Z155" s="53">
        <v>23.99</v>
      </c>
      <c r="AA155" s="53">
        <v>23.99</v>
      </c>
      <c r="AB155" s="53">
        <v>0</v>
      </c>
      <c r="AC155" s="53">
        <v>23.99</v>
      </c>
      <c r="AD155" s="53">
        <v>0</v>
      </c>
      <c r="AE155" s="53">
        <v>0</v>
      </c>
      <c r="AF155" s="53" t="s">
        <v>1828</v>
      </c>
      <c r="AG155" s="53" t="s">
        <v>1891</v>
      </c>
      <c r="AH155" s="53" t="s">
        <v>1937</v>
      </c>
      <c r="AI155" s="53" t="s">
        <v>1829</v>
      </c>
      <c r="AJ155" s="53" t="s">
        <v>1824</v>
      </c>
      <c r="AK155" s="53" t="s">
        <v>496</v>
      </c>
      <c r="AL155" s="53" t="s">
        <v>1830</v>
      </c>
      <c r="AM155" s="53" t="s">
        <v>1831</v>
      </c>
      <c r="AN155" s="53" t="s">
        <v>1769</v>
      </c>
      <c r="AO155" s="53" t="s">
        <v>641</v>
      </c>
    </row>
    <row r="156" spans="1:41" x14ac:dyDescent="0.25">
      <c r="A156" s="53" t="s">
        <v>33</v>
      </c>
      <c r="B156" s="53" t="s">
        <v>1929</v>
      </c>
      <c r="C156" s="53" t="s">
        <v>1930</v>
      </c>
      <c r="D156" s="53" t="s">
        <v>1931</v>
      </c>
      <c r="E156" s="53" t="s">
        <v>1932</v>
      </c>
      <c r="F156" s="53" t="s">
        <v>775</v>
      </c>
      <c r="G156" s="53" t="s">
        <v>1813</v>
      </c>
      <c r="H156" s="53" t="s">
        <v>775</v>
      </c>
      <c r="I156" s="53" t="s">
        <v>1813</v>
      </c>
      <c r="J156" s="53" t="s">
        <v>1891</v>
      </c>
      <c r="K156" s="53" t="s">
        <v>1933</v>
      </c>
      <c r="L156" s="53" t="s">
        <v>1934</v>
      </c>
      <c r="M156" s="53" t="s">
        <v>1816</v>
      </c>
      <c r="N156" s="53" t="s">
        <v>1817</v>
      </c>
      <c r="O156" s="53" t="s">
        <v>1818</v>
      </c>
      <c r="P156" s="53" t="s">
        <v>1819</v>
      </c>
      <c r="Q156" s="53" t="s">
        <v>1820</v>
      </c>
      <c r="R156" s="53" t="s">
        <v>1821</v>
      </c>
      <c r="S156" s="53" t="s">
        <v>1935</v>
      </c>
      <c r="T156" s="53" t="s">
        <v>1936</v>
      </c>
      <c r="U156" s="53" t="s">
        <v>1824</v>
      </c>
      <c r="V156" s="53" t="s">
        <v>1825</v>
      </c>
      <c r="W156" s="53" t="s">
        <v>1838</v>
      </c>
      <c r="X156" s="53" t="s">
        <v>1825</v>
      </c>
      <c r="Y156" s="53" t="s">
        <v>1827</v>
      </c>
      <c r="Z156" s="53">
        <v>8.35</v>
      </c>
      <c r="AA156" s="53">
        <v>8.35</v>
      </c>
      <c r="AB156" s="53">
        <v>0</v>
      </c>
      <c r="AC156" s="53">
        <v>8.35</v>
      </c>
      <c r="AD156" s="53">
        <v>0</v>
      </c>
      <c r="AE156" s="53">
        <v>0</v>
      </c>
      <c r="AF156" s="53" t="s">
        <v>1828</v>
      </c>
      <c r="AG156" s="53" t="s">
        <v>1891</v>
      </c>
      <c r="AH156" s="53" t="s">
        <v>1937</v>
      </c>
      <c r="AI156" s="53" t="s">
        <v>1829</v>
      </c>
      <c r="AJ156" s="53" t="s">
        <v>1824</v>
      </c>
      <c r="AK156" s="53" t="s">
        <v>496</v>
      </c>
      <c r="AL156" s="53" t="s">
        <v>1830</v>
      </c>
      <c r="AM156" s="53" t="s">
        <v>1831</v>
      </c>
      <c r="AN156" s="53" t="s">
        <v>1769</v>
      </c>
      <c r="AO156" s="53" t="s">
        <v>641</v>
      </c>
    </row>
    <row r="157" spans="1:41" x14ac:dyDescent="0.25">
      <c r="A157" s="53" t="s">
        <v>33</v>
      </c>
      <c r="B157" s="53" t="s">
        <v>1938</v>
      </c>
      <c r="C157" s="53" t="s">
        <v>1939</v>
      </c>
      <c r="D157" s="53" t="s">
        <v>1841</v>
      </c>
      <c r="E157" s="53" t="s">
        <v>1842</v>
      </c>
      <c r="F157" s="53" t="s">
        <v>775</v>
      </c>
      <c r="G157" s="53" t="s">
        <v>1813</v>
      </c>
      <c r="H157" s="53" t="s">
        <v>775</v>
      </c>
      <c r="I157" s="53" t="s">
        <v>1813</v>
      </c>
      <c r="J157" s="53" t="s">
        <v>1843</v>
      </c>
      <c r="K157" s="53" t="s">
        <v>1844</v>
      </c>
      <c r="L157" s="53" t="s">
        <v>1940</v>
      </c>
      <c r="M157" s="53" t="s">
        <v>1816</v>
      </c>
      <c r="N157" s="53" t="s">
        <v>1817</v>
      </c>
      <c r="O157" s="53" t="s">
        <v>1818</v>
      </c>
      <c r="P157" s="53" t="s">
        <v>1819</v>
      </c>
      <c r="Q157" s="53" t="s">
        <v>1820</v>
      </c>
      <c r="R157" s="53" t="s">
        <v>1821</v>
      </c>
      <c r="S157" s="53" t="s">
        <v>1941</v>
      </c>
      <c r="T157" s="53" t="s">
        <v>1942</v>
      </c>
      <c r="U157" s="53" t="s">
        <v>1824</v>
      </c>
      <c r="V157" s="53" t="s">
        <v>1825</v>
      </c>
      <c r="W157" s="53" t="s">
        <v>1848</v>
      </c>
      <c r="X157" s="53" t="s">
        <v>1825</v>
      </c>
      <c r="Y157" s="53" t="s">
        <v>1827</v>
      </c>
      <c r="Z157" s="53">
        <v>1468.5</v>
      </c>
      <c r="AA157" s="53">
        <v>1468.5</v>
      </c>
      <c r="AB157" s="53">
        <v>0</v>
      </c>
      <c r="AC157" s="53">
        <v>1468.5</v>
      </c>
      <c r="AD157" s="53">
        <v>0</v>
      </c>
      <c r="AE157" s="53">
        <v>0</v>
      </c>
      <c r="AF157" s="53" t="s">
        <v>1828</v>
      </c>
      <c r="AG157" s="53" t="s">
        <v>1904</v>
      </c>
      <c r="AH157" s="53" t="s">
        <v>1943</v>
      </c>
      <c r="AI157" s="53" t="s">
        <v>1829</v>
      </c>
      <c r="AJ157" s="53" t="s">
        <v>1824</v>
      </c>
      <c r="AK157" s="53" t="s">
        <v>496</v>
      </c>
      <c r="AL157" s="53" t="s">
        <v>1830</v>
      </c>
      <c r="AM157" s="53" t="s">
        <v>1831</v>
      </c>
      <c r="AN157" s="53" t="s">
        <v>1769</v>
      </c>
      <c r="AO157" s="53" t="s">
        <v>641</v>
      </c>
    </row>
    <row r="158" spans="1:41" x14ac:dyDescent="0.25">
      <c r="A158" s="53" t="s">
        <v>33</v>
      </c>
      <c r="B158" s="53" t="s">
        <v>1944</v>
      </c>
      <c r="C158" s="53" t="s">
        <v>1945</v>
      </c>
      <c r="D158" s="53" t="s">
        <v>1931</v>
      </c>
      <c r="E158" s="53" t="s">
        <v>1932</v>
      </c>
      <c r="F158" s="53" t="s">
        <v>775</v>
      </c>
      <c r="G158" s="53" t="s">
        <v>1813</v>
      </c>
      <c r="H158" s="53" t="s">
        <v>775</v>
      </c>
      <c r="I158" s="53" t="s">
        <v>1813</v>
      </c>
      <c r="J158" s="53" t="s">
        <v>1891</v>
      </c>
      <c r="K158" s="53" t="s">
        <v>1933</v>
      </c>
      <c r="L158" s="53" t="s">
        <v>1946</v>
      </c>
      <c r="M158" s="53" t="s">
        <v>1816</v>
      </c>
      <c r="N158" s="53" t="s">
        <v>1817</v>
      </c>
      <c r="O158" s="53" t="s">
        <v>1818</v>
      </c>
      <c r="P158" s="53" t="s">
        <v>1819</v>
      </c>
      <c r="Q158" s="53" t="s">
        <v>1820</v>
      </c>
      <c r="R158" s="53" t="s">
        <v>1821</v>
      </c>
      <c r="S158" s="53" t="s">
        <v>1947</v>
      </c>
      <c r="T158" s="53" t="s">
        <v>1948</v>
      </c>
      <c r="U158" s="53" t="s">
        <v>1824</v>
      </c>
      <c r="V158" s="53" t="s">
        <v>1825</v>
      </c>
      <c r="W158" s="53" t="s">
        <v>1826</v>
      </c>
      <c r="X158" s="53" t="s">
        <v>1825</v>
      </c>
      <c r="Y158" s="53" t="s">
        <v>1827</v>
      </c>
      <c r="Z158" s="53">
        <v>50.52</v>
      </c>
      <c r="AA158" s="53">
        <v>33.83</v>
      </c>
      <c r="AB158" s="53">
        <v>16.690000000000001</v>
      </c>
      <c r="AC158" s="53">
        <v>33.83</v>
      </c>
      <c r="AD158" s="53">
        <v>0</v>
      </c>
      <c r="AE158" s="53">
        <v>0</v>
      </c>
      <c r="AF158" s="53" t="s">
        <v>1949</v>
      </c>
      <c r="AG158" s="53" t="s">
        <v>1813</v>
      </c>
      <c r="AH158" s="53" t="s">
        <v>1813</v>
      </c>
      <c r="AI158" s="53" t="s">
        <v>1849</v>
      </c>
      <c r="AJ158" s="53" t="s">
        <v>1824</v>
      </c>
      <c r="AK158" s="53" t="s">
        <v>496</v>
      </c>
      <c r="AL158" s="53" t="s">
        <v>1830</v>
      </c>
      <c r="AM158" s="53" t="s">
        <v>1831</v>
      </c>
      <c r="AN158" s="53" t="s">
        <v>1769</v>
      </c>
      <c r="AO158" s="53" t="s">
        <v>641</v>
      </c>
    </row>
    <row r="159" spans="1:41" x14ac:dyDescent="0.25">
      <c r="A159" s="53" t="s">
        <v>33</v>
      </c>
      <c r="B159" s="53" t="s">
        <v>1944</v>
      </c>
      <c r="C159" s="53" t="s">
        <v>1945</v>
      </c>
      <c r="D159" s="53" t="s">
        <v>1931</v>
      </c>
      <c r="E159" s="53" t="s">
        <v>1932</v>
      </c>
      <c r="F159" s="53" t="s">
        <v>775</v>
      </c>
      <c r="G159" s="53" t="s">
        <v>1813</v>
      </c>
      <c r="H159" s="53" t="s">
        <v>775</v>
      </c>
      <c r="I159" s="53" t="s">
        <v>1813</v>
      </c>
      <c r="J159" s="53" t="s">
        <v>1891</v>
      </c>
      <c r="K159" s="53" t="s">
        <v>1933</v>
      </c>
      <c r="L159" s="53" t="s">
        <v>1946</v>
      </c>
      <c r="M159" s="53" t="s">
        <v>1816</v>
      </c>
      <c r="N159" s="53" t="s">
        <v>1817</v>
      </c>
      <c r="O159" s="53" t="s">
        <v>1818</v>
      </c>
      <c r="P159" s="53" t="s">
        <v>1819</v>
      </c>
      <c r="Q159" s="53" t="s">
        <v>1820</v>
      </c>
      <c r="R159" s="53" t="s">
        <v>1821</v>
      </c>
      <c r="S159" s="53" t="s">
        <v>1947</v>
      </c>
      <c r="T159" s="53" t="s">
        <v>1948</v>
      </c>
      <c r="U159" s="53" t="s">
        <v>1824</v>
      </c>
      <c r="V159" s="53" t="s">
        <v>1825</v>
      </c>
      <c r="W159" s="53" t="s">
        <v>1832</v>
      </c>
      <c r="X159" s="53" t="s">
        <v>1825</v>
      </c>
      <c r="Y159" s="53" t="s">
        <v>1827</v>
      </c>
      <c r="Z159" s="53">
        <v>10.93</v>
      </c>
      <c r="AA159" s="53">
        <v>6.73</v>
      </c>
      <c r="AB159" s="53">
        <v>4.2</v>
      </c>
      <c r="AC159" s="53">
        <v>6.73</v>
      </c>
      <c r="AD159" s="53">
        <v>0</v>
      </c>
      <c r="AE159" s="53">
        <v>0</v>
      </c>
      <c r="AF159" s="53" t="s">
        <v>1949</v>
      </c>
      <c r="AG159" s="53" t="s">
        <v>1813</v>
      </c>
      <c r="AH159" s="53" t="s">
        <v>1813</v>
      </c>
      <c r="AI159" s="53" t="s">
        <v>1849</v>
      </c>
      <c r="AJ159" s="53" t="s">
        <v>1824</v>
      </c>
      <c r="AK159" s="53" t="s">
        <v>496</v>
      </c>
      <c r="AL159" s="53" t="s">
        <v>1830</v>
      </c>
      <c r="AM159" s="53" t="s">
        <v>1831</v>
      </c>
      <c r="AN159" s="53" t="s">
        <v>1769</v>
      </c>
      <c r="AO159" s="53" t="s">
        <v>641</v>
      </c>
    </row>
    <row r="160" spans="1:41" x14ac:dyDescent="0.25">
      <c r="A160" s="53" t="s">
        <v>33</v>
      </c>
      <c r="B160" s="53" t="s">
        <v>1944</v>
      </c>
      <c r="C160" s="53" t="s">
        <v>1945</v>
      </c>
      <c r="D160" s="53" t="s">
        <v>1931</v>
      </c>
      <c r="E160" s="53" t="s">
        <v>1932</v>
      </c>
      <c r="F160" s="53" t="s">
        <v>775</v>
      </c>
      <c r="G160" s="53" t="s">
        <v>1813</v>
      </c>
      <c r="H160" s="53" t="s">
        <v>775</v>
      </c>
      <c r="I160" s="53" t="s">
        <v>1813</v>
      </c>
      <c r="J160" s="53" t="s">
        <v>1891</v>
      </c>
      <c r="K160" s="53" t="s">
        <v>1933</v>
      </c>
      <c r="L160" s="53" t="s">
        <v>1946</v>
      </c>
      <c r="M160" s="53" t="s">
        <v>1816</v>
      </c>
      <c r="N160" s="53" t="s">
        <v>1817</v>
      </c>
      <c r="O160" s="53" t="s">
        <v>1818</v>
      </c>
      <c r="P160" s="53" t="s">
        <v>1819</v>
      </c>
      <c r="Q160" s="53" t="s">
        <v>1820</v>
      </c>
      <c r="R160" s="53" t="s">
        <v>1821</v>
      </c>
      <c r="S160" s="53" t="s">
        <v>1947</v>
      </c>
      <c r="T160" s="53" t="s">
        <v>1948</v>
      </c>
      <c r="U160" s="53" t="s">
        <v>1824</v>
      </c>
      <c r="V160" s="53" t="s">
        <v>1825</v>
      </c>
      <c r="W160" s="53" t="s">
        <v>1833</v>
      </c>
      <c r="X160" s="53" t="s">
        <v>1835</v>
      </c>
      <c r="Y160" s="53" t="s">
        <v>1827</v>
      </c>
      <c r="Z160" s="53">
        <v>0.68</v>
      </c>
      <c r="AA160" s="53">
        <v>0.34</v>
      </c>
      <c r="AB160" s="53">
        <v>0.34</v>
      </c>
      <c r="AC160" s="53">
        <v>0.34</v>
      </c>
      <c r="AD160" s="53">
        <v>0</v>
      </c>
      <c r="AE160" s="53">
        <v>0</v>
      </c>
      <c r="AF160" s="53" t="s">
        <v>1949</v>
      </c>
      <c r="AG160" s="53" t="s">
        <v>1813</v>
      </c>
      <c r="AH160" s="53" t="s">
        <v>1813</v>
      </c>
      <c r="AI160" s="53" t="s">
        <v>1849</v>
      </c>
      <c r="AJ160" s="53" t="s">
        <v>1824</v>
      </c>
      <c r="AK160" s="53" t="s">
        <v>496</v>
      </c>
      <c r="AL160" s="53" t="s">
        <v>1830</v>
      </c>
      <c r="AM160" s="53" t="s">
        <v>1831</v>
      </c>
      <c r="AN160" s="53" t="s">
        <v>1769</v>
      </c>
      <c r="AO160" s="53" t="s">
        <v>641</v>
      </c>
    </row>
    <row r="161" spans="1:41" x14ac:dyDescent="0.25">
      <c r="A161" s="53" t="s">
        <v>33</v>
      </c>
      <c r="B161" s="53" t="s">
        <v>1944</v>
      </c>
      <c r="C161" s="53" t="s">
        <v>1945</v>
      </c>
      <c r="D161" s="53" t="s">
        <v>1931</v>
      </c>
      <c r="E161" s="53" t="s">
        <v>1932</v>
      </c>
      <c r="F161" s="53" t="s">
        <v>775</v>
      </c>
      <c r="G161" s="53" t="s">
        <v>1813</v>
      </c>
      <c r="H161" s="53" t="s">
        <v>775</v>
      </c>
      <c r="I161" s="53" t="s">
        <v>1813</v>
      </c>
      <c r="J161" s="53" t="s">
        <v>1891</v>
      </c>
      <c r="K161" s="53" t="s">
        <v>1933</v>
      </c>
      <c r="L161" s="53" t="s">
        <v>1946</v>
      </c>
      <c r="M161" s="53" t="s">
        <v>1816</v>
      </c>
      <c r="N161" s="53" t="s">
        <v>1817</v>
      </c>
      <c r="O161" s="53" t="s">
        <v>1818</v>
      </c>
      <c r="P161" s="53" t="s">
        <v>1819</v>
      </c>
      <c r="Q161" s="53" t="s">
        <v>1820</v>
      </c>
      <c r="R161" s="53" t="s">
        <v>1821</v>
      </c>
      <c r="S161" s="53" t="s">
        <v>1947</v>
      </c>
      <c r="T161" s="53" t="s">
        <v>1948</v>
      </c>
      <c r="U161" s="53" t="s">
        <v>1824</v>
      </c>
      <c r="V161" s="53" t="s">
        <v>1825</v>
      </c>
      <c r="W161" s="53" t="s">
        <v>1837</v>
      </c>
      <c r="X161" s="53" t="s">
        <v>1825</v>
      </c>
      <c r="Y161" s="53" t="s">
        <v>1827</v>
      </c>
      <c r="Z161" s="53">
        <v>24.28</v>
      </c>
      <c r="AA161" s="53">
        <v>20.78</v>
      </c>
      <c r="AB161" s="53">
        <v>3.5</v>
      </c>
      <c r="AC161" s="53">
        <v>20.78</v>
      </c>
      <c r="AD161" s="53">
        <v>0</v>
      </c>
      <c r="AE161" s="53">
        <v>0</v>
      </c>
      <c r="AF161" s="53" t="s">
        <v>1949</v>
      </c>
      <c r="AG161" s="53" t="s">
        <v>1813</v>
      </c>
      <c r="AH161" s="53" t="s">
        <v>1813</v>
      </c>
      <c r="AI161" s="53" t="s">
        <v>1849</v>
      </c>
      <c r="AJ161" s="53" t="s">
        <v>1824</v>
      </c>
      <c r="AK161" s="53" t="s">
        <v>496</v>
      </c>
      <c r="AL161" s="53" t="s">
        <v>1830</v>
      </c>
      <c r="AM161" s="53" t="s">
        <v>1831</v>
      </c>
      <c r="AN161" s="53" t="s">
        <v>1769</v>
      </c>
      <c r="AO161" s="53" t="s">
        <v>641</v>
      </c>
    </row>
    <row r="162" spans="1:41" x14ac:dyDescent="0.25">
      <c r="A162" s="53" t="s">
        <v>33</v>
      </c>
      <c r="B162" s="53" t="s">
        <v>1944</v>
      </c>
      <c r="C162" s="53" t="s">
        <v>1945</v>
      </c>
      <c r="D162" s="53" t="s">
        <v>1931</v>
      </c>
      <c r="E162" s="53" t="s">
        <v>1932</v>
      </c>
      <c r="F162" s="53" t="s">
        <v>775</v>
      </c>
      <c r="G162" s="53" t="s">
        <v>1813</v>
      </c>
      <c r="H162" s="53" t="s">
        <v>775</v>
      </c>
      <c r="I162" s="53" t="s">
        <v>1813</v>
      </c>
      <c r="J162" s="53" t="s">
        <v>1891</v>
      </c>
      <c r="K162" s="53" t="s">
        <v>1933</v>
      </c>
      <c r="L162" s="53" t="s">
        <v>1946</v>
      </c>
      <c r="M162" s="53" t="s">
        <v>1816</v>
      </c>
      <c r="N162" s="53" t="s">
        <v>1817</v>
      </c>
      <c r="O162" s="53" t="s">
        <v>1818</v>
      </c>
      <c r="P162" s="53" t="s">
        <v>1819</v>
      </c>
      <c r="Q162" s="53" t="s">
        <v>1820</v>
      </c>
      <c r="R162" s="53" t="s">
        <v>1821</v>
      </c>
      <c r="S162" s="53" t="s">
        <v>1947</v>
      </c>
      <c r="T162" s="53" t="s">
        <v>1948</v>
      </c>
      <c r="U162" s="53" t="s">
        <v>1824</v>
      </c>
      <c r="V162" s="53" t="s">
        <v>1825</v>
      </c>
      <c r="W162" s="53" t="s">
        <v>1838</v>
      </c>
      <c r="X162" s="53" t="s">
        <v>1825</v>
      </c>
      <c r="Y162" s="53" t="s">
        <v>1827</v>
      </c>
      <c r="Z162" s="53">
        <v>8.7100000000000009</v>
      </c>
      <c r="AA162" s="53">
        <v>6.51</v>
      </c>
      <c r="AB162" s="53">
        <v>2.2000000000000002</v>
      </c>
      <c r="AC162" s="53">
        <v>6.51</v>
      </c>
      <c r="AD162" s="53">
        <v>0</v>
      </c>
      <c r="AE162" s="53">
        <v>0</v>
      </c>
      <c r="AF162" s="53" t="s">
        <v>1949</v>
      </c>
      <c r="AG162" s="53" t="s">
        <v>1813</v>
      </c>
      <c r="AH162" s="53" t="s">
        <v>1813</v>
      </c>
      <c r="AI162" s="53" t="s">
        <v>1849</v>
      </c>
      <c r="AJ162" s="53" t="s">
        <v>1824</v>
      </c>
      <c r="AK162" s="53" t="s">
        <v>496</v>
      </c>
      <c r="AL162" s="53" t="s">
        <v>1830</v>
      </c>
      <c r="AM162" s="53" t="s">
        <v>1831</v>
      </c>
      <c r="AN162" s="53" t="s">
        <v>1769</v>
      </c>
      <c r="AO162" s="53" t="s">
        <v>641</v>
      </c>
    </row>
    <row r="163" spans="1:41" x14ac:dyDescent="0.25">
      <c r="A163" s="53" t="s">
        <v>32</v>
      </c>
      <c r="B163" s="53" t="s">
        <v>1809</v>
      </c>
      <c r="C163" s="53" t="s">
        <v>1810</v>
      </c>
      <c r="D163" s="53" t="s">
        <v>1811</v>
      </c>
      <c r="E163" s="53" t="s">
        <v>1812</v>
      </c>
      <c r="F163" s="53" t="s">
        <v>775</v>
      </c>
      <c r="G163" s="53" t="s">
        <v>1813</v>
      </c>
      <c r="H163" s="53" t="s">
        <v>775</v>
      </c>
      <c r="I163" s="53" t="s">
        <v>1813</v>
      </c>
      <c r="J163" s="53" t="s">
        <v>1814</v>
      </c>
      <c r="K163" s="53" t="s">
        <v>780</v>
      </c>
      <c r="L163" s="53" t="s">
        <v>1815</v>
      </c>
      <c r="M163" s="53" t="s">
        <v>1816</v>
      </c>
      <c r="N163" s="53" t="s">
        <v>1817</v>
      </c>
      <c r="O163" s="53" t="s">
        <v>1818</v>
      </c>
      <c r="P163" s="53" t="s">
        <v>1819</v>
      </c>
      <c r="Q163" s="53" t="s">
        <v>1820</v>
      </c>
      <c r="R163" s="53" t="s">
        <v>1821</v>
      </c>
      <c r="S163" s="53" t="s">
        <v>1822</v>
      </c>
      <c r="T163" s="53" t="s">
        <v>1823</v>
      </c>
      <c r="U163" s="53" t="s">
        <v>1824</v>
      </c>
      <c r="V163" s="53" t="s">
        <v>1825</v>
      </c>
      <c r="W163" s="53" t="s">
        <v>1826</v>
      </c>
      <c r="X163" s="53" t="s">
        <v>1825</v>
      </c>
      <c r="Y163" s="53" t="s">
        <v>1827</v>
      </c>
      <c r="Z163" s="53">
        <v>377.56</v>
      </c>
      <c r="AA163" s="53">
        <v>363.36</v>
      </c>
      <c r="AB163" s="53">
        <v>14.2</v>
      </c>
      <c r="AC163" s="53">
        <v>363.36</v>
      </c>
      <c r="AD163" s="53">
        <v>0</v>
      </c>
      <c r="AE163" s="53">
        <v>0</v>
      </c>
      <c r="AF163" s="53" t="s">
        <v>1828</v>
      </c>
      <c r="AG163" s="53" t="s">
        <v>1814</v>
      </c>
      <c r="AH163" s="53" t="s">
        <v>780</v>
      </c>
      <c r="AI163" s="53" t="s">
        <v>1829</v>
      </c>
      <c r="AJ163" s="53" t="s">
        <v>1824</v>
      </c>
      <c r="AK163" s="53" t="s">
        <v>496</v>
      </c>
      <c r="AL163" s="53" t="s">
        <v>1830</v>
      </c>
      <c r="AM163" s="53" t="s">
        <v>1831</v>
      </c>
      <c r="AN163" s="53" t="s">
        <v>1770</v>
      </c>
      <c r="AO163" s="53" t="s">
        <v>641</v>
      </c>
    </row>
    <row r="164" spans="1:41" x14ac:dyDescent="0.25">
      <c r="A164" s="53" t="s">
        <v>32</v>
      </c>
      <c r="B164" s="53" t="s">
        <v>1809</v>
      </c>
      <c r="C164" s="53" t="s">
        <v>1810</v>
      </c>
      <c r="D164" s="53" t="s">
        <v>1811</v>
      </c>
      <c r="E164" s="53" t="s">
        <v>1812</v>
      </c>
      <c r="F164" s="53" t="s">
        <v>775</v>
      </c>
      <c r="G164" s="53" t="s">
        <v>1813</v>
      </c>
      <c r="H164" s="53" t="s">
        <v>775</v>
      </c>
      <c r="I164" s="53" t="s">
        <v>1813</v>
      </c>
      <c r="J164" s="53" t="s">
        <v>1814</v>
      </c>
      <c r="K164" s="53" t="s">
        <v>780</v>
      </c>
      <c r="L164" s="53" t="s">
        <v>1815</v>
      </c>
      <c r="M164" s="53" t="s">
        <v>1816</v>
      </c>
      <c r="N164" s="53" t="s">
        <v>1817</v>
      </c>
      <c r="O164" s="53" t="s">
        <v>1818</v>
      </c>
      <c r="P164" s="53" t="s">
        <v>1819</v>
      </c>
      <c r="Q164" s="53" t="s">
        <v>1820</v>
      </c>
      <c r="R164" s="53" t="s">
        <v>1821</v>
      </c>
      <c r="S164" s="53" t="s">
        <v>1822</v>
      </c>
      <c r="T164" s="53" t="s">
        <v>1823</v>
      </c>
      <c r="U164" s="53" t="s">
        <v>1824</v>
      </c>
      <c r="V164" s="53" t="s">
        <v>1825</v>
      </c>
      <c r="W164" s="53" t="s">
        <v>1832</v>
      </c>
      <c r="X164" s="53" t="s">
        <v>1825</v>
      </c>
      <c r="Y164" s="53" t="s">
        <v>1827</v>
      </c>
      <c r="Z164" s="53">
        <v>2395.86</v>
      </c>
      <c r="AA164" s="53">
        <v>2342.5500000000002</v>
      </c>
      <c r="AB164" s="53">
        <v>53.31</v>
      </c>
      <c r="AC164" s="53">
        <v>2342.5500000000002</v>
      </c>
      <c r="AD164" s="53">
        <v>0</v>
      </c>
      <c r="AE164" s="53">
        <v>0</v>
      </c>
      <c r="AF164" s="53" t="s">
        <v>1828</v>
      </c>
      <c r="AG164" s="53" t="s">
        <v>1814</v>
      </c>
      <c r="AH164" s="53" t="s">
        <v>780</v>
      </c>
      <c r="AI164" s="53" t="s">
        <v>1829</v>
      </c>
      <c r="AJ164" s="53" t="s">
        <v>1824</v>
      </c>
      <c r="AK164" s="53" t="s">
        <v>496</v>
      </c>
      <c r="AL164" s="53" t="s">
        <v>1830</v>
      </c>
      <c r="AM164" s="53" t="s">
        <v>1831</v>
      </c>
      <c r="AN164" s="53" t="s">
        <v>1770</v>
      </c>
      <c r="AO164" s="53" t="s">
        <v>641</v>
      </c>
    </row>
    <row r="165" spans="1:41" x14ac:dyDescent="0.25">
      <c r="A165" s="53" t="s">
        <v>32</v>
      </c>
      <c r="B165" s="53" t="s">
        <v>1809</v>
      </c>
      <c r="C165" s="53" t="s">
        <v>1810</v>
      </c>
      <c r="D165" s="53" t="s">
        <v>1811</v>
      </c>
      <c r="E165" s="53" t="s">
        <v>1812</v>
      </c>
      <c r="F165" s="53" t="s">
        <v>775</v>
      </c>
      <c r="G165" s="53" t="s">
        <v>1813</v>
      </c>
      <c r="H165" s="53" t="s">
        <v>775</v>
      </c>
      <c r="I165" s="53" t="s">
        <v>1813</v>
      </c>
      <c r="J165" s="53" t="s">
        <v>1814</v>
      </c>
      <c r="K165" s="53" t="s">
        <v>780</v>
      </c>
      <c r="L165" s="53" t="s">
        <v>1815</v>
      </c>
      <c r="M165" s="53" t="s">
        <v>1816</v>
      </c>
      <c r="N165" s="53" t="s">
        <v>1817</v>
      </c>
      <c r="O165" s="53" t="s">
        <v>1818</v>
      </c>
      <c r="P165" s="53" t="s">
        <v>1819</v>
      </c>
      <c r="Q165" s="53" t="s">
        <v>1820</v>
      </c>
      <c r="R165" s="53" t="s">
        <v>1821</v>
      </c>
      <c r="S165" s="53" t="s">
        <v>1822</v>
      </c>
      <c r="T165" s="53" t="s">
        <v>1823</v>
      </c>
      <c r="U165" s="53" t="s">
        <v>1824</v>
      </c>
      <c r="V165" s="53" t="s">
        <v>1825</v>
      </c>
      <c r="W165" s="53" t="s">
        <v>1833</v>
      </c>
      <c r="X165" s="53" t="s">
        <v>1834</v>
      </c>
      <c r="Y165" s="53" t="s">
        <v>1827</v>
      </c>
      <c r="Z165" s="53">
        <v>861.73</v>
      </c>
      <c r="AA165" s="53">
        <v>839.97</v>
      </c>
      <c r="AB165" s="53">
        <v>21.76</v>
      </c>
      <c r="AC165" s="53">
        <v>839.97</v>
      </c>
      <c r="AD165" s="53">
        <v>0</v>
      </c>
      <c r="AE165" s="53">
        <v>0</v>
      </c>
      <c r="AF165" s="53" t="s">
        <v>1828</v>
      </c>
      <c r="AG165" s="53" t="s">
        <v>1814</v>
      </c>
      <c r="AH165" s="53" t="s">
        <v>780</v>
      </c>
      <c r="AI165" s="53" t="s">
        <v>1829</v>
      </c>
      <c r="AJ165" s="53" t="s">
        <v>1824</v>
      </c>
      <c r="AK165" s="53" t="s">
        <v>496</v>
      </c>
      <c r="AL165" s="53" t="s">
        <v>1830</v>
      </c>
      <c r="AM165" s="53" t="s">
        <v>1831</v>
      </c>
      <c r="AN165" s="53" t="s">
        <v>1770</v>
      </c>
      <c r="AO165" s="53" t="s">
        <v>641</v>
      </c>
    </row>
    <row r="166" spans="1:41" x14ac:dyDescent="0.25">
      <c r="A166" s="53" t="s">
        <v>32</v>
      </c>
      <c r="B166" s="53" t="s">
        <v>1809</v>
      </c>
      <c r="C166" s="53" t="s">
        <v>1810</v>
      </c>
      <c r="D166" s="53" t="s">
        <v>1811</v>
      </c>
      <c r="E166" s="53" t="s">
        <v>1812</v>
      </c>
      <c r="F166" s="53" t="s">
        <v>775</v>
      </c>
      <c r="G166" s="53" t="s">
        <v>1813</v>
      </c>
      <c r="H166" s="53" t="s">
        <v>775</v>
      </c>
      <c r="I166" s="53" t="s">
        <v>1813</v>
      </c>
      <c r="J166" s="53" t="s">
        <v>1814</v>
      </c>
      <c r="K166" s="53" t="s">
        <v>780</v>
      </c>
      <c r="L166" s="53" t="s">
        <v>1815</v>
      </c>
      <c r="M166" s="53" t="s">
        <v>1816</v>
      </c>
      <c r="N166" s="53" t="s">
        <v>1817</v>
      </c>
      <c r="O166" s="53" t="s">
        <v>1818</v>
      </c>
      <c r="P166" s="53" t="s">
        <v>1819</v>
      </c>
      <c r="Q166" s="53" t="s">
        <v>1820</v>
      </c>
      <c r="R166" s="53" t="s">
        <v>1821</v>
      </c>
      <c r="S166" s="53" t="s">
        <v>1822</v>
      </c>
      <c r="T166" s="53" t="s">
        <v>1823</v>
      </c>
      <c r="U166" s="53" t="s">
        <v>1824</v>
      </c>
      <c r="V166" s="53" t="s">
        <v>1825</v>
      </c>
      <c r="W166" s="53" t="s">
        <v>1833</v>
      </c>
      <c r="X166" s="53" t="s">
        <v>1835</v>
      </c>
      <c r="Y166" s="53" t="s">
        <v>1827</v>
      </c>
      <c r="Z166" s="53">
        <v>2.33</v>
      </c>
      <c r="AA166" s="53">
        <v>2.21</v>
      </c>
      <c r="AB166" s="53">
        <v>0.12</v>
      </c>
      <c r="AC166" s="53">
        <v>2.21</v>
      </c>
      <c r="AD166" s="53">
        <v>0</v>
      </c>
      <c r="AE166" s="53">
        <v>0</v>
      </c>
      <c r="AF166" s="53" t="s">
        <v>1828</v>
      </c>
      <c r="AG166" s="53" t="s">
        <v>1814</v>
      </c>
      <c r="AH166" s="53" t="s">
        <v>780</v>
      </c>
      <c r="AI166" s="53" t="s">
        <v>1829</v>
      </c>
      <c r="AJ166" s="53" t="s">
        <v>1824</v>
      </c>
      <c r="AK166" s="53" t="s">
        <v>496</v>
      </c>
      <c r="AL166" s="53" t="s">
        <v>1830</v>
      </c>
      <c r="AM166" s="53" t="s">
        <v>1831</v>
      </c>
      <c r="AN166" s="53" t="s">
        <v>1770</v>
      </c>
      <c r="AO166" s="53" t="s">
        <v>641</v>
      </c>
    </row>
    <row r="167" spans="1:41" x14ac:dyDescent="0.25">
      <c r="A167" s="53" t="s">
        <v>32</v>
      </c>
      <c r="B167" s="53" t="s">
        <v>1809</v>
      </c>
      <c r="C167" s="53" t="s">
        <v>1810</v>
      </c>
      <c r="D167" s="53" t="s">
        <v>1811</v>
      </c>
      <c r="E167" s="53" t="s">
        <v>1812</v>
      </c>
      <c r="F167" s="53" t="s">
        <v>775</v>
      </c>
      <c r="G167" s="53" t="s">
        <v>1813</v>
      </c>
      <c r="H167" s="53" t="s">
        <v>775</v>
      </c>
      <c r="I167" s="53" t="s">
        <v>1813</v>
      </c>
      <c r="J167" s="53" t="s">
        <v>1814</v>
      </c>
      <c r="K167" s="53" t="s">
        <v>780</v>
      </c>
      <c r="L167" s="53" t="s">
        <v>1815</v>
      </c>
      <c r="M167" s="53" t="s">
        <v>1816</v>
      </c>
      <c r="N167" s="53" t="s">
        <v>1817</v>
      </c>
      <c r="O167" s="53" t="s">
        <v>1818</v>
      </c>
      <c r="P167" s="53" t="s">
        <v>1819</v>
      </c>
      <c r="Q167" s="53" t="s">
        <v>1820</v>
      </c>
      <c r="R167" s="53" t="s">
        <v>1821</v>
      </c>
      <c r="S167" s="53" t="s">
        <v>1822</v>
      </c>
      <c r="T167" s="53" t="s">
        <v>1823</v>
      </c>
      <c r="U167" s="53" t="s">
        <v>1824</v>
      </c>
      <c r="V167" s="53" t="s">
        <v>1825</v>
      </c>
      <c r="W167" s="53" t="s">
        <v>1836</v>
      </c>
      <c r="X167" s="53" t="s">
        <v>1825</v>
      </c>
      <c r="Y167" s="53" t="s">
        <v>1827</v>
      </c>
      <c r="Z167" s="53">
        <v>3.19</v>
      </c>
      <c r="AA167" s="53">
        <v>3.11</v>
      </c>
      <c r="AB167" s="53">
        <v>0.08</v>
      </c>
      <c r="AC167" s="53">
        <v>3.11</v>
      </c>
      <c r="AD167" s="53">
        <v>0</v>
      </c>
      <c r="AE167" s="53">
        <v>0</v>
      </c>
      <c r="AF167" s="53" t="s">
        <v>1828</v>
      </c>
      <c r="AG167" s="53" t="s">
        <v>1814</v>
      </c>
      <c r="AH167" s="53" t="s">
        <v>780</v>
      </c>
      <c r="AI167" s="53" t="s">
        <v>1829</v>
      </c>
      <c r="AJ167" s="53" t="s">
        <v>1824</v>
      </c>
      <c r="AK167" s="53" t="s">
        <v>496</v>
      </c>
      <c r="AL167" s="53" t="s">
        <v>1830</v>
      </c>
      <c r="AM167" s="53" t="s">
        <v>1831</v>
      </c>
      <c r="AN167" s="53" t="s">
        <v>1770</v>
      </c>
      <c r="AO167" s="53" t="s">
        <v>641</v>
      </c>
    </row>
    <row r="168" spans="1:41" x14ac:dyDescent="0.25">
      <c r="A168" s="53" t="s">
        <v>32</v>
      </c>
      <c r="B168" s="53" t="s">
        <v>1809</v>
      </c>
      <c r="C168" s="53" t="s">
        <v>1810</v>
      </c>
      <c r="D168" s="53" t="s">
        <v>1811</v>
      </c>
      <c r="E168" s="53" t="s">
        <v>1812</v>
      </c>
      <c r="F168" s="53" t="s">
        <v>775</v>
      </c>
      <c r="G168" s="53" t="s">
        <v>1813</v>
      </c>
      <c r="H168" s="53" t="s">
        <v>775</v>
      </c>
      <c r="I168" s="53" t="s">
        <v>1813</v>
      </c>
      <c r="J168" s="53" t="s">
        <v>1814</v>
      </c>
      <c r="K168" s="53" t="s">
        <v>780</v>
      </c>
      <c r="L168" s="53" t="s">
        <v>1815</v>
      </c>
      <c r="M168" s="53" t="s">
        <v>1816</v>
      </c>
      <c r="N168" s="53" t="s">
        <v>1817</v>
      </c>
      <c r="O168" s="53" t="s">
        <v>1818</v>
      </c>
      <c r="P168" s="53" t="s">
        <v>1819</v>
      </c>
      <c r="Q168" s="53" t="s">
        <v>1820</v>
      </c>
      <c r="R168" s="53" t="s">
        <v>1821</v>
      </c>
      <c r="S168" s="53" t="s">
        <v>1822</v>
      </c>
      <c r="T168" s="53" t="s">
        <v>1823</v>
      </c>
      <c r="U168" s="53" t="s">
        <v>1824</v>
      </c>
      <c r="V168" s="53" t="s">
        <v>1825</v>
      </c>
      <c r="W168" s="53" t="s">
        <v>1837</v>
      </c>
      <c r="X168" s="53" t="s">
        <v>1825</v>
      </c>
      <c r="Y168" s="53" t="s">
        <v>1827</v>
      </c>
      <c r="Z168" s="53">
        <v>283.64999999999998</v>
      </c>
      <c r="AA168" s="53">
        <v>280.2</v>
      </c>
      <c r="AB168" s="53">
        <v>3.45</v>
      </c>
      <c r="AC168" s="53">
        <v>280.2</v>
      </c>
      <c r="AD168" s="53">
        <v>0</v>
      </c>
      <c r="AE168" s="53">
        <v>0</v>
      </c>
      <c r="AF168" s="53" t="s">
        <v>1828</v>
      </c>
      <c r="AG168" s="53" t="s">
        <v>1814</v>
      </c>
      <c r="AH168" s="53" t="s">
        <v>780</v>
      </c>
      <c r="AI168" s="53" t="s">
        <v>1829</v>
      </c>
      <c r="AJ168" s="53" t="s">
        <v>1824</v>
      </c>
      <c r="AK168" s="53" t="s">
        <v>496</v>
      </c>
      <c r="AL168" s="53" t="s">
        <v>1830</v>
      </c>
      <c r="AM168" s="53" t="s">
        <v>1831</v>
      </c>
      <c r="AN168" s="53" t="s">
        <v>1770</v>
      </c>
      <c r="AO168" s="53" t="s">
        <v>641</v>
      </c>
    </row>
    <row r="169" spans="1:41" x14ac:dyDescent="0.25">
      <c r="A169" s="53" t="s">
        <v>32</v>
      </c>
      <c r="B169" s="53" t="s">
        <v>1809</v>
      </c>
      <c r="C169" s="53" t="s">
        <v>1810</v>
      </c>
      <c r="D169" s="53" t="s">
        <v>1811</v>
      </c>
      <c r="E169" s="53" t="s">
        <v>1812</v>
      </c>
      <c r="F169" s="53" t="s">
        <v>775</v>
      </c>
      <c r="G169" s="53" t="s">
        <v>1813</v>
      </c>
      <c r="H169" s="53" t="s">
        <v>775</v>
      </c>
      <c r="I169" s="53" t="s">
        <v>1813</v>
      </c>
      <c r="J169" s="53" t="s">
        <v>1814</v>
      </c>
      <c r="K169" s="53" t="s">
        <v>780</v>
      </c>
      <c r="L169" s="53" t="s">
        <v>1815</v>
      </c>
      <c r="M169" s="53" t="s">
        <v>1816</v>
      </c>
      <c r="N169" s="53" t="s">
        <v>1817</v>
      </c>
      <c r="O169" s="53" t="s">
        <v>1818</v>
      </c>
      <c r="P169" s="53" t="s">
        <v>1819</v>
      </c>
      <c r="Q169" s="53" t="s">
        <v>1820</v>
      </c>
      <c r="R169" s="53" t="s">
        <v>1821</v>
      </c>
      <c r="S169" s="53" t="s">
        <v>1822</v>
      </c>
      <c r="T169" s="53" t="s">
        <v>1823</v>
      </c>
      <c r="U169" s="53" t="s">
        <v>1824</v>
      </c>
      <c r="V169" s="53" t="s">
        <v>1825</v>
      </c>
      <c r="W169" s="53" t="s">
        <v>1838</v>
      </c>
      <c r="X169" s="53" t="s">
        <v>1825</v>
      </c>
      <c r="Y169" s="53" t="s">
        <v>1827</v>
      </c>
      <c r="Z169" s="53">
        <v>217.91</v>
      </c>
      <c r="AA169" s="53">
        <v>212.77</v>
      </c>
      <c r="AB169" s="53">
        <v>5.14</v>
      </c>
      <c r="AC169" s="53">
        <v>212.77</v>
      </c>
      <c r="AD169" s="53">
        <v>0</v>
      </c>
      <c r="AE169" s="53">
        <v>0</v>
      </c>
      <c r="AF169" s="53" t="s">
        <v>1828</v>
      </c>
      <c r="AG169" s="53" t="s">
        <v>1814</v>
      </c>
      <c r="AH169" s="53" t="s">
        <v>780</v>
      </c>
      <c r="AI169" s="53" t="s">
        <v>1829</v>
      </c>
      <c r="AJ169" s="53" t="s">
        <v>1824</v>
      </c>
      <c r="AK169" s="53" t="s">
        <v>496</v>
      </c>
      <c r="AL169" s="53" t="s">
        <v>1830</v>
      </c>
      <c r="AM169" s="53" t="s">
        <v>1831</v>
      </c>
      <c r="AN169" s="53" t="s">
        <v>1770</v>
      </c>
      <c r="AO169" s="53" t="s">
        <v>641</v>
      </c>
    </row>
    <row r="170" spans="1:41" x14ac:dyDescent="0.25">
      <c r="A170" s="53" t="s">
        <v>32</v>
      </c>
      <c r="B170" s="53" t="s">
        <v>1839</v>
      </c>
      <c r="C170" s="53" t="s">
        <v>1840</v>
      </c>
      <c r="D170" s="53" t="s">
        <v>1841</v>
      </c>
      <c r="E170" s="53" t="s">
        <v>1842</v>
      </c>
      <c r="F170" s="53" t="s">
        <v>775</v>
      </c>
      <c r="G170" s="53" t="s">
        <v>1813</v>
      </c>
      <c r="H170" s="53" t="s">
        <v>775</v>
      </c>
      <c r="I170" s="53" t="s">
        <v>1813</v>
      </c>
      <c r="J170" s="53" t="s">
        <v>1843</v>
      </c>
      <c r="K170" s="53" t="s">
        <v>1844</v>
      </c>
      <c r="L170" s="53" t="s">
        <v>1845</v>
      </c>
      <c r="M170" s="53" t="s">
        <v>1816</v>
      </c>
      <c r="N170" s="53" t="s">
        <v>1817</v>
      </c>
      <c r="O170" s="53" t="s">
        <v>1818</v>
      </c>
      <c r="P170" s="53" t="s">
        <v>1819</v>
      </c>
      <c r="Q170" s="53" t="s">
        <v>1820</v>
      </c>
      <c r="R170" s="53" t="s">
        <v>1821</v>
      </c>
      <c r="S170" s="53" t="s">
        <v>1846</v>
      </c>
      <c r="T170" s="53" t="s">
        <v>1847</v>
      </c>
      <c r="U170" s="53" t="s">
        <v>1824</v>
      </c>
      <c r="V170" s="53" t="s">
        <v>1825</v>
      </c>
      <c r="W170" s="53" t="s">
        <v>1848</v>
      </c>
      <c r="X170" s="53" t="s">
        <v>1825</v>
      </c>
      <c r="Y170" s="53" t="s">
        <v>1827</v>
      </c>
      <c r="Z170" s="53">
        <v>585.41999999999996</v>
      </c>
      <c r="AA170" s="53">
        <v>585.41999999999996</v>
      </c>
      <c r="AB170" s="53">
        <v>0</v>
      </c>
      <c r="AC170" s="53">
        <v>585.41999999999996</v>
      </c>
      <c r="AD170" s="53">
        <v>0</v>
      </c>
      <c r="AE170" s="53">
        <v>0</v>
      </c>
      <c r="AF170" s="53" t="s">
        <v>1828</v>
      </c>
      <c r="AG170" s="53" t="s">
        <v>1843</v>
      </c>
      <c r="AH170" s="53" t="s">
        <v>1844</v>
      </c>
      <c r="AI170" s="53" t="s">
        <v>1849</v>
      </c>
      <c r="AJ170" s="53" t="s">
        <v>1824</v>
      </c>
      <c r="AK170" s="53" t="s">
        <v>496</v>
      </c>
      <c r="AL170" s="53" t="s">
        <v>1830</v>
      </c>
      <c r="AM170" s="53" t="s">
        <v>1831</v>
      </c>
      <c r="AN170" s="53" t="s">
        <v>1769</v>
      </c>
      <c r="AO170" s="53" t="s">
        <v>641</v>
      </c>
    </row>
    <row r="171" spans="1:41" x14ac:dyDescent="0.25">
      <c r="A171" s="53" t="s">
        <v>32</v>
      </c>
      <c r="B171" s="53" t="s">
        <v>1950</v>
      </c>
      <c r="C171" s="53" t="s">
        <v>1951</v>
      </c>
      <c r="D171" s="53" t="s">
        <v>1852</v>
      </c>
      <c r="E171" s="53" t="s">
        <v>510</v>
      </c>
      <c r="F171" s="53" t="s">
        <v>775</v>
      </c>
      <c r="G171" s="53" t="s">
        <v>1813</v>
      </c>
      <c r="H171" s="53" t="s">
        <v>775</v>
      </c>
      <c r="I171" s="53" t="s">
        <v>1813</v>
      </c>
      <c r="J171" s="53" t="s">
        <v>1814</v>
      </c>
      <c r="K171" s="53" t="s">
        <v>780</v>
      </c>
      <c r="L171" s="53" t="s">
        <v>1952</v>
      </c>
      <c r="M171" s="53" t="s">
        <v>1816</v>
      </c>
      <c r="N171" s="53" t="s">
        <v>1817</v>
      </c>
      <c r="O171" s="53" t="s">
        <v>1818</v>
      </c>
      <c r="P171" s="53" t="s">
        <v>1819</v>
      </c>
      <c r="Q171" s="53" t="s">
        <v>1820</v>
      </c>
      <c r="R171" s="53" t="s">
        <v>1821</v>
      </c>
      <c r="S171" s="53" t="s">
        <v>1953</v>
      </c>
      <c r="T171" s="53" t="s">
        <v>1954</v>
      </c>
      <c r="U171" s="53" t="s">
        <v>1824</v>
      </c>
      <c r="V171" s="53" t="s">
        <v>1825</v>
      </c>
      <c r="W171" s="53" t="s">
        <v>1856</v>
      </c>
      <c r="X171" s="53" t="s">
        <v>1857</v>
      </c>
      <c r="Y171" s="53" t="s">
        <v>1827</v>
      </c>
      <c r="Z171" s="53">
        <v>759.12</v>
      </c>
      <c r="AA171" s="53">
        <v>755.29</v>
      </c>
      <c r="AB171" s="53">
        <v>3.83</v>
      </c>
      <c r="AC171" s="53">
        <v>755.29</v>
      </c>
      <c r="AD171" s="53">
        <v>0</v>
      </c>
      <c r="AE171" s="53">
        <v>0</v>
      </c>
      <c r="AF171" s="53" t="s">
        <v>1828</v>
      </c>
      <c r="AG171" s="53" t="s">
        <v>1814</v>
      </c>
      <c r="AH171" s="53" t="s">
        <v>780</v>
      </c>
      <c r="AI171" s="53" t="s">
        <v>1829</v>
      </c>
      <c r="AJ171" s="53" t="s">
        <v>1824</v>
      </c>
      <c r="AK171" s="53" t="s">
        <v>496</v>
      </c>
      <c r="AL171" s="53" t="s">
        <v>1830</v>
      </c>
      <c r="AM171" s="53" t="s">
        <v>1831</v>
      </c>
      <c r="AN171" s="53" t="s">
        <v>1770</v>
      </c>
      <c r="AO171" s="53" t="s">
        <v>641</v>
      </c>
    </row>
    <row r="172" spans="1:41" x14ac:dyDescent="0.25">
      <c r="A172" s="53" t="s">
        <v>32</v>
      </c>
      <c r="B172" s="53" t="s">
        <v>1955</v>
      </c>
      <c r="C172" s="53" t="s">
        <v>1956</v>
      </c>
      <c r="D172" s="53" t="s">
        <v>1852</v>
      </c>
      <c r="E172" s="53" t="s">
        <v>510</v>
      </c>
      <c r="F172" s="53" t="s">
        <v>775</v>
      </c>
      <c r="G172" s="53" t="s">
        <v>1813</v>
      </c>
      <c r="H172" s="53" t="s">
        <v>775</v>
      </c>
      <c r="I172" s="53" t="s">
        <v>1813</v>
      </c>
      <c r="J172" s="53" t="s">
        <v>1814</v>
      </c>
      <c r="K172" s="53" t="s">
        <v>780</v>
      </c>
      <c r="L172" s="53" t="s">
        <v>1957</v>
      </c>
      <c r="M172" s="53" t="s">
        <v>1816</v>
      </c>
      <c r="N172" s="53" t="s">
        <v>1817</v>
      </c>
      <c r="O172" s="53" t="s">
        <v>1818</v>
      </c>
      <c r="P172" s="53" t="s">
        <v>1819</v>
      </c>
      <c r="Q172" s="53" t="s">
        <v>1820</v>
      </c>
      <c r="R172" s="53" t="s">
        <v>1821</v>
      </c>
      <c r="S172" s="53" t="s">
        <v>1958</v>
      </c>
      <c r="T172" s="53" t="s">
        <v>1959</v>
      </c>
      <c r="U172" s="53" t="s">
        <v>1824</v>
      </c>
      <c r="V172" s="53" t="s">
        <v>1825</v>
      </c>
      <c r="W172" s="53" t="s">
        <v>1856</v>
      </c>
      <c r="X172" s="53" t="s">
        <v>1857</v>
      </c>
      <c r="Y172" s="53" t="s">
        <v>1827</v>
      </c>
      <c r="Z172" s="53">
        <v>673.4</v>
      </c>
      <c r="AA172" s="53">
        <v>597.55999999999995</v>
      </c>
      <c r="AB172" s="53">
        <v>75.84</v>
      </c>
      <c r="AC172" s="53">
        <v>597.55999999999995</v>
      </c>
      <c r="AD172" s="53">
        <v>0</v>
      </c>
      <c r="AE172" s="53">
        <v>0</v>
      </c>
      <c r="AF172" s="53" t="s">
        <v>1828</v>
      </c>
      <c r="AG172" s="53" t="s">
        <v>1814</v>
      </c>
      <c r="AH172" s="53" t="s">
        <v>780</v>
      </c>
      <c r="AI172" s="53" t="s">
        <v>1829</v>
      </c>
      <c r="AJ172" s="53" t="s">
        <v>1824</v>
      </c>
      <c r="AK172" s="53" t="s">
        <v>496</v>
      </c>
      <c r="AL172" s="53" t="s">
        <v>1830</v>
      </c>
      <c r="AM172" s="53" t="s">
        <v>1831</v>
      </c>
      <c r="AN172" s="53" t="s">
        <v>1770</v>
      </c>
      <c r="AO172" s="53" t="s">
        <v>641</v>
      </c>
    </row>
    <row r="173" spans="1:41" x14ac:dyDescent="0.25">
      <c r="A173" s="53" t="s">
        <v>32</v>
      </c>
      <c r="B173" s="53" t="s">
        <v>1850</v>
      </c>
      <c r="C173" s="53" t="s">
        <v>1851</v>
      </c>
      <c r="D173" s="53" t="s">
        <v>1852</v>
      </c>
      <c r="E173" s="53" t="s">
        <v>510</v>
      </c>
      <c r="F173" s="53" t="s">
        <v>775</v>
      </c>
      <c r="G173" s="53" t="s">
        <v>1813</v>
      </c>
      <c r="H173" s="53" t="s">
        <v>775</v>
      </c>
      <c r="I173" s="53" t="s">
        <v>1813</v>
      </c>
      <c r="J173" s="53" t="s">
        <v>1814</v>
      </c>
      <c r="K173" s="53" t="s">
        <v>780</v>
      </c>
      <c r="L173" s="53" t="s">
        <v>1853</v>
      </c>
      <c r="M173" s="53" t="s">
        <v>1816</v>
      </c>
      <c r="N173" s="53" t="s">
        <v>1817</v>
      </c>
      <c r="O173" s="53" t="s">
        <v>1818</v>
      </c>
      <c r="P173" s="53" t="s">
        <v>1819</v>
      </c>
      <c r="Q173" s="53" t="s">
        <v>1820</v>
      </c>
      <c r="R173" s="53" t="s">
        <v>1821</v>
      </c>
      <c r="S173" s="53" t="s">
        <v>1854</v>
      </c>
      <c r="T173" s="53" t="s">
        <v>1855</v>
      </c>
      <c r="U173" s="53" t="s">
        <v>1824</v>
      </c>
      <c r="V173" s="53" t="s">
        <v>1825</v>
      </c>
      <c r="W173" s="53" t="s">
        <v>1856</v>
      </c>
      <c r="X173" s="53" t="s">
        <v>1857</v>
      </c>
      <c r="Y173" s="53" t="s">
        <v>1827</v>
      </c>
      <c r="Z173" s="53">
        <v>1000</v>
      </c>
      <c r="AA173" s="53">
        <v>1000</v>
      </c>
      <c r="AB173" s="53">
        <v>0</v>
      </c>
      <c r="AC173" s="53">
        <v>1000</v>
      </c>
      <c r="AD173" s="53">
        <v>0</v>
      </c>
      <c r="AE173" s="53">
        <v>0</v>
      </c>
      <c r="AF173" s="53" t="s">
        <v>1828</v>
      </c>
      <c r="AG173" s="53" t="s">
        <v>1814</v>
      </c>
      <c r="AH173" s="53" t="s">
        <v>780</v>
      </c>
      <c r="AI173" s="53" t="s">
        <v>1829</v>
      </c>
      <c r="AJ173" s="53" t="s">
        <v>1824</v>
      </c>
      <c r="AK173" s="53" t="s">
        <v>496</v>
      </c>
      <c r="AL173" s="53" t="s">
        <v>1830</v>
      </c>
      <c r="AM173" s="53" t="s">
        <v>1831</v>
      </c>
      <c r="AN173" s="53" t="s">
        <v>1770</v>
      </c>
      <c r="AO173" s="53" t="s">
        <v>641</v>
      </c>
    </row>
    <row r="174" spans="1:41" x14ac:dyDescent="0.25">
      <c r="A174" s="53" t="s">
        <v>32</v>
      </c>
      <c r="B174" s="53" t="s">
        <v>1858</v>
      </c>
      <c r="C174" s="53" t="s">
        <v>1859</v>
      </c>
      <c r="D174" s="53" t="s">
        <v>1852</v>
      </c>
      <c r="E174" s="53" t="s">
        <v>510</v>
      </c>
      <c r="F174" s="53" t="s">
        <v>775</v>
      </c>
      <c r="G174" s="53" t="s">
        <v>1813</v>
      </c>
      <c r="H174" s="53" t="s">
        <v>775</v>
      </c>
      <c r="I174" s="53" t="s">
        <v>1813</v>
      </c>
      <c r="J174" s="53" t="s">
        <v>1814</v>
      </c>
      <c r="K174" s="53" t="s">
        <v>780</v>
      </c>
      <c r="L174" s="53" t="s">
        <v>1860</v>
      </c>
      <c r="M174" s="53" t="s">
        <v>1816</v>
      </c>
      <c r="N174" s="53" t="s">
        <v>1817</v>
      </c>
      <c r="O174" s="53" t="s">
        <v>1818</v>
      </c>
      <c r="P174" s="53" t="s">
        <v>1819</v>
      </c>
      <c r="Q174" s="53" t="s">
        <v>1820</v>
      </c>
      <c r="R174" s="53" t="s">
        <v>1821</v>
      </c>
      <c r="S174" s="53" t="s">
        <v>1861</v>
      </c>
      <c r="T174" s="53" t="s">
        <v>1862</v>
      </c>
      <c r="U174" s="53" t="s">
        <v>1824</v>
      </c>
      <c r="V174" s="53" t="s">
        <v>1825</v>
      </c>
      <c r="W174" s="53" t="s">
        <v>1856</v>
      </c>
      <c r="X174" s="53" t="s">
        <v>1857</v>
      </c>
      <c r="Y174" s="53" t="s">
        <v>1827</v>
      </c>
      <c r="Z174" s="53">
        <v>1889.95</v>
      </c>
      <c r="AA174" s="53">
        <v>1492.95</v>
      </c>
      <c r="AB174" s="53">
        <v>397</v>
      </c>
      <c r="AC174" s="53">
        <v>1492.95</v>
      </c>
      <c r="AD174" s="53">
        <v>0</v>
      </c>
      <c r="AE174" s="53">
        <v>0</v>
      </c>
      <c r="AF174" s="53" t="s">
        <v>1828</v>
      </c>
      <c r="AG174" s="53" t="s">
        <v>1814</v>
      </c>
      <c r="AH174" s="53" t="s">
        <v>780</v>
      </c>
      <c r="AI174" s="53" t="s">
        <v>1829</v>
      </c>
      <c r="AJ174" s="53" t="s">
        <v>1824</v>
      </c>
      <c r="AK174" s="53" t="s">
        <v>496</v>
      </c>
      <c r="AL174" s="53" t="s">
        <v>1830</v>
      </c>
      <c r="AM174" s="53" t="s">
        <v>1831</v>
      </c>
      <c r="AN174" s="53" t="s">
        <v>1770</v>
      </c>
      <c r="AO174" s="53" t="s">
        <v>641</v>
      </c>
    </row>
    <row r="175" spans="1:41" x14ac:dyDescent="0.25">
      <c r="A175" s="53" t="s">
        <v>32</v>
      </c>
      <c r="B175" s="53" t="s">
        <v>1863</v>
      </c>
      <c r="C175" s="53" t="s">
        <v>1864</v>
      </c>
      <c r="D175" s="53" t="s">
        <v>1852</v>
      </c>
      <c r="E175" s="53" t="s">
        <v>510</v>
      </c>
      <c r="F175" s="53" t="s">
        <v>775</v>
      </c>
      <c r="G175" s="53" t="s">
        <v>1813</v>
      </c>
      <c r="H175" s="53" t="s">
        <v>775</v>
      </c>
      <c r="I175" s="53" t="s">
        <v>1813</v>
      </c>
      <c r="J175" s="53" t="s">
        <v>1814</v>
      </c>
      <c r="K175" s="53" t="s">
        <v>780</v>
      </c>
      <c r="L175" s="53" t="s">
        <v>1860</v>
      </c>
      <c r="M175" s="53" t="s">
        <v>1816</v>
      </c>
      <c r="N175" s="53" t="s">
        <v>1817</v>
      </c>
      <c r="O175" s="53" t="s">
        <v>1818</v>
      </c>
      <c r="P175" s="53" t="s">
        <v>1819</v>
      </c>
      <c r="Q175" s="53" t="s">
        <v>1820</v>
      </c>
      <c r="R175" s="53" t="s">
        <v>1821</v>
      </c>
      <c r="S175" s="53" t="s">
        <v>1865</v>
      </c>
      <c r="T175" s="53" t="s">
        <v>1866</v>
      </c>
      <c r="U175" s="53" t="s">
        <v>1824</v>
      </c>
      <c r="V175" s="53" t="s">
        <v>1825</v>
      </c>
      <c r="W175" s="53" t="s">
        <v>1856</v>
      </c>
      <c r="X175" s="53" t="s">
        <v>1857</v>
      </c>
      <c r="Y175" s="53" t="s">
        <v>1827</v>
      </c>
      <c r="Z175" s="53">
        <v>1000</v>
      </c>
      <c r="AA175" s="53">
        <v>905.58</v>
      </c>
      <c r="AB175" s="53">
        <v>94.42</v>
      </c>
      <c r="AC175" s="53">
        <v>905.58</v>
      </c>
      <c r="AD175" s="53">
        <v>0</v>
      </c>
      <c r="AE175" s="53">
        <v>0</v>
      </c>
      <c r="AF175" s="53" t="s">
        <v>1828</v>
      </c>
      <c r="AG175" s="53" t="s">
        <v>1814</v>
      </c>
      <c r="AH175" s="53" t="s">
        <v>780</v>
      </c>
      <c r="AI175" s="53" t="s">
        <v>1829</v>
      </c>
      <c r="AJ175" s="53" t="s">
        <v>1824</v>
      </c>
      <c r="AK175" s="53" t="s">
        <v>496</v>
      </c>
      <c r="AL175" s="53" t="s">
        <v>1830</v>
      </c>
      <c r="AM175" s="53" t="s">
        <v>1831</v>
      </c>
      <c r="AN175" s="53" t="s">
        <v>1770</v>
      </c>
      <c r="AO175" s="53" t="s">
        <v>641</v>
      </c>
    </row>
    <row r="176" spans="1:41" x14ac:dyDescent="0.25">
      <c r="A176" s="53" t="s">
        <v>32</v>
      </c>
      <c r="B176" s="53" t="s">
        <v>1872</v>
      </c>
      <c r="C176" s="53" t="s">
        <v>1873</v>
      </c>
      <c r="D176" s="53" t="s">
        <v>1841</v>
      </c>
      <c r="E176" s="53" t="s">
        <v>1842</v>
      </c>
      <c r="F176" s="53" t="s">
        <v>775</v>
      </c>
      <c r="G176" s="53" t="s">
        <v>1813</v>
      </c>
      <c r="H176" s="53" t="s">
        <v>775</v>
      </c>
      <c r="I176" s="53" t="s">
        <v>1813</v>
      </c>
      <c r="J176" s="53" t="s">
        <v>1843</v>
      </c>
      <c r="K176" s="53" t="s">
        <v>1844</v>
      </c>
      <c r="L176" s="53" t="s">
        <v>1874</v>
      </c>
      <c r="M176" s="53" t="s">
        <v>1816</v>
      </c>
      <c r="N176" s="53" t="s">
        <v>1817</v>
      </c>
      <c r="O176" s="53" t="s">
        <v>1818</v>
      </c>
      <c r="P176" s="53" t="s">
        <v>1819</v>
      </c>
      <c r="Q176" s="53" t="s">
        <v>1820</v>
      </c>
      <c r="R176" s="53" t="s">
        <v>1821</v>
      </c>
      <c r="S176" s="53" t="s">
        <v>1875</v>
      </c>
      <c r="T176" s="53" t="s">
        <v>1876</v>
      </c>
      <c r="U176" s="53" t="s">
        <v>1824</v>
      </c>
      <c r="V176" s="53" t="s">
        <v>1825</v>
      </c>
      <c r="W176" s="53" t="s">
        <v>1826</v>
      </c>
      <c r="X176" s="53" t="s">
        <v>1825</v>
      </c>
      <c r="Y176" s="53" t="s">
        <v>1827</v>
      </c>
      <c r="Z176" s="53">
        <v>4.05</v>
      </c>
      <c r="AA176" s="53">
        <v>4.05</v>
      </c>
      <c r="AB176" s="53">
        <v>0</v>
      </c>
      <c r="AC176" s="53">
        <v>4.05</v>
      </c>
      <c r="AD176" s="53">
        <v>0</v>
      </c>
      <c r="AE176" s="53">
        <v>0</v>
      </c>
      <c r="AF176" s="53" t="s">
        <v>1828</v>
      </c>
      <c r="AG176" s="53" t="s">
        <v>1843</v>
      </c>
      <c r="AH176" s="53" t="s">
        <v>1844</v>
      </c>
      <c r="AI176" s="53" t="s">
        <v>1849</v>
      </c>
      <c r="AJ176" s="53" t="s">
        <v>1824</v>
      </c>
      <c r="AK176" s="53" t="s">
        <v>496</v>
      </c>
      <c r="AL176" s="53" t="s">
        <v>1830</v>
      </c>
      <c r="AM176" s="53" t="s">
        <v>1831</v>
      </c>
      <c r="AN176" s="53" t="s">
        <v>1769</v>
      </c>
      <c r="AO176" s="53" t="s">
        <v>641</v>
      </c>
    </row>
    <row r="177" spans="1:41" x14ac:dyDescent="0.25">
      <c r="A177" s="53" t="s">
        <v>32</v>
      </c>
      <c r="B177" s="53" t="s">
        <v>1872</v>
      </c>
      <c r="C177" s="53" t="s">
        <v>1873</v>
      </c>
      <c r="D177" s="53" t="s">
        <v>1841</v>
      </c>
      <c r="E177" s="53" t="s">
        <v>1842</v>
      </c>
      <c r="F177" s="53" t="s">
        <v>775</v>
      </c>
      <c r="G177" s="53" t="s">
        <v>1813</v>
      </c>
      <c r="H177" s="53" t="s">
        <v>775</v>
      </c>
      <c r="I177" s="53" t="s">
        <v>1813</v>
      </c>
      <c r="J177" s="53" t="s">
        <v>1843</v>
      </c>
      <c r="K177" s="53" t="s">
        <v>1844</v>
      </c>
      <c r="L177" s="53" t="s">
        <v>1874</v>
      </c>
      <c r="M177" s="53" t="s">
        <v>1816</v>
      </c>
      <c r="N177" s="53" t="s">
        <v>1817</v>
      </c>
      <c r="O177" s="53" t="s">
        <v>1818</v>
      </c>
      <c r="P177" s="53" t="s">
        <v>1819</v>
      </c>
      <c r="Q177" s="53" t="s">
        <v>1820</v>
      </c>
      <c r="R177" s="53" t="s">
        <v>1821</v>
      </c>
      <c r="S177" s="53" t="s">
        <v>1875</v>
      </c>
      <c r="T177" s="53" t="s">
        <v>1876</v>
      </c>
      <c r="U177" s="53" t="s">
        <v>1824</v>
      </c>
      <c r="V177" s="53" t="s">
        <v>1825</v>
      </c>
      <c r="W177" s="53" t="s">
        <v>1832</v>
      </c>
      <c r="X177" s="53" t="s">
        <v>1825</v>
      </c>
      <c r="Y177" s="53" t="s">
        <v>1827</v>
      </c>
      <c r="Z177" s="53">
        <v>126.26</v>
      </c>
      <c r="AA177" s="53">
        <v>126.26</v>
      </c>
      <c r="AB177" s="53">
        <v>0</v>
      </c>
      <c r="AC177" s="53">
        <v>126.26</v>
      </c>
      <c r="AD177" s="53">
        <v>0</v>
      </c>
      <c r="AE177" s="53">
        <v>0</v>
      </c>
      <c r="AF177" s="53" t="s">
        <v>1828</v>
      </c>
      <c r="AG177" s="53" t="s">
        <v>1843</v>
      </c>
      <c r="AH177" s="53" t="s">
        <v>1844</v>
      </c>
      <c r="AI177" s="53" t="s">
        <v>1849</v>
      </c>
      <c r="AJ177" s="53" t="s">
        <v>1824</v>
      </c>
      <c r="AK177" s="53" t="s">
        <v>496</v>
      </c>
      <c r="AL177" s="53" t="s">
        <v>1830</v>
      </c>
      <c r="AM177" s="53" t="s">
        <v>1831</v>
      </c>
      <c r="AN177" s="53" t="s">
        <v>1769</v>
      </c>
      <c r="AO177" s="53" t="s">
        <v>641</v>
      </c>
    </row>
    <row r="178" spans="1:41" x14ac:dyDescent="0.25">
      <c r="A178" s="53" t="s">
        <v>32</v>
      </c>
      <c r="B178" s="53" t="s">
        <v>1872</v>
      </c>
      <c r="C178" s="53" t="s">
        <v>1873</v>
      </c>
      <c r="D178" s="53" t="s">
        <v>1841</v>
      </c>
      <c r="E178" s="53" t="s">
        <v>1842</v>
      </c>
      <c r="F178" s="53" t="s">
        <v>775</v>
      </c>
      <c r="G178" s="53" t="s">
        <v>1813</v>
      </c>
      <c r="H178" s="53" t="s">
        <v>775</v>
      </c>
      <c r="I178" s="53" t="s">
        <v>1813</v>
      </c>
      <c r="J178" s="53" t="s">
        <v>1843</v>
      </c>
      <c r="K178" s="53" t="s">
        <v>1844</v>
      </c>
      <c r="L178" s="53" t="s">
        <v>1874</v>
      </c>
      <c r="M178" s="53" t="s">
        <v>1816</v>
      </c>
      <c r="N178" s="53" t="s">
        <v>1817</v>
      </c>
      <c r="O178" s="53" t="s">
        <v>1818</v>
      </c>
      <c r="P178" s="53" t="s">
        <v>1819</v>
      </c>
      <c r="Q178" s="53" t="s">
        <v>1820</v>
      </c>
      <c r="R178" s="53" t="s">
        <v>1821</v>
      </c>
      <c r="S178" s="53" t="s">
        <v>1875</v>
      </c>
      <c r="T178" s="53" t="s">
        <v>1876</v>
      </c>
      <c r="U178" s="53" t="s">
        <v>1824</v>
      </c>
      <c r="V178" s="53" t="s">
        <v>1825</v>
      </c>
      <c r="W178" s="53" t="s">
        <v>1837</v>
      </c>
      <c r="X178" s="53" t="s">
        <v>1825</v>
      </c>
      <c r="Y178" s="53" t="s">
        <v>1827</v>
      </c>
      <c r="Z178" s="53">
        <v>0.86</v>
      </c>
      <c r="AA178" s="53">
        <v>0.86</v>
      </c>
      <c r="AB178" s="53">
        <v>0</v>
      </c>
      <c r="AC178" s="53">
        <v>0.86</v>
      </c>
      <c r="AD178" s="53">
        <v>0</v>
      </c>
      <c r="AE178" s="53">
        <v>0</v>
      </c>
      <c r="AF178" s="53" t="s">
        <v>1828</v>
      </c>
      <c r="AG178" s="53" t="s">
        <v>1843</v>
      </c>
      <c r="AH178" s="53" t="s">
        <v>1844</v>
      </c>
      <c r="AI178" s="53" t="s">
        <v>1849</v>
      </c>
      <c r="AJ178" s="53" t="s">
        <v>1824</v>
      </c>
      <c r="AK178" s="53" t="s">
        <v>496</v>
      </c>
      <c r="AL178" s="53" t="s">
        <v>1830</v>
      </c>
      <c r="AM178" s="53" t="s">
        <v>1831</v>
      </c>
      <c r="AN178" s="53" t="s">
        <v>1769</v>
      </c>
      <c r="AO178" s="53" t="s">
        <v>641</v>
      </c>
    </row>
    <row r="179" spans="1:41" x14ac:dyDescent="0.25">
      <c r="A179" s="53" t="s">
        <v>32</v>
      </c>
      <c r="B179" s="53" t="s">
        <v>1872</v>
      </c>
      <c r="C179" s="53" t="s">
        <v>1873</v>
      </c>
      <c r="D179" s="53" t="s">
        <v>1841</v>
      </c>
      <c r="E179" s="53" t="s">
        <v>1842</v>
      </c>
      <c r="F179" s="53" t="s">
        <v>775</v>
      </c>
      <c r="G179" s="53" t="s">
        <v>1813</v>
      </c>
      <c r="H179" s="53" t="s">
        <v>775</v>
      </c>
      <c r="I179" s="53" t="s">
        <v>1813</v>
      </c>
      <c r="J179" s="53" t="s">
        <v>1843</v>
      </c>
      <c r="K179" s="53" t="s">
        <v>1844</v>
      </c>
      <c r="L179" s="53" t="s">
        <v>1874</v>
      </c>
      <c r="M179" s="53" t="s">
        <v>1816</v>
      </c>
      <c r="N179" s="53" t="s">
        <v>1817</v>
      </c>
      <c r="O179" s="53" t="s">
        <v>1818</v>
      </c>
      <c r="P179" s="53" t="s">
        <v>1819</v>
      </c>
      <c r="Q179" s="53" t="s">
        <v>1820</v>
      </c>
      <c r="R179" s="53" t="s">
        <v>1821</v>
      </c>
      <c r="S179" s="53" t="s">
        <v>1875</v>
      </c>
      <c r="T179" s="53" t="s">
        <v>1876</v>
      </c>
      <c r="U179" s="53" t="s">
        <v>1824</v>
      </c>
      <c r="V179" s="53" t="s">
        <v>1825</v>
      </c>
      <c r="W179" s="53" t="s">
        <v>1838</v>
      </c>
      <c r="X179" s="53" t="s">
        <v>1825</v>
      </c>
      <c r="Y179" s="53" t="s">
        <v>1827</v>
      </c>
      <c r="Z179" s="53">
        <v>0.27</v>
      </c>
      <c r="AA179" s="53">
        <v>0.27</v>
      </c>
      <c r="AB179" s="53">
        <v>0</v>
      </c>
      <c r="AC179" s="53">
        <v>0.27</v>
      </c>
      <c r="AD179" s="53">
        <v>0</v>
      </c>
      <c r="AE179" s="53">
        <v>0</v>
      </c>
      <c r="AF179" s="53" t="s">
        <v>1828</v>
      </c>
      <c r="AG179" s="53" t="s">
        <v>1843</v>
      </c>
      <c r="AH179" s="53" t="s">
        <v>1844</v>
      </c>
      <c r="AI179" s="53" t="s">
        <v>1849</v>
      </c>
      <c r="AJ179" s="53" t="s">
        <v>1824</v>
      </c>
      <c r="AK179" s="53" t="s">
        <v>496</v>
      </c>
      <c r="AL179" s="53" t="s">
        <v>1830</v>
      </c>
      <c r="AM179" s="53" t="s">
        <v>1831</v>
      </c>
      <c r="AN179" s="53" t="s">
        <v>1769</v>
      </c>
      <c r="AO179" s="53" t="s">
        <v>641</v>
      </c>
    </row>
    <row r="180" spans="1:41" x14ac:dyDescent="0.25">
      <c r="A180" s="53" t="s">
        <v>32</v>
      </c>
      <c r="B180" s="53" t="s">
        <v>1872</v>
      </c>
      <c r="C180" s="53" t="s">
        <v>1873</v>
      </c>
      <c r="D180" s="53" t="s">
        <v>1841</v>
      </c>
      <c r="E180" s="53" t="s">
        <v>1842</v>
      </c>
      <c r="F180" s="53" t="s">
        <v>775</v>
      </c>
      <c r="G180" s="53" t="s">
        <v>1813</v>
      </c>
      <c r="H180" s="53" t="s">
        <v>775</v>
      </c>
      <c r="I180" s="53" t="s">
        <v>1813</v>
      </c>
      <c r="J180" s="53" t="s">
        <v>1843</v>
      </c>
      <c r="K180" s="53" t="s">
        <v>1844</v>
      </c>
      <c r="L180" s="53" t="s">
        <v>1874</v>
      </c>
      <c r="M180" s="53" t="s">
        <v>1816</v>
      </c>
      <c r="N180" s="53" t="s">
        <v>1817</v>
      </c>
      <c r="O180" s="53" t="s">
        <v>1818</v>
      </c>
      <c r="P180" s="53" t="s">
        <v>1819</v>
      </c>
      <c r="Q180" s="53" t="s">
        <v>1820</v>
      </c>
      <c r="R180" s="53" t="s">
        <v>1821</v>
      </c>
      <c r="S180" s="53" t="s">
        <v>1875</v>
      </c>
      <c r="T180" s="53" t="s">
        <v>1876</v>
      </c>
      <c r="U180" s="53" t="s">
        <v>1824</v>
      </c>
      <c r="V180" s="53" t="s">
        <v>1825</v>
      </c>
      <c r="W180" s="53" t="s">
        <v>1848</v>
      </c>
      <c r="X180" s="53" t="s">
        <v>1825</v>
      </c>
      <c r="Y180" s="53" t="s">
        <v>1827</v>
      </c>
      <c r="Z180" s="53">
        <v>1868.56</v>
      </c>
      <c r="AA180" s="53">
        <v>1868.56</v>
      </c>
      <c r="AB180" s="53">
        <v>0</v>
      </c>
      <c r="AC180" s="53">
        <v>1868.56</v>
      </c>
      <c r="AD180" s="53">
        <v>0</v>
      </c>
      <c r="AE180" s="53">
        <v>0</v>
      </c>
      <c r="AF180" s="53" t="s">
        <v>1828</v>
      </c>
      <c r="AG180" s="53" t="s">
        <v>1843</v>
      </c>
      <c r="AH180" s="53" t="s">
        <v>1844</v>
      </c>
      <c r="AI180" s="53" t="s">
        <v>1849</v>
      </c>
      <c r="AJ180" s="53" t="s">
        <v>1824</v>
      </c>
      <c r="AK180" s="53" t="s">
        <v>496</v>
      </c>
      <c r="AL180" s="53" t="s">
        <v>1830</v>
      </c>
      <c r="AM180" s="53" t="s">
        <v>1831</v>
      </c>
      <c r="AN180" s="53" t="s">
        <v>1769</v>
      </c>
      <c r="AO180" s="53" t="s">
        <v>641</v>
      </c>
    </row>
    <row r="181" spans="1:41" x14ac:dyDescent="0.25">
      <c r="A181" s="53" t="s">
        <v>32</v>
      </c>
      <c r="B181" s="53" t="s">
        <v>1877</v>
      </c>
      <c r="C181" s="53" t="s">
        <v>1878</v>
      </c>
      <c r="D181" s="53" t="s">
        <v>1841</v>
      </c>
      <c r="E181" s="53" t="s">
        <v>1842</v>
      </c>
      <c r="F181" s="53" t="s">
        <v>775</v>
      </c>
      <c r="G181" s="53" t="s">
        <v>1813</v>
      </c>
      <c r="H181" s="53" t="s">
        <v>775</v>
      </c>
      <c r="I181" s="53" t="s">
        <v>1813</v>
      </c>
      <c r="J181" s="53" t="s">
        <v>1843</v>
      </c>
      <c r="K181" s="53" t="s">
        <v>1844</v>
      </c>
      <c r="L181" s="53" t="s">
        <v>1879</v>
      </c>
      <c r="M181" s="53" t="s">
        <v>1816</v>
      </c>
      <c r="N181" s="53" t="s">
        <v>1817</v>
      </c>
      <c r="O181" s="53" t="s">
        <v>1818</v>
      </c>
      <c r="P181" s="53" t="s">
        <v>1819</v>
      </c>
      <c r="Q181" s="53" t="s">
        <v>1820</v>
      </c>
      <c r="R181" s="53" t="s">
        <v>1821</v>
      </c>
      <c r="S181" s="53" t="s">
        <v>1880</v>
      </c>
      <c r="T181" s="53" t="s">
        <v>1881</v>
      </c>
      <c r="U181" s="53" t="s">
        <v>1824</v>
      </c>
      <c r="V181" s="53" t="s">
        <v>1825</v>
      </c>
      <c r="W181" s="53" t="s">
        <v>1826</v>
      </c>
      <c r="X181" s="53" t="s">
        <v>1825</v>
      </c>
      <c r="Y181" s="53" t="s">
        <v>1827</v>
      </c>
      <c r="Z181" s="53">
        <v>314.8</v>
      </c>
      <c r="AA181" s="53">
        <v>314.8</v>
      </c>
      <c r="AB181" s="53">
        <v>0</v>
      </c>
      <c r="AC181" s="53">
        <v>314.8</v>
      </c>
      <c r="AD181" s="53">
        <v>0</v>
      </c>
      <c r="AE181" s="53">
        <v>0</v>
      </c>
      <c r="AF181" s="53" t="s">
        <v>1828</v>
      </c>
      <c r="AG181" s="53" t="s">
        <v>1843</v>
      </c>
      <c r="AH181" s="53" t="s">
        <v>1844</v>
      </c>
      <c r="AI181" s="53" t="s">
        <v>1849</v>
      </c>
      <c r="AJ181" s="53" t="s">
        <v>1824</v>
      </c>
      <c r="AK181" s="53" t="s">
        <v>496</v>
      </c>
      <c r="AL181" s="53" t="s">
        <v>1830</v>
      </c>
      <c r="AM181" s="53" t="s">
        <v>1831</v>
      </c>
      <c r="AN181" s="53" t="s">
        <v>1769</v>
      </c>
      <c r="AO181" s="53" t="s">
        <v>641</v>
      </c>
    </row>
    <row r="182" spans="1:41" x14ac:dyDescent="0.25">
      <c r="A182" s="53" t="s">
        <v>32</v>
      </c>
      <c r="B182" s="53" t="s">
        <v>1877</v>
      </c>
      <c r="C182" s="53" t="s">
        <v>1878</v>
      </c>
      <c r="D182" s="53" t="s">
        <v>1841</v>
      </c>
      <c r="E182" s="53" t="s">
        <v>1842</v>
      </c>
      <c r="F182" s="53" t="s">
        <v>775</v>
      </c>
      <c r="G182" s="53" t="s">
        <v>1813</v>
      </c>
      <c r="H182" s="53" t="s">
        <v>775</v>
      </c>
      <c r="I182" s="53" t="s">
        <v>1813</v>
      </c>
      <c r="J182" s="53" t="s">
        <v>1843</v>
      </c>
      <c r="K182" s="53" t="s">
        <v>1844</v>
      </c>
      <c r="L182" s="53" t="s">
        <v>1879</v>
      </c>
      <c r="M182" s="53" t="s">
        <v>1816</v>
      </c>
      <c r="N182" s="53" t="s">
        <v>1817</v>
      </c>
      <c r="O182" s="53" t="s">
        <v>1818</v>
      </c>
      <c r="P182" s="53" t="s">
        <v>1819</v>
      </c>
      <c r="Q182" s="53" t="s">
        <v>1820</v>
      </c>
      <c r="R182" s="53" t="s">
        <v>1821</v>
      </c>
      <c r="S182" s="53" t="s">
        <v>1880</v>
      </c>
      <c r="T182" s="53" t="s">
        <v>1881</v>
      </c>
      <c r="U182" s="53" t="s">
        <v>1824</v>
      </c>
      <c r="V182" s="53" t="s">
        <v>1825</v>
      </c>
      <c r="W182" s="53" t="s">
        <v>1832</v>
      </c>
      <c r="X182" s="53" t="s">
        <v>1825</v>
      </c>
      <c r="Y182" s="53" t="s">
        <v>1827</v>
      </c>
      <c r="Z182" s="53">
        <v>159.5</v>
      </c>
      <c r="AA182" s="53">
        <v>159.5</v>
      </c>
      <c r="AB182" s="53">
        <v>0</v>
      </c>
      <c r="AC182" s="53">
        <v>159.5</v>
      </c>
      <c r="AD182" s="53">
        <v>0</v>
      </c>
      <c r="AE182" s="53">
        <v>0</v>
      </c>
      <c r="AF182" s="53" t="s">
        <v>1828</v>
      </c>
      <c r="AG182" s="53" t="s">
        <v>1843</v>
      </c>
      <c r="AH182" s="53" t="s">
        <v>1844</v>
      </c>
      <c r="AI182" s="53" t="s">
        <v>1849</v>
      </c>
      <c r="AJ182" s="53" t="s">
        <v>1824</v>
      </c>
      <c r="AK182" s="53" t="s">
        <v>496</v>
      </c>
      <c r="AL182" s="53" t="s">
        <v>1830</v>
      </c>
      <c r="AM182" s="53" t="s">
        <v>1831</v>
      </c>
      <c r="AN182" s="53" t="s">
        <v>1769</v>
      </c>
      <c r="AO182" s="53" t="s">
        <v>641</v>
      </c>
    </row>
    <row r="183" spans="1:41" x14ac:dyDescent="0.25">
      <c r="A183" s="53" t="s">
        <v>32</v>
      </c>
      <c r="B183" s="53" t="s">
        <v>1877</v>
      </c>
      <c r="C183" s="53" t="s">
        <v>1878</v>
      </c>
      <c r="D183" s="53" t="s">
        <v>1841</v>
      </c>
      <c r="E183" s="53" t="s">
        <v>1842</v>
      </c>
      <c r="F183" s="53" t="s">
        <v>775</v>
      </c>
      <c r="G183" s="53" t="s">
        <v>1813</v>
      </c>
      <c r="H183" s="53" t="s">
        <v>775</v>
      </c>
      <c r="I183" s="53" t="s">
        <v>1813</v>
      </c>
      <c r="J183" s="53" t="s">
        <v>1843</v>
      </c>
      <c r="K183" s="53" t="s">
        <v>1844</v>
      </c>
      <c r="L183" s="53" t="s">
        <v>1879</v>
      </c>
      <c r="M183" s="53" t="s">
        <v>1816</v>
      </c>
      <c r="N183" s="53" t="s">
        <v>1817</v>
      </c>
      <c r="O183" s="53" t="s">
        <v>1818</v>
      </c>
      <c r="P183" s="53" t="s">
        <v>1819</v>
      </c>
      <c r="Q183" s="53" t="s">
        <v>1820</v>
      </c>
      <c r="R183" s="53" t="s">
        <v>1821</v>
      </c>
      <c r="S183" s="53" t="s">
        <v>1880</v>
      </c>
      <c r="T183" s="53" t="s">
        <v>1881</v>
      </c>
      <c r="U183" s="53" t="s">
        <v>1824</v>
      </c>
      <c r="V183" s="53" t="s">
        <v>1825</v>
      </c>
      <c r="W183" s="53" t="s">
        <v>1837</v>
      </c>
      <c r="X183" s="53" t="s">
        <v>1825</v>
      </c>
      <c r="Y183" s="53" t="s">
        <v>1827</v>
      </c>
      <c r="Z183" s="53">
        <v>215.1</v>
      </c>
      <c r="AA183" s="53">
        <v>215.1</v>
      </c>
      <c r="AB183" s="53">
        <v>0</v>
      </c>
      <c r="AC183" s="53">
        <v>215.1</v>
      </c>
      <c r="AD183" s="53">
        <v>0</v>
      </c>
      <c r="AE183" s="53">
        <v>0</v>
      </c>
      <c r="AF183" s="53" t="s">
        <v>1828</v>
      </c>
      <c r="AG183" s="53" t="s">
        <v>1843</v>
      </c>
      <c r="AH183" s="53" t="s">
        <v>1844</v>
      </c>
      <c r="AI183" s="53" t="s">
        <v>1849</v>
      </c>
      <c r="AJ183" s="53" t="s">
        <v>1824</v>
      </c>
      <c r="AK183" s="53" t="s">
        <v>496</v>
      </c>
      <c r="AL183" s="53" t="s">
        <v>1830</v>
      </c>
      <c r="AM183" s="53" t="s">
        <v>1831</v>
      </c>
      <c r="AN183" s="53" t="s">
        <v>1769</v>
      </c>
      <c r="AO183" s="53" t="s">
        <v>641</v>
      </c>
    </row>
    <row r="184" spans="1:41" x14ac:dyDescent="0.25">
      <c r="A184" s="53" t="s">
        <v>32</v>
      </c>
      <c r="B184" s="53" t="s">
        <v>1877</v>
      </c>
      <c r="C184" s="53" t="s">
        <v>1878</v>
      </c>
      <c r="D184" s="53" t="s">
        <v>1841</v>
      </c>
      <c r="E184" s="53" t="s">
        <v>1842</v>
      </c>
      <c r="F184" s="53" t="s">
        <v>775</v>
      </c>
      <c r="G184" s="53" t="s">
        <v>1813</v>
      </c>
      <c r="H184" s="53" t="s">
        <v>775</v>
      </c>
      <c r="I184" s="53" t="s">
        <v>1813</v>
      </c>
      <c r="J184" s="53" t="s">
        <v>1843</v>
      </c>
      <c r="K184" s="53" t="s">
        <v>1844</v>
      </c>
      <c r="L184" s="53" t="s">
        <v>1879</v>
      </c>
      <c r="M184" s="53" t="s">
        <v>1816</v>
      </c>
      <c r="N184" s="53" t="s">
        <v>1817</v>
      </c>
      <c r="O184" s="53" t="s">
        <v>1818</v>
      </c>
      <c r="P184" s="53" t="s">
        <v>1819</v>
      </c>
      <c r="Q184" s="53" t="s">
        <v>1820</v>
      </c>
      <c r="R184" s="53" t="s">
        <v>1821</v>
      </c>
      <c r="S184" s="53" t="s">
        <v>1880</v>
      </c>
      <c r="T184" s="53" t="s">
        <v>1881</v>
      </c>
      <c r="U184" s="53" t="s">
        <v>1824</v>
      </c>
      <c r="V184" s="53" t="s">
        <v>1825</v>
      </c>
      <c r="W184" s="53" t="s">
        <v>1838</v>
      </c>
      <c r="X184" s="53" t="s">
        <v>1825</v>
      </c>
      <c r="Y184" s="53" t="s">
        <v>1827</v>
      </c>
      <c r="Z184" s="53">
        <v>57.65</v>
      </c>
      <c r="AA184" s="53">
        <v>57.65</v>
      </c>
      <c r="AB184" s="53">
        <v>0</v>
      </c>
      <c r="AC184" s="53">
        <v>57.65</v>
      </c>
      <c r="AD184" s="53">
        <v>0</v>
      </c>
      <c r="AE184" s="53">
        <v>0</v>
      </c>
      <c r="AF184" s="53" t="s">
        <v>1828</v>
      </c>
      <c r="AG184" s="53" t="s">
        <v>1843</v>
      </c>
      <c r="AH184" s="53" t="s">
        <v>1844</v>
      </c>
      <c r="AI184" s="53" t="s">
        <v>1849</v>
      </c>
      <c r="AJ184" s="53" t="s">
        <v>1824</v>
      </c>
      <c r="AK184" s="53" t="s">
        <v>496</v>
      </c>
      <c r="AL184" s="53" t="s">
        <v>1830</v>
      </c>
      <c r="AM184" s="53" t="s">
        <v>1831</v>
      </c>
      <c r="AN184" s="53" t="s">
        <v>1769</v>
      </c>
      <c r="AO184" s="53" t="s">
        <v>641</v>
      </c>
    </row>
    <row r="185" spans="1:41" x14ac:dyDescent="0.25">
      <c r="A185" s="53" t="s">
        <v>32</v>
      </c>
      <c r="B185" s="53" t="s">
        <v>1882</v>
      </c>
      <c r="C185" s="53" t="s">
        <v>1883</v>
      </c>
      <c r="D185" s="53" t="s">
        <v>1841</v>
      </c>
      <c r="E185" s="53" t="s">
        <v>1842</v>
      </c>
      <c r="F185" s="53" t="s">
        <v>775</v>
      </c>
      <c r="G185" s="53" t="s">
        <v>1813</v>
      </c>
      <c r="H185" s="53" t="s">
        <v>775</v>
      </c>
      <c r="I185" s="53" t="s">
        <v>1813</v>
      </c>
      <c r="J185" s="53" t="s">
        <v>1843</v>
      </c>
      <c r="K185" s="53" t="s">
        <v>1844</v>
      </c>
      <c r="L185" s="53" t="s">
        <v>1884</v>
      </c>
      <c r="M185" s="53" t="s">
        <v>1816</v>
      </c>
      <c r="N185" s="53" t="s">
        <v>1817</v>
      </c>
      <c r="O185" s="53" t="s">
        <v>1818</v>
      </c>
      <c r="P185" s="53" t="s">
        <v>1819</v>
      </c>
      <c r="Q185" s="53" t="s">
        <v>1820</v>
      </c>
      <c r="R185" s="53" t="s">
        <v>1821</v>
      </c>
      <c r="S185" s="53" t="s">
        <v>1885</v>
      </c>
      <c r="T185" s="53" t="s">
        <v>1886</v>
      </c>
      <c r="U185" s="53" t="s">
        <v>1824</v>
      </c>
      <c r="V185" s="53" t="s">
        <v>1825</v>
      </c>
      <c r="W185" s="53" t="s">
        <v>1826</v>
      </c>
      <c r="X185" s="53" t="s">
        <v>1825</v>
      </c>
      <c r="Y185" s="53" t="s">
        <v>1827</v>
      </c>
      <c r="Z185" s="53">
        <v>636.91999999999996</v>
      </c>
      <c r="AA185" s="53">
        <v>636.91999999999996</v>
      </c>
      <c r="AB185" s="53">
        <v>0</v>
      </c>
      <c r="AC185" s="53">
        <v>636.91999999999996</v>
      </c>
      <c r="AD185" s="53">
        <v>0</v>
      </c>
      <c r="AE185" s="53">
        <v>0</v>
      </c>
      <c r="AF185" s="53" t="s">
        <v>1828</v>
      </c>
      <c r="AG185" s="53" t="s">
        <v>1843</v>
      </c>
      <c r="AH185" s="53" t="s">
        <v>1844</v>
      </c>
      <c r="AI185" s="53" t="s">
        <v>1849</v>
      </c>
      <c r="AJ185" s="53" t="s">
        <v>1824</v>
      </c>
      <c r="AK185" s="53" t="s">
        <v>496</v>
      </c>
      <c r="AL185" s="53" t="s">
        <v>1830</v>
      </c>
      <c r="AM185" s="53" t="s">
        <v>1831</v>
      </c>
      <c r="AN185" s="53" t="s">
        <v>1769</v>
      </c>
      <c r="AO185" s="53" t="s">
        <v>641</v>
      </c>
    </row>
    <row r="186" spans="1:41" x14ac:dyDescent="0.25">
      <c r="A186" s="53" t="s">
        <v>32</v>
      </c>
      <c r="B186" s="53" t="s">
        <v>1882</v>
      </c>
      <c r="C186" s="53" t="s">
        <v>1883</v>
      </c>
      <c r="D186" s="53" t="s">
        <v>1841</v>
      </c>
      <c r="E186" s="53" t="s">
        <v>1842</v>
      </c>
      <c r="F186" s="53" t="s">
        <v>775</v>
      </c>
      <c r="G186" s="53" t="s">
        <v>1813</v>
      </c>
      <c r="H186" s="53" t="s">
        <v>775</v>
      </c>
      <c r="I186" s="53" t="s">
        <v>1813</v>
      </c>
      <c r="J186" s="53" t="s">
        <v>1843</v>
      </c>
      <c r="K186" s="53" t="s">
        <v>1844</v>
      </c>
      <c r="L186" s="53" t="s">
        <v>1884</v>
      </c>
      <c r="M186" s="53" t="s">
        <v>1816</v>
      </c>
      <c r="N186" s="53" t="s">
        <v>1817</v>
      </c>
      <c r="O186" s="53" t="s">
        <v>1818</v>
      </c>
      <c r="P186" s="53" t="s">
        <v>1819</v>
      </c>
      <c r="Q186" s="53" t="s">
        <v>1820</v>
      </c>
      <c r="R186" s="53" t="s">
        <v>1821</v>
      </c>
      <c r="S186" s="53" t="s">
        <v>1885</v>
      </c>
      <c r="T186" s="53" t="s">
        <v>1886</v>
      </c>
      <c r="U186" s="53" t="s">
        <v>1824</v>
      </c>
      <c r="V186" s="53" t="s">
        <v>1825</v>
      </c>
      <c r="W186" s="53" t="s">
        <v>1832</v>
      </c>
      <c r="X186" s="53" t="s">
        <v>1825</v>
      </c>
      <c r="Y186" s="53" t="s">
        <v>1827</v>
      </c>
      <c r="Z186" s="53">
        <v>129.5</v>
      </c>
      <c r="AA186" s="53">
        <v>129.5</v>
      </c>
      <c r="AB186" s="53">
        <v>0</v>
      </c>
      <c r="AC186" s="53">
        <v>129.5</v>
      </c>
      <c r="AD186" s="53">
        <v>0</v>
      </c>
      <c r="AE186" s="53">
        <v>0</v>
      </c>
      <c r="AF186" s="53" t="s">
        <v>1828</v>
      </c>
      <c r="AG186" s="53" t="s">
        <v>1843</v>
      </c>
      <c r="AH186" s="53" t="s">
        <v>1844</v>
      </c>
      <c r="AI186" s="53" t="s">
        <v>1849</v>
      </c>
      <c r="AJ186" s="53" t="s">
        <v>1824</v>
      </c>
      <c r="AK186" s="53" t="s">
        <v>496</v>
      </c>
      <c r="AL186" s="53" t="s">
        <v>1830</v>
      </c>
      <c r="AM186" s="53" t="s">
        <v>1831</v>
      </c>
      <c r="AN186" s="53" t="s">
        <v>1769</v>
      </c>
      <c r="AO186" s="53" t="s">
        <v>641</v>
      </c>
    </row>
    <row r="187" spans="1:41" x14ac:dyDescent="0.25">
      <c r="A187" s="53" t="s">
        <v>32</v>
      </c>
      <c r="B187" s="53" t="s">
        <v>1882</v>
      </c>
      <c r="C187" s="53" t="s">
        <v>1883</v>
      </c>
      <c r="D187" s="53" t="s">
        <v>1841</v>
      </c>
      <c r="E187" s="53" t="s">
        <v>1842</v>
      </c>
      <c r="F187" s="53" t="s">
        <v>775</v>
      </c>
      <c r="G187" s="53" t="s">
        <v>1813</v>
      </c>
      <c r="H187" s="53" t="s">
        <v>775</v>
      </c>
      <c r="I187" s="53" t="s">
        <v>1813</v>
      </c>
      <c r="J187" s="53" t="s">
        <v>1843</v>
      </c>
      <c r="K187" s="53" t="s">
        <v>1844</v>
      </c>
      <c r="L187" s="53" t="s">
        <v>1884</v>
      </c>
      <c r="M187" s="53" t="s">
        <v>1816</v>
      </c>
      <c r="N187" s="53" t="s">
        <v>1817</v>
      </c>
      <c r="O187" s="53" t="s">
        <v>1818</v>
      </c>
      <c r="P187" s="53" t="s">
        <v>1819</v>
      </c>
      <c r="Q187" s="53" t="s">
        <v>1820</v>
      </c>
      <c r="R187" s="53" t="s">
        <v>1821</v>
      </c>
      <c r="S187" s="53" t="s">
        <v>1885</v>
      </c>
      <c r="T187" s="53" t="s">
        <v>1886</v>
      </c>
      <c r="U187" s="53" t="s">
        <v>1824</v>
      </c>
      <c r="V187" s="53" t="s">
        <v>1825</v>
      </c>
      <c r="W187" s="53" t="s">
        <v>1837</v>
      </c>
      <c r="X187" s="53" t="s">
        <v>1825</v>
      </c>
      <c r="Y187" s="53" t="s">
        <v>1827</v>
      </c>
      <c r="Z187" s="53">
        <v>163.08000000000001</v>
      </c>
      <c r="AA187" s="53">
        <v>163.08000000000001</v>
      </c>
      <c r="AB187" s="53">
        <v>0</v>
      </c>
      <c r="AC187" s="53">
        <v>163.08000000000001</v>
      </c>
      <c r="AD187" s="53">
        <v>0</v>
      </c>
      <c r="AE187" s="53">
        <v>0</v>
      </c>
      <c r="AF187" s="53" t="s">
        <v>1828</v>
      </c>
      <c r="AG187" s="53" t="s">
        <v>1843</v>
      </c>
      <c r="AH187" s="53" t="s">
        <v>1844</v>
      </c>
      <c r="AI187" s="53" t="s">
        <v>1849</v>
      </c>
      <c r="AJ187" s="53" t="s">
        <v>1824</v>
      </c>
      <c r="AK187" s="53" t="s">
        <v>496</v>
      </c>
      <c r="AL187" s="53" t="s">
        <v>1830</v>
      </c>
      <c r="AM187" s="53" t="s">
        <v>1831</v>
      </c>
      <c r="AN187" s="53" t="s">
        <v>1769</v>
      </c>
      <c r="AO187" s="53" t="s">
        <v>641</v>
      </c>
    </row>
    <row r="188" spans="1:41" x14ac:dyDescent="0.25">
      <c r="A188" s="53" t="s">
        <v>32</v>
      </c>
      <c r="B188" s="53" t="s">
        <v>1882</v>
      </c>
      <c r="C188" s="53" t="s">
        <v>1883</v>
      </c>
      <c r="D188" s="53" t="s">
        <v>1841</v>
      </c>
      <c r="E188" s="53" t="s">
        <v>1842</v>
      </c>
      <c r="F188" s="53" t="s">
        <v>775</v>
      </c>
      <c r="G188" s="53" t="s">
        <v>1813</v>
      </c>
      <c r="H188" s="53" t="s">
        <v>775</v>
      </c>
      <c r="I188" s="53" t="s">
        <v>1813</v>
      </c>
      <c r="J188" s="53" t="s">
        <v>1843</v>
      </c>
      <c r="K188" s="53" t="s">
        <v>1844</v>
      </c>
      <c r="L188" s="53" t="s">
        <v>1884</v>
      </c>
      <c r="M188" s="53" t="s">
        <v>1816</v>
      </c>
      <c r="N188" s="53" t="s">
        <v>1817</v>
      </c>
      <c r="O188" s="53" t="s">
        <v>1818</v>
      </c>
      <c r="P188" s="53" t="s">
        <v>1819</v>
      </c>
      <c r="Q188" s="53" t="s">
        <v>1820</v>
      </c>
      <c r="R188" s="53" t="s">
        <v>1821</v>
      </c>
      <c r="S188" s="53" t="s">
        <v>1885</v>
      </c>
      <c r="T188" s="53" t="s">
        <v>1886</v>
      </c>
      <c r="U188" s="53" t="s">
        <v>1824</v>
      </c>
      <c r="V188" s="53" t="s">
        <v>1825</v>
      </c>
      <c r="W188" s="53" t="s">
        <v>1838</v>
      </c>
      <c r="X188" s="53" t="s">
        <v>1825</v>
      </c>
      <c r="Y188" s="53" t="s">
        <v>1827</v>
      </c>
      <c r="Z188" s="53">
        <v>39.6</v>
      </c>
      <c r="AA188" s="53">
        <v>39.6</v>
      </c>
      <c r="AB188" s="53">
        <v>0</v>
      </c>
      <c r="AC188" s="53">
        <v>39.6</v>
      </c>
      <c r="AD188" s="53">
        <v>0</v>
      </c>
      <c r="AE188" s="53">
        <v>0</v>
      </c>
      <c r="AF188" s="53" t="s">
        <v>1828</v>
      </c>
      <c r="AG188" s="53" t="s">
        <v>1843</v>
      </c>
      <c r="AH188" s="53" t="s">
        <v>1844</v>
      </c>
      <c r="AI188" s="53" t="s">
        <v>1849</v>
      </c>
      <c r="AJ188" s="53" t="s">
        <v>1824</v>
      </c>
      <c r="AK188" s="53" t="s">
        <v>496</v>
      </c>
      <c r="AL188" s="53" t="s">
        <v>1830</v>
      </c>
      <c r="AM188" s="53" t="s">
        <v>1831</v>
      </c>
      <c r="AN188" s="53" t="s">
        <v>1769</v>
      </c>
      <c r="AO188" s="53" t="s">
        <v>641</v>
      </c>
    </row>
    <row r="189" spans="1:41" x14ac:dyDescent="0.25">
      <c r="A189" s="53" t="s">
        <v>32</v>
      </c>
      <c r="B189" s="53" t="s">
        <v>1887</v>
      </c>
      <c r="C189" s="53" t="s">
        <v>1888</v>
      </c>
      <c r="D189" s="53" t="s">
        <v>1889</v>
      </c>
      <c r="E189" s="53" t="s">
        <v>1890</v>
      </c>
      <c r="F189" s="53" t="s">
        <v>775</v>
      </c>
      <c r="G189" s="53" t="s">
        <v>1813</v>
      </c>
      <c r="H189" s="53" t="s">
        <v>775</v>
      </c>
      <c r="I189" s="53" t="s">
        <v>1813</v>
      </c>
      <c r="J189" s="53" t="s">
        <v>1891</v>
      </c>
      <c r="K189" s="53" t="s">
        <v>1892</v>
      </c>
      <c r="L189" s="53" t="s">
        <v>1893</v>
      </c>
      <c r="M189" s="53" t="s">
        <v>1816</v>
      </c>
      <c r="N189" s="53" t="s">
        <v>1817</v>
      </c>
      <c r="O189" s="53" t="s">
        <v>1818</v>
      </c>
      <c r="P189" s="53" t="s">
        <v>1819</v>
      </c>
      <c r="Q189" s="53" t="s">
        <v>1820</v>
      </c>
      <c r="R189" s="53" t="s">
        <v>1821</v>
      </c>
      <c r="S189" s="53" t="s">
        <v>1894</v>
      </c>
      <c r="T189" s="53" t="s">
        <v>1895</v>
      </c>
      <c r="U189" s="53" t="s">
        <v>1824</v>
      </c>
      <c r="V189" s="53" t="s">
        <v>1825</v>
      </c>
      <c r="W189" s="53" t="s">
        <v>1826</v>
      </c>
      <c r="X189" s="53" t="s">
        <v>1825</v>
      </c>
      <c r="Y189" s="53" t="s">
        <v>1827</v>
      </c>
      <c r="Z189" s="53">
        <v>1594.24</v>
      </c>
      <c r="AA189" s="53">
        <v>1594.24</v>
      </c>
      <c r="AB189" s="53">
        <v>0</v>
      </c>
      <c r="AC189" s="53">
        <v>1594.24</v>
      </c>
      <c r="AD189" s="53">
        <v>0</v>
      </c>
      <c r="AE189" s="53">
        <v>0</v>
      </c>
      <c r="AF189" s="53" t="s">
        <v>1828</v>
      </c>
      <c r="AG189" s="53" t="s">
        <v>1891</v>
      </c>
      <c r="AH189" s="53" t="s">
        <v>1892</v>
      </c>
      <c r="AI189" s="53" t="s">
        <v>1829</v>
      </c>
      <c r="AJ189" s="53" t="s">
        <v>1824</v>
      </c>
      <c r="AK189" s="53" t="s">
        <v>496</v>
      </c>
      <c r="AL189" s="53" t="s">
        <v>1830</v>
      </c>
      <c r="AM189" s="53" t="s">
        <v>1831</v>
      </c>
      <c r="AN189" s="53" t="s">
        <v>1769</v>
      </c>
      <c r="AO189" s="53" t="s">
        <v>641</v>
      </c>
    </row>
    <row r="190" spans="1:41" x14ac:dyDescent="0.25">
      <c r="A190" s="53" t="s">
        <v>32</v>
      </c>
      <c r="B190" s="53" t="s">
        <v>1887</v>
      </c>
      <c r="C190" s="53" t="s">
        <v>1888</v>
      </c>
      <c r="D190" s="53" t="s">
        <v>1889</v>
      </c>
      <c r="E190" s="53" t="s">
        <v>1890</v>
      </c>
      <c r="F190" s="53" t="s">
        <v>775</v>
      </c>
      <c r="G190" s="53" t="s">
        <v>1813</v>
      </c>
      <c r="H190" s="53" t="s">
        <v>775</v>
      </c>
      <c r="I190" s="53" t="s">
        <v>1813</v>
      </c>
      <c r="J190" s="53" t="s">
        <v>1891</v>
      </c>
      <c r="K190" s="53" t="s">
        <v>1892</v>
      </c>
      <c r="L190" s="53" t="s">
        <v>1893</v>
      </c>
      <c r="M190" s="53" t="s">
        <v>1816</v>
      </c>
      <c r="N190" s="53" t="s">
        <v>1817</v>
      </c>
      <c r="O190" s="53" t="s">
        <v>1818</v>
      </c>
      <c r="P190" s="53" t="s">
        <v>1819</v>
      </c>
      <c r="Q190" s="53" t="s">
        <v>1820</v>
      </c>
      <c r="R190" s="53" t="s">
        <v>1821</v>
      </c>
      <c r="S190" s="53" t="s">
        <v>1894</v>
      </c>
      <c r="T190" s="53" t="s">
        <v>1895</v>
      </c>
      <c r="U190" s="53" t="s">
        <v>1824</v>
      </c>
      <c r="V190" s="53" t="s">
        <v>1825</v>
      </c>
      <c r="W190" s="53" t="s">
        <v>1832</v>
      </c>
      <c r="X190" s="53" t="s">
        <v>1825</v>
      </c>
      <c r="Y190" s="53" t="s">
        <v>1827</v>
      </c>
      <c r="Z190" s="53">
        <v>2277.69</v>
      </c>
      <c r="AA190" s="53">
        <v>2277.69</v>
      </c>
      <c r="AB190" s="53">
        <v>0</v>
      </c>
      <c r="AC190" s="53">
        <v>2277.69</v>
      </c>
      <c r="AD190" s="53">
        <v>0</v>
      </c>
      <c r="AE190" s="53">
        <v>0</v>
      </c>
      <c r="AF190" s="53" t="s">
        <v>1828</v>
      </c>
      <c r="AG190" s="53" t="s">
        <v>1891</v>
      </c>
      <c r="AH190" s="53" t="s">
        <v>1892</v>
      </c>
      <c r="AI190" s="53" t="s">
        <v>1829</v>
      </c>
      <c r="AJ190" s="53" t="s">
        <v>1824</v>
      </c>
      <c r="AK190" s="53" t="s">
        <v>496</v>
      </c>
      <c r="AL190" s="53" t="s">
        <v>1830</v>
      </c>
      <c r="AM190" s="53" t="s">
        <v>1831</v>
      </c>
      <c r="AN190" s="53" t="s">
        <v>1769</v>
      </c>
      <c r="AO190" s="53" t="s">
        <v>641</v>
      </c>
    </row>
    <row r="191" spans="1:41" x14ac:dyDescent="0.25">
      <c r="A191" s="53" t="s">
        <v>32</v>
      </c>
      <c r="B191" s="53" t="s">
        <v>1887</v>
      </c>
      <c r="C191" s="53" t="s">
        <v>1888</v>
      </c>
      <c r="D191" s="53" t="s">
        <v>1889</v>
      </c>
      <c r="E191" s="53" t="s">
        <v>1890</v>
      </c>
      <c r="F191" s="53" t="s">
        <v>775</v>
      </c>
      <c r="G191" s="53" t="s">
        <v>1813</v>
      </c>
      <c r="H191" s="53" t="s">
        <v>775</v>
      </c>
      <c r="I191" s="53" t="s">
        <v>1813</v>
      </c>
      <c r="J191" s="53" t="s">
        <v>1891</v>
      </c>
      <c r="K191" s="53" t="s">
        <v>1892</v>
      </c>
      <c r="L191" s="53" t="s">
        <v>1893</v>
      </c>
      <c r="M191" s="53" t="s">
        <v>1816</v>
      </c>
      <c r="N191" s="53" t="s">
        <v>1817</v>
      </c>
      <c r="O191" s="53" t="s">
        <v>1818</v>
      </c>
      <c r="P191" s="53" t="s">
        <v>1819</v>
      </c>
      <c r="Q191" s="53" t="s">
        <v>1820</v>
      </c>
      <c r="R191" s="53" t="s">
        <v>1821</v>
      </c>
      <c r="S191" s="53" t="s">
        <v>1894</v>
      </c>
      <c r="T191" s="53" t="s">
        <v>1895</v>
      </c>
      <c r="U191" s="53" t="s">
        <v>1824</v>
      </c>
      <c r="V191" s="53" t="s">
        <v>1825</v>
      </c>
      <c r="W191" s="53" t="s">
        <v>1833</v>
      </c>
      <c r="X191" s="53" t="s">
        <v>1834</v>
      </c>
      <c r="Y191" s="53" t="s">
        <v>1827</v>
      </c>
      <c r="Z191" s="53">
        <v>88.5</v>
      </c>
      <c r="AA191" s="53">
        <v>88.5</v>
      </c>
      <c r="AB191" s="53">
        <v>0</v>
      </c>
      <c r="AC191" s="53">
        <v>88.5</v>
      </c>
      <c r="AD191" s="53">
        <v>0</v>
      </c>
      <c r="AE191" s="53">
        <v>0</v>
      </c>
      <c r="AF191" s="53" t="s">
        <v>1828</v>
      </c>
      <c r="AG191" s="53" t="s">
        <v>1891</v>
      </c>
      <c r="AH191" s="53" t="s">
        <v>1892</v>
      </c>
      <c r="AI191" s="53" t="s">
        <v>1829</v>
      </c>
      <c r="AJ191" s="53" t="s">
        <v>1824</v>
      </c>
      <c r="AK191" s="53" t="s">
        <v>496</v>
      </c>
      <c r="AL191" s="53" t="s">
        <v>1830</v>
      </c>
      <c r="AM191" s="53" t="s">
        <v>1831</v>
      </c>
      <c r="AN191" s="53" t="s">
        <v>1769</v>
      </c>
      <c r="AO191" s="53" t="s">
        <v>641</v>
      </c>
    </row>
    <row r="192" spans="1:41" x14ac:dyDescent="0.25">
      <c r="A192" s="53" t="s">
        <v>32</v>
      </c>
      <c r="B192" s="53" t="s">
        <v>1887</v>
      </c>
      <c r="C192" s="53" t="s">
        <v>1888</v>
      </c>
      <c r="D192" s="53" t="s">
        <v>1889</v>
      </c>
      <c r="E192" s="53" t="s">
        <v>1890</v>
      </c>
      <c r="F192" s="53" t="s">
        <v>775</v>
      </c>
      <c r="G192" s="53" t="s">
        <v>1813</v>
      </c>
      <c r="H192" s="53" t="s">
        <v>775</v>
      </c>
      <c r="I192" s="53" t="s">
        <v>1813</v>
      </c>
      <c r="J192" s="53" t="s">
        <v>1891</v>
      </c>
      <c r="K192" s="53" t="s">
        <v>1892</v>
      </c>
      <c r="L192" s="53" t="s">
        <v>1893</v>
      </c>
      <c r="M192" s="53" t="s">
        <v>1816</v>
      </c>
      <c r="N192" s="53" t="s">
        <v>1817</v>
      </c>
      <c r="O192" s="53" t="s">
        <v>1818</v>
      </c>
      <c r="P192" s="53" t="s">
        <v>1819</v>
      </c>
      <c r="Q192" s="53" t="s">
        <v>1820</v>
      </c>
      <c r="R192" s="53" t="s">
        <v>1821</v>
      </c>
      <c r="S192" s="53" t="s">
        <v>1894</v>
      </c>
      <c r="T192" s="53" t="s">
        <v>1895</v>
      </c>
      <c r="U192" s="53" t="s">
        <v>1824</v>
      </c>
      <c r="V192" s="53" t="s">
        <v>1825</v>
      </c>
      <c r="W192" s="53" t="s">
        <v>1833</v>
      </c>
      <c r="X192" s="53" t="s">
        <v>1835</v>
      </c>
      <c r="Y192" s="53" t="s">
        <v>1827</v>
      </c>
      <c r="Z192" s="53">
        <v>24.95</v>
      </c>
      <c r="AA192" s="53">
        <v>24.95</v>
      </c>
      <c r="AB192" s="53">
        <v>0</v>
      </c>
      <c r="AC192" s="53">
        <v>24.95</v>
      </c>
      <c r="AD192" s="53">
        <v>0</v>
      </c>
      <c r="AE192" s="53">
        <v>0</v>
      </c>
      <c r="AF192" s="53" t="s">
        <v>1828</v>
      </c>
      <c r="AG192" s="53" t="s">
        <v>1891</v>
      </c>
      <c r="AH192" s="53" t="s">
        <v>1892</v>
      </c>
      <c r="AI192" s="53" t="s">
        <v>1829</v>
      </c>
      <c r="AJ192" s="53" t="s">
        <v>1824</v>
      </c>
      <c r="AK192" s="53" t="s">
        <v>496</v>
      </c>
      <c r="AL192" s="53" t="s">
        <v>1830</v>
      </c>
      <c r="AM192" s="53" t="s">
        <v>1831</v>
      </c>
      <c r="AN192" s="53" t="s">
        <v>1769</v>
      </c>
      <c r="AO192" s="53" t="s">
        <v>641</v>
      </c>
    </row>
    <row r="193" spans="1:41" x14ac:dyDescent="0.25">
      <c r="A193" s="53" t="s">
        <v>32</v>
      </c>
      <c r="B193" s="53" t="s">
        <v>1887</v>
      </c>
      <c r="C193" s="53" t="s">
        <v>1888</v>
      </c>
      <c r="D193" s="53" t="s">
        <v>1889</v>
      </c>
      <c r="E193" s="53" t="s">
        <v>1890</v>
      </c>
      <c r="F193" s="53" t="s">
        <v>775</v>
      </c>
      <c r="G193" s="53" t="s">
        <v>1813</v>
      </c>
      <c r="H193" s="53" t="s">
        <v>775</v>
      </c>
      <c r="I193" s="53" t="s">
        <v>1813</v>
      </c>
      <c r="J193" s="53" t="s">
        <v>1891</v>
      </c>
      <c r="K193" s="53" t="s">
        <v>1892</v>
      </c>
      <c r="L193" s="53" t="s">
        <v>1893</v>
      </c>
      <c r="M193" s="53" t="s">
        <v>1816</v>
      </c>
      <c r="N193" s="53" t="s">
        <v>1817</v>
      </c>
      <c r="O193" s="53" t="s">
        <v>1818</v>
      </c>
      <c r="P193" s="53" t="s">
        <v>1819</v>
      </c>
      <c r="Q193" s="53" t="s">
        <v>1820</v>
      </c>
      <c r="R193" s="53" t="s">
        <v>1821</v>
      </c>
      <c r="S193" s="53" t="s">
        <v>1894</v>
      </c>
      <c r="T193" s="53" t="s">
        <v>1895</v>
      </c>
      <c r="U193" s="53" t="s">
        <v>1824</v>
      </c>
      <c r="V193" s="53" t="s">
        <v>1825</v>
      </c>
      <c r="W193" s="53" t="s">
        <v>1837</v>
      </c>
      <c r="X193" s="53" t="s">
        <v>1825</v>
      </c>
      <c r="Y193" s="53" t="s">
        <v>1827</v>
      </c>
      <c r="Z193" s="53">
        <v>6014.62</v>
      </c>
      <c r="AA193" s="53">
        <v>6014.62</v>
      </c>
      <c r="AB193" s="53">
        <v>0</v>
      </c>
      <c r="AC193" s="53">
        <v>6014.62</v>
      </c>
      <c r="AD193" s="53">
        <v>0</v>
      </c>
      <c r="AE193" s="53">
        <v>0</v>
      </c>
      <c r="AF193" s="53" t="s">
        <v>1828</v>
      </c>
      <c r="AG193" s="53" t="s">
        <v>1891</v>
      </c>
      <c r="AH193" s="53" t="s">
        <v>1892</v>
      </c>
      <c r="AI193" s="53" t="s">
        <v>1829</v>
      </c>
      <c r="AJ193" s="53" t="s">
        <v>1824</v>
      </c>
      <c r="AK193" s="53" t="s">
        <v>496</v>
      </c>
      <c r="AL193" s="53" t="s">
        <v>1830</v>
      </c>
      <c r="AM193" s="53" t="s">
        <v>1831</v>
      </c>
      <c r="AN193" s="53" t="s">
        <v>1769</v>
      </c>
      <c r="AO193" s="53" t="s">
        <v>641</v>
      </c>
    </row>
    <row r="194" spans="1:41" x14ac:dyDescent="0.25">
      <c r="A194" s="53" t="s">
        <v>32</v>
      </c>
      <c r="B194" s="53" t="s">
        <v>1896</v>
      </c>
      <c r="C194" s="53" t="s">
        <v>1897</v>
      </c>
      <c r="D194" s="53" t="s">
        <v>1841</v>
      </c>
      <c r="E194" s="53" t="s">
        <v>1842</v>
      </c>
      <c r="F194" s="53" t="s">
        <v>775</v>
      </c>
      <c r="G194" s="53" t="s">
        <v>1813</v>
      </c>
      <c r="H194" s="53" t="s">
        <v>775</v>
      </c>
      <c r="I194" s="53" t="s">
        <v>1813</v>
      </c>
      <c r="J194" s="53" t="s">
        <v>1843</v>
      </c>
      <c r="K194" s="53" t="s">
        <v>1844</v>
      </c>
      <c r="L194" s="53" t="s">
        <v>1898</v>
      </c>
      <c r="M194" s="53" t="s">
        <v>1816</v>
      </c>
      <c r="N194" s="53" t="s">
        <v>1817</v>
      </c>
      <c r="O194" s="53" t="s">
        <v>1818</v>
      </c>
      <c r="P194" s="53" t="s">
        <v>1819</v>
      </c>
      <c r="Q194" s="53" t="s">
        <v>1820</v>
      </c>
      <c r="R194" s="53" t="s">
        <v>1821</v>
      </c>
      <c r="S194" s="53" t="s">
        <v>1899</v>
      </c>
      <c r="T194" s="53" t="s">
        <v>1900</v>
      </c>
      <c r="U194" s="53" t="s">
        <v>1824</v>
      </c>
      <c r="V194" s="53" t="s">
        <v>1825</v>
      </c>
      <c r="W194" s="53" t="s">
        <v>1833</v>
      </c>
      <c r="X194" s="53" t="s">
        <v>1834</v>
      </c>
      <c r="Y194" s="53" t="s">
        <v>1827</v>
      </c>
      <c r="Z194" s="53">
        <v>3.88</v>
      </c>
      <c r="AA194" s="53">
        <v>3.81</v>
      </c>
      <c r="AB194" s="53">
        <v>7.0000000000000007E-2</v>
      </c>
      <c r="AC194" s="53">
        <v>3.81</v>
      </c>
      <c r="AD194" s="53">
        <v>0</v>
      </c>
      <c r="AE194" s="53">
        <v>0</v>
      </c>
      <c r="AF194" s="53" t="s">
        <v>1828</v>
      </c>
      <c r="AG194" s="53" t="s">
        <v>1843</v>
      </c>
      <c r="AH194" s="53" t="s">
        <v>1844</v>
      </c>
      <c r="AI194" s="53" t="s">
        <v>1849</v>
      </c>
      <c r="AJ194" s="53" t="s">
        <v>1824</v>
      </c>
      <c r="AK194" s="53" t="s">
        <v>496</v>
      </c>
      <c r="AL194" s="53" t="s">
        <v>1830</v>
      </c>
      <c r="AM194" s="53" t="s">
        <v>1831</v>
      </c>
      <c r="AN194" s="53" t="s">
        <v>1769</v>
      </c>
      <c r="AO194" s="53" t="s">
        <v>641</v>
      </c>
    </row>
    <row r="195" spans="1:41" x14ac:dyDescent="0.25">
      <c r="A195" s="53" t="s">
        <v>32</v>
      </c>
      <c r="B195" s="53" t="s">
        <v>1896</v>
      </c>
      <c r="C195" s="53" t="s">
        <v>1897</v>
      </c>
      <c r="D195" s="53" t="s">
        <v>1841</v>
      </c>
      <c r="E195" s="53" t="s">
        <v>1842</v>
      </c>
      <c r="F195" s="53" t="s">
        <v>775</v>
      </c>
      <c r="G195" s="53" t="s">
        <v>1813</v>
      </c>
      <c r="H195" s="53" t="s">
        <v>775</v>
      </c>
      <c r="I195" s="53" t="s">
        <v>1813</v>
      </c>
      <c r="J195" s="53" t="s">
        <v>1843</v>
      </c>
      <c r="K195" s="53" t="s">
        <v>1844</v>
      </c>
      <c r="L195" s="53" t="s">
        <v>1898</v>
      </c>
      <c r="M195" s="53" t="s">
        <v>1816</v>
      </c>
      <c r="N195" s="53" t="s">
        <v>1817</v>
      </c>
      <c r="O195" s="53" t="s">
        <v>1818</v>
      </c>
      <c r="P195" s="53" t="s">
        <v>1819</v>
      </c>
      <c r="Q195" s="53" t="s">
        <v>1820</v>
      </c>
      <c r="R195" s="53" t="s">
        <v>1821</v>
      </c>
      <c r="S195" s="53" t="s">
        <v>1899</v>
      </c>
      <c r="T195" s="53" t="s">
        <v>1900</v>
      </c>
      <c r="U195" s="53" t="s">
        <v>1824</v>
      </c>
      <c r="V195" s="53" t="s">
        <v>1825</v>
      </c>
      <c r="W195" s="53" t="s">
        <v>1848</v>
      </c>
      <c r="X195" s="53" t="s">
        <v>1825</v>
      </c>
      <c r="Y195" s="53" t="s">
        <v>1827</v>
      </c>
      <c r="Z195" s="53">
        <v>2796.12</v>
      </c>
      <c r="AA195" s="53">
        <v>2762.69</v>
      </c>
      <c r="AB195" s="53">
        <v>33.43</v>
      </c>
      <c r="AC195" s="53">
        <v>2762.69</v>
      </c>
      <c r="AD195" s="53">
        <v>0</v>
      </c>
      <c r="AE195" s="53">
        <v>0</v>
      </c>
      <c r="AF195" s="53" t="s">
        <v>1828</v>
      </c>
      <c r="AG195" s="53" t="s">
        <v>1843</v>
      </c>
      <c r="AH195" s="53" t="s">
        <v>1844</v>
      </c>
      <c r="AI195" s="53" t="s">
        <v>1849</v>
      </c>
      <c r="AJ195" s="53" t="s">
        <v>1824</v>
      </c>
      <c r="AK195" s="53" t="s">
        <v>496</v>
      </c>
      <c r="AL195" s="53" t="s">
        <v>1830</v>
      </c>
      <c r="AM195" s="53" t="s">
        <v>1831</v>
      </c>
      <c r="AN195" s="53" t="s">
        <v>1769</v>
      </c>
      <c r="AO195" s="53" t="s">
        <v>641</v>
      </c>
    </row>
    <row r="196" spans="1:41" x14ac:dyDescent="0.25">
      <c r="A196" s="53" t="s">
        <v>32</v>
      </c>
      <c r="B196" s="53" t="s">
        <v>1901</v>
      </c>
      <c r="C196" s="53" t="s">
        <v>1902</v>
      </c>
      <c r="D196" s="53" t="s">
        <v>1903</v>
      </c>
      <c r="E196" s="53" t="s">
        <v>220</v>
      </c>
      <c r="F196" s="53" t="s">
        <v>775</v>
      </c>
      <c r="G196" s="53" t="s">
        <v>1813</v>
      </c>
      <c r="H196" s="53" t="s">
        <v>775</v>
      </c>
      <c r="I196" s="53" t="s">
        <v>1813</v>
      </c>
      <c r="J196" s="53" t="s">
        <v>1904</v>
      </c>
      <c r="K196" s="53" t="s">
        <v>1905</v>
      </c>
      <c r="L196" s="53" t="s">
        <v>1906</v>
      </c>
      <c r="M196" s="53" t="s">
        <v>1816</v>
      </c>
      <c r="N196" s="53" t="s">
        <v>1817</v>
      </c>
      <c r="O196" s="53" t="s">
        <v>1818</v>
      </c>
      <c r="P196" s="53" t="s">
        <v>1819</v>
      </c>
      <c r="Q196" s="53" t="s">
        <v>1820</v>
      </c>
      <c r="R196" s="53" t="s">
        <v>1821</v>
      </c>
      <c r="S196" s="53" t="s">
        <v>1907</v>
      </c>
      <c r="T196" s="53" t="s">
        <v>1908</v>
      </c>
      <c r="U196" s="53" t="s">
        <v>1824</v>
      </c>
      <c r="V196" s="53" t="s">
        <v>1825</v>
      </c>
      <c r="W196" s="53" t="s">
        <v>1826</v>
      </c>
      <c r="X196" s="53" t="s">
        <v>1825</v>
      </c>
      <c r="Y196" s="53" t="s">
        <v>1827</v>
      </c>
      <c r="Z196" s="53">
        <v>7223.16</v>
      </c>
      <c r="AA196" s="53">
        <v>7223.16</v>
      </c>
      <c r="AB196" s="53">
        <v>0</v>
      </c>
      <c r="AC196" s="53">
        <v>7223.16</v>
      </c>
      <c r="AD196" s="53">
        <v>0</v>
      </c>
      <c r="AE196" s="53">
        <v>0</v>
      </c>
      <c r="AF196" s="53" t="s">
        <v>1828</v>
      </c>
      <c r="AG196" s="53" t="s">
        <v>1904</v>
      </c>
      <c r="AH196" s="53" t="s">
        <v>1905</v>
      </c>
      <c r="AI196" s="53" t="s">
        <v>1829</v>
      </c>
      <c r="AJ196" s="53" t="s">
        <v>1824</v>
      </c>
      <c r="AK196" s="53" t="s">
        <v>496</v>
      </c>
      <c r="AL196" s="53" t="s">
        <v>1830</v>
      </c>
      <c r="AM196" s="53" t="s">
        <v>1831</v>
      </c>
      <c r="AN196" s="53" t="s">
        <v>1766</v>
      </c>
      <c r="AO196" s="53" t="s">
        <v>483</v>
      </c>
    </row>
    <row r="197" spans="1:41" x14ac:dyDescent="0.25">
      <c r="A197" s="53" t="s">
        <v>32</v>
      </c>
      <c r="B197" s="53" t="s">
        <v>1901</v>
      </c>
      <c r="C197" s="53" t="s">
        <v>1902</v>
      </c>
      <c r="D197" s="53" t="s">
        <v>1903</v>
      </c>
      <c r="E197" s="53" t="s">
        <v>220</v>
      </c>
      <c r="F197" s="53" t="s">
        <v>775</v>
      </c>
      <c r="G197" s="53" t="s">
        <v>1813</v>
      </c>
      <c r="H197" s="53" t="s">
        <v>775</v>
      </c>
      <c r="I197" s="53" t="s">
        <v>1813</v>
      </c>
      <c r="J197" s="53" t="s">
        <v>1904</v>
      </c>
      <c r="K197" s="53" t="s">
        <v>1905</v>
      </c>
      <c r="L197" s="53" t="s">
        <v>1906</v>
      </c>
      <c r="M197" s="53" t="s">
        <v>1816</v>
      </c>
      <c r="N197" s="53" t="s">
        <v>1817</v>
      </c>
      <c r="O197" s="53" t="s">
        <v>1818</v>
      </c>
      <c r="P197" s="53" t="s">
        <v>1819</v>
      </c>
      <c r="Q197" s="53" t="s">
        <v>1820</v>
      </c>
      <c r="R197" s="53" t="s">
        <v>1821</v>
      </c>
      <c r="S197" s="53" t="s">
        <v>1907</v>
      </c>
      <c r="T197" s="53" t="s">
        <v>1908</v>
      </c>
      <c r="U197" s="53" t="s">
        <v>1824</v>
      </c>
      <c r="V197" s="53" t="s">
        <v>1825</v>
      </c>
      <c r="W197" s="53" t="s">
        <v>1832</v>
      </c>
      <c r="X197" s="53" t="s">
        <v>1825</v>
      </c>
      <c r="Y197" s="53" t="s">
        <v>1827</v>
      </c>
      <c r="Z197" s="53">
        <v>24817.54</v>
      </c>
      <c r="AA197" s="53">
        <v>24817.54</v>
      </c>
      <c r="AB197" s="53">
        <v>0</v>
      </c>
      <c r="AC197" s="53">
        <v>24817.54</v>
      </c>
      <c r="AD197" s="53">
        <v>0</v>
      </c>
      <c r="AE197" s="53">
        <v>0</v>
      </c>
      <c r="AF197" s="53" t="s">
        <v>1828</v>
      </c>
      <c r="AG197" s="53" t="s">
        <v>1904</v>
      </c>
      <c r="AH197" s="53" t="s">
        <v>1905</v>
      </c>
      <c r="AI197" s="53" t="s">
        <v>1829</v>
      </c>
      <c r="AJ197" s="53" t="s">
        <v>1824</v>
      </c>
      <c r="AK197" s="53" t="s">
        <v>496</v>
      </c>
      <c r="AL197" s="53" t="s">
        <v>1830</v>
      </c>
      <c r="AM197" s="53" t="s">
        <v>1831</v>
      </c>
      <c r="AN197" s="53" t="s">
        <v>1766</v>
      </c>
      <c r="AO197" s="53" t="s">
        <v>483</v>
      </c>
    </row>
    <row r="198" spans="1:41" x14ac:dyDescent="0.25">
      <c r="A198" s="53" t="s">
        <v>32</v>
      </c>
      <c r="B198" s="53" t="s">
        <v>1901</v>
      </c>
      <c r="C198" s="53" t="s">
        <v>1902</v>
      </c>
      <c r="D198" s="53" t="s">
        <v>1903</v>
      </c>
      <c r="E198" s="53" t="s">
        <v>220</v>
      </c>
      <c r="F198" s="53" t="s">
        <v>775</v>
      </c>
      <c r="G198" s="53" t="s">
        <v>1813</v>
      </c>
      <c r="H198" s="53" t="s">
        <v>775</v>
      </c>
      <c r="I198" s="53" t="s">
        <v>1813</v>
      </c>
      <c r="J198" s="53" t="s">
        <v>1904</v>
      </c>
      <c r="K198" s="53" t="s">
        <v>1905</v>
      </c>
      <c r="L198" s="53" t="s">
        <v>1906</v>
      </c>
      <c r="M198" s="53" t="s">
        <v>1816</v>
      </c>
      <c r="N198" s="53" t="s">
        <v>1817</v>
      </c>
      <c r="O198" s="53" t="s">
        <v>1818</v>
      </c>
      <c r="P198" s="53" t="s">
        <v>1819</v>
      </c>
      <c r="Q198" s="53" t="s">
        <v>1820</v>
      </c>
      <c r="R198" s="53" t="s">
        <v>1821</v>
      </c>
      <c r="S198" s="53" t="s">
        <v>1907</v>
      </c>
      <c r="T198" s="53" t="s">
        <v>1908</v>
      </c>
      <c r="U198" s="53" t="s">
        <v>1824</v>
      </c>
      <c r="V198" s="53" t="s">
        <v>1825</v>
      </c>
      <c r="W198" s="53" t="s">
        <v>1833</v>
      </c>
      <c r="X198" s="53" t="s">
        <v>1835</v>
      </c>
      <c r="Y198" s="53" t="s">
        <v>1827</v>
      </c>
      <c r="Z198" s="53">
        <v>0.56999999999999995</v>
      </c>
      <c r="AA198" s="53">
        <v>0.56999999999999995</v>
      </c>
      <c r="AB198" s="53">
        <v>0</v>
      </c>
      <c r="AC198" s="53">
        <v>0.56999999999999995</v>
      </c>
      <c r="AD198" s="53">
        <v>0</v>
      </c>
      <c r="AE198" s="53">
        <v>0</v>
      </c>
      <c r="AF198" s="53" t="s">
        <v>1828</v>
      </c>
      <c r="AG198" s="53" t="s">
        <v>1904</v>
      </c>
      <c r="AH198" s="53" t="s">
        <v>1905</v>
      </c>
      <c r="AI198" s="53" t="s">
        <v>1829</v>
      </c>
      <c r="AJ198" s="53" t="s">
        <v>1824</v>
      </c>
      <c r="AK198" s="53" t="s">
        <v>496</v>
      </c>
      <c r="AL198" s="53" t="s">
        <v>1830</v>
      </c>
      <c r="AM198" s="53" t="s">
        <v>1831</v>
      </c>
      <c r="AN198" s="53" t="s">
        <v>1766</v>
      </c>
      <c r="AO198" s="53" t="s">
        <v>483</v>
      </c>
    </row>
    <row r="199" spans="1:41" x14ac:dyDescent="0.25">
      <c r="A199" s="53" t="s">
        <v>32</v>
      </c>
      <c r="B199" s="53" t="s">
        <v>1901</v>
      </c>
      <c r="C199" s="53" t="s">
        <v>1902</v>
      </c>
      <c r="D199" s="53" t="s">
        <v>1903</v>
      </c>
      <c r="E199" s="53" t="s">
        <v>220</v>
      </c>
      <c r="F199" s="53" t="s">
        <v>775</v>
      </c>
      <c r="G199" s="53" t="s">
        <v>1813</v>
      </c>
      <c r="H199" s="53" t="s">
        <v>775</v>
      </c>
      <c r="I199" s="53" t="s">
        <v>1813</v>
      </c>
      <c r="J199" s="53" t="s">
        <v>1904</v>
      </c>
      <c r="K199" s="53" t="s">
        <v>1905</v>
      </c>
      <c r="L199" s="53" t="s">
        <v>1906</v>
      </c>
      <c r="M199" s="53" t="s">
        <v>1816</v>
      </c>
      <c r="N199" s="53" t="s">
        <v>1817</v>
      </c>
      <c r="O199" s="53" t="s">
        <v>1818</v>
      </c>
      <c r="P199" s="53" t="s">
        <v>1819</v>
      </c>
      <c r="Q199" s="53" t="s">
        <v>1820</v>
      </c>
      <c r="R199" s="53" t="s">
        <v>1821</v>
      </c>
      <c r="S199" s="53" t="s">
        <v>1907</v>
      </c>
      <c r="T199" s="53" t="s">
        <v>1908</v>
      </c>
      <c r="U199" s="53" t="s">
        <v>1824</v>
      </c>
      <c r="V199" s="53" t="s">
        <v>1825</v>
      </c>
      <c r="W199" s="53" t="s">
        <v>1838</v>
      </c>
      <c r="X199" s="53" t="s">
        <v>1825</v>
      </c>
      <c r="Y199" s="53" t="s">
        <v>1827</v>
      </c>
      <c r="Z199" s="53">
        <v>1526.57</v>
      </c>
      <c r="AA199" s="53">
        <v>1526.57</v>
      </c>
      <c r="AB199" s="53">
        <v>0</v>
      </c>
      <c r="AC199" s="53">
        <v>1526.57</v>
      </c>
      <c r="AD199" s="53">
        <v>0</v>
      </c>
      <c r="AE199" s="53">
        <v>0</v>
      </c>
      <c r="AF199" s="53" t="s">
        <v>1828</v>
      </c>
      <c r="AG199" s="53" t="s">
        <v>1904</v>
      </c>
      <c r="AH199" s="53" t="s">
        <v>1905</v>
      </c>
      <c r="AI199" s="53" t="s">
        <v>1829</v>
      </c>
      <c r="AJ199" s="53" t="s">
        <v>1824</v>
      </c>
      <c r="AK199" s="53" t="s">
        <v>496</v>
      </c>
      <c r="AL199" s="53" t="s">
        <v>1830</v>
      </c>
      <c r="AM199" s="53" t="s">
        <v>1831</v>
      </c>
      <c r="AN199" s="53" t="s">
        <v>1766</v>
      </c>
      <c r="AO199" s="53" t="s">
        <v>483</v>
      </c>
    </row>
    <row r="200" spans="1:41" x14ac:dyDescent="0.25">
      <c r="A200" s="53" t="s">
        <v>32</v>
      </c>
      <c r="B200" s="53" t="s">
        <v>1909</v>
      </c>
      <c r="C200" s="53" t="s">
        <v>1910</v>
      </c>
      <c r="D200" s="53" t="s">
        <v>1903</v>
      </c>
      <c r="E200" s="53" t="s">
        <v>220</v>
      </c>
      <c r="F200" s="53" t="s">
        <v>775</v>
      </c>
      <c r="G200" s="53" t="s">
        <v>1813</v>
      </c>
      <c r="H200" s="53" t="s">
        <v>775</v>
      </c>
      <c r="I200" s="53" t="s">
        <v>1813</v>
      </c>
      <c r="J200" s="53" t="s">
        <v>1904</v>
      </c>
      <c r="K200" s="53" t="s">
        <v>1905</v>
      </c>
      <c r="L200" s="53" t="s">
        <v>1911</v>
      </c>
      <c r="M200" s="53" t="s">
        <v>1816</v>
      </c>
      <c r="N200" s="53" t="s">
        <v>1817</v>
      </c>
      <c r="O200" s="53" t="s">
        <v>1818</v>
      </c>
      <c r="P200" s="53" t="s">
        <v>1819</v>
      </c>
      <c r="Q200" s="53" t="s">
        <v>1820</v>
      </c>
      <c r="R200" s="53" t="s">
        <v>1821</v>
      </c>
      <c r="S200" s="53" t="s">
        <v>1912</v>
      </c>
      <c r="T200" s="53" t="s">
        <v>1913</v>
      </c>
      <c r="U200" s="53" t="s">
        <v>1824</v>
      </c>
      <c r="V200" s="53" t="s">
        <v>1825</v>
      </c>
      <c r="W200" s="53" t="s">
        <v>1856</v>
      </c>
      <c r="X200" s="53" t="s">
        <v>1857</v>
      </c>
      <c r="Y200" s="53" t="s">
        <v>1827</v>
      </c>
      <c r="Z200" s="53">
        <v>6000</v>
      </c>
      <c r="AA200" s="53">
        <v>6000</v>
      </c>
      <c r="AB200" s="53">
        <v>0</v>
      </c>
      <c r="AC200" s="53">
        <v>6000</v>
      </c>
      <c r="AD200" s="53">
        <v>0</v>
      </c>
      <c r="AE200" s="53">
        <v>0</v>
      </c>
      <c r="AF200" s="53" t="s">
        <v>1828</v>
      </c>
      <c r="AG200" s="53" t="s">
        <v>1904</v>
      </c>
      <c r="AH200" s="53" t="s">
        <v>1905</v>
      </c>
      <c r="AI200" s="53" t="s">
        <v>1829</v>
      </c>
      <c r="AJ200" s="53" t="s">
        <v>1824</v>
      </c>
      <c r="AK200" s="53" t="s">
        <v>496</v>
      </c>
      <c r="AL200" s="53" t="s">
        <v>1830</v>
      </c>
      <c r="AM200" s="53" t="s">
        <v>1831</v>
      </c>
      <c r="AN200" s="53" t="s">
        <v>1766</v>
      </c>
      <c r="AO200" s="53" t="s">
        <v>483</v>
      </c>
    </row>
    <row r="201" spans="1:41" x14ac:dyDescent="0.25">
      <c r="A201" s="53" t="s">
        <v>32</v>
      </c>
      <c r="B201" s="53" t="s">
        <v>1914</v>
      </c>
      <c r="C201" s="53" t="s">
        <v>1915</v>
      </c>
      <c r="D201" s="53" t="s">
        <v>1903</v>
      </c>
      <c r="E201" s="53" t="s">
        <v>220</v>
      </c>
      <c r="F201" s="53" t="s">
        <v>775</v>
      </c>
      <c r="G201" s="53" t="s">
        <v>1813</v>
      </c>
      <c r="H201" s="53" t="s">
        <v>775</v>
      </c>
      <c r="I201" s="53" t="s">
        <v>1813</v>
      </c>
      <c r="J201" s="53" t="s">
        <v>1904</v>
      </c>
      <c r="K201" s="53" t="s">
        <v>1905</v>
      </c>
      <c r="L201" s="53" t="s">
        <v>1916</v>
      </c>
      <c r="M201" s="53" t="s">
        <v>1816</v>
      </c>
      <c r="N201" s="53" t="s">
        <v>1817</v>
      </c>
      <c r="O201" s="53" t="s">
        <v>1818</v>
      </c>
      <c r="P201" s="53" t="s">
        <v>1819</v>
      </c>
      <c r="Q201" s="53" t="s">
        <v>1820</v>
      </c>
      <c r="R201" s="53" t="s">
        <v>1821</v>
      </c>
      <c r="S201" s="53" t="s">
        <v>1917</v>
      </c>
      <c r="T201" s="53" t="s">
        <v>1918</v>
      </c>
      <c r="U201" s="53" t="s">
        <v>1824</v>
      </c>
      <c r="V201" s="53" t="s">
        <v>1825</v>
      </c>
      <c r="W201" s="53" t="s">
        <v>1826</v>
      </c>
      <c r="X201" s="53" t="s">
        <v>1825</v>
      </c>
      <c r="Y201" s="53" t="s">
        <v>1827</v>
      </c>
      <c r="Z201" s="53">
        <v>604.83000000000004</v>
      </c>
      <c r="AA201" s="53">
        <v>604.83000000000004</v>
      </c>
      <c r="AB201" s="53">
        <v>0</v>
      </c>
      <c r="AC201" s="53">
        <v>604.83000000000004</v>
      </c>
      <c r="AD201" s="53">
        <v>0</v>
      </c>
      <c r="AE201" s="53">
        <v>0</v>
      </c>
      <c r="AF201" s="53" t="s">
        <v>1828</v>
      </c>
      <c r="AG201" s="53" t="s">
        <v>1904</v>
      </c>
      <c r="AH201" s="53" t="s">
        <v>1905</v>
      </c>
      <c r="AI201" s="53" t="s">
        <v>1829</v>
      </c>
      <c r="AJ201" s="53" t="s">
        <v>1824</v>
      </c>
      <c r="AK201" s="53" t="s">
        <v>496</v>
      </c>
      <c r="AL201" s="53" t="s">
        <v>1830</v>
      </c>
      <c r="AM201" s="53" t="s">
        <v>1831</v>
      </c>
      <c r="AN201" s="53" t="s">
        <v>220</v>
      </c>
      <c r="AO201" s="53" t="s">
        <v>483</v>
      </c>
    </row>
    <row r="202" spans="1:41" x14ac:dyDescent="0.25">
      <c r="A202" s="53" t="s">
        <v>32</v>
      </c>
      <c r="B202" s="53" t="s">
        <v>1914</v>
      </c>
      <c r="C202" s="53" t="s">
        <v>1915</v>
      </c>
      <c r="D202" s="53" t="s">
        <v>1903</v>
      </c>
      <c r="E202" s="53" t="s">
        <v>220</v>
      </c>
      <c r="F202" s="53" t="s">
        <v>775</v>
      </c>
      <c r="G202" s="53" t="s">
        <v>1813</v>
      </c>
      <c r="H202" s="53" t="s">
        <v>775</v>
      </c>
      <c r="I202" s="53" t="s">
        <v>1813</v>
      </c>
      <c r="J202" s="53" t="s">
        <v>1904</v>
      </c>
      <c r="K202" s="53" t="s">
        <v>1905</v>
      </c>
      <c r="L202" s="53" t="s">
        <v>1916</v>
      </c>
      <c r="M202" s="53" t="s">
        <v>1816</v>
      </c>
      <c r="N202" s="53" t="s">
        <v>1817</v>
      </c>
      <c r="O202" s="53" t="s">
        <v>1818</v>
      </c>
      <c r="P202" s="53" t="s">
        <v>1819</v>
      </c>
      <c r="Q202" s="53" t="s">
        <v>1820</v>
      </c>
      <c r="R202" s="53" t="s">
        <v>1821</v>
      </c>
      <c r="S202" s="53" t="s">
        <v>1917</v>
      </c>
      <c r="T202" s="53" t="s">
        <v>1918</v>
      </c>
      <c r="U202" s="53" t="s">
        <v>1824</v>
      </c>
      <c r="V202" s="53" t="s">
        <v>1825</v>
      </c>
      <c r="W202" s="53" t="s">
        <v>1832</v>
      </c>
      <c r="X202" s="53" t="s">
        <v>1825</v>
      </c>
      <c r="Y202" s="53" t="s">
        <v>1827</v>
      </c>
      <c r="Z202" s="53">
        <v>9845.91</v>
      </c>
      <c r="AA202" s="53">
        <v>9845.91</v>
      </c>
      <c r="AB202" s="53">
        <v>0</v>
      </c>
      <c r="AC202" s="53">
        <v>9845.91</v>
      </c>
      <c r="AD202" s="53">
        <v>0</v>
      </c>
      <c r="AE202" s="53">
        <v>0</v>
      </c>
      <c r="AF202" s="53" t="s">
        <v>1828</v>
      </c>
      <c r="AG202" s="53" t="s">
        <v>1904</v>
      </c>
      <c r="AH202" s="53" t="s">
        <v>1905</v>
      </c>
      <c r="AI202" s="53" t="s">
        <v>1829</v>
      </c>
      <c r="AJ202" s="53" t="s">
        <v>1824</v>
      </c>
      <c r="AK202" s="53" t="s">
        <v>496</v>
      </c>
      <c r="AL202" s="53" t="s">
        <v>1830</v>
      </c>
      <c r="AM202" s="53" t="s">
        <v>1831</v>
      </c>
      <c r="AN202" s="53" t="s">
        <v>220</v>
      </c>
      <c r="AO202" s="53" t="s">
        <v>483</v>
      </c>
    </row>
    <row r="203" spans="1:41" x14ac:dyDescent="0.25">
      <c r="A203" s="53" t="s">
        <v>32</v>
      </c>
      <c r="B203" s="53" t="s">
        <v>1914</v>
      </c>
      <c r="C203" s="53" t="s">
        <v>1915</v>
      </c>
      <c r="D203" s="53" t="s">
        <v>1903</v>
      </c>
      <c r="E203" s="53" t="s">
        <v>220</v>
      </c>
      <c r="F203" s="53" t="s">
        <v>775</v>
      </c>
      <c r="G203" s="53" t="s">
        <v>1813</v>
      </c>
      <c r="H203" s="53" t="s">
        <v>775</v>
      </c>
      <c r="I203" s="53" t="s">
        <v>1813</v>
      </c>
      <c r="J203" s="53" t="s">
        <v>1904</v>
      </c>
      <c r="K203" s="53" t="s">
        <v>1905</v>
      </c>
      <c r="L203" s="53" t="s">
        <v>1916</v>
      </c>
      <c r="M203" s="53" t="s">
        <v>1816</v>
      </c>
      <c r="N203" s="53" t="s">
        <v>1817</v>
      </c>
      <c r="O203" s="53" t="s">
        <v>1818</v>
      </c>
      <c r="P203" s="53" t="s">
        <v>1819</v>
      </c>
      <c r="Q203" s="53" t="s">
        <v>1820</v>
      </c>
      <c r="R203" s="53" t="s">
        <v>1821</v>
      </c>
      <c r="S203" s="53" t="s">
        <v>1917</v>
      </c>
      <c r="T203" s="53" t="s">
        <v>1918</v>
      </c>
      <c r="U203" s="53" t="s">
        <v>1824</v>
      </c>
      <c r="V203" s="53" t="s">
        <v>1825</v>
      </c>
      <c r="W203" s="53" t="s">
        <v>1833</v>
      </c>
      <c r="X203" s="53" t="s">
        <v>1835</v>
      </c>
      <c r="Y203" s="53" t="s">
        <v>1827</v>
      </c>
      <c r="Z203" s="53">
        <v>120.31</v>
      </c>
      <c r="AA203" s="53">
        <v>120.31</v>
      </c>
      <c r="AB203" s="53">
        <v>0</v>
      </c>
      <c r="AC203" s="53">
        <v>120.31</v>
      </c>
      <c r="AD203" s="53">
        <v>0</v>
      </c>
      <c r="AE203" s="53">
        <v>0</v>
      </c>
      <c r="AF203" s="53" t="s">
        <v>1828</v>
      </c>
      <c r="AG203" s="53" t="s">
        <v>1904</v>
      </c>
      <c r="AH203" s="53" t="s">
        <v>1905</v>
      </c>
      <c r="AI203" s="53" t="s">
        <v>1829</v>
      </c>
      <c r="AJ203" s="53" t="s">
        <v>1824</v>
      </c>
      <c r="AK203" s="53" t="s">
        <v>496</v>
      </c>
      <c r="AL203" s="53" t="s">
        <v>1830</v>
      </c>
      <c r="AM203" s="53" t="s">
        <v>1831</v>
      </c>
      <c r="AN203" s="53" t="s">
        <v>220</v>
      </c>
      <c r="AO203" s="53" t="s">
        <v>483</v>
      </c>
    </row>
    <row r="204" spans="1:41" x14ac:dyDescent="0.25">
      <c r="A204" s="53" t="s">
        <v>32</v>
      </c>
      <c r="B204" s="53" t="s">
        <v>1914</v>
      </c>
      <c r="C204" s="53" t="s">
        <v>1915</v>
      </c>
      <c r="D204" s="53" t="s">
        <v>1903</v>
      </c>
      <c r="E204" s="53" t="s">
        <v>220</v>
      </c>
      <c r="F204" s="53" t="s">
        <v>775</v>
      </c>
      <c r="G204" s="53" t="s">
        <v>1813</v>
      </c>
      <c r="H204" s="53" t="s">
        <v>775</v>
      </c>
      <c r="I204" s="53" t="s">
        <v>1813</v>
      </c>
      <c r="J204" s="53" t="s">
        <v>1904</v>
      </c>
      <c r="K204" s="53" t="s">
        <v>1905</v>
      </c>
      <c r="L204" s="53" t="s">
        <v>1916</v>
      </c>
      <c r="M204" s="53" t="s">
        <v>1816</v>
      </c>
      <c r="N204" s="53" t="s">
        <v>1817</v>
      </c>
      <c r="O204" s="53" t="s">
        <v>1818</v>
      </c>
      <c r="P204" s="53" t="s">
        <v>1819</v>
      </c>
      <c r="Q204" s="53" t="s">
        <v>1820</v>
      </c>
      <c r="R204" s="53" t="s">
        <v>1821</v>
      </c>
      <c r="S204" s="53" t="s">
        <v>1917</v>
      </c>
      <c r="T204" s="53" t="s">
        <v>1918</v>
      </c>
      <c r="U204" s="53" t="s">
        <v>1824</v>
      </c>
      <c r="V204" s="53" t="s">
        <v>1825</v>
      </c>
      <c r="W204" s="53" t="s">
        <v>1838</v>
      </c>
      <c r="X204" s="53" t="s">
        <v>1825</v>
      </c>
      <c r="Y204" s="53" t="s">
        <v>1827</v>
      </c>
      <c r="Z204" s="53">
        <v>253.51</v>
      </c>
      <c r="AA204" s="53">
        <v>253.51</v>
      </c>
      <c r="AB204" s="53">
        <v>0</v>
      </c>
      <c r="AC204" s="53">
        <v>253.51</v>
      </c>
      <c r="AD204" s="53">
        <v>0</v>
      </c>
      <c r="AE204" s="53">
        <v>0</v>
      </c>
      <c r="AF204" s="53" t="s">
        <v>1828</v>
      </c>
      <c r="AG204" s="53" t="s">
        <v>1904</v>
      </c>
      <c r="AH204" s="53" t="s">
        <v>1905</v>
      </c>
      <c r="AI204" s="53" t="s">
        <v>1829</v>
      </c>
      <c r="AJ204" s="53" t="s">
        <v>1824</v>
      </c>
      <c r="AK204" s="53" t="s">
        <v>496</v>
      </c>
      <c r="AL204" s="53" t="s">
        <v>1830</v>
      </c>
      <c r="AM204" s="53" t="s">
        <v>1831</v>
      </c>
      <c r="AN204" s="53" t="s">
        <v>220</v>
      </c>
      <c r="AO204" s="53" t="s">
        <v>483</v>
      </c>
    </row>
    <row r="205" spans="1:41" x14ac:dyDescent="0.25">
      <c r="A205" s="53" t="s">
        <v>32</v>
      </c>
      <c r="B205" s="53" t="s">
        <v>1919</v>
      </c>
      <c r="C205" s="53" t="s">
        <v>1920</v>
      </c>
      <c r="D205" s="53" t="s">
        <v>1903</v>
      </c>
      <c r="E205" s="53" t="s">
        <v>220</v>
      </c>
      <c r="F205" s="53" t="s">
        <v>775</v>
      </c>
      <c r="G205" s="53" t="s">
        <v>1813</v>
      </c>
      <c r="H205" s="53" t="s">
        <v>775</v>
      </c>
      <c r="I205" s="53" t="s">
        <v>1813</v>
      </c>
      <c r="J205" s="53" t="s">
        <v>1904</v>
      </c>
      <c r="K205" s="53" t="s">
        <v>1905</v>
      </c>
      <c r="L205" s="53" t="s">
        <v>1921</v>
      </c>
      <c r="M205" s="53" t="s">
        <v>1816</v>
      </c>
      <c r="N205" s="53" t="s">
        <v>1817</v>
      </c>
      <c r="O205" s="53" t="s">
        <v>1818</v>
      </c>
      <c r="P205" s="53" t="s">
        <v>1819</v>
      </c>
      <c r="Q205" s="53" t="s">
        <v>1820</v>
      </c>
      <c r="R205" s="53" t="s">
        <v>1821</v>
      </c>
      <c r="S205" s="53" t="s">
        <v>1922</v>
      </c>
      <c r="T205" s="53" t="s">
        <v>1923</v>
      </c>
      <c r="U205" s="53" t="s">
        <v>1824</v>
      </c>
      <c r="V205" s="53" t="s">
        <v>1825</v>
      </c>
      <c r="W205" s="53" t="s">
        <v>1856</v>
      </c>
      <c r="X205" s="53" t="s">
        <v>1857</v>
      </c>
      <c r="Y205" s="53" t="s">
        <v>1827</v>
      </c>
      <c r="Z205" s="53">
        <v>645.55999999999995</v>
      </c>
      <c r="AA205" s="53">
        <v>489.47</v>
      </c>
      <c r="AB205" s="53">
        <v>156.09</v>
      </c>
      <c r="AC205" s="53">
        <v>489.47</v>
      </c>
      <c r="AD205" s="53">
        <v>0</v>
      </c>
      <c r="AE205" s="53">
        <v>0</v>
      </c>
      <c r="AF205" s="53" t="s">
        <v>1828</v>
      </c>
      <c r="AG205" s="53" t="s">
        <v>1904</v>
      </c>
      <c r="AH205" s="53" t="s">
        <v>1905</v>
      </c>
      <c r="AI205" s="53" t="s">
        <v>1829</v>
      </c>
      <c r="AJ205" s="53" t="s">
        <v>1824</v>
      </c>
      <c r="AK205" s="53" t="s">
        <v>496</v>
      </c>
      <c r="AL205" s="53" t="s">
        <v>1830</v>
      </c>
      <c r="AM205" s="53" t="s">
        <v>1831</v>
      </c>
      <c r="AN205" s="53" t="s">
        <v>220</v>
      </c>
      <c r="AO205" s="53" t="s">
        <v>483</v>
      </c>
    </row>
    <row r="206" spans="1:41" x14ac:dyDescent="0.25">
      <c r="A206" s="53" t="s">
        <v>32</v>
      </c>
      <c r="B206" s="53" t="s">
        <v>1929</v>
      </c>
      <c r="C206" s="53" t="s">
        <v>1930</v>
      </c>
      <c r="D206" s="53" t="s">
        <v>1931</v>
      </c>
      <c r="E206" s="53" t="s">
        <v>1932</v>
      </c>
      <c r="F206" s="53" t="s">
        <v>775</v>
      </c>
      <c r="G206" s="53" t="s">
        <v>1813</v>
      </c>
      <c r="H206" s="53" t="s">
        <v>775</v>
      </c>
      <c r="I206" s="53" t="s">
        <v>1813</v>
      </c>
      <c r="J206" s="53" t="s">
        <v>1891</v>
      </c>
      <c r="K206" s="53" t="s">
        <v>1933</v>
      </c>
      <c r="L206" s="53" t="s">
        <v>1934</v>
      </c>
      <c r="M206" s="53" t="s">
        <v>1816</v>
      </c>
      <c r="N206" s="53" t="s">
        <v>1817</v>
      </c>
      <c r="O206" s="53" t="s">
        <v>1818</v>
      </c>
      <c r="P206" s="53" t="s">
        <v>1819</v>
      </c>
      <c r="Q206" s="53" t="s">
        <v>1820</v>
      </c>
      <c r="R206" s="53" t="s">
        <v>1821</v>
      </c>
      <c r="S206" s="53" t="s">
        <v>1935</v>
      </c>
      <c r="T206" s="53" t="s">
        <v>1936</v>
      </c>
      <c r="U206" s="53" t="s">
        <v>1824</v>
      </c>
      <c r="V206" s="53" t="s">
        <v>1825</v>
      </c>
      <c r="W206" s="53" t="s">
        <v>1826</v>
      </c>
      <c r="X206" s="53" t="s">
        <v>1825</v>
      </c>
      <c r="Y206" s="53" t="s">
        <v>1827</v>
      </c>
      <c r="Z206" s="53">
        <v>48.2</v>
      </c>
      <c r="AA206" s="53">
        <v>48.2</v>
      </c>
      <c r="AB206" s="53">
        <v>0</v>
      </c>
      <c r="AC206" s="53">
        <v>48.2</v>
      </c>
      <c r="AD206" s="53">
        <v>0</v>
      </c>
      <c r="AE206" s="53">
        <v>0</v>
      </c>
      <c r="AF206" s="53" t="s">
        <v>1828</v>
      </c>
      <c r="AG206" s="53" t="s">
        <v>1891</v>
      </c>
      <c r="AH206" s="53" t="s">
        <v>1937</v>
      </c>
      <c r="AI206" s="53" t="s">
        <v>1829</v>
      </c>
      <c r="AJ206" s="53" t="s">
        <v>1824</v>
      </c>
      <c r="AK206" s="53" t="s">
        <v>496</v>
      </c>
      <c r="AL206" s="53" t="s">
        <v>1830</v>
      </c>
      <c r="AM206" s="53" t="s">
        <v>1831</v>
      </c>
      <c r="AN206" s="53" t="s">
        <v>1769</v>
      </c>
      <c r="AO206" s="53" t="s">
        <v>641</v>
      </c>
    </row>
    <row r="207" spans="1:41" x14ac:dyDescent="0.25">
      <c r="A207" s="53" t="s">
        <v>32</v>
      </c>
      <c r="B207" s="53" t="s">
        <v>1929</v>
      </c>
      <c r="C207" s="53" t="s">
        <v>1930</v>
      </c>
      <c r="D207" s="53" t="s">
        <v>1931</v>
      </c>
      <c r="E207" s="53" t="s">
        <v>1932</v>
      </c>
      <c r="F207" s="53" t="s">
        <v>775</v>
      </c>
      <c r="G207" s="53" t="s">
        <v>1813</v>
      </c>
      <c r="H207" s="53" t="s">
        <v>775</v>
      </c>
      <c r="I207" s="53" t="s">
        <v>1813</v>
      </c>
      <c r="J207" s="53" t="s">
        <v>1891</v>
      </c>
      <c r="K207" s="53" t="s">
        <v>1933</v>
      </c>
      <c r="L207" s="53" t="s">
        <v>1934</v>
      </c>
      <c r="M207" s="53" t="s">
        <v>1816</v>
      </c>
      <c r="N207" s="53" t="s">
        <v>1817</v>
      </c>
      <c r="O207" s="53" t="s">
        <v>1818</v>
      </c>
      <c r="P207" s="53" t="s">
        <v>1819</v>
      </c>
      <c r="Q207" s="53" t="s">
        <v>1820</v>
      </c>
      <c r="R207" s="53" t="s">
        <v>1821</v>
      </c>
      <c r="S207" s="53" t="s">
        <v>1935</v>
      </c>
      <c r="T207" s="53" t="s">
        <v>1936</v>
      </c>
      <c r="U207" s="53" t="s">
        <v>1824</v>
      </c>
      <c r="V207" s="53" t="s">
        <v>1825</v>
      </c>
      <c r="W207" s="53" t="s">
        <v>1832</v>
      </c>
      <c r="X207" s="53" t="s">
        <v>1825</v>
      </c>
      <c r="Y207" s="53" t="s">
        <v>1827</v>
      </c>
      <c r="Z207" s="53">
        <v>38.39</v>
      </c>
      <c r="AA207" s="53">
        <v>38.39</v>
      </c>
      <c r="AB207" s="53">
        <v>0</v>
      </c>
      <c r="AC207" s="53">
        <v>38.39</v>
      </c>
      <c r="AD207" s="53">
        <v>0</v>
      </c>
      <c r="AE207" s="53">
        <v>0</v>
      </c>
      <c r="AF207" s="53" t="s">
        <v>1828</v>
      </c>
      <c r="AG207" s="53" t="s">
        <v>1891</v>
      </c>
      <c r="AH207" s="53" t="s">
        <v>1937</v>
      </c>
      <c r="AI207" s="53" t="s">
        <v>1829</v>
      </c>
      <c r="AJ207" s="53" t="s">
        <v>1824</v>
      </c>
      <c r="AK207" s="53" t="s">
        <v>496</v>
      </c>
      <c r="AL207" s="53" t="s">
        <v>1830</v>
      </c>
      <c r="AM207" s="53" t="s">
        <v>1831</v>
      </c>
      <c r="AN207" s="53" t="s">
        <v>1769</v>
      </c>
      <c r="AO207" s="53" t="s">
        <v>641</v>
      </c>
    </row>
    <row r="208" spans="1:41" x14ac:dyDescent="0.25">
      <c r="A208" s="53" t="s">
        <v>32</v>
      </c>
      <c r="B208" s="53" t="s">
        <v>1929</v>
      </c>
      <c r="C208" s="53" t="s">
        <v>1930</v>
      </c>
      <c r="D208" s="53" t="s">
        <v>1931</v>
      </c>
      <c r="E208" s="53" t="s">
        <v>1932</v>
      </c>
      <c r="F208" s="53" t="s">
        <v>775</v>
      </c>
      <c r="G208" s="53" t="s">
        <v>1813</v>
      </c>
      <c r="H208" s="53" t="s">
        <v>775</v>
      </c>
      <c r="I208" s="53" t="s">
        <v>1813</v>
      </c>
      <c r="J208" s="53" t="s">
        <v>1891</v>
      </c>
      <c r="K208" s="53" t="s">
        <v>1933</v>
      </c>
      <c r="L208" s="53" t="s">
        <v>1934</v>
      </c>
      <c r="M208" s="53" t="s">
        <v>1816</v>
      </c>
      <c r="N208" s="53" t="s">
        <v>1817</v>
      </c>
      <c r="O208" s="53" t="s">
        <v>1818</v>
      </c>
      <c r="P208" s="53" t="s">
        <v>1819</v>
      </c>
      <c r="Q208" s="53" t="s">
        <v>1820</v>
      </c>
      <c r="R208" s="53" t="s">
        <v>1821</v>
      </c>
      <c r="S208" s="53" t="s">
        <v>1935</v>
      </c>
      <c r="T208" s="53" t="s">
        <v>1936</v>
      </c>
      <c r="U208" s="53" t="s">
        <v>1824</v>
      </c>
      <c r="V208" s="53" t="s">
        <v>1825</v>
      </c>
      <c r="W208" s="53" t="s">
        <v>1833</v>
      </c>
      <c r="X208" s="53" t="s">
        <v>1834</v>
      </c>
      <c r="Y208" s="53" t="s">
        <v>1827</v>
      </c>
      <c r="Z208" s="53">
        <v>0.68</v>
      </c>
      <c r="AA208" s="53">
        <v>0.68</v>
      </c>
      <c r="AB208" s="53">
        <v>0</v>
      </c>
      <c r="AC208" s="53">
        <v>0.68</v>
      </c>
      <c r="AD208" s="53">
        <v>0</v>
      </c>
      <c r="AE208" s="53">
        <v>0</v>
      </c>
      <c r="AF208" s="53" t="s">
        <v>1828</v>
      </c>
      <c r="AG208" s="53" t="s">
        <v>1891</v>
      </c>
      <c r="AH208" s="53" t="s">
        <v>1937</v>
      </c>
      <c r="AI208" s="53" t="s">
        <v>1829</v>
      </c>
      <c r="AJ208" s="53" t="s">
        <v>1824</v>
      </c>
      <c r="AK208" s="53" t="s">
        <v>496</v>
      </c>
      <c r="AL208" s="53" t="s">
        <v>1830</v>
      </c>
      <c r="AM208" s="53" t="s">
        <v>1831</v>
      </c>
      <c r="AN208" s="53" t="s">
        <v>1769</v>
      </c>
      <c r="AO208" s="53" t="s">
        <v>641</v>
      </c>
    </row>
    <row r="209" spans="1:41" x14ac:dyDescent="0.25">
      <c r="A209" s="53" t="s">
        <v>32</v>
      </c>
      <c r="B209" s="53" t="s">
        <v>1929</v>
      </c>
      <c r="C209" s="53" t="s">
        <v>1930</v>
      </c>
      <c r="D209" s="53" t="s">
        <v>1931</v>
      </c>
      <c r="E209" s="53" t="s">
        <v>1932</v>
      </c>
      <c r="F209" s="53" t="s">
        <v>775</v>
      </c>
      <c r="G209" s="53" t="s">
        <v>1813</v>
      </c>
      <c r="H209" s="53" t="s">
        <v>775</v>
      </c>
      <c r="I209" s="53" t="s">
        <v>1813</v>
      </c>
      <c r="J209" s="53" t="s">
        <v>1891</v>
      </c>
      <c r="K209" s="53" t="s">
        <v>1933</v>
      </c>
      <c r="L209" s="53" t="s">
        <v>1934</v>
      </c>
      <c r="M209" s="53" t="s">
        <v>1816</v>
      </c>
      <c r="N209" s="53" t="s">
        <v>1817</v>
      </c>
      <c r="O209" s="53" t="s">
        <v>1818</v>
      </c>
      <c r="P209" s="53" t="s">
        <v>1819</v>
      </c>
      <c r="Q209" s="53" t="s">
        <v>1820</v>
      </c>
      <c r="R209" s="53" t="s">
        <v>1821</v>
      </c>
      <c r="S209" s="53" t="s">
        <v>1935</v>
      </c>
      <c r="T209" s="53" t="s">
        <v>1936</v>
      </c>
      <c r="U209" s="53" t="s">
        <v>1824</v>
      </c>
      <c r="V209" s="53" t="s">
        <v>1825</v>
      </c>
      <c r="W209" s="53" t="s">
        <v>1833</v>
      </c>
      <c r="X209" s="53" t="s">
        <v>1835</v>
      </c>
      <c r="Y209" s="53" t="s">
        <v>1827</v>
      </c>
      <c r="Z209" s="53">
        <v>0.09</v>
      </c>
      <c r="AA209" s="53">
        <v>0.09</v>
      </c>
      <c r="AB209" s="53">
        <v>0</v>
      </c>
      <c r="AC209" s="53">
        <v>0.09</v>
      </c>
      <c r="AD209" s="53">
        <v>0</v>
      </c>
      <c r="AE209" s="53">
        <v>0</v>
      </c>
      <c r="AF209" s="53" t="s">
        <v>1828</v>
      </c>
      <c r="AG209" s="53" t="s">
        <v>1891</v>
      </c>
      <c r="AH209" s="53" t="s">
        <v>1937</v>
      </c>
      <c r="AI209" s="53" t="s">
        <v>1829</v>
      </c>
      <c r="AJ209" s="53" t="s">
        <v>1824</v>
      </c>
      <c r="AK209" s="53" t="s">
        <v>496</v>
      </c>
      <c r="AL209" s="53" t="s">
        <v>1830</v>
      </c>
      <c r="AM209" s="53" t="s">
        <v>1831</v>
      </c>
      <c r="AN209" s="53" t="s">
        <v>1769</v>
      </c>
      <c r="AO209" s="53" t="s">
        <v>641</v>
      </c>
    </row>
    <row r="210" spans="1:41" x14ac:dyDescent="0.25">
      <c r="A210" s="53" t="s">
        <v>32</v>
      </c>
      <c r="B210" s="53" t="s">
        <v>1929</v>
      </c>
      <c r="C210" s="53" t="s">
        <v>1930</v>
      </c>
      <c r="D210" s="53" t="s">
        <v>1931</v>
      </c>
      <c r="E210" s="53" t="s">
        <v>1932</v>
      </c>
      <c r="F210" s="53" t="s">
        <v>775</v>
      </c>
      <c r="G210" s="53" t="s">
        <v>1813</v>
      </c>
      <c r="H210" s="53" t="s">
        <v>775</v>
      </c>
      <c r="I210" s="53" t="s">
        <v>1813</v>
      </c>
      <c r="J210" s="53" t="s">
        <v>1891</v>
      </c>
      <c r="K210" s="53" t="s">
        <v>1933</v>
      </c>
      <c r="L210" s="53" t="s">
        <v>1934</v>
      </c>
      <c r="M210" s="53" t="s">
        <v>1816</v>
      </c>
      <c r="N210" s="53" t="s">
        <v>1817</v>
      </c>
      <c r="O210" s="53" t="s">
        <v>1818</v>
      </c>
      <c r="P210" s="53" t="s">
        <v>1819</v>
      </c>
      <c r="Q210" s="53" t="s">
        <v>1820</v>
      </c>
      <c r="R210" s="53" t="s">
        <v>1821</v>
      </c>
      <c r="S210" s="53" t="s">
        <v>1935</v>
      </c>
      <c r="T210" s="53" t="s">
        <v>1936</v>
      </c>
      <c r="U210" s="53" t="s">
        <v>1824</v>
      </c>
      <c r="V210" s="53" t="s">
        <v>1825</v>
      </c>
      <c r="W210" s="53" t="s">
        <v>1837</v>
      </c>
      <c r="X210" s="53" t="s">
        <v>1825</v>
      </c>
      <c r="Y210" s="53" t="s">
        <v>1827</v>
      </c>
      <c r="Z210" s="53">
        <v>28.17</v>
      </c>
      <c r="AA210" s="53">
        <v>28.17</v>
      </c>
      <c r="AB210" s="53">
        <v>0</v>
      </c>
      <c r="AC210" s="53">
        <v>28.17</v>
      </c>
      <c r="AD210" s="53">
        <v>0</v>
      </c>
      <c r="AE210" s="53">
        <v>0</v>
      </c>
      <c r="AF210" s="53" t="s">
        <v>1828</v>
      </c>
      <c r="AG210" s="53" t="s">
        <v>1891</v>
      </c>
      <c r="AH210" s="53" t="s">
        <v>1937</v>
      </c>
      <c r="AI210" s="53" t="s">
        <v>1829</v>
      </c>
      <c r="AJ210" s="53" t="s">
        <v>1824</v>
      </c>
      <c r="AK210" s="53" t="s">
        <v>496</v>
      </c>
      <c r="AL210" s="53" t="s">
        <v>1830</v>
      </c>
      <c r="AM210" s="53" t="s">
        <v>1831</v>
      </c>
      <c r="AN210" s="53" t="s">
        <v>1769</v>
      </c>
      <c r="AO210" s="53" t="s">
        <v>641</v>
      </c>
    </row>
    <row r="211" spans="1:41" x14ac:dyDescent="0.25">
      <c r="A211" s="53" t="s">
        <v>32</v>
      </c>
      <c r="B211" s="53" t="s">
        <v>1929</v>
      </c>
      <c r="C211" s="53" t="s">
        <v>1930</v>
      </c>
      <c r="D211" s="53" t="s">
        <v>1931</v>
      </c>
      <c r="E211" s="53" t="s">
        <v>1932</v>
      </c>
      <c r="F211" s="53" t="s">
        <v>775</v>
      </c>
      <c r="G211" s="53" t="s">
        <v>1813</v>
      </c>
      <c r="H211" s="53" t="s">
        <v>775</v>
      </c>
      <c r="I211" s="53" t="s">
        <v>1813</v>
      </c>
      <c r="J211" s="53" t="s">
        <v>1891</v>
      </c>
      <c r="K211" s="53" t="s">
        <v>1933</v>
      </c>
      <c r="L211" s="53" t="s">
        <v>1934</v>
      </c>
      <c r="M211" s="53" t="s">
        <v>1816</v>
      </c>
      <c r="N211" s="53" t="s">
        <v>1817</v>
      </c>
      <c r="O211" s="53" t="s">
        <v>1818</v>
      </c>
      <c r="P211" s="53" t="s">
        <v>1819</v>
      </c>
      <c r="Q211" s="53" t="s">
        <v>1820</v>
      </c>
      <c r="R211" s="53" t="s">
        <v>1821</v>
      </c>
      <c r="S211" s="53" t="s">
        <v>1935</v>
      </c>
      <c r="T211" s="53" t="s">
        <v>1936</v>
      </c>
      <c r="U211" s="53" t="s">
        <v>1824</v>
      </c>
      <c r="V211" s="53" t="s">
        <v>1825</v>
      </c>
      <c r="W211" s="53" t="s">
        <v>1838</v>
      </c>
      <c r="X211" s="53" t="s">
        <v>1825</v>
      </c>
      <c r="Y211" s="53" t="s">
        <v>1827</v>
      </c>
      <c r="Z211" s="53">
        <v>8.1199999999999992</v>
      </c>
      <c r="AA211" s="53">
        <v>8.1199999999999992</v>
      </c>
      <c r="AB211" s="53">
        <v>0</v>
      </c>
      <c r="AC211" s="53">
        <v>8.1199999999999992</v>
      </c>
      <c r="AD211" s="53">
        <v>0</v>
      </c>
      <c r="AE211" s="53">
        <v>0</v>
      </c>
      <c r="AF211" s="53" t="s">
        <v>1828</v>
      </c>
      <c r="AG211" s="53" t="s">
        <v>1891</v>
      </c>
      <c r="AH211" s="53" t="s">
        <v>1937</v>
      </c>
      <c r="AI211" s="53" t="s">
        <v>1829</v>
      </c>
      <c r="AJ211" s="53" t="s">
        <v>1824</v>
      </c>
      <c r="AK211" s="53" t="s">
        <v>496</v>
      </c>
      <c r="AL211" s="53" t="s">
        <v>1830</v>
      </c>
      <c r="AM211" s="53" t="s">
        <v>1831</v>
      </c>
      <c r="AN211" s="53" t="s">
        <v>1769</v>
      </c>
      <c r="AO211" s="53" t="s">
        <v>641</v>
      </c>
    </row>
    <row r="212" spans="1:41" x14ac:dyDescent="0.25">
      <c r="A212" s="53" t="s">
        <v>32</v>
      </c>
      <c r="B212" s="53" t="s">
        <v>1938</v>
      </c>
      <c r="C212" s="53" t="s">
        <v>1939</v>
      </c>
      <c r="D212" s="53" t="s">
        <v>1841</v>
      </c>
      <c r="E212" s="53" t="s">
        <v>1842</v>
      </c>
      <c r="F212" s="53" t="s">
        <v>775</v>
      </c>
      <c r="G212" s="53" t="s">
        <v>1813</v>
      </c>
      <c r="H212" s="53" t="s">
        <v>775</v>
      </c>
      <c r="I212" s="53" t="s">
        <v>1813</v>
      </c>
      <c r="J212" s="53" t="s">
        <v>1843</v>
      </c>
      <c r="K212" s="53" t="s">
        <v>1844</v>
      </c>
      <c r="L212" s="53" t="s">
        <v>1940</v>
      </c>
      <c r="M212" s="53" t="s">
        <v>1816</v>
      </c>
      <c r="N212" s="53" t="s">
        <v>1817</v>
      </c>
      <c r="O212" s="53" t="s">
        <v>1818</v>
      </c>
      <c r="P212" s="53" t="s">
        <v>1819</v>
      </c>
      <c r="Q212" s="53" t="s">
        <v>1820</v>
      </c>
      <c r="R212" s="53" t="s">
        <v>1821</v>
      </c>
      <c r="S212" s="53" t="s">
        <v>1941</v>
      </c>
      <c r="T212" s="53" t="s">
        <v>1942</v>
      </c>
      <c r="U212" s="53" t="s">
        <v>1824</v>
      </c>
      <c r="V212" s="53" t="s">
        <v>1825</v>
      </c>
      <c r="W212" s="53" t="s">
        <v>1848</v>
      </c>
      <c r="X212" s="53" t="s">
        <v>1825</v>
      </c>
      <c r="Y212" s="53" t="s">
        <v>1827</v>
      </c>
      <c r="Z212" s="53">
        <v>1720.81</v>
      </c>
      <c r="AA212" s="53">
        <v>1720.81</v>
      </c>
      <c r="AB212" s="53">
        <v>0</v>
      </c>
      <c r="AC212" s="53">
        <v>1720.81</v>
      </c>
      <c r="AD212" s="53">
        <v>0</v>
      </c>
      <c r="AE212" s="53">
        <v>0</v>
      </c>
      <c r="AF212" s="53" t="s">
        <v>1828</v>
      </c>
      <c r="AG212" s="53" t="s">
        <v>1904</v>
      </c>
      <c r="AH212" s="53" t="s">
        <v>1943</v>
      </c>
      <c r="AI212" s="53" t="s">
        <v>1829</v>
      </c>
      <c r="AJ212" s="53" t="s">
        <v>1824</v>
      </c>
      <c r="AK212" s="53" t="s">
        <v>496</v>
      </c>
      <c r="AL212" s="53" t="s">
        <v>1830</v>
      </c>
      <c r="AM212" s="53" t="s">
        <v>1831</v>
      </c>
      <c r="AN212" s="53" t="s">
        <v>1769</v>
      </c>
      <c r="AO212" s="53" t="s">
        <v>641</v>
      </c>
    </row>
    <row r="213" spans="1:41" x14ac:dyDescent="0.25">
      <c r="A213" s="53" t="s">
        <v>32</v>
      </c>
      <c r="B213" s="53" t="s">
        <v>1944</v>
      </c>
      <c r="C213" s="53" t="s">
        <v>1945</v>
      </c>
      <c r="D213" s="53" t="s">
        <v>1931</v>
      </c>
      <c r="E213" s="53" t="s">
        <v>1932</v>
      </c>
      <c r="F213" s="53" t="s">
        <v>775</v>
      </c>
      <c r="G213" s="53" t="s">
        <v>1813</v>
      </c>
      <c r="H213" s="53" t="s">
        <v>775</v>
      </c>
      <c r="I213" s="53" t="s">
        <v>1813</v>
      </c>
      <c r="J213" s="53" t="s">
        <v>1891</v>
      </c>
      <c r="K213" s="53" t="s">
        <v>1933</v>
      </c>
      <c r="L213" s="53" t="s">
        <v>1946</v>
      </c>
      <c r="M213" s="53" t="s">
        <v>1816</v>
      </c>
      <c r="N213" s="53" t="s">
        <v>1817</v>
      </c>
      <c r="O213" s="53" t="s">
        <v>1818</v>
      </c>
      <c r="P213" s="53" t="s">
        <v>1819</v>
      </c>
      <c r="Q213" s="53" t="s">
        <v>1820</v>
      </c>
      <c r="R213" s="53" t="s">
        <v>1821</v>
      </c>
      <c r="S213" s="53" t="s">
        <v>1947</v>
      </c>
      <c r="T213" s="53" t="s">
        <v>1948</v>
      </c>
      <c r="U213" s="53" t="s">
        <v>1824</v>
      </c>
      <c r="V213" s="53" t="s">
        <v>1825</v>
      </c>
      <c r="W213" s="53" t="s">
        <v>1826</v>
      </c>
      <c r="X213" s="53" t="s">
        <v>1825</v>
      </c>
      <c r="Y213" s="53" t="s">
        <v>1827</v>
      </c>
      <c r="Z213" s="53">
        <v>29.7</v>
      </c>
      <c r="AA213" s="53">
        <v>21.78</v>
      </c>
      <c r="AB213" s="53">
        <v>7.92</v>
      </c>
      <c r="AC213" s="53">
        <v>21.78</v>
      </c>
      <c r="AD213" s="53">
        <v>0</v>
      </c>
      <c r="AE213" s="53">
        <v>0</v>
      </c>
      <c r="AF213" s="53" t="s">
        <v>1949</v>
      </c>
      <c r="AG213" s="53" t="s">
        <v>1813</v>
      </c>
      <c r="AH213" s="53" t="s">
        <v>1813</v>
      </c>
      <c r="AI213" s="53" t="s">
        <v>1849</v>
      </c>
      <c r="AJ213" s="53" t="s">
        <v>1824</v>
      </c>
      <c r="AK213" s="53" t="s">
        <v>496</v>
      </c>
      <c r="AL213" s="53" t="s">
        <v>1830</v>
      </c>
      <c r="AM213" s="53" t="s">
        <v>1831</v>
      </c>
      <c r="AN213" s="53" t="s">
        <v>1769</v>
      </c>
      <c r="AO213" s="53" t="s">
        <v>641</v>
      </c>
    </row>
    <row r="214" spans="1:41" x14ac:dyDescent="0.25">
      <c r="A214" s="53" t="s">
        <v>32</v>
      </c>
      <c r="B214" s="53" t="s">
        <v>1944</v>
      </c>
      <c r="C214" s="53" t="s">
        <v>1945</v>
      </c>
      <c r="D214" s="53" t="s">
        <v>1931</v>
      </c>
      <c r="E214" s="53" t="s">
        <v>1932</v>
      </c>
      <c r="F214" s="53" t="s">
        <v>775</v>
      </c>
      <c r="G214" s="53" t="s">
        <v>1813</v>
      </c>
      <c r="H214" s="53" t="s">
        <v>775</v>
      </c>
      <c r="I214" s="53" t="s">
        <v>1813</v>
      </c>
      <c r="J214" s="53" t="s">
        <v>1891</v>
      </c>
      <c r="K214" s="53" t="s">
        <v>1933</v>
      </c>
      <c r="L214" s="53" t="s">
        <v>1946</v>
      </c>
      <c r="M214" s="53" t="s">
        <v>1816</v>
      </c>
      <c r="N214" s="53" t="s">
        <v>1817</v>
      </c>
      <c r="O214" s="53" t="s">
        <v>1818</v>
      </c>
      <c r="P214" s="53" t="s">
        <v>1819</v>
      </c>
      <c r="Q214" s="53" t="s">
        <v>1820</v>
      </c>
      <c r="R214" s="53" t="s">
        <v>1821</v>
      </c>
      <c r="S214" s="53" t="s">
        <v>1947</v>
      </c>
      <c r="T214" s="53" t="s">
        <v>1948</v>
      </c>
      <c r="U214" s="53" t="s">
        <v>1824</v>
      </c>
      <c r="V214" s="53" t="s">
        <v>1825</v>
      </c>
      <c r="W214" s="53" t="s">
        <v>1832</v>
      </c>
      <c r="X214" s="53" t="s">
        <v>1825</v>
      </c>
      <c r="Y214" s="53" t="s">
        <v>1827</v>
      </c>
      <c r="Z214" s="53">
        <v>8.6999999999999993</v>
      </c>
      <c r="AA214" s="53">
        <v>6.67</v>
      </c>
      <c r="AB214" s="53">
        <v>2.0299999999999998</v>
      </c>
      <c r="AC214" s="53">
        <v>6.67</v>
      </c>
      <c r="AD214" s="53">
        <v>0</v>
      </c>
      <c r="AE214" s="53">
        <v>0</v>
      </c>
      <c r="AF214" s="53" t="s">
        <v>1949</v>
      </c>
      <c r="AG214" s="53" t="s">
        <v>1813</v>
      </c>
      <c r="AH214" s="53" t="s">
        <v>1813</v>
      </c>
      <c r="AI214" s="53" t="s">
        <v>1849</v>
      </c>
      <c r="AJ214" s="53" t="s">
        <v>1824</v>
      </c>
      <c r="AK214" s="53" t="s">
        <v>496</v>
      </c>
      <c r="AL214" s="53" t="s">
        <v>1830</v>
      </c>
      <c r="AM214" s="53" t="s">
        <v>1831</v>
      </c>
      <c r="AN214" s="53" t="s">
        <v>1769</v>
      </c>
      <c r="AO214" s="53" t="s">
        <v>641</v>
      </c>
    </row>
    <row r="215" spans="1:41" x14ac:dyDescent="0.25">
      <c r="A215" s="53" t="s">
        <v>32</v>
      </c>
      <c r="B215" s="53" t="s">
        <v>1944</v>
      </c>
      <c r="C215" s="53" t="s">
        <v>1945</v>
      </c>
      <c r="D215" s="53" t="s">
        <v>1931</v>
      </c>
      <c r="E215" s="53" t="s">
        <v>1932</v>
      </c>
      <c r="F215" s="53" t="s">
        <v>775</v>
      </c>
      <c r="G215" s="53" t="s">
        <v>1813</v>
      </c>
      <c r="H215" s="53" t="s">
        <v>775</v>
      </c>
      <c r="I215" s="53" t="s">
        <v>1813</v>
      </c>
      <c r="J215" s="53" t="s">
        <v>1891</v>
      </c>
      <c r="K215" s="53" t="s">
        <v>1933</v>
      </c>
      <c r="L215" s="53" t="s">
        <v>1946</v>
      </c>
      <c r="M215" s="53" t="s">
        <v>1816</v>
      </c>
      <c r="N215" s="53" t="s">
        <v>1817</v>
      </c>
      <c r="O215" s="53" t="s">
        <v>1818</v>
      </c>
      <c r="P215" s="53" t="s">
        <v>1819</v>
      </c>
      <c r="Q215" s="53" t="s">
        <v>1820</v>
      </c>
      <c r="R215" s="53" t="s">
        <v>1821</v>
      </c>
      <c r="S215" s="53" t="s">
        <v>1947</v>
      </c>
      <c r="T215" s="53" t="s">
        <v>1948</v>
      </c>
      <c r="U215" s="53" t="s">
        <v>1824</v>
      </c>
      <c r="V215" s="53" t="s">
        <v>1825</v>
      </c>
      <c r="W215" s="53" t="s">
        <v>1833</v>
      </c>
      <c r="X215" s="53" t="s">
        <v>1835</v>
      </c>
      <c r="Y215" s="53" t="s">
        <v>1827</v>
      </c>
      <c r="Z215" s="53">
        <v>0.4</v>
      </c>
      <c r="AA215" s="53">
        <v>0.31</v>
      </c>
      <c r="AB215" s="53">
        <v>0.09</v>
      </c>
      <c r="AC215" s="53">
        <v>0.31</v>
      </c>
      <c r="AD215" s="53">
        <v>0</v>
      </c>
      <c r="AE215" s="53">
        <v>0</v>
      </c>
      <c r="AF215" s="53" t="s">
        <v>1949</v>
      </c>
      <c r="AG215" s="53" t="s">
        <v>1813</v>
      </c>
      <c r="AH215" s="53" t="s">
        <v>1813</v>
      </c>
      <c r="AI215" s="53" t="s">
        <v>1849</v>
      </c>
      <c r="AJ215" s="53" t="s">
        <v>1824</v>
      </c>
      <c r="AK215" s="53" t="s">
        <v>496</v>
      </c>
      <c r="AL215" s="53" t="s">
        <v>1830</v>
      </c>
      <c r="AM215" s="53" t="s">
        <v>1831</v>
      </c>
      <c r="AN215" s="53" t="s">
        <v>1769</v>
      </c>
      <c r="AO215" s="53" t="s">
        <v>641</v>
      </c>
    </row>
    <row r="216" spans="1:41" x14ac:dyDescent="0.25">
      <c r="A216" s="53" t="s">
        <v>32</v>
      </c>
      <c r="B216" s="53" t="s">
        <v>1944</v>
      </c>
      <c r="C216" s="53" t="s">
        <v>1945</v>
      </c>
      <c r="D216" s="53" t="s">
        <v>1931</v>
      </c>
      <c r="E216" s="53" t="s">
        <v>1932</v>
      </c>
      <c r="F216" s="53" t="s">
        <v>775</v>
      </c>
      <c r="G216" s="53" t="s">
        <v>1813</v>
      </c>
      <c r="H216" s="53" t="s">
        <v>775</v>
      </c>
      <c r="I216" s="53" t="s">
        <v>1813</v>
      </c>
      <c r="J216" s="53" t="s">
        <v>1891</v>
      </c>
      <c r="K216" s="53" t="s">
        <v>1933</v>
      </c>
      <c r="L216" s="53" t="s">
        <v>1946</v>
      </c>
      <c r="M216" s="53" t="s">
        <v>1816</v>
      </c>
      <c r="N216" s="53" t="s">
        <v>1817</v>
      </c>
      <c r="O216" s="53" t="s">
        <v>1818</v>
      </c>
      <c r="P216" s="53" t="s">
        <v>1819</v>
      </c>
      <c r="Q216" s="53" t="s">
        <v>1820</v>
      </c>
      <c r="R216" s="53" t="s">
        <v>1821</v>
      </c>
      <c r="S216" s="53" t="s">
        <v>1947</v>
      </c>
      <c r="T216" s="53" t="s">
        <v>1948</v>
      </c>
      <c r="U216" s="53" t="s">
        <v>1824</v>
      </c>
      <c r="V216" s="53" t="s">
        <v>1825</v>
      </c>
      <c r="W216" s="53" t="s">
        <v>1837</v>
      </c>
      <c r="X216" s="53" t="s">
        <v>1825</v>
      </c>
      <c r="Y216" s="53" t="s">
        <v>1827</v>
      </c>
      <c r="Z216" s="53">
        <v>11.99</v>
      </c>
      <c r="AA216" s="53">
        <v>9.36</v>
      </c>
      <c r="AB216" s="53">
        <v>2.63</v>
      </c>
      <c r="AC216" s="53">
        <v>9.36</v>
      </c>
      <c r="AD216" s="53">
        <v>0</v>
      </c>
      <c r="AE216" s="53">
        <v>0</v>
      </c>
      <c r="AF216" s="53" t="s">
        <v>1949</v>
      </c>
      <c r="AG216" s="53" t="s">
        <v>1813</v>
      </c>
      <c r="AH216" s="53" t="s">
        <v>1813</v>
      </c>
      <c r="AI216" s="53" t="s">
        <v>1849</v>
      </c>
      <c r="AJ216" s="53" t="s">
        <v>1824</v>
      </c>
      <c r="AK216" s="53" t="s">
        <v>496</v>
      </c>
      <c r="AL216" s="53" t="s">
        <v>1830</v>
      </c>
      <c r="AM216" s="53" t="s">
        <v>1831</v>
      </c>
      <c r="AN216" s="53" t="s">
        <v>1769</v>
      </c>
      <c r="AO216" s="53" t="s">
        <v>641</v>
      </c>
    </row>
    <row r="217" spans="1:41" x14ac:dyDescent="0.25">
      <c r="A217" s="53" t="s">
        <v>32</v>
      </c>
      <c r="B217" s="53" t="s">
        <v>1944</v>
      </c>
      <c r="C217" s="53" t="s">
        <v>1945</v>
      </c>
      <c r="D217" s="53" t="s">
        <v>1931</v>
      </c>
      <c r="E217" s="53" t="s">
        <v>1932</v>
      </c>
      <c r="F217" s="53" t="s">
        <v>775</v>
      </c>
      <c r="G217" s="53" t="s">
        <v>1813</v>
      </c>
      <c r="H217" s="53" t="s">
        <v>775</v>
      </c>
      <c r="I217" s="53" t="s">
        <v>1813</v>
      </c>
      <c r="J217" s="53" t="s">
        <v>1891</v>
      </c>
      <c r="K217" s="53" t="s">
        <v>1933</v>
      </c>
      <c r="L217" s="53" t="s">
        <v>1946</v>
      </c>
      <c r="M217" s="53" t="s">
        <v>1816</v>
      </c>
      <c r="N217" s="53" t="s">
        <v>1817</v>
      </c>
      <c r="O217" s="53" t="s">
        <v>1818</v>
      </c>
      <c r="P217" s="53" t="s">
        <v>1819</v>
      </c>
      <c r="Q217" s="53" t="s">
        <v>1820</v>
      </c>
      <c r="R217" s="53" t="s">
        <v>1821</v>
      </c>
      <c r="S217" s="53" t="s">
        <v>1947</v>
      </c>
      <c r="T217" s="53" t="s">
        <v>1948</v>
      </c>
      <c r="U217" s="53" t="s">
        <v>1824</v>
      </c>
      <c r="V217" s="53" t="s">
        <v>1825</v>
      </c>
      <c r="W217" s="53" t="s">
        <v>1838</v>
      </c>
      <c r="X217" s="53" t="s">
        <v>1825</v>
      </c>
      <c r="Y217" s="53" t="s">
        <v>1827</v>
      </c>
      <c r="Z217" s="53">
        <v>4.2</v>
      </c>
      <c r="AA217" s="53">
        <v>3.29</v>
      </c>
      <c r="AB217" s="53">
        <v>0.91</v>
      </c>
      <c r="AC217" s="53">
        <v>3.29</v>
      </c>
      <c r="AD217" s="53">
        <v>0</v>
      </c>
      <c r="AE217" s="53">
        <v>0</v>
      </c>
      <c r="AF217" s="53" t="s">
        <v>1949</v>
      </c>
      <c r="AG217" s="53" t="s">
        <v>1813</v>
      </c>
      <c r="AH217" s="53" t="s">
        <v>1813</v>
      </c>
      <c r="AI217" s="53" t="s">
        <v>1849</v>
      </c>
      <c r="AJ217" s="53" t="s">
        <v>1824</v>
      </c>
      <c r="AK217" s="53" t="s">
        <v>496</v>
      </c>
      <c r="AL217" s="53" t="s">
        <v>1830</v>
      </c>
      <c r="AM217" s="53" t="s">
        <v>1831</v>
      </c>
      <c r="AN217" s="53" t="s">
        <v>1769</v>
      </c>
      <c r="AO217" s="53" t="s">
        <v>641</v>
      </c>
    </row>
    <row r="218" spans="1:41" x14ac:dyDescent="0.25">
      <c r="A218" s="53" t="s">
        <v>31</v>
      </c>
      <c r="B218" s="53" t="s">
        <v>1960</v>
      </c>
      <c r="C218" s="53" t="s">
        <v>1961</v>
      </c>
      <c r="D218" s="53" t="s">
        <v>1852</v>
      </c>
      <c r="E218" s="53" t="s">
        <v>510</v>
      </c>
      <c r="F218" s="53" t="s">
        <v>775</v>
      </c>
      <c r="G218" s="53" t="s">
        <v>1813</v>
      </c>
      <c r="H218" s="53" t="s">
        <v>775</v>
      </c>
      <c r="I218" s="53" t="s">
        <v>1813</v>
      </c>
      <c r="J218" s="53" t="s">
        <v>1814</v>
      </c>
      <c r="K218" s="53" t="s">
        <v>780</v>
      </c>
      <c r="L218" s="53" t="s">
        <v>1962</v>
      </c>
      <c r="M218" s="53" t="s">
        <v>1816</v>
      </c>
      <c r="N218" s="53" t="s">
        <v>1817</v>
      </c>
      <c r="O218" s="53" t="s">
        <v>1818</v>
      </c>
      <c r="P218" s="53" t="s">
        <v>1819</v>
      </c>
      <c r="Q218" s="53" t="s">
        <v>1820</v>
      </c>
      <c r="R218" s="53" t="s">
        <v>1821</v>
      </c>
      <c r="S218" s="53" t="s">
        <v>1963</v>
      </c>
      <c r="T218" s="53" t="s">
        <v>1964</v>
      </c>
      <c r="U218" s="53" t="s">
        <v>1824</v>
      </c>
      <c r="V218" s="53" t="s">
        <v>1825</v>
      </c>
      <c r="W218" s="53" t="s">
        <v>1856</v>
      </c>
      <c r="X218" s="53" t="s">
        <v>1857</v>
      </c>
      <c r="Y218" s="53" t="s">
        <v>1827</v>
      </c>
      <c r="Z218" s="53">
        <v>959.73</v>
      </c>
      <c r="AA218" s="53">
        <v>959.73</v>
      </c>
      <c r="AB218" s="53">
        <v>0</v>
      </c>
      <c r="AC218" s="53">
        <v>959.73</v>
      </c>
      <c r="AD218" s="53">
        <v>0</v>
      </c>
      <c r="AE218" s="53">
        <v>0</v>
      </c>
      <c r="AF218" s="53" t="s">
        <v>1828</v>
      </c>
      <c r="AG218" s="53" t="s">
        <v>1814</v>
      </c>
      <c r="AH218" s="53" t="s">
        <v>780</v>
      </c>
      <c r="AI218" s="53" t="s">
        <v>1829</v>
      </c>
      <c r="AJ218" s="53" t="s">
        <v>1824</v>
      </c>
      <c r="AK218" s="53" t="s">
        <v>496</v>
      </c>
      <c r="AL218" s="53" t="s">
        <v>1830</v>
      </c>
      <c r="AM218" s="53" t="s">
        <v>1831</v>
      </c>
      <c r="AN218" s="53" t="s">
        <v>1770</v>
      </c>
      <c r="AO218" s="53" t="s">
        <v>641</v>
      </c>
    </row>
    <row r="219" spans="1:41" x14ac:dyDescent="0.25">
      <c r="A219" s="53" t="s">
        <v>31</v>
      </c>
      <c r="B219" s="53" t="s">
        <v>1809</v>
      </c>
      <c r="C219" s="53" t="s">
        <v>1810</v>
      </c>
      <c r="D219" s="53" t="s">
        <v>1811</v>
      </c>
      <c r="E219" s="53" t="s">
        <v>1812</v>
      </c>
      <c r="F219" s="53" t="s">
        <v>775</v>
      </c>
      <c r="G219" s="53" t="s">
        <v>1813</v>
      </c>
      <c r="H219" s="53" t="s">
        <v>775</v>
      </c>
      <c r="I219" s="53" t="s">
        <v>1813</v>
      </c>
      <c r="J219" s="53" t="s">
        <v>1814</v>
      </c>
      <c r="K219" s="53" t="s">
        <v>780</v>
      </c>
      <c r="L219" s="53" t="s">
        <v>1815</v>
      </c>
      <c r="M219" s="53" t="s">
        <v>1816</v>
      </c>
      <c r="N219" s="53" t="s">
        <v>1817</v>
      </c>
      <c r="O219" s="53" t="s">
        <v>1818</v>
      </c>
      <c r="P219" s="53" t="s">
        <v>1819</v>
      </c>
      <c r="Q219" s="53" t="s">
        <v>1820</v>
      </c>
      <c r="R219" s="53" t="s">
        <v>1821</v>
      </c>
      <c r="S219" s="53" t="s">
        <v>1822</v>
      </c>
      <c r="T219" s="53" t="s">
        <v>1823</v>
      </c>
      <c r="U219" s="53" t="s">
        <v>1824</v>
      </c>
      <c r="V219" s="53" t="s">
        <v>1825</v>
      </c>
      <c r="W219" s="53" t="s">
        <v>1826</v>
      </c>
      <c r="X219" s="53" t="s">
        <v>1825</v>
      </c>
      <c r="Y219" s="53" t="s">
        <v>1827</v>
      </c>
      <c r="Z219" s="53">
        <v>542.25</v>
      </c>
      <c r="AA219" s="53">
        <v>542.25</v>
      </c>
      <c r="AB219" s="53">
        <v>0</v>
      </c>
      <c r="AC219" s="53">
        <v>542.25</v>
      </c>
      <c r="AD219" s="53">
        <v>0</v>
      </c>
      <c r="AE219" s="53">
        <v>0</v>
      </c>
      <c r="AF219" s="53" t="s">
        <v>1828</v>
      </c>
      <c r="AG219" s="53" t="s">
        <v>1814</v>
      </c>
      <c r="AH219" s="53" t="s">
        <v>780</v>
      </c>
      <c r="AI219" s="53" t="s">
        <v>1829</v>
      </c>
      <c r="AJ219" s="53" t="s">
        <v>1824</v>
      </c>
      <c r="AK219" s="53" t="s">
        <v>496</v>
      </c>
      <c r="AL219" s="53" t="s">
        <v>1830</v>
      </c>
      <c r="AM219" s="53" t="s">
        <v>1831</v>
      </c>
      <c r="AN219" s="53" t="s">
        <v>1770</v>
      </c>
      <c r="AO219" s="53" t="s">
        <v>641</v>
      </c>
    </row>
    <row r="220" spans="1:41" x14ac:dyDescent="0.25">
      <c r="A220" s="53" t="s">
        <v>31</v>
      </c>
      <c r="B220" s="53" t="s">
        <v>1809</v>
      </c>
      <c r="C220" s="53" t="s">
        <v>1810</v>
      </c>
      <c r="D220" s="53" t="s">
        <v>1811</v>
      </c>
      <c r="E220" s="53" t="s">
        <v>1812</v>
      </c>
      <c r="F220" s="53" t="s">
        <v>775</v>
      </c>
      <c r="G220" s="53" t="s">
        <v>1813</v>
      </c>
      <c r="H220" s="53" t="s">
        <v>775</v>
      </c>
      <c r="I220" s="53" t="s">
        <v>1813</v>
      </c>
      <c r="J220" s="53" t="s">
        <v>1814</v>
      </c>
      <c r="K220" s="53" t="s">
        <v>780</v>
      </c>
      <c r="L220" s="53" t="s">
        <v>1815</v>
      </c>
      <c r="M220" s="53" t="s">
        <v>1816</v>
      </c>
      <c r="N220" s="53" t="s">
        <v>1817</v>
      </c>
      <c r="O220" s="53" t="s">
        <v>1818</v>
      </c>
      <c r="P220" s="53" t="s">
        <v>1819</v>
      </c>
      <c r="Q220" s="53" t="s">
        <v>1820</v>
      </c>
      <c r="R220" s="53" t="s">
        <v>1821</v>
      </c>
      <c r="S220" s="53" t="s">
        <v>1822</v>
      </c>
      <c r="T220" s="53" t="s">
        <v>1823</v>
      </c>
      <c r="U220" s="53" t="s">
        <v>1824</v>
      </c>
      <c r="V220" s="53" t="s">
        <v>1825</v>
      </c>
      <c r="W220" s="53" t="s">
        <v>1832</v>
      </c>
      <c r="X220" s="53" t="s">
        <v>1825</v>
      </c>
      <c r="Y220" s="53" t="s">
        <v>1827</v>
      </c>
      <c r="Z220" s="53">
        <v>3386.41</v>
      </c>
      <c r="AA220" s="53">
        <v>3386.41</v>
      </c>
      <c r="AB220" s="53">
        <v>0</v>
      </c>
      <c r="AC220" s="53">
        <v>3386.41</v>
      </c>
      <c r="AD220" s="53">
        <v>0</v>
      </c>
      <c r="AE220" s="53">
        <v>0</v>
      </c>
      <c r="AF220" s="53" t="s">
        <v>1828</v>
      </c>
      <c r="AG220" s="53" t="s">
        <v>1814</v>
      </c>
      <c r="AH220" s="53" t="s">
        <v>780</v>
      </c>
      <c r="AI220" s="53" t="s">
        <v>1829</v>
      </c>
      <c r="AJ220" s="53" t="s">
        <v>1824</v>
      </c>
      <c r="AK220" s="53" t="s">
        <v>496</v>
      </c>
      <c r="AL220" s="53" t="s">
        <v>1830</v>
      </c>
      <c r="AM220" s="53" t="s">
        <v>1831</v>
      </c>
      <c r="AN220" s="53" t="s">
        <v>1770</v>
      </c>
      <c r="AO220" s="53" t="s">
        <v>641</v>
      </c>
    </row>
    <row r="221" spans="1:41" x14ac:dyDescent="0.25">
      <c r="A221" s="53" t="s">
        <v>31</v>
      </c>
      <c r="B221" s="53" t="s">
        <v>1809</v>
      </c>
      <c r="C221" s="53" t="s">
        <v>1810</v>
      </c>
      <c r="D221" s="53" t="s">
        <v>1811</v>
      </c>
      <c r="E221" s="53" t="s">
        <v>1812</v>
      </c>
      <c r="F221" s="53" t="s">
        <v>775</v>
      </c>
      <c r="G221" s="53" t="s">
        <v>1813</v>
      </c>
      <c r="H221" s="53" t="s">
        <v>775</v>
      </c>
      <c r="I221" s="53" t="s">
        <v>1813</v>
      </c>
      <c r="J221" s="53" t="s">
        <v>1814</v>
      </c>
      <c r="K221" s="53" t="s">
        <v>780</v>
      </c>
      <c r="L221" s="53" t="s">
        <v>1815</v>
      </c>
      <c r="M221" s="53" t="s">
        <v>1816</v>
      </c>
      <c r="N221" s="53" t="s">
        <v>1817</v>
      </c>
      <c r="O221" s="53" t="s">
        <v>1818</v>
      </c>
      <c r="P221" s="53" t="s">
        <v>1819</v>
      </c>
      <c r="Q221" s="53" t="s">
        <v>1820</v>
      </c>
      <c r="R221" s="53" t="s">
        <v>1821</v>
      </c>
      <c r="S221" s="53" t="s">
        <v>1822</v>
      </c>
      <c r="T221" s="53" t="s">
        <v>1823</v>
      </c>
      <c r="U221" s="53" t="s">
        <v>1824</v>
      </c>
      <c r="V221" s="53" t="s">
        <v>1825</v>
      </c>
      <c r="W221" s="53" t="s">
        <v>1833</v>
      </c>
      <c r="X221" s="53" t="s">
        <v>1834</v>
      </c>
      <c r="Y221" s="53" t="s">
        <v>1827</v>
      </c>
      <c r="Z221" s="53">
        <v>781.95</v>
      </c>
      <c r="AA221" s="53">
        <v>781.95</v>
      </c>
      <c r="AB221" s="53">
        <v>0</v>
      </c>
      <c r="AC221" s="53">
        <v>781.95</v>
      </c>
      <c r="AD221" s="53">
        <v>0</v>
      </c>
      <c r="AE221" s="53">
        <v>0</v>
      </c>
      <c r="AF221" s="53" t="s">
        <v>1828</v>
      </c>
      <c r="AG221" s="53" t="s">
        <v>1814</v>
      </c>
      <c r="AH221" s="53" t="s">
        <v>780</v>
      </c>
      <c r="AI221" s="53" t="s">
        <v>1829</v>
      </c>
      <c r="AJ221" s="53" t="s">
        <v>1824</v>
      </c>
      <c r="AK221" s="53" t="s">
        <v>496</v>
      </c>
      <c r="AL221" s="53" t="s">
        <v>1830</v>
      </c>
      <c r="AM221" s="53" t="s">
        <v>1831</v>
      </c>
      <c r="AN221" s="53" t="s">
        <v>1770</v>
      </c>
      <c r="AO221" s="53" t="s">
        <v>641</v>
      </c>
    </row>
    <row r="222" spans="1:41" x14ac:dyDescent="0.25">
      <c r="A222" s="53" t="s">
        <v>31</v>
      </c>
      <c r="B222" s="53" t="s">
        <v>1809</v>
      </c>
      <c r="C222" s="53" t="s">
        <v>1810</v>
      </c>
      <c r="D222" s="53" t="s">
        <v>1811</v>
      </c>
      <c r="E222" s="53" t="s">
        <v>1812</v>
      </c>
      <c r="F222" s="53" t="s">
        <v>775</v>
      </c>
      <c r="G222" s="53" t="s">
        <v>1813</v>
      </c>
      <c r="H222" s="53" t="s">
        <v>775</v>
      </c>
      <c r="I222" s="53" t="s">
        <v>1813</v>
      </c>
      <c r="J222" s="53" t="s">
        <v>1814</v>
      </c>
      <c r="K222" s="53" t="s">
        <v>780</v>
      </c>
      <c r="L222" s="53" t="s">
        <v>1815</v>
      </c>
      <c r="M222" s="53" t="s">
        <v>1816</v>
      </c>
      <c r="N222" s="53" t="s">
        <v>1817</v>
      </c>
      <c r="O222" s="53" t="s">
        <v>1818</v>
      </c>
      <c r="P222" s="53" t="s">
        <v>1819</v>
      </c>
      <c r="Q222" s="53" t="s">
        <v>1820</v>
      </c>
      <c r="R222" s="53" t="s">
        <v>1821</v>
      </c>
      <c r="S222" s="53" t="s">
        <v>1822</v>
      </c>
      <c r="T222" s="53" t="s">
        <v>1823</v>
      </c>
      <c r="U222" s="53" t="s">
        <v>1824</v>
      </c>
      <c r="V222" s="53" t="s">
        <v>1825</v>
      </c>
      <c r="W222" s="53" t="s">
        <v>1833</v>
      </c>
      <c r="X222" s="53" t="s">
        <v>1835</v>
      </c>
      <c r="Y222" s="53" t="s">
        <v>1827</v>
      </c>
      <c r="Z222" s="53">
        <v>0.65</v>
      </c>
      <c r="AA222" s="53">
        <v>0.65</v>
      </c>
      <c r="AB222" s="53">
        <v>0</v>
      </c>
      <c r="AC222" s="53">
        <v>0.65</v>
      </c>
      <c r="AD222" s="53">
        <v>0</v>
      </c>
      <c r="AE222" s="53">
        <v>0</v>
      </c>
      <c r="AF222" s="53" t="s">
        <v>1828</v>
      </c>
      <c r="AG222" s="53" t="s">
        <v>1814</v>
      </c>
      <c r="AH222" s="53" t="s">
        <v>780</v>
      </c>
      <c r="AI222" s="53" t="s">
        <v>1829</v>
      </c>
      <c r="AJ222" s="53" t="s">
        <v>1824</v>
      </c>
      <c r="AK222" s="53" t="s">
        <v>496</v>
      </c>
      <c r="AL222" s="53" t="s">
        <v>1830</v>
      </c>
      <c r="AM222" s="53" t="s">
        <v>1831</v>
      </c>
      <c r="AN222" s="53" t="s">
        <v>1770</v>
      </c>
      <c r="AO222" s="53" t="s">
        <v>641</v>
      </c>
    </row>
    <row r="223" spans="1:41" x14ac:dyDescent="0.25">
      <c r="A223" s="53" t="s">
        <v>31</v>
      </c>
      <c r="B223" s="53" t="s">
        <v>1809</v>
      </c>
      <c r="C223" s="53" t="s">
        <v>1810</v>
      </c>
      <c r="D223" s="53" t="s">
        <v>1811</v>
      </c>
      <c r="E223" s="53" t="s">
        <v>1812</v>
      </c>
      <c r="F223" s="53" t="s">
        <v>775</v>
      </c>
      <c r="G223" s="53" t="s">
        <v>1813</v>
      </c>
      <c r="H223" s="53" t="s">
        <v>775</v>
      </c>
      <c r="I223" s="53" t="s">
        <v>1813</v>
      </c>
      <c r="J223" s="53" t="s">
        <v>1814</v>
      </c>
      <c r="K223" s="53" t="s">
        <v>780</v>
      </c>
      <c r="L223" s="53" t="s">
        <v>1815</v>
      </c>
      <c r="M223" s="53" t="s">
        <v>1816</v>
      </c>
      <c r="N223" s="53" t="s">
        <v>1817</v>
      </c>
      <c r="O223" s="53" t="s">
        <v>1818</v>
      </c>
      <c r="P223" s="53" t="s">
        <v>1819</v>
      </c>
      <c r="Q223" s="53" t="s">
        <v>1820</v>
      </c>
      <c r="R223" s="53" t="s">
        <v>1821</v>
      </c>
      <c r="S223" s="53" t="s">
        <v>1822</v>
      </c>
      <c r="T223" s="53" t="s">
        <v>1823</v>
      </c>
      <c r="U223" s="53" t="s">
        <v>1824</v>
      </c>
      <c r="V223" s="53" t="s">
        <v>1825</v>
      </c>
      <c r="W223" s="53" t="s">
        <v>1836</v>
      </c>
      <c r="X223" s="53" t="s">
        <v>1825</v>
      </c>
      <c r="Y223" s="53" t="s">
        <v>1827</v>
      </c>
      <c r="Z223" s="53">
        <v>2.57</v>
      </c>
      <c r="AA223" s="53">
        <v>2.57</v>
      </c>
      <c r="AB223" s="53">
        <v>0</v>
      </c>
      <c r="AC223" s="53">
        <v>2.57</v>
      </c>
      <c r="AD223" s="53">
        <v>0</v>
      </c>
      <c r="AE223" s="53">
        <v>0</v>
      </c>
      <c r="AF223" s="53" t="s">
        <v>1828</v>
      </c>
      <c r="AG223" s="53" t="s">
        <v>1814</v>
      </c>
      <c r="AH223" s="53" t="s">
        <v>780</v>
      </c>
      <c r="AI223" s="53" t="s">
        <v>1829</v>
      </c>
      <c r="AJ223" s="53" t="s">
        <v>1824</v>
      </c>
      <c r="AK223" s="53" t="s">
        <v>496</v>
      </c>
      <c r="AL223" s="53" t="s">
        <v>1830</v>
      </c>
      <c r="AM223" s="53" t="s">
        <v>1831</v>
      </c>
      <c r="AN223" s="53" t="s">
        <v>1770</v>
      </c>
      <c r="AO223" s="53" t="s">
        <v>641</v>
      </c>
    </row>
    <row r="224" spans="1:41" x14ac:dyDescent="0.25">
      <c r="A224" s="53" t="s">
        <v>31</v>
      </c>
      <c r="B224" s="53" t="s">
        <v>1809</v>
      </c>
      <c r="C224" s="53" t="s">
        <v>1810</v>
      </c>
      <c r="D224" s="53" t="s">
        <v>1811</v>
      </c>
      <c r="E224" s="53" t="s">
        <v>1812</v>
      </c>
      <c r="F224" s="53" t="s">
        <v>775</v>
      </c>
      <c r="G224" s="53" t="s">
        <v>1813</v>
      </c>
      <c r="H224" s="53" t="s">
        <v>775</v>
      </c>
      <c r="I224" s="53" t="s">
        <v>1813</v>
      </c>
      <c r="J224" s="53" t="s">
        <v>1814</v>
      </c>
      <c r="K224" s="53" t="s">
        <v>780</v>
      </c>
      <c r="L224" s="53" t="s">
        <v>1815</v>
      </c>
      <c r="M224" s="53" t="s">
        <v>1816</v>
      </c>
      <c r="N224" s="53" t="s">
        <v>1817</v>
      </c>
      <c r="O224" s="53" t="s">
        <v>1818</v>
      </c>
      <c r="P224" s="53" t="s">
        <v>1819</v>
      </c>
      <c r="Q224" s="53" t="s">
        <v>1820</v>
      </c>
      <c r="R224" s="53" t="s">
        <v>1821</v>
      </c>
      <c r="S224" s="53" t="s">
        <v>1822</v>
      </c>
      <c r="T224" s="53" t="s">
        <v>1823</v>
      </c>
      <c r="U224" s="53" t="s">
        <v>1824</v>
      </c>
      <c r="V224" s="53" t="s">
        <v>1825</v>
      </c>
      <c r="W224" s="53" t="s">
        <v>1837</v>
      </c>
      <c r="X224" s="53" t="s">
        <v>1825</v>
      </c>
      <c r="Y224" s="53" t="s">
        <v>1827</v>
      </c>
      <c r="Z224" s="53">
        <v>518.63</v>
      </c>
      <c r="AA224" s="53">
        <v>518.63</v>
      </c>
      <c r="AB224" s="53">
        <v>0</v>
      </c>
      <c r="AC224" s="53">
        <v>518.63</v>
      </c>
      <c r="AD224" s="53">
        <v>0</v>
      </c>
      <c r="AE224" s="53">
        <v>0</v>
      </c>
      <c r="AF224" s="53" t="s">
        <v>1828</v>
      </c>
      <c r="AG224" s="53" t="s">
        <v>1814</v>
      </c>
      <c r="AH224" s="53" t="s">
        <v>780</v>
      </c>
      <c r="AI224" s="53" t="s">
        <v>1829</v>
      </c>
      <c r="AJ224" s="53" t="s">
        <v>1824</v>
      </c>
      <c r="AK224" s="53" t="s">
        <v>496</v>
      </c>
      <c r="AL224" s="53" t="s">
        <v>1830</v>
      </c>
      <c r="AM224" s="53" t="s">
        <v>1831</v>
      </c>
      <c r="AN224" s="53" t="s">
        <v>1770</v>
      </c>
      <c r="AO224" s="53" t="s">
        <v>641</v>
      </c>
    </row>
    <row r="225" spans="1:41" x14ac:dyDescent="0.25">
      <c r="A225" s="53" t="s">
        <v>31</v>
      </c>
      <c r="B225" s="53" t="s">
        <v>1809</v>
      </c>
      <c r="C225" s="53" t="s">
        <v>1810</v>
      </c>
      <c r="D225" s="53" t="s">
        <v>1811</v>
      </c>
      <c r="E225" s="53" t="s">
        <v>1812</v>
      </c>
      <c r="F225" s="53" t="s">
        <v>775</v>
      </c>
      <c r="G225" s="53" t="s">
        <v>1813</v>
      </c>
      <c r="H225" s="53" t="s">
        <v>775</v>
      </c>
      <c r="I225" s="53" t="s">
        <v>1813</v>
      </c>
      <c r="J225" s="53" t="s">
        <v>1814</v>
      </c>
      <c r="K225" s="53" t="s">
        <v>780</v>
      </c>
      <c r="L225" s="53" t="s">
        <v>1815</v>
      </c>
      <c r="M225" s="53" t="s">
        <v>1816</v>
      </c>
      <c r="N225" s="53" t="s">
        <v>1817</v>
      </c>
      <c r="O225" s="53" t="s">
        <v>1818</v>
      </c>
      <c r="P225" s="53" t="s">
        <v>1819</v>
      </c>
      <c r="Q225" s="53" t="s">
        <v>1820</v>
      </c>
      <c r="R225" s="53" t="s">
        <v>1821</v>
      </c>
      <c r="S225" s="53" t="s">
        <v>1822</v>
      </c>
      <c r="T225" s="53" t="s">
        <v>1823</v>
      </c>
      <c r="U225" s="53" t="s">
        <v>1824</v>
      </c>
      <c r="V225" s="53" t="s">
        <v>1825</v>
      </c>
      <c r="W225" s="53" t="s">
        <v>1838</v>
      </c>
      <c r="X225" s="53" t="s">
        <v>1825</v>
      </c>
      <c r="Y225" s="53" t="s">
        <v>1827</v>
      </c>
      <c r="Z225" s="53">
        <v>296.12</v>
      </c>
      <c r="AA225" s="53">
        <v>296.12</v>
      </c>
      <c r="AB225" s="53">
        <v>0</v>
      </c>
      <c r="AC225" s="53">
        <v>296.12</v>
      </c>
      <c r="AD225" s="53">
        <v>0</v>
      </c>
      <c r="AE225" s="53">
        <v>0</v>
      </c>
      <c r="AF225" s="53" t="s">
        <v>1828</v>
      </c>
      <c r="AG225" s="53" t="s">
        <v>1814</v>
      </c>
      <c r="AH225" s="53" t="s">
        <v>780</v>
      </c>
      <c r="AI225" s="53" t="s">
        <v>1829</v>
      </c>
      <c r="AJ225" s="53" t="s">
        <v>1824</v>
      </c>
      <c r="AK225" s="53" t="s">
        <v>496</v>
      </c>
      <c r="AL225" s="53" t="s">
        <v>1830</v>
      </c>
      <c r="AM225" s="53" t="s">
        <v>1831</v>
      </c>
      <c r="AN225" s="53" t="s">
        <v>1770</v>
      </c>
      <c r="AO225" s="53" t="s">
        <v>641</v>
      </c>
    </row>
    <row r="226" spans="1:41" x14ac:dyDescent="0.25">
      <c r="A226" s="53" t="s">
        <v>31</v>
      </c>
      <c r="B226" s="53" t="s">
        <v>1839</v>
      </c>
      <c r="C226" s="53" t="s">
        <v>1840</v>
      </c>
      <c r="D226" s="53" t="s">
        <v>1841</v>
      </c>
      <c r="E226" s="53" t="s">
        <v>1842</v>
      </c>
      <c r="F226" s="53" t="s">
        <v>775</v>
      </c>
      <c r="G226" s="53" t="s">
        <v>1813</v>
      </c>
      <c r="H226" s="53" t="s">
        <v>775</v>
      </c>
      <c r="I226" s="53" t="s">
        <v>1813</v>
      </c>
      <c r="J226" s="53" t="s">
        <v>1843</v>
      </c>
      <c r="K226" s="53" t="s">
        <v>1844</v>
      </c>
      <c r="L226" s="53" t="s">
        <v>1845</v>
      </c>
      <c r="M226" s="53" t="s">
        <v>1816</v>
      </c>
      <c r="N226" s="53" t="s">
        <v>1817</v>
      </c>
      <c r="O226" s="53" t="s">
        <v>1818</v>
      </c>
      <c r="P226" s="53" t="s">
        <v>1819</v>
      </c>
      <c r="Q226" s="53" t="s">
        <v>1820</v>
      </c>
      <c r="R226" s="53" t="s">
        <v>1821</v>
      </c>
      <c r="S226" s="53" t="s">
        <v>1846</v>
      </c>
      <c r="T226" s="53" t="s">
        <v>1847</v>
      </c>
      <c r="U226" s="53" t="s">
        <v>1824</v>
      </c>
      <c r="V226" s="53" t="s">
        <v>1825</v>
      </c>
      <c r="W226" s="53" t="s">
        <v>1848</v>
      </c>
      <c r="X226" s="53" t="s">
        <v>1825</v>
      </c>
      <c r="Y226" s="53" t="s">
        <v>1827</v>
      </c>
      <c r="Z226" s="53">
        <v>982.87</v>
      </c>
      <c r="AA226" s="53">
        <v>982.87</v>
      </c>
      <c r="AB226" s="53">
        <v>0</v>
      </c>
      <c r="AC226" s="53">
        <v>982.87</v>
      </c>
      <c r="AD226" s="53">
        <v>0</v>
      </c>
      <c r="AE226" s="53">
        <v>0</v>
      </c>
      <c r="AF226" s="53" t="s">
        <v>1828</v>
      </c>
      <c r="AG226" s="53" t="s">
        <v>1843</v>
      </c>
      <c r="AH226" s="53" t="s">
        <v>1844</v>
      </c>
      <c r="AI226" s="53" t="s">
        <v>1849</v>
      </c>
      <c r="AJ226" s="53" t="s">
        <v>1824</v>
      </c>
      <c r="AK226" s="53" t="s">
        <v>496</v>
      </c>
      <c r="AL226" s="53" t="s">
        <v>1830</v>
      </c>
      <c r="AM226" s="53" t="s">
        <v>1831</v>
      </c>
      <c r="AN226" s="53" t="s">
        <v>1769</v>
      </c>
      <c r="AO226" s="53" t="s">
        <v>641</v>
      </c>
    </row>
    <row r="227" spans="1:41" x14ac:dyDescent="0.25">
      <c r="A227" s="53" t="s">
        <v>31</v>
      </c>
      <c r="B227" s="53" t="s">
        <v>1950</v>
      </c>
      <c r="C227" s="53" t="s">
        <v>1951</v>
      </c>
      <c r="D227" s="53" t="s">
        <v>1852</v>
      </c>
      <c r="E227" s="53" t="s">
        <v>510</v>
      </c>
      <c r="F227" s="53" t="s">
        <v>775</v>
      </c>
      <c r="G227" s="53" t="s">
        <v>1813</v>
      </c>
      <c r="H227" s="53" t="s">
        <v>775</v>
      </c>
      <c r="I227" s="53" t="s">
        <v>1813</v>
      </c>
      <c r="J227" s="53" t="s">
        <v>1814</v>
      </c>
      <c r="K227" s="53" t="s">
        <v>780</v>
      </c>
      <c r="L227" s="53" t="s">
        <v>1952</v>
      </c>
      <c r="M227" s="53" t="s">
        <v>1816</v>
      </c>
      <c r="N227" s="53" t="s">
        <v>1817</v>
      </c>
      <c r="O227" s="53" t="s">
        <v>1818</v>
      </c>
      <c r="P227" s="53" t="s">
        <v>1819</v>
      </c>
      <c r="Q227" s="53" t="s">
        <v>1820</v>
      </c>
      <c r="R227" s="53" t="s">
        <v>1821</v>
      </c>
      <c r="S227" s="53" t="s">
        <v>1953</v>
      </c>
      <c r="T227" s="53" t="s">
        <v>1954</v>
      </c>
      <c r="U227" s="53" t="s">
        <v>1824</v>
      </c>
      <c r="V227" s="53" t="s">
        <v>1825</v>
      </c>
      <c r="W227" s="53" t="s">
        <v>1856</v>
      </c>
      <c r="X227" s="53" t="s">
        <v>1857</v>
      </c>
      <c r="Y227" s="53" t="s">
        <v>1827</v>
      </c>
      <c r="Z227" s="53">
        <v>1030.68</v>
      </c>
      <c r="AA227" s="53">
        <v>1030.68</v>
      </c>
      <c r="AB227" s="53">
        <v>0</v>
      </c>
      <c r="AC227" s="53">
        <v>1030.68</v>
      </c>
      <c r="AD227" s="53">
        <v>0</v>
      </c>
      <c r="AE227" s="53">
        <v>0</v>
      </c>
      <c r="AF227" s="53" t="s">
        <v>1828</v>
      </c>
      <c r="AG227" s="53" t="s">
        <v>1814</v>
      </c>
      <c r="AH227" s="53" t="s">
        <v>780</v>
      </c>
      <c r="AI227" s="53" t="s">
        <v>1829</v>
      </c>
      <c r="AJ227" s="53" t="s">
        <v>1824</v>
      </c>
      <c r="AK227" s="53" t="s">
        <v>496</v>
      </c>
      <c r="AL227" s="53" t="s">
        <v>1830</v>
      </c>
      <c r="AM227" s="53" t="s">
        <v>1831</v>
      </c>
      <c r="AN227" s="53" t="s">
        <v>1770</v>
      </c>
      <c r="AO227" s="53" t="s">
        <v>641</v>
      </c>
    </row>
    <row r="228" spans="1:41" x14ac:dyDescent="0.25">
      <c r="A228" s="53" t="s">
        <v>31</v>
      </c>
      <c r="B228" s="53" t="s">
        <v>1955</v>
      </c>
      <c r="C228" s="53" t="s">
        <v>1956</v>
      </c>
      <c r="D228" s="53" t="s">
        <v>1852</v>
      </c>
      <c r="E228" s="53" t="s">
        <v>510</v>
      </c>
      <c r="F228" s="53" t="s">
        <v>775</v>
      </c>
      <c r="G228" s="53" t="s">
        <v>1813</v>
      </c>
      <c r="H228" s="53" t="s">
        <v>775</v>
      </c>
      <c r="I228" s="53" t="s">
        <v>1813</v>
      </c>
      <c r="J228" s="53" t="s">
        <v>1814</v>
      </c>
      <c r="K228" s="53" t="s">
        <v>780</v>
      </c>
      <c r="L228" s="53" t="s">
        <v>1957</v>
      </c>
      <c r="M228" s="53" t="s">
        <v>1816</v>
      </c>
      <c r="N228" s="53" t="s">
        <v>1817</v>
      </c>
      <c r="O228" s="53" t="s">
        <v>1818</v>
      </c>
      <c r="P228" s="53" t="s">
        <v>1819</v>
      </c>
      <c r="Q228" s="53" t="s">
        <v>1820</v>
      </c>
      <c r="R228" s="53" t="s">
        <v>1821</v>
      </c>
      <c r="S228" s="53" t="s">
        <v>1958</v>
      </c>
      <c r="T228" s="53" t="s">
        <v>1959</v>
      </c>
      <c r="U228" s="53" t="s">
        <v>1824</v>
      </c>
      <c r="V228" s="53" t="s">
        <v>1825</v>
      </c>
      <c r="W228" s="53" t="s">
        <v>1856</v>
      </c>
      <c r="X228" s="53" t="s">
        <v>1857</v>
      </c>
      <c r="Y228" s="53" t="s">
        <v>1827</v>
      </c>
      <c r="Z228" s="53">
        <v>210.54</v>
      </c>
      <c r="AA228" s="53">
        <v>210.54</v>
      </c>
      <c r="AB228" s="53">
        <v>0</v>
      </c>
      <c r="AC228" s="53">
        <v>210.54</v>
      </c>
      <c r="AD228" s="53">
        <v>0</v>
      </c>
      <c r="AE228" s="53">
        <v>0</v>
      </c>
      <c r="AF228" s="53" t="s">
        <v>1828</v>
      </c>
      <c r="AG228" s="53" t="s">
        <v>1814</v>
      </c>
      <c r="AH228" s="53" t="s">
        <v>780</v>
      </c>
      <c r="AI228" s="53" t="s">
        <v>1829</v>
      </c>
      <c r="AJ228" s="53" t="s">
        <v>1824</v>
      </c>
      <c r="AK228" s="53" t="s">
        <v>496</v>
      </c>
      <c r="AL228" s="53" t="s">
        <v>1830</v>
      </c>
      <c r="AM228" s="53" t="s">
        <v>1831</v>
      </c>
      <c r="AN228" s="53" t="s">
        <v>1770</v>
      </c>
      <c r="AO228" s="53" t="s">
        <v>641</v>
      </c>
    </row>
    <row r="229" spans="1:41" x14ac:dyDescent="0.25">
      <c r="A229" s="53" t="s">
        <v>31</v>
      </c>
      <c r="B229" s="53" t="s">
        <v>1850</v>
      </c>
      <c r="C229" s="53" t="s">
        <v>1851</v>
      </c>
      <c r="D229" s="53" t="s">
        <v>1852</v>
      </c>
      <c r="E229" s="53" t="s">
        <v>510</v>
      </c>
      <c r="F229" s="53" t="s">
        <v>775</v>
      </c>
      <c r="G229" s="53" t="s">
        <v>1813</v>
      </c>
      <c r="H229" s="53" t="s">
        <v>775</v>
      </c>
      <c r="I229" s="53" t="s">
        <v>1813</v>
      </c>
      <c r="J229" s="53" t="s">
        <v>1814</v>
      </c>
      <c r="K229" s="53" t="s">
        <v>780</v>
      </c>
      <c r="L229" s="53" t="s">
        <v>1853</v>
      </c>
      <c r="M229" s="53" t="s">
        <v>1816</v>
      </c>
      <c r="N229" s="53" t="s">
        <v>1817</v>
      </c>
      <c r="O229" s="53" t="s">
        <v>1818</v>
      </c>
      <c r="P229" s="53" t="s">
        <v>1819</v>
      </c>
      <c r="Q229" s="53" t="s">
        <v>1820</v>
      </c>
      <c r="R229" s="53" t="s">
        <v>1821</v>
      </c>
      <c r="S229" s="53" t="s">
        <v>1854</v>
      </c>
      <c r="T229" s="53" t="s">
        <v>1855</v>
      </c>
      <c r="U229" s="53" t="s">
        <v>1824</v>
      </c>
      <c r="V229" s="53" t="s">
        <v>1825</v>
      </c>
      <c r="W229" s="53" t="s">
        <v>1856</v>
      </c>
      <c r="X229" s="53" t="s">
        <v>1857</v>
      </c>
      <c r="Y229" s="53" t="s">
        <v>1827</v>
      </c>
      <c r="Z229" s="53">
        <v>1000</v>
      </c>
      <c r="AA229" s="53">
        <v>1000</v>
      </c>
      <c r="AB229" s="53">
        <v>0</v>
      </c>
      <c r="AC229" s="53">
        <v>1000</v>
      </c>
      <c r="AD229" s="53">
        <v>0</v>
      </c>
      <c r="AE229" s="53">
        <v>0</v>
      </c>
      <c r="AF229" s="53" t="s">
        <v>1828</v>
      </c>
      <c r="AG229" s="53" t="s">
        <v>1814</v>
      </c>
      <c r="AH229" s="53" t="s">
        <v>780</v>
      </c>
      <c r="AI229" s="53" t="s">
        <v>1829</v>
      </c>
      <c r="AJ229" s="53" t="s">
        <v>1824</v>
      </c>
      <c r="AK229" s="53" t="s">
        <v>496</v>
      </c>
      <c r="AL229" s="53" t="s">
        <v>1830</v>
      </c>
      <c r="AM229" s="53" t="s">
        <v>1831</v>
      </c>
      <c r="AN229" s="53" t="s">
        <v>1770</v>
      </c>
      <c r="AO229" s="53" t="s">
        <v>641</v>
      </c>
    </row>
    <row r="230" spans="1:41" x14ac:dyDescent="0.25">
      <c r="A230" s="53" t="s">
        <v>31</v>
      </c>
      <c r="B230" s="53" t="s">
        <v>1858</v>
      </c>
      <c r="C230" s="53" t="s">
        <v>1859</v>
      </c>
      <c r="D230" s="53" t="s">
        <v>1852</v>
      </c>
      <c r="E230" s="53" t="s">
        <v>510</v>
      </c>
      <c r="F230" s="53" t="s">
        <v>775</v>
      </c>
      <c r="G230" s="53" t="s">
        <v>1813</v>
      </c>
      <c r="H230" s="53" t="s">
        <v>775</v>
      </c>
      <c r="I230" s="53" t="s">
        <v>1813</v>
      </c>
      <c r="J230" s="53" t="s">
        <v>1814</v>
      </c>
      <c r="K230" s="53" t="s">
        <v>780</v>
      </c>
      <c r="L230" s="53" t="s">
        <v>1860</v>
      </c>
      <c r="M230" s="53" t="s">
        <v>1816</v>
      </c>
      <c r="N230" s="53" t="s">
        <v>1817</v>
      </c>
      <c r="O230" s="53" t="s">
        <v>1818</v>
      </c>
      <c r="P230" s="53" t="s">
        <v>1819</v>
      </c>
      <c r="Q230" s="53" t="s">
        <v>1820</v>
      </c>
      <c r="R230" s="53" t="s">
        <v>1821</v>
      </c>
      <c r="S230" s="53" t="s">
        <v>1861</v>
      </c>
      <c r="T230" s="53" t="s">
        <v>1862</v>
      </c>
      <c r="U230" s="53" t="s">
        <v>1824</v>
      </c>
      <c r="V230" s="53" t="s">
        <v>1825</v>
      </c>
      <c r="W230" s="53" t="s">
        <v>1856</v>
      </c>
      <c r="X230" s="53" t="s">
        <v>1857</v>
      </c>
      <c r="Y230" s="53" t="s">
        <v>1827</v>
      </c>
      <c r="Z230" s="53">
        <v>965.87</v>
      </c>
      <c r="AA230" s="53">
        <v>965.87</v>
      </c>
      <c r="AB230" s="53">
        <v>0</v>
      </c>
      <c r="AC230" s="53">
        <v>965.87</v>
      </c>
      <c r="AD230" s="53">
        <v>0</v>
      </c>
      <c r="AE230" s="53">
        <v>0</v>
      </c>
      <c r="AF230" s="53" t="s">
        <v>1828</v>
      </c>
      <c r="AG230" s="53" t="s">
        <v>1814</v>
      </c>
      <c r="AH230" s="53" t="s">
        <v>780</v>
      </c>
      <c r="AI230" s="53" t="s">
        <v>1829</v>
      </c>
      <c r="AJ230" s="53" t="s">
        <v>1824</v>
      </c>
      <c r="AK230" s="53" t="s">
        <v>496</v>
      </c>
      <c r="AL230" s="53" t="s">
        <v>1830</v>
      </c>
      <c r="AM230" s="53" t="s">
        <v>1831</v>
      </c>
      <c r="AN230" s="53" t="s">
        <v>1770</v>
      </c>
      <c r="AO230" s="53" t="s">
        <v>641</v>
      </c>
    </row>
    <row r="231" spans="1:41" x14ac:dyDescent="0.25">
      <c r="A231" s="53" t="s">
        <v>31</v>
      </c>
      <c r="B231" s="53" t="s">
        <v>1863</v>
      </c>
      <c r="C231" s="53" t="s">
        <v>1864</v>
      </c>
      <c r="D231" s="53" t="s">
        <v>1852</v>
      </c>
      <c r="E231" s="53" t="s">
        <v>510</v>
      </c>
      <c r="F231" s="53" t="s">
        <v>775</v>
      </c>
      <c r="G231" s="53" t="s">
        <v>1813</v>
      </c>
      <c r="H231" s="53" t="s">
        <v>775</v>
      </c>
      <c r="I231" s="53" t="s">
        <v>1813</v>
      </c>
      <c r="J231" s="53" t="s">
        <v>1814</v>
      </c>
      <c r="K231" s="53" t="s">
        <v>780</v>
      </c>
      <c r="L231" s="53" t="s">
        <v>1860</v>
      </c>
      <c r="M231" s="53" t="s">
        <v>1816</v>
      </c>
      <c r="N231" s="53" t="s">
        <v>1817</v>
      </c>
      <c r="O231" s="53" t="s">
        <v>1818</v>
      </c>
      <c r="P231" s="53" t="s">
        <v>1819</v>
      </c>
      <c r="Q231" s="53" t="s">
        <v>1820</v>
      </c>
      <c r="R231" s="53" t="s">
        <v>1821</v>
      </c>
      <c r="S231" s="53" t="s">
        <v>1865</v>
      </c>
      <c r="T231" s="53" t="s">
        <v>1866</v>
      </c>
      <c r="U231" s="53" t="s">
        <v>1824</v>
      </c>
      <c r="V231" s="53" t="s">
        <v>1825</v>
      </c>
      <c r="W231" s="53" t="s">
        <v>1856</v>
      </c>
      <c r="X231" s="53" t="s">
        <v>1857</v>
      </c>
      <c r="Y231" s="53" t="s">
        <v>1827</v>
      </c>
      <c r="Z231" s="53">
        <v>1000</v>
      </c>
      <c r="AA231" s="53">
        <v>1000</v>
      </c>
      <c r="AB231" s="53">
        <v>0</v>
      </c>
      <c r="AC231" s="53">
        <v>1000</v>
      </c>
      <c r="AD231" s="53">
        <v>0</v>
      </c>
      <c r="AE231" s="53">
        <v>0</v>
      </c>
      <c r="AF231" s="53" t="s">
        <v>1828</v>
      </c>
      <c r="AG231" s="53" t="s">
        <v>1814</v>
      </c>
      <c r="AH231" s="53" t="s">
        <v>780</v>
      </c>
      <c r="AI231" s="53" t="s">
        <v>1829</v>
      </c>
      <c r="AJ231" s="53" t="s">
        <v>1824</v>
      </c>
      <c r="AK231" s="53" t="s">
        <v>496</v>
      </c>
      <c r="AL231" s="53" t="s">
        <v>1830</v>
      </c>
      <c r="AM231" s="53" t="s">
        <v>1831</v>
      </c>
      <c r="AN231" s="53" t="s">
        <v>1770</v>
      </c>
      <c r="AO231" s="53" t="s">
        <v>641</v>
      </c>
    </row>
    <row r="232" spans="1:41" x14ac:dyDescent="0.25">
      <c r="A232" s="53" t="s">
        <v>31</v>
      </c>
      <c r="B232" s="53" t="s">
        <v>1867</v>
      </c>
      <c r="C232" s="53" t="s">
        <v>1868</v>
      </c>
      <c r="D232" s="53" t="s">
        <v>1852</v>
      </c>
      <c r="E232" s="53" t="s">
        <v>510</v>
      </c>
      <c r="F232" s="53" t="s">
        <v>775</v>
      </c>
      <c r="G232" s="53" t="s">
        <v>1813</v>
      </c>
      <c r="H232" s="53" t="s">
        <v>775</v>
      </c>
      <c r="I232" s="53" t="s">
        <v>1813</v>
      </c>
      <c r="J232" s="53" t="s">
        <v>1814</v>
      </c>
      <c r="K232" s="53" t="s">
        <v>780</v>
      </c>
      <c r="L232" s="53" t="s">
        <v>1869</v>
      </c>
      <c r="M232" s="53" t="s">
        <v>1816</v>
      </c>
      <c r="N232" s="53" t="s">
        <v>1817</v>
      </c>
      <c r="O232" s="53" t="s">
        <v>1818</v>
      </c>
      <c r="P232" s="53" t="s">
        <v>1819</v>
      </c>
      <c r="Q232" s="53" t="s">
        <v>1820</v>
      </c>
      <c r="R232" s="53" t="s">
        <v>1821</v>
      </c>
      <c r="S232" s="53" t="s">
        <v>1870</v>
      </c>
      <c r="T232" s="53" t="s">
        <v>1871</v>
      </c>
      <c r="U232" s="53" t="s">
        <v>1824</v>
      </c>
      <c r="V232" s="53" t="s">
        <v>1825</v>
      </c>
      <c r="W232" s="53" t="s">
        <v>1856</v>
      </c>
      <c r="X232" s="53" t="s">
        <v>1857</v>
      </c>
      <c r="Y232" s="53" t="s">
        <v>1827</v>
      </c>
      <c r="Z232" s="53">
        <v>640.91</v>
      </c>
      <c r="AA232" s="53">
        <v>640.91</v>
      </c>
      <c r="AB232" s="53">
        <v>0</v>
      </c>
      <c r="AC232" s="53">
        <v>640.91</v>
      </c>
      <c r="AD232" s="53">
        <v>0</v>
      </c>
      <c r="AE232" s="53">
        <v>0</v>
      </c>
      <c r="AF232" s="53" t="s">
        <v>1828</v>
      </c>
      <c r="AG232" s="53" t="s">
        <v>1814</v>
      </c>
      <c r="AH232" s="53" t="s">
        <v>780</v>
      </c>
      <c r="AI232" s="53" t="s">
        <v>1829</v>
      </c>
      <c r="AJ232" s="53" t="s">
        <v>1824</v>
      </c>
      <c r="AK232" s="53" t="s">
        <v>496</v>
      </c>
      <c r="AL232" s="53" t="s">
        <v>1830</v>
      </c>
      <c r="AM232" s="53" t="s">
        <v>1831</v>
      </c>
      <c r="AN232" s="53" t="s">
        <v>1770</v>
      </c>
      <c r="AO232" s="53" t="s">
        <v>641</v>
      </c>
    </row>
    <row r="233" spans="1:41" x14ac:dyDescent="0.25">
      <c r="A233" s="53" t="s">
        <v>31</v>
      </c>
      <c r="B233" s="53" t="s">
        <v>1872</v>
      </c>
      <c r="C233" s="53" t="s">
        <v>1873</v>
      </c>
      <c r="D233" s="53" t="s">
        <v>1841</v>
      </c>
      <c r="E233" s="53" t="s">
        <v>1842</v>
      </c>
      <c r="F233" s="53" t="s">
        <v>775</v>
      </c>
      <c r="G233" s="53" t="s">
        <v>1813</v>
      </c>
      <c r="H233" s="53" t="s">
        <v>775</v>
      </c>
      <c r="I233" s="53" t="s">
        <v>1813</v>
      </c>
      <c r="J233" s="53" t="s">
        <v>1843</v>
      </c>
      <c r="K233" s="53" t="s">
        <v>1844</v>
      </c>
      <c r="L233" s="53" t="s">
        <v>1874</v>
      </c>
      <c r="M233" s="53" t="s">
        <v>1816</v>
      </c>
      <c r="N233" s="53" t="s">
        <v>1817</v>
      </c>
      <c r="O233" s="53" t="s">
        <v>1818</v>
      </c>
      <c r="P233" s="53" t="s">
        <v>1819</v>
      </c>
      <c r="Q233" s="53" t="s">
        <v>1820</v>
      </c>
      <c r="R233" s="53" t="s">
        <v>1821</v>
      </c>
      <c r="S233" s="53" t="s">
        <v>1875</v>
      </c>
      <c r="T233" s="53" t="s">
        <v>1876</v>
      </c>
      <c r="U233" s="53" t="s">
        <v>1824</v>
      </c>
      <c r="V233" s="53" t="s">
        <v>1825</v>
      </c>
      <c r="W233" s="53" t="s">
        <v>1826</v>
      </c>
      <c r="X233" s="53" t="s">
        <v>1825</v>
      </c>
      <c r="Y233" s="53" t="s">
        <v>1827</v>
      </c>
      <c r="Z233" s="53">
        <v>3.16</v>
      </c>
      <c r="AA233" s="53">
        <v>3.16</v>
      </c>
      <c r="AB233" s="53">
        <v>0</v>
      </c>
      <c r="AC233" s="53">
        <v>3.16</v>
      </c>
      <c r="AD233" s="53">
        <v>0</v>
      </c>
      <c r="AE233" s="53">
        <v>0</v>
      </c>
      <c r="AF233" s="53" t="s">
        <v>1828</v>
      </c>
      <c r="AG233" s="53" t="s">
        <v>1843</v>
      </c>
      <c r="AH233" s="53" t="s">
        <v>1844</v>
      </c>
      <c r="AI233" s="53" t="s">
        <v>1849</v>
      </c>
      <c r="AJ233" s="53" t="s">
        <v>1824</v>
      </c>
      <c r="AK233" s="53" t="s">
        <v>496</v>
      </c>
      <c r="AL233" s="53" t="s">
        <v>1830</v>
      </c>
      <c r="AM233" s="53" t="s">
        <v>1831</v>
      </c>
      <c r="AN233" s="53" t="s">
        <v>1769</v>
      </c>
      <c r="AO233" s="53" t="s">
        <v>641</v>
      </c>
    </row>
    <row r="234" spans="1:41" x14ac:dyDescent="0.25">
      <c r="A234" s="53" t="s">
        <v>31</v>
      </c>
      <c r="B234" s="53" t="s">
        <v>1872</v>
      </c>
      <c r="C234" s="53" t="s">
        <v>1873</v>
      </c>
      <c r="D234" s="53" t="s">
        <v>1841</v>
      </c>
      <c r="E234" s="53" t="s">
        <v>1842</v>
      </c>
      <c r="F234" s="53" t="s">
        <v>775</v>
      </c>
      <c r="G234" s="53" t="s">
        <v>1813</v>
      </c>
      <c r="H234" s="53" t="s">
        <v>775</v>
      </c>
      <c r="I234" s="53" t="s">
        <v>1813</v>
      </c>
      <c r="J234" s="53" t="s">
        <v>1843</v>
      </c>
      <c r="K234" s="53" t="s">
        <v>1844</v>
      </c>
      <c r="L234" s="53" t="s">
        <v>1874</v>
      </c>
      <c r="M234" s="53" t="s">
        <v>1816</v>
      </c>
      <c r="N234" s="53" t="s">
        <v>1817</v>
      </c>
      <c r="O234" s="53" t="s">
        <v>1818</v>
      </c>
      <c r="P234" s="53" t="s">
        <v>1819</v>
      </c>
      <c r="Q234" s="53" t="s">
        <v>1820</v>
      </c>
      <c r="R234" s="53" t="s">
        <v>1821</v>
      </c>
      <c r="S234" s="53" t="s">
        <v>1875</v>
      </c>
      <c r="T234" s="53" t="s">
        <v>1876</v>
      </c>
      <c r="U234" s="53" t="s">
        <v>1824</v>
      </c>
      <c r="V234" s="53" t="s">
        <v>1825</v>
      </c>
      <c r="W234" s="53" t="s">
        <v>1832</v>
      </c>
      <c r="X234" s="53" t="s">
        <v>1825</v>
      </c>
      <c r="Y234" s="53" t="s">
        <v>1827</v>
      </c>
      <c r="Z234" s="53">
        <v>29.75</v>
      </c>
      <c r="AA234" s="53">
        <v>29.75</v>
      </c>
      <c r="AB234" s="53">
        <v>0</v>
      </c>
      <c r="AC234" s="53">
        <v>29.75</v>
      </c>
      <c r="AD234" s="53">
        <v>0</v>
      </c>
      <c r="AE234" s="53">
        <v>0</v>
      </c>
      <c r="AF234" s="53" t="s">
        <v>1828</v>
      </c>
      <c r="AG234" s="53" t="s">
        <v>1843</v>
      </c>
      <c r="AH234" s="53" t="s">
        <v>1844</v>
      </c>
      <c r="AI234" s="53" t="s">
        <v>1849</v>
      </c>
      <c r="AJ234" s="53" t="s">
        <v>1824</v>
      </c>
      <c r="AK234" s="53" t="s">
        <v>496</v>
      </c>
      <c r="AL234" s="53" t="s">
        <v>1830</v>
      </c>
      <c r="AM234" s="53" t="s">
        <v>1831</v>
      </c>
      <c r="AN234" s="53" t="s">
        <v>1769</v>
      </c>
      <c r="AO234" s="53" t="s">
        <v>641</v>
      </c>
    </row>
    <row r="235" spans="1:41" x14ac:dyDescent="0.25">
      <c r="A235" s="53" t="s">
        <v>31</v>
      </c>
      <c r="B235" s="53" t="s">
        <v>1872</v>
      </c>
      <c r="C235" s="53" t="s">
        <v>1873</v>
      </c>
      <c r="D235" s="53" t="s">
        <v>1841</v>
      </c>
      <c r="E235" s="53" t="s">
        <v>1842</v>
      </c>
      <c r="F235" s="53" t="s">
        <v>775</v>
      </c>
      <c r="G235" s="53" t="s">
        <v>1813</v>
      </c>
      <c r="H235" s="53" t="s">
        <v>775</v>
      </c>
      <c r="I235" s="53" t="s">
        <v>1813</v>
      </c>
      <c r="J235" s="53" t="s">
        <v>1843</v>
      </c>
      <c r="K235" s="53" t="s">
        <v>1844</v>
      </c>
      <c r="L235" s="53" t="s">
        <v>1874</v>
      </c>
      <c r="M235" s="53" t="s">
        <v>1816</v>
      </c>
      <c r="N235" s="53" t="s">
        <v>1817</v>
      </c>
      <c r="O235" s="53" t="s">
        <v>1818</v>
      </c>
      <c r="P235" s="53" t="s">
        <v>1819</v>
      </c>
      <c r="Q235" s="53" t="s">
        <v>1820</v>
      </c>
      <c r="R235" s="53" t="s">
        <v>1821</v>
      </c>
      <c r="S235" s="53" t="s">
        <v>1875</v>
      </c>
      <c r="T235" s="53" t="s">
        <v>1876</v>
      </c>
      <c r="U235" s="53" t="s">
        <v>1824</v>
      </c>
      <c r="V235" s="53" t="s">
        <v>1825</v>
      </c>
      <c r="W235" s="53" t="s">
        <v>1837</v>
      </c>
      <c r="X235" s="53" t="s">
        <v>1825</v>
      </c>
      <c r="Y235" s="53" t="s">
        <v>1827</v>
      </c>
      <c r="Z235" s="53">
        <v>0.43</v>
      </c>
      <c r="AA235" s="53">
        <v>0.43</v>
      </c>
      <c r="AB235" s="53">
        <v>0</v>
      </c>
      <c r="AC235" s="53">
        <v>0.43</v>
      </c>
      <c r="AD235" s="53">
        <v>0</v>
      </c>
      <c r="AE235" s="53">
        <v>0</v>
      </c>
      <c r="AF235" s="53" t="s">
        <v>1828</v>
      </c>
      <c r="AG235" s="53" t="s">
        <v>1843</v>
      </c>
      <c r="AH235" s="53" t="s">
        <v>1844</v>
      </c>
      <c r="AI235" s="53" t="s">
        <v>1849</v>
      </c>
      <c r="AJ235" s="53" t="s">
        <v>1824</v>
      </c>
      <c r="AK235" s="53" t="s">
        <v>496</v>
      </c>
      <c r="AL235" s="53" t="s">
        <v>1830</v>
      </c>
      <c r="AM235" s="53" t="s">
        <v>1831</v>
      </c>
      <c r="AN235" s="53" t="s">
        <v>1769</v>
      </c>
      <c r="AO235" s="53" t="s">
        <v>641</v>
      </c>
    </row>
    <row r="236" spans="1:41" x14ac:dyDescent="0.25">
      <c r="A236" s="53" t="s">
        <v>31</v>
      </c>
      <c r="B236" s="53" t="s">
        <v>1872</v>
      </c>
      <c r="C236" s="53" t="s">
        <v>1873</v>
      </c>
      <c r="D236" s="53" t="s">
        <v>1841</v>
      </c>
      <c r="E236" s="53" t="s">
        <v>1842</v>
      </c>
      <c r="F236" s="53" t="s">
        <v>775</v>
      </c>
      <c r="G236" s="53" t="s">
        <v>1813</v>
      </c>
      <c r="H236" s="53" t="s">
        <v>775</v>
      </c>
      <c r="I236" s="53" t="s">
        <v>1813</v>
      </c>
      <c r="J236" s="53" t="s">
        <v>1843</v>
      </c>
      <c r="K236" s="53" t="s">
        <v>1844</v>
      </c>
      <c r="L236" s="53" t="s">
        <v>1874</v>
      </c>
      <c r="M236" s="53" t="s">
        <v>1816</v>
      </c>
      <c r="N236" s="53" t="s">
        <v>1817</v>
      </c>
      <c r="O236" s="53" t="s">
        <v>1818</v>
      </c>
      <c r="P236" s="53" t="s">
        <v>1819</v>
      </c>
      <c r="Q236" s="53" t="s">
        <v>1820</v>
      </c>
      <c r="R236" s="53" t="s">
        <v>1821</v>
      </c>
      <c r="S236" s="53" t="s">
        <v>1875</v>
      </c>
      <c r="T236" s="53" t="s">
        <v>1876</v>
      </c>
      <c r="U236" s="53" t="s">
        <v>1824</v>
      </c>
      <c r="V236" s="53" t="s">
        <v>1825</v>
      </c>
      <c r="W236" s="53" t="s">
        <v>1838</v>
      </c>
      <c r="X236" s="53" t="s">
        <v>1825</v>
      </c>
      <c r="Y236" s="53" t="s">
        <v>1827</v>
      </c>
      <c r="Z236" s="53">
        <v>0.21</v>
      </c>
      <c r="AA236" s="53">
        <v>0.21</v>
      </c>
      <c r="AB236" s="53">
        <v>0</v>
      </c>
      <c r="AC236" s="53">
        <v>0.21</v>
      </c>
      <c r="AD236" s="53">
        <v>0</v>
      </c>
      <c r="AE236" s="53">
        <v>0</v>
      </c>
      <c r="AF236" s="53" t="s">
        <v>1828</v>
      </c>
      <c r="AG236" s="53" t="s">
        <v>1843</v>
      </c>
      <c r="AH236" s="53" t="s">
        <v>1844</v>
      </c>
      <c r="AI236" s="53" t="s">
        <v>1849</v>
      </c>
      <c r="AJ236" s="53" t="s">
        <v>1824</v>
      </c>
      <c r="AK236" s="53" t="s">
        <v>496</v>
      </c>
      <c r="AL236" s="53" t="s">
        <v>1830</v>
      </c>
      <c r="AM236" s="53" t="s">
        <v>1831</v>
      </c>
      <c r="AN236" s="53" t="s">
        <v>1769</v>
      </c>
      <c r="AO236" s="53" t="s">
        <v>641</v>
      </c>
    </row>
    <row r="237" spans="1:41" x14ac:dyDescent="0.25">
      <c r="A237" s="53" t="s">
        <v>31</v>
      </c>
      <c r="B237" s="53" t="s">
        <v>1872</v>
      </c>
      <c r="C237" s="53" t="s">
        <v>1873</v>
      </c>
      <c r="D237" s="53" t="s">
        <v>1841</v>
      </c>
      <c r="E237" s="53" t="s">
        <v>1842</v>
      </c>
      <c r="F237" s="53" t="s">
        <v>775</v>
      </c>
      <c r="G237" s="53" t="s">
        <v>1813</v>
      </c>
      <c r="H237" s="53" t="s">
        <v>775</v>
      </c>
      <c r="I237" s="53" t="s">
        <v>1813</v>
      </c>
      <c r="J237" s="53" t="s">
        <v>1843</v>
      </c>
      <c r="K237" s="53" t="s">
        <v>1844</v>
      </c>
      <c r="L237" s="53" t="s">
        <v>1874</v>
      </c>
      <c r="M237" s="53" t="s">
        <v>1816</v>
      </c>
      <c r="N237" s="53" t="s">
        <v>1817</v>
      </c>
      <c r="O237" s="53" t="s">
        <v>1818</v>
      </c>
      <c r="P237" s="53" t="s">
        <v>1819</v>
      </c>
      <c r="Q237" s="53" t="s">
        <v>1820</v>
      </c>
      <c r="R237" s="53" t="s">
        <v>1821</v>
      </c>
      <c r="S237" s="53" t="s">
        <v>1875</v>
      </c>
      <c r="T237" s="53" t="s">
        <v>1876</v>
      </c>
      <c r="U237" s="53" t="s">
        <v>1824</v>
      </c>
      <c r="V237" s="53" t="s">
        <v>1825</v>
      </c>
      <c r="W237" s="53" t="s">
        <v>1848</v>
      </c>
      <c r="X237" s="53" t="s">
        <v>1825</v>
      </c>
      <c r="Y237" s="53" t="s">
        <v>1827</v>
      </c>
      <c r="Z237" s="53">
        <v>3239.95</v>
      </c>
      <c r="AA237" s="53">
        <v>3239.95</v>
      </c>
      <c r="AB237" s="53">
        <v>0</v>
      </c>
      <c r="AC237" s="53">
        <v>3239.95</v>
      </c>
      <c r="AD237" s="53">
        <v>0</v>
      </c>
      <c r="AE237" s="53">
        <v>0</v>
      </c>
      <c r="AF237" s="53" t="s">
        <v>1828</v>
      </c>
      <c r="AG237" s="53" t="s">
        <v>1843</v>
      </c>
      <c r="AH237" s="53" t="s">
        <v>1844</v>
      </c>
      <c r="AI237" s="53" t="s">
        <v>1849</v>
      </c>
      <c r="AJ237" s="53" t="s">
        <v>1824</v>
      </c>
      <c r="AK237" s="53" t="s">
        <v>496</v>
      </c>
      <c r="AL237" s="53" t="s">
        <v>1830</v>
      </c>
      <c r="AM237" s="53" t="s">
        <v>1831</v>
      </c>
      <c r="AN237" s="53" t="s">
        <v>1769</v>
      </c>
      <c r="AO237" s="53" t="s">
        <v>641</v>
      </c>
    </row>
    <row r="238" spans="1:41" x14ac:dyDescent="0.25">
      <c r="A238" s="53" t="s">
        <v>31</v>
      </c>
      <c r="B238" s="53" t="s">
        <v>1877</v>
      </c>
      <c r="C238" s="53" t="s">
        <v>1878</v>
      </c>
      <c r="D238" s="53" t="s">
        <v>1841</v>
      </c>
      <c r="E238" s="53" t="s">
        <v>1842</v>
      </c>
      <c r="F238" s="53" t="s">
        <v>775</v>
      </c>
      <c r="G238" s="53" t="s">
        <v>1813</v>
      </c>
      <c r="H238" s="53" t="s">
        <v>775</v>
      </c>
      <c r="I238" s="53" t="s">
        <v>1813</v>
      </c>
      <c r="J238" s="53" t="s">
        <v>1843</v>
      </c>
      <c r="K238" s="53" t="s">
        <v>1844</v>
      </c>
      <c r="L238" s="53" t="s">
        <v>1879</v>
      </c>
      <c r="M238" s="53" t="s">
        <v>1816</v>
      </c>
      <c r="N238" s="53" t="s">
        <v>1817</v>
      </c>
      <c r="O238" s="53" t="s">
        <v>1818</v>
      </c>
      <c r="P238" s="53" t="s">
        <v>1819</v>
      </c>
      <c r="Q238" s="53" t="s">
        <v>1820</v>
      </c>
      <c r="R238" s="53" t="s">
        <v>1821</v>
      </c>
      <c r="S238" s="53" t="s">
        <v>1880</v>
      </c>
      <c r="T238" s="53" t="s">
        <v>1881</v>
      </c>
      <c r="U238" s="53" t="s">
        <v>1824</v>
      </c>
      <c r="V238" s="53" t="s">
        <v>1825</v>
      </c>
      <c r="W238" s="53" t="s">
        <v>1826</v>
      </c>
      <c r="X238" s="53" t="s">
        <v>1825</v>
      </c>
      <c r="Y238" s="53" t="s">
        <v>1827</v>
      </c>
      <c r="Z238" s="53">
        <v>130.16999999999999</v>
      </c>
      <c r="AA238" s="53">
        <v>130.16999999999999</v>
      </c>
      <c r="AB238" s="53">
        <v>0</v>
      </c>
      <c r="AC238" s="53">
        <v>130.16999999999999</v>
      </c>
      <c r="AD238" s="53">
        <v>0</v>
      </c>
      <c r="AE238" s="53">
        <v>0</v>
      </c>
      <c r="AF238" s="53" t="s">
        <v>1828</v>
      </c>
      <c r="AG238" s="53" t="s">
        <v>1843</v>
      </c>
      <c r="AH238" s="53" t="s">
        <v>1844</v>
      </c>
      <c r="AI238" s="53" t="s">
        <v>1849</v>
      </c>
      <c r="AJ238" s="53" t="s">
        <v>1824</v>
      </c>
      <c r="AK238" s="53" t="s">
        <v>496</v>
      </c>
      <c r="AL238" s="53" t="s">
        <v>1830</v>
      </c>
      <c r="AM238" s="53" t="s">
        <v>1831</v>
      </c>
      <c r="AN238" s="53" t="s">
        <v>1769</v>
      </c>
      <c r="AO238" s="53" t="s">
        <v>641</v>
      </c>
    </row>
    <row r="239" spans="1:41" x14ac:dyDescent="0.25">
      <c r="A239" s="53" t="s">
        <v>31</v>
      </c>
      <c r="B239" s="53" t="s">
        <v>1877</v>
      </c>
      <c r="C239" s="53" t="s">
        <v>1878</v>
      </c>
      <c r="D239" s="53" t="s">
        <v>1841</v>
      </c>
      <c r="E239" s="53" t="s">
        <v>1842</v>
      </c>
      <c r="F239" s="53" t="s">
        <v>775</v>
      </c>
      <c r="G239" s="53" t="s">
        <v>1813</v>
      </c>
      <c r="H239" s="53" t="s">
        <v>775</v>
      </c>
      <c r="I239" s="53" t="s">
        <v>1813</v>
      </c>
      <c r="J239" s="53" t="s">
        <v>1843</v>
      </c>
      <c r="K239" s="53" t="s">
        <v>1844</v>
      </c>
      <c r="L239" s="53" t="s">
        <v>1879</v>
      </c>
      <c r="M239" s="53" t="s">
        <v>1816</v>
      </c>
      <c r="N239" s="53" t="s">
        <v>1817</v>
      </c>
      <c r="O239" s="53" t="s">
        <v>1818</v>
      </c>
      <c r="P239" s="53" t="s">
        <v>1819</v>
      </c>
      <c r="Q239" s="53" t="s">
        <v>1820</v>
      </c>
      <c r="R239" s="53" t="s">
        <v>1821</v>
      </c>
      <c r="S239" s="53" t="s">
        <v>1880</v>
      </c>
      <c r="T239" s="53" t="s">
        <v>1881</v>
      </c>
      <c r="U239" s="53" t="s">
        <v>1824</v>
      </c>
      <c r="V239" s="53" t="s">
        <v>1825</v>
      </c>
      <c r="W239" s="53" t="s">
        <v>1832</v>
      </c>
      <c r="X239" s="53" t="s">
        <v>1825</v>
      </c>
      <c r="Y239" s="53" t="s">
        <v>1827</v>
      </c>
      <c r="Z239" s="53">
        <v>165.56</v>
      </c>
      <c r="AA239" s="53">
        <v>165.56</v>
      </c>
      <c r="AB239" s="53">
        <v>0</v>
      </c>
      <c r="AC239" s="53">
        <v>165.56</v>
      </c>
      <c r="AD239" s="53">
        <v>0</v>
      </c>
      <c r="AE239" s="53">
        <v>0</v>
      </c>
      <c r="AF239" s="53" t="s">
        <v>1828</v>
      </c>
      <c r="AG239" s="53" t="s">
        <v>1843</v>
      </c>
      <c r="AH239" s="53" t="s">
        <v>1844</v>
      </c>
      <c r="AI239" s="53" t="s">
        <v>1849</v>
      </c>
      <c r="AJ239" s="53" t="s">
        <v>1824</v>
      </c>
      <c r="AK239" s="53" t="s">
        <v>496</v>
      </c>
      <c r="AL239" s="53" t="s">
        <v>1830</v>
      </c>
      <c r="AM239" s="53" t="s">
        <v>1831</v>
      </c>
      <c r="AN239" s="53" t="s">
        <v>1769</v>
      </c>
      <c r="AO239" s="53" t="s">
        <v>641</v>
      </c>
    </row>
    <row r="240" spans="1:41" x14ac:dyDescent="0.25">
      <c r="A240" s="53" t="s">
        <v>31</v>
      </c>
      <c r="B240" s="53" t="s">
        <v>1877</v>
      </c>
      <c r="C240" s="53" t="s">
        <v>1878</v>
      </c>
      <c r="D240" s="53" t="s">
        <v>1841</v>
      </c>
      <c r="E240" s="53" t="s">
        <v>1842</v>
      </c>
      <c r="F240" s="53" t="s">
        <v>775</v>
      </c>
      <c r="G240" s="53" t="s">
        <v>1813</v>
      </c>
      <c r="H240" s="53" t="s">
        <v>775</v>
      </c>
      <c r="I240" s="53" t="s">
        <v>1813</v>
      </c>
      <c r="J240" s="53" t="s">
        <v>1843</v>
      </c>
      <c r="K240" s="53" t="s">
        <v>1844</v>
      </c>
      <c r="L240" s="53" t="s">
        <v>1879</v>
      </c>
      <c r="M240" s="53" t="s">
        <v>1816</v>
      </c>
      <c r="N240" s="53" t="s">
        <v>1817</v>
      </c>
      <c r="O240" s="53" t="s">
        <v>1818</v>
      </c>
      <c r="P240" s="53" t="s">
        <v>1819</v>
      </c>
      <c r="Q240" s="53" t="s">
        <v>1820</v>
      </c>
      <c r="R240" s="53" t="s">
        <v>1821</v>
      </c>
      <c r="S240" s="53" t="s">
        <v>1880</v>
      </c>
      <c r="T240" s="53" t="s">
        <v>1881</v>
      </c>
      <c r="U240" s="53" t="s">
        <v>1824</v>
      </c>
      <c r="V240" s="53" t="s">
        <v>1825</v>
      </c>
      <c r="W240" s="53" t="s">
        <v>1837</v>
      </c>
      <c r="X240" s="53" t="s">
        <v>1825</v>
      </c>
      <c r="Y240" s="53" t="s">
        <v>1827</v>
      </c>
      <c r="Z240" s="53">
        <v>168.01</v>
      </c>
      <c r="AA240" s="53">
        <v>168.01</v>
      </c>
      <c r="AB240" s="53">
        <v>0</v>
      </c>
      <c r="AC240" s="53">
        <v>168.01</v>
      </c>
      <c r="AD240" s="53">
        <v>0</v>
      </c>
      <c r="AE240" s="53">
        <v>0</v>
      </c>
      <c r="AF240" s="53" t="s">
        <v>1828</v>
      </c>
      <c r="AG240" s="53" t="s">
        <v>1843</v>
      </c>
      <c r="AH240" s="53" t="s">
        <v>1844</v>
      </c>
      <c r="AI240" s="53" t="s">
        <v>1849</v>
      </c>
      <c r="AJ240" s="53" t="s">
        <v>1824</v>
      </c>
      <c r="AK240" s="53" t="s">
        <v>496</v>
      </c>
      <c r="AL240" s="53" t="s">
        <v>1830</v>
      </c>
      <c r="AM240" s="53" t="s">
        <v>1831</v>
      </c>
      <c r="AN240" s="53" t="s">
        <v>1769</v>
      </c>
      <c r="AO240" s="53" t="s">
        <v>641</v>
      </c>
    </row>
    <row r="241" spans="1:41" x14ac:dyDescent="0.25">
      <c r="A241" s="53" t="s">
        <v>31</v>
      </c>
      <c r="B241" s="53" t="s">
        <v>1877</v>
      </c>
      <c r="C241" s="53" t="s">
        <v>1878</v>
      </c>
      <c r="D241" s="53" t="s">
        <v>1841</v>
      </c>
      <c r="E241" s="53" t="s">
        <v>1842</v>
      </c>
      <c r="F241" s="53" t="s">
        <v>775</v>
      </c>
      <c r="G241" s="53" t="s">
        <v>1813</v>
      </c>
      <c r="H241" s="53" t="s">
        <v>775</v>
      </c>
      <c r="I241" s="53" t="s">
        <v>1813</v>
      </c>
      <c r="J241" s="53" t="s">
        <v>1843</v>
      </c>
      <c r="K241" s="53" t="s">
        <v>1844</v>
      </c>
      <c r="L241" s="53" t="s">
        <v>1879</v>
      </c>
      <c r="M241" s="53" t="s">
        <v>1816</v>
      </c>
      <c r="N241" s="53" t="s">
        <v>1817</v>
      </c>
      <c r="O241" s="53" t="s">
        <v>1818</v>
      </c>
      <c r="P241" s="53" t="s">
        <v>1819</v>
      </c>
      <c r="Q241" s="53" t="s">
        <v>1820</v>
      </c>
      <c r="R241" s="53" t="s">
        <v>1821</v>
      </c>
      <c r="S241" s="53" t="s">
        <v>1880</v>
      </c>
      <c r="T241" s="53" t="s">
        <v>1881</v>
      </c>
      <c r="U241" s="53" t="s">
        <v>1824</v>
      </c>
      <c r="V241" s="53" t="s">
        <v>1825</v>
      </c>
      <c r="W241" s="53" t="s">
        <v>1838</v>
      </c>
      <c r="X241" s="53" t="s">
        <v>1825</v>
      </c>
      <c r="Y241" s="53" t="s">
        <v>1827</v>
      </c>
      <c r="Z241" s="53">
        <v>61.27</v>
      </c>
      <c r="AA241" s="53">
        <v>61.27</v>
      </c>
      <c r="AB241" s="53">
        <v>0</v>
      </c>
      <c r="AC241" s="53">
        <v>61.27</v>
      </c>
      <c r="AD241" s="53">
        <v>0</v>
      </c>
      <c r="AE241" s="53">
        <v>0</v>
      </c>
      <c r="AF241" s="53" t="s">
        <v>1828</v>
      </c>
      <c r="AG241" s="53" t="s">
        <v>1843</v>
      </c>
      <c r="AH241" s="53" t="s">
        <v>1844</v>
      </c>
      <c r="AI241" s="53" t="s">
        <v>1849</v>
      </c>
      <c r="AJ241" s="53" t="s">
        <v>1824</v>
      </c>
      <c r="AK241" s="53" t="s">
        <v>496</v>
      </c>
      <c r="AL241" s="53" t="s">
        <v>1830</v>
      </c>
      <c r="AM241" s="53" t="s">
        <v>1831</v>
      </c>
      <c r="AN241" s="53" t="s">
        <v>1769</v>
      </c>
      <c r="AO241" s="53" t="s">
        <v>641</v>
      </c>
    </row>
    <row r="242" spans="1:41" x14ac:dyDescent="0.25">
      <c r="A242" s="53" t="s">
        <v>31</v>
      </c>
      <c r="B242" s="53" t="s">
        <v>1882</v>
      </c>
      <c r="C242" s="53" t="s">
        <v>1883</v>
      </c>
      <c r="D242" s="53" t="s">
        <v>1841</v>
      </c>
      <c r="E242" s="53" t="s">
        <v>1842</v>
      </c>
      <c r="F242" s="53" t="s">
        <v>775</v>
      </c>
      <c r="G242" s="53" t="s">
        <v>1813</v>
      </c>
      <c r="H242" s="53" t="s">
        <v>775</v>
      </c>
      <c r="I242" s="53" t="s">
        <v>1813</v>
      </c>
      <c r="J242" s="53" t="s">
        <v>1843</v>
      </c>
      <c r="K242" s="53" t="s">
        <v>1844</v>
      </c>
      <c r="L242" s="53" t="s">
        <v>1884</v>
      </c>
      <c r="M242" s="53" t="s">
        <v>1816</v>
      </c>
      <c r="N242" s="53" t="s">
        <v>1817</v>
      </c>
      <c r="O242" s="53" t="s">
        <v>1818</v>
      </c>
      <c r="P242" s="53" t="s">
        <v>1819</v>
      </c>
      <c r="Q242" s="53" t="s">
        <v>1820</v>
      </c>
      <c r="R242" s="53" t="s">
        <v>1821</v>
      </c>
      <c r="S242" s="53" t="s">
        <v>1885</v>
      </c>
      <c r="T242" s="53" t="s">
        <v>1886</v>
      </c>
      <c r="U242" s="53" t="s">
        <v>1824</v>
      </c>
      <c r="V242" s="53" t="s">
        <v>1825</v>
      </c>
      <c r="W242" s="53" t="s">
        <v>1826</v>
      </c>
      <c r="X242" s="53" t="s">
        <v>1825</v>
      </c>
      <c r="Y242" s="53" t="s">
        <v>1827</v>
      </c>
      <c r="Z242" s="53">
        <v>693.55</v>
      </c>
      <c r="AA242" s="53">
        <v>693.55</v>
      </c>
      <c r="AB242" s="53">
        <v>0</v>
      </c>
      <c r="AC242" s="53">
        <v>693.55</v>
      </c>
      <c r="AD242" s="53">
        <v>0</v>
      </c>
      <c r="AE242" s="53">
        <v>0</v>
      </c>
      <c r="AF242" s="53" t="s">
        <v>1828</v>
      </c>
      <c r="AG242" s="53" t="s">
        <v>1843</v>
      </c>
      <c r="AH242" s="53" t="s">
        <v>1844</v>
      </c>
      <c r="AI242" s="53" t="s">
        <v>1849</v>
      </c>
      <c r="AJ242" s="53" t="s">
        <v>1824</v>
      </c>
      <c r="AK242" s="53" t="s">
        <v>496</v>
      </c>
      <c r="AL242" s="53" t="s">
        <v>1830</v>
      </c>
      <c r="AM242" s="53" t="s">
        <v>1831</v>
      </c>
      <c r="AN242" s="53" t="s">
        <v>1769</v>
      </c>
      <c r="AO242" s="53" t="s">
        <v>641</v>
      </c>
    </row>
    <row r="243" spans="1:41" x14ac:dyDescent="0.25">
      <c r="A243" s="53" t="s">
        <v>31</v>
      </c>
      <c r="B243" s="53" t="s">
        <v>1882</v>
      </c>
      <c r="C243" s="53" t="s">
        <v>1883</v>
      </c>
      <c r="D243" s="53" t="s">
        <v>1841</v>
      </c>
      <c r="E243" s="53" t="s">
        <v>1842</v>
      </c>
      <c r="F243" s="53" t="s">
        <v>775</v>
      </c>
      <c r="G243" s="53" t="s">
        <v>1813</v>
      </c>
      <c r="H243" s="53" t="s">
        <v>775</v>
      </c>
      <c r="I243" s="53" t="s">
        <v>1813</v>
      </c>
      <c r="J243" s="53" t="s">
        <v>1843</v>
      </c>
      <c r="K243" s="53" t="s">
        <v>1844</v>
      </c>
      <c r="L243" s="53" t="s">
        <v>1884</v>
      </c>
      <c r="M243" s="53" t="s">
        <v>1816</v>
      </c>
      <c r="N243" s="53" t="s">
        <v>1817</v>
      </c>
      <c r="O243" s="53" t="s">
        <v>1818</v>
      </c>
      <c r="P243" s="53" t="s">
        <v>1819</v>
      </c>
      <c r="Q243" s="53" t="s">
        <v>1820</v>
      </c>
      <c r="R243" s="53" t="s">
        <v>1821</v>
      </c>
      <c r="S243" s="53" t="s">
        <v>1885</v>
      </c>
      <c r="T243" s="53" t="s">
        <v>1886</v>
      </c>
      <c r="U243" s="53" t="s">
        <v>1824</v>
      </c>
      <c r="V243" s="53" t="s">
        <v>1825</v>
      </c>
      <c r="W243" s="53" t="s">
        <v>1832</v>
      </c>
      <c r="X243" s="53" t="s">
        <v>1825</v>
      </c>
      <c r="Y243" s="53" t="s">
        <v>1827</v>
      </c>
      <c r="Z243" s="53">
        <v>86.42</v>
      </c>
      <c r="AA243" s="53">
        <v>86.42</v>
      </c>
      <c r="AB243" s="53">
        <v>0</v>
      </c>
      <c r="AC243" s="53">
        <v>86.42</v>
      </c>
      <c r="AD243" s="53">
        <v>0</v>
      </c>
      <c r="AE243" s="53">
        <v>0</v>
      </c>
      <c r="AF243" s="53" t="s">
        <v>1828</v>
      </c>
      <c r="AG243" s="53" t="s">
        <v>1843</v>
      </c>
      <c r="AH243" s="53" t="s">
        <v>1844</v>
      </c>
      <c r="AI243" s="53" t="s">
        <v>1849</v>
      </c>
      <c r="AJ243" s="53" t="s">
        <v>1824</v>
      </c>
      <c r="AK243" s="53" t="s">
        <v>496</v>
      </c>
      <c r="AL243" s="53" t="s">
        <v>1830</v>
      </c>
      <c r="AM243" s="53" t="s">
        <v>1831</v>
      </c>
      <c r="AN243" s="53" t="s">
        <v>1769</v>
      </c>
      <c r="AO243" s="53" t="s">
        <v>641</v>
      </c>
    </row>
    <row r="244" spans="1:41" x14ac:dyDescent="0.25">
      <c r="A244" s="53" t="s">
        <v>31</v>
      </c>
      <c r="B244" s="53" t="s">
        <v>1882</v>
      </c>
      <c r="C244" s="53" t="s">
        <v>1883</v>
      </c>
      <c r="D244" s="53" t="s">
        <v>1841</v>
      </c>
      <c r="E244" s="53" t="s">
        <v>1842</v>
      </c>
      <c r="F244" s="53" t="s">
        <v>775</v>
      </c>
      <c r="G244" s="53" t="s">
        <v>1813</v>
      </c>
      <c r="H244" s="53" t="s">
        <v>775</v>
      </c>
      <c r="I244" s="53" t="s">
        <v>1813</v>
      </c>
      <c r="J244" s="53" t="s">
        <v>1843</v>
      </c>
      <c r="K244" s="53" t="s">
        <v>1844</v>
      </c>
      <c r="L244" s="53" t="s">
        <v>1884</v>
      </c>
      <c r="M244" s="53" t="s">
        <v>1816</v>
      </c>
      <c r="N244" s="53" t="s">
        <v>1817</v>
      </c>
      <c r="O244" s="53" t="s">
        <v>1818</v>
      </c>
      <c r="P244" s="53" t="s">
        <v>1819</v>
      </c>
      <c r="Q244" s="53" t="s">
        <v>1820</v>
      </c>
      <c r="R244" s="53" t="s">
        <v>1821</v>
      </c>
      <c r="S244" s="53" t="s">
        <v>1885</v>
      </c>
      <c r="T244" s="53" t="s">
        <v>1886</v>
      </c>
      <c r="U244" s="53" t="s">
        <v>1824</v>
      </c>
      <c r="V244" s="53" t="s">
        <v>1825</v>
      </c>
      <c r="W244" s="53" t="s">
        <v>1837</v>
      </c>
      <c r="X244" s="53" t="s">
        <v>1825</v>
      </c>
      <c r="Y244" s="53" t="s">
        <v>1827</v>
      </c>
      <c r="Z244" s="53">
        <v>176</v>
      </c>
      <c r="AA244" s="53">
        <v>176</v>
      </c>
      <c r="AB244" s="53">
        <v>0</v>
      </c>
      <c r="AC244" s="53">
        <v>176</v>
      </c>
      <c r="AD244" s="53">
        <v>0</v>
      </c>
      <c r="AE244" s="53">
        <v>0</v>
      </c>
      <c r="AF244" s="53" t="s">
        <v>1828</v>
      </c>
      <c r="AG244" s="53" t="s">
        <v>1843</v>
      </c>
      <c r="AH244" s="53" t="s">
        <v>1844</v>
      </c>
      <c r="AI244" s="53" t="s">
        <v>1849</v>
      </c>
      <c r="AJ244" s="53" t="s">
        <v>1824</v>
      </c>
      <c r="AK244" s="53" t="s">
        <v>496</v>
      </c>
      <c r="AL244" s="53" t="s">
        <v>1830</v>
      </c>
      <c r="AM244" s="53" t="s">
        <v>1831</v>
      </c>
      <c r="AN244" s="53" t="s">
        <v>1769</v>
      </c>
      <c r="AO244" s="53" t="s">
        <v>641</v>
      </c>
    </row>
    <row r="245" spans="1:41" x14ac:dyDescent="0.25">
      <c r="A245" s="53" t="s">
        <v>31</v>
      </c>
      <c r="B245" s="53" t="s">
        <v>1882</v>
      </c>
      <c r="C245" s="53" t="s">
        <v>1883</v>
      </c>
      <c r="D245" s="53" t="s">
        <v>1841</v>
      </c>
      <c r="E245" s="53" t="s">
        <v>1842</v>
      </c>
      <c r="F245" s="53" t="s">
        <v>775</v>
      </c>
      <c r="G245" s="53" t="s">
        <v>1813</v>
      </c>
      <c r="H245" s="53" t="s">
        <v>775</v>
      </c>
      <c r="I245" s="53" t="s">
        <v>1813</v>
      </c>
      <c r="J245" s="53" t="s">
        <v>1843</v>
      </c>
      <c r="K245" s="53" t="s">
        <v>1844</v>
      </c>
      <c r="L245" s="53" t="s">
        <v>1884</v>
      </c>
      <c r="M245" s="53" t="s">
        <v>1816</v>
      </c>
      <c r="N245" s="53" t="s">
        <v>1817</v>
      </c>
      <c r="O245" s="53" t="s">
        <v>1818</v>
      </c>
      <c r="P245" s="53" t="s">
        <v>1819</v>
      </c>
      <c r="Q245" s="53" t="s">
        <v>1820</v>
      </c>
      <c r="R245" s="53" t="s">
        <v>1821</v>
      </c>
      <c r="S245" s="53" t="s">
        <v>1885</v>
      </c>
      <c r="T245" s="53" t="s">
        <v>1886</v>
      </c>
      <c r="U245" s="53" t="s">
        <v>1824</v>
      </c>
      <c r="V245" s="53" t="s">
        <v>1825</v>
      </c>
      <c r="W245" s="53" t="s">
        <v>1838</v>
      </c>
      <c r="X245" s="53" t="s">
        <v>1825</v>
      </c>
      <c r="Y245" s="53" t="s">
        <v>1827</v>
      </c>
      <c r="Z245" s="53">
        <v>44.03</v>
      </c>
      <c r="AA245" s="53">
        <v>44.03</v>
      </c>
      <c r="AB245" s="53">
        <v>0</v>
      </c>
      <c r="AC245" s="53">
        <v>44.03</v>
      </c>
      <c r="AD245" s="53">
        <v>0</v>
      </c>
      <c r="AE245" s="53">
        <v>0</v>
      </c>
      <c r="AF245" s="53" t="s">
        <v>1828</v>
      </c>
      <c r="AG245" s="53" t="s">
        <v>1843</v>
      </c>
      <c r="AH245" s="53" t="s">
        <v>1844</v>
      </c>
      <c r="AI245" s="53" t="s">
        <v>1849</v>
      </c>
      <c r="AJ245" s="53" t="s">
        <v>1824</v>
      </c>
      <c r="AK245" s="53" t="s">
        <v>496</v>
      </c>
      <c r="AL245" s="53" t="s">
        <v>1830</v>
      </c>
      <c r="AM245" s="53" t="s">
        <v>1831</v>
      </c>
      <c r="AN245" s="53" t="s">
        <v>1769</v>
      </c>
      <c r="AO245" s="53" t="s">
        <v>641</v>
      </c>
    </row>
    <row r="246" spans="1:41" x14ac:dyDescent="0.25">
      <c r="A246" s="53" t="s">
        <v>31</v>
      </c>
      <c r="B246" s="53" t="s">
        <v>1887</v>
      </c>
      <c r="C246" s="53" t="s">
        <v>1888</v>
      </c>
      <c r="D246" s="53" t="s">
        <v>1889</v>
      </c>
      <c r="E246" s="53" t="s">
        <v>1890</v>
      </c>
      <c r="F246" s="53" t="s">
        <v>775</v>
      </c>
      <c r="G246" s="53" t="s">
        <v>1813</v>
      </c>
      <c r="H246" s="53" t="s">
        <v>775</v>
      </c>
      <c r="I246" s="53" t="s">
        <v>1813</v>
      </c>
      <c r="J246" s="53" t="s">
        <v>1891</v>
      </c>
      <c r="K246" s="53" t="s">
        <v>1892</v>
      </c>
      <c r="L246" s="53" t="s">
        <v>1893</v>
      </c>
      <c r="M246" s="53" t="s">
        <v>1816</v>
      </c>
      <c r="N246" s="53" t="s">
        <v>1817</v>
      </c>
      <c r="O246" s="53" t="s">
        <v>1818</v>
      </c>
      <c r="P246" s="53" t="s">
        <v>1819</v>
      </c>
      <c r="Q246" s="53" t="s">
        <v>1820</v>
      </c>
      <c r="R246" s="53" t="s">
        <v>1821</v>
      </c>
      <c r="S246" s="53" t="s">
        <v>1894</v>
      </c>
      <c r="T246" s="53" t="s">
        <v>1895</v>
      </c>
      <c r="U246" s="53" t="s">
        <v>1824</v>
      </c>
      <c r="V246" s="53" t="s">
        <v>1825</v>
      </c>
      <c r="W246" s="53" t="s">
        <v>1826</v>
      </c>
      <c r="X246" s="53" t="s">
        <v>1825</v>
      </c>
      <c r="Y246" s="53" t="s">
        <v>1827</v>
      </c>
      <c r="Z246" s="53">
        <v>459.83</v>
      </c>
      <c r="AA246" s="53">
        <v>459.83</v>
      </c>
      <c r="AB246" s="53">
        <v>0</v>
      </c>
      <c r="AC246" s="53">
        <v>459.83</v>
      </c>
      <c r="AD246" s="53">
        <v>0</v>
      </c>
      <c r="AE246" s="53">
        <v>0</v>
      </c>
      <c r="AF246" s="53" t="s">
        <v>1828</v>
      </c>
      <c r="AG246" s="53" t="s">
        <v>1891</v>
      </c>
      <c r="AH246" s="53" t="s">
        <v>1892</v>
      </c>
      <c r="AI246" s="53" t="s">
        <v>1829</v>
      </c>
      <c r="AJ246" s="53" t="s">
        <v>1824</v>
      </c>
      <c r="AK246" s="53" t="s">
        <v>496</v>
      </c>
      <c r="AL246" s="53" t="s">
        <v>1830</v>
      </c>
      <c r="AM246" s="53" t="s">
        <v>1831</v>
      </c>
      <c r="AN246" s="53" t="s">
        <v>1769</v>
      </c>
      <c r="AO246" s="53" t="s">
        <v>641</v>
      </c>
    </row>
    <row r="247" spans="1:41" x14ac:dyDescent="0.25">
      <c r="A247" s="53" t="s">
        <v>31</v>
      </c>
      <c r="B247" s="53" t="s">
        <v>1887</v>
      </c>
      <c r="C247" s="53" t="s">
        <v>1888</v>
      </c>
      <c r="D247" s="53" t="s">
        <v>1889</v>
      </c>
      <c r="E247" s="53" t="s">
        <v>1890</v>
      </c>
      <c r="F247" s="53" t="s">
        <v>775</v>
      </c>
      <c r="G247" s="53" t="s">
        <v>1813</v>
      </c>
      <c r="H247" s="53" t="s">
        <v>775</v>
      </c>
      <c r="I247" s="53" t="s">
        <v>1813</v>
      </c>
      <c r="J247" s="53" t="s">
        <v>1891</v>
      </c>
      <c r="K247" s="53" t="s">
        <v>1892</v>
      </c>
      <c r="L247" s="53" t="s">
        <v>1893</v>
      </c>
      <c r="M247" s="53" t="s">
        <v>1816</v>
      </c>
      <c r="N247" s="53" t="s">
        <v>1817</v>
      </c>
      <c r="O247" s="53" t="s">
        <v>1818</v>
      </c>
      <c r="P247" s="53" t="s">
        <v>1819</v>
      </c>
      <c r="Q247" s="53" t="s">
        <v>1820</v>
      </c>
      <c r="R247" s="53" t="s">
        <v>1821</v>
      </c>
      <c r="S247" s="53" t="s">
        <v>1894</v>
      </c>
      <c r="T247" s="53" t="s">
        <v>1895</v>
      </c>
      <c r="U247" s="53" t="s">
        <v>1824</v>
      </c>
      <c r="V247" s="53" t="s">
        <v>1825</v>
      </c>
      <c r="W247" s="53" t="s">
        <v>1832</v>
      </c>
      <c r="X247" s="53" t="s">
        <v>1825</v>
      </c>
      <c r="Y247" s="53" t="s">
        <v>1827</v>
      </c>
      <c r="Z247" s="53">
        <v>2130.92</v>
      </c>
      <c r="AA247" s="53">
        <v>2130.92</v>
      </c>
      <c r="AB247" s="53">
        <v>0</v>
      </c>
      <c r="AC247" s="53">
        <v>2130.92</v>
      </c>
      <c r="AD247" s="53">
        <v>0</v>
      </c>
      <c r="AE247" s="53">
        <v>0</v>
      </c>
      <c r="AF247" s="53" t="s">
        <v>1828</v>
      </c>
      <c r="AG247" s="53" t="s">
        <v>1891</v>
      </c>
      <c r="AH247" s="53" t="s">
        <v>1892</v>
      </c>
      <c r="AI247" s="53" t="s">
        <v>1829</v>
      </c>
      <c r="AJ247" s="53" t="s">
        <v>1824</v>
      </c>
      <c r="AK247" s="53" t="s">
        <v>496</v>
      </c>
      <c r="AL247" s="53" t="s">
        <v>1830</v>
      </c>
      <c r="AM247" s="53" t="s">
        <v>1831</v>
      </c>
      <c r="AN247" s="53" t="s">
        <v>1769</v>
      </c>
      <c r="AO247" s="53" t="s">
        <v>641</v>
      </c>
    </row>
    <row r="248" spans="1:41" x14ac:dyDescent="0.25">
      <c r="A248" s="53" t="s">
        <v>31</v>
      </c>
      <c r="B248" s="53" t="s">
        <v>1887</v>
      </c>
      <c r="C248" s="53" t="s">
        <v>1888</v>
      </c>
      <c r="D248" s="53" t="s">
        <v>1889</v>
      </c>
      <c r="E248" s="53" t="s">
        <v>1890</v>
      </c>
      <c r="F248" s="53" t="s">
        <v>775</v>
      </c>
      <c r="G248" s="53" t="s">
        <v>1813</v>
      </c>
      <c r="H248" s="53" t="s">
        <v>775</v>
      </c>
      <c r="I248" s="53" t="s">
        <v>1813</v>
      </c>
      <c r="J248" s="53" t="s">
        <v>1891</v>
      </c>
      <c r="K248" s="53" t="s">
        <v>1892</v>
      </c>
      <c r="L248" s="53" t="s">
        <v>1893</v>
      </c>
      <c r="M248" s="53" t="s">
        <v>1816</v>
      </c>
      <c r="N248" s="53" t="s">
        <v>1817</v>
      </c>
      <c r="O248" s="53" t="s">
        <v>1818</v>
      </c>
      <c r="P248" s="53" t="s">
        <v>1819</v>
      </c>
      <c r="Q248" s="53" t="s">
        <v>1820</v>
      </c>
      <c r="R248" s="53" t="s">
        <v>1821</v>
      </c>
      <c r="S248" s="53" t="s">
        <v>1894</v>
      </c>
      <c r="T248" s="53" t="s">
        <v>1895</v>
      </c>
      <c r="U248" s="53" t="s">
        <v>1824</v>
      </c>
      <c r="V248" s="53" t="s">
        <v>1825</v>
      </c>
      <c r="W248" s="53" t="s">
        <v>1833</v>
      </c>
      <c r="X248" s="53" t="s">
        <v>1834</v>
      </c>
      <c r="Y248" s="53" t="s">
        <v>1827</v>
      </c>
      <c r="Z248" s="53">
        <v>194.26</v>
      </c>
      <c r="AA248" s="53">
        <v>194.26</v>
      </c>
      <c r="AB248" s="53">
        <v>0</v>
      </c>
      <c r="AC248" s="53">
        <v>194.26</v>
      </c>
      <c r="AD248" s="53">
        <v>0</v>
      </c>
      <c r="AE248" s="53">
        <v>0</v>
      </c>
      <c r="AF248" s="53" t="s">
        <v>1828</v>
      </c>
      <c r="AG248" s="53" t="s">
        <v>1891</v>
      </c>
      <c r="AH248" s="53" t="s">
        <v>1892</v>
      </c>
      <c r="AI248" s="53" t="s">
        <v>1829</v>
      </c>
      <c r="AJ248" s="53" t="s">
        <v>1824</v>
      </c>
      <c r="AK248" s="53" t="s">
        <v>496</v>
      </c>
      <c r="AL248" s="53" t="s">
        <v>1830</v>
      </c>
      <c r="AM248" s="53" t="s">
        <v>1831</v>
      </c>
      <c r="AN248" s="53" t="s">
        <v>1769</v>
      </c>
      <c r="AO248" s="53" t="s">
        <v>641</v>
      </c>
    </row>
    <row r="249" spans="1:41" x14ac:dyDescent="0.25">
      <c r="A249" s="53" t="s">
        <v>31</v>
      </c>
      <c r="B249" s="53" t="s">
        <v>1887</v>
      </c>
      <c r="C249" s="53" t="s">
        <v>1888</v>
      </c>
      <c r="D249" s="53" t="s">
        <v>1889</v>
      </c>
      <c r="E249" s="53" t="s">
        <v>1890</v>
      </c>
      <c r="F249" s="53" t="s">
        <v>775</v>
      </c>
      <c r="G249" s="53" t="s">
        <v>1813</v>
      </c>
      <c r="H249" s="53" t="s">
        <v>775</v>
      </c>
      <c r="I249" s="53" t="s">
        <v>1813</v>
      </c>
      <c r="J249" s="53" t="s">
        <v>1891</v>
      </c>
      <c r="K249" s="53" t="s">
        <v>1892</v>
      </c>
      <c r="L249" s="53" t="s">
        <v>1893</v>
      </c>
      <c r="M249" s="53" t="s">
        <v>1816</v>
      </c>
      <c r="N249" s="53" t="s">
        <v>1817</v>
      </c>
      <c r="O249" s="53" t="s">
        <v>1818</v>
      </c>
      <c r="P249" s="53" t="s">
        <v>1819</v>
      </c>
      <c r="Q249" s="53" t="s">
        <v>1820</v>
      </c>
      <c r="R249" s="53" t="s">
        <v>1821</v>
      </c>
      <c r="S249" s="53" t="s">
        <v>1894</v>
      </c>
      <c r="T249" s="53" t="s">
        <v>1895</v>
      </c>
      <c r="U249" s="53" t="s">
        <v>1824</v>
      </c>
      <c r="V249" s="53" t="s">
        <v>1825</v>
      </c>
      <c r="W249" s="53" t="s">
        <v>1833</v>
      </c>
      <c r="X249" s="53" t="s">
        <v>1835</v>
      </c>
      <c r="Y249" s="53" t="s">
        <v>1827</v>
      </c>
      <c r="Z249" s="53">
        <v>27.91</v>
      </c>
      <c r="AA249" s="53">
        <v>27.91</v>
      </c>
      <c r="AB249" s="53">
        <v>0</v>
      </c>
      <c r="AC249" s="53">
        <v>27.91</v>
      </c>
      <c r="AD249" s="53">
        <v>0</v>
      </c>
      <c r="AE249" s="53">
        <v>0</v>
      </c>
      <c r="AF249" s="53" t="s">
        <v>1828</v>
      </c>
      <c r="AG249" s="53" t="s">
        <v>1891</v>
      </c>
      <c r="AH249" s="53" t="s">
        <v>1892</v>
      </c>
      <c r="AI249" s="53" t="s">
        <v>1829</v>
      </c>
      <c r="AJ249" s="53" t="s">
        <v>1824</v>
      </c>
      <c r="AK249" s="53" t="s">
        <v>496</v>
      </c>
      <c r="AL249" s="53" t="s">
        <v>1830</v>
      </c>
      <c r="AM249" s="53" t="s">
        <v>1831</v>
      </c>
      <c r="AN249" s="53" t="s">
        <v>1769</v>
      </c>
      <c r="AO249" s="53" t="s">
        <v>641</v>
      </c>
    </row>
    <row r="250" spans="1:41" x14ac:dyDescent="0.25">
      <c r="A250" s="53" t="s">
        <v>31</v>
      </c>
      <c r="B250" s="53" t="s">
        <v>1887</v>
      </c>
      <c r="C250" s="53" t="s">
        <v>1888</v>
      </c>
      <c r="D250" s="53" t="s">
        <v>1889</v>
      </c>
      <c r="E250" s="53" t="s">
        <v>1890</v>
      </c>
      <c r="F250" s="53" t="s">
        <v>775</v>
      </c>
      <c r="G250" s="53" t="s">
        <v>1813</v>
      </c>
      <c r="H250" s="53" t="s">
        <v>775</v>
      </c>
      <c r="I250" s="53" t="s">
        <v>1813</v>
      </c>
      <c r="J250" s="53" t="s">
        <v>1891</v>
      </c>
      <c r="K250" s="53" t="s">
        <v>1892</v>
      </c>
      <c r="L250" s="53" t="s">
        <v>1893</v>
      </c>
      <c r="M250" s="53" t="s">
        <v>1816</v>
      </c>
      <c r="N250" s="53" t="s">
        <v>1817</v>
      </c>
      <c r="O250" s="53" t="s">
        <v>1818</v>
      </c>
      <c r="P250" s="53" t="s">
        <v>1819</v>
      </c>
      <c r="Q250" s="53" t="s">
        <v>1820</v>
      </c>
      <c r="R250" s="53" t="s">
        <v>1821</v>
      </c>
      <c r="S250" s="53" t="s">
        <v>1894</v>
      </c>
      <c r="T250" s="53" t="s">
        <v>1895</v>
      </c>
      <c r="U250" s="53" t="s">
        <v>1824</v>
      </c>
      <c r="V250" s="53" t="s">
        <v>1825</v>
      </c>
      <c r="W250" s="53" t="s">
        <v>1837</v>
      </c>
      <c r="X250" s="53" t="s">
        <v>1825</v>
      </c>
      <c r="Y250" s="53" t="s">
        <v>1827</v>
      </c>
      <c r="Z250" s="53">
        <v>2187.08</v>
      </c>
      <c r="AA250" s="53">
        <v>2187.08</v>
      </c>
      <c r="AB250" s="53">
        <v>0</v>
      </c>
      <c r="AC250" s="53">
        <v>2187.08</v>
      </c>
      <c r="AD250" s="53">
        <v>0</v>
      </c>
      <c r="AE250" s="53">
        <v>0</v>
      </c>
      <c r="AF250" s="53" t="s">
        <v>1828</v>
      </c>
      <c r="AG250" s="53" t="s">
        <v>1891</v>
      </c>
      <c r="AH250" s="53" t="s">
        <v>1892</v>
      </c>
      <c r="AI250" s="53" t="s">
        <v>1829</v>
      </c>
      <c r="AJ250" s="53" t="s">
        <v>1824</v>
      </c>
      <c r="AK250" s="53" t="s">
        <v>496</v>
      </c>
      <c r="AL250" s="53" t="s">
        <v>1830</v>
      </c>
      <c r="AM250" s="53" t="s">
        <v>1831</v>
      </c>
      <c r="AN250" s="53" t="s">
        <v>1769</v>
      </c>
      <c r="AO250" s="53" t="s">
        <v>641</v>
      </c>
    </row>
    <row r="251" spans="1:41" x14ac:dyDescent="0.25">
      <c r="A251" s="53" t="s">
        <v>31</v>
      </c>
      <c r="B251" s="53" t="s">
        <v>1896</v>
      </c>
      <c r="C251" s="53" t="s">
        <v>1897</v>
      </c>
      <c r="D251" s="53" t="s">
        <v>1841</v>
      </c>
      <c r="E251" s="53" t="s">
        <v>1842</v>
      </c>
      <c r="F251" s="53" t="s">
        <v>775</v>
      </c>
      <c r="G251" s="53" t="s">
        <v>1813</v>
      </c>
      <c r="H251" s="53" t="s">
        <v>775</v>
      </c>
      <c r="I251" s="53" t="s">
        <v>1813</v>
      </c>
      <c r="J251" s="53" t="s">
        <v>1843</v>
      </c>
      <c r="K251" s="53" t="s">
        <v>1844</v>
      </c>
      <c r="L251" s="53" t="s">
        <v>1898</v>
      </c>
      <c r="M251" s="53" t="s">
        <v>1816</v>
      </c>
      <c r="N251" s="53" t="s">
        <v>1817</v>
      </c>
      <c r="O251" s="53" t="s">
        <v>1818</v>
      </c>
      <c r="P251" s="53" t="s">
        <v>1819</v>
      </c>
      <c r="Q251" s="53" t="s">
        <v>1820</v>
      </c>
      <c r="R251" s="53" t="s">
        <v>1821</v>
      </c>
      <c r="S251" s="53" t="s">
        <v>1899</v>
      </c>
      <c r="T251" s="53" t="s">
        <v>1900</v>
      </c>
      <c r="U251" s="53" t="s">
        <v>1824</v>
      </c>
      <c r="V251" s="53" t="s">
        <v>1825</v>
      </c>
      <c r="W251" s="53" t="s">
        <v>1833</v>
      </c>
      <c r="X251" s="53" t="s">
        <v>1834</v>
      </c>
      <c r="Y251" s="53" t="s">
        <v>1827</v>
      </c>
      <c r="Z251" s="53">
        <v>5.42</v>
      </c>
      <c r="AA251" s="53">
        <v>5.42</v>
      </c>
      <c r="AB251" s="53">
        <v>0</v>
      </c>
      <c r="AC251" s="53">
        <v>5.42</v>
      </c>
      <c r="AD251" s="53">
        <v>0</v>
      </c>
      <c r="AE251" s="53">
        <v>0</v>
      </c>
      <c r="AF251" s="53" t="s">
        <v>1828</v>
      </c>
      <c r="AG251" s="53" t="s">
        <v>1843</v>
      </c>
      <c r="AH251" s="53" t="s">
        <v>1844</v>
      </c>
      <c r="AI251" s="53" t="s">
        <v>1849</v>
      </c>
      <c r="AJ251" s="53" t="s">
        <v>1824</v>
      </c>
      <c r="AK251" s="53" t="s">
        <v>496</v>
      </c>
      <c r="AL251" s="53" t="s">
        <v>1830</v>
      </c>
      <c r="AM251" s="53" t="s">
        <v>1831</v>
      </c>
      <c r="AN251" s="53" t="s">
        <v>1769</v>
      </c>
      <c r="AO251" s="53" t="s">
        <v>641</v>
      </c>
    </row>
    <row r="252" spans="1:41" x14ac:dyDescent="0.25">
      <c r="A252" s="53" t="s">
        <v>31</v>
      </c>
      <c r="B252" s="53" t="s">
        <v>1896</v>
      </c>
      <c r="C252" s="53" t="s">
        <v>1897</v>
      </c>
      <c r="D252" s="53" t="s">
        <v>1841</v>
      </c>
      <c r="E252" s="53" t="s">
        <v>1842</v>
      </c>
      <c r="F252" s="53" t="s">
        <v>775</v>
      </c>
      <c r="G252" s="53" t="s">
        <v>1813</v>
      </c>
      <c r="H252" s="53" t="s">
        <v>775</v>
      </c>
      <c r="I252" s="53" t="s">
        <v>1813</v>
      </c>
      <c r="J252" s="53" t="s">
        <v>1843</v>
      </c>
      <c r="K252" s="53" t="s">
        <v>1844</v>
      </c>
      <c r="L252" s="53" t="s">
        <v>1898</v>
      </c>
      <c r="M252" s="53" t="s">
        <v>1816</v>
      </c>
      <c r="N252" s="53" t="s">
        <v>1817</v>
      </c>
      <c r="O252" s="53" t="s">
        <v>1818</v>
      </c>
      <c r="P252" s="53" t="s">
        <v>1819</v>
      </c>
      <c r="Q252" s="53" t="s">
        <v>1820</v>
      </c>
      <c r="R252" s="53" t="s">
        <v>1821</v>
      </c>
      <c r="S252" s="53" t="s">
        <v>1899</v>
      </c>
      <c r="T252" s="53" t="s">
        <v>1900</v>
      </c>
      <c r="U252" s="53" t="s">
        <v>1824</v>
      </c>
      <c r="V252" s="53" t="s">
        <v>1825</v>
      </c>
      <c r="W252" s="53" t="s">
        <v>1848</v>
      </c>
      <c r="X252" s="53" t="s">
        <v>1825</v>
      </c>
      <c r="Y252" s="53" t="s">
        <v>1827</v>
      </c>
      <c r="Z252" s="53">
        <v>3992.85</v>
      </c>
      <c r="AA252" s="53">
        <v>3992.85</v>
      </c>
      <c r="AB252" s="53">
        <v>0</v>
      </c>
      <c r="AC252" s="53">
        <v>3992.85</v>
      </c>
      <c r="AD252" s="53">
        <v>0</v>
      </c>
      <c r="AE252" s="53">
        <v>0</v>
      </c>
      <c r="AF252" s="53" t="s">
        <v>1828</v>
      </c>
      <c r="AG252" s="53" t="s">
        <v>1843</v>
      </c>
      <c r="AH252" s="53" t="s">
        <v>1844</v>
      </c>
      <c r="AI252" s="53" t="s">
        <v>1849</v>
      </c>
      <c r="AJ252" s="53" t="s">
        <v>1824</v>
      </c>
      <c r="AK252" s="53" t="s">
        <v>496</v>
      </c>
      <c r="AL252" s="53" t="s">
        <v>1830</v>
      </c>
      <c r="AM252" s="53" t="s">
        <v>1831</v>
      </c>
      <c r="AN252" s="53" t="s">
        <v>1769</v>
      </c>
      <c r="AO252" s="53" t="s">
        <v>641</v>
      </c>
    </row>
    <row r="253" spans="1:41" x14ac:dyDescent="0.25">
      <c r="A253" s="53" t="s">
        <v>31</v>
      </c>
      <c r="B253" s="53" t="s">
        <v>1901</v>
      </c>
      <c r="C253" s="53" t="s">
        <v>1902</v>
      </c>
      <c r="D253" s="53" t="s">
        <v>1903</v>
      </c>
      <c r="E253" s="53" t="s">
        <v>220</v>
      </c>
      <c r="F253" s="53" t="s">
        <v>775</v>
      </c>
      <c r="G253" s="53" t="s">
        <v>1813</v>
      </c>
      <c r="H253" s="53" t="s">
        <v>775</v>
      </c>
      <c r="I253" s="53" t="s">
        <v>1813</v>
      </c>
      <c r="J253" s="53" t="s">
        <v>1904</v>
      </c>
      <c r="K253" s="53" t="s">
        <v>1905</v>
      </c>
      <c r="L253" s="53" t="s">
        <v>1906</v>
      </c>
      <c r="M253" s="53" t="s">
        <v>1816</v>
      </c>
      <c r="N253" s="53" t="s">
        <v>1817</v>
      </c>
      <c r="O253" s="53" t="s">
        <v>1818</v>
      </c>
      <c r="P253" s="53" t="s">
        <v>1819</v>
      </c>
      <c r="Q253" s="53" t="s">
        <v>1820</v>
      </c>
      <c r="R253" s="53" t="s">
        <v>1821</v>
      </c>
      <c r="S253" s="53" t="s">
        <v>1907</v>
      </c>
      <c r="T253" s="53" t="s">
        <v>1908</v>
      </c>
      <c r="U253" s="53" t="s">
        <v>1824</v>
      </c>
      <c r="V253" s="53" t="s">
        <v>1825</v>
      </c>
      <c r="W253" s="53" t="s">
        <v>1826</v>
      </c>
      <c r="X253" s="53" t="s">
        <v>1825</v>
      </c>
      <c r="Y253" s="53" t="s">
        <v>1827</v>
      </c>
      <c r="Z253" s="53">
        <v>7656.85</v>
      </c>
      <c r="AA253" s="53">
        <v>7656.85</v>
      </c>
      <c r="AB253" s="53">
        <v>0</v>
      </c>
      <c r="AC253" s="53">
        <v>7656.85</v>
      </c>
      <c r="AD253" s="53">
        <v>0</v>
      </c>
      <c r="AE253" s="53">
        <v>0</v>
      </c>
      <c r="AF253" s="53" t="s">
        <v>1828</v>
      </c>
      <c r="AG253" s="53" t="s">
        <v>1904</v>
      </c>
      <c r="AH253" s="53" t="s">
        <v>1905</v>
      </c>
      <c r="AI253" s="53" t="s">
        <v>1829</v>
      </c>
      <c r="AJ253" s="53" t="s">
        <v>1824</v>
      </c>
      <c r="AK253" s="53" t="s">
        <v>496</v>
      </c>
      <c r="AL253" s="53" t="s">
        <v>1830</v>
      </c>
      <c r="AM253" s="53" t="s">
        <v>1831</v>
      </c>
      <c r="AN253" s="53" t="s">
        <v>1766</v>
      </c>
      <c r="AO253" s="53" t="s">
        <v>483</v>
      </c>
    </row>
    <row r="254" spans="1:41" x14ac:dyDescent="0.25">
      <c r="A254" s="53" t="s">
        <v>31</v>
      </c>
      <c r="B254" s="53" t="s">
        <v>1901</v>
      </c>
      <c r="C254" s="53" t="s">
        <v>1902</v>
      </c>
      <c r="D254" s="53" t="s">
        <v>1903</v>
      </c>
      <c r="E254" s="53" t="s">
        <v>220</v>
      </c>
      <c r="F254" s="53" t="s">
        <v>775</v>
      </c>
      <c r="G254" s="53" t="s">
        <v>1813</v>
      </c>
      <c r="H254" s="53" t="s">
        <v>775</v>
      </c>
      <c r="I254" s="53" t="s">
        <v>1813</v>
      </c>
      <c r="J254" s="53" t="s">
        <v>1904</v>
      </c>
      <c r="K254" s="53" t="s">
        <v>1905</v>
      </c>
      <c r="L254" s="53" t="s">
        <v>1906</v>
      </c>
      <c r="M254" s="53" t="s">
        <v>1816</v>
      </c>
      <c r="N254" s="53" t="s">
        <v>1817</v>
      </c>
      <c r="O254" s="53" t="s">
        <v>1818</v>
      </c>
      <c r="P254" s="53" t="s">
        <v>1819</v>
      </c>
      <c r="Q254" s="53" t="s">
        <v>1820</v>
      </c>
      <c r="R254" s="53" t="s">
        <v>1821</v>
      </c>
      <c r="S254" s="53" t="s">
        <v>1907</v>
      </c>
      <c r="T254" s="53" t="s">
        <v>1908</v>
      </c>
      <c r="U254" s="53" t="s">
        <v>1824</v>
      </c>
      <c r="V254" s="53" t="s">
        <v>1825</v>
      </c>
      <c r="W254" s="53" t="s">
        <v>1832</v>
      </c>
      <c r="X254" s="53" t="s">
        <v>1825</v>
      </c>
      <c r="Y254" s="53" t="s">
        <v>1827</v>
      </c>
      <c r="Z254" s="53">
        <v>24507.43</v>
      </c>
      <c r="AA254" s="53">
        <v>24507.43</v>
      </c>
      <c r="AB254" s="53">
        <v>0</v>
      </c>
      <c r="AC254" s="53">
        <v>24507.43</v>
      </c>
      <c r="AD254" s="53">
        <v>0</v>
      </c>
      <c r="AE254" s="53">
        <v>0</v>
      </c>
      <c r="AF254" s="53" t="s">
        <v>1828</v>
      </c>
      <c r="AG254" s="53" t="s">
        <v>1904</v>
      </c>
      <c r="AH254" s="53" t="s">
        <v>1905</v>
      </c>
      <c r="AI254" s="53" t="s">
        <v>1829</v>
      </c>
      <c r="AJ254" s="53" t="s">
        <v>1824</v>
      </c>
      <c r="AK254" s="53" t="s">
        <v>496</v>
      </c>
      <c r="AL254" s="53" t="s">
        <v>1830</v>
      </c>
      <c r="AM254" s="53" t="s">
        <v>1831</v>
      </c>
      <c r="AN254" s="53" t="s">
        <v>1766</v>
      </c>
      <c r="AO254" s="53" t="s">
        <v>483</v>
      </c>
    </row>
    <row r="255" spans="1:41" x14ac:dyDescent="0.25">
      <c r="A255" s="53" t="s">
        <v>31</v>
      </c>
      <c r="B255" s="53" t="s">
        <v>1901</v>
      </c>
      <c r="C255" s="53" t="s">
        <v>1902</v>
      </c>
      <c r="D255" s="53" t="s">
        <v>1903</v>
      </c>
      <c r="E255" s="53" t="s">
        <v>220</v>
      </c>
      <c r="F255" s="53" t="s">
        <v>775</v>
      </c>
      <c r="G255" s="53" t="s">
        <v>1813</v>
      </c>
      <c r="H255" s="53" t="s">
        <v>775</v>
      </c>
      <c r="I255" s="53" t="s">
        <v>1813</v>
      </c>
      <c r="J255" s="53" t="s">
        <v>1904</v>
      </c>
      <c r="K255" s="53" t="s">
        <v>1905</v>
      </c>
      <c r="L255" s="53" t="s">
        <v>1906</v>
      </c>
      <c r="M255" s="53" t="s">
        <v>1816</v>
      </c>
      <c r="N255" s="53" t="s">
        <v>1817</v>
      </c>
      <c r="O255" s="53" t="s">
        <v>1818</v>
      </c>
      <c r="P255" s="53" t="s">
        <v>1819</v>
      </c>
      <c r="Q255" s="53" t="s">
        <v>1820</v>
      </c>
      <c r="R255" s="53" t="s">
        <v>1821</v>
      </c>
      <c r="S255" s="53" t="s">
        <v>1907</v>
      </c>
      <c r="T255" s="53" t="s">
        <v>1908</v>
      </c>
      <c r="U255" s="53" t="s">
        <v>1824</v>
      </c>
      <c r="V255" s="53" t="s">
        <v>1825</v>
      </c>
      <c r="W255" s="53" t="s">
        <v>1833</v>
      </c>
      <c r="X255" s="53" t="s">
        <v>1835</v>
      </c>
      <c r="Y255" s="53" t="s">
        <v>1827</v>
      </c>
      <c r="Z255" s="53">
        <v>1.39</v>
      </c>
      <c r="AA255" s="53">
        <v>1.39</v>
      </c>
      <c r="AB255" s="53">
        <v>0</v>
      </c>
      <c r="AC255" s="53">
        <v>1.39</v>
      </c>
      <c r="AD255" s="53">
        <v>0</v>
      </c>
      <c r="AE255" s="53">
        <v>0</v>
      </c>
      <c r="AF255" s="53" t="s">
        <v>1828</v>
      </c>
      <c r="AG255" s="53" t="s">
        <v>1904</v>
      </c>
      <c r="AH255" s="53" t="s">
        <v>1905</v>
      </c>
      <c r="AI255" s="53" t="s">
        <v>1829</v>
      </c>
      <c r="AJ255" s="53" t="s">
        <v>1824</v>
      </c>
      <c r="AK255" s="53" t="s">
        <v>496</v>
      </c>
      <c r="AL255" s="53" t="s">
        <v>1830</v>
      </c>
      <c r="AM255" s="53" t="s">
        <v>1831</v>
      </c>
      <c r="AN255" s="53" t="s">
        <v>1766</v>
      </c>
      <c r="AO255" s="53" t="s">
        <v>483</v>
      </c>
    </row>
    <row r="256" spans="1:41" x14ac:dyDescent="0.25">
      <c r="A256" s="53" t="s">
        <v>31</v>
      </c>
      <c r="B256" s="53" t="s">
        <v>1901</v>
      </c>
      <c r="C256" s="53" t="s">
        <v>1902</v>
      </c>
      <c r="D256" s="53" t="s">
        <v>1903</v>
      </c>
      <c r="E256" s="53" t="s">
        <v>220</v>
      </c>
      <c r="F256" s="53" t="s">
        <v>775</v>
      </c>
      <c r="G256" s="53" t="s">
        <v>1813</v>
      </c>
      <c r="H256" s="53" t="s">
        <v>775</v>
      </c>
      <c r="I256" s="53" t="s">
        <v>1813</v>
      </c>
      <c r="J256" s="53" t="s">
        <v>1904</v>
      </c>
      <c r="K256" s="53" t="s">
        <v>1905</v>
      </c>
      <c r="L256" s="53" t="s">
        <v>1906</v>
      </c>
      <c r="M256" s="53" t="s">
        <v>1816</v>
      </c>
      <c r="N256" s="53" t="s">
        <v>1817</v>
      </c>
      <c r="O256" s="53" t="s">
        <v>1818</v>
      </c>
      <c r="P256" s="53" t="s">
        <v>1819</v>
      </c>
      <c r="Q256" s="53" t="s">
        <v>1820</v>
      </c>
      <c r="R256" s="53" t="s">
        <v>1821</v>
      </c>
      <c r="S256" s="53" t="s">
        <v>1907</v>
      </c>
      <c r="T256" s="53" t="s">
        <v>1908</v>
      </c>
      <c r="U256" s="53" t="s">
        <v>1824</v>
      </c>
      <c r="V256" s="53" t="s">
        <v>1825</v>
      </c>
      <c r="W256" s="53" t="s">
        <v>1838</v>
      </c>
      <c r="X256" s="53" t="s">
        <v>1825</v>
      </c>
      <c r="Y256" s="53" t="s">
        <v>1827</v>
      </c>
      <c r="Z256" s="53">
        <v>1801.1</v>
      </c>
      <c r="AA256" s="53">
        <v>1801.1</v>
      </c>
      <c r="AB256" s="53">
        <v>0</v>
      </c>
      <c r="AC256" s="53">
        <v>1801.1</v>
      </c>
      <c r="AD256" s="53">
        <v>0</v>
      </c>
      <c r="AE256" s="53">
        <v>0</v>
      </c>
      <c r="AF256" s="53" t="s">
        <v>1828</v>
      </c>
      <c r="AG256" s="53" t="s">
        <v>1904</v>
      </c>
      <c r="AH256" s="53" t="s">
        <v>1905</v>
      </c>
      <c r="AI256" s="53" t="s">
        <v>1829</v>
      </c>
      <c r="AJ256" s="53" t="s">
        <v>1824</v>
      </c>
      <c r="AK256" s="53" t="s">
        <v>496</v>
      </c>
      <c r="AL256" s="53" t="s">
        <v>1830</v>
      </c>
      <c r="AM256" s="53" t="s">
        <v>1831</v>
      </c>
      <c r="AN256" s="53" t="s">
        <v>1766</v>
      </c>
      <c r="AO256" s="53" t="s">
        <v>483</v>
      </c>
    </row>
    <row r="257" spans="1:41" x14ac:dyDescent="0.25">
      <c r="A257" s="53" t="s">
        <v>31</v>
      </c>
      <c r="B257" s="53" t="s">
        <v>1909</v>
      </c>
      <c r="C257" s="53" t="s">
        <v>1910</v>
      </c>
      <c r="D257" s="53" t="s">
        <v>1903</v>
      </c>
      <c r="E257" s="53" t="s">
        <v>220</v>
      </c>
      <c r="F257" s="53" t="s">
        <v>775</v>
      </c>
      <c r="G257" s="53" t="s">
        <v>1813</v>
      </c>
      <c r="H257" s="53" t="s">
        <v>775</v>
      </c>
      <c r="I257" s="53" t="s">
        <v>1813</v>
      </c>
      <c r="J257" s="53" t="s">
        <v>1904</v>
      </c>
      <c r="K257" s="53" t="s">
        <v>1905</v>
      </c>
      <c r="L257" s="53" t="s">
        <v>1911</v>
      </c>
      <c r="M257" s="53" t="s">
        <v>1816</v>
      </c>
      <c r="N257" s="53" t="s">
        <v>1817</v>
      </c>
      <c r="O257" s="53" t="s">
        <v>1818</v>
      </c>
      <c r="P257" s="53" t="s">
        <v>1819</v>
      </c>
      <c r="Q257" s="53" t="s">
        <v>1820</v>
      </c>
      <c r="R257" s="53" t="s">
        <v>1821</v>
      </c>
      <c r="S257" s="53" t="s">
        <v>1912</v>
      </c>
      <c r="T257" s="53" t="s">
        <v>1913</v>
      </c>
      <c r="U257" s="53" t="s">
        <v>1824</v>
      </c>
      <c r="V257" s="53" t="s">
        <v>1825</v>
      </c>
      <c r="W257" s="53" t="s">
        <v>1856</v>
      </c>
      <c r="X257" s="53" t="s">
        <v>1857</v>
      </c>
      <c r="Y257" s="53" t="s">
        <v>1827</v>
      </c>
      <c r="Z257" s="53">
        <v>6500</v>
      </c>
      <c r="AA257" s="53">
        <v>6500</v>
      </c>
      <c r="AB257" s="53">
        <v>0</v>
      </c>
      <c r="AC257" s="53">
        <v>6500</v>
      </c>
      <c r="AD257" s="53">
        <v>0</v>
      </c>
      <c r="AE257" s="53">
        <v>0</v>
      </c>
      <c r="AF257" s="53" t="s">
        <v>1828</v>
      </c>
      <c r="AG257" s="53" t="s">
        <v>1904</v>
      </c>
      <c r="AH257" s="53" t="s">
        <v>1905</v>
      </c>
      <c r="AI257" s="53" t="s">
        <v>1829</v>
      </c>
      <c r="AJ257" s="53" t="s">
        <v>1824</v>
      </c>
      <c r="AK257" s="53" t="s">
        <v>496</v>
      </c>
      <c r="AL257" s="53" t="s">
        <v>1830</v>
      </c>
      <c r="AM257" s="53" t="s">
        <v>1831</v>
      </c>
      <c r="AN257" s="53" t="s">
        <v>1766</v>
      </c>
      <c r="AO257" s="53" t="s">
        <v>483</v>
      </c>
    </row>
    <row r="258" spans="1:41" x14ac:dyDescent="0.25">
      <c r="A258" s="53" t="s">
        <v>31</v>
      </c>
      <c r="B258" s="53" t="s">
        <v>1914</v>
      </c>
      <c r="C258" s="53" t="s">
        <v>1915</v>
      </c>
      <c r="D258" s="53" t="s">
        <v>1903</v>
      </c>
      <c r="E258" s="53" t="s">
        <v>220</v>
      </c>
      <c r="F258" s="53" t="s">
        <v>775</v>
      </c>
      <c r="G258" s="53" t="s">
        <v>1813</v>
      </c>
      <c r="H258" s="53" t="s">
        <v>775</v>
      </c>
      <c r="I258" s="53" t="s">
        <v>1813</v>
      </c>
      <c r="J258" s="53" t="s">
        <v>1904</v>
      </c>
      <c r="K258" s="53" t="s">
        <v>1905</v>
      </c>
      <c r="L258" s="53" t="s">
        <v>1916</v>
      </c>
      <c r="M258" s="53" t="s">
        <v>1816</v>
      </c>
      <c r="N258" s="53" t="s">
        <v>1817</v>
      </c>
      <c r="O258" s="53" t="s">
        <v>1818</v>
      </c>
      <c r="P258" s="53" t="s">
        <v>1819</v>
      </c>
      <c r="Q258" s="53" t="s">
        <v>1820</v>
      </c>
      <c r="R258" s="53" t="s">
        <v>1821</v>
      </c>
      <c r="S258" s="53" t="s">
        <v>1917</v>
      </c>
      <c r="T258" s="53" t="s">
        <v>1918</v>
      </c>
      <c r="U258" s="53" t="s">
        <v>1824</v>
      </c>
      <c r="V258" s="53" t="s">
        <v>1825</v>
      </c>
      <c r="W258" s="53" t="s">
        <v>1826</v>
      </c>
      <c r="X258" s="53" t="s">
        <v>1825</v>
      </c>
      <c r="Y258" s="53" t="s">
        <v>1827</v>
      </c>
      <c r="Z258" s="53">
        <v>425.25</v>
      </c>
      <c r="AA258" s="53">
        <v>425.25</v>
      </c>
      <c r="AB258" s="53">
        <v>0</v>
      </c>
      <c r="AC258" s="53">
        <v>425.25</v>
      </c>
      <c r="AD258" s="53">
        <v>0</v>
      </c>
      <c r="AE258" s="53">
        <v>0</v>
      </c>
      <c r="AF258" s="53" t="s">
        <v>1828</v>
      </c>
      <c r="AG258" s="53" t="s">
        <v>1904</v>
      </c>
      <c r="AH258" s="53" t="s">
        <v>1905</v>
      </c>
      <c r="AI258" s="53" t="s">
        <v>1829</v>
      </c>
      <c r="AJ258" s="53" t="s">
        <v>1824</v>
      </c>
      <c r="AK258" s="53" t="s">
        <v>496</v>
      </c>
      <c r="AL258" s="53" t="s">
        <v>1830</v>
      </c>
      <c r="AM258" s="53" t="s">
        <v>1831</v>
      </c>
      <c r="AN258" s="53" t="s">
        <v>220</v>
      </c>
      <c r="AO258" s="53" t="s">
        <v>483</v>
      </c>
    </row>
    <row r="259" spans="1:41" x14ac:dyDescent="0.25">
      <c r="A259" s="53" t="s">
        <v>31</v>
      </c>
      <c r="B259" s="53" t="s">
        <v>1914</v>
      </c>
      <c r="C259" s="53" t="s">
        <v>1915</v>
      </c>
      <c r="D259" s="53" t="s">
        <v>1903</v>
      </c>
      <c r="E259" s="53" t="s">
        <v>220</v>
      </c>
      <c r="F259" s="53" t="s">
        <v>775</v>
      </c>
      <c r="G259" s="53" t="s">
        <v>1813</v>
      </c>
      <c r="H259" s="53" t="s">
        <v>775</v>
      </c>
      <c r="I259" s="53" t="s">
        <v>1813</v>
      </c>
      <c r="J259" s="53" t="s">
        <v>1904</v>
      </c>
      <c r="K259" s="53" t="s">
        <v>1905</v>
      </c>
      <c r="L259" s="53" t="s">
        <v>1916</v>
      </c>
      <c r="M259" s="53" t="s">
        <v>1816</v>
      </c>
      <c r="N259" s="53" t="s">
        <v>1817</v>
      </c>
      <c r="O259" s="53" t="s">
        <v>1818</v>
      </c>
      <c r="P259" s="53" t="s">
        <v>1819</v>
      </c>
      <c r="Q259" s="53" t="s">
        <v>1820</v>
      </c>
      <c r="R259" s="53" t="s">
        <v>1821</v>
      </c>
      <c r="S259" s="53" t="s">
        <v>1917</v>
      </c>
      <c r="T259" s="53" t="s">
        <v>1918</v>
      </c>
      <c r="U259" s="53" t="s">
        <v>1824</v>
      </c>
      <c r="V259" s="53" t="s">
        <v>1825</v>
      </c>
      <c r="W259" s="53" t="s">
        <v>1832</v>
      </c>
      <c r="X259" s="53" t="s">
        <v>1825</v>
      </c>
      <c r="Y259" s="53" t="s">
        <v>1827</v>
      </c>
      <c r="Z259" s="53">
        <v>5318.41</v>
      </c>
      <c r="AA259" s="53">
        <v>5318.41</v>
      </c>
      <c r="AB259" s="53">
        <v>0</v>
      </c>
      <c r="AC259" s="53">
        <v>5318.41</v>
      </c>
      <c r="AD259" s="53">
        <v>0</v>
      </c>
      <c r="AE259" s="53">
        <v>0</v>
      </c>
      <c r="AF259" s="53" t="s">
        <v>1828</v>
      </c>
      <c r="AG259" s="53" t="s">
        <v>1904</v>
      </c>
      <c r="AH259" s="53" t="s">
        <v>1905</v>
      </c>
      <c r="AI259" s="53" t="s">
        <v>1829</v>
      </c>
      <c r="AJ259" s="53" t="s">
        <v>1824</v>
      </c>
      <c r="AK259" s="53" t="s">
        <v>496</v>
      </c>
      <c r="AL259" s="53" t="s">
        <v>1830</v>
      </c>
      <c r="AM259" s="53" t="s">
        <v>1831</v>
      </c>
      <c r="AN259" s="53" t="s">
        <v>220</v>
      </c>
      <c r="AO259" s="53" t="s">
        <v>483</v>
      </c>
    </row>
    <row r="260" spans="1:41" x14ac:dyDescent="0.25">
      <c r="A260" s="53" t="s">
        <v>31</v>
      </c>
      <c r="B260" s="53" t="s">
        <v>1914</v>
      </c>
      <c r="C260" s="53" t="s">
        <v>1915</v>
      </c>
      <c r="D260" s="53" t="s">
        <v>1903</v>
      </c>
      <c r="E260" s="53" t="s">
        <v>220</v>
      </c>
      <c r="F260" s="53" t="s">
        <v>775</v>
      </c>
      <c r="G260" s="53" t="s">
        <v>1813</v>
      </c>
      <c r="H260" s="53" t="s">
        <v>775</v>
      </c>
      <c r="I260" s="53" t="s">
        <v>1813</v>
      </c>
      <c r="J260" s="53" t="s">
        <v>1904</v>
      </c>
      <c r="K260" s="53" t="s">
        <v>1905</v>
      </c>
      <c r="L260" s="53" t="s">
        <v>1916</v>
      </c>
      <c r="M260" s="53" t="s">
        <v>1816</v>
      </c>
      <c r="N260" s="53" t="s">
        <v>1817</v>
      </c>
      <c r="O260" s="53" t="s">
        <v>1818</v>
      </c>
      <c r="P260" s="53" t="s">
        <v>1819</v>
      </c>
      <c r="Q260" s="53" t="s">
        <v>1820</v>
      </c>
      <c r="R260" s="53" t="s">
        <v>1821</v>
      </c>
      <c r="S260" s="53" t="s">
        <v>1917</v>
      </c>
      <c r="T260" s="53" t="s">
        <v>1918</v>
      </c>
      <c r="U260" s="53" t="s">
        <v>1824</v>
      </c>
      <c r="V260" s="53" t="s">
        <v>1825</v>
      </c>
      <c r="W260" s="53" t="s">
        <v>1833</v>
      </c>
      <c r="X260" s="53" t="s">
        <v>1835</v>
      </c>
      <c r="Y260" s="53" t="s">
        <v>1827</v>
      </c>
      <c r="Z260" s="53">
        <v>35.07</v>
      </c>
      <c r="AA260" s="53">
        <v>35.07</v>
      </c>
      <c r="AB260" s="53">
        <v>0</v>
      </c>
      <c r="AC260" s="53">
        <v>35.07</v>
      </c>
      <c r="AD260" s="53">
        <v>0</v>
      </c>
      <c r="AE260" s="53">
        <v>0</v>
      </c>
      <c r="AF260" s="53" t="s">
        <v>1828</v>
      </c>
      <c r="AG260" s="53" t="s">
        <v>1904</v>
      </c>
      <c r="AH260" s="53" t="s">
        <v>1905</v>
      </c>
      <c r="AI260" s="53" t="s">
        <v>1829</v>
      </c>
      <c r="AJ260" s="53" t="s">
        <v>1824</v>
      </c>
      <c r="AK260" s="53" t="s">
        <v>496</v>
      </c>
      <c r="AL260" s="53" t="s">
        <v>1830</v>
      </c>
      <c r="AM260" s="53" t="s">
        <v>1831</v>
      </c>
      <c r="AN260" s="53" t="s">
        <v>220</v>
      </c>
      <c r="AO260" s="53" t="s">
        <v>483</v>
      </c>
    </row>
    <row r="261" spans="1:41" x14ac:dyDescent="0.25">
      <c r="A261" s="53" t="s">
        <v>31</v>
      </c>
      <c r="B261" s="53" t="s">
        <v>1914</v>
      </c>
      <c r="C261" s="53" t="s">
        <v>1915</v>
      </c>
      <c r="D261" s="53" t="s">
        <v>1903</v>
      </c>
      <c r="E261" s="53" t="s">
        <v>220</v>
      </c>
      <c r="F261" s="53" t="s">
        <v>775</v>
      </c>
      <c r="G261" s="53" t="s">
        <v>1813</v>
      </c>
      <c r="H261" s="53" t="s">
        <v>775</v>
      </c>
      <c r="I261" s="53" t="s">
        <v>1813</v>
      </c>
      <c r="J261" s="53" t="s">
        <v>1904</v>
      </c>
      <c r="K261" s="53" t="s">
        <v>1905</v>
      </c>
      <c r="L261" s="53" t="s">
        <v>1916</v>
      </c>
      <c r="M261" s="53" t="s">
        <v>1816</v>
      </c>
      <c r="N261" s="53" t="s">
        <v>1817</v>
      </c>
      <c r="O261" s="53" t="s">
        <v>1818</v>
      </c>
      <c r="P261" s="53" t="s">
        <v>1819</v>
      </c>
      <c r="Q261" s="53" t="s">
        <v>1820</v>
      </c>
      <c r="R261" s="53" t="s">
        <v>1821</v>
      </c>
      <c r="S261" s="53" t="s">
        <v>1917</v>
      </c>
      <c r="T261" s="53" t="s">
        <v>1918</v>
      </c>
      <c r="U261" s="53" t="s">
        <v>1824</v>
      </c>
      <c r="V261" s="53" t="s">
        <v>1825</v>
      </c>
      <c r="W261" s="53" t="s">
        <v>1838</v>
      </c>
      <c r="X261" s="53" t="s">
        <v>1825</v>
      </c>
      <c r="Y261" s="53" t="s">
        <v>1827</v>
      </c>
      <c r="Z261" s="53">
        <v>221.27</v>
      </c>
      <c r="AA261" s="53">
        <v>221.27</v>
      </c>
      <c r="AB261" s="53">
        <v>0</v>
      </c>
      <c r="AC261" s="53">
        <v>221.27</v>
      </c>
      <c r="AD261" s="53">
        <v>0</v>
      </c>
      <c r="AE261" s="53">
        <v>0</v>
      </c>
      <c r="AF261" s="53" t="s">
        <v>1828</v>
      </c>
      <c r="AG261" s="53" t="s">
        <v>1904</v>
      </c>
      <c r="AH261" s="53" t="s">
        <v>1905</v>
      </c>
      <c r="AI261" s="53" t="s">
        <v>1829</v>
      </c>
      <c r="AJ261" s="53" t="s">
        <v>1824</v>
      </c>
      <c r="AK261" s="53" t="s">
        <v>496</v>
      </c>
      <c r="AL261" s="53" t="s">
        <v>1830</v>
      </c>
      <c r="AM261" s="53" t="s">
        <v>1831</v>
      </c>
      <c r="AN261" s="53" t="s">
        <v>220</v>
      </c>
      <c r="AO261" s="53" t="s">
        <v>483</v>
      </c>
    </row>
    <row r="262" spans="1:41" x14ac:dyDescent="0.25">
      <c r="A262" s="53" t="s">
        <v>31</v>
      </c>
      <c r="B262" s="53" t="s">
        <v>1919</v>
      </c>
      <c r="C262" s="53" t="s">
        <v>1920</v>
      </c>
      <c r="D262" s="53" t="s">
        <v>1903</v>
      </c>
      <c r="E262" s="53" t="s">
        <v>220</v>
      </c>
      <c r="F262" s="53" t="s">
        <v>775</v>
      </c>
      <c r="G262" s="53" t="s">
        <v>1813</v>
      </c>
      <c r="H262" s="53" t="s">
        <v>775</v>
      </c>
      <c r="I262" s="53" t="s">
        <v>1813</v>
      </c>
      <c r="J262" s="53" t="s">
        <v>1904</v>
      </c>
      <c r="K262" s="53" t="s">
        <v>1905</v>
      </c>
      <c r="L262" s="53" t="s">
        <v>1921</v>
      </c>
      <c r="M262" s="53" t="s">
        <v>1816</v>
      </c>
      <c r="N262" s="53" t="s">
        <v>1817</v>
      </c>
      <c r="O262" s="53" t="s">
        <v>1818</v>
      </c>
      <c r="P262" s="53" t="s">
        <v>1819</v>
      </c>
      <c r="Q262" s="53" t="s">
        <v>1820</v>
      </c>
      <c r="R262" s="53" t="s">
        <v>1821</v>
      </c>
      <c r="S262" s="53" t="s">
        <v>1922</v>
      </c>
      <c r="T262" s="53" t="s">
        <v>1923</v>
      </c>
      <c r="U262" s="53" t="s">
        <v>1824</v>
      </c>
      <c r="V262" s="53" t="s">
        <v>1825</v>
      </c>
      <c r="W262" s="53" t="s">
        <v>1856</v>
      </c>
      <c r="X262" s="53" t="s">
        <v>1857</v>
      </c>
      <c r="Y262" s="53" t="s">
        <v>1827</v>
      </c>
      <c r="Z262" s="53">
        <v>640.74</v>
      </c>
      <c r="AA262" s="53">
        <v>640.74</v>
      </c>
      <c r="AB262" s="53">
        <v>0</v>
      </c>
      <c r="AC262" s="53">
        <v>640.74</v>
      </c>
      <c r="AD262" s="53">
        <v>0</v>
      </c>
      <c r="AE262" s="53">
        <v>0</v>
      </c>
      <c r="AF262" s="53" t="s">
        <v>1828</v>
      </c>
      <c r="AG262" s="53" t="s">
        <v>1904</v>
      </c>
      <c r="AH262" s="53" t="s">
        <v>1905</v>
      </c>
      <c r="AI262" s="53" t="s">
        <v>1829</v>
      </c>
      <c r="AJ262" s="53" t="s">
        <v>1824</v>
      </c>
      <c r="AK262" s="53" t="s">
        <v>496</v>
      </c>
      <c r="AL262" s="53" t="s">
        <v>1830</v>
      </c>
      <c r="AM262" s="53" t="s">
        <v>1831</v>
      </c>
      <c r="AN262" s="53" t="s">
        <v>220</v>
      </c>
      <c r="AO262" s="53" t="s">
        <v>483</v>
      </c>
    </row>
    <row r="263" spans="1:41" x14ac:dyDescent="0.25">
      <c r="A263" s="53" t="s">
        <v>31</v>
      </c>
      <c r="B263" s="53" t="s">
        <v>1929</v>
      </c>
      <c r="C263" s="53" t="s">
        <v>1930</v>
      </c>
      <c r="D263" s="53" t="s">
        <v>1931</v>
      </c>
      <c r="E263" s="53" t="s">
        <v>1932</v>
      </c>
      <c r="F263" s="53" t="s">
        <v>775</v>
      </c>
      <c r="G263" s="53" t="s">
        <v>1813</v>
      </c>
      <c r="H263" s="53" t="s">
        <v>775</v>
      </c>
      <c r="I263" s="53" t="s">
        <v>1813</v>
      </c>
      <c r="J263" s="53" t="s">
        <v>1891</v>
      </c>
      <c r="K263" s="53" t="s">
        <v>1933</v>
      </c>
      <c r="L263" s="53" t="s">
        <v>1934</v>
      </c>
      <c r="M263" s="53" t="s">
        <v>1816</v>
      </c>
      <c r="N263" s="53" t="s">
        <v>1817</v>
      </c>
      <c r="O263" s="53" t="s">
        <v>1818</v>
      </c>
      <c r="P263" s="53" t="s">
        <v>1819</v>
      </c>
      <c r="Q263" s="53" t="s">
        <v>1820</v>
      </c>
      <c r="R263" s="53" t="s">
        <v>1821</v>
      </c>
      <c r="S263" s="53" t="s">
        <v>1965</v>
      </c>
      <c r="T263" s="53" t="s">
        <v>1966</v>
      </c>
      <c r="U263" s="53" t="s">
        <v>1824</v>
      </c>
      <c r="V263" s="53" t="s">
        <v>1825</v>
      </c>
      <c r="W263" s="53" t="s">
        <v>1856</v>
      </c>
      <c r="X263" s="53" t="s">
        <v>1857</v>
      </c>
      <c r="Y263" s="53" t="s">
        <v>1827</v>
      </c>
      <c r="Z263" s="53">
        <v>0.01</v>
      </c>
      <c r="AA263" s="53">
        <v>0.01</v>
      </c>
      <c r="AB263" s="53">
        <v>0</v>
      </c>
      <c r="AC263" s="53">
        <v>0.01</v>
      </c>
      <c r="AD263" s="53">
        <v>0</v>
      </c>
      <c r="AE263" s="53">
        <v>0</v>
      </c>
      <c r="AF263" s="53" t="s">
        <v>1828</v>
      </c>
      <c r="AG263" s="53" t="s">
        <v>1891</v>
      </c>
      <c r="AH263" s="53" t="s">
        <v>1937</v>
      </c>
      <c r="AI263" s="53" t="s">
        <v>1829</v>
      </c>
      <c r="AJ263" s="53" t="s">
        <v>1824</v>
      </c>
      <c r="AK263" s="53" t="s">
        <v>496</v>
      </c>
      <c r="AL263" s="53" t="s">
        <v>1830</v>
      </c>
      <c r="AM263" s="53" t="s">
        <v>1831</v>
      </c>
      <c r="AN263" s="53" t="s">
        <v>1769</v>
      </c>
      <c r="AO263" s="53" t="s">
        <v>641</v>
      </c>
    </row>
    <row r="264" spans="1:41" x14ac:dyDescent="0.25">
      <c r="A264" s="53" t="s">
        <v>31</v>
      </c>
      <c r="B264" s="53" t="s">
        <v>1929</v>
      </c>
      <c r="C264" s="53" t="s">
        <v>1930</v>
      </c>
      <c r="D264" s="53" t="s">
        <v>1931</v>
      </c>
      <c r="E264" s="53" t="s">
        <v>1932</v>
      </c>
      <c r="F264" s="53" t="s">
        <v>775</v>
      </c>
      <c r="G264" s="53" t="s">
        <v>1813</v>
      </c>
      <c r="H264" s="53" t="s">
        <v>775</v>
      </c>
      <c r="I264" s="53" t="s">
        <v>1813</v>
      </c>
      <c r="J264" s="53" t="s">
        <v>1891</v>
      </c>
      <c r="K264" s="53" t="s">
        <v>1933</v>
      </c>
      <c r="L264" s="53" t="s">
        <v>1934</v>
      </c>
      <c r="M264" s="53" t="s">
        <v>1816</v>
      </c>
      <c r="N264" s="53" t="s">
        <v>1817</v>
      </c>
      <c r="O264" s="53" t="s">
        <v>1818</v>
      </c>
      <c r="P264" s="53" t="s">
        <v>1819</v>
      </c>
      <c r="Q264" s="53" t="s">
        <v>1820</v>
      </c>
      <c r="R264" s="53" t="s">
        <v>1821</v>
      </c>
      <c r="S264" s="53" t="s">
        <v>1935</v>
      </c>
      <c r="T264" s="53" t="s">
        <v>1936</v>
      </c>
      <c r="U264" s="53" t="s">
        <v>1824</v>
      </c>
      <c r="V264" s="53" t="s">
        <v>1825</v>
      </c>
      <c r="W264" s="53" t="s">
        <v>1826</v>
      </c>
      <c r="X264" s="53" t="s">
        <v>1825</v>
      </c>
      <c r="Y264" s="53" t="s">
        <v>1827</v>
      </c>
      <c r="Z264" s="53">
        <v>49.63</v>
      </c>
      <c r="AA264" s="53">
        <v>49.63</v>
      </c>
      <c r="AB264" s="53">
        <v>0</v>
      </c>
      <c r="AC264" s="53">
        <v>49.63</v>
      </c>
      <c r="AD264" s="53">
        <v>0</v>
      </c>
      <c r="AE264" s="53">
        <v>0</v>
      </c>
      <c r="AF264" s="53" t="s">
        <v>1828</v>
      </c>
      <c r="AG264" s="53" t="s">
        <v>1891</v>
      </c>
      <c r="AH264" s="53" t="s">
        <v>1937</v>
      </c>
      <c r="AI264" s="53" t="s">
        <v>1829</v>
      </c>
      <c r="AJ264" s="53" t="s">
        <v>1824</v>
      </c>
      <c r="AK264" s="53" t="s">
        <v>496</v>
      </c>
      <c r="AL264" s="53" t="s">
        <v>1830</v>
      </c>
      <c r="AM264" s="53" t="s">
        <v>1831</v>
      </c>
      <c r="AN264" s="53" t="s">
        <v>1769</v>
      </c>
      <c r="AO264" s="53" t="s">
        <v>641</v>
      </c>
    </row>
    <row r="265" spans="1:41" x14ac:dyDescent="0.25">
      <c r="A265" s="53" t="s">
        <v>31</v>
      </c>
      <c r="B265" s="53" t="s">
        <v>1929</v>
      </c>
      <c r="C265" s="53" t="s">
        <v>1930</v>
      </c>
      <c r="D265" s="53" t="s">
        <v>1931</v>
      </c>
      <c r="E265" s="53" t="s">
        <v>1932</v>
      </c>
      <c r="F265" s="53" t="s">
        <v>775</v>
      </c>
      <c r="G265" s="53" t="s">
        <v>1813</v>
      </c>
      <c r="H265" s="53" t="s">
        <v>775</v>
      </c>
      <c r="I265" s="53" t="s">
        <v>1813</v>
      </c>
      <c r="J265" s="53" t="s">
        <v>1891</v>
      </c>
      <c r="K265" s="53" t="s">
        <v>1933</v>
      </c>
      <c r="L265" s="53" t="s">
        <v>1934</v>
      </c>
      <c r="M265" s="53" t="s">
        <v>1816</v>
      </c>
      <c r="N265" s="53" t="s">
        <v>1817</v>
      </c>
      <c r="O265" s="53" t="s">
        <v>1818</v>
      </c>
      <c r="P265" s="53" t="s">
        <v>1819</v>
      </c>
      <c r="Q265" s="53" t="s">
        <v>1820</v>
      </c>
      <c r="R265" s="53" t="s">
        <v>1821</v>
      </c>
      <c r="S265" s="53" t="s">
        <v>1935</v>
      </c>
      <c r="T265" s="53" t="s">
        <v>1936</v>
      </c>
      <c r="U265" s="53" t="s">
        <v>1824</v>
      </c>
      <c r="V265" s="53" t="s">
        <v>1825</v>
      </c>
      <c r="W265" s="53" t="s">
        <v>1832</v>
      </c>
      <c r="X265" s="53" t="s">
        <v>1825</v>
      </c>
      <c r="Y265" s="53" t="s">
        <v>1827</v>
      </c>
      <c r="Z265" s="53">
        <v>52.8</v>
      </c>
      <c r="AA265" s="53">
        <v>52.8</v>
      </c>
      <c r="AB265" s="53">
        <v>0</v>
      </c>
      <c r="AC265" s="53">
        <v>52.8</v>
      </c>
      <c r="AD265" s="53">
        <v>0</v>
      </c>
      <c r="AE265" s="53">
        <v>0</v>
      </c>
      <c r="AF265" s="53" t="s">
        <v>1828</v>
      </c>
      <c r="AG265" s="53" t="s">
        <v>1891</v>
      </c>
      <c r="AH265" s="53" t="s">
        <v>1937</v>
      </c>
      <c r="AI265" s="53" t="s">
        <v>1829</v>
      </c>
      <c r="AJ265" s="53" t="s">
        <v>1824</v>
      </c>
      <c r="AK265" s="53" t="s">
        <v>496</v>
      </c>
      <c r="AL265" s="53" t="s">
        <v>1830</v>
      </c>
      <c r="AM265" s="53" t="s">
        <v>1831</v>
      </c>
      <c r="AN265" s="53" t="s">
        <v>1769</v>
      </c>
      <c r="AO265" s="53" t="s">
        <v>641</v>
      </c>
    </row>
    <row r="266" spans="1:41" x14ac:dyDescent="0.25">
      <c r="A266" s="53" t="s">
        <v>31</v>
      </c>
      <c r="B266" s="53" t="s">
        <v>1929</v>
      </c>
      <c r="C266" s="53" t="s">
        <v>1930</v>
      </c>
      <c r="D266" s="53" t="s">
        <v>1931</v>
      </c>
      <c r="E266" s="53" t="s">
        <v>1932</v>
      </c>
      <c r="F266" s="53" t="s">
        <v>775</v>
      </c>
      <c r="G266" s="53" t="s">
        <v>1813</v>
      </c>
      <c r="H266" s="53" t="s">
        <v>775</v>
      </c>
      <c r="I266" s="53" t="s">
        <v>1813</v>
      </c>
      <c r="J266" s="53" t="s">
        <v>1891</v>
      </c>
      <c r="K266" s="53" t="s">
        <v>1933</v>
      </c>
      <c r="L266" s="53" t="s">
        <v>1934</v>
      </c>
      <c r="M266" s="53" t="s">
        <v>1816</v>
      </c>
      <c r="N266" s="53" t="s">
        <v>1817</v>
      </c>
      <c r="O266" s="53" t="s">
        <v>1818</v>
      </c>
      <c r="P266" s="53" t="s">
        <v>1819</v>
      </c>
      <c r="Q266" s="53" t="s">
        <v>1820</v>
      </c>
      <c r="R266" s="53" t="s">
        <v>1821</v>
      </c>
      <c r="S266" s="53" t="s">
        <v>1935</v>
      </c>
      <c r="T266" s="53" t="s">
        <v>1936</v>
      </c>
      <c r="U266" s="53" t="s">
        <v>1824</v>
      </c>
      <c r="V266" s="53" t="s">
        <v>1825</v>
      </c>
      <c r="W266" s="53" t="s">
        <v>1833</v>
      </c>
      <c r="X266" s="53" t="s">
        <v>1834</v>
      </c>
      <c r="Y266" s="53" t="s">
        <v>1827</v>
      </c>
      <c r="Z266" s="53">
        <v>0.91</v>
      </c>
      <c r="AA266" s="53">
        <v>0.91</v>
      </c>
      <c r="AB266" s="53">
        <v>0</v>
      </c>
      <c r="AC266" s="53">
        <v>0.91</v>
      </c>
      <c r="AD266" s="53">
        <v>0</v>
      </c>
      <c r="AE266" s="53">
        <v>0</v>
      </c>
      <c r="AF266" s="53" t="s">
        <v>1828</v>
      </c>
      <c r="AG266" s="53" t="s">
        <v>1891</v>
      </c>
      <c r="AH266" s="53" t="s">
        <v>1937</v>
      </c>
      <c r="AI266" s="53" t="s">
        <v>1829</v>
      </c>
      <c r="AJ266" s="53" t="s">
        <v>1824</v>
      </c>
      <c r="AK266" s="53" t="s">
        <v>496</v>
      </c>
      <c r="AL266" s="53" t="s">
        <v>1830</v>
      </c>
      <c r="AM266" s="53" t="s">
        <v>1831</v>
      </c>
      <c r="AN266" s="53" t="s">
        <v>1769</v>
      </c>
      <c r="AO266" s="53" t="s">
        <v>641</v>
      </c>
    </row>
    <row r="267" spans="1:41" x14ac:dyDescent="0.25">
      <c r="A267" s="53" t="s">
        <v>31</v>
      </c>
      <c r="B267" s="53" t="s">
        <v>1929</v>
      </c>
      <c r="C267" s="53" t="s">
        <v>1930</v>
      </c>
      <c r="D267" s="53" t="s">
        <v>1931</v>
      </c>
      <c r="E267" s="53" t="s">
        <v>1932</v>
      </c>
      <c r="F267" s="53" t="s">
        <v>775</v>
      </c>
      <c r="G267" s="53" t="s">
        <v>1813</v>
      </c>
      <c r="H267" s="53" t="s">
        <v>775</v>
      </c>
      <c r="I267" s="53" t="s">
        <v>1813</v>
      </c>
      <c r="J267" s="53" t="s">
        <v>1891</v>
      </c>
      <c r="K267" s="53" t="s">
        <v>1933</v>
      </c>
      <c r="L267" s="53" t="s">
        <v>1934</v>
      </c>
      <c r="M267" s="53" t="s">
        <v>1816</v>
      </c>
      <c r="N267" s="53" t="s">
        <v>1817</v>
      </c>
      <c r="O267" s="53" t="s">
        <v>1818</v>
      </c>
      <c r="P267" s="53" t="s">
        <v>1819</v>
      </c>
      <c r="Q267" s="53" t="s">
        <v>1820</v>
      </c>
      <c r="R267" s="53" t="s">
        <v>1821</v>
      </c>
      <c r="S267" s="53" t="s">
        <v>1935</v>
      </c>
      <c r="T267" s="53" t="s">
        <v>1936</v>
      </c>
      <c r="U267" s="53" t="s">
        <v>1824</v>
      </c>
      <c r="V267" s="53" t="s">
        <v>1825</v>
      </c>
      <c r="W267" s="53" t="s">
        <v>1837</v>
      </c>
      <c r="X267" s="53" t="s">
        <v>1825</v>
      </c>
      <c r="Y267" s="53" t="s">
        <v>1827</v>
      </c>
      <c r="Z267" s="53">
        <v>34.25</v>
      </c>
      <c r="AA267" s="53">
        <v>34.25</v>
      </c>
      <c r="AB267" s="53">
        <v>0</v>
      </c>
      <c r="AC267" s="53">
        <v>34.25</v>
      </c>
      <c r="AD267" s="53">
        <v>0</v>
      </c>
      <c r="AE267" s="53">
        <v>0</v>
      </c>
      <c r="AF267" s="53" t="s">
        <v>1828</v>
      </c>
      <c r="AG267" s="53" t="s">
        <v>1891</v>
      </c>
      <c r="AH267" s="53" t="s">
        <v>1937</v>
      </c>
      <c r="AI267" s="53" t="s">
        <v>1829</v>
      </c>
      <c r="AJ267" s="53" t="s">
        <v>1824</v>
      </c>
      <c r="AK267" s="53" t="s">
        <v>496</v>
      </c>
      <c r="AL267" s="53" t="s">
        <v>1830</v>
      </c>
      <c r="AM267" s="53" t="s">
        <v>1831</v>
      </c>
      <c r="AN267" s="53" t="s">
        <v>1769</v>
      </c>
      <c r="AO267" s="53" t="s">
        <v>641</v>
      </c>
    </row>
    <row r="268" spans="1:41" x14ac:dyDescent="0.25">
      <c r="A268" s="53" t="s">
        <v>31</v>
      </c>
      <c r="B268" s="53" t="s">
        <v>1929</v>
      </c>
      <c r="C268" s="53" t="s">
        <v>1930</v>
      </c>
      <c r="D268" s="53" t="s">
        <v>1931</v>
      </c>
      <c r="E268" s="53" t="s">
        <v>1932</v>
      </c>
      <c r="F268" s="53" t="s">
        <v>775</v>
      </c>
      <c r="G268" s="53" t="s">
        <v>1813</v>
      </c>
      <c r="H268" s="53" t="s">
        <v>775</v>
      </c>
      <c r="I268" s="53" t="s">
        <v>1813</v>
      </c>
      <c r="J268" s="53" t="s">
        <v>1891</v>
      </c>
      <c r="K268" s="53" t="s">
        <v>1933</v>
      </c>
      <c r="L268" s="53" t="s">
        <v>1934</v>
      </c>
      <c r="M268" s="53" t="s">
        <v>1816</v>
      </c>
      <c r="N268" s="53" t="s">
        <v>1817</v>
      </c>
      <c r="O268" s="53" t="s">
        <v>1818</v>
      </c>
      <c r="P268" s="53" t="s">
        <v>1819</v>
      </c>
      <c r="Q268" s="53" t="s">
        <v>1820</v>
      </c>
      <c r="R268" s="53" t="s">
        <v>1821</v>
      </c>
      <c r="S268" s="53" t="s">
        <v>1935</v>
      </c>
      <c r="T268" s="53" t="s">
        <v>1936</v>
      </c>
      <c r="U268" s="53" t="s">
        <v>1824</v>
      </c>
      <c r="V268" s="53" t="s">
        <v>1825</v>
      </c>
      <c r="W268" s="53" t="s">
        <v>1838</v>
      </c>
      <c r="X268" s="53" t="s">
        <v>1825</v>
      </c>
      <c r="Y268" s="53" t="s">
        <v>1827</v>
      </c>
      <c r="Z268" s="53">
        <v>9.68</v>
      </c>
      <c r="AA268" s="53">
        <v>9.68</v>
      </c>
      <c r="AB268" s="53">
        <v>0</v>
      </c>
      <c r="AC268" s="53">
        <v>9.68</v>
      </c>
      <c r="AD268" s="53">
        <v>0</v>
      </c>
      <c r="AE268" s="53">
        <v>0</v>
      </c>
      <c r="AF268" s="53" t="s">
        <v>1828</v>
      </c>
      <c r="AG268" s="53" t="s">
        <v>1891</v>
      </c>
      <c r="AH268" s="53" t="s">
        <v>1937</v>
      </c>
      <c r="AI268" s="53" t="s">
        <v>1829</v>
      </c>
      <c r="AJ268" s="53" t="s">
        <v>1824</v>
      </c>
      <c r="AK268" s="53" t="s">
        <v>496</v>
      </c>
      <c r="AL268" s="53" t="s">
        <v>1830</v>
      </c>
      <c r="AM268" s="53" t="s">
        <v>1831</v>
      </c>
      <c r="AN268" s="53" t="s">
        <v>1769</v>
      </c>
      <c r="AO268" s="53" t="s">
        <v>641</v>
      </c>
    </row>
    <row r="269" spans="1:41" x14ac:dyDescent="0.25">
      <c r="A269" s="53" t="s">
        <v>31</v>
      </c>
      <c r="B269" s="53" t="s">
        <v>1938</v>
      </c>
      <c r="C269" s="53" t="s">
        <v>1939</v>
      </c>
      <c r="D269" s="53" t="s">
        <v>1841</v>
      </c>
      <c r="E269" s="53" t="s">
        <v>1842</v>
      </c>
      <c r="F269" s="53" t="s">
        <v>775</v>
      </c>
      <c r="G269" s="53" t="s">
        <v>1813</v>
      </c>
      <c r="H269" s="53" t="s">
        <v>775</v>
      </c>
      <c r="I269" s="53" t="s">
        <v>1813</v>
      </c>
      <c r="J269" s="53" t="s">
        <v>1843</v>
      </c>
      <c r="K269" s="53" t="s">
        <v>1844</v>
      </c>
      <c r="L269" s="53" t="s">
        <v>1940</v>
      </c>
      <c r="M269" s="53" t="s">
        <v>1816</v>
      </c>
      <c r="N269" s="53" t="s">
        <v>1817</v>
      </c>
      <c r="O269" s="53" t="s">
        <v>1818</v>
      </c>
      <c r="P269" s="53" t="s">
        <v>1819</v>
      </c>
      <c r="Q269" s="53" t="s">
        <v>1820</v>
      </c>
      <c r="R269" s="53" t="s">
        <v>1821</v>
      </c>
      <c r="S269" s="53" t="s">
        <v>1941</v>
      </c>
      <c r="T269" s="53" t="s">
        <v>1942</v>
      </c>
      <c r="U269" s="53" t="s">
        <v>1824</v>
      </c>
      <c r="V269" s="53" t="s">
        <v>1825</v>
      </c>
      <c r="W269" s="53" t="s">
        <v>1848</v>
      </c>
      <c r="X269" s="53" t="s">
        <v>1825</v>
      </c>
      <c r="Y269" s="53" t="s">
        <v>1827</v>
      </c>
      <c r="Z269" s="53">
        <v>2253.58</v>
      </c>
      <c r="AA269" s="53">
        <v>2253.58</v>
      </c>
      <c r="AB269" s="53">
        <v>0</v>
      </c>
      <c r="AC269" s="53">
        <v>2253.58</v>
      </c>
      <c r="AD269" s="53">
        <v>0</v>
      </c>
      <c r="AE269" s="53">
        <v>0</v>
      </c>
      <c r="AF269" s="53" t="s">
        <v>1828</v>
      </c>
      <c r="AG269" s="53" t="s">
        <v>1904</v>
      </c>
      <c r="AH269" s="53" t="s">
        <v>1943</v>
      </c>
      <c r="AI269" s="53" t="s">
        <v>1829</v>
      </c>
      <c r="AJ269" s="53" t="s">
        <v>1824</v>
      </c>
      <c r="AK269" s="53" t="s">
        <v>496</v>
      </c>
      <c r="AL269" s="53" t="s">
        <v>1830</v>
      </c>
      <c r="AM269" s="53" t="s">
        <v>1831</v>
      </c>
      <c r="AN269" s="53" t="s">
        <v>1769</v>
      </c>
      <c r="AO269" s="53" t="s">
        <v>641</v>
      </c>
    </row>
    <row r="270" spans="1:41" x14ac:dyDescent="0.25">
      <c r="A270" s="53" t="s">
        <v>31</v>
      </c>
      <c r="B270" s="53" t="s">
        <v>1944</v>
      </c>
      <c r="C270" s="53" t="s">
        <v>1945</v>
      </c>
      <c r="D270" s="53" t="s">
        <v>1931</v>
      </c>
      <c r="E270" s="53" t="s">
        <v>1932</v>
      </c>
      <c r="F270" s="53" t="s">
        <v>775</v>
      </c>
      <c r="G270" s="53" t="s">
        <v>1813</v>
      </c>
      <c r="H270" s="53" t="s">
        <v>775</v>
      </c>
      <c r="I270" s="53" t="s">
        <v>1813</v>
      </c>
      <c r="J270" s="53" t="s">
        <v>1891</v>
      </c>
      <c r="K270" s="53" t="s">
        <v>1933</v>
      </c>
      <c r="L270" s="53" t="s">
        <v>1946</v>
      </c>
      <c r="M270" s="53" t="s">
        <v>1816</v>
      </c>
      <c r="N270" s="53" t="s">
        <v>1817</v>
      </c>
      <c r="O270" s="53" t="s">
        <v>1818</v>
      </c>
      <c r="P270" s="53" t="s">
        <v>1819</v>
      </c>
      <c r="Q270" s="53" t="s">
        <v>1820</v>
      </c>
      <c r="R270" s="53" t="s">
        <v>1821</v>
      </c>
      <c r="S270" s="53" t="s">
        <v>1947</v>
      </c>
      <c r="T270" s="53" t="s">
        <v>1948</v>
      </c>
      <c r="U270" s="53" t="s">
        <v>1824</v>
      </c>
      <c r="V270" s="53" t="s">
        <v>1825</v>
      </c>
      <c r="W270" s="53" t="s">
        <v>1826</v>
      </c>
      <c r="X270" s="53" t="s">
        <v>1825</v>
      </c>
      <c r="Y270" s="53" t="s">
        <v>1827</v>
      </c>
      <c r="Z270" s="53">
        <v>26.22</v>
      </c>
      <c r="AA270" s="53">
        <v>26.22</v>
      </c>
      <c r="AB270" s="53">
        <v>0</v>
      </c>
      <c r="AC270" s="53">
        <v>26.22</v>
      </c>
      <c r="AD270" s="53">
        <v>0</v>
      </c>
      <c r="AE270" s="53">
        <v>0</v>
      </c>
      <c r="AF270" s="53" t="s">
        <v>1949</v>
      </c>
      <c r="AG270" s="53" t="s">
        <v>1813</v>
      </c>
      <c r="AH270" s="53" t="s">
        <v>1813</v>
      </c>
      <c r="AI270" s="53" t="s">
        <v>1849</v>
      </c>
      <c r="AJ270" s="53" t="s">
        <v>1824</v>
      </c>
      <c r="AK270" s="53" t="s">
        <v>496</v>
      </c>
      <c r="AL270" s="53" t="s">
        <v>1830</v>
      </c>
      <c r="AM270" s="53" t="s">
        <v>1831</v>
      </c>
      <c r="AN270" s="53" t="s">
        <v>1769</v>
      </c>
      <c r="AO270" s="53" t="s">
        <v>641</v>
      </c>
    </row>
    <row r="271" spans="1:41" x14ac:dyDescent="0.25">
      <c r="A271" s="53" t="s">
        <v>31</v>
      </c>
      <c r="B271" s="53" t="s">
        <v>1944</v>
      </c>
      <c r="C271" s="53" t="s">
        <v>1945</v>
      </c>
      <c r="D271" s="53" t="s">
        <v>1931</v>
      </c>
      <c r="E271" s="53" t="s">
        <v>1932</v>
      </c>
      <c r="F271" s="53" t="s">
        <v>775</v>
      </c>
      <c r="G271" s="53" t="s">
        <v>1813</v>
      </c>
      <c r="H271" s="53" t="s">
        <v>775</v>
      </c>
      <c r="I271" s="53" t="s">
        <v>1813</v>
      </c>
      <c r="J271" s="53" t="s">
        <v>1891</v>
      </c>
      <c r="K271" s="53" t="s">
        <v>1933</v>
      </c>
      <c r="L271" s="53" t="s">
        <v>1946</v>
      </c>
      <c r="M271" s="53" t="s">
        <v>1816</v>
      </c>
      <c r="N271" s="53" t="s">
        <v>1817</v>
      </c>
      <c r="O271" s="53" t="s">
        <v>1818</v>
      </c>
      <c r="P271" s="53" t="s">
        <v>1819</v>
      </c>
      <c r="Q271" s="53" t="s">
        <v>1820</v>
      </c>
      <c r="R271" s="53" t="s">
        <v>1821</v>
      </c>
      <c r="S271" s="53" t="s">
        <v>1947</v>
      </c>
      <c r="T271" s="53" t="s">
        <v>1948</v>
      </c>
      <c r="U271" s="53" t="s">
        <v>1824</v>
      </c>
      <c r="V271" s="53" t="s">
        <v>1825</v>
      </c>
      <c r="W271" s="53" t="s">
        <v>1832</v>
      </c>
      <c r="X271" s="53" t="s">
        <v>1825</v>
      </c>
      <c r="Y271" s="53" t="s">
        <v>1827</v>
      </c>
      <c r="Z271" s="53">
        <v>7.43</v>
      </c>
      <c r="AA271" s="53">
        <v>7.43</v>
      </c>
      <c r="AB271" s="53">
        <v>0</v>
      </c>
      <c r="AC271" s="53">
        <v>7.43</v>
      </c>
      <c r="AD271" s="53">
        <v>0</v>
      </c>
      <c r="AE271" s="53">
        <v>0</v>
      </c>
      <c r="AF271" s="53" t="s">
        <v>1949</v>
      </c>
      <c r="AG271" s="53" t="s">
        <v>1813</v>
      </c>
      <c r="AH271" s="53" t="s">
        <v>1813</v>
      </c>
      <c r="AI271" s="53" t="s">
        <v>1849</v>
      </c>
      <c r="AJ271" s="53" t="s">
        <v>1824</v>
      </c>
      <c r="AK271" s="53" t="s">
        <v>496</v>
      </c>
      <c r="AL271" s="53" t="s">
        <v>1830</v>
      </c>
      <c r="AM271" s="53" t="s">
        <v>1831</v>
      </c>
      <c r="AN271" s="53" t="s">
        <v>1769</v>
      </c>
      <c r="AO271" s="53" t="s">
        <v>641</v>
      </c>
    </row>
    <row r="272" spans="1:41" x14ac:dyDescent="0.25">
      <c r="A272" s="53" t="s">
        <v>31</v>
      </c>
      <c r="B272" s="53" t="s">
        <v>1944</v>
      </c>
      <c r="C272" s="53" t="s">
        <v>1945</v>
      </c>
      <c r="D272" s="53" t="s">
        <v>1931</v>
      </c>
      <c r="E272" s="53" t="s">
        <v>1932</v>
      </c>
      <c r="F272" s="53" t="s">
        <v>775</v>
      </c>
      <c r="G272" s="53" t="s">
        <v>1813</v>
      </c>
      <c r="H272" s="53" t="s">
        <v>775</v>
      </c>
      <c r="I272" s="53" t="s">
        <v>1813</v>
      </c>
      <c r="J272" s="53" t="s">
        <v>1891</v>
      </c>
      <c r="K272" s="53" t="s">
        <v>1933</v>
      </c>
      <c r="L272" s="53" t="s">
        <v>1946</v>
      </c>
      <c r="M272" s="53" t="s">
        <v>1816</v>
      </c>
      <c r="N272" s="53" t="s">
        <v>1817</v>
      </c>
      <c r="O272" s="53" t="s">
        <v>1818</v>
      </c>
      <c r="P272" s="53" t="s">
        <v>1819</v>
      </c>
      <c r="Q272" s="53" t="s">
        <v>1820</v>
      </c>
      <c r="R272" s="53" t="s">
        <v>1821</v>
      </c>
      <c r="S272" s="53" t="s">
        <v>1947</v>
      </c>
      <c r="T272" s="53" t="s">
        <v>1948</v>
      </c>
      <c r="U272" s="53" t="s">
        <v>1824</v>
      </c>
      <c r="V272" s="53" t="s">
        <v>1825</v>
      </c>
      <c r="W272" s="53" t="s">
        <v>1833</v>
      </c>
      <c r="X272" s="53" t="s">
        <v>1835</v>
      </c>
      <c r="Y272" s="53" t="s">
        <v>1827</v>
      </c>
      <c r="Z272" s="53">
        <v>1.37</v>
      </c>
      <c r="AA272" s="53">
        <v>1.37</v>
      </c>
      <c r="AB272" s="53">
        <v>0</v>
      </c>
      <c r="AC272" s="53">
        <v>1.37</v>
      </c>
      <c r="AD272" s="53">
        <v>0</v>
      </c>
      <c r="AE272" s="53">
        <v>0</v>
      </c>
      <c r="AF272" s="53" t="s">
        <v>1949</v>
      </c>
      <c r="AG272" s="53" t="s">
        <v>1813</v>
      </c>
      <c r="AH272" s="53" t="s">
        <v>1813</v>
      </c>
      <c r="AI272" s="53" t="s">
        <v>1849</v>
      </c>
      <c r="AJ272" s="53" t="s">
        <v>1824</v>
      </c>
      <c r="AK272" s="53" t="s">
        <v>496</v>
      </c>
      <c r="AL272" s="53" t="s">
        <v>1830</v>
      </c>
      <c r="AM272" s="53" t="s">
        <v>1831</v>
      </c>
      <c r="AN272" s="53" t="s">
        <v>1769</v>
      </c>
      <c r="AO272" s="53" t="s">
        <v>641</v>
      </c>
    </row>
    <row r="273" spans="1:41" x14ac:dyDescent="0.25">
      <c r="A273" s="53" t="s">
        <v>31</v>
      </c>
      <c r="B273" s="53" t="s">
        <v>1944</v>
      </c>
      <c r="C273" s="53" t="s">
        <v>1945</v>
      </c>
      <c r="D273" s="53" t="s">
        <v>1931</v>
      </c>
      <c r="E273" s="53" t="s">
        <v>1932</v>
      </c>
      <c r="F273" s="53" t="s">
        <v>775</v>
      </c>
      <c r="G273" s="53" t="s">
        <v>1813</v>
      </c>
      <c r="H273" s="53" t="s">
        <v>775</v>
      </c>
      <c r="I273" s="53" t="s">
        <v>1813</v>
      </c>
      <c r="J273" s="53" t="s">
        <v>1891</v>
      </c>
      <c r="K273" s="53" t="s">
        <v>1933</v>
      </c>
      <c r="L273" s="53" t="s">
        <v>1946</v>
      </c>
      <c r="M273" s="53" t="s">
        <v>1816</v>
      </c>
      <c r="N273" s="53" t="s">
        <v>1817</v>
      </c>
      <c r="O273" s="53" t="s">
        <v>1818</v>
      </c>
      <c r="P273" s="53" t="s">
        <v>1819</v>
      </c>
      <c r="Q273" s="53" t="s">
        <v>1820</v>
      </c>
      <c r="R273" s="53" t="s">
        <v>1821</v>
      </c>
      <c r="S273" s="53" t="s">
        <v>1947</v>
      </c>
      <c r="T273" s="53" t="s">
        <v>1948</v>
      </c>
      <c r="U273" s="53" t="s">
        <v>1824</v>
      </c>
      <c r="V273" s="53" t="s">
        <v>1825</v>
      </c>
      <c r="W273" s="53" t="s">
        <v>1837</v>
      </c>
      <c r="X273" s="53" t="s">
        <v>1825</v>
      </c>
      <c r="Y273" s="53" t="s">
        <v>1827</v>
      </c>
      <c r="Z273" s="53">
        <v>13.8</v>
      </c>
      <c r="AA273" s="53">
        <v>13.8</v>
      </c>
      <c r="AB273" s="53">
        <v>0</v>
      </c>
      <c r="AC273" s="53">
        <v>13.8</v>
      </c>
      <c r="AD273" s="53">
        <v>0</v>
      </c>
      <c r="AE273" s="53">
        <v>0</v>
      </c>
      <c r="AF273" s="53" t="s">
        <v>1949</v>
      </c>
      <c r="AG273" s="53" t="s">
        <v>1813</v>
      </c>
      <c r="AH273" s="53" t="s">
        <v>1813</v>
      </c>
      <c r="AI273" s="53" t="s">
        <v>1849</v>
      </c>
      <c r="AJ273" s="53" t="s">
        <v>1824</v>
      </c>
      <c r="AK273" s="53" t="s">
        <v>496</v>
      </c>
      <c r="AL273" s="53" t="s">
        <v>1830</v>
      </c>
      <c r="AM273" s="53" t="s">
        <v>1831</v>
      </c>
      <c r="AN273" s="53" t="s">
        <v>1769</v>
      </c>
      <c r="AO273" s="53" t="s">
        <v>641</v>
      </c>
    </row>
    <row r="274" spans="1:41" x14ac:dyDescent="0.25">
      <c r="A274" s="53" t="s">
        <v>31</v>
      </c>
      <c r="B274" s="53" t="s">
        <v>1944</v>
      </c>
      <c r="C274" s="53" t="s">
        <v>1945</v>
      </c>
      <c r="D274" s="53" t="s">
        <v>1931</v>
      </c>
      <c r="E274" s="53" t="s">
        <v>1932</v>
      </c>
      <c r="F274" s="53" t="s">
        <v>775</v>
      </c>
      <c r="G274" s="53" t="s">
        <v>1813</v>
      </c>
      <c r="H274" s="53" t="s">
        <v>775</v>
      </c>
      <c r="I274" s="53" t="s">
        <v>1813</v>
      </c>
      <c r="J274" s="53" t="s">
        <v>1891</v>
      </c>
      <c r="K274" s="53" t="s">
        <v>1933</v>
      </c>
      <c r="L274" s="53" t="s">
        <v>1946</v>
      </c>
      <c r="M274" s="53" t="s">
        <v>1816</v>
      </c>
      <c r="N274" s="53" t="s">
        <v>1817</v>
      </c>
      <c r="O274" s="53" t="s">
        <v>1818</v>
      </c>
      <c r="P274" s="53" t="s">
        <v>1819</v>
      </c>
      <c r="Q274" s="53" t="s">
        <v>1820</v>
      </c>
      <c r="R274" s="53" t="s">
        <v>1821</v>
      </c>
      <c r="S274" s="53" t="s">
        <v>1947</v>
      </c>
      <c r="T274" s="53" t="s">
        <v>1948</v>
      </c>
      <c r="U274" s="53" t="s">
        <v>1824</v>
      </c>
      <c r="V274" s="53" t="s">
        <v>1825</v>
      </c>
      <c r="W274" s="53" t="s">
        <v>1838</v>
      </c>
      <c r="X274" s="53" t="s">
        <v>1825</v>
      </c>
      <c r="Y274" s="53" t="s">
        <v>1827</v>
      </c>
      <c r="Z274" s="53">
        <v>3.94</v>
      </c>
      <c r="AA274" s="53">
        <v>3.94</v>
      </c>
      <c r="AB274" s="53">
        <v>0</v>
      </c>
      <c r="AC274" s="53">
        <v>3.94</v>
      </c>
      <c r="AD274" s="53">
        <v>0</v>
      </c>
      <c r="AE274" s="53">
        <v>0</v>
      </c>
      <c r="AF274" s="53" t="s">
        <v>1949</v>
      </c>
      <c r="AG274" s="53" t="s">
        <v>1813</v>
      </c>
      <c r="AH274" s="53" t="s">
        <v>1813</v>
      </c>
      <c r="AI274" s="53" t="s">
        <v>1849</v>
      </c>
      <c r="AJ274" s="53" t="s">
        <v>1824</v>
      </c>
      <c r="AK274" s="53" t="s">
        <v>496</v>
      </c>
      <c r="AL274" s="53" t="s">
        <v>1830</v>
      </c>
      <c r="AM274" s="53" t="s">
        <v>1831</v>
      </c>
      <c r="AN274" s="53" t="s">
        <v>1769</v>
      </c>
      <c r="AO274" s="53" t="s">
        <v>641</v>
      </c>
    </row>
    <row r="275" spans="1:41" x14ac:dyDescent="0.25">
      <c r="A275" s="53" t="s">
        <v>30</v>
      </c>
      <c r="B275" s="53" t="s">
        <v>1960</v>
      </c>
      <c r="C275" s="53" t="s">
        <v>1961</v>
      </c>
      <c r="D275" s="53" t="s">
        <v>1852</v>
      </c>
      <c r="E275" s="53" t="s">
        <v>510</v>
      </c>
      <c r="F275" s="53" t="s">
        <v>775</v>
      </c>
      <c r="G275" s="53" t="s">
        <v>1813</v>
      </c>
      <c r="H275" s="53" t="s">
        <v>775</v>
      </c>
      <c r="I275" s="53" t="s">
        <v>1813</v>
      </c>
      <c r="J275" s="53" t="s">
        <v>1814</v>
      </c>
      <c r="K275" s="53" t="s">
        <v>780</v>
      </c>
      <c r="L275" s="53" t="s">
        <v>1962</v>
      </c>
      <c r="M275" s="53" t="s">
        <v>1816</v>
      </c>
      <c r="N275" s="53" t="s">
        <v>1817</v>
      </c>
      <c r="O275" s="53" t="s">
        <v>1818</v>
      </c>
      <c r="P275" s="53" t="s">
        <v>1819</v>
      </c>
      <c r="Q275" s="53" t="s">
        <v>1820</v>
      </c>
      <c r="R275" s="53" t="s">
        <v>1821</v>
      </c>
      <c r="S275" s="53" t="s">
        <v>1963</v>
      </c>
      <c r="T275" s="53" t="s">
        <v>1964</v>
      </c>
      <c r="U275" s="53" t="s">
        <v>1824</v>
      </c>
      <c r="V275" s="53" t="s">
        <v>1825</v>
      </c>
      <c r="W275" s="53" t="s">
        <v>1856</v>
      </c>
      <c r="X275" s="53" t="s">
        <v>1857</v>
      </c>
      <c r="Y275" s="53" t="s">
        <v>1827</v>
      </c>
      <c r="Z275" s="53">
        <v>1620</v>
      </c>
      <c r="AA275" s="53">
        <v>1620</v>
      </c>
      <c r="AB275" s="53">
        <v>0</v>
      </c>
      <c r="AC275" s="53">
        <v>1620</v>
      </c>
      <c r="AD275" s="53">
        <v>0</v>
      </c>
      <c r="AE275" s="53">
        <v>0</v>
      </c>
      <c r="AF275" s="53" t="s">
        <v>1828</v>
      </c>
      <c r="AG275" s="53" t="s">
        <v>1814</v>
      </c>
      <c r="AH275" s="53" t="s">
        <v>780</v>
      </c>
      <c r="AI275" s="53" t="s">
        <v>1829</v>
      </c>
      <c r="AJ275" s="53" t="s">
        <v>1824</v>
      </c>
      <c r="AK275" s="53" t="s">
        <v>496</v>
      </c>
      <c r="AL275" s="53" t="s">
        <v>1830</v>
      </c>
      <c r="AM275" s="53" t="s">
        <v>1831</v>
      </c>
      <c r="AN275" s="53" t="s">
        <v>1770</v>
      </c>
      <c r="AO275" s="53" t="s">
        <v>641</v>
      </c>
    </row>
    <row r="276" spans="1:41" x14ac:dyDescent="0.25">
      <c r="A276" s="53" t="s">
        <v>30</v>
      </c>
      <c r="B276" s="53" t="s">
        <v>1809</v>
      </c>
      <c r="C276" s="53" t="s">
        <v>1810</v>
      </c>
      <c r="D276" s="53" t="s">
        <v>1811</v>
      </c>
      <c r="E276" s="53" t="s">
        <v>1812</v>
      </c>
      <c r="F276" s="53" t="s">
        <v>775</v>
      </c>
      <c r="G276" s="53" t="s">
        <v>1813</v>
      </c>
      <c r="H276" s="53" t="s">
        <v>775</v>
      </c>
      <c r="I276" s="53" t="s">
        <v>1813</v>
      </c>
      <c r="J276" s="53" t="s">
        <v>1814</v>
      </c>
      <c r="K276" s="53" t="s">
        <v>780</v>
      </c>
      <c r="L276" s="53" t="s">
        <v>1815</v>
      </c>
      <c r="M276" s="53" t="s">
        <v>1816</v>
      </c>
      <c r="N276" s="53" t="s">
        <v>1817</v>
      </c>
      <c r="O276" s="53" t="s">
        <v>1818</v>
      </c>
      <c r="P276" s="53" t="s">
        <v>1819</v>
      </c>
      <c r="Q276" s="53" t="s">
        <v>1820</v>
      </c>
      <c r="R276" s="53" t="s">
        <v>1821</v>
      </c>
      <c r="S276" s="53" t="s">
        <v>1822</v>
      </c>
      <c r="T276" s="53" t="s">
        <v>1823</v>
      </c>
      <c r="U276" s="53" t="s">
        <v>1824</v>
      </c>
      <c r="V276" s="53" t="s">
        <v>1825</v>
      </c>
      <c r="W276" s="53" t="s">
        <v>1826</v>
      </c>
      <c r="X276" s="53" t="s">
        <v>1825</v>
      </c>
      <c r="Y276" s="53" t="s">
        <v>1827</v>
      </c>
      <c r="Z276" s="53">
        <v>258.82</v>
      </c>
      <c r="AA276" s="53">
        <v>258.82</v>
      </c>
      <c r="AB276" s="53">
        <v>0</v>
      </c>
      <c r="AC276" s="53">
        <v>258.82</v>
      </c>
      <c r="AD276" s="53">
        <v>0</v>
      </c>
      <c r="AE276" s="53">
        <v>0</v>
      </c>
      <c r="AF276" s="53" t="s">
        <v>1828</v>
      </c>
      <c r="AG276" s="53" t="s">
        <v>1814</v>
      </c>
      <c r="AH276" s="53" t="s">
        <v>780</v>
      </c>
      <c r="AI276" s="53" t="s">
        <v>1829</v>
      </c>
      <c r="AJ276" s="53" t="s">
        <v>1824</v>
      </c>
      <c r="AK276" s="53" t="s">
        <v>496</v>
      </c>
      <c r="AL276" s="53" t="s">
        <v>1830</v>
      </c>
      <c r="AM276" s="53" t="s">
        <v>1831</v>
      </c>
      <c r="AN276" s="53" t="s">
        <v>1770</v>
      </c>
      <c r="AO276" s="53" t="s">
        <v>641</v>
      </c>
    </row>
    <row r="277" spans="1:41" x14ac:dyDescent="0.25">
      <c r="A277" s="53" t="s">
        <v>30</v>
      </c>
      <c r="B277" s="53" t="s">
        <v>1809</v>
      </c>
      <c r="C277" s="53" t="s">
        <v>1810</v>
      </c>
      <c r="D277" s="53" t="s">
        <v>1811</v>
      </c>
      <c r="E277" s="53" t="s">
        <v>1812</v>
      </c>
      <c r="F277" s="53" t="s">
        <v>775</v>
      </c>
      <c r="G277" s="53" t="s">
        <v>1813</v>
      </c>
      <c r="H277" s="53" t="s">
        <v>775</v>
      </c>
      <c r="I277" s="53" t="s">
        <v>1813</v>
      </c>
      <c r="J277" s="53" t="s">
        <v>1814</v>
      </c>
      <c r="K277" s="53" t="s">
        <v>780</v>
      </c>
      <c r="L277" s="53" t="s">
        <v>1815</v>
      </c>
      <c r="M277" s="53" t="s">
        <v>1816</v>
      </c>
      <c r="N277" s="53" t="s">
        <v>1817</v>
      </c>
      <c r="O277" s="53" t="s">
        <v>1818</v>
      </c>
      <c r="P277" s="53" t="s">
        <v>1819</v>
      </c>
      <c r="Q277" s="53" t="s">
        <v>1820</v>
      </c>
      <c r="R277" s="53" t="s">
        <v>1821</v>
      </c>
      <c r="S277" s="53" t="s">
        <v>1822</v>
      </c>
      <c r="T277" s="53" t="s">
        <v>1823</v>
      </c>
      <c r="U277" s="53" t="s">
        <v>1824</v>
      </c>
      <c r="V277" s="53" t="s">
        <v>1825</v>
      </c>
      <c r="W277" s="53" t="s">
        <v>1832</v>
      </c>
      <c r="X277" s="53" t="s">
        <v>1825</v>
      </c>
      <c r="Y277" s="53" t="s">
        <v>1827</v>
      </c>
      <c r="Z277" s="53">
        <v>3556.39</v>
      </c>
      <c r="AA277" s="53">
        <v>3556.39</v>
      </c>
      <c r="AB277" s="53">
        <v>0</v>
      </c>
      <c r="AC277" s="53">
        <v>3556.39</v>
      </c>
      <c r="AD277" s="53">
        <v>0</v>
      </c>
      <c r="AE277" s="53">
        <v>0</v>
      </c>
      <c r="AF277" s="53" t="s">
        <v>1828</v>
      </c>
      <c r="AG277" s="53" t="s">
        <v>1814</v>
      </c>
      <c r="AH277" s="53" t="s">
        <v>780</v>
      </c>
      <c r="AI277" s="53" t="s">
        <v>1829</v>
      </c>
      <c r="AJ277" s="53" t="s">
        <v>1824</v>
      </c>
      <c r="AK277" s="53" t="s">
        <v>496</v>
      </c>
      <c r="AL277" s="53" t="s">
        <v>1830</v>
      </c>
      <c r="AM277" s="53" t="s">
        <v>1831</v>
      </c>
      <c r="AN277" s="53" t="s">
        <v>1770</v>
      </c>
      <c r="AO277" s="53" t="s">
        <v>641</v>
      </c>
    </row>
    <row r="278" spans="1:41" x14ac:dyDescent="0.25">
      <c r="A278" s="53" t="s">
        <v>30</v>
      </c>
      <c r="B278" s="53" t="s">
        <v>1809</v>
      </c>
      <c r="C278" s="53" t="s">
        <v>1810</v>
      </c>
      <c r="D278" s="53" t="s">
        <v>1811</v>
      </c>
      <c r="E278" s="53" t="s">
        <v>1812</v>
      </c>
      <c r="F278" s="53" t="s">
        <v>775</v>
      </c>
      <c r="G278" s="53" t="s">
        <v>1813</v>
      </c>
      <c r="H278" s="53" t="s">
        <v>775</v>
      </c>
      <c r="I278" s="53" t="s">
        <v>1813</v>
      </c>
      <c r="J278" s="53" t="s">
        <v>1814</v>
      </c>
      <c r="K278" s="53" t="s">
        <v>780</v>
      </c>
      <c r="L278" s="53" t="s">
        <v>1815</v>
      </c>
      <c r="M278" s="53" t="s">
        <v>1816</v>
      </c>
      <c r="N278" s="53" t="s">
        <v>1817</v>
      </c>
      <c r="O278" s="53" t="s">
        <v>1818</v>
      </c>
      <c r="P278" s="53" t="s">
        <v>1819</v>
      </c>
      <c r="Q278" s="53" t="s">
        <v>1820</v>
      </c>
      <c r="R278" s="53" t="s">
        <v>1821</v>
      </c>
      <c r="S278" s="53" t="s">
        <v>1822</v>
      </c>
      <c r="T278" s="53" t="s">
        <v>1823</v>
      </c>
      <c r="U278" s="53" t="s">
        <v>1824</v>
      </c>
      <c r="V278" s="53" t="s">
        <v>1825</v>
      </c>
      <c r="W278" s="53" t="s">
        <v>1833</v>
      </c>
      <c r="X278" s="53" t="s">
        <v>1834</v>
      </c>
      <c r="Y278" s="53" t="s">
        <v>1827</v>
      </c>
      <c r="Z278" s="53">
        <v>596.14</v>
      </c>
      <c r="AA278" s="53">
        <v>596.14</v>
      </c>
      <c r="AB278" s="53">
        <v>0</v>
      </c>
      <c r="AC278" s="53">
        <v>596.14</v>
      </c>
      <c r="AD278" s="53">
        <v>0</v>
      </c>
      <c r="AE278" s="53">
        <v>0</v>
      </c>
      <c r="AF278" s="53" t="s">
        <v>1828</v>
      </c>
      <c r="AG278" s="53" t="s">
        <v>1814</v>
      </c>
      <c r="AH278" s="53" t="s">
        <v>780</v>
      </c>
      <c r="AI278" s="53" t="s">
        <v>1829</v>
      </c>
      <c r="AJ278" s="53" t="s">
        <v>1824</v>
      </c>
      <c r="AK278" s="53" t="s">
        <v>496</v>
      </c>
      <c r="AL278" s="53" t="s">
        <v>1830</v>
      </c>
      <c r="AM278" s="53" t="s">
        <v>1831</v>
      </c>
      <c r="AN278" s="53" t="s">
        <v>1770</v>
      </c>
      <c r="AO278" s="53" t="s">
        <v>641</v>
      </c>
    </row>
    <row r="279" spans="1:41" x14ac:dyDescent="0.25">
      <c r="A279" s="53" t="s">
        <v>30</v>
      </c>
      <c r="B279" s="53" t="s">
        <v>1809</v>
      </c>
      <c r="C279" s="53" t="s">
        <v>1810</v>
      </c>
      <c r="D279" s="53" t="s">
        <v>1811</v>
      </c>
      <c r="E279" s="53" t="s">
        <v>1812</v>
      </c>
      <c r="F279" s="53" t="s">
        <v>775</v>
      </c>
      <c r="G279" s="53" t="s">
        <v>1813</v>
      </c>
      <c r="H279" s="53" t="s">
        <v>775</v>
      </c>
      <c r="I279" s="53" t="s">
        <v>1813</v>
      </c>
      <c r="J279" s="53" t="s">
        <v>1814</v>
      </c>
      <c r="K279" s="53" t="s">
        <v>780</v>
      </c>
      <c r="L279" s="53" t="s">
        <v>1815</v>
      </c>
      <c r="M279" s="53" t="s">
        <v>1816</v>
      </c>
      <c r="N279" s="53" t="s">
        <v>1817</v>
      </c>
      <c r="O279" s="53" t="s">
        <v>1818</v>
      </c>
      <c r="P279" s="53" t="s">
        <v>1819</v>
      </c>
      <c r="Q279" s="53" t="s">
        <v>1820</v>
      </c>
      <c r="R279" s="53" t="s">
        <v>1821</v>
      </c>
      <c r="S279" s="53" t="s">
        <v>1822</v>
      </c>
      <c r="T279" s="53" t="s">
        <v>1823</v>
      </c>
      <c r="U279" s="53" t="s">
        <v>1824</v>
      </c>
      <c r="V279" s="53" t="s">
        <v>1825</v>
      </c>
      <c r="W279" s="53" t="s">
        <v>1833</v>
      </c>
      <c r="X279" s="53" t="s">
        <v>1835</v>
      </c>
      <c r="Y279" s="53" t="s">
        <v>1827</v>
      </c>
      <c r="Z279" s="53">
        <v>5.54</v>
      </c>
      <c r="AA279" s="53">
        <v>5.54</v>
      </c>
      <c r="AB279" s="53">
        <v>0</v>
      </c>
      <c r="AC279" s="53">
        <v>5.54</v>
      </c>
      <c r="AD279" s="53">
        <v>0</v>
      </c>
      <c r="AE279" s="53">
        <v>0</v>
      </c>
      <c r="AF279" s="53" t="s">
        <v>1828</v>
      </c>
      <c r="AG279" s="53" t="s">
        <v>1814</v>
      </c>
      <c r="AH279" s="53" t="s">
        <v>780</v>
      </c>
      <c r="AI279" s="53" t="s">
        <v>1829</v>
      </c>
      <c r="AJ279" s="53" t="s">
        <v>1824</v>
      </c>
      <c r="AK279" s="53" t="s">
        <v>496</v>
      </c>
      <c r="AL279" s="53" t="s">
        <v>1830</v>
      </c>
      <c r="AM279" s="53" t="s">
        <v>1831</v>
      </c>
      <c r="AN279" s="53" t="s">
        <v>1770</v>
      </c>
      <c r="AO279" s="53" t="s">
        <v>641</v>
      </c>
    </row>
    <row r="280" spans="1:41" x14ac:dyDescent="0.25">
      <c r="A280" s="53" t="s">
        <v>30</v>
      </c>
      <c r="B280" s="53" t="s">
        <v>1809</v>
      </c>
      <c r="C280" s="53" t="s">
        <v>1810</v>
      </c>
      <c r="D280" s="53" t="s">
        <v>1811</v>
      </c>
      <c r="E280" s="53" t="s">
        <v>1812</v>
      </c>
      <c r="F280" s="53" t="s">
        <v>775</v>
      </c>
      <c r="G280" s="53" t="s">
        <v>1813</v>
      </c>
      <c r="H280" s="53" t="s">
        <v>775</v>
      </c>
      <c r="I280" s="53" t="s">
        <v>1813</v>
      </c>
      <c r="J280" s="53" t="s">
        <v>1814</v>
      </c>
      <c r="K280" s="53" t="s">
        <v>780</v>
      </c>
      <c r="L280" s="53" t="s">
        <v>1815</v>
      </c>
      <c r="M280" s="53" t="s">
        <v>1816</v>
      </c>
      <c r="N280" s="53" t="s">
        <v>1817</v>
      </c>
      <c r="O280" s="53" t="s">
        <v>1818</v>
      </c>
      <c r="P280" s="53" t="s">
        <v>1819</v>
      </c>
      <c r="Q280" s="53" t="s">
        <v>1820</v>
      </c>
      <c r="R280" s="53" t="s">
        <v>1821</v>
      </c>
      <c r="S280" s="53" t="s">
        <v>1822</v>
      </c>
      <c r="T280" s="53" t="s">
        <v>1823</v>
      </c>
      <c r="U280" s="53" t="s">
        <v>1824</v>
      </c>
      <c r="V280" s="53" t="s">
        <v>1825</v>
      </c>
      <c r="W280" s="53" t="s">
        <v>1836</v>
      </c>
      <c r="X280" s="53" t="s">
        <v>1825</v>
      </c>
      <c r="Y280" s="53" t="s">
        <v>1827</v>
      </c>
      <c r="Z280" s="53">
        <v>2.71</v>
      </c>
      <c r="AA280" s="53">
        <v>2.71</v>
      </c>
      <c r="AB280" s="53">
        <v>0</v>
      </c>
      <c r="AC280" s="53">
        <v>2.71</v>
      </c>
      <c r="AD280" s="53">
        <v>0</v>
      </c>
      <c r="AE280" s="53">
        <v>0</v>
      </c>
      <c r="AF280" s="53" t="s">
        <v>1828</v>
      </c>
      <c r="AG280" s="53" t="s">
        <v>1814</v>
      </c>
      <c r="AH280" s="53" t="s">
        <v>780</v>
      </c>
      <c r="AI280" s="53" t="s">
        <v>1829</v>
      </c>
      <c r="AJ280" s="53" t="s">
        <v>1824</v>
      </c>
      <c r="AK280" s="53" t="s">
        <v>496</v>
      </c>
      <c r="AL280" s="53" t="s">
        <v>1830</v>
      </c>
      <c r="AM280" s="53" t="s">
        <v>1831</v>
      </c>
      <c r="AN280" s="53" t="s">
        <v>1770</v>
      </c>
      <c r="AO280" s="53" t="s">
        <v>641</v>
      </c>
    </row>
    <row r="281" spans="1:41" x14ac:dyDescent="0.25">
      <c r="A281" s="53" t="s">
        <v>30</v>
      </c>
      <c r="B281" s="53" t="s">
        <v>1809</v>
      </c>
      <c r="C281" s="53" t="s">
        <v>1810</v>
      </c>
      <c r="D281" s="53" t="s">
        <v>1811</v>
      </c>
      <c r="E281" s="53" t="s">
        <v>1812</v>
      </c>
      <c r="F281" s="53" t="s">
        <v>775</v>
      </c>
      <c r="G281" s="53" t="s">
        <v>1813</v>
      </c>
      <c r="H281" s="53" t="s">
        <v>775</v>
      </c>
      <c r="I281" s="53" t="s">
        <v>1813</v>
      </c>
      <c r="J281" s="53" t="s">
        <v>1814</v>
      </c>
      <c r="K281" s="53" t="s">
        <v>780</v>
      </c>
      <c r="L281" s="53" t="s">
        <v>1815</v>
      </c>
      <c r="M281" s="53" t="s">
        <v>1816</v>
      </c>
      <c r="N281" s="53" t="s">
        <v>1817</v>
      </c>
      <c r="O281" s="53" t="s">
        <v>1818</v>
      </c>
      <c r="P281" s="53" t="s">
        <v>1819</v>
      </c>
      <c r="Q281" s="53" t="s">
        <v>1820</v>
      </c>
      <c r="R281" s="53" t="s">
        <v>1821</v>
      </c>
      <c r="S281" s="53" t="s">
        <v>1822</v>
      </c>
      <c r="T281" s="53" t="s">
        <v>1823</v>
      </c>
      <c r="U281" s="53" t="s">
        <v>1824</v>
      </c>
      <c r="V281" s="53" t="s">
        <v>1825</v>
      </c>
      <c r="W281" s="53" t="s">
        <v>1837</v>
      </c>
      <c r="X281" s="53" t="s">
        <v>1825</v>
      </c>
      <c r="Y281" s="53" t="s">
        <v>1827</v>
      </c>
      <c r="Z281" s="53">
        <v>123.16</v>
      </c>
      <c r="AA281" s="53">
        <v>123.16</v>
      </c>
      <c r="AB281" s="53">
        <v>0</v>
      </c>
      <c r="AC281" s="53">
        <v>123.16</v>
      </c>
      <c r="AD281" s="53">
        <v>0</v>
      </c>
      <c r="AE281" s="53">
        <v>0</v>
      </c>
      <c r="AF281" s="53" t="s">
        <v>1828</v>
      </c>
      <c r="AG281" s="53" t="s">
        <v>1814</v>
      </c>
      <c r="AH281" s="53" t="s">
        <v>780</v>
      </c>
      <c r="AI281" s="53" t="s">
        <v>1829</v>
      </c>
      <c r="AJ281" s="53" t="s">
        <v>1824</v>
      </c>
      <c r="AK281" s="53" t="s">
        <v>496</v>
      </c>
      <c r="AL281" s="53" t="s">
        <v>1830</v>
      </c>
      <c r="AM281" s="53" t="s">
        <v>1831</v>
      </c>
      <c r="AN281" s="53" t="s">
        <v>1770</v>
      </c>
      <c r="AO281" s="53" t="s">
        <v>641</v>
      </c>
    </row>
    <row r="282" spans="1:41" x14ac:dyDescent="0.25">
      <c r="A282" s="53" t="s">
        <v>30</v>
      </c>
      <c r="B282" s="53" t="s">
        <v>1809</v>
      </c>
      <c r="C282" s="53" t="s">
        <v>1810</v>
      </c>
      <c r="D282" s="53" t="s">
        <v>1811</v>
      </c>
      <c r="E282" s="53" t="s">
        <v>1812</v>
      </c>
      <c r="F282" s="53" t="s">
        <v>775</v>
      </c>
      <c r="G282" s="53" t="s">
        <v>1813</v>
      </c>
      <c r="H282" s="53" t="s">
        <v>775</v>
      </c>
      <c r="I282" s="53" t="s">
        <v>1813</v>
      </c>
      <c r="J282" s="53" t="s">
        <v>1814</v>
      </c>
      <c r="K282" s="53" t="s">
        <v>780</v>
      </c>
      <c r="L282" s="53" t="s">
        <v>1815</v>
      </c>
      <c r="M282" s="53" t="s">
        <v>1816</v>
      </c>
      <c r="N282" s="53" t="s">
        <v>1817</v>
      </c>
      <c r="O282" s="53" t="s">
        <v>1818</v>
      </c>
      <c r="P282" s="53" t="s">
        <v>1819</v>
      </c>
      <c r="Q282" s="53" t="s">
        <v>1820</v>
      </c>
      <c r="R282" s="53" t="s">
        <v>1821</v>
      </c>
      <c r="S282" s="53" t="s">
        <v>1822</v>
      </c>
      <c r="T282" s="53" t="s">
        <v>1823</v>
      </c>
      <c r="U282" s="53" t="s">
        <v>1824</v>
      </c>
      <c r="V282" s="53" t="s">
        <v>1825</v>
      </c>
      <c r="W282" s="53" t="s">
        <v>1838</v>
      </c>
      <c r="X282" s="53" t="s">
        <v>1825</v>
      </c>
      <c r="Y282" s="53" t="s">
        <v>1827</v>
      </c>
      <c r="Z282" s="53">
        <v>193.55</v>
      </c>
      <c r="AA282" s="53">
        <v>193.55</v>
      </c>
      <c r="AB282" s="53">
        <v>0</v>
      </c>
      <c r="AC282" s="53">
        <v>193.55</v>
      </c>
      <c r="AD282" s="53">
        <v>0</v>
      </c>
      <c r="AE282" s="53">
        <v>0</v>
      </c>
      <c r="AF282" s="53" t="s">
        <v>1828</v>
      </c>
      <c r="AG282" s="53" t="s">
        <v>1814</v>
      </c>
      <c r="AH282" s="53" t="s">
        <v>780</v>
      </c>
      <c r="AI282" s="53" t="s">
        <v>1829</v>
      </c>
      <c r="AJ282" s="53" t="s">
        <v>1824</v>
      </c>
      <c r="AK282" s="53" t="s">
        <v>496</v>
      </c>
      <c r="AL282" s="53" t="s">
        <v>1830</v>
      </c>
      <c r="AM282" s="53" t="s">
        <v>1831</v>
      </c>
      <c r="AN282" s="53" t="s">
        <v>1770</v>
      </c>
      <c r="AO282" s="53" t="s">
        <v>641</v>
      </c>
    </row>
    <row r="283" spans="1:41" x14ac:dyDescent="0.25">
      <c r="A283" s="53" t="s">
        <v>30</v>
      </c>
      <c r="B283" s="53" t="s">
        <v>1839</v>
      </c>
      <c r="C283" s="53" t="s">
        <v>1840</v>
      </c>
      <c r="D283" s="53" t="s">
        <v>1841</v>
      </c>
      <c r="E283" s="53" t="s">
        <v>1842</v>
      </c>
      <c r="F283" s="53" t="s">
        <v>775</v>
      </c>
      <c r="G283" s="53" t="s">
        <v>1813</v>
      </c>
      <c r="H283" s="53" t="s">
        <v>775</v>
      </c>
      <c r="I283" s="53" t="s">
        <v>1813</v>
      </c>
      <c r="J283" s="53" t="s">
        <v>1843</v>
      </c>
      <c r="K283" s="53" t="s">
        <v>1844</v>
      </c>
      <c r="L283" s="53" t="s">
        <v>1845</v>
      </c>
      <c r="M283" s="53" t="s">
        <v>1816</v>
      </c>
      <c r="N283" s="53" t="s">
        <v>1817</v>
      </c>
      <c r="O283" s="53" t="s">
        <v>1818</v>
      </c>
      <c r="P283" s="53" t="s">
        <v>1819</v>
      </c>
      <c r="Q283" s="53" t="s">
        <v>1820</v>
      </c>
      <c r="R283" s="53" t="s">
        <v>1821</v>
      </c>
      <c r="S283" s="53" t="s">
        <v>1846</v>
      </c>
      <c r="T283" s="53" t="s">
        <v>1847</v>
      </c>
      <c r="U283" s="53" t="s">
        <v>1824</v>
      </c>
      <c r="V283" s="53" t="s">
        <v>1825</v>
      </c>
      <c r="W283" s="53" t="s">
        <v>1848</v>
      </c>
      <c r="X283" s="53" t="s">
        <v>1825</v>
      </c>
      <c r="Y283" s="53" t="s">
        <v>1827</v>
      </c>
      <c r="Z283" s="53">
        <v>739.7</v>
      </c>
      <c r="AA283" s="53">
        <v>739.7</v>
      </c>
      <c r="AB283" s="53">
        <v>0</v>
      </c>
      <c r="AC283" s="53">
        <v>739.7</v>
      </c>
      <c r="AD283" s="53">
        <v>0</v>
      </c>
      <c r="AE283" s="53">
        <v>0</v>
      </c>
      <c r="AF283" s="53" t="s">
        <v>1828</v>
      </c>
      <c r="AG283" s="53" t="s">
        <v>1843</v>
      </c>
      <c r="AH283" s="53" t="s">
        <v>1844</v>
      </c>
      <c r="AI283" s="53" t="s">
        <v>1849</v>
      </c>
      <c r="AJ283" s="53" t="s">
        <v>1824</v>
      </c>
      <c r="AK283" s="53" t="s">
        <v>496</v>
      </c>
      <c r="AL283" s="53" t="s">
        <v>1830</v>
      </c>
      <c r="AM283" s="53" t="s">
        <v>1831</v>
      </c>
      <c r="AN283" s="53" t="s">
        <v>1769</v>
      </c>
      <c r="AO283" s="53" t="s">
        <v>641</v>
      </c>
    </row>
    <row r="284" spans="1:41" x14ac:dyDescent="0.25">
      <c r="A284" s="53" t="s">
        <v>30</v>
      </c>
      <c r="B284" s="53" t="s">
        <v>1950</v>
      </c>
      <c r="C284" s="53" t="s">
        <v>1951</v>
      </c>
      <c r="D284" s="53" t="s">
        <v>1852</v>
      </c>
      <c r="E284" s="53" t="s">
        <v>510</v>
      </c>
      <c r="F284" s="53" t="s">
        <v>775</v>
      </c>
      <c r="G284" s="53" t="s">
        <v>1813</v>
      </c>
      <c r="H284" s="53" t="s">
        <v>775</v>
      </c>
      <c r="I284" s="53" t="s">
        <v>1813</v>
      </c>
      <c r="J284" s="53" t="s">
        <v>1814</v>
      </c>
      <c r="K284" s="53" t="s">
        <v>780</v>
      </c>
      <c r="L284" s="53" t="s">
        <v>1952</v>
      </c>
      <c r="M284" s="53" t="s">
        <v>1816</v>
      </c>
      <c r="N284" s="53" t="s">
        <v>1817</v>
      </c>
      <c r="O284" s="53" t="s">
        <v>1818</v>
      </c>
      <c r="P284" s="53" t="s">
        <v>1819</v>
      </c>
      <c r="Q284" s="53" t="s">
        <v>1820</v>
      </c>
      <c r="R284" s="53" t="s">
        <v>1821</v>
      </c>
      <c r="S284" s="53" t="s">
        <v>1953</v>
      </c>
      <c r="T284" s="53" t="s">
        <v>1954</v>
      </c>
      <c r="U284" s="53" t="s">
        <v>1824</v>
      </c>
      <c r="V284" s="53" t="s">
        <v>1825</v>
      </c>
      <c r="W284" s="53" t="s">
        <v>1856</v>
      </c>
      <c r="X284" s="53" t="s">
        <v>1857</v>
      </c>
      <c r="Y284" s="53" t="s">
        <v>1827</v>
      </c>
      <c r="Z284" s="53">
        <v>761.73</v>
      </c>
      <c r="AA284" s="53">
        <v>761.73</v>
      </c>
      <c r="AB284" s="53">
        <v>0</v>
      </c>
      <c r="AC284" s="53">
        <v>761.73</v>
      </c>
      <c r="AD284" s="53">
        <v>0</v>
      </c>
      <c r="AE284" s="53">
        <v>0</v>
      </c>
      <c r="AF284" s="53" t="s">
        <v>1828</v>
      </c>
      <c r="AG284" s="53" t="s">
        <v>1814</v>
      </c>
      <c r="AH284" s="53" t="s">
        <v>780</v>
      </c>
      <c r="AI284" s="53" t="s">
        <v>1829</v>
      </c>
      <c r="AJ284" s="53" t="s">
        <v>1824</v>
      </c>
      <c r="AK284" s="53" t="s">
        <v>496</v>
      </c>
      <c r="AL284" s="53" t="s">
        <v>1830</v>
      </c>
      <c r="AM284" s="53" t="s">
        <v>1831</v>
      </c>
      <c r="AN284" s="53" t="s">
        <v>1770</v>
      </c>
      <c r="AO284" s="53" t="s">
        <v>641</v>
      </c>
    </row>
    <row r="285" spans="1:41" x14ac:dyDescent="0.25">
      <c r="A285" s="53" t="s">
        <v>30</v>
      </c>
      <c r="B285" s="53" t="s">
        <v>1955</v>
      </c>
      <c r="C285" s="53" t="s">
        <v>1956</v>
      </c>
      <c r="D285" s="53" t="s">
        <v>1852</v>
      </c>
      <c r="E285" s="53" t="s">
        <v>510</v>
      </c>
      <c r="F285" s="53" t="s">
        <v>775</v>
      </c>
      <c r="G285" s="53" t="s">
        <v>1813</v>
      </c>
      <c r="H285" s="53" t="s">
        <v>775</v>
      </c>
      <c r="I285" s="53" t="s">
        <v>1813</v>
      </c>
      <c r="J285" s="53" t="s">
        <v>1814</v>
      </c>
      <c r="K285" s="53" t="s">
        <v>780</v>
      </c>
      <c r="L285" s="53" t="s">
        <v>1957</v>
      </c>
      <c r="M285" s="53" t="s">
        <v>1816</v>
      </c>
      <c r="N285" s="53" t="s">
        <v>1817</v>
      </c>
      <c r="O285" s="53" t="s">
        <v>1818</v>
      </c>
      <c r="P285" s="53" t="s">
        <v>1819</v>
      </c>
      <c r="Q285" s="53" t="s">
        <v>1820</v>
      </c>
      <c r="R285" s="53" t="s">
        <v>1821</v>
      </c>
      <c r="S285" s="53" t="s">
        <v>1958</v>
      </c>
      <c r="T285" s="53" t="s">
        <v>1959</v>
      </c>
      <c r="U285" s="53" t="s">
        <v>1824</v>
      </c>
      <c r="V285" s="53" t="s">
        <v>1825</v>
      </c>
      <c r="W285" s="53" t="s">
        <v>1856</v>
      </c>
      <c r="X285" s="53" t="s">
        <v>1857</v>
      </c>
      <c r="Y285" s="53" t="s">
        <v>1827</v>
      </c>
      <c r="Z285" s="53">
        <v>425.83</v>
      </c>
      <c r="AA285" s="53">
        <v>425.83</v>
      </c>
      <c r="AB285" s="53">
        <v>0</v>
      </c>
      <c r="AC285" s="53">
        <v>425.83</v>
      </c>
      <c r="AD285" s="53">
        <v>0</v>
      </c>
      <c r="AE285" s="53">
        <v>0</v>
      </c>
      <c r="AF285" s="53" t="s">
        <v>1828</v>
      </c>
      <c r="AG285" s="53" t="s">
        <v>1814</v>
      </c>
      <c r="AH285" s="53" t="s">
        <v>780</v>
      </c>
      <c r="AI285" s="53" t="s">
        <v>1829</v>
      </c>
      <c r="AJ285" s="53" t="s">
        <v>1824</v>
      </c>
      <c r="AK285" s="53" t="s">
        <v>496</v>
      </c>
      <c r="AL285" s="53" t="s">
        <v>1830</v>
      </c>
      <c r="AM285" s="53" t="s">
        <v>1831</v>
      </c>
      <c r="AN285" s="53" t="s">
        <v>1770</v>
      </c>
      <c r="AO285" s="53" t="s">
        <v>641</v>
      </c>
    </row>
    <row r="286" spans="1:41" x14ac:dyDescent="0.25">
      <c r="A286" s="53" t="s">
        <v>30</v>
      </c>
      <c r="B286" s="53" t="s">
        <v>1850</v>
      </c>
      <c r="C286" s="53" t="s">
        <v>1851</v>
      </c>
      <c r="D286" s="53" t="s">
        <v>1852</v>
      </c>
      <c r="E286" s="53" t="s">
        <v>510</v>
      </c>
      <c r="F286" s="53" t="s">
        <v>775</v>
      </c>
      <c r="G286" s="53" t="s">
        <v>1813</v>
      </c>
      <c r="H286" s="53" t="s">
        <v>775</v>
      </c>
      <c r="I286" s="53" t="s">
        <v>1813</v>
      </c>
      <c r="J286" s="53" t="s">
        <v>1814</v>
      </c>
      <c r="K286" s="53" t="s">
        <v>780</v>
      </c>
      <c r="L286" s="53" t="s">
        <v>1853</v>
      </c>
      <c r="M286" s="53" t="s">
        <v>1816</v>
      </c>
      <c r="N286" s="53" t="s">
        <v>1817</v>
      </c>
      <c r="O286" s="53" t="s">
        <v>1818</v>
      </c>
      <c r="P286" s="53" t="s">
        <v>1819</v>
      </c>
      <c r="Q286" s="53" t="s">
        <v>1820</v>
      </c>
      <c r="R286" s="53" t="s">
        <v>1821</v>
      </c>
      <c r="S286" s="53" t="s">
        <v>1854</v>
      </c>
      <c r="T286" s="53" t="s">
        <v>1855</v>
      </c>
      <c r="U286" s="53" t="s">
        <v>1824</v>
      </c>
      <c r="V286" s="53" t="s">
        <v>1825</v>
      </c>
      <c r="W286" s="53" t="s">
        <v>1856</v>
      </c>
      <c r="X286" s="53" t="s">
        <v>1857</v>
      </c>
      <c r="Y286" s="53" t="s">
        <v>1827</v>
      </c>
      <c r="Z286" s="53">
        <v>1000</v>
      </c>
      <c r="AA286" s="53">
        <v>913.18</v>
      </c>
      <c r="AB286" s="53">
        <v>86.82</v>
      </c>
      <c r="AC286" s="53">
        <v>913.18</v>
      </c>
      <c r="AD286" s="53">
        <v>0</v>
      </c>
      <c r="AE286" s="53">
        <v>0</v>
      </c>
      <c r="AF286" s="53" t="s">
        <v>1828</v>
      </c>
      <c r="AG286" s="53" t="s">
        <v>1814</v>
      </c>
      <c r="AH286" s="53" t="s">
        <v>780</v>
      </c>
      <c r="AI286" s="53" t="s">
        <v>1829</v>
      </c>
      <c r="AJ286" s="53" t="s">
        <v>1824</v>
      </c>
      <c r="AK286" s="53" t="s">
        <v>496</v>
      </c>
      <c r="AL286" s="53" t="s">
        <v>1830</v>
      </c>
      <c r="AM286" s="53" t="s">
        <v>1831</v>
      </c>
      <c r="AN286" s="53" t="s">
        <v>1770</v>
      </c>
      <c r="AO286" s="53" t="s">
        <v>641</v>
      </c>
    </row>
    <row r="287" spans="1:41" x14ac:dyDescent="0.25">
      <c r="A287" s="53" t="s">
        <v>30</v>
      </c>
      <c r="B287" s="53" t="s">
        <v>1858</v>
      </c>
      <c r="C287" s="53" t="s">
        <v>1859</v>
      </c>
      <c r="D287" s="53" t="s">
        <v>1852</v>
      </c>
      <c r="E287" s="53" t="s">
        <v>510</v>
      </c>
      <c r="F287" s="53" t="s">
        <v>775</v>
      </c>
      <c r="G287" s="53" t="s">
        <v>1813</v>
      </c>
      <c r="H287" s="53" t="s">
        <v>775</v>
      </c>
      <c r="I287" s="53" t="s">
        <v>1813</v>
      </c>
      <c r="J287" s="53" t="s">
        <v>1814</v>
      </c>
      <c r="K287" s="53" t="s">
        <v>780</v>
      </c>
      <c r="L287" s="53" t="s">
        <v>1860</v>
      </c>
      <c r="M287" s="53" t="s">
        <v>1816</v>
      </c>
      <c r="N287" s="53" t="s">
        <v>1817</v>
      </c>
      <c r="O287" s="53" t="s">
        <v>1818</v>
      </c>
      <c r="P287" s="53" t="s">
        <v>1819</v>
      </c>
      <c r="Q287" s="53" t="s">
        <v>1820</v>
      </c>
      <c r="R287" s="53" t="s">
        <v>1821</v>
      </c>
      <c r="S287" s="53" t="s">
        <v>1861</v>
      </c>
      <c r="T287" s="53" t="s">
        <v>1862</v>
      </c>
      <c r="U287" s="53" t="s">
        <v>1824</v>
      </c>
      <c r="V287" s="53" t="s">
        <v>1825</v>
      </c>
      <c r="W287" s="53" t="s">
        <v>1856</v>
      </c>
      <c r="X287" s="53" t="s">
        <v>1857</v>
      </c>
      <c r="Y287" s="53" t="s">
        <v>1827</v>
      </c>
      <c r="Z287" s="53">
        <v>1000</v>
      </c>
      <c r="AA287" s="53">
        <v>1000</v>
      </c>
      <c r="AB287" s="53">
        <v>0</v>
      </c>
      <c r="AC287" s="53">
        <v>1000</v>
      </c>
      <c r="AD287" s="53">
        <v>0</v>
      </c>
      <c r="AE287" s="53">
        <v>0</v>
      </c>
      <c r="AF287" s="53" t="s">
        <v>1828</v>
      </c>
      <c r="AG287" s="53" t="s">
        <v>1814</v>
      </c>
      <c r="AH287" s="53" t="s">
        <v>780</v>
      </c>
      <c r="AI287" s="53" t="s">
        <v>1829</v>
      </c>
      <c r="AJ287" s="53" t="s">
        <v>1824</v>
      </c>
      <c r="AK287" s="53" t="s">
        <v>496</v>
      </c>
      <c r="AL287" s="53" t="s">
        <v>1830</v>
      </c>
      <c r="AM287" s="53" t="s">
        <v>1831</v>
      </c>
      <c r="AN287" s="53" t="s">
        <v>1770</v>
      </c>
      <c r="AO287" s="53" t="s">
        <v>641</v>
      </c>
    </row>
    <row r="288" spans="1:41" x14ac:dyDescent="0.25">
      <c r="A288" s="53" t="s">
        <v>30</v>
      </c>
      <c r="B288" s="53" t="s">
        <v>1863</v>
      </c>
      <c r="C288" s="53" t="s">
        <v>1864</v>
      </c>
      <c r="D288" s="53" t="s">
        <v>1852</v>
      </c>
      <c r="E288" s="53" t="s">
        <v>510</v>
      </c>
      <c r="F288" s="53" t="s">
        <v>775</v>
      </c>
      <c r="G288" s="53" t="s">
        <v>1813</v>
      </c>
      <c r="H288" s="53" t="s">
        <v>775</v>
      </c>
      <c r="I288" s="53" t="s">
        <v>1813</v>
      </c>
      <c r="J288" s="53" t="s">
        <v>1814</v>
      </c>
      <c r="K288" s="53" t="s">
        <v>780</v>
      </c>
      <c r="L288" s="53" t="s">
        <v>1860</v>
      </c>
      <c r="M288" s="53" t="s">
        <v>1816</v>
      </c>
      <c r="N288" s="53" t="s">
        <v>1817</v>
      </c>
      <c r="O288" s="53" t="s">
        <v>1818</v>
      </c>
      <c r="P288" s="53" t="s">
        <v>1819</v>
      </c>
      <c r="Q288" s="53" t="s">
        <v>1820</v>
      </c>
      <c r="R288" s="53" t="s">
        <v>1821</v>
      </c>
      <c r="S288" s="53" t="s">
        <v>1865</v>
      </c>
      <c r="T288" s="53" t="s">
        <v>1866</v>
      </c>
      <c r="U288" s="53" t="s">
        <v>1824</v>
      </c>
      <c r="V288" s="53" t="s">
        <v>1825</v>
      </c>
      <c r="W288" s="53" t="s">
        <v>1856</v>
      </c>
      <c r="X288" s="53" t="s">
        <v>1857</v>
      </c>
      <c r="Y288" s="53" t="s">
        <v>1827</v>
      </c>
      <c r="Z288" s="53">
        <v>1000</v>
      </c>
      <c r="AA288" s="53">
        <v>1000</v>
      </c>
      <c r="AB288" s="53">
        <v>0</v>
      </c>
      <c r="AC288" s="53">
        <v>1000</v>
      </c>
      <c r="AD288" s="53">
        <v>0</v>
      </c>
      <c r="AE288" s="53">
        <v>0</v>
      </c>
      <c r="AF288" s="53" t="s">
        <v>1828</v>
      </c>
      <c r="AG288" s="53" t="s">
        <v>1814</v>
      </c>
      <c r="AH288" s="53" t="s">
        <v>780</v>
      </c>
      <c r="AI288" s="53" t="s">
        <v>1829</v>
      </c>
      <c r="AJ288" s="53" t="s">
        <v>1824</v>
      </c>
      <c r="AK288" s="53" t="s">
        <v>496</v>
      </c>
      <c r="AL288" s="53" t="s">
        <v>1830</v>
      </c>
      <c r="AM288" s="53" t="s">
        <v>1831</v>
      </c>
      <c r="AN288" s="53" t="s">
        <v>1770</v>
      </c>
      <c r="AO288" s="53" t="s">
        <v>641</v>
      </c>
    </row>
    <row r="289" spans="1:41" x14ac:dyDescent="0.25">
      <c r="A289" s="53" t="s">
        <v>30</v>
      </c>
      <c r="B289" s="53" t="s">
        <v>1867</v>
      </c>
      <c r="C289" s="53" t="s">
        <v>1868</v>
      </c>
      <c r="D289" s="53" t="s">
        <v>1852</v>
      </c>
      <c r="E289" s="53" t="s">
        <v>510</v>
      </c>
      <c r="F289" s="53" t="s">
        <v>775</v>
      </c>
      <c r="G289" s="53" t="s">
        <v>1813</v>
      </c>
      <c r="H289" s="53" t="s">
        <v>775</v>
      </c>
      <c r="I289" s="53" t="s">
        <v>1813</v>
      </c>
      <c r="J289" s="53" t="s">
        <v>1814</v>
      </c>
      <c r="K289" s="53" t="s">
        <v>780</v>
      </c>
      <c r="L289" s="53" t="s">
        <v>1869</v>
      </c>
      <c r="M289" s="53" t="s">
        <v>1816</v>
      </c>
      <c r="N289" s="53" t="s">
        <v>1817</v>
      </c>
      <c r="O289" s="53" t="s">
        <v>1818</v>
      </c>
      <c r="P289" s="53" t="s">
        <v>1819</v>
      </c>
      <c r="Q289" s="53" t="s">
        <v>1820</v>
      </c>
      <c r="R289" s="53" t="s">
        <v>1821</v>
      </c>
      <c r="S289" s="53" t="s">
        <v>1870</v>
      </c>
      <c r="T289" s="53" t="s">
        <v>1871</v>
      </c>
      <c r="U289" s="53" t="s">
        <v>1824</v>
      </c>
      <c r="V289" s="53" t="s">
        <v>1825</v>
      </c>
      <c r="W289" s="53" t="s">
        <v>1856</v>
      </c>
      <c r="X289" s="53" t="s">
        <v>1857</v>
      </c>
      <c r="Y289" s="53" t="s">
        <v>1827</v>
      </c>
      <c r="Z289" s="53">
        <v>2198.6999999999998</v>
      </c>
      <c r="AA289" s="53">
        <v>2198.6999999999998</v>
      </c>
      <c r="AB289" s="53">
        <v>0</v>
      </c>
      <c r="AC289" s="53">
        <v>2198.6999999999998</v>
      </c>
      <c r="AD289" s="53">
        <v>0</v>
      </c>
      <c r="AE289" s="53">
        <v>0</v>
      </c>
      <c r="AF289" s="53" t="s">
        <v>1828</v>
      </c>
      <c r="AG289" s="53" t="s">
        <v>1814</v>
      </c>
      <c r="AH289" s="53" t="s">
        <v>780</v>
      </c>
      <c r="AI289" s="53" t="s">
        <v>1829</v>
      </c>
      <c r="AJ289" s="53" t="s">
        <v>1824</v>
      </c>
      <c r="AK289" s="53" t="s">
        <v>496</v>
      </c>
      <c r="AL289" s="53" t="s">
        <v>1830</v>
      </c>
      <c r="AM289" s="53" t="s">
        <v>1831</v>
      </c>
      <c r="AN289" s="53" t="s">
        <v>1770</v>
      </c>
      <c r="AO289" s="53" t="s">
        <v>641</v>
      </c>
    </row>
    <row r="290" spans="1:41" x14ac:dyDescent="0.25">
      <c r="A290" s="53" t="s">
        <v>30</v>
      </c>
      <c r="B290" s="53" t="s">
        <v>1872</v>
      </c>
      <c r="C290" s="53" t="s">
        <v>1873</v>
      </c>
      <c r="D290" s="53" t="s">
        <v>1841</v>
      </c>
      <c r="E290" s="53" t="s">
        <v>1842</v>
      </c>
      <c r="F290" s="53" t="s">
        <v>775</v>
      </c>
      <c r="G290" s="53" t="s">
        <v>1813</v>
      </c>
      <c r="H290" s="53" t="s">
        <v>775</v>
      </c>
      <c r="I290" s="53" t="s">
        <v>1813</v>
      </c>
      <c r="J290" s="53" t="s">
        <v>1843</v>
      </c>
      <c r="K290" s="53" t="s">
        <v>1844</v>
      </c>
      <c r="L290" s="53" t="s">
        <v>1874</v>
      </c>
      <c r="M290" s="53" t="s">
        <v>1816</v>
      </c>
      <c r="N290" s="53" t="s">
        <v>1817</v>
      </c>
      <c r="O290" s="53" t="s">
        <v>1818</v>
      </c>
      <c r="P290" s="53" t="s">
        <v>1819</v>
      </c>
      <c r="Q290" s="53" t="s">
        <v>1820</v>
      </c>
      <c r="R290" s="53" t="s">
        <v>1821</v>
      </c>
      <c r="S290" s="53" t="s">
        <v>1875</v>
      </c>
      <c r="T290" s="53" t="s">
        <v>1876</v>
      </c>
      <c r="U290" s="53" t="s">
        <v>1824</v>
      </c>
      <c r="V290" s="53" t="s">
        <v>1825</v>
      </c>
      <c r="W290" s="53" t="s">
        <v>1826</v>
      </c>
      <c r="X290" s="53" t="s">
        <v>1825</v>
      </c>
      <c r="Y290" s="53" t="s">
        <v>1827</v>
      </c>
      <c r="Z290" s="53">
        <v>3.07</v>
      </c>
      <c r="AA290" s="53">
        <v>3.07</v>
      </c>
      <c r="AB290" s="53">
        <v>0</v>
      </c>
      <c r="AC290" s="53">
        <v>3.07</v>
      </c>
      <c r="AD290" s="53">
        <v>0</v>
      </c>
      <c r="AE290" s="53">
        <v>0</v>
      </c>
      <c r="AF290" s="53" t="s">
        <v>1828</v>
      </c>
      <c r="AG290" s="53" t="s">
        <v>1843</v>
      </c>
      <c r="AH290" s="53" t="s">
        <v>1844</v>
      </c>
      <c r="AI290" s="53" t="s">
        <v>1849</v>
      </c>
      <c r="AJ290" s="53" t="s">
        <v>1824</v>
      </c>
      <c r="AK290" s="53" t="s">
        <v>496</v>
      </c>
      <c r="AL290" s="53" t="s">
        <v>1830</v>
      </c>
      <c r="AM290" s="53" t="s">
        <v>1831</v>
      </c>
      <c r="AN290" s="53" t="s">
        <v>1769</v>
      </c>
      <c r="AO290" s="53" t="s">
        <v>641</v>
      </c>
    </row>
    <row r="291" spans="1:41" x14ac:dyDescent="0.25">
      <c r="A291" s="53" t="s">
        <v>30</v>
      </c>
      <c r="B291" s="53" t="s">
        <v>1872</v>
      </c>
      <c r="C291" s="53" t="s">
        <v>1873</v>
      </c>
      <c r="D291" s="53" t="s">
        <v>1841</v>
      </c>
      <c r="E291" s="53" t="s">
        <v>1842</v>
      </c>
      <c r="F291" s="53" t="s">
        <v>775</v>
      </c>
      <c r="G291" s="53" t="s">
        <v>1813</v>
      </c>
      <c r="H291" s="53" t="s">
        <v>775</v>
      </c>
      <c r="I291" s="53" t="s">
        <v>1813</v>
      </c>
      <c r="J291" s="53" t="s">
        <v>1843</v>
      </c>
      <c r="K291" s="53" t="s">
        <v>1844</v>
      </c>
      <c r="L291" s="53" t="s">
        <v>1874</v>
      </c>
      <c r="M291" s="53" t="s">
        <v>1816</v>
      </c>
      <c r="N291" s="53" t="s">
        <v>1817</v>
      </c>
      <c r="O291" s="53" t="s">
        <v>1818</v>
      </c>
      <c r="P291" s="53" t="s">
        <v>1819</v>
      </c>
      <c r="Q291" s="53" t="s">
        <v>1820</v>
      </c>
      <c r="R291" s="53" t="s">
        <v>1821</v>
      </c>
      <c r="S291" s="53" t="s">
        <v>1875</v>
      </c>
      <c r="T291" s="53" t="s">
        <v>1876</v>
      </c>
      <c r="U291" s="53" t="s">
        <v>1824</v>
      </c>
      <c r="V291" s="53" t="s">
        <v>1825</v>
      </c>
      <c r="W291" s="53" t="s">
        <v>1832</v>
      </c>
      <c r="X291" s="53" t="s">
        <v>1825</v>
      </c>
      <c r="Y291" s="53" t="s">
        <v>1827</v>
      </c>
      <c r="Z291" s="53">
        <v>5.7</v>
      </c>
      <c r="AA291" s="53">
        <v>5.7</v>
      </c>
      <c r="AB291" s="53">
        <v>0</v>
      </c>
      <c r="AC291" s="53">
        <v>5.7</v>
      </c>
      <c r="AD291" s="53">
        <v>0</v>
      </c>
      <c r="AE291" s="53">
        <v>0</v>
      </c>
      <c r="AF291" s="53" t="s">
        <v>1828</v>
      </c>
      <c r="AG291" s="53" t="s">
        <v>1843</v>
      </c>
      <c r="AH291" s="53" t="s">
        <v>1844</v>
      </c>
      <c r="AI291" s="53" t="s">
        <v>1849</v>
      </c>
      <c r="AJ291" s="53" t="s">
        <v>1824</v>
      </c>
      <c r="AK291" s="53" t="s">
        <v>496</v>
      </c>
      <c r="AL291" s="53" t="s">
        <v>1830</v>
      </c>
      <c r="AM291" s="53" t="s">
        <v>1831</v>
      </c>
      <c r="AN291" s="53" t="s">
        <v>1769</v>
      </c>
      <c r="AO291" s="53" t="s">
        <v>641</v>
      </c>
    </row>
    <row r="292" spans="1:41" x14ac:dyDescent="0.25">
      <c r="A292" s="53" t="s">
        <v>30</v>
      </c>
      <c r="B292" s="53" t="s">
        <v>1872</v>
      </c>
      <c r="C292" s="53" t="s">
        <v>1873</v>
      </c>
      <c r="D292" s="53" t="s">
        <v>1841</v>
      </c>
      <c r="E292" s="53" t="s">
        <v>1842</v>
      </c>
      <c r="F292" s="53" t="s">
        <v>775</v>
      </c>
      <c r="G292" s="53" t="s">
        <v>1813</v>
      </c>
      <c r="H292" s="53" t="s">
        <v>775</v>
      </c>
      <c r="I292" s="53" t="s">
        <v>1813</v>
      </c>
      <c r="J292" s="53" t="s">
        <v>1843</v>
      </c>
      <c r="K292" s="53" t="s">
        <v>1844</v>
      </c>
      <c r="L292" s="53" t="s">
        <v>1874</v>
      </c>
      <c r="M292" s="53" t="s">
        <v>1816</v>
      </c>
      <c r="N292" s="53" t="s">
        <v>1817</v>
      </c>
      <c r="O292" s="53" t="s">
        <v>1818</v>
      </c>
      <c r="P292" s="53" t="s">
        <v>1819</v>
      </c>
      <c r="Q292" s="53" t="s">
        <v>1820</v>
      </c>
      <c r="R292" s="53" t="s">
        <v>1821</v>
      </c>
      <c r="S292" s="53" t="s">
        <v>1875</v>
      </c>
      <c r="T292" s="53" t="s">
        <v>1876</v>
      </c>
      <c r="U292" s="53" t="s">
        <v>1824</v>
      </c>
      <c r="V292" s="53" t="s">
        <v>1825</v>
      </c>
      <c r="W292" s="53" t="s">
        <v>1837</v>
      </c>
      <c r="X292" s="53" t="s">
        <v>1825</v>
      </c>
      <c r="Y292" s="53" t="s">
        <v>1827</v>
      </c>
      <c r="Z292" s="53">
        <v>0.02</v>
      </c>
      <c r="AA292" s="53">
        <v>0.02</v>
      </c>
      <c r="AB292" s="53">
        <v>0</v>
      </c>
      <c r="AC292" s="53">
        <v>0.02</v>
      </c>
      <c r="AD292" s="53">
        <v>0</v>
      </c>
      <c r="AE292" s="53">
        <v>0</v>
      </c>
      <c r="AF292" s="53" t="s">
        <v>1828</v>
      </c>
      <c r="AG292" s="53" t="s">
        <v>1843</v>
      </c>
      <c r="AH292" s="53" t="s">
        <v>1844</v>
      </c>
      <c r="AI292" s="53" t="s">
        <v>1849</v>
      </c>
      <c r="AJ292" s="53" t="s">
        <v>1824</v>
      </c>
      <c r="AK292" s="53" t="s">
        <v>496</v>
      </c>
      <c r="AL292" s="53" t="s">
        <v>1830</v>
      </c>
      <c r="AM292" s="53" t="s">
        <v>1831</v>
      </c>
      <c r="AN292" s="53" t="s">
        <v>1769</v>
      </c>
      <c r="AO292" s="53" t="s">
        <v>641</v>
      </c>
    </row>
    <row r="293" spans="1:41" x14ac:dyDescent="0.25">
      <c r="A293" s="53" t="s">
        <v>30</v>
      </c>
      <c r="B293" s="53" t="s">
        <v>1872</v>
      </c>
      <c r="C293" s="53" t="s">
        <v>1873</v>
      </c>
      <c r="D293" s="53" t="s">
        <v>1841</v>
      </c>
      <c r="E293" s="53" t="s">
        <v>1842</v>
      </c>
      <c r="F293" s="53" t="s">
        <v>775</v>
      </c>
      <c r="G293" s="53" t="s">
        <v>1813</v>
      </c>
      <c r="H293" s="53" t="s">
        <v>775</v>
      </c>
      <c r="I293" s="53" t="s">
        <v>1813</v>
      </c>
      <c r="J293" s="53" t="s">
        <v>1843</v>
      </c>
      <c r="K293" s="53" t="s">
        <v>1844</v>
      </c>
      <c r="L293" s="53" t="s">
        <v>1874</v>
      </c>
      <c r="M293" s="53" t="s">
        <v>1816</v>
      </c>
      <c r="N293" s="53" t="s">
        <v>1817</v>
      </c>
      <c r="O293" s="53" t="s">
        <v>1818</v>
      </c>
      <c r="P293" s="53" t="s">
        <v>1819</v>
      </c>
      <c r="Q293" s="53" t="s">
        <v>1820</v>
      </c>
      <c r="R293" s="53" t="s">
        <v>1821</v>
      </c>
      <c r="S293" s="53" t="s">
        <v>1875</v>
      </c>
      <c r="T293" s="53" t="s">
        <v>1876</v>
      </c>
      <c r="U293" s="53" t="s">
        <v>1824</v>
      </c>
      <c r="V293" s="53" t="s">
        <v>1825</v>
      </c>
      <c r="W293" s="53" t="s">
        <v>1838</v>
      </c>
      <c r="X293" s="53" t="s">
        <v>1825</v>
      </c>
      <c r="Y293" s="53" t="s">
        <v>1827</v>
      </c>
      <c r="Z293" s="53">
        <v>0.08</v>
      </c>
      <c r="AA293" s="53">
        <v>0.08</v>
      </c>
      <c r="AB293" s="53">
        <v>0</v>
      </c>
      <c r="AC293" s="53">
        <v>0.08</v>
      </c>
      <c r="AD293" s="53">
        <v>0</v>
      </c>
      <c r="AE293" s="53">
        <v>0</v>
      </c>
      <c r="AF293" s="53" t="s">
        <v>1828</v>
      </c>
      <c r="AG293" s="53" t="s">
        <v>1843</v>
      </c>
      <c r="AH293" s="53" t="s">
        <v>1844</v>
      </c>
      <c r="AI293" s="53" t="s">
        <v>1849</v>
      </c>
      <c r="AJ293" s="53" t="s">
        <v>1824</v>
      </c>
      <c r="AK293" s="53" t="s">
        <v>496</v>
      </c>
      <c r="AL293" s="53" t="s">
        <v>1830</v>
      </c>
      <c r="AM293" s="53" t="s">
        <v>1831</v>
      </c>
      <c r="AN293" s="53" t="s">
        <v>1769</v>
      </c>
      <c r="AO293" s="53" t="s">
        <v>641</v>
      </c>
    </row>
    <row r="294" spans="1:41" x14ac:dyDescent="0.25">
      <c r="A294" s="53" t="s">
        <v>30</v>
      </c>
      <c r="B294" s="53" t="s">
        <v>1872</v>
      </c>
      <c r="C294" s="53" t="s">
        <v>1873</v>
      </c>
      <c r="D294" s="53" t="s">
        <v>1841</v>
      </c>
      <c r="E294" s="53" t="s">
        <v>1842</v>
      </c>
      <c r="F294" s="53" t="s">
        <v>775</v>
      </c>
      <c r="G294" s="53" t="s">
        <v>1813</v>
      </c>
      <c r="H294" s="53" t="s">
        <v>775</v>
      </c>
      <c r="I294" s="53" t="s">
        <v>1813</v>
      </c>
      <c r="J294" s="53" t="s">
        <v>1843</v>
      </c>
      <c r="K294" s="53" t="s">
        <v>1844</v>
      </c>
      <c r="L294" s="53" t="s">
        <v>1874</v>
      </c>
      <c r="M294" s="53" t="s">
        <v>1816</v>
      </c>
      <c r="N294" s="53" t="s">
        <v>1817</v>
      </c>
      <c r="O294" s="53" t="s">
        <v>1818</v>
      </c>
      <c r="P294" s="53" t="s">
        <v>1819</v>
      </c>
      <c r="Q294" s="53" t="s">
        <v>1820</v>
      </c>
      <c r="R294" s="53" t="s">
        <v>1821</v>
      </c>
      <c r="S294" s="53" t="s">
        <v>1875</v>
      </c>
      <c r="T294" s="53" t="s">
        <v>1876</v>
      </c>
      <c r="U294" s="53" t="s">
        <v>1824</v>
      </c>
      <c r="V294" s="53" t="s">
        <v>1825</v>
      </c>
      <c r="W294" s="53" t="s">
        <v>1848</v>
      </c>
      <c r="X294" s="53" t="s">
        <v>1825</v>
      </c>
      <c r="Y294" s="53" t="s">
        <v>1827</v>
      </c>
      <c r="Z294" s="53">
        <v>2194.4499999999998</v>
      </c>
      <c r="AA294" s="53">
        <v>2194.4499999999998</v>
      </c>
      <c r="AB294" s="53">
        <v>0</v>
      </c>
      <c r="AC294" s="53">
        <v>2194.4499999999998</v>
      </c>
      <c r="AD294" s="53">
        <v>0</v>
      </c>
      <c r="AE294" s="53">
        <v>0</v>
      </c>
      <c r="AF294" s="53" t="s">
        <v>1828</v>
      </c>
      <c r="AG294" s="53" t="s">
        <v>1843</v>
      </c>
      <c r="AH294" s="53" t="s">
        <v>1844</v>
      </c>
      <c r="AI294" s="53" t="s">
        <v>1849</v>
      </c>
      <c r="AJ294" s="53" t="s">
        <v>1824</v>
      </c>
      <c r="AK294" s="53" t="s">
        <v>496</v>
      </c>
      <c r="AL294" s="53" t="s">
        <v>1830</v>
      </c>
      <c r="AM294" s="53" t="s">
        <v>1831</v>
      </c>
      <c r="AN294" s="53" t="s">
        <v>1769</v>
      </c>
      <c r="AO294" s="53" t="s">
        <v>641</v>
      </c>
    </row>
    <row r="295" spans="1:41" x14ac:dyDescent="0.25">
      <c r="A295" s="53" t="s">
        <v>30</v>
      </c>
      <c r="B295" s="53" t="s">
        <v>1877</v>
      </c>
      <c r="C295" s="53" t="s">
        <v>1878</v>
      </c>
      <c r="D295" s="53" t="s">
        <v>1841</v>
      </c>
      <c r="E295" s="53" t="s">
        <v>1842</v>
      </c>
      <c r="F295" s="53" t="s">
        <v>775</v>
      </c>
      <c r="G295" s="53" t="s">
        <v>1813</v>
      </c>
      <c r="H295" s="53" t="s">
        <v>775</v>
      </c>
      <c r="I295" s="53" t="s">
        <v>1813</v>
      </c>
      <c r="J295" s="53" t="s">
        <v>1843</v>
      </c>
      <c r="K295" s="53" t="s">
        <v>1844</v>
      </c>
      <c r="L295" s="53" t="s">
        <v>1879</v>
      </c>
      <c r="M295" s="53" t="s">
        <v>1816</v>
      </c>
      <c r="N295" s="53" t="s">
        <v>1817</v>
      </c>
      <c r="O295" s="53" t="s">
        <v>1818</v>
      </c>
      <c r="P295" s="53" t="s">
        <v>1819</v>
      </c>
      <c r="Q295" s="53" t="s">
        <v>1820</v>
      </c>
      <c r="R295" s="53" t="s">
        <v>1821</v>
      </c>
      <c r="S295" s="53" t="s">
        <v>1880</v>
      </c>
      <c r="T295" s="53" t="s">
        <v>1881</v>
      </c>
      <c r="U295" s="53" t="s">
        <v>1824</v>
      </c>
      <c r="V295" s="53" t="s">
        <v>1825</v>
      </c>
      <c r="W295" s="53" t="s">
        <v>1826</v>
      </c>
      <c r="X295" s="53" t="s">
        <v>1825</v>
      </c>
      <c r="Y295" s="53" t="s">
        <v>1827</v>
      </c>
      <c r="Z295" s="53">
        <v>103.45</v>
      </c>
      <c r="AA295" s="53">
        <v>103.45</v>
      </c>
      <c r="AB295" s="53">
        <v>0</v>
      </c>
      <c r="AC295" s="53">
        <v>103.45</v>
      </c>
      <c r="AD295" s="53">
        <v>0</v>
      </c>
      <c r="AE295" s="53">
        <v>0</v>
      </c>
      <c r="AF295" s="53" t="s">
        <v>1828</v>
      </c>
      <c r="AG295" s="53" t="s">
        <v>1843</v>
      </c>
      <c r="AH295" s="53" t="s">
        <v>1844</v>
      </c>
      <c r="AI295" s="53" t="s">
        <v>1849</v>
      </c>
      <c r="AJ295" s="53" t="s">
        <v>1824</v>
      </c>
      <c r="AK295" s="53" t="s">
        <v>496</v>
      </c>
      <c r="AL295" s="53" t="s">
        <v>1830</v>
      </c>
      <c r="AM295" s="53" t="s">
        <v>1831</v>
      </c>
      <c r="AN295" s="53" t="s">
        <v>1769</v>
      </c>
      <c r="AO295" s="53" t="s">
        <v>641</v>
      </c>
    </row>
    <row r="296" spans="1:41" x14ac:dyDescent="0.25">
      <c r="A296" s="53" t="s">
        <v>30</v>
      </c>
      <c r="B296" s="53" t="s">
        <v>1877</v>
      </c>
      <c r="C296" s="53" t="s">
        <v>1878</v>
      </c>
      <c r="D296" s="53" t="s">
        <v>1841</v>
      </c>
      <c r="E296" s="53" t="s">
        <v>1842</v>
      </c>
      <c r="F296" s="53" t="s">
        <v>775</v>
      </c>
      <c r="G296" s="53" t="s">
        <v>1813</v>
      </c>
      <c r="H296" s="53" t="s">
        <v>775</v>
      </c>
      <c r="I296" s="53" t="s">
        <v>1813</v>
      </c>
      <c r="J296" s="53" t="s">
        <v>1843</v>
      </c>
      <c r="K296" s="53" t="s">
        <v>1844</v>
      </c>
      <c r="L296" s="53" t="s">
        <v>1879</v>
      </c>
      <c r="M296" s="53" t="s">
        <v>1816</v>
      </c>
      <c r="N296" s="53" t="s">
        <v>1817</v>
      </c>
      <c r="O296" s="53" t="s">
        <v>1818</v>
      </c>
      <c r="P296" s="53" t="s">
        <v>1819</v>
      </c>
      <c r="Q296" s="53" t="s">
        <v>1820</v>
      </c>
      <c r="R296" s="53" t="s">
        <v>1821</v>
      </c>
      <c r="S296" s="53" t="s">
        <v>1880</v>
      </c>
      <c r="T296" s="53" t="s">
        <v>1881</v>
      </c>
      <c r="U296" s="53" t="s">
        <v>1824</v>
      </c>
      <c r="V296" s="53" t="s">
        <v>1825</v>
      </c>
      <c r="W296" s="53" t="s">
        <v>1832</v>
      </c>
      <c r="X296" s="53" t="s">
        <v>1825</v>
      </c>
      <c r="Y296" s="53" t="s">
        <v>1827</v>
      </c>
      <c r="Z296" s="53">
        <v>110</v>
      </c>
      <c r="AA296" s="53">
        <v>110</v>
      </c>
      <c r="AB296" s="53">
        <v>0</v>
      </c>
      <c r="AC296" s="53">
        <v>110</v>
      </c>
      <c r="AD296" s="53">
        <v>0</v>
      </c>
      <c r="AE296" s="53">
        <v>0</v>
      </c>
      <c r="AF296" s="53" t="s">
        <v>1828</v>
      </c>
      <c r="AG296" s="53" t="s">
        <v>1843</v>
      </c>
      <c r="AH296" s="53" t="s">
        <v>1844</v>
      </c>
      <c r="AI296" s="53" t="s">
        <v>1849</v>
      </c>
      <c r="AJ296" s="53" t="s">
        <v>1824</v>
      </c>
      <c r="AK296" s="53" t="s">
        <v>496</v>
      </c>
      <c r="AL296" s="53" t="s">
        <v>1830</v>
      </c>
      <c r="AM296" s="53" t="s">
        <v>1831</v>
      </c>
      <c r="AN296" s="53" t="s">
        <v>1769</v>
      </c>
      <c r="AO296" s="53" t="s">
        <v>641</v>
      </c>
    </row>
    <row r="297" spans="1:41" x14ac:dyDescent="0.25">
      <c r="A297" s="53" t="s">
        <v>30</v>
      </c>
      <c r="B297" s="53" t="s">
        <v>1877</v>
      </c>
      <c r="C297" s="53" t="s">
        <v>1878</v>
      </c>
      <c r="D297" s="53" t="s">
        <v>1841</v>
      </c>
      <c r="E297" s="53" t="s">
        <v>1842</v>
      </c>
      <c r="F297" s="53" t="s">
        <v>775</v>
      </c>
      <c r="G297" s="53" t="s">
        <v>1813</v>
      </c>
      <c r="H297" s="53" t="s">
        <v>775</v>
      </c>
      <c r="I297" s="53" t="s">
        <v>1813</v>
      </c>
      <c r="J297" s="53" t="s">
        <v>1843</v>
      </c>
      <c r="K297" s="53" t="s">
        <v>1844</v>
      </c>
      <c r="L297" s="53" t="s">
        <v>1879</v>
      </c>
      <c r="M297" s="53" t="s">
        <v>1816</v>
      </c>
      <c r="N297" s="53" t="s">
        <v>1817</v>
      </c>
      <c r="O297" s="53" t="s">
        <v>1818</v>
      </c>
      <c r="P297" s="53" t="s">
        <v>1819</v>
      </c>
      <c r="Q297" s="53" t="s">
        <v>1820</v>
      </c>
      <c r="R297" s="53" t="s">
        <v>1821</v>
      </c>
      <c r="S297" s="53" t="s">
        <v>1880</v>
      </c>
      <c r="T297" s="53" t="s">
        <v>1881</v>
      </c>
      <c r="U297" s="53" t="s">
        <v>1824</v>
      </c>
      <c r="V297" s="53" t="s">
        <v>1825</v>
      </c>
      <c r="W297" s="53" t="s">
        <v>1837</v>
      </c>
      <c r="X297" s="53" t="s">
        <v>1825</v>
      </c>
      <c r="Y297" s="53" t="s">
        <v>1827</v>
      </c>
      <c r="Z297" s="53">
        <v>174.37</v>
      </c>
      <c r="AA297" s="53">
        <v>174.37</v>
      </c>
      <c r="AB297" s="53">
        <v>0</v>
      </c>
      <c r="AC297" s="53">
        <v>174.37</v>
      </c>
      <c r="AD297" s="53">
        <v>0</v>
      </c>
      <c r="AE297" s="53">
        <v>0</v>
      </c>
      <c r="AF297" s="53" t="s">
        <v>1828</v>
      </c>
      <c r="AG297" s="53" t="s">
        <v>1843</v>
      </c>
      <c r="AH297" s="53" t="s">
        <v>1844</v>
      </c>
      <c r="AI297" s="53" t="s">
        <v>1849</v>
      </c>
      <c r="AJ297" s="53" t="s">
        <v>1824</v>
      </c>
      <c r="AK297" s="53" t="s">
        <v>496</v>
      </c>
      <c r="AL297" s="53" t="s">
        <v>1830</v>
      </c>
      <c r="AM297" s="53" t="s">
        <v>1831</v>
      </c>
      <c r="AN297" s="53" t="s">
        <v>1769</v>
      </c>
      <c r="AO297" s="53" t="s">
        <v>641</v>
      </c>
    </row>
    <row r="298" spans="1:41" x14ac:dyDescent="0.25">
      <c r="A298" s="53" t="s">
        <v>30</v>
      </c>
      <c r="B298" s="53" t="s">
        <v>1877</v>
      </c>
      <c r="C298" s="53" t="s">
        <v>1878</v>
      </c>
      <c r="D298" s="53" t="s">
        <v>1841</v>
      </c>
      <c r="E298" s="53" t="s">
        <v>1842</v>
      </c>
      <c r="F298" s="53" t="s">
        <v>775</v>
      </c>
      <c r="G298" s="53" t="s">
        <v>1813</v>
      </c>
      <c r="H298" s="53" t="s">
        <v>775</v>
      </c>
      <c r="I298" s="53" t="s">
        <v>1813</v>
      </c>
      <c r="J298" s="53" t="s">
        <v>1843</v>
      </c>
      <c r="K298" s="53" t="s">
        <v>1844</v>
      </c>
      <c r="L298" s="53" t="s">
        <v>1879</v>
      </c>
      <c r="M298" s="53" t="s">
        <v>1816</v>
      </c>
      <c r="N298" s="53" t="s">
        <v>1817</v>
      </c>
      <c r="O298" s="53" t="s">
        <v>1818</v>
      </c>
      <c r="P298" s="53" t="s">
        <v>1819</v>
      </c>
      <c r="Q298" s="53" t="s">
        <v>1820</v>
      </c>
      <c r="R298" s="53" t="s">
        <v>1821</v>
      </c>
      <c r="S298" s="53" t="s">
        <v>1880</v>
      </c>
      <c r="T298" s="53" t="s">
        <v>1881</v>
      </c>
      <c r="U298" s="53" t="s">
        <v>1824</v>
      </c>
      <c r="V298" s="53" t="s">
        <v>1825</v>
      </c>
      <c r="W298" s="53" t="s">
        <v>1838</v>
      </c>
      <c r="X298" s="53" t="s">
        <v>1825</v>
      </c>
      <c r="Y298" s="53" t="s">
        <v>1827</v>
      </c>
      <c r="Z298" s="53">
        <v>38.08</v>
      </c>
      <c r="AA298" s="53">
        <v>38.08</v>
      </c>
      <c r="AB298" s="53">
        <v>0</v>
      </c>
      <c r="AC298" s="53">
        <v>38.08</v>
      </c>
      <c r="AD298" s="53">
        <v>0</v>
      </c>
      <c r="AE298" s="53">
        <v>0</v>
      </c>
      <c r="AF298" s="53" t="s">
        <v>1828</v>
      </c>
      <c r="AG298" s="53" t="s">
        <v>1843</v>
      </c>
      <c r="AH298" s="53" t="s">
        <v>1844</v>
      </c>
      <c r="AI298" s="53" t="s">
        <v>1849</v>
      </c>
      <c r="AJ298" s="53" t="s">
        <v>1824</v>
      </c>
      <c r="AK298" s="53" t="s">
        <v>496</v>
      </c>
      <c r="AL298" s="53" t="s">
        <v>1830</v>
      </c>
      <c r="AM298" s="53" t="s">
        <v>1831</v>
      </c>
      <c r="AN298" s="53" t="s">
        <v>1769</v>
      </c>
      <c r="AO298" s="53" t="s">
        <v>641</v>
      </c>
    </row>
    <row r="299" spans="1:41" x14ac:dyDescent="0.25">
      <c r="A299" s="53" t="s">
        <v>30</v>
      </c>
      <c r="B299" s="53" t="s">
        <v>1882</v>
      </c>
      <c r="C299" s="53" t="s">
        <v>1883</v>
      </c>
      <c r="D299" s="53" t="s">
        <v>1841</v>
      </c>
      <c r="E299" s="53" t="s">
        <v>1842</v>
      </c>
      <c r="F299" s="53" t="s">
        <v>775</v>
      </c>
      <c r="G299" s="53" t="s">
        <v>1813</v>
      </c>
      <c r="H299" s="53" t="s">
        <v>775</v>
      </c>
      <c r="I299" s="53" t="s">
        <v>1813</v>
      </c>
      <c r="J299" s="53" t="s">
        <v>1843</v>
      </c>
      <c r="K299" s="53" t="s">
        <v>1844</v>
      </c>
      <c r="L299" s="53" t="s">
        <v>1884</v>
      </c>
      <c r="M299" s="53" t="s">
        <v>1816</v>
      </c>
      <c r="N299" s="53" t="s">
        <v>1817</v>
      </c>
      <c r="O299" s="53" t="s">
        <v>1818</v>
      </c>
      <c r="P299" s="53" t="s">
        <v>1819</v>
      </c>
      <c r="Q299" s="53" t="s">
        <v>1820</v>
      </c>
      <c r="R299" s="53" t="s">
        <v>1821</v>
      </c>
      <c r="S299" s="53" t="s">
        <v>1885</v>
      </c>
      <c r="T299" s="53" t="s">
        <v>1886</v>
      </c>
      <c r="U299" s="53" t="s">
        <v>1824</v>
      </c>
      <c r="V299" s="53" t="s">
        <v>1825</v>
      </c>
      <c r="W299" s="53" t="s">
        <v>1826</v>
      </c>
      <c r="X299" s="53" t="s">
        <v>1825</v>
      </c>
      <c r="Y299" s="53" t="s">
        <v>1827</v>
      </c>
      <c r="Z299" s="53">
        <v>558.79</v>
      </c>
      <c r="AA299" s="53">
        <v>558.79</v>
      </c>
      <c r="AB299" s="53">
        <v>0</v>
      </c>
      <c r="AC299" s="53">
        <v>558.79</v>
      </c>
      <c r="AD299" s="53">
        <v>0</v>
      </c>
      <c r="AE299" s="53">
        <v>0</v>
      </c>
      <c r="AF299" s="53" t="s">
        <v>1828</v>
      </c>
      <c r="AG299" s="53" t="s">
        <v>1843</v>
      </c>
      <c r="AH299" s="53" t="s">
        <v>1844</v>
      </c>
      <c r="AI299" s="53" t="s">
        <v>1849</v>
      </c>
      <c r="AJ299" s="53" t="s">
        <v>1824</v>
      </c>
      <c r="AK299" s="53" t="s">
        <v>496</v>
      </c>
      <c r="AL299" s="53" t="s">
        <v>1830</v>
      </c>
      <c r="AM299" s="53" t="s">
        <v>1831</v>
      </c>
      <c r="AN299" s="53" t="s">
        <v>1769</v>
      </c>
      <c r="AO299" s="53" t="s">
        <v>641</v>
      </c>
    </row>
    <row r="300" spans="1:41" x14ac:dyDescent="0.25">
      <c r="A300" s="53" t="s">
        <v>30</v>
      </c>
      <c r="B300" s="53" t="s">
        <v>1882</v>
      </c>
      <c r="C300" s="53" t="s">
        <v>1883</v>
      </c>
      <c r="D300" s="53" t="s">
        <v>1841</v>
      </c>
      <c r="E300" s="53" t="s">
        <v>1842</v>
      </c>
      <c r="F300" s="53" t="s">
        <v>775</v>
      </c>
      <c r="G300" s="53" t="s">
        <v>1813</v>
      </c>
      <c r="H300" s="53" t="s">
        <v>775</v>
      </c>
      <c r="I300" s="53" t="s">
        <v>1813</v>
      </c>
      <c r="J300" s="53" t="s">
        <v>1843</v>
      </c>
      <c r="K300" s="53" t="s">
        <v>1844</v>
      </c>
      <c r="L300" s="53" t="s">
        <v>1884</v>
      </c>
      <c r="M300" s="53" t="s">
        <v>1816</v>
      </c>
      <c r="N300" s="53" t="s">
        <v>1817</v>
      </c>
      <c r="O300" s="53" t="s">
        <v>1818</v>
      </c>
      <c r="P300" s="53" t="s">
        <v>1819</v>
      </c>
      <c r="Q300" s="53" t="s">
        <v>1820</v>
      </c>
      <c r="R300" s="53" t="s">
        <v>1821</v>
      </c>
      <c r="S300" s="53" t="s">
        <v>1885</v>
      </c>
      <c r="T300" s="53" t="s">
        <v>1886</v>
      </c>
      <c r="U300" s="53" t="s">
        <v>1824</v>
      </c>
      <c r="V300" s="53" t="s">
        <v>1825</v>
      </c>
      <c r="W300" s="53" t="s">
        <v>1832</v>
      </c>
      <c r="X300" s="53" t="s">
        <v>1825</v>
      </c>
      <c r="Y300" s="53" t="s">
        <v>1827</v>
      </c>
      <c r="Z300" s="53">
        <v>90.15</v>
      </c>
      <c r="AA300" s="53">
        <v>90.15</v>
      </c>
      <c r="AB300" s="53">
        <v>0</v>
      </c>
      <c r="AC300" s="53">
        <v>90.15</v>
      </c>
      <c r="AD300" s="53">
        <v>0</v>
      </c>
      <c r="AE300" s="53">
        <v>0</v>
      </c>
      <c r="AF300" s="53" t="s">
        <v>1828</v>
      </c>
      <c r="AG300" s="53" t="s">
        <v>1843</v>
      </c>
      <c r="AH300" s="53" t="s">
        <v>1844</v>
      </c>
      <c r="AI300" s="53" t="s">
        <v>1849</v>
      </c>
      <c r="AJ300" s="53" t="s">
        <v>1824</v>
      </c>
      <c r="AK300" s="53" t="s">
        <v>496</v>
      </c>
      <c r="AL300" s="53" t="s">
        <v>1830</v>
      </c>
      <c r="AM300" s="53" t="s">
        <v>1831</v>
      </c>
      <c r="AN300" s="53" t="s">
        <v>1769</v>
      </c>
      <c r="AO300" s="53" t="s">
        <v>641</v>
      </c>
    </row>
    <row r="301" spans="1:41" x14ac:dyDescent="0.25">
      <c r="A301" s="53" t="s">
        <v>30</v>
      </c>
      <c r="B301" s="53" t="s">
        <v>1882</v>
      </c>
      <c r="C301" s="53" t="s">
        <v>1883</v>
      </c>
      <c r="D301" s="53" t="s">
        <v>1841</v>
      </c>
      <c r="E301" s="53" t="s">
        <v>1842</v>
      </c>
      <c r="F301" s="53" t="s">
        <v>775</v>
      </c>
      <c r="G301" s="53" t="s">
        <v>1813</v>
      </c>
      <c r="H301" s="53" t="s">
        <v>775</v>
      </c>
      <c r="I301" s="53" t="s">
        <v>1813</v>
      </c>
      <c r="J301" s="53" t="s">
        <v>1843</v>
      </c>
      <c r="K301" s="53" t="s">
        <v>1844</v>
      </c>
      <c r="L301" s="53" t="s">
        <v>1884</v>
      </c>
      <c r="M301" s="53" t="s">
        <v>1816</v>
      </c>
      <c r="N301" s="53" t="s">
        <v>1817</v>
      </c>
      <c r="O301" s="53" t="s">
        <v>1818</v>
      </c>
      <c r="P301" s="53" t="s">
        <v>1819</v>
      </c>
      <c r="Q301" s="53" t="s">
        <v>1820</v>
      </c>
      <c r="R301" s="53" t="s">
        <v>1821</v>
      </c>
      <c r="S301" s="53" t="s">
        <v>1885</v>
      </c>
      <c r="T301" s="53" t="s">
        <v>1886</v>
      </c>
      <c r="U301" s="53" t="s">
        <v>1824</v>
      </c>
      <c r="V301" s="53" t="s">
        <v>1825</v>
      </c>
      <c r="W301" s="53" t="s">
        <v>1837</v>
      </c>
      <c r="X301" s="53" t="s">
        <v>1825</v>
      </c>
      <c r="Y301" s="53" t="s">
        <v>1827</v>
      </c>
      <c r="Z301" s="53">
        <v>148.85</v>
      </c>
      <c r="AA301" s="53">
        <v>148.85</v>
      </c>
      <c r="AB301" s="53">
        <v>0</v>
      </c>
      <c r="AC301" s="53">
        <v>148.85</v>
      </c>
      <c r="AD301" s="53">
        <v>0</v>
      </c>
      <c r="AE301" s="53">
        <v>0</v>
      </c>
      <c r="AF301" s="53" t="s">
        <v>1828</v>
      </c>
      <c r="AG301" s="53" t="s">
        <v>1843</v>
      </c>
      <c r="AH301" s="53" t="s">
        <v>1844</v>
      </c>
      <c r="AI301" s="53" t="s">
        <v>1849</v>
      </c>
      <c r="AJ301" s="53" t="s">
        <v>1824</v>
      </c>
      <c r="AK301" s="53" t="s">
        <v>496</v>
      </c>
      <c r="AL301" s="53" t="s">
        <v>1830</v>
      </c>
      <c r="AM301" s="53" t="s">
        <v>1831</v>
      </c>
      <c r="AN301" s="53" t="s">
        <v>1769</v>
      </c>
      <c r="AO301" s="53" t="s">
        <v>641</v>
      </c>
    </row>
    <row r="302" spans="1:41" x14ac:dyDescent="0.25">
      <c r="A302" s="53" t="s">
        <v>30</v>
      </c>
      <c r="B302" s="53" t="s">
        <v>1882</v>
      </c>
      <c r="C302" s="53" t="s">
        <v>1883</v>
      </c>
      <c r="D302" s="53" t="s">
        <v>1841</v>
      </c>
      <c r="E302" s="53" t="s">
        <v>1842</v>
      </c>
      <c r="F302" s="53" t="s">
        <v>775</v>
      </c>
      <c r="G302" s="53" t="s">
        <v>1813</v>
      </c>
      <c r="H302" s="53" t="s">
        <v>775</v>
      </c>
      <c r="I302" s="53" t="s">
        <v>1813</v>
      </c>
      <c r="J302" s="53" t="s">
        <v>1843</v>
      </c>
      <c r="K302" s="53" t="s">
        <v>1844</v>
      </c>
      <c r="L302" s="53" t="s">
        <v>1884</v>
      </c>
      <c r="M302" s="53" t="s">
        <v>1816</v>
      </c>
      <c r="N302" s="53" t="s">
        <v>1817</v>
      </c>
      <c r="O302" s="53" t="s">
        <v>1818</v>
      </c>
      <c r="P302" s="53" t="s">
        <v>1819</v>
      </c>
      <c r="Q302" s="53" t="s">
        <v>1820</v>
      </c>
      <c r="R302" s="53" t="s">
        <v>1821</v>
      </c>
      <c r="S302" s="53" t="s">
        <v>1885</v>
      </c>
      <c r="T302" s="53" t="s">
        <v>1886</v>
      </c>
      <c r="U302" s="53" t="s">
        <v>1824</v>
      </c>
      <c r="V302" s="53" t="s">
        <v>1825</v>
      </c>
      <c r="W302" s="53" t="s">
        <v>1838</v>
      </c>
      <c r="X302" s="53" t="s">
        <v>1825</v>
      </c>
      <c r="Y302" s="53" t="s">
        <v>1827</v>
      </c>
      <c r="Z302" s="53">
        <v>25.87</v>
      </c>
      <c r="AA302" s="53">
        <v>25.87</v>
      </c>
      <c r="AB302" s="53">
        <v>0</v>
      </c>
      <c r="AC302" s="53">
        <v>25.87</v>
      </c>
      <c r="AD302" s="53">
        <v>0</v>
      </c>
      <c r="AE302" s="53">
        <v>0</v>
      </c>
      <c r="AF302" s="53" t="s">
        <v>1828</v>
      </c>
      <c r="AG302" s="53" t="s">
        <v>1843</v>
      </c>
      <c r="AH302" s="53" t="s">
        <v>1844</v>
      </c>
      <c r="AI302" s="53" t="s">
        <v>1849</v>
      </c>
      <c r="AJ302" s="53" t="s">
        <v>1824</v>
      </c>
      <c r="AK302" s="53" t="s">
        <v>496</v>
      </c>
      <c r="AL302" s="53" t="s">
        <v>1830</v>
      </c>
      <c r="AM302" s="53" t="s">
        <v>1831</v>
      </c>
      <c r="AN302" s="53" t="s">
        <v>1769</v>
      </c>
      <c r="AO302" s="53" t="s">
        <v>641</v>
      </c>
    </row>
    <row r="303" spans="1:41" x14ac:dyDescent="0.25">
      <c r="A303" s="53" t="s">
        <v>30</v>
      </c>
      <c r="B303" s="53" t="s">
        <v>1887</v>
      </c>
      <c r="C303" s="53" t="s">
        <v>1888</v>
      </c>
      <c r="D303" s="53" t="s">
        <v>1889</v>
      </c>
      <c r="E303" s="53" t="s">
        <v>1890</v>
      </c>
      <c r="F303" s="53" t="s">
        <v>775</v>
      </c>
      <c r="G303" s="53" t="s">
        <v>1813</v>
      </c>
      <c r="H303" s="53" t="s">
        <v>775</v>
      </c>
      <c r="I303" s="53" t="s">
        <v>1813</v>
      </c>
      <c r="J303" s="53" t="s">
        <v>1891</v>
      </c>
      <c r="K303" s="53" t="s">
        <v>1892</v>
      </c>
      <c r="L303" s="53" t="s">
        <v>1893</v>
      </c>
      <c r="M303" s="53" t="s">
        <v>1816</v>
      </c>
      <c r="N303" s="53" t="s">
        <v>1817</v>
      </c>
      <c r="O303" s="53" t="s">
        <v>1818</v>
      </c>
      <c r="P303" s="53" t="s">
        <v>1819</v>
      </c>
      <c r="Q303" s="53" t="s">
        <v>1820</v>
      </c>
      <c r="R303" s="53" t="s">
        <v>1821</v>
      </c>
      <c r="S303" s="53" t="s">
        <v>1894</v>
      </c>
      <c r="T303" s="53" t="s">
        <v>1895</v>
      </c>
      <c r="U303" s="53" t="s">
        <v>1824</v>
      </c>
      <c r="V303" s="53" t="s">
        <v>1825</v>
      </c>
      <c r="W303" s="53" t="s">
        <v>1826</v>
      </c>
      <c r="X303" s="53" t="s">
        <v>1825</v>
      </c>
      <c r="Y303" s="53" t="s">
        <v>1827</v>
      </c>
      <c r="Z303" s="53">
        <v>989.47</v>
      </c>
      <c r="AA303" s="53">
        <v>989.47</v>
      </c>
      <c r="AB303" s="53">
        <v>0</v>
      </c>
      <c r="AC303" s="53">
        <v>989.47</v>
      </c>
      <c r="AD303" s="53">
        <v>0</v>
      </c>
      <c r="AE303" s="53">
        <v>0</v>
      </c>
      <c r="AF303" s="53" t="s">
        <v>1828</v>
      </c>
      <c r="AG303" s="53" t="s">
        <v>1891</v>
      </c>
      <c r="AH303" s="53" t="s">
        <v>1892</v>
      </c>
      <c r="AI303" s="53" t="s">
        <v>1829</v>
      </c>
      <c r="AJ303" s="53" t="s">
        <v>1824</v>
      </c>
      <c r="AK303" s="53" t="s">
        <v>496</v>
      </c>
      <c r="AL303" s="53" t="s">
        <v>1830</v>
      </c>
      <c r="AM303" s="53" t="s">
        <v>1831</v>
      </c>
      <c r="AN303" s="53" t="s">
        <v>1769</v>
      </c>
      <c r="AO303" s="53" t="s">
        <v>641</v>
      </c>
    </row>
    <row r="304" spans="1:41" x14ac:dyDescent="0.25">
      <c r="A304" s="53" t="s">
        <v>30</v>
      </c>
      <c r="B304" s="53" t="s">
        <v>1887</v>
      </c>
      <c r="C304" s="53" t="s">
        <v>1888</v>
      </c>
      <c r="D304" s="53" t="s">
        <v>1889</v>
      </c>
      <c r="E304" s="53" t="s">
        <v>1890</v>
      </c>
      <c r="F304" s="53" t="s">
        <v>775</v>
      </c>
      <c r="G304" s="53" t="s">
        <v>1813</v>
      </c>
      <c r="H304" s="53" t="s">
        <v>775</v>
      </c>
      <c r="I304" s="53" t="s">
        <v>1813</v>
      </c>
      <c r="J304" s="53" t="s">
        <v>1891</v>
      </c>
      <c r="K304" s="53" t="s">
        <v>1892</v>
      </c>
      <c r="L304" s="53" t="s">
        <v>1893</v>
      </c>
      <c r="M304" s="53" t="s">
        <v>1816</v>
      </c>
      <c r="N304" s="53" t="s">
        <v>1817</v>
      </c>
      <c r="O304" s="53" t="s">
        <v>1818</v>
      </c>
      <c r="P304" s="53" t="s">
        <v>1819</v>
      </c>
      <c r="Q304" s="53" t="s">
        <v>1820</v>
      </c>
      <c r="R304" s="53" t="s">
        <v>1821</v>
      </c>
      <c r="S304" s="53" t="s">
        <v>1894</v>
      </c>
      <c r="T304" s="53" t="s">
        <v>1895</v>
      </c>
      <c r="U304" s="53" t="s">
        <v>1824</v>
      </c>
      <c r="V304" s="53" t="s">
        <v>1825</v>
      </c>
      <c r="W304" s="53" t="s">
        <v>1832</v>
      </c>
      <c r="X304" s="53" t="s">
        <v>1825</v>
      </c>
      <c r="Y304" s="53" t="s">
        <v>1827</v>
      </c>
      <c r="Z304" s="53">
        <v>7122.35</v>
      </c>
      <c r="AA304" s="53">
        <v>7122.35</v>
      </c>
      <c r="AB304" s="53">
        <v>0</v>
      </c>
      <c r="AC304" s="53">
        <v>7122.35</v>
      </c>
      <c r="AD304" s="53">
        <v>0</v>
      </c>
      <c r="AE304" s="53">
        <v>0</v>
      </c>
      <c r="AF304" s="53" t="s">
        <v>1828</v>
      </c>
      <c r="AG304" s="53" t="s">
        <v>1891</v>
      </c>
      <c r="AH304" s="53" t="s">
        <v>1892</v>
      </c>
      <c r="AI304" s="53" t="s">
        <v>1829</v>
      </c>
      <c r="AJ304" s="53" t="s">
        <v>1824</v>
      </c>
      <c r="AK304" s="53" t="s">
        <v>496</v>
      </c>
      <c r="AL304" s="53" t="s">
        <v>1830</v>
      </c>
      <c r="AM304" s="53" t="s">
        <v>1831</v>
      </c>
      <c r="AN304" s="53" t="s">
        <v>1769</v>
      </c>
      <c r="AO304" s="53" t="s">
        <v>641</v>
      </c>
    </row>
    <row r="305" spans="1:41" x14ac:dyDescent="0.25">
      <c r="A305" s="53" t="s">
        <v>30</v>
      </c>
      <c r="B305" s="53" t="s">
        <v>1887</v>
      </c>
      <c r="C305" s="53" t="s">
        <v>1888</v>
      </c>
      <c r="D305" s="53" t="s">
        <v>1889</v>
      </c>
      <c r="E305" s="53" t="s">
        <v>1890</v>
      </c>
      <c r="F305" s="53" t="s">
        <v>775</v>
      </c>
      <c r="G305" s="53" t="s">
        <v>1813</v>
      </c>
      <c r="H305" s="53" t="s">
        <v>775</v>
      </c>
      <c r="I305" s="53" t="s">
        <v>1813</v>
      </c>
      <c r="J305" s="53" t="s">
        <v>1891</v>
      </c>
      <c r="K305" s="53" t="s">
        <v>1892</v>
      </c>
      <c r="L305" s="53" t="s">
        <v>1893</v>
      </c>
      <c r="M305" s="53" t="s">
        <v>1816</v>
      </c>
      <c r="N305" s="53" t="s">
        <v>1817</v>
      </c>
      <c r="O305" s="53" t="s">
        <v>1818</v>
      </c>
      <c r="P305" s="53" t="s">
        <v>1819</v>
      </c>
      <c r="Q305" s="53" t="s">
        <v>1820</v>
      </c>
      <c r="R305" s="53" t="s">
        <v>1821</v>
      </c>
      <c r="S305" s="53" t="s">
        <v>1894</v>
      </c>
      <c r="T305" s="53" t="s">
        <v>1895</v>
      </c>
      <c r="U305" s="53" t="s">
        <v>1824</v>
      </c>
      <c r="V305" s="53" t="s">
        <v>1825</v>
      </c>
      <c r="W305" s="53" t="s">
        <v>1833</v>
      </c>
      <c r="X305" s="53" t="s">
        <v>1834</v>
      </c>
      <c r="Y305" s="53" t="s">
        <v>1827</v>
      </c>
      <c r="Z305" s="53">
        <v>320.89999999999998</v>
      </c>
      <c r="AA305" s="53">
        <v>320.89999999999998</v>
      </c>
      <c r="AB305" s="53">
        <v>0</v>
      </c>
      <c r="AC305" s="53">
        <v>320.89999999999998</v>
      </c>
      <c r="AD305" s="53">
        <v>0</v>
      </c>
      <c r="AE305" s="53">
        <v>0</v>
      </c>
      <c r="AF305" s="53" t="s">
        <v>1828</v>
      </c>
      <c r="AG305" s="53" t="s">
        <v>1891</v>
      </c>
      <c r="AH305" s="53" t="s">
        <v>1892</v>
      </c>
      <c r="AI305" s="53" t="s">
        <v>1829</v>
      </c>
      <c r="AJ305" s="53" t="s">
        <v>1824</v>
      </c>
      <c r="AK305" s="53" t="s">
        <v>496</v>
      </c>
      <c r="AL305" s="53" t="s">
        <v>1830</v>
      </c>
      <c r="AM305" s="53" t="s">
        <v>1831</v>
      </c>
      <c r="AN305" s="53" t="s">
        <v>1769</v>
      </c>
      <c r="AO305" s="53" t="s">
        <v>641</v>
      </c>
    </row>
    <row r="306" spans="1:41" x14ac:dyDescent="0.25">
      <c r="A306" s="53" t="s">
        <v>30</v>
      </c>
      <c r="B306" s="53" t="s">
        <v>1887</v>
      </c>
      <c r="C306" s="53" t="s">
        <v>1888</v>
      </c>
      <c r="D306" s="53" t="s">
        <v>1889</v>
      </c>
      <c r="E306" s="53" t="s">
        <v>1890</v>
      </c>
      <c r="F306" s="53" t="s">
        <v>775</v>
      </c>
      <c r="G306" s="53" t="s">
        <v>1813</v>
      </c>
      <c r="H306" s="53" t="s">
        <v>775</v>
      </c>
      <c r="I306" s="53" t="s">
        <v>1813</v>
      </c>
      <c r="J306" s="53" t="s">
        <v>1891</v>
      </c>
      <c r="K306" s="53" t="s">
        <v>1892</v>
      </c>
      <c r="L306" s="53" t="s">
        <v>1893</v>
      </c>
      <c r="M306" s="53" t="s">
        <v>1816</v>
      </c>
      <c r="N306" s="53" t="s">
        <v>1817</v>
      </c>
      <c r="O306" s="53" t="s">
        <v>1818</v>
      </c>
      <c r="P306" s="53" t="s">
        <v>1819</v>
      </c>
      <c r="Q306" s="53" t="s">
        <v>1820</v>
      </c>
      <c r="R306" s="53" t="s">
        <v>1821</v>
      </c>
      <c r="S306" s="53" t="s">
        <v>1894</v>
      </c>
      <c r="T306" s="53" t="s">
        <v>1895</v>
      </c>
      <c r="U306" s="53" t="s">
        <v>1824</v>
      </c>
      <c r="V306" s="53" t="s">
        <v>1825</v>
      </c>
      <c r="W306" s="53" t="s">
        <v>1833</v>
      </c>
      <c r="X306" s="53" t="s">
        <v>1835</v>
      </c>
      <c r="Y306" s="53" t="s">
        <v>1827</v>
      </c>
      <c r="Z306" s="53">
        <v>29.51</v>
      </c>
      <c r="AA306" s="53">
        <v>29.51</v>
      </c>
      <c r="AB306" s="53">
        <v>0</v>
      </c>
      <c r="AC306" s="53">
        <v>29.51</v>
      </c>
      <c r="AD306" s="53">
        <v>0</v>
      </c>
      <c r="AE306" s="53">
        <v>0</v>
      </c>
      <c r="AF306" s="53" t="s">
        <v>1828</v>
      </c>
      <c r="AG306" s="53" t="s">
        <v>1891</v>
      </c>
      <c r="AH306" s="53" t="s">
        <v>1892</v>
      </c>
      <c r="AI306" s="53" t="s">
        <v>1829</v>
      </c>
      <c r="AJ306" s="53" t="s">
        <v>1824</v>
      </c>
      <c r="AK306" s="53" t="s">
        <v>496</v>
      </c>
      <c r="AL306" s="53" t="s">
        <v>1830</v>
      </c>
      <c r="AM306" s="53" t="s">
        <v>1831</v>
      </c>
      <c r="AN306" s="53" t="s">
        <v>1769</v>
      </c>
      <c r="AO306" s="53" t="s">
        <v>641</v>
      </c>
    </row>
    <row r="307" spans="1:41" x14ac:dyDescent="0.25">
      <c r="A307" s="53" t="s">
        <v>30</v>
      </c>
      <c r="B307" s="53" t="s">
        <v>1887</v>
      </c>
      <c r="C307" s="53" t="s">
        <v>1888</v>
      </c>
      <c r="D307" s="53" t="s">
        <v>1889</v>
      </c>
      <c r="E307" s="53" t="s">
        <v>1890</v>
      </c>
      <c r="F307" s="53" t="s">
        <v>775</v>
      </c>
      <c r="G307" s="53" t="s">
        <v>1813</v>
      </c>
      <c r="H307" s="53" t="s">
        <v>775</v>
      </c>
      <c r="I307" s="53" t="s">
        <v>1813</v>
      </c>
      <c r="J307" s="53" t="s">
        <v>1891</v>
      </c>
      <c r="K307" s="53" t="s">
        <v>1892</v>
      </c>
      <c r="L307" s="53" t="s">
        <v>1893</v>
      </c>
      <c r="M307" s="53" t="s">
        <v>1816</v>
      </c>
      <c r="N307" s="53" t="s">
        <v>1817</v>
      </c>
      <c r="O307" s="53" t="s">
        <v>1818</v>
      </c>
      <c r="P307" s="53" t="s">
        <v>1819</v>
      </c>
      <c r="Q307" s="53" t="s">
        <v>1820</v>
      </c>
      <c r="R307" s="53" t="s">
        <v>1821</v>
      </c>
      <c r="S307" s="53" t="s">
        <v>1894</v>
      </c>
      <c r="T307" s="53" t="s">
        <v>1895</v>
      </c>
      <c r="U307" s="53" t="s">
        <v>1824</v>
      </c>
      <c r="V307" s="53" t="s">
        <v>1825</v>
      </c>
      <c r="W307" s="53" t="s">
        <v>1837</v>
      </c>
      <c r="X307" s="53" t="s">
        <v>1825</v>
      </c>
      <c r="Y307" s="53" t="s">
        <v>1827</v>
      </c>
      <c r="Z307" s="53">
        <v>4428.2</v>
      </c>
      <c r="AA307" s="53">
        <v>4428.2</v>
      </c>
      <c r="AB307" s="53">
        <v>0</v>
      </c>
      <c r="AC307" s="53">
        <v>4428.2</v>
      </c>
      <c r="AD307" s="53">
        <v>0</v>
      </c>
      <c r="AE307" s="53">
        <v>0</v>
      </c>
      <c r="AF307" s="53" t="s">
        <v>1828</v>
      </c>
      <c r="AG307" s="53" t="s">
        <v>1891</v>
      </c>
      <c r="AH307" s="53" t="s">
        <v>1892</v>
      </c>
      <c r="AI307" s="53" t="s">
        <v>1829</v>
      </c>
      <c r="AJ307" s="53" t="s">
        <v>1824</v>
      </c>
      <c r="AK307" s="53" t="s">
        <v>496</v>
      </c>
      <c r="AL307" s="53" t="s">
        <v>1830</v>
      </c>
      <c r="AM307" s="53" t="s">
        <v>1831</v>
      </c>
      <c r="AN307" s="53" t="s">
        <v>1769</v>
      </c>
      <c r="AO307" s="53" t="s">
        <v>641</v>
      </c>
    </row>
    <row r="308" spans="1:41" x14ac:dyDescent="0.25">
      <c r="A308" s="53" t="s">
        <v>30</v>
      </c>
      <c r="B308" s="53" t="s">
        <v>1896</v>
      </c>
      <c r="C308" s="53" t="s">
        <v>1897</v>
      </c>
      <c r="D308" s="53" t="s">
        <v>1841</v>
      </c>
      <c r="E308" s="53" t="s">
        <v>1842</v>
      </c>
      <c r="F308" s="53" t="s">
        <v>775</v>
      </c>
      <c r="G308" s="53" t="s">
        <v>1813</v>
      </c>
      <c r="H308" s="53" t="s">
        <v>775</v>
      </c>
      <c r="I308" s="53" t="s">
        <v>1813</v>
      </c>
      <c r="J308" s="53" t="s">
        <v>1843</v>
      </c>
      <c r="K308" s="53" t="s">
        <v>1844</v>
      </c>
      <c r="L308" s="53" t="s">
        <v>1898</v>
      </c>
      <c r="M308" s="53" t="s">
        <v>1816</v>
      </c>
      <c r="N308" s="53" t="s">
        <v>1817</v>
      </c>
      <c r="O308" s="53" t="s">
        <v>1818</v>
      </c>
      <c r="P308" s="53" t="s">
        <v>1819</v>
      </c>
      <c r="Q308" s="53" t="s">
        <v>1820</v>
      </c>
      <c r="R308" s="53" t="s">
        <v>1821</v>
      </c>
      <c r="S308" s="53" t="s">
        <v>1899</v>
      </c>
      <c r="T308" s="53" t="s">
        <v>1900</v>
      </c>
      <c r="U308" s="53" t="s">
        <v>1824</v>
      </c>
      <c r="V308" s="53" t="s">
        <v>1825</v>
      </c>
      <c r="W308" s="53" t="s">
        <v>1833</v>
      </c>
      <c r="X308" s="53" t="s">
        <v>1834</v>
      </c>
      <c r="Y308" s="53" t="s">
        <v>1827</v>
      </c>
      <c r="Z308" s="53">
        <v>2.79</v>
      </c>
      <c r="AA308" s="53">
        <v>2.79</v>
      </c>
      <c r="AB308" s="53">
        <v>0</v>
      </c>
      <c r="AC308" s="53">
        <v>2.79</v>
      </c>
      <c r="AD308" s="53">
        <v>0</v>
      </c>
      <c r="AE308" s="53">
        <v>0</v>
      </c>
      <c r="AF308" s="53" t="s">
        <v>1828</v>
      </c>
      <c r="AG308" s="53" t="s">
        <v>1843</v>
      </c>
      <c r="AH308" s="53" t="s">
        <v>1844</v>
      </c>
      <c r="AI308" s="53" t="s">
        <v>1849</v>
      </c>
      <c r="AJ308" s="53" t="s">
        <v>1824</v>
      </c>
      <c r="AK308" s="53" t="s">
        <v>496</v>
      </c>
      <c r="AL308" s="53" t="s">
        <v>1830</v>
      </c>
      <c r="AM308" s="53" t="s">
        <v>1831</v>
      </c>
      <c r="AN308" s="53" t="s">
        <v>1769</v>
      </c>
      <c r="AO308" s="53" t="s">
        <v>641</v>
      </c>
    </row>
    <row r="309" spans="1:41" x14ac:dyDescent="0.25">
      <c r="A309" s="53" t="s">
        <v>30</v>
      </c>
      <c r="B309" s="53" t="s">
        <v>1896</v>
      </c>
      <c r="C309" s="53" t="s">
        <v>1897</v>
      </c>
      <c r="D309" s="53" t="s">
        <v>1841</v>
      </c>
      <c r="E309" s="53" t="s">
        <v>1842</v>
      </c>
      <c r="F309" s="53" t="s">
        <v>775</v>
      </c>
      <c r="G309" s="53" t="s">
        <v>1813</v>
      </c>
      <c r="H309" s="53" t="s">
        <v>775</v>
      </c>
      <c r="I309" s="53" t="s">
        <v>1813</v>
      </c>
      <c r="J309" s="53" t="s">
        <v>1843</v>
      </c>
      <c r="K309" s="53" t="s">
        <v>1844</v>
      </c>
      <c r="L309" s="53" t="s">
        <v>1898</v>
      </c>
      <c r="M309" s="53" t="s">
        <v>1816</v>
      </c>
      <c r="N309" s="53" t="s">
        <v>1817</v>
      </c>
      <c r="O309" s="53" t="s">
        <v>1818</v>
      </c>
      <c r="P309" s="53" t="s">
        <v>1819</v>
      </c>
      <c r="Q309" s="53" t="s">
        <v>1820</v>
      </c>
      <c r="R309" s="53" t="s">
        <v>1821</v>
      </c>
      <c r="S309" s="53" t="s">
        <v>1899</v>
      </c>
      <c r="T309" s="53" t="s">
        <v>1900</v>
      </c>
      <c r="U309" s="53" t="s">
        <v>1824</v>
      </c>
      <c r="V309" s="53" t="s">
        <v>1825</v>
      </c>
      <c r="W309" s="53" t="s">
        <v>1848</v>
      </c>
      <c r="X309" s="53" t="s">
        <v>1825</v>
      </c>
      <c r="Y309" s="53" t="s">
        <v>1827</v>
      </c>
      <c r="Z309" s="53">
        <v>1872.54</v>
      </c>
      <c r="AA309" s="53">
        <v>1872.54</v>
      </c>
      <c r="AB309" s="53">
        <v>0</v>
      </c>
      <c r="AC309" s="53">
        <v>1872.54</v>
      </c>
      <c r="AD309" s="53">
        <v>0</v>
      </c>
      <c r="AE309" s="53">
        <v>0</v>
      </c>
      <c r="AF309" s="53" t="s">
        <v>1828</v>
      </c>
      <c r="AG309" s="53" t="s">
        <v>1843</v>
      </c>
      <c r="AH309" s="53" t="s">
        <v>1844</v>
      </c>
      <c r="AI309" s="53" t="s">
        <v>1849</v>
      </c>
      <c r="AJ309" s="53" t="s">
        <v>1824</v>
      </c>
      <c r="AK309" s="53" t="s">
        <v>496</v>
      </c>
      <c r="AL309" s="53" t="s">
        <v>1830</v>
      </c>
      <c r="AM309" s="53" t="s">
        <v>1831</v>
      </c>
      <c r="AN309" s="53" t="s">
        <v>1769</v>
      </c>
      <c r="AO309" s="53" t="s">
        <v>641</v>
      </c>
    </row>
    <row r="310" spans="1:41" x14ac:dyDescent="0.25">
      <c r="A310" s="53" t="s">
        <v>30</v>
      </c>
      <c r="B310" s="53" t="s">
        <v>1901</v>
      </c>
      <c r="C310" s="53" t="s">
        <v>1902</v>
      </c>
      <c r="D310" s="53" t="s">
        <v>1903</v>
      </c>
      <c r="E310" s="53" t="s">
        <v>220</v>
      </c>
      <c r="F310" s="53" t="s">
        <v>775</v>
      </c>
      <c r="G310" s="53" t="s">
        <v>1813</v>
      </c>
      <c r="H310" s="53" t="s">
        <v>775</v>
      </c>
      <c r="I310" s="53" t="s">
        <v>1813</v>
      </c>
      <c r="J310" s="53" t="s">
        <v>1904</v>
      </c>
      <c r="K310" s="53" t="s">
        <v>1905</v>
      </c>
      <c r="L310" s="53" t="s">
        <v>1906</v>
      </c>
      <c r="M310" s="53" t="s">
        <v>1816</v>
      </c>
      <c r="N310" s="53" t="s">
        <v>1817</v>
      </c>
      <c r="O310" s="53" t="s">
        <v>1818</v>
      </c>
      <c r="P310" s="53" t="s">
        <v>1819</v>
      </c>
      <c r="Q310" s="53" t="s">
        <v>1820</v>
      </c>
      <c r="R310" s="53" t="s">
        <v>1821</v>
      </c>
      <c r="S310" s="53" t="s">
        <v>1907</v>
      </c>
      <c r="T310" s="53" t="s">
        <v>1908</v>
      </c>
      <c r="U310" s="53" t="s">
        <v>1824</v>
      </c>
      <c r="V310" s="53" t="s">
        <v>1825</v>
      </c>
      <c r="W310" s="53" t="s">
        <v>1826</v>
      </c>
      <c r="X310" s="53" t="s">
        <v>1825</v>
      </c>
      <c r="Y310" s="53" t="s">
        <v>1827</v>
      </c>
      <c r="Z310" s="53">
        <v>6893.91</v>
      </c>
      <c r="AA310" s="53">
        <v>6893.91</v>
      </c>
      <c r="AB310" s="53">
        <v>0</v>
      </c>
      <c r="AC310" s="53">
        <v>6893.91</v>
      </c>
      <c r="AD310" s="53">
        <v>0</v>
      </c>
      <c r="AE310" s="53">
        <v>0</v>
      </c>
      <c r="AF310" s="53" t="s">
        <v>1828</v>
      </c>
      <c r="AG310" s="53" t="s">
        <v>1904</v>
      </c>
      <c r="AH310" s="53" t="s">
        <v>1905</v>
      </c>
      <c r="AI310" s="53" t="s">
        <v>1829</v>
      </c>
      <c r="AJ310" s="53" t="s">
        <v>1824</v>
      </c>
      <c r="AK310" s="53" t="s">
        <v>496</v>
      </c>
      <c r="AL310" s="53" t="s">
        <v>1830</v>
      </c>
      <c r="AM310" s="53" t="s">
        <v>1831</v>
      </c>
      <c r="AN310" s="53" t="s">
        <v>1766</v>
      </c>
      <c r="AO310" s="53" t="s">
        <v>483</v>
      </c>
    </row>
    <row r="311" spans="1:41" x14ac:dyDescent="0.25">
      <c r="A311" s="53" t="s">
        <v>30</v>
      </c>
      <c r="B311" s="53" t="s">
        <v>1901</v>
      </c>
      <c r="C311" s="53" t="s">
        <v>1902</v>
      </c>
      <c r="D311" s="53" t="s">
        <v>1903</v>
      </c>
      <c r="E311" s="53" t="s">
        <v>220</v>
      </c>
      <c r="F311" s="53" t="s">
        <v>775</v>
      </c>
      <c r="G311" s="53" t="s">
        <v>1813</v>
      </c>
      <c r="H311" s="53" t="s">
        <v>775</v>
      </c>
      <c r="I311" s="53" t="s">
        <v>1813</v>
      </c>
      <c r="J311" s="53" t="s">
        <v>1904</v>
      </c>
      <c r="K311" s="53" t="s">
        <v>1905</v>
      </c>
      <c r="L311" s="53" t="s">
        <v>1906</v>
      </c>
      <c r="M311" s="53" t="s">
        <v>1816</v>
      </c>
      <c r="N311" s="53" t="s">
        <v>1817</v>
      </c>
      <c r="O311" s="53" t="s">
        <v>1818</v>
      </c>
      <c r="P311" s="53" t="s">
        <v>1819</v>
      </c>
      <c r="Q311" s="53" t="s">
        <v>1820</v>
      </c>
      <c r="R311" s="53" t="s">
        <v>1821</v>
      </c>
      <c r="S311" s="53" t="s">
        <v>1907</v>
      </c>
      <c r="T311" s="53" t="s">
        <v>1908</v>
      </c>
      <c r="U311" s="53" t="s">
        <v>1824</v>
      </c>
      <c r="V311" s="53" t="s">
        <v>1825</v>
      </c>
      <c r="W311" s="53" t="s">
        <v>1832</v>
      </c>
      <c r="X311" s="53" t="s">
        <v>1825</v>
      </c>
      <c r="Y311" s="53" t="s">
        <v>1827</v>
      </c>
      <c r="Z311" s="53">
        <v>23384.639999999999</v>
      </c>
      <c r="AA311" s="53">
        <v>23384.639999999999</v>
      </c>
      <c r="AB311" s="53">
        <v>0</v>
      </c>
      <c r="AC311" s="53">
        <v>23384.639999999999</v>
      </c>
      <c r="AD311" s="53">
        <v>0</v>
      </c>
      <c r="AE311" s="53">
        <v>0</v>
      </c>
      <c r="AF311" s="53" t="s">
        <v>1828</v>
      </c>
      <c r="AG311" s="53" t="s">
        <v>1904</v>
      </c>
      <c r="AH311" s="53" t="s">
        <v>1905</v>
      </c>
      <c r="AI311" s="53" t="s">
        <v>1829</v>
      </c>
      <c r="AJ311" s="53" t="s">
        <v>1824</v>
      </c>
      <c r="AK311" s="53" t="s">
        <v>496</v>
      </c>
      <c r="AL311" s="53" t="s">
        <v>1830</v>
      </c>
      <c r="AM311" s="53" t="s">
        <v>1831</v>
      </c>
      <c r="AN311" s="53" t="s">
        <v>1766</v>
      </c>
      <c r="AO311" s="53" t="s">
        <v>483</v>
      </c>
    </row>
    <row r="312" spans="1:41" x14ac:dyDescent="0.25">
      <c r="A312" s="53" t="s">
        <v>30</v>
      </c>
      <c r="B312" s="53" t="s">
        <v>1901</v>
      </c>
      <c r="C312" s="53" t="s">
        <v>1902</v>
      </c>
      <c r="D312" s="53" t="s">
        <v>1903</v>
      </c>
      <c r="E312" s="53" t="s">
        <v>220</v>
      </c>
      <c r="F312" s="53" t="s">
        <v>775</v>
      </c>
      <c r="G312" s="53" t="s">
        <v>1813</v>
      </c>
      <c r="H312" s="53" t="s">
        <v>775</v>
      </c>
      <c r="I312" s="53" t="s">
        <v>1813</v>
      </c>
      <c r="J312" s="53" t="s">
        <v>1904</v>
      </c>
      <c r="K312" s="53" t="s">
        <v>1905</v>
      </c>
      <c r="L312" s="53" t="s">
        <v>1906</v>
      </c>
      <c r="M312" s="53" t="s">
        <v>1816</v>
      </c>
      <c r="N312" s="53" t="s">
        <v>1817</v>
      </c>
      <c r="O312" s="53" t="s">
        <v>1818</v>
      </c>
      <c r="P312" s="53" t="s">
        <v>1819</v>
      </c>
      <c r="Q312" s="53" t="s">
        <v>1820</v>
      </c>
      <c r="R312" s="53" t="s">
        <v>1821</v>
      </c>
      <c r="S312" s="53" t="s">
        <v>1907</v>
      </c>
      <c r="T312" s="53" t="s">
        <v>1908</v>
      </c>
      <c r="U312" s="53" t="s">
        <v>1824</v>
      </c>
      <c r="V312" s="53" t="s">
        <v>1825</v>
      </c>
      <c r="W312" s="53" t="s">
        <v>1833</v>
      </c>
      <c r="X312" s="53" t="s">
        <v>1835</v>
      </c>
      <c r="Y312" s="53" t="s">
        <v>1827</v>
      </c>
      <c r="Z312" s="53">
        <v>0.68</v>
      </c>
      <c r="AA312" s="53">
        <v>0.68</v>
      </c>
      <c r="AB312" s="53">
        <v>0</v>
      </c>
      <c r="AC312" s="53">
        <v>0.68</v>
      </c>
      <c r="AD312" s="53">
        <v>0</v>
      </c>
      <c r="AE312" s="53">
        <v>0</v>
      </c>
      <c r="AF312" s="53" t="s">
        <v>1828</v>
      </c>
      <c r="AG312" s="53" t="s">
        <v>1904</v>
      </c>
      <c r="AH312" s="53" t="s">
        <v>1905</v>
      </c>
      <c r="AI312" s="53" t="s">
        <v>1829</v>
      </c>
      <c r="AJ312" s="53" t="s">
        <v>1824</v>
      </c>
      <c r="AK312" s="53" t="s">
        <v>496</v>
      </c>
      <c r="AL312" s="53" t="s">
        <v>1830</v>
      </c>
      <c r="AM312" s="53" t="s">
        <v>1831</v>
      </c>
      <c r="AN312" s="53" t="s">
        <v>1766</v>
      </c>
      <c r="AO312" s="53" t="s">
        <v>483</v>
      </c>
    </row>
    <row r="313" spans="1:41" x14ac:dyDescent="0.25">
      <c r="A313" s="53" t="s">
        <v>30</v>
      </c>
      <c r="B313" s="53" t="s">
        <v>1901</v>
      </c>
      <c r="C313" s="53" t="s">
        <v>1902</v>
      </c>
      <c r="D313" s="53" t="s">
        <v>1903</v>
      </c>
      <c r="E313" s="53" t="s">
        <v>220</v>
      </c>
      <c r="F313" s="53" t="s">
        <v>775</v>
      </c>
      <c r="G313" s="53" t="s">
        <v>1813</v>
      </c>
      <c r="H313" s="53" t="s">
        <v>775</v>
      </c>
      <c r="I313" s="53" t="s">
        <v>1813</v>
      </c>
      <c r="J313" s="53" t="s">
        <v>1904</v>
      </c>
      <c r="K313" s="53" t="s">
        <v>1905</v>
      </c>
      <c r="L313" s="53" t="s">
        <v>1906</v>
      </c>
      <c r="M313" s="53" t="s">
        <v>1816</v>
      </c>
      <c r="N313" s="53" t="s">
        <v>1817</v>
      </c>
      <c r="O313" s="53" t="s">
        <v>1818</v>
      </c>
      <c r="P313" s="53" t="s">
        <v>1819</v>
      </c>
      <c r="Q313" s="53" t="s">
        <v>1820</v>
      </c>
      <c r="R313" s="53" t="s">
        <v>1821</v>
      </c>
      <c r="S313" s="53" t="s">
        <v>1907</v>
      </c>
      <c r="T313" s="53" t="s">
        <v>1908</v>
      </c>
      <c r="U313" s="53" t="s">
        <v>1824</v>
      </c>
      <c r="V313" s="53" t="s">
        <v>1825</v>
      </c>
      <c r="W313" s="53" t="s">
        <v>1838</v>
      </c>
      <c r="X313" s="53" t="s">
        <v>1825</v>
      </c>
      <c r="Y313" s="53" t="s">
        <v>1827</v>
      </c>
      <c r="Z313" s="53">
        <v>1682.95</v>
      </c>
      <c r="AA313" s="53">
        <v>1682.95</v>
      </c>
      <c r="AB313" s="53">
        <v>0</v>
      </c>
      <c r="AC313" s="53">
        <v>1682.95</v>
      </c>
      <c r="AD313" s="53">
        <v>0</v>
      </c>
      <c r="AE313" s="53">
        <v>0</v>
      </c>
      <c r="AF313" s="53" t="s">
        <v>1828</v>
      </c>
      <c r="AG313" s="53" t="s">
        <v>1904</v>
      </c>
      <c r="AH313" s="53" t="s">
        <v>1905</v>
      </c>
      <c r="AI313" s="53" t="s">
        <v>1829</v>
      </c>
      <c r="AJ313" s="53" t="s">
        <v>1824</v>
      </c>
      <c r="AK313" s="53" t="s">
        <v>496</v>
      </c>
      <c r="AL313" s="53" t="s">
        <v>1830</v>
      </c>
      <c r="AM313" s="53" t="s">
        <v>1831</v>
      </c>
      <c r="AN313" s="53" t="s">
        <v>1766</v>
      </c>
      <c r="AO313" s="53" t="s">
        <v>483</v>
      </c>
    </row>
    <row r="314" spans="1:41" x14ac:dyDescent="0.25">
      <c r="A314" s="53" t="s">
        <v>30</v>
      </c>
      <c r="B314" s="53" t="s">
        <v>1909</v>
      </c>
      <c r="C314" s="53" t="s">
        <v>1910</v>
      </c>
      <c r="D314" s="53" t="s">
        <v>1903</v>
      </c>
      <c r="E314" s="53" t="s">
        <v>220</v>
      </c>
      <c r="F314" s="53" t="s">
        <v>775</v>
      </c>
      <c r="G314" s="53" t="s">
        <v>1813</v>
      </c>
      <c r="H314" s="53" t="s">
        <v>775</v>
      </c>
      <c r="I314" s="53" t="s">
        <v>1813</v>
      </c>
      <c r="J314" s="53" t="s">
        <v>1904</v>
      </c>
      <c r="K314" s="53" t="s">
        <v>1905</v>
      </c>
      <c r="L314" s="53" t="s">
        <v>1911</v>
      </c>
      <c r="M314" s="53" t="s">
        <v>1816</v>
      </c>
      <c r="N314" s="53" t="s">
        <v>1817</v>
      </c>
      <c r="O314" s="53" t="s">
        <v>1818</v>
      </c>
      <c r="P314" s="53" t="s">
        <v>1819</v>
      </c>
      <c r="Q314" s="53" t="s">
        <v>1820</v>
      </c>
      <c r="R314" s="53" t="s">
        <v>1821</v>
      </c>
      <c r="S314" s="53" t="s">
        <v>1912</v>
      </c>
      <c r="T314" s="53" t="s">
        <v>1913</v>
      </c>
      <c r="U314" s="53" t="s">
        <v>1824</v>
      </c>
      <c r="V314" s="53" t="s">
        <v>1825</v>
      </c>
      <c r="W314" s="53" t="s">
        <v>1856</v>
      </c>
      <c r="X314" s="53" t="s">
        <v>1857</v>
      </c>
      <c r="Y314" s="53" t="s">
        <v>1827</v>
      </c>
      <c r="Z314" s="53">
        <v>7500</v>
      </c>
      <c r="AA314" s="53">
        <v>7500</v>
      </c>
      <c r="AB314" s="53">
        <v>0</v>
      </c>
      <c r="AC314" s="53">
        <v>7500</v>
      </c>
      <c r="AD314" s="53">
        <v>0</v>
      </c>
      <c r="AE314" s="53">
        <v>0</v>
      </c>
      <c r="AF314" s="53" t="s">
        <v>1828</v>
      </c>
      <c r="AG314" s="53" t="s">
        <v>1904</v>
      </c>
      <c r="AH314" s="53" t="s">
        <v>1905</v>
      </c>
      <c r="AI314" s="53" t="s">
        <v>1829</v>
      </c>
      <c r="AJ314" s="53" t="s">
        <v>1824</v>
      </c>
      <c r="AK314" s="53" t="s">
        <v>496</v>
      </c>
      <c r="AL314" s="53" t="s">
        <v>1830</v>
      </c>
      <c r="AM314" s="53" t="s">
        <v>1831</v>
      </c>
      <c r="AN314" s="53" t="s">
        <v>1766</v>
      </c>
      <c r="AO314" s="53" t="s">
        <v>483</v>
      </c>
    </row>
    <row r="315" spans="1:41" x14ac:dyDescent="0.25">
      <c r="A315" s="53" t="s">
        <v>30</v>
      </c>
      <c r="B315" s="53" t="s">
        <v>1914</v>
      </c>
      <c r="C315" s="53" t="s">
        <v>1915</v>
      </c>
      <c r="D315" s="53" t="s">
        <v>1903</v>
      </c>
      <c r="E315" s="53" t="s">
        <v>220</v>
      </c>
      <c r="F315" s="53" t="s">
        <v>775</v>
      </c>
      <c r="G315" s="53" t="s">
        <v>1813</v>
      </c>
      <c r="H315" s="53" t="s">
        <v>775</v>
      </c>
      <c r="I315" s="53" t="s">
        <v>1813</v>
      </c>
      <c r="J315" s="53" t="s">
        <v>1904</v>
      </c>
      <c r="K315" s="53" t="s">
        <v>1905</v>
      </c>
      <c r="L315" s="53" t="s">
        <v>1916</v>
      </c>
      <c r="M315" s="53" t="s">
        <v>1816</v>
      </c>
      <c r="N315" s="53" t="s">
        <v>1817</v>
      </c>
      <c r="O315" s="53" t="s">
        <v>1818</v>
      </c>
      <c r="P315" s="53" t="s">
        <v>1819</v>
      </c>
      <c r="Q315" s="53" t="s">
        <v>1820</v>
      </c>
      <c r="R315" s="53" t="s">
        <v>1821</v>
      </c>
      <c r="S315" s="53" t="s">
        <v>1917</v>
      </c>
      <c r="T315" s="53" t="s">
        <v>1918</v>
      </c>
      <c r="U315" s="53" t="s">
        <v>1824</v>
      </c>
      <c r="V315" s="53" t="s">
        <v>1825</v>
      </c>
      <c r="W315" s="53" t="s">
        <v>1826</v>
      </c>
      <c r="X315" s="53" t="s">
        <v>1825</v>
      </c>
      <c r="Y315" s="53" t="s">
        <v>1827</v>
      </c>
      <c r="Z315" s="53">
        <v>350.32</v>
      </c>
      <c r="AA315" s="53">
        <v>350.32</v>
      </c>
      <c r="AB315" s="53">
        <v>0</v>
      </c>
      <c r="AC315" s="53">
        <v>350.32</v>
      </c>
      <c r="AD315" s="53">
        <v>0</v>
      </c>
      <c r="AE315" s="53">
        <v>0</v>
      </c>
      <c r="AF315" s="53" t="s">
        <v>1828</v>
      </c>
      <c r="AG315" s="53" t="s">
        <v>1904</v>
      </c>
      <c r="AH315" s="53" t="s">
        <v>1905</v>
      </c>
      <c r="AI315" s="53" t="s">
        <v>1829</v>
      </c>
      <c r="AJ315" s="53" t="s">
        <v>1824</v>
      </c>
      <c r="AK315" s="53" t="s">
        <v>496</v>
      </c>
      <c r="AL315" s="53" t="s">
        <v>1830</v>
      </c>
      <c r="AM315" s="53" t="s">
        <v>1831</v>
      </c>
      <c r="AN315" s="53" t="s">
        <v>220</v>
      </c>
      <c r="AO315" s="53" t="s">
        <v>483</v>
      </c>
    </row>
    <row r="316" spans="1:41" x14ac:dyDescent="0.25">
      <c r="A316" s="53" t="s">
        <v>30</v>
      </c>
      <c r="B316" s="53" t="s">
        <v>1914</v>
      </c>
      <c r="C316" s="53" t="s">
        <v>1915</v>
      </c>
      <c r="D316" s="53" t="s">
        <v>1903</v>
      </c>
      <c r="E316" s="53" t="s">
        <v>220</v>
      </c>
      <c r="F316" s="53" t="s">
        <v>775</v>
      </c>
      <c r="G316" s="53" t="s">
        <v>1813</v>
      </c>
      <c r="H316" s="53" t="s">
        <v>775</v>
      </c>
      <c r="I316" s="53" t="s">
        <v>1813</v>
      </c>
      <c r="J316" s="53" t="s">
        <v>1904</v>
      </c>
      <c r="K316" s="53" t="s">
        <v>1905</v>
      </c>
      <c r="L316" s="53" t="s">
        <v>1916</v>
      </c>
      <c r="M316" s="53" t="s">
        <v>1816</v>
      </c>
      <c r="N316" s="53" t="s">
        <v>1817</v>
      </c>
      <c r="O316" s="53" t="s">
        <v>1818</v>
      </c>
      <c r="P316" s="53" t="s">
        <v>1819</v>
      </c>
      <c r="Q316" s="53" t="s">
        <v>1820</v>
      </c>
      <c r="R316" s="53" t="s">
        <v>1821</v>
      </c>
      <c r="S316" s="53" t="s">
        <v>1917</v>
      </c>
      <c r="T316" s="53" t="s">
        <v>1918</v>
      </c>
      <c r="U316" s="53" t="s">
        <v>1824</v>
      </c>
      <c r="V316" s="53" t="s">
        <v>1825</v>
      </c>
      <c r="W316" s="53" t="s">
        <v>1832</v>
      </c>
      <c r="X316" s="53" t="s">
        <v>1825</v>
      </c>
      <c r="Y316" s="53" t="s">
        <v>1827</v>
      </c>
      <c r="Z316" s="53">
        <v>4547.3500000000004</v>
      </c>
      <c r="AA316" s="53">
        <v>4547.3500000000004</v>
      </c>
      <c r="AB316" s="53">
        <v>0</v>
      </c>
      <c r="AC316" s="53">
        <v>4547.3500000000004</v>
      </c>
      <c r="AD316" s="53">
        <v>0</v>
      </c>
      <c r="AE316" s="53">
        <v>0</v>
      </c>
      <c r="AF316" s="53" t="s">
        <v>1828</v>
      </c>
      <c r="AG316" s="53" t="s">
        <v>1904</v>
      </c>
      <c r="AH316" s="53" t="s">
        <v>1905</v>
      </c>
      <c r="AI316" s="53" t="s">
        <v>1829</v>
      </c>
      <c r="AJ316" s="53" t="s">
        <v>1824</v>
      </c>
      <c r="AK316" s="53" t="s">
        <v>496</v>
      </c>
      <c r="AL316" s="53" t="s">
        <v>1830</v>
      </c>
      <c r="AM316" s="53" t="s">
        <v>1831</v>
      </c>
      <c r="AN316" s="53" t="s">
        <v>220</v>
      </c>
      <c r="AO316" s="53" t="s">
        <v>483</v>
      </c>
    </row>
    <row r="317" spans="1:41" x14ac:dyDescent="0.25">
      <c r="A317" s="53" t="s">
        <v>30</v>
      </c>
      <c r="B317" s="53" t="s">
        <v>1914</v>
      </c>
      <c r="C317" s="53" t="s">
        <v>1915</v>
      </c>
      <c r="D317" s="53" t="s">
        <v>1903</v>
      </c>
      <c r="E317" s="53" t="s">
        <v>220</v>
      </c>
      <c r="F317" s="53" t="s">
        <v>775</v>
      </c>
      <c r="G317" s="53" t="s">
        <v>1813</v>
      </c>
      <c r="H317" s="53" t="s">
        <v>775</v>
      </c>
      <c r="I317" s="53" t="s">
        <v>1813</v>
      </c>
      <c r="J317" s="53" t="s">
        <v>1904</v>
      </c>
      <c r="K317" s="53" t="s">
        <v>1905</v>
      </c>
      <c r="L317" s="53" t="s">
        <v>1916</v>
      </c>
      <c r="M317" s="53" t="s">
        <v>1816</v>
      </c>
      <c r="N317" s="53" t="s">
        <v>1817</v>
      </c>
      <c r="O317" s="53" t="s">
        <v>1818</v>
      </c>
      <c r="P317" s="53" t="s">
        <v>1819</v>
      </c>
      <c r="Q317" s="53" t="s">
        <v>1820</v>
      </c>
      <c r="R317" s="53" t="s">
        <v>1821</v>
      </c>
      <c r="S317" s="53" t="s">
        <v>1917</v>
      </c>
      <c r="T317" s="53" t="s">
        <v>1918</v>
      </c>
      <c r="U317" s="53" t="s">
        <v>1824</v>
      </c>
      <c r="V317" s="53" t="s">
        <v>1825</v>
      </c>
      <c r="W317" s="53" t="s">
        <v>1833</v>
      </c>
      <c r="X317" s="53" t="s">
        <v>1835</v>
      </c>
      <c r="Y317" s="53" t="s">
        <v>1827</v>
      </c>
      <c r="Z317" s="53">
        <v>3.97</v>
      </c>
      <c r="AA317" s="53">
        <v>3.97</v>
      </c>
      <c r="AB317" s="53">
        <v>0</v>
      </c>
      <c r="AC317" s="53">
        <v>3.97</v>
      </c>
      <c r="AD317" s="53">
        <v>0</v>
      </c>
      <c r="AE317" s="53">
        <v>0</v>
      </c>
      <c r="AF317" s="53" t="s">
        <v>1828</v>
      </c>
      <c r="AG317" s="53" t="s">
        <v>1904</v>
      </c>
      <c r="AH317" s="53" t="s">
        <v>1905</v>
      </c>
      <c r="AI317" s="53" t="s">
        <v>1829</v>
      </c>
      <c r="AJ317" s="53" t="s">
        <v>1824</v>
      </c>
      <c r="AK317" s="53" t="s">
        <v>496</v>
      </c>
      <c r="AL317" s="53" t="s">
        <v>1830</v>
      </c>
      <c r="AM317" s="53" t="s">
        <v>1831</v>
      </c>
      <c r="AN317" s="53" t="s">
        <v>220</v>
      </c>
      <c r="AO317" s="53" t="s">
        <v>483</v>
      </c>
    </row>
    <row r="318" spans="1:41" x14ac:dyDescent="0.25">
      <c r="A318" s="53" t="s">
        <v>30</v>
      </c>
      <c r="B318" s="53" t="s">
        <v>1914</v>
      </c>
      <c r="C318" s="53" t="s">
        <v>1915</v>
      </c>
      <c r="D318" s="53" t="s">
        <v>1903</v>
      </c>
      <c r="E318" s="53" t="s">
        <v>220</v>
      </c>
      <c r="F318" s="53" t="s">
        <v>775</v>
      </c>
      <c r="G318" s="53" t="s">
        <v>1813</v>
      </c>
      <c r="H318" s="53" t="s">
        <v>775</v>
      </c>
      <c r="I318" s="53" t="s">
        <v>1813</v>
      </c>
      <c r="J318" s="53" t="s">
        <v>1904</v>
      </c>
      <c r="K318" s="53" t="s">
        <v>1905</v>
      </c>
      <c r="L318" s="53" t="s">
        <v>1916</v>
      </c>
      <c r="M318" s="53" t="s">
        <v>1816</v>
      </c>
      <c r="N318" s="53" t="s">
        <v>1817</v>
      </c>
      <c r="O318" s="53" t="s">
        <v>1818</v>
      </c>
      <c r="P318" s="53" t="s">
        <v>1819</v>
      </c>
      <c r="Q318" s="53" t="s">
        <v>1820</v>
      </c>
      <c r="R318" s="53" t="s">
        <v>1821</v>
      </c>
      <c r="S318" s="53" t="s">
        <v>1917</v>
      </c>
      <c r="T318" s="53" t="s">
        <v>1918</v>
      </c>
      <c r="U318" s="53" t="s">
        <v>1824</v>
      </c>
      <c r="V318" s="53" t="s">
        <v>1825</v>
      </c>
      <c r="W318" s="53" t="s">
        <v>1838</v>
      </c>
      <c r="X318" s="53" t="s">
        <v>1825</v>
      </c>
      <c r="Y318" s="53" t="s">
        <v>1827</v>
      </c>
      <c r="Z318" s="53">
        <v>98.36</v>
      </c>
      <c r="AA318" s="53">
        <v>98.36</v>
      </c>
      <c r="AB318" s="53">
        <v>0</v>
      </c>
      <c r="AC318" s="53">
        <v>98.36</v>
      </c>
      <c r="AD318" s="53">
        <v>0</v>
      </c>
      <c r="AE318" s="53">
        <v>0</v>
      </c>
      <c r="AF318" s="53" t="s">
        <v>1828</v>
      </c>
      <c r="AG318" s="53" t="s">
        <v>1904</v>
      </c>
      <c r="AH318" s="53" t="s">
        <v>1905</v>
      </c>
      <c r="AI318" s="53" t="s">
        <v>1829</v>
      </c>
      <c r="AJ318" s="53" t="s">
        <v>1824</v>
      </c>
      <c r="AK318" s="53" t="s">
        <v>496</v>
      </c>
      <c r="AL318" s="53" t="s">
        <v>1830</v>
      </c>
      <c r="AM318" s="53" t="s">
        <v>1831</v>
      </c>
      <c r="AN318" s="53" t="s">
        <v>220</v>
      </c>
      <c r="AO318" s="53" t="s">
        <v>483</v>
      </c>
    </row>
    <row r="319" spans="1:41" x14ac:dyDescent="0.25">
      <c r="A319" s="53" t="s">
        <v>30</v>
      </c>
      <c r="B319" s="53" t="s">
        <v>1919</v>
      </c>
      <c r="C319" s="53" t="s">
        <v>1920</v>
      </c>
      <c r="D319" s="53" t="s">
        <v>1903</v>
      </c>
      <c r="E319" s="53" t="s">
        <v>220</v>
      </c>
      <c r="F319" s="53" t="s">
        <v>775</v>
      </c>
      <c r="G319" s="53" t="s">
        <v>1813</v>
      </c>
      <c r="H319" s="53" t="s">
        <v>775</v>
      </c>
      <c r="I319" s="53" t="s">
        <v>1813</v>
      </c>
      <c r="J319" s="53" t="s">
        <v>1904</v>
      </c>
      <c r="K319" s="53" t="s">
        <v>1905</v>
      </c>
      <c r="L319" s="53" t="s">
        <v>1921</v>
      </c>
      <c r="M319" s="53" t="s">
        <v>1816</v>
      </c>
      <c r="N319" s="53" t="s">
        <v>1817</v>
      </c>
      <c r="O319" s="53" t="s">
        <v>1818</v>
      </c>
      <c r="P319" s="53" t="s">
        <v>1819</v>
      </c>
      <c r="Q319" s="53" t="s">
        <v>1820</v>
      </c>
      <c r="R319" s="53" t="s">
        <v>1821</v>
      </c>
      <c r="S319" s="53" t="s">
        <v>1922</v>
      </c>
      <c r="T319" s="53" t="s">
        <v>1923</v>
      </c>
      <c r="U319" s="53" t="s">
        <v>1824</v>
      </c>
      <c r="V319" s="53" t="s">
        <v>1825</v>
      </c>
      <c r="W319" s="53" t="s">
        <v>1856</v>
      </c>
      <c r="X319" s="53" t="s">
        <v>1857</v>
      </c>
      <c r="Y319" s="53" t="s">
        <v>1827</v>
      </c>
      <c r="Z319" s="53">
        <v>732.65</v>
      </c>
      <c r="AA319" s="53">
        <v>385.78</v>
      </c>
      <c r="AB319" s="53">
        <v>346.87</v>
      </c>
      <c r="AC319" s="53">
        <v>385.78</v>
      </c>
      <c r="AD319" s="53">
        <v>0</v>
      </c>
      <c r="AE319" s="53">
        <v>0</v>
      </c>
      <c r="AF319" s="53" t="s">
        <v>1828</v>
      </c>
      <c r="AG319" s="53" t="s">
        <v>1904</v>
      </c>
      <c r="AH319" s="53" t="s">
        <v>1905</v>
      </c>
      <c r="AI319" s="53" t="s">
        <v>1829</v>
      </c>
      <c r="AJ319" s="53" t="s">
        <v>1824</v>
      </c>
      <c r="AK319" s="53" t="s">
        <v>496</v>
      </c>
      <c r="AL319" s="53" t="s">
        <v>1830</v>
      </c>
      <c r="AM319" s="53" t="s">
        <v>1831</v>
      </c>
      <c r="AN319" s="53" t="s">
        <v>220</v>
      </c>
      <c r="AO319" s="53" t="s">
        <v>483</v>
      </c>
    </row>
    <row r="320" spans="1:41" x14ac:dyDescent="0.25">
      <c r="A320" s="53" t="s">
        <v>30</v>
      </c>
      <c r="B320" s="53" t="s">
        <v>1929</v>
      </c>
      <c r="C320" s="53" t="s">
        <v>1930</v>
      </c>
      <c r="D320" s="53" t="s">
        <v>1931</v>
      </c>
      <c r="E320" s="53" t="s">
        <v>1932</v>
      </c>
      <c r="F320" s="53" t="s">
        <v>775</v>
      </c>
      <c r="G320" s="53" t="s">
        <v>1813</v>
      </c>
      <c r="H320" s="53" t="s">
        <v>775</v>
      </c>
      <c r="I320" s="53" t="s">
        <v>1813</v>
      </c>
      <c r="J320" s="53" t="s">
        <v>1891</v>
      </c>
      <c r="K320" s="53" t="s">
        <v>1933</v>
      </c>
      <c r="L320" s="53" t="s">
        <v>1934</v>
      </c>
      <c r="M320" s="53" t="s">
        <v>1816</v>
      </c>
      <c r="N320" s="53" t="s">
        <v>1817</v>
      </c>
      <c r="O320" s="53" t="s">
        <v>1818</v>
      </c>
      <c r="P320" s="53" t="s">
        <v>1819</v>
      </c>
      <c r="Q320" s="53" t="s">
        <v>1820</v>
      </c>
      <c r="R320" s="53" t="s">
        <v>1821</v>
      </c>
      <c r="S320" s="53" t="s">
        <v>1965</v>
      </c>
      <c r="T320" s="53" t="s">
        <v>1966</v>
      </c>
      <c r="U320" s="53" t="s">
        <v>1824</v>
      </c>
      <c r="V320" s="53" t="s">
        <v>1825</v>
      </c>
      <c r="W320" s="53" t="s">
        <v>1856</v>
      </c>
      <c r="X320" s="53" t="s">
        <v>1857</v>
      </c>
      <c r="Y320" s="53" t="s">
        <v>1827</v>
      </c>
      <c r="Z320" s="53">
        <v>0.03</v>
      </c>
      <c r="AA320" s="53">
        <v>0.03</v>
      </c>
      <c r="AB320" s="53">
        <v>0</v>
      </c>
      <c r="AC320" s="53">
        <v>0.03</v>
      </c>
      <c r="AD320" s="53">
        <v>0</v>
      </c>
      <c r="AE320" s="53">
        <v>0</v>
      </c>
      <c r="AF320" s="53" t="s">
        <v>1828</v>
      </c>
      <c r="AG320" s="53" t="s">
        <v>1891</v>
      </c>
      <c r="AH320" s="53" t="s">
        <v>1937</v>
      </c>
      <c r="AI320" s="53" t="s">
        <v>1829</v>
      </c>
      <c r="AJ320" s="53" t="s">
        <v>1824</v>
      </c>
      <c r="AK320" s="53" t="s">
        <v>496</v>
      </c>
      <c r="AL320" s="53" t="s">
        <v>1830</v>
      </c>
      <c r="AM320" s="53" t="s">
        <v>1831</v>
      </c>
      <c r="AN320" s="53" t="s">
        <v>1769</v>
      </c>
      <c r="AO320" s="53" t="s">
        <v>641</v>
      </c>
    </row>
    <row r="321" spans="1:41" x14ac:dyDescent="0.25">
      <c r="A321" s="53" t="s">
        <v>30</v>
      </c>
      <c r="B321" s="53" t="s">
        <v>1929</v>
      </c>
      <c r="C321" s="53" t="s">
        <v>1930</v>
      </c>
      <c r="D321" s="53" t="s">
        <v>1931</v>
      </c>
      <c r="E321" s="53" t="s">
        <v>1932</v>
      </c>
      <c r="F321" s="53" t="s">
        <v>775</v>
      </c>
      <c r="G321" s="53" t="s">
        <v>1813</v>
      </c>
      <c r="H321" s="53" t="s">
        <v>775</v>
      </c>
      <c r="I321" s="53" t="s">
        <v>1813</v>
      </c>
      <c r="J321" s="53" t="s">
        <v>1891</v>
      </c>
      <c r="K321" s="53" t="s">
        <v>1933</v>
      </c>
      <c r="L321" s="53" t="s">
        <v>1934</v>
      </c>
      <c r="M321" s="53" t="s">
        <v>1816</v>
      </c>
      <c r="N321" s="53" t="s">
        <v>1817</v>
      </c>
      <c r="O321" s="53" t="s">
        <v>1818</v>
      </c>
      <c r="P321" s="53" t="s">
        <v>1819</v>
      </c>
      <c r="Q321" s="53" t="s">
        <v>1820</v>
      </c>
      <c r="R321" s="53" t="s">
        <v>1821</v>
      </c>
      <c r="S321" s="53" t="s">
        <v>1935</v>
      </c>
      <c r="T321" s="53" t="s">
        <v>1936</v>
      </c>
      <c r="U321" s="53" t="s">
        <v>1824</v>
      </c>
      <c r="V321" s="53" t="s">
        <v>1825</v>
      </c>
      <c r="W321" s="53" t="s">
        <v>1826</v>
      </c>
      <c r="X321" s="53" t="s">
        <v>1825</v>
      </c>
      <c r="Y321" s="53" t="s">
        <v>1827</v>
      </c>
      <c r="Z321" s="53">
        <v>73.84</v>
      </c>
      <c r="AA321" s="53">
        <v>73.84</v>
      </c>
      <c r="AB321" s="53">
        <v>0</v>
      </c>
      <c r="AC321" s="53">
        <v>73.84</v>
      </c>
      <c r="AD321" s="53">
        <v>0</v>
      </c>
      <c r="AE321" s="53">
        <v>0</v>
      </c>
      <c r="AF321" s="53" t="s">
        <v>1828</v>
      </c>
      <c r="AG321" s="53" t="s">
        <v>1891</v>
      </c>
      <c r="AH321" s="53" t="s">
        <v>1937</v>
      </c>
      <c r="AI321" s="53" t="s">
        <v>1829</v>
      </c>
      <c r="AJ321" s="53" t="s">
        <v>1824</v>
      </c>
      <c r="AK321" s="53" t="s">
        <v>496</v>
      </c>
      <c r="AL321" s="53" t="s">
        <v>1830</v>
      </c>
      <c r="AM321" s="53" t="s">
        <v>1831</v>
      </c>
      <c r="AN321" s="53" t="s">
        <v>1769</v>
      </c>
      <c r="AO321" s="53" t="s">
        <v>641</v>
      </c>
    </row>
    <row r="322" spans="1:41" x14ac:dyDescent="0.25">
      <c r="A322" s="53" t="s">
        <v>30</v>
      </c>
      <c r="B322" s="53" t="s">
        <v>1929</v>
      </c>
      <c r="C322" s="53" t="s">
        <v>1930</v>
      </c>
      <c r="D322" s="53" t="s">
        <v>1931</v>
      </c>
      <c r="E322" s="53" t="s">
        <v>1932</v>
      </c>
      <c r="F322" s="53" t="s">
        <v>775</v>
      </c>
      <c r="G322" s="53" t="s">
        <v>1813</v>
      </c>
      <c r="H322" s="53" t="s">
        <v>775</v>
      </c>
      <c r="I322" s="53" t="s">
        <v>1813</v>
      </c>
      <c r="J322" s="53" t="s">
        <v>1891</v>
      </c>
      <c r="K322" s="53" t="s">
        <v>1933</v>
      </c>
      <c r="L322" s="53" t="s">
        <v>1934</v>
      </c>
      <c r="M322" s="53" t="s">
        <v>1816</v>
      </c>
      <c r="N322" s="53" t="s">
        <v>1817</v>
      </c>
      <c r="O322" s="53" t="s">
        <v>1818</v>
      </c>
      <c r="P322" s="53" t="s">
        <v>1819</v>
      </c>
      <c r="Q322" s="53" t="s">
        <v>1820</v>
      </c>
      <c r="R322" s="53" t="s">
        <v>1821</v>
      </c>
      <c r="S322" s="53" t="s">
        <v>1935</v>
      </c>
      <c r="T322" s="53" t="s">
        <v>1936</v>
      </c>
      <c r="U322" s="53" t="s">
        <v>1824</v>
      </c>
      <c r="V322" s="53" t="s">
        <v>1825</v>
      </c>
      <c r="W322" s="53" t="s">
        <v>1832</v>
      </c>
      <c r="X322" s="53" t="s">
        <v>1825</v>
      </c>
      <c r="Y322" s="53" t="s">
        <v>1827</v>
      </c>
      <c r="Z322" s="53">
        <v>35.14</v>
      </c>
      <c r="AA322" s="53">
        <v>35.14</v>
      </c>
      <c r="AB322" s="53">
        <v>0</v>
      </c>
      <c r="AC322" s="53">
        <v>35.14</v>
      </c>
      <c r="AD322" s="53">
        <v>0</v>
      </c>
      <c r="AE322" s="53">
        <v>0</v>
      </c>
      <c r="AF322" s="53" t="s">
        <v>1828</v>
      </c>
      <c r="AG322" s="53" t="s">
        <v>1891</v>
      </c>
      <c r="AH322" s="53" t="s">
        <v>1937</v>
      </c>
      <c r="AI322" s="53" t="s">
        <v>1829</v>
      </c>
      <c r="AJ322" s="53" t="s">
        <v>1824</v>
      </c>
      <c r="AK322" s="53" t="s">
        <v>496</v>
      </c>
      <c r="AL322" s="53" t="s">
        <v>1830</v>
      </c>
      <c r="AM322" s="53" t="s">
        <v>1831</v>
      </c>
      <c r="AN322" s="53" t="s">
        <v>1769</v>
      </c>
      <c r="AO322" s="53" t="s">
        <v>641</v>
      </c>
    </row>
    <row r="323" spans="1:41" x14ac:dyDescent="0.25">
      <c r="A323" s="53" t="s">
        <v>30</v>
      </c>
      <c r="B323" s="53" t="s">
        <v>1929</v>
      </c>
      <c r="C323" s="53" t="s">
        <v>1930</v>
      </c>
      <c r="D323" s="53" t="s">
        <v>1931</v>
      </c>
      <c r="E323" s="53" t="s">
        <v>1932</v>
      </c>
      <c r="F323" s="53" t="s">
        <v>775</v>
      </c>
      <c r="G323" s="53" t="s">
        <v>1813</v>
      </c>
      <c r="H323" s="53" t="s">
        <v>775</v>
      </c>
      <c r="I323" s="53" t="s">
        <v>1813</v>
      </c>
      <c r="J323" s="53" t="s">
        <v>1891</v>
      </c>
      <c r="K323" s="53" t="s">
        <v>1933</v>
      </c>
      <c r="L323" s="53" t="s">
        <v>1934</v>
      </c>
      <c r="M323" s="53" t="s">
        <v>1816</v>
      </c>
      <c r="N323" s="53" t="s">
        <v>1817</v>
      </c>
      <c r="O323" s="53" t="s">
        <v>1818</v>
      </c>
      <c r="P323" s="53" t="s">
        <v>1819</v>
      </c>
      <c r="Q323" s="53" t="s">
        <v>1820</v>
      </c>
      <c r="R323" s="53" t="s">
        <v>1821</v>
      </c>
      <c r="S323" s="53" t="s">
        <v>1935</v>
      </c>
      <c r="T323" s="53" t="s">
        <v>1936</v>
      </c>
      <c r="U323" s="53" t="s">
        <v>1824</v>
      </c>
      <c r="V323" s="53" t="s">
        <v>1825</v>
      </c>
      <c r="W323" s="53" t="s">
        <v>1833</v>
      </c>
      <c r="X323" s="53" t="s">
        <v>1834</v>
      </c>
      <c r="Y323" s="53" t="s">
        <v>1827</v>
      </c>
      <c r="Z323" s="53">
        <v>0.88</v>
      </c>
      <c r="AA323" s="53">
        <v>0.88</v>
      </c>
      <c r="AB323" s="53">
        <v>0</v>
      </c>
      <c r="AC323" s="53">
        <v>0.88</v>
      </c>
      <c r="AD323" s="53">
        <v>0</v>
      </c>
      <c r="AE323" s="53">
        <v>0</v>
      </c>
      <c r="AF323" s="53" t="s">
        <v>1828</v>
      </c>
      <c r="AG323" s="53" t="s">
        <v>1891</v>
      </c>
      <c r="AH323" s="53" t="s">
        <v>1937</v>
      </c>
      <c r="AI323" s="53" t="s">
        <v>1829</v>
      </c>
      <c r="AJ323" s="53" t="s">
        <v>1824</v>
      </c>
      <c r="AK323" s="53" t="s">
        <v>496</v>
      </c>
      <c r="AL323" s="53" t="s">
        <v>1830</v>
      </c>
      <c r="AM323" s="53" t="s">
        <v>1831</v>
      </c>
      <c r="AN323" s="53" t="s">
        <v>1769</v>
      </c>
      <c r="AO323" s="53" t="s">
        <v>641</v>
      </c>
    </row>
    <row r="324" spans="1:41" x14ac:dyDescent="0.25">
      <c r="A324" s="53" t="s">
        <v>30</v>
      </c>
      <c r="B324" s="53" t="s">
        <v>1929</v>
      </c>
      <c r="C324" s="53" t="s">
        <v>1930</v>
      </c>
      <c r="D324" s="53" t="s">
        <v>1931</v>
      </c>
      <c r="E324" s="53" t="s">
        <v>1932</v>
      </c>
      <c r="F324" s="53" t="s">
        <v>775</v>
      </c>
      <c r="G324" s="53" t="s">
        <v>1813</v>
      </c>
      <c r="H324" s="53" t="s">
        <v>775</v>
      </c>
      <c r="I324" s="53" t="s">
        <v>1813</v>
      </c>
      <c r="J324" s="53" t="s">
        <v>1891</v>
      </c>
      <c r="K324" s="53" t="s">
        <v>1933</v>
      </c>
      <c r="L324" s="53" t="s">
        <v>1934</v>
      </c>
      <c r="M324" s="53" t="s">
        <v>1816</v>
      </c>
      <c r="N324" s="53" t="s">
        <v>1817</v>
      </c>
      <c r="O324" s="53" t="s">
        <v>1818</v>
      </c>
      <c r="P324" s="53" t="s">
        <v>1819</v>
      </c>
      <c r="Q324" s="53" t="s">
        <v>1820</v>
      </c>
      <c r="R324" s="53" t="s">
        <v>1821</v>
      </c>
      <c r="S324" s="53" t="s">
        <v>1935</v>
      </c>
      <c r="T324" s="53" t="s">
        <v>1936</v>
      </c>
      <c r="U324" s="53" t="s">
        <v>1824</v>
      </c>
      <c r="V324" s="53" t="s">
        <v>1825</v>
      </c>
      <c r="W324" s="53" t="s">
        <v>1837</v>
      </c>
      <c r="X324" s="53" t="s">
        <v>1825</v>
      </c>
      <c r="Y324" s="53" t="s">
        <v>1827</v>
      </c>
      <c r="Z324" s="53">
        <v>47.98</v>
      </c>
      <c r="AA324" s="53">
        <v>47.98</v>
      </c>
      <c r="AB324" s="53">
        <v>0</v>
      </c>
      <c r="AC324" s="53">
        <v>47.98</v>
      </c>
      <c r="AD324" s="53">
        <v>0</v>
      </c>
      <c r="AE324" s="53">
        <v>0</v>
      </c>
      <c r="AF324" s="53" t="s">
        <v>1828</v>
      </c>
      <c r="AG324" s="53" t="s">
        <v>1891</v>
      </c>
      <c r="AH324" s="53" t="s">
        <v>1937</v>
      </c>
      <c r="AI324" s="53" t="s">
        <v>1829</v>
      </c>
      <c r="AJ324" s="53" t="s">
        <v>1824</v>
      </c>
      <c r="AK324" s="53" t="s">
        <v>496</v>
      </c>
      <c r="AL324" s="53" t="s">
        <v>1830</v>
      </c>
      <c r="AM324" s="53" t="s">
        <v>1831</v>
      </c>
      <c r="AN324" s="53" t="s">
        <v>1769</v>
      </c>
      <c r="AO324" s="53" t="s">
        <v>641</v>
      </c>
    </row>
    <row r="325" spans="1:41" x14ac:dyDescent="0.25">
      <c r="A325" s="53" t="s">
        <v>30</v>
      </c>
      <c r="B325" s="53" t="s">
        <v>1929</v>
      </c>
      <c r="C325" s="53" t="s">
        <v>1930</v>
      </c>
      <c r="D325" s="53" t="s">
        <v>1931</v>
      </c>
      <c r="E325" s="53" t="s">
        <v>1932</v>
      </c>
      <c r="F325" s="53" t="s">
        <v>775</v>
      </c>
      <c r="G325" s="53" t="s">
        <v>1813</v>
      </c>
      <c r="H325" s="53" t="s">
        <v>775</v>
      </c>
      <c r="I325" s="53" t="s">
        <v>1813</v>
      </c>
      <c r="J325" s="53" t="s">
        <v>1891</v>
      </c>
      <c r="K325" s="53" t="s">
        <v>1933</v>
      </c>
      <c r="L325" s="53" t="s">
        <v>1934</v>
      </c>
      <c r="M325" s="53" t="s">
        <v>1816</v>
      </c>
      <c r="N325" s="53" t="s">
        <v>1817</v>
      </c>
      <c r="O325" s="53" t="s">
        <v>1818</v>
      </c>
      <c r="P325" s="53" t="s">
        <v>1819</v>
      </c>
      <c r="Q325" s="53" t="s">
        <v>1820</v>
      </c>
      <c r="R325" s="53" t="s">
        <v>1821</v>
      </c>
      <c r="S325" s="53" t="s">
        <v>1935</v>
      </c>
      <c r="T325" s="53" t="s">
        <v>1936</v>
      </c>
      <c r="U325" s="53" t="s">
        <v>1824</v>
      </c>
      <c r="V325" s="53" t="s">
        <v>1825</v>
      </c>
      <c r="W325" s="53" t="s">
        <v>1838</v>
      </c>
      <c r="X325" s="53" t="s">
        <v>1825</v>
      </c>
      <c r="Y325" s="53" t="s">
        <v>1827</v>
      </c>
      <c r="Z325" s="53">
        <v>10.87</v>
      </c>
      <c r="AA325" s="53">
        <v>10.87</v>
      </c>
      <c r="AB325" s="53">
        <v>0</v>
      </c>
      <c r="AC325" s="53">
        <v>10.87</v>
      </c>
      <c r="AD325" s="53">
        <v>0</v>
      </c>
      <c r="AE325" s="53">
        <v>0</v>
      </c>
      <c r="AF325" s="53" t="s">
        <v>1828</v>
      </c>
      <c r="AG325" s="53" t="s">
        <v>1891</v>
      </c>
      <c r="AH325" s="53" t="s">
        <v>1937</v>
      </c>
      <c r="AI325" s="53" t="s">
        <v>1829</v>
      </c>
      <c r="AJ325" s="53" t="s">
        <v>1824</v>
      </c>
      <c r="AK325" s="53" t="s">
        <v>496</v>
      </c>
      <c r="AL325" s="53" t="s">
        <v>1830</v>
      </c>
      <c r="AM325" s="53" t="s">
        <v>1831</v>
      </c>
      <c r="AN325" s="53" t="s">
        <v>1769</v>
      </c>
      <c r="AO325" s="53" t="s">
        <v>641</v>
      </c>
    </row>
    <row r="326" spans="1:41" x14ac:dyDescent="0.25">
      <c r="A326" s="53" t="s">
        <v>30</v>
      </c>
      <c r="B326" s="53" t="s">
        <v>1938</v>
      </c>
      <c r="C326" s="53" t="s">
        <v>1939</v>
      </c>
      <c r="D326" s="53" t="s">
        <v>1841</v>
      </c>
      <c r="E326" s="53" t="s">
        <v>1842</v>
      </c>
      <c r="F326" s="53" t="s">
        <v>775</v>
      </c>
      <c r="G326" s="53" t="s">
        <v>1813</v>
      </c>
      <c r="H326" s="53" t="s">
        <v>775</v>
      </c>
      <c r="I326" s="53" t="s">
        <v>1813</v>
      </c>
      <c r="J326" s="53" t="s">
        <v>1843</v>
      </c>
      <c r="K326" s="53" t="s">
        <v>1844</v>
      </c>
      <c r="L326" s="53" t="s">
        <v>1940</v>
      </c>
      <c r="M326" s="53" t="s">
        <v>1816</v>
      </c>
      <c r="N326" s="53" t="s">
        <v>1817</v>
      </c>
      <c r="O326" s="53" t="s">
        <v>1818</v>
      </c>
      <c r="P326" s="53" t="s">
        <v>1819</v>
      </c>
      <c r="Q326" s="53" t="s">
        <v>1820</v>
      </c>
      <c r="R326" s="53" t="s">
        <v>1821</v>
      </c>
      <c r="S326" s="53" t="s">
        <v>1941</v>
      </c>
      <c r="T326" s="53" t="s">
        <v>1942</v>
      </c>
      <c r="U326" s="53" t="s">
        <v>1824</v>
      </c>
      <c r="V326" s="53" t="s">
        <v>1825</v>
      </c>
      <c r="W326" s="53" t="s">
        <v>1848</v>
      </c>
      <c r="X326" s="53" t="s">
        <v>1825</v>
      </c>
      <c r="Y326" s="53" t="s">
        <v>1827</v>
      </c>
      <c r="Z326" s="53">
        <v>1862.78</v>
      </c>
      <c r="AA326" s="53">
        <v>1862.78</v>
      </c>
      <c r="AB326" s="53">
        <v>0</v>
      </c>
      <c r="AC326" s="53">
        <v>1862.78</v>
      </c>
      <c r="AD326" s="53">
        <v>0</v>
      </c>
      <c r="AE326" s="53">
        <v>0</v>
      </c>
      <c r="AF326" s="53" t="s">
        <v>1828</v>
      </c>
      <c r="AG326" s="53" t="s">
        <v>1904</v>
      </c>
      <c r="AH326" s="53" t="s">
        <v>1943</v>
      </c>
      <c r="AI326" s="53" t="s">
        <v>1829</v>
      </c>
      <c r="AJ326" s="53" t="s">
        <v>1824</v>
      </c>
      <c r="AK326" s="53" t="s">
        <v>496</v>
      </c>
      <c r="AL326" s="53" t="s">
        <v>1830</v>
      </c>
      <c r="AM326" s="53" t="s">
        <v>1831</v>
      </c>
      <c r="AN326" s="53" t="s">
        <v>1769</v>
      </c>
      <c r="AO326" s="53" t="s">
        <v>641</v>
      </c>
    </row>
    <row r="327" spans="1:41" x14ac:dyDescent="0.25">
      <c r="A327" s="53" t="s">
        <v>30</v>
      </c>
      <c r="B327" s="53" t="s">
        <v>1944</v>
      </c>
      <c r="C327" s="53" t="s">
        <v>1945</v>
      </c>
      <c r="D327" s="53" t="s">
        <v>1931</v>
      </c>
      <c r="E327" s="53" t="s">
        <v>1932</v>
      </c>
      <c r="F327" s="53" t="s">
        <v>775</v>
      </c>
      <c r="G327" s="53" t="s">
        <v>1813</v>
      </c>
      <c r="H327" s="53" t="s">
        <v>775</v>
      </c>
      <c r="I327" s="53" t="s">
        <v>1813</v>
      </c>
      <c r="J327" s="53" t="s">
        <v>1891</v>
      </c>
      <c r="K327" s="53" t="s">
        <v>1933</v>
      </c>
      <c r="L327" s="53" t="s">
        <v>1946</v>
      </c>
      <c r="M327" s="53" t="s">
        <v>1816</v>
      </c>
      <c r="N327" s="53" t="s">
        <v>1817</v>
      </c>
      <c r="O327" s="53" t="s">
        <v>1818</v>
      </c>
      <c r="P327" s="53" t="s">
        <v>1819</v>
      </c>
      <c r="Q327" s="53" t="s">
        <v>1820</v>
      </c>
      <c r="R327" s="53" t="s">
        <v>1821</v>
      </c>
      <c r="S327" s="53" t="s">
        <v>1947</v>
      </c>
      <c r="T327" s="53" t="s">
        <v>1948</v>
      </c>
      <c r="U327" s="53" t="s">
        <v>1824</v>
      </c>
      <c r="V327" s="53" t="s">
        <v>1825</v>
      </c>
      <c r="W327" s="53" t="s">
        <v>1826</v>
      </c>
      <c r="X327" s="53" t="s">
        <v>1825</v>
      </c>
      <c r="Y327" s="53" t="s">
        <v>1827</v>
      </c>
      <c r="Z327" s="53">
        <v>29.06</v>
      </c>
      <c r="AA327" s="53">
        <v>29.06</v>
      </c>
      <c r="AB327" s="53">
        <v>0</v>
      </c>
      <c r="AC327" s="53">
        <v>29.06</v>
      </c>
      <c r="AD327" s="53">
        <v>0</v>
      </c>
      <c r="AE327" s="53">
        <v>0</v>
      </c>
      <c r="AF327" s="53" t="s">
        <v>1949</v>
      </c>
      <c r="AG327" s="53" t="s">
        <v>1813</v>
      </c>
      <c r="AH327" s="53" t="s">
        <v>1813</v>
      </c>
      <c r="AI327" s="53" t="s">
        <v>1849</v>
      </c>
      <c r="AJ327" s="53" t="s">
        <v>1824</v>
      </c>
      <c r="AK327" s="53" t="s">
        <v>496</v>
      </c>
      <c r="AL327" s="53" t="s">
        <v>1830</v>
      </c>
      <c r="AM327" s="53" t="s">
        <v>1831</v>
      </c>
      <c r="AN327" s="53" t="s">
        <v>1769</v>
      </c>
      <c r="AO327" s="53" t="s">
        <v>641</v>
      </c>
    </row>
    <row r="328" spans="1:41" x14ac:dyDescent="0.25">
      <c r="A328" s="53" t="s">
        <v>30</v>
      </c>
      <c r="B328" s="53" t="s">
        <v>1944</v>
      </c>
      <c r="C328" s="53" t="s">
        <v>1945</v>
      </c>
      <c r="D328" s="53" t="s">
        <v>1931</v>
      </c>
      <c r="E328" s="53" t="s">
        <v>1932</v>
      </c>
      <c r="F328" s="53" t="s">
        <v>775</v>
      </c>
      <c r="G328" s="53" t="s">
        <v>1813</v>
      </c>
      <c r="H328" s="53" t="s">
        <v>775</v>
      </c>
      <c r="I328" s="53" t="s">
        <v>1813</v>
      </c>
      <c r="J328" s="53" t="s">
        <v>1891</v>
      </c>
      <c r="K328" s="53" t="s">
        <v>1933</v>
      </c>
      <c r="L328" s="53" t="s">
        <v>1946</v>
      </c>
      <c r="M328" s="53" t="s">
        <v>1816</v>
      </c>
      <c r="N328" s="53" t="s">
        <v>1817</v>
      </c>
      <c r="O328" s="53" t="s">
        <v>1818</v>
      </c>
      <c r="P328" s="53" t="s">
        <v>1819</v>
      </c>
      <c r="Q328" s="53" t="s">
        <v>1820</v>
      </c>
      <c r="R328" s="53" t="s">
        <v>1821</v>
      </c>
      <c r="S328" s="53" t="s">
        <v>1947</v>
      </c>
      <c r="T328" s="53" t="s">
        <v>1948</v>
      </c>
      <c r="U328" s="53" t="s">
        <v>1824</v>
      </c>
      <c r="V328" s="53" t="s">
        <v>1825</v>
      </c>
      <c r="W328" s="53" t="s">
        <v>1832</v>
      </c>
      <c r="X328" s="53" t="s">
        <v>1825</v>
      </c>
      <c r="Y328" s="53" t="s">
        <v>1827</v>
      </c>
      <c r="Z328" s="53">
        <v>6.63</v>
      </c>
      <c r="AA328" s="53">
        <v>6.63</v>
      </c>
      <c r="AB328" s="53">
        <v>0</v>
      </c>
      <c r="AC328" s="53">
        <v>6.63</v>
      </c>
      <c r="AD328" s="53">
        <v>0</v>
      </c>
      <c r="AE328" s="53">
        <v>0</v>
      </c>
      <c r="AF328" s="53" t="s">
        <v>1949</v>
      </c>
      <c r="AG328" s="53" t="s">
        <v>1813</v>
      </c>
      <c r="AH328" s="53" t="s">
        <v>1813</v>
      </c>
      <c r="AI328" s="53" t="s">
        <v>1849</v>
      </c>
      <c r="AJ328" s="53" t="s">
        <v>1824</v>
      </c>
      <c r="AK328" s="53" t="s">
        <v>496</v>
      </c>
      <c r="AL328" s="53" t="s">
        <v>1830</v>
      </c>
      <c r="AM328" s="53" t="s">
        <v>1831</v>
      </c>
      <c r="AN328" s="53" t="s">
        <v>1769</v>
      </c>
      <c r="AO328" s="53" t="s">
        <v>641</v>
      </c>
    </row>
    <row r="329" spans="1:41" x14ac:dyDescent="0.25">
      <c r="A329" s="53" t="s">
        <v>30</v>
      </c>
      <c r="B329" s="53" t="s">
        <v>1944</v>
      </c>
      <c r="C329" s="53" t="s">
        <v>1945</v>
      </c>
      <c r="D329" s="53" t="s">
        <v>1931</v>
      </c>
      <c r="E329" s="53" t="s">
        <v>1932</v>
      </c>
      <c r="F329" s="53" t="s">
        <v>775</v>
      </c>
      <c r="G329" s="53" t="s">
        <v>1813</v>
      </c>
      <c r="H329" s="53" t="s">
        <v>775</v>
      </c>
      <c r="I329" s="53" t="s">
        <v>1813</v>
      </c>
      <c r="J329" s="53" t="s">
        <v>1891</v>
      </c>
      <c r="K329" s="53" t="s">
        <v>1933</v>
      </c>
      <c r="L329" s="53" t="s">
        <v>1946</v>
      </c>
      <c r="M329" s="53" t="s">
        <v>1816</v>
      </c>
      <c r="N329" s="53" t="s">
        <v>1817</v>
      </c>
      <c r="O329" s="53" t="s">
        <v>1818</v>
      </c>
      <c r="P329" s="53" t="s">
        <v>1819</v>
      </c>
      <c r="Q329" s="53" t="s">
        <v>1820</v>
      </c>
      <c r="R329" s="53" t="s">
        <v>1821</v>
      </c>
      <c r="S329" s="53" t="s">
        <v>1947</v>
      </c>
      <c r="T329" s="53" t="s">
        <v>1948</v>
      </c>
      <c r="U329" s="53" t="s">
        <v>1824</v>
      </c>
      <c r="V329" s="53" t="s">
        <v>1825</v>
      </c>
      <c r="W329" s="53" t="s">
        <v>1833</v>
      </c>
      <c r="X329" s="53" t="s">
        <v>1835</v>
      </c>
      <c r="Y329" s="53" t="s">
        <v>1827</v>
      </c>
      <c r="Z329" s="53">
        <v>0.75</v>
      </c>
      <c r="AA329" s="53">
        <v>0.75</v>
      </c>
      <c r="AB329" s="53">
        <v>0</v>
      </c>
      <c r="AC329" s="53">
        <v>0.75</v>
      </c>
      <c r="AD329" s="53">
        <v>0</v>
      </c>
      <c r="AE329" s="53">
        <v>0</v>
      </c>
      <c r="AF329" s="53" t="s">
        <v>1949</v>
      </c>
      <c r="AG329" s="53" t="s">
        <v>1813</v>
      </c>
      <c r="AH329" s="53" t="s">
        <v>1813</v>
      </c>
      <c r="AI329" s="53" t="s">
        <v>1849</v>
      </c>
      <c r="AJ329" s="53" t="s">
        <v>1824</v>
      </c>
      <c r="AK329" s="53" t="s">
        <v>496</v>
      </c>
      <c r="AL329" s="53" t="s">
        <v>1830</v>
      </c>
      <c r="AM329" s="53" t="s">
        <v>1831</v>
      </c>
      <c r="AN329" s="53" t="s">
        <v>1769</v>
      </c>
      <c r="AO329" s="53" t="s">
        <v>641</v>
      </c>
    </row>
    <row r="330" spans="1:41" x14ac:dyDescent="0.25">
      <c r="A330" s="53" t="s">
        <v>30</v>
      </c>
      <c r="B330" s="53" t="s">
        <v>1944</v>
      </c>
      <c r="C330" s="53" t="s">
        <v>1945</v>
      </c>
      <c r="D330" s="53" t="s">
        <v>1931</v>
      </c>
      <c r="E330" s="53" t="s">
        <v>1932</v>
      </c>
      <c r="F330" s="53" t="s">
        <v>775</v>
      </c>
      <c r="G330" s="53" t="s">
        <v>1813</v>
      </c>
      <c r="H330" s="53" t="s">
        <v>775</v>
      </c>
      <c r="I330" s="53" t="s">
        <v>1813</v>
      </c>
      <c r="J330" s="53" t="s">
        <v>1891</v>
      </c>
      <c r="K330" s="53" t="s">
        <v>1933</v>
      </c>
      <c r="L330" s="53" t="s">
        <v>1946</v>
      </c>
      <c r="M330" s="53" t="s">
        <v>1816</v>
      </c>
      <c r="N330" s="53" t="s">
        <v>1817</v>
      </c>
      <c r="O330" s="53" t="s">
        <v>1818</v>
      </c>
      <c r="P330" s="53" t="s">
        <v>1819</v>
      </c>
      <c r="Q330" s="53" t="s">
        <v>1820</v>
      </c>
      <c r="R330" s="53" t="s">
        <v>1821</v>
      </c>
      <c r="S330" s="53" t="s">
        <v>1947</v>
      </c>
      <c r="T330" s="53" t="s">
        <v>1948</v>
      </c>
      <c r="U330" s="53" t="s">
        <v>1824</v>
      </c>
      <c r="V330" s="53" t="s">
        <v>1825</v>
      </c>
      <c r="W330" s="53" t="s">
        <v>1837</v>
      </c>
      <c r="X330" s="53" t="s">
        <v>1825</v>
      </c>
      <c r="Y330" s="53" t="s">
        <v>1827</v>
      </c>
      <c r="Z330" s="53">
        <v>10.23</v>
      </c>
      <c r="AA330" s="53">
        <v>10.23</v>
      </c>
      <c r="AB330" s="53">
        <v>0</v>
      </c>
      <c r="AC330" s="53">
        <v>10.23</v>
      </c>
      <c r="AD330" s="53">
        <v>0</v>
      </c>
      <c r="AE330" s="53">
        <v>0</v>
      </c>
      <c r="AF330" s="53" t="s">
        <v>1949</v>
      </c>
      <c r="AG330" s="53" t="s">
        <v>1813</v>
      </c>
      <c r="AH330" s="53" t="s">
        <v>1813</v>
      </c>
      <c r="AI330" s="53" t="s">
        <v>1849</v>
      </c>
      <c r="AJ330" s="53" t="s">
        <v>1824</v>
      </c>
      <c r="AK330" s="53" t="s">
        <v>496</v>
      </c>
      <c r="AL330" s="53" t="s">
        <v>1830</v>
      </c>
      <c r="AM330" s="53" t="s">
        <v>1831</v>
      </c>
      <c r="AN330" s="53" t="s">
        <v>1769</v>
      </c>
      <c r="AO330" s="53" t="s">
        <v>641</v>
      </c>
    </row>
    <row r="331" spans="1:41" x14ac:dyDescent="0.25">
      <c r="A331" s="53" t="s">
        <v>30</v>
      </c>
      <c r="B331" s="53" t="s">
        <v>1944</v>
      </c>
      <c r="C331" s="53" t="s">
        <v>1945</v>
      </c>
      <c r="D331" s="53" t="s">
        <v>1931</v>
      </c>
      <c r="E331" s="53" t="s">
        <v>1932</v>
      </c>
      <c r="F331" s="53" t="s">
        <v>775</v>
      </c>
      <c r="G331" s="53" t="s">
        <v>1813</v>
      </c>
      <c r="H331" s="53" t="s">
        <v>775</v>
      </c>
      <c r="I331" s="53" t="s">
        <v>1813</v>
      </c>
      <c r="J331" s="53" t="s">
        <v>1891</v>
      </c>
      <c r="K331" s="53" t="s">
        <v>1933</v>
      </c>
      <c r="L331" s="53" t="s">
        <v>1946</v>
      </c>
      <c r="M331" s="53" t="s">
        <v>1816</v>
      </c>
      <c r="N331" s="53" t="s">
        <v>1817</v>
      </c>
      <c r="O331" s="53" t="s">
        <v>1818</v>
      </c>
      <c r="P331" s="53" t="s">
        <v>1819</v>
      </c>
      <c r="Q331" s="53" t="s">
        <v>1820</v>
      </c>
      <c r="R331" s="53" t="s">
        <v>1821</v>
      </c>
      <c r="S331" s="53" t="s">
        <v>1947</v>
      </c>
      <c r="T331" s="53" t="s">
        <v>1948</v>
      </c>
      <c r="U331" s="53" t="s">
        <v>1824</v>
      </c>
      <c r="V331" s="53" t="s">
        <v>1825</v>
      </c>
      <c r="W331" s="53" t="s">
        <v>1838</v>
      </c>
      <c r="X331" s="53" t="s">
        <v>1825</v>
      </c>
      <c r="Y331" s="53" t="s">
        <v>1827</v>
      </c>
      <c r="Z331" s="53">
        <v>3.2</v>
      </c>
      <c r="AA331" s="53">
        <v>3.2</v>
      </c>
      <c r="AB331" s="53">
        <v>0</v>
      </c>
      <c r="AC331" s="53">
        <v>3.2</v>
      </c>
      <c r="AD331" s="53">
        <v>0</v>
      </c>
      <c r="AE331" s="53">
        <v>0</v>
      </c>
      <c r="AF331" s="53" t="s">
        <v>1949</v>
      </c>
      <c r="AG331" s="53" t="s">
        <v>1813</v>
      </c>
      <c r="AH331" s="53" t="s">
        <v>1813</v>
      </c>
      <c r="AI331" s="53" t="s">
        <v>1849</v>
      </c>
      <c r="AJ331" s="53" t="s">
        <v>1824</v>
      </c>
      <c r="AK331" s="53" t="s">
        <v>496</v>
      </c>
      <c r="AL331" s="53" t="s">
        <v>1830</v>
      </c>
      <c r="AM331" s="53" t="s">
        <v>1831</v>
      </c>
      <c r="AN331" s="53" t="s">
        <v>1769</v>
      </c>
      <c r="AO331" s="53" t="s">
        <v>641</v>
      </c>
    </row>
    <row r="332" spans="1:41" x14ac:dyDescent="0.25">
      <c r="A332" s="53" t="s">
        <v>29</v>
      </c>
      <c r="B332" s="53" t="s">
        <v>1960</v>
      </c>
      <c r="C332" s="53" t="s">
        <v>1961</v>
      </c>
      <c r="D332" s="53" t="s">
        <v>1852</v>
      </c>
      <c r="E332" s="53" t="s">
        <v>510</v>
      </c>
      <c r="F332" s="53" t="s">
        <v>775</v>
      </c>
      <c r="G332" s="53" t="s">
        <v>1813</v>
      </c>
      <c r="H332" s="53" t="s">
        <v>775</v>
      </c>
      <c r="I332" s="53" t="s">
        <v>1813</v>
      </c>
      <c r="J332" s="53" t="s">
        <v>1814</v>
      </c>
      <c r="K332" s="53" t="s">
        <v>780</v>
      </c>
      <c r="L332" s="53" t="s">
        <v>1962</v>
      </c>
      <c r="M332" s="53" t="s">
        <v>1816</v>
      </c>
      <c r="N332" s="53" t="s">
        <v>1817</v>
      </c>
      <c r="O332" s="53" t="s">
        <v>1818</v>
      </c>
      <c r="P332" s="53" t="s">
        <v>1819</v>
      </c>
      <c r="Q332" s="53" t="s">
        <v>1820</v>
      </c>
      <c r="R332" s="53" t="s">
        <v>1821</v>
      </c>
      <c r="S332" s="53" t="s">
        <v>1963</v>
      </c>
      <c r="T332" s="53" t="s">
        <v>1964</v>
      </c>
      <c r="U332" s="53" t="s">
        <v>1824</v>
      </c>
      <c r="V332" s="53" t="s">
        <v>1825</v>
      </c>
      <c r="W332" s="53" t="s">
        <v>1856</v>
      </c>
      <c r="X332" s="53" t="s">
        <v>1857</v>
      </c>
      <c r="Y332" s="53" t="s">
        <v>1827</v>
      </c>
      <c r="Z332" s="53">
        <v>335.64</v>
      </c>
      <c r="AA332" s="53">
        <v>335.64</v>
      </c>
      <c r="AB332" s="53">
        <v>0</v>
      </c>
      <c r="AC332" s="53">
        <v>335.64</v>
      </c>
      <c r="AD332" s="53">
        <v>0</v>
      </c>
      <c r="AE332" s="53">
        <v>0</v>
      </c>
      <c r="AF332" s="53" t="s">
        <v>1828</v>
      </c>
      <c r="AG332" s="53" t="s">
        <v>1814</v>
      </c>
      <c r="AH332" s="53" t="s">
        <v>780</v>
      </c>
      <c r="AI332" s="53" t="s">
        <v>1829</v>
      </c>
      <c r="AJ332" s="53" t="s">
        <v>1824</v>
      </c>
      <c r="AK332" s="53" t="s">
        <v>496</v>
      </c>
      <c r="AL332" s="53" t="s">
        <v>1830</v>
      </c>
      <c r="AM332" s="53" t="s">
        <v>1831</v>
      </c>
      <c r="AN332" s="53" t="s">
        <v>1770</v>
      </c>
      <c r="AO332" s="53" t="s">
        <v>641</v>
      </c>
    </row>
    <row r="333" spans="1:41" x14ac:dyDescent="0.25">
      <c r="A333" s="53" t="s">
        <v>29</v>
      </c>
      <c r="B333" s="53" t="s">
        <v>1809</v>
      </c>
      <c r="C333" s="53" t="s">
        <v>1810</v>
      </c>
      <c r="D333" s="53" t="s">
        <v>1811</v>
      </c>
      <c r="E333" s="53" t="s">
        <v>1812</v>
      </c>
      <c r="F333" s="53" t="s">
        <v>775</v>
      </c>
      <c r="G333" s="53" t="s">
        <v>1813</v>
      </c>
      <c r="H333" s="53" t="s">
        <v>775</v>
      </c>
      <c r="I333" s="53" t="s">
        <v>1813</v>
      </c>
      <c r="J333" s="53" t="s">
        <v>1814</v>
      </c>
      <c r="K333" s="53" t="s">
        <v>780</v>
      </c>
      <c r="L333" s="53" t="s">
        <v>1815</v>
      </c>
      <c r="M333" s="53" t="s">
        <v>1816</v>
      </c>
      <c r="N333" s="53" t="s">
        <v>1817</v>
      </c>
      <c r="O333" s="53" t="s">
        <v>1818</v>
      </c>
      <c r="P333" s="53" t="s">
        <v>1819</v>
      </c>
      <c r="Q333" s="53" t="s">
        <v>1820</v>
      </c>
      <c r="R333" s="53" t="s">
        <v>1821</v>
      </c>
      <c r="S333" s="53" t="s">
        <v>1822</v>
      </c>
      <c r="T333" s="53" t="s">
        <v>1823</v>
      </c>
      <c r="U333" s="53" t="s">
        <v>1824</v>
      </c>
      <c r="V333" s="53" t="s">
        <v>1825</v>
      </c>
      <c r="W333" s="53" t="s">
        <v>1826</v>
      </c>
      <c r="X333" s="53" t="s">
        <v>1825</v>
      </c>
      <c r="Y333" s="53" t="s">
        <v>1827</v>
      </c>
      <c r="Z333" s="53">
        <v>446.11</v>
      </c>
      <c r="AA333" s="53">
        <v>446.11</v>
      </c>
      <c r="AB333" s="53">
        <v>0</v>
      </c>
      <c r="AC333" s="53">
        <v>446.11</v>
      </c>
      <c r="AD333" s="53">
        <v>0</v>
      </c>
      <c r="AE333" s="53">
        <v>0</v>
      </c>
      <c r="AF333" s="53" t="s">
        <v>1828</v>
      </c>
      <c r="AG333" s="53" t="s">
        <v>1814</v>
      </c>
      <c r="AH333" s="53" t="s">
        <v>780</v>
      </c>
      <c r="AI333" s="53" t="s">
        <v>1829</v>
      </c>
      <c r="AJ333" s="53" t="s">
        <v>1824</v>
      </c>
      <c r="AK333" s="53" t="s">
        <v>496</v>
      </c>
      <c r="AL333" s="53" t="s">
        <v>1830</v>
      </c>
      <c r="AM333" s="53" t="s">
        <v>1831</v>
      </c>
      <c r="AN333" s="53" t="s">
        <v>1770</v>
      </c>
      <c r="AO333" s="53" t="s">
        <v>641</v>
      </c>
    </row>
    <row r="334" spans="1:41" x14ac:dyDescent="0.25">
      <c r="A334" s="53" t="s">
        <v>29</v>
      </c>
      <c r="B334" s="53" t="s">
        <v>1809</v>
      </c>
      <c r="C334" s="53" t="s">
        <v>1810</v>
      </c>
      <c r="D334" s="53" t="s">
        <v>1811</v>
      </c>
      <c r="E334" s="53" t="s">
        <v>1812</v>
      </c>
      <c r="F334" s="53" t="s">
        <v>775</v>
      </c>
      <c r="G334" s="53" t="s">
        <v>1813</v>
      </c>
      <c r="H334" s="53" t="s">
        <v>775</v>
      </c>
      <c r="I334" s="53" t="s">
        <v>1813</v>
      </c>
      <c r="J334" s="53" t="s">
        <v>1814</v>
      </c>
      <c r="K334" s="53" t="s">
        <v>780</v>
      </c>
      <c r="L334" s="53" t="s">
        <v>1815</v>
      </c>
      <c r="M334" s="53" t="s">
        <v>1816</v>
      </c>
      <c r="N334" s="53" t="s">
        <v>1817</v>
      </c>
      <c r="O334" s="53" t="s">
        <v>1818</v>
      </c>
      <c r="P334" s="53" t="s">
        <v>1819</v>
      </c>
      <c r="Q334" s="53" t="s">
        <v>1820</v>
      </c>
      <c r="R334" s="53" t="s">
        <v>1821</v>
      </c>
      <c r="S334" s="53" t="s">
        <v>1822</v>
      </c>
      <c r="T334" s="53" t="s">
        <v>1823</v>
      </c>
      <c r="U334" s="53" t="s">
        <v>1824</v>
      </c>
      <c r="V334" s="53" t="s">
        <v>1825</v>
      </c>
      <c r="W334" s="53" t="s">
        <v>1832</v>
      </c>
      <c r="X334" s="53" t="s">
        <v>1825</v>
      </c>
      <c r="Y334" s="53" t="s">
        <v>1827</v>
      </c>
      <c r="Z334" s="53">
        <v>5308.82</v>
      </c>
      <c r="AA334" s="53">
        <v>5308.82</v>
      </c>
      <c r="AB334" s="53">
        <v>0</v>
      </c>
      <c r="AC334" s="53">
        <v>5308.82</v>
      </c>
      <c r="AD334" s="53">
        <v>0</v>
      </c>
      <c r="AE334" s="53">
        <v>0</v>
      </c>
      <c r="AF334" s="53" t="s">
        <v>1828</v>
      </c>
      <c r="AG334" s="53" t="s">
        <v>1814</v>
      </c>
      <c r="AH334" s="53" t="s">
        <v>780</v>
      </c>
      <c r="AI334" s="53" t="s">
        <v>1829</v>
      </c>
      <c r="AJ334" s="53" t="s">
        <v>1824</v>
      </c>
      <c r="AK334" s="53" t="s">
        <v>496</v>
      </c>
      <c r="AL334" s="53" t="s">
        <v>1830</v>
      </c>
      <c r="AM334" s="53" t="s">
        <v>1831</v>
      </c>
      <c r="AN334" s="53" t="s">
        <v>1770</v>
      </c>
      <c r="AO334" s="53" t="s">
        <v>641</v>
      </c>
    </row>
    <row r="335" spans="1:41" x14ac:dyDescent="0.25">
      <c r="A335" s="53" t="s">
        <v>29</v>
      </c>
      <c r="B335" s="53" t="s">
        <v>1809</v>
      </c>
      <c r="C335" s="53" t="s">
        <v>1810</v>
      </c>
      <c r="D335" s="53" t="s">
        <v>1811</v>
      </c>
      <c r="E335" s="53" t="s">
        <v>1812</v>
      </c>
      <c r="F335" s="53" t="s">
        <v>775</v>
      </c>
      <c r="G335" s="53" t="s">
        <v>1813</v>
      </c>
      <c r="H335" s="53" t="s">
        <v>775</v>
      </c>
      <c r="I335" s="53" t="s">
        <v>1813</v>
      </c>
      <c r="J335" s="53" t="s">
        <v>1814</v>
      </c>
      <c r="K335" s="53" t="s">
        <v>780</v>
      </c>
      <c r="L335" s="53" t="s">
        <v>1815</v>
      </c>
      <c r="M335" s="53" t="s">
        <v>1816</v>
      </c>
      <c r="N335" s="53" t="s">
        <v>1817</v>
      </c>
      <c r="O335" s="53" t="s">
        <v>1818</v>
      </c>
      <c r="P335" s="53" t="s">
        <v>1819</v>
      </c>
      <c r="Q335" s="53" t="s">
        <v>1820</v>
      </c>
      <c r="R335" s="53" t="s">
        <v>1821</v>
      </c>
      <c r="S335" s="53" t="s">
        <v>1822</v>
      </c>
      <c r="T335" s="53" t="s">
        <v>1823</v>
      </c>
      <c r="U335" s="53" t="s">
        <v>1824</v>
      </c>
      <c r="V335" s="53" t="s">
        <v>1825</v>
      </c>
      <c r="W335" s="53" t="s">
        <v>1833</v>
      </c>
      <c r="X335" s="53" t="s">
        <v>1834</v>
      </c>
      <c r="Y335" s="53" t="s">
        <v>1827</v>
      </c>
      <c r="Z335" s="53">
        <v>671.18</v>
      </c>
      <c r="AA335" s="53">
        <v>671.18</v>
      </c>
      <c r="AB335" s="53">
        <v>0</v>
      </c>
      <c r="AC335" s="53">
        <v>671.18</v>
      </c>
      <c r="AD335" s="53">
        <v>0</v>
      </c>
      <c r="AE335" s="53">
        <v>0</v>
      </c>
      <c r="AF335" s="53" t="s">
        <v>1828</v>
      </c>
      <c r="AG335" s="53" t="s">
        <v>1814</v>
      </c>
      <c r="AH335" s="53" t="s">
        <v>780</v>
      </c>
      <c r="AI335" s="53" t="s">
        <v>1829</v>
      </c>
      <c r="AJ335" s="53" t="s">
        <v>1824</v>
      </c>
      <c r="AK335" s="53" t="s">
        <v>496</v>
      </c>
      <c r="AL335" s="53" t="s">
        <v>1830</v>
      </c>
      <c r="AM335" s="53" t="s">
        <v>1831</v>
      </c>
      <c r="AN335" s="53" t="s">
        <v>1770</v>
      </c>
      <c r="AO335" s="53" t="s">
        <v>641</v>
      </c>
    </row>
    <row r="336" spans="1:41" x14ac:dyDescent="0.25">
      <c r="A336" s="53" t="s">
        <v>29</v>
      </c>
      <c r="B336" s="53" t="s">
        <v>1809</v>
      </c>
      <c r="C336" s="53" t="s">
        <v>1810</v>
      </c>
      <c r="D336" s="53" t="s">
        <v>1811</v>
      </c>
      <c r="E336" s="53" t="s">
        <v>1812</v>
      </c>
      <c r="F336" s="53" t="s">
        <v>775</v>
      </c>
      <c r="G336" s="53" t="s">
        <v>1813</v>
      </c>
      <c r="H336" s="53" t="s">
        <v>775</v>
      </c>
      <c r="I336" s="53" t="s">
        <v>1813</v>
      </c>
      <c r="J336" s="53" t="s">
        <v>1814</v>
      </c>
      <c r="K336" s="53" t="s">
        <v>780</v>
      </c>
      <c r="L336" s="53" t="s">
        <v>1815</v>
      </c>
      <c r="M336" s="53" t="s">
        <v>1816</v>
      </c>
      <c r="N336" s="53" t="s">
        <v>1817</v>
      </c>
      <c r="O336" s="53" t="s">
        <v>1818</v>
      </c>
      <c r="P336" s="53" t="s">
        <v>1819</v>
      </c>
      <c r="Q336" s="53" t="s">
        <v>1820</v>
      </c>
      <c r="R336" s="53" t="s">
        <v>1821</v>
      </c>
      <c r="S336" s="53" t="s">
        <v>1822</v>
      </c>
      <c r="T336" s="53" t="s">
        <v>1823</v>
      </c>
      <c r="U336" s="53" t="s">
        <v>1824</v>
      </c>
      <c r="V336" s="53" t="s">
        <v>1825</v>
      </c>
      <c r="W336" s="53" t="s">
        <v>1833</v>
      </c>
      <c r="X336" s="53" t="s">
        <v>1835</v>
      </c>
      <c r="Y336" s="53" t="s">
        <v>1827</v>
      </c>
      <c r="Z336" s="53">
        <v>19.829999999999998</v>
      </c>
      <c r="AA336" s="53">
        <v>19.829999999999998</v>
      </c>
      <c r="AB336" s="53">
        <v>0</v>
      </c>
      <c r="AC336" s="53">
        <v>19.829999999999998</v>
      </c>
      <c r="AD336" s="53">
        <v>0</v>
      </c>
      <c r="AE336" s="53">
        <v>0</v>
      </c>
      <c r="AF336" s="53" t="s">
        <v>1828</v>
      </c>
      <c r="AG336" s="53" t="s">
        <v>1814</v>
      </c>
      <c r="AH336" s="53" t="s">
        <v>780</v>
      </c>
      <c r="AI336" s="53" t="s">
        <v>1829</v>
      </c>
      <c r="AJ336" s="53" t="s">
        <v>1824</v>
      </c>
      <c r="AK336" s="53" t="s">
        <v>496</v>
      </c>
      <c r="AL336" s="53" t="s">
        <v>1830</v>
      </c>
      <c r="AM336" s="53" t="s">
        <v>1831</v>
      </c>
      <c r="AN336" s="53" t="s">
        <v>1770</v>
      </c>
      <c r="AO336" s="53" t="s">
        <v>641</v>
      </c>
    </row>
    <row r="337" spans="1:41" x14ac:dyDescent="0.25">
      <c r="A337" s="53" t="s">
        <v>29</v>
      </c>
      <c r="B337" s="53" t="s">
        <v>1809</v>
      </c>
      <c r="C337" s="53" t="s">
        <v>1810</v>
      </c>
      <c r="D337" s="53" t="s">
        <v>1811</v>
      </c>
      <c r="E337" s="53" t="s">
        <v>1812</v>
      </c>
      <c r="F337" s="53" t="s">
        <v>775</v>
      </c>
      <c r="G337" s="53" t="s">
        <v>1813</v>
      </c>
      <c r="H337" s="53" t="s">
        <v>775</v>
      </c>
      <c r="I337" s="53" t="s">
        <v>1813</v>
      </c>
      <c r="J337" s="53" t="s">
        <v>1814</v>
      </c>
      <c r="K337" s="53" t="s">
        <v>780</v>
      </c>
      <c r="L337" s="53" t="s">
        <v>1815</v>
      </c>
      <c r="M337" s="53" t="s">
        <v>1816</v>
      </c>
      <c r="N337" s="53" t="s">
        <v>1817</v>
      </c>
      <c r="O337" s="53" t="s">
        <v>1818</v>
      </c>
      <c r="P337" s="53" t="s">
        <v>1819</v>
      </c>
      <c r="Q337" s="53" t="s">
        <v>1820</v>
      </c>
      <c r="R337" s="53" t="s">
        <v>1821</v>
      </c>
      <c r="S337" s="53" t="s">
        <v>1822</v>
      </c>
      <c r="T337" s="53" t="s">
        <v>1823</v>
      </c>
      <c r="U337" s="53" t="s">
        <v>1824</v>
      </c>
      <c r="V337" s="53" t="s">
        <v>1825</v>
      </c>
      <c r="W337" s="53" t="s">
        <v>1836</v>
      </c>
      <c r="X337" s="53" t="s">
        <v>1825</v>
      </c>
      <c r="Y337" s="53" t="s">
        <v>1827</v>
      </c>
      <c r="Z337" s="53">
        <v>4.29</v>
      </c>
      <c r="AA337" s="53">
        <v>4.29</v>
      </c>
      <c r="AB337" s="53">
        <v>0</v>
      </c>
      <c r="AC337" s="53">
        <v>4.29</v>
      </c>
      <c r="AD337" s="53">
        <v>0</v>
      </c>
      <c r="AE337" s="53">
        <v>0</v>
      </c>
      <c r="AF337" s="53" t="s">
        <v>1828</v>
      </c>
      <c r="AG337" s="53" t="s">
        <v>1814</v>
      </c>
      <c r="AH337" s="53" t="s">
        <v>780</v>
      </c>
      <c r="AI337" s="53" t="s">
        <v>1829</v>
      </c>
      <c r="AJ337" s="53" t="s">
        <v>1824</v>
      </c>
      <c r="AK337" s="53" t="s">
        <v>496</v>
      </c>
      <c r="AL337" s="53" t="s">
        <v>1830</v>
      </c>
      <c r="AM337" s="53" t="s">
        <v>1831</v>
      </c>
      <c r="AN337" s="53" t="s">
        <v>1770</v>
      </c>
      <c r="AO337" s="53" t="s">
        <v>641</v>
      </c>
    </row>
    <row r="338" spans="1:41" x14ac:dyDescent="0.25">
      <c r="A338" s="53" t="s">
        <v>29</v>
      </c>
      <c r="B338" s="53" t="s">
        <v>1809</v>
      </c>
      <c r="C338" s="53" t="s">
        <v>1810</v>
      </c>
      <c r="D338" s="53" t="s">
        <v>1811</v>
      </c>
      <c r="E338" s="53" t="s">
        <v>1812</v>
      </c>
      <c r="F338" s="53" t="s">
        <v>775</v>
      </c>
      <c r="G338" s="53" t="s">
        <v>1813</v>
      </c>
      <c r="H338" s="53" t="s">
        <v>775</v>
      </c>
      <c r="I338" s="53" t="s">
        <v>1813</v>
      </c>
      <c r="J338" s="53" t="s">
        <v>1814</v>
      </c>
      <c r="K338" s="53" t="s">
        <v>780</v>
      </c>
      <c r="L338" s="53" t="s">
        <v>1815</v>
      </c>
      <c r="M338" s="53" t="s">
        <v>1816</v>
      </c>
      <c r="N338" s="53" t="s">
        <v>1817</v>
      </c>
      <c r="O338" s="53" t="s">
        <v>1818</v>
      </c>
      <c r="P338" s="53" t="s">
        <v>1819</v>
      </c>
      <c r="Q338" s="53" t="s">
        <v>1820</v>
      </c>
      <c r="R338" s="53" t="s">
        <v>1821</v>
      </c>
      <c r="S338" s="53" t="s">
        <v>1822</v>
      </c>
      <c r="T338" s="53" t="s">
        <v>1823</v>
      </c>
      <c r="U338" s="53" t="s">
        <v>1824</v>
      </c>
      <c r="V338" s="53" t="s">
        <v>1825</v>
      </c>
      <c r="W338" s="53" t="s">
        <v>1837</v>
      </c>
      <c r="X338" s="53" t="s">
        <v>1825</v>
      </c>
      <c r="Y338" s="53" t="s">
        <v>1827</v>
      </c>
      <c r="Z338" s="53">
        <v>536.11</v>
      </c>
      <c r="AA338" s="53">
        <v>536.11</v>
      </c>
      <c r="AB338" s="53">
        <v>0</v>
      </c>
      <c r="AC338" s="53">
        <v>536.11</v>
      </c>
      <c r="AD338" s="53">
        <v>0</v>
      </c>
      <c r="AE338" s="53">
        <v>0</v>
      </c>
      <c r="AF338" s="53" t="s">
        <v>1828</v>
      </c>
      <c r="AG338" s="53" t="s">
        <v>1814</v>
      </c>
      <c r="AH338" s="53" t="s">
        <v>780</v>
      </c>
      <c r="AI338" s="53" t="s">
        <v>1829</v>
      </c>
      <c r="AJ338" s="53" t="s">
        <v>1824</v>
      </c>
      <c r="AK338" s="53" t="s">
        <v>496</v>
      </c>
      <c r="AL338" s="53" t="s">
        <v>1830</v>
      </c>
      <c r="AM338" s="53" t="s">
        <v>1831</v>
      </c>
      <c r="AN338" s="53" t="s">
        <v>1770</v>
      </c>
      <c r="AO338" s="53" t="s">
        <v>641</v>
      </c>
    </row>
    <row r="339" spans="1:41" x14ac:dyDescent="0.25">
      <c r="A339" s="53" t="s">
        <v>29</v>
      </c>
      <c r="B339" s="53" t="s">
        <v>1809</v>
      </c>
      <c r="C339" s="53" t="s">
        <v>1810</v>
      </c>
      <c r="D339" s="53" t="s">
        <v>1811</v>
      </c>
      <c r="E339" s="53" t="s">
        <v>1812</v>
      </c>
      <c r="F339" s="53" t="s">
        <v>775</v>
      </c>
      <c r="G339" s="53" t="s">
        <v>1813</v>
      </c>
      <c r="H339" s="53" t="s">
        <v>775</v>
      </c>
      <c r="I339" s="53" t="s">
        <v>1813</v>
      </c>
      <c r="J339" s="53" t="s">
        <v>1814</v>
      </c>
      <c r="K339" s="53" t="s">
        <v>780</v>
      </c>
      <c r="L339" s="53" t="s">
        <v>1815</v>
      </c>
      <c r="M339" s="53" t="s">
        <v>1816</v>
      </c>
      <c r="N339" s="53" t="s">
        <v>1817</v>
      </c>
      <c r="O339" s="53" t="s">
        <v>1818</v>
      </c>
      <c r="P339" s="53" t="s">
        <v>1819</v>
      </c>
      <c r="Q339" s="53" t="s">
        <v>1820</v>
      </c>
      <c r="R339" s="53" t="s">
        <v>1821</v>
      </c>
      <c r="S339" s="53" t="s">
        <v>1822</v>
      </c>
      <c r="T339" s="53" t="s">
        <v>1823</v>
      </c>
      <c r="U339" s="53" t="s">
        <v>1824</v>
      </c>
      <c r="V339" s="53" t="s">
        <v>1825</v>
      </c>
      <c r="W339" s="53" t="s">
        <v>1838</v>
      </c>
      <c r="X339" s="53" t="s">
        <v>1825</v>
      </c>
      <c r="Y339" s="53" t="s">
        <v>1827</v>
      </c>
      <c r="Z339" s="53">
        <v>185.1</v>
      </c>
      <c r="AA339" s="53">
        <v>185.1</v>
      </c>
      <c r="AB339" s="53">
        <v>0</v>
      </c>
      <c r="AC339" s="53">
        <v>185.1</v>
      </c>
      <c r="AD339" s="53">
        <v>0</v>
      </c>
      <c r="AE339" s="53">
        <v>0</v>
      </c>
      <c r="AF339" s="53" t="s">
        <v>1828</v>
      </c>
      <c r="AG339" s="53" t="s">
        <v>1814</v>
      </c>
      <c r="AH339" s="53" t="s">
        <v>780</v>
      </c>
      <c r="AI339" s="53" t="s">
        <v>1829</v>
      </c>
      <c r="AJ339" s="53" t="s">
        <v>1824</v>
      </c>
      <c r="AK339" s="53" t="s">
        <v>496</v>
      </c>
      <c r="AL339" s="53" t="s">
        <v>1830</v>
      </c>
      <c r="AM339" s="53" t="s">
        <v>1831</v>
      </c>
      <c r="AN339" s="53" t="s">
        <v>1770</v>
      </c>
      <c r="AO339" s="53" t="s">
        <v>641</v>
      </c>
    </row>
    <row r="340" spans="1:41" x14ac:dyDescent="0.25">
      <c r="A340" s="53" t="s">
        <v>29</v>
      </c>
      <c r="B340" s="53" t="s">
        <v>1839</v>
      </c>
      <c r="C340" s="53" t="s">
        <v>1840</v>
      </c>
      <c r="D340" s="53" t="s">
        <v>1841</v>
      </c>
      <c r="E340" s="53" t="s">
        <v>1842</v>
      </c>
      <c r="F340" s="53" t="s">
        <v>775</v>
      </c>
      <c r="G340" s="53" t="s">
        <v>1813</v>
      </c>
      <c r="H340" s="53" t="s">
        <v>775</v>
      </c>
      <c r="I340" s="53" t="s">
        <v>1813</v>
      </c>
      <c r="J340" s="53" t="s">
        <v>1843</v>
      </c>
      <c r="K340" s="53" t="s">
        <v>1844</v>
      </c>
      <c r="L340" s="53" t="s">
        <v>1845</v>
      </c>
      <c r="M340" s="53" t="s">
        <v>1816</v>
      </c>
      <c r="N340" s="53" t="s">
        <v>1817</v>
      </c>
      <c r="O340" s="53" t="s">
        <v>1818</v>
      </c>
      <c r="P340" s="53" t="s">
        <v>1819</v>
      </c>
      <c r="Q340" s="53" t="s">
        <v>1820</v>
      </c>
      <c r="R340" s="53" t="s">
        <v>1821</v>
      </c>
      <c r="S340" s="53" t="s">
        <v>1846</v>
      </c>
      <c r="T340" s="53" t="s">
        <v>1847</v>
      </c>
      <c r="U340" s="53" t="s">
        <v>1824</v>
      </c>
      <c r="V340" s="53" t="s">
        <v>1825</v>
      </c>
      <c r="W340" s="53" t="s">
        <v>1848</v>
      </c>
      <c r="X340" s="53" t="s">
        <v>1825</v>
      </c>
      <c r="Y340" s="53" t="s">
        <v>1827</v>
      </c>
      <c r="Z340" s="53">
        <v>856.85</v>
      </c>
      <c r="AA340" s="53">
        <v>856.85</v>
      </c>
      <c r="AB340" s="53">
        <v>0</v>
      </c>
      <c r="AC340" s="53">
        <v>856.85</v>
      </c>
      <c r="AD340" s="53">
        <v>0</v>
      </c>
      <c r="AE340" s="53">
        <v>0</v>
      </c>
      <c r="AF340" s="53" t="s">
        <v>1828</v>
      </c>
      <c r="AG340" s="53" t="s">
        <v>1843</v>
      </c>
      <c r="AH340" s="53" t="s">
        <v>1844</v>
      </c>
      <c r="AI340" s="53" t="s">
        <v>1849</v>
      </c>
      <c r="AJ340" s="53" t="s">
        <v>1824</v>
      </c>
      <c r="AK340" s="53" t="s">
        <v>496</v>
      </c>
      <c r="AL340" s="53" t="s">
        <v>1830</v>
      </c>
      <c r="AM340" s="53" t="s">
        <v>1831</v>
      </c>
      <c r="AN340" s="53" t="s">
        <v>1769</v>
      </c>
      <c r="AO340" s="53" t="s">
        <v>641</v>
      </c>
    </row>
    <row r="341" spans="1:41" x14ac:dyDescent="0.25">
      <c r="A341" s="53" t="s">
        <v>29</v>
      </c>
      <c r="B341" s="53" t="s">
        <v>1950</v>
      </c>
      <c r="C341" s="53" t="s">
        <v>1951</v>
      </c>
      <c r="D341" s="53" t="s">
        <v>1852</v>
      </c>
      <c r="E341" s="53" t="s">
        <v>510</v>
      </c>
      <c r="F341" s="53" t="s">
        <v>775</v>
      </c>
      <c r="G341" s="53" t="s">
        <v>1813</v>
      </c>
      <c r="H341" s="53" t="s">
        <v>775</v>
      </c>
      <c r="I341" s="53" t="s">
        <v>1813</v>
      </c>
      <c r="J341" s="53" t="s">
        <v>1814</v>
      </c>
      <c r="K341" s="53" t="s">
        <v>780</v>
      </c>
      <c r="L341" s="53" t="s">
        <v>1952</v>
      </c>
      <c r="M341" s="53" t="s">
        <v>1816</v>
      </c>
      <c r="N341" s="53" t="s">
        <v>1817</v>
      </c>
      <c r="O341" s="53" t="s">
        <v>1818</v>
      </c>
      <c r="P341" s="53" t="s">
        <v>1819</v>
      </c>
      <c r="Q341" s="53" t="s">
        <v>1820</v>
      </c>
      <c r="R341" s="53" t="s">
        <v>1821</v>
      </c>
      <c r="S341" s="53" t="s">
        <v>1953</v>
      </c>
      <c r="T341" s="53" t="s">
        <v>1954</v>
      </c>
      <c r="U341" s="53" t="s">
        <v>1824</v>
      </c>
      <c r="V341" s="53" t="s">
        <v>1825</v>
      </c>
      <c r="W341" s="53" t="s">
        <v>1856</v>
      </c>
      <c r="X341" s="53" t="s">
        <v>1857</v>
      </c>
      <c r="Y341" s="53" t="s">
        <v>1827</v>
      </c>
      <c r="Z341" s="53">
        <v>756.29</v>
      </c>
      <c r="AA341" s="53">
        <v>756.29</v>
      </c>
      <c r="AB341" s="53">
        <v>0</v>
      </c>
      <c r="AC341" s="53">
        <v>756.29</v>
      </c>
      <c r="AD341" s="53">
        <v>0</v>
      </c>
      <c r="AE341" s="53">
        <v>0</v>
      </c>
      <c r="AF341" s="53" t="s">
        <v>1828</v>
      </c>
      <c r="AG341" s="53" t="s">
        <v>1814</v>
      </c>
      <c r="AH341" s="53" t="s">
        <v>780</v>
      </c>
      <c r="AI341" s="53" t="s">
        <v>1829</v>
      </c>
      <c r="AJ341" s="53" t="s">
        <v>1824</v>
      </c>
      <c r="AK341" s="53" t="s">
        <v>496</v>
      </c>
      <c r="AL341" s="53" t="s">
        <v>1830</v>
      </c>
      <c r="AM341" s="53" t="s">
        <v>1831</v>
      </c>
      <c r="AN341" s="53" t="s">
        <v>1770</v>
      </c>
      <c r="AO341" s="53" t="s">
        <v>641</v>
      </c>
    </row>
    <row r="342" spans="1:41" x14ac:dyDescent="0.25">
      <c r="A342" s="53" t="s">
        <v>29</v>
      </c>
      <c r="B342" s="53" t="s">
        <v>1955</v>
      </c>
      <c r="C342" s="53" t="s">
        <v>1956</v>
      </c>
      <c r="D342" s="53" t="s">
        <v>1852</v>
      </c>
      <c r="E342" s="53" t="s">
        <v>510</v>
      </c>
      <c r="F342" s="53" t="s">
        <v>775</v>
      </c>
      <c r="G342" s="53" t="s">
        <v>1813</v>
      </c>
      <c r="H342" s="53" t="s">
        <v>775</v>
      </c>
      <c r="I342" s="53" t="s">
        <v>1813</v>
      </c>
      <c r="J342" s="53" t="s">
        <v>1814</v>
      </c>
      <c r="K342" s="53" t="s">
        <v>780</v>
      </c>
      <c r="L342" s="53" t="s">
        <v>1957</v>
      </c>
      <c r="M342" s="53" t="s">
        <v>1816</v>
      </c>
      <c r="N342" s="53" t="s">
        <v>1817</v>
      </c>
      <c r="O342" s="53" t="s">
        <v>1818</v>
      </c>
      <c r="P342" s="53" t="s">
        <v>1819</v>
      </c>
      <c r="Q342" s="53" t="s">
        <v>1820</v>
      </c>
      <c r="R342" s="53" t="s">
        <v>1821</v>
      </c>
      <c r="S342" s="53" t="s">
        <v>1958</v>
      </c>
      <c r="T342" s="53" t="s">
        <v>1959</v>
      </c>
      <c r="U342" s="53" t="s">
        <v>1824</v>
      </c>
      <c r="V342" s="53" t="s">
        <v>1825</v>
      </c>
      <c r="W342" s="53" t="s">
        <v>1856</v>
      </c>
      <c r="X342" s="53" t="s">
        <v>1857</v>
      </c>
      <c r="Y342" s="53" t="s">
        <v>1827</v>
      </c>
      <c r="Z342" s="53">
        <v>959.01</v>
      </c>
      <c r="AA342" s="53">
        <v>959.01</v>
      </c>
      <c r="AB342" s="53">
        <v>0</v>
      </c>
      <c r="AC342" s="53">
        <v>959.01</v>
      </c>
      <c r="AD342" s="53">
        <v>0</v>
      </c>
      <c r="AE342" s="53">
        <v>0</v>
      </c>
      <c r="AF342" s="53" t="s">
        <v>1828</v>
      </c>
      <c r="AG342" s="53" t="s">
        <v>1814</v>
      </c>
      <c r="AH342" s="53" t="s">
        <v>780</v>
      </c>
      <c r="AI342" s="53" t="s">
        <v>1829</v>
      </c>
      <c r="AJ342" s="53" t="s">
        <v>1824</v>
      </c>
      <c r="AK342" s="53" t="s">
        <v>496</v>
      </c>
      <c r="AL342" s="53" t="s">
        <v>1830</v>
      </c>
      <c r="AM342" s="53" t="s">
        <v>1831</v>
      </c>
      <c r="AN342" s="53" t="s">
        <v>1770</v>
      </c>
      <c r="AO342" s="53" t="s">
        <v>641</v>
      </c>
    </row>
    <row r="343" spans="1:41" x14ac:dyDescent="0.25">
      <c r="A343" s="53" t="s">
        <v>29</v>
      </c>
      <c r="B343" s="53" t="s">
        <v>1850</v>
      </c>
      <c r="C343" s="53" t="s">
        <v>1851</v>
      </c>
      <c r="D343" s="53" t="s">
        <v>1852</v>
      </c>
      <c r="E343" s="53" t="s">
        <v>510</v>
      </c>
      <c r="F343" s="53" t="s">
        <v>775</v>
      </c>
      <c r="G343" s="53" t="s">
        <v>1813</v>
      </c>
      <c r="H343" s="53" t="s">
        <v>775</v>
      </c>
      <c r="I343" s="53" t="s">
        <v>1813</v>
      </c>
      <c r="J343" s="53" t="s">
        <v>1814</v>
      </c>
      <c r="K343" s="53" t="s">
        <v>780</v>
      </c>
      <c r="L343" s="53" t="s">
        <v>1853</v>
      </c>
      <c r="M343" s="53" t="s">
        <v>1816</v>
      </c>
      <c r="N343" s="53" t="s">
        <v>1817</v>
      </c>
      <c r="O343" s="53" t="s">
        <v>1818</v>
      </c>
      <c r="P343" s="53" t="s">
        <v>1819</v>
      </c>
      <c r="Q343" s="53" t="s">
        <v>1820</v>
      </c>
      <c r="R343" s="53" t="s">
        <v>1821</v>
      </c>
      <c r="S343" s="53" t="s">
        <v>1854</v>
      </c>
      <c r="T343" s="53" t="s">
        <v>1855</v>
      </c>
      <c r="U343" s="53" t="s">
        <v>1824</v>
      </c>
      <c r="V343" s="53" t="s">
        <v>1825</v>
      </c>
      <c r="W343" s="53" t="s">
        <v>1856</v>
      </c>
      <c r="X343" s="53" t="s">
        <v>1857</v>
      </c>
      <c r="Y343" s="53" t="s">
        <v>1827</v>
      </c>
      <c r="Z343" s="53">
        <v>1000</v>
      </c>
      <c r="AA343" s="53">
        <v>1000</v>
      </c>
      <c r="AB343" s="53">
        <v>0</v>
      </c>
      <c r="AC343" s="53">
        <v>1000</v>
      </c>
      <c r="AD343" s="53">
        <v>0</v>
      </c>
      <c r="AE343" s="53">
        <v>0</v>
      </c>
      <c r="AF343" s="53" t="s">
        <v>1828</v>
      </c>
      <c r="AG343" s="53" t="s">
        <v>1814</v>
      </c>
      <c r="AH343" s="53" t="s">
        <v>780</v>
      </c>
      <c r="AI343" s="53" t="s">
        <v>1829</v>
      </c>
      <c r="AJ343" s="53" t="s">
        <v>1824</v>
      </c>
      <c r="AK343" s="53" t="s">
        <v>496</v>
      </c>
      <c r="AL343" s="53" t="s">
        <v>1830</v>
      </c>
      <c r="AM343" s="53" t="s">
        <v>1831</v>
      </c>
      <c r="AN343" s="53" t="s">
        <v>1770</v>
      </c>
      <c r="AO343" s="53" t="s">
        <v>641</v>
      </c>
    </row>
    <row r="344" spans="1:41" x14ac:dyDescent="0.25">
      <c r="A344" s="53" t="s">
        <v>29</v>
      </c>
      <c r="B344" s="53" t="s">
        <v>1858</v>
      </c>
      <c r="C344" s="53" t="s">
        <v>1859</v>
      </c>
      <c r="D344" s="53" t="s">
        <v>1852</v>
      </c>
      <c r="E344" s="53" t="s">
        <v>510</v>
      </c>
      <c r="F344" s="53" t="s">
        <v>775</v>
      </c>
      <c r="G344" s="53" t="s">
        <v>1813</v>
      </c>
      <c r="H344" s="53" t="s">
        <v>775</v>
      </c>
      <c r="I344" s="53" t="s">
        <v>1813</v>
      </c>
      <c r="J344" s="53" t="s">
        <v>1814</v>
      </c>
      <c r="K344" s="53" t="s">
        <v>780</v>
      </c>
      <c r="L344" s="53" t="s">
        <v>1860</v>
      </c>
      <c r="M344" s="53" t="s">
        <v>1816</v>
      </c>
      <c r="N344" s="53" t="s">
        <v>1817</v>
      </c>
      <c r="O344" s="53" t="s">
        <v>1818</v>
      </c>
      <c r="P344" s="53" t="s">
        <v>1819</v>
      </c>
      <c r="Q344" s="53" t="s">
        <v>1820</v>
      </c>
      <c r="R344" s="53" t="s">
        <v>1821</v>
      </c>
      <c r="S344" s="53" t="s">
        <v>1861</v>
      </c>
      <c r="T344" s="53" t="s">
        <v>1862</v>
      </c>
      <c r="U344" s="53" t="s">
        <v>1824</v>
      </c>
      <c r="V344" s="53" t="s">
        <v>1825</v>
      </c>
      <c r="W344" s="53" t="s">
        <v>1856</v>
      </c>
      <c r="X344" s="53" t="s">
        <v>1857</v>
      </c>
      <c r="Y344" s="53" t="s">
        <v>1827</v>
      </c>
      <c r="Z344" s="53">
        <v>1000</v>
      </c>
      <c r="AA344" s="53">
        <v>902.26</v>
      </c>
      <c r="AB344" s="53">
        <v>97.74</v>
      </c>
      <c r="AC344" s="53">
        <v>902.26</v>
      </c>
      <c r="AD344" s="53">
        <v>0</v>
      </c>
      <c r="AE344" s="53">
        <v>0</v>
      </c>
      <c r="AF344" s="53" t="s">
        <v>1828</v>
      </c>
      <c r="AG344" s="53" t="s">
        <v>1814</v>
      </c>
      <c r="AH344" s="53" t="s">
        <v>780</v>
      </c>
      <c r="AI344" s="53" t="s">
        <v>1829</v>
      </c>
      <c r="AJ344" s="53" t="s">
        <v>1824</v>
      </c>
      <c r="AK344" s="53" t="s">
        <v>496</v>
      </c>
      <c r="AL344" s="53" t="s">
        <v>1830</v>
      </c>
      <c r="AM344" s="53" t="s">
        <v>1831</v>
      </c>
      <c r="AN344" s="53" t="s">
        <v>1770</v>
      </c>
      <c r="AO344" s="53" t="s">
        <v>641</v>
      </c>
    </row>
    <row r="345" spans="1:41" x14ac:dyDescent="0.25">
      <c r="A345" s="53" t="s">
        <v>29</v>
      </c>
      <c r="B345" s="53" t="s">
        <v>1863</v>
      </c>
      <c r="C345" s="53" t="s">
        <v>1864</v>
      </c>
      <c r="D345" s="53" t="s">
        <v>1852</v>
      </c>
      <c r="E345" s="53" t="s">
        <v>510</v>
      </c>
      <c r="F345" s="53" t="s">
        <v>775</v>
      </c>
      <c r="G345" s="53" t="s">
        <v>1813</v>
      </c>
      <c r="H345" s="53" t="s">
        <v>775</v>
      </c>
      <c r="I345" s="53" t="s">
        <v>1813</v>
      </c>
      <c r="J345" s="53" t="s">
        <v>1814</v>
      </c>
      <c r="K345" s="53" t="s">
        <v>780</v>
      </c>
      <c r="L345" s="53" t="s">
        <v>1860</v>
      </c>
      <c r="M345" s="53" t="s">
        <v>1816</v>
      </c>
      <c r="N345" s="53" t="s">
        <v>1817</v>
      </c>
      <c r="O345" s="53" t="s">
        <v>1818</v>
      </c>
      <c r="P345" s="53" t="s">
        <v>1819</v>
      </c>
      <c r="Q345" s="53" t="s">
        <v>1820</v>
      </c>
      <c r="R345" s="53" t="s">
        <v>1821</v>
      </c>
      <c r="S345" s="53" t="s">
        <v>1865</v>
      </c>
      <c r="T345" s="53" t="s">
        <v>1866</v>
      </c>
      <c r="U345" s="53" t="s">
        <v>1824</v>
      </c>
      <c r="V345" s="53" t="s">
        <v>1825</v>
      </c>
      <c r="W345" s="53" t="s">
        <v>1856</v>
      </c>
      <c r="X345" s="53" t="s">
        <v>1857</v>
      </c>
      <c r="Y345" s="53" t="s">
        <v>1827</v>
      </c>
      <c r="Z345" s="53">
        <v>1000</v>
      </c>
      <c r="AA345" s="53">
        <v>1000</v>
      </c>
      <c r="AB345" s="53">
        <v>0</v>
      </c>
      <c r="AC345" s="53">
        <v>1000</v>
      </c>
      <c r="AD345" s="53">
        <v>0</v>
      </c>
      <c r="AE345" s="53">
        <v>0</v>
      </c>
      <c r="AF345" s="53" t="s">
        <v>1828</v>
      </c>
      <c r="AG345" s="53" t="s">
        <v>1814</v>
      </c>
      <c r="AH345" s="53" t="s">
        <v>780</v>
      </c>
      <c r="AI345" s="53" t="s">
        <v>1829</v>
      </c>
      <c r="AJ345" s="53" t="s">
        <v>1824</v>
      </c>
      <c r="AK345" s="53" t="s">
        <v>496</v>
      </c>
      <c r="AL345" s="53" t="s">
        <v>1830</v>
      </c>
      <c r="AM345" s="53" t="s">
        <v>1831</v>
      </c>
      <c r="AN345" s="53" t="s">
        <v>1770</v>
      </c>
      <c r="AO345" s="53" t="s">
        <v>641</v>
      </c>
    </row>
    <row r="346" spans="1:41" x14ac:dyDescent="0.25">
      <c r="A346" s="53" t="s">
        <v>29</v>
      </c>
      <c r="B346" s="53" t="s">
        <v>1867</v>
      </c>
      <c r="C346" s="53" t="s">
        <v>1868</v>
      </c>
      <c r="D346" s="53" t="s">
        <v>1852</v>
      </c>
      <c r="E346" s="53" t="s">
        <v>510</v>
      </c>
      <c r="F346" s="53" t="s">
        <v>775</v>
      </c>
      <c r="G346" s="53" t="s">
        <v>1813</v>
      </c>
      <c r="H346" s="53" t="s">
        <v>775</v>
      </c>
      <c r="I346" s="53" t="s">
        <v>1813</v>
      </c>
      <c r="J346" s="53" t="s">
        <v>1814</v>
      </c>
      <c r="K346" s="53" t="s">
        <v>780</v>
      </c>
      <c r="L346" s="53" t="s">
        <v>1869</v>
      </c>
      <c r="M346" s="53" t="s">
        <v>1816</v>
      </c>
      <c r="N346" s="53" t="s">
        <v>1817</v>
      </c>
      <c r="O346" s="53" t="s">
        <v>1818</v>
      </c>
      <c r="P346" s="53" t="s">
        <v>1819</v>
      </c>
      <c r="Q346" s="53" t="s">
        <v>1820</v>
      </c>
      <c r="R346" s="53" t="s">
        <v>1821</v>
      </c>
      <c r="S346" s="53" t="s">
        <v>1870</v>
      </c>
      <c r="T346" s="53" t="s">
        <v>1871</v>
      </c>
      <c r="U346" s="53" t="s">
        <v>1824</v>
      </c>
      <c r="V346" s="53" t="s">
        <v>1825</v>
      </c>
      <c r="W346" s="53" t="s">
        <v>1856</v>
      </c>
      <c r="X346" s="53" t="s">
        <v>1857</v>
      </c>
      <c r="Y346" s="53" t="s">
        <v>1827</v>
      </c>
      <c r="Z346" s="53">
        <v>5077.0600000000004</v>
      </c>
      <c r="AA346" s="53">
        <v>5077.0600000000004</v>
      </c>
      <c r="AB346" s="53">
        <v>0</v>
      </c>
      <c r="AC346" s="53">
        <v>5077.0600000000004</v>
      </c>
      <c r="AD346" s="53">
        <v>0</v>
      </c>
      <c r="AE346" s="53">
        <v>0</v>
      </c>
      <c r="AF346" s="53" t="s">
        <v>1828</v>
      </c>
      <c r="AG346" s="53" t="s">
        <v>1814</v>
      </c>
      <c r="AH346" s="53" t="s">
        <v>780</v>
      </c>
      <c r="AI346" s="53" t="s">
        <v>1829</v>
      </c>
      <c r="AJ346" s="53" t="s">
        <v>1824</v>
      </c>
      <c r="AK346" s="53" t="s">
        <v>496</v>
      </c>
      <c r="AL346" s="53" t="s">
        <v>1830</v>
      </c>
      <c r="AM346" s="53" t="s">
        <v>1831</v>
      </c>
      <c r="AN346" s="53" t="s">
        <v>1770</v>
      </c>
      <c r="AO346" s="53" t="s">
        <v>641</v>
      </c>
    </row>
    <row r="347" spans="1:41" x14ac:dyDescent="0.25">
      <c r="A347" s="53" t="s">
        <v>29</v>
      </c>
      <c r="B347" s="53" t="s">
        <v>1872</v>
      </c>
      <c r="C347" s="53" t="s">
        <v>1873</v>
      </c>
      <c r="D347" s="53" t="s">
        <v>1841</v>
      </c>
      <c r="E347" s="53" t="s">
        <v>1842</v>
      </c>
      <c r="F347" s="53" t="s">
        <v>775</v>
      </c>
      <c r="G347" s="53" t="s">
        <v>1813</v>
      </c>
      <c r="H347" s="53" t="s">
        <v>775</v>
      </c>
      <c r="I347" s="53" t="s">
        <v>1813</v>
      </c>
      <c r="J347" s="53" t="s">
        <v>1843</v>
      </c>
      <c r="K347" s="53" t="s">
        <v>1844</v>
      </c>
      <c r="L347" s="53" t="s">
        <v>1874</v>
      </c>
      <c r="M347" s="53" t="s">
        <v>1816</v>
      </c>
      <c r="N347" s="53" t="s">
        <v>1817</v>
      </c>
      <c r="O347" s="53" t="s">
        <v>1818</v>
      </c>
      <c r="P347" s="53" t="s">
        <v>1819</v>
      </c>
      <c r="Q347" s="53" t="s">
        <v>1820</v>
      </c>
      <c r="R347" s="53" t="s">
        <v>1821</v>
      </c>
      <c r="S347" s="53" t="s">
        <v>1875</v>
      </c>
      <c r="T347" s="53" t="s">
        <v>1876</v>
      </c>
      <c r="U347" s="53" t="s">
        <v>1824</v>
      </c>
      <c r="V347" s="53" t="s">
        <v>1825</v>
      </c>
      <c r="W347" s="53" t="s">
        <v>1826</v>
      </c>
      <c r="X347" s="53" t="s">
        <v>1825</v>
      </c>
      <c r="Y347" s="53" t="s">
        <v>1827</v>
      </c>
      <c r="Z347" s="53">
        <v>6.96</v>
      </c>
      <c r="AA347" s="53">
        <v>6.96</v>
      </c>
      <c r="AB347" s="53">
        <v>0</v>
      </c>
      <c r="AC347" s="53">
        <v>6.96</v>
      </c>
      <c r="AD347" s="53">
        <v>0</v>
      </c>
      <c r="AE347" s="53">
        <v>0</v>
      </c>
      <c r="AF347" s="53" t="s">
        <v>1828</v>
      </c>
      <c r="AG347" s="53" t="s">
        <v>1843</v>
      </c>
      <c r="AH347" s="53" t="s">
        <v>1844</v>
      </c>
      <c r="AI347" s="53" t="s">
        <v>1849</v>
      </c>
      <c r="AJ347" s="53" t="s">
        <v>1824</v>
      </c>
      <c r="AK347" s="53" t="s">
        <v>496</v>
      </c>
      <c r="AL347" s="53" t="s">
        <v>1830</v>
      </c>
      <c r="AM347" s="53" t="s">
        <v>1831</v>
      </c>
      <c r="AN347" s="53" t="s">
        <v>1769</v>
      </c>
      <c r="AO347" s="53" t="s">
        <v>641</v>
      </c>
    </row>
    <row r="348" spans="1:41" x14ac:dyDescent="0.25">
      <c r="A348" s="53" t="s">
        <v>29</v>
      </c>
      <c r="B348" s="53" t="s">
        <v>1872</v>
      </c>
      <c r="C348" s="53" t="s">
        <v>1873</v>
      </c>
      <c r="D348" s="53" t="s">
        <v>1841</v>
      </c>
      <c r="E348" s="53" t="s">
        <v>1842</v>
      </c>
      <c r="F348" s="53" t="s">
        <v>775</v>
      </c>
      <c r="G348" s="53" t="s">
        <v>1813</v>
      </c>
      <c r="H348" s="53" t="s">
        <v>775</v>
      </c>
      <c r="I348" s="53" t="s">
        <v>1813</v>
      </c>
      <c r="J348" s="53" t="s">
        <v>1843</v>
      </c>
      <c r="K348" s="53" t="s">
        <v>1844</v>
      </c>
      <c r="L348" s="53" t="s">
        <v>1874</v>
      </c>
      <c r="M348" s="53" t="s">
        <v>1816</v>
      </c>
      <c r="N348" s="53" t="s">
        <v>1817</v>
      </c>
      <c r="O348" s="53" t="s">
        <v>1818</v>
      </c>
      <c r="P348" s="53" t="s">
        <v>1819</v>
      </c>
      <c r="Q348" s="53" t="s">
        <v>1820</v>
      </c>
      <c r="R348" s="53" t="s">
        <v>1821</v>
      </c>
      <c r="S348" s="53" t="s">
        <v>1875</v>
      </c>
      <c r="T348" s="53" t="s">
        <v>1876</v>
      </c>
      <c r="U348" s="53" t="s">
        <v>1824</v>
      </c>
      <c r="V348" s="53" t="s">
        <v>1825</v>
      </c>
      <c r="W348" s="53" t="s">
        <v>1832</v>
      </c>
      <c r="X348" s="53" t="s">
        <v>1825</v>
      </c>
      <c r="Y348" s="53" t="s">
        <v>1827</v>
      </c>
      <c r="Z348" s="53">
        <v>18.71</v>
      </c>
      <c r="AA348" s="53">
        <v>18.71</v>
      </c>
      <c r="AB348" s="53">
        <v>0</v>
      </c>
      <c r="AC348" s="53">
        <v>18.71</v>
      </c>
      <c r="AD348" s="53">
        <v>0</v>
      </c>
      <c r="AE348" s="53">
        <v>0</v>
      </c>
      <c r="AF348" s="53" t="s">
        <v>1828</v>
      </c>
      <c r="AG348" s="53" t="s">
        <v>1843</v>
      </c>
      <c r="AH348" s="53" t="s">
        <v>1844</v>
      </c>
      <c r="AI348" s="53" t="s">
        <v>1849</v>
      </c>
      <c r="AJ348" s="53" t="s">
        <v>1824</v>
      </c>
      <c r="AK348" s="53" t="s">
        <v>496</v>
      </c>
      <c r="AL348" s="53" t="s">
        <v>1830</v>
      </c>
      <c r="AM348" s="53" t="s">
        <v>1831</v>
      </c>
      <c r="AN348" s="53" t="s">
        <v>1769</v>
      </c>
      <c r="AO348" s="53" t="s">
        <v>641</v>
      </c>
    </row>
    <row r="349" spans="1:41" x14ac:dyDescent="0.25">
      <c r="A349" s="53" t="s">
        <v>29</v>
      </c>
      <c r="B349" s="53" t="s">
        <v>1872</v>
      </c>
      <c r="C349" s="53" t="s">
        <v>1873</v>
      </c>
      <c r="D349" s="53" t="s">
        <v>1841</v>
      </c>
      <c r="E349" s="53" t="s">
        <v>1842</v>
      </c>
      <c r="F349" s="53" t="s">
        <v>775</v>
      </c>
      <c r="G349" s="53" t="s">
        <v>1813</v>
      </c>
      <c r="H349" s="53" t="s">
        <v>775</v>
      </c>
      <c r="I349" s="53" t="s">
        <v>1813</v>
      </c>
      <c r="J349" s="53" t="s">
        <v>1843</v>
      </c>
      <c r="K349" s="53" t="s">
        <v>1844</v>
      </c>
      <c r="L349" s="53" t="s">
        <v>1874</v>
      </c>
      <c r="M349" s="53" t="s">
        <v>1816</v>
      </c>
      <c r="N349" s="53" t="s">
        <v>1817</v>
      </c>
      <c r="O349" s="53" t="s">
        <v>1818</v>
      </c>
      <c r="P349" s="53" t="s">
        <v>1819</v>
      </c>
      <c r="Q349" s="53" t="s">
        <v>1820</v>
      </c>
      <c r="R349" s="53" t="s">
        <v>1821</v>
      </c>
      <c r="S349" s="53" t="s">
        <v>1875</v>
      </c>
      <c r="T349" s="53" t="s">
        <v>1876</v>
      </c>
      <c r="U349" s="53" t="s">
        <v>1824</v>
      </c>
      <c r="V349" s="53" t="s">
        <v>1825</v>
      </c>
      <c r="W349" s="53" t="s">
        <v>1837</v>
      </c>
      <c r="X349" s="53" t="s">
        <v>1825</v>
      </c>
      <c r="Y349" s="53" t="s">
        <v>1827</v>
      </c>
      <c r="Z349" s="53">
        <v>0.56999999999999995</v>
      </c>
      <c r="AA349" s="53">
        <v>0.56999999999999995</v>
      </c>
      <c r="AB349" s="53">
        <v>0</v>
      </c>
      <c r="AC349" s="53">
        <v>0.56999999999999995</v>
      </c>
      <c r="AD349" s="53">
        <v>0</v>
      </c>
      <c r="AE349" s="53">
        <v>0</v>
      </c>
      <c r="AF349" s="53" t="s">
        <v>1828</v>
      </c>
      <c r="AG349" s="53" t="s">
        <v>1843</v>
      </c>
      <c r="AH349" s="53" t="s">
        <v>1844</v>
      </c>
      <c r="AI349" s="53" t="s">
        <v>1849</v>
      </c>
      <c r="AJ349" s="53" t="s">
        <v>1824</v>
      </c>
      <c r="AK349" s="53" t="s">
        <v>496</v>
      </c>
      <c r="AL349" s="53" t="s">
        <v>1830</v>
      </c>
      <c r="AM349" s="53" t="s">
        <v>1831</v>
      </c>
      <c r="AN349" s="53" t="s">
        <v>1769</v>
      </c>
      <c r="AO349" s="53" t="s">
        <v>641</v>
      </c>
    </row>
    <row r="350" spans="1:41" x14ac:dyDescent="0.25">
      <c r="A350" s="53" t="s">
        <v>29</v>
      </c>
      <c r="B350" s="53" t="s">
        <v>1872</v>
      </c>
      <c r="C350" s="53" t="s">
        <v>1873</v>
      </c>
      <c r="D350" s="53" t="s">
        <v>1841</v>
      </c>
      <c r="E350" s="53" t="s">
        <v>1842</v>
      </c>
      <c r="F350" s="53" t="s">
        <v>775</v>
      </c>
      <c r="G350" s="53" t="s">
        <v>1813</v>
      </c>
      <c r="H350" s="53" t="s">
        <v>775</v>
      </c>
      <c r="I350" s="53" t="s">
        <v>1813</v>
      </c>
      <c r="J350" s="53" t="s">
        <v>1843</v>
      </c>
      <c r="K350" s="53" t="s">
        <v>1844</v>
      </c>
      <c r="L350" s="53" t="s">
        <v>1874</v>
      </c>
      <c r="M350" s="53" t="s">
        <v>1816</v>
      </c>
      <c r="N350" s="53" t="s">
        <v>1817</v>
      </c>
      <c r="O350" s="53" t="s">
        <v>1818</v>
      </c>
      <c r="P350" s="53" t="s">
        <v>1819</v>
      </c>
      <c r="Q350" s="53" t="s">
        <v>1820</v>
      </c>
      <c r="R350" s="53" t="s">
        <v>1821</v>
      </c>
      <c r="S350" s="53" t="s">
        <v>1875</v>
      </c>
      <c r="T350" s="53" t="s">
        <v>1876</v>
      </c>
      <c r="U350" s="53" t="s">
        <v>1824</v>
      </c>
      <c r="V350" s="53" t="s">
        <v>1825</v>
      </c>
      <c r="W350" s="53" t="s">
        <v>1838</v>
      </c>
      <c r="X350" s="53" t="s">
        <v>1825</v>
      </c>
      <c r="Y350" s="53" t="s">
        <v>1827</v>
      </c>
      <c r="Z350" s="53">
        <v>0.49</v>
      </c>
      <c r="AA350" s="53">
        <v>0.49</v>
      </c>
      <c r="AB350" s="53">
        <v>0</v>
      </c>
      <c r="AC350" s="53">
        <v>0.49</v>
      </c>
      <c r="AD350" s="53">
        <v>0</v>
      </c>
      <c r="AE350" s="53">
        <v>0</v>
      </c>
      <c r="AF350" s="53" t="s">
        <v>1828</v>
      </c>
      <c r="AG350" s="53" t="s">
        <v>1843</v>
      </c>
      <c r="AH350" s="53" t="s">
        <v>1844</v>
      </c>
      <c r="AI350" s="53" t="s">
        <v>1849</v>
      </c>
      <c r="AJ350" s="53" t="s">
        <v>1824</v>
      </c>
      <c r="AK350" s="53" t="s">
        <v>496</v>
      </c>
      <c r="AL350" s="53" t="s">
        <v>1830</v>
      </c>
      <c r="AM350" s="53" t="s">
        <v>1831</v>
      </c>
      <c r="AN350" s="53" t="s">
        <v>1769</v>
      </c>
      <c r="AO350" s="53" t="s">
        <v>641</v>
      </c>
    </row>
    <row r="351" spans="1:41" x14ac:dyDescent="0.25">
      <c r="A351" s="53" t="s">
        <v>29</v>
      </c>
      <c r="B351" s="53" t="s">
        <v>1872</v>
      </c>
      <c r="C351" s="53" t="s">
        <v>1873</v>
      </c>
      <c r="D351" s="53" t="s">
        <v>1841</v>
      </c>
      <c r="E351" s="53" t="s">
        <v>1842</v>
      </c>
      <c r="F351" s="53" t="s">
        <v>775</v>
      </c>
      <c r="G351" s="53" t="s">
        <v>1813</v>
      </c>
      <c r="H351" s="53" t="s">
        <v>775</v>
      </c>
      <c r="I351" s="53" t="s">
        <v>1813</v>
      </c>
      <c r="J351" s="53" t="s">
        <v>1843</v>
      </c>
      <c r="K351" s="53" t="s">
        <v>1844</v>
      </c>
      <c r="L351" s="53" t="s">
        <v>1874</v>
      </c>
      <c r="M351" s="53" t="s">
        <v>1816</v>
      </c>
      <c r="N351" s="53" t="s">
        <v>1817</v>
      </c>
      <c r="O351" s="53" t="s">
        <v>1818</v>
      </c>
      <c r="P351" s="53" t="s">
        <v>1819</v>
      </c>
      <c r="Q351" s="53" t="s">
        <v>1820</v>
      </c>
      <c r="R351" s="53" t="s">
        <v>1821</v>
      </c>
      <c r="S351" s="53" t="s">
        <v>1875</v>
      </c>
      <c r="T351" s="53" t="s">
        <v>1876</v>
      </c>
      <c r="U351" s="53" t="s">
        <v>1824</v>
      </c>
      <c r="V351" s="53" t="s">
        <v>1825</v>
      </c>
      <c r="W351" s="53" t="s">
        <v>1848</v>
      </c>
      <c r="X351" s="53" t="s">
        <v>1825</v>
      </c>
      <c r="Y351" s="53" t="s">
        <v>1827</v>
      </c>
      <c r="Z351" s="53">
        <v>1608.06</v>
      </c>
      <c r="AA351" s="53">
        <v>1608.06</v>
      </c>
      <c r="AB351" s="53">
        <v>0</v>
      </c>
      <c r="AC351" s="53">
        <v>1608.06</v>
      </c>
      <c r="AD351" s="53">
        <v>0</v>
      </c>
      <c r="AE351" s="53">
        <v>0</v>
      </c>
      <c r="AF351" s="53" t="s">
        <v>1828</v>
      </c>
      <c r="AG351" s="53" t="s">
        <v>1843</v>
      </c>
      <c r="AH351" s="53" t="s">
        <v>1844</v>
      </c>
      <c r="AI351" s="53" t="s">
        <v>1849</v>
      </c>
      <c r="AJ351" s="53" t="s">
        <v>1824</v>
      </c>
      <c r="AK351" s="53" t="s">
        <v>496</v>
      </c>
      <c r="AL351" s="53" t="s">
        <v>1830</v>
      </c>
      <c r="AM351" s="53" t="s">
        <v>1831</v>
      </c>
      <c r="AN351" s="53" t="s">
        <v>1769</v>
      </c>
      <c r="AO351" s="53" t="s">
        <v>641</v>
      </c>
    </row>
    <row r="352" spans="1:41" x14ac:dyDescent="0.25">
      <c r="A352" s="53" t="s">
        <v>29</v>
      </c>
      <c r="B352" s="53" t="s">
        <v>1877</v>
      </c>
      <c r="C352" s="53" t="s">
        <v>1878</v>
      </c>
      <c r="D352" s="53" t="s">
        <v>1841</v>
      </c>
      <c r="E352" s="53" t="s">
        <v>1842</v>
      </c>
      <c r="F352" s="53" t="s">
        <v>775</v>
      </c>
      <c r="G352" s="53" t="s">
        <v>1813</v>
      </c>
      <c r="H352" s="53" t="s">
        <v>775</v>
      </c>
      <c r="I352" s="53" t="s">
        <v>1813</v>
      </c>
      <c r="J352" s="53" t="s">
        <v>1843</v>
      </c>
      <c r="K352" s="53" t="s">
        <v>1844</v>
      </c>
      <c r="L352" s="53" t="s">
        <v>1879</v>
      </c>
      <c r="M352" s="53" t="s">
        <v>1816</v>
      </c>
      <c r="N352" s="53" t="s">
        <v>1817</v>
      </c>
      <c r="O352" s="53" t="s">
        <v>1818</v>
      </c>
      <c r="P352" s="53" t="s">
        <v>1819</v>
      </c>
      <c r="Q352" s="53" t="s">
        <v>1820</v>
      </c>
      <c r="R352" s="53" t="s">
        <v>1821</v>
      </c>
      <c r="S352" s="53" t="s">
        <v>1880</v>
      </c>
      <c r="T352" s="53" t="s">
        <v>1881</v>
      </c>
      <c r="U352" s="53" t="s">
        <v>1824</v>
      </c>
      <c r="V352" s="53" t="s">
        <v>1825</v>
      </c>
      <c r="W352" s="53" t="s">
        <v>1826</v>
      </c>
      <c r="X352" s="53" t="s">
        <v>1825</v>
      </c>
      <c r="Y352" s="53" t="s">
        <v>1827</v>
      </c>
      <c r="Z352" s="53">
        <v>134.62</v>
      </c>
      <c r="AA352" s="53">
        <v>134.62</v>
      </c>
      <c r="AB352" s="53">
        <v>0</v>
      </c>
      <c r="AC352" s="53">
        <v>134.62</v>
      </c>
      <c r="AD352" s="53">
        <v>0</v>
      </c>
      <c r="AE352" s="53">
        <v>0</v>
      </c>
      <c r="AF352" s="53" t="s">
        <v>1828</v>
      </c>
      <c r="AG352" s="53" t="s">
        <v>1843</v>
      </c>
      <c r="AH352" s="53" t="s">
        <v>1844</v>
      </c>
      <c r="AI352" s="53" t="s">
        <v>1849</v>
      </c>
      <c r="AJ352" s="53" t="s">
        <v>1824</v>
      </c>
      <c r="AK352" s="53" t="s">
        <v>496</v>
      </c>
      <c r="AL352" s="53" t="s">
        <v>1830</v>
      </c>
      <c r="AM352" s="53" t="s">
        <v>1831</v>
      </c>
      <c r="AN352" s="53" t="s">
        <v>1769</v>
      </c>
      <c r="AO352" s="53" t="s">
        <v>641</v>
      </c>
    </row>
    <row r="353" spans="1:41" x14ac:dyDescent="0.25">
      <c r="A353" s="53" t="s">
        <v>29</v>
      </c>
      <c r="B353" s="53" t="s">
        <v>1877</v>
      </c>
      <c r="C353" s="53" t="s">
        <v>1878</v>
      </c>
      <c r="D353" s="53" t="s">
        <v>1841</v>
      </c>
      <c r="E353" s="53" t="s">
        <v>1842</v>
      </c>
      <c r="F353" s="53" t="s">
        <v>775</v>
      </c>
      <c r="G353" s="53" t="s">
        <v>1813</v>
      </c>
      <c r="H353" s="53" t="s">
        <v>775</v>
      </c>
      <c r="I353" s="53" t="s">
        <v>1813</v>
      </c>
      <c r="J353" s="53" t="s">
        <v>1843</v>
      </c>
      <c r="K353" s="53" t="s">
        <v>1844</v>
      </c>
      <c r="L353" s="53" t="s">
        <v>1879</v>
      </c>
      <c r="M353" s="53" t="s">
        <v>1816</v>
      </c>
      <c r="N353" s="53" t="s">
        <v>1817</v>
      </c>
      <c r="O353" s="53" t="s">
        <v>1818</v>
      </c>
      <c r="P353" s="53" t="s">
        <v>1819</v>
      </c>
      <c r="Q353" s="53" t="s">
        <v>1820</v>
      </c>
      <c r="R353" s="53" t="s">
        <v>1821</v>
      </c>
      <c r="S353" s="53" t="s">
        <v>1880</v>
      </c>
      <c r="T353" s="53" t="s">
        <v>1881</v>
      </c>
      <c r="U353" s="53" t="s">
        <v>1824</v>
      </c>
      <c r="V353" s="53" t="s">
        <v>1825</v>
      </c>
      <c r="W353" s="53" t="s">
        <v>1832</v>
      </c>
      <c r="X353" s="53" t="s">
        <v>1825</v>
      </c>
      <c r="Y353" s="53" t="s">
        <v>1827</v>
      </c>
      <c r="Z353" s="53">
        <v>139.65</v>
      </c>
      <c r="AA353" s="53">
        <v>139.65</v>
      </c>
      <c r="AB353" s="53">
        <v>0</v>
      </c>
      <c r="AC353" s="53">
        <v>139.65</v>
      </c>
      <c r="AD353" s="53">
        <v>0</v>
      </c>
      <c r="AE353" s="53">
        <v>0</v>
      </c>
      <c r="AF353" s="53" t="s">
        <v>1828</v>
      </c>
      <c r="AG353" s="53" t="s">
        <v>1843</v>
      </c>
      <c r="AH353" s="53" t="s">
        <v>1844</v>
      </c>
      <c r="AI353" s="53" t="s">
        <v>1849</v>
      </c>
      <c r="AJ353" s="53" t="s">
        <v>1824</v>
      </c>
      <c r="AK353" s="53" t="s">
        <v>496</v>
      </c>
      <c r="AL353" s="53" t="s">
        <v>1830</v>
      </c>
      <c r="AM353" s="53" t="s">
        <v>1831</v>
      </c>
      <c r="AN353" s="53" t="s">
        <v>1769</v>
      </c>
      <c r="AO353" s="53" t="s">
        <v>641</v>
      </c>
    </row>
    <row r="354" spans="1:41" x14ac:dyDescent="0.25">
      <c r="A354" s="53" t="s">
        <v>29</v>
      </c>
      <c r="B354" s="53" t="s">
        <v>1877</v>
      </c>
      <c r="C354" s="53" t="s">
        <v>1878</v>
      </c>
      <c r="D354" s="53" t="s">
        <v>1841</v>
      </c>
      <c r="E354" s="53" t="s">
        <v>1842</v>
      </c>
      <c r="F354" s="53" t="s">
        <v>775</v>
      </c>
      <c r="G354" s="53" t="s">
        <v>1813</v>
      </c>
      <c r="H354" s="53" t="s">
        <v>775</v>
      </c>
      <c r="I354" s="53" t="s">
        <v>1813</v>
      </c>
      <c r="J354" s="53" t="s">
        <v>1843</v>
      </c>
      <c r="K354" s="53" t="s">
        <v>1844</v>
      </c>
      <c r="L354" s="53" t="s">
        <v>1879</v>
      </c>
      <c r="M354" s="53" t="s">
        <v>1816</v>
      </c>
      <c r="N354" s="53" t="s">
        <v>1817</v>
      </c>
      <c r="O354" s="53" t="s">
        <v>1818</v>
      </c>
      <c r="P354" s="53" t="s">
        <v>1819</v>
      </c>
      <c r="Q354" s="53" t="s">
        <v>1820</v>
      </c>
      <c r="R354" s="53" t="s">
        <v>1821</v>
      </c>
      <c r="S354" s="53" t="s">
        <v>1880</v>
      </c>
      <c r="T354" s="53" t="s">
        <v>1881</v>
      </c>
      <c r="U354" s="53" t="s">
        <v>1824</v>
      </c>
      <c r="V354" s="53" t="s">
        <v>1825</v>
      </c>
      <c r="W354" s="53" t="s">
        <v>1837</v>
      </c>
      <c r="X354" s="53" t="s">
        <v>1825</v>
      </c>
      <c r="Y354" s="53" t="s">
        <v>1827</v>
      </c>
      <c r="Z354" s="53">
        <v>195.36</v>
      </c>
      <c r="AA354" s="53">
        <v>195.36</v>
      </c>
      <c r="AB354" s="53">
        <v>0</v>
      </c>
      <c r="AC354" s="53">
        <v>195.36</v>
      </c>
      <c r="AD354" s="53">
        <v>0</v>
      </c>
      <c r="AE354" s="53">
        <v>0</v>
      </c>
      <c r="AF354" s="53" t="s">
        <v>1828</v>
      </c>
      <c r="AG354" s="53" t="s">
        <v>1843</v>
      </c>
      <c r="AH354" s="53" t="s">
        <v>1844</v>
      </c>
      <c r="AI354" s="53" t="s">
        <v>1849</v>
      </c>
      <c r="AJ354" s="53" t="s">
        <v>1824</v>
      </c>
      <c r="AK354" s="53" t="s">
        <v>496</v>
      </c>
      <c r="AL354" s="53" t="s">
        <v>1830</v>
      </c>
      <c r="AM354" s="53" t="s">
        <v>1831</v>
      </c>
      <c r="AN354" s="53" t="s">
        <v>1769</v>
      </c>
      <c r="AO354" s="53" t="s">
        <v>641</v>
      </c>
    </row>
    <row r="355" spans="1:41" x14ac:dyDescent="0.25">
      <c r="A355" s="53" t="s">
        <v>29</v>
      </c>
      <c r="B355" s="53" t="s">
        <v>1877</v>
      </c>
      <c r="C355" s="53" t="s">
        <v>1878</v>
      </c>
      <c r="D355" s="53" t="s">
        <v>1841</v>
      </c>
      <c r="E355" s="53" t="s">
        <v>1842</v>
      </c>
      <c r="F355" s="53" t="s">
        <v>775</v>
      </c>
      <c r="G355" s="53" t="s">
        <v>1813</v>
      </c>
      <c r="H355" s="53" t="s">
        <v>775</v>
      </c>
      <c r="I355" s="53" t="s">
        <v>1813</v>
      </c>
      <c r="J355" s="53" t="s">
        <v>1843</v>
      </c>
      <c r="K355" s="53" t="s">
        <v>1844</v>
      </c>
      <c r="L355" s="53" t="s">
        <v>1879</v>
      </c>
      <c r="M355" s="53" t="s">
        <v>1816</v>
      </c>
      <c r="N355" s="53" t="s">
        <v>1817</v>
      </c>
      <c r="O355" s="53" t="s">
        <v>1818</v>
      </c>
      <c r="P355" s="53" t="s">
        <v>1819</v>
      </c>
      <c r="Q355" s="53" t="s">
        <v>1820</v>
      </c>
      <c r="R355" s="53" t="s">
        <v>1821</v>
      </c>
      <c r="S355" s="53" t="s">
        <v>1880</v>
      </c>
      <c r="T355" s="53" t="s">
        <v>1881</v>
      </c>
      <c r="U355" s="53" t="s">
        <v>1824</v>
      </c>
      <c r="V355" s="53" t="s">
        <v>1825</v>
      </c>
      <c r="W355" s="53" t="s">
        <v>1838</v>
      </c>
      <c r="X355" s="53" t="s">
        <v>1825</v>
      </c>
      <c r="Y355" s="53" t="s">
        <v>1827</v>
      </c>
      <c r="Z355" s="53">
        <v>63.72</v>
      </c>
      <c r="AA355" s="53">
        <v>63.72</v>
      </c>
      <c r="AB355" s="53">
        <v>0</v>
      </c>
      <c r="AC355" s="53">
        <v>63.72</v>
      </c>
      <c r="AD355" s="53">
        <v>0</v>
      </c>
      <c r="AE355" s="53">
        <v>0</v>
      </c>
      <c r="AF355" s="53" t="s">
        <v>1828</v>
      </c>
      <c r="AG355" s="53" t="s">
        <v>1843</v>
      </c>
      <c r="AH355" s="53" t="s">
        <v>1844</v>
      </c>
      <c r="AI355" s="53" t="s">
        <v>1849</v>
      </c>
      <c r="AJ355" s="53" t="s">
        <v>1824</v>
      </c>
      <c r="AK355" s="53" t="s">
        <v>496</v>
      </c>
      <c r="AL355" s="53" t="s">
        <v>1830</v>
      </c>
      <c r="AM355" s="53" t="s">
        <v>1831</v>
      </c>
      <c r="AN355" s="53" t="s">
        <v>1769</v>
      </c>
      <c r="AO355" s="53" t="s">
        <v>641</v>
      </c>
    </row>
    <row r="356" spans="1:41" x14ac:dyDescent="0.25">
      <c r="A356" s="53" t="s">
        <v>29</v>
      </c>
      <c r="B356" s="53" t="s">
        <v>1882</v>
      </c>
      <c r="C356" s="53" t="s">
        <v>1883</v>
      </c>
      <c r="D356" s="53" t="s">
        <v>1841</v>
      </c>
      <c r="E356" s="53" t="s">
        <v>1842</v>
      </c>
      <c r="F356" s="53" t="s">
        <v>775</v>
      </c>
      <c r="G356" s="53" t="s">
        <v>1813</v>
      </c>
      <c r="H356" s="53" t="s">
        <v>775</v>
      </c>
      <c r="I356" s="53" t="s">
        <v>1813</v>
      </c>
      <c r="J356" s="53" t="s">
        <v>1843</v>
      </c>
      <c r="K356" s="53" t="s">
        <v>1844</v>
      </c>
      <c r="L356" s="53" t="s">
        <v>1884</v>
      </c>
      <c r="M356" s="53" t="s">
        <v>1816</v>
      </c>
      <c r="N356" s="53" t="s">
        <v>1817</v>
      </c>
      <c r="O356" s="53" t="s">
        <v>1818</v>
      </c>
      <c r="P356" s="53" t="s">
        <v>1819</v>
      </c>
      <c r="Q356" s="53" t="s">
        <v>1820</v>
      </c>
      <c r="R356" s="53" t="s">
        <v>1821</v>
      </c>
      <c r="S356" s="53" t="s">
        <v>1885</v>
      </c>
      <c r="T356" s="53" t="s">
        <v>1886</v>
      </c>
      <c r="U356" s="53" t="s">
        <v>1824</v>
      </c>
      <c r="V356" s="53" t="s">
        <v>1825</v>
      </c>
      <c r="W356" s="53" t="s">
        <v>1826</v>
      </c>
      <c r="X356" s="53" t="s">
        <v>1825</v>
      </c>
      <c r="Y356" s="53" t="s">
        <v>1827</v>
      </c>
      <c r="Z356" s="53">
        <v>399.58</v>
      </c>
      <c r="AA356" s="53">
        <v>399.58</v>
      </c>
      <c r="AB356" s="53">
        <v>0</v>
      </c>
      <c r="AC356" s="53">
        <v>399.58</v>
      </c>
      <c r="AD356" s="53">
        <v>0</v>
      </c>
      <c r="AE356" s="53">
        <v>0</v>
      </c>
      <c r="AF356" s="53" t="s">
        <v>1828</v>
      </c>
      <c r="AG356" s="53" t="s">
        <v>1843</v>
      </c>
      <c r="AH356" s="53" t="s">
        <v>1844</v>
      </c>
      <c r="AI356" s="53" t="s">
        <v>1849</v>
      </c>
      <c r="AJ356" s="53" t="s">
        <v>1824</v>
      </c>
      <c r="AK356" s="53" t="s">
        <v>496</v>
      </c>
      <c r="AL356" s="53" t="s">
        <v>1830</v>
      </c>
      <c r="AM356" s="53" t="s">
        <v>1831</v>
      </c>
      <c r="AN356" s="53" t="s">
        <v>1769</v>
      </c>
      <c r="AO356" s="53" t="s">
        <v>641</v>
      </c>
    </row>
    <row r="357" spans="1:41" x14ac:dyDescent="0.25">
      <c r="A357" s="53" t="s">
        <v>29</v>
      </c>
      <c r="B357" s="53" t="s">
        <v>1882</v>
      </c>
      <c r="C357" s="53" t="s">
        <v>1883</v>
      </c>
      <c r="D357" s="53" t="s">
        <v>1841</v>
      </c>
      <c r="E357" s="53" t="s">
        <v>1842</v>
      </c>
      <c r="F357" s="53" t="s">
        <v>775</v>
      </c>
      <c r="G357" s="53" t="s">
        <v>1813</v>
      </c>
      <c r="H357" s="53" t="s">
        <v>775</v>
      </c>
      <c r="I357" s="53" t="s">
        <v>1813</v>
      </c>
      <c r="J357" s="53" t="s">
        <v>1843</v>
      </c>
      <c r="K357" s="53" t="s">
        <v>1844</v>
      </c>
      <c r="L357" s="53" t="s">
        <v>1884</v>
      </c>
      <c r="M357" s="53" t="s">
        <v>1816</v>
      </c>
      <c r="N357" s="53" t="s">
        <v>1817</v>
      </c>
      <c r="O357" s="53" t="s">
        <v>1818</v>
      </c>
      <c r="P357" s="53" t="s">
        <v>1819</v>
      </c>
      <c r="Q357" s="53" t="s">
        <v>1820</v>
      </c>
      <c r="R357" s="53" t="s">
        <v>1821</v>
      </c>
      <c r="S357" s="53" t="s">
        <v>1885</v>
      </c>
      <c r="T357" s="53" t="s">
        <v>1886</v>
      </c>
      <c r="U357" s="53" t="s">
        <v>1824</v>
      </c>
      <c r="V357" s="53" t="s">
        <v>1825</v>
      </c>
      <c r="W357" s="53" t="s">
        <v>1832</v>
      </c>
      <c r="X357" s="53" t="s">
        <v>1825</v>
      </c>
      <c r="Y357" s="53" t="s">
        <v>1827</v>
      </c>
      <c r="Z357" s="53">
        <v>145.38999999999999</v>
      </c>
      <c r="AA357" s="53">
        <v>145.38999999999999</v>
      </c>
      <c r="AB357" s="53">
        <v>0</v>
      </c>
      <c r="AC357" s="53">
        <v>145.38999999999999</v>
      </c>
      <c r="AD357" s="53">
        <v>0</v>
      </c>
      <c r="AE357" s="53">
        <v>0</v>
      </c>
      <c r="AF357" s="53" t="s">
        <v>1828</v>
      </c>
      <c r="AG357" s="53" t="s">
        <v>1843</v>
      </c>
      <c r="AH357" s="53" t="s">
        <v>1844</v>
      </c>
      <c r="AI357" s="53" t="s">
        <v>1849</v>
      </c>
      <c r="AJ357" s="53" t="s">
        <v>1824</v>
      </c>
      <c r="AK357" s="53" t="s">
        <v>496</v>
      </c>
      <c r="AL357" s="53" t="s">
        <v>1830</v>
      </c>
      <c r="AM357" s="53" t="s">
        <v>1831</v>
      </c>
      <c r="AN357" s="53" t="s">
        <v>1769</v>
      </c>
      <c r="AO357" s="53" t="s">
        <v>641</v>
      </c>
    </row>
    <row r="358" spans="1:41" x14ac:dyDescent="0.25">
      <c r="A358" s="53" t="s">
        <v>29</v>
      </c>
      <c r="B358" s="53" t="s">
        <v>1882</v>
      </c>
      <c r="C358" s="53" t="s">
        <v>1883</v>
      </c>
      <c r="D358" s="53" t="s">
        <v>1841</v>
      </c>
      <c r="E358" s="53" t="s">
        <v>1842</v>
      </c>
      <c r="F358" s="53" t="s">
        <v>775</v>
      </c>
      <c r="G358" s="53" t="s">
        <v>1813</v>
      </c>
      <c r="H358" s="53" t="s">
        <v>775</v>
      </c>
      <c r="I358" s="53" t="s">
        <v>1813</v>
      </c>
      <c r="J358" s="53" t="s">
        <v>1843</v>
      </c>
      <c r="K358" s="53" t="s">
        <v>1844</v>
      </c>
      <c r="L358" s="53" t="s">
        <v>1884</v>
      </c>
      <c r="M358" s="53" t="s">
        <v>1816</v>
      </c>
      <c r="N358" s="53" t="s">
        <v>1817</v>
      </c>
      <c r="O358" s="53" t="s">
        <v>1818</v>
      </c>
      <c r="P358" s="53" t="s">
        <v>1819</v>
      </c>
      <c r="Q358" s="53" t="s">
        <v>1820</v>
      </c>
      <c r="R358" s="53" t="s">
        <v>1821</v>
      </c>
      <c r="S358" s="53" t="s">
        <v>1885</v>
      </c>
      <c r="T358" s="53" t="s">
        <v>1886</v>
      </c>
      <c r="U358" s="53" t="s">
        <v>1824</v>
      </c>
      <c r="V358" s="53" t="s">
        <v>1825</v>
      </c>
      <c r="W358" s="53" t="s">
        <v>1837</v>
      </c>
      <c r="X358" s="53" t="s">
        <v>1825</v>
      </c>
      <c r="Y358" s="53" t="s">
        <v>1827</v>
      </c>
      <c r="Z358" s="53">
        <v>97.53</v>
      </c>
      <c r="AA358" s="53">
        <v>97.53</v>
      </c>
      <c r="AB358" s="53">
        <v>0</v>
      </c>
      <c r="AC358" s="53">
        <v>97.53</v>
      </c>
      <c r="AD358" s="53">
        <v>0</v>
      </c>
      <c r="AE358" s="53">
        <v>0</v>
      </c>
      <c r="AF358" s="53" t="s">
        <v>1828</v>
      </c>
      <c r="AG358" s="53" t="s">
        <v>1843</v>
      </c>
      <c r="AH358" s="53" t="s">
        <v>1844</v>
      </c>
      <c r="AI358" s="53" t="s">
        <v>1849</v>
      </c>
      <c r="AJ358" s="53" t="s">
        <v>1824</v>
      </c>
      <c r="AK358" s="53" t="s">
        <v>496</v>
      </c>
      <c r="AL358" s="53" t="s">
        <v>1830</v>
      </c>
      <c r="AM358" s="53" t="s">
        <v>1831</v>
      </c>
      <c r="AN358" s="53" t="s">
        <v>1769</v>
      </c>
      <c r="AO358" s="53" t="s">
        <v>641</v>
      </c>
    </row>
    <row r="359" spans="1:41" x14ac:dyDescent="0.25">
      <c r="A359" s="53" t="s">
        <v>29</v>
      </c>
      <c r="B359" s="53" t="s">
        <v>1882</v>
      </c>
      <c r="C359" s="53" t="s">
        <v>1883</v>
      </c>
      <c r="D359" s="53" t="s">
        <v>1841</v>
      </c>
      <c r="E359" s="53" t="s">
        <v>1842</v>
      </c>
      <c r="F359" s="53" t="s">
        <v>775</v>
      </c>
      <c r="G359" s="53" t="s">
        <v>1813</v>
      </c>
      <c r="H359" s="53" t="s">
        <v>775</v>
      </c>
      <c r="I359" s="53" t="s">
        <v>1813</v>
      </c>
      <c r="J359" s="53" t="s">
        <v>1843</v>
      </c>
      <c r="K359" s="53" t="s">
        <v>1844</v>
      </c>
      <c r="L359" s="53" t="s">
        <v>1884</v>
      </c>
      <c r="M359" s="53" t="s">
        <v>1816</v>
      </c>
      <c r="N359" s="53" t="s">
        <v>1817</v>
      </c>
      <c r="O359" s="53" t="s">
        <v>1818</v>
      </c>
      <c r="P359" s="53" t="s">
        <v>1819</v>
      </c>
      <c r="Q359" s="53" t="s">
        <v>1820</v>
      </c>
      <c r="R359" s="53" t="s">
        <v>1821</v>
      </c>
      <c r="S359" s="53" t="s">
        <v>1885</v>
      </c>
      <c r="T359" s="53" t="s">
        <v>1886</v>
      </c>
      <c r="U359" s="53" t="s">
        <v>1824</v>
      </c>
      <c r="V359" s="53" t="s">
        <v>1825</v>
      </c>
      <c r="W359" s="53" t="s">
        <v>1838</v>
      </c>
      <c r="X359" s="53" t="s">
        <v>1825</v>
      </c>
      <c r="Y359" s="53" t="s">
        <v>1827</v>
      </c>
      <c r="Z359" s="53">
        <v>22.23</v>
      </c>
      <c r="AA359" s="53">
        <v>22.23</v>
      </c>
      <c r="AB359" s="53">
        <v>0</v>
      </c>
      <c r="AC359" s="53">
        <v>22.23</v>
      </c>
      <c r="AD359" s="53">
        <v>0</v>
      </c>
      <c r="AE359" s="53">
        <v>0</v>
      </c>
      <c r="AF359" s="53" t="s">
        <v>1828</v>
      </c>
      <c r="AG359" s="53" t="s">
        <v>1843</v>
      </c>
      <c r="AH359" s="53" t="s">
        <v>1844</v>
      </c>
      <c r="AI359" s="53" t="s">
        <v>1849</v>
      </c>
      <c r="AJ359" s="53" t="s">
        <v>1824</v>
      </c>
      <c r="AK359" s="53" t="s">
        <v>496</v>
      </c>
      <c r="AL359" s="53" t="s">
        <v>1830</v>
      </c>
      <c r="AM359" s="53" t="s">
        <v>1831</v>
      </c>
      <c r="AN359" s="53" t="s">
        <v>1769</v>
      </c>
      <c r="AO359" s="53" t="s">
        <v>641</v>
      </c>
    </row>
    <row r="360" spans="1:41" x14ac:dyDescent="0.25">
      <c r="A360" s="53" t="s">
        <v>29</v>
      </c>
      <c r="B360" s="53" t="s">
        <v>1887</v>
      </c>
      <c r="C360" s="53" t="s">
        <v>1888</v>
      </c>
      <c r="D360" s="53" t="s">
        <v>1889</v>
      </c>
      <c r="E360" s="53" t="s">
        <v>1890</v>
      </c>
      <c r="F360" s="53" t="s">
        <v>775</v>
      </c>
      <c r="G360" s="53" t="s">
        <v>1813</v>
      </c>
      <c r="H360" s="53" t="s">
        <v>775</v>
      </c>
      <c r="I360" s="53" t="s">
        <v>1813</v>
      </c>
      <c r="J360" s="53" t="s">
        <v>1891</v>
      </c>
      <c r="K360" s="53" t="s">
        <v>1892</v>
      </c>
      <c r="L360" s="53" t="s">
        <v>1893</v>
      </c>
      <c r="M360" s="53" t="s">
        <v>1816</v>
      </c>
      <c r="N360" s="53" t="s">
        <v>1817</v>
      </c>
      <c r="O360" s="53" t="s">
        <v>1818</v>
      </c>
      <c r="P360" s="53" t="s">
        <v>1819</v>
      </c>
      <c r="Q360" s="53" t="s">
        <v>1820</v>
      </c>
      <c r="R360" s="53" t="s">
        <v>1821</v>
      </c>
      <c r="S360" s="53" t="s">
        <v>1894</v>
      </c>
      <c r="T360" s="53" t="s">
        <v>1895</v>
      </c>
      <c r="U360" s="53" t="s">
        <v>1824</v>
      </c>
      <c r="V360" s="53" t="s">
        <v>1825</v>
      </c>
      <c r="W360" s="53" t="s">
        <v>1826</v>
      </c>
      <c r="X360" s="53" t="s">
        <v>1825</v>
      </c>
      <c r="Y360" s="53" t="s">
        <v>1827</v>
      </c>
      <c r="Z360" s="53">
        <v>819.85</v>
      </c>
      <c r="AA360" s="53">
        <v>819.85</v>
      </c>
      <c r="AB360" s="53">
        <v>0</v>
      </c>
      <c r="AC360" s="53">
        <v>819.85</v>
      </c>
      <c r="AD360" s="53">
        <v>0</v>
      </c>
      <c r="AE360" s="53">
        <v>0</v>
      </c>
      <c r="AF360" s="53" t="s">
        <v>1828</v>
      </c>
      <c r="AG360" s="53" t="s">
        <v>1891</v>
      </c>
      <c r="AH360" s="53" t="s">
        <v>1892</v>
      </c>
      <c r="AI360" s="53" t="s">
        <v>1829</v>
      </c>
      <c r="AJ360" s="53" t="s">
        <v>1824</v>
      </c>
      <c r="AK360" s="53" t="s">
        <v>496</v>
      </c>
      <c r="AL360" s="53" t="s">
        <v>1830</v>
      </c>
      <c r="AM360" s="53" t="s">
        <v>1831</v>
      </c>
      <c r="AN360" s="53" t="s">
        <v>1769</v>
      </c>
      <c r="AO360" s="53" t="s">
        <v>641</v>
      </c>
    </row>
    <row r="361" spans="1:41" x14ac:dyDescent="0.25">
      <c r="A361" s="53" t="s">
        <v>29</v>
      </c>
      <c r="B361" s="53" t="s">
        <v>1887</v>
      </c>
      <c r="C361" s="53" t="s">
        <v>1888</v>
      </c>
      <c r="D361" s="53" t="s">
        <v>1889</v>
      </c>
      <c r="E361" s="53" t="s">
        <v>1890</v>
      </c>
      <c r="F361" s="53" t="s">
        <v>775</v>
      </c>
      <c r="G361" s="53" t="s">
        <v>1813</v>
      </c>
      <c r="H361" s="53" t="s">
        <v>775</v>
      </c>
      <c r="I361" s="53" t="s">
        <v>1813</v>
      </c>
      <c r="J361" s="53" t="s">
        <v>1891</v>
      </c>
      <c r="K361" s="53" t="s">
        <v>1892</v>
      </c>
      <c r="L361" s="53" t="s">
        <v>1893</v>
      </c>
      <c r="M361" s="53" t="s">
        <v>1816</v>
      </c>
      <c r="N361" s="53" t="s">
        <v>1817</v>
      </c>
      <c r="O361" s="53" t="s">
        <v>1818</v>
      </c>
      <c r="P361" s="53" t="s">
        <v>1819</v>
      </c>
      <c r="Q361" s="53" t="s">
        <v>1820</v>
      </c>
      <c r="R361" s="53" t="s">
        <v>1821</v>
      </c>
      <c r="S361" s="53" t="s">
        <v>1894</v>
      </c>
      <c r="T361" s="53" t="s">
        <v>1895</v>
      </c>
      <c r="U361" s="53" t="s">
        <v>1824</v>
      </c>
      <c r="V361" s="53" t="s">
        <v>1825</v>
      </c>
      <c r="W361" s="53" t="s">
        <v>1832</v>
      </c>
      <c r="X361" s="53" t="s">
        <v>1825</v>
      </c>
      <c r="Y361" s="53" t="s">
        <v>1827</v>
      </c>
      <c r="Z361" s="53">
        <v>929.12</v>
      </c>
      <c r="AA361" s="53">
        <v>929.12</v>
      </c>
      <c r="AB361" s="53">
        <v>0</v>
      </c>
      <c r="AC361" s="53">
        <v>929.12</v>
      </c>
      <c r="AD361" s="53">
        <v>0</v>
      </c>
      <c r="AE361" s="53">
        <v>0</v>
      </c>
      <c r="AF361" s="53" t="s">
        <v>1828</v>
      </c>
      <c r="AG361" s="53" t="s">
        <v>1891</v>
      </c>
      <c r="AH361" s="53" t="s">
        <v>1892</v>
      </c>
      <c r="AI361" s="53" t="s">
        <v>1829</v>
      </c>
      <c r="AJ361" s="53" t="s">
        <v>1824</v>
      </c>
      <c r="AK361" s="53" t="s">
        <v>496</v>
      </c>
      <c r="AL361" s="53" t="s">
        <v>1830</v>
      </c>
      <c r="AM361" s="53" t="s">
        <v>1831</v>
      </c>
      <c r="AN361" s="53" t="s">
        <v>1769</v>
      </c>
      <c r="AO361" s="53" t="s">
        <v>641</v>
      </c>
    </row>
    <row r="362" spans="1:41" x14ac:dyDescent="0.25">
      <c r="A362" s="53" t="s">
        <v>29</v>
      </c>
      <c r="B362" s="53" t="s">
        <v>1887</v>
      </c>
      <c r="C362" s="53" t="s">
        <v>1888</v>
      </c>
      <c r="D362" s="53" t="s">
        <v>1889</v>
      </c>
      <c r="E362" s="53" t="s">
        <v>1890</v>
      </c>
      <c r="F362" s="53" t="s">
        <v>775</v>
      </c>
      <c r="G362" s="53" t="s">
        <v>1813</v>
      </c>
      <c r="H362" s="53" t="s">
        <v>775</v>
      </c>
      <c r="I362" s="53" t="s">
        <v>1813</v>
      </c>
      <c r="J362" s="53" t="s">
        <v>1891</v>
      </c>
      <c r="K362" s="53" t="s">
        <v>1892</v>
      </c>
      <c r="L362" s="53" t="s">
        <v>1893</v>
      </c>
      <c r="M362" s="53" t="s">
        <v>1816</v>
      </c>
      <c r="N362" s="53" t="s">
        <v>1817</v>
      </c>
      <c r="O362" s="53" t="s">
        <v>1818</v>
      </c>
      <c r="P362" s="53" t="s">
        <v>1819</v>
      </c>
      <c r="Q362" s="53" t="s">
        <v>1820</v>
      </c>
      <c r="R362" s="53" t="s">
        <v>1821</v>
      </c>
      <c r="S362" s="53" t="s">
        <v>1894</v>
      </c>
      <c r="T362" s="53" t="s">
        <v>1895</v>
      </c>
      <c r="U362" s="53" t="s">
        <v>1824</v>
      </c>
      <c r="V362" s="53" t="s">
        <v>1825</v>
      </c>
      <c r="W362" s="53" t="s">
        <v>1833</v>
      </c>
      <c r="X362" s="53" t="s">
        <v>1835</v>
      </c>
      <c r="Y362" s="53" t="s">
        <v>1827</v>
      </c>
      <c r="Z362" s="53">
        <v>62.65</v>
      </c>
      <c r="AA362" s="53">
        <v>62.65</v>
      </c>
      <c r="AB362" s="53">
        <v>0</v>
      </c>
      <c r="AC362" s="53">
        <v>62.65</v>
      </c>
      <c r="AD362" s="53">
        <v>0</v>
      </c>
      <c r="AE362" s="53">
        <v>0</v>
      </c>
      <c r="AF362" s="53" t="s">
        <v>1828</v>
      </c>
      <c r="AG362" s="53" t="s">
        <v>1891</v>
      </c>
      <c r="AH362" s="53" t="s">
        <v>1892</v>
      </c>
      <c r="AI362" s="53" t="s">
        <v>1829</v>
      </c>
      <c r="AJ362" s="53" t="s">
        <v>1824</v>
      </c>
      <c r="AK362" s="53" t="s">
        <v>496</v>
      </c>
      <c r="AL362" s="53" t="s">
        <v>1830</v>
      </c>
      <c r="AM362" s="53" t="s">
        <v>1831</v>
      </c>
      <c r="AN362" s="53" t="s">
        <v>1769</v>
      </c>
      <c r="AO362" s="53" t="s">
        <v>641</v>
      </c>
    </row>
    <row r="363" spans="1:41" x14ac:dyDescent="0.25">
      <c r="A363" s="53" t="s">
        <v>29</v>
      </c>
      <c r="B363" s="53" t="s">
        <v>1887</v>
      </c>
      <c r="C363" s="53" t="s">
        <v>1888</v>
      </c>
      <c r="D363" s="53" t="s">
        <v>1889</v>
      </c>
      <c r="E363" s="53" t="s">
        <v>1890</v>
      </c>
      <c r="F363" s="53" t="s">
        <v>775</v>
      </c>
      <c r="G363" s="53" t="s">
        <v>1813</v>
      </c>
      <c r="H363" s="53" t="s">
        <v>775</v>
      </c>
      <c r="I363" s="53" t="s">
        <v>1813</v>
      </c>
      <c r="J363" s="53" t="s">
        <v>1891</v>
      </c>
      <c r="K363" s="53" t="s">
        <v>1892</v>
      </c>
      <c r="L363" s="53" t="s">
        <v>1893</v>
      </c>
      <c r="M363" s="53" t="s">
        <v>1816</v>
      </c>
      <c r="N363" s="53" t="s">
        <v>1817</v>
      </c>
      <c r="O363" s="53" t="s">
        <v>1818</v>
      </c>
      <c r="P363" s="53" t="s">
        <v>1819</v>
      </c>
      <c r="Q363" s="53" t="s">
        <v>1820</v>
      </c>
      <c r="R363" s="53" t="s">
        <v>1821</v>
      </c>
      <c r="S363" s="53" t="s">
        <v>1894</v>
      </c>
      <c r="T363" s="53" t="s">
        <v>1895</v>
      </c>
      <c r="U363" s="53" t="s">
        <v>1824</v>
      </c>
      <c r="V363" s="53" t="s">
        <v>1825</v>
      </c>
      <c r="W363" s="53" t="s">
        <v>1837</v>
      </c>
      <c r="X363" s="53" t="s">
        <v>1825</v>
      </c>
      <c r="Y363" s="53" t="s">
        <v>1827</v>
      </c>
      <c r="Z363" s="53">
        <v>3188.38</v>
      </c>
      <c r="AA363" s="53">
        <v>3188.38</v>
      </c>
      <c r="AB363" s="53">
        <v>0</v>
      </c>
      <c r="AC363" s="53">
        <v>3188.38</v>
      </c>
      <c r="AD363" s="53">
        <v>0</v>
      </c>
      <c r="AE363" s="53">
        <v>0</v>
      </c>
      <c r="AF363" s="53" t="s">
        <v>1828</v>
      </c>
      <c r="AG363" s="53" t="s">
        <v>1891</v>
      </c>
      <c r="AH363" s="53" t="s">
        <v>1892</v>
      </c>
      <c r="AI363" s="53" t="s">
        <v>1829</v>
      </c>
      <c r="AJ363" s="53" t="s">
        <v>1824</v>
      </c>
      <c r="AK363" s="53" t="s">
        <v>496</v>
      </c>
      <c r="AL363" s="53" t="s">
        <v>1830</v>
      </c>
      <c r="AM363" s="53" t="s">
        <v>1831</v>
      </c>
      <c r="AN363" s="53" t="s">
        <v>1769</v>
      </c>
      <c r="AO363" s="53" t="s">
        <v>641</v>
      </c>
    </row>
    <row r="364" spans="1:41" x14ac:dyDescent="0.25">
      <c r="A364" s="53" t="s">
        <v>29</v>
      </c>
      <c r="B364" s="53" t="s">
        <v>1896</v>
      </c>
      <c r="C364" s="53" t="s">
        <v>1897</v>
      </c>
      <c r="D364" s="53" t="s">
        <v>1841</v>
      </c>
      <c r="E364" s="53" t="s">
        <v>1842</v>
      </c>
      <c r="F364" s="53" t="s">
        <v>775</v>
      </c>
      <c r="G364" s="53" t="s">
        <v>1813</v>
      </c>
      <c r="H364" s="53" t="s">
        <v>775</v>
      </c>
      <c r="I364" s="53" t="s">
        <v>1813</v>
      </c>
      <c r="J364" s="53" t="s">
        <v>1843</v>
      </c>
      <c r="K364" s="53" t="s">
        <v>1844</v>
      </c>
      <c r="L364" s="53" t="s">
        <v>1898</v>
      </c>
      <c r="M364" s="53" t="s">
        <v>1816</v>
      </c>
      <c r="N364" s="53" t="s">
        <v>1817</v>
      </c>
      <c r="O364" s="53" t="s">
        <v>1818</v>
      </c>
      <c r="P364" s="53" t="s">
        <v>1819</v>
      </c>
      <c r="Q364" s="53" t="s">
        <v>1820</v>
      </c>
      <c r="R364" s="53" t="s">
        <v>1821</v>
      </c>
      <c r="S364" s="53" t="s">
        <v>1899</v>
      </c>
      <c r="T364" s="53" t="s">
        <v>1900</v>
      </c>
      <c r="U364" s="53" t="s">
        <v>1824</v>
      </c>
      <c r="V364" s="53" t="s">
        <v>1825</v>
      </c>
      <c r="W364" s="53" t="s">
        <v>1833</v>
      </c>
      <c r="X364" s="53" t="s">
        <v>1834</v>
      </c>
      <c r="Y364" s="53" t="s">
        <v>1827</v>
      </c>
      <c r="Z364" s="53">
        <v>3.68</v>
      </c>
      <c r="AA364" s="53">
        <v>3.68</v>
      </c>
      <c r="AB364" s="53">
        <v>0</v>
      </c>
      <c r="AC364" s="53">
        <v>3.68</v>
      </c>
      <c r="AD364" s="53">
        <v>0</v>
      </c>
      <c r="AE364" s="53">
        <v>0</v>
      </c>
      <c r="AF364" s="53" t="s">
        <v>1828</v>
      </c>
      <c r="AG364" s="53" t="s">
        <v>1843</v>
      </c>
      <c r="AH364" s="53" t="s">
        <v>1844</v>
      </c>
      <c r="AI364" s="53" t="s">
        <v>1849</v>
      </c>
      <c r="AJ364" s="53" t="s">
        <v>1824</v>
      </c>
      <c r="AK364" s="53" t="s">
        <v>496</v>
      </c>
      <c r="AL364" s="53" t="s">
        <v>1830</v>
      </c>
      <c r="AM364" s="53" t="s">
        <v>1831</v>
      </c>
      <c r="AN364" s="53" t="s">
        <v>1769</v>
      </c>
      <c r="AO364" s="53" t="s">
        <v>641</v>
      </c>
    </row>
    <row r="365" spans="1:41" x14ac:dyDescent="0.25">
      <c r="A365" s="53" t="s">
        <v>29</v>
      </c>
      <c r="B365" s="53" t="s">
        <v>1896</v>
      </c>
      <c r="C365" s="53" t="s">
        <v>1897</v>
      </c>
      <c r="D365" s="53" t="s">
        <v>1841</v>
      </c>
      <c r="E365" s="53" t="s">
        <v>1842</v>
      </c>
      <c r="F365" s="53" t="s">
        <v>775</v>
      </c>
      <c r="G365" s="53" t="s">
        <v>1813</v>
      </c>
      <c r="H365" s="53" t="s">
        <v>775</v>
      </c>
      <c r="I365" s="53" t="s">
        <v>1813</v>
      </c>
      <c r="J365" s="53" t="s">
        <v>1843</v>
      </c>
      <c r="K365" s="53" t="s">
        <v>1844</v>
      </c>
      <c r="L365" s="53" t="s">
        <v>1898</v>
      </c>
      <c r="M365" s="53" t="s">
        <v>1816</v>
      </c>
      <c r="N365" s="53" t="s">
        <v>1817</v>
      </c>
      <c r="O365" s="53" t="s">
        <v>1818</v>
      </c>
      <c r="P365" s="53" t="s">
        <v>1819</v>
      </c>
      <c r="Q365" s="53" t="s">
        <v>1820</v>
      </c>
      <c r="R365" s="53" t="s">
        <v>1821</v>
      </c>
      <c r="S365" s="53" t="s">
        <v>1899</v>
      </c>
      <c r="T365" s="53" t="s">
        <v>1900</v>
      </c>
      <c r="U365" s="53" t="s">
        <v>1824</v>
      </c>
      <c r="V365" s="53" t="s">
        <v>1825</v>
      </c>
      <c r="W365" s="53" t="s">
        <v>1848</v>
      </c>
      <c r="X365" s="53" t="s">
        <v>1825</v>
      </c>
      <c r="Y365" s="53" t="s">
        <v>1827</v>
      </c>
      <c r="Z365" s="53">
        <v>1170.1400000000001</v>
      </c>
      <c r="AA365" s="53">
        <v>1170.1400000000001</v>
      </c>
      <c r="AB365" s="53">
        <v>0</v>
      </c>
      <c r="AC365" s="53">
        <v>1170.1400000000001</v>
      </c>
      <c r="AD365" s="53">
        <v>0</v>
      </c>
      <c r="AE365" s="53">
        <v>0</v>
      </c>
      <c r="AF365" s="53" t="s">
        <v>1828</v>
      </c>
      <c r="AG365" s="53" t="s">
        <v>1843</v>
      </c>
      <c r="AH365" s="53" t="s">
        <v>1844</v>
      </c>
      <c r="AI365" s="53" t="s">
        <v>1849</v>
      </c>
      <c r="AJ365" s="53" t="s">
        <v>1824</v>
      </c>
      <c r="AK365" s="53" t="s">
        <v>496</v>
      </c>
      <c r="AL365" s="53" t="s">
        <v>1830</v>
      </c>
      <c r="AM365" s="53" t="s">
        <v>1831</v>
      </c>
      <c r="AN365" s="53" t="s">
        <v>1769</v>
      </c>
      <c r="AO365" s="53" t="s">
        <v>641</v>
      </c>
    </row>
    <row r="366" spans="1:41" x14ac:dyDescent="0.25">
      <c r="A366" s="53" t="s">
        <v>29</v>
      </c>
      <c r="B366" s="53" t="s">
        <v>1901</v>
      </c>
      <c r="C366" s="53" t="s">
        <v>1902</v>
      </c>
      <c r="D366" s="53" t="s">
        <v>1903</v>
      </c>
      <c r="E366" s="53" t="s">
        <v>220</v>
      </c>
      <c r="F366" s="53" t="s">
        <v>775</v>
      </c>
      <c r="G366" s="53" t="s">
        <v>1813</v>
      </c>
      <c r="H366" s="53" t="s">
        <v>775</v>
      </c>
      <c r="I366" s="53" t="s">
        <v>1813</v>
      </c>
      <c r="J366" s="53" t="s">
        <v>1904</v>
      </c>
      <c r="K366" s="53" t="s">
        <v>1905</v>
      </c>
      <c r="L366" s="53" t="s">
        <v>1906</v>
      </c>
      <c r="M366" s="53" t="s">
        <v>1816</v>
      </c>
      <c r="N366" s="53" t="s">
        <v>1817</v>
      </c>
      <c r="O366" s="53" t="s">
        <v>1818</v>
      </c>
      <c r="P366" s="53" t="s">
        <v>1819</v>
      </c>
      <c r="Q366" s="53" t="s">
        <v>1820</v>
      </c>
      <c r="R366" s="53" t="s">
        <v>1821</v>
      </c>
      <c r="S366" s="53" t="s">
        <v>1907</v>
      </c>
      <c r="T366" s="53" t="s">
        <v>1908</v>
      </c>
      <c r="U366" s="53" t="s">
        <v>1824</v>
      </c>
      <c r="V366" s="53" t="s">
        <v>1825</v>
      </c>
      <c r="W366" s="53" t="s">
        <v>1826</v>
      </c>
      <c r="X366" s="53" t="s">
        <v>1825</v>
      </c>
      <c r="Y366" s="53" t="s">
        <v>1827</v>
      </c>
      <c r="Z366" s="53">
        <v>6988.2</v>
      </c>
      <c r="AA366" s="53">
        <v>6988.2</v>
      </c>
      <c r="AB366" s="53">
        <v>0</v>
      </c>
      <c r="AC366" s="53">
        <v>6988.2</v>
      </c>
      <c r="AD366" s="53">
        <v>0</v>
      </c>
      <c r="AE366" s="53">
        <v>0</v>
      </c>
      <c r="AF366" s="53" t="s">
        <v>1828</v>
      </c>
      <c r="AG366" s="53" t="s">
        <v>1904</v>
      </c>
      <c r="AH366" s="53" t="s">
        <v>1905</v>
      </c>
      <c r="AI366" s="53" t="s">
        <v>1829</v>
      </c>
      <c r="AJ366" s="53" t="s">
        <v>1824</v>
      </c>
      <c r="AK366" s="53" t="s">
        <v>496</v>
      </c>
      <c r="AL366" s="53" t="s">
        <v>1830</v>
      </c>
      <c r="AM366" s="53" t="s">
        <v>1831</v>
      </c>
      <c r="AN366" s="53" t="s">
        <v>1766</v>
      </c>
      <c r="AO366" s="53" t="s">
        <v>483</v>
      </c>
    </row>
    <row r="367" spans="1:41" x14ac:dyDescent="0.25">
      <c r="A367" s="53" t="s">
        <v>29</v>
      </c>
      <c r="B367" s="53" t="s">
        <v>1901</v>
      </c>
      <c r="C367" s="53" t="s">
        <v>1902</v>
      </c>
      <c r="D367" s="53" t="s">
        <v>1903</v>
      </c>
      <c r="E367" s="53" t="s">
        <v>220</v>
      </c>
      <c r="F367" s="53" t="s">
        <v>775</v>
      </c>
      <c r="G367" s="53" t="s">
        <v>1813</v>
      </c>
      <c r="H367" s="53" t="s">
        <v>775</v>
      </c>
      <c r="I367" s="53" t="s">
        <v>1813</v>
      </c>
      <c r="J367" s="53" t="s">
        <v>1904</v>
      </c>
      <c r="K367" s="53" t="s">
        <v>1905</v>
      </c>
      <c r="L367" s="53" t="s">
        <v>1906</v>
      </c>
      <c r="M367" s="53" t="s">
        <v>1816</v>
      </c>
      <c r="N367" s="53" t="s">
        <v>1817</v>
      </c>
      <c r="O367" s="53" t="s">
        <v>1818</v>
      </c>
      <c r="P367" s="53" t="s">
        <v>1819</v>
      </c>
      <c r="Q367" s="53" t="s">
        <v>1820</v>
      </c>
      <c r="R367" s="53" t="s">
        <v>1821</v>
      </c>
      <c r="S367" s="53" t="s">
        <v>1907</v>
      </c>
      <c r="T367" s="53" t="s">
        <v>1908</v>
      </c>
      <c r="U367" s="53" t="s">
        <v>1824</v>
      </c>
      <c r="V367" s="53" t="s">
        <v>1825</v>
      </c>
      <c r="W367" s="53" t="s">
        <v>1832</v>
      </c>
      <c r="X367" s="53" t="s">
        <v>1825</v>
      </c>
      <c r="Y367" s="53" t="s">
        <v>1827</v>
      </c>
      <c r="Z367" s="53">
        <v>24697.69</v>
      </c>
      <c r="AA367" s="53">
        <v>24697.69</v>
      </c>
      <c r="AB367" s="53">
        <v>0</v>
      </c>
      <c r="AC367" s="53">
        <v>24697.69</v>
      </c>
      <c r="AD367" s="53">
        <v>0</v>
      </c>
      <c r="AE367" s="53">
        <v>0</v>
      </c>
      <c r="AF367" s="53" t="s">
        <v>1828</v>
      </c>
      <c r="AG367" s="53" t="s">
        <v>1904</v>
      </c>
      <c r="AH367" s="53" t="s">
        <v>1905</v>
      </c>
      <c r="AI367" s="53" t="s">
        <v>1829</v>
      </c>
      <c r="AJ367" s="53" t="s">
        <v>1824</v>
      </c>
      <c r="AK367" s="53" t="s">
        <v>496</v>
      </c>
      <c r="AL367" s="53" t="s">
        <v>1830</v>
      </c>
      <c r="AM367" s="53" t="s">
        <v>1831</v>
      </c>
      <c r="AN367" s="53" t="s">
        <v>1766</v>
      </c>
      <c r="AO367" s="53" t="s">
        <v>483</v>
      </c>
    </row>
    <row r="368" spans="1:41" x14ac:dyDescent="0.25">
      <c r="A368" s="53" t="s">
        <v>29</v>
      </c>
      <c r="B368" s="53" t="s">
        <v>1901</v>
      </c>
      <c r="C368" s="53" t="s">
        <v>1902</v>
      </c>
      <c r="D368" s="53" t="s">
        <v>1903</v>
      </c>
      <c r="E368" s="53" t="s">
        <v>220</v>
      </c>
      <c r="F368" s="53" t="s">
        <v>775</v>
      </c>
      <c r="G368" s="53" t="s">
        <v>1813</v>
      </c>
      <c r="H368" s="53" t="s">
        <v>775</v>
      </c>
      <c r="I368" s="53" t="s">
        <v>1813</v>
      </c>
      <c r="J368" s="53" t="s">
        <v>1904</v>
      </c>
      <c r="K368" s="53" t="s">
        <v>1905</v>
      </c>
      <c r="L368" s="53" t="s">
        <v>1906</v>
      </c>
      <c r="M368" s="53" t="s">
        <v>1816</v>
      </c>
      <c r="N368" s="53" t="s">
        <v>1817</v>
      </c>
      <c r="O368" s="53" t="s">
        <v>1818</v>
      </c>
      <c r="P368" s="53" t="s">
        <v>1819</v>
      </c>
      <c r="Q368" s="53" t="s">
        <v>1820</v>
      </c>
      <c r="R368" s="53" t="s">
        <v>1821</v>
      </c>
      <c r="S368" s="53" t="s">
        <v>1907</v>
      </c>
      <c r="T368" s="53" t="s">
        <v>1908</v>
      </c>
      <c r="U368" s="53" t="s">
        <v>1824</v>
      </c>
      <c r="V368" s="53" t="s">
        <v>1825</v>
      </c>
      <c r="W368" s="53" t="s">
        <v>1833</v>
      </c>
      <c r="X368" s="53" t="s">
        <v>1835</v>
      </c>
      <c r="Y368" s="53" t="s">
        <v>1827</v>
      </c>
      <c r="Z368" s="53">
        <v>1.62</v>
      </c>
      <c r="AA368" s="53">
        <v>1.62</v>
      </c>
      <c r="AB368" s="53">
        <v>0</v>
      </c>
      <c r="AC368" s="53">
        <v>1.62</v>
      </c>
      <c r="AD368" s="53">
        <v>0</v>
      </c>
      <c r="AE368" s="53">
        <v>0</v>
      </c>
      <c r="AF368" s="53" t="s">
        <v>1828</v>
      </c>
      <c r="AG368" s="53" t="s">
        <v>1904</v>
      </c>
      <c r="AH368" s="53" t="s">
        <v>1905</v>
      </c>
      <c r="AI368" s="53" t="s">
        <v>1829</v>
      </c>
      <c r="AJ368" s="53" t="s">
        <v>1824</v>
      </c>
      <c r="AK368" s="53" t="s">
        <v>496</v>
      </c>
      <c r="AL368" s="53" t="s">
        <v>1830</v>
      </c>
      <c r="AM368" s="53" t="s">
        <v>1831</v>
      </c>
      <c r="AN368" s="53" t="s">
        <v>1766</v>
      </c>
      <c r="AO368" s="53" t="s">
        <v>483</v>
      </c>
    </row>
    <row r="369" spans="1:41" x14ac:dyDescent="0.25">
      <c r="A369" s="53" t="s">
        <v>29</v>
      </c>
      <c r="B369" s="53" t="s">
        <v>1901</v>
      </c>
      <c r="C369" s="53" t="s">
        <v>1902</v>
      </c>
      <c r="D369" s="53" t="s">
        <v>1903</v>
      </c>
      <c r="E369" s="53" t="s">
        <v>220</v>
      </c>
      <c r="F369" s="53" t="s">
        <v>775</v>
      </c>
      <c r="G369" s="53" t="s">
        <v>1813</v>
      </c>
      <c r="H369" s="53" t="s">
        <v>775</v>
      </c>
      <c r="I369" s="53" t="s">
        <v>1813</v>
      </c>
      <c r="J369" s="53" t="s">
        <v>1904</v>
      </c>
      <c r="K369" s="53" t="s">
        <v>1905</v>
      </c>
      <c r="L369" s="53" t="s">
        <v>1906</v>
      </c>
      <c r="M369" s="53" t="s">
        <v>1816</v>
      </c>
      <c r="N369" s="53" t="s">
        <v>1817</v>
      </c>
      <c r="O369" s="53" t="s">
        <v>1818</v>
      </c>
      <c r="P369" s="53" t="s">
        <v>1819</v>
      </c>
      <c r="Q369" s="53" t="s">
        <v>1820</v>
      </c>
      <c r="R369" s="53" t="s">
        <v>1821</v>
      </c>
      <c r="S369" s="53" t="s">
        <v>1907</v>
      </c>
      <c r="T369" s="53" t="s">
        <v>1908</v>
      </c>
      <c r="U369" s="53" t="s">
        <v>1824</v>
      </c>
      <c r="V369" s="53" t="s">
        <v>1825</v>
      </c>
      <c r="W369" s="53" t="s">
        <v>1838</v>
      </c>
      <c r="X369" s="53" t="s">
        <v>1825</v>
      </c>
      <c r="Y369" s="53" t="s">
        <v>1827</v>
      </c>
      <c r="Z369" s="53">
        <v>1658.52</v>
      </c>
      <c r="AA369" s="53">
        <v>1658.52</v>
      </c>
      <c r="AB369" s="53">
        <v>0</v>
      </c>
      <c r="AC369" s="53">
        <v>1658.52</v>
      </c>
      <c r="AD369" s="53">
        <v>0</v>
      </c>
      <c r="AE369" s="53">
        <v>0</v>
      </c>
      <c r="AF369" s="53" t="s">
        <v>1828</v>
      </c>
      <c r="AG369" s="53" t="s">
        <v>1904</v>
      </c>
      <c r="AH369" s="53" t="s">
        <v>1905</v>
      </c>
      <c r="AI369" s="53" t="s">
        <v>1829</v>
      </c>
      <c r="AJ369" s="53" t="s">
        <v>1824</v>
      </c>
      <c r="AK369" s="53" t="s">
        <v>496</v>
      </c>
      <c r="AL369" s="53" t="s">
        <v>1830</v>
      </c>
      <c r="AM369" s="53" t="s">
        <v>1831</v>
      </c>
      <c r="AN369" s="53" t="s">
        <v>1766</v>
      </c>
      <c r="AO369" s="53" t="s">
        <v>483</v>
      </c>
    </row>
    <row r="370" spans="1:41" x14ac:dyDescent="0.25">
      <c r="A370" s="53" t="s">
        <v>29</v>
      </c>
      <c r="B370" s="53" t="s">
        <v>1909</v>
      </c>
      <c r="C370" s="53" t="s">
        <v>1910</v>
      </c>
      <c r="D370" s="53" t="s">
        <v>1903</v>
      </c>
      <c r="E370" s="53" t="s">
        <v>220</v>
      </c>
      <c r="F370" s="53" t="s">
        <v>775</v>
      </c>
      <c r="G370" s="53" t="s">
        <v>1813</v>
      </c>
      <c r="H370" s="53" t="s">
        <v>775</v>
      </c>
      <c r="I370" s="53" t="s">
        <v>1813</v>
      </c>
      <c r="J370" s="53" t="s">
        <v>1904</v>
      </c>
      <c r="K370" s="53" t="s">
        <v>1905</v>
      </c>
      <c r="L370" s="53" t="s">
        <v>1911</v>
      </c>
      <c r="M370" s="53" t="s">
        <v>1816</v>
      </c>
      <c r="N370" s="53" t="s">
        <v>1817</v>
      </c>
      <c r="O370" s="53" t="s">
        <v>1818</v>
      </c>
      <c r="P370" s="53" t="s">
        <v>1819</v>
      </c>
      <c r="Q370" s="53" t="s">
        <v>1820</v>
      </c>
      <c r="R370" s="53" t="s">
        <v>1821</v>
      </c>
      <c r="S370" s="53" t="s">
        <v>1912</v>
      </c>
      <c r="T370" s="53" t="s">
        <v>1913</v>
      </c>
      <c r="U370" s="53" t="s">
        <v>1824</v>
      </c>
      <c r="V370" s="53" t="s">
        <v>1825</v>
      </c>
      <c r="W370" s="53" t="s">
        <v>1856</v>
      </c>
      <c r="X370" s="53" t="s">
        <v>1857</v>
      </c>
      <c r="Y370" s="53" t="s">
        <v>1827</v>
      </c>
      <c r="Z370" s="53">
        <v>6500</v>
      </c>
      <c r="AA370" s="53">
        <v>6500</v>
      </c>
      <c r="AB370" s="53">
        <v>0</v>
      </c>
      <c r="AC370" s="53">
        <v>6500</v>
      </c>
      <c r="AD370" s="53">
        <v>0</v>
      </c>
      <c r="AE370" s="53">
        <v>0</v>
      </c>
      <c r="AF370" s="53" t="s">
        <v>1828</v>
      </c>
      <c r="AG370" s="53" t="s">
        <v>1904</v>
      </c>
      <c r="AH370" s="53" t="s">
        <v>1905</v>
      </c>
      <c r="AI370" s="53" t="s">
        <v>1829</v>
      </c>
      <c r="AJ370" s="53" t="s">
        <v>1824</v>
      </c>
      <c r="AK370" s="53" t="s">
        <v>496</v>
      </c>
      <c r="AL370" s="53" t="s">
        <v>1830</v>
      </c>
      <c r="AM370" s="53" t="s">
        <v>1831</v>
      </c>
      <c r="AN370" s="53" t="s">
        <v>1766</v>
      </c>
      <c r="AO370" s="53" t="s">
        <v>483</v>
      </c>
    </row>
    <row r="371" spans="1:41" x14ac:dyDescent="0.25">
      <c r="A371" s="53" t="s">
        <v>29</v>
      </c>
      <c r="B371" s="53" t="s">
        <v>1914</v>
      </c>
      <c r="C371" s="53" t="s">
        <v>1915</v>
      </c>
      <c r="D371" s="53" t="s">
        <v>1903</v>
      </c>
      <c r="E371" s="53" t="s">
        <v>220</v>
      </c>
      <c r="F371" s="53" t="s">
        <v>775</v>
      </c>
      <c r="G371" s="53" t="s">
        <v>1813</v>
      </c>
      <c r="H371" s="53" t="s">
        <v>775</v>
      </c>
      <c r="I371" s="53" t="s">
        <v>1813</v>
      </c>
      <c r="J371" s="53" t="s">
        <v>1904</v>
      </c>
      <c r="K371" s="53" t="s">
        <v>1905</v>
      </c>
      <c r="L371" s="53" t="s">
        <v>1916</v>
      </c>
      <c r="M371" s="53" t="s">
        <v>1816</v>
      </c>
      <c r="N371" s="53" t="s">
        <v>1817</v>
      </c>
      <c r="O371" s="53" t="s">
        <v>1818</v>
      </c>
      <c r="P371" s="53" t="s">
        <v>1819</v>
      </c>
      <c r="Q371" s="53" t="s">
        <v>1820</v>
      </c>
      <c r="R371" s="53" t="s">
        <v>1821</v>
      </c>
      <c r="S371" s="53" t="s">
        <v>1917</v>
      </c>
      <c r="T371" s="53" t="s">
        <v>1918</v>
      </c>
      <c r="U371" s="53" t="s">
        <v>1824</v>
      </c>
      <c r="V371" s="53" t="s">
        <v>1825</v>
      </c>
      <c r="W371" s="53" t="s">
        <v>1826</v>
      </c>
      <c r="X371" s="53" t="s">
        <v>1825</v>
      </c>
      <c r="Y371" s="53" t="s">
        <v>1827</v>
      </c>
      <c r="Z371" s="53">
        <v>296.70999999999998</v>
      </c>
      <c r="AA371" s="53">
        <v>296.70999999999998</v>
      </c>
      <c r="AB371" s="53">
        <v>0</v>
      </c>
      <c r="AC371" s="53">
        <v>296.70999999999998</v>
      </c>
      <c r="AD371" s="53">
        <v>0</v>
      </c>
      <c r="AE371" s="53">
        <v>0</v>
      </c>
      <c r="AF371" s="53" t="s">
        <v>1828</v>
      </c>
      <c r="AG371" s="53" t="s">
        <v>1904</v>
      </c>
      <c r="AH371" s="53" t="s">
        <v>1905</v>
      </c>
      <c r="AI371" s="53" t="s">
        <v>1829</v>
      </c>
      <c r="AJ371" s="53" t="s">
        <v>1824</v>
      </c>
      <c r="AK371" s="53" t="s">
        <v>496</v>
      </c>
      <c r="AL371" s="53" t="s">
        <v>1830</v>
      </c>
      <c r="AM371" s="53" t="s">
        <v>1831</v>
      </c>
      <c r="AN371" s="53" t="s">
        <v>220</v>
      </c>
      <c r="AO371" s="53" t="s">
        <v>483</v>
      </c>
    </row>
    <row r="372" spans="1:41" x14ac:dyDescent="0.25">
      <c r="A372" s="53" t="s">
        <v>29</v>
      </c>
      <c r="B372" s="53" t="s">
        <v>1914</v>
      </c>
      <c r="C372" s="53" t="s">
        <v>1915</v>
      </c>
      <c r="D372" s="53" t="s">
        <v>1903</v>
      </c>
      <c r="E372" s="53" t="s">
        <v>220</v>
      </c>
      <c r="F372" s="53" t="s">
        <v>775</v>
      </c>
      <c r="G372" s="53" t="s">
        <v>1813</v>
      </c>
      <c r="H372" s="53" t="s">
        <v>775</v>
      </c>
      <c r="I372" s="53" t="s">
        <v>1813</v>
      </c>
      <c r="J372" s="53" t="s">
        <v>1904</v>
      </c>
      <c r="K372" s="53" t="s">
        <v>1905</v>
      </c>
      <c r="L372" s="53" t="s">
        <v>1916</v>
      </c>
      <c r="M372" s="53" t="s">
        <v>1816</v>
      </c>
      <c r="N372" s="53" t="s">
        <v>1817</v>
      </c>
      <c r="O372" s="53" t="s">
        <v>1818</v>
      </c>
      <c r="P372" s="53" t="s">
        <v>1819</v>
      </c>
      <c r="Q372" s="53" t="s">
        <v>1820</v>
      </c>
      <c r="R372" s="53" t="s">
        <v>1821</v>
      </c>
      <c r="S372" s="53" t="s">
        <v>1917</v>
      </c>
      <c r="T372" s="53" t="s">
        <v>1918</v>
      </c>
      <c r="U372" s="53" t="s">
        <v>1824</v>
      </c>
      <c r="V372" s="53" t="s">
        <v>1825</v>
      </c>
      <c r="W372" s="53" t="s">
        <v>1832</v>
      </c>
      <c r="X372" s="53" t="s">
        <v>1825</v>
      </c>
      <c r="Y372" s="53" t="s">
        <v>1827</v>
      </c>
      <c r="Z372" s="53">
        <v>3077.19</v>
      </c>
      <c r="AA372" s="53">
        <v>3077.19</v>
      </c>
      <c r="AB372" s="53">
        <v>0</v>
      </c>
      <c r="AC372" s="53">
        <v>3077.19</v>
      </c>
      <c r="AD372" s="53">
        <v>0</v>
      </c>
      <c r="AE372" s="53">
        <v>0</v>
      </c>
      <c r="AF372" s="53" t="s">
        <v>1828</v>
      </c>
      <c r="AG372" s="53" t="s">
        <v>1904</v>
      </c>
      <c r="AH372" s="53" t="s">
        <v>1905</v>
      </c>
      <c r="AI372" s="53" t="s">
        <v>1829</v>
      </c>
      <c r="AJ372" s="53" t="s">
        <v>1824</v>
      </c>
      <c r="AK372" s="53" t="s">
        <v>496</v>
      </c>
      <c r="AL372" s="53" t="s">
        <v>1830</v>
      </c>
      <c r="AM372" s="53" t="s">
        <v>1831</v>
      </c>
      <c r="AN372" s="53" t="s">
        <v>220</v>
      </c>
      <c r="AO372" s="53" t="s">
        <v>483</v>
      </c>
    </row>
    <row r="373" spans="1:41" x14ac:dyDescent="0.25">
      <c r="A373" s="53" t="s">
        <v>29</v>
      </c>
      <c r="B373" s="53" t="s">
        <v>1914</v>
      </c>
      <c r="C373" s="53" t="s">
        <v>1915</v>
      </c>
      <c r="D373" s="53" t="s">
        <v>1903</v>
      </c>
      <c r="E373" s="53" t="s">
        <v>220</v>
      </c>
      <c r="F373" s="53" t="s">
        <v>775</v>
      </c>
      <c r="G373" s="53" t="s">
        <v>1813</v>
      </c>
      <c r="H373" s="53" t="s">
        <v>775</v>
      </c>
      <c r="I373" s="53" t="s">
        <v>1813</v>
      </c>
      <c r="J373" s="53" t="s">
        <v>1904</v>
      </c>
      <c r="K373" s="53" t="s">
        <v>1905</v>
      </c>
      <c r="L373" s="53" t="s">
        <v>1916</v>
      </c>
      <c r="M373" s="53" t="s">
        <v>1816</v>
      </c>
      <c r="N373" s="53" t="s">
        <v>1817</v>
      </c>
      <c r="O373" s="53" t="s">
        <v>1818</v>
      </c>
      <c r="P373" s="53" t="s">
        <v>1819</v>
      </c>
      <c r="Q373" s="53" t="s">
        <v>1820</v>
      </c>
      <c r="R373" s="53" t="s">
        <v>1821</v>
      </c>
      <c r="S373" s="53" t="s">
        <v>1917</v>
      </c>
      <c r="T373" s="53" t="s">
        <v>1918</v>
      </c>
      <c r="U373" s="53" t="s">
        <v>1824</v>
      </c>
      <c r="V373" s="53" t="s">
        <v>1825</v>
      </c>
      <c r="W373" s="53" t="s">
        <v>1833</v>
      </c>
      <c r="X373" s="53" t="s">
        <v>1835</v>
      </c>
      <c r="Y373" s="53" t="s">
        <v>1827</v>
      </c>
      <c r="Z373" s="53">
        <v>2.5</v>
      </c>
      <c r="AA373" s="53">
        <v>2.5</v>
      </c>
      <c r="AB373" s="53">
        <v>0</v>
      </c>
      <c r="AC373" s="53">
        <v>2.5</v>
      </c>
      <c r="AD373" s="53">
        <v>0</v>
      </c>
      <c r="AE373" s="53">
        <v>0</v>
      </c>
      <c r="AF373" s="53" t="s">
        <v>1828</v>
      </c>
      <c r="AG373" s="53" t="s">
        <v>1904</v>
      </c>
      <c r="AH373" s="53" t="s">
        <v>1905</v>
      </c>
      <c r="AI373" s="53" t="s">
        <v>1829</v>
      </c>
      <c r="AJ373" s="53" t="s">
        <v>1824</v>
      </c>
      <c r="AK373" s="53" t="s">
        <v>496</v>
      </c>
      <c r="AL373" s="53" t="s">
        <v>1830</v>
      </c>
      <c r="AM373" s="53" t="s">
        <v>1831</v>
      </c>
      <c r="AN373" s="53" t="s">
        <v>220</v>
      </c>
      <c r="AO373" s="53" t="s">
        <v>483</v>
      </c>
    </row>
    <row r="374" spans="1:41" x14ac:dyDescent="0.25">
      <c r="A374" s="53" t="s">
        <v>29</v>
      </c>
      <c r="B374" s="53" t="s">
        <v>1914</v>
      </c>
      <c r="C374" s="53" t="s">
        <v>1915</v>
      </c>
      <c r="D374" s="53" t="s">
        <v>1903</v>
      </c>
      <c r="E374" s="53" t="s">
        <v>220</v>
      </c>
      <c r="F374" s="53" t="s">
        <v>775</v>
      </c>
      <c r="G374" s="53" t="s">
        <v>1813</v>
      </c>
      <c r="H374" s="53" t="s">
        <v>775</v>
      </c>
      <c r="I374" s="53" t="s">
        <v>1813</v>
      </c>
      <c r="J374" s="53" t="s">
        <v>1904</v>
      </c>
      <c r="K374" s="53" t="s">
        <v>1905</v>
      </c>
      <c r="L374" s="53" t="s">
        <v>1916</v>
      </c>
      <c r="M374" s="53" t="s">
        <v>1816</v>
      </c>
      <c r="N374" s="53" t="s">
        <v>1817</v>
      </c>
      <c r="O374" s="53" t="s">
        <v>1818</v>
      </c>
      <c r="P374" s="53" t="s">
        <v>1819</v>
      </c>
      <c r="Q374" s="53" t="s">
        <v>1820</v>
      </c>
      <c r="R374" s="53" t="s">
        <v>1821</v>
      </c>
      <c r="S374" s="53" t="s">
        <v>1917</v>
      </c>
      <c r="T374" s="53" t="s">
        <v>1918</v>
      </c>
      <c r="U374" s="53" t="s">
        <v>1824</v>
      </c>
      <c r="V374" s="53" t="s">
        <v>1825</v>
      </c>
      <c r="W374" s="53" t="s">
        <v>1838</v>
      </c>
      <c r="X374" s="53" t="s">
        <v>1825</v>
      </c>
      <c r="Y374" s="53" t="s">
        <v>1827</v>
      </c>
      <c r="Z374" s="53">
        <v>123.6</v>
      </c>
      <c r="AA374" s="53">
        <v>123.6</v>
      </c>
      <c r="AB374" s="53">
        <v>0</v>
      </c>
      <c r="AC374" s="53">
        <v>123.6</v>
      </c>
      <c r="AD374" s="53">
        <v>0</v>
      </c>
      <c r="AE374" s="53">
        <v>0</v>
      </c>
      <c r="AF374" s="53" t="s">
        <v>1828</v>
      </c>
      <c r="AG374" s="53" t="s">
        <v>1904</v>
      </c>
      <c r="AH374" s="53" t="s">
        <v>1905</v>
      </c>
      <c r="AI374" s="53" t="s">
        <v>1829</v>
      </c>
      <c r="AJ374" s="53" t="s">
        <v>1824</v>
      </c>
      <c r="AK374" s="53" t="s">
        <v>496</v>
      </c>
      <c r="AL374" s="53" t="s">
        <v>1830</v>
      </c>
      <c r="AM374" s="53" t="s">
        <v>1831</v>
      </c>
      <c r="AN374" s="53" t="s">
        <v>220</v>
      </c>
      <c r="AO374" s="53" t="s">
        <v>483</v>
      </c>
    </row>
    <row r="375" spans="1:41" x14ac:dyDescent="0.25">
      <c r="A375" s="53" t="s">
        <v>29</v>
      </c>
      <c r="B375" s="53" t="s">
        <v>1929</v>
      </c>
      <c r="C375" s="53" t="s">
        <v>1930</v>
      </c>
      <c r="D375" s="53" t="s">
        <v>1931</v>
      </c>
      <c r="E375" s="53" t="s">
        <v>1932</v>
      </c>
      <c r="F375" s="53" t="s">
        <v>775</v>
      </c>
      <c r="G375" s="53" t="s">
        <v>1813</v>
      </c>
      <c r="H375" s="53" t="s">
        <v>775</v>
      </c>
      <c r="I375" s="53" t="s">
        <v>1813</v>
      </c>
      <c r="J375" s="53" t="s">
        <v>1891</v>
      </c>
      <c r="K375" s="53" t="s">
        <v>1933</v>
      </c>
      <c r="L375" s="53" t="s">
        <v>1934</v>
      </c>
      <c r="M375" s="53" t="s">
        <v>1816</v>
      </c>
      <c r="N375" s="53" t="s">
        <v>1817</v>
      </c>
      <c r="O375" s="53" t="s">
        <v>1818</v>
      </c>
      <c r="P375" s="53" t="s">
        <v>1819</v>
      </c>
      <c r="Q375" s="53" t="s">
        <v>1820</v>
      </c>
      <c r="R375" s="53" t="s">
        <v>1821</v>
      </c>
      <c r="S375" s="53" t="s">
        <v>1935</v>
      </c>
      <c r="T375" s="53" t="s">
        <v>1936</v>
      </c>
      <c r="U375" s="53" t="s">
        <v>1824</v>
      </c>
      <c r="V375" s="53" t="s">
        <v>1825</v>
      </c>
      <c r="W375" s="53" t="s">
        <v>1826</v>
      </c>
      <c r="X375" s="53" t="s">
        <v>1825</v>
      </c>
      <c r="Y375" s="53" t="s">
        <v>1827</v>
      </c>
      <c r="Z375" s="53">
        <v>33.57</v>
      </c>
      <c r="AA375" s="53">
        <v>33.57</v>
      </c>
      <c r="AB375" s="53">
        <v>0</v>
      </c>
      <c r="AC375" s="53">
        <v>33.57</v>
      </c>
      <c r="AD375" s="53">
        <v>0</v>
      </c>
      <c r="AE375" s="53">
        <v>0</v>
      </c>
      <c r="AF375" s="53" t="s">
        <v>1828</v>
      </c>
      <c r="AG375" s="53" t="s">
        <v>1891</v>
      </c>
      <c r="AH375" s="53" t="s">
        <v>1937</v>
      </c>
      <c r="AI375" s="53" t="s">
        <v>1829</v>
      </c>
      <c r="AJ375" s="53" t="s">
        <v>1824</v>
      </c>
      <c r="AK375" s="53" t="s">
        <v>496</v>
      </c>
      <c r="AL375" s="53" t="s">
        <v>1830</v>
      </c>
      <c r="AM375" s="53" t="s">
        <v>1831</v>
      </c>
      <c r="AN375" s="53" t="s">
        <v>1769</v>
      </c>
      <c r="AO375" s="53" t="s">
        <v>641</v>
      </c>
    </row>
    <row r="376" spans="1:41" x14ac:dyDescent="0.25">
      <c r="A376" s="53" t="s">
        <v>29</v>
      </c>
      <c r="B376" s="53" t="s">
        <v>1929</v>
      </c>
      <c r="C376" s="53" t="s">
        <v>1930</v>
      </c>
      <c r="D376" s="53" t="s">
        <v>1931</v>
      </c>
      <c r="E376" s="53" t="s">
        <v>1932</v>
      </c>
      <c r="F376" s="53" t="s">
        <v>775</v>
      </c>
      <c r="G376" s="53" t="s">
        <v>1813</v>
      </c>
      <c r="H376" s="53" t="s">
        <v>775</v>
      </c>
      <c r="I376" s="53" t="s">
        <v>1813</v>
      </c>
      <c r="J376" s="53" t="s">
        <v>1891</v>
      </c>
      <c r="K376" s="53" t="s">
        <v>1933</v>
      </c>
      <c r="L376" s="53" t="s">
        <v>1934</v>
      </c>
      <c r="M376" s="53" t="s">
        <v>1816</v>
      </c>
      <c r="N376" s="53" t="s">
        <v>1817</v>
      </c>
      <c r="O376" s="53" t="s">
        <v>1818</v>
      </c>
      <c r="P376" s="53" t="s">
        <v>1819</v>
      </c>
      <c r="Q376" s="53" t="s">
        <v>1820</v>
      </c>
      <c r="R376" s="53" t="s">
        <v>1821</v>
      </c>
      <c r="S376" s="53" t="s">
        <v>1935</v>
      </c>
      <c r="T376" s="53" t="s">
        <v>1936</v>
      </c>
      <c r="U376" s="53" t="s">
        <v>1824</v>
      </c>
      <c r="V376" s="53" t="s">
        <v>1825</v>
      </c>
      <c r="W376" s="53" t="s">
        <v>1832</v>
      </c>
      <c r="X376" s="53" t="s">
        <v>1825</v>
      </c>
      <c r="Y376" s="53" t="s">
        <v>1827</v>
      </c>
      <c r="Z376" s="53">
        <v>70.510000000000005</v>
      </c>
      <c r="AA376" s="53">
        <v>70.510000000000005</v>
      </c>
      <c r="AB376" s="53">
        <v>0</v>
      </c>
      <c r="AC376" s="53">
        <v>70.510000000000005</v>
      </c>
      <c r="AD376" s="53">
        <v>0</v>
      </c>
      <c r="AE376" s="53">
        <v>0</v>
      </c>
      <c r="AF376" s="53" t="s">
        <v>1828</v>
      </c>
      <c r="AG376" s="53" t="s">
        <v>1891</v>
      </c>
      <c r="AH376" s="53" t="s">
        <v>1937</v>
      </c>
      <c r="AI376" s="53" t="s">
        <v>1829</v>
      </c>
      <c r="AJ376" s="53" t="s">
        <v>1824</v>
      </c>
      <c r="AK376" s="53" t="s">
        <v>496</v>
      </c>
      <c r="AL376" s="53" t="s">
        <v>1830</v>
      </c>
      <c r="AM376" s="53" t="s">
        <v>1831</v>
      </c>
      <c r="AN376" s="53" t="s">
        <v>1769</v>
      </c>
      <c r="AO376" s="53" t="s">
        <v>641</v>
      </c>
    </row>
    <row r="377" spans="1:41" x14ac:dyDescent="0.25">
      <c r="A377" s="53" t="s">
        <v>29</v>
      </c>
      <c r="B377" s="53" t="s">
        <v>1929</v>
      </c>
      <c r="C377" s="53" t="s">
        <v>1930</v>
      </c>
      <c r="D377" s="53" t="s">
        <v>1931</v>
      </c>
      <c r="E377" s="53" t="s">
        <v>1932</v>
      </c>
      <c r="F377" s="53" t="s">
        <v>775</v>
      </c>
      <c r="G377" s="53" t="s">
        <v>1813</v>
      </c>
      <c r="H377" s="53" t="s">
        <v>775</v>
      </c>
      <c r="I377" s="53" t="s">
        <v>1813</v>
      </c>
      <c r="J377" s="53" t="s">
        <v>1891</v>
      </c>
      <c r="K377" s="53" t="s">
        <v>1933</v>
      </c>
      <c r="L377" s="53" t="s">
        <v>1934</v>
      </c>
      <c r="M377" s="53" t="s">
        <v>1816</v>
      </c>
      <c r="N377" s="53" t="s">
        <v>1817</v>
      </c>
      <c r="O377" s="53" t="s">
        <v>1818</v>
      </c>
      <c r="P377" s="53" t="s">
        <v>1819</v>
      </c>
      <c r="Q377" s="53" t="s">
        <v>1820</v>
      </c>
      <c r="R377" s="53" t="s">
        <v>1821</v>
      </c>
      <c r="S377" s="53" t="s">
        <v>1935</v>
      </c>
      <c r="T377" s="53" t="s">
        <v>1936</v>
      </c>
      <c r="U377" s="53" t="s">
        <v>1824</v>
      </c>
      <c r="V377" s="53" t="s">
        <v>1825</v>
      </c>
      <c r="W377" s="53" t="s">
        <v>1833</v>
      </c>
      <c r="X377" s="53" t="s">
        <v>1834</v>
      </c>
      <c r="Y377" s="53" t="s">
        <v>1827</v>
      </c>
      <c r="Z377" s="53">
        <v>2.59</v>
      </c>
      <c r="AA377" s="53">
        <v>2.59</v>
      </c>
      <c r="AB377" s="53">
        <v>0</v>
      </c>
      <c r="AC377" s="53">
        <v>2.59</v>
      </c>
      <c r="AD377" s="53">
        <v>0</v>
      </c>
      <c r="AE377" s="53">
        <v>0</v>
      </c>
      <c r="AF377" s="53" t="s">
        <v>1828</v>
      </c>
      <c r="AG377" s="53" t="s">
        <v>1891</v>
      </c>
      <c r="AH377" s="53" t="s">
        <v>1937</v>
      </c>
      <c r="AI377" s="53" t="s">
        <v>1829</v>
      </c>
      <c r="AJ377" s="53" t="s">
        <v>1824</v>
      </c>
      <c r="AK377" s="53" t="s">
        <v>496</v>
      </c>
      <c r="AL377" s="53" t="s">
        <v>1830</v>
      </c>
      <c r="AM377" s="53" t="s">
        <v>1831</v>
      </c>
      <c r="AN377" s="53" t="s">
        <v>1769</v>
      </c>
      <c r="AO377" s="53" t="s">
        <v>641</v>
      </c>
    </row>
    <row r="378" spans="1:41" x14ac:dyDescent="0.25">
      <c r="A378" s="53" t="s">
        <v>29</v>
      </c>
      <c r="B378" s="53" t="s">
        <v>1929</v>
      </c>
      <c r="C378" s="53" t="s">
        <v>1930</v>
      </c>
      <c r="D378" s="53" t="s">
        <v>1931</v>
      </c>
      <c r="E378" s="53" t="s">
        <v>1932</v>
      </c>
      <c r="F378" s="53" t="s">
        <v>775</v>
      </c>
      <c r="G378" s="53" t="s">
        <v>1813</v>
      </c>
      <c r="H378" s="53" t="s">
        <v>775</v>
      </c>
      <c r="I378" s="53" t="s">
        <v>1813</v>
      </c>
      <c r="J378" s="53" t="s">
        <v>1891</v>
      </c>
      <c r="K378" s="53" t="s">
        <v>1933</v>
      </c>
      <c r="L378" s="53" t="s">
        <v>1934</v>
      </c>
      <c r="M378" s="53" t="s">
        <v>1816</v>
      </c>
      <c r="N378" s="53" t="s">
        <v>1817</v>
      </c>
      <c r="O378" s="53" t="s">
        <v>1818</v>
      </c>
      <c r="P378" s="53" t="s">
        <v>1819</v>
      </c>
      <c r="Q378" s="53" t="s">
        <v>1820</v>
      </c>
      <c r="R378" s="53" t="s">
        <v>1821</v>
      </c>
      <c r="S378" s="53" t="s">
        <v>1935</v>
      </c>
      <c r="T378" s="53" t="s">
        <v>1936</v>
      </c>
      <c r="U378" s="53" t="s">
        <v>1824</v>
      </c>
      <c r="V378" s="53" t="s">
        <v>1825</v>
      </c>
      <c r="W378" s="53" t="s">
        <v>1837</v>
      </c>
      <c r="X378" s="53" t="s">
        <v>1825</v>
      </c>
      <c r="Y378" s="53" t="s">
        <v>1827</v>
      </c>
      <c r="Z378" s="53">
        <v>23.76</v>
      </c>
      <c r="AA378" s="53">
        <v>23.76</v>
      </c>
      <c r="AB378" s="53">
        <v>0</v>
      </c>
      <c r="AC378" s="53">
        <v>23.76</v>
      </c>
      <c r="AD378" s="53">
        <v>0</v>
      </c>
      <c r="AE378" s="53">
        <v>0</v>
      </c>
      <c r="AF378" s="53" t="s">
        <v>1828</v>
      </c>
      <c r="AG378" s="53" t="s">
        <v>1891</v>
      </c>
      <c r="AH378" s="53" t="s">
        <v>1937</v>
      </c>
      <c r="AI378" s="53" t="s">
        <v>1829</v>
      </c>
      <c r="AJ378" s="53" t="s">
        <v>1824</v>
      </c>
      <c r="AK378" s="53" t="s">
        <v>496</v>
      </c>
      <c r="AL378" s="53" t="s">
        <v>1830</v>
      </c>
      <c r="AM378" s="53" t="s">
        <v>1831</v>
      </c>
      <c r="AN378" s="53" t="s">
        <v>1769</v>
      </c>
      <c r="AO378" s="53" t="s">
        <v>641</v>
      </c>
    </row>
    <row r="379" spans="1:41" x14ac:dyDescent="0.25">
      <c r="A379" s="53" t="s">
        <v>29</v>
      </c>
      <c r="B379" s="53" t="s">
        <v>1929</v>
      </c>
      <c r="C379" s="53" t="s">
        <v>1930</v>
      </c>
      <c r="D379" s="53" t="s">
        <v>1931</v>
      </c>
      <c r="E379" s="53" t="s">
        <v>1932</v>
      </c>
      <c r="F379" s="53" t="s">
        <v>775</v>
      </c>
      <c r="G379" s="53" t="s">
        <v>1813</v>
      </c>
      <c r="H379" s="53" t="s">
        <v>775</v>
      </c>
      <c r="I379" s="53" t="s">
        <v>1813</v>
      </c>
      <c r="J379" s="53" t="s">
        <v>1891</v>
      </c>
      <c r="K379" s="53" t="s">
        <v>1933</v>
      </c>
      <c r="L379" s="53" t="s">
        <v>1934</v>
      </c>
      <c r="M379" s="53" t="s">
        <v>1816</v>
      </c>
      <c r="N379" s="53" t="s">
        <v>1817</v>
      </c>
      <c r="O379" s="53" t="s">
        <v>1818</v>
      </c>
      <c r="P379" s="53" t="s">
        <v>1819</v>
      </c>
      <c r="Q379" s="53" t="s">
        <v>1820</v>
      </c>
      <c r="R379" s="53" t="s">
        <v>1821</v>
      </c>
      <c r="S379" s="53" t="s">
        <v>1935</v>
      </c>
      <c r="T379" s="53" t="s">
        <v>1936</v>
      </c>
      <c r="U379" s="53" t="s">
        <v>1824</v>
      </c>
      <c r="V379" s="53" t="s">
        <v>1825</v>
      </c>
      <c r="W379" s="53" t="s">
        <v>1838</v>
      </c>
      <c r="X379" s="53" t="s">
        <v>1825</v>
      </c>
      <c r="Y379" s="53" t="s">
        <v>1827</v>
      </c>
      <c r="Z379" s="53">
        <v>5.3</v>
      </c>
      <c r="AA379" s="53">
        <v>5.3</v>
      </c>
      <c r="AB379" s="53">
        <v>0</v>
      </c>
      <c r="AC379" s="53">
        <v>5.3</v>
      </c>
      <c r="AD379" s="53">
        <v>0</v>
      </c>
      <c r="AE379" s="53">
        <v>0</v>
      </c>
      <c r="AF379" s="53" t="s">
        <v>1828</v>
      </c>
      <c r="AG379" s="53" t="s">
        <v>1891</v>
      </c>
      <c r="AH379" s="53" t="s">
        <v>1937</v>
      </c>
      <c r="AI379" s="53" t="s">
        <v>1829</v>
      </c>
      <c r="AJ379" s="53" t="s">
        <v>1824</v>
      </c>
      <c r="AK379" s="53" t="s">
        <v>496</v>
      </c>
      <c r="AL379" s="53" t="s">
        <v>1830</v>
      </c>
      <c r="AM379" s="53" t="s">
        <v>1831</v>
      </c>
      <c r="AN379" s="53" t="s">
        <v>1769</v>
      </c>
      <c r="AO379" s="53" t="s">
        <v>641</v>
      </c>
    </row>
    <row r="380" spans="1:41" x14ac:dyDescent="0.25">
      <c r="A380" s="53" t="s">
        <v>29</v>
      </c>
      <c r="B380" s="53" t="s">
        <v>1938</v>
      </c>
      <c r="C380" s="53" t="s">
        <v>1939</v>
      </c>
      <c r="D380" s="53" t="s">
        <v>1841</v>
      </c>
      <c r="E380" s="53" t="s">
        <v>1842</v>
      </c>
      <c r="F380" s="53" t="s">
        <v>775</v>
      </c>
      <c r="G380" s="53" t="s">
        <v>1813</v>
      </c>
      <c r="H380" s="53" t="s">
        <v>775</v>
      </c>
      <c r="I380" s="53" t="s">
        <v>1813</v>
      </c>
      <c r="J380" s="53" t="s">
        <v>1843</v>
      </c>
      <c r="K380" s="53" t="s">
        <v>1844</v>
      </c>
      <c r="L380" s="53" t="s">
        <v>1940</v>
      </c>
      <c r="M380" s="53" t="s">
        <v>1816</v>
      </c>
      <c r="N380" s="53" t="s">
        <v>1817</v>
      </c>
      <c r="O380" s="53" t="s">
        <v>1818</v>
      </c>
      <c r="P380" s="53" t="s">
        <v>1819</v>
      </c>
      <c r="Q380" s="53" t="s">
        <v>1820</v>
      </c>
      <c r="R380" s="53" t="s">
        <v>1821</v>
      </c>
      <c r="S380" s="53" t="s">
        <v>1941</v>
      </c>
      <c r="T380" s="53" t="s">
        <v>1942</v>
      </c>
      <c r="U380" s="53" t="s">
        <v>1824</v>
      </c>
      <c r="V380" s="53" t="s">
        <v>1825</v>
      </c>
      <c r="W380" s="53" t="s">
        <v>1848</v>
      </c>
      <c r="X380" s="53" t="s">
        <v>1825</v>
      </c>
      <c r="Y380" s="53" t="s">
        <v>1827</v>
      </c>
      <c r="Z380" s="53">
        <v>1672.43</v>
      </c>
      <c r="AA380" s="53">
        <v>1672.43</v>
      </c>
      <c r="AB380" s="53">
        <v>0</v>
      </c>
      <c r="AC380" s="53">
        <v>1672.43</v>
      </c>
      <c r="AD380" s="53">
        <v>0</v>
      </c>
      <c r="AE380" s="53">
        <v>0</v>
      </c>
      <c r="AF380" s="53" t="s">
        <v>1828</v>
      </c>
      <c r="AG380" s="53" t="s">
        <v>1904</v>
      </c>
      <c r="AH380" s="53" t="s">
        <v>1943</v>
      </c>
      <c r="AI380" s="53" t="s">
        <v>1829</v>
      </c>
      <c r="AJ380" s="53" t="s">
        <v>1824</v>
      </c>
      <c r="AK380" s="53" t="s">
        <v>496</v>
      </c>
      <c r="AL380" s="53" t="s">
        <v>1830</v>
      </c>
      <c r="AM380" s="53" t="s">
        <v>1831</v>
      </c>
      <c r="AN380" s="53" t="s">
        <v>1769</v>
      </c>
      <c r="AO380" s="53" t="s">
        <v>641</v>
      </c>
    </row>
    <row r="381" spans="1:41" x14ac:dyDescent="0.25">
      <c r="A381" s="53" t="s">
        <v>29</v>
      </c>
      <c r="B381" s="53" t="s">
        <v>1944</v>
      </c>
      <c r="C381" s="53" t="s">
        <v>1945</v>
      </c>
      <c r="D381" s="53" t="s">
        <v>1931</v>
      </c>
      <c r="E381" s="53" t="s">
        <v>1932</v>
      </c>
      <c r="F381" s="53" t="s">
        <v>775</v>
      </c>
      <c r="G381" s="53" t="s">
        <v>1813</v>
      </c>
      <c r="H381" s="53" t="s">
        <v>775</v>
      </c>
      <c r="I381" s="53" t="s">
        <v>1813</v>
      </c>
      <c r="J381" s="53" t="s">
        <v>1891</v>
      </c>
      <c r="K381" s="53" t="s">
        <v>1933</v>
      </c>
      <c r="L381" s="53" t="s">
        <v>1946</v>
      </c>
      <c r="M381" s="53" t="s">
        <v>1816</v>
      </c>
      <c r="N381" s="53" t="s">
        <v>1817</v>
      </c>
      <c r="O381" s="53" t="s">
        <v>1818</v>
      </c>
      <c r="P381" s="53" t="s">
        <v>1819</v>
      </c>
      <c r="Q381" s="53" t="s">
        <v>1820</v>
      </c>
      <c r="R381" s="53" t="s">
        <v>1821</v>
      </c>
      <c r="S381" s="53" t="s">
        <v>1947</v>
      </c>
      <c r="T381" s="53" t="s">
        <v>1948</v>
      </c>
      <c r="U381" s="53" t="s">
        <v>1824</v>
      </c>
      <c r="V381" s="53" t="s">
        <v>1825</v>
      </c>
      <c r="W381" s="53" t="s">
        <v>1826</v>
      </c>
      <c r="X381" s="53" t="s">
        <v>1825</v>
      </c>
      <c r="Y381" s="53" t="s">
        <v>1827</v>
      </c>
      <c r="Z381" s="53">
        <v>16.11</v>
      </c>
      <c r="AA381" s="53">
        <v>16.11</v>
      </c>
      <c r="AB381" s="53">
        <v>0</v>
      </c>
      <c r="AC381" s="53">
        <v>16.11</v>
      </c>
      <c r="AD381" s="53">
        <v>0</v>
      </c>
      <c r="AE381" s="53">
        <v>0</v>
      </c>
      <c r="AF381" s="53" t="s">
        <v>1949</v>
      </c>
      <c r="AG381" s="53" t="s">
        <v>1813</v>
      </c>
      <c r="AH381" s="53" t="s">
        <v>1813</v>
      </c>
      <c r="AI381" s="53" t="s">
        <v>1849</v>
      </c>
      <c r="AJ381" s="53" t="s">
        <v>1824</v>
      </c>
      <c r="AK381" s="53" t="s">
        <v>496</v>
      </c>
      <c r="AL381" s="53" t="s">
        <v>1830</v>
      </c>
      <c r="AM381" s="53" t="s">
        <v>1831</v>
      </c>
      <c r="AN381" s="53" t="s">
        <v>1769</v>
      </c>
      <c r="AO381" s="53" t="s">
        <v>641</v>
      </c>
    </row>
    <row r="382" spans="1:41" x14ac:dyDescent="0.25">
      <c r="A382" s="53" t="s">
        <v>29</v>
      </c>
      <c r="B382" s="53" t="s">
        <v>1944</v>
      </c>
      <c r="C382" s="53" t="s">
        <v>1945</v>
      </c>
      <c r="D382" s="53" t="s">
        <v>1931</v>
      </c>
      <c r="E382" s="53" t="s">
        <v>1932</v>
      </c>
      <c r="F382" s="53" t="s">
        <v>775</v>
      </c>
      <c r="G382" s="53" t="s">
        <v>1813</v>
      </c>
      <c r="H382" s="53" t="s">
        <v>775</v>
      </c>
      <c r="I382" s="53" t="s">
        <v>1813</v>
      </c>
      <c r="J382" s="53" t="s">
        <v>1891</v>
      </c>
      <c r="K382" s="53" t="s">
        <v>1933</v>
      </c>
      <c r="L382" s="53" t="s">
        <v>1946</v>
      </c>
      <c r="M382" s="53" t="s">
        <v>1816</v>
      </c>
      <c r="N382" s="53" t="s">
        <v>1817</v>
      </c>
      <c r="O382" s="53" t="s">
        <v>1818</v>
      </c>
      <c r="P382" s="53" t="s">
        <v>1819</v>
      </c>
      <c r="Q382" s="53" t="s">
        <v>1820</v>
      </c>
      <c r="R382" s="53" t="s">
        <v>1821</v>
      </c>
      <c r="S382" s="53" t="s">
        <v>1947</v>
      </c>
      <c r="T382" s="53" t="s">
        <v>1948</v>
      </c>
      <c r="U382" s="53" t="s">
        <v>1824</v>
      </c>
      <c r="V382" s="53" t="s">
        <v>1825</v>
      </c>
      <c r="W382" s="53" t="s">
        <v>1832</v>
      </c>
      <c r="X382" s="53" t="s">
        <v>1825</v>
      </c>
      <c r="Y382" s="53" t="s">
        <v>1827</v>
      </c>
      <c r="Z382" s="53">
        <v>1.73</v>
      </c>
      <c r="AA382" s="53">
        <v>1.73</v>
      </c>
      <c r="AB382" s="53">
        <v>0</v>
      </c>
      <c r="AC382" s="53">
        <v>1.73</v>
      </c>
      <c r="AD382" s="53">
        <v>0</v>
      </c>
      <c r="AE382" s="53">
        <v>0</v>
      </c>
      <c r="AF382" s="53" t="s">
        <v>1949</v>
      </c>
      <c r="AG382" s="53" t="s">
        <v>1813</v>
      </c>
      <c r="AH382" s="53" t="s">
        <v>1813</v>
      </c>
      <c r="AI382" s="53" t="s">
        <v>1849</v>
      </c>
      <c r="AJ382" s="53" t="s">
        <v>1824</v>
      </c>
      <c r="AK382" s="53" t="s">
        <v>496</v>
      </c>
      <c r="AL382" s="53" t="s">
        <v>1830</v>
      </c>
      <c r="AM382" s="53" t="s">
        <v>1831</v>
      </c>
      <c r="AN382" s="53" t="s">
        <v>1769</v>
      </c>
      <c r="AO382" s="53" t="s">
        <v>641</v>
      </c>
    </row>
    <row r="383" spans="1:41" x14ac:dyDescent="0.25">
      <c r="A383" s="53" t="s">
        <v>29</v>
      </c>
      <c r="B383" s="53" t="s">
        <v>1944</v>
      </c>
      <c r="C383" s="53" t="s">
        <v>1945</v>
      </c>
      <c r="D383" s="53" t="s">
        <v>1931</v>
      </c>
      <c r="E383" s="53" t="s">
        <v>1932</v>
      </c>
      <c r="F383" s="53" t="s">
        <v>775</v>
      </c>
      <c r="G383" s="53" t="s">
        <v>1813</v>
      </c>
      <c r="H383" s="53" t="s">
        <v>775</v>
      </c>
      <c r="I383" s="53" t="s">
        <v>1813</v>
      </c>
      <c r="J383" s="53" t="s">
        <v>1891</v>
      </c>
      <c r="K383" s="53" t="s">
        <v>1933</v>
      </c>
      <c r="L383" s="53" t="s">
        <v>1946</v>
      </c>
      <c r="M383" s="53" t="s">
        <v>1816</v>
      </c>
      <c r="N383" s="53" t="s">
        <v>1817</v>
      </c>
      <c r="O383" s="53" t="s">
        <v>1818</v>
      </c>
      <c r="P383" s="53" t="s">
        <v>1819</v>
      </c>
      <c r="Q383" s="53" t="s">
        <v>1820</v>
      </c>
      <c r="R383" s="53" t="s">
        <v>1821</v>
      </c>
      <c r="S383" s="53" t="s">
        <v>1947</v>
      </c>
      <c r="T383" s="53" t="s">
        <v>1948</v>
      </c>
      <c r="U383" s="53" t="s">
        <v>1824</v>
      </c>
      <c r="V383" s="53" t="s">
        <v>1825</v>
      </c>
      <c r="W383" s="53" t="s">
        <v>1833</v>
      </c>
      <c r="X383" s="53" t="s">
        <v>1835</v>
      </c>
      <c r="Y383" s="53" t="s">
        <v>1827</v>
      </c>
      <c r="Z383" s="53">
        <v>0.72</v>
      </c>
      <c r="AA383" s="53">
        <v>0.72</v>
      </c>
      <c r="AB383" s="53">
        <v>0</v>
      </c>
      <c r="AC383" s="53">
        <v>0.72</v>
      </c>
      <c r="AD383" s="53">
        <v>0</v>
      </c>
      <c r="AE383" s="53">
        <v>0</v>
      </c>
      <c r="AF383" s="53" t="s">
        <v>1949</v>
      </c>
      <c r="AG383" s="53" t="s">
        <v>1813</v>
      </c>
      <c r="AH383" s="53" t="s">
        <v>1813</v>
      </c>
      <c r="AI383" s="53" t="s">
        <v>1849</v>
      </c>
      <c r="AJ383" s="53" t="s">
        <v>1824</v>
      </c>
      <c r="AK383" s="53" t="s">
        <v>496</v>
      </c>
      <c r="AL383" s="53" t="s">
        <v>1830</v>
      </c>
      <c r="AM383" s="53" t="s">
        <v>1831</v>
      </c>
      <c r="AN383" s="53" t="s">
        <v>1769</v>
      </c>
      <c r="AO383" s="53" t="s">
        <v>641</v>
      </c>
    </row>
    <row r="384" spans="1:41" x14ac:dyDescent="0.25">
      <c r="A384" s="53" t="s">
        <v>29</v>
      </c>
      <c r="B384" s="53" t="s">
        <v>1944</v>
      </c>
      <c r="C384" s="53" t="s">
        <v>1945</v>
      </c>
      <c r="D384" s="53" t="s">
        <v>1931</v>
      </c>
      <c r="E384" s="53" t="s">
        <v>1932</v>
      </c>
      <c r="F384" s="53" t="s">
        <v>775</v>
      </c>
      <c r="G384" s="53" t="s">
        <v>1813</v>
      </c>
      <c r="H384" s="53" t="s">
        <v>775</v>
      </c>
      <c r="I384" s="53" t="s">
        <v>1813</v>
      </c>
      <c r="J384" s="53" t="s">
        <v>1891</v>
      </c>
      <c r="K384" s="53" t="s">
        <v>1933</v>
      </c>
      <c r="L384" s="53" t="s">
        <v>1946</v>
      </c>
      <c r="M384" s="53" t="s">
        <v>1816</v>
      </c>
      <c r="N384" s="53" t="s">
        <v>1817</v>
      </c>
      <c r="O384" s="53" t="s">
        <v>1818</v>
      </c>
      <c r="P384" s="53" t="s">
        <v>1819</v>
      </c>
      <c r="Q384" s="53" t="s">
        <v>1820</v>
      </c>
      <c r="R384" s="53" t="s">
        <v>1821</v>
      </c>
      <c r="S384" s="53" t="s">
        <v>1947</v>
      </c>
      <c r="T384" s="53" t="s">
        <v>1948</v>
      </c>
      <c r="U384" s="53" t="s">
        <v>1824</v>
      </c>
      <c r="V384" s="53" t="s">
        <v>1825</v>
      </c>
      <c r="W384" s="53" t="s">
        <v>1837</v>
      </c>
      <c r="X384" s="53" t="s">
        <v>1825</v>
      </c>
      <c r="Y384" s="53" t="s">
        <v>1827</v>
      </c>
      <c r="Z384" s="53">
        <v>3.87</v>
      </c>
      <c r="AA384" s="53">
        <v>3.87</v>
      </c>
      <c r="AB384" s="53">
        <v>0</v>
      </c>
      <c r="AC384" s="53">
        <v>3.87</v>
      </c>
      <c r="AD384" s="53">
        <v>0</v>
      </c>
      <c r="AE384" s="53">
        <v>0</v>
      </c>
      <c r="AF384" s="53" t="s">
        <v>1949</v>
      </c>
      <c r="AG384" s="53" t="s">
        <v>1813</v>
      </c>
      <c r="AH384" s="53" t="s">
        <v>1813</v>
      </c>
      <c r="AI384" s="53" t="s">
        <v>1849</v>
      </c>
      <c r="AJ384" s="53" t="s">
        <v>1824</v>
      </c>
      <c r="AK384" s="53" t="s">
        <v>496</v>
      </c>
      <c r="AL384" s="53" t="s">
        <v>1830</v>
      </c>
      <c r="AM384" s="53" t="s">
        <v>1831</v>
      </c>
      <c r="AN384" s="53" t="s">
        <v>1769</v>
      </c>
      <c r="AO384" s="53" t="s">
        <v>641</v>
      </c>
    </row>
    <row r="385" spans="1:41" x14ac:dyDescent="0.25">
      <c r="A385" s="53" t="s">
        <v>29</v>
      </c>
      <c r="B385" s="53" t="s">
        <v>1944</v>
      </c>
      <c r="C385" s="53" t="s">
        <v>1945</v>
      </c>
      <c r="D385" s="53" t="s">
        <v>1931</v>
      </c>
      <c r="E385" s="53" t="s">
        <v>1932</v>
      </c>
      <c r="F385" s="53" t="s">
        <v>775</v>
      </c>
      <c r="G385" s="53" t="s">
        <v>1813</v>
      </c>
      <c r="H385" s="53" t="s">
        <v>775</v>
      </c>
      <c r="I385" s="53" t="s">
        <v>1813</v>
      </c>
      <c r="J385" s="53" t="s">
        <v>1891</v>
      </c>
      <c r="K385" s="53" t="s">
        <v>1933</v>
      </c>
      <c r="L385" s="53" t="s">
        <v>1946</v>
      </c>
      <c r="M385" s="53" t="s">
        <v>1816</v>
      </c>
      <c r="N385" s="53" t="s">
        <v>1817</v>
      </c>
      <c r="O385" s="53" t="s">
        <v>1818</v>
      </c>
      <c r="P385" s="53" t="s">
        <v>1819</v>
      </c>
      <c r="Q385" s="53" t="s">
        <v>1820</v>
      </c>
      <c r="R385" s="53" t="s">
        <v>1821</v>
      </c>
      <c r="S385" s="53" t="s">
        <v>1947</v>
      </c>
      <c r="T385" s="53" t="s">
        <v>1948</v>
      </c>
      <c r="U385" s="53" t="s">
        <v>1824</v>
      </c>
      <c r="V385" s="53" t="s">
        <v>1825</v>
      </c>
      <c r="W385" s="53" t="s">
        <v>1838</v>
      </c>
      <c r="X385" s="53" t="s">
        <v>1825</v>
      </c>
      <c r="Y385" s="53" t="s">
        <v>1827</v>
      </c>
      <c r="Z385" s="53">
        <v>1.24</v>
      </c>
      <c r="AA385" s="53">
        <v>1.24</v>
      </c>
      <c r="AB385" s="53">
        <v>0</v>
      </c>
      <c r="AC385" s="53">
        <v>1.24</v>
      </c>
      <c r="AD385" s="53">
        <v>0</v>
      </c>
      <c r="AE385" s="53">
        <v>0</v>
      </c>
      <c r="AF385" s="53" t="s">
        <v>1949</v>
      </c>
      <c r="AG385" s="53" t="s">
        <v>1813</v>
      </c>
      <c r="AH385" s="53" t="s">
        <v>1813</v>
      </c>
      <c r="AI385" s="53" t="s">
        <v>1849</v>
      </c>
      <c r="AJ385" s="53" t="s">
        <v>1824</v>
      </c>
      <c r="AK385" s="53" t="s">
        <v>496</v>
      </c>
      <c r="AL385" s="53" t="s">
        <v>1830</v>
      </c>
      <c r="AM385" s="53" t="s">
        <v>1831</v>
      </c>
      <c r="AN385" s="53" t="s">
        <v>1769</v>
      </c>
      <c r="AO385" s="53" t="s">
        <v>641</v>
      </c>
    </row>
    <row r="386" spans="1:41" x14ac:dyDescent="0.25">
      <c r="A386" s="53" t="s">
        <v>28</v>
      </c>
      <c r="B386" s="53" t="s">
        <v>1960</v>
      </c>
      <c r="C386" s="53" t="s">
        <v>1961</v>
      </c>
      <c r="D386" s="53" t="s">
        <v>1852</v>
      </c>
      <c r="E386" s="53" t="s">
        <v>510</v>
      </c>
      <c r="F386" s="53" t="s">
        <v>775</v>
      </c>
      <c r="G386" s="53" t="s">
        <v>1813</v>
      </c>
      <c r="H386" s="53" t="s">
        <v>775</v>
      </c>
      <c r="I386" s="53" t="s">
        <v>1813</v>
      </c>
      <c r="J386" s="53" t="s">
        <v>1814</v>
      </c>
      <c r="K386" s="53" t="s">
        <v>780</v>
      </c>
      <c r="L386" s="53" t="s">
        <v>1962</v>
      </c>
      <c r="M386" s="53" t="s">
        <v>1816</v>
      </c>
      <c r="N386" s="53" t="s">
        <v>1817</v>
      </c>
      <c r="O386" s="53" t="s">
        <v>1818</v>
      </c>
      <c r="P386" s="53" t="s">
        <v>1819</v>
      </c>
      <c r="Q386" s="53" t="s">
        <v>1820</v>
      </c>
      <c r="R386" s="53" t="s">
        <v>1821</v>
      </c>
      <c r="S386" s="53" t="s">
        <v>1963</v>
      </c>
      <c r="T386" s="53" t="s">
        <v>1964</v>
      </c>
      <c r="U386" s="53" t="s">
        <v>1824</v>
      </c>
      <c r="V386" s="53" t="s">
        <v>1825</v>
      </c>
      <c r="W386" s="53" t="s">
        <v>1856</v>
      </c>
      <c r="X386" s="53" t="s">
        <v>1857</v>
      </c>
      <c r="Y386" s="53" t="s">
        <v>1827</v>
      </c>
      <c r="Z386" s="53">
        <v>342.52</v>
      </c>
      <c r="AA386" s="53">
        <v>342.52</v>
      </c>
      <c r="AB386" s="53">
        <v>0</v>
      </c>
      <c r="AC386" s="53">
        <v>342.52</v>
      </c>
      <c r="AD386" s="53">
        <v>0</v>
      </c>
      <c r="AE386" s="53">
        <v>0</v>
      </c>
      <c r="AF386" s="53" t="s">
        <v>1828</v>
      </c>
      <c r="AG386" s="53" t="s">
        <v>1814</v>
      </c>
      <c r="AH386" s="53" t="s">
        <v>780</v>
      </c>
      <c r="AI386" s="53" t="s">
        <v>1829</v>
      </c>
      <c r="AJ386" s="53" t="s">
        <v>1824</v>
      </c>
      <c r="AK386" s="53" t="s">
        <v>496</v>
      </c>
      <c r="AL386" s="53" t="s">
        <v>1830</v>
      </c>
      <c r="AM386" s="53" t="s">
        <v>1831</v>
      </c>
      <c r="AN386" s="53" t="s">
        <v>1770</v>
      </c>
      <c r="AO386" s="53" t="s">
        <v>641</v>
      </c>
    </row>
    <row r="387" spans="1:41" x14ac:dyDescent="0.25">
      <c r="A387" s="53" t="s">
        <v>28</v>
      </c>
      <c r="B387" s="53" t="s">
        <v>1809</v>
      </c>
      <c r="C387" s="53" t="s">
        <v>1810</v>
      </c>
      <c r="D387" s="53" t="s">
        <v>1811</v>
      </c>
      <c r="E387" s="53" t="s">
        <v>1812</v>
      </c>
      <c r="F387" s="53" t="s">
        <v>775</v>
      </c>
      <c r="G387" s="53" t="s">
        <v>1813</v>
      </c>
      <c r="H387" s="53" t="s">
        <v>775</v>
      </c>
      <c r="I387" s="53" t="s">
        <v>1813</v>
      </c>
      <c r="J387" s="53" t="s">
        <v>1814</v>
      </c>
      <c r="K387" s="53" t="s">
        <v>780</v>
      </c>
      <c r="L387" s="53" t="s">
        <v>1815</v>
      </c>
      <c r="M387" s="53" t="s">
        <v>1816</v>
      </c>
      <c r="N387" s="53" t="s">
        <v>1817</v>
      </c>
      <c r="O387" s="53" t="s">
        <v>1818</v>
      </c>
      <c r="P387" s="53" t="s">
        <v>1819</v>
      </c>
      <c r="Q387" s="53" t="s">
        <v>1820</v>
      </c>
      <c r="R387" s="53" t="s">
        <v>1821</v>
      </c>
      <c r="S387" s="53" t="s">
        <v>1822</v>
      </c>
      <c r="T387" s="53" t="s">
        <v>1823</v>
      </c>
      <c r="U387" s="53" t="s">
        <v>1824</v>
      </c>
      <c r="V387" s="53" t="s">
        <v>1825</v>
      </c>
      <c r="W387" s="53" t="s">
        <v>1826</v>
      </c>
      <c r="X387" s="53" t="s">
        <v>1825</v>
      </c>
      <c r="Y387" s="53" t="s">
        <v>1827</v>
      </c>
      <c r="Z387" s="53">
        <v>389.17</v>
      </c>
      <c r="AA387" s="53">
        <v>389.17</v>
      </c>
      <c r="AB387" s="53">
        <v>0</v>
      </c>
      <c r="AC387" s="53">
        <v>389.17</v>
      </c>
      <c r="AD387" s="53">
        <v>0</v>
      </c>
      <c r="AE387" s="53">
        <v>0</v>
      </c>
      <c r="AF387" s="53" t="s">
        <v>1828</v>
      </c>
      <c r="AG387" s="53" t="s">
        <v>1814</v>
      </c>
      <c r="AH387" s="53" t="s">
        <v>780</v>
      </c>
      <c r="AI387" s="53" t="s">
        <v>1829</v>
      </c>
      <c r="AJ387" s="53" t="s">
        <v>1824</v>
      </c>
      <c r="AK387" s="53" t="s">
        <v>496</v>
      </c>
      <c r="AL387" s="53" t="s">
        <v>1830</v>
      </c>
      <c r="AM387" s="53" t="s">
        <v>1831</v>
      </c>
      <c r="AN387" s="53" t="s">
        <v>1770</v>
      </c>
      <c r="AO387" s="53" t="s">
        <v>641</v>
      </c>
    </row>
    <row r="388" spans="1:41" x14ac:dyDescent="0.25">
      <c r="A388" s="53" t="s">
        <v>28</v>
      </c>
      <c r="B388" s="53" t="s">
        <v>1809</v>
      </c>
      <c r="C388" s="53" t="s">
        <v>1810</v>
      </c>
      <c r="D388" s="53" t="s">
        <v>1811</v>
      </c>
      <c r="E388" s="53" t="s">
        <v>1812</v>
      </c>
      <c r="F388" s="53" t="s">
        <v>775</v>
      </c>
      <c r="G388" s="53" t="s">
        <v>1813</v>
      </c>
      <c r="H388" s="53" t="s">
        <v>775</v>
      </c>
      <c r="I388" s="53" t="s">
        <v>1813</v>
      </c>
      <c r="J388" s="53" t="s">
        <v>1814</v>
      </c>
      <c r="K388" s="53" t="s">
        <v>780</v>
      </c>
      <c r="L388" s="53" t="s">
        <v>1815</v>
      </c>
      <c r="M388" s="53" t="s">
        <v>1816</v>
      </c>
      <c r="N388" s="53" t="s">
        <v>1817</v>
      </c>
      <c r="O388" s="53" t="s">
        <v>1818</v>
      </c>
      <c r="P388" s="53" t="s">
        <v>1819</v>
      </c>
      <c r="Q388" s="53" t="s">
        <v>1820</v>
      </c>
      <c r="R388" s="53" t="s">
        <v>1821</v>
      </c>
      <c r="S388" s="53" t="s">
        <v>1822</v>
      </c>
      <c r="T388" s="53" t="s">
        <v>1823</v>
      </c>
      <c r="U388" s="53" t="s">
        <v>1824</v>
      </c>
      <c r="V388" s="53" t="s">
        <v>1825</v>
      </c>
      <c r="W388" s="53" t="s">
        <v>1832</v>
      </c>
      <c r="X388" s="53" t="s">
        <v>1825</v>
      </c>
      <c r="Y388" s="53" t="s">
        <v>1827</v>
      </c>
      <c r="Z388" s="53">
        <v>4607.3599999999997</v>
      </c>
      <c r="AA388" s="53">
        <v>4607.3599999999997</v>
      </c>
      <c r="AB388" s="53">
        <v>0</v>
      </c>
      <c r="AC388" s="53">
        <v>4607.3599999999997</v>
      </c>
      <c r="AD388" s="53">
        <v>0</v>
      </c>
      <c r="AE388" s="53">
        <v>0</v>
      </c>
      <c r="AF388" s="53" t="s">
        <v>1828</v>
      </c>
      <c r="AG388" s="53" t="s">
        <v>1814</v>
      </c>
      <c r="AH388" s="53" t="s">
        <v>780</v>
      </c>
      <c r="AI388" s="53" t="s">
        <v>1829</v>
      </c>
      <c r="AJ388" s="53" t="s">
        <v>1824</v>
      </c>
      <c r="AK388" s="53" t="s">
        <v>496</v>
      </c>
      <c r="AL388" s="53" t="s">
        <v>1830</v>
      </c>
      <c r="AM388" s="53" t="s">
        <v>1831</v>
      </c>
      <c r="AN388" s="53" t="s">
        <v>1770</v>
      </c>
      <c r="AO388" s="53" t="s">
        <v>641</v>
      </c>
    </row>
    <row r="389" spans="1:41" x14ac:dyDescent="0.25">
      <c r="A389" s="53" t="s">
        <v>28</v>
      </c>
      <c r="B389" s="53" t="s">
        <v>1809</v>
      </c>
      <c r="C389" s="53" t="s">
        <v>1810</v>
      </c>
      <c r="D389" s="53" t="s">
        <v>1811</v>
      </c>
      <c r="E389" s="53" t="s">
        <v>1812</v>
      </c>
      <c r="F389" s="53" t="s">
        <v>775</v>
      </c>
      <c r="G389" s="53" t="s">
        <v>1813</v>
      </c>
      <c r="H389" s="53" t="s">
        <v>775</v>
      </c>
      <c r="I389" s="53" t="s">
        <v>1813</v>
      </c>
      <c r="J389" s="53" t="s">
        <v>1814</v>
      </c>
      <c r="K389" s="53" t="s">
        <v>780</v>
      </c>
      <c r="L389" s="53" t="s">
        <v>1815</v>
      </c>
      <c r="M389" s="53" t="s">
        <v>1816</v>
      </c>
      <c r="N389" s="53" t="s">
        <v>1817</v>
      </c>
      <c r="O389" s="53" t="s">
        <v>1818</v>
      </c>
      <c r="P389" s="53" t="s">
        <v>1819</v>
      </c>
      <c r="Q389" s="53" t="s">
        <v>1820</v>
      </c>
      <c r="R389" s="53" t="s">
        <v>1821</v>
      </c>
      <c r="S389" s="53" t="s">
        <v>1822</v>
      </c>
      <c r="T389" s="53" t="s">
        <v>1823</v>
      </c>
      <c r="U389" s="53" t="s">
        <v>1824</v>
      </c>
      <c r="V389" s="53" t="s">
        <v>1825</v>
      </c>
      <c r="W389" s="53" t="s">
        <v>1833</v>
      </c>
      <c r="X389" s="53" t="s">
        <v>1834</v>
      </c>
      <c r="Y389" s="53" t="s">
        <v>1827</v>
      </c>
      <c r="Z389" s="53">
        <v>578.11</v>
      </c>
      <c r="AA389" s="53">
        <v>578.11</v>
      </c>
      <c r="AB389" s="53">
        <v>0</v>
      </c>
      <c r="AC389" s="53">
        <v>578.11</v>
      </c>
      <c r="AD389" s="53">
        <v>0</v>
      </c>
      <c r="AE389" s="53">
        <v>0</v>
      </c>
      <c r="AF389" s="53" t="s">
        <v>1828</v>
      </c>
      <c r="AG389" s="53" t="s">
        <v>1814</v>
      </c>
      <c r="AH389" s="53" t="s">
        <v>780</v>
      </c>
      <c r="AI389" s="53" t="s">
        <v>1829</v>
      </c>
      <c r="AJ389" s="53" t="s">
        <v>1824</v>
      </c>
      <c r="AK389" s="53" t="s">
        <v>496</v>
      </c>
      <c r="AL389" s="53" t="s">
        <v>1830</v>
      </c>
      <c r="AM389" s="53" t="s">
        <v>1831</v>
      </c>
      <c r="AN389" s="53" t="s">
        <v>1770</v>
      </c>
      <c r="AO389" s="53" t="s">
        <v>641</v>
      </c>
    </row>
    <row r="390" spans="1:41" x14ac:dyDescent="0.25">
      <c r="A390" s="53" t="s">
        <v>28</v>
      </c>
      <c r="B390" s="53" t="s">
        <v>1809</v>
      </c>
      <c r="C390" s="53" t="s">
        <v>1810</v>
      </c>
      <c r="D390" s="53" t="s">
        <v>1811</v>
      </c>
      <c r="E390" s="53" t="s">
        <v>1812</v>
      </c>
      <c r="F390" s="53" t="s">
        <v>775</v>
      </c>
      <c r="G390" s="53" t="s">
        <v>1813</v>
      </c>
      <c r="H390" s="53" t="s">
        <v>775</v>
      </c>
      <c r="I390" s="53" t="s">
        <v>1813</v>
      </c>
      <c r="J390" s="53" t="s">
        <v>1814</v>
      </c>
      <c r="K390" s="53" t="s">
        <v>780</v>
      </c>
      <c r="L390" s="53" t="s">
        <v>1815</v>
      </c>
      <c r="M390" s="53" t="s">
        <v>1816</v>
      </c>
      <c r="N390" s="53" t="s">
        <v>1817</v>
      </c>
      <c r="O390" s="53" t="s">
        <v>1818</v>
      </c>
      <c r="P390" s="53" t="s">
        <v>1819</v>
      </c>
      <c r="Q390" s="53" t="s">
        <v>1820</v>
      </c>
      <c r="R390" s="53" t="s">
        <v>1821</v>
      </c>
      <c r="S390" s="53" t="s">
        <v>1822</v>
      </c>
      <c r="T390" s="53" t="s">
        <v>1823</v>
      </c>
      <c r="U390" s="53" t="s">
        <v>1824</v>
      </c>
      <c r="V390" s="53" t="s">
        <v>1825</v>
      </c>
      <c r="W390" s="53" t="s">
        <v>1833</v>
      </c>
      <c r="X390" s="53" t="s">
        <v>1835</v>
      </c>
      <c r="Y390" s="53" t="s">
        <v>1827</v>
      </c>
      <c r="Z390" s="53">
        <v>18.899999999999999</v>
      </c>
      <c r="AA390" s="53">
        <v>18.899999999999999</v>
      </c>
      <c r="AB390" s="53">
        <v>0</v>
      </c>
      <c r="AC390" s="53">
        <v>18.899999999999999</v>
      </c>
      <c r="AD390" s="53">
        <v>0</v>
      </c>
      <c r="AE390" s="53">
        <v>0</v>
      </c>
      <c r="AF390" s="53" t="s">
        <v>1828</v>
      </c>
      <c r="AG390" s="53" t="s">
        <v>1814</v>
      </c>
      <c r="AH390" s="53" t="s">
        <v>780</v>
      </c>
      <c r="AI390" s="53" t="s">
        <v>1829</v>
      </c>
      <c r="AJ390" s="53" t="s">
        <v>1824</v>
      </c>
      <c r="AK390" s="53" t="s">
        <v>496</v>
      </c>
      <c r="AL390" s="53" t="s">
        <v>1830</v>
      </c>
      <c r="AM390" s="53" t="s">
        <v>1831</v>
      </c>
      <c r="AN390" s="53" t="s">
        <v>1770</v>
      </c>
      <c r="AO390" s="53" t="s">
        <v>641</v>
      </c>
    </row>
    <row r="391" spans="1:41" x14ac:dyDescent="0.25">
      <c r="A391" s="53" t="s">
        <v>28</v>
      </c>
      <c r="B391" s="53" t="s">
        <v>1809</v>
      </c>
      <c r="C391" s="53" t="s">
        <v>1810</v>
      </c>
      <c r="D391" s="53" t="s">
        <v>1811</v>
      </c>
      <c r="E391" s="53" t="s">
        <v>1812</v>
      </c>
      <c r="F391" s="53" t="s">
        <v>775</v>
      </c>
      <c r="G391" s="53" t="s">
        <v>1813</v>
      </c>
      <c r="H391" s="53" t="s">
        <v>775</v>
      </c>
      <c r="I391" s="53" t="s">
        <v>1813</v>
      </c>
      <c r="J391" s="53" t="s">
        <v>1814</v>
      </c>
      <c r="K391" s="53" t="s">
        <v>780</v>
      </c>
      <c r="L391" s="53" t="s">
        <v>1815</v>
      </c>
      <c r="M391" s="53" t="s">
        <v>1816</v>
      </c>
      <c r="N391" s="53" t="s">
        <v>1817</v>
      </c>
      <c r="O391" s="53" t="s">
        <v>1818</v>
      </c>
      <c r="P391" s="53" t="s">
        <v>1819</v>
      </c>
      <c r="Q391" s="53" t="s">
        <v>1820</v>
      </c>
      <c r="R391" s="53" t="s">
        <v>1821</v>
      </c>
      <c r="S391" s="53" t="s">
        <v>1822</v>
      </c>
      <c r="T391" s="53" t="s">
        <v>1823</v>
      </c>
      <c r="U391" s="53" t="s">
        <v>1824</v>
      </c>
      <c r="V391" s="53" t="s">
        <v>1825</v>
      </c>
      <c r="W391" s="53" t="s">
        <v>1836</v>
      </c>
      <c r="X391" s="53" t="s">
        <v>1825</v>
      </c>
      <c r="Y391" s="53" t="s">
        <v>1827</v>
      </c>
      <c r="Z391" s="53">
        <v>7.44</v>
      </c>
      <c r="AA391" s="53">
        <v>7.44</v>
      </c>
      <c r="AB391" s="53">
        <v>0</v>
      </c>
      <c r="AC391" s="53">
        <v>7.44</v>
      </c>
      <c r="AD391" s="53">
        <v>0</v>
      </c>
      <c r="AE391" s="53">
        <v>0</v>
      </c>
      <c r="AF391" s="53" t="s">
        <v>1828</v>
      </c>
      <c r="AG391" s="53" t="s">
        <v>1814</v>
      </c>
      <c r="AH391" s="53" t="s">
        <v>780</v>
      </c>
      <c r="AI391" s="53" t="s">
        <v>1829</v>
      </c>
      <c r="AJ391" s="53" t="s">
        <v>1824</v>
      </c>
      <c r="AK391" s="53" t="s">
        <v>496</v>
      </c>
      <c r="AL391" s="53" t="s">
        <v>1830</v>
      </c>
      <c r="AM391" s="53" t="s">
        <v>1831</v>
      </c>
      <c r="AN391" s="53" t="s">
        <v>1770</v>
      </c>
      <c r="AO391" s="53" t="s">
        <v>641</v>
      </c>
    </row>
    <row r="392" spans="1:41" x14ac:dyDescent="0.25">
      <c r="A392" s="53" t="s">
        <v>28</v>
      </c>
      <c r="B392" s="53" t="s">
        <v>1809</v>
      </c>
      <c r="C392" s="53" t="s">
        <v>1810</v>
      </c>
      <c r="D392" s="53" t="s">
        <v>1811</v>
      </c>
      <c r="E392" s="53" t="s">
        <v>1812</v>
      </c>
      <c r="F392" s="53" t="s">
        <v>775</v>
      </c>
      <c r="G392" s="53" t="s">
        <v>1813</v>
      </c>
      <c r="H392" s="53" t="s">
        <v>775</v>
      </c>
      <c r="I392" s="53" t="s">
        <v>1813</v>
      </c>
      <c r="J392" s="53" t="s">
        <v>1814</v>
      </c>
      <c r="K392" s="53" t="s">
        <v>780</v>
      </c>
      <c r="L392" s="53" t="s">
        <v>1815</v>
      </c>
      <c r="M392" s="53" t="s">
        <v>1816</v>
      </c>
      <c r="N392" s="53" t="s">
        <v>1817</v>
      </c>
      <c r="O392" s="53" t="s">
        <v>1818</v>
      </c>
      <c r="P392" s="53" t="s">
        <v>1819</v>
      </c>
      <c r="Q392" s="53" t="s">
        <v>1820</v>
      </c>
      <c r="R392" s="53" t="s">
        <v>1821</v>
      </c>
      <c r="S392" s="53" t="s">
        <v>1822</v>
      </c>
      <c r="T392" s="53" t="s">
        <v>1823</v>
      </c>
      <c r="U392" s="53" t="s">
        <v>1824</v>
      </c>
      <c r="V392" s="53" t="s">
        <v>1825</v>
      </c>
      <c r="W392" s="53" t="s">
        <v>1837</v>
      </c>
      <c r="X392" s="53" t="s">
        <v>1825</v>
      </c>
      <c r="Y392" s="53" t="s">
        <v>1827</v>
      </c>
      <c r="Z392" s="53">
        <v>134.44999999999999</v>
      </c>
      <c r="AA392" s="53">
        <v>134.44999999999999</v>
      </c>
      <c r="AB392" s="53">
        <v>0</v>
      </c>
      <c r="AC392" s="53">
        <v>134.44999999999999</v>
      </c>
      <c r="AD392" s="53">
        <v>0</v>
      </c>
      <c r="AE392" s="53">
        <v>0</v>
      </c>
      <c r="AF392" s="53" t="s">
        <v>1828</v>
      </c>
      <c r="AG392" s="53" t="s">
        <v>1814</v>
      </c>
      <c r="AH392" s="53" t="s">
        <v>780</v>
      </c>
      <c r="AI392" s="53" t="s">
        <v>1829</v>
      </c>
      <c r="AJ392" s="53" t="s">
        <v>1824</v>
      </c>
      <c r="AK392" s="53" t="s">
        <v>496</v>
      </c>
      <c r="AL392" s="53" t="s">
        <v>1830</v>
      </c>
      <c r="AM392" s="53" t="s">
        <v>1831</v>
      </c>
      <c r="AN392" s="53" t="s">
        <v>1770</v>
      </c>
      <c r="AO392" s="53" t="s">
        <v>641</v>
      </c>
    </row>
    <row r="393" spans="1:41" x14ac:dyDescent="0.25">
      <c r="A393" s="53" t="s">
        <v>28</v>
      </c>
      <c r="B393" s="53" t="s">
        <v>1809</v>
      </c>
      <c r="C393" s="53" t="s">
        <v>1810</v>
      </c>
      <c r="D393" s="53" t="s">
        <v>1811</v>
      </c>
      <c r="E393" s="53" t="s">
        <v>1812</v>
      </c>
      <c r="F393" s="53" t="s">
        <v>775</v>
      </c>
      <c r="G393" s="53" t="s">
        <v>1813</v>
      </c>
      <c r="H393" s="53" t="s">
        <v>775</v>
      </c>
      <c r="I393" s="53" t="s">
        <v>1813</v>
      </c>
      <c r="J393" s="53" t="s">
        <v>1814</v>
      </c>
      <c r="K393" s="53" t="s">
        <v>780</v>
      </c>
      <c r="L393" s="53" t="s">
        <v>1815</v>
      </c>
      <c r="M393" s="53" t="s">
        <v>1816</v>
      </c>
      <c r="N393" s="53" t="s">
        <v>1817</v>
      </c>
      <c r="O393" s="53" t="s">
        <v>1818</v>
      </c>
      <c r="P393" s="53" t="s">
        <v>1819</v>
      </c>
      <c r="Q393" s="53" t="s">
        <v>1820</v>
      </c>
      <c r="R393" s="53" t="s">
        <v>1821</v>
      </c>
      <c r="S393" s="53" t="s">
        <v>1822</v>
      </c>
      <c r="T393" s="53" t="s">
        <v>1823</v>
      </c>
      <c r="U393" s="53" t="s">
        <v>1824</v>
      </c>
      <c r="V393" s="53" t="s">
        <v>1825</v>
      </c>
      <c r="W393" s="53" t="s">
        <v>1838</v>
      </c>
      <c r="X393" s="53" t="s">
        <v>1825</v>
      </c>
      <c r="Y393" s="53" t="s">
        <v>1827</v>
      </c>
      <c r="Z393" s="53">
        <v>277.89</v>
      </c>
      <c r="AA393" s="53">
        <v>277.89</v>
      </c>
      <c r="AB393" s="53">
        <v>0</v>
      </c>
      <c r="AC393" s="53">
        <v>277.89</v>
      </c>
      <c r="AD393" s="53">
        <v>0</v>
      </c>
      <c r="AE393" s="53">
        <v>0</v>
      </c>
      <c r="AF393" s="53" t="s">
        <v>1828</v>
      </c>
      <c r="AG393" s="53" t="s">
        <v>1814</v>
      </c>
      <c r="AH393" s="53" t="s">
        <v>780</v>
      </c>
      <c r="AI393" s="53" t="s">
        <v>1829</v>
      </c>
      <c r="AJ393" s="53" t="s">
        <v>1824</v>
      </c>
      <c r="AK393" s="53" t="s">
        <v>496</v>
      </c>
      <c r="AL393" s="53" t="s">
        <v>1830</v>
      </c>
      <c r="AM393" s="53" t="s">
        <v>1831</v>
      </c>
      <c r="AN393" s="53" t="s">
        <v>1770</v>
      </c>
      <c r="AO393" s="53" t="s">
        <v>641</v>
      </c>
    </row>
    <row r="394" spans="1:41" x14ac:dyDescent="0.25">
      <c r="A394" s="53" t="s">
        <v>28</v>
      </c>
      <c r="B394" s="53" t="s">
        <v>1839</v>
      </c>
      <c r="C394" s="53" t="s">
        <v>1840</v>
      </c>
      <c r="D394" s="53" t="s">
        <v>1841</v>
      </c>
      <c r="E394" s="53" t="s">
        <v>1842</v>
      </c>
      <c r="F394" s="53" t="s">
        <v>775</v>
      </c>
      <c r="G394" s="53" t="s">
        <v>1813</v>
      </c>
      <c r="H394" s="53" t="s">
        <v>775</v>
      </c>
      <c r="I394" s="53" t="s">
        <v>1813</v>
      </c>
      <c r="J394" s="53" t="s">
        <v>1843</v>
      </c>
      <c r="K394" s="53" t="s">
        <v>1844</v>
      </c>
      <c r="L394" s="53" t="s">
        <v>1845</v>
      </c>
      <c r="M394" s="53" t="s">
        <v>1816</v>
      </c>
      <c r="N394" s="53" t="s">
        <v>1817</v>
      </c>
      <c r="O394" s="53" t="s">
        <v>1818</v>
      </c>
      <c r="P394" s="53" t="s">
        <v>1819</v>
      </c>
      <c r="Q394" s="53" t="s">
        <v>1820</v>
      </c>
      <c r="R394" s="53" t="s">
        <v>1821</v>
      </c>
      <c r="S394" s="53" t="s">
        <v>1846</v>
      </c>
      <c r="T394" s="53" t="s">
        <v>1847</v>
      </c>
      <c r="U394" s="53" t="s">
        <v>1824</v>
      </c>
      <c r="V394" s="53" t="s">
        <v>1825</v>
      </c>
      <c r="W394" s="53" t="s">
        <v>1848</v>
      </c>
      <c r="X394" s="53" t="s">
        <v>1825</v>
      </c>
      <c r="Y394" s="53" t="s">
        <v>1827</v>
      </c>
      <c r="Z394" s="53">
        <v>1421.63</v>
      </c>
      <c r="AA394" s="53">
        <v>1421.63</v>
      </c>
      <c r="AB394" s="53">
        <v>0</v>
      </c>
      <c r="AC394" s="53">
        <v>1421.63</v>
      </c>
      <c r="AD394" s="53">
        <v>0</v>
      </c>
      <c r="AE394" s="53">
        <v>0</v>
      </c>
      <c r="AF394" s="53" t="s">
        <v>1828</v>
      </c>
      <c r="AG394" s="53" t="s">
        <v>1843</v>
      </c>
      <c r="AH394" s="53" t="s">
        <v>1844</v>
      </c>
      <c r="AI394" s="53" t="s">
        <v>1849</v>
      </c>
      <c r="AJ394" s="53" t="s">
        <v>1824</v>
      </c>
      <c r="AK394" s="53" t="s">
        <v>496</v>
      </c>
      <c r="AL394" s="53" t="s">
        <v>1830</v>
      </c>
      <c r="AM394" s="53" t="s">
        <v>1831</v>
      </c>
      <c r="AN394" s="53" t="s">
        <v>1769</v>
      </c>
      <c r="AO394" s="53" t="s">
        <v>641</v>
      </c>
    </row>
    <row r="395" spans="1:41" x14ac:dyDescent="0.25">
      <c r="A395" s="53" t="s">
        <v>28</v>
      </c>
      <c r="B395" s="53" t="s">
        <v>1950</v>
      </c>
      <c r="C395" s="53" t="s">
        <v>1951</v>
      </c>
      <c r="D395" s="53" t="s">
        <v>1852</v>
      </c>
      <c r="E395" s="53" t="s">
        <v>510</v>
      </c>
      <c r="F395" s="53" t="s">
        <v>775</v>
      </c>
      <c r="G395" s="53" t="s">
        <v>1813</v>
      </c>
      <c r="H395" s="53" t="s">
        <v>775</v>
      </c>
      <c r="I395" s="53" t="s">
        <v>1813</v>
      </c>
      <c r="J395" s="53" t="s">
        <v>1814</v>
      </c>
      <c r="K395" s="53" t="s">
        <v>780</v>
      </c>
      <c r="L395" s="53" t="s">
        <v>1952</v>
      </c>
      <c r="M395" s="53" t="s">
        <v>1816</v>
      </c>
      <c r="N395" s="53" t="s">
        <v>1817</v>
      </c>
      <c r="O395" s="53" t="s">
        <v>1818</v>
      </c>
      <c r="P395" s="53" t="s">
        <v>1819</v>
      </c>
      <c r="Q395" s="53" t="s">
        <v>1820</v>
      </c>
      <c r="R395" s="53" t="s">
        <v>1821</v>
      </c>
      <c r="S395" s="53" t="s">
        <v>1953</v>
      </c>
      <c r="T395" s="53" t="s">
        <v>1954</v>
      </c>
      <c r="U395" s="53" t="s">
        <v>1824</v>
      </c>
      <c r="V395" s="53" t="s">
        <v>1825</v>
      </c>
      <c r="W395" s="53" t="s">
        <v>1856</v>
      </c>
      <c r="X395" s="53" t="s">
        <v>1857</v>
      </c>
      <c r="Y395" s="53" t="s">
        <v>1827</v>
      </c>
      <c r="Z395" s="53">
        <v>1176.76</v>
      </c>
      <c r="AA395" s="53">
        <v>1176.76</v>
      </c>
      <c r="AB395" s="53">
        <v>0</v>
      </c>
      <c r="AC395" s="53">
        <v>1176.76</v>
      </c>
      <c r="AD395" s="53">
        <v>0</v>
      </c>
      <c r="AE395" s="53">
        <v>0</v>
      </c>
      <c r="AF395" s="53" t="s">
        <v>1828</v>
      </c>
      <c r="AG395" s="53" t="s">
        <v>1814</v>
      </c>
      <c r="AH395" s="53" t="s">
        <v>780</v>
      </c>
      <c r="AI395" s="53" t="s">
        <v>1829</v>
      </c>
      <c r="AJ395" s="53" t="s">
        <v>1824</v>
      </c>
      <c r="AK395" s="53" t="s">
        <v>496</v>
      </c>
      <c r="AL395" s="53" t="s">
        <v>1830</v>
      </c>
      <c r="AM395" s="53" t="s">
        <v>1831</v>
      </c>
      <c r="AN395" s="53" t="s">
        <v>1770</v>
      </c>
      <c r="AO395" s="53" t="s">
        <v>641</v>
      </c>
    </row>
    <row r="396" spans="1:41" x14ac:dyDescent="0.25">
      <c r="A396" s="53" t="s">
        <v>28</v>
      </c>
      <c r="B396" s="53" t="s">
        <v>1955</v>
      </c>
      <c r="C396" s="53" t="s">
        <v>1956</v>
      </c>
      <c r="D396" s="53" t="s">
        <v>1852</v>
      </c>
      <c r="E396" s="53" t="s">
        <v>510</v>
      </c>
      <c r="F396" s="53" t="s">
        <v>775</v>
      </c>
      <c r="G396" s="53" t="s">
        <v>1813</v>
      </c>
      <c r="H396" s="53" t="s">
        <v>775</v>
      </c>
      <c r="I396" s="53" t="s">
        <v>1813</v>
      </c>
      <c r="J396" s="53" t="s">
        <v>1814</v>
      </c>
      <c r="K396" s="53" t="s">
        <v>780</v>
      </c>
      <c r="L396" s="53" t="s">
        <v>1957</v>
      </c>
      <c r="M396" s="53" t="s">
        <v>1816</v>
      </c>
      <c r="N396" s="53" t="s">
        <v>1817</v>
      </c>
      <c r="O396" s="53" t="s">
        <v>1818</v>
      </c>
      <c r="P396" s="53" t="s">
        <v>1819</v>
      </c>
      <c r="Q396" s="53" t="s">
        <v>1820</v>
      </c>
      <c r="R396" s="53" t="s">
        <v>1821</v>
      </c>
      <c r="S396" s="53" t="s">
        <v>1958</v>
      </c>
      <c r="T396" s="53" t="s">
        <v>1959</v>
      </c>
      <c r="U396" s="53" t="s">
        <v>1824</v>
      </c>
      <c r="V396" s="53" t="s">
        <v>1825</v>
      </c>
      <c r="W396" s="53" t="s">
        <v>1856</v>
      </c>
      <c r="X396" s="53" t="s">
        <v>1857</v>
      </c>
      <c r="Y396" s="53" t="s">
        <v>1827</v>
      </c>
      <c r="Z396" s="53">
        <v>983.88</v>
      </c>
      <c r="AA396" s="53">
        <v>983.88</v>
      </c>
      <c r="AB396" s="53">
        <v>0</v>
      </c>
      <c r="AC396" s="53">
        <v>983.88</v>
      </c>
      <c r="AD396" s="53">
        <v>0</v>
      </c>
      <c r="AE396" s="53">
        <v>0</v>
      </c>
      <c r="AF396" s="53" t="s">
        <v>1828</v>
      </c>
      <c r="AG396" s="53" t="s">
        <v>1814</v>
      </c>
      <c r="AH396" s="53" t="s">
        <v>780</v>
      </c>
      <c r="AI396" s="53" t="s">
        <v>1829</v>
      </c>
      <c r="AJ396" s="53" t="s">
        <v>1824</v>
      </c>
      <c r="AK396" s="53" t="s">
        <v>496</v>
      </c>
      <c r="AL396" s="53" t="s">
        <v>1830</v>
      </c>
      <c r="AM396" s="53" t="s">
        <v>1831</v>
      </c>
      <c r="AN396" s="53" t="s">
        <v>1770</v>
      </c>
      <c r="AO396" s="53" t="s">
        <v>641</v>
      </c>
    </row>
    <row r="397" spans="1:41" x14ac:dyDescent="0.25">
      <c r="A397" s="53" t="s">
        <v>28</v>
      </c>
      <c r="B397" s="53" t="s">
        <v>1850</v>
      </c>
      <c r="C397" s="53" t="s">
        <v>1851</v>
      </c>
      <c r="D397" s="53" t="s">
        <v>1852</v>
      </c>
      <c r="E397" s="53" t="s">
        <v>510</v>
      </c>
      <c r="F397" s="53" t="s">
        <v>775</v>
      </c>
      <c r="G397" s="53" t="s">
        <v>1813</v>
      </c>
      <c r="H397" s="53" t="s">
        <v>775</v>
      </c>
      <c r="I397" s="53" t="s">
        <v>1813</v>
      </c>
      <c r="J397" s="53" t="s">
        <v>1814</v>
      </c>
      <c r="K397" s="53" t="s">
        <v>780</v>
      </c>
      <c r="L397" s="53" t="s">
        <v>1853</v>
      </c>
      <c r="M397" s="53" t="s">
        <v>1816</v>
      </c>
      <c r="N397" s="53" t="s">
        <v>1817</v>
      </c>
      <c r="O397" s="53" t="s">
        <v>1818</v>
      </c>
      <c r="P397" s="53" t="s">
        <v>1819</v>
      </c>
      <c r="Q397" s="53" t="s">
        <v>1820</v>
      </c>
      <c r="R397" s="53" t="s">
        <v>1821</v>
      </c>
      <c r="S397" s="53" t="s">
        <v>1854</v>
      </c>
      <c r="T397" s="53" t="s">
        <v>1855</v>
      </c>
      <c r="U397" s="53" t="s">
        <v>1824</v>
      </c>
      <c r="V397" s="53" t="s">
        <v>1825</v>
      </c>
      <c r="W397" s="53" t="s">
        <v>1856</v>
      </c>
      <c r="X397" s="53" t="s">
        <v>1857</v>
      </c>
      <c r="Y397" s="53" t="s">
        <v>1827</v>
      </c>
      <c r="Z397" s="53">
        <v>1000</v>
      </c>
      <c r="AA397" s="53">
        <v>1000</v>
      </c>
      <c r="AB397" s="53">
        <v>0</v>
      </c>
      <c r="AC397" s="53">
        <v>1000</v>
      </c>
      <c r="AD397" s="53">
        <v>0</v>
      </c>
      <c r="AE397" s="53">
        <v>0</v>
      </c>
      <c r="AF397" s="53" t="s">
        <v>1828</v>
      </c>
      <c r="AG397" s="53" t="s">
        <v>1814</v>
      </c>
      <c r="AH397" s="53" t="s">
        <v>780</v>
      </c>
      <c r="AI397" s="53" t="s">
        <v>1829</v>
      </c>
      <c r="AJ397" s="53" t="s">
        <v>1824</v>
      </c>
      <c r="AK397" s="53" t="s">
        <v>496</v>
      </c>
      <c r="AL397" s="53" t="s">
        <v>1830</v>
      </c>
      <c r="AM397" s="53" t="s">
        <v>1831</v>
      </c>
      <c r="AN397" s="53" t="s">
        <v>1770</v>
      </c>
      <c r="AO397" s="53" t="s">
        <v>641</v>
      </c>
    </row>
    <row r="398" spans="1:41" x14ac:dyDescent="0.25">
      <c r="A398" s="53" t="s">
        <v>28</v>
      </c>
      <c r="B398" s="53" t="s">
        <v>1858</v>
      </c>
      <c r="C398" s="53" t="s">
        <v>1859</v>
      </c>
      <c r="D398" s="53" t="s">
        <v>1852</v>
      </c>
      <c r="E398" s="53" t="s">
        <v>510</v>
      </c>
      <c r="F398" s="53" t="s">
        <v>775</v>
      </c>
      <c r="G398" s="53" t="s">
        <v>1813</v>
      </c>
      <c r="H398" s="53" t="s">
        <v>775</v>
      </c>
      <c r="I398" s="53" t="s">
        <v>1813</v>
      </c>
      <c r="J398" s="53" t="s">
        <v>1814</v>
      </c>
      <c r="K398" s="53" t="s">
        <v>780</v>
      </c>
      <c r="L398" s="53" t="s">
        <v>1860</v>
      </c>
      <c r="M398" s="53" t="s">
        <v>1816</v>
      </c>
      <c r="N398" s="53" t="s">
        <v>1817</v>
      </c>
      <c r="O398" s="53" t="s">
        <v>1818</v>
      </c>
      <c r="P398" s="53" t="s">
        <v>1819</v>
      </c>
      <c r="Q398" s="53" t="s">
        <v>1820</v>
      </c>
      <c r="R398" s="53" t="s">
        <v>1821</v>
      </c>
      <c r="S398" s="53" t="s">
        <v>1861</v>
      </c>
      <c r="T398" s="53" t="s">
        <v>1862</v>
      </c>
      <c r="U398" s="53" t="s">
        <v>1824</v>
      </c>
      <c r="V398" s="53" t="s">
        <v>1825</v>
      </c>
      <c r="W398" s="53" t="s">
        <v>1856</v>
      </c>
      <c r="X398" s="53" t="s">
        <v>1857</v>
      </c>
      <c r="Y398" s="53" t="s">
        <v>1827</v>
      </c>
      <c r="Z398" s="53">
        <v>1000</v>
      </c>
      <c r="AA398" s="53">
        <v>1000</v>
      </c>
      <c r="AB398" s="53">
        <v>0</v>
      </c>
      <c r="AC398" s="53">
        <v>1000</v>
      </c>
      <c r="AD398" s="53">
        <v>0</v>
      </c>
      <c r="AE398" s="53">
        <v>0</v>
      </c>
      <c r="AF398" s="53" t="s">
        <v>1828</v>
      </c>
      <c r="AG398" s="53" t="s">
        <v>1814</v>
      </c>
      <c r="AH398" s="53" t="s">
        <v>780</v>
      </c>
      <c r="AI398" s="53" t="s">
        <v>1829</v>
      </c>
      <c r="AJ398" s="53" t="s">
        <v>1824</v>
      </c>
      <c r="AK398" s="53" t="s">
        <v>496</v>
      </c>
      <c r="AL398" s="53" t="s">
        <v>1830</v>
      </c>
      <c r="AM398" s="53" t="s">
        <v>1831</v>
      </c>
      <c r="AN398" s="53" t="s">
        <v>1770</v>
      </c>
      <c r="AO398" s="53" t="s">
        <v>641</v>
      </c>
    </row>
    <row r="399" spans="1:41" x14ac:dyDescent="0.25">
      <c r="A399" s="53" t="s">
        <v>28</v>
      </c>
      <c r="B399" s="53" t="s">
        <v>1863</v>
      </c>
      <c r="C399" s="53" t="s">
        <v>1864</v>
      </c>
      <c r="D399" s="53" t="s">
        <v>1852</v>
      </c>
      <c r="E399" s="53" t="s">
        <v>510</v>
      </c>
      <c r="F399" s="53" t="s">
        <v>775</v>
      </c>
      <c r="G399" s="53" t="s">
        <v>1813</v>
      </c>
      <c r="H399" s="53" t="s">
        <v>775</v>
      </c>
      <c r="I399" s="53" t="s">
        <v>1813</v>
      </c>
      <c r="J399" s="53" t="s">
        <v>1814</v>
      </c>
      <c r="K399" s="53" t="s">
        <v>780</v>
      </c>
      <c r="L399" s="53" t="s">
        <v>1860</v>
      </c>
      <c r="M399" s="53" t="s">
        <v>1816</v>
      </c>
      <c r="N399" s="53" t="s">
        <v>1817</v>
      </c>
      <c r="O399" s="53" t="s">
        <v>1818</v>
      </c>
      <c r="P399" s="53" t="s">
        <v>1819</v>
      </c>
      <c r="Q399" s="53" t="s">
        <v>1820</v>
      </c>
      <c r="R399" s="53" t="s">
        <v>1821</v>
      </c>
      <c r="S399" s="53" t="s">
        <v>1865</v>
      </c>
      <c r="T399" s="53" t="s">
        <v>1866</v>
      </c>
      <c r="U399" s="53" t="s">
        <v>1824</v>
      </c>
      <c r="V399" s="53" t="s">
        <v>1825</v>
      </c>
      <c r="W399" s="53" t="s">
        <v>1856</v>
      </c>
      <c r="X399" s="53" t="s">
        <v>1857</v>
      </c>
      <c r="Y399" s="53" t="s">
        <v>1827</v>
      </c>
      <c r="Z399" s="53">
        <v>1000</v>
      </c>
      <c r="AA399" s="53">
        <v>1000</v>
      </c>
      <c r="AB399" s="53">
        <v>0</v>
      </c>
      <c r="AC399" s="53">
        <v>1000</v>
      </c>
      <c r="AD399" s="53">
        <v>0</v>
      </c>
      <c r="AE399" s="53">
        <v>0</v>
      </c>
      <c r="AF399" s="53" t="s">
        <v>1828</v>
      </c>
      <c r="AG399" s="53" t="s">
        <v>1814</v>
      </c>
      <c r="AH399" s="53" t="s">
        <v>780</v>
      </c>
      <c r="AI399" s="53" t="s">
        <v>1829</v>
      </c>
      <c r="AJ399" s="53" t="s">
        <v>1824</v>
      </c>
      <c r="AK399" s="53" t="s">
        <v>496</v>
      </c>
      <c r="AL399" s="53" t="s">
        <v>1830</v>
      </c>
      <c r="AM399" s="53" t="s">
        <v>1831</v>
      </c>
      <c r="AN399" s="53" t="s">
        <v>1770</v>
      </c>
      <c r="AO399" s="53" t="s">
        <v>641</v>
      </c>
    </row>
    <row r="400" spans="1:41" x14ac:dyDescent="0.25">
      <c r="A400" s="53" t="s">
        <v>28</v>
      </c>
      <c r="B400" s="53" t="s">
        <v>1867</v>
      </c>
      <c r="C400" s="53" t="s">
        <v>1868</v>
      </c>
      <c r="D400" s="53" t="s">
        <v>1852</v>
      </c>
      <c r="E400" s="53" t="s">
        <v>510</v>
      </c>
      <c r="F400" s="53" t="s">
        <v>775</v>
      </c>
      <c r="G400" s="53" t="s">
        <v>1813</v>
      </c>
      <c r="H400" s="53" t="s">
        <v>775</v>
      </c>
      <c r="I400" s="53" t="s">
        <v>1813</v>
      </c>
      <c r="J400" s="53" t="s">
        <v>1814</v>
      </c>
      <c r="K400" s="53" t="s">
        <v>780</v>
      </c>
      <c r="L400" s="53" t="s">
        <v>1869</v>
      </c>
      <c r="M400" s="53" t="s">
        <v>1816</v>
      </c>
      <c r="N400" s="53" t="s">
        <v>1817</v>
      </c>
      <c r="O400" s="53" t="s">
        <v>1818</v>
      </c>
      <c r="P400" s="53" t="s">
        <v>1819</v>
      </c>
      <c r="Q400" s="53" t="s">
        <v>1820</v>
      </c>
      <c r="R400" s="53" t="s">
        <v>1821</v>
      </c>
      <c r="S400" s="53" t="s">
        <v>1870</v>
      </c>
      <c r="T400" s="53" t="s">
        <v>1871</v>
      </c>
      <c r="U400" s="53" t="s">
        <v>1824</v>
      </c>
      <c r="V400" s="53" t="s">
        <v>1825</v>
      </c>
      <c r="W400" s="53" t="s">
        <v>1856</v>
      </c>
      <c r="X400" s="53" t="s">
        <v>1857</v>
      </c>
      <c r="Y400" s="53" t="s">
        <v>1827</v>
      </c>
      <c r="Z400" s="53">
        <v>3933.26</v>
      </c>
      <c r="AA400" s="53">
        <v>3933.26</v>
      </c>
      <c r="AB400" s="53">
        <v>0</v>
      </c>
      <c r="AC400" s="53">
        <v>3933.26</v>
      </c>
      <c r="AD400" s="53">
        <v>0</v>
      </c>
      <c r="AE400" s="53">
        <v>0</v>
      </c>
      <c r="AF400" s="53" t="s">
        <v>1828</v>
      </c>
      <c r="AG400" s="53" t="s">
        <v>1814</v>
      </c>
      <c r="AH400" s="53" t="s">
        <v>780</v>
      </c>
      <c r="AI400" s="53" t="s">
        <v>1829</v>
      </c>
      <c r="AJ400" s="53" t="s">
        <v>1824</v>
      </c>
      <c r="AK400" s="53" t="s">
        <v>496</v>
      </c>
      <c r="AL400" s="53" t="s">
        <v>1830</v>
      </c>
      <c r="AM400" s="53" t="s">
        <v>1831</v>
      </c>
      <c r="AN400" s="53" t="s">
        <v>1770</v>
      </c>
      <c r="AO400" s="53" t="s">
        <v>641</v>
      </c>
    </row>
    <row r="401" spans="1:41" x14ac:dyDescent="0.25">
      <c r="A401" s="53" t="s">
        <v>28</v>
      </c>
      <c r="B401" s="53" t="s">
        <v>1872</v>
      </c>
      <c r="C401" s="53" t="s">
        <v>1873</v>
      </c>
      <c r="D401" s="53" t="s">
        <v>1841</v>
      </c>
      <c r="E401" s="53" t="s">
        <v>1842</v>
      </c>
      <c r="F401" s="53" t="s">
        <v>775</v>
      </c>
      <c r="G401" s="53" t="s">
        <v>1813</v>
      </c>
      <c r="H401" s="53" t="s">
        <v>775</v>
      </c>
      <c r="I401" s="53" t="s">
        <v>1813</v>
      </c>
      <c r="J401" s="53" t="s">
        <v>1843</v>
      </c>
      <c r="K401" s="53" t="s">
        <v>1844</v>
      </c>
      <c r="L401" s="53" t="s">
        <v>1874</v>
      </c>
      <c r="M401" s="53" t="s">
        <v>1816</v>
      </c>
      <c r="N401" s="53" t="s">
        <v>1817</v>
      </c>
      <c r="O401" s="53" t="s">
        <v>1818</v>
      </c>
      <c r="P401" s="53" t="s">
        <v>1819</v>
      </c>
      <c r="Q401" s="53" t="s">
        <v>1820</v>
      </c>
      <c r="R401" s="53" t="s">
        <v>1821</v>
      </c>
      <c r="S401" s="53" t="s">
        <v>1875</v>
      </c>
      <c r="T401" s="53" t="s">
        <v>1876</v>
      </c>
      <c r="U401" s="53" t="s">
        <v>1824</v>
      </c>
      <c r="V401" s="53" t="s">
        <v>1825</v>
      </c>
      <c r="W401" s="53" t="s">
        <v>1826</v>
      </c>
      <c r="X401" s="53" t="s">
        <v>1825</v>
      </c>
      <c r="Y401" s="53" t="s">
        <v>1827</v>
      </c>
      <c r="Z401" s="53">
        <v>13.69</v>
      </c>
      <c r="AA401" s="53">
        <v>13.69</v>
      </c>
      <c r="AB401" s="53">
        <v>0</v>
      </c>
      <c r="AC401" s="53">
        <v>13.69</v>
      </c>
      <c r="AD401" s="53">
        <v>0</v>
      </c>
      <c r="AE401" s="53">
        <v>0</v>
      </c>
      <c r="AF401" s="53" t="s">
        <v>1828</v>
      </c>
      <c r="AG401" s="53" t="s">
        <v>1843</v>
      </c>
      <c r="AH401" s="53" t="s">
        <v>1844</v>
      </c>
      <c r="AI401" s="53" t="s">
        <v>1849</v>
      </c>
      <c r="AJ401" s="53" t="s">
        <v>1824</v>
      </c>
      <c r="AK401" s="53" t="s">
        <v>496</v>
      </c>
      <c r="AL401" s="53" t="s">
        <v>1830</v>
      </c>
      <c r="AM401" s="53" t="s">
        <v>1831</v>
      </c>
      <c r="AN401" s="53" t="s">
        <v>1769</v>
      </c>
      <c r="AO401" s="53" t="s">
        <v>641</v>
      </c>
    </row>
    <row r="402" spans="1:41" x14ac:dyDescent="0.25">
      <c r="A402" s="53" t="s">
        <v>28</v>
      </c>
      <c r="B402" s="53" t="s">
        <v>1872</v>
      </c>
      <c r="C402" s="53" t="s">
        <v>1873</v>
      </c>
      <c r="D402" s="53" t="s">
        <v>1841</v>
      </c>
      <c r="E402" s="53" t="s">
        <v>1842</v>
      </c>
      <c r="F402" s="53" t="s">
        <v>775</v>
      </c>
      <c r="G402" s="53" t="s">
        <v>1813</v>
      </c>
      <c r="H402" s="53" t="s">
        <v>775</v>
      </c>
      <c r="I402" s="53" t="s">
        <v>1813</v>
      </c>
      <c r="J402" s="53" t="s">
        <v>1843</v>
      </c>
      <c r="K402" s="53" t="s">
        <v>1844</v>
      </c>
      <c r="L402" s="53" t="s">
        <v>1874</v>
      </c>
      <c r="M402" s="53" t="s">
        <v>1816</v>
      </c>
      <c r="N402" s="53" t="s">
        <v>1817</v>
      </c>
      <c r="O402" s="53" t="s">
        <v>1818</v>
      </c>
      <c r="P402" s="53" t="s">
        <v>1819</v>
      </c>
      <c r="Q402" s="53" t="s">
        <v>1820</v>
      </c>
      <c r="R402" s="53" t="s">
        <v>1821</v>
      </c>
      <c r="S402" s="53" t="s">
        <v>1875</v>
      </c>
      <c r="T402" s="53" t="s">
        <v>1876</v>
      </c>
      <c r="U402" s="53" t="s">
        <v>1824</v>
      </c>
      <c r="V402" s="53" t="s">
        <v>1825</v>
      </c>
      <c r="W402" s="53" t="s">
        <v>1832</v>
      </c>
      <c r="X402" s="53" t="s">
        <v>1825</v>
      </c>
      <c r="Y402" s="53" t="s">
        <v>1827</v>
      </c>
      <c r="Z402" s="53">
        <v>6.96</v>
      </c>
      <c r="AA402" s="53">
        <v>6.96</v>
      </c>
      <c r="AB402" s="53">
        <v>0</v>
      </c>
      <c r="AC402" s="53">
        <v>6.96</v>
      </c>
      <c r="AD402" s="53">
        <v>0</v>
      </c>
      <c r="AE402" s="53">
        <v>0</v>
      </c>
      <c r="AF402" s="53" t="s">
        <v>1828</v>
      </c>
      <c r="AG402" s="53" t="s">
        <v>1843</v>
      </c>
      <c r="AH402" s="53" t="s">
        <v>1844</v>
      </c>
      <c r="AI402" s="53" t="s">
        <v>1849</v>
      </c>
      <c r="AJ402" s="53" t="s">
        <v>1824</v>
      </c>
      <c r="AK402" s="53" t="s">
        <v>496</v>
      </c>
      <c r="AL402" s="53" t="s">
        <v>1830</v>
      </c>
      <c r="AM402" s="53" t="s">
        <v>1831</v>
      </c>
      <c r="AN402" s="53" t="s">
        <v>1769</v>
      </c>
      <c r="AO402" s="53" t="s">
        <v>641</v>
      </c>
    </row>
    <row r="403" spans="1:41" x14ac:dyDescent="0.25">
      <c r="A403" s="53" t="s">
        <v>28</v>
      </c>
      <c r="B403" s="53" t="s">
        <v>1872</v>
      </c>
      <c r="C403" s="53" t="s">
        <v>1873</v>
      </c>
      <c r="D403" s="53" t="s">
        <v>1841</v>
      </c>
      <c r="E403" s="53" t="s">
        <v>1842</v>
      </c>
      <c r="F403" s="53" t="s">
        <v>775</v>
      </c>
      <c r="G403" s="53" t="s">
        <v>1813</v>
      </c>
      <c r="H403" s="53" t="s">
        <v>775</v>
      </c>
      <c r="I403" s="53" t="s">
        <v>1813</v>
      </c>
      <c r="J403" s="53" t="s">
        <v>1843</v>
      </c>
      <c r="K403" s="53" t="s">
        <v>1844</v>
      </c>
      <c r="L403" s="53" t="s">
        <v>1874</v>
      </c>
      <c r="M403" s="53" t="s">
        <v>1816</v>
      </c>
      <c r="N403" s="53" t="s">
        <v>1817</v>
      </c>
      <c r="O403" s="53" t="s">
        <v>1818</v>
      </c>
      <c r="P403" s="53" t="s">
        <v>1819</v>
      </c>
      <c r="Q403" s="53" t="s">
        <v>1820</v>
      </c>
      <c r="R403" s="53" t="s">
        <v>1821</v>
      </c>
      <c r="S403" s="53" t="s">
        <v>1875</v>
      </c>
      <c r="T403" s="53" t="s">
        <v>1876</v>
      </c>
      <c r="U403" s="53" t="s">
        <v>1824</v>
      </c>
      <c r="V403" s="53" t="s">
        <v>1825</v>
      </c>
      <c r="W403" s="53" t="s">
        <v>1837</v>
      </c>
      <c r="X403" s="53" t="s">
        <v>1825</v>
      </c>
      <c r="Y403" s="53" t="s">
        <v>1827</v>
      </c>
      <c r="Z403" s="53">
        <v>1.77</v>
      </c>
      <c r="AA403" s="53">
        <v>1.77</v>
      </c>
      <c r="AB403" s="53">
        <v>0</v>
      </c>
      <c r="AC403" s="53">
        <v>1.77</v>
      </c>
      <c r="AD403" s="53">
        <v>0</v>
      </c>
      <c r="AE403" s="53">
        <v>0</v>
      </c>
      <c r="AF403" s="53" t="s">
        <v>1828</v>
      </c>
      <c r="AG403" s="53" t="s">
        <v>1843</v>
      </c>
      <c r="AH403" s="53" t="s">
        <v>1844</v>
      </c>
      <c r="AI403" s="53" t="s">
        <v>1849</v>
      </c>
      <c r="AJ403" s="53" t="s">
        <v>1824</v>
      </c>
      <c r="AK403" s="53" t="s">
        <v>496</v>
      </c>
      <c r="AL403" s="53" t="s">
        <v>1830</v>
      </c>
      <c r="AM403" s="53" t="s">
        <v>1831</v>
      </c>
      <c r="AN403" s="53" t="s">
        <v>1769</v>
      </c>
      <c r="AO403" s="53" t="s">
        <v>641</v>
      </c>
    </row>
    <row r="404" spans="1:41" x14ac:dyDescent="0.25">
      <c r="A404" s="53" t="s">
        <v>28</v>
      </c>
      <c r="B404" s="53" t="s">
        <v>1872</v>
      </c>
      <c r="C404" s="53" t="s">
        <v>1873</v>
      </c>
      <c r="D404" s="53" t="s">
        <v>1841</v>
      </c>
      <c r="E404" s="53" t="s">
        <v>1842</v>
      </c>
      <c r="F404" s="53" t="s">
        <v>775</v>
      </c>
      <c r="G404" s="53" t="s">
        <v>1813</v>
      </c>
      <c r="H404" s="53" t="s">
        <v>775</v>
      </c>
      <c r="I404" s="53" t="s">
        <v>1813</v>
      </c>
      <c r="J404" s="53" t="s">
        <v>1843</v>
      </c>
      <c r="K404" s="53" t="s">
        <v>1844</v>
      </c>
      <c r="L404" s="53" t="s">
        <v>1874</v>
      </c>
      <c r="M404" s="53" t="s">
        <v>1816</v>
      </c>
      <c r="N404" s="53" t="s">
        <v>1817</v>
      </c>
      <c r="O404" s="53" t="s">
        <v>1818</v>
      </c>
      <c r="P404" s="53" t="s">
        <v>1819</v>
      </c>
      <c r="Q404" s="53" t="s">
        <v>1820</v>
      </c>
      <c r="R404" s="53" t="s">
        <v>1821</v>
      </c>
      <c r="S404" s="53" t="s">
        <v>1875</v>
      </c>
      <c r="T404" s="53" t="s">
        <v>1876</v>
      </c>
      <c r="U404" s="53" t="s">
        <v>1824</v>
      </c>
      <c r="V404" s="53" t="s">
        <v>1825</v>
      </c>
      <c r="W404" s="53" t="s">
        <v>1838</v>
      </c>
      <c r="X404" s="53" t="s">
        <v>1825</v>
      </c>
      <c r="Y404" s="53" t="s">
        <v>1827</v>
      </c>
      <c r="Z404" s="53">
        <v>1.4</v>
      </c>
      <c r="AA404" s="53">
        <v>1.4</v>
      </c>
      <c r="AB404" s="53">
        <v>0</v>
      </c>
      <c r="AC404" s="53">
        <v>1.4</v>
      </c>
      <c r="AD404" s="53">
        <v>0</v>
      </c>
      <c r="AE404" s="53">
        <v>0</v>
      </c>
      <c r="AF404" s="53" t="s">
        <v>1828</v>
      </c>
      <c r="AG404" s="53" t="s">
        <v>1843</v>
      </c>
      <c r="AH404" s="53" t="s">
        <v>1844</v>
      </c>
      <c r="AI404" s="53" t="s">
        <v>1849</v>
      </c>
      <c r="AJ404" s="53" t="s">
        <v>1824</v>
      </c>
      <c r="AK404" s="53" t="s">
        <v>496</v>
      </c>
      <c r="AL404" s="53" t="s">
        <v>1830</v>
      </c>
      <c r="AM404" s="53" t="s">
        <v>1831</v>
      </c>
      <c r="AN404" s="53" t="s">
        <v>1769</v>
      </c>
      <c r="AO404" s="53" t="s">
        <v>641</v>
      </c>
    </row>
    <row r="405" spans="1:41" x14ac:dyDescent="0.25">
      <c r="A405" s="53" t="s">
        <v>28</v>
      </c>
      <c r="B405" s="53" t="s">
        <v>1872</v>
      </c>
      <c r="C405" s="53" t="s">
        <v>1873</v>
      </c>
      <c r="D405" s="53" t="s">
        <v>1841</v>
      </c>
      <c r="E405" s="53" t="s">
        <v>1842</v>
      </c>
      <c r="F405" s="53" t="s">
        <v>775</v>
      </c>
      <c r="G405" s="53" t="s">
        <v>1813</v>
      </c>
      <c r="H405" s="53" t="s">
        <v>775</v>
      </c>
      <c r="I405" s="53" t="s">
        <v>1813</v>
      </c>
      <c r="J405" s="53" t="s">
        <v>1843</v>
      </c>
      <c r="K405" s="53" t="s">
        <v>1844</v>
      </c>
      <c r="L405" s="53" t="s">
        <v>1874</v>
      </c>
      <c r="M405" s="53" t="s">
        <v>1816</v>
      </c>
      <c r="N405" s="53" t="s">
        <v>1817</v>
      </c>
      <c r="O405" s="53" t="s">
        <v>1818</v>
      </c>
      <c r="P405" s="53" t="s">
        <v>1819</v>
      </c>
      <c r="Q405" s="53" t="s">
        <v>1820</v>
      </c>
      <c r="R405" s="53" t="s">
        <v>1821</v>
      </c>
      <c r="S405" s="53" t="s">
        <v>1875</v>
      </c>
      <c r="T405" s="53" t="s">
        <v>1876</v>
      </c>
      <c r="U405" s="53" t="s">
        <v>1824</v>
      </c>
      <c r="V405" s="53" t="s">
        <v>1825</v>
      </c>
      <c r="W405" s="53" t="s">
        <v>1848</v>
      </c>
      <c r="X405" s="53" t="s">
        <v>1825</v>
      </c>
      <c r="Y405" s="53" t="s">
        <v>1827</v>
      </c>
      <c r="Z405" s="53">
        <v>1682.78</v>
      </c>
      <c r="AA405" s="53">
        <v>1682.78</v>
      </c>
      <c r="AB405" s="53">
        <v>0</v>
      </c>
      <c r="AC405" s="53">
        <v>1682.78</v>
      </c>
      <c r="AD405" s="53">
        <v>0</v>
      </c>
      <c r="AE405" s="53">
        <v>0</v>
      </c>
      <c r="AF405" s="53" t="s">
        <v>1828</v>
      </c>
      <c r="AG405" s="53" t="s">
        <v>1843</v>
      </c>
      <c r="AH405" s="53" t="s">
        <v>1844</v>
      </c>
      <c r="AI405" s="53" t="s">
        <v>1849</v>
      </c>
      <c r="AJ405" s="53" t="s">
        <v>1824</v>
      </c>
      <c r="AK405" s="53" t="s">
        <v>496</v>
      </c>
      <c r="AL405" s="53" t="s">
        <v>1830</v>
      </c>
      <c r="AM405" s="53" t="s">
        <v>1831</v>
      </c>
      <c r="AN405" s="53" t="s">
        <v>1769</v>
      </c>
      <c r="AO405" s="53" t="s">
        <v>641</v>
      </c>
    </row>
    <row r="406" spans="1:41" x14ac:dyDescent="0.25">
      <c r="A406" s="53" t="s">
        <v>28</v>
      </c>
      <c r="B406" s="53" t="s">
        <v>1877</v>
      </c>
      <c r="C406" s="53" t="s">
        <v>1878</v>
      </c>
      <c r="D406" s="53" t="s">
        <v>1841</v>
      </c>
      <c r="E406" s="53" t="s">
        <v>1842</v>
      </c>
      <c r="F406" s="53" t="s">
        <v>775</v>
      </c>
      <c r="G406" s="53" t="s">
        <v>1813</v>
      </c>
      <c r="H406" s="53" t="s">
        <v>775</v>
      </c>
      <c r="I406" s="53" t="s">
        <v>1813</v>
      </c>
      <c r="J406" s="53" t="s">
        <v>1843</v>
      </c>
      <c r="K406" s="53" t="s">
        <v>1844</v>
      </c>
      <c r="L406" s="53" t="s">
        <v>1879</v>
      </c>
      <c r="M406" s="53" t="s">
        <v>1816</v>
      </c>
      <c r="N406" s="53" t="s">
        <v>1817</v>
      </c>
      <c r="O406" s="53" t="s">
        <v>1818</v>
      </c>
      <c r="P406" s="53" t="s">
        <v>1819</v>
      </c>
      <c r="Q406" s="53" t="s">
        <v>1820</v>
      </c>
      <c r="R406" s="53" t="s">
        <v>1821</v>
      </c>
      <c r="S406" s="53" t="s">
        <v>1880</v>
      </c>
      <c r="T406" s="53" t="s">
        <v>1881</v>
      </c>
      <c r="U406" s="53" t="s">
        <v>1824</v>
      </c>
      <c r="V406" s="53" t="s">
        <v>1825</v>
      </c>
      <c r="W406" s="53" t="s">
        <v>1826</v>
      </c>
      <c r="X406" s="53" t="s">
        <v>1825</v>
      </c>
      <c r="Y406" s="53" t="s">
        <v>1827</v>
      </c>
      <c r="Z406" s="53">
        <v>114.08</v>
      </c>
      <c r="AA406" s="53">
        <v>114.08</v>
      </c>
      <c r="AB406" s="53">
        <v>0</v>
      </c>
      <c r="AC406" s="53">
        <v>114.08</v>
      </c>
      <c r="AD406" s="53">
        <v>0</v>
      </c>
      <c r="AE406" s="53">
        <v>0</v>
      </c>
      <c r="AF406" s="53" t="s">
        <v>1828</v>
      </c>
      <c r="AG406" s="53" t="s">
        <v>1843</v>
      </c>
      <c r="AH406" s="53" t="s">
        <v>1844</v>
      </c>
      <c r="AI406" s="53" t="s">
        <v>1849</v>
      </c>
      <c r="AJ406" s="53" t="s">
        <v>1824</v>
      </c>
      <c r="AK406" s="53" t="s">
        <v>496</v>
      </c>
      <c r="AL406" s="53" t="s">
        <v>1830</v>
      </c>
      <c r="AM406" s="53" t="s">
        <v>1831</v>
      </c>
      <c r="AN406" s="53" t="s">
        <v>1769</v>
      </c>
      <c r="AO406" s="53" t="s">
        <v>641</v>
      </c>
    </row>
    <row r="407" spans="1:41" x14ac:dyDescent="0.25">
      <c r="A407" s="53" t="s">
        <v>28</v>
      </c>
      <c r="B407" s="53" t="s">
        <v>1877</v>
      </c>
      <c r="C407" s="53" t="s">
        <v>1878</v>
      </c>
      <c r="D407" s="53" t="s">
        <v>1841</v>
      </c>
      <c r="E407" s="53" t="s">
        <v>1842</v>
      </c>
      <c r="F407" s="53" t="s">
        <v>775</v>
      </c>
      <c r="G407" s="53" t="s">
        <v>1813</v>
      </c>
      <c r="H407" s="53" t="s">
        <v>775</v>
      </c>
      <c r="I407" s="53" t="s">
        <v>1813</v>
      </c>
      <c r="J407" s="53" t="s">
        <v>1843</v>
      </c>
      <c r="K407" s="53" t="s">
        <v>1844</v>
      </c>
      <c r="L407" s="53" t="s">
        <v>1879</v>
      </c>
      <c r="M407" s="53" t="s">
        <v>1816</v>
      </c>
      <c r="N407" s="53" t="s">
        <v>1817</v>
      </c>
      <c r="O407" s="53" t="s">
        <v>1818</v>
      </c>
      <c r="P407" s="53" t="s">
        <v>1819</v>
      </c>
      <c r="Q407" s="53" t="s">
        <v>1820</v>
      </c>
      <c r="R407" s="53" t="s">
        <v>1821</v>
      </c>
      <c r="S407" s="53" t="s">
        <v>1880</v>
      </c>
      <c r="T407" s="53" t="s">
        <v>1881</v>
      </c>
      <c r="U407" s="53" t="s">
        <v>1824</v>
      </c>
      <c r="V407" s="53" t="s">
        <v>1825</v>
      </c>
      <c r="W407" s="53" t="s">
        <v>1832</v>
      </c>
      <c r="X407" s="53" t="s">
        <v>1825</v>
      </c>
      <c r="Y407" s="53" t="s">
        <v>1827</v>
      </c>
      <c r="Z407" s="53">
        <v>187.8</v>
      </c>
      <c r="AA407" s="53">
        <v>187.8</v>
      </c>
      <c r="AB407" s="53">
        <v>0</v>
      </c>
      <c r="AC407" s="53">
        <v>187.8</v>
      </c>
      <c r="AD407" s="53">
        <v>0</v>
      </c>
      <c r="AE407" s="53">
        <v>0</v>
      </c>
      <c r="AF407" s="53" t="s">
        <v>1828</v>
      </c>
      <c r="AG407" s="53" t="s">
        <v>1843</v>
      </c>
      <c r="AH407" s="53" t="s">
        <v>1844</v>
      </c>
      <c r="AI407" s="53" t="s">
        <v>1849</v>
      </c>
      <c r="AJ407" s="53" t="s">
        <v>1824</v>
      </c>
      <c r="AK407" s="53" t="s">
        <v>496</v>
      </c>
      <c r="AL407" s="53" t="s">
        <v>1830</v>
      </c>
      <c r="AM407" s="53" t="s">
        <v>1831</v>
      </c>
      <c r="AN407" s="53" t="s">
        <v>1769</v>
      </c>
      <c r="AO407" s="53" t="s">
        <v>641</v>
      </c>
    </row>
    <row r="408" spans="1:41" x14ac:dyDescent="0.25">
      <c r="A408" s="53" t="s">
        <v>28</v>
      </c>
      <c r="B408" s="53" t="s">
        <v>1877</v>
      </c>
      <c r="C408" s="53" t="s">
        <v>1878</v>
      </c>
      <c r="D408" s="53" t="s">
        <v>1841</v>
      </c>
      <c r="E408" s="53" t="s">
        <v>1842</v>
      </c>
      <c r="F408" s="53" t="s">
        <v>775</v>
      </c>
      <c r="G408" s="53" t="s">
        <v>1813</v>
      </c>
      <c r="H408" s="53" t="s">
        <v>775</v>
      </c>
      <c r="I408" s="53" t="s">
        <v>1813</v>
      </c>
      <c r="J408" s="53" t="s">
        <v>1843</v>
      </c>
      <c r="K408" s="53" t="s">
        <v>1844</v>
      </c>
      <c r="L408" s="53" t="s">
        <v>1879</v>
      </c>
      <c r="M408" s="53" t="s">
        <v>1816</v>
      </c>
      <c r="N408" s="53" t="s">
        <v>1817</v>
      </c>
      <c r="O408" s="53" t="s">
        <v>1818</v>
      </c>
      <c r="P408" s="53" t="s">
        <v>1819</v>
      </c>
      <c r="Q408" s="53" t="s">
        <v>1820</v>
      </c>
      <c r="R408" s="53" t="s">
        <v>1821</v>
      </c>
      <c r="S408" s="53" t="s">
        <v>1880</v>
      </c>
      <c r="T408" s="53" t="s">
        <v>1881</v>
      </c>
      <c r="U408" s="53" t="s">
        <v>1824</v>
      </c>
      <c r="V408" s="53" t="s">
        <v>1825</v>
      </c>
      <c r="W408" s="53" t="s">
        <v>1837</v>
      </c>
      <c r="X408" s="53" t="s">
        <v>1825</v>
      </c>
      <c r="Y408" s="53" t="s">
        <v>1827</v>
      </c>
      <c r="Z408" s="53">
        <v>154.03</v>
      </c>
      <c r="AA408" s="53">
        <v>154.03</v>
      </c>
      <c r="AB408" s="53">
        <v>0</v>
      </c>
      <c r="AC408" s="53">
        <v>154.03</v>
      </c>
      <c r="AD408" s="53">
        <v>0</v>
      </c>
      <c r="AE408" s="53">
        <v>0</v>
      </c>
      <c r="AF408" s="53" t="s">
        <v>1828</v>
      </c>
      <c r="AG408" s="53" t="s">
        <v>1843</v>
      </c>
      <c r="AH408" s="53" t="s">
        <v>1844</v>
      </c>
      <c r="AI408" s="53" t="s">
        <v>1849</v>
      </c>
      <c r="AJ408" s="53" t="s">
        <v>1824</v>
      </c>
      <c r="AK408" s="53" t="s">
        <v>496</v>
      </c>
      <c r="AL408" s="53" t="s">
        <v>1830</v>
      </c>
      <c r="AM408" s="53" t="s">
        <v>1831</v>
      </c>
      <c r="AN408" s="53" t="s">
        <v>1769</v>
      </c>
      <c r="AO408" s="53" t="s">
        <v>641</v>
      </c>
    </row>
    <row r="409" spans="1:41" x14ac:dyDescent="0.25">
      <c r="A409" s="53" t="s">
        <v>28</v>
      </c>
      <c r="B409" s="53" t="s">
        <v>1877</v>
      </c>
      <c r="C409" s="53" t="s">
        <v>1878</v>
      </c>
      <c r="D409" s="53" t="s">
        <v>1841</v>
      </c>
      <c r="E409" s="53" t="s">
        <v>1842</v>
      </c>
      <c r="F409" s="53" t="s">
        <v>775</v>
      </c>
      <c r="G409" s="53" t="s">
        <v>1813</v>
      </c>
      <c r="H409" s="53" t="s">
        <v>775</v>
      </c>
      <c r="I409" s="53" t="s">
        <v>1813</v>
      </c>
      <c r="J409" s="53" t="s">
        <v>1843</v>
      </c>
      <c r="K409" s="53" t="s">
        <v>1844</v>
      </c>
      <c r="L409" s="53" t="s">
        <v>1879</v>
      </c>
      <c r="M409" s="53" t="s">
        <v>1816</v>
      </c>
      <c r="N409" s="53" t="s">
        <v>1817</v>
      </c>
      <c r="O409" s="53" t="s">
        <v>1818</v>
      </c>
      <c r="P409" s="53" t="s">
        <v>1819</v>
      </c>
      <c r="Q409" s="53" t="s">
        <v>1820</v>
      </c>
      <c r="R409" s="53" t="s">
        <v>1821</v>
      </c>
      <c r="S409" s="53" t="s">
        <v>1880</v>
      </c>
      <c r="T409" s="53" t="s">
        <v>1881</v>
      </c>
      <c r="U409" s="53" t="s">
        <v>1824</v>
      </c>
      <c r="V409" s="53" t="s">
        <v>1825</v>
      </c>
      <c r="W409" s="53" t="s">
        <v>1838</v>
      </c>
      <c r="X409" s="53" t="s">
        <v>1825</v>
      </c>
      <c r="Y409" s="53" t="s">
        <v>1827</v>
      </c>
      <c r="Z409" s="53">
        <v>38.5</v>
      </c>
      <c r="AA409" s="53">
        <v>38.5</v>
      </c>
      <c r="AB409" s="53">
        <v>0</v>
      </c>
      <c r="AC409" s="53">
        <v>38.5</v>
      </c>
      <c r="AD409" s="53">
        <v>0</v>
      </c>
      <c r="AE409" s="53">
        <v>0</v>
      </c>
      <c r="AF409" s="53" t="s">
        <v>1828</v>
      </c>
      <c r="AG409" s="53" t="s">
        <v>1843</v>
      </c>
      <c r="AH409" s="53" t="s">
        <v>1844</v>
      </c>
      <c r="AI409" s="53" t="s">
        <v>1849</v>
      </c>
      <c r="AJ409" s="53" t="s">
        <v>1824</v>
      </c>
      <c r="AK409" s="53" t="s">
        <v>496</v>
      </c>
      <c r="AL409" s="53" t="s">
        <v>1830</v>
      </c>
      <c r="AM409" s="53" t="s">
        <v>1831</v>
      </c>
      <c r="AN409" s="53" t="s">
        <v>1769</v>
      </c>
      <c r="AO409" s="53" t="s">
        <v>641</v>
      </c>
    </row>
    <row r="410" spans="1:41" x14ac:dyDescent="0.25">
      <c r="A410" s="53" t="s">
        <v>28</v>
      </c>
      <c r="B410" s="53" t="s">
        <v>1882</v>
      </c>
      <c r="C410" s="53" t="s">
        <v>1883</v>
      </c>
      <c r="D410" s="53" t="s">
        <v>1841</v>
      </c>
      <c r="E410" s="53" t="s">
        <v>1842</v>
      </c>
      <c r="F410" s="53" t="s">
        <v>775</v>
      </c>
      <c r="G410" s="53" t="s">
        <v>1813</v>
      </c>
      <c r="H410" s="53" t="s">
        <v>775</v>
      </c>
      <c r="I410" s="53" t="s">
        <v>1813</v>
      </c>
      <c r="J410" s="53" t="s">
        <v>1843</v>
      </c>
      <c r="K410" s="53" t="s">
        <v>1844</v>
      </c>
      <c r="L410" s="53" t="s">
        <v>1884</v>
      </c>
      <c r="M410" s="53" t="s">
        <v>1816</v>
      </c>
      <c r="N410" s="53" t="s">
        <v>1817</v>
      </c>
      <c r="O410" s="53" t="s">
        <v>1818</v>
      </c>
      <c r="P410" s="53" t="s">
        <v>1819</v>
      </c>
      <c r="Q410" s="53" t="s">
        <v>1820</v>
      </c>
      <c r="R410" s="53" t="s">
        <v>1821</v>
      </c>
      <c r="S410" s="53" t="s">
        <v>1885</v>
      </c>
      <c r="T410" s="53" t="s">
        <v>1886</v>
      </c>
      <c r="U410" s="53" t="s">
        <v>1824</v>
      </c>
      <c r="V410" s="53" t="s">
        <v>1825</v>
      </c>
      <c r="W410" s="53" t="s">
        <v>1826</v>
      </c>
      <c r="X410" s="53" t="s">
        <v>1825</v>
      </c>
      <c r="Y410" s="53" t="s">
        <v>1827</v>
      </c>
      <c r="Z410" s="53">
        <v>434.69</v>
      </c>
      <c r="AA410" s="53">
        <v>434.69</v>
      </c>
      <c r="AB410" s="53">
        <v>0</v>
      </c>
      <c r="AC410" s="53">
        <v>434.69</v>
      </c>
      <c r="AD410" s="53">
        <v>0</v>
      </c>
      <c r="AE410" s="53">
        <v>0</v>
      </c>
      <c r="AF410" s="53" t="s">
        <v>1828</v>
      </c>
      <c r="AG410" s="53" t="s">
        <v>1843</v>
      </c>
      <c r="AH410" s="53" t="s">
        <v>1844</v>
      </c>
      <c r="AI410" s="53" t="s">
        <v>1849</v>
      </c>
      <c r="AJ410" s="53" t="s">
        <v>1824</v>
      </c>
      <c r="AK410" s="53" t="s">
        <v>496</v>
      </c>
      <c r="AL410" s="53" t="s">
        <v>1830</v>
      </c>
      <c r="AM410" s="53" t="s">
        <v>1831</v>
      </c>
      <c r="AN410" s="53" t="s">
        <v>1769</v>
      </c>
      <c r="AO410" s="53" t="s">
        <v>641</v>
      </c>
    </row>
    <row r="411" spans="1:41" x14ac:dyDescent="0.25">
      <c r="A411" s="53" t="s">
        <v>28</v>
      </c>
      <c r="B411" s="53" t="s">
        <v>1882</v>
      </c>
      <c r="C411" s="53" t="s">
        <v>1883</v>
      </c>
      <c r="D411" s="53" t="s">
        <v>1841</v>
      </c>
      <c r="E411" s="53" t="s">
        <v>1842</v>
      </c>
      <c r="F411" s="53" t="s">
        <v>775</v>
      </c>
      <c r="G411" s="53" t="s">
        <v>1813</v>
      </c>
      <c r="H411" s="53" t="s">
        <v>775</v>
      </c>
      <c r="I411" s="53" t="s">
        <v>1813</v>
      </c>
      <c r="J411" s="53" t="s">
        <v>1843</v>
      </c>
      <c r="K411" s="53" t="s">
        <v>1844</v>
      </c>
      <c r="L411" s="53" t="s">
        <v>1884</v>
      </c>
      <c r="M411" s="53" t="s">
        <v>1816</v>
      </c>
      <c r="N411" s="53" t="s">
        <v>1817</v>
      </c>
      <c r="O411" s="53" t="s">
        <v>1818</v>
      </c>
      <c r="P411" s="53" t="s">
        <v>1819</v>
      </c>
      <c r="Q411" s="53" t="s">
        <v>1820</v>
      </c>
      <c r="R411" s="53" t="s">
        <v>1821</v>
      </c>
      <c r="S411" s="53" t="s">
        <v>1885</v>
      </c>
      <c r="T411" s="53" t="s">
        <v>1886</v>
      </c>
      <c r="U411" s="53" t="s">
        <v>1824</v>
      </c>
      <c r="V411" s="53" t="s">
        <v>1825</v>
      </c>
      <c r="W411" s="53" t="s">
        <v>1832</v>
      </c>
      <c r="X411" s="53" t="s">
        <v>1825</v>
      </c>
      <c r="Y411" s="53" t="s">
        <v>1827</v>
      </c>
      <c r="Z411" s="53">
        <v>214.17</v>
      </c>
      <c r="AA411" s="53">
        <v>214.17</v>
      </c>
      <c r="AB411" s="53">
        <v>0</v>
      </c>
      <c r="AC411" s="53">
        <v>214.17</v>
      </c>
      <c r="AD411" s="53">
        <v>0</v>
      </c>
      <c r="AE411" s="53">
        <v>0</v>
      </c>
      <c r="AF411" s="53" t="s">
        <v>1828</v>
      </c>
      <c r="AG411" s="53" t="s">
        <v>1843</v>
      </c>
      <c r="AH411" s="53" t="s">
        <v>1844</v>
      </c>
      <c r="AI411" s="53" t="s">
        <v>1849</v>
      </c>
      <c r="AJ411" s="53" t="s">
        <v>1824</v>
      </c>
      <c r="AK411" s="53" t="s">
        <v>496</v>
      </c>
      <c r="AL411" s="53" t="s">
        <v>1830</v>
      </c>
      <c r="AM411" s="53" t="s">
        <v>1831</v>
      </c>
      <c r="AN411" s="53" t="s">
        <v>1769</v>
      </c>
      <c r="AO411" s="53" t="s">
        <v>641</v>
      </c>
    </row>
    <row r="412" spans="1:41" x14ac:dyDescent="0.25">
      <c r="A412" s="53" t="s">
        <v>28</v>
      </c>
      <c r="B412" s="53" t="s">
        <v>1882</v>
      </c>
      <c r="C412" s="53" t="s">
        <v>1883</v>
      </c>
      <c r="D412" s="53" t="s">
        <v>1841</v>
      </c>
      <c r="E412" s="53" t="s">
        <v>1842</v>
      </c>
      <c r="F412" s="53" t="s">
        <v>775</v>
      </c>
      <c r="G412" s="53" t="s">
        <v>1813</v>
      </c>
      <c r="H412" s="53" t="s">
        <v>775</v>
      </c>
      <c r="I412" s="53" t="s">
        <v>1813</v>
      </c>
      <c r="J412" s="53" t="s">
        <v>1843</v>
      </c>
      <c r="K412" s="53" t="s">
        <v>1844</v>
      </c>
      <c r="L412" s="53" t="s">
        <v>1884</v>
      </c>
      <c r="M412" s="53" t="s">
        <v>1816</v>
      </c>
      <c r="N412" s="53" t="s">
        <v>1817</v>
      </c>
      <c r="O412" s="53" t="s">
        <v>1818</v>
      </c>
      <c r="P412" s="53" t="s">
        <v>1819</v>
      </c>
      <c r="Q412" s="53" t="s">
        <v>1820</v>
      </c>
      <c r="R412" s="53" t="s">
        <v>1821</v>
      </c>
      <c r="S412" s="53" t="s">
        <v>1885</v>
      </c>
      <c r="T412" s="53" t="s">
        <v>1886</v>
      </c>
      <c r="U412" s="53" t="s">
        <v>1824</v>
      </c>
      <c r="V412" s="53" t="s">
        <v>1825</v>
      </c>
      <c r="W412" s="53" t="s">
        <v>1837</v>
      </c>
      <c r="X412" s="53" t="s">
        <v>1825</v>
      </c>
      <c r="Y412" s="53" t="s">
        <v>1827</v>
      </c>
      <c r="Z412" s="53">
        <v>99.42</v>
      </c>
      <c r="AA412" s="53">
        <v>99.42</v>
      </c>
      <c r="AB412" s="53">
        <v>0</v>
      </c>
      <c r="AC412" s="53">
        <v>99.42</v>
      </c>
      <c r="AD412" s="53">
        <v>0</v>
      </c>
      <c r="AE412" s="53">
        <v>0</v>
      </c>
      <c r="AF412" s="53" t="s">
        <v>1828</v>
      </c>
      <c r="AG412" s="53" t="s">
        <v>1843</v>
      </c>
      <c r="AH412" s="53" t="s">
        <v>1844</v>
      </c>
      <c r="AI412" s="53" t="s">
        <v>1849</v>
      </c>
      <c r="AJ412" s="53" t="s">
        <v>1824</v>
      </c>
      <c r="AK412" s="53" t="s">
        <v>496</v>
      </c>
      <c r="AL412" s="53" t="s">
        <v>1830</v>
      </c>
      <c r="AM412" s="53" t="s">
        <v>1831</v>
      </c>
      <c r="AN412" s="53" t="s">
        <v>1769</v>
      </c>
      <c r="AO412" s="53" t="s">
        <v>641</v>
      </c>
    </row>
    <row r="413" spans="1:41" x14ac:dyDescent="0.25">
      <c r="A413" s="53" t="s">
        <v>28</v>
      </c>
      <c r="B413" s="53" t="s">
        <v>1882</v>
      </c>
      <c r="C413" s="53" t="s">
        <v>1883</v>
      </c>
      <c r="D413" s="53" t="s">
        <v>1841</v>
      </c>
      <c r="E413" s="53" t="s">
        <v>1842</v>
      </c>
      <c r="F413" s="53" t="s">
        <v>775</v>
      </c>
      <c r="G413" s="53" t="s">
        <v>1813</v>
      </c>
      <c r="H413" s="53" t="s">
        <v>775</v>
      </c>
      <c r="I413" s="53" t="s">
        <v>1813</v>
      </c>
      <c r="J413" s="53" t="s">
        <v>1843</v>
      </c>
      <c r="K413" s="53" t="s">
        <v>1844</v>
      </c>
      <c r="L413" s="53" t="s">
        <v>1884</v>
      </c>
      <c r="M413" s="53" t="s">
        <v>1816</v>
      </c>
      <c r="N413" s="53" t="s">
        <v>1817</v>
      </c>
      <c r="O413" s="53" t="s">
        <v>1818</v>
      </c>
      <c r="P413" s="53" t="s">
        <v>1819</v>
      </c>
      <c r="Q413" s="53" t="s">
        <v>1820</v>
      </c>
      <c r="R413" s="53" t="s">
        <v>1821</v>
      </c>
      <c r="S413" s="53" t="s">
        <v>1885</v>
      </c>
      <c r="T413" s="53" t="s">
        <v>1886</v>
      </c>
      <c r="U413" s="53" t="s">
        <v>1824</v>
      </c>
      <c r="V413" s="53" t="s">
        <v>1825</v>
      </c>
      <c r="W413" s="53" t="s">
        <v>1838</v>
      </c>
      <c r="X413" s="53" t="s">
        <v>1825</v>
      </c>
      <c r="Y413" s="53" t="s">
        <v>1827</v>
      </c>
      <c r="Z413" s="53">
        <v>22.06</v>
      </c>
      <c r="AA413" s="53">
        <v>22.06</v>
      </c>
      <c r="AB413" s="53">
        <v>0</v>
      </c>
      <c r="AC413" s="53">
        <v>22.06</v>
      </c>
      <c r="AD413" s="53">
        <v>0</v>
      </c>
      <c r="AE413" s="53">
        <v>0</v>
      </c>
      <c r="AF413" s="53" t="s">
        <v>1828</v>
      </c>
      <c r="AG413" s="53" t="s">
        <v>1843</v>
      </c>
      <c r="AH413" s="53" t="s">
        <v>1844</v>
      </c>
      <c r="AI413" s="53" t="s">
        <v>1849</v>
      </c>
      <c r="AJ413" s="53" t="s">
        <v>1824</v>
      </c>
      <c r="AK413" s="53" t="s">
        <v>496</v>
      </c>
      <c r="AL413" s="53" t="s">
        <v>1830</v>
      </c>
      <c r="AM413" s="53" t="s">
        <v>1831</v>
      </c>
      <c r="AN413" s="53" t="s">
        <v>1769</v>
      </c>
      <c r="AO413" s="53" t="s">
        <v>641</v>
      </c>
    </row>
    <row r="414" spans="1:41" x14ac:dyDescent="0.25">
      <c r="A414" s="53" t="s">
        <v>28</v>
      </c>
      <c r="B414" s="53" t="s">
        <v>1887</v>
      </c>
      <c r="C414" s="53" t="s">
        <v>1888</v>
      </c>
      <c r="D414" s="53" t="s">
        <v>1889</v>
      </c>
      <c r="E414" s="53" t="s">
        <v>1890</v>
      </c>
      <c r="F414" s="53" t="s">
        <v>775</v>
      </c>
      <c r="G414" s="53" t="s">
        <v>1813</v>
      </c>
      <c r="H414" s="53" t="s">
        <v>775</v>
      </c>
      <c r="I414" s="53" t="s">
        <v>1813</v>
      </c>
      <c r="J414" s="53" t="s">
        <v>1891</v>
      </c>
      <c r="K414" s="53" t="s">
        <v>1892</v>
      </c>
      <c r="L414" s="53" t="s">
        <v>1893</v>
      </c>
      <c r="M414" s="53" t="s">
        <v>1816</v>
      </c>
      <c r="N414" s="53" t="s">
        <v>1817</v>
      </c>
      <c r="O414" s="53" t="s">
        <v>1818</v>
      </c>
      <c r="P414" s="53" t="s">
        <v>1819</v>
      </c>
      <c r="Q414" s="53" t="s">
        <v>1820</v>
      </c>
      <c r="R414" s="53" t="s">
        <v>1821</v>
      </c>
      <c r="S414" s="53" t="s">
        <v>1894</v>
      </c>
      <c r="T414" s="53" t="s">
        <v>1895</v>
      </c>
      <c r="U414" s="53" t="s">
        <v>1824</v>
      </c>
      <c r="V414" s="53" t="s">
        <v>1825</v>
      </c>
      <c r="W414" s="53" t="s">
        <v>1826</v>
      </c>
      <c r="X414" s="53" t="s">
        <v>1825</v>
      </c>
      <c r="Y414" s="53" t="s">
        <v>1827</v>
      </c>
      <c r="Z414" s="53">
        <v>654.65</v>
      </c>
      <c r="AA414" s="53">
        <v>654.65</v>
      </c>
      <c r="AB414" s="53">
        <v>0</v>
      </c>
      <c r="AC414" s="53">
        <v>654.65</v>
      </c>
      <c r="AD414" s="53">
        <v>0</v>
      </c>
      <c r="AE414" s="53">
        <v>0</v>
      </c>
      <c r="AF414" s="53" t="s">
        <v>1828</v>
      </c>
      <c r="AG414" s="53" t="s">
        <v>1891</v>
      </c>
      <c r="AH414" s="53" t="s">
        <v>1892</v>
      </c>
      <c r="AI414" s="53" t="s">
        <v>1829</v>
      </c>
      <c r="AJ414" s="53" t="s">
        <v>1824</v>
      </c>
      <c r="AK414" s="53" t="s">
        <v>496</v>
      </c>
      <c r="AL414" s="53" t="s">
        <v>1830</v>
      </c>
      <c r="AM414" s="53" t="s">
        <v>1831</v>
      </c>
      <c r="AN414" s="53" t="s">
        <v>1769</v>
      </c>
      <c r="AO414" s="53" t="s">
        <v>641</v>
      </c>
    </row>
    <row r="415" spans="1:41" x14ac:dyDescent="0.25">
      <c r="A415" s="53" t="s">
        <v>28</v>
      </c>
      <c r="B415" s="53" t="s">
        <v>1887</v>
      </c>
      <c r="C415" s="53" t="s">
        <v>1888</v>
      </c>
      <c r="D415" s="53" t="s">
        <v>1889</v>
      </c>
      <c r="E415" s="53" t="s">
        <v>1890</v>
      </c>
      <c r="F415" s="53" t="s">
        <v>775</v>
      </c>
      <c r="G415" s="53" t="s">
        <v>1813</v>
      </c>
      <c r="H415" s="53" t="s">
        <v>775</v>
      </c>
      <c r="I415" s="53" t="s">
        <v>1813</v>
      </c>
      <c r="J415" s="53" t="s">
        <v>1891</v>
      </c>
      <c r="K415" s="53" t="s">
        <v>1892</v>
      </c>
      <c r="L415" s="53" t="s">
        <v>1893</v>
      </c>
      <c r="M415" s="53" t="s">
        <v>1816</v>
      </c>
      <c r="N415" s="53" t="s">
        <v>1817</v>
      </c>
      <c r="O415" s="53" t="s">
        <v>1818</v>
      </c>
      <c r="P415" s="53" t="s">
        <v>1819</v>
      </c>
      <c r="Q415" s="53" t="s">
        <v>1820</v>
      </c>
      <c r="R415" s="53" t="s">
        <v>1821</v>
      </c>
      <c r="S415" s="53" t="s">
        <v>1894</v>
      </c>
      <c r="T415" s="53" t="s">
        <v>1895</v>
      </c>
      <c r="U415" s="53" t="s">
        <v>1824</v>
      </c>
      <c r="V415" s="53" t="s">
        <v>1825</v>
      </c>
      <c r="W415" s="53" t="s">
        <v>1832</v>
      </c>
      <c r="X415" s="53" t="s">
        <v>1825</v>
      </c>
      <c r="Y415" s="53" t="s">
        <v>1827</v>
      </c>
      <c r="Z415" s="53">
        <v>2583.98</v>
      </c>
      <c r="AA415" s="53">
        <v>2583.98</v>
      </c>
      <c r="AB415" s="53">
        <v>0</v>
      </c>
      <c r="AC415" s="53">
        <v>2583.98</v>
      </c>
      <c r="AD415" s="53">
        <v>0</v>
      </c>
      <c r="AE415" s="53">
        <v>0</v>
      </c>
      <c r="AF415" s="53" t="s">
        <v>1828</v>
      </c>
      <c r="AG415" s="53" t="s">
        <v>1891</v>
      </c>
      <c r="AH415" s="53" t="s">
        <v>1892</v>
      </c>
      <c r="AI415" s="53" t="s">
        <v>1829</v>
      </c>
      <c r="AJ415" s="53" t="s">
        <v>1824</v>
      </c>
      <c r="AK415" s="53" t="s">
        <v>496</v>
      </c>
      <c r="AL415" s="53" t="s">
        <v>1830</v>
      </c>
      <c r="AM415" s="53" t="s">
        <v>1831</v>
      </c>
      <c r="AN415" s="53" t="s">
        <v>1769</v>
      </c>
      <c r="AO415" s="53" t="s">
        <v>641</v>
      </c>
    </row>
    <row r="416" spans="1:41" x14ac:dyDescent="0.25">
      <c r="A416" s="53" t="s">
        <v>28</v>
      </c>
      <c r="B416" s="53" t="s">
        <v>1887</v>
      </c>
      <c r="C416" s="53" t="s">
        <v>1888</v>
      </c>
      <c r="D416" s="53" t="s">
        <v>1889</v>
      </c>
      <c r="E416" s="53" t="s">
        <v>1890</v>
      </c>
      <c r="F416" s="53" t="s">
        <v>775</v>
      </c>
      <c r="G416" s="53" t="s">
        <v>1813</v>
      </c>
      <c r="H416" s="53" t="s">
        <v>775</v>
      </c>
      <c r="I416" s="53" t="s">
        <v>1813</v>
      </c>
      <c r="J416" s="53" t="s">
        <v>1891</v>
      </c>
      <c r="K416" s="53" t="s">
        <v>1892</v>
      </c>
      <c r="L416" s="53" t="s">
        <v>1893</v>
      </c>
      <c r="M416" s="53" t="s">
        <v>1816</v>
      </c>
      <c r="N416" s="53" t="s">
        <v>1817</v>
      </c>
      <c r="O416" s="53" t="s">
        <v>1818</v>
      </c>
      <c r="P416" s="53" t="s">
        <v>1819</v>
      </c>
      <c r="Q416" s="53" t="s">
        <v>1820</v>
      </c>
      <c r="R416" s="53" t="s">
        <v>1821</v>
      </c>
      <c r="S416" s="53" t="s">
        <v>1894</v>
      </c>
      <c r="T416" s="53" t="s">
        <v>1895</v>
      </c>
      <c r="U416" s="53" t="s">
        <v>1824</v>
      </c>
      <c r="V416" s="53" t="s">
        <v>1825</v>
      </c>
      <c r="W416" s="53" t="s">
        <v>1833</v>
      </c>
      <c r="X416" s="53" t="s">
        <v>1835</v>
      </c>
      <c r="Y416" s="53" t="s">
        <v>1827</v>
      </c>
      <c r="Z416" s="53">
        <v>374.12</v>
      </c>
      <c r="AA416" s="53">
        <v>374.12</v>
      </c>
      <c r="AB416" s="53">
        <v>0</v>
      </c>
      <c r="AC416" s="53">
        <v>374.12</v>
      </c>
      <c r="AD416" s="53">
        <v>0</v>
      </c>
      <c r="AE416" s="53">
        <v>0</v>
      </c>
      <c r="AF416" s="53" t="s">
        <v>1828</v>
      </c>
      <c r="AG416" s="53" t="s">
        <v>1891</v>
      </c>
      <c r="AH416" s="53" t="s">
        <v>1892</v>
      </c>
      <c r="AI416" s="53" t="s">
        <v>1829</v>
      </c>
      <c r="AJ416" s="53" t="s">
        <v>1824</v>
      </c>
      <c r="AK416" s="53" t="s">
        <v>496</v>
      </c>
      <c r="AL416" s="53" t="s">
        <v>1830</v>
      </c>
      <c r="AM416" s="53" t="s">
        <v>1831</v>
      </c>
      <c r="AN416" s="53" t="s">
        <v>1769</v>
      </c>
      <c r="AO416" s="53" t="s">
        <v>641</v>
      </c>
    </row>
    <row r="417" spans="1:41" x14ac:dyDescent="0.25">
      <c r="A417" s="53" t="s">
        <v>28</v>
      </c>
      <c r="B417" s="53" t="s">
        <v>1887</v>
      </c>
      <c r="C417" s="53" t="s">
        <v>1888</v>
      </c>
      <c r="D417" s="53" t="s">
        <v>1889</v>
      </c>
      <c r="E417" s="53" t="s">
        <v>1890</v>
      </c>
      <c r="F417" s="53" t="s">
        <v>775</v>
      </c>
      <c r="G417" s="53" t="s">
        <v>1813</v>
      </c>
      <c r="H417" s="53" t="s">
        <v>775</v>
      </c>
      <c r="I417" s="53" t="s">
        <v>1813</v>
      </c>
      <c r="J417" s="53" t="s">
        <v>1891</v>
      </c>
      <c r="K417" s="53" t="s">
        <v>1892</v>
      </c>
      <c r="L417" s="53" t="s">
        <v>1893</v>
      </c>
      <c r="M417" s="53" t="s">
        <v>1816</v>
      </c>
      <c r="N417" s="53" t="s">
        <v>1817</v>
      </c>
      <c r="O417" s="53" t="s">
        <v>1818</v>
      </c>
      <c r="P417" s="53" t="s">
        <v>1819</v>
      </c>
      <c r="Q417" s="53" t="s">
        <v>1820</v>
      </c>
      <c r="R417" s="53" t="s">
        <v>1821</v>
      </c>
      <c r="S417" s="53" t="s">
        <v>1894</v>
      </c>
      <c r="T417" s="53" t="s">
        <v>1895</v>
      </c>
      <c r="U417" s="53" t="s">
        <v>1824</v>
      </c>
      <c r="V417" s="53" t="s">
        <v>1825</v>
      </c>
      <c r="W417" s="53" t="s">
        <v>1837</v>
      </c>
      <c r="X417" s="53" t="s">
        <v>1825</v>
      </c>
      <c r="Y417" s="53" t="s">
        <v>1827</v>
      </c>
      <c r="Z417" s="53">
        <v>1387.25</v>
      </c>
      <c r="AA417" s="53">
        <v>1387.25</v>
      </c>
      <c r="AB417" s="53">
        <v>0</v>
      </c>
      <c r="AC417" s="53">
        <v>1387.25</v>
      </c>
      <c r="AD417" s="53">
        <v>0</v>
      </c>
      <c r="AE417" s="53">
        <v>0</v>
      </c>
      <c r="AF417" s="53" t="s">
        <v>1828</v>
      </c>
      <c r="AG417" s="53" t="s">
        <v>1891</v>
      </c>
      <c r="AH417" s="53" t="s">
        <v>1892</v>
      </c>
      <c r="AI417" s="53" t="s">
        <v>1829</v>
      </c>
      <c r="AJ417" s="53" t="s">
        <v>1824</v>
      </c>
      <c r="AK417" s="53" t="s">
        <v>496</v>
      </c>
      <c r="AL417" s="53" t="s">
        <v>1830</v>
      </c>
      <c r="AM417" s="53" t="s">
        <v>1831</v>
      </c>
      <c r="AN417" s="53" t="s">
        <v>1769</v>
      </c>
      <c r="AO417" s="53" t="s">
        <v>641</v>
      </c>
    </row>
    <row r="418" spans="1:41" x14ac:dyDescent="0.25">
      <c r="A418" s="53" t="s">
        <v>28</v>
      </c>
      <c r="B418" s="53" t="s">
        <v>1896</v>
      </c>
      <c r="C418" s="53" t="s">
        <v>1897</v>
      </c>
      <c r="D418" s="53" t="s">
        <v>1841</v>
      </c>
      <c r="E418" s="53" t="s">
        <v>1842</v>
      </c>
      <c r="F418" s="53" t="s">
        <v>775</v>
      </c>
      <c r="G418" s="53" t="s">
        <v>1813</v>
      </c>
      <c r="H418" s="53" t="s">
        <v>775</v>
      </c>
      <c r="I418" s="53" t="s">
        <v>1813</v>
      </c>
      <c r="J418" s="53" t="s">
        <v>1843</v>
      </c>
      <c r="K418" s="53" t="s">
        <v>1844</v>
      </c>
      <c r="L418" s="53" t="s">
        <v>1898</v>
      </c>
      <c r="M418" s="53" t="s">
        <v>1816</v>
      </c>
      <c r="N418" s="53" t="s">
        <v>1817</v>
      </c>
      <c r="O418" s="53" t="s">
        <v>1818</v>
      </c>
      <c r="P418" s="53" t="s">
        <v>1819</v>
      </c>
      <c r="Q418" s="53" t="s">
        <v>1820</v>
      </c>
      <c r="R418" s="53" t="s">
        <v>1821</v>
      </c>
      <c r="S418" s="53" t="s">
        <v>1899</v>
      </c>
      <c r="T418" s="53" t="s">
        <v>1900</v>
      </c>
      <c r="U418" s="53" t="s">
        <v>1824</v>
      </c>
      <c r="V418" s="53" t="s">
        <v>1825</v>
      </c>
      <c r="W418" s="53" t="s">
        <v>1833</v>
      </c>
      <c r="X418" s="53" t="s">
        <v>1834</v>
      </c>
      <c r="Y418" s="53" t="s">
        <v>1827</v>
      </c>
      <c r="Z418" s="53">
        <v>4.2</v>
      </c>
      <c r="AA418" s="53">
        <v>4.2</v>
      </c>
      <c r="AB418" s="53">
        <v>0</v>
      </c>
      <c r="AC418" s="53">
        <v>4.2</v>
      </c>
      <c r="AD418" s="53">
        <v>0</v>
      </c>
      <c r="AE418" s="53">
        <v>0</v>
      </c>
      <c r="AF418" s="53" t="s">
        <v>1828</v>
      </c>
      <c r="AG418" s="53" t="s">
        <v>1843</v>
      </c>
      <c r="AH418" s="53" t="s">
        <v>1844</v>
      </c>
      <c r="AI418" s="53" t="s">
        <v>1849</v>
      </c>
      <c r="AJ418" s="53" t="s">
        <v>1824</v>
      </c>
      <c r="AK418" s="53" t="s">
        <v>496</v>
      </c>
      <c r="AL418" s="53" t="s">
        <v>1830</v>
      </c>
      <c r="AM418" s="53" t="s">
        <v>1831</v>
      </c>
      <c r="AN418" s="53" t="s">
        <v>1769</v>
      </c>
      <c r="AO418" s="53" t="s">
        <v>641</v>
      </c>
    </row>
    <row r="419" spans="1:41" x14ac:dyDescent="0.25">
      <c r="A419" s="53" t="s">
        <v>28</v>
      </c>
      <c r="B419" s="53" t="s">
        <v>1896</v>
      </c>
      <c r="C419" s="53" t="s">
        <v>1897</v>
      </c>
      <c r="D419" s="53" t="s">
        <v>1841</v>
      </c>
      <c r="E419" s="53" t="s">
        <v>1842</v>
      </c>
      <c r="F419" s="53" t="s">
        <v>775</v>
      </c>
      <c r="G419" s="53" t="s">
        <v>1813</v>
      </c>
      <c r="H419" s="53" t="s">
        <v>775</v>
      </c>
      <c r="I419" s="53" t="s">
        <v>1813</v>
      </c>
      <c r="J419" s="53" t="s">
        <v>1843</v>
      </c>
      <c r="K419" s="53" t="s">
        <v>1844</v>
      </c>
      <c r="L419" s="53" t="s">
        <v>1898</v>
      </c>
      <c r="M419" s="53" t="s">
        <v>1816</v>
      </c>
      <c r="N419" s="53" t="s">
        <v>1817</v>
      </c>
      <c r="O419" s="53" t="s">
        <v>1818</v>
      </c>
      <c r="P419" s="53" t="s">
        <v>1819</v>
      </c>
      <c r="Q419" s="53" t="s">
        <v>1820</v>
      </c>
      <c r="R419" s="53" t="s">
        <v>1821</v>
      </c>
      <c r="S419" s="53" t="s">
        <v>1899</v>
      </c>
      <c r="T419" s="53" t="s">
        <v>1900</v>
      </c>
      <c r="U419" s="53" t="s">
        <v>1824</v>
      </c>
      <c r="V419" s="53" t="s">
        <v>1825</v>
      </c>
      <c r="W419" s="53" t="s">
        <v>1848</v>
      </c>
      <c r="X419" s="53" t="s">
        <v>1825</v>
      </c>
      <c r="Y419" s="53" t="s">
        <v>1827</v>
      </c>
      <c r="Z419" s="53">
        <v>2056.7399999999998</v>
      </c>
      <c r="AA419" s="53">
        <v>2056.7399999999998</v>
      </c>
      <c r="AB419" s="53">
        <v>0</v>
      </c>
      <c r="AC419" s="53">
        <v>2056.7399999999998</v>
      </c>
      <c r="AD419" s="53">
        <v>0</v>
      </c>
      <c r="AE419" s="53">
        <v>0</v>
      </c>
      <c r="AF419" s="53" t="s">
        <v>1828</v>
      </c>
      <c r="AG419" s="53" t="s">
        <v>1843</v>
      </c>
      <c r="AH419" s="53" t="s">
        <v>1844</v>
      </c>
      <c r="AI419" s="53" t="s">
        <v>1849</v>
      </c>
      <c r="AJ419" s="53" t="s">
        <v>1824</v>
      </c>
      <c r="AK419" s="53" t="s">
        <v>496</v>
      </c>
      <c r="AL419" s="53" t="s">
        <v>1830</v>
      </c>
      <c r="AM419" s="53" t="s">
        <v>1831</v>
      </c>
      <c r="AN419" s="53" t="s">
        <v>1769</v>
      </c>
      <c r="AO419" s="53" t="s">
        <v>641</v>
      </c>
    </row>
    <row r="420" spans="1:41" x14ac:dyDescent="0.25">
      <c r="A420" s="53" t="s">
        <v>28</v>
      </c>
      <c r="B420" s="53" t="s">
        <v>1901</v>
      </c>
      <c r="C420" s="53" t="s">
        <v>1902</v>
      </c>
      <c r="D420" s="53" t="s">
        <v>1903</v>
      </c>
      <c r="E420" s="53" t="s">
        <v>220</v>
      </c>
      <c r="F420" s="53" t="s">
        <v>775</v>
      </c>
      <c r="G420" s="53" t="s">
        <v>1813</v>
      </c>
      <c r="H420" s="53" t="s">
        <v>775</v>
      </c>
      <c r="I420" s="53" t="s">
        <v>1813</v>
      </c>
      <c r="J420" s="53" t="s">
        <v>1904</v>
      </c>
      <c r="K420" s="53" t="s">
        <v>1905</v>
      </c>
      <c r="L420" s="53" t="s">
        <v>1906</v>
      </c>
      <c r="M420" s="53" t="s">
        <v>1816</v>
      </c>
      <c r="N420" s="53" t="s">
        <v>1817</v>
      </c>
      <c r="O420" s="53" t="s">
        <v>1818</v>
      </c>
      <c r="P420" s="53" t="s">
        <v>1819</v>
      </c>
      <c r="Q420" s="53" t="s">
        <v>1820</v>
      </c>
      <c r="R420" s="53" t="s">
        <v>1821</v>
      </c>
      <c r="S420" s="53" t="s">
        <v>1907</v>
      </c>
      <c r="T420" s="53" t="s">
        <v>1908</v>
      </c>
      <c r="U420" s="53" t="s">
        <v>1824</v>
      </c>
      <c r="V420" s="53" t="s">
        <v>1825</v>
      </c>
      <c r="W420" s="53" t="s">
        <v>1826</v>
      </c>
      <c r="X420" s="53" t="s">
        <v>1825</v>
      </c>
      <c r="Y420" s="53" t="s">
        <v>1827</v>
      </c>
      <c r="Z420" s="53">
        <v>7171.08</v>
      </c>
      <c r="AA420" s="53">
        <v>7171.08</v>
      </c>
      <c r="AB420" s="53">
        <v>0</v>
      </c>
      <c r="AC420" s="53">
        <v>7171.08</v>
      </c>
      <c r="AD420" s="53">
        <v>0</v>
      </c>
      <c r="AE420" s="53">
        <v>0</v>
      </c>
      <c r="AF420" s="53" t="s">
        <v>1828</v>
      </c>
      <c r="AG420" s="53" t="s">
        <v>1904</v>
      </c>
      <c r="AH420" s="53" t="s">
        <v>1905</v>
      </c>
      <c r="AI420" s="53" t="s">
        <v>1829</v>
      </c>
      <c r="AJ420" s="53" t="s">
        <v>1824</v>
      </c>
      <c r="AK420" s="53" t="s">
        <v>496</v>
      </c>
      <c r="AL420" s="53" t="s">
        <v>1830</v>
      </c>
      <c r="AM420" s="53" t="s">
        <v>1831</v>
      </c>
      <c r="AN420" s="53" t="s">
        <v>1766</v>
      </c>
      <c r="AO420" s="53" t="s">
        <v>483</v>
      </c>
    </row>
    <row r="421" spans="1:41" x14ac:dyDescent="0.25">
      <c r="A421" s="53" t="s">
        <v>28</v>
      </c>
      <c r="B421" s="53" t="s">
        <v>1901</v>
      </c>
      <c r="C421" s="53" t="s">
        <v>1902</v>
      </c>
      <c r="D421" s="53" t="s">
        <v>1903</v>
      </c>
      <c r="E421" s="53" t="s">
        <v>220</v>
      </c>
      <c r="F421" s="53" t="s">
        <v>775</v>
      </c>
      <c r="G421" s="53" t="s">
        <v>1813</v>
      </c>
      <c r="H421" s="53" t="s">
        <v>775</v>
      </c>
      <c r="I421" s="53" t="s">
        <v>1813</v>
      </c>
      <c r="J421" s="53" t="s">
        <v>1904</v>
      </c>
      <c r="K421" s="53" t="s">
        <v>1905</v>
      </c>
      <c r="L421" s="53" t="s">
        <v>1906</v>
      </c>
      <c r="M421" s="53" t="s">
        <v>1816</v>
      </c>
      <c r="N421" s="53" t="s">
        <v>1817</v>
      </c>
      <c r="O421" s="53" t="s">
        <v>1818</v>
      </c>
      <c r="P421" s="53" t="s">
        <v>1819</v>
      </c>
      <c r="Q421" s="53" t="s">
        <v>1820</v>
      </c>
      <c r="R421" s="53" t="s">
        <v>1821</v>
      </c>
      <c r="S421" s="53" t="s">
        <v>1907</v>
      </c>
      <c r="T421" s="53" t="s">
        <v>1908</v>
      </c>
      <c r="U421" s="53" t="s">
        <v>1824</v>
      </c>
      <c r="V421" s="53" t="s">
        <v>1825</v>
      </c>
      <c r="W421" s="53" t="s">
        <v>1832</v>
      </c>
      <c r="X421" s="53" t="s">
        <v>1825</v>
      </c>
      <c r="Y421" s="53" t="s">
        <v>1827</v>
      </c>
      <c r="Z421" s="53">
        <v>23416.26</v>
      </c>
      <c r="AA421" s="53">
        <v>23416.26</v>
      </c>
      <c r="AB421" s="53">
        <v>0</v>
      </c>
      <c r="AC421" s="53">
        <v>23416.26</v>
      </c>
      <c r="AD421" s="53">
        <v>0</v>
      </c>
      <c r="AE421" s="53">
        <v>0</v>
      </c>
      <c r="AF421" s="53" t="s">
        <v>1828</v>
      </c>
      <c r="AG421" s="53" t="s">
        <v>1904</v>
      </c>
      <c r="AH421" s="53" t="s">
        <v>1905</v>
      </c>
      <c r="AI421" s="53" t="s">
        <v>1829</v>
      </c>
      <c r="AJ421" s="53" t="s">
        <v>1824</v>
      </c>
      <c r="AK421" s="53" t="s">
        <v>496</v>
      </c>
      <c r="AL421" s="53" t="s">
        <v>1830</v>
      </c>
      <c r="AM421" s="53" t="s">
        <v>1831</v>
      </c>
      <c r="AN421" s="53" t="s">
        <v>1766</v>
      </c>
      <c r="AO421" s="53" t="s">
        <v>483</v>
      </c>
    </row>
    <row r="422" spans="1:41" x14ac:dyDescent="0.25">
      <c r="A422" s="53" t="s">
        <v>28</v>
      </c>
      <c r="B422" s="53" t="s">
        <v>1901</v>
      </c>
      <c r="C422" s="53" t="s">
        <v>1902</v>
      </c>
      <c r="D422" s="53" t="s">
        <v>1903</v>
      </c>
      <c r="E422" s="53" t="s">
        <v>220</v>
      </c>
      <c r="F422" s="53" t="s">
        <v>775</v>
      </c>
      <c r="G422" s="53" t="s">
        <v>1813</v>
      </c>
      <c r="H422" s="53" t="s">
        <v>775</v>
      </c>
      <c r="I422" s="53" t="s">
        <v>1813</v>
      </c>
      <c r="J422" s="53" t="s">
        <v>1904</v>
      </c>
      <c r="K422" s="53" t="s">
        <v>1905</v>
      </c>
      <c r="L422" s="53" t="s">
        <v>1906</v>
      </c>
      <c r="M422" s="53" t="s">
        <v>1816</v>
      </c>
      <c r="N422" s="53" t="s">
        <v>1817</v>
      </c>
      <c r="O422" s="53" t="s">
        <v>1818</v>
      </c>
      <c r="P422" s="53" t="s">
        <v>1819</v>
      </c>
      <c r="Q422" s="53" t="s">
        <v>1820</v>
      </c>
      <c r="R422" s="53" t="s">
        <v>1821</v>
      </c>
      <c r="S422" s="53" t="s">
        <v>1907</v>
      </c>
      <c r="T422" s="53" t="s">
        <v>1908</v>
      </c>
      <c r="U422" s="53" t="s">
        <v>1824</v>
      </c>
      <c r="V422" s="53" t="s">
        <v>1825</v>
      </c>
      <c r="W422" s="53" t="s">
        <v>1833</v>
      </c>
      <c r="X422" s="53" t="s">
        <v>1835</v>
      </c>
      <c r="Y422" s="53" t="s">
        <v>1827</v>
      </c>
      <c r="Z422" s="53">
        <v>1.97</v>
      </c>
      <c r="AA422" s="53">
        <v>1.97</v>
      </c>
      <c r="AB422" s="53">
        <v>0</v>
      </c>
      <c r="AC422" s="53">
        <v>1.97</v>
      </c>
      <c r="AD422" s="53">
        <v>0</v>
      </c>
      <c r="AE422" s="53">
        <v>0</v>
      </c>
      <c r="AF422" s="53" t="s">
        <v>1828</v>
      </c>
      <c r="AG422" s="53" t="s">
        <v>1904</v>
      </c>
      <c r="AH422" s="53" t="s">
        <v>1905</v>
      </c>
      <c r="AI422" s="53" t="s">
        <v>1829</v>
      </c>
      <c r="AJ422" s="53" t="s">
        <v>1824</v>
      </c>
      <c r="AK422" s="53" t="s">
        <v>496</v>
      </c>
      <c r="AL422" s="53" t="s">
        <v>1830</v>
      </c>
      <c r="AM422" s="53" t="s">
        <v>1831</v>
      </c>
      <c r="AN422" s="53" t="s">
        <v>1766</v>
      </c>
      <c r="AO422" s="53" t="s">
        <v>483</v>
      </c>
    </row>
    <row r="423" spans="1:41" x14ac:dyDescent="0.25">
      <c r="A423" s="53" t="s">
        <v>28</v>
      </c>
      <c r="B423" s="53" t="s">
        <v>1901</v>
      </c>
      <c r="C423" s="53" t="s">
        <v>1902</v>
      </c>
      <c r="D423" s="53" t="s">
        <v>1903</v>
      </c>
      <c r="E423" s="53" t="s">
        <v>220</v>
      </c>
      <c r="F423" s="53" t="s">
        <v>775</v>
      </c>
      <c r="G423" s="53" t="s">
        <v>1813</v>
      </c>
      <c r="H423" s="53" t="s">
        <v>775</v>
      </c>
      <c r="I423" s="53" t="s">
        <v>1813</v>
      </c>
      <c r="J423" s="53" t="s">
        <v>1904</v>
      </c>
      <c r="K423" s="53" t="s">
        <v>1905</v>
      </c>
      <c r="L423" s="53" t="s">
        <v>1906</v>
      </c>
      <c r="M423" s="53" t="s">
        <v>1816</v>
      </c>
      <c r="N423" s="53" t="s">
        <v>1817</v>
      </c>
      <c r="O423" s="53" t="s">
        <v>1818</v>
      </c>
      <c r="P423" s="53" t="s">
        <v>1819</v>
      </c>
      <c r="Q423" s="53" t="s">
        <v>1820</v>
      </c>
      <c r="R423" s="53" t="s">
        <v>1821</v>
      </c>
      <c r="S423" s="53" t="s">
        <v>1907</v>
      </c>
      <c r="T423" s="53" t="s">
        <v>1908</v>
      </c>
      <c r="U423" s="53" t="s">
        <v>1824</v>
      </c>
      <c r="V423" s="53" t="s">
        <v>1825</v>
      </c>
      <c r="W423" s="53" t="s">
        <v>1838</v>
      </c>
      <c r="X423" s="53" t="s">
        <v>1825</v>
      </c>
      <c r="Y423" s="53" t="s">
        <v>1827</v>
      </c>
      <c r="Z423" s="53">
        <v>1883.96</v>
      </c>
      <c r="AA423" s="53">
        <v>1883.96</v>
      </c>
      <c r="AB423" s="53">
        <v>0</v>
      </c>
      <c r="AC423" s="53">
        <v>1883.96</v>
      </c>
      <c r="AD423" s="53">
        <v>0</v>
      </c>
      <c r="AE423" s="53">
        <v>0</v>
      </c>
      <c r="AF423" s="53" t="s">
        <v>1828</v>
      </c>
      <c r="AG423" s="53" t="s">
        <v>1904</v>
      </c>
      <c r="AH423" s="53" t="s">
        <v>1905</v>
      </c>
      <c r="AI423" s="53" t="s">
        <v>1829</v>
      </c>
      <c r="AJ423" s="53" t="s">
        <v>1824</v>
      </c>
      <c r="AK423" s="53" t="s">
        <v>496</v>
      </c>
      <c r="AL423" s="53" t="s">
        <v>1830</v>
      </c>
      <c r="AM423" s="53" t="s">
        <v>1831</v>
      </c>
      <c r="AN423" s="53" t="s">
        <v>1766</v>
      </c>
      <c r="AO423" s="53" t="s">
        <v>483</v>
      </c>
    </row>
    <row r="424" spans="1:41" x14ac:dyDescent="0.25">
      <c r="A424" s="53" t="s">
        <v>28</v>
      </c>
      <c r="B424" s="53" t="s">
        <v>1909</v>
      </c>
      <c r="C424" s="53" t="s">
        <v>1910</v>
      </c>
      <c r="D424" s="53" t="s">
        <v>1903</v>
      </c>
      <c r="E424" s="53" t="s">
        <v>220</v>
      </c>
      <c r="F424" s="53" t="s">
        <v>775</v>
      </c>
      <c r="G424" s="53" t="s">
        <v>1813</v>
      </c>
      <c r="H424" s="53" t="s">
        <v>775</v>
      </c>
      <c r="I424" s="53" t="s">
        <v>1813</v>
      </c>
      <c r="J424" s="53" t="s">
        <v>1904</v>
      </c>
      <c r="K424" s="53" t="s">
        <v>1905</v>
      </c>
      <c r="L424" s="53" t="s">
        <v>1911</v>
      </c>
      <c r="M424" s="53" t="s">
        <v>1816</v>
      </c>
      <c r="N424" s="53" t="s">
        <v>1817</v>
      </c>
      <c r="O424" s="53" t="s">
        <v>1818</v>
      </c>
      <c r="P424" s="53" t="s">
        <v>1819</v>
      </c>
      <c r="Q424" s="53" t="s">
        <v>1820</v>
      </c>
      <c r="R424" s="53" t="s">
        <v>1821</v>
      </c>
      <c r="S424" s="53" t="s">
        <v>1912</v>
      </c>
      <c r="T424" s="53" t="s">
        <v>1913</v>
      </c>
      <c r="U424" s="53" t="s">
        <v>1824</v>
      </c>
      <c r="V424" s="53" t="s">
        <v>1825</v>
      </c>
      <c r="W424" s="53" t="s">
        <v>1856</v>
      </c>
      <c r="X424" s="53" t="s">
        <v>1857</v>
      </c>
      <c r="Y424" s="53" t="s">
        <v>1827</v>
      </c>
      <c r="Z424" s="53">
        <v>7000</v>
      </c>
      <c r="AA424" s="53">
        <v>7000</v>
      </c>
      <c r="AB424" s="53">
        <v>0</v>
      </c>
      <c r="AC424" s="53">
        <v>7000</v>
      </c>
      <c r="AD424" s="53">
        <v>0</v>
      </c>
      <c r="AE424" s="53">
        <v>0</v>
      </c>
      <c r="AF424" s="53" t="s">
        <v>1828</v>
      </c>
      <c r="AG424" s="53" t="s">
        <v>1904</v>
      </c>
      <c r="AH424" s="53" t="s">
        <v>1905</v>
      </c>
      <c r="AI424" s="53" t="s">
        <v>1829</v>
      </c>
      <c r="AJ424" s="53" t="s">
        <v>1824</v>
      </c>
      <c r="AK424" s="53" t="s">
        <v>496</v>
      </c>
      <c r="AL424" s="53" t="s">
        <v>1830</v>
      </c>
      <c r="AM424" s="53" t="s">
        <v>1831</v>
      </c>
      <c r="AN424" s="53" t="s">
        <v>1766</v>
      </c>
      <c r="AO424" s="53" t="s">
        <v>483</v>
      </c>
    </row>
    <row r="425" spans="1:41" x14ac:dyDescent="0.25">
      <c r="A425" s="53" t="s">
        <v>28</v>
      </c>
      <c r="B425" s="53" t="s">
        <v>1914</v>
      </c>
      <c r="C425" s="53" t="s">
        <v>1915</v>
      </c>
      <c r="D425" s="53" t="s">
        <v>1903</v>
      </c>
      <c r="E425" s="53" t="s">
        <v>220</v>
      </c>
      <c r="F425" s="53" t="s">
        <v>775</v>
      </c>
      <c r="G425" s="53" t="s">
        <v>1813</v>
      </c>
      <c r="H425" s="53" t="s">
        <v>775</v>
      </c>
      <c r="I425" s="53" t="s">
        <v>1813</v>
      </c>
      <c r="J425" s="53" t="s">
        <v>1904</v>
      </c>
      <c r="K425" s="53" t="s">
        <v>1905</v>
      </c>
      <c r="L425" s="53" t="s">
        <v>1916</v>
      </c>
      <c r="M425" s="53" t="s">
        <v>1816</v>
      </c>
      <c r="N425" s="53" t="s">
        <v>1817</v>
      </c>
      <c r="O425" s="53" t="s">
        <v>1818</v>
      </c>
      <c r="P425" s="53" t="s">
        <v>1819</v>
      </c>
      <c r="Q425" s="53" t="s">
        <v>1820</v>
      </c>
      <c r="R425" s="53" t="s">
        <v>1821</v>
      </c>
      <c r="S425" s="53" t="s">
        <v>1917</v>
      </c>
      <c r="T425" s="53" t="s">
        <v>1918</v>
      </c>
      <c r="U425" s="53" t="s">
        <v>1824</v>
      </c>
      <c r="V425" s="53" t="s">
        <v>1825</v>
      </c>
      <c r="W425" s="53" t="s">
        <v>1826</v>
      </c>
      <c r="X425" s="53" t="s">
        <v>1825</v>
      </c>
      <c r="Y425" s="53" t="s">
        <v>1827</v>
      </c>
      <c r="Z425" s="53">
        <v>332.46</v>
      </c>
      <c r="AA425" s="53">
        <v>332.46</v>
      </c>
      <c r="AB425" s="53">
        <v>0</v>
      </c>
      <c r="AC425" s="53">
        <v>332.46</v>
      </c>
      <c r="AD425" s="53">
        <v>0</v>
      </c>
      <c r="AE425" s="53">
        <v>0</v>
      </c>
      <c r="AF425" s="53" t="s">
        <v>1828</v>
      </c>
      <c r="AG425" s="53" t="s">
        <v>1904</v>
      </c>
      <c r="AH425" s="53" t="s">
        <v>1905</v>
      </c>
      <c r="AI425" s="53" t="s">
        <v>1829</v>
      </c>
      <c r="AJ425" s="53" t="s">
        <v>1824</v>
      </c>
      <c r="AK425" s="53" t="s">
        <v>496</v>
      </c>
      <c r="AL425" s="53" t="s">
        <v>1830</v>
      </c>
      <c r="AM425" s="53" t="s">
        <v>1831</v>
      </c>
      <c r="AN425" s="53" t="s">
        <v>220</v>
      </c>
      <c r="AO425" s="53" t="s">
        <v>483</v>
      </c>
    </row>
    <row r="426" spans="1:41" x14ac:dyDescent="0.25">
      <c r="A426" s="53" t="s">
        <v>28</v>
      </c>
      <c r="B426" s="53" t="s">
        <v>1914</v>
      </c>
      <c r="C426" s="53" t="s">
        <v>1915</v>
      </c>
      <c r="D426" s="53" t="s">
        <v>1903</v>
      </c>
      <c r="E426" s="53" t="s">
        <v>220</v>
      </c>
      <c r="F426" s="53" t="s">
        <v>775</v>
      </c>
      <c r="G426" s="53" t="s">
        <v>1813</v>
      </c>
      <c r="H426" s="53" t="s">
        <v>775</v>
      </c>
      <c r="I426" s="53" t="s">
        <v>1813</v>
      </c>
      <c r="J426" s="53" t="s">
        <v>1904</v>
      </c>
      <c r="K426" s="53" t="s">
        <v>1905</v>
      </c>
      <c r="L426" s="53" t="s">
        <v>1916</v>
      </c>
      <c r="M426" s="53" t="s">
        <v>1816</v>
      </c>
      <c r="N426" s="53" t="s">
        <v>1817</v>
      </c>
      <c r="O426" s="53" t="s">
        <v>1818</v>
      </c>
      <c r="P426" s="53" t="s">
        <v>1819</v>
      </c>
      <c r="Q426" s="53" t="s">
        <v>1820</v>
      </c>
      <c r="R426" s="53" t="s">
        <v>1821</v>
      </c>
      <c r="S426" s="53" t="s">
        <v>1917</v>
      </c>
      <c r="T426" s="53" t="s">
        <v>1918</v>
      </c>
      <c r="U426" s="53" t="s">
        <v>1824</v>
      </c>
      <c r="V426" s="53" t="s">
        <v>1825</v>
      </c>
      <c r="W426" s="53" t="s">
        <v>1832</v>
      </c>
      <c r="X426" s="53" t="s">
        <v>1825</v>
      </c>
      <c r="Y426" s="53" t="s">
        <v>1827</v>
      </c>
      <c r="Z426" s="53">
        <v>3051.64</v>
      </c>
      <c r="AA426" s="53">
        <v>3051.64</v>
      </c>
      <c r="AB426" s="53">
        <v>0</v>
      </c>
      <c r="AC426" s="53">
        <v>3051.64</v>
      </c>
      <c r="AD426" s="53">
        <v>0</v>
      </c>
      <c r="AE426" s="53">
        <v>0</v>
      </c>
      <c r="AF426" s="53" t="s">
        <v>1828</v>
      </c>
      <c r="AG426" s="53" t="s">
        <v>1904</v>
      </c>
      <c r="AH426" s="53" t="s">
        <v>1905</v>
      </c>
      <c r="AI426" s="53" t="s">
        <v>1829</v>
      </c>
      <c r="AJ426" s="53" t="s">
        <v>1824</v>
      </c>
      <c r="AK426" s="53" t="s">
        <v>496</v>
      </c>
      <c r="AL426" s="53" t="s">
        <v>1830</v>
      </c>
      <c r="AM426" s="53" t="s">
        <v>1831</v>
      </c>
      <c r="AN426" s="53" t="s">
        <v>220</v>
      </c>
      <c r="AO426" s="53" t="s">
        <v>483</v>
      </c>
    </row>
    <row r="427" spans="1:41" x14ac:dyDescent="0.25">
      <c r="A427" s="53" t="s">
        <v>28</v>
      </c>
      <c r="B427" s="53" t="s">
        <v>1914</v>
      </c>
      <c r="C427" s="53" t="s">
        <v>1915</v>
      </c>
      <c r="D427" s="53" t="s">
        <v>1903</v>
      </c>
      <c r="E427" s="53" t="s">
        <v>220</v>
      </c>
      <c r="F427" s="53" t="s">
        <v>775</v>
      </c>
      <c r="G427" s="53" t="s">
        <v>1813</v>
      </c>
      <c r="H427" s="53" t="s">
        <v>775</v>
      </c>
      <c r="I427" s="53" t="s">
        <v>1813</v>
      </c>
      <c r="J427" s="53" t="s">
        <v>1904</v>
      </c>
      <c r="K427" s="53" t="s">
        <v>1905</v>
      </c>
      <c r="L427" s="53" t="s">
        <v>1916</v>
      </c>
      <c r="M427" s="53" t="s">
        <v>1816</v>
      </c>
      <c r="N427" s="53" t="s">
        <v>1817</v>
      </c>
      <c r="O427" s="53" t="s">
        <v>1818</v>
      </c>
      <c r="P427" s="53" t="s">
        <v>1819</v>
      </c>
      <c r="Q427" s="53" t="s">
        <v>1820</v>
      </c>
      <c r="R427" s="53" t="s">
        <v>1821</v>
      </c>
      <c r="S427" s="53" t="s">
        <v>1917</v>
      </c>
      <c r="T427" s="53" t="s">
        <v>1918</v>
      </c>
      <c r="U427" s="53" t="s">
        <v>1824</v>
      </c>
      <c r="V427" s="53" t="s">
        <v>1825</v>
      </c>
      <c r="W427" s="53" t="s">
        <v>1833</v>
      </c>
      <c r="X427" s="53" t="s">
        <v>1835</v>
      </c>
      <c r="Y427" s="53" t="s">
        <v>1827</v>
      </c>
      <c r="Z427" s="53">
        <v>4.63</v>
      </c>
      <c r="AA427" s="53">
        <v>4.63</v>
      </c>
      <c r="AB427" s="53">
        <v>0</v>
      </c>
      <c r="AC427" s="53">
        <v>4.63</v>
      </c>
      <c r="AD427" s="53">
        <v>0</v>
      </c>
      <c r="AE427" s="53">
        <v>0</v>
      </c>
      <c r="AF427" s="53" t="s">
        <v>1828</v>
      </c>
      <c r="AG427" s="53" t="s">
        <v>1904</v>
      </c>
      <c r="AH427" s="53" t="s">
        <v>1905</v>
      </c>
      <c r="AI427" s="53" t="s">
        <v>1829</v>
      </c>
      <c r="AJ427" s="53" t="s">
        <v>1824</v>
      </c>
      <c r="AK427" s="53" t="s">
        <v>496</v>
      </c>
      <c r="AL427" s="53" t="s">
        <v>1830</v>
      </c>
      <c r="AM427" s="53" t="s">
        <v>1831</v>
      </c>
      <c r="AN427" s="53" t="s">
        <v>220</v>
      </c>
      <c r="AO427" s="53" t="s">
        <v>483</v>
      </c>
    </row>
    <row r="428" spans="1:41" x14ac:dyDescent="0.25">
      <c r="A428" s="53" t="s">
        <v>28</v>
      </c>
      <c r="B428" s="53" t="s">
        <v>1914</v>
      </c>
      <c r="C428" s="53" t="s">
        <v>1915</v>
      </c>
      <c r="D428" s="53" t="s">
        <v>1903</v>
      </c>
      <c r="E428" s="53" t="s">
        <v>220</v>
      </c>
      <c r="F428" s="53" t="s">
        <v>775</v>
      </c>
      <c r="G428" s="53" t="s">
        <v>1813</v>
      </c>
      <c r="H428" s="53" t="s">
        <v>775</v>
      </c>
      <c r="I428" s="53" t="s">
        <v>1813</v>
      </c>
      <c r="J428" s="53" t="s">
        <v>1904</v>
      </c>
      <c r="K428" s="53" t="s">
        <v>1905</v>
      </c>
      <c r="L428" s="53" t="s">
        <v>1916</v>
      </c>
      <c r="M428" s="53" t="s">
        <v>1816</v>
      </c>
      <c r="N428" s="53" t="s">
        <v>1817</v>
      </c>
      <c r="O428" s="53" t="s">
        <v>1818</v>
      </c>
      <c r="P428" s="53" t="s">
        <v>1819</v>
      </c>
      <c r="Q428" s="53" t="s">
        <v>1820</v>
      </c>
      <c r="R428" s="53" t="s">
        <v>1821</v>
      </c>
      <c r="S428" s="53" t="s">
        <v>1917</v>
      </c>
      <c r="T428" s="53" t="s">
        <v>1918</v>
      </c>
      <c r="U428" s="53" t="s">
        <v>1824</v>
      </c>
      <c r="V428" s="53" t="s">
        <v>1825</v>
      </c>
      <c r="W428" s="53" t="s">
        <v>1838</v>
      </c>
      <c r="X428" s="53" t="s">
        <v>1825</v>
      </c>
      <c r="Y428" s="53" t="s">
        <v>1827</v>
      </c>
      <c r="Z428" s="53">
        <v>111.27</v>
      </c>
      <c r="AA428" s="53">
        <v>111.27</v>
      </c>
      <c r="AB428" s="53">
        <v>0</v>
      </c>
      <c r="AC428" s="53">
        <v>111.27</v>
      </c>
      <c r="AD428" s="53">
        <v>0</v>
      </c>
      <c r="AE428" s="53">
        <v>0</v>
      </c>
      <c r="AF428" s="53" t="s">
        <v>1828</v>
      </c>
      <c r="AG428" s="53" t="s">
        <v>1904</v>
      </c>
      <c r="AH428" s="53" t="s">
        <v>1905</v>
      </c>
      <c r="AI428" s="53" t="s">
        <v>1829</v>
      </c>
      <c r="AJ428" s="53" t="s">
        <v>1824</v>
      </c>
      <c r="AK428" s="53" t="s">
        <v>496</v>
      </c>
      <c r="AL428" s="53" t="s">
        <v>1830</v>
      </c>
      <c r="AM428" s="53" t="s">
        <v>1831</v>
      </c>
      <c r="AN428" s="53" t="s">
        <v>220</v>
      </c>
      <c r="AO428" s="53" t="s">
        <v>483</v>
      </c>
    </row>
    <row r="429" spans="1:41" x14ac:dyDescent="0.25">
      <c r="A429" s="53" t="s">
        <v>28</v>
      </c>
      <c r="B429" s="53" t="s">
        <v>1929</v>
      </c>
      <c r="C429" s="53" t="s">
        <v>1930</v>
      </c>
      <c r="D429" s="53" t="s">
        <v>1931</v>
      </c>
      <c r="E429" s="53" t="s">
        <v>1932</v>
      </c>
      <c r="F429" s="53" t="s">
        <v>775</v>
      </c>
      <c r="G429" s="53" t="s">
        <v>1813</v>
      </c>
      <c r="H429" s="53" t="s">
        <v>775</v>
      </c>
      <c r="I429" s="53" t="s">
        <v>1813</v>
      </c>
      <c r="J429" s="53" t="s">
        <v>1891</v>
      </c>
      <c r="K429" s="53" t="s">
        <v>1933</v>
      </c>
      <c r="L429" s="53" t="s">
        <v>1934</v>
      </c>
      <c r="M429" s="53" t="s">
        <v>1816</v>
      </c>
      <c r="N429" s="53" t="s">
        <v>1817</v>
      </c>
      <c r="O429" s="53" t="s">
        <v>1818</v>
      </c>
      <c r="P429" s="53" t="s">
        <v>1819</v>
      </c>
      <c r="Q429" s="53" t="s">
        <v>1820</v>
      </c>
      <c r="R429" s="53" t="s">
        <v>1821</v>
      </c>
      <c r="S429" s="53" t="s">
        <v>1935</v>
      </c>
      <c r="T429" s="53" t="s">
        <v>1936</v>
      </c>
      <c r="U429" s="53" t="s">
        <v>1824</v>
      </c>
      <c r="V429" s="53" t="s">
        <v>1825</v>
      </c>
      <c r="W429" s="53" t="s">
        <v>1826</v>
      </c>
      <c r="X429" s="53" t="s">
        <v>1825</v>
      </c>
      <c r="Y429" s="53" t="s">
        <v>1827</v>
      </c>
      <c r="Z429" s="53">
        <v>32.71</v>
      </c>
      <c r="AA429" s="53">
        <v>32.71</v>
      </c>
      <c r="AB429" s="53">
        <v>0</v>
      </c>
      <c r="AC429" s="53">
        <v>32.71</v>
      </c>
      <c r="AD429" s="53">
        <v>0</v>
      </c>
      <c r="AE429" s="53">
        <v>0</v>
      </c>
      <c r="AF429" s="53" t="s">
        <v>1828</v>
      </c>
      <c r="AG429" s="53" t="s">
        <v>1891</v>
      </c>
      <c r="AH429" s="53" t="s">
        <v>1937</v>
      </c>
      <c r="AI429" s="53" t="s">
        <v>1829</v>
      </c>
      <c r="AJ429" s="53" t="s">
        <v>1824</v>
      </c>
      <c r="AK429" s="53" t="s">
        <v>496</v>
      </c>
      <c r="AL429" s="53" t="s">
        <v>1830</v>
      </c>
      <c r="AM429" s="53" t="s">
        <v>1831</v>
      </c>
      <c r="AN429" s="53" t="s">
        <v>1769</v>
      </c>
      <c r="AO429" s="53" t="s">
        <v>641</v>
      </c>
    </row>
    <row r="430" spans="1:41" x14ac:dyDescent="0.25">
      <c r="A430" s="53" t="s">
        <v>28</v>
      </c>
      <c r="B430" s="53" t="s">
        <v>1929</v>
      </c>
      <c r="C430" s="53" t="s">
        <v>1930</v>
      </c>
      <c r="D430" s="53" t="s">
        <v>1931</v>
      </c>
      <c r="E430" s="53" t="s">
        <v>1932</v>
      </c>
      <c r="F430" s="53" t="s">
        <v>775</v>
      </c>
      <c r="G430" s="53" t="s">
        <v>1813</v>
      </c>
      <c r="H430" s="53" t="s">
        <v>775</v>
      </c>
      <c r="I430" s="53" t="s">
        <v>1813</v>
      </c>
      <c r="J430" s="53" t="s">
        <v>1891</v>
      </c>
      <c r="K430" s="53" t="s">
        <v>1933</v>
      </c>
      <c r="L430" s="53" t="s">
        <v>1934</v>
      </c>
      <c r="M430" s="53" t="s">
        <v>1816</v>
      </c>
      <c r="N430" s="53" t="s">
        <v>1817</v>
      </c>
      <c r="O430" s="53" t="s">
        <v>1818</v>
      </c>
      <c r="P430" s="53" t="s">
        <v>1819</v>
      </c>
      <c r="Q430" s="53" t="s">
        <v>1820</v>
      </c>
      <c r="R430" s="53" t="s">
        <v>1821</v>
      </c>
      <c r="S430" s="53" t="s">
        <v>1935</v>
      </c>
      <c r="T430" s="53" t="s">
        <v>1936</v>
      </c>
      <c r="U430" s="53" t="s">
        <v>1824</v>
      </c>
      <c r="V430" s="53" t="s">
        <v>1825</v>
      </c>
      <c r="W430" s="53" t="s">
        <v>1832</v>
      </c>
      <c r="X430" s="53" t="s">
        <v>1825</v>
      </c>
      <c r="Y430" s="53" t="s">
        <v>1827</v>
      </c>
      <c r="Z430" s="53">
        <v>73.88</v>
      </c>
      <c r="AA430" s="53">
        <v>73.88</v>
      </c>
      <c r="AB430" s="53">
        <v>0</v>
      </c>
      <c r="AC430" s="53">
        <v>73.88</v>
      </c>
      <c r="AD430" s="53">
        <v>0</v>
      </c>
      <c r="AE430" s="53">
        <v>0</v>
      </c>
      <c r="AF430" s="53" t="s">
        <v>1828</v>
      </c>
      <c r="AG430" s="53" t="s">
        <v>1891</v>
      </c>
      <c r="AH430" s="53" t="s">
        <v>1937</v>
      </c>
      <c r="AI430" s="53" t="s">
        <v>1829</v>
      </c>
      <c r="AJ430" s="53" t="s">
        <v>1824</v>
      </c>
      <c r="AK430" s="53" t="s">
        <v>496</v>
      </c>
      <c r="AL430" s="53" t="s">
        <v>1830</v>
      </c>
      <c r="AM430" s="53" t="s">
        <v>1831</v>
      </c>
      <c r="AN430" s="53" t="s">
        <v>1769</v>
      </c>
      <c r="AO430" s="53" t="s">
        <v>641</v>
      </c>
    </row>
    <row r="431" spans="1:41" x14ac:dyDescent="0.25">
      <c r="A431" s="53" t="s">
        <v>28</v>
      </c>
      <c r="B431" s="53" t="s">
        <v>1929</v>
      </c>
      <c r="C431" s="53" t="s">
        <v>1930</v>
      </c>
      <c r="D431" s="53" t="s">
        <v>1931</v>
      </c>
      <c r="E431" s="53" t="s">
        <v>1932</v>
      </c>
      <c r="F431" s="53" t="s">
        <v>775</v>
      </c>
      <c r="G431" s="53" t="s">
        <v>1813</v>
      </c>
      <c r="H431" s="53" t="s">
        <v>775</v>
      </c>
      <c r="I431" s="53" t="s">
        <v>1813</v>
      </c>
      <c r="J431" s="53" t="s">
        <v>1891</v>
      </c>
      <c r="K431" s="53" t="s">
        <v>1933</v>
      </c>
      <c r="L431" s="53" t="s">
        <v>1934</v>
      </c>
      <c r="M431" s="53" t="s">
        <v>1816</v>
      </c>
      <c r="N431" s="53" t="s">
        <v>1817</v>
      </c>
      <c r="O431" s="53" t="s">
        <v>1818</v>
      </c>
      <c r="P431" s="53" t="s">
        <v>1819</v>
      </c>
      <c r="Q431" s="53" t="s">
        <v>1820</v>
      </c>
      <c r="R431" s="53" t="s">
        <v>1821</v>
      </c>
      <c r="S431" s="53" t="s">
        <v>1935</v>
      </c>
      <c r="T431" s="53" t="s">
        <v>1936</v>
      </c>
      <c r="U431" s="53" t="s">
        <v>1824</v>
      </c>
      <c r="V431" s="53" t="s">
        <v>1825</v>
      </c>
      <c r="W431" s="53" t="s">
        <v>1833</v>
      </c>
      <c r="X431" s="53" t="s">
        <v>1834</v>
      </c>
      <c r="Y431" s="53" t="s">
        <v>1827</v>
      </c>
      <c r="Z431" s="53">
        <v>6.33</v>
      </c>
      <c r="AA431" s="53">
        <v>6.33</v>
      </c>
      <c r="AB431" s="53">
        <v>0</v>
      </c>
      <c r="AC431" s="53">
        <v>6.33</v>
      </c>
      <c r="AD431" s="53">
        <v>0</v>
      </c>
      <c r="AE431" s="53">
        <v>0</v>
      </c>
      <c r="AF431" s="53" t="s">
        <v>1828</v>
      </c>
      <c r="AG431" s="53" t="s">
        <v>1891</v>
      </c>
      <c r="AH431" s="53" t="s">
        <v>1937</v>
      </c>
      <c r="AI431" s="53" t="s">
        <v>1829</v>
      </c>
      <c r="AJ431" s="53" t="s">
        <v>1824</v>
      </c>
      <c r="AK431" s="53" t="s">
        <v>496</v>
      </c>
      <c r="AL431" s="53" t="s">
        <v>1830</v>
      </c>
      <c r="AM431" s="53" t="s">
        <v>1831</v>
      </c>
      <c r="AN431" s="53" t="s">
        <v>1769</v>
      </c>
      <c r="AO431" s="53" t="s">
        <v>641</v>
      </c>
    </row>
    <row r="432" spans="1:41" x14ac:dyDescent="0.25">
      <c r="A432" s="53" t="s">
        <v>28</v>
      </c>
      <c r="B432" s="53" t="s">
        <v>1929</v>
      </c>
      <c r="C432" s="53" t="s">
        <v>1930</v>
      </c>
      <c r="D432" s="53" t="s">
        <v>1931</v>
      </c>
      <c r="E432" s="53" t="s">
        <v>1932</v>
      </c>
      <c r="F432" s="53" t="s">
        <v>775</v>
      </c>
      <c r="G432" s="53" t="s">
        <v>1813</v>
      </c>
      <c r="H432" s="53" t="s">
        <v>775</v>
      </c>
      <c r="I432" s="53" t="s">
        <v>1813</v>
      </c>
      <c r="J432" s="53" t="s">
        <v>1891</v>
      </c>
      <c r="K432" s="53" t="s">
        <v>1933</v>
      </c>
      <c r="L432" s="53" t="s">
        <v>1934</v>
      </c>
      <c r="M432" s="53" t="s">
        <v>1816</v>
      </c>
      <c r="N432" s="53" t="s">
        <v>1817</v>
      </c>
      <c r="O432" s="53" t="s">
        <v>1818</v>
      </c>
      <c r="P432" s="53" t="s">
        <v>1819</v>
      </c>
      <c r="Q432" s="53" t="s">
        <v>1820</v>
      </c>
      <c r="R432" s="53" t="s">
        <v>1821</v>
      </c>
      <c r="S432" s="53" t="s">
        <v>1935</v>
      </c>
      <c r="T432" s="53" t="s">
        <v>1936</v>
      </c>
      <c r="U432" s="53" t="s">
        <v>1824</v>
      </c>
      <c r="V432" s="53" t="s">
        <v>1825</v>
      </c>
      <c r="W432" s="53" t="s">
        <v>1837</v>
      </c>
      <c r="X432" s="53" t="s">
        <v>1825</v>
      </c>
      <c r="Y432" s="53" t="s">
        <v>1827</v>
      </c>
      <c r="Z432" s="53">
        <v>20.65</v>
      </c>
      <c r="AA432" s="53">
        <v>20.65</v>
      </c>
      <c r="AB432" s="53">
        <v>0</v>
      </c>
      <c r="AC432" s="53">
        <v>20.65</v>
      </c>
      <c r="AD432" s="53">
        <v>0</v>
      </c>
      <c r="AE432" s="53">
        <v>0</v>
      </c>
      <c r="AF432" s="53" t="s">
        <v>1828</v>
      </c>
      <c r="AG432" s="53" t="s">
        <v>1891</v>
      </c>
      <c r="AH432" s="53" t="s">
        <v>1937</v>
      </c>
      <c r="AI432" s="53" t="s">
        <v>1829</v>
      </c>
      <c r="AJ432" s="53" t="s">
        <v>1824</v>
      </c>
      <c r="AK432" s="53" t="s">
        <v>496</v>
      </c>
      <c r="AL432" s="53" t="s">
        <v>1830</v>
      </c>
      <c r="AM432" s="53" t="s">
        <v>1831</v>
      </c>
      <c r="AN432" s="53" t="s">
        <v>1769</v>
      </c>
      <c r="AO432" s="53" t="s">
        <v>641</v>
      </c>
    </row>
    <row r="433" spans="1:41" x14ac:dyDescent="0.25">
      <c r="A433" s="53" t="s">
        <v>28</v>
      </c>
      <c r="B433" s="53" t="s">
        <v>1929</v>
      </c>
      <c r="C433" s="53" t="s">
        <v>1930</v>
      </c>
      <c r="D433" s="53" t="s">
        <v>1931</v>
      </c>
      <c r="E433" s="53" t="s">
        <v>1932</v>
      </c>
      <c r="F433" s="53" t="s">
        <v>775</v>
      </c>
      <c r="G433" s="53" t="s">
        <v>1813</v>
      </c>
      <c r="H433" s="53" t="s">
        <v>775</v>
      </c>
      <c r="I433" s="53" t="s">
        <v>1813</v>
      </c>
      <c r="J433" s="53" t="s">
        <v>1891</v>
      </c>
      <c r="K433" s="53" t="s">
        <v>1933</v>
      </c>
      <c r="L433" s="53" t="s">
        <v>1934</v>
      </c>
      <c r="M433" s="53" t="s">
        <v>1816</v>
      </c>
      <c r="N433" s="53" t="s">
        <v>1817</v>
      </c>
      <c r="O433" s="53" t="s">
        <v>1818</v>
      </c>
      <c r="P433" s="53" t="s">
        <v>1819</v>
      </c>
      <c r="Q433" s="53" t="s">
        <v>1820</v>
      </c>
      <c r="R433" s="53" t="s">
        <v>1821</v>
      </c>
      <c r="S433" s="53" t="s">
        <v>1935</v>
      </c>
      <c r="T433" s="53" t="s">
        <v>1936</v>
      </c>
      <c r="U433" s="53" t="s">
        <v>1824</v>
      </c>
      <c r="V433" s="53" t="s">
        <v>1825</v>
      </c>
      <c r="W433" s="53" t="s">
        <v>1838</v>
      </c>
      <c r="X433" s="53" t="s">
        <v>1825</v>
      </c>
      <c r="Y433" s="53" t="s">
        <v>1827</v>
      </c>
      <c r="Z433" s="53">
        <v>6.7</v>
      </c>
      <c r="AA433" s="53">
        <v>6.7</v>
      </c>
      <c r="AB433" s="53">
        <v>0</v>
      </c>
      <c r="AC433" s="53">
        <v>6.7</v>
      </c>
      <c r="AD433" s="53">
        <v>0</v>
      </c>
      <c r="AE433" s="53">
        <v>0</v>
      </c>
      <c r="AF433" s="53" t="s">
        <v>1828</v>
      </c>
      <c r="AG433" s="53" t="s">
        <v>1891</v>
      </c>
      <c r="AH433" s="53" t="s">
        <v>1937</v>
      </c>
      <c r="AI433" s="53" t="s">
        <v>1829</v>
      </c>
      <c r="AJ433" s="53" t="s">
        <v>1824</v>
      </c>
      <c r="AK433" s="53" t="s">
        <v>496</v>
      </c>
      <c r="AL433" s="53" t="s">
        <v>1830</v>
      </c>
      <c r="AM433" s="53" t="s">
        <v>1831</v>
      </c>
      <c r="AN433" s="53" t="s">
        <v>1769</v>
      </c>
      <c r="AO433" s="53" t="s">
        <v>641</v>
      </c>
    </row>
    <row r="434" spans="1:41" x14ac:dyDescent="0.25">
      <c r="A434" s="53" t="s">
        <v>28</v>
      </c>
      <c r="B434" s="53" t="s">
        <v>1938</v>
      </c>
      <c r="C434" s="53" t="s">
        <v>1939</v>
      </c>
      <c r="D434" s="53" t="s">
        <v>1841</v>
      </c>
      <c r="E434" s="53" t="s">
        <v>1842</v>
      </c>
      <c r="F434" s="53" t="s">
        <v>775</v>
      </c>
      <c r="G434" s="53" t="s">
        <v>1813</v>
      </c>
      <c r="H434" s="53" t="s">
        <v>775</v>
      </c>
      <c r="I434" s="53" t="s">
        <v>1813</v>
      </c>
      <c r="J434" s="53" t="s">
        <v>1843</v>
      </c>
      <c r="K434" s="53" t="s">
        <v>1844</v>
      </c>
      <c r="L434" s="53" t="s">
        <v>1940</v>
      </c>
      <c r="M434" s="53" t="s">
        <v>1816</v>
      </c>
      <c r="N434" s="53" t="s">
        <v>1817</v>
      </c>
      <c r="O434" s="53" t="s">
        <v>1818</v>
      </c>
      <c r="P434" s="53" t="s">
        <v>1819</v>
      </c>
      <c r="Q434" s="53" t="s">
        <v>1820</v>
      </c>
      <c r="R434" s="53" t="s">
        <v>1821</v>
      </c>
      <c r="S434" s="53" t="s">
        <v>1941</v>
      </c>
      <c r="T434" s="53" t="s">
        <v>1942</v>
      </c>
      <c r="U434" s="53" t="s">
        <v>1824</v>
      </c>
      <c r="V434" s="53" t="s">
        <v>1825</v>
      </c>
      <c r="W434" s="53" t="s">
        <v>1848</v>
      </c>
      <c r="X434" s="53" t="s">
        <v>1825</v>
      </c>
      <c r="Y434" s="53" t="s">
        <v>1827</v>
      </c>
      <c r="Z434" s="53">
        <v>1928</v>
      </c>
      <c r="AA434" s="53">
        <v>1928</v>
      </c>
      <c r="AB434" s="53">
        <v>0</v>
      </c>
      <c r="AC434" s="53">
        <v>1928</v>
      </c>
      <c r="AD434" s="53">
        <v>0</v>
      </c>
      <c r="AE434" s="53">
        <v>0</v>
      </c>
      <c r="AF434" s="53" t="s">
        <v>1828</v>
      </c>
      <c r="AG434" s="53" t="s">
        <v>1904</v>
      </c>
      <c r="AH434" s="53" t="s">
        <v>1943</v>
      </c>
      <c r="AI434" s="53" t="s">
        <v>1829</v>
      </c>
      <c r="AJ434" s="53" t="s">
        <v>1824</v>
      </c>
      <c r="AK434" s="53" t="s">
        <v>496</v>
      </c>
      <c r="AL434" s="53" t="s">
        <v>1830</v>
      </c>
      <c r="AM434" s="53" t="s">
        <v>1831</v>
      </c>
      <c r="AN434" s="53" t="s">
        <v>1769</v>
      </c>
      <c r="AO434" s="53" t="s">
        <v>641</v>
      </c>
    </row>
    <row r="435" spans="1:41" x14ac:dyDescent="0.25">
      <c r="A435" s="53" t="s">
        <v>28</v>
      </c>
      <c r="B435" s="53" t="s">
        <v>1944</v>
      </c>
      <c r="C435" s="53" t="s">
        <v>1945</v>
      </c>
      <c r="D435" s="53" t="s">
        <v>1931</v>
      </c>
      <c r="E435" s="53" t="s">
        <v>1932</v>
      </c>
      <c r="F435" s="53" t="s">
        <v>775</v>
      </c>
      <c r="G435" s="53" t="s">
        <v>1813</v>
      </c>
      <c r="H435" s="53" t="s">
        <v>775</v>
      </c>
      <c r="I435" s="53" t="s">
        <v>1813</v>
      </c>
      <c r="J435" s="53" t="s">
        <v>1891</v>
      </c>
      <c r="K435" s="53" t="s">
        <v>1933</v>
      </c>
      <c r="L435" s="53" t="s">
        <v>1946</v>
      </c>
      <c r="M435" s="53" t="s">
        <v>1816</v>
      </c>
      <c r="N435" s="53" t="s">
        <v>1817</v>
      </c>
      <c r="O435" s="53" t="s">
        <v>1818</v>
      </c>
      <c r="P435" s="53" t="s">
        <v>1819</v>
      </c>
      <c r="Q435" s="53" t="s">
        <v>1820</v>
      </c>
      <c r="R435" s="53" t="s">
        <v>1821</v>
      </c>
      <c r="S435" s="53" t="s">
        <v>1947</v>
      </c>
      <c r="T435" s="53" t="s">
        <v>1948</v>
      </c>
      <c r="U435" s="53" t="s">
        <v>1824</v>
      </c>
      <c r="V435" s="53" t="s">
        <v>1825</v>
      </c>
      <c r="W435" s="53" t="s">
        <v>1826</v>
      </c>
      <c r="X435" s="53" t="s">
        <v>1825</v>
      </c>
      <c r="Y435" s="53" t="s">
        <v>1827</v>
      </c>
      <c r="Z435" s="53">
        <v>10.6</v>
      </c>
      <c r="AA435" s="53">
        <v>8.06</v>
      </c>
      <c r="AB435" s="53">
        <v>2.54</v>
      </c>
      <c r="AC435" s="53">
        <v>8.06</v>
      </c>
      <c r="AD435" s="53">
        <v>0</v>
      </c>
      <c r="AE435" s="53">
        <v>0</v>
      </c>
      <c r="AF435" s="53" t="s">
        <v>1949</v>
      </c>
      <c r="AG435" s="53" t="s">
        <v>1813</v>
      </c>
      <c r="AH435" s="53" t="s">
        <v>1813</v>
      </c>
      <c r="AI435" s="53" t="s">
        <v>1849</v>
      </c>
      <c r="AJ435" s="53" t="s">
        <v>1824</v>
      </c>
      <c r="AK435" s="53" t="s">
        <v>496</v>
      </c>
      <c r="AL435" s="53" t="s">
        <v>1830</v>
      </c>
      <c r="AM435" s="53" t="s">
        <v>1831</v>
      </c>
      <c r="AN435" s="53" t="s">
        <v>1769</v>
      </c>
      <c r="AO435" s="53" t="s">
        <v>641</v>
      </c>
    </row>
    <row r="436" spans="1:41" x14ac:dyDescent="0.25">
      <c r="A436" s="53" t="s">
        <v>28</v>
      </c>
      <c r="B436" s="53" t="s">
        <v>1944</v>
      </c>
      <c r="C436" s="53" t="s">
        <v>1945</v>
      </c>
      <c r="D436" s="53" t="s">
        <v>1931</v>
      </c>
      <c r="E436" s="53" t="s">
        <v>1932</v>
      </c>
      <c r="F436" s="53" t="s">
        <v>775</v>
      </c>
      <c r="G436" s="53" t="s">
        <v>1813</v>
      </c>
      <c r="H436" s="53" t="s">
        <v>775</v>
      </c>
      <c r="I436" s="53" t="s">
        <v>1813</v>
      </c>
      <c r="J436" s="53" t="s">
        <v>1891</v>
      </c>
      <c r="K436" s="53" t="s">
        <v>1933</v>
      </c>
      <c r="L436" s="53" t="s">
        <v>1946</v>
      </c>
      <c r="M436" s="53" t="s">
        <v>1816</v>
      </c>
      <c r="N436" s="53" t="s">
        <v>1817</v>
      </c>
      <c r="O436" s="53" t="s">
        <v>1818</v>
      </c>
      <c r="P436" s="53" t="s">
        <v>1819</v>
      </c>
      <c r="Q436" s="53" t="s">
        <v>1820</v>
      </c>
      <c r="R436" s="53" t="s">
        <v>1821</v>
      </c>
      <c r="S436" s="53" t="s">
        <v>1947</v>
      </c>
      <c r="T436" s="53" t="s">
        <v>1948</v>
      </c>
      <c r="U436" s="53" t="s">
        <v>1824</v>
      </c>
      <c r="V436" s="53" t="s">
        <v>1825</v>
      </c>
      <c r="W436" s="53" t="s">
        <v>1832</v>
      </c>
      <c r="X436" s="53" t="s">
        <v>1825</v>
      </c>
      <c r="Y436" s="53" t="s">
        <v>1827</v>
      </c>
      <c r="Z436" s="53">
        <v>1.51</v>
      </c>
      <c r="AA436" s="53">
        <v>1.49</v>
      </c>
      <c r="AB436" s="53">
        <v>0.02</v>
      </c>
      <c r="AC436" s="53">
        <v>1.49</v>
      </c>
      <c r="AD436" s="53">
        <v>0</v>
      </c>
      <c r="AE436" s="53">
        <v>0</v>
      </c>
      <c r="AF436" s="53" t="s">
        <v>1949</v>
      </c>
      <c r="AG436" s="53" t="s">
        <v>1813</v>
      </c>
      <c r="AH436" s="53" t="s">
        <v>1813</v>
      </c>
      <c r="AI436" s="53" t="s">
        <v>1849</v>
      </c>
      <c r="AJ436" s="53" t="s">
        <v>1824</v>
      </c>
      <c r="AK436" s="53" t="s">
        <v>496</v>
      </c>
      <c r="AL436" s="53" t="s">
        <v>1830</v>
      </c>
      <c r="AM436" s="53" t="s">
        <v>1831</v>
      </c>
      <c r="AN436" s="53" t="s">
        <v>1769</v>
      </c>
      <c r="AO436" s="53" t="s">
        <v>641</v>
      </c>
    </row>
    <row r="437" spans="1:41" x14ac:dyDescent="0.25">
      <c r="A437" s="53" t="s">
        <v>28</v>
      </c>
      <c r="B437" s="53" t="s">
        <v>1944</v>
      </c>
      <c r="C437" s="53" t="s">
        <v>1945</v>
      </c>
      <c r="D437" s="53" t="s">
        <v>1931</v>
      </c>
      <c r="E437" s="53" t="s">
        <v>1932</v>
      </c>
      <c r="F437" s="53" t="s">
        <v>775</v>
      </c>
      <c r="G437" s="53" t="s">
        <v>1813</v>
      </c>
      <c r="H437" s="53" t="s">
        <v>775</v>
      </c>
      <c r="I437" s="53" t="s">
        <v>1813</v>
      </c>
      <c r="J437" s="53" t="s">
        <v>1891</v>
      </c>
      <c r="K437" s="53" t="s">
        <v>1933</v>
      </c>
      <c r="L437" s="53" t="s">
        <v>1946</v>
      </c>
      <c r="M437" s="53" t="s">
        <v>1816</v>
      </c>
      <c r="N437" s="53" t="s">
        <v>1817</v>
      </c>
      <c r="O437" s="53" t="s">
        <v>1818</v>
      </c>
      <c r="P437" s="53" t="s">
        <v>1819</v>
      </c>
      <c r="Q437" s="53" t="s">
        <v>1820</v>
      </c>
      <c r="R437" s="53" t="s">
        <v>1821</v>
      </c>
      <c r="S437" s="53" t="s">
        <v>1947</v>
      </c>
      <c r="T437" s="53" t="s">
        <v>1948</v>
      </c>
      <c r="U437" s="53" t="s">
        <v>1824</v>
      </c>
      <c r="V437" s="53" t="s">
        <v>1825</v>
      </c>
      <c r="W437" s="53" t="s">
        <v>1833</v>
      </c>
      <c r="X437" s="53" t="s">
        <v>1835</v>
      </c>
      <c r="Y437" s="53" t="s">
        <v>1827</v>
      </c>
      <c r="Z437" s="53">
        <v>1.29</v>
      </c>
      <c r="AA437" s="53">
        <v>1.29</v>
      </c>
      <c r="AB437" s="53">
        <v>0</v>
      </c>
      <c r="AC437" s="53">
        <v>1.29</v>
      </c>
      <c r="AD437" s="53">
        <v>0</v>
      </c>
      <c r="AE437" s="53">
        <v>0</v>
      </c>
      <c r="AF437" s="53" t="s">
        <v>1949</v>
      </c>
      <c r="AG437" s="53" t="s">
        <v>1813</v>
      </c>
      <c r="AH437" s="53" t="s">
        <v>1813</v>
      </c>
      <c r="AI437" s="53" t="s">
        <v>1849</v>
      </c>
      <c r="AJ437" s="53" t="s">
        <v>1824</v>
      </c>
      <c r="AK437" s="53" t="s">
        <v>496</v>
      </c>
      <c r="AL437" s="53" t="s">
        <v>1830</v>
      </c>
      <c r="AM437" s="53" t="s">
        <v>1831</v>
      </c>
      <c r="AN437" s="53" t="s">
        <v>1769</v>
      </c>
      <c r="AO437" s="53" t="s">
        <v>641</v>
      </c>
    </row>
    <row r="438" spans="1:41" x14ac:dyDescent="0.25">
      <c r="A438" s="53" t="s">
        <v>28</v>
      </c>
      <c r="B438" s="53" t="s">
        <v>1944</v>
      </c>
      <c r="C438" s="53" t="s">
        <v>1945</v>
      </c>
      <c r="D438" s="53" t="s">
        <v>1931</v>
      </c>
      <c r="E438" s="53" t="s">
        <v>1932</v>
      </c>
      <c r="F438" s="53" t="s">
        <v>775</v>
      </c>
      <c r="G438" s="53" t="s">
        <v>1813</v>
      </c>
      <c r="H438" s="53" t="s">
        <v>775</v>
      </c>
      <c r="I438" s="53" t="s">
        <v>1813</v>
      </c>
      <c r="J438" s="53" t="s">
        <v>1891</v>
      </c>
      <c r="K438" s="53" t="s">
        <v>1933</v>
      </c>
      <c r="L438" s="53" t="s">
        <v>1946</v>
      </c>
      <c r="M438" s="53" t="s">
        <v>1816</v>
      </c>
      <c r="N438" s="53" t="s">
        <v>1817</v>
      </c>
      <c r="O438" s="53" t="s">
        <v>1818</v>
      </c>
      <c r="P438" s="53" t="s">
        <v>1819</v>
      </c>
      <c r="Q438" s="53" t="s">
        <v>1820</v>
      </c>
      <c r="R438" s="53" t="s">
        <v>1821</v>
      </c>
      <c r="S438" s="53" t="s">
        <v>1947</v>
      </c>
      <c r="T438" s="53" t="s">
        <v>1948</v>
      </c>
      <c r="U438" s="53" t="s">
        <v>1824</v>
      </c>
      <c r="V438" s="53" t="s">
        <v>1825</v>
      </c>
      <c r="W438" s="53" t="s">
        <v>1837</v>
      </c>
      <c r="X438" s="53" t="s">
        <v>1825</v>
      </c>
      <c r="Y438" s="53" t="s">
        <v>1827</v>
      </c>
      <c r="Z438" s="53">
        <v>3.87</v>
      </c>
      <c r="AA438" s="53">
        <v>3.43</v>
      </c>
      <c r="AB438" s="53">
        <v>0.44</v>
      </c>
      <c r="AC438" s="53">
        <v>3.43</v>
      </c>
      <c r="AD438" s="53">
        <v>0</v>
      </c>
      <c r="AE438" s="53">
        <v>0</v>
      </c>
      <c r="AF438" s="53" t="s">
        <v>1949</v>
      </c>
      <c r="AG438" s="53" t="s">
        <v>1813</v>
      </c>
      <c r="AH438" s="53" t="s">
        <v>1813</v>
      </c>
      <c r="AI438" s="53" t="s">
        <v>1849</v>
      </c>
      <c r="AJ438" s="53" t="s">
        <v>1824</v>
      </c>
      <c r="AK438" s="53" t="s">
        <v>496</v>
      </c>
      <c r="AL438" s="53" t="s">
        <v>1830</v>
      </c>
      <c r="AM438" s="53" t="s">
        <v>1831</v>
      </c>
      <c r="AN438" s="53" t="s">
        <v>1769</v>
      </c>
      <c r="AO438" s="53" t="s">
        <v>641</v>
      </c>
    </row>
    <row r="439" spans="1:41" x14ac:dyDescent="0.25">
      <c r="A439" s="53" t="s">
        <v>28</v>
      </c>
      <c r="B439" s="53" t="s">
        <v>1944</v>
      </c>
      <c r="C439" s="53" t="s">
        <v>1945</v>
      </c>
      <c r="D439" s="53" t="s">
        <v>1931</v>
      </c>
      <c r="E439" s="53" t="s">
        <v>1932</v>
      </c>
      <c r="F439" s="53" t="s">
        <v>775</v>
      </c>
      <c r="G439" s="53" t="s">
        <v>1813</v>
      </c>
      <c r="H439" s="53" t="s">
        <v>775</v>
      </c>
      <c r="I439" s="53" t="s">
        <v>1813</v>
      </c>
      <c r="J439" s="53" t="s">
        <v>1891</v>
      </c>
      <c r="K439" s="53" t="s">
        <v>1933</v>
      </c>
      <c r="L439" s="53" t="s">
        <v>1946</v>
      </c>
      <c r="M439" s="53" t="s">
        <v>1816</v>
      </c>
      <c r="N439" s="53" t="s">
        <v>1817</v>
      </c>
      <c r="O439" s="53" t="s">
        <v>1818</v>
      </c>
      <c r="P439" s="53" t="s">
        <v>1819</v>
      </c>
      <c r="Q439" s="53" t="s">
        <v>1820</v>
      </c>
      <c r="R439" s="53" t="s">
        <v>1821</v>
      </c>
      <c r="S439" s="53" t="s">
        <v>1947</v>
      </c>
      <c r="T439" s="53" t="s">
        <v>1948</v>
      </c>
      <c r="U439" s="53" t="s">
        <v>1824</v>
      </c>
      <c r="V439" s="53" t="s">
        <v>1825</v>
      </c>
      <c r="W439" s="53" t="s">
        <v>1838</v>
      </c>
      <c r="X439" s="53" t="s">
        <v>1825</v>
      </c>
      <c r="Y439" s="53" t="s">
        <v>1827</v>
      </c>
      <c r="Z439" s="53">
        <v>0.96</v>
      </c>
      <c r="AA439" s="53">
        <v>0.86</v>
      </c>
      <c r="AB439" s="53">
        <v>0.1</v>
      </c>
      <c r="AC439" s="53">
        <v>0.86</v>
      </c>
      <c r="AD439" s="53">
        <v>0</v>
      </c>
      <c r="AE439" s="53">
        <v>0</v>
      </c>
      <c r="AF439" s="53" t="s">
        <v>1949</v>
      </c>
      <c r="AG439" s="53" t="s">
        <v>1813</v>
      </c>
      <c r="AH439" s="53" t="s">
        <v>1813</v>
      </c>
      <c r="AI439" s="53" t="s">
        <v>1849</v>
      </c>
      <c r="AJ439" s="53" t="s">
        <v>1824</v>
      </c>
      <c r="AK439" s="53" t="s">
        <v>496</v>
      </c>
      <c r="AL439" s="53" t="s">
        <v>1830</v>
      </c>
      <c r="AM439" s="53" t="s">
        <v>1831</v>
      </c>
      <c r="AN439" s="53" t="s">
        <v>1769</v>
      </c>
      <c r="AO439" s="53" t="s">
        <v>641</v>
      </c>
    </row>
    <row r="440" spans="1:41" x14ac:dyDescent="0.25">
      <c r="A440" s="53" t="s">
        <v>27</v>
      </c>
      <c r="B440" s="53" t="s">
        <v>1960</v>
      </c>
      <c r="C440" s="53" t="s">
        <v>1961</v>
      </c>
      <c r="D440" s="53" t="s">
        <v>1852</v>
      </c>
      <c r="E440" s="53" t="s">
        <v>510</v>
      </c>
      <c r="F440" s="53" t="s">
        <v>775</v>
      </c>
      <c r="G440" s="53" t="s">
        <v>1813</v>
      </c>
      <c r="H440" s="53" t="s">
        <v>775</v>
      </c>
      <c r="I440" s="53" t="s">
        <v>1813</v>
      </c>
      <c r="J440" s="53" t="s">
        <v>1814</v>
      </c>
      <c r="K440" s="53" t="s">
        <v>780</v>
      </c>
      <c r="L440" s="53" t="s">
        <v>1962</v>
      </c>
      <c r="M440" s="53" t="s">
        <v>1816</v>
      </c>
      <c r="N440" s="53" t="s">
        <v>1817</v>
      </c>
      <c r="O440" s="53" t="s">
        <v>1818</v>
      </c>
      <c r="P440" s="53" t="s">
        <v>1819</v>
      </c>
      <c r="Q440" s="53" t="s">
        <v>1820</v>
      </c>
      <c r="R440" s="53" t="s">
        <v>1821</v>
      </c>
      <c r="S440" s="53" t="s">
        <v>1963</v>
      </c>
      <c r="T440" s="53" t="s">
        <v>1964</v>
      </c>
      <c r="U440" s="53" t="s">
        <v>1824</v>
      </c>
      <c r="V440" s="53" t="s">
        <v>1825</v>
      </c>
      <c r="W440" s="53" t="s">
        <v>1856</v>
      </c>
      <c r="X440" s="53" t="s">
        <v>1857</v>
      </c>
      <c r="Y440" s="53" t="s">
        <v>1827</v>
      </c>
      <c r="Z440" s="53">
        <v>1012.1</v>
      </c>
      <c r="AA440" s="53">
        <v>726.8</v>
      </c>
      <c r="AB440" s="53">
        <v>285.3</v>
      </c>
      <c r="AC440" s="53">
        <v>726.8</v>
      </c>
      <c r="AD440" s="53">
        <v>0</v>
      </c>
      <c r="AE440" s="53">
        <v>0</v>
      </c>
      <c r="AF440" s="53" t="s">
        <v>1828</v>
      </c>
      <c r="AG440" s="53" t="s">
        <v>1814</v>
      </c>
      <c r="AH440" s="53" t="s">
        <v>780</v>
      </c>
      <c r="AI440" s="53" t="s">
        <v>1829</v>
      </c>
      <c r="AJ440" s="53" t="s">
        <v>1824</v>
      </c>
      <c r="AK440" s="53" t="s">
        <v>496</v>
      </c>
      <c r="AL440" s="53" t="s">
        <v>1830</v>
      </c>
      <c r="AM440" s="53" t="s">
        <v>1831</v>
      </c>
      <c r="AN440" s="53" t="s">
        <v>1770</v>
      </c>
      <c r="AO440" s="53" t="s">
        <v>641</v>
      </c>
    </row>
    <row r="441" spans="1:41" x14ac:dyDescent="0.25">
      <c r="A441" s="53" t="s">
        <v>27</v>
      </c>
      <c r="B441" s="53" t="s">
        <v>1809</v>
      </c>
      <c r="C441" s="53" t="s">
        <v>1810</v>
      </c>
      <c r="D441" s="53" t="s">
        <v>1811</v>
      </c>
      <c r="E441" s="53" t="s">
        <v>1812</v>
      </c>
      <c r="F441" s="53" t="s">
        <v>775</v>
      </c>
      <c r="G441" s="53" t="s">
        <v>1813</v>
      </c>
      <c r="H441" s="53" t="s">
        <v>775</v>
      </c>
      <c r="I441" s="53" t="s">
        <v>1813</v>
      </c>
      <c r="J441" s="53" t="s">
        <v>1814</v>
      </c>
      <c r="K441" s="53" t="s">
        <v>780</v>
      </c>
      <c r="L441" s="53" t="s">
        <v>1815</v>
      </c>
      <c r="M441" s="53" t="s">
        <v>1816</v>
      </c>
      <c r="N441" s="53" t="s">
        <v>1817</v>
      </c>
      <c r="O441" s="53" t="s">
        <v>1818</v>
      </c>
      <c r="P441" s="53" t="s">
        <v>1819</v>
      </c>
      <c r="Q441" s="53" t="s">
        <v>1820</v>
      </c>
      <c r="R441" s="53" t="s">
        <v>1821</v>
      </c>
      <c r="S441" s="53" t="s">
        <v>1822</v>
      </c>
      <c r="T441" s="53" t="s">
        <v>1823</v>
      </c>
      <c r="U441" s="53" t="s">
        <v>1824</v>
      </c>
      <c r="V441" s="53" t="s">
        <v>1825</v>
      </c>
      <c r="W441" s="53" t="s">
        <v>1826</v>
      </c>
      <c r="X441" s="53" t="s">
        <v>1825</v>
      </c>
      <c r="Y441" s="53" t="s">
        <v>1827</v>
      </c>
      <c r="Z441" s="53">
        <v>357.04</v>
      </c>
      <c r="AA441" s="53">
        <v>357.04</v>
      </c>
      <c r="AB441" s="53">
        <v>0</v>
      </c>
      <c r="AC441" s="53">
        <v>357.04</v>
      </c>
      <c r="AD441" s="53">
        <v>0</v>
      </c>
      <c r="AE441" s="53">
        <v>0</v>
      </c>
      <c r="AF441" s="53" t="s">
        <v>1828</v>
      </c>
      <c r="AG441" s="53" t="s">
        <v>1814</v>
      </c>
      <c r="AH441" s="53" t="s">
        <v>780</v>
      </c>
      <c r="AI441" s="53" t="s">
        <v>1829</v>
      </c>
      <c r="AJ441" s="53" t="s">
        <v>1824</v>
      </c>
      <c r="AK441" s="53" t="s">
        <v>496</v>
      </c>
      <c r="AL441" s="53" t="s">
        <v>1830</v>
      </c>
      <c r="AM441" s="53" t="s">
        <v>1831</v>
      </c>
      <c r="AN441" s="53" t="s">
        <v>1770</v>
      </c>
      <c r="AO441" s="53" t="s">
        <v>641</v>
      </c>
    </row>
    <row r="442" spans="1:41" x14ac:dyDescent="0.25">
      <c r="A442" s="53" t="s">
        <v>27</v>
      </c>
      <c r="B442" s="53" t="s">
        <v>1809</v>
      </c>
      <c r="C442" s="53" t="s">
        <v>1810</v>
      </c>
      <c r="D442" s="53" t="s">
        <v>1811</v>
      </c>
      <c r="E442" s="53" t="s">
        <v>1812</v>
      </c>
      <c r="F442" s="53" t="s">
        <v>775</v>
      </c>
      <c r="G442" s="53" t="s">
        <v>1813</v>
      </c>
      <c r="H442" s="53" t="s">
        <v>775</v>
      </c>
      <c r="I442" s="53" t="s">
        <v>1813</v>
      </c>
      <c r="J442" s="53" t="s">
        <v>1814</v>
      </c>
      <c r="K442" s="53" t="s">
        <v>780</v>
      </c>
      <c r="L442" s="53" t="s">
        <v>1815</v>
      </c>
      <c r="M442" s="53" t="s">
        <v>1816</v>
      </c>
      <c r="N442" s="53" t="s">
        <v>1817</v>
      </c>
      <c r="O442" s="53" t="s">
        <v>1818</v>
      </c>
      <c r="P442" s="53" t="s">
        <v>1819</v>
      </c>
      <c r="Q442" s="53" t="s">
        <v>1820</v>
      </c>
      <c r="R442" s="53" t="s">
        <v>1821</v>
      </c>
      <c r="S442" s="53" t="s">
        <v>1822</v>
      </c>
      <c r="T442" s="53" t="s">
        <v>1823</v>
      </c>
      <c r="U442" s="53" t="s">
        <v>1824</v>
      </c>
      <c r="V442" s="53" t="s">
        <v>1825</v>
      </c>
      <c r="W442" s="53" t="s">
        <v>1832</v>
      </c>
      <c r="X442" s="53" t="s">
        <v>1825</v>
      </c>
      <c r="Y442" s="53" t="s">
        <v>1827</v>
      </c>
      <c r="Z442" s="53">
        <v>5836.07</v>
      </c>
      <c r="AA442" s="53">
        <v>5836.07</v>
      </c>
      <c r="AB442" s="53">
        <v>0</v>
      </c>
      <c r="AC442" s="53">
        <v>5836.07</v>
      </c>
      <c r="AD442" s="53">
        <v>0</v>
      </c>
      <c r="AE442" s="53">
        <v>0</v>
      </c>
      <c r="AF442" s="53" t="s">
        <v>1828</v>
      </c>
      <c r="AG442" s="53" t="s">
        <v>1814</v>
      </c>
      <c r="AH442" s="53" t="s">
        <v>780</v>
      </c>
      <c r="AI442" s="53" t="s">
        <v>1829</v>
      </c>
      <c r="AJ442" s="53" t="s">
        <v>1824</v>
      </c>
      <c r="AK442" s="53" t="s">
        <v>496</v>
      </c>
      <c r="AL442" s="53" t="s">
        <v>1830</v>
      </c>
      <c r="AM442" s="53" t="s">
        <v>1831</v>
      </c>
      <c r="AN442" s="53" t="s">
        <v>1770</v>
      </c>
      <c r="AO442" s="53" t="s">
        <v>641</v>
      </c>
    </row>
    <row r="443" spans="1:41" x14ac:dyDescent="0.25">
      <c r="A443" s="53" t="s">
        <v>27</v>
      </c>
      <c r="B443" s="53" t="s">
        <v>1809</v>
      </c>
      <c r="C443" s="53" t="s">
        <v>1810</v>
      </c>
      <c r="D443" s="53" t="s">
        <v>1811</v>
      </c>
      <c r="E443" s="53" t="s">
        <v>1812</v>
      </c>
      <c r="F443" s="53" t="s">
        <v>775</v>
      </c>
      <c r="G443" s="53" t="s">
        <v>1813</v>
      </c>
      <c r="H443" s="53" t="s">
        <v>775</v>
      </c>
      <c r="I443" s="53" t="s">
        <v>1813</v>
      </c>
      <c r="J443" s="53" t="s">
        <v>1814</v>
      </c>
      <c r="K443" s="53" t="s">
        <v>780</v>
      </c>
      <c r="L443" s="53" t="s">
        <v>1815</v>
      </c>
      <c r="M443" s="53" t="s">
        <v>1816</v>
      </c>
      <c r="N443" s="53" t="s">
        <v>1817</v>
      </c>
      <c r="O443" s="53" t="s">
        <v>1818</v>
      </c>
      <c r="P443" s="53" t="s">
        <v>1819</v>
      </c>
      <c r="Q443" s="53" t="s">
        <v>1820</v>
      </c>
      <c r="R443" s="53" t="s">
        <v>1821</v>
      </c>
      <c r="S443" s="53" t="s">
        <v>1822</v>
      </c>
      <c r="T443" s="53" t="s">
        <v>1823</v>
      </c>
      <c r="U443" s="53" t="s">
        <v>1824</v>
      </c>
      <c r="V443" s="53" t="s">
        <v>1825</v>
      </c>
      <c r="W443" s="53" t="s">
        <v>1833</v>
      </c>
      <c r="X443" s="53" t="s">
        <v>1834</v>
      </c>
      <c r="Y443" s="53" t="s">
        <v>1827</v>
      </c>
      <c r="Z443" s="53">
        <v>708.17</v>
      </c>
      <c r="AA443" s="53">
        <v>708.17</v>
      </c>
      <c r="AB443" s="53">
        <v>0</v>
      </c>
      <c r="AC443" s="53">
        <v>708.17</v>
      </c>
      <c r="AD443" s="53">
        <v>0</v>
      </c>
      <c r="AE443" s="53">
        <v>0</v>
      </c>
      <c r="AF443" s="53" t="s">
        <v>1828</v>
      </c>
      <c r="AG443" s="53" t="s">
        <v>1814</v>
      </c>
      <c r="AH443" s="53" t="s">
        <v>780</v>
      </c>
      <c r="AI443" s="53" t="s">
        <v>1829</v>
      </c>
      <c r="AJ443" s="53" t="s">
        <v>1824</v>
      </c>
      <c r="AK443" s="53" t="s">
        <v>496</v>
      </c>
      <c r="AL443" s="53" t="s">
        <v>1830</v>
      </c>
      <c r="AM443" s="53" t="s">
        <v>1831</v>
      </c>
      <c r="AN443" s="53" t="s">
        <v>1770</v>
      </c>
      <c r="AO443" s="53" t="s">
        <v>641</v>
      </c>
    </row>
    <row r="444" spans="1:41" x14ac:dyDescent="0.25">
      <c r="A444" s="53" t="s">
        <v>27</v>
      </c>
      <c r="B444" s="53" t="s">
        <v>1809</v>
      </c>
      <c r="C444" s="53" t="s">
        <v>1810</v>
      </c>
      <c r="D444" s="53" t="s">
        <v>1811</v>
      </c>
      <c r="E444" s="53" t="s">
        <v>1812</v>
      </c>
      <c r="F444" s="53" t="s">
        <v>775</v>
      </c>
      <c r="G444" s="53" t="s">
        <v>1813</v>
      </c>
      <c r="H444" s="53" t="s">
        <v>775</v>
      </c>
      <c r="I444" s="53" t="s">
        <v>1813</v>
      </c>
      <c r="J444" s="53" t="s">
        <v>1814</v>
      </c>
      <c r="K444" s="53" t="s">
        <v>780</v>
      </c>
      <c r="L444" s="53" t="s">
        <v>1815</v>
      </c>
      <c r="M444" s="53" t="s">
        <v>1816</v>
      </c>
      <c r="N444" s="53" t="s">
        <v>1817</v>
      </c>
      <c r="O444" s="53" t="s">
        <v>1818</v>
      </c>
      <c r="P444" s="53" t="s">
        <v>1819</v>
      </c>
      <c r="Q444" s="53" t="s">
        <v>1820</v>
      </c>
      <c r="R444" s="53" t="s">
        <v>1821</v>
      </c>
      <c r="S444" s="53" t="s">
        <v>1822</v>
      </c>
      <c r="T444" s="53" t="s">
        <v>1823</v>
      </c>
      <c r="U444" s="53" t="s">
        <v>1824</v>
      </c>
      <c r="V444" s="53" t="s">
        <v>1825</v>
      </c>
      <c r="W444" s="53" t="s">
        <v>1833</v>
      </c>
      <c r="X444" s="53" t="s">
        <v>1835</v>
      </c>
      <c r="Y444" s="53" t="s">
        <v>1827</v>
      </c>
      <c r="Z444" s="53">
        <v>8.39</v>
      </c>
      <c r="AA444" s="53">
        <v>8.39</v>
      </c>
      <c r="AB444" s="53">
        <v>0</v>
      </c>
      <c r="AC444" s="53">
        <v>8.39</v>
      </c>
      <c r="AD444" s="53">
        <v>0</v>
      </c>
      <c r="AE444" s="53">
        <v>0</v>
      </c>
      <c r="AF444" s="53" t="s">
        <v>1828</v>
      </c>
      <c r="AG444" s="53" t="s">
        <v>1814</v>
      </c>
      <c r="AH444" s="53" t="s">
        <v>780</v>
      </c>
      <c r="AI444" s="53" t="s">
        <v>1829</v>
      </c>
      <c r="AJ444" s="53" t="s">
        <v>1824</v>
      </c>
      <c r="AK444" s="53" t="s">
        <v>496</v>
      </c>
      <c r="AL444" s="53" t="s">
        <v>1830</v>
      </c>
      <c r="AM444" s="53" t="s">
        <v>1831</v>
      </c>
      <c r="AN444" s="53" t="s">
        <v>1770</v>
      </c>
      <c r="AO444" s="53" t="s">
        <v>641</v>
      </c>
    </row>
    <row r="445" spans="1:41" x14ac:dyDescent="0.25">
      <c r="A445" s="53" t="s">
        <v>27</v>
      </c>
      <c r="B445" s="53" t="s">
        <v>1809</v>
      </c>
      <c r="C445" s="53" t="s">
        <v>1810</v>
      </c>
      <c r="D445" s="53" t="s">
        <v>1811</v>
      </c>
      <c r="E445" s="53" t="s">
        <v>1812</v>
      </c>
      <c r="F445" s="53" t="s">
        <v>775</v>
      </c>
      <c r="G445" s="53" t="s">
        <v>1813</v>
      </c>
      <c r="H445" s="53" t="s">
        <v>775</v>
      </c>
      <c r="I445" s="53" t="s">
        <v>1813</v>
      </c>
      <c r="J445" s="53" t="s">
        <v>1814</v>
      </c>
      <c r="K445" s="53" t="s">
        <v>780</v>
      </c>
      <c r="L445" s="53" t="s">
        <v>1815</v>
      </c>
      <c r="M445" s="53" t="s">
        <v>1816</v>
      </c>
      <c r="N445" s="53" t="s">
        <v>1817</v>
      </c>
      <c r="O445" s="53" t="s">
        <v>1818</v>
      </c>
      <c r="P445" s="53" t="s">
        <v>1819</v>
      </c>
      <c r="Q445" s="53" t="s">
        <v>1820</v>
      </c>
      <c r="R445" s="53" t="s">
        <v>1821</v>
      </c>
      <c r="S445" s="53" t="s">
        <v>1822</v>
      </c>
      <c r="T445" s="53" t="s">
        <v>1823</v>
      </c>
      <c r="U445" s="53" t="s">
        <v>1824</v>
      </c>
      <c r="V445" s="53" t="s">
        <v>1825</v>
      </c>
      <c r="W445" s="53" t="s">
        <v>1836</v>
      </c>
      <c r="X445" s="53" t="s">
        <v>1825</v>
      </c>
      <c r="Y445" s="53" t="s">
        <v>1827</v>
      </c>
      <c r="Z445" s="53">
        <v>4.93</v>
      </c>
      <c r="AA445" s="53">
        <v>4.93</v>
      </c>
      <c r="AB445" s="53">
        <v>0</v>
      </c>
      <c r="AC445" s="53">
        <v>4.93</v>
      </c>
      <c r="AD445" s="53">
        <v>0</v>
      </c>
      <c r="AE445" s="53">
        <v>0</v>
      </c>
      <c r="AF445" s="53" t="s">
        <v>1828</v>
      </c>
      <c r="AG445" s="53" t="s">
        <v>1814</v>
      </c>
      <c r="AH445" s="53" t="s">
        <v>780</v>
      </c>
      <c r="AI445" s="53" t="s">
        <v>1829</v>
      </c>
      <c r="AJ445" s="53" t="s">
        <v>1824</v>
      </c>
      <c r="AK445" s="53" t="s">
        <v>496</v>
      </c>
      <c r="AL445" s="53" t="s">
        <v>1830</v>
      </c>
      <c r="AM445" s="53" t="s">
        <v>1831</v>
      </c>
      <c r="AN445" s="53" t="s">
        <v>1770</v>
      </c>
      <c r="AO445" s="53" t="s">
        <v>641</v>
      </c>
    </row>
    <row r="446" spans="1:41" x14ac:dyDescent="0.25">
      <c r="A446" s="53" t="s">
        <v>27</v>
      </c>
      <c r="B446" s="53" t="s">
        <v>1809</v>
      </c>
      <c r="C446" s="53" t="s">
        <v>1810</v>
      </c>
      <c r="D446" s="53" t="s">
        <v>1811</v>
      </c>
      <c r="E446" s="53" t="s">
        <v>1812</v>
      </c>
      <c r="F446" s="53" t="s">
        <v>775</v>
      </c>
      <c r="G446" s="53" t="s">
        <v>1813</v>
      </c>
      <c r="H446" s="53" t="s">
        <v>775</v>
      </c>
      <c r="I446" s="53" t="s">
        <v>1813</v>
      </c>
      <c r="J446" s="53" t="s">
        <v>1814</v>
      </c>
      <c r="K446" s="53" t="s">
        <v>780</v>
      </c>
      <c r="L446" s="53" t="s">
        <v>1815</v>
      </c>
      <c r="M446" s="53" t="s">
        <v>1816</v>
      </c>
      <c r="N446" s="53" t="s">
        <v>1817</v>
      </c>
      <c r="O446" s="53" t="s">
        <v>1818</v>
      </c>
      <c r="P446" s="53" t="s">
        <v>1819</v>
      </c>
      <c r="Q446" s="53" t="s">
        <v>1820</v>
      </c>
      <c r="R446" s="53" t="s">
        <v>1821</v>
      </c>
      <c r="S446" s="53" t="s">
        <v>1822</v>
      </c>
      <c r="T446" s="53" t="s">
        <v>1823</v>
      </c>
      <c r="U446" s="53" t="s">
        <v>1824</v>
      </c>
      <c r="V446" s="53" t="s">
        <v>1825</v>
      </c>
      <c r="W446" s="53" t="s">
        <v>1837</v>
      </c>
      <c r="X446" s="53" t="s">
        <v>1825</v>
      </c>
      <c r="Y446" s="53" t="s">
        <v>1827</v>
      </c>
      <c r="Z446" s="53">
        <v>174.43</v>
      </c>
      <c r="AA446" s="53">
        <v>174.43</v>
      </c>
      <c r="AB446" s="53">
        <v>0</v>
      </c>
      <c r="AC446" s="53">
        <v>174.43</v>
      </c>
      <c r="AD446" s="53">
        <v>0</v>
      </c>
      <c r="AE446" s="53">
        <v>0</v>
      </c>
      <c r="AF446" s="53" t="s">
        <v>1828</v>
      </c>
      <c r="AG446" s="53" t="s">
        <v>1814</v>
      </c>
      <c r="AH446" s="53" t="s">
        <v>780</v>
      </c>
      <c r="AI446" s="53" t="s">
        <v>1829</v>
      </c>
      <c r="AJ446" s="53" t="s">
        <v>1824</v>
      </c>
      <c r="AK446" s="53" t="s">
        <v>496</v>
      </c>
      <c r="AL446" s="53" t="s">
        <v>1830</v>
      </c>
      <c r="AM446" s="53" t="s">
        <v>1831</v>
      </c>
      <c r="AN446" s="53" t="s">
        <v>1770</v>
      </c>
      <c r="AO446" s="53" t="s">
        <v>641</v>
      </c>
    </row>
    <row r="447" spans="1:41" x14ac:dyDescent="0.25">
      <c r="A447" s="53" t="s">
        <v>27</v>
      </c>
      <c r="B447" s="53" t="s">
        <v>1809</v>
      </c>
      <c r="C447" s="53" t="s">
        <v>1810</v>
      </c>
      <c r="D447" s="53" t="s">
        <v>1811</v>
      </c>
      <c r="E447" s="53" t="s">
        <v>1812</v>
      </c>
      <c r="F447" s="53" t="s">
        <v>775</v>
      </c>
      <c r="G447" s="53" t="s">
        <v>1813</v>
      </c>
      <c r="H447" s="53" t="s">
        <v>775</v>
      </c>
      <c r="I447" s="53" t="s">
        <v>1813</v>
      </c>
      <c r="J447" s="53" t="s">
        <v>1814</v>
      </c>
      <c r="K447" s="53" t="s">
        <v>780</v>
      </c>
      <c r="L447" s="53" t="s">
        <v>1815</v>
      </c>
      <c r="M447" s="53" t="s">
        <v>1816</v>
      </c>
      <c r="N447" s="53" t="s">
        <v>1817</v>
      </c>
      <c r="O447" s="53" t="s">
        <v>1818</v>
      </c>
      <c r="P447" s="53" t="s">
        <v>1819</v>
      </c>
      <c r="Q447" s="53" t="s">
        <v>1820</v>
      </c>
      <c r="R447" s="53" t="s">
        <v>1821</v>
      </c>
      <c r="S447" s="53" t="s">
        <v>1822</v>
      </c>
      <c r="T447" s="53" t="s">
        <v>1823</v>
      </c>
      <c r="U447" s="53" t="s">
        <v>1824</v>
      </c>
      <c r="V447" s="53" t="s">
        <v>1825</v>
      </c>
      <c r="W447" s="53" t="s">
        <v>1838</v>
      </c>
      <c r="X447" s="53" t="s">
        <v>1825</v>
      </c>
      <c r="Y447" s="53" t="s">
        <v>1827</v>
      </c>
      <c r="Z447" s="53">
        <v>313.55</v>
      </c>
      <c r="AA447" s="53">
        <v>313.55</v>
      </c>
      <c r="AB447" s="53">
        <v>0</v>
      </c>
      <c r="AC447" s="53">
        <v>313.55</v>
      </c>
      <c r="AD447" s="53">
        <v>0</v>
      </c>
      <c r="AE447" s="53">
        <v>0</v>
      </c>
      <c r="AF447" s="53" t="s">
        <v>1828</v>
      </c>
      <c r="AG447" s="53" t="s">
        <v>1814</v>
      </c>
      <c r="AH447" s="53" t="s">
        <v>780</v>
      </c>
      <c r="AI447" s="53" t="s">
        <v>1829</v>
      </c>
      <c r="AJ447" s="53" t="s">
        <v>1824</v>
      </c>
      <c r="AK447" s="53" t="s">
        <v>496</v>
      </c>
      <c r="AL447" s="53" t="s">
        <v>1830</v>
      </c>
      <c r="AM447" s="53" t="s">
        <v>1831</v>
      </c>
      <c r="AN447" s="53" t="s">
        <v>1770</v>
      </c>
      <c r="AO447" s="53" t="s">
        <v>641</v>
      </c>
    </row>
    <row r="448" spans="1:41" x14ac:dyDescent="0.25">
      <c r="A448" s="53" t="s">
        <v>27</v>
      </c>
      <c r="B448" s="53" t="s">
        <v>1839</v>
      </c>
      <c r="C448" s="53" t="s">
        <v>1840</v>
      </c>
      <c r="D448" s="53" t="s">
        <v>1841</v>
      </c>
      <c r="E448" s="53" t="s">
        <v>1842</v>
      </c>
      <c r="F448" s="53" t="s">
        <v>775</v>
      </c>
      <c r="G448" s="53" t="s">
        <v>1813</v>
      </c>
      <c r="H448" s="53" t="s">
        <v>775</v>
      </c>
      <c r="I448" s="53" t="s">
        <v>1813</v>
      </c>
      <c r="J448" s="53" t="s">
        <v>1843</v>
      </c>
      <c r="K448" s="53" t="s">
        <v>1844</v>
      </c>
      <c r="L448" s="53" t="s">
        <v>1845</v>
      </c>
      <c r="M448" s="53" t="s">
        <v>1816</v>
      </c>
      <c r="N448" s="53" t="s">
        <v>1817</v>
      </c>
      <c r="O448" s="53" t="s">
        <v>1818</v>
      </c>
      <c r="P448" s="53" t="s">
        <v>1819</v>
      </c>
      <c r="Q448" s="53" t="s">
        <v>1820</v>
      </c>
      <c r="R448" s="53" t="s">
        <v>1821</v>
      </c>
      <c r="S448" s="53" t="s">
        <v>1846</v>
      </c>
      <c r="T448" s="53" t="s">
        <v>1847</v>
      </c>
      <c r="U448" s="53" t="s">
        <v>1824</v>
      </c>
      <c r="V448" s="53" t="s">
        <v>1825</v>
      </c>
      <c r="W448" s="53" t="s">
        <v>1848</v>
      </c>
      <c r="X448" s="53" t="s">
        <v>1825</v>
      </c>
      <c r="Y448" s="53" t="s">
        <v>1827</v>
      </c>
      <c r="Z448" s="53">
        <v>1383.4</v>
      </c>
      <c r="AA448" s="53">
        <v>1383.4</v>
      </c>
      <c r="AB448" s="53">
        <v>0</v>
      </c>
      <c r="AC448" s="53">
        <v>1383.4</v>
      </c>
      <c r="AD448" s="53">
        <v>0</v>
      </c>
      <c r="AE448" s="53">
        <v>0</v>
      </c>
      <c r="AF448" s="53" t="s">
        <v>1828</v>
      </c>
      <c r="AG448" s="53" t="s">
        <v>1843</v>
      </c>
      <c r="AH448" s="53" t="s">
        <v>1844</v>
      </c>
      <c r="AI448" s="53" t="s">
        <v>1849</v>
      </c>
      <c r="AJ448" s="53" t="s">
        <v>1824</v>
      </c>
      <c r="AK448" s="53" t="s">
        <v>496</v>
      </c>
      <c r="AL448" s="53" t="s">
        <v>1830</v>
      </c>
      <c r="AM448" s="53" t="s">
        <v>1831</v>
      </c>
      <c r="AN448" s="53" t="s">
        <v>1769</v>
      </c>
      <c r="AO448" s="53" t="s">
        <v>641</v>
      </c>
    </row>
    <row r="449" spans="1:41" x14ac:dyDescent="0.25">
      <c r="A449" s="53" t="s">
        <v>27</v>
      </c>
      <c r="B449" s="53" t="s">
        <v>1950</v>
      </c>
      <c r="C449" s="53" t="s">
        <v>1951</v>
      </c>
      <c r="D449" s="53" t="s">
        <v>1852</v>
      </c>
      <c r="E449" s="53" t="s">
        <v>510</v>
      </c>
      <c r="F449" s="53" t="s">
        <v>775</v>
      </c>
      <c r="G449" s="53" t="s">
        <v>1813</v>
      </c>
      <c r="H449" s="53" t="s">
        <v>775</v>
      </c>
      <c r="I449" s="53" t="s">
        <v>1813</v>
      </c>
      <c r="J449" s="53" t="s">
        <v>1814</v>
      </c>
      <c r="K449" s="53" t="s">
        <v>780</v>
      </c>
      <c r="L449" s="53" t="s">
        <v>1952</v>
      </c>
      <c r="M449" s="53" t="s">
        <v>1816</v>
      </c>
      <c r="N449" s="53" t="s">
        <v>1817</v>
      </c>
      <c r="O449" s="53" t="s">
        <v>1818</v>
      </c>
      <c r="P449" s="53" t="s">
        <v>1819</v>
      </c>
      <c r="Q449" s="53" t="s">
        <v>1820</v>
      </c>
      <c r="R449" s="53" t="s">
        <v>1821</v>
      </c>
      <c r="S449" s="53" t="s">
        <v>1953</v>
      </c>
      <c r="T449" s="53" t="s">
        <v>1954</v>
      </c>
      <c r="U449" s="53" t="s">
        <v>1824</v>
      </c>
      <c r="V449" s="53" t="s">
        <v>1825</v>
      </c>
      <c r="W449" s="53" t="s">
        <v>1856</v>
      </c>
      <c r="X449" s="53" t="s">
        <v>1857</v>
      </c>
      <c r="Y449" s="53" t="s">
        <v>1827</v>
      </c>
      <c r="Z449" s="53">
        <v>987.71</v>
      </c>
      <c r="AA449" s="53">
        <v>323.08999999999997</v>
      </c>
      <c r="AB449" s="53">
        <v>664.62</v>
      </c>
      <c r="AC449" s="53">
        <v>323.08999999999997</v>
      </c>
      <c r="AD449" s="53">
        <v>0</v>
      </c>
      <c r="AE449" s="53">
        <v>0</v>
      </c>
      <c r="AF449" s="53" t="s">
        <v>1828</v>
      </c>
      <c r="AG449" s="53" t="s">
        <v>1814</v>
      </c>
      <c r="AH449" s="53" t="s">
        <v>780</v>
      </c>
      <c r="AI449" s="53" t="s">
        <v>1829</v>
      </c>
      <c r="AJ449" s="53" t="s">
        <v>1824</v>
      </c>
      <c r="AK449" s="53" t="s">
        <v>496</v>
      </c>
      <c r="AL449" s="53" t="s">
        <v>1830</v>
      </c>
      <c r="AM449" s="53" t="s">
        <v>1831</v>
      </c>
      <c r="AN449" s="53" t="s">
        <v>1770</v>
      </c>
      <c r="AO449" s="53" t="s">
        <v>641</v>
      </c>
    </row>
    <row r="450" spans="1:41" x14ac:dyDescent="0.25">
      <c r="A450" s="53" t="s">
        <v>27</v>
      </c>
      <c r="B450" s="53" t="s">
        <v>1955</v>
      </c>
      <c r="C450" s="53" t="s">
        <v>1956</v>
      </c>
      <c r="D450" s="53" t="s">
        <v>1852</v>
      </c>
      <c r="E450" s="53" t="s">
        <v>510</v>
      </c>
      <c r="F450" s="53" t="s">
        <v>775</v>
      </c>
      <c r="G450" s="53" t="s">
        <v>1813</v>
      </c>
      <c r="H450" s="53" t="s">
        <v>775</v>
      </c>
      <c r="I450" s="53" t="s">
        <v>1813</v>
      </c>
      <c r="J450" s="53" t="s">
        <v>1814</v>
      </c>
      <c r="K450" s="53" t="s">
        <v>780</v>
      </c>
      <c r="L450" s="53" t="s">
        <v>1957</v>
      </c>
      <c r="M450" s="53" t="s">
        <v>1816</v>
      </c>
      <c r="N450" s="53" t="s">
        <v>1817</v>
      </c>
      <c r="O450" s="53" t="s">
        <v>1818</v>
      </c>
      <c r="P450" s="53" t="s">
        <v>1819</v>
      </c>
      <c r="Q450" s="53" t="s">
        <v>1820</v>
      </c>
      <c r="R450" s="53" t="s">
        <v>1821</v>
      </c>
      <c r="S450" s="53" t="s">
        <v>1958</v>
      </c>
      <c r="T450" s="53" t="s">
        <v>1959</v>
      </c>
      <c r="U450" s="53" t="s">
        <v>1824</v>
      </c>
      <c r="V450" s="53" t="s">
        <v>1825</v>
      </c>
      <c r="W450" s="53" t="s">
        <v>1856</v>
      </c>
      <c r="X450" s="53" t="s">
        <v>1857</v>
      </c>
      <c r="Y450" s="53" t="s">
        <v>1827</v>
      </c>
      <c r="Z450" s="53">
        <v>658.58</v>
      </c>
      <c r="AA450" s="53">
        <v>390.54</v>
      </c>
      <c r="AB450" s="53">
        <v>268.04000000000002</v>
      </c>
      <c r="AC450" s="53">
        <v>390.54</v>
      </c>
      <c r="AD450" s="53">
        <v>0</v>
      </c>
      <c r="AE450" s="53">
        <v>0</v>
      </c>
      <c r="AF450" s="53" t="s">
        <v>1828</v>
      </c>
      <c r="AG450" s="53" t="s">
        <v>1814</v>
      </c>
      <c r="AH450" s="53" t="s">
        <v>780</v>
      </c>
      <c r="AI450" s="53" t="s">
        <v>1829</v>
      </c>
      <c r="AJ450" s="53" t="s">
        <v>1824</v>
      </c>
      <c r="AK450" s="53" t="s">
        <v>496</v>
      </c>
      <c r="AL450" s="53" t="s">
        <v>1830</v>
      </c>
      <c r="AM450" s="53" t="s">
        <v>1831</v>
      </c>
      <c r="AN450" s="53" t="s">
        <v>1770</v>
      </c>
      <c r="AO450" s="53" t="s">
        <v>641</v>
      </c>
    </row>
    <row r="451" spans="1:41" x14ac:dyDescent="0.25">
      <c r="A451" s="53" t="s">
        <v>27</v>
      </c>
      <c r="B451" s="53" t="s">
        <v>1850</v>
      </c>
      <c r="C451" s="53" t="s">
        <v>1851</v>
      </c>
      <c r="D451" s="53" t="s">
        <v>1852</v>
      </c>
      <c r="E451" s="53" t="s">
        <v>510</v>
      </c>
      <c r="F451" s="53" t="s">
        <v>775</v>
      </c>
      <c r="G451" s="53" t="s">
        <v>1813</v>
      </c>
      <c r="H451" s="53" t="s">
        <v>775</v>
      </c>
      <c r="I451" s="53" t="s">
        <v>1813</v>
      </c>
      <c r="J451" s="53" t="s">
        <v>1814</v>
      </c>
      <c r="K451" s="53" t="s">
        <v>780</v>
      </c>
      <c r="L451" s="53" t="s">
        <v>1853</v>
      </c>
      <c r="M451" s="53" t="s">
        <v>1816</v>
      </c>
      <c r="N451" s="53" t="s">
        <v>1817</v>
      </c>
      <c r="O451" s="53" t="s">
        <v>1818</v>
      </c>
      <c r="P451" s="53" t="s">
        <v>1819</v>
      </c>
      <c r="Q451" s="53" t="s">
        <v>1820</v>
      </c>
      <c r="R451" s="53" t="s">
        <v>1821</v>
      </c>
      <c r="S451" s="53" t="s">
        <v>1854</v>
      </c>
      <c r="T451" s="53" t="s">
        <v>1855</v>
      </c>
      <c r="U451" s="53" t="s">
        <v>1824</v>
      </c>
      <c r="V451" s="53" t="s">
        <v>1825</v>
      </c>
      <c r="W451" s="53" t="s">
        <v>1856</v>
      </c>
      <c r="X451" s="53" t="s">
        <v>1857</v>
      </c>
      <c r="Y451" s="53" t="s">
        <v>1827</v>
      </c>
      <c r="Z451" s="53">
        <v>1000</v>
      </c>
      <c r="AA451" s="53">
        <v>482</v>
      </c>
      <c r="AB451" s="53">
        <v>518</v>
      </c>
      <c r="AC451" s="53">
        <v>482</v>
      </c>
      <c r="AD451" s="53">
        <v>0</v>
      </c>
      <c r="AE451" s="53">
        <v>0</v>
      </c>
      <c r="AF451" s="53" t="s">
        <v>1828</v>
      </c>
      <c r="AG451" s="53" t="s">
        <v>1814</v>
      </c>
      <c r="AH451" s="53" t="s">
        <v>780</v>
      </c>
      <c r="AI451" s="53" t="s">
        <v>1829</v>
      </c>
      <c r="AJ451" s="53" t="s">
        <v>1824</v>
      </c>
      <c r="AK451" s="53" t="s">
        <v>496</v>
      </c>
      <c r="AL451" s="53" t="s">
        <v>1830</v>
      </c>
      <c r="AM451" s="53" t="s">
        <v>1831</v>
      </c>
      <c r="AN451" s="53" t="s">
        <v>1770</v>
      </c>
      <c r="AO451" s="53" t="s">
        <v>641</v>
      </c>
    </row>
    <row r="452" spans="1:41" x14ac:dyDescent="0.25">
      <c r="A452" s="53" t="s">
        <v>27</v>
      </c>
      <c r="B452" s="53" t="s">
        <v>1858</v>
      </c>
      <c r="C452" s="53" t="s">
        <v>1859</v>
      </c>
      <c r="D452" s="53" t="s">
        <v>1852</v>
      </c>
      <c r="E452" s="53" t="s">
        <v>510</v>
      </c>
      <c r="F452" s="53" t="s">
        <v>775</v>
      </c>
      <c r="G452" s="53" t="s">
        <v>1813</v>
      </c>
      <c r="H452" s="53" t="s">
        <v>775</v>
      </c>
      <c r="I452" s="53" t="s">
        <v>1813</v>
      </c>
      <c r="J452" s="53" t="s">
        <v>1814</v>
      </c>
      <c r="K452" s="53" t="s">
        <v>780</v>
      </c>
      <c r="L452" s="53" t="s">
        <v>1860</v>
      </c>
      <c r="M452" s="53" t="s">
        <v>1816</v>
      </c>
      <c r="N452" s="53" t="s">
        <v>1817</v>
      </c>
      <c r="O452" s="53" t="s">
        <v>1818</v>
      </c>
      <c r="P452" s="53" t="s">
        <v>1819</v>
      </c>
      <c r="Q452" s="53" t="s">
        <v>1820</v>
      </c>
      <c r="R452" s="53" t="s">
        <v>1821</v>
      </c>
      <c r="S452" s="53" t="s">
        <v>1861</v>
      </c>
      <c r="T452" s="53" t="s">
        <v>1862</v>
      </c>
      <c r="U452" s="53" t="s">
        <v>1824</v>
      </c>
      <c r="V452" s="53" t="s">
        <v>1825</v>
      </c>
      <c r="W452" s="53" t="s">
        <v>1856</v>
      </c>
      <c r="X452" s="53" t="s">
        <v>1857</v>
      </c>
      <c r="Y452" s="53" t="s">
        <v>1827</v>
      </c>
      <c r="Z452" s="53">
        <v>860.17</v>
      </c>
      <c r="AA452" s="53">
        <v>778.65</v>
      </c>
      <c r="AB452" s="53">
        <v>81.52</v>
      </c>
      <c r="AC452" s="53">
        <v>778.65</v>
      </c>
      <c r="AD452" s="53">
        <v>0</v>
      </c>
      <c r="AE452" s="53">
        <v>0</v>
      </c>
      <c r="AF452" s="53" t="s">
        <v>1828</v>
      </c>
      <c r="AG452" s="53" t="s">
        <v>1814</v>
      </c>
      <c r="AH452" s="53" t="s">
        <v>780</v>
      </c>
      <c r="AI452" s="53" t="s">
        <v>1829</v>
      </c>
      <c r="AJ452" s="53" t="s">
        <v>1824</v>
      </c>
      <c r="AK452" s="53" t="s">
        <v>496</v>
      </c>
      <c r="AL452" s="53" t="s">
        <v>1830</v>
      </c>
      <c r="AM452" s="53" t="s">
        <v>1831</v>
      </c>
      <c r="AN452" s="53" t="s">
        <v>1770</v>
      </c>
      <c r="AO452" s="53" t="s">
        <v>641</v>
      </c>
    </row>
    <row r="453" spans="1:41" x14ac:dyDescent="0.25">
      <c r="A453" s="53" t="s">
        <v>27</v>
      </c>
      <c r="B453" s="53" t="s">
        <v>1863</v>
      </c>
      <c r="C453" s="53" t="s">
        <v>1864</v>
      </c>
      <c r="D453" s="53" t="s">
        <v>1852</v>
      </c>
      <c r="E453" s="53" t="s">
        <v>510</v>
      </c>
      <c r="F453" s="53" t="s">
        <v>775</v>
      </c>
      <c r="G453" s="53" t="s">
        <v>1813</v>
      </c>
      <c r="H453" s="53" t="s">
        <v>775</v>
      </c>
      <c r="I453" s="53" t="s">
        <v>1813</v>
      </c>
      <c r="J453" s="53" t="s">
        <v>1814</v>
      </c>
      <c r="K453" s="53" t="s">
        <v>780</v>
      </c>
      <c r="L453" s="53" t="s">
        <v>1860</v>
      </c>
      <c r="M453" s="53" t="s">
        <v>1816</v>
      </c>
      <c r="N453" s="53" t="s">
        <v>1817</v>
      </c>
      <c r="O453" s="53" t="s">
        <v>1818</v>
      </c>
      <c r="P453" s="53" t="s">
        <v>1819</v>
      </c>
      <c r="Q453" s="53" t="s">
        <v>1820</v>
      </c>
      <c r="R453" s="53" t="s">
        <v>1821</v>
      </c>
      <c r="S453" s="53" t="s">
        <v>1865</v>
      </c>
      <c r="T453" s="53" t="s">
        <v>1866</v>
      </c>
      <c r="U453" s="53" t="s">
        <v>1824</v>
      </c>
      <c r="V453" s="53" t="s">
        <v>1825</v>
      </c>
      <c r="W453" s="53" t="s">
        <v>1856</v>
      </c>
      <c r="X453" s="53" t="s">
        <v>1857</v>
      </c>
      <c r="Y453" s="53" t="s">
        <v>1827</v>
      </c>
      <c r="Z453" s="53">
        <v>506.77</v>
      </c>
      <c r="AA453" s="53">
        <v>478.65</v>
      </c>
      <c r="AB453" s="53">
        <v>28.12</v>
      </c>
      <c r="AC453" s="53">
        <v>478.65</v>
      </c>
      <c r="AD453" s="53">
        <v>0</v>
      </c>
      <c r="AE453" s="53">
        <v>0</v>
      </c>
      <c r="AF453" s="53" t="s">
        <v>1828</v>
      </c>
      <c r="AG453" s="53" t="s">
        <v>1814</v>
      </c>
      <c r="AH453" s="53" t="s">
        <v>780</v>
      </c>
      <c r="AI453" s="53" t="s">
        <v>1829</v>
      </c>
      <c r="AJ453" s="53" t="s">
        <v>1824</v>
      </c>
      <c r="AK453" s="53" t="s">
        <v>496</v>
      </c>
      <c r="AL453" s="53" t="s">
        <v>1830</v>
      </c>
      <c r="AM453" s="53" t="s">
        <v>1831</v>
      </c>
      <c r="AN453" s="53" t="s">
        <v>1770</v>
      </c>
      <c r="AO453" s="53" t="s">
        <v>641</v>
      </c>
    </row>
    <row r="454" spans="1:41" x14ac:dyDescent="0.25">
      <c r="A454" s="53" t="s">
        <v>27</v>
      </c>
      <c r="B454" s="53" t="s">
        <v>1867</v>
      </c>
      <c r="C454" s="53" t="s">
        <v>1868</v>
      </c>
      <c r="D454" s="53" t="s">
        <v>1852</v>
      </c>
      <c r="E454" s="53" t="s">
        <v>510</v>
      </c>
      <c r="F454" s="53" t="s">
        <v>775</v>
      </c>
      <c r="G454" s="53" t="s">
        <v>1813</v>
      </c>
      <c r="H454" s="53" t="s">
        <v>775</v>
      </c>
      <c r="I454" s="53" t="s">
        <v>1813</v>
      </c>
      <c r="J454" s="53" t="s">
        <v>1814</v>
      </c>
      <c r="K454" s="53" t="s">
        <v>780</v>
      </c>
      <c r="L454" s="53" t="s">
        <v>1869</v>
      </c>
      <c r="M454" s="53" t="s">
        <v>1816</v>
      </c>
      <c r="N454" s="53" t="s">
        <v>1817</v>
      </c>
      <c r="O454" s="53" t="s">
        <v>1818</v>
      </c>
      <c r="P454" s="53" t="s">
        <v>1819</v>
      </c>
      <c r="Q454" s="53" t="s">
        <v>1820</v>
      </c>
      <c r="R454" s="53" t="s">
        <v>1821</v>
      </c>
      <c r="S454" s="53" t="s">
        <v>1870</v>
      </c>
      <c r="T454" s="53" t="s">
        <v>1871</v>
      </c>
      <c r="U454" s="53" t="s">
        <v>1824</v>
      </c>
      <c r="V454" s="53" t="s">
        <v>1825</v>
      </c>
      <c r="W454" s="53" t="s">
        <v>1856</v>
      </c>
      <c r="X454" s="53" t="s">
        <v>1857</v>
      </c>
      <c r="Y454" s="53" t="s">
        <v>1827</v>
      </c>
      <c r="Z454" s="53">
        <v>4300</v>
      </c>
      <c r="AA454" s="53">
        <v>3261.38</v>
      </c>
      <c r="AB454" s="53">
        <v>1038.6199999999999</v>
      </c>
      <c r="AC454" s="53">
        <v>3261.38</v>
      </c>
      <c r="AD454" s="53">
        <v>0</v>
      </c>
      <c r="AE454" s="53">
        <v>0</v>
      </c>
      <c r="AF454" s="53" t="s">
        <v>1828</v>
      </c>
      <c r="AG454" s="53" t="s">
        <v>1814</v>
      </c>
      <c r="AH454" s="53" t="s">
        <v>780</v>
      </c>
      <c r="AI454" s="53" t="s">
        <v>1829</v>
      </c>
      <c r="AJ454" s="53" t="s">
        <v>1824</v>
      </c>
      <c r="AK454" s="53" t="s">
        <v>496</v>
      </c>
      <c r="AL454" s="53" t="s">
        <v>1830</v>
      </c>
      <c r="AM454" s="53" t="s">
        <v>1831</v>
      </c>
      <c r="AN454" s="53" t="s">
        <v>1770</v>
      </c>
      <c r="AO454" s="53" t="s">
        <v>641</v>
      </c>
    </row>
    <row r="455" spans="1:41" x14ac:dyDescent="0.25">
      <c r="A455" s="53" t="s">
        <v>27</v>
      </c>
      <c r="B455" s="53" t="s">
        <v>1872</v>
      </c>
      <c r="C455" s="53" t="s">
        <v>1873</v>
      </c>
      <c r="D455" s="53" t="s">
        <v>1841</v>
      </c>
      <c r="E455" s="53" t="s">
        <v>1842</v>
      </c>
      <c r="F455" s="53" t="s">
        <v>775</v>
      </c>
      <c r="G455" s="53" t="s">
        <v>1813</v>
      </c>
      <c r="H455" s="53" t="s">
        <v>775</v>
      </c>
      <c r="I455" s="53" t="s">
        <v>1813</v>
      </c>
      <c r="J455" s="53" t="s">
        <v>1843</v>
      </c>
      <c r="K455" s="53" t="s">
        <v>1844</v>
      </c>
      <c r="L455" s="53" t="s">
        <v>1874</v>
      </c>
      <c r="M455" s="53" t="s">
        <v>1816</v>
      </c>
      <c r="N455" s="53" t="s">
        <v>1817</v>
      </c>
      <c r="O455" s="53" t="s">
        <v>1818</v>
      </c>
      <c r="P455" s="53" t="s">
        <v>1819</v>
      </c>
      <c r="Q455" s="53" t="s">
        <v>1820</v>
      </c>
      <c r="R455" s="53" t="s">
        <v>1821</v>
      </c>
      <c r="S455" s="53" t="s">
        <v>1875</v>
      </c>
      <c r="T455" s="53" t="s">
        <v>1876</v>
      </c>
      <c r="U455" s="53" t="s">
        <v>1824</v>
      </c>
      <c r="V455" s="53" t="s">
        <v>1825</v>
      </c>
      <c r="W455" s="53" t="s">
        <v>1826</v>
      </c>
      <c r="X455" s="53" t="s">
        <v>1825</v>
      </c>
      <c r="Y455" s="53" t="s">
        <v>1827</v>
      </c>
      <c r="Z455" s="53">
        <v>76.45</v>
      </c>
      <c r="AA455" s="53">
        <v>76.45</v>
      </c>
      <c r="AB455" s="53">
        <v>0</v>
      </c>
      <c r="AC455" s="53">
        <v>76.45</v>
      </c>
      <c r="AD455" s="53">
        <v>0</v>
      </c>
      <c r="AE455" s="53">
        <v>0</v>
      </c>
      <c r="AF455" s="53" t="s">
        <v>1828</v>
      </c>
      <c r="AG455" s="53" t="s">
        <v>1843</v>
      </c>
      <c r="AH455" s="53" t="s">
        <v>1844</v>
      </c>
      <c r="AI455" s="53" t="s">
        <v>1849</v>
      </c>
      <c r="AJ455" s="53" t="s">
        <v>1824</v>
      </c>
      <c r="AK455" s="53" t="s">
        <v>496</v>
      </c>
      <c r="AL455" s="53" t="s">
        <v>1830</v>
      </c>
      <c r="AM455" s="53" t="s">
        <v>1831</v>
      </c>
      <c r="AN455" s="53" t="s">
        <v>1769</v>
      </c>
      <c r="AO455" s="53" t="s">
        <v>641</v>
      </c>
    </row>
    <row r="456" spans="1:41" x14ac:dyDescent="0.25">
      <c r="A456" s="53" t="s">
        <v>27</v>
      </c>
      <c r="B456" s="53" t="s">
        <v>1872</v>
      </c>
      <c r="C456" s="53" t="s">
        <v>1873</v>
      </c>
      <c r="D456" s="53" t="s">
        <v>1841</v>
      </c>
      <c r="E456" s="53" t="s">
        <v>1842</v>
      </c>
      <c r="F456" s="53" t="s">
        <v>775</v>
      </c>
      <c r="G456" s="53" t="s">
        <v>1813</v>
      </c>
      <c r="H456" s="53" t="s">
        <v>775</v>
      </c>
      <c r="I456" s="53" t="s">
        <v>1813</v>
      </c>
      <c r="J456" s="53" t="s">
        <v>1843</v>
      </c>
      <c r="K456" s="53" t="s">
        <v>1844</v>
      </c>
      <c r="L456" s="53" t="s">
        <v>1874</v>
      </c>
      <c r="M456" s="53" t="s">
        <v>1816</v>
      </c>
      <c r="N456" s="53" t="s">
        <v>1817</v>
      </c>
      <c r="O456" s="53" t="s">
        <v>1818</v>
      </c>
      <c r="P456" s="53" t="s">
        <v>1819</v>
      </c>
      <c r="Q456" s="53" t="s">
        <v>1820</v>
      </c>
      <c r="R456" s="53" t="s">
        <v>1821</v>
      </c>
      <c r="S456" s="53" t="s">
        <v>1875</v>
      </c>
      <c r="T456" s="53" t="s">
        <v>1876</v>
      </c>
      <c r="U456" s="53" t="s">
        <v>1824</v>
      </c>
      <c r="V456" s="53" t="s">
        <v>1825</v>
      </c>
      <c r="W456" s="53" t="s">
        <v>1832</v>
      </c>
      <c r="X456" s="53" t="s">
        <v>1825</v>
      </c>
      <c r="Y456" s="53" t="s">
        <v>1827</v>
      </c>
      <c r="Z456" s="53">
        <v>10.58</v>
      </c>
      <c r="AA456" s="53">
        <v>10.58</v>
      </c>
      <c r="AB456" s="53">
        <v>0</v>
      </c>
      <c r="AC456" s="53">
        <v>10.58</v>
      </c>
      <c r="AD456" s="53">
        <v>0</v>
      </c>
      <c r="AE456" s="53">
        <v>0</v>
      </c>
      <c r="AF456" s="53" t="s">
        <v>1828</v>
      </c>
      <c r="AG456" s="53" t="s">
        <v>1843</v>
      </c>
      <c r="AH456" s="53" t="s">
        <v>1844</v>
      </c>
      <c r="AI456" s="53" t="s">
        <v>1849</v>
      </c>
      <c r="AJ456" s="53" t="s">
        <v>1824</v>
      </c>
      <c r="AK456" s="53" t="s">
        <v>496</v>
      </c>
      <c r="AL456" s="53" t="s">
        <v>1830</v>
      </c>
      <c r="AM456" s="53" t="s">
        <v>1831</v>
      </c>
      <c r="AN456" s="53" t="s">
        <v>1769</v>
      </c>
      <c r="AO456" s="53" t="s">
        <v>641</v>
      </c>
    </row>
    <row r="457" spans="1:41" x14ac:dyDescent="0.25">
      <c r="A457" s="53" t="s">
        <v>27</v>
      </c>
      <c r="B457" s="53" t="s">
        <v>1872</v>
      </c>
      <c r="C457" s="53" t="s">
        <v>1873</v>
      </c>
      <c r="D457" s="53" t="s">
        <v>1841</v>
      </c>
      <c r="E457" s="53" t="s">
        <v>1842</v>
      </c>
      <c r="F457" s="53" t="s">
        <v>775</v>
      </c>
      <c r="G457" s="53" t="s">
        <v>1813</v>
      </c>
      <c r="H457" s="53" t="s">
        <v>775</v>
      </c>
      <c r="I457" s="53" t="s">
        <v>1813</v>
      </c>
      <c r="J457" s="53" t="s">
        <v>1843</v>
      </c>
      <c r="K457" s="53" t="s">
        <v>1844</v>
      </c>
      <c r="L457" s="53" t="s">
        <v>1874</v>
      </c>
      <c r="M457" s="53" t="s">
        <v>1816</v>
      </c>
      <c r="N457" s="53" t="s">
        <v>1817</v>
      </c>
      <c r="O457" s="53" t="s">
        <v>1818</v>
      </c>
      <c r="P457" s="53" t="s">
        <v>1819</v>
      </c>
      <c r="Q457" s="53" t="s">
        <v>1820</v>
      </c>
      <c r="R457" s="53" t="s">
        <v>1821</v>
      </c>
      <c r="S457" s="53" t="s">
        <v>1875</v>
      </c>
      <c r="T457" s="53" t="s">
        <v>1876</v>
      </c>
      <c r="U457" s="53" t="s">
        <v>1824</v>
      </c>
      <c r="V457" s="53" t="s">
        <v>1825</v>
      </c>
      <c r="W457" s="53" t="s">
        <v>1837</v>
      </c>
      <c r="X457" s="53" t="s">
        <v>1825</v>
      </c>
      <c r="Y457" s="53" t="s">
        <v>1827</v>
      </c>
      <c r="Z457" s="53">
        <v>21.52</v>
      </c>
      <c r="AA457" s="53">
        <v>21.52</v>
      </c>
      <c r="AB457" s="53">
        <v>0</v>
      </c>
      <c r="AC457" s="53">
        <v>21.52</v>
      </c>
      <c r="AD457" s="53">
        <v>0</v>
      </c>
      <c r="AE457" s="53">
        <v>0</v>
      </c>
      <c r="AF457" s="53" t="s">
        <v>1828</v>
      </c>
      <c r="AG457" s="53" t="s">
        <v>1843</v>
      </c>
      <c r="AH457" s="53" t="s">
        <v>1844</v>
      </c>
      <c r="AI457" s="53" t="s">
        <v>1849</v>
      </c>
      <c r="AJ457" s="53" t="s">
        <v>1824</v>
      </c>
      <c r="AK457" s="53" t="s">
        <v>496</v>
      </c>
      <c r="AL457" s="53" t="s">
        <v>1830</v>
      </c>
      <c r="AM457" s="53" t="s">
        <v>1831</v>
      </c>
      <c r="AN457" s="53" t="s">
        <v>1769</v>
      </c>
      <c r="AO457" s="53" t="s">
        <v>641</v>
      </c>
    </row>
    <row r="458" spans="1:41" x14ac:dyDescent="0.25">
      <c r="A458" s="53" t="s">
        <v>27</v>
      </c>
      <c r="B458" s="53" t="s">
        <v>1872</v>
      </c>
      <c r="C458" s="53" t="s">
        <v>1873</v>
      </c>
      <c r="D458" s="53" t="s">
        <v>1841</v>
      </c>
      <c r="E458" s="53" t="s">
        <v>1842</v>
      </c>
      <c r="F458" s="53" t="s">
        <v>775</v>
      </c>
      <c r="G458" s="53" t="s">
        <v>1813</v>
      </c>
      <c r="H458" s="53" t="s">
        <v>775</v>
      </c>
      <c r="I458" s="53" t="s">
        <v>1813</v>
      </c>
      <c r="J458" s="53" t="s">
        <v>1843</v>
      </c>
      <c r="K458" s="53" t="s">
        <v>1844</v>
      </c>
      <c r="L458" s="53" t="s">
        <v>1874</v>
      </c>
      <c r="M458" s="53" t="s">
        <v>1816</v>
      </c>
      <c r="N458" s="53" t="s">
        <v>1817</v>
      </c>
      <c r="O458" s="53" t="s">
        <v>1818</v>
      </c>
      <c r="P458" s="53" t="s">
        <v>1819</v>
      </c>
      <c r="Q458" s="53" t="s">
        <v>1820</v>
      </c>
      <c r="R458" s="53" t="s">
        <v>1821</v>
      </c>
      <c r="S458" s="53" t="s">
        <v>1875</v>
      </c>
      <c r="T458" s="53" t="s">
        <v>1876</v>
      </c>
      <c r="U458" s="53" t="s">
        <v>1824</v>
      </c>
      <c r="V458" s="53" t="s">
        <v>1825</v>
      </c>
      <c r="W458" s="53" t="s">
        <v>1838</v>
      </c>
      <c r="X458" s="53" t="s">
        <v>1825</v>
      </c>
      <c r="Y458" s="53" t="s">
        <v>1827</v>
      </c>
      <c r="Z458" s="53">
        <v>6.55</v>
      </c>
      <c r="AA458" s="53">
        <v>6.55</v>
      </c>
      <c r="AB458" s="53">
        <v>0</v>
      </c>
      <c r="AC458" s="53">
        <v>6.55</v>
      </c>
      <c r="AD458" s="53">
        <v>0</v>
      </c>
      <c r="AE458" s="53">
        <v>0</v>
      </c>
      <c r="AF458" s="53" t="s">
        <v>1828</v>
      </c>
      <c r="AG458" s="53" t="s">
        <v>1843</v>
      </c>
      <c r="AH458" s="53" t="s">
        <v>1844</v>
      </c>
      <c r="AI458" s="53" t="s">
        <v>1849</v>
      </c>
      <c r="AJ458" s="53" t="s">
        <v>1824</v>
      </c>
      <c r="AK458" s="53" t="s">
        <v>496</v>
      </c>
      <c r="AL458" s="53" t="s">
        <v>1830</v>
      </c>
      <c r="AM458" s="53" t="s">
        <v>1831</v>
      </c>
      <c r="AN458" s="53" t="s">
        <v>1769</v>
      </c>
      <c r="AO458" s="53" t="s">
        <v>641</v>
      </c>
    </row>
    <row r="459" spans="1:41" x14ac:dyDescent="0.25">
      <c r="A459" s="53" t="s">
        <v>27</v>
      </c>
      <c r="B459" s="53" t="s">
        <v>1872</v>
      </c>
      <c r="C459" s="53" t="s">
        <v>1873</v>
      </c>
      <c r="D459" s="53" t="s">
        <v>1841</v>
      </c>
      <c r="E459" s="53" t="s">
        <v>1842</v>
      </c>
      <c r="F459" s="53" t="s">
        <v>775</v>
      </c>
      <c r="G459" s="53" t="s">
        <v>1813</v>
      </c>
      <c r="H459" s="53" t="s">
        <v>775</v>
      </c>
      <c r="I459" s="53" t="s">
        <v>1813</v>
      </c>
      <c r="J459" s="53" t="s">
        <v>1843</v>
      </c>
      <c r="K459" s="53" t="s">
        <v>1844</v>
      </c>
      <c r="L459" s="53" t="s">
        <v>1874</v>
      </c>
      <c r="M459" s="53" t="s">
        <v>1816</v>
      </c>
      <c r="N459" s="53" t="s">
        <v>1817</v>
      </c>
      <c r="O459" s="53" t="s">
        <v>1818</v>
      </c>
      <c r="P459" s="53" t="s">
        <v>1819</v>
      </c>
      <c r="Q459" s="53" t="s">
        <v>1820</v>
      </c>
      <c r="R459" s="53" t="s">
        <v>1821</v>
      </c>
      <c r="S459" s="53" t="s">
        <v>1875</v>
      </c>
      <c r="T459" s="53" t="s">
        <v>1876</v>
      </c>
      <c r="U459" s="53" t="s">
        <v>1824</v>
      </c>
      <c r="V459" s="53" t="s">
        <v>1825</v>
      </c>
      <c r="W459" s="53" t="s">
        <v>1848</v>
      </c>
      <c r="X459" s="53" t="s">
        <v>1825</v>
      </c>
      <c r="Y459" s="53" t="s">
        <v>1827</v>
      </c>
      <c r="Z459" s="53">
        <v>1569.96</v>
      </c>
      <c r="AA459" s="53">
        <v>1569.96</v>
      </c>
      <c r="AB459" s="53">
        <v>0</v>
      </c>
      <c r="AC459" s="53">
        <v>1569.96</v>
      </c>
      <c r="AD459" s="53">
        <v>0</v>
      </c>
      <c r="AE459" s="53">
        <v>0</v>
      </c>
      <c r="AF459" s="53" t="s">
        <v>1828</v>
      </c>
      <c r="AG459" s="53" t="s">
        <v>1843</v>
      </c>
      <c r="AH459" s="53" t="s">
        <v>1844</v>
      </c>
      <c r="AI459" s="53" t="s">
        <v>1849</v>
      </c>
      <c r="AJ459" s="53" t="s">
        <v>1824</v>
      </c>
      <c r="AK459" s="53" t="s">
        <v>496</v>
      </c>
      <c r="AL459" s="53" t="s">
        <v>1830</v>
      </c>
      <c r="AM459" s="53" t="s">
        <v>1831</v>
      </c>
      <c r="AN459" s="53" t="s">
        <v>1769</v>
      </c>
      <c r="AO459" s="53" t="s">
        <v>641</v>
      </c>
    </row>
    <row r="460" spans="1:41" x14ac:dyDescent="0.25">
      <c r="A460" s="53" t="s">
        <v>27</v>
      </c>
      <c r="B460" s="53" t="s">
        <v>1877</v>
      </c>
      <c r="C460" s="53" t="s">
        <v>1878</v>
      </c>
      <c r="D460" s="53" t="s">
        <v>1841</v>
      </c>
      <c r="E460" s="53" t="s">
        <v>1842</v>
      </c>
      <c r="F460" s="53" t="s">
        <v>775</v>
      </c>
      <c r="G460" s="53" t="s">
        <v>1813</v>
      </c>
      <c r="H460" s="53" t="s">
        <v>775</v>
      </c>
      <c r="I460" s="53" t="s">
        <v>1813</v>
      </c>
      <c r="J460" s="53" t="s">
        <v>1843</v>
      </c>
      <c r="K460" s="53" t="s">
        <v>1844</v>
      </c>
      <c r="L460" s="53" t="s">
        <v>1879</v>
      </c>
      <c r="M460" s="53" t="s">
        <v>1816</v>
      </c>
      <c r="N460" s="53" t="s">
        <v>1817</v>
      </c>
      <c r="O460" s="53" t="s">
        <v>1818</v>
      </c>
      <c r="P460" s="53" t="s">
        <v>1819</v>
      </c>
      <c r="Q460" s="53" t="s">
        <v>1820</v>
      </c>
      <c r="R460" s="53" t="s">
        <v>1821</v>
      </c>
      <c r="S460" s="53" t="s">
        <v>1880</v>
      </c>
      <c r="T460" s="53" t="s">
        <v>1881</v>
      </c>
      <c r="U460" s="53" t="s">
        <v>1824</v>
      </c>
      <c r="V460" s="53" t="s">
        <v>1825</v>
      </c>
      <c r="W460" s="53" t="s">
        <v>1826</v>
      </c>
      <c r="X460" s="53" t="s">
        <v>1825</v>
      </c>
      <c r="Y460" s="53" t="s">
        <v>1827</v>
      </c>
      <c r="Z460" s="53">
        <v>102.05</v>
      </c>
      <c r="AA460" s="53">
        <v>99.79</v>
      </c>
      <c r="AB460" s="53">
        <v>2.2599999999999998</v>
      </c>
      <c r="AC460" s="53">
        <v>99.79</v>
      </c>
      <c r="AD460" s="53">
        <v>0</v>
      </c>
      <c r="AE460" s="53">
        <v>0</v>
      </c>
      <c r="AF460" s="53" t="s">
        <v>1828</v>
      </c>
      <c r="AG460" s="53" t="s">
        <v>1843</v>
      </c>
      <c r="AH460" s="53" t="s">
        <v>1844</v>
      </c>
      <c r="AI460" s="53" t="s">
        <v>1849</v>
      </c>
      <c r="AJ460" s="53" t="s">
        <v>1824</v>
      </c>
      <c r="AK460" s="53" t="s">
        <v>496</v>
      </c>
      <c r="AL460" s="53" t="s">
        <v>1830</v>
      </c>
      <c r="AM460" s="53" t="s">
        <v>1831</v>
      </c>
      <c r="AN460" s="53" t="s">
        <v>1769</v>
      </c>
      <c r="AO460" s="53" t="s">
        <v>641</v>
      </c>
    </row>
    <row r="461" spans="1:41" x14ac:dyDescent="0.25">
      <c r="A461" s="53" t="s">
        <v>27</v>
      </c>
      <c r="B461" s="53" t="s">
        <v>1877</v>
      </c>
      <c r="C461" s="53" t="s">
        <v>1878</v>
      </c>
      <c r="D461" s="53" t="s">
        <v>1841</v>
      </c>
      <c r="E461" s="53" t="s">
        <v>1842</v>
      </c>
      <c r="F461" s="53" t="s">
        <v>775</v>
      </c>
      <c r="G461" s="53" t="s">
        <v>1813</v>
      </c>
      <c r="H461" s="53" t="s">
        <v>775</v>
      </c>
      <c r="I461" s="53" t="s">
        <v>1813</v>
      </c>
      <c r="J461" s="53" t="s">
        <v>1843</v>
      </c>
      <c r="K461" s="53" t="s">
        <v>1844</v>
      </c>
      <c r="L461" s="53" t="s">
        <v>1879</v>
      </c>
      <c r="M461" s="53" t="s">
        <v>1816</v>
      </c>
      <c r="N461" s="53" t="s">
        <v>1817</v>
      </c>
      <c r="O461" s="53" t="s">
        <v>1818</v>
      </c>
      <c r="P461" s="53" t="s">
        <v>1819</v>
      </c>
      <c r="Q461" s="53" t="s">
        <v>1820</v>
      </c>
      <c r="R461" s="53" t="s">
        <v>1821</v>
      </c>
      <c r="S461" s="53" t="s">
        <v>1880</v>
      </c>
      <c r="T461" s="53" t="s">
        <v>1881</v>
      </c>
      <c r="U461" s="53" t="s">
        <v>1824</v>
      </c>
      <c r="V461" s="53" t="s">
        <v>1825</v>
      </c>
      <c r="W461" s="53" t="s">
        <v>1832</v>
      </c>
      <c r="X461" s="53" t="s">
        <v>1825</v>
      </c>
      <c r="Y461" s="53" t="s">
        <v>1827</v>
      </c>
      <c r="Z461" s="53">
        <v>166.27</v>
      </c>
      <c r="AA461" s="53">
        <v>165.83</v>
      </c>
      <c r="AB461" s="53">
        <v>0.44</v>
      </c>
      <c r="AC461" s="53">
        <v>165.83</v>
      </c>
      <c r="AD461" s="53">
        <v>0</v>
      </c>
      <c r="AE461" s="53">
        <v>0</v>
      </c>
      <c r="AF461" s="53" t="s">
        <v>1828</v>
      </c>
      <c r="AG461" s="53" t="s">
        <v>1843</v>
      </c>
      <c r="AH461" s="53" t="s">
        <v>1844</v>
      </c>
      <c r="AI461" s="53" t="s">
        <v>1849</v>
      </c>
      <c r="AJ461" s="53" t="s">
        <v>1824</v>
      </c>
      <c r="AK461" s="53" t="s">
        <v>496</v>
      </c>
      <c r="AL461" s="53" t="s">
        <v>1830</v>
      </c>
      <c r="AM461" s="53" t="s">
        <v>1831</v>
      </c>
      <c r="AN461" s="53" t="s">
        <v>1769</v>
      </c>
      <c r="AO461" s="53" t="s">
        <v>641</v>
      </c>
    </row>
    <row r="462" spans="1:41" x14ac:dyDescent="0.25">
      <c r="A462" s="53" t="s">
        <v>27</v>
      </c>
      <c r="B462" s="53" t="s">
        <v>1877</v>
      </c>
      <c r="C462" s="53" t="s">
        <v>1878</v>
      </c>
      <c r="D462" s="53" t="s">
        <v>1841</v>
      </c>
      <c r="E462" s="53" t="s">
        <v>1842</v>
      </c>
      <c r="F462" s="53" t="s">
        <v>775</v>
      </c>
      <c r="G462" s="53" t="s">
        <v>1813</v>
      </c>
      <c r="H462" s="53" t="s">
        <v>775</v>
      </c>
      <c r="I462" s="53" t="s">
        <v>1813</v>
      </c>
      <c r="J462" s="53" t="s">
        <v>1843</v>
      </c>
      <c r="K462" s="53" t="s">
        <v>1844</v>
      </c>
      <c r="L462" s="53" t="s">
        <v>1879</v>
      </c>
      <c r="M462" s="53" t="s">
        <v>1816</v>
      </c>
      <c r="N462" s="53" t="s">
        <v>1817</v>
      </c>
      <c r="O462" s="53" t="s">
        <v>1818</v>
      </c>
      <c r="P462" s="53" t="s">
        <v>1819</v>
      </c>
      <c r="Q462" s="53" t="s">
        <v>1820</v>
      </c>
      <c r="R462" s="53" t="s">
        <v>1821</v>
      </c>
      <c r="S462" s="53" t="s">
        <v>1880</v>
      </c>
      <c r="T462" s="53" t="s">
        <v>1881</v>
      </c>
      <c r="U462" s="53" t="s">
        <v>1824</v>
      </c>
      <c r="V462" s="53" t="s">
        <v>1825</v>
      </c>
      <c r="W462" s="53" t="s">
        <v>1837</v>
      </c>
      <c r="X462" s="53" t="s">
        <v>1825</v>
      </c>
      <c r="Y462" s="53" t="s">
        <v>1827</v>
      </c>
      <c r="Z462" s="53">
        <v>133.68</v>
      </c>
      <c r="AA462" s="53">
        <v>131.82</v>
      </c>
      <c r="AB462" s="53">
        <v>1.86</v>
      </c>
      <c r="AC462" s="53">
        <v>131.82</v>
      </c>
      <c r="AD462" s="53">
        <v>0</v>
      </c>
      <c r="AE462" s="53">
        <v>0</v>
      </c>
      <c r="AF462" s="53" t="s">
        <v>1828</v>
      </c>
      <c r="AG462" s="53" t="s">
        <v>1843</v>
      </c>
      <c r="AH462" s="53" t="s">
        <v>1844</v>
      </c>
      <c r="AI462" s="53" t="s">
        <v>1849</v>
      </c>
      <c r="AJ462" s="53" t="s">
        <v>1824</v>
      </c>
      <c r="AK462" s="53" t="s">
        <v>496</v>
      </c>
      <c r="AL462" s="53" t="s">
        <v>1830</v>
      </c>
      <c r="AM462" s="53" t="s">
        <v>1831</v>
      </c>
      <c r="AN462" s="53" t="s">
        <v>1769</v>
      </c>
      <c r="AO462" s="53" t="s">
        <v>641</v>
      </c>
    </row>
    <row r="463" spans="1:41" x14ac:dyDescent="0.25">
      <c r="A463" s="53" t="s">
        <v>27</v>
      </c>
      <c r="B463" s="53" t="s">
        <v>1877</v>
      </c>
      <c r="C463" s="53" t="s">
        <v>1878</v>
      </c>
      <c r="D463" s="53" t="s">
        <v>1841</v>
      </c>
      <c r="E463" s="53" t="s">
        <v>1842</v>
      </c>
      <c r="F463" s="53" t="s">
        <v>775</v>
      </c>
      <c r="G463" s="53" t="s">
        <v>1813</v>
      </c>
      <c r="H463" s="53" t="s">
        <v>775</v>
      </c>
      <c r="I463" s="53" t="s">
        <v>1813</v>
      </c>
      <c r="J463" s="53" t="s">
        <v>1843</v>
      </c>
      <c r="K463" s="53" t="s">
        <v>1844</v>
      </c>
      <c r="L463" s="53" t="s">
        <v>1879</v>
      </c>
      <c r="M463" s="53" t="s">
        <v>1816</v>
      </c>
      <c r="N463" s="53" t="s">
        <v>1817</v>
      </c>
      <c r="O463" s="53" t="s">
        <v>1818</v>
      </c>
      <c r="P463" s="53" t="s">
        <v>1819</v>
      </c>
      <c r="Q463" s="53" t="s">
        <v>1820</v>
      </c>
      <c r="R463" s="53" t="s">
        <v>1821</v>
      </c>
      <c r="S463" s="53" t="s">
        <v>1880</v>
      </c>
      <c r="T463" s="53" t="s">
        <v>1881</v>
      </c>
      <c r="U463" s="53" t="s">
        <v>1824</v>
      </c>
      <c r="V463" s="53" t="s">
        <v>1825</v>
      </c>
      <c r="W463" s="53" t="s">
        <v>1838</v>
      </c>
      <c r="X463" s="53" t="s">
        <v>1825</v>
      </c>
      <c r="Y463" s="53" t="s">
        <v>1827</v>
      </c>
      <c r="Z463" s="53">
        <v>38.86</v>
      </c>
      <c r="AA463" s="53">
        <v>38.69</v>
      </c>
      <c r="AB463" s="53">
        <v>0.17</v>
      </c>
      <c r="AC463" s="53">
        <v>38.69</v>
      </c>
      <c r="AD463" s="53">
        <v>0</v>
      </c>
      <c r="AE463" s="53">
        <v>0</v>
      </c>
      <c r="AF463" s="53" t="s">
        <v>1828</v>
      </c>
      <c r="AG463" s="53" t="s">
        <v>1843</v>
      </c>
      <c r="AH463" s="53" t="s">
        <v>1844</v>
      </c>
      <c r="AI463" s="53" t="s">
        <v>1849</v>
      </c>
      <c r="AJ463" s="53" t="s">
        <v>1824</v>
      </c>
      <c r="AK463" s="53" t="s">
        <v>496</v>
      </c>
      <c r="AL463" s="53" t="s">
        <v>1830</v>
      </c>
      <c r="AM463" s="53" t="s">
        <v>1831</v>
      </c>
      <c r="AN463" s="53" t="s">
        <v>1769</v>
      </c>
      <c r="AO463" s="53" t="s">
        <v>641</v>
      </c>
    </row>
    <row r="464" spans="1:41" x14ac:dyDescent="0.25">
      <c r="A464" s="53" t="s">
        <v>27</v>
      </c>
      <c r="B464" s="53" t="s">
        <v>1882</v>
      </c>
      <c r="C464" s="53" t="s">
        <v>1883</v>
      </c>
      <c r="D464" s="53" t="s">
        <v>1841</v>
      </c>
      <c r="E464" s="53" t="s">
        <v>1842</v>
      </c>
      <c r="F464" s="53" t="s">
        <v>775</v>
      </c>
      <c r="G464" s="53" t="s">
        <v>1813</v>
      </c>
      <c r="H464" s="53" t="s">
        <v>775</v>
      </c>
      <c r="I464" s="53" t="s">
        <v>1813</v>
      </c>
      <c r="J464" s="53" t="s">
        <v>1843</v>
      </c>
      <c r="K464" s="53" t="s">
        <v>1844</v>
      </c>
      <c r="L464" s="53" t="s">
        <v>1884</v>
      </c>
      <c r="M464" s="53" t="s">
        <v>1816</v>
      </c>
      <c r="N464" s="53" t="s">
        <v>1817</v>
      </c>
      <c r="O464" s="53" t="s">
        <v>1818</v>
      </c>
      <c r="P464" s="53" t="s">
        <v>1819</v>
      </c>
      <c r="Q464" s="53" t="s">
        <v>1820</v>
      </c>
      <c r="R464" s="53" t="s">
        <v>1821</v>
      </c>
      <c r="S464" s="53" t="s">
        <v>1885</v>
      </c>
      <c r="T464" s="53" t="s">
        <v>1886</v>
      </c>
      <c r="U464" s="53" t="s">
        <v>1824</v>
      </c>
      <c r="V464" s="53" t="s">
        <v>1825</v>
      </c>
      <c r="W464" s="53" t="s">
        <v>1826</v>
      </c>
      <c r="X464" s="53" t="s">
        <v>1825</v>
      </c>
      <c r="Y464" s="53" t="s">
        <v>1827</v>
      </c>
      <c r="Z464" s="53">
        <v>515.54</v>
      </c>
      <c r="AA464" s="53">
        <v>515.54</v>
      </c>
      <c r="AB464" s="53">
        <v>0</v>
      </c>
      <c r="AC464" s="53">
        <v>515.54</v>
      </c>
      <c r="AD464" s="53">
        <v>0</v>
      </c>
      <c r="AE464" s="53">
        <v>0</v>
      </c>
      <c r="AF464" s="53" t="s">
        <v>1828</v>
      </c>
      <c r="AG464" s="53" t="s">
        <v>1843</v>
      </c>
      <c r="AH464" s="53" t="s">
        <v>1844</v>
      </c>
      <c r="AI464" s="53" t="s">
        <v>1849</v>
      </c>
      <c r="AJ464" s="53" t="s">
        <v>1824</v>
      </c>
      <c r="AK464" s="53" t="s">
        <v>496</v>
      </c>
      <c r="AL464" s="53" t="s">
        <v>1830</v>
      </c>
      <c r="AM464" s="53" t="s">
        <v>1831</v>
      </c>
      <c r="AN464" s="53" t="s">
        <v>1769</v>
      </c>
      <c r="AO464" s="53" t="s">
        <v>641</v>
      </c>
    </row>
    <row r="465" spans="1:41" x14ac:dyDescent="0.25">
      <c r="A465" s="53" t="s">
        <v>27</v>
      </c>
      <c r="B465" s="53" t="s">
        <v>1882</v>
      </c>
      <c r="C465" s="53" t="s">
        <v>1883</v>
      </c>
      <c r="D465" s="53" t="s">
        <v>1841</v>
      </c>
      <c r="E465" s="53" t="s">
        <v>1842</v>
      </c>
      <c r="F465" s="53" t="s">
        <v>775</v>
      </c>
      <c r="G465" s="53" t="s">
        <v>1813</v>
      </c>
      <c r="H465" s="53" t="s">
        <v>775</v>
      </c>
      <c r="I465" s="53" t="s">
        <v>1813</v>
      </c>
      <c r="J465" s="53" t="s">
        <v>1843</v>
      </c>
      <c r="K465" s="53" t="s">
        <v>1844</v>
      </c>
      <c r="L465" s="53" t="s">
        <v>1884</v>
      </c>
      <c r="M465" s="53" t="s">
        <v>1816</v>
      </c>
      <c r="N465" s="53" t="s">
        <v>1817</v>
      </c>
      <c r="O465" s="53" t="s">
        <v>1818</v>
      </c>
      <c r="P465" s="53" t="s">
        <v>1819</v>
      </c>
      <c r="Q465" s="53" t="s">
        <v>1820</v>
      </c>
      <c r="R465" s="53" t="s">
        <v>1821</v>
      </c>
      <c r="S465" s="53" t="s">
        <v>1885</v>
      </c>
      <c r="T465" s="53" t="s">
        <v>1886</v>
      </c>
      <c r="U465" s="53" t="s">
        <v>1824</v>
      </c>
      <c r="V465" s="53" t="s">
        <v>1825</v>
      </c>
      <c r="W465" s="53" t="s">
        <v>1832</v>
      </c>
      <c r="X465" s="53" t="s">
        <v>1825</v>
      </c>
      <c r="Y465" s="53" t="s">
        <v>1827</v>
      </c>
      <c r="Z465" s="53">
        <v>242.89</v>
      </c>
      <c r="AA465" s="53">
        <v>242.89</v>
      </c>
      <c r="AB465" s="53">
        <v>0</v>
      </c>
      <c r="AC465" s="53">
        <v>242.89</v>
      </c>
      <c r="AD465" s="53">
        <v>0</v>
      </c>
      <c r="AE465" s="53">
        <v>0</v>
      </c>
      <c r="AF465" s="53" t="s">
        <v>1828</v>
      </c>
      <c r="AG465" s="53" t="s">
        <v>1843</v>
      </c>
      <c r="AH465" s="53" t="s">
        <v>1844</v>
      </c>
      <c r="AI465" s="53" t="s">
        <v>1849</v>
      </c>
      <c r="AJ465" s="53" t="s">
        <v>1824</v>
      </c>
      <c r="AK465" s="53" t="s">
        <v>496</v>
      </c>
      <c r="AL465" s="53" t="s">
        <v>1830</v>
      </c>
      <c r="AM465" s="53" t="s">
        <v>1831</v>
      </c>
      <c r="AN465" s="53" t="s">
        <v>1769</v>
      </c>
      <c r="AO465" s="53" t="s">
        <v>641</v>
      </c>
    </row>
    <row r="466" spans="1:41" x14ac:dyDescent="0.25">
      <c r="A466" s="53" t="s">
        <v>27</v>
      </c>
      <c r="B466" s="53" t="s">
        <v>1882</v>
      </c>
      <c r="C466" s="53" t="s">
        <v>1883</v>
      </c>
      <c r="D466" s="53" t="s">
        <v>1841</v>
      </c>
      <c r="E466" s="53" t="s">
        <v>1842</v>
      </c>
      <c r="F466" s="53" t="s">
        <v>775</v>
      </c>
      <c r="G466" s="53" t="s">
        <v>1813</v>
      </c>
      <c r="H466" s="53" t="s">
        <v>775</v>
      </c>
      <c r="I466" s="53" t="s">
        <v>1813</v>
      </c>
      <c r="J466" s="53" t="s">
        <v>1843</v>
      </c>
      <c r="K466" s="53" t="s">
        <v>1844</v>
      </c>
      <c r="L466" s="53" t="s">
        <v>1884</v>
      </c>
      <c r="M466" s="53" t="s">
        <v>1816</v>
      </c>
      <c r="N466" s="53" t="s">
        <v>1817</v>
      </c>
      <c r="O466" s="53" t="s">
        <v>1818</v>
      </c>
      <c r="P466" s="53" t="s">
        <v>1819</v>
      </c>
      <c r="Q466" s="53" t="s">
        <v>1820</v>
      </c>
      <c r="R466" s="53" t="s">
        <v>1821</v>
      </c>
      <c r="S466" s="53" t="s">
        <v>1885</v>
      </c>
      <c r="T466" s="53" t="s">
        <v>1886</v>
      </c>
      <c r="U466" s="53" t="s">
        <v>1824</v>
      </c>
      <c r="V466" s="53" t="s">
        <v>1825</v>
      </c>
      <c r="W466" s="53" t="s">
        <v>1837</v>
      </c>
      <c r="X466" s="53" t="s">
        <v>1825</v>
      </c>
      <c r="Y466" s="53" t="s">
        <v>1827</v>
      </c>
      <c r="Z466" s="53">
        <v>110.48</v>
      </c>
      <c r="AA466" s="53">
        <v>110.48</v>
      </c>
      <c r="AB466" s="53">
        <v>0</v>
      </c>
      <c r="AC466" s="53">
        <v>110.48</v>
      </c>
      <c r="AD466" s="53">
        <v>0</v>
      </c>
      <c r="AE466" s="53">
        <v>0</v>
      </c>
      <c r="AF466" s="53" t="s">
        <v>1828</v>
      </c>
      <c r="AG466" s="53" t="s">
        <v>1843</v>
      </c>
      <c r="AH466" s="53" t="s">
        <v>1844</v>
      </c>
      <c r="AI466" s="53" t="s">
        <v>1849</v>
      </c>
      <c r="AJ466" s="53" t="s">
        <v>1824</v>
      </c>
      <c r="AK466" s="53" t="s">
        <v>496</v>
      </c>
      <c r="AL466" s="53" t="s">
        <v>1830</v>
      </c>
      <c r="AM466" s="53" t="s">
        <v>1831</v>
      </c>
      <c r="AN466" s="53" t="s">
        <v>1769</v>
      </c>
      <c r="AO466" s="53" t="s">
        <v>641</v>
      </c>
    </row>
    <row r="467" spans="1:41" x14ac:dyDescent="0.25">
      <c r="A467" s="53" t="s">
        <v>27</v>
      </c>
      <c r="B467" s="53" t="s">
        <v>1882</v>
      </c>
      <c r="C467" s="53" t="s">
        <v>1883</v>
      </c>
      <c r="D467" s="53" t="s">
        <v>1841</v>
      </c>
      <c r="E467" s="53" t="s">
        <v>1842</v>
      </c>
      <c r="F467" s="53" t="s">
        <v>775</v>
      </c>
      <c r="G467" s="53" t="s">
        <v>1813</v>
      </c>
      <c r="H467" s="53" t="s">
        <v>775</v>
      </c>
      <c r="I467" s="53" t="s">
        <v>1813</v>
      </c>
      <c r="J467" s="53" t="s">
        <v>1843</v>
      </c>
      <c r="K467" s="53" t="s">
        <v>1844</v>
      </c>
      <c r="L467" s="53" t="s">
        <v>1884</v>
      </c>
      <c r="M467" s="53" t="s">
        <v>1816</v>
      </c>
      <c r="N467" s="53" t="s">
        <v>1817</v>
      </c>
      <c r="O467" s="53" t="s">
        <v>1818</v>
      </c>
      <c r="P467" s="53" t="s">
        <v>1819</v>
      </c>
      <c r="Q467" s="53" t="s">
        <v>1820</v>
      </c>
      <c r="R467" s="53" t="s">
        <v>1821</v>
      </c>
      <c r="S467" s="53" t="s">
        <v>1885</v>
      </c>
      <c r="T467" s="53" t="s">
        <v>1886</v>
      </c>
      <c r="U467" s="53" t="s">
        <v>1824</v>
      </c>
      <c r="V467" s="53" t="s">
        <v>1825</v>
      </c>
      <c r="W467" s="53" t="s">
        <v>1838</v>
      </c>
      <c r="X467" s="53" t="s">
        <v>1825</v>
      </c>
      <c r="Y467" s="53" t="s">
        <v>1827</v>
      </c>
      <c r="Z467" s="53">
        <v>27.77</v>
      </c>
      <c r="AA467" s="53">
        <v>27.77</v>
      </c>
      <c r="AB467" s="53">
        <v>0</v>
      </c>
      <c r="AC467" s="53">
        <v>27.77</v>
      </c>
      <c r="AD467" s="53">
        <v>0</v>
      </c>
      <c r="AE467" s="53">
        <v>0</v>
      </c>
      <c r="AF467" s="53" t="s">
        <v>1828</v>
      </c>
      <c r="AG467" s="53" t="s">
        <v>1843</v>
      </c>
      <c r="AH467" s="53" t="s">
        <v>1844</v>
      </c>
      <c r="AI467" s="53" t="s">
        <v>1849</v>
      </c>
      <c r="AJ467" s="53" t="s">
        <v>1824</v>
      </c>
      <c r="AK467" s="53" t="s">
        <v>496</v>
      </c>
      <c r="AL467" s="53" t="s">
        <v>1830</v>
      </c>
      <c r="AM467" s="53" t="s">
        <v>1831</v>
      </c>
      <c r="AN467" s="53" t="s">
        <v>1769</v>
      </c>
      <c r="AO467" s="53" t="s">
        <v>641</v>
      </c>
    </row>
    <row r="468" spans="1:41" x14ac:dyDescent="0.25">
      <c r="A468" s="53" t="s">
        <v>27</v>
      </c>
      <c r="B468" s="53" t="s">
        <v>1887</v>
      </c>
      <c r="C468" s="53" t="s">
        <v>1888</v>
      </c>
      <c r="D468" s="53" t="s">
        <v>1889</v>
      </c>
      <c r="E468" s="53" t="s">
        <v>1890</v>
      </c>
      <c r="F468" s="53" t="s">
        <v>775</v>
      </c>
      <c r="G468" s="53" t="s">
        <v>1813</v>
      </c>
      <c r="H468" s="53" t="s">
        <v>775</v>
      </c>
      <c r="I468" s="53" t="s">
        <v>1813</v>
      </c>
      <c r="J468" s="53" t="s">
        <v>1891</v>
      </c>
      <c r="K468" s="53" t="s">
        <v>1892</v>
      </c>
      <c r="L468" s="53" t="s">
        <v>1893</v>
      </c>
      <c r="M468" s="53" t="s">
        <v>1816</v>
      </c>
      <c r="N468" s="53" t="s">
        <v>1817</v>
      </c>
      <c r="O468" s="53" t="s">
        <v>1818</v>
      </c>
      <c r="P468" s="53" t="s">
        <v>1819</v>
      </c>
      <c r="Q468" s="53" t="s">
        <v>1820</v>
      </c>
      <c r="R468" s="53" t="s">
        <v>1821</v>
      </c>
      <c r="S468" s="53" t="s">
        <v>1894</v>
      </c>
      <c r="T468" s="53" t="s">
        <v>1895</v>
      </c>
      <c r="U468" s="53" t="s">
        <v>1824</v>
      </c>
      <c r="V468" s="53" t="s">
        <v>1825</v>
      </c>
      <c r="W468" s="53" t="s">
        <v>1826</v>
      </c>
      <c r="X468" s="53" t="s">
        <v>1825</v>
      </c>
      <c r="Y468" s="53" t="s">
        <v>1827</v>
      </c>
      <c r="Z468" s="53">
        <v>1152.04</v>
      </c>
      <c r="AA468" s="53">
        <v>1152.04</v>
      </c>
      <c r="AB468" s="53">
        <v>0</v>
      </c>
      <c r="AC468" s="53">
        <v>1152.04</v>
      </c>
      <c r="AD468" s="53">
        <v>0</v>
      </c>
      <c r="AE468" s="53">
        <v>0</v>
      </c>
      <c r="AF468" s="53" t="s">
        <v>1828</v>
      </c>
      <c r="AG468" s="53" t="s">
        <v>1891</v>
      </c>
      <c r="AH468" s="53" t="s">
        <v>1892</v>
      </c>
      <c r="AI468" s="53" t="s">
        <v>1829</v>
      </c>
      <c r="AJ468" s="53" t="s">
        <v>1824</v>
      </c>
      <c r="AK468" s="53" t="s">
        <v>496</v>
      </c>
      <c r="AL468" s="53" t="s">
        <v>1830</v>
      </c>
      <c r="AM468" s="53" t="s">
        <v>1831</v>
      </c>
      <c r="AN468" s="53" t="s">
        <v>1769</v>
      </c>
      <c r="AO468" s="53" t="s">
        <v>641</v>
      </c>
    </row>
    <row r="469" spans="1:41" x14ac:dyDescent="0.25">
      <c r="A469" s="53" t="s">
        <v>27</v>
      </c>
      <c r="B469" s="53" t="s">
        <v>1887</v>
      </c>
      <c r="C469" s="53" t="s">
        <v>1888</v>
      </c>
      <c r="D469" s="53" t="s">
        <v>1889</v>
      </c>
      <c r="E469" s="53" t="s">
        <v>1890</v>
      </c>
      <c r="F469" s="53" t="s">
        <v>775</v>
      </c>
      <c r="G469" s="53" t="s">
        <v>1813</v>
      </c>
      <c r="H469" s="53" t="s">
        <v>775</v>
      </c>
      <c r="I469" s="53" t="s">
        <v>1813</v>
      </c>
      <c r="J469" s="53" t="s">
        <v>1891</v>
      </c>
      <c r="K469" s="53" t="s">
        <v>1892</v>
      </c>
      <c r="L469" s="53" t="s">
        <v>1893</v>
      </c>
      <c r="M469" s="53" t="s">
        <v>1816</v>
      </c>
      <c r="N469" s="53" t="s">
        <v>1817</v>
      </c>
      <c r="O469" s="53" t="s">
        <v>1818</v>
      </c>
      <c r="P469" s="53" t="s">
        <v>1819</v>
      </c>
      <c r="Q469" s="53" t="s">
        <v>1820</v>
      </c>
      <c r="R469" s="53" t="s">
        <v>1821</v>
      </c>
      <c r="S469" s="53" t="s">
        <v>1894</v>
      </c>
      <c r="T469" s="53" t="s">
        <v>1895</v>
      </c>
      <c r="U469" s="53" t="s">
        <v>1824</v>
      </c>
      <c r="V469" s="53" t="s">
        <v>1825</v>
      </c>
      <c r="W469" s="53" t="s">
        <v>1832</v>
      </c>
      <c r="X469" s="53" t="s">
        <v>1825</v>
      </c>
      <c r="Y469" s="53" t="s">
        <v>1827</v>
      </c>
      <c r="Z469" s="53">
        <v>1561.9</v>
      </c>
      <c r="AA469" s="53">
        <v>1561.9</v>
      </c>
      <c r="AB469" s="53">
        <v>0</v>
      </c>
      <c r="AC469" s="53">
        <v>1561.9</v>
      </c>
      <c r="AD469" s="53">
        <v>0</v>
      </c>
      <c r="AE469" s="53">
        <v>0</v>
      </c>
      <c r="AF469" s="53" t="s">
        <v>1828</v>
      </c>
      <c r="AG469" s="53" t="s">
        <v>1891</v>
      </c>
      <c r="AH469" s="53" t="s">
        <v>1892</v>
      </c>
      <c r="AI469" s="53" t="s">
        <v>1829</v>
      </c>
      <c r="AJ469" s="53" t="s">
        <v>1824</v>
      </c>
      <c r="AK469" s="53" t="s">
        <v>496</v>
      </c>
      <c r="AL469" s="53" t="s">
        <v>1830</v>
      </c>
      <c r="AM469" s="53" t="s">
        <v>1831</v>
      </c>
      <c r="AN469" s="53" t="s">
        <v>1769</v>
      </c>
      <c r="AO469" s="53" t="s">
        <v>641</v>
      </c>
    </row>
    <row r="470" spans="1:41" x14ac:dyDescent="0.25">
      <c r="A470" s="53" t="s">
        <v>27</v>
      </c>
      <c r="B470" s="53" t="s">
        <v>1887</v>
      </c>
      <c r="C470" s="53" t="s">
        <v>1888</v>
      </c>
      <c r="D470" s="53" t="s">
        <v>1889</v>
      </c>
      <c r="E470" s="53" t="s">
        <v>1890</v>
      </c>
      <c r="F470" s="53" t="s">
        <v>775</v>
      </c>
      <c r="G470" s="53" t="s">
        <v>1813</v>
      </c>
      <c r="H470" s="53" t="s">
        <v>775</v>
      </c>
      <c r="I470" s="53" t="s">
        <v>1813</v>
      </c>
      <c r="J470" s="53" t="s">
        <v>1891</v>
      </c>
      <c r="K470" s="53" t="s">
        <v>1892</v>
      </c>
      <c r="L470" s="53" t="s">
        <v>1893</v>
      </c>
      <c r="M470" s="53" t="s">
        <v>1816</v>
      </c>
      <c r="N470" s="53" t="s">
        <v>1817</v>
      </c>
      <c r="O470" s="53" t="s">
        <v>1818</v>
      </c>
      <c r="P470" s="53" t="s">
        <v>1819</v>
      </c>
      <c r="Q470" s="53" t="s">
        <v>1820</v>
      </c>
      <c r="R470" s="53" t="s">
        <v>1821</v>
      </c>
      <c r="S470" s="53" t="s">
        <v>1894</v>
      </c>
      <c r="T470" s="53" t="s">
        <v>1895</v>
      </c>
      <c r="U470" s="53" t="s">
        <v>1824</v>
      </c>
      <c r="V470" s="53" t="s">
        <v>1825</v>
      </c>
      <c r="W470" s="53" t="s">
        <v>1833</v>
      </c>
      <c r="X470" s="53" t="s">
        <v>1835</v>
      </c>
      <c r="Y470" s="53" t="s">
        <v>1827</v>
      </c>
      <c r="Z470" s="53">
        <v>404.13</v>
      </c>
      <c r="AA470" s="53">
        <v>404.13</v>
      </c>
      <c r="AB470" s="53">
        <v>0</v>
      </c>
      <c r="AC470" s="53">
        <v>404.13</v>
      </c>
      <c r="AD470" s="53">
        <v>0</v>
      </c>
      <c r="AE470" s="53">
        <v>0</v>
      </c>
      <c r="AF470" s="53" t="s">
        <v>1828</v>
      </c>
      <c r="AG470" s="53" t="s">
        <v>1891</v>
      </c>
      <c r="AH470" s="53" t="s">
        <v>1892</v>
      </c>
      <c r="AI470" s="53" t="s">
        <v>1829</v>
      </c>
      <c r="AJ470" s="53" t="s">
        <v>1824</v>
      </c>
      <c r="AK470" s="53" t="s">
        <v>496</v>
      </c>
      <c r="AL470" s="53" t="s">
        <v>1830</v>
      </c>
      <c r="AM470" s="53" t="s">
        <v>1831</v>
      </c>
      <c r="AN470" s="53" t="s">
        <v>1769</v>
      </c>
      <c r="AO470" s="53" t="s">
        <v>641</v>
      </c>
    </row>
    <row r="471" spans="1:41" x14ac:dyDescent="0.25">
      <c r="A471" s="53" t="s">
        <v>27</v>
      </c>
      <c r="B471" s="53" t="s">
        <v>1887</v>
      </c>
      <c r="C471" s="53" t="s">
        <v>1888</v>
      </c>
      <c r="D471" s="53" t="s">
        <v>1889</v>
      </c>
      <c r="E471" s="53" t="s">
        <v>1890</v>
      </c>
      <c r="F471" s="53" t="s">
        <v>775</v>
      </c>
      <c r="G471" s="53" t="s">
        <v>1813</v>
      </c>
      <c r="H471" s="53" t="s">
        <v>775</v>
      </c>
      <c r="I471" s="53" t="s">
        <v>1813</v>
      </c>
      <c r="J471" s="53" t="s">
        <v>1891</v>
      </c>
      <c r="K471" s="53" t="s">
        <v>1892</v>
      </c>
      <c r="L471" s="53" t="s">
        <v>1893</v>
      </c>
      <c r="M471" s="53" t="s">
        <v>1816</v>
      </c>
      <c r="N471" s="53" t="s">
        <v>1817</v>
      </c>
      <c r="O471" s="53" t="s">
        <v>1818</v>
      </c>
      <c r="P471" s="53" t="s">
        <v>1819</v>
      </c>
      <c r="Q471" s="53" t="s">
        <v>1820</v>
      </c>
      <c r="R471" s="53" t="s">
        <v>1821</v>
      </c>
      <c r="S471" s="53" t="s">
        <v>1894</v>
      </c>
      <c r="T471" s="53" t="s">
        <v>1895</v>
      </c>
      <c r="U471" s="53" t="s">
        <v>1824</v>
      </c>
      <c r="V471" s="53" t="s">
        <v>1825</v>
      </c>
      <c r="W471" s="53" t="s">
        <v>1837</v>
      </c>
      <c r="X471" s="53" t="s">
        <v>1825</v>
      </c>
      <c r="Y471" s="53" t="s">
        <v>1827</v>
      </c>
      <c r="Z471" s="53">
        <v>1881.93</v>
      </c>
      <c r="AA471" s="53">
        <v>1881.93</v>
      </c>
      <c r="AB471" s="53">
        <v>0</v>
      </c>
      <c r="AC471" s="53">
        <v>1881.93</v>
      </c>
      <c r="AD471" s="53">
        <v>0</v>
      </c>
      <c r="AE471" s="53">
        <v>0</v>
      </c>
      <c r="AF471" s="53" t="s">
        <v>1828</v>
      </c>
      <c r="AG471" s="53" t="s">
        <v>1891</v>
      </c>
      <c r="AH471" s="53" t="s">
        <v>1892</v>
      </c>
      <c r="AI471" s="53" t="s">
        <v>1829</v>
      </c>
      <c r="AJ471" s="53" t="s">
        <v>1824</v>
      </c>
      <c r="AK471" s="53" t="s">
        <v>496</v>
      </c>
      <c r="AL471" s="53" t="s">
        <v>1830</v>
      </c>
      <c r="AM471" s="53" t="s">
        <v>1831</v>
      </c>
      <c r="AN471" s="53" t="s">
        <v>1769</v>
      </c>
      <c r="AO471" s="53" t="s">
        <v>641</v>
      </c>
    </row>
    <row r="472" spans="1:41" x14ac:dyDescent="0.25">
      <c r="A472" s="53" t="s">
        <v>27</v>
      </c>
      <c r="B472" s="53" t="s">
        <v>1896</v>
      </c>
      <c r="C472" s="53" t="s">
        <v>1897</v>
      </c>
      <c r="D472" s="53" t="s">
        <v>1841</v>
      </c>
      <c r="E472" s="53" t="s">
        <v>1842</v>
      </c>
      <c r="F472" s="53" t="s">
        <v>775</v>
      </c>
      <c r="G472" s="53" t="s">
        <v>1813</v>
      </c>
      <c r="H472" s="53" t="s">
        <v>775</v>
      </c>
      <c r="I472" s="53" t="s">
        <v>1813</v>
      </c>
      <c r="J472" s="53" t="s">
        <v>1843</v>
      </c>
      <c r="K472" s="53" t="s">
        <v>1844</v>
      </c>
      <c r="L472" s="53" t="s">
        <v>1898</v>
      </c>
      <c r="M472" s="53" t="s">
        <v>1816</v>
      </c>
      <c r="N472" s="53" t="s">
        <v>1817</v>
      </c>
      <c r="O472" s="53" t="s">
        <v>1818</v>
      </c>
      <c r="P472" s="53" t="s">
        <v>1819</v>
      </c>
      <c r="Q472" s="53" t="s">
        <v>1820</v>
      </c>
      <c r="R472" s="53" t="s">
        <v>1821</v>
      </c>
      <c r="S472" s="53" t="s">
        <v>1899</v>
      </c>
      <c r="T472" s="53" t="s">
        <v>1900</v>
      </c>
      <c r="U472" s="53" t="s">
        <v>1824</v>
      </c>
      <c r="V472" s="53" t="s">
        <v>1825</v>
      </c>
      <c r="W472" s="53" t="s">
        <v>1833</v>
      </c>
      <c r="X472" s="53" t="s">
        <v>1834</v>
      </c>
      <c r="Y472" s="53" t="s">
        <v>1827</v>
      </c>
      <c r="Z472" s="53">
        <v>1.69</v>
      </c>
      <c r="AA472" s="53">
        <v>1.69</v>
      </c>
      <c r="AB472" s="53">
        <v>0</v>
      </c>
      <c r="AC472" s="53">
        <v>1.69</v>
      </c>
      <c r="AD472" s="53">
        <v>0</v>
      </c>
      <c r="AE472" s="53">
        <v>0</v>
      </c>
      <c r="AF472" s="53" t="s">
        <v>1828</v>
      </c>
      <c r="AG472" s="53" t="s">
        <v>1843</v>
      </c>
      <c r="AH472" s="53" t="s">
        <v>1844</v>
      </c>
      <c r="AI472" s="53" t="s">
        <v>1849</v>
      </c>
      <c r="AJ472" s="53" t="s">
        <v>1824</v>
      </c>
      <c r="AK472" s="53" t="s">
        <v>496</v>
      </c>
      <c r="AL472" s="53" t="s">
        <v>1830</v>
      </c>
      <c r="AM472" s="53" t="s">
        <v>1831</v>
      </c>
      <c r="AN472" s="53" t="s">
        <v>1769</v>
      </c>
      <c r="AO472" s="53" t="s">
        <v>641</v>
      </c>
    </row>
    <row r="473" spans="1:41" x14ac:dyDescent="0.25">
      <c r="A473" s="53" t="s">
        <v>27</v>
      </c>
      <c r="B473" s="53" t="s">
        <v>1896</v>
      </c>
      <c r="C473" s="53" t="s">
        <v>1897</v>
      </c>
      <c r="D473" s="53" t="s">
        <v>1841</v>
      </c>
      <c r="E473" s="53" t="s">
        <v>1842</v>
      </c>
      <c r="F473" s="53" t="s">
        <v>775</v>
      </c>
      <c r="G473" s="53" t="s">
        <v>1813</v>
      </c>
      <c r="H473" s="53" t="s">
        <v>775</v>
      </c>
      <c r="I473" s="53" t="s">
        <v>1813</v>
      </c>
      <c r="J473" s="53" t="s">
        <v>1843</v>
      </c>
      <c r="K473" s="53" t="s">
        <v>1844</v>
      </c>
      <c r="L473" s="53" t="s">
        <v>1898</v>
      </c>
      <c r="M473" s="53" t="s">
        <v>1816</v>
      </c>
      <c r="N473" s="53" t="s">
        <v>1817</v>
      </c>
      <c r="O473" s="53" t="s">
        <v>1818</v>
      </c>
      <c r="P473" s="53" t="s">
        <v>1819</v>
      </c>
      <c r="Q473" s="53" t="s">
        <v>1820</v>
      </c>
      <c r="R473" s="53" t="s">
        <v>1821</v>
      </c>
      <c r="S473" s="53" t="s">
        <v>1899</v>
      </c>
      <c r="T473" s="53" t="s">
        <v>1900</v>
      </c>
      <c r="U473" s="53" t="s">
        <v>1824</v>
      </c>
      <c r="V473" s="53" t="s">
        <v>1825</v>
      </c>
      <c r="W473" s="53" t="s">
        <v>1848</v>
      </c>
      <c r="X473" s="53" t="s">
        <v>1825</v>
      </c>
      <c r="Y473" s="53" t="s">
        <v>1827</v>
      </c>
      <c r="Z473" s="53">
        <v>1935.9</v>
      </c>
      <c r="AA473" s="53">
        <v>1935.9</v>
      </c>
      <c r="AB473" s="53">
        <v>0</v>
      </c>
      <c r="AC473" s="53">
        <v>1935.9</v>
      </c>
      <c r="AD473" s="53">
        <v>0</v>
      </c>
      <c r="AE473" s="53">
        <v>0</v>
      </c>
      <c r="AF473" s="53" t="s">
        <v>1828</v>
      </c>
      <c r="AG473" s="53" t="s">
        <v>1843</v>
      </c>
      <c r="AH473" s="53" t="s">
        <v>1844</v>
      </c>
      <c r="AI473" s="53" t="s">
        <v>1849</v>
      </c>
      <c r="AJ473" s="53" t="s">
        <v>1824</v>
      </c>
      <c r="AK473" s="53" t="s">
        <v>496</v>
      </c>
      <c r="AL473" s="53" t="s">
        <v>1830</v>
      </c>
      <c r="AM473" s="53" t="s">
        <v>1831</v>
      </c>
      <c r="AN473" s="53" t="s">
        <v>1769</v>
      </c>
      <c r="AO473" s="53" t="s">
        <v>641</v>
      </c>
    </row>
    <row r="474" spans="1:41" x14ac:dyDescent="0.25">
      <c r="A474" s="53" t="s">
        <v>27</v>
      </c>
      <c r="B474" s="53" t="s">
        <v>1901</v>
      </c>
      <c r="C474" s="53" t="s">
        <v>1902</v>
      </c>
      <c r="D474" s="53" t="s">
        <v>1903</v>
      </c>
      <c r="E474" s="53" t="s">
        <v>220</v>
      </c>
      <c r="F474" s="53" t="s">
        <v>775</v>
      </c>
      <c r="G474" s="53" t="s">
        <v>1813</v>
      </c>
      <c r="H474" s="53" t="s">
        <v>775</v>
      </c>
      <c r="I474" s="53" t="s">
        <v>1813</v>
      </c>
      <c r="J474" s="53" t="s">
        <v>1904</v>
      </c>
      <c r="K474" s="53" t="s">
        <v>1905</v>
      </c>
      <c r="L474" s="53" t="s">
        <v>1906</v>
      </c>
      <c r="M474" s="53" t="s">
        <v>1816</v>
      </c>
      <c r="N474" s="53" t="s">
        <v>1817</v>
      </c>
      <c r="O474" s="53" t="s">
        <v>1818</v>
      </c>
      <c r="P474" s="53" t="s">
        <v>1819</v>
      </c>
      <c r="Q474" s="53" t="s">
        <v>1820</v>
      </c>
      <c r="R474" s="53" t="s">
        <v>1821</v>
      </c>
      <c r="S474" s="53" t="s">
        <v>1907</v>
      </c>
      <c r="T474" s="53" t="s">
        <v>1908</v>
      </c>
      <c r="U474" s="53" t="s">
        <v>1824</v>
      </c>
      <c r="V474" s="53" t="s">
        <v>1825</v>
      </c>
      <c r="W474" s="53" t="s">
        <v>1826</v>
      </c>
      <c r="X474" s="53" t="s">
        <v>1825</v>
      </c>
      <c r="Y474" s="53" t="s">
        <v>1827</v>
      </c>
      <c r="Z474" s="53">
        <v>7921.32</v>
      </c>
      <c r="AA474" s="53">
        <v>7921.32</v>
      </c>
      <c r="AB474" s="53">
        <v>0</v>
      </c>
      <c r="AC474" s="53">
        <v>7921.32</v>
      </c>
      <c r="AD474" s="53">
        <v>0</v>
      </c>
      <c r="AE474" s="53">
        <v>0</v>
      </c>
      <c r="AF474" s="53" t="s">
        <v>1828</v>
      </c>
      <c r="AG474" s="53" t="s">
        <v>1904</v>
      </c>
      <c r="AH474" s="53" t="s">
        <v>1905</v>
      </c>
      <c r="AI474" s="53" t="s">
        <v>1829</v>
      </c>
      <c r="AJ474" s="53" t="s">
        <v>1824</v>
      </c>
      <c r="AK474" s="53" t="s">
        <v>496</v>
      </c>
      <c r="AL474" s="53" t="s">
        <v>1830</v>
      </c>
      <c r="AM474" s="53" t="s">
        <v>1831</v>
      </c>
      <c r="AN474" s="53" t="s">
        <v>1766</v>
      </c>
      <c r="AO474" s="53" t="s">
        <v>483</v>
      </c>
    </row>
    <row r="475" spans="1:41" x14ac:dyDescent="0.25">
      <c r="A475" s="53" t="s">
        <v>27</v>
      </c>
      <c r="B475" s="53" t="s">
        <v>1901</v>
      </c>
      <c r="C475" s="53" t="s">
        <v>1902</v>
      </c>
      <c r="D475" s="53" t="s">
        <v>1903</v>
      </c>
      <c r="E475" s="53" t="s">
        <v>220</v>
      </c>
      <c r="F475" s="53" t="s">
        <v>775</v>
      </c>
      <c r="G475" s="53" t="s">
        <v>1813</v>
      </c>
      <c r="H475" s="53" t="s">
        <v>775</v>
      </c>
      <c r="I475" s="53" t="s">
        <v>1813</v>
      </c>
      <c r="J475" s="53" t="s">
        <v>1904</v>
      </c>
      <c r="K475" s="53" t="s">
        <v>1905</v>
      </c>
      <c r="L475" s="53" t="s">
        <v>1906</v>
      </c>
      <c r="M475" s="53" t="s">
        <v>1816</v>
      </c>
      <c r="N475" s="53" t="s">
        <v>1817</v>
      </c>
      <c r="O475" s="53" t="s">
        <v>1818</v>
      </c>
      <c r="P475" s="53" t="s">
        <v>1819</v>
      </c>
      <c r="Q475" s="53" t="s">
        <v>1820</v>
      </c>
      <c r="R475" s="53" t="s">
        <v>1821</v>
      </c>
      <c r="S475" s="53" t="s">
        <v>1907</v>
      </c>
      <c r="T475" s="53" t="s">
        <v>1908</v>
      </c>
      <c r="U475" s="53" t="s">
        <v>1824</v>
      </c>
      <c r="V475" s="53" t="s">
        <v>1825</v>
      </c>
      <c r="W475" s="53" t="s">
        <v>1832</v>
      </c>
      <c r="X475" s="53" t="s">
        <v>1825</v>
      </c>
      <c r="Y475" s="53" t="s">
        <v>1827</v>
      </c>
      <c r="Z475" s="53">
        <v>23306.83</v>
      </c>
      <c r="AA475" s="53">
        <v>23306.83</v>
      </c>
      <c r="AB475" s="53">
        <v>0</v>
      </c>
      <c r="AC475" s="53">
        <v>23306.83</v>
      </c>
      <c r="AD475" s="53">
        <v>0</v>
      </c>
      <c r="AE475" s="53">
        <v>0</v>
      </c>
      <c r="AF475" s="53" t="s">
        <v>1828</v>
      </c>
      <c r="AG475" s="53" t="s">
        <v>1904</v>
      </c>
      <c r="AH475" s="53" t="s">
        <v>1905</v>
      </c>
      <c r="AI475" s="53" t="s">
        <v>1829</v>
      </c>
      <c r="AJ475" s="53" t="s">
        <v>1824</v>
      </c>
      <c r="AK475" s="53" t="s">
        <v>496</v>
      </c>
      <c r="AL475" s="53" t="s">
        <v>1830</v>
      </c>
      <c r="AM475" s="53" t="s">
        <v>1831</v>
      </c>
      <c r="AN475" s="53" t="s">
        <v>1766</v>
      </c>
      <c r="AO475" s="53" t="s">
        <v>483</v>
      </c>
    </row>
    <row r="476" spans="1:41" x14ac:dyDescent="0.25">
      <c r="A476" s="53" t="s">
        <v>27</v>
      </c>
      <c r="B476" s="53" t="s">
        <v>1901</v>
      </c>
      <c r="C476" s="53" t="s">
        <v>1902</v>
      </c>
      <c r="D476" s="53" t="s">
        <v>1903</v>
      </c>
      <c r="E476" s="53" t="s">
        <v>220</v>
      </c>
      <c r="F476" s="53" t="s">
        <v>775</v>
      </c>
      <c r="G476" s="53" t="s">
        <v>1813</v>
      </c>
      <c r="H476" s="53" t="s">
        <v>775</v>
      </c>
      <c r="I476" s="53" t="s">
        <v>1813</v>
      </c>
      <c r="J476" s="53" t="s">
        <v>1904</v>
      </c>
      <c r="K476" s="53" t="s">
        <v>1905</v>
      </c>
      <c r="L476" s="53" t="s">
        <v>1906</v>
      </c>
      <c r="M476" s="53" t="s">
        <v>1816</v>
      </c>
      <c r="N476" s="53" t="s">
        <v>1817</v>
      </c>
      <c r="O476" s="53" t="s">
        <v>1818</v>
      </c>
      <c r="P476" s="53" t="s">
        <v>1819</v>
      </c>
      <c r="Q476" s="53" t="s">
        <v>1820</v>
      </c>
      <c r="R476" s="53" t="s">
        <v>1821</v>
      </c>
      <c r="S476" s="53" t="s">
        <v>1907</v>
      </c>
      <c r="T476" s="53" t="s">
        <v>1908</v>
      </c>
      <c r="U476" s="53" t="s">
        <v>1824</v>
      </c>
      <c r="V476" s="53" t="s">
        <v>1825</v>
      </c>
      <c r="W476" s="53" t="s">
        <v>1833</v>
      </c>
      <c r="X476" s="53" t="s">
        <v>1835</v>
      </c>
      <c r="Y476" s="53" t="s">
        <v>1827</v>
      </c>
      <c r="Z476" s="53">
        <v>1.61</v>
      </c>
      <c r="AA476" s="53">
        <v>1.61</v>
      </c>
      <c r="AB476" s="53">
        <v>0</v>
      </c>
      <c r="AC476" s="53">
        <v>1.61</v>
      </c>
      <c r="AD476" s="53">
        <v>0</v>
      </c>
      <c r="AE476" s="53">
        <v>0</v>
      </c>
      <c r="AF476" s="53" t="s">
        <v>1828</v>
      </c>
      <c r="AG476" s="53" t="s">
        <v>1904</v>
      </c>
      <c r="AH476" s="53" t="s">
        <v>1905</v>
      </c>
      <c r="AI476" s="53" t="s">
        <v>1829</v>
      </c>
      <c r="AJ476" s="53" t="s">
        <v>1824</v>
      </c>
      <c r="AK476" s="53" t="s">
        <v>496</v>
      </c>
      <c r="AL476" s="53" t="s">
        <v>1830</v>
      </c>
      <c r="AM476" s="53" t="s">
        <v>1831</v>
      </c>
      <c r="AN476" s="53" t="s">
        <v>1766</v>
      </c>
      <c r="AO476" s="53" t="s">
        <v>483</v>
      </c>
    </row>
    <row r="477" spans="1:41" x14ac:dyDescent="0.25">
      <c r="A477" s="53" t="s">
        <v>27</v>
      </c>
      <c r="B477" s="53" t="s">
        <v>1901</v>
      </c>
      <c r="C477" s="53" t="s">
        <v>1902</v>
      </c>
      <c r="D477" s="53" t="s">
        <v>1903</v>
      </c>
      <c r="E477" s="53" t="s">
        <v>220</v>
      </c>
      <c r="F477" s="53" t="s">
        <v>775</v>
      </c>
      <c r="G477" s="53" t="s">
        <v>1813</v>
      </c>
      <c r="H477" s="53" t="s">
        <v>775</v>
      </c>
      <c r="I477" s="53" t="s">
        <v>1813</v>
      </c>
      <c r="J477" s="53" t="s">
        <v>1904</v>
      </c>
      <c r="K477" s="53" t="s">
        <v>1905</v>
      </c>
      <c r="L477" s="53" t="s">
        <v>1906</v>
      </c>
      <c r="M477" s="53" t="s">
        <v>1816</v>
      </c>
      <c r="N477" s="53" t="s">
        <v>1817</v>
      </c>
      <c r="O477" s="53" t="s">
        <v>1818</v>
      </c>
      <c r="P477" s="53" t="s">
        <v>1819</v>
      </c>
      <c r="Q477" s="53" t="s">
        <v>1820</v>
      </c>
      <c r="R477" s="53" t="s">
        <v>1821</v>
      </c>
      <c r="S477" s="53" t="s">
        <v>1907</v>
      </c>
      <c r="T477" s="53" t="s">
        <v>1908</v>
      </c>
      <c r="U477" s="53" t="s">
        <v>1824</v>
      </c>
      <c r="V477" s="53" t="s">
        <v>1825</v>
      </c>
      <c r="W477" s="53" t="s">
        <v>1838</v>
      </c>
      <c r="X477" s="53" t="s">
        <v>1825</v>
      </c>
      <c r="Y477" s="53" t="s">
        <v>1827</v>
      </c>
      <c r="Z477" s="53">
        <v>1889.66</v>
      </c>
      <c r="AA477" s="53">
        <v>1889.66</v>
      </c>
      <c r="AB477" s="53">
        <v>0</v>
      </c>
      <c r="AC477" s="53">
        <v>1889.66</v>
      </c>
      <c r="AD477" s="53">
        <v>0</v>
      </c>
      <c r="AE477" s="53">
        <v>0</v>
      </c>
      <c r="AF477" s="53" t="s">
        <v>1828</v>
      </c>
      <c r="AG477" s="53" t="s">
        <v>1904</v>
      </c>
      <c r="AH477" s="53" t="s">
        <v>1905</v>
      </c>
      <c r="AI477" s="53" t="s">
        <v>1829</v>
      </c>
      <c r="AJ477" s="53" t="s">
        <v>1824</v>
      </c>
      <c r="AK477" s="53" t="s">
        <v>496</v>
      </c>
      <c r="AL477" s="53" t="s">
        <v>1830</v>
      </c>
      <c r="AM477" s="53" t="s">
        <v>1831</v>
      </c>
      <c r="AN477" s="53" t="s">
        <v>1766</v>
      </c>
      <c r="AO477" s="53" t="s">
        <v>483</v>
      </c>
    </row>
    <row r="478" spans="1:41" x14ac:dyDescent="0.25">
      <c r="A478" s="53" t="s">
        <v>27</v>
      </c>
      <c r="B478" s="53" t="s">
        <v>1909</v>
      </c>
      <c r="C478" s="53" t="s">
        <v>1910</v>
      </c>
      <c r="D478" s="53" t="s">
        <v>1903</v>
      </c>
      <c r="E478" s="53" t="s">
        <v>220</v>
      </c>
      <c r="F478" s="53" t="s">
        <v>775</v>
      </c>
      <c r="G478" s="53" t="s">
        <v>1813</v>
      </c>
      <c r="H478" s="53" t="s">
        <v>775</v>
      </c>
      <c r="I478" s="53" t="s">
        <v>1813</v>
      </c>
      <c r="J478" s="53" t="s">
        <v>1904</v>
      </c>
      <c r="K478" s="53" t="s">
        <v>1905</v>
      </c>
      <c r="L478" s="53" t="s">
        <v>1911</v>
      </c>
      <c r="M478" s="53" t="s">
        <v>1816</v>
      </c>
      <c r="N478" s="53" t="s">
        <v>1817</v>
      </c>
      <c r="O478" s="53" t="s">
        <v>1818</v>
      </c>
      <c r="P478" s="53" t="s">
        <v>1819</v>
      </c>
      <c r="Q478" s="53" t="s">
        <v>1820</v>
      </c>
      <c r="R478" s="53" t="s">
        <v>1821</v>
      </c>
      <c r="S478" s="53" t="s">
        <v>1912</v>
      </c>
      <c r="T478" s="53" t="s">
        <v>1913</v>
      </c>
      <c r="U478" s="53" t="s">
        <v>1824</v>
      </c>
      <c r="V478" s="53" t="s">
        <v>1825</v>
      </c>
      <c r="W478" s="53" t="s">
        <v>1856</v>
      </c>
      <c r="X478" s="53" t="s">
        <v>1857</v>
      </c>
      <c r="Y478" s="53" t="s">
        <v>1827</v>
      </c>
      <c r="Z478" s="53">
        <v>6500</v>
      </c>
      <c r="AA478" s="53">
        <v>6500</v>
      </c>
      <c r="AB478" s="53">
        <v>0</v>
      </c>
      <c r="AC478" s="53">
        <v>6500</v>
      </c>
      <c r="AD478" s="53">
        <v>0</v>
      </c>
      <c r="AE478" s="53">
        <v>0</v>
      </c>
      <c r="AF478" s="53" t="s">
        <v>1828</v>
      </c>
      <c r="AG478" s="53" t="s">
        <v>1904</v>
      </c>
      <c r="AH478" s="53" t="s">
        <v>1905</v>
      </c>
      <c r="AI478" s="53" t="s">
        <v>1829</v>
      </c>
      <c r="AJ478" s="53" t="s">
        <v>1824</v>
      </c>
      <c r="AK478" s="53" t="s">
        <v>496</v>
      </c>
      <c r="AL478" s="53" t="s">
        <v>1830</v>
      </c>
      <c r="AM478" s="53" t="s">
        <v>1831</v>
      </c>
      <c r="AN478" s="53" t="s">
        <v>1766</v>
      </c>
      <c r="AO478" s="53" t="s">
        <v>483</v>
      </c>
    </row>
    <row r="479" spans="1:41" x14ac:dyDescent="0.25">
      <c r="A479" s="53" t="s">
        <v>27</v>
      </c>
      <c r="B479" s="53" t="s">
        <v>1914</v>
      </c>
      <c r="C479" s="53" t="s">
        <v>1915</v>
      </c>
      <c r="D479" s="53" t="s">
        <v>1903</v>
      </c>
      <c r="E479" s="53" t="s">
        <v>220</v>
      </c>
      <c r="F479" s="53" t="s">
        <v>775</v>
      </c>
      <c r="G479" s="53" t="s">
        <v>1813</v>
      </c>
      <c r="H479" s="53" t="s">
        <v>775</v>
      </c>
      <c r="I479" s="53" t="s">
        <v>1813</v>
      </c>
      <c r="J479" s="53" t="s">
        <v>1904</v>
      </c>
      <c r="K479" s="53" t="s">
        <v>1905</v>
      </c>
      <c r="L479" s="53" t="s">
        <v>1916</v>
      </c>
      <c r="M479" s="53" t="s">
        <v>1816</v>
      </c>
      <c r="N479" s="53" t="s">
        <v>1817</v>
      </c>
      <c r="O479" s="53" t="s">
        <v>1818</v>
      </c>
      <c r="P479" s="53" t="s">
        <v>1819</v>
      </c>
      <c r="Q479" s="53" t="s">
        <v>1820</v>
      </c>
      <c r="R479" s="53" t="s">
        <v>1821</v>
      </c>
      <c r="S479" s="53" t="s">
        <v>1917</v>
      </c>
      <c r="T479" s="53" t="s">
        <v>1918</v>
      </c>
      <c r="U479" s="53" t="s">
        <v>1824</v>
      </c>
      <c r="V479" s="53" t="s">
        <v>1825</v>
      </c>
      <c r="W479" s="53" t="s">
        <v>1826</v>
      </c>
      <c r="X479" s="53" t="s">
        <v>1825</v>
      </c>
      <c r="Y479" s="53" t="s">
        <v>1827</v>
      </c>
      <c r="Z479" s="53">
        <v>454.87</v>
      </c>
      <c r="AA479" s="53">
        <v>454.87</v>
      </c>
      <c r="AB479" s="53">
        <v>0</v>
      </c>
      <c r="AC479" s="53">
        <v>454.87</v>
      </c>
      <c r="AD479" s="53">
        <v>0</v>
      </c>
      <c r="AE479" s="53">
        <v>0</v>
      </c>
      <c r="AF479" s="53" t="s">
        <v>1828</v>
      </c>
      <c r="AG479" s="53" t="s">
        <v>1904</v>
      </c>
      <c r="AH479" s="53" t="s">
        <v>1905</v>
      </c>
      <c r="AI479" s="53" t="s">
        <v>1829</v>
      </c>
      <c r="AJ479" s="53" t="s">
        <v>1824</v>
      </c>
      <c r="AK479" s="53" t="s">
        <v>496</v>
      </c>
      <c r="AL479" s="53" t="s">
        <v>1830</v>
      </c>
      <c r="AM479" s="53" t="s">
        <v>1831</v>
      </c>
      <c r="AN479" s="53" t="s">
        <v>220</v>
      </c>
      <c r="AO479" s="53" t="s">
        <v>483</v>
      </c>
    </row>
    <row r="480" spans="1:41" x14ac:dyDescent="0.25">
      <c r="A480" s="53" t="s">
        <v>27</v>
      </c>
      <c r="B480" s="53" t="s">
        <v>1914</v>
      </c>
      <c r="C480" s="53" t="s">
        <v>1915</v>
      </c>
      <c r="D480" s="53" t="s">
        <v>1903</v>
      </c>
      <c r="E480" s="53" t="s">
        <v>220</v>
      </c>
      <c r="F480" s="53" t="s">
        <v>775</v>
      </c>
      <c r="G480" s="53" t="s">
        <v>1813</v>
      </c>
      <c r="H480" s="53" t="s">
        <v>775</v>
      </c>
      <c r="I480" s="53" t="s">
        <v>1813</v>
      </c>
      <c r="J480" s="53" t="s">
        <v>1904</v>
      </c>
      <c r="K480" s="53" t="s">
        <v>1905</v>
      </c>
      <c r="L480" s="53" t="s">
        <v>1916</v>
      </c>
      <c r="M480" s="53" t="s">
        <v>1816</v>
      </c>
      <c r="N480" s="53" t="s">
        <v>1817</v>
      </c>
      <c r="O480" s="53" t="s">
        <v>1818</v>
      </c>
      <c r="P480" s="53" t="s">
        <v>1819</v>
      </c>
      <c r="Q480" s="53" t="s">
        <v>1820</v>
      </c>
      <c r="R480" s="53" t="s">
        <v>1821</v>
      </c>
      <c r="S480" s="53" t="s">
        <v>1917</v>
      </c>
      <c r="T480" s="53" t="s">
        <v>1918</v>
      </c>
      <c r="U480" s="53" t="s">
        <v>1824</v>
      </c>
      <c r="V480" s="53" t="s">
        <v>1825</v>
      </c>
      <c r="W480" s="53" t="s">
        <v>1832</v>
      </c>
      <c r="X480" s="53" t="s">
        <v>1825</v>
      </c>
      <c r="Y480" s="53" t="s">
        <v>1827</v>
      </c>
      <c r="Z480" s="53">
        <v>2903.94</v>
      </c>
      <c r="AA480" s="53">
        <v>2903.94</v>
      </c>
      <c r="AB480" s="53">
        <v>0</v>
      </c>
      <c r="AC480" s="53">
        <v>2903.94</v>
      </c>
      <c r="AD480" s="53">
        <v>0</v>
      </c>
      <c r="AE480" s="53">
        <v>0</v>
      </c>
      <c r="AF480" s="53" t="s">
        <v>1828</v>
      </c>
      <c r="AG480" s="53" t="s">
        <v>1904</v>
      </c>
      <c r="AH480" s="53" t="s">
        <v>1905</v>
      </c>
      <c r="AI480" s="53" t="s">
        <v>1829</v>
      </c>
      <c r="AJ480" s="53" t="s">
        <v>1824</v>
      </c>
      <c r="AK480" s="53" t="s">
        <v>496</v>
      </c>
      <c r="AL480" s="53" t="s">
        <v>1830</v>
      </c>
      <c r="AM480" s="53" t="s">
        <v>1831</v>
      </c>
      <c r="AN480" s="53" t="s">
        <v>220</v>
      </c>
      <c r="AO480" s="53" t="s">
        <v>483</v>
      </c>
    </row>
    <row r="481" spans="1:41" x14ac:dyDescent="0.25">
      <c r="A481" s="53" t="s">
        <v>27</v>
      </c>
      <c r="B481" s="53" t="s">
        <v>1914</v>
      </c>
      <c r="C481" s="53" t="s">
        <v>1915</v>
      </c>
      <c r="D481" s="53" t="s">
        <v>1903</v>
      </c>
      <c r="E481" s="53" t="s">
        <v>220</v>
      </c>
      <c r="F481" s="53" t="s">
        <v>775</v>
      </c>
      <c r="G481" s="53" t="s">
        <v>1813</v>
      </c>
      <c r="H481" s="53" t="s">
        <v>775</v>
      </c>
      <c r="I481" s="53" t="s">
        <v>1813</v>
      </c>
      <c r="J481" s="53" t="s">
        <v>1904</v>
      </c>
      <c r="K481" s="53" t="s">
        <v>1905</v>
      </c>
      <c r="L481" s="53" t="s">
        <v>1916</v>
      </c>
      <c r="M481" s="53" t="s">
        <v>1816</v>
      </c>
      <c r="N481" s="53" t="s">
        <v>1817</v>
      </c>
      <c r="O481" s="53" t="s">
        <v>1818</v>
      </c>
      <c r="P481" s="53" t="s">
        <v>1819</v>
      </c>
      <c r="Q481" s="53" t="s">
        <v>1820</v>
      </c>
      <c r="R481" s="53" t="s">
        <v>1821</v>
      </c>
      <c r="S481" s="53" t="s">
        <v>1917</v>
      </c>
      <c r="T481" s="53" t="s">
        <v>1918</v>
      </c>
      <c r="U481" s="53" t="s">
        <v>1824</v>
      </c>
      <c r="V481" s="53" t="s">
        <v>1825</v>
      </c>
      <c r="W481" s="53" t="s">
        <v>1833</v>
      </c>
      <c r="X481" s="53" t="s">
        <v>1835</v>
      </c>
      <c r="Y481" s="53" t="s">
        <v>1827</v>
      </c>
      <c r="Z481" s="53">
        <v>24.49</v>
      </c>
      <c r="AA481" s="53">
        <v>24.49</v>
      </c>
      <c r="AB481" s="53">
        <v>0</v>
      </c>
      <c r="AC481" s="53">
        <v>24.49</v>
      </c>
      <c r="AD481" s="53">
        <v>0</v>
      </c>
      <c r="AE481" s="53">
        <v>0</v>
      </c>
      <c r="AF481" s="53" t="s">
        <v>1828</v>
      </c>
      <c r="AG481" s="53" t="s">
        <v>1904</v>
      </c>
      <c r="AH481" s="53" t="s">
        <v>1905</v>
      </c>
      <c r="AI481" s="53" t="s">
        <v>1829</v>
      </c>
      <c r="AJ481" s="53" t="s">
        <v>1824</v>
      </c>
      <c r="AK481" s="53" t="s">
        <v>496</v>
      </c>
      <c r="AL481" s="53" t="s">
        <v>1830</v>
      </c>
      <c r="AM481" s="53" t="s">
        <v>1831</v>
      </c>
      <c r="AN481" s="53" t="s">
        <v>220</v>
      </c>
      <c r="AO481" s="53" t="s">
        <v>483</v>
      </c>
    </row>
    <row r="482" spans="1:41" x14ac:dyDescent="0.25">
      <c r="A482" s="53" t="s">
        <v>27</v>
      </c>
      <c r="B482" s="53" t="s">
        <v>1914</v>
      </c>
      <c r="C482" s="53" t="s">
        <v>1915</v>
      </c>
      <c r="D482" s="53" t="s">
        <v>1903</v>
      </c>
      <c r="E482" s="53" t="s">
        <v>220</v>
      </c>
      <c r="F482" s="53" t="s">
        <v>775</v>
      </c>
      <c r="G482" s="53" t="s">
        <v>1813</v>
      </c>
      <c r="H482" s="53" t="s">
        <v>775</v>
      </c>
      <c r="I482" s="53" t="s">
        <v>1813</v>
      </c>
      <c r="J482" s="53" t="s">
        <v>1904</v>
      </c>
      <c r="K482" s="53" t="s">
        <v>1905</v>
      </c>
      <c r="L482" s="53" t="s">
        <v>1916</v>
      </c>
      <c r="M482" s="53" t="s">
        <v>1816</v>
      </c>
      <c r="N482" s="53" t="s">
        <v>1817</v>
      </c>
      <c r="O482" s="53" t="s">
        <v>1818</v>
      </c>
      <c r="P482" s="53" t="s">
        <v>1819</v>
      </c>
      <c r="Q482" s="53" t="s">
        <v>1820</v>
      </c>
      <c r="R482" s="53" t="s">
        <v>1821</v>
      </c>
      <c r="S482" s="53" t="s">
        <v>1917</v>
      </c>
      <c r="T482" s="53" t="s">
        <v>1918</v>
      </c>
      <c r="U482" s="53" t="s">
        <v>1824</v>
      </c>
      <c r="V482" s="53" t="s">
        <v>1825</v>
      </c>
      <c r="W482" s="53" t="s">
        <v>1838</v>
      </c>
      <c r="X482" s="53" t="s">
        <v>1825</v>
      </c>
      <c r="Y482" s="53" t="s">
        <v>1827</v>
      </c>
      <c r="Z482" s="53">
        <v>116.7</v>
      </c>
      <c r="AA482" s="53">
        <v>116.7</v>
      </c>
      <c r="AB482" s="53">
        <v>0</v>
      </c>
      <c r="AC482" s="53">
        <v>116.7</v>
      </c>
      <c r="AD482" s="53">
        <v>0</v>
      </c>
      <c r="AE482" s="53">
        <v>0</v>
      </c>
      <c r="AF482" s="53" t="s">
        <v>1828</v>
      </c>
      <c r="AG482" s="53" t="s">
        <v>1904</v>
      </c>
      <c r="AH482" s="53" t="s">
        <v>1905</v>
      </c>
      <c r="AI482" s="53" t="s">
        <v>1829</v>
      </c>
      <c r="AJ482" s="53" t="s">
        <v>1824</v>
      </c>
      <c r="AK482" s="53" t="s">
        <v>496</v>
      </c>
      <c r="AL482" s="53" t="s">
        <v>1830</v>
      </c>
      <c r="AM482" s="53" t="s">
        <v>1831</v>
      </c>
      <c r="AN482" s="53" t="s">
        <v>220</v>
      </c>
      <c r="AO482" s="53" t="s">
        <v>483</v>
      </c>
    </row>
    <row r="483" spans="1:41" x14ac:dyDescent="0.25">
      <c r="A483" s="53" t="s">
        <v>27</v>
      </c>
      <c r="B483" s="53" t="s">
        <v>1929</v>
      </c>
      <c r="C483" s="53" t="s">
        <v>1930</v>
      </c>
      <c r="D483" s="53" t="s">
        <v>1931</v>
      </c>
      <c r="E483" s="53" t="s">
        <v>1932</v>
      </c>
      <c r="F483" s="53" t="s">
        <v>775</v>
      </c>
      <c r="G483" s="53" t="s">
        <v>1813</v>
      </c>
      <c r="H483" s="53" t="s">
        <v>775</v>
      </c>
      <c r="I483" s="53" t="s">
        <v>1813</v>
      </c>
      <c r="J483" s="53" t="s">
        <v>1891</v>
      </c>
      <c r="K483" s="53" t="s">
        <v>1933</v>
      </c>
      <c r="L483" s="53" t="s">
        <v>1934</v>
      </c>
      <c r="M483" s="53" t="s">
        <v>1816</v>
      </c>
      <c r="N483" s="53" t="s">
        <v>1817</v>
      </c>
      <c r="O483" s="53" t="s">
        <v>1818</v>
      </c>
      <c r="P483" s="53" t="s">
        <v>1819</v>
      </c>
      <c r="Q483" s="53" t="s">
        <v>1820</v>
      </c>
      <c r="R483" s="53" t="s">
        <v>1821</v>
      </c>
      <c r="S483" s="53" t="s">
        <v>1935</v>
      </c>
      <c r="T483" s="53" t="s">
        <v>1936</v>
      </c>
      <c r="U483" s="53" t="s">
        <v>1824</v>
      </c>
      <c r="V483" s="53" t="s">
        <v>1825</v>
      </c>
      <c r="W483" s="53" t="s">
        <v>1826</v>
      </c>
      <c r="X483" s="53" t="s">
        <v>1825</v>
      </c>
      <c r="Y483" s="53" t="s">
        <v>1827</v>
      </c>
      <c r="Z483" s="53">
        <v>25.95</v>
      </c>
      <c r="AA483" s="53">
        <v>25.95</v>
      </c>
      <c r="AB483" s="53">
        <v>0</v>
      </c>
      <c r="AC483" s="53">
        <v>25.95</v>
      </c>
      <c r="AD483" s="53">
        <v>0</v>
      </c>
      <c r="AE483" s="53">
        <v>0</v>
      </c>
      <c r="AF483" s="53" t="s">
        <v>1828</v>
      </c>
      <c r="AG483" s="53" t="s">
        <v>1891</v>
      </c>
      <c r="AH483" s="53" t="s">
        <v>1937</v>
      </c>
      <c r="AI483" s="53" t="s">
        <v>1829</v>
      </c>
      <c r="AJ483" s="53" t="s">
        <v>1824</v>
      </c>
      <c r="AK483" s="53" t="s">
        <v>496</v>
      </c>
      <c r="AL483" s="53" t="s">
        <v>1830</v>
      </c>
      <c r="AM483" s="53" t="s">
        <v>1831</v>
      </c>
      <c r="AN483" s="53" t="s">
        <v>1769</v>
      </c>
      <c r="AO483" s="53" t="s">
        <v>641</v>
      </c>
    </row>
    <row r="484" spans="1:41" x14ac:dyDescent="0.25">
      <c r="A484" s="53" t="s">
        <v>27</v>
      </c>
      <c r="B484" s="53" t="s">
        <v>1929</v>
      </c>
      <c r="C484" s="53" t="s">
        <v>1930</v>
      </c>
      <c r="D484" s="53" t="s">
        <v>1931</v>
      </c>
      <c r="E484" s="53" t="s">
        <v>1932</v>
      </c>
      <c r="F484" s="53" t="s">
        <v>775</v>
      </c>
      <c r="G484" s="53" t="s">
        <v>1813</v>
      </c>
      <c r="H484" s="53" t="s">
        <v>775</v>
      </c>
      <c r="I484" s="53" t="s">
        <v>1813</v>
      </c>
      <c r="J484" s="53" t="s">
        <v>1891</v>
      </c>
      <c r="K484" s="53" t="s">
        <v>1933</v>
      </c>
      <c r="L484" s="53" t="s">
        <v>1934</v>
      </c>
      <c r="M484" s="53" t="s">
        <v>1816</v>
      </c>
      <c r="N484" s="53" t="s">
        <v>1817</v>
      </c>
      <c r="O484" s="53" t="s">
        <v>1818</v>
      </c>
      <c r="P484" s="53" t="s">
        <v>1819</v>
      </c>
      <c r="Q484" s="53" t="s">
        <v>1820</v>
      </c>
      <c r="R484" s="53" t="s">
        <v>1821</v>
      </c>
      <c r="S484" s="53" t="s">
        <v>1935</v>
      </c>
      <c r="T484" s="53" t="s">
        <v>1936</v>
      </c>
      <c r="U484" s="53" t="s">
        <v>1824</v>
      </c>
      <c r="V484" s="53" t="s">
        <v>1825</v>
      </c>
      <c r="W484" s="53" t="s">
        <v>1832</v>
      </c>
      <c r="X484" s="53" t="s">
        <v>1825</v>
      </c>
      <c r="Y484" s="53" t="s">
        <v>1827</v>
      </c>
      <c r="Z484" s="53">
        <v>94.19</v>
      </c>
      <c r="AA484" s="53">
        <v>94.19</v>
      </c>
      <c r="AB484" s="53">
        <v>0</v>
      </c>
      <c r="AC484" s="53">
        <v>94.19</v>
      </c>
      <c r="AD484" s="53">
        <v>0</v>
      </c>
      <c r="AE484" s="53">
        <v>0</v>
      </c>
      <c r="AF484" s="53" t="s">
        <v>1828</v>
      </c>
      <c r="AG484" s="53" t="s">
        <v>1891</v>
      </c>
      <c r="AH484" s="53" t="s">
        <v>1937</v>
      </c>
      <c r="AI484" s="53" t="s">
        <v>1829</v>
      </c>
      <c r="AJ484" s="53" t="s">
        <v>1824</v>
      </c>
      <c r="AK484" s="53" t="s">
        <v>496</v>
      </c>
      <c r="AL484" s="53" t="s">
        <v>1830</v>
      </c>
      <c r="AM484" s="53" t="s">
        <v>1831</v>
      </c>
      <c r="AN484" s="53" t="s">
        <v>1769</v>
      </c>
      <c r="AO484" s="53" t="s">
        <v>641</v>
      </c>
    </row>
    <row r="485" spans="1:41" x14ac:dyDescent="0.25">
      <c r="A485" s="53" t="s">
        <v>27</v>
      </c>
      <c r="B485" s="53" t="s">
        <v>1929</v>
      </c>
      <c r="C485" s="53" t="s">
        <v>1930</v>
      </c>
      <c r="D485" s="53" t="s">
        <v>1931</v>
      </c>
      <c r="E485" s="53" t="s">
        <v>1932</v>
      </c>
      <c r="F485" s="53" t="s">
        <v>775</v>
      </c>
      <c r="G485" s="53" t="s">
        <v>1813</v>
      </c>
      <c r="H485" s="53" t="s">
        <v>775</v>
      </c>
      <c r="I485" s="53" t="s">
        <v>1813</v>
      </c>
      <c r="J485" s="53" t="s">
        <v>1891</v>
      </c>
      <c r="K485" s="53" t="s">
        <v>1933</v>
      </c>
      <c r="L485" s="53" t="s">
        <v>1934</v>
      </c>
      <c r="M485" s="53" t="s">
        <v>1816</v>
      </c>
      <c r="N485" s="53" t="s">
        <v>1817</v>
      </c>
      <c r="O485" s="53" t="s">
        <v>1818</v>
      </c>
      <c r="P485" s="53" t="s">
        <v>1819</v>
      </c>
      <c r="Q485" s="53" t="s">
        <v>1820</v>
      </c>
      <c r="R485" s="53" t="s">
        <v>1821</v>
      </c>
      <c r="S485" s="53" t="s">
        <v>1935</v>
      </c>
      <c r="T485" s="53" t="s">
        <v>1936</v>
      </c>
      <c r="U485" s="53" t="s">
        <v>1824</v>
      </c>
      <c r="V485" s="53" t="s">
        <v>1825</v>
      </c>
      <c r="W485" s="53" t="s">
        <v>1833</v>
      </c>
      <c r="X485" s="53" t="s">
        <v>1834</v>
      </c>
      <c r="Y485" s="53" t="s">
        <v>1827</v>
      </c>
      <c r="Z485" s="53">
        <v>3.8</v>
      </c>
      <c r="AA485" s="53">
        <v>3.8</v>
      </c>
      <c r="AB485" s="53">
        <v>0</v>
      </c>
      <c r="AC485" s="53">
        <v>3.8</v>
      </c>
      <c r="AD485" s="53">
        <v>0</v>
      </c>
      <c r="AE485" s="53">
        <v>0</v>
      </c>
      <c r="AF485" s="53" t="s">
        <v>1828</v>
      </c>
      <c r="AG485" s="53" t="s">
        <v>1891</v>
      </c>
      <c r="AH485" s="53" t="s">
        <v>1937</v>
      </c>
      <c r="AI485" s="53" t="s">
        <v>1829</v>
      </c>
      <c r="AJ485" s="53" t="s">
        <v>1824</v>
      </c>
      <c r="AK485" s="53" t="s">
        <v>496</v>
      </c>
      <c r="AL485" s="53" t="s">
        <v>1830</v>
      </c>
      <c r="AM485" s="53" t="s">
        <v>1831</v>
      </c>
      <c r="AN485" s="53" t="s">
        <v>1769</v>
      </c>
      <c r="AO485" s="53" t="s">
        <v>641</v>
      </c>
    </row>
    <row r="486" spans="1:41" x14ac:dyDescent="0.25">
      <c r="A486" s="53" t="s">
        <v>27</v>
      </c>
      <c r="B486" s="53" t="s">
        <v>1929</v>
      </c>
      <c r="C486" s="53" t="s">
        <v>1930</v>
      </c>
      <c r="D486" s="53" t="s">
        <v>1931</v>
      </c>
      <c r="E486" s="53" t="s">
        <v>1932</v>
      </c>
      <c r="F486" s="53" t="s">
        <v>775</v>
      </c>
      <c r="G486" s="53" t="s">
        <v>1813</v>
      </c>
      <c r="H486" s="53" t="s">
        <v>775</v>
      </c>
      <c r="I486" s="53" t="s">
        <v>1813</v>
      </c>
      <c r="J486" s="53" t="s">
        <v>1891</v>
      </c>
      <c r="K486" s="53" t="s">
        <v>1933</v>
      </c>
      <c r="L486" s="53" t="s">
        <v>1934</v>
      </c>
      <c r="M486" s="53" t="s">
        <v>1816</v>
      </c>
      <c r="N486" s="53" t="s">
        <v>1817</v>
      </c>
      <c r="O486" s="53" t="s">
        <v>1818</v>
      </c>
      <c r="P486" s="53" t="s">
        <v>1819</v>
      </c>
      <c r="Q486" s="53" t="s">
        <v>1820</v>
      </c>
      <c r="R486" s="53" t="s">
        <v>1821</v>
      </c>
      <c r="S486" s="53" t="s">
        <v>1935</v>
      </c>
      <c r="T486" s="53" t="s">
        <v>1936</v>
      </c>
      <c r="U486" s="53" t="s">
        <v>1824</v>
      </c>
      <c r="V486" s="53" t="s">
        <v>1825</v>
      </c>
      <c r="W486" s="53" t="s">
        <v>1837</v>
      </c>
      <c r="X486" s="53" t="s">
        <v>1825</v>
      </c>
      <c r="Y486" s="53" t="s">
        <v>1827</v>
      </c>
      <c r="Z486" s="53">
        <v>15.99</v>
      </c>
      <c r="AA486" s="53">
        <v>15.99</v>
      </c>
      <c r="AB486" s="53">
        <v>0</v>
      </c>
      <c r="AC486" s="53">
        <v>15.99</v>
      </c>
      <c r="AD486" s="53">
        <v>0</v>
      </c>
      <c r="AE486" s="53">
        <v>0</v>
      </c>
      <c r="AF486" s="53" t="s">
        <v>1828</v>
      </c>
      <c r="AG486" s="53" t="s">
        <v>1891</v>
      </c>
      <c r="AH486" s="53" t="s">
        <v>1937</v>
      </c>
      <c r="AI486" s="53" t="s">
        <v>1829</v>
      </c>
      <c r="AJ486" s="53" t="s">
        <v>1824</v>
      </c>
      <c r="AK486" s="53" t="s">
        <v>496</v>
      </c>
      <c r="AL486" s="53" t="s">
        <v>1830</v>
      </c>
      <c r="AM486" s="53" t="s">
        <v>1831</v>
      </c>
      <c r="AN486" s="53" t="s">
        <v>1769</v>
      </c>
      <c r="AO486" s="53" t="s">
        <v>641</v>
      </c>
    </row>
    <row r="487" spans="1:41" x14ac:dyDescent="0.25">
      <c r="A487" s="53" t="s">
        <v>27</v>
      </c>
      <c r="B487" s="53" t="s">
        <v>1929</v>
      </c>
      <c r="C487" s="53" t="s">
        <v>1930</v>
      </c>
      <c r="D487" s="53" t="s">
        <v>1931</v>
      </c>
      <c r="E487" s="53" t="s">
        <v>1932</v>
      </c>
      <c r="F487" s="53" t="s">
        <v>775</v>
      </c>
      <c r="G487" s="53" t="s">
        <v>1813</v>
      </c>
      <c r="H487" s="53" t="s">
        <v>775</v>
      </c>
      <c r="I487" s="53" t="s">
        <v>1813</v>
      </c>
      <c r="J487" s="53" t="s">
        <v>1891</v>
      </c>
      <c r="K487" s="53" t="s">
        <v>1933</v>
      </c>
      <c r="L487" s="53" t="s">
        <v>1934</v>
      </c>
      <c r="M487" s="53" t="s">
        <v>1816</v>
      </c>
      <c r="N487" s="53" t="s">
        <v>1817</v>
      </c>
      <c r="O487" s="53" t="s">
        <v>1818</v>
      </c>
      <c r="P487" s="53" t="s">
        <v>1819</v>
      </c>
      <c r="Q487" s="53" t="s">
        <v>1820</v>
      </c>
      <c r="R487" s="53" t="s">
        <v>1821</v>
      </c>
      <c r="S487" s="53" t="s">
        <v>1935</v>
      </c>
      <c r="T487" s="53" t="s">
        <v>1936</v>
      </c>
      <c r="U487" s="53" t="s">
        <v>1824</v>
      </c>
      <c r="V487" s="53" t="s">
        <v>1825</v>
      </c>
      <c r="W487" s="53" t="s">
        <v>1838</v>
      </c>
      <c r="X487" s="53" t="s">
        <v>1825</v>
      </c>
      <c r="Y487" s="53" t="s">
        <v>1827</v>
      </c>
      <c r="Z487" s="53">
        <v>4.4400000000000004</v>
      </c>
      <c r="AA487" s="53">
        <v>4.4400000000000004</v>
      </c>
      <c r="AB487" s="53">
        <v>0</v>
      </c>
      <c r="AC487" s="53">
        <v>4.4400000000000004</v>
      </c>
      <c r="AD487" s="53">
        <v>0</v>
      </c>
      <c r="AE487" s="53">
        <v>0</v>
      </c>
      <c r="AF487" s="53" t="s">
        <v>1828</v>
      </c>
      <c r="AG487" s="53" t="s">
        <v>1891</v>
      </c>
      <c r="AH487" s="53" t="s">
        <v>1937</v>
      </c>
      <c r="AI487" s="53" t="s">
        <v>1829</v>
      </c>
      <c r="AJ487" s="53" t="s">
        <v>1824</v>
      </c>
      <c r="AK487" s="53" t="s">
        <v>496</v>
      </c>
      <c r="AL487" s="53" t="s">
        <v>1830</v>
      </c>
      <c r="AM487" s="53" t="s">
        <v>1831</v>
      </c>
      <c r="AN487" s="53" t="s">
        <v>1769</v>
      </c>
      <c r="AO487" s="53" t="s">
        <v>641</v>
      </c>
    </row>
    <row r="488" spans="1:41" x14ac:dyDescent="0.25">
      <c r="A488" s="53" t="s">
        <v>27</v>
      </c>
      <c r="B488" s="53" t="s">
        <v>1938</v>
      </c>
      <c r="C488" s="53" t="s">
        <v>1939</v>
      </c>
      <c r="D488" s="53" t="s">
        <v>1841</v>
      </c>
      <c r="E488" s="53" t="s">
        <v>1842</v>
      </c>
      <c r="F488" s="53" t="s">
        <v>775</v>
      </c>
      <c r="G488" s="53" t="s">
        <v>1813</v>
      </c>
      <c r="H488" s="53" t="s">
        <v>775</v>
      </c>
      <c r="I488" s="53" t="s">
        <v>1813</v>
      </c>
      <c r="J488" s="53" t="s">
        <v>1843</v>
      </c>
      <c r="K488" s="53" t="s">
        <v>1844</v>
      </c>
      <c r="L488" s="53" t="s">
        <v>1940</v>
      </c>
      <c r="M488" s="53" t="s">
        <v>1816</v>
      </c>
      <c r="N488" s="53" t="s">
        <v>1817</v>
      </c>
      <c r="O488" s="53" t="s">
        <v>1818</v>
      </c>
      <c r="P488" s="53" t="s">
        <v>1819</v>
      </c>
      <c r="Q488" s="53" t="s">
        <v>1820</v>
      </c>
      <c r="R488" s="53" t="s">
        <v>1821</v>
      </c>
      <c r="S488" s="53" t="s">
        <v>1941</v>
      </c>
      <c r="T488" s="53" t="s">
        <v>1942</v>
      </c>
      <c r="U488" s="53" t="s">
        <v>1824</v>
      </c>
      <c r="V488" s="53" t="s">
        <v>1825</v>
      </c>
      <c r="W488" s="53" t="s">
        <v>1848</v>
      </c>
      <c r="X488" s="53" t="s">
        <v>1825</v>
      </c>
      <c r="Y488" s="53" t="s">
        <v>1827</v>
      </c>
      <c r="Z488" s="53">
        <v>1971.22</v>
      </c>
      <c r="AA488" s="53">
        <v>1971.22</v>
      </c>
      <c r="AB488" s="53">
        <v>0</v>
      </c>
      <c r="AC488" s="53">
        <v>1971.22</v>
      </c>
      <c r="AD488" s="53">
        <v>0</v>
      </c>
      <c r="AE488" s="53">
        <v>0</v>
      </c>
      <c r="AF488" s="53" t="s">
        <v>1828</v>
      </c>
      <c r="AG488" s="53" t="s">
        <v>1904</v>
      </c>
      <c r="AH488" s="53" t="s">
        <v>1943</v>
      </c>
      <c r="AI488" s="53" t="s">
        <v>1829</v>
      </c>
      <c r="AJ488" s="53" t="s">
        <v>1824</v>
      </c>
      <c r="AK488" s="53" t="s">
        <v>496</v>
      </c>
      <c r="AL488" s="53" t="s">
        <v>1830</v>
      </c>
      <c r="AM488" s="53" t="s">
        <v>1831</v>
      </c>
      <c r="AN488" s="53" t="s">
        <v>1769</v>
      </c>
      <c r="AO488" s="53" t="s">
        <v>641</v>
      </c>
    </row>
    <row r="489" spans="1:41" x14ac:dyDescent="0.25">
      <c r="A489" s="53" t="s">
        <v>26</v>
      </c>
      <c r="B489" s="53" t="s">
        <v>1960</v>
      </c>
      <c r="C489" s="53" t="s">
        <v>1961</v>
      </c>
      <c r="D489" s="53" t="s">
        <v>1852</v>
      </c>
      <c r="E489" s="53" t="s">
        <v>510</v>
      </c>
      <c r="F489" s="53" t="s">
        <v>775</v>
      </c>
      <c r="G489" s="53" t="s">
        <v>1813</v>
      </c>
      <c r="H489" s="53" t="s">
        <v>775</v>
      </c>
      <c r="I489" s="53" t="s">
        <v>1813</v>
      </c>
      <c r="J489" s="53" t="s">
        <v>1814</v>
      </c>
      <c r="K489" s="53" t="s">
        <v>780</v>
      </c>
      <c r="L489" s="53" t="s">
        <v>1962</v>
      </c>
      <c r="M489" s="53" t="s">
        <v>1816</v>
      </c>
      <c r="N489" s="53" t="s">
        <v>1817</v>
      </c>
      <c r="O489" s="53" t="s">
        <v>1818</v>
      </c>
      <c r="P489" s="53" t="s">
        <v>1819</v>
      </c>
      <c r="Q489" s="53" t="s">
        <v>1820</v>
      </c>
      <c r="R489" s="53" t="s">
        <v>1821</v>
      </c>
      <c r="S489" s="53" t="s">
        <v>1963</v>
      </c>
      <c r="T489" s="53" t="s">
        <v>1964</v>
      </c>
      <c r="U489" s="53" t="s">
        <v>1824</v>
      </c>
      <c r="V489" s="53" t="s">
        <v>1825</v>
      </c>
      <c r="W489" s="53" t="s">
        <v>1856</v>
      </c>
      <c r="X489" s="53" t="s">
        <v>1857</v>
      </c>
      <c r="Y489" s="53" t="s">
        <v>1827</v>
      </c>
      <c r="Z489" s="53">
        <v>1254.3699999999999</v>
      </c>
      <c r="AA489" s="53">
        <v>1026.5999999999999</v>
      </c>
      <c r="AB489" s="53">
        <v>227.77</v>
      </c>
      <c r="AC489" s="53">
        <v>1026.5999999999999</v>
      </c>
      <c r="AD489" s="53">
        <v>0</v>
      </c>
      <c r="AE489" s="53">
        <v>0</v>
      </c>
      <c r="AF489" s="53" t="s">
        <v>1828</v>
      </c>
      <c r="AG489" s="53" t="s">
        <v>1814</v>
      </c>
      <c r="AH489" s="53" t="s">
        <v>780</v>
      </c>
      <c r="AI489" s="53" t="s">
        <v>1829</v>
      </c>
      <c r="AJ489" s="53" t="s">
        <v>1824</v>
      </c>
      <c r="AK489" s="53" t="s">
        <v>496</v>
      </c>
      <c r="AL489" s="53" t="s">
        <v>1830</v>
      </c>
      <c r="AM489" s="53" t="s">
        <v>1831</v>
      </c>
      <c r="AN489" s="53" t="s">
        <v>1770</v>
      </c>
      <c r="AO489" s="53" t="s">
        <v>641</v>
      </c>
    </row>
    <row r="490" spans="1:41" x14ac:dyDescent="0.25">
      <c r="A490" s="53" t="s">
        <v>26</v>
      </c>
      <c r="B490" s="53" t="s">
        <v>1809</v>
      </c>
      <c r="C490" s="53" t="s">
        <v>1810</v>
      </c>
      <c r="D490" s="53" t="s">
        <v>1811</v>
      </c>
      <c r="E490" s="53" t="s">
        <v>1812</v>
      </c>
      <c r="F490" s="53" t="s">
        <v>775</v>
      </c>
      <c r="G490" s="53" t="s">
        <v>1813</v>
      </c>
      <c r="H490" s="53" t="s">
        <v>775</v>
      </c>
      <c r="I490" s="53" t="s">
        <v>1813</v>
      </c>
      <c r="J490" s="53" t="s">
        <v>1814</v>
      </c>
      <c r="K490" s="53" t="s">
        <v>780</v>
      </c>
      <c r="L490" s="53" t="s">
        <v>1815</v>
      </c>
      <c r="M490" s="53" t="s">
        <v>1816</v>
      </c>
      <c r="N490" s="53" t="s">
        <v>1817</v>
      </c>
      <c r="O490" s="53" t="s">
        <v>1818</v>
      </c>
      <c r="P490" s="53" t="s">
        <v>1819</v>
      </c>
      <c r="Q490" s="53" t="s">
        <v>1820</v>
      </c>
      <c r="R490" s="53" t="s">
        <v>1821</v>
      </c>
      <c r="S490" s="53" t="s">
        <v>1822</v>
      </c>
      <c r="T490" s="53" t="s">
        <v>1823</v>
      </c>
      <c r="U490" s="53" t="s">
        <v>1824</v>
      </c>
      <c r="V490" s="53" t="s">
        <v>1825</v>
      </c>
      <c r="W490" s="53" t="s">
        <v>1826</v>
      </c>
      <c r="X490" s="53" t="s">
        <v>1825</v>
      </c>
      <c r="Y490" s="53" t="s">
        <v>1827</v>
      </c>
      <c r="Z490" s="53">
        <v>663.26</v>
      </c>
      <c r="AA490" s="53">
        <v>662.97</v>
      </c>
      <c r="AB490" s="53">
        <v>0.28999999999999998</v>
      </c>
      <c r="AC490" s="53">
        <v>662.97</v>
      </c>
      <c r="AD490" s="53">
        <v>0</v>
      </c>
      <c r="AE490" s="53">
        <v>0</v>
      </c>
      <c r="AF490" s="53" t="s">
        <v>1828</v>
      </c>
      <c r="AG490" s="53" t="s">
        <v>1814</v>
      </c>
      <c r="AH490" s="53" t="s">
        <v>780</v>
      </c>
      <c r="AI490" s="53" t="s">
        <v>1829</v>
      </c>
      <c r="AJ490" s="53" t="s">
        <v>1824</v>
      </c>
      <c r="AK490" s="53" t="s">
        <v>496</v>
      </c>
      <c r="AL490" s="53" t="s">
        <v>1830</v>
      </c>
      <c r="AM490" s="53" t="s">
        <v>1831</v>
      </c>
      <c r="AN490" s="53" t="s">
        <v>1770</v>
      </c>
      <c r="AO490" s="53" t="s">
        <v>641</v>
      </c>
    </row>
    <row r="491" spans="1:41" x14ac:dyDescent="0.25">
      <c r="A491" s="53" t="s">
        <v>26</v>
      </c>
      <c r="B491" s="53" t="s">
        <v>1809</v>
      </c>
      <c r="C491" s="53" t="s">
        <v>1810</v>
      </c>
      <c r="D491" s="53" t="s">
        <v>1811</v>
      </c>
      <c r="E491" s="53" t="s">
        <v>1812</v>
      </c>
      <c r="F491" s="53" t="s">
        <v>775</v>
      </c>
      <c r="G491" s="53" t="s">
        <v>1813</v>
      </c>
      <c r="H491" s="53" t="s">
        <v>775</v>
      </c>
      <c r="I491" s="53" t="s">
        <v>1813</v>
      </c>
      <c r="J491" s="53" t="s">
        <v>1814</v>
      </c>
      <c r="K491" s="53" t="s">
        <v>780</v>
      </c>
      <c r="L491" s="53" t="s">
        <v>1815</v>
      </c>
      <c r="M491" s="53" t="s">
        <v>1816</v>
      </c>
      <c r="N491" s="53" t="s">
        <v>1817</v>
      </c>
      <c r="O491" s="53" t="s">
        <v>1818</v>
      </c>
      <c r="P491" s="53" t="s">
        <v>1819</v>
      </c>
      <c r="Q491" s="53" t="s">
        <v>1820</v>
      </c>
      <c r="R491" s="53" t="s">
        <v>1821</v>
      </c>
      <c r="S491" s="53" t="s">
        <v>1822</v>
      </c>
      <c r="T491" s="53" t="s">
        <v>1823</v>
      </c>
      <c r="U491" s="53" t="s">
        <v>1824</v>
      </c>
      <c r="V491" s="53" t="s">
        <v>1825</v>
      </c>
      <c r="W491" s="53" t="s">
        <v>1832</v>
      </c>
      <c r="X491" s="53" t="s">
        <v>1825</v>
      </c>
      <c r="Y491" s="53" t="s">
        <v>1827</v>
      </c>
      <c r="Z491" s="53">
        <v>9921.81</v>
      </c>
      <c r="AA491" s="53">
        <v>9895.2999999999993</v>
      </c>
      <c r="AB491" s="53">
        <v>26.51</v>
      </c>
      <c r="AC491" s="53">
        <v>9895.2999999999993</v>
      </c>
      <c r="AD491" s="53">
        <v>0</v>
      </c>
      <c r="AE491" s="53">
        <v>0</v>
      </c>
      <c r="AF491" s="53" t="s">
        <v>1828</v>
      </c>
      <c r="AG491" s="53" t="s">
        <v>1814</v>
      </c>
      <c r="AH491" s="53" t="s">
        <v>780</v>
      </c>
      <c r="AI491" s="53" t="s">
        <v>1829</v>
      </c>
      <c r="AJ491" s="53" t="s">
        <v>1824</v>
      </c>
      <c r="AK491" s="53" t="s">
        <v>496</v>
      </c>
      <c r="AL491" s="53" t="s">
        <v>1830</v>
      </c>
      <c r="AM491" s="53" t="s">
        <v>1831</v>
      </c>
      <c r="AN491" s="53" t="s">
        <v>1770</v>
      </c>
      <c r="AO491" s="53" t="s">
        <v>641</v>
      </c>
    </row>
    <row r="492" spans="1:41" x14ac:dyDescent="0.25">
      <c r="A492" s="53" t="s">
        <v>26</v>
      </c>
      <c r="B492" s="53" t="s">
        <v>1809</v>
      </c>
      <c r="C492" s="53" t="s">
        <v>1810</v>
      </c>
      <c r="D492" s="53" t="s">
        <v>1811</v>
      </c>
      <c r="E492" s="53" t="s">
        <v>1812</v>
      </c>
      <c r="F492" s="53" t="s">
        <v>775</v>
      </c>
      <c r="G492" s="53" t="s">
        <v>1813</v>
      </c>
      <c r="H492" s="53" t="s">
        <v>775</v>
      </c>
      <c r="I492" s="53" t="s">
        <v>1813</v>
      </c>
      <c r="J492" s="53" t="s">
        <v>1814</v>
      </c>
      <c r="K492" s="53" t="s">
        <v>780</v>
      </c>
      <c r="L492" s="53" t="s">
        <v>1815</v>
      </c>
      <c r="M492" s="53" t="s">
        <v>1816</v>
      </c>
      <c r="N492" s="53" t="s">
        <v>1817</v>
      </c>
      <c r="O492" s="53" t="s">
        <v>1818</v>
      </c>
      <c r="P492" s="53" t="s">
        <v>1819</v>
      </c>
      <c r="Q492" s="53" t="s">
        <v>1820</v>
      </c>
      <c r="R492" s="53" t="s">
        <v>1821</v>
      </c>
      <c r="S492" s="53" t="s">
        <v>1822</v>
      </c>
      <c r="T492" s="53" t="s">
        <v>1823</v>
      </c>
      <c r="U492" s="53" t="s">
        <v>1824</v>
      </c>
      <c r="V492" s="53" t="s">
        <v>1825</v>
      </c>
      <c r="W492" s="53" t="s">
        <v>1833</v>
      </c>
      <c r="X492" s="53" t="s">
        <v>1834</v>
      </c>
      <c r="Y492" s="53" t="s">
        <v>1827</v>
      </c>
      <c r="Z492" s="53">
        <v>1363.04</v>
      </c>
      <c r="AA492" s="53">
        <v>1360.42</v>
      </c>
      <c r="AB492" s="53">
        <v>2.62</v>
      </c>
      <c r="AC492" s="53">
        <v>1360.42</v>
      </c>
      <c r="AD492" s="53">
        <v>0</v>
      </c>
      <c r="AE492" s="53">
        <v>0</v>
      </c>
      <c r="AF492" s="53" t="s">
        <v>1828</v>
      </c>
      <c r="AG492" s="53" t="s">
        <v>1814</v>
      </c>
      <c r="AH492" s="53" t="s">
        <v>780</v>
      </c>
      <c r="AI492" s="53" t="s">
        <v>1829</v>
      </c>
      <c r="AJ492" s="53" t="s">
        <v>1824</v>
      </c>
      <c r="AK492" s="53" t="s">
        <v>496</v>
      </c>
      <c r="AL492" s="53" t="s">
        <v>1830</v>
      </c>
      <c r="AM492" s="53" t="s">
        <v>1831</v>
      </c>
      <c r="AN492" s="53" t="s">
        <v>1770</v>
      </c>
      <c r="AO492" s="53" t="s">
        <v>641</v>
      </c>
    </row>
    <row r="493" spans="1:41" x14ac:dyDescent="0.25">
      <c r="A493" s="53" t="s">
        <v>26</v>
      </c>
      <c r="B493" s="53" t="s">
        <v>1809</v>
      </c>
      <c r="C493" s="53" t="s">
        <v>1810</v>
      </c>
      <c r="D493" s="53" t="s">
        <v>1811</v>
      </c>
      <c r="E493" s="53" t="s">
        <v>1812</v>
      </c>
      <c r="F493" s="53" t="s">
        <v>775</v>
      </c>
      <c r="G493" s="53" t="s">
        <v>1813</v>
      </c>
      <c r="H493" s="53" t="s">
        <v>775</v>
      </c>
      <c r="I493" s="53" t="s">
        <v>1813</v>
      </c>
      <c r="J493" s="53" t="s">
        <v>1814</v>
      </c>
      <c r="K493" s="53" t="s">
        <v>780</v>
      </c>
      <c r="L493" s="53" t="s">
        <v>1815</v>
      </c>
      <c r="M493" s="53" t="s">
        <v>1816</v>
      </c>
      <c r="N493" s="53" t="s">
        <v>1817</v>
      </c>
      <c r="O493" s="53" t="s">
        <v>1818</v>
      </c>
      <c r="P493" s="53" t="s">
        <v>1819</v>
      </c>
      <c r="Q493" s="53" t="s">
        <v>1820</v>
      </c>
      <c r="R493" s="53" t="s">
        <v>1821</v>
      </c>
      <c r="S493" s="53" t="s">
        <v>1822</v>
      </c>
      <c r="T493" s="53" t="s">
        <v>1823</v>
      </c>
      <c r="U493" s="53" t="s">
        <v>1824</v>
      </c>
      <c r="V493" s="53" t="s">
        <v>1825</v>
      </c>
      <c r="W493" s="53" t="s">
        <v>1833</v>
      </c>
      <c r="X493" s="53" t="s">
        <v>1835</v>
      </c>
      <c r="Y493" s="53" t="s">
        <v>1827</v>
      </c>
      <c r="Z493" s="53">
        <v>1.66</v>
      </c>
      <c r="AA493" s="53">
        <v>1.66</v>
      </c>
      <c r="AB493" s="53">
        <v>0</v>
      </c>
      <c r="AC493" s="53">
        <v>1.66</v>
      </c>
      <c r="AD493" s="53">
        <v>0</v>
      </c>
      <c r="AE493" s="53">
        <v>0</v>
      </c>
      <c r="AF493" s="53" t="s">
        <v>1828</v>
      </c>
      <c r="AG493" s="53" t="s">
        <v>1814</v>
      </c>
      <c r="AH493" s="53" t="s">
        <v>780</v>
      </c>
      <c r="AI493" s="53" t="s">
        <v>1829</v>
      </c>
      <c r="AJ493" s="53" t="s">
        <v>1824</v>
      </c>
      <c r="AK493" s="53" t="s">
        <v>496</v>
      </c>
      <c r="AL493" s="53" t="s">
        <v>1830</v>
      </c>
      <c r="AM493" s="53" t="s">
        <v>1831</v>
      </c>
      <c r="AN493" s="53" t="s">
        <v>1770</v>
      </c>
      <c r="AO493" s="53" t="s">
        <v>641</v>
      </c>
    </row>
    <row r="494" spans="1:41" x14ac:dyDescent="0.25">
      <c r="A494" s="53" t="s">
        <v>26</v>
      </c>
      <c r="B494" s="53" t="s">
        <v>1809</v>
      </c>
      <c r="C494" s="53" t="s">
        <v>1810</v>
      </c>
      <c r="D494" s="53" t="s">
        <v>1811</v>
      </c>
      <c r="E494" s="53" t="s">
        <v>1812</v>
      </c>
      <c r="F494" s="53" t="s">
        <v>775</v>
      </c>
      <c r="G494" s="53" t="s">
        <v>1813</v>
      </c>
      <c r="H494" s="53" t="s">
        <v>775</v>
      </c>
      <c r="I494" s="53" t="s">
        <v>1813</v>
      </c>
      <c r="J494" s="53" t="s">
        <v>1814</v>
      </c>
      <c r="K494" s="53" t="s">
        <v>780</v>
      </c>
      <c r="L494" s="53" t="s">
        <v>1815</v>
      </c>
      <c r="M494" s="53" t="s">
        <v>1816</v>
      </c>
      <c r="N494" s="53" t="s">
        <v>1817</v>
      </c>
      <c r="O494" s="53" t="s">
        <v>1818</v>
      </c>
      <c r="P494" s="53" t="s">
        <v>1819</v>
      </c>
      <c r="Q494" s="53" t="s">
        <v>1820</v>
      </c>
      <c r="R494" s="53" t="s">
        <v>1821</v>
      </c>
      <c r="S494" s="53" t="s">
        <v>1822</v>
      </c>
      <c r="T494" s="53" t="s">
        <v>1823</v>
      </c>
      <c r="U494" s="53" t="s">
        <v>1824</v>
      </c>
      <c r="V494" s="53" t="s">
        <v>1825</v>
      </c>
      <c r="W494" s="53" t="s">
        <v>1836</v>
      </c>
      <c r="X494" s="53" t="s">
        <v>1825</v>
      </c>
      <c r="Y494" s="53" t="s">
        <v>1827</v>
      </c>
      <c r="Z494" s="53">
        <v>6.41</v>
      </c>
      <c r="AA494" s="53">
        <v>6.41</v>
      </c>
      <c r="AB494" s="53">
        <v>0</v>
      </c>
      <c r="AC494" s="53">
        <v>6.41</v>
      </c>
      <c r="AD494" s="53">
        <v>0</v>
      </c>
      <c r="AE494" s="53">
        <v>0</v>
      </c>
      <c r="AF494" s="53" t="s">
        <v>1828</v>
      </c>
      <c r="AG494" s="53" t="s">
        <v>1814</v>
      </c>
      <c r="AH494" s="53" t="s">
        <v>780</v>
      </c>
      <c r="AI494" s="53" t="s">
        <v>1829</v>
      </c>
      <c r="AJ494" s="53" t="s">
        <v>1824</v>
      </c>
      <c r="AK494" s="53" t="s">
        <v>496</v>
      </c>
      <c r="AL494" s="53" t="s">
        <v>1830</v>
      </c>
      <c r="AM494" s="53" t="s">
        <v>1831</v>
      </c>
      <c r="AN494" s="53" t="s">
        <v>1770</v>
      </c>
      <c r="AO494" s="53" t="s">
        <v>641</v>
      </c>
    </row>
    <row r="495" spans="1:41" x14ac:dyDescent="0.25">
      <c r="A495" s="53" t="s">
        <v>26</v>
      </c>
      <c r="B495" s="53" t="s">
        <v>1809</v>
      </c>
      <c r="C495" s="53" t="s">
        <v>1810</v>
      </c>
      <c r="D495" s="53" t="s">
        <v>1811</v>
      </c>
      <c r="E495" s="53" t="s">
        <v>1812</v>
      </c>
      <c r="F495" s="53" t="s">
        <v>775</v>
      </c>
      <c r="G495" s="53" t="s">
        <v>1813</v>
      </c>
      <c r="H495" s="53" t="s">
        <v>775</v>
      </c>
      <c r="I495" s="53" t="s">
        <v>1813</v>
      </c>
      <c r="J495" s="53" t="s">
        <v>1814</v>
      </c>
      <c r="K495" s="53" t="s">
        <v>780</v>
      </c>
      <c r="L495" s="53" t="s">
        <v>1815</v>
      </c>
      <c r="M495" s="53" t="s">
        <v>1816</v>
      </c>
      <c r="N495" s="53" t="s">
        <v>1817</v>
      </c>
      <c r="O495" s="53" t="s">
        <v>1818</v>
      </c>
      <c r="P495" s="53" t="s">
        <v>1819</v>
      </c>
      <c r="Q495" s="53" t="s">
        <v>1820</v>
      </c>
      <c r="R495" s="53" t="s">
        <v>1821</v>
      </c>
      <c r="S495" s="53" t="s">
        <v>1822</v>
      </c>
      <c r="T495" s="53" t="s">
        <v>1823</v>
      </c>
      <c r="U495" s="53" t="s">
        <v>1824</v>
      </c>
      <c r="V495" s="53" t="s">
        <v>1825</v>
      </c>
      <c r="W495" s="53" t="s">
        <v>1837</v>
      </c>
      <c r="X495" s="53" t="s">
        <v>1825</v>
      </c>
      <c r="Y495" s="53" t="s">
        <v>1827</v>
      </c>
      <c r="Z495" s="53">
        <v>828.73</v>
      </c>
      <c r="AA495" s="53">
        <v>828.52</v>
      </c>
      <c r="AB495" s="53">
        <v>0.21</v>
      </c>
      <c r="AC495" s="53">
        <v>828.52</v>
      </c>
      <c r="AD495" s="53">
        <v>0</v>
      </c>
      <c r="AE495" s="53">
        <v>0</v>
      </c>
      <c r="AF495" s="53" t="s">
        <v>1828</v>
      </c>
      <c r="AG495" s="53" t="s">
        <v>1814</v>
      </c>
      <c r="AH495" s="53" t="s">
        <v>780</v>
      </c>
      <c r="AI495" s="53" t="s">
        <v>1829</v>
      </c>
      <c r="AJ495" s="53" t="s">
        <v>1824</v>
      </c>
      <c r="AK495" s="53" t="s">
        <v>496</v>
      </c>
      <c r="AL495" s="53" t="s">
        <v>1830</v>
      </c>
      <c r="AM495" s="53" t="s">
        <v>1831</v>
      </c>
      <c r="AN495" s="53" t="s">
        <v>1770</v>
      </c>
      <c r="AO495" s="53" t="s">
        <v>641</v>
      </c>
    </row>
    <row r="496" spans="1:41" x14ac:dyDescent="0.25">
      <c r="A496" s="53" t="s">
        <v>26</v>
      </c>
      <c r="B496" s="53" t="s">
        <v>1809</v>
      </c>
      <c r="C496" s="53" t="s">
        <v>1810</v>
      </c>
      <c r="D496" s="53" t="s">
        <v>1811</v>
      </c>
      <c r="E496" s="53" t="s">
        <v>1812</v>
      </c>
      <c r="F496" s="53" t="s">
        <v>775</v>
      </c>
      <c r="G496" s="53" t="s">
        <v>1813</v>
      </c>
      <c r="H496" s="53" t="s">
        <v>775</v>
      </c>
      <c r="I496" s="53" t="s">
        <v>1813</v>
      </c>
      <c r="J496" s="53" t="s">
        <v>1814</v>
      </c>
      <c r="K496" s="53" t="s">
        <v>780</v>
      </c>
      <c r="L496" s="53" t="s">
        <v>1815</v>
      </c>
      <c r="M496" s="53" t="s">
        <v>1816</v>
      </c>
      <c r="N496" s="53" t="s">
        <v>1817</v>
      </c>
      <c r="O496" s="53" t="s">
        <v>1818</v>
      </c>
      <c r="P496" s="53" t="s">
        <v>1819</v>
      </c>
      <c r="Q496" s="53" t="s">
        <v>1820</v>
      </c>
      <c r="R496" s="53" t="s">
        <v>1821</v>
      </c>
      <c r="S496" s="53" t="s">
        <v>1822</v>
      </c>
      <c r="T496" s="53" t="s">
        <v>1823</v>
      </c>
      <c r="U496" s="53" t="s">
        <v>1824</v>
      </c>
      <c r="V496" s="53" t="s">
        <v>1825</v>
      </c>
      <c r="W496" s="53" t="s">
        <v>1838</v>
      </c>
      <c r="X496" s="53" t="s">
        <v>1825</v>
      </c>
      <c r="Y496" s="53" t="s">
        <v>1827</v>
      </c>
      <c r="Z496" s="53">
        <v>393.36</v>
      </c>
      <c r="AA496" s="53">
        <v>393.06</v>
      </c>
      <c r="AB496" s="53">
        <v>0.3</v>
      </c>
      <c r="AC496" s="53">
        <v>393.06</v>
      </c>
      <c r="AD496" s="53">
        <v>0</v>
      </c>
      <c r="AE496" s="53">
        <v>0</v>
      </c>
      <c r="AF496" s="53" t="s">
        <v>1828</v>
      </c>
      <c r="AG496" s="53" t="s">
        <v>1814</v>
      </c>
      <c r="AH496" s="53" t="s">
        <v>780</v>
      </c>
      <c r="AI496" s="53" t="s">
        <v>1829</v>
      </c>
      <c r="AJ496" s="53" t="s">
        <v>1824</v>
      </c>
      <c r="AK496" s="53" t="s">
        <v>496</v>
      </c>
      <c r="AL496" s="53" t="s">
        <v>1830</v>
      </c>
      <c r="AM496" s="53" t="s">
        <v>1831</v>
      </c>
      <c r="AN496" s="53" t="s">
        <v>1770</v>
      </c>
      <c r="AO496" s="53" t="s">
        <v>641</v>
      </c>
    </row>
    <row r="497" spans="1:41" x14ac:dyDescent="0.25">
      <c r="A497" s="53" t="s">
        <v>26</v>
      </c>
      <c r="B497" s="53" t="s">
        <v>1839</v>
      </c>
      <c r="C497" s="53" t="s">
        <v>1840</v>
      </c>
      <c r="D497" s="53" t="s">
        <v>1841</v>
      </c>
      <c r="E497" s="53" t="s">
        <v>1842</v>
      </c>
      <c r="F497" s="53" t="s">
        <v>775</v>
      </c>
      <c r="G497" s="53" t="s">
        <v>1813</v>
      </c>
      <c r="H497" s="53" t="s">
        <v>775</v>
      </c>
      <c r="I497" s="53" t="s">
        <v>1813</v>
      </c>
      <c r="J497" s="53" t="s">
        <v>1843</v>
      </c>
      <c r="K497" s="53" t="s">
        <v>1844</v>
      </c>
      <c r="L497" s="53" t="s">
        <v>1845</v>
      </c>
      <c r="M497" s="53" t="s">
        <v>1816</v>
      </c>
      <c r="N497" s="53" t="s">
        <v>1817</v>
      </c>
      <c r="O497" s="53" t="s">
        <v>1818</v>
      </c>
      <c r="P497" s="53" t="s">
        <v>1819</v>
      </c>
      <c r="Q497" s="53" t="s">
        <v>1820</v>
      </c>
      <c r="R497" s="53" t="s">
        <v>1821</v>
      </c>
      <c r="S497" s="53" t="s">
        <v>1846</v>
      </c>
      <c r="T497" s="53" t="s">
        <v>1847</v>
      </c>
      <c r="U497" s="53" t="s">
        <v>1824</v>
      </c>
      <c r="V497" s="53" t="s">
        <v>1825</v>
      </c>
      <c r="W497" s="53" t="s">
        <v>1833</v>
      </c>
      <c r="X497" s="53" t="s">
        <v>1834</v>
      </c>
      <c r="Y497" s="53" t="s">
        <v>1827</v>
      </c>
      <c r="Z497" s="53">
        <v>0.01</v>
      </c>
      <c r="AA497" s="53">
        <v>0.01</v>
      </c>
      <c r="AB497" s="53">
        <v>0</v>
      </c>
      <c r="AC497" s="53">
        <v>0.01</v>
      </c>
      <c r="AD497" s="53">
        <v>0</v>
      </c>
      <c r="AE497" s="53">
        <v>0</v>
      </c>
      <c r="AF497" s="53" t="s">
        <v>1828</v>
      </c>
      <c r="AG497" s="53" t="s">
        <v>1843</v>
      </c>
      <c r="AH497" s="53" t="s">
        <v>1844</v>
      </c>
      <c r="AI497" s="53" t="s">
        <v>1849</v>
      </c>
      <c r="AJ497" s="53" t="s">
        <v>1824</v>
      </c>
      <c r="AK497" s="53" t="s">
        <v>496</v>
      </c>
      <c r="AL497" s="53" t="s">
        <v>1830</v>
      </c>
      <c r="AM497" s="53" t="s">
        <v>1831</v>
      </c>
      <c r="AN497" s="53" t="s">
        <v>1769</v>
      </c>
      <c r="AO497" s="53" t="s">
        <v>641</v>
      </c>
    </row>
    <row r="498" spans="1:41" x14ac:dyDescent="0.25">
      <c r="A498" s="53" t="s">
        <v>26</v>
      </c>
      <c r="B498" s="53" t="s">
        <v>1839</v>
      </c>
      <c r="C498" s="53" t="s">
        <v>1840</v>
      </c>
      <c r="D498" s="53" t="s">
        <v>1841</v>
      </c>
      <c r="E498" s="53" t="s">
        <v>1842</v>
      </c>
      <c r="F498" s="53" t="s">
        <v>775</v>
      </c>
      <c r="G498" s="53" t="s">
        <v>1813</v>
      </c>
      <c r="H498" s="53" t="s">
        <v>775</v>
      </c>
      <c r="I498" s="53" t="s">
        <v>1813</v>
      </c>
      <c r="J498" s="53" t="s">
        <v>1843</v>
      </c>
      <c r="K498" s="53" t="s">
        <v>1844</v>
      </c>
      <c r="L498" s="53" t="s">
        <v>1845</v>
      </c>
      <c r="M498" s="53" t="s">
        <v>1816</v>
      </c>
      <c r="N498" s="53" t="s">
        <v>1817</v>
      </c>
      <c r="O498" s="53" t="s">
        <v>1818</v>
      </c>
      <c r="P498" s="53" t="s">
        <v>1819</v>
      </c>
      <c r="Q498" s="53" t="s">
        <v>1820</v>
      </c>
      <c r="R498" s="53" t="s">
        <v>1821</v>
      </c>
      <c r="S498" s="53" t="s">
        <v>1846</v>
      </c>
      <c r="T498" s="53" t="s">
        <v>1847</v>
      </c>
      <c r="U498" s="53" t="s">
        <v>1824</v>
      </c>
      <c r="V498" s="53" t="s">
        <v>1825</v>
      </c>
      <c r="W498" s="53" t="s">
        <v>1848</v>
      </c>
      <c r="X498" s="53" t="s">
        <v>1825</v>
      </c>
      <c r="Y498" s="53" t="s">
        <v>1827</v>
      </c>
      <c r="Z498" s="53">
        <v>1014.67</v>
      </c>
      <c r="AA498" s="53">
        <v>993.66</v>
      </c>
      <c r="AB498" s="53">
        <v>21.01</v>
      </c>
      <c r="AC498" s="53">
        <v>993.66</v>
      </c>
      <c r="AD498" s="53">
        <v>0</v>
      </c>
      <c r="AE498" s="53">
        <v>0</v>
      </c>
      <c r="AF498" s="53" t="s">
        <v>1828</v>
      </c>
      <c r="AG498" s="53" t="s">
        <v>1843</v>
      </c>
      <c r="AH498" s="53" t="s">
        <v>1844</v>
      </c>
      <c r="AI498" s="53" t="s">
        <v>1849</v>
      </c>
      <c r="AJ498" s="53" t="s">
        <v>1824</v>
      </c>
      <c r="AK498" s="53" t="s">
        <v>496</v>
      </c>
      <c r="AL498" s="53" t="s">
        <v>1830</v>
      </c>
      <c r="AM498" s="53" t="s">
        <v>1831</v>
      </c>
      <c r="AN498" s="53" t="s">
        <v>1769</v>
      </c>
      <c r="AO498" s="53" t="s">
        <v>641</v>
      </c>
    </row>
    <row r="499" spans="1:41" x14ac:dyDescent="0.25">
      <c r="A499" s="53" t="s">
        <v>26</v>
      </c>
      <c r="B499" s="53" t="s">
        <v>1950</v>
      </c>
      <c r="C499" s="53" t="s">
        <v>1951</v>
      </c>
      <c r="D499" s="53" t="s">
        <v>1852</v>
      </c>
      <c r="E499" s="53" t="s">
        <v>510</v>
      </c>
      <c r="F499" s="53" t="s">
        <v>775</v>
      </c>
      <c r="G499" s="53" t="s">
        <v>1813</v>
      </c>
      <c r="H499" s="53" t="s">
        <v>775</v>
      </c>
      <c r="I499" s="53" t="s">
        <v>1813</v>
      </c>
      <c r="J499" s="53" t="s">
        <v>1814</v>
      </c>
      <c r="K499" s="53" t="s">
        <v>780</v>
      </c>
      <c r="L499" s="53" t="s">
        <v>1952</v>
      </c>
      <c r="M499" s="53" t="s">
        <v>1816</v>
      </c>
      <c r="N499" s="53" t="s">
        <v>1817</v>
      </c>
      <c r="O499" s="53" t="s">
        <v>1818</v>
      </c>
      <c r="P499" s="53" t="s">
        <v>1819</v>
      </c>
      <c r="Q499" s="53" t="s">
        <v>1820</v>
      </c>
      <c r="R499" s="53" t="s">
        <v>1821</v>
      </c>
      <c r="S499" s="53" t="s">
        <v>1953</v>
      </c>
      <c r="T499" s="53" t="s">
        <v>1954</v>
      </c>
      <c r="U499" s="53" t="s">
        <v>1824</v>
      </c>
      <c r="V499" s="53" t="s">
        <v>1825</v>
      </c>
      <c r="W499" s="53" t="s">
        <v>1856</v>
      </c>
      <c r="X499" s="53" t="s">
        <v>1857</v>
      </c>
      <c r="Y499" s="53" t="s">
        <v>1827</v>
      </c>
      <c r="Z499" s="53">
        <v>1420.99</v>
      </c>
      <c r="AA499" s="53">
        <v>1097.9100000000001</v>
      </c>
      <c r="AB499" s="53">
        <v>323.08</v>
      </c>
      <c r="AC499" s="53">
        <v>1097.9100000000001</v>
      </c>
      <c r="AD499" s="53">
        <v>0</v>
      </c>
      <c r="AE499" s="53">
        <v>0</v>
      </c>
      <c r="AF499" s="53" t="s">
        <v>1828</v>
      </c>
      <c r="AG499" s="53" t="s">
        <v>1814</v>
      </c>
      <c r="AH499" s="53" t="s">
        <v>780</v>
      </c>
      <c r="AI499" s="53" t="s">
        <v>1829</v>
      </c>
      <c r="AJ499" s="53" t="s">
        <v>1824</v>
      </c>
      <c r="AK499" s="53" t="s">
        <v>496</v>
      </c>
      <c r="AL499" s="53" t="s">
        <v>1830</v>
      </c>
      <c r="AM499" s="53" t="s">
        <v>1831</v>
      </c>
      <c r="AN499" s="53" t="s">
        <v>1770</v>
      </c>
      <c r="AO499" s="53" t="s">
        <v>641</v>
      </c>
    </row>
    <row r="500" spans="1:41" x14ac:dyDescent="0.25">
      <c r="A500" s="53" t="s">
        <v>26</v>
      </c>
      <c r="B500" s="53" t="s">
        <v>1955</v>
      </c>
      <c r="C500" s="53" t="s">
        <v>1956</v>
      </c>
      <c r="D500" s="53" t="s">
        <v>1852</v>
      </c>
      <c r="E500" s="53" t="s">
        <v>510</v>
      </c>
      <c r="F500" s="53" t="s">
        <v>775</v>
      </c>
      <c r="G500" s="53" t="s">
        <v>1813</v>
      </c>
      <c r="H500" s="53" t="s">
        <v>775</v>
      </c>
      <c r="I500" s="53" t="s">
        <v>1813</v>
      </c>
      <c r="J500" s="53" t="s">
        <v>1814</v>
      </c>
      <c r="K500" s="53" t="s">
        <v>780</v>
      </c>
      <c r="L500" s="53" t="s">
        <v>1957</v>
      </c>
      <c r="M500" s="53" t="s">
        <v>1816</v>
      </c>
      <c r="N500" s="53" t="s">
        <v>1817</v>
      </c>
      <c r="O500" s="53" t="s">
        <v>1818</v>
      </c>
      <c r="P500" s="53" t="s">
        <v>1819</v>
      </c>
      <c r="Q500" s="53" t="s">
        <v>1820</v>
      </c>
      <c r="R500" s="53" t="s">
        <v>1821</v>
      </c>
      <c r="S500" s="53" t="s">
        <v>1958</v>
      </c>
      <c r="T500" s="53" t="s">
        <v>1959</v>
      </c>
      <c r="U500" s="53" t="s">
        <v>1824</v>
      </c>
      <c r="V500" s="53" t="s">
        <v>1825</v>
      </c>
      <c r="W500" s="53" t="s">
        <v>1856</v>
      </c>
      <c r="X500" s="53" t="s">
        <v>1857</v>
      </c>
      <c r="Y500" s="53" t="s">
        <v>1827</v>
      </c>
      <c r="Z500" s="53">
        <v>1555.39</v>
      </c>
      <c r="AA500" s="53">
        <v>1151.3900000000001</v>
      </c>
      <c r="AB500" s="53">
        <v>404</v>
      </c>
      <c r="AC500" s="53">
        <v>1151.3900000000001</v>
      </c>
      <c r="AD500" s="53">
        <v>0</v>
      </c>
      <c r="AE500" s="53">
        <v>0</v>
      </c>
      <c r="AF500" s="53" t="s">
        <v>1828</v>
      </c>
      <c r="AG500" s="53" t="s">
        <v>1814</v>
      </c>
      <c r="AH500" s="53" t="s">
        <v>780</v>
      </c>
      <c r="AI500" s="53" t="s">
        <v>1829</v>
      </c>
      <c r="AJ500" s="53" t="s">
        <v>1824</v>
      </c>
      <c r="AK500" s="53" t="s">
        <v>496</v>
      </c>
      <c r="AL500" s="53" t="s">
        <v>1830</v>
      </c>
      <c r="AM500" s="53" t="s">
        <v>1831</v>
      </c>
      <c r="AN500" s="53" t="s">
        <v>1770</v>
      </c>
      <c r="AO500" s="53" t="s">
        <v>641</v>
      </c>
    </row>
    <row r="501" spans="1:41" x14ac:dyDescent="0.25">
      <c r="A501" s="53" t="s">
        <v>26</v>
      </c>
      <c r="B501" s="53" t="s">
        <v>1967</v>
      </c>
      <c r="C501" s="53" t="s">
        <v>1968</v>
      </c>
      <c r="D501" s="53" t="s">
        <v>1852</v>
      </c>
      <c r="E501" s="53" t="s">
        <v>510</v>
      </c>
      <c r="F501" s="53" t="s">
        <v>775</v>
      </c>
      <c r="G501" s="53" t="s">
        <v>1813</v>
      </c>
      <c r="H501" s="53" t="s">
        <v>775</v>
      </c>
      <c r="I501" s="53" t="s">
        <v>1813</v>
      </c>
      <c r="J501" s="53" t="s">
        <v>1814</v>
      </c>
      <c r="K501" s="53" t="s">
        <v>780</v>
      </c>
      <c r="L501" s="53" t="s">
        <v>1969</v>
      </c>
      <c r="M501" s="53" t="s">
        <v>1816</v>
      </c>
      <c r="N501" s="53" t="s">
        <v>1817</v>
      </c>
      <c r="O501" s="53" t="s">
        <v>1818</v>
      </c>
      <c r="P501" s="53" t="s">
        <v>1819</v>
      </c>
      <c r="Q501" s="53" t="s">
        <v>1820</v>
      </c>
      <c r="R501" s="53" t="s">
        <v>1821</v>
      </c>
      <c r="S501" s="53" t="s">
        <v>1970</v>
      </c>
      <c r="T501" s="53" t="s">
        <v>1971</v>
      </c>
      <c r="U501" s="53" t="s">
        <v>1824</v>
      </c>
      <c r="V501" s="53" t="s">
        <v>1825</v>
      </c>
      <c r="W501" s="53" t="s">
        <v>1856</v>
      </c>
      <c r="X501" s="53" t="s">
        <v>1857</v>
      </c>
      <c r="Y501" s="53" t="s">
        <v>1827</v>
      </c>
      <c r="Z501" s="53">
        <v>452.92</v>
      </c>
      <c r="AA501" s="53">
        <v>452.92</v>
      </c>
      <c r="AB501" s="53">
        <v>0</v>
      </c>
      <c r="AC501" s="53">
        <v>452.92</v>
      </c>
      <c r="AD501" s="53">
        <v>0</v>
      </c>
      <c r="AE501" s="53">
        <v>0</v>
      </c>
      <c r="AF501" s="53" t="s">
        <v>1828</v>
      </c>
      <c r="AG501" s="53" t="s">
        <v>1814</v>
      </c>
      <c r="AH501" s="53" t="s">
        <v>780</v>
      </c>
      <c r="AI501" s="53" t="s">
        <v>1829</v>
      </c>
      <c r="AJ501" s="53" t="s">
        <v>1824</v>
      </c>
      <c r="AK501" s="53" t="s">
        <v>496</v>
      </c>
      <c r="AL501" s="53" t="s">
        <v>1830</v>
      </c>
      <c r="AM501" s="53" t="s">
        <v>1831</v>
      </c>
      <c r="AN501" s="53" t="s">
        <v>1770</v>
      </c>
      <c r="AO501" s="53" t="s">
        <v>641</v>
      </c>
    </row>
    <row r="502" spans="1:41" x14ac:dyDescent="0.25">
      <c r="A502" s="53" t="s">
        <v>26</v>
      </c>
      <c r="B502" s="53" t="s">
        <v>1850</v>
      </c>
      <c r="C502" s="53" t="s">
        <v>1851</v>
      </c>
      <c r="D502" s="53" t="s">
        <v>1852</v>
      </c>
      <c r="E502" s="53" t="s">
        <v>510</v>
      </c>
      <c r="F502" s="53" t="s">
        <v>775</v>
      </c>
      <c r="G502" s="53" t="s">
        <v>1813</v>
      </c>
      <c r="H502" s="53" t="s">
        <v>775</v>
      </c>
      <c r="I502" s="53" t="s">
        <v>1813</v>
      </c>
      <c r="J502" s="53" t="s">
        <v>1814</v>
      </c>
      <c r="K502" s="53" t="s">
        <v>780</v>
      </c>
      <c r="L502" s="53" t="s">
        <v>1853</v>
      </c>
      <c r="M502" s="53" t="s">
        <v>1816</v>
      </c>
      <c r="N502" s="53" t="s">
        <v>1817</v>
      </c>
      <c r="O502" s="53" t="s">
        <v>1818</v>
      </c>
      <c r="P502" s="53" t="s">
        <v>1819</v>
      </c>
      <c r="Q502" s="53" t="s">
        <v>1820</v>
      </c>
      <c r="R502" s="53" t="s">
        <v>1821</v>
      </c>
      <c r="S502" s="53" t="s">
        <v>1854</v>
      </c>
      <c r="T502" s="53" t="s">
        <v>1855</v>
      </c>
      <c r="U502" s="53" t="s">
        <v>1824</v>
      </c>
      <c r="V502" s="53" t="s">
        <v>1825</v>
      </c>
      <c r="W502" s="53" t="s">
        <v>1856</v>
      </c>
      <c r="X502" s="53" t="s">
        <v>1857</v>
      </c>
      <c r="Y502" s="53" t="s">
        <v>1827</v>
      </c>
      <c r="Z502" s="53">
        <v>2000</v>
      </c>
      <c r="AA502" s="53">
        <v>2000</v>
      </c>
      <c r="AB502" s="53">
        <v>0</v>
      </c>
      <c r="AC502" s="53">
        <v>2000</v>
      </c>
      <c r="AD502" s="53">
        <v>0</v>
      </c>
      <c r="AE502" s="53">
        <v>0</v>
      </c>
      <c r="AF502" s="53" t="s">
        <v>1828</v>
      </c>
      <c r="AG502" s="53" t="s">
        <v>1814</v>
      </c>
      <c r="AH502" s="53" t="s">
        <v>780</v>
      </c>
      <c r="AI502" s="53" t="s">
        <v>1829</v>
      </c>
      <c r="AJ502" s="53" t="s">
        <v>1824</v>
      </c>
      <c r="AK502" s="53" t="s">
        <v>496</v>
      </c>
      <c r="AL502" s="53" t="s">
        <v>1830</v>
      </c>
      <c r="AM502" s="53" t="s">
        <v>1831</v>
      </c>
      <c r="AN502" s="53" t="s">
        <v>1770</v>
      </c>
      <c r="AO502" s="53" t="s">
        <v>641</v>
      </c>
    </row>
    <row r="503" spans="1:41" x14ac:dyDescent="0.25">
      <c r="A503" s="53" t="s">
        <v>26</v>
      </c>
      <c r="B503" s="53" t="s">
        <v>1858</v>
      </c>
      <c r="C503" s="53" t="s">
        <v>1859</v>
      </c>
      <c r="D503" s="53" t="s">
        <v>1852</v>
      </c>
      <c r="E503" s="53" t="s">
        <v>510</v>
      </c>
      <c r="F503" s="53" t="s">
        <v>775</v>
      </c>
      <c r="G503" s="53" t="s">
        <v>1813</v>
      </c>
      <c r="H503" s="53" t="s">
        <v>775</v>
      </c>
      <c r="I503" s="53" t="s">
        <v>1813</v>
      </c>
      <c r="J503" s="53" t="s">
        <v>1814</v>
      </c>
      <c r="K503" s="53" t="s">
        <v>780</v>
      </c>
      <c r="L503" s="53" t="s">
        <v>1860</v>
      </c>
      <c r="M503" s="53" t="s">
        <v>1816</v>
      </c>
      <c r="N503" s="53" t="s">
        <v>1817</v>
      </c>
      <c r="O503" s="53" t="s">
        <v>1818</v>
      </c>
      <c r="P503" s="53" t="s">
        <v>1819</v>
      </c>
      <c r="Q503" s="53" t="s">
        <v>1820</v>
      </c>
      <c r="R503" s="53" t="s">
        <v>1821</v>
      </c>
      <c r="S503" s="53" t="s">
        <v>1861</v>
      </c>
      <c r="T503" s="53" t="s">
        <v>1862</v>
      </c>
      <c r="U503" s="53" t="s">
        <v>1824</v>
      </c>
      <c r="V503" s="53" t="s">
        <v>1825</v>
      </c>
      <c r="W503" s="53" t="s">
        <v>1856</v>
      </c>
      <c r="X503" s="53" t="s">
        <v>1857</v>
      </c>
      <c r="Y503" s="53" t="s">
        <v>1827</v>
      </c>
      <c r="Z503" s="53">
        <v>1105.3699999999999</v>
      </c>
      <c r="AA503" s="53">
        <v>941.32</v>
      </c>
      <c r="AB503" s="53">
        <v>164.05</v>
      </c>
      <c r="AC503" s="53">
        <v>941.32</v>
      </c>
      <c r="AD503" s="53">
        <v>0</v>
      </c>
      <c r="AE503" s="53">
        <v>0</v>
      </c>
      <c r="AF503" s="53" t="s">
        <v>1828</v>
      </c>
      <c r="AG503" s="53" t="s">
        <v>1814</v>
      </c>
      <c r="AH503" s="53" t="s">
        <v>780</v>
      </c>
      <c r="AI503" s="53" t="s">
        <v>1829</v>
      </c>
      <c r="AJ503" s="53" t="s">
        <v>1824</v>
      </c>
      <c r="AK503" s="53" t="s">
        <v>496</v>
      </c>
      <c r="AL503" s="53" t="s">
        <v>1830</v>
      </c>
      <c r="AM503" s="53" t="s">
        <v>1831</v>
      </c>
      <c r="AN503" s="53" t="s">
        <v>1770</v>
      </c>
      <c r="AO503" s="53" t="s">
        <v>641</v>
      </c>
    </row>
    <row r="504" spans="1:41" x14ac:dyDescent="0.25">
      <c r="A504" s="53" t="s">
        <v>26</v>
      </c>
      <c r="B504" s="53" t="s">
        <v>1863</v>
      </c>
      <c r="C504" s="53" t="s">
        <v>1864</v>
      </c>
      <c r="D504" s="53" t="s">
        <v>1852</v>
      </c>
      <c r="E504" s="53" t="s">
        <v>510</v>
      </c>
      <c r="F504" s="53" t="s">
        <v>775</v>
      </c>
      <c r="G504" s="53" t="s">
        <v>1813</v>
      </c>
      <c r="H504" s="53" t="s">
        <v>775</v>
      </c>
      <c r="I504" s="53" t="s">
        <v>1813</v>
      </c>
      <c r="J504" s="53" t="s">
        <v>1814</v>
      </c>
      <c r="K504" s="53" t="s">
        <v>780</v>
      </c>
      <c r="L504" s="53" t="s">
        <v>1860</v>
      </c>
      <c r="M504" s="53" t="s">
        <v>1816</v>
      </c>
      <c r="N504" s="53" t="s">
        <v>1817</v>
      </c>
      <c r="O504" s="53" t="s">
        <v>1818</v>
      </c>
      <c r="P504" s="53" t="s">
        <v>1819</v>
      </c>
      <c r="Q504" s="53" t="s">
        <v>1820</v>
      </c>
      <c r="R504" s="53" t="s">
        <v>1821</v>
      </c>
      <c r="S504" s="53" t="s">
        <v>1865</v>
      </c>
      <c r="T504" s="53" t="s">
        <v>1866</v>
      </c>
      <c r="U504" s="53" t="s">
        <v>1824</v>
      </c>
      <c r="V504" s="53" t="s">
        <v>1825</v>
      </c>
      <c r="W504" s="53" t="s">
        <v>1856</v>
      </c>
      <c r="X504" s="53" t="s">
        <v>1857</v>
      </c>
      <c r="Y504" s="53" t="s">
        <v>1827</v>
      </c>
      <c r="Z504" s="53">
        <v>812.01</v>
      </c>
      <c r="AA504" s="53">
        <v>636.79999999999995</v>
      </c>
      <c r="AB504" s="53">
        <v>175.21</v>
      </c>
      <c r="AC504" s="53">
        <v>636.79999999999995</v>
      </c>
      <c r="AD504" s="53">
        <v>0</v>
      </c>
      <c r="AE504" s="53">
        <v>0</v>
      </c>
      <c r="AF504" s="53" t="s">
        <v>1828</v>
      </c>
      <c r="AG504" s="53" t="s">
        <v>1814</v>
      </c>
      <c r="AH504" s="53" t="s">
        <v>780</v>
      </c>
      <c r="AI504" s="53" t="s">
        <v>1829</v>
      </c>
      <c r="AJ504" s="53" t="s">
        <v>1824</v>
      </c>
      <c r="AK504" s="53" t="s">
        <v>496</v>
      </c>
      <c r="AL504" s="53" t="s">
        <v>1830</v>
      </c>
      <c r="AM504" s="53" t="s">
        <v>1831</v>
      </c>
      <c r="AN504" s="53" t="s">
        <v>1770</v>
      </c>
      <c r="AO504" s="53" t="s">
        <v>641</v>
      </c>
    </row>
    <row r="505" spans="1:41" x14ac:dyDescent="0.25">
      <c r="A505" s="53" t="s">
        <v>26</v>
      </c>
      <c r="B505" s="53" t="s">
        <v>1867</v>
      </c>
      <c r="C505" s="53" t="s">
        <v>1868</v>
      </c>
      <c r="D505" s="53" t="s">
        <v>1852</v>
      </c>
      <c r="E505" s="53" t="s">
        <v>510</v>
      </c>
      <c r="F505" s="53" t="s">
        <v>775</v>
      </c>
      <c r="G505" s="53" t="s">
        <v>1813</v>
      </c>
      <c r="H505" s="53" t="s">
        <v>775</v>
      </c>
      <c r="I505" s="53" t="s">
        <v>1813</v>
      </c>
      <c r="J505" s="53" t="s">
        <v>1814</v>
      </c>
      <c r="K505" s="53" t="s">
        <v>780</v>
      </c>
      <c r="L505" s="53" t="s">
        <v>1869</v>
      </c>
      <c r="M505" s="53" t="s">
        <v>1816</v>
      </c>
      <c r="N505" s="53" t="s">
        <v>1817</v>
      </c>
      <c r="O505" s="53" t="s">
        <v>1818</v>
      </c>
      <c r="P505" s="53" t="s">
        <v>1819</v>
      </c>
      <c r="Q505" s="53" t="s">
        <v>1820</v>
      </c>
      <c r="R505" s="53" t="s">
        <v>1821</v>
      </c>
      <c r="S505" s="53" t="s">
        <v>1870</v>
      </c>
      <c r="T505" s="53" t="s">
        <v>1871</v>
      </c>
      <c r="U505" s="53" t="s">
        <v>1824</v>
      </c>
      <c r="V505" s="53" t="s">
        <v>1825</v>
      </c>
      <c r="W505" s="53" t="s">
        <v>1856</v>
      </c>
      <c r="X505" s="53" t="s">
        <v>1857</v>
      </c>
      <c r="Y505" s="53" t="s">
        <v>1827</v>
      </c>
      <c r="Z505" s="53">
        <v>4599.5600000000004</v>
      </c>
      <c r="AA505" s="53">
        <v>3693.39</v>
      </c>
      <c r="AB505" s="53">
        <v>906.17</v>
      </c>
      <c r="AC505" s="53">
        <v>3693.39</v>
      </c>
      <c r="AD505" s="53">
        <v>0</v>
      </c>
      <c r="AE505" s="53">
        <v>0</v>
      </c>
      <c r="AF505" s="53" t="s">
        <v>1828</v>
      </c>
      <c r="AG505" s="53" t="s">
        <v>1814</v>
      </c>
      <c r="AH505" s="53" t="s">
        <v>780</v>
      </c>
      <c r="AI505" s="53" t="s">
        <v>1829</v>
      </c>
      <c r="AJ505" s="53" t="s">
        <v>1824</v>
      </c>
      <c r="AK505" s="53" t="s">
        <v>496</v>
      </c>
      <c r="AL505" s="53" t="s">
        <v>1830</v>
      </c>
      <c r="AM505" s="53" t="s">
        <v>1831</v>
      </c>
      <c r="AN505" s="53" t="s">
        <v>1770</v>
      </c>
      <c r="AO505" s="53" t="s">
        <v>641</v>
      </c>
    </row>
    <row r="506" spans="1:41" x14ac:dyDescent="0.25">
      <c r="A506" s="53" t="s">
        <v>26</v>
      </c>
      <c r="B506" s="53" t="s">
        <v>1872</v>
      </c>
      <c r="C506" s="53" t="s">
        <v>1873</v>
      </c>
      <c r="D506" s="53" t="s">
        <v>1841</v>
      </c>
      <c r="E506" s="53" t="s">
        <v>1842</v>
      </c>
      <c r="F506" s="53" t="s">
        <v>775</v>
      </c>
      <c r="G506" s="53" t="s">
        <v>1813</v>
      </c>
      <c r="H506" s="53" t="s">
        <v>775</v>
      </c>
      <c r="I506" s="53" t="s">
        <v>1813</v>
      </c>
      <c r="J506" s="53" t="s">
        <v>1843</v>
      </c>
      <c r="K506" s="53" t="s">
        <v>1844</v>
      </c>
      <c r="L506" s="53" t="s">
        <v>1874</v>
      </c>
      <c r="M506" s="53" t="s">
        <v>1816</v>
      </c>
      <c r="N506" s="53" t="s">
        <v>1817</v>
      </c>
      <c r="O506" s="53" t="s">
        <v>1818</v>
      </c>
      <c r="P506" s="53" t="s">
        <v>1819</v>
      </c>
      <c r="Q506" s="53" t="s">
        <v>1820</v>
      </c>
      <c r="R506" s="53" t="s">
        <v>1821</v>
      </c>
      <c r="S506" s="53" t="s">
        <v>1875</v>
      </c>
      <c r="T506" s="53" t="s">
        <v>1876</v>
      </c>
      <c r="U506" s="53" t="s">
        <v>1824</v>
      </c>
      <c r="V506" s="53" t="s">
        <v>1825</v>
      </c>
      <c r="W506" s="53" t="s">
        <v>1826</v>
      </c>
      <c r="X506" s="53" t="s">
        <v>1825</v>
      </c>
      <c r="Y506" s="53" t="s">
        <v>1827</v>
      </c>
      <c r="Z506" s="53">
        <v>66.540000000000006</v>
      </c>
      <c r="AA506" s="53">
        <v>66.540000000000006</v>
      </c>
      <c r="AB506" s="53">
        <v>0</v>
      </c>
      <c r="AC506" s="53">
        <v>66.540000000000006</v>
      </c>
      <c r="AD506" s="53">
        <v>0</v>
      </c>
      <c r="AE506" s="53">
        <v>0</v>
      </c>
      <c r="AF506" s="53" t="s">
        <v>1828</v>
      </c>
      <c r="AG506" s="53" t="s">
        <v>1843</v>
      </c>
      <c r="AH506" s="53" t="s">
        <v>1844</v>
      </c>
      <c r="AI506" s="53" t="s">
        <v>1849</v>
      </c>
      <c r="AJ506" s="53" t="s">
        <v>1824</v>
      </c>
      <c r="AK506" s="53" t="s">
        <v>496</v>
      </c>
      <c r="AL506" s="53" t="s">
        <v>1830</v>
      </c>
      <c r="AM506" s="53" t="s">
        <v>1831</v>
      </c>
      <c r="AN506" s="53" t="s">
        <v>1769</v>
      </c>
      <c r="AO506" s="53" t="s">
        <v>641</v>
      </c>
    </row>
    <row r="507" spans="1:41" x14ac:dyDescent="0.25">
      <c r="A507" s="53" t="s">
        <v>26</v>
      </c>
      <c r="B507" s="53" t="s">
        <v>1872</v>
      </c>
      <c r="C507" s="53" t="s">
        <v>1873</v>
      </c>
      <c r="D507" s="53" t="s">
        <v>1841</v>
      </c>
      <c r="E507" s="53" t="s">
        <v>1842</v>
      </c>
      <c r="F507" s="53" t="s">
        <v>775</v>
      </c>
      <c r="G507" s="53" t="s">
        <v>1813</v>
      </c>
      <c r="H507" s="53" t="s">
        <v>775</v>
      </c>
      <c r="I507" s="53" t="s">
        <v>1813</v>
      </c>
      <c r="J507" s="53" t="s">
        <v>1843</v>
      </c>
      <c r="K507" s="53" t="s">
        <v>1844</v>
      </c>
      <c r="L507" s="53" t="s">
        <v>1874</v>
      </c>
      <c r="M507" s="53" t="s">
        <v>1816</v>
      </c>
      <c r="N507" s="53" t="s">
        <v>1817</v>
      </c>
      <c r="O507" s="53" t="s">
        <v>1818</v>
      </c>
      <c r="P507" s="53" t="s">
        <v>1819</v>
      </c>
      <c r="Q507" s="53" t="s">
        <v>1820</v>
      </c>
      <c r="R507" s="53" t="s">
        <v>1821</v>
      </c>
      <c r="S507" s="53" t="s">
        <v>1875</v>
      </c>
      <c r="T507" s="53" t="s">
        <v>1876</v>
      </c>
      <c r="U507" s="53" t="s">
        <v>1824</v>
      </c>
      <c r="V507" s="53" t="s">
        <v>1825</v>
      </c>
      <c r="W507" s="53" t="s">
        <v>1832</v>
      </c>
      <c r="X507" s="53" t="s">
        <v>1825</v>
      </c>
      <c r="Y507" s="53" t="s">
        <v>1827</v>
      </c>
      <c r="Z507" s="53">
        <v>58.02</v>
      </c>
      <c r="AA507" s="53">
        <v>58.02</v>
      </c>
      <c r="AB507" s="53">
        <v>0</v>
      </c>
      <c r="AC507" s="53">
        <v>58.02</v>
      </c>
      <c r="AD507" s="53">
        <v>0</v>
      </c>
      <c r="AE507" s="53">
        <v>0</v>
      </c>
      <c r="AF507" s="53" t="s">
        <v>1828</v>
      </c>
      <c r="AG507" s="53" t="s">
        <v>1843</v>
      </c>
      <c r="AH507" s="53" t="s">
        <v>1844</v>
      </c>
      <c r="AI507" s="53" t="s">
        <v>1849</v>
      </c>
      <c r="AJ507" s="53" t="s">
        <v>1824</v>
      </c>
      <c r="AK507" s="53" t="s">
        <v>496</v>
      </c>
      <c r="AL507" s="53" t="s">
        <v>1830</v>
      </c>
      <c r="AM507" s="53" t="s">
        <v>1831</v>
      </c>
      <c r="AN507" s="53" t="s">
        <v>1769</v>
      </c>
      <c r="AO507" s="53" t="s">
        <v>641</v>
      </c>
    </row>
    <row r="508" spans="1:41" x14ac:dyDescent="0.25">
      <c r="A508" s="53" t="s">
        <v>26</v>
      </c>
      <c r="B508" s="53" t="s">
        <v>1872</v>
      </c>
      <c r="C508" s="53" t="s">
        <v>1873</v>
      </c>
      <c r="D508" s="53" t="s">
        <v>1841</v>
      </c>
      <c r="E508" s="53" t="s">
        <v>1842</v>
      </c>
      <c r="F508" s="53" t="s">
        <v>775</v>
      </c>
      <c r="G508" s="53" t="s">
        <v>1813</v>
      </c>
      <c r="H508" s="53" t="s">
        <v>775</v>
      </c>
      <c r="I508" s="53" t="s">
        <v>1813</v>
      </c>
      <c r="J508" s="53" t="s">
        <v>1843</v>
      </c>
      <c r="K508" s="53" t="s">
        <v>1844</v>
      </c>
      <c r="L508" s="53" t="s">
        <v>1874</v>
      </c>
      <c r="M508" s="53" t="s">
        <v>1816</v>
      </c>
      <c r="N508" s="53" t="s">
        <v>1817</v>
      </c>
      <c r="O508" s="53" t="s">
        <v>1818</v>
      </c>
      <c r="P508" s="53" t="s">
        <v>1819</v>
      </c>
      <c r="Q508" s="53" t="s">
        <v>1820</v>
      </c>
      <c r="R508" s="53" t="s">
        <v>1821</v>
      </c>
      <c r="S508" s="53" t="s">
        <v>1875</v>
      </c>
      <c r="T508" s="53" t="s">
        <v>1876</v>
      </c>
      <c r="U508" s="53" t="s">
        <v>1824</v>
      </c>
      <c r="V508" s="53" t="s">
        <v>1825</v>
      </c>
      <c r="W508" s="53" t="s">
        <v>1837</v>
      </c>
      <c r="X508" s="53" t="s">
        <v>1825</v>
      </c>
      <c r="Y508" s="53" t="s">
        <v>1827</v>
      </c>
      <c r="Z508" s="53">
        <v>24.13</v>
      </c>
      <c r="AA508" s="53">
        <v>24.13</v>
      </c>
      <c r="AB508" s="53">
        <v>0</v>
      </c>
      <c r="AC508" s="53">
        <v>24.13</v>
      </c>
      <c r="AD508" s="53">
        <v>0</v>
      </c>
      <c r="AE508" s="53">
        <v>0</v>
      </c>
      <c r="AF508" s="53" t="s">
        <v>1828</v>
      </c>
      <c r="AG508" s="53" t="s">
        <v>1843</v>
      </c>
      <c r="AH508" s="53" t="s">
        <v>1844</v>
      </c>
      <c r="AI508" s="53" t="s">
        <v>1849</v>
      </c>
      <c r="AJ508" s="53" t="s">
        <v>1824</v>
      </c>
      <c r="AK508" s="53" t="s">
        <v>496</v>
      </c>
      <c r="AL508" s="53" t="s">
        <v>1830</v>
      </c>
      <c r="AM508" s="53" t="s">
        <v>1831</v>
      </c>
      <c r="AN508" s="53" t="s">
        <v>1769</v>
      </c>
      <c r="AO508" s="53" t="s">
        <v>641</v>
      </c>
    </row>
    <row r="509" spans="1:41" x14ac:dyDescent="0.25">
      <c r="A509" s="53" t="s">
        <v>26</v>
      </c>
      <c r="B509" s="53" t="s">
        <v>1872</v>
      </c>
      <c r="C509" s="53" t="s">
        <v>1873</v>
      </c>
      <c r="D509" s="53" t="s">
        <v>1841</v>
      </c>
      <c r="E509" s="53" t="s">
        <v>1842</v>
      </c>
      <c r="F509" s="53" t="s">
        <v>775</v>
      </c>
      <c r="G509" s="53" t="s">
        <v>1813</v>
      </c>
      <c r="H509" s="53" t="s">
        <v>775</v>
      </c>
      <c r="I509" s="53" t="s">
        <v>1813</v>
      </c>
      <c r="J509" s="53" t="s">
        <v>1843</v>
      </c>
      <c r="K509" s="53" t="s">
        <v>1844</v>
      </c>
      <c r="L509" s="53" t="s">
        <v>1874</v>
      </c>
      <c r="M509" s="53" t="s">
        <v>1816</v>
      </c>
      <c r="N509" s="53" t="s">
        <v>1817</v>
      </c>
      <c r="O509" s="53" t="s">
        <v>1818</v>
      </c>
      <c r="P509" s="53" t="s">
        <v>1819</v>
      </c>
      <c r="Q509" s="53" t="s">
        <v>1820</v>
      </c>
      <c r="R509" s="53" t="s">
        <v>1821</v>
      </c>
      <c r="S509" s="53" t="s">
        <v>1875</v>
      </c>
      <c r="T509" s="53" t="s">
        <v>1876</v>
      </c>
      <c r="U509" s="53" t="s">
        <v>1824</v>
      </c>
      <c r="V509" s="53" t="s">
        <v>1825</v>
      </c>
      <c r="W509" s="53" t="s">
        <v>1838</v>
      </c>
      <c r="X509" s="53" t="s">
        <v>1825</v>
      </c>
      <c r="Y509" s="53" t="s">
        <v>1827</v>
      </c>
      <c r="Z509" s="53">
        <v>5.96</v>
      </c>
      <c r="AA509" s="53">
        <v>5.96</v>
      </c>
      <c r="AB509" s="53">
        <v>0</v>
      </c>
      <c r="AC509" s="53">
        <v>5.96</v>
      </c>
      <c r="AD509" s="53">
        <v>0</v>
      </c>
      <c r="AE509" s="53">
        <v>0</v>
      </c>
      <c r="AF509" s="53" t="s">
        <v>1828</v>
      </c>
      <c r="AG509" s="53" t="s">
        <v>1843</v>
      </c>
      <c r="AH509" s="53" t="s">
        <v>1844</v>
      </c>
      <c r="AI509" s="53" t="s">
        <v>1849</v>
      </c>
      <c r="AJ509" s="53" t="s">
        <v>1824</v>
      </c>
      <c r="AK509" s="53" t="s">
        <v>496</v>
      </c>
      <c r="AL509" s="53" t="s">
        <v>1830</v>
      </c>
      <c r="AM509" s="53" t="s">
        <v>1831</v>
      </c>
      <c r="AN509" s="53" t="s">
        <v>1769</v>
      </c>
      <c r="AO509" s="53" t="s">
        <v>641</v>
      </c>
    </row>
    <row r="510" spans="1:41" x14ac:dyDescent="0.25">
      <c r="A510" s="53" t="s">
        <v>26</v>
      </c>
      <c r="B510" s="53" t="s">
        <v>1872</v>
      </c>
      <c r="C510" s="53" t="s">
        <v>1873</v>
      </c>
      <c r="D510" s="53" t="s">
        <v>1841</v>
      </c>
      <c r="E510" s="53" t="s">
        <v>1842</v>
      </c>
      <c r="F510" s="53" t="s">
        <v>775</v>
      </c>
      <c r="G510" s="53" t="s">
        <v>1813</v>
      </c>
      <c r="H510" s="53" t="s">
        <v>775</v>
      </c>
      <c r="I510" s="53" t="s">
        <v>1813</v>
      </c>
      <c r="J510" s="53" t="s">
        <v>1843</v>
      </c>
      <c r="K510" s="53" t="s">
        <v>1844</v>
      </c>
      <c r="L510" s="53" t="s">
        <v>1874</v>
      </c>
      <c r="M510" s="53" t="s">
        <v>1816</v>
      </c>
      <c r="N510" s="53" t="s">
        <v>1817</v>
      </c>
      <c r="O510" s="53" t="s">
        <v>1818</v>
      </c>
      <c r="P510" s="53" t="s">
        <v>1819</v>
      </c>
      <c r="Q510" s="53" t="s">
        <v>1820</v>
      </c>
      <c r="R510" s="53" t="s">
        <v>1821</v>
      </c>
      <c r="S510" s="53" t="s">
        <v>1875</v>
      </c>
      <c r="T510" s="53" t="s">
        <v>1876</v>
      </c>
      <c r="U510" s="53" t="s">
        <v>1824</v>
      </c>
      <c r="V510" s="53" t="s">
        <v>1825</v>
      </c>
      <c r="W510" s="53" t="s">
        <v>1848</v>
      </c>
      <c r="X510" s="53" t="s">
        <v>1825</v>
      </c>
      <c r="Y510" s="53" t="s">
        <v>1827</v>
      </c>
      <c r="Z510" s="53">
        <v>1890.69</v>
      </c>
      <c r="AA510" s="53">
        <v>1890.69</v>
      </c>
      <c r="AB510" s="53">
        <v>0</v>
      </c>
      <c r="AC510" s="53">
        <v>1890.69</v>
      </c>
      <c r="AD510" s="53">
        <v>0</v>
      </c>
      <c r="AE510" s="53">
        <v>0</v>
      </c>
      <c r="AF510" s="53" t="s">
        <v>1828</v>
      </c>
      <c r="AG510" s="53" t="s">
        <v>1843</v>
      </c>
      <c r="AH510" s="53" t="s">
        <v>1844</v>
      </c>
      <c r="AI510" s="53" t="s">
        <v>1849</v>
      </c>
      <c r="AJ510" s="53" t="s">
        <v>1824</v>
      </c>
      <c r="AK510" s="53" t="s">
        <v>496</v>
      </c>
      <c r="AL510" s="53" t="s">
        <v>1830</v>
      </c>
      <c r="AM510" s="53" t="s">
        <v>1831</v>
      </c>
      <c r="AN510" s="53" t="s">
        <v>1769</v>
      </c>
      <c r="AO510" s="53" t="s">
        <v>641</v>
      </c>
    </row>
    <row r="511" spans="1:41" x14ac:dyDescent="0.25">
      <c r="A511" s="53" t="s">
        <v>26</v>
      </c>
      <c r="B511" s="53" t="s">
        <v>1877</v>
      </c>
      <c r="C511" s="53" t="s">
        <v>1878</v>
      </c>
      <c r="D511" s="53" t="s">
        <v>1841</v>
      </c>
      <c r="E511" s="53" t="s">
        <v>1842</v>
      </c>
      <c r="F511" s="53" t="s">
        <v>775</v>
      </c>
      <c r="G511" s="53" t="s">
        <v>1813</v>
      </c>
      <c r="H511" s="53" t="s">
        <v>775</v>
      </c>
      <c r="I511" s="53" t="s">
        <v>1813</v>
      </c>
      <c r="J511" s="53" t="s">
        <v>1843</v>
      </c>
      <c r="K511" s="53" t="s">
        <v>1844</v>
      </c>
      <c r="L511" s="53" t="s">
        <v>1879</v>
      </c>
      <c r="M511" s="53" t="s">
        <v>1816</v>
      </c>
      <c r="N511" s="53" t="s">
        <v>1817</v>
      </c>
      <c r="O511" s="53" t="s">
        <v>1818</v>
      </c>
      <c r="P511" s="53" t="s">
        <v>1819</v>
      </c>
      <c r="Q511" s="53" t="s">
        <v>1820</v>
      </c>
      <c r="R511" s="53" t="s">
        <v>1821</v>
      </c>
      <c r="S511" s="53" t="s">
        <v>1880</v>
      </c>
      <c r="T511" s="53" t="s">
        <v>1881</v>
      </c>
      <c r="U511" s="53" t="s">
        <v>1824</v>
      </c>
      <c r="V511" s="53" t="s">
        <v>1825</v>
      </c>
      <c r="W511" s="53" t="s">
        <v>1826</v>
      </c>
      <c r="X511" s="53" t="s">
        <v>1825</v>
      </c>
      <c r="Y511" s="53" t="s">
        <v>1827</v>
      </c>
      <c r="Z511" s="53">
        <v>121.72</v>
      </c>
      <c r="AA511" s="53">
        <v>118.65</v>
      </c>
      <c r="AB511" s="53">
        <v>3.07</v>
      </c>
      <c r="AC511" s="53">
        <v>118.65</v>
      </c>
      <c r="AD511" s="53">
        <v>0</v>
      </c>
      <c r="AE511" s="53">
        <v>0</v>
      </c>
      <c r="AF511" s="53" t="s">
        <v>1828</v>
      </c>
      <c r="AG511" s="53" t="s">
        <v>1843</v>
      </c>
      <c r="AH511" s="53" t="s">
        <v>1844</v>
      </c>
      <c r="AI511" s="53" t="s">
        <v>1849</v>
      </c>
      <c r="AJ511" s="53" t="s">
        <v>1824</v>
      </c>
      <c r="AK511" s="53" t="s">
        <v>496</v>
      </c>
      <c r="AL511" s="53" t="s">
        <v>1830</v>
      </c>
      <c r="AM511" s="53" t="s">
        <v>1831</v>
      </c>
      <c r="AN511" s="53" t="s">
        <v>1769</v>
      </c>
      <c r="AO511" s="53" t="s">
        <v>641</v>
      </c>
    </row>
    <row r="512" spans="1:41" x14ac:dyDescent="0.25">
      <c r="A512" s="53" t="s">
        <v>26</v>
      </c>
      <c r="B512" s="53" t="s">
        <v>1877</v>
      </c>
      <c r="C512" s="53" t="s">
        <v>1878</v>
      </c>
      <c r="D512" s="53" t="s">
        <v>1841</v>
      </c>
      <c r="E512" s="53" t="s">
        <v>1842</v>
      </c>
      <c r="F512" s="53" t="s">
        <v>775</v>
      </c>
      <c r="G512" s="53" t="s">
        <v>1813</v>
      </c>
      <c r="H512" s="53" t="s">
        <v>775</v>
      </c>
      <c r="I512" s="53" t="s">
        <v>1813</v>
      </c>
      <c r="J512" s="53" t="s">
        <v>1843</v>
      </c>
      <c r="K512" s="53" t="s">
        <v>1844</v>
      </c>
      <c r="L512" s="53" t="s">
        <v>1879</v>
      </c>
      <c r="M512" s="53" t="s">
        <v>1816</v>
      </c>
      <c r="N512" s="53" t="s">
        <v>1817</v>
      </c>
      <c r="O512" s="53" t="s">
        <v>1818</v>
      </c>
      <c r="P512" s="53" t="s">
        <v>1819</v>
      </c>
      <c r="Q512" s="53" t="s">
        <v>1820</v>
      </c>
      <c r="R512" s="53" t="s">
        <v>1821</v>
      </c>
      <c r="S512" s="53" t="s">
        <v>1880</v>
      </c>
      <c r="T512" s="53" t="s">
        <v>1881</v>
      </c>
      <c r="U512" s="53" t="s">
        <v>1824</v>
      </c>
      <c r="V512" s="53" t="s">
        <v>1825</v>
      </c>
      <c r="W512" s="53" t="s">
        <v>1832</v>
      </c>
      <c r="X512" s="53" t="s">
        <v>1825</v>
      </c>
      <c r="Y512" s="53" t="s">
        <v>1827</v>
      </c>
      <c r="Z512" s="53">
        <v>88.41</v>
      </c>
      <c r="AA512" s="53">
        <v>87.13</v>
      </c>
      <c r="AB512" s="53">
        <v>1.28</v>
      </c>
      <c r="AC512" s="53">
        <v>87.13</v>
      </c>
      <c r="AD512" s="53">
        <v>0</v>
      </c>
      <c r="AE512" s="53">
        <v>0</v>
      </c>
      <c r="AF512" s="53" t="s">
        <v>1828</v>
      </c>
      <c r="AG512" s="53" t="s">
        <v>1843</v>
      </c>
      <c r="AH512" s="53" t="s">
        <v>1844</v>
      </c>
      <c r="AI512" s="53" t="s">
        <v>1849</v>
      </c>
      <c r="AJ512" s="53" t="s">
        <v>1824</v>
      </c>
      <c r="AK512" s="53" t="s">
        <v>496</v>
      </c>
      <c r="AL512" s="53" t="s">
        <v>1830</v>
      </c>
      <c r="AM512" s="53" t="s">
        <v>1831</v>
      </c>
      <c r="AN512" s="53" t="s">
        <v>1769</v>
      </c>
      <c r="AO512" s="53" t="s">
        <v>641</v>
      </c>
    </row>
    <row r="513" spans="1:41" x14ac:dyDescent="0.25">
      <c r="A513" s="53" t="s">
        <v>26</v>
      </c>
      <c r="B513" s="53" t="s">
        <v>1877</v>
      </c>
      <c r="C513" s="53" t="s">
        <v>1878</v>
      </c>
      <c r="D513" s="53" t="s">
        <v>1841</v>
      </c>
      <c r="E513" s="53" t="s">
        <v>1842</v>
      </c>
      <c r="F513" s="53" t="s">
        <v>775</v>
      </c>
      <c r="G513" s="53" t="s">
        <v>1813</v>
      </c>
      <c r="H513" s="53" t="s">
        <v>775</v>
      </c>
      <c r="I513" s="53" t="s">
        <v>1813</v>
      </c>
      <c r="J513" s="53" t="s">
        <v>1843</v>
      </c>
      <c r="K513" s="53" t="s">
        <v>1844</v>
      </c>
      <c r="L513" s="53" t="s">
        <v>1879</v>
      </c>
      <c r="M513" s="53" t="s">
        <v>1816</v>
      </c>
      <c r="N513" s="53" t="s">
        <v>1817</v>
      </c>
      <c r="O513" s="53" t="s">
        <v>1818</v>
      </c>
      <c r="P513" s="53" t="s">
        <v>1819</v>
      </c>
      <c r="Q513" s="53" t="s">
        <v>1820</v>
      </c>
      <c r="R513" s="53" t="s">
        <v>1821</v>
      </c>
      <c r="S513" s="53" t="s">
        <v>1880</v>
      </c>
      <c r="T513" s="53" t="s">
        <v>1881</v>
      </c>
      <c r="U513" s="53" t="s">
        <v>1824</v>
      </c>
      <c r="V513" s="53" t="s">
        <v>1825</v>
      </c>
      <c r="W513" s="53" t="s">
        <v>1837</v>
      </c>
      <c r="X513" s="53" t="s">
        <v>1825</v>
      </c>
      <c r="Y513" s="53" t="s">
        <v>1827</v>
      </c>
      <c r="Z513" s="53">
        <v>93.88</v>
      </c>
      <c r="AA513" s="53">
        <v>90.77</v>
      </c>
      <c r="AB513" s="53">
        <v>3.11</v>
      </c>
      <c r="AC513" s="53">
        <v>90.77</v>
      </c>
      <c r="AD513" s="53">
        <v>0</v>
      </c>
      <c r="AE513" s="53">
        <v>0</v>
      </c>
      <c r="AF513" s="53" t="s">
        <v>1828</v>
      </c>
      <c r="AG513" s="53" t="s">
        <v>1843</v>
      </c>
      <c r="AH513" s="53" t="s">
        <v>1844</v>
      </c>
      <c r="AI513" s="53" t="s">
        <v>1849</v>
      </c>
      <c r="AJ513" s="53" t="s">
        <v>1824</v>
      </c>
      <c r="AK513" s="53" t="s">
        <v>496</v>
      </c>
      <c r="AL513" s="53" t="s">
        <v>1830</v>
      </c>
      <c r="AM513" s="53" t="s">
        <v>1831</v>
      </c>
      <c r="AN513" s="53" t="s">
        <v>1769</v>
      </c>
      <c r="AO513" s="53" t="s">
        <v>641</v>
      </c>
    </row>
    <row r="514" spans="1:41" x14ac:dyDescent="0.25">
      <c r="A514" s="53" t="s">
        <v>26</v>
      </c>
      <c r="B514" s="53" t="s">
        <v>1877</v>
      </c>
      <c r="C514" s="53" t="s">
        <v>1878</v>
      </c>
      <c r="D514" s="53" t="s">
        <v>1841</v>
      </c>
      <c r="E514" s="53" t="s">
        <v>1842</v>
      </c>
      <c r="F514" s="53" t="s">
        <v>775</v>
      </c>
      <c r="G514" s="53" t="s">
        <v>1813</v>
      </c>
      <c r="H514" s="53" t="s">
        <v>775</v>
      </c>
      <c r="I514" s="53" t="s">
        <v>1813</v>
      </c>
      <c r="J514" s="53" t="s">
        <v>1843</v>
      </c>
      <c r="K514" s="53" t="s">
        <v>1844</v>
      </c>
      <c r="L514" s="53" t="s">
        <v>1879</v>
      </c>
      <c r="M514" s="53" t="s">
        <v>1816</v>
      </c>
      <c r="N514" s="53" t="s">
        <v>1817</v>
      </c>
      <c r="O514" s="53" t="s">
        <v>1818</v>
      </c>
      <c r="P514" s="53" t="s">
        <v>1819</v>
      </c>
      <c r="Q514" s="53" t="s">
        <v>1820</v>
      </c>
      <c r="R514" s="53" t="s">
        <v>1821</v>
      </c>
      <c r="S514" s="53" t="s">
        <v>1880</v>
      </c>
      <c r="T514" s="53" t="s">
        <v>1881</v>
      </c>
      <c r="U514" s="53" t="s">
        <v>1824</v>
      </c>
      <c r="V514" s="53" t="s">
        <v>1825</v>
      </c>
      <c r="W514" s="53" t="s">
        <v>1838</v>
      </c>
      <c r="X514" s="53" t="s">
        <v>1825</v>
      </c>
      <c r="Y514" s="53" t="s">
        <v>1827</v>
      </c>
      <c r="Z514" s="53">
        <v>29.33</v>
      </c>
      <c r="AA514" s="53">
        <v>27.93</v>
      </c>
      <c r="AB514" s="53">
        <v>1.4</v>
      </c>
      <c r="AC514" s="53">
        <v>27.93</v>
      </c>
      <c r="AD514" s="53">
        <v>0</v>
      </c>
      <c r="AE514" s="53">
        <v>0</v>
      </c>
      <c r="AF514" s="53" t="s">
        <v>1828</v>
      </c>
      <c r="AG514" s="53" t="s">
        <v>1843</v>
      </c>
      <c r="AH514" s="53" t="s">
        <v>1844</v>
      </c>
      <c r="AI514" s="53" t="s">
        <v>1849</v>
      </c>
      <c r="AJ514" s="53" t="s">
        <v>1824</v>
      </c>
      <c r="AK514" s="53" t="s">
        <v>496</v>
      </c>
      <c r="AL514" s="53" t="s">
        <v>1830</v>
      </c>
      <c r="AM514" s="53" t="s">
        <v>1831</v>
      </c>
      <c r="AN514" s="53" t="s">
        <v>1769</v>
      </c>
      <c r="AO514" s="53" t="s">
        <v>641</v>
      </c>
    </row>
    <row r="515" spans="1:41" x14ac:dyDescent="0.25">
      <c r="A515" s="53" t="s">
        <v>26</v>
      </c>
      <c r="B515" s="53" t="s">
        <v>1882</v>
      </c>
      <c r="C515" s="53" t="s">
        <v>1883</v>
      </c>
      <c r="D515" s="53" t="s">
        <v>1841</v>
      </c>
      <c r="E515" s="53" t="s">
        <v>1842</v>
      </c>
      <c r="F515" s="53" t="s">
        <v>775</v>
      </c>
      <c r="G515" s="53" t="s">
        <v>1813</v>
      </c>
      <c r="H515" s="53" t="s">
        <v>775</v>
      </c>
      <c r="I515" s="53" t="s">
        <v>1813</v>
      </c>
      <c r="J515" s="53" t="s">
        <v>1843</v>
      </c>
      <c r="K515" s="53" t="s">
        <v>1844</v>
      </c>
      <c r="L515" s="53" t="s">
        <v>1884</v>
      </c>
      <c r="M515" s="53" t="s">
        <v>1816</v>
      </c>
      <c r="N515" s="53" t="s">
        <v>1817</v>
      </c>
      <c r="O515" s="53" t="s">
        <v>1818</v>
      </c>
      <c r="P515" s="53" t="s">
        <v>1819</v>
      </c>
      <c r="Q515" s="53" t="s">
        <v>1820</v>
      </c>
      <c r="R515" s="53" t="s">
        <v>1821</v>
      </c>
      <c r="S515" s="53" t="s">
        <v>1885</v>
      </c>
      <c r="T515" s="53" t="s">
        <v>1886</v>
      </c>
      <c r="U515" s="53" t="s">
        <v>1824</v>
      </c>
      <c r="V515" s="53" t="s">
        <v>1825</v>
      </c>
      <c r="W515" s="53" t="s">
        <v>1826</v>
      </c>
      <c r="X515" s="53" t="s">
        <v>1825</v>
      </c>
      <c r="Y515" s="53" t="s">
        <v>1827</v>
      </c>
      <c r="Z515" s="53">
        <v>593.6</v>
      </c>
      <c r="AA515" s="53">
        <v>593.6</v>
      </c>
      <c r="AB515" s="53">
        <v>0</v>
      </c>
      <c r="AC515" s="53">
        <v>593.6</v>
      </c>
      <c r="AD515" s="53">
        <v>0</v>
      </c>
      <c r="AE515" s="53">
        <v>0</v>
      </c>
      <c r="AF515" s="53" t="s">
        <v>1828</v>
      </c>
      <c r="AG515" s="53" t="s">
        <v>1843</v>
      </c>
      <c r="AH515" s="53" t="s">
        <v>1844</v>
      </c>
      <c r="AI515" s="53" t="s">
        <v>1849</v>
      </c>
      <c r="AJ515" s="53" t="s">
        <v>1824</v>
      </c>
      <c r="AK515" s="53" t="s">
        <v>496</v>
      </c>
      <c r="AL515" s="53" t="s">
        <v>1830</v>
      </c>
      <c r="AM515" s="53" t="s">
        <v>1831</v>
      </c>
      <c r="AN515" s="53" t="s">
        <v>1769</v>
      </c>
      <c r="AO515" s="53" t="s">
        <v>641</v>
      </c>
    </row>
    <row r="516" spans="1:41" x14ac:dyDescent="0.25">
      <c r="A516" s="53" t="s">
        <v>26</v>
      </c>
      <c r="B516" s="53" t="s">
        <v>1882</v>
      </c>
      <c r="C516" s="53" t="s">
        <v>1883</v>
      </c>
      <c r="D516" s="53" t="s">
        <v>1841</v>
      </c>
      <c r="E516" s="53" t="s">
        <v>1842</v>
      </c>
      <c r="F516" s="53" t="s">
        <v>775</v>
      </c>
      <c r="G516" s="53" t="s">
        <v>1813</v>
      </c>
      <c r="H516" s="53" t="s">
        <v>775</v>
      </c>
      <c r="I516" s="53" t="s">
        <v>1813</v>
      </c>
      <c r="J516" s="53" t="s">
        <v>1843</v>
      </c>
      <c r="K516" s="53" t="s">
        <v>1844</v>
      </c>
      <c r="L516" s="53" t="s">
        <v>1884</v>
      </c>
      <c r="M516" s="53" t="s">
        <v>1816</v>
      </c>
      <c r="N516" s="53" t="s">
        <v>1817</v>
      </c>
      <c r="O516" s="53" t="s">
        <v>1818</v>
      </c>
      <c r="P516" s="53" t="s">
        <v>1819</v>
      </c>
      <c r="Q516" s="53" t="s">
        <v>1820</v>
      </c>
      <c r="R516" s="53" t="s">
        <v>1821</v>
      </c>
      <c r="S516" s="53" t="s">
        <v>1885</v>
      </c>
      <c r="T516" s="53" t="s">
        <v>1886</v>
      </c>
      <c r="U516" s="53" t="s">
        <v>1824</v>
      </c>
      <c r="V516" s="53" t="s">
        <v>1825</v>
      </c>
      <c r="W516" s="53" t="s">
        <v>1832</v>
      </c>
      <c r="X516" s="53" t="s">
        <v>1825</v>
      </c>
      <c r="Y516" s="53" t="s">
        <v>1827</v>
      </c>
      <c r="Z516" s="53">
        <v>93.62</v>
      </c>
      <c r="AA516" s="53">
        <v>93.62</v>
      </c>
      <c r="AB516" s="53">
        <v>0</v>
      </c>
      <c r="AC516" s="53">
        <v>93.62</v>
      </c>
      <c r="AD516" s="53">
        <v>0</v>
      </c>
      <c r="AE516" s="53">
        <v>0</v>
      </c>
      <c r="AF516" s="53" t="s">
        <v>1828</v>
      </c>
      <c r="AG516" s="53" t="s">
        <v>1843</v>
      </c>
      <c r="AH516" s="53" t="s">
        <v>1844</v>
      </c>
      <c r="AI516" s="53" t="s">
        <v>1849</v>
      </c>
      <c r="AJ516" s="53" t="s">
        <v>1824</v>
      </c>
      <c r="AK516" s="53" t="s">
        <v>496</v>
      </c>
      <c r="AL516" s="53" t="s">
        <v>1830</v>
      </c>
      <c r="AM516" s="53" t="s">
        <v>1831</v>
      </c>
      <c r="AN516" s="53" t="s">
        <v>1769</v>
      </c>
      <c r="AO516" s="53" t="s">
        <v>641</v>
      </c>
    </row>
    <row r="517" spans="1:41" x14ac:dyDescent="0.25">
      <c r="A517" s="53" t="s">
        <v>26</v>
      </c>
      <c r="B517" s="53" t="s">
        <v>1882</v>
      </c>
      <c r="C517" s="53" t="s">
        <v>1883</v>
      </c>
      <c r="D517" s="53" t="s">
        <v>1841</v>
      </c>
      <c r="E517" s="53" t="s">
        <v>1842</v>
      </c>
      <c r="F517" s="53" t="s">
        <v>775</v>
      </c>
      <c r="G517" s="53" t="s">
        <v>1813</v>
      </c>
      <c r="H517" s="53" t="s">
        <v>775</v>
      </c>
      <c r="I517" s="53" t="s">
        <v>1813</v>
      </c>
      <c r="J517" s="53" t="s">
        <v>1843</v>
      </c>
      <c r="K517" s="53" t="s">
        <v>1844</v>
      </c>
      <c r="L517" s="53" t="s">
        <v>1884</v>
      </c>
      <c r="M517" s="53" t="s">
        <v>1816</v>
      </c>
      <c r="N517" s="53" t="s">
        <v>1817</v>
      </c>
      <c r="O517" s="53" t="s">
        <v>1818</v>
      </c>
      <c r="P517" s="53" t="s">
        <v>1819</v>
      </c>
      <c r="Q517" s="53" t="s">
        <v>1820</v>
      </c>
      <c r="R517" s="53" t="s">
        <v>1821</v>
      </c>
      <c r="S517" s="53" t="s">
        <v>1885</v>
      </c>
      <c r="T517" s="53" t="s">
        <v>1886</v>
      </c>
      <c r="U517" s="53" t="s">
        <v>1824</v>
      </c>
      <c r="V517" s="53" t="s">
        <v>1825</v>
      </c>
      <c r="W517" s="53" t="s">
        <v>1837</v>
      </c>
      <c r="X517" s="53" t="s">
        <v>1825</v>
      </c>
      <c r="Y517" s="53" t="s">
        <v>1827</v>
      </c>
      <c r="Z517" s="53">
        <v>116.3</v>
      </c>
      <c r="AA517" s="53">
        <v>116.3</v>
      </c>
      <c r="AB517" s="53">
        <v>0</v>
      </c>
      <c r="AC517" s="53">
        <v>116.3</v>
      </c>
      <c r="AD517" s="53">
        <v>0</v>
      </c>
      <c r="AE517" s="53">
        <v>0</v>
      </c>
      <c r="AF517" s="53" t="s">
        <v>1828</v>
      </c>
      <c r="AG517" s="53" t="s">
        <v>1843</v>
      </c>
      <c r="AH517" s="53" t="s">
        <v>1844</v>
      </c>
      <c r="AI517" s="53" t="s">
        <v>1849</v>
      </c>
      <c r="AJ517" s="53" t="s">
        <v>1824</v>
      </c>
      <c r="AK517" s="53" t="s">
        <v>496</v>
      </c>
      <c r="AL517" s="53" t="s">
        <v>1830</v>
      </c>
      <c r="AM517" s="53" t="s">
        <v>1831</v>
      </c>
      <c r="AN517" s="53" t="s">
        <v>1769</v>
      </c>
      <c r="AO517" s="53" t="s">
        <v>641</v>
      </c>
    </row>
    <row r="518" spans="1:41" x14ac:dyDescent="0.25">
      <c r="A518" s="53" t="s">
        <v>26</v>
      </c>
      <c r="B518" s="53" t="s">
        <v>1882</v>
      </c>
      <c r="C518" s="53" t="s">
        <v>1883</v>
      </c>
      <c r="D518" s="53" t="s">
        <v>1841</v>
      </c>
      <c r="E518" s="53" t="s">
        <v>1842</v>
      </c>
      <c r="F518" s="53" t="s">
        <v>775</v>
      </c>
      <c r="G518" s="53" t="s">
        <v>1813</v>
      </c>
      <c r="H518" s="53" t="s">
        <v>775</v>
      </c>
      <c r="I518" s="53" t="s">
        <v>1813</v>
      </c>
      <c r="J518" s="53" t="s">
        <v>1843</v>
      </c>
      <c r="K518" s="53" t="s">
        <v>1844</v>
      </c>
      <c r="L518" s="53" t="s">
        <v>1884</v>
      </c>
      <c r="M518" s="53" t="s">
        <v>1816</v>
      </c>
      <c r="N518" s="53" t="s">
        <v>1817</v>
      </c>
      <c r="O518" s="53" t="s">
        <v>1818</v>
      </c>
      <c r="P518" s="53" t="s">
        <v>1819</v>
      </c>
      <c r="Q518" s="53" t="s">
        <v>1820</v>
      </c>
      <c r="R518" s="53" t="s">
        <v>1821</v>
      </c>
      <c r="S518" s="53" t="s">
        <v>1885</v>
      </c>
      <c r="T518" s="53" t="s">
        <v>1886</v>
      </c>
      <c r="U518" s="53" t="s">
        <v>1824</v>
      </c>
      <c r="V518" s="53" t="s">
        <v>1825</v>
      </c>
      <c r="W518" s="53" t="s">
        <v>1838</v>
      </c>
      <c r="X518" s="53" t="s">
        <v>1825</v>
      </c>
      <c r="Y518" s="53" t="s">
        <v>1827</v>
      </c>
      <c r="Z518" s="53">
        <v>25.15</v>
      </c>
      <c r="AA518" s="53">
        <v>25.15</v>
      </c>
      <c r="AB518" s="53">
        <v>0</v>
      </c>
      <c r="AC518" s="53">
        <v>25.15</v>
      </c>
      <c r="AD518" s="53">
        <v>0</v>
      </c>
      <c r="AE518" s="53">
        <v>0</v>
      </c>
      <c r="AF518" s="53" t="s">
        <v>1828</v>
      </c>
      <c r="AG518" s="53" t="s">
        <v>1843</v>
      </c>
      <c r="AH518" s="53" t="s">
        <v>1844</v>
      </c>
      <c r="AI518" s="53" t="s">
        <v>1849</v>
      </c>
      <c r="AJ518" s="53" t="s">
        <v>1824</v>
      </c>
      <c r="AK518" s="53" t="s">
        <v>496</v>
      </c>
      <c r="AL518" s="53" t="s">
        <v>1830</v>
      </c>
      <c r="AM518" s="53" t="s">
        <v>1831</v>
      </c>
      <c r="AN518" s="53" t="s">
        <v>1769</v>
      </c>
      <c r="AO518" s="53" t="s">
        <v>641</v>
      </c>
    </row>
    <row r="519" spans="1:41" x14ac:dyDescent="0.25">
      <c r="A519" s="53" t="s">
        <v>26</v>
      </c>
      <c r="B519" s="53" t="s">
        <v>1887</v>
      </c>
      <c r="C519" s="53" t="s">
        <v>1888</v>
      </c>
      <c r="D519" s="53" t="s">
        <v>1889</v>
      </c>
      <c r="E519" s="53" t="s">
        <v>1890</v>
      </c>
      <c r="F519" s="53" t="s">
        <v>775</v>
      </c>
      <c r="G519" s="53" t="s">
        <v>1813</v>
      </c>
      <c r="H519" s="53" t="s">
        <v>775</v>
      </c>
      <c r="I519" s="53" t="s">
        <v>1813</v>
      </c>
      <c r="J519" s="53" t="s">
        <v>1891</v>
      </c>
      <c r="K519" s="53" t="s">
        <v>1892</v>
      </c>
      <c r="L519" s="53" t="s">
        <v>1893</v>
      </c>
      <c r="M519" s="53" t="s">
        <v>1816</v>
      </c>
      <c r="N519" s="53" t="s">
        <v>1817</v>
      </c>
      <c r="O519" s="53" t="s">
        <v>1818</v>
      </c>
      <c r="P519" s="53" t="s">
        <v>1819</v>
      </c>
      <c r="Q519" s="53" t="s">
        <v>1820</v>
      </c>
      <c r="R519" s="53" t="s">
        <v>1821</v>
      </c>
      <c r="S519" s="53" t="s">
        <v>1894</v>
      </c>
      <c r="T519" s="53" t="s">
        <v>1895</v>
      </c>
      <c r="U519" s="53" t="s">
        <v>1824</v>
      </c>
      <c r="V519" s="53" t="s">
        <v>1825</v>
      </c>
      <c r="W519" s="53" t="s">
        <v>1826</v>
      </c>
      <c r="X519" s="53" t="s">
        <v>1825</v>
      </c>
      <c r="Y519" s="53" t="s">
        <v>1827</v>
      </c>
      <c r="Z519" s="53">
        <v>308</v>
      </c>
      <c r="AA519" s="53">
        <v>308</v>
      </c>
      <c r="AB519" s="53">
        <v>0</v>
      </c>
      <c r="AC519" s="53">
        <v>308</v>
      </c>
      <c r="AD519" s="53">
        <v>0</v>
      </c>
      <c r="AE519" s="53">
        <v>0</v>
      </c>
      <c r="AF519" s="53" t="s">
        <v>1828</v>
      </c>
      <c r="AG519" s="53" t="s">
        <v>1891</v>
      </c>
      <c r="AH519" s="53" t="s">
        <v>1892</v>
      </c>
      <c r="AI519" s="53" t="s">
        <v>1829</v>
      </c>
      <c r="AJ519" s="53" t="s">
        <v>1824</v>
      </c>
      <c r="AK519" s="53" t="s">
        <v>496</v>
      </c>
      <c r="AL519" s="53" t="s">
        <v>1830</v>
      </c>
      <c r="AM519" s="53" t="s">
        <v>1831</v>
      </c>
      <c r="AN519" s="53" t="s">
        <v>1769</v>
      </c>
      <c r="AO519" s="53" t="s">
        <v>641</v>
      </c>
    </row>
    <row r="520" spans="1:41" x14ac:dyDescent="0.25">
      <c r="A520" s="53" t="s">
        <v>26</v>
      </c>
      <c r="B520" s="53" t="s">
        <v>1887</v>
      </c>
      <c r="C520" s="53" t="s">
        <v>1888</v>
      </c>
      <c r="D520" s="53" t="s">
        <v>1889</v>
      </c>
      <c r="E520" s="53" t="s">
        <v>1890</v>
      </c>
      <c r="F520" s="53" t="s">
        <v>775</v>
      </c>
      <c r="G520" s="53" t="s">
        <v>1813</v>
      </c>
      <c r="H520" s="53" t="s">
        <v>775</v>
      </c>
      <c r="I520" s="53" t="s">
        <v>1813</v>
      </c>
      <c r="J520" s="53" t="s">
        <v>1891</v>
      </c>
      <c r="K520" s="53" t="s">
        <v>1892</v>
      </c>
      <c r="L520" s="53" t="s">
        <v>1893</v>
      </c>
      <c r="M520" s="53" t="s">
        <v>1816</v>
      </c>
      <c r="N520" s="53" t="s">
        <v>1817</v>
      </c>
      <c r="O520" s="53" t="s">
        <v>1818</v>
      </c>
      <c r="P520" s="53" t="s">
        <v>1819</v>
      </c>
      <c r="Q520" s="53" t="s">
        <v>1820</v>
      </c>
      <c r="R520" s="53" t="s">
        <v>1821</v>
      </c>
      <c r="S520" s="53" t="s">
        <v>1894</v>
      </c>
      <c r="T520" s="53" t="s">
        <v>1895</v>
      </c>
      <c r="U520" s="53" t="s">
        <v>1824</v>
      </c>
      <c r="V520" s="53" t="s">
        <v>1825</v>
      </c>
      <c r="W520" s="53" t="s">
        <v>1832</v>
      </c>
      <c r="X520" s="53" t="s">
        <v>1825</v>
      </c>
      <c r="Y520" s="53" t="s">
        <v>1827</v>
      </c>
      <c r="Z520" s="53">
        <v>3258.34</v>
      </c>
      <c r="AA520" s="53">
        <v>3258.34</v>
      </c>
      <c r="AB520" s="53">
        <v>0</v>
      </c>
      <c r="AC520" s="53">
        <v>3258.34</v>
      </c>
      <c r="AD520" s="53">
        <v>0</v>
      </c>
      <c r="AE520" s="53">
        <v>0</v>
      </c>
      <c r="AF520" s="53" t="s">
        <v>1828</v>
      </c>
      <c r="AG520" s="53" t="s">
        <v>1891</v>
      </c>
      <c r="AH520" s="53" t="s">
        <v>1892</v>
      </c>
      <c r="AI520" s="53" t="s">
        <v>1829</v>
      </c>
      <c r="AJ520" s="53" t="s">
        <v>1824</v>
      </c>
      <c r="AK520" s="53" t="s">
        <v>496</v>
      </c>
      <c r="AL520" s="53" t="s">
        <v>1830</v>
      </c>
      <c r="AM520" s="53" t="s">
        <v>1831</v>
      </c>
      <c r="AN520" s="53" t="s">
        <v>1769</v>
      </c>
      <c r="AO520" s="53" t="s">
        <v>641</v>
      </c>
    </row>
    <row r="521" spans="1:41" x14ac:dyDescent="0.25">
      <c r="A521" s="53" t="s">
        <v>26</v>
      </c>
      <c r="B521" s="53" t="s">
        <v>1887</v>
      </c>
      <c r="C521" s="53" t="s">
        <v>1888</v>
      </c>
      <c r="D521" s="53" t="s">
        <v>1889</v>
      </c>
      <c r="E521" s="53" t="s">
        <v>1890</v>
      </c>
      <c r="F521" s="53" t="s">
        <v>775</v>
      </c>
      <c r="G521" s="53" t="s">
        <v>1813</v>
      </c>
      <c r="H521" s="53" t="s">
        <v>775</v>
      </c>
      <c r="I521" s="53" t="s">
        <v>1813</v>
      </c>
      <c r="J521" s="53" t="s">
        <v>1891</v>
      </c>
      <c r="K521" s="53" t="s">
        <v>1892</v>
      </c>
      <c r="L521" s="53" t="s">
        <v>1893</v>
      </c>
      <c r="M521" s="53" t="s">
        <v>1816</v>
      </c>
      <c r="N521" s="53" t="s">
        <v>1817</v>
      </c>
      <c r="O521" s="53" t="s">
        <v>1818</v>
      </c>
      <c r="P521" s="53" t="s">
        <v>1819</v>
      </c>
      <c r="Q521" s="53" t="s">
        <v>1820</v>
      </c>
      <c r="R521" s="53" t="s">
        <v>1821</v>
      </c>
      <c r="S521" s="53" t="s">
        <v>1894</v>
      </c>
      <c r="T521" s="53" t="s">
        <v>1895</v>
      </c>
      <c r="U521" s="53" t="s">
        <v>1824</v>
      </c>
      <c r="V521" s="53" t="s">
        <v>1825</v>
      </c>
      <c r="W521" s="53" t="s">
        <v>1833</v>
      </c>
      <c r="X521" s="53" t="s">
        <v>1835</v>
      </c>
      <c r="Y521" s="53" t="s">
        <v>1827</v>
      </c>
      <c r="Z521" s="53">
        <v>141.07</v>
      </c>
      <c r="AA521" s="53">
        <v>141.07</v>
      </c>
      <c r="AB521" s="53">
        <v>0</v>
      </c>
      <c r="AC521" s="53">
        <v>141.07</v>
      </c>
      <c r="AD521" s="53">
        <v>0</v>
      </c>
      <c r="AE521" s="53">
        <v>0</v>
      </c>
      <c r="AF521" s="53" t="s">
        <v>1828</v>
      </c>
      <c r="AG521" s="53" t="s">
        <v>1891</v>
      </c>
      <c r="AH521" s="53" t="s">
        <v>1892</v>
      </c>
      <c r="AI521" s="53" t="s">
        <v>1829</v>
      </c>
      <c r="AJ521" s="53" t="s">
        <v>1824</v>
      </c>
      <c r="AK521" s="53" t="s">
        <v>496</v>
      </c>
      <c r="AL521" s="53" t="s">
        <v>1830</v>
      </c>
      <c r="AM521" s="53" t="s">
        <v>1831</v>
      </c>
      <c r="AN521" s="53" t="s">
        <v>1769</v>
      </c>
      <c r="AO521" s="53" t="s">
        <v>641</v>
      </c>
    </row>
    <row r="522" spans="1:41" x14ac:dyDescent="0.25">
      <c r="A522" s="53" t="s">
        <v>26</v>
      </c>
      <c r="B522" s="53" t="s">
        <v>1887</v>
      </c>
      <c r="C522" s="53" t="s">
        <v>1888</v>
      </c>
      <c r="D522" s="53" t="s">
        <v>1889</v>
      </c>
      <c r="E522" s="53" t="s">
        <v>1890</v>
      </c>
      <c r="F522" s="53" t="s">
        <v>775</v>
      </c>
      <c r="G522" s="53" t="s">
        <v>1813</v>
      </c>
      <c r="H522" s="53" t="s">
        <v>775</v>
      </c>
      <c r="I522" s="53" t="s">
        <v>1813</v>
      </c>
      <c r="J522" s="53" t="s">
        <v>1891</v>
      </c>
      <c r="K522" s="53" t="s">
        <v>1892</v>
      </c>
      <c r="L522" s="53" t="s">
        <v>1893</v>
      </c>
      <c r="M522" s="53" t="s">
        <v>1816</v>
      </c>
      <c r="N522" s="53" t="s">
        <v>1817</v>
      </c>
      <c r="O522" s="53" t="s">
        <v>1818</v>
      </c>
      <c r="P522" s="53" t="s">
        <v>1819</v>
      </c>
      <c r="Q522" s="53" t="s">
        <v>1820</v>
      </c>
      <c r="R522" s="53" t="s">
        <v>1821</v>
      </c>
      <c r="S522" s="53" t="s">
        <v>1894</v>
      </c>
      <c r="T522" s="53" t="s">
        <v>1895</v>
      </c>
      <c r="U522" s="53" t="s">
        <v>1824</v>
      </c>
      <c r="V522" s="53" t="s">
        <v>1825</v>
      </c>
      <c r="W522" s="53" t="s">
        <v>1837</v>
      </c>
      <c r="X522" s="53" t="s">
        <v>1825</v>
      </c>
      <c r="Y522" s="53" t="s">
        <v>1827</v>
      </c>
      <c r="Z522" s="53">
        <v>1292.5899999999999</v>
      </c>
      <c r="AA522" s="53">
        <v>1292.5899999999999</v>
      </c>
      <c r="AB522" s="53">
        <v>0</v>
      </c>
      <c r="AC522" s="53">
        <v>1292.5899999999999</v>
      </c>
      <c r="AD522" s="53">
        <v>0</v>
      </c>
      <c r="AE522" s="53">
        <v>0</v>
      </c>
      <c r="AF522" s="53" t="s">
        <v>1828</v>
      </c>
      <c r="AG522" s="53" t="s">
        <v>1891</v>
      </c>
      <c r="AH522" s="53" t="s">
        <v>1892</v>
      </c>
      <c r="AI522" s="53" t="s">
        <v>1829</v>
      </c>
      <c r="AJ522" s="53" t="s">
        <v>1824</v>
      </c>
      <c r="AK522" s="53" t="s">
        <v>496</v>
      </c>
      <c r="AL522" s="53" t="s">
        <v>1830</v>
      </c>
      <c r="AM522" s="53" t="s">
        <v>1831</v>
      </c>
      <c r="AN522" s="53" t="s">
        <v>1769</v>
      </c>
      <c r="AO522" s="53" t="s">
        <v>641</v>
      </c>
    </row>
    <row r="523" spans="1:41" x14ac:dyDescent="0.25">
      <c r="A523" s="53" t="s">
        <v>26</v>
      </c>
      <c r="B523" s="53" t="s">
        <v>1896</v>
      </c>
      <c r="C523" s="53" t="s">
        <v>1897</v>
      </c>
      <c r="D523" s="53" t="s">
        <v>1841</v>
      </c>
      <c r="E523" s="53" t="s">
        <v>1842</v>
      </c>
      <c r="F523" s="53" t="s">
        <v>775</v>
      </c>
      <c r="G523" s="53" t="s">
        <v>1813</v>
      </c>
      <c r="H523" s="53" t="s">
        <v>775</v>
      </c>
      <c r="I523" s="53" t="s">
        <v>1813</v>
      </c>
      <c r="J523" s="53" t="s">
        <v>1843</v>
      </c>
      <c r="K523" s="53" t="s">
        <v>1844</v>
      </c>
      <c r="L523" s="53" t="s">
        <v>1898</v>
      </c>
      <c r="M523" s="53" t="s">
        <v>1816</v>
      </c>
      <c r="N523" s="53" t="s">
        <v>1817</v>
      </c>
      <c r="O523" s="53" t="s">
        <v>1818</v>
      </c>
      <c r="P523" s="53" t="s">
        <v>1819</v>
      </c>
      <c r="Q523" s="53" t="s">
        <v>1820</v>
      </c>
      <c r="R523" s="53" t="s">
        <v>1821</v>
      </c>
      <c r="S523" s="53" t="s">
        <v>1899</v>
      </c>
      <c r="T523" s="53" t="s">
        <v>1900</v>
      </c>
      <c r="U523" s="53" t="s">
        <v>1824</v>
      </c>
      <c r="V523" s="53" t="s">
        <v>1825</v>
      </c>
      <c r="W523" s="53" t="s">
        <v>1833</v>
      </c>
      <c r="X523" s="53" t="s">
        <v>1834</v>
      </c>
      <c r="Y523" s="53" t="s">
        <v>1827</v>
      </c>
      <c r="Z523" s="53">
        <v>3.77</v>
      </c>
      <c r="AA523" s="53">
        <v>3.77</v>
      </c>
      <c r="AB523" s="53">
        <v>0</v>
      </c>
      <c r="AC523" s="53">
        <v>3.77</v>
      </c>
      <c r="AD523" s="53">
        <v>0</v>
      </c>
      <c r="AE523" s="53">
        <v>0</v>
      </c>
      <c r="AF523" s="53" t="s">
        <v>1828</v>
      </c>
      <c r="AG523" s="53" t="s">
        <v>1843</v>
      </c>
      <c r="AH523" s="53" t="s">
        <v>1844</v>
      </c>
      <c r="AI523" s="53" t="s">
        <v>1849</v>
      </c>
      <c r="AJ523" s="53" t="s">
        <v>1824</v>
      </c>
      <c r="AK523" s="53" t="s">
        <v>496</v>
      </c>
      <c r="AL523" s="53" t="s">
        <v>1830</v>
      </c>
      <c r="AM523" s="53" t="s">
        <v>1831</v>
      </c>
      <c r="AN523" s="53" t="s">
        <v>1769</v>
      </c>
      <c r="AO523" s="53" t="s">
        <v>641</v>
      </c>
    </row>
    <row r="524" spans="1:41" x14ac:dyDescent="0.25">
      <c r="A524" s="53" t="s">
        <v>26</v>
      </c>
      <c r="B524" s="53" t="s">
        <v>1896</v>
      </c>
      <c r="C524" s="53" t="s">
        <v>1897</v>
      </c>
      <c r="D524" s="53" t="s">
        <v>1841</v>
      </c>
      <c r="E524" s="53" t="s">
        <v>1842</v>
      </c>
      <c r="F524" s="53" t="s">
        <v>775</v>
      </c>
      <c r="G524" s="53" t="s">
        <v>1813</v>
      </c>
      <c r="H524" s="53" t="s">
        <v>775</v>
      </c>
      <c r="I524" s="53" t="s">
        <v>1813</v>
      </c>
      <c r="J524" s="53" t="s">
        <v>1843</v>
      </c>
      <c r="K524" s="53" t="s">
        <v>1844</v>
      </c>
      <c r="L524" s="53" t="s">
        <v>1898</v>
      </c>
      <c r="M524" s="53" t="s">
        <v>1816</v>
      </c>
      <c r="N524" s="53" t="s">
        <v>1817</v>
      </c>
      <c r="O524" s="53" t="s">
        <v>1818</v>
      </c>
      <c r="P524" s="53" t="s">
        <v>1819</v>
      </c>
      <c r="Q524" s="53" t="s">
        <v>1820</v>
      </c>
      <c r="R524" s="53" t="s">
        <v>1821</v>
      </c>
      <c r="S524" s="53" t="s">
        <v>1899</v>
      </c>
      <c r="T524" s="53" t="s">
        <v>1900</v>
      </c>
      <c r="U524" s="53" t="s">
        <v>1824</v>
      </c>
      <c r="V524" s="53" t="s">
        <v>1825</v>
      </c>
      <c r="W524" s="53" t="s">
        <v>1848</v>
      </c>
      <c r="X524" s="53" t="s">
        <v>1825</v>
      </c>
      <c r="Y524" s="53" t="s">
        <v>1827</v>
      </c>
      <c r="Z524" s="53">
        <v>2483.38</v>
      </c>
      <c r="AA524" s="53">
        <v>2432.56</v>
      </c>
      <c r="AB524" s="53">
        <v>50.82</v>
      </c>
      <c r="AC524" s="53">
        <v>2432.56</v>
      </c>
      <c r="AD524" s="53">
        <v>0</v>
      </c>
      <c r="AE524" s="53">
        <v>0</v>
      </c>
      <c r="AF524" s="53" t="s">
        <v>1828</v>
      </c>
      <c r="AG524" s="53" t="s">
        <v>1843</v>
      </c>
      <c r="AH524" s="53" t="s">
        <v>1844</v>
      </c>
      <c r="AI524" s="53" t="s">
        <v>1849</v>
      </c>
      <c r="AJ524" s="53" t="s">
        <v>1824</v>
      </c>
      <c r="AK524" s="53" t="s">
        <v>496</v>
      </c>
      <c r="AL524" s="53" t="s">
        <v>1830</v>
      </c>
      <c r="AM524" s="53" t="s">
        <v>1831</v>
      </c>
      <c r="AN524" s="53" t="s">
        <v>1769</v>
      </c>
      <c r="AO524" s="53" t="s">
        <v>641</v>
      </c>
    </row>
    <row r="525" spans="1:41" x14ac:dyDescent="0.25">
      <c r="A525" s="53" t="s">
        <v>26</v>
      </c>
      <c r="B525" s="53" t="s">
        <v>1901</v>
      </c>
      <c r="C525" s="53" t="s">
        <v>1902</v>
      </c>
      <c r="D525" s="53" t="s">
        <v>1903</v>
      </c>
      <c r="E525" s="53" t="s">
        <v>220</v>
      </c>
      <c r="F525" s="53" t="s">
        <v>775</v>
      </c>
      <c r="G525" s="53" t="s">
        <v>1813</v>
      </c>
      <c r="H525" s="53" t="s">
        <v>775</v>
      </c>
      <c r="I525" s="53" t="s">
        <v>1813</v>
      </c>
      <c r="J525" s="53" t="s">
        <v>1904</v>
      </c>
      <c r="K525" s="53" t="s">
        <v>1905</v>
      </c>
      <c r="L525" s="53" t="s">
        <v>1906</v>
      </c>
      <c r="M525" s="53" t="s">
        <v>1816</v>
      </c>
      <c r="N525" s="53" t="s">
        <v>1817</v>
      </c>
      <c r="O525" s="53" t="s">
        <v>1818</v>
      </c>
      <c r="P525" s="53" t="s">
        <v>1819</v>
      </c>
      <c r="Q525" s="53" t="s">
        <v>1820</v>
      </c>
      <c r="R525" s="53" t="s">
        <v>1821</v>
      </c>
      <c r="S525" s="53" t="s">
        <v>1907</v>
      </c>
      <c r="T525" s="53" t="s">
        <v>1908</v>
      </c>
      <c r="U525" s="53" t="s">
        <v>1824</v>
      </c>
      <c r="V525" s="53" t="s">
        <v>1825</v>
      </c>
      <c r="W525" s="53" t="s">
        <v>1826</v>
      </c>
      <c r="X525" s="53" t="s">
        <v>1825</v>
      </c>
      <c r="Y525" s="53" t="s">
        <v>1827</v>
      </c>
      <c r="Z525" s="53">
        <v>6345.47</v>
      </c>
      <c r="AA525" s="53">
        <v>6345.47</v>
      </c>
      <c r="AB525" s="53">
        <v>0</v>
      </c>
      <c r="AC525" s="53">
        <v>6345.47</v>
      </c>
      <c r="AD525" s="53">
        <v>0</v>
      </c>
      <c r="AE525" s="53">
        <v>0</v>
      </c>
      <c r="AF525" s="53" t="s">
        <v>1828</v>
      </c>
      <c r="AG525" s="53" t="s">
        <v>1904</v>
      </c>
      <c r="AH525" s="53" t="s">
        <v>1905</v>
      </c>
      <c r="AI525" s="53" t="s">
        <v>1829</v>
      </c>
      <c r="AJ525" s="53" t="s">
        <v>1824</v>
      </c>
      <c r="AK525" s="53" t="s">
        <v>496</v>
      </c>
      <c r="AL525" s="53" t="s">
        <v>1830</v>
      </c>
      <c r="AM525" s="53" t="s">
        <v>1831</v>
      </c>
      <c r="AN525" s="53" t="s">
        <v>1766</v>
      </c>
      <c r="AO525" s="53" t="s">
        <v>483</v>
      </c>
    </row>
    <row r="526" spans="1:41" x14ac:dyDescent="0.25">
      <c r="A526" s="53" t="s">
        <v>26</v>
      </c>
      <c r="B526" s="53" t="s">
        <v>1901</v>
      </c>
      <c r="C526" s="53" t="s">
        <v>1902</v>
      </c>
      <c r="D526" s="53" t="s">
        <v>1903</v>
      </c>
      <c r="E526" s="53" t="s">
        <v>220</v>
      </c>
      <c r="F526" s="53" t="s">
        <v>775</v>
      </c>
      <c r="G526" s="53" t="s">
        <v>1813</v>
      </c>
      <c r="H526" s="53" t="s">
        <v>775</v>
      </c>
      <c r="I526" s="53" t="s">
        <v>1813</v>
      </c>
      <c r="J526" s="53" t="s">
        <v>1904</v>
      </c>
      <c r="K526" s="53" t="s">
        <v>1905</v>
      </c>
      <c r="L526" s="53" t="s">
        <v>1906</v>
      </c>
      <c r="M526" s="53" t="s">
        <v>1816</v>
      </c>
      <c r="N526" s="53" t="s">
        <v>1817</v>
      </c>
      <c r="O526" s="53" t="s">
        <v>1818</v>
      </c>
      <c r="P526" s="53" t="s">
        <v>1819</v>
      </c>
      <c r="Q526" s="53" t="s">
        <v>1820</v>
      </c>
      <c r="R526" s="53" t="s">
        <v>1821</v>
      </c>
      <c r="S526" s="53" t="s">
        <v>1907</v>
      </c>
      <c r="T526" s="53" t="s">
        <v>1908</v>
      </c>
      <c r="U526" s="53" t="s">
        <v>1824</v>
      </c>
      <c r="V526" s="53" t="s">
        <v>1825</v>
      </c>
      <c r="W526" s="53" t="s">
        <v>1832</v>
      </c>
      <c r="X526" s="53" t="s">
        <v>1825</v>
      </c>
      <c r="Y526" s="53" t="s">
        <v>1827</v>
      </c>
      <c r="Z526" s="53">
        <v>24806.31</v>
      </c>
      <c r="AA526" s="53">
        <v>24806.31</v>
      </c>
      <c r="AB526" s="53">
        <v>0</v>
      </c>
      <c r="AC526" s="53">
        <v>24806.31</v>
      </c>
      <c r="AD526" s="53">
        <v>0</v>
      </c>
      <c r="AE526" s="53">
        <v>0</v>
      </c>
      <c r="AF526" s="53" t="s">
        <v>1828</v>
      </c>
      <c r="AG526" s="53" t="s">
        <v>1904</v>
      </c>
      <c r="AH526" s="53" t="s">
        <v>1905</v>
      </c>
      <c r="AI526" s="53" t="s">
        <v>1829</v>
      </c>
      <c r="AJ526" s="53" t="s">
        <v>1824</v>
      </c>
      <c r="AK526" s="53" t="s">
        <v>496</v>
      </c>
      <c r="AL526" s="53" t="s">
        <v>1830</v>
      </c>
      <c r="AM526" s="53" t="s">
        <v>1831</v>
      </c>
      <c r="AN526" s="53" t="s">
        <v>1766</v>
      </c>
      <c r="AO526" s="53" t="s">
        <v>483</v>
      </c>
    </row>
    <row r="527" spans="1:41" x14ac:dyDescent="0.25">
      <c r="A527" s="53" t="s">
        <v>26</v>
      </c>
      <c r="B527" s="53" t="s">
        <v>1901</v>
      </c>
      <c r="C527" s="53" t="s">
        <v>1902</v>
      </c>
      <c r="D527" s="53" t="s">
        <v>1903</v>
      </c>
      <c r="E527" s="53" t="s">
        <v>220</v>
      </c>
      <c r="F527" s="53" t="s">
        <v>775</v>
      </c>
      <c r="G527" s="53" t="s">
        <v>1813</v>
      </c>
      <c r="H527" s="53" t="s">
        <v>775</v>
      </c>
      <c r="I527" s="53" t="s">
        <v>1813</v>
      </c>
      <c r="J527" s="53" t="s">
        <v>1904</v>
      </c>
      <c r="K527" s="53" t="s">
        <v>1905</v>
      </c>
      <c r="L527" s="53" t="s">
        <v>1906</v>
      </c>
      <c r="M527" s="53" t="s">
        <v>1816</v>
      </c>
      <c r="N527" s="53" t="s">
        <v>1817</v>
      </c>
      <c r="O527" s="53" t="s">
        <v>1818</v>
      </c>
      <c r="P527" s="53" t="s">
        <v>1819</v>
      </c>
      <c r="Q527" s="53" t="s">
        <v>1820</v>
      </c>
      <c r="R527" s="53" t="s">
        <v>1821</v>
      </c>
      <c r="S527" s="53" t="s">
        <v>1907</v>
      </c>
      <c r="T527" s="53" t="s">
        <v>1908</v>
      </c>
      <c r="U527" s="53" t="s">
        <v>1824</v>
      </c>
      <c r="V527" s="53" t="s">
        <v>1825</v>
      </c>
      <c r="W527" s="53" t="s">
        <v>1833</v>
      </c>
      <c r="X527" s="53" t="s">
        <v>1835</v>
      </c>
      <c r="Y527" s="53" t="s">
        <v>1827</v>
      </c>
      <c r="Z527" s="53">
        <v>0.49</v>
      </c>
      <c r="AA527" s="53">
        <v>0.49</v>
      </c>
      <c r="AB527" s="53">
        <v>0</v>
      </c>
      <c r="AC527" s="53">
        <v>0.49</v>
      </c>
      <c r="AD527" s="53">
        <v>0</v>
      </c>
      <c r="AE527" s="53">
        <v>0</v>
      </c>
      <c r="AF527" s="53" t="s">
        <v>1828</v>
      </c>
      <c r="AG527" s="53" t="s">
        <v>1904</v>
      </c>
      <c r="AH527" s="53" t="s">
        <v>1905</v>
      </c>
      <c r="AI527" s="53" t="s">
        <v>1829</v>
      </c>
      <c r="AJ527" s="53" t="s">
        <v>1824</v>
      </c>
      <c r="AK527" s="53" t="s">
        <v>496</v>
      </c>
      <c r="AL527" s="53" t="s">
        <v>1830</v>
      </c>
      <c r="AM527" s="53" t="s">
        <v>1831</v>
      </c>
      <c r="AN527" s="53" t="s">
        <v>1766</v>
      </c>
      <c r="AO527" s="53" t="s">
        <v>483</v>
      </c>
    </row>
    <row r="528" spans="1:41" x14ac:dyDescent="0.25">
      <c r="A528" s="53" t="s">
        <v>26</v>
      </c>
      <c r="B528" s="53" t="s">
        <v>1901</v>
      </c>
      <c r="C528" s="53" t="s">
        <v>1902</v>
      </c>
      <c r="D528" s="53" t="s">
        <v>1903</v>
      </c>
      <c r="E528" s="53" t="s">
        <v>220</v>
      </c>
      <c r="F528" s="53" t="s">
        <v>775</v>
      </c>
      <c r="G528" s="53" t="s">
        <v>1813</v>
      </c>
      <c r="H528" s="53" t="s">
        <v>775</v>
      </c>
      <c r="I528" s="53" t="s">
        <v>1813</v>
      </c>
      <c r="J528" s="53" t="s">
        <v>1904</v>
      </c>
      <c r="K528" s="53" t="s">
        <v>1905</v>
      </c>
      <c r="L528" s="53" t="s">
        <v>1906</v>
      </c>
      <c r="M528" s="53" t="s">
        <v>1816</v>
      </c>
      <c r="N528" s="53" t="s">
        <v>1817</v>
      </c>
      <c r="O528" s="53" t="s">
        <v>1818</v>
      </c>
      <c r="P528" s="53" t="s">
        <v>1819</v>
      </c>
      <c r="Q528" s="53" t="s">
        <v>1820</v>
      </c>
      <c r="R528" s="53" t="s">
        <v>1821</v>
      </c>
      <c r="S528" s="53" t="s">
        <v>1907</v>
      </c>
      <c r="T528" s="53" t="s">
        <v>1908</v>
      </c>
      <c r="U528" s="53" t="s">
        <v>1824</v>
      </c>
      <c r="V528" s="53" t="s">
        <v>1825</v>
      </c>
      <c r="W528" s="53" t="s">
        <v>1838</v>
      </c>
      <c r="X528" s="53" t="s">
        <v>1825</v>
      </c>
      <c r="Y528" s="53" t="s">
        <v>1827</v>
      </c>
      <c r="Z528" s="53">
        <v>1738.18</v>
      </c>
      <c r="AA528" s="53">
        <v>1738.18</v>
      </c>
      <c r="AB528" s="53">
        <v>0</v>
      </c>
      <c r="AC528" s="53">
        <v>1738.18</v>
      </c>
      <c r="AD528" s="53">
        <v>0</v>
      </c>
      <c r="AE528" s="53">
        <v>0</v>
      </c>
      <c r="AF528" s="53" t="s">
        <v>1828</v>
      </c>
      <c r="AG528" s="53" t="s">
        <v>1904</v>
      </c>
      <c r="AH528" s="53" t="s">
        <v>1905</v>
      </c>
      <c r="AI528" s="53" t="s">
        <v>1829</v>
      </c>
      <c r="AJ528" s="53" t="s">
        <v>1824</v>
      </c>
      <c r="AK528" s="53" t="s">
        <v>496</v>
      </c>
      <c r="AL528" s="53" t="s">
        <v>1830</v>
      </c>
      <c r="AM528" s="53" t="s">
        <v>1831</v>
      </c>
      <c r="AN528" s="53" t="s">
        <v>1766</v>
      </c>
      <c r="AO528" s="53" t="s">
        <v>483</v>
      </c>
    </row>
    <row r="529" spans="1:41" x14ac:dyDescent="0.25">
      <c r="A529" s="53" t="s">
        <v>26</v>
      </c>
      <c r="B529" s="53" t="s">
        <v>1909</v>
      </c>
      <c r="C529" s="53" t="s">
        <v>1910</v>
      </c>
      <c r="D529" s="53" t="s">
        <v>1903</v>
      </c>
      <c r="E529" s="53" t="s">
        <v>220</v>
      </c>
      <c r="F529" s="53" t="s">
        <v>775</v>
      </c>
      <c r="G529" s="53" t="s">
        <v>1813</v>
      </c>
      <c r="H529" s="53" t="s">
        <v>775</v>
      </c>
      <c r="I529" s="53" t="s">
        <v>1813</v>
      </c>
      <c r="J529" s="53" t="s">
        <v>1904</v>
      </c>
      <c r="K529" s="53" t="s">
        <v>1905</v>
      </c>
      <c r="L529" s="53" t="s">
        <v>1911</v>
      </c>
      <c r="M529" s="53" t="s">
        <v>1816</v>
      </c>
      <c r="N529" s="53" t="s">
        <v>1817</v>
      </c>
      <c r="O529" s="53" t="s">
        <v>1818</v>
      </c>
      <c r="P529" s="53" t="s">
        <v>1819</v>
      </c>
      <c r="Q529" s="53" t="s">
        <v>1820</v>
      </c>
      <c r="R529" s="53" t="s">
        <v>1821</v>
      </c>
      <c r="S529" s="53" t="s">
        <v>1912</v>
      </c>
      <c r="T529" s="53" t="s">
        <v>1913</v>
      </c>
      <c r="U529" s="53" t="s">
        <v>1824</v>
      </c>
      <c r="V529" s="53" t="s">
        <v>1825</v>
      </c>
      <c r="W529" s="53" t="s">
        <v>1856</v>
      </c>
      <c r="X529" s="53" t="s">
        <v>1857</v>
      </c>
      <c r="Y529" s="53" t="s">
        <v>1827</v>
      </c>
      <c r="Z529" s="53">
        <v>7000</v>
      </c>
      <c r="AA529" s="53">
        <v>7000</v>
      </c>
      <c r="AB529" s="53">
        <v>0</v>
      </c>
      <c r="AC529" s="53">
        <v>7000</v>
      </c>
      <c r="AD529" s="53">
        <v>0</v>
      </c>
      <c r="AE529" s="53">
        <v>0</v>
      </c>
      <c r="AF529" s="53" t="s">
        <v>1828</v>
      </c>
      <c r="AG529" s="53" t="s">
        <v>1904</v>
      </c>
      <c r="AH529" s="53" t="s">
        <v>1905</v>
      </c>
      <c r="AI529" s="53" t="s">
        <v>1829</v>
      </c>
      <c r="AJ529" s="53" t="s">
        <v>1824</v>
      </c>
      <c r="AK529" s="53" t="s">
        <v>496</v>
      </c>
      <c r="AL529" s="53" t="s">
        <v>1830</v>
      </c>
      <c r="AM529" s="53" t="s">
        <v>1831</v>
      </c>
      <c r="AN529" s="53" t="s">
        <v>1766</v>
      </c>
      <c r="AO529" s="53" t="s">
        <v>483</v>
      </c>
    </row>
    <row r="530" spans="1:41" x14ac:dyDescent="0.25">
      <c r="A530" s="53" t="s">
        <v>26</v>
      </c>
      <c r="B530" s="53" t="s">
        <v>1914</v>
      </c>
      <c r="C530" s="53" t="s">
        <v>1915</v>
      </c>
      <c r="D530" s="53" t="s">
        <v>1903</v>
      </c>
      <c r="E530" s="53" t="s">
        <v>220</v>
      </c>
      <c r="F530" s="53" t="s">
        <v>775</v>
      </c>
      <c r="G530" s="53" t="s">
        <v>1813</v>
      </c>
      <c r="H530" s="53" t="s">
        <v>775</v>
      </c>
      <c r="I530" s="53" t="s">
        <v>1813</v>
      </c>
      <c r="J530" s="53" t="s">
        <v>1904</v>
      </c>
      <c r="K530" s="53" t="s">
        <v>1905</v>
      </c>
      <c r="L530" s="53" t="s">
        <v>1916</v>
      </c>
      <c r="M530" s="53" t="s">
        <v>1816</v>
      </c>
      <c r="N530" s="53" t="s">
        <v>1817</v>
      </c>
      <c r="O530" s="53" t="s">
        <v>1818</v>
      </c>
      <c r="P530" s="53" t="s">
        <v>1819</v>
      </c>
      <c r="Q530" s="53" t="s">
        <v>1820</v>
      </c>
      <c r="R530" s="53" t="s">
        <v>1821</v>
      </c>
      <c r="S530" s="53" t="s">
        <v>1917</v>
      </c>
      <c r="T530" s="53" t="s">
        <v>1918</v>
      </c>
      <c r="U530" s="53" t="s">
        <v>1824</v>
      </c>
      <c r="V530" s="53" t="s">
        <v>1825</v>
      </c>
      <c r="W530" s="53" t="s">
        <v>1826</v>
      </c>
      <c r="X530" s="53" t="s">
        <v>1825</v>
      </c>
      <c r="Y530" s="53" t="s">
        <v>1827</v>
      </c>
      <c r="Z530" s="53">
        <v>316.20999999999998</v>
      </c>
      <c r="AA530" s="53">
        <v>316.20999999999998</v>
      </c>
      <c r="AB530" s="53">
        <v>0</v>
      </c>
      <c r="AC530" s="53">
        <v>316.20999999999998</v>
      </c>
      <c r="AD530" s="53">
        <v>0</v>
      </c>
      <c r="AE530" s="53">
        <v>0</v>
      </c>
      <c r="AF530" s="53" t="s">
        <v>1828</v>
      </c>
      <c r="AG530" s="53" t="s">
        <v>1904</v>
      </c>
      <c r="AH530" s="53" t="s">
        <v>1905</v>
      </c>
      <c r="AI530" s="53" t="s">
        <v>1829</v>
      </c>
      <c r="AJ530" s="53" t="s">
        <v>1824</v>
      </c>
      <c r="AK530" s="53" t="s">
        <v>496</v>
      </c>
      <c r="AL530" s="53" t="s">
        <v>1830</v>
      </c>
      <c r="AM530" s="53" t="s">
        <v>1831</v>
      </c>
      <c r="AN530" s="53" t="s">
        <v>220</v>
      </c>
      <c r="AO530" s="53" t="s">
        <v>483</v>
      </c>
    </row>
    <row r="531" spans="1:41" x14ac:dyDescent="0.25">
      <c r="A531" s="53" t="s">
        <v>26</v>
      </c>
      <c r="B531" s="53" t="s">
        <v>1914</v>
      </c>
      <c r="C531" s="53" t="s">
        <v>1915</v>
      </c>
      <c r="D531" s="53" t="s">
        <v>1903</v>
      </c>
      <c r="E531" s="53" t="s">
        <v>220</v>
      </c>
      <c r="F531" s="53" t="s">
        <v>775</v>
      </c>
      <c r="G531" s="53" t="s">
        <v>1813</v>
      </c>
      <c r="H531" s="53" t="s">
        <v>775</v>
      </c>
      <c r="I531" s="53" t="s">
        <v>1813</v>
      </c>
      <c r="J531" s="53" t="s">
        <v>1904</v>
      </c>
      <c r="K531" s="53" t="s">
        <v>1905</v>
      </c>
      <c r="L531" s="53" t="s">
        <v>1916</v>
      </c>
      <c r="M531" s="53" t="s">
        <v>1816</v>
      </c>
      <c r="N531" s="53" t="s">
        <v>1817</v>
      </c>
      <c r="O531" s="53" t="s">
        <v>1818</v>
      </c>
      <c r="P531" s="53" t="s">
        <v>1819</v>
      </c>
      <c r="Q531" s="53" t="s">
        <v>1820</v>
      </c>
      <c r="R531" s="53" t="s">
        <v>1821</v>
      </c>
      <c r="S531" s="53" t="s">
        <v>1917</v>
      </c>
      <c r="T531" s="53" t="s">
        <v>1918</v>
      </c>
      <c r="U531" s="53" t="s">
        <v>1824</v>
      </c>
      <c r="V531" s="53" t="s">
        <v>1825</v>
      </c>
      <c r="W531" s="53" t="s">
        <v>1832</v>
      </c>
      <c r="X531" s="53" t="s">
        <v>1825</v>
      </c>
      <c r="Y531" s="53" t="s">
        <v>1827</v>
      </c>
      <c r="Z531" s="53">
        <v>2890.34</v>
      </c>
      <c r="AA531" s="53">
        <v>2890.34</v>
      </c>
      <c r="AB531" s="53">
        <v>0</v>
      </c>
      <c r="AC531" s="53">
        <v>2890.34</v>
      </c>
      <c r="AD531" s="53">
        <v>0</v>
      </c>
      <c r="AE531" s="53">
        <v>0</v>
      </c>
      <c r="AF531" s="53" t="s">
        <v>1828</v>
      </c>
      <c r="AG531" s="53" t="s">
        <v>1904</v>
      </c>
      <c r="AH531" s="53" t="s">
        <v>1905</v>
      </c>
      <c r="AI531" s="53" t="s">
        <v>1829</v>
      </c>
      <c r="AJ531" s="53" t="s">
        <v>1824</v>
      </c>
      <c r="AK531" s="53" t="s">
        <v>496</v>
      </c>
      <c r="AL531" s="53" t="s">
        <v>1830</v>
      </c>
      <c r="AM531" s="53" t="s">
        <v>1831</v>
      </c>
      <c r="AN531" s="53" t="s">
        <v>220</v>
      </c>
      <c r="AO531" s="53" t="s">
        <v>483</v>
      </c>
    </row>
    <row r="532" spans="1:41" x14ac:dyDescent="0.25">
      <c r="A532" s="53" t="s">
        <v>26</v>
      </c>
      <c r="B532" s="53" t="s">
        <v>1914</v>
      </c>
      <c r="C532" s="53" t="s">
        <v>1915</v>
      </c>
      <c r="D532" s="53" t="s">
        <v>1903</v>
      </c>
      <c r="E532" s="53" t="s">
        <v>220</v>
      </c>
      <c r="F532" s="53" t="s">
        <v>775</v>
      </c>
      <c r="G532" s="53" t="s">
        <v>1813</v>
      </c>
      <c r="H532" s="53" t="s">
        <v>775</v>
      </c>
      <c r="I532" s="53" t="s">
        <v>1813</v>
      </c>
      <c r="J532" s="53" t="s">
        <v>1904</v>
      </c>
      <c r="K532" s="53" t="s">
        <v>1905</v>
      </c>
      <c r="L532" s="53" t="s">
        <v>1916</v>
      </c>
      <c r="M532" s="53" t="s">
        <v>1816</v>
      </c>
      <c r="N532" s="53" t="s">
        <v>1817</v>
      </c>
      <c r="O532" s="53" t="s">
        <v>1818</v>
      </c>
      <c r="P532" s="53" t="s">
        <v>1819</v>
      </c>
      <c r="Q532" s="53" t="s">
        <v>1820</v>
      </c>
      <c r="R532" s="53" t="s">
        <v>1821</v>
      </c>
      <c r="S532" s="53" t="s">
        <v>1917</v>
      </c>
      <c r="T532" s="53" t="s">
        <v>1918</v>
      </c>
      <c r="U532" s="53" t="s">
        <v>1824</v>
      </c>
      <c r="V532" s="53" t="s">
        <v>1825</v>
      </c>
      <c r="W532" s="53" t="s">
        <v>1833</v>
      </c>
      <c r="X532" s="53" t="s">
        <v>1835</v>
      </c>
      <c r="Y532" s="53" t="s">
        <v>1827</v>
      </c>
      <c r="Z532" s="53">
        <v>212.32</v>
      </c>
      <c r="AA532" s="53">
        <v>212.32</v>
      </c>
      <c r="AB532" s="53">
        <v>0</v>
      </c>
      <c r="AC532" s="53">
        <v>212.32</v>
      </c>
      <c r="AD532" s="53">
        <v>0</v>
      </c>
      <c r="AE532" s="53">
        <v>0</v>
      </c>
      <c r="AF532" s="53" t="s">
        <v>1828</v>
      </c>
      <c r="AG532" s="53" t="s">
        <v>1904</v>
      </c>
      <c r="AH532" s="53" t="s">
        <v>1905</v>
      </c>
      <c r="AI532" s="53" t="s">
        <v>1829</v>
      </c>
      <c r="AJ532" s="53" t="s">
        <v>1824</v>
      </c>
      <c r="AK532" s="53" t="s">
        <v>496</v>
      </c>
      <c r="AL532" s="53" t="s">
        <v>1830</v>
      </c>
      <c r="AM532" s="53" t="s">
        <v>1831</v>
      </c>
      <c r="AN532" s="53" t="s">
        <v>220</v>
      </c>
      <c r="AO532" s="53" t="s">
        <v>483</v>
      </c>
    </row>
    <row r="533" spans="1:41" x14ac:dyDescent="0.25">
      <c r="A533" s="53" t="s">
        <v>26</v>
      </c>
      <c r="B533" s="53" t="s">
        <v>1914</v>
      </c>
      <c r="C533" s="53" t="s">
        <v>1915</v>
      </c>
      <c r="D533" s="53" t="s">
        <v>1903</v>
      </c>
      <c r="E533" s="53" t="s">
        <v>220</v>
      </c>
      <c r="F533" s="53" t="s">
        <v>775</v>
      </c>
      <c r="G533" s="53" t="s">
        <v>1813</v>
      </c>
      <c r="H533" s="53" t="s">
        <v>775</v>
      </c>
      <c r="I533" s="53" t="s">
        <v>1813</v>
      </c>
      <c r="J533" s="53" t="s">
        <v>1904</v>
      </c>
      <c r="K533" s="53" t="s">
        <v>1905</v>
      </c>
      <c r="L533" s="53" t="s">
        <v>1916</v>
      </c>
      <c r="M533" s="53" t="s">
        <v>1816</v>
      </c>
      <c r="N533" s="53" t="s">
        <v>1817</v>
      </c>
      <c r="O533" s="53" t="s">
        <v>1818</v>
      </c>
      <c r="P533" s="53" t="s">
        <v>1819</v>
      </c>
      <c r="Q533" s="53" t="s">
        <v>1820</v>
      </c>
      <c r="R533" s="53" t="s">
        <v>1821</v>
      </c>
      <c r="S533" s="53" t="s">
        <v>1917</v>
      </c>
      <c r="T533" s="53" t="s">
        <v>1918</v>
      </c>
      <c r="U533" s="53" t="s">
        <v>1824</v>
      </c>
      <c r="V533" s="53" t="s">
        <v>1825</v>
      </c>
      <c r="W533" s="53" t="s">
        <v>1838</v>
      </c>
      <c r="X533" s="53" t="s">
        <v>1825</v>
      </c>
      <c r="Y533" s="53" t="s">
        <v>1827</v>
      </c>
      <c r="Z533" s="53">
        <v>81.13</v>
      </c>
      <c r="AA533" s="53">
        <v>81.13</v>
      </c>
      <c r="AB533" s="53">
        <v>0</v>
      </c>
      <c r="AC533" s="53">
        <v>81.13</v>
      </c>
      <c r="AD533" s="53">
        <v>0</v>
      </c>
      <c r="AE533" s="53">
        <v>0</v>
      </c>
      <c r="AF533" s="53" t="s">
        <v>1828</v>
      </c>
      <c r="AG533" s="53" t="s">
        <v>1904</v>
      </c>
      <c r="AH533" s="53" t="s">
        <v>1905</v>
      </c>
      <c r="AI533" s="53" t="s">
        <v>1829</v>
      </c>
      <c r="AJ533" s="53" t="s">
        <v>1824</v>
      </c>
      <c r="AK533" s="53" t="s">
        <v>496</v>
      </c>
      <c r="AL533" s="53" t="s">
        <v>1830</v>
      </c>
      <c r="AM533" s="53" t="s">
        <v>1831</v>
      </c>
      <c r="AN533" s="53" t="s">
        <v>220</v>
      </c>
      <c r="AO533" s="53" t="s">
        <v>483</v>
      </c>
    </row>
    <row r="534" spans="1:41" x14ac:dyDescent="0.25">
      <c r="A534" s="53" t="s">
        <v>26</v>
      </c>
      <c r="B534" s="53" t="s">
        <v>1919</v>
      </c>
      <c r="C534" s="53" t="s">
        <v>1920</v>
      </c>
      <c r="D534" s="53" t="s">
        <v>1903</v>
      </c>
      <c r="E534" s="53" t="s">
        <v>220</v>
      </c>
      <c r="F534" s="53" t="s">
        <v>775</v>
      </c>
      <c r="G534" s="53" t="s">
        <v>1813</v>
      </c>
      <c r="H534" s="53" t="s">
        <v>775</v>
      </c>
      <c r="I534" s="53" t="s">
        <v>1813</v>
      </c>
      <c r="J534" s="53" t="s">
        <v>1904</v>
      </c>
      <c r="K534" s="53" t="s">
        <v>1905</v>
      </c>
      <c r="L534" s="53" t="s">
        <v>1921</v>
      </c>
      <c r="M534" s="53" t="s">
        <v>1816</v>
      </c>
      <c r="N534" s="53" t="s">
        <v>1817</v>
      </c>
      <c r="O534" s="53" t="s">
        <v>1818</v>
      </c>
      <c r="P534" s="53" t="s">
        <v>1819</v>
      </c>
      <c r="Q534" s="53" t="s">
        <v>1820</v>
      </c>
      <c r="R534" s="53" t="s">
        <v>1821</v>
      </c>
      <c r="S534" s="53" t="s">
        <v>1922</v>
      </c>
      <c r="T534" s="53" t="s">
        <v>1923</v>
      </c>
      <c r="U534" s="53" t="s">
        <v>1824</v>
      </c>
      <c r="V534" s="53" t="s">
        <v>1825</v>
      </c>
      <c r="W534" s="53" t="s">
        <v>1856</v>
      </c>
      <c r="X534" s="53" t="s">
        <v>1857</v>
      </c>
      <c r="Y534" s="53" t="s">
        <v>1827</v>
      </c>
      <c r="Z534" s="53">
        <v>1000</v>
      </c>
      <c r="AA534" s="53">
        <v>995.96</v>
      </c>
      <c r="AB534" s="53">
        <v>4.04</v>
      </c>
      <c r="AC534" s="53">
        <v>995.96</v>
      </c>
      <c r="AD534" s="53">
        <v>0</v>
      </c>
      <c r="AE534" s="53">
        <v>0</v>
      </c>
      <c r="AF534" s="53" t="s">
        <v>1828</v>
      </c>
      <c r="AG534" s="53" t="s">
        <v>1904</v>
      </c>
      <c r="AH534" s="53" t="s">
        <v>1905</v>
      </c>
      <c r="AI534" s="53" t="s">
        <v>1829</v>
      </c>
      <c r="AJ534" s="53" t="s">
        <v>1824</v>
      </c>
      <c r="AK534" s="53" t="s">
        <v>496</v>
      </c>
      <c r="AL534" s="53" t="s">
        <v>1830</v>
      </c>
      <c r="AM534" s="53" t="s">
        <v>1831</v>
      </c>
      <c r="AN534" s="53" t="s">
        <v>220</v>
      </c>
      <c r="AO534" s="53" t="s">
        <v>483</v>
      </c>
    </row>
    <row r="535" spans="1:41" x14ac:dyDescent="0.25">
      <c r="A535" s="53" t="s">
        <v>26</v>
      </c>
      <c r="B535" s="53" t="s">
        <v>1972</v>
      </c>
      <c r="C535" s="53" t="s">
        <v>1973</v>
      </c>
      <c r="D535" s="53" t="s">
        <v>1889</v>
      </c>
      <c r="E535" s="53" t="s">
        <v>1890</v>
      </c>
      <c r="F535" s="53" t="s">
        <v>775</v>
      </c>
      <c r="G535" s="53" t="s">
        <v>1813</v>
      </c>
      <c r="H535" s="53" t="s">
        <v>775</v>
      </c>
      <c r="I535" s="53" t="s">
        <v>1813</v>
      </c>
      <c r="J535" s="53" t="s">
        <v>1891</v>
      </c>
      <c r="K535" s="53" t="s">
        <v>1892</v>
      </c>
      <c r="L535" s="53" t="s">
        <v>1974</v>
      </c>
      <c r="M535" s="53" t="s">
        <v>1816</v>
      </c>
      <c r="N535" s="53" t="s">
        <v>1817</v>
      </c>
      <c r="O535" s="53" t="s">
        <v>1818</v>
      </c>
      <c r="P535" s="53" t="s">
        <v>1819</v>
      </c>
      <c r="Q535" s="53" t="s">
        <v>1820</v>
      </c>
      <c r="R535" s="53" t="s">
        <v>1821</v>
      </c>
      <c r="S535" s="53" t="s">
        <v>1975</v>
      </c>
      <c r="T535" s="53" t="s">
        <v>1976</v>
      </c>
      <c r="U535" s="53" t="s">
        <v>1824</v>
      </c>
      <c r="V535" s="53" t="s">
        <v>1825</v>
      </c>
      <c r="W535" s="53" t="s">
        <v>1832</v>
      </c>
      <c r="X535" s="53" t="s">
        <v>1825</v>
      </c>
      <c r="Y535" s="53" t="s">
        <v>1827</v>
      </c>
      <c r="Z535" s="53">
        <v>487.14</v>
      </c>
      <c r="AA535" s="53">
        <v>487.14</v>
      </c>
      <c r="AB535" s="53">
        <v>0</v>
      </c>
      <c r="AC535" s="53">
        <v>487.14</v>
      </c>
      <c r="AD535" s="53">
        <v>0</v>
      </c>
      <c r="AE535" s="53">
        <v>0</v>
      </c>
      <c r="AF535" s="53" t="s">
        <v>1828</v>
      </c>
      <c r="AG535" s="53" t="s">
        <v>1891</v>
      </c>
      <c r="AH535" s="53" t="s">
        <v>1892</v>
      </c>
      <c r="AI535" s="53" t="s">
        <v>1829</v>
      </c>
      <c r="AJ535" s="53" t="s">
        <v>1824</v>
      </c>
      <c r="AK535" s="53" t="s">
        <v>496</v>
      </c>
      <c r="AL535" s="53" t="s">
        <v>1830</v>
      </c>
      <c r="AM535" s="53" t="s">
        <v>1831</v>
      </c>
      <c r="AN535" s="53" t="s">
        <v>1769</v>
      </c>
      <c r="AO535" s="53" t="s">
        <v>641</v>
      </c>
    </row>
    <row r="536" spans="1:41" x14ac:dyDescent="0.25">
      <c r="A536" s="53" t="s">
        <v>26</v>
      </c>
      <c r="B536" s="53" t="s">
        <v>1972</v>
      </c>
      <c r="C536" s="53" t="s">
        <v>1973</v>
      </c>
      <c r="D536" s="53" t="s">
        <v>1889</v>
      </c>
      <c r="E536" s="53" t="s">
        <v>1890</v>
      </c>
      <c r="F536" s="53" t="s">
        <v>775</v>
      </c>
      <c r="G536" s="53" t="s">
        <v>1813</v>
      </c>
      <c r="H536" s="53" t="s">
        <v>775</v>
      </c>
      <c r="I536" s="53" t="s">
        <v>1813</v>
      </c>
      <c r="J536" s="53" t="s">
        <v>1891</v>
      </c>
      <c r="K536" s="53" t="s">
        <v>1892</v>
      </c>
      <c r="L536" s="53" t="s">
        <v>1974</v>
      </c>
      <c r="M536" s="53" t="s">
        <v>1816</v>
      </c>
      <c r="N536" s="53" t="s">
        <v>1817</v>
      </c>
      <c r="O536" s="53" t="s">
        <v>1818</v>
      </c>
      <c r="P536" s="53" t="s">
        <v>1819</v>
      </c>
      <c r="Q536" s="53" t="s">
        <v>1820</v>
      </c>
      <c r="R536" s="53" t="s">
        <v>1821</v>
      </c>
      <c r="S536" s="53" t="s">
        <v>1975</v>
      </c>
      <c r="T536" s="53" t="s">
        <v>1976</v>
      </c>
      <c r="U536" s="53" t="s">
        <v>1824</v>
      </c>
      <c r="V536" s="53" t="s">
        <v>1825</v>
      </c>
      <c r="W536" s="53" t="s">
        <v>1833</v>
      </c>
      <c r="X536" s="53" t="s">
        <v>1835</v>
      </c>
      <c r="Y536" s="53" t="s">
        <v>1827</v>
      </c>
      <c r="Z536" s="53">
        <v>0.4</v>
      </c>
      <c r="AA536" s="53">
        <v>0.4</v>
      </c>
      <c r="AB536" s="53">
        <v>0</v>
      </c>
      <c r="AC536" s="53">
        <v>0.4</v>
      </c>
      <c r="AD536" s="53">
        <v>0</v>
      </c>
      <c r="AE536" s="53">
        <v>0</v>
      </c>
      <c r="AF536" s="53" t="s">
        <v>1828</v>
      </c>
      <c r="AG536" s="53" t="s">
        <v>1891</v>
      </c>
      <c r="AH536" s="53" t="s">
        <v>1892</v>
      </c>
      <c r="AI536" s="53" t="s">
        <v>1829</v>
      </c>
      <c r="AJ536" s="53" t="s">
        <v>1824</v>
      </c>
      <c r="AK536" s="53" t="s">
        <v>496</v>
      </c>
      <c r="AL536" s="53" t="s">
        <v>1830</v>
      </c>
      <c r="AM536" s="53" t="s">
        <v>1831</v>
      </c>
      <c r="AN536" s="53" t="s">
        <v>1769</v>
      </c>
      <c r="AO536" s="53" t="s">
        <v>641</v>
      </c>
    </row>
    <row r="537" spans="1:41" x14ac:dyDescent="0.25">
      <c r="A537" s="53" t="s">
        <v>26</v>
      </c>
      <c r="B537" s="53" t="s">
        <v>1929</v>
      </c>
      <c r="C537" s="53" t="s">
        <v>1930</v>
      </c>
      <c r="D537" s="53" t="s">
        <v>1931</v>
      </c>
      <c r="E537" s="53" t="s">
        <v>1932</v>
      </c>
      <c r="F537" s="53" t="s">
        <v>775</v>
      </c>
      <c r="G537" s="53" t="s">
        <v>1813</v>
      </c>
      <c r="H537" s="53" t="s">
        <v>775</v>
      </c>
      <c r="I537" s="53" t="s">
        <v>1813</v>
      </c>
      <c r="J537" s="53" t="s">
        <v>1891</v>
      </c>
      <c r="K537" s="53" t="s">
        <v>1933</v>
      </c>
      <c r="L537" s="53" t="s">
        <v>1934</v>
      </c>
      <c r="M537" s="53" t="s">
        <v>1816</v>
      </c>
      <c r="N537" s="53" t="s">
        <v>1817</v>
      </c>
      <c r="O537" s="53" t="s">
        <v>1818</v>
      </c>
      <c r="P537" s="53" t="s">
        <v>1819</v>
      </c>
      <c r="Q537" s="53" t="s">
        <v>1820</v>
      </c>
      <c r="R537" s="53" t="s">
        <v>1821</v>
      </c>
      <c r="S537" s="53" t="s">
        <v>1965</v>
      </c>
      <c r="T537" s="53" t="s">
        <v>1966</v>
      </c>
      <c r="U537" s="53" t="s">
        <v>1824</v>
      </c>
      <c r="V537" s="53" t="s">
        <v>1825</v>
      </c>
      <c r="W537" s="53" t="s">
        <v>1856</v>
      </c>
      <c r="X537" s="53" t="s">
        <v>1857</v>
      </c>
      <c r="Y537" s="53" t="s">
        <v>1827</v>
      </c>
      <c r="Z537" s="53">
        <v>0.03</v>
      </c>
      <c r="AA537" s="53">
        <v>0.03</v>
      </c>
      <c r="AB537" s="53">
        <v>0</v>
      </c>
      <c r="AC537" s="53">
        <v>0.03</v>
      </c>
      <c r="AD537" s="53">
        <v>0</v>
      </c>
      <c r="AE537" s="53">
        <v>0</v>
      </c>
      <c r="AF537" s="53" t="s">
        <v>1828</v>
      </c>
      <c r="AG537" s="53" t="s">
        <v>1891</v>
      </c>
      <c r="AH537" s="53" t="s">
        <v>1937</v>
      </c>
      <c r="AI537" s="53" t="s">
        <v>1829</v>
      </c>
      <c r="AJ537" s="53" t="s">
        <v>1824</v>
      </c>
      <c r="AK537" s="53" t="s">
        <v>496</v>
      </c>
      <c r="AL537" s="53" t="s">
        <v>1830</v>
      </c>
      <c r="AM537" s="53" t="s">
        <v>1831</v>
      </c>
      <c r="AN537" s="53" t="s">
        <v>1769</v>
      </c>
      <c r="AO537" s="53" t="s">
        <v>641</v>
      </c>
    </row>
    <row r="538" spans="1:41" x14ac:dyDescent="0.25">
      <c r="A538" s="53" t="s">
        <v>26</v>
      </c>
      <c r="B538" s="53" t="s">
        <v>1929</v>
      </c>
      <c r="C538" s="53" t="s">
        <v>1930</v>
      </c>
      <c r="D538" s="53" t="s">
        <v>1931</v>
      </c>
      <c r="E538" s="53" t="s">
        <v>1932</v>
      </c>
      <c r="F538" s="53" t="s">
        <v>775</v>
      </c>
      <c r="G538" s="53" t="s">
        <v>1813</v>
      </c>
      <c r="H538" s="53" t="s">
        <v>775</v>
      </c>
      <c r="I538" s="53" t="s">
        <v>1813</v>
      </c>
      <c r="J538" s="53" t="s">
        <v>1891</v>
      </c>
      <c r="K538" s="53" t="s">
        <v>1933</v>
      </c>
      <c r="L538" s="53" t="s">
        <v>1934</v>
      </c>
      <c r="M538" s="53" t="s">
        <v>1816</v>
      </c>
      <c r="N538" s="53" t="s">
        <v>1817</v>
      </c>
      <c r="O538" s="53" t="s">
        <v>1818</v>
      </c>
      <c r="P538" s="53" t="s">
        <v>1819</v>
      </c>
      <c r="Q538" s="53" t="s">
        <v>1820</v>
      </c>
      <c r="R538" s="53" t="s">
        <v>1821</v>
      </c>
      <c r="S538" s="53" t="s">
        <v>1935</v>
      </c>
      <c r="T538" s="53" t="s">
        <v>1936</v>
      </c>
      <c r="U538" s="53" t="s">
        <v>1824</v>
      </c>
      <c r="V538" s="53" t="s">
        <v>1825</v>
      </c>
      <c r="W538" s="53" t="s">
        <v>1826</v>
      </c>
      <c r="X538" s="53" t="s">
        <v>1825</v>
      </c>
      <c r="Y538" s="53" t="s">
        <v>1827</v>
      </c>
      <c r="Z538" s="53">
        <v>27.12</v>
      </c>
      <c r="AA538" s="53">
        <v>27.12</v>
      </c>
      <c r="AB538" s="53">
        <v>0</v>
      </c>
      <c r="AC538" s="53">
        <v>27.12</v>
      </c>
      <c r="AD538" s="53">
        <v>0</v>
      </c>
      <c r="AE538" s="53">
        <v>0</v>
      </c>
      <c r="AF538" s="53" t="s">
        <v>1828</v>
      </c>
      <c r="AG538" s="53" t="s">
        <v>1891</v>
      </c>
      <c r="AH538" s="53" t="s">
        <v>1937</v>
      </c>
      <c r="AI538" s="53" t="s">
        <v>1829</v>
      </c>
      <c r="AJ538" s="53" t="s">
        <v>1824</v>
      </c>
      <c r="AK538" s="53" t="s">
        <v>496</v>
      </c>
      <c r="AL538" s="53" t="s">
        <v>1830</v>
      </c>
      <c r="AM538" s="53" t="s">
        <v>1831</v>
      </c>
      <c r="AN538" s="53" t="s">
        <v>1769</v>
      </c>
      <c r="AO538" s="53" t="s">
        <v>641</v>
      </c>
    </row>
    <row r="539" spans="1:41" x14ac:dyDescent="0.25">
      <c r="A539" s="53" t="s">
        <v>26</v>
      </c>
      <c r="B539" s="53" t="s">
        <v>1929</v>
      </c>
      <c r="C539" s="53" t="s">
        <v>1930</v>
      </c>
      <c r="D539" s="53" t="s">
        <v>1931</v>
      </c>
      <c r="E539" s="53" t="s">
        <v>1932</v>
      </c>
      <c r="F539" s="53" t="s">
        <v>775</v>
      </c>
      <c r="G539" s="53" t="s">
        <v>1813</v>
      </c>
      <c r="H539" s="53" t="s">
        <v>775</v>
      </c>
      <c r="I539" s="53" t="s">
        <v>1813</v>
      </c>
      <c r="J539" s="53" t="s">
        <v>1891</v>
      </c>
      <c r="K539" s="53" t="s">
        <v>1933</v>
      </c>
      <c r="L539" s="53" t="s">
        <v>1934</v>
      </c>
      <c r="M539" s="53" t="s">
        <v>1816</v>
      </c>
      <c r="N539" s="53" t="s">
        <v>1817</v>
      </c>
      <c r="O539" s="53" t="s">
        <v>1818</v>
      </c>
      <c r="P539" s="53" t="s">
        <v>1819</v>
      </c>
      <c r="Q539" s="53" t="s">
        <v>1820</v>
      </c>
      <c r="R539" s="53" t="s">
        <v>1821</v>
      </c>
      <c r="S539" s="53" t="s">
        <v>1935</v>
      </c>
      <c r="T539" s="53" t="s">
        <v>1936</v>
      </c>
      <c r="U539" s="53" t="s">
        <v>1824</v>
      </c>
      <c r="V539" s="53" t="s">
        <v>1825</v>
      </c>
      <c r="W539" s="53" t="s">
        <v>1832</v>
      </c>
      <c r="X539" s="53" t="s">
        <v>1825</v>
      </c>
      <c r="Y539" s="53" t="s">
        <v>1827</v>
      </c>
      <c r="Z539" s="53">
        <v>77.72</v>
      </c>
      <c r="AA539" s="53">
        <v>77.72</v>
      </c>
      <c r="AB539" s="53">
        <v>0</v>
      </c>
      <c r="AC539" s="53">
        <v>77.72</v>
      </c>
      <c r="AD539" s="53">
        <v>0</v>
      </c>
      <c r="AE539" s="53">
        <v>0</v>
      </c>
      <c r="AF539" s="53" t="s">
        <v>1828</v>
      </c>
      <c r="AG539" s="53" t="s">
        <v>1891</v>
      </c>
      <c r="AH539" s="53" t="s">
        <v>1937</v>
      </c>
      <c r="AI539" s="53" t="s">
        <v>1829</v>
      </c>
      <c r="AJ539" s="53" t="s">
        <v>1824</v>
      </c>
      <c r="AK539" s="53" t="s">
        <v>496</v>
      </c>
      <c r="AL539" s="53" t="s">
        <v>1830</v>
      </c>
      <c r="AM539" s="53" t="s">
        <v>1831</v>
      </c>
      <c r="AN539" s="53" t="s">
        <v>1769</v>
      </c>
      <c r="AO539" s="53" t="s">
        <v>641</v>
      </c>
    </row>
    <row r="540" spans="1:41" x14ac:dyDescent="0.25">
      <c r="A540" s="53" t="s">
        <v>26</v>
      </c>
      <c r="B540" s="53" t="s">
        <v>1929</v>
      </c>
      <c r="C540" s="53" t="s">
        <v>1930</v>
      </c>
      <c r="D540" s="53" t="s">
        <v>1931</v>
      </c>
      <c r="E540" s="53" t="s">
        <v>1932</v>
      </c>
      <c r="F540" s="53" t="s">
        <v>775</v>
      </c>
      <c r="G540" s="53" t="s">
        <v>1813</v>
      </c>
      <c r="H540" s="53" t="s">
        <v>775</v>
      </c>
      <c r="I540" s="53" t="s">
        <v>1813</v>
      </c>
      <c r="J540" s="53" t="s">
        <v>1891</v>
      </c>
      <c r="K540" s="53" t="s">
        <v>1933</v>
      </c>
      <c r="L540" s="53" t="s">
        <v>1934</v>
      </c>
      <c r="M540" s="53" t="s">
        <v>1816</v>
      </c>
      <c r="N540" s="53" t="s">
        <v>1817</v>
      </c>
      <c r="O540" s="53" t="s">
        <v>1818</v>
      </c>
      <c r="P540" s="53" t="s">
        <v>1819</v>
      </c>
      <c r="Q540" s="53" t="s">
        <v>1820</v>
      </c>
      <c r="R540" s="53" t="s">
        <v>1821</v>
      </c>
      <c r="S540" s="53" t="s">
        <v>1935</v>
      </c>
      <c r="T540" s="53" t="s">
        <v>1936</v>
      </c>
      <c r="U540" s="53" t="s">
        <v>1824</v>
      </c>
      <c r="V540" s="53" t="s">
        <v>1825</v>
      </c>
      <c r="W540" s="53" t="s">
        <v>1833</v>
      </c>
      <c r="X540" s="53" t="s">
        <v>1834</v>
      </c>
      <c r="Y540" s="53" t="s">
        <v>1827</v>
      </c>
      <c r="Z540" s="53">
        <v>3.18</v>
      </c>
      <c r="AA540" s="53">
        <v>3.18</v>
      </c>
      <c r="AB540" s="53">
        <v>0</v>
      </c>
      <c r="AC540" s="53">
        <v>3.18</v>
      </c>
      <c r="AD540" s="53">
        <v>0</v>
      </c>
      <c r="AE540" s="53">
        <v>0</v>
      </c>
      <c r="AF540" s="53" t="s">
        <v>1828</v>
      </c>
      <c r="AG540" s="53" t="s">
        <v>1891</v>
      </c>
      <c r="AH540" s="53" t="s">
        <v>1937</v>
      </c>
      <c r="AI540" s="53" t="s">
        <v>1829</v>
      </c>
      <c r="AJ540" s="53" t="s">
        <v>1824</v>
      </c>
      <c r="AK540" s="53" t="s">
        <v>496</v>
      </c>
      <c r="AL540" s="53" t="s">
        <v>1830</v>
      </c>
      <c r="AM540" s="53" t="s">
        <v>1831</v>
      </c>
      <c r="AN540" s="53" t="s">
        <v>1769</v>
      </c>
      <c r="AO540" s="53" t="s">
        <v>641</v>
      </c>
    </row>
    <row r="541" spans="1:41" x14ac:dyDescent="0.25">
      <c r="A541" s="53" t="s">
        <v>26</v>
      </c>
      <c r="B541" s="53" t="s">
        <v>1929</v>
      </c>
      <c r="C541" s="53" t="s">
        <v>1930</v>
      </c>
      <c r="D541" s="53" t="s">
        <v>1931</v>
      </c>
      <c r="E541" s="53" t="s">
        <v>1932</v>
      </c>
      <c r="F541" s="53" t="s">
        <v>775</v>
      </c>
      <c r="G541" s="53" t="s">
        <v>1813</v>
      </c>
      <c r="H541" s="53" t="s">
        <v>775</v>
      </c>
      <c r="I541" s="53" t="s">
        <v>1813</v>
      </c>
      <c r="J541" s="53" t="s">
        <v>1891</v>
      </c>
      <c r="K541" s="53" t="s">
        <v>1933</v>
      </c>
      <c r="L541" s="53" t="s">
        <v>1934</v>
      </c>
      <c r="M541" s="53" t="s">
        <v>1816</v>
      </c>
      <c r="N541" s="53" t="s">
        <v>1817</v>
      </c>
      <c r="O541" s="53" t="s">
        <v>1818</v>
      </c>
      <c r="P541" s="53" t="s">
        <v>1819</v>
      </c>
      <c r="Q541" s="53" t="s">
        <v>1820</v>
      </c>
      <c r="R541" s="53" t="s">
        <v>1821</v>
      </c>
      <c r="S541" s="53" t="s">
        <v>1935</v>
      </c>
      <c r="T541" s="53" t="s">
        <v>1936</v>
      </c>
      <c r="U541" s="53" t="s">
        <v>1824</v>
      </c>
      <c r="V541" s="53" t="s">
        <v>1825</v>
      </c>
      <c r="W541" s="53" t="s">
        <v>1837</v>
      </c>
      <c r="X541" s="53" t="s">
        <v>1825</v>
      </c>
      <c r="Y541" s="53" t="s">
        <v>1827</v>
      </c>
      <c r="Z541" s="53">
        <v>15.58</v>
      </c>
      <c r="AA541" s="53">
        <v>15.58</v>
      </c>
      <c r="AB541" s="53">
        <v>0</v>
      </c>
      <c r="AC541" s="53">
        <v>15.58</v>
      </c>
      <c r="AD541" s="53">
        <v>0</v>
      </c>
      <c r="AE541" s="53">
        <v>0</v>
      </c>
      <c r="AF541" s="53" t="s">
        <v>1828</v>
      </c>
      <c r="AG541" s="53" t="s">
        <v>1891</v>
      </c>
      <c r="AH541" s="53" t="s">
        <v>1937</v>
      </c>
      <c r="AI541" s="53" t="s">
        <v>1829</v>
      </c>
      <c r="AJ541" s="53" t="s">
        <v>1824</v>
      </c>
      <c r="AK541" s="53" t="s">
        <v>496</v>
      </c>
      <c r="AL541" s="53" t="s">
        <v>1830</v>
      </c>
      <c r="AM541" s="53" t="s">
        <v>1831</v>
      </c>
      <c r="AN541" s="53" t="s">
        <v>1769</v>
      </c>
      <c r="AO541" s="53" t="s">
        <v>641</v>
      </c>
    </row>
    <row r="542" spans="1:41" x14ac:dyDescent="0.25">
      <c r="A542" s="53" t="s">
        <v>26</v>
      </c>
      <c r="B542" s="53" t="s">
        <v>1929</v>
      </c>
      <c r="C542" s="53" t="s">
        <v>1930</v>
      </c>
      <c r="D542" s="53" t="s">
        <v>1931</v>
      </c>
      <c r="E542" s="53" t="s">
        <v>1932</v>
      </c>
      <c r="F542" s="53" t="s">
        <v>775</v>
      </c>
      <c r="G542" s="53" t="s">
        <v>1813</v>
      </c>
      <c r="H542" s="53" t="s">
        <v>775</v>
      </c>
      <c r="I542" s="53" t="s">
        <v>1813</v>
      </c>
      <c r="J542" s="53" t="s">
        <v>1891</v>
      </c>
      <c r="K542" s="53" t="s">
        <v>1933</v>
      </c>
      <c r="L542" s="53" t="s">
        <v>1934</v>
      </c>
      <c r="M542" s="53" t="s">
        <v>1816</v>
      </c>
      <c r="N542" s="53" t="s">
        <v>1817</v>
      </c>
      <c r="O542" s="53" t="s">
        <v>1818</v>
      </c>
      <c r="P542" s="53" t="s">
        <v>1819</v>
      </c>
      <c r="Q542" s="53" t="s">
        <v>1820</v>
      </c>
      <c r="R542" s="53" t="s">
        <v>1821</v>
      </c>
      <c r="S542" s="53" t="s">
        <v>1935</v>
      </c>
      <c r="T542" s="53" t="s">
        <v>1936</v>
      </c>
      <c r="U542" s="53" t="s">
        <v>1824</v>
      </c>
      <c r="V542" s="53" t="s">
        <v>1825</v>
      </c>
      <c r="W542" s="53" t="s">
        <v>1838</v>
      </c>
      <c r="X542" s="53" t="s">
        <v>1825</v>
      </c>
      <c r="Y542" s="53" t="s">
        <v>1827</v>
      </c>
      <c r="Z542" s="53">
        <v>3.81</v>
      </c>
      <c r="AA542" s="53">
        <v>3.81</v>
      </c>
      <c r="AB542" s="53">
        <v>0</v>
      </c>
      <c r="AC542" s="53">
        <v>3.81</v>
      </c>
      <c r="AD542" s="53">
        <v>0</v>
      </c>
      <c r="AE542" s="53">
        <v>0</v>
      </c>
      <c r="AF542" s="53" t="s">
        <v>1828</v>
      </c>
      <c r="AG542" s="53" t="s">
        <v>1891</v>
      </c>
      <c r="AH542" s="53" t="s">
        <v>1937</v>
      </c>
      <c r="AI542" s="53" t="s">
        <v>1829</v>
      </c>
      <c r="AJ542" s="53" t="s">
        <v>1824</v>
      </c>
      <c r="AK542" s="53" t="s">
        <v>496</v>
      </c>
      <c r="AL542" s="53" t="s">
        <v>1830</v>
      </c>
      <c r="AM542" s="53" t="s">
        <v>1831</v>
      </c>
      <c r="AN542" s="53" t="s">
        <v>1769</v>
      </c>
      <c r="AO542" s="53" t="s">
        <v>641</v>
      </c>
    </row>
    <row r="543" spans="1:41" x14ac:dyDescent="0.25">
      <c r="A543" s="53" t="s">
        <v>26</v>
      </c>
      <c r="B543" s="53" t="s">
        <v>1938</v>
      </c>
      <c r="C543" s="53" t="s">
        <v>1939</v>
      </c>
      <c r="D543" s="53" t="s">
        <v>1841</v>
      </c>
      <c r="E543" s="53" t="s">
        <v>1842</v>
      </c>
      <c r="F543" s="53" t="s">
        <v>775</v>
      </c>
      <c r="G543" s="53" t="s">
        <v>1813</v>
      </c>
      <c r="H543" s="53" t="s">
        <v>775</v>
      </c>
      <c r="I543" s="53" t="s">
        <v>1813</v>
      </c>
      <c r="J543" s="53" t="s">
        <v>1843</v>
      </c>
      <c r="K543" s="53" t="s">
        <v>1844</v>
      </c>
      <c r="L543" s="53" t="s">
        <v>1940</v>
      </c>
      <c r="M543" s="53" t="s">
        <v>1816</v>
      </c>
      <c r="N543" s="53" t="s">
        <v>1817</v>
      </c>
      <c r="O543" s="53" t="s">
        <v>1818</v>
      </c>
      <c r="P543" s="53" t="s">
        <v>1819</v>
      </c>
      <c r="Q543" s="53" t="s">
        <v>1820</v>
      </c>
      <c r="R543" s="53" t="s">
        <v>1821</v>
      </c>
      <c r="S543" s="53" t="s">
        <v>1941</v>
      </c>
      <c r="T543" s="53" t="s">
        <v>1942</v>
      </c>
      <c r="U543" s="53" t="s">
        <v>1824</v>
      </c>
      <c r="V543" s="53" t="s">
        <v>1825</v>
      </c>
      <c r="W543" s="53" t="s">
        <v>1848</v>
      </c>
      <c r="X543" s="53" t="s">
        <v>1825</v>
      </c>
      <c r="Y543" s="53" t="s">
        <v>1827</v>
      </c>
      <c r="Z543" s="53">
        <v>1699.76</v>
      </c>
      <c r="AA543" s="53">
        <v>1699.76</v>
      </c>
      <c r="AB543" s="53">
        <v>0</v>
      </c>
      <c r="AC543" s="53">
        <v>1699.76</v>
      </c>
      <c r="AD543" s="53">
        <v>0</v>
      </c>
      <c r="AE543" s="53">
        <v>0</v>
      </c>
      <c r="AF543" s="53" t="s">
        <v>1828</v>
      </c>
      <c r="AG543" s="53" t="s">
        <v>1904</v>
      </c>
      <c r="AH543" s="53" t="s">
        <v>1943</v>
      </c>
      <c r="AI543" s="53" t="s">
        <v>1829</v>
      </c>
      <c r="AJ543" s="53" t="s">
        <v>1824</v>
      </c>
      <c r="AK543" s="53" t="s">
        <v>496</v>
      </c>
      <c r="AL543" s="53" t="s">
        <v>1830</v>
      </c>
      <c r="AM543" s="53" t="s">
        <v>1831</v>
      </c>
      <c r="AN543" s="53" t="s">
        <v>1769</v>
      </c>
      <c r="AO543" s="53" t="s">
        <v>641</v>
      </c>
    </row>
    <row r="544" spans="1:41" x14ac:dyDescent="0.25">
      <c r="A544" s="53" t="s">
        <v>26</v>
      </c>
      <c r="B544" s="53" t="s">
        <v>1944</v>
      </c>
      <c r="C544" s="53" t="s">
        <v>1945</v>
      </c>
      <c r="D544" s="53" t="s">
        <v>1931</v>
      </c>
      <c r="E544" s="53" t="s">
        <v>1932</v>
      </c>
      <c r="F544" s="53" t="s">
        <v>775</v>
      </c>
      <c r="G544" s="53" t="s">
        <v>1813</v>
      </c>
      <c r="H544" s="53" t="s">
        <v>775</v>
      </c>
      <c r="I544" s="53" t="s">
        <v>1813</v>
      </c>
      <c r="J544" s="53" t="s">
        <v>1891</v>
      </c>
      <c r="K544" s="53" t="s">
        <v>1933</v>
      </c>
      <c r="L544" s="53" t="s">
        <v>1946</v>
      </c>
      <c r="M544" s="53" t="s">
        <v>1816</v>
      </c>
      <c r="N544" s="53" t="s">
        <v>1817</v>
      </c>
      <c r="O544" s="53" t="s">
        <v>1818</v>
      </c>
      <c r="P544" s="53" t="s">
        <v>1819</v>
      </c>
      <c r="Q544" s="53" t="s">
        <v>1820</v>
      </c>
      <c r="R544" s="53" t="s">
        <v>1821</v>
      </c>
      <c r="S544" s="53" t="s">
        <v>1947</v>
      </c>
      <c r="T544" s="53" t="s">
        <v>1948</v>
      </c>
      <c r="U544" s="53" t="s">
        <v>1824</v>
      </c>
      <c r="V544" s="53" t="s">
        <v>1825</v>
      </c>
      <c r="W544" s="53" t="s">
        <v>1826</v>
      </c>
      <c r="X544" s="53" t="s">
        <v>1825</v>
      </c>
      <c r="Y544" s="53" t="s">
        <v>1827</v>
      </c>
      <c r="Z544" s="53">
        <v>30.65</v>
      </c>
      <c r="AA544" s="53">
        <v>26.15</v>
      </c>
      <c r="AB544" s="53">
        <v>4.5</v>
      </c>
      <c r="AC544" s="53">
        <v>26.15</v>
      </c>
      <c r="AD544" s="53">
        <v>0</v>
      </c>
      <c r="AE544" s="53">
        <v>0</v>
      </c>
      <c r="AF544" s="53" t="s">
        <v>1949</v>
      </c>
      <c r="AG544" s="53" t="s">
        <v>1813</v>
      </c>
      <c r="AH544" s="53" t="s">
        <v>1813</v>
      </c>
      <c r="AI544" s="53" t="s">
        <v>1849</v>
      </c>
      <c r="AJ544" s="53" t="s">
        <v>1824</v>
      </c>
      <c r="AK544" s="53" t="s">
        <v>496</v>
      </c>
      <c r="AL544" s="53" t="s">
        <v>1830</v>
      </c>
      <c r="AM544" s="53" t="s">
        <v>1831</v>
      </c>
      <c r="AN544" s="53" t="s">
        <v>1769</v>
      </c>
      <c r="AO544" s="53" t="s">
        <v>641</v>
      </c>
    </row>
    <row r="545" spans="1:41" x14ac:dyDescent="0.25">
      <c r="A545" s="53" t="s">
        <v>26</v>
      </c>
      <c r="B545" s="53" t="s">
        <v>1944</v>
      </c>
      <c r="C545" s="53" t="s">
        <v>1945</v>
      </c>
      <c r="D545" s="53" t="s">
        <v>1931</v>
      </c>
      <c r="E545" s="53" t="s">
        <v>1932</v>
      </c>
      <c r="F545" s="53" t="s">
        <v>775</v>
      </c>
      <c r="G545" s="53" t="s">
        <v>1813</v>
      </c>
      <c r="H545" s="53" t="s">
        <v>775</v>
      </c>
      <c r="I545" s="53" t="s">
        <v>1813</v>
      </c>
      <c r="J545" s="53" t="s">
        <v>1891</v>
      </c>
      <c r="K545" s="53" t="s">
        <v>1933</v>
      </c>
      <c r="L545" s="53" t="s">
        <v>1946</v>
      </c>
      <c r="M545" s="53" t="s">
        <v>1816</v>
      </c>
      <c r="N545" s="53" t="s">
        <v>1817</v>
      </c>
      <c r="O545" s="53" t="s">
        <v>1818</v>
      </c>
      <c r="P545" s="53" t="s">
        <v>1819</v>
      </c>
      <c r="Q545" s="53" t="s">
        <v>1820</v>
      </c>
      <c r="R545" s="53" t="s">
        <v>1821</v>
      </c>
      <c r="S545" s="53" t="s">
        <v>1947</v>
      </c>
      <c r="T545" s="53" t="s">
        <v>1948</v>
      </c>
      <c r="U545" s="53" t="s">
        <v>1824</v>
      </c>
      <c r="V545" s="53" t="s">
        <v>1825</v>
      </c>
      <c r="W545" s="53" t="s">
        <v>1832</v>
      </c>
      <c r="X545" s="53" t="s">
        <v>1825</v>
      </c>
      <c r="Y545" s="53" t="s">
        <v>1827</v>
      </c>
      <c r="Z545" s="53">
        <v>3.71</v>
      </c>
      <c r="AA545" s="53">
        <v>3.21</v>
      </c>
      <c r="AB545" s="53">
        <v>0.5</v>
      </c>
      <c r="AC545" s="53">
        <v>3.21</v>
      </c>
      <c r="AD545" s="53">
        <v>0</v>
      </c>
      <c r="AE545" s="53">
        <v>0</v>
      </c>
      <c r="AF545" s="53" t="s">
        <v>1949</v>
      </c>
      <c r="AG545" s="53" t="s">
        <v>1813</v>
      </c>
      <c r="AH545" s="53" t="s">
        <v>1813</v>
      </c>
      <c r="AI545" s="53" t="s">
        <v>1849</v>
      </c>
      <c r="AJ545" s="53" t="s">
        <v>1824</v>
      </c>
      <c r="AK545" s="53" t="s">
        <v>496</v>
      </c>
      <c r="AL545" s="53" t="s">
        <v>1830</v>
      </c>
      <c r="AM545" s="53" t="s">
        <v>1831</v>
      </c>
      <c r="AN545" s="53" t="s">
        <v>1769</v>
      </c>
      <c r="AO545" s="53" t="s">
        <v>641</v>
      </c>
    </row>
    <row r="546" spans="1:41" x14ac:dyDescent="0.25">
      <c r="A546" s="53" t="s">
        <v>26</v>
      </c>
      <c r="B546" s="53" t="s">
        <v>1944</v>
      </c>
      <c r="C546" s="53" t="s">
        <v>1945</v>
      </c>
      <c r="D546" s="53" t="s">
        <v>1931</v>
      </c>
      <c r="E546" s="53" t="s">
        <v>1932</v>
      </c>
      <c r="F546" s="53" t="s">
        <v>775</v>
      </c>
      <c r="G546" s="53" t="s">
        <v>1813</v>
      </c>
      <c r="H546" s="53" t="s">
        <v>775</v>
      </c>
      <c r="I546" s="53" t="s">
        <v>1813</v>
      </c>
      <c r="J546" s="53" t="s">
        <v>1891</v>
      </c>
      <c r="K546" s="53" t="s">
        <v>1933</v>
      </c>
      <c r="L546" s="53" t="s">
        <v>1946</v>
      </c>
      <c r="M546" s="53" t="s">
        <v>1816</v>
      </c>
      <c r="N546" s="53" t="s">
        <v>1817</v>
      </c>
      <c r="O546" s="53" t="s">
        <v>1818</v>
      </c>
      <c r="P546" s="53" t="s">
        <v>1819</v>
      </c>
      <c r="Q546" s="53" t="s">
        <v>1820</v>
      </c>
      <c r="R546" s="53" t="s">
        <v>1821</v>
      </c>
      <c r="S546" s="53" t="s">
        <v>1947</v>
      </c>
      <c r="T546" s="53" t="s">
        <v>1948</v>
      </c>
      <c r="U546" s="53" t="s">
        <v>1824</v>
      </c>
      <c r="V546" s="53" t="s">
        <v>1825</v>
      </c>
      <c r="W546" s="53" t="s">
        <v>1833</v>
      </c>
      <c r="X546" s="53" t="s">
        <v>1835</v>
      </c>
      <c r="Y546" s="53" t="s">
        <v>1827</v>
      </c>
      <c r="Z546" s="53">
        <v>0.82</v>
      </c>
      <c r="AA546" s="53">
        <v>0.68</v>
      </c>
      <c r="AB546" s="53">
        <v>0.14000000000000001</v>
      </c>
      <c r="AC546" s="53">
        <v>0.68</v>
      </c>
      <c r="AD546" s="53">
        <v>0</v>
      </c>
      <c r="AE546" s="53">
        <v>0</v>
      </c>
      <c r="AF546" s="53" t="s">
        <v>1949</v>
      </c>
      <c r="AG546" s="53" t="s">
        <v>1813</v>
      </c>
      <c r="AH546" s="53" t="s">
        <v>1813</v>
      </c>
      <c r="AI546" s="53" t="s">
        <v>1849</v>
      </c>
      <c r="AJ546" s="53" t="s">
        <v>1824</v>
      </c>
      <c r="AK546" s="53" t="s">
        <v>496</v>
      </c>
      <c r="AL546" s="53" t="s">
        <v>1830</v>
      </c>
      <c r="AM546" s="53" t="s">
        <v>1831</v>
      </c>
      <c r="AN546" s="53" t="s">
        <v>1769</v>
      </c>
      <c r="AO546" s="53" t="s">
        <v>641</v>
      </c>
    </row>
    <row r="547" spans="1:41" x14ac:dyDescent="0.25">
      <c r="A547" s="53" t="s">
        <v>26</v>
      </c>
      <c r="B547" s="53" t="s">
        <v>1944</v>
      </c>
      <c r="C547" s="53" t="s">
        <v>1945</v>
      </c>
      <c r="D547" s="53" t="s">
        <v>1931</v>
      </c>
      <c r="E547" s="53" t="s">
        <v>1932</v>
      </c>
      <c r="F547" s="53" t="s">
        <v>775</v>
      </c>
      <c r="G547" s="53" t="s">
        <v>1813</v>
      </c>
      <c r="H547" s="53" t="s">
        <v>775</v>
      </c>
      <c r="I547" s="53" t="s">
        <v>1813</v>
      </c>
      <c r="J547" s="53" t="s">
        <v>1891</v>
      </c>
      <c r="K547" s="53" t="s">
        <v>1933</v>
      </c>
      <c r="L547" s="53" t="s">
        <v>1946</v>
      </c>
      <c r="M547" s="53" t="s">
        <v>1816</v>
      </c>
      <c r="N547" s="53" t="s">
        <v>1817</v>
      </c>
      <c r="O547" s="53" t="s">
        <v>1818</v>
      </c>
      <c r="P547" s="53" t="s">
        <v>1819</v>
      </c>
      <c r="Q547" s="53" t="s">
        <v>1820</v>
      </c>
      <c r="R547" s="53" t="s">
        <v>1821</v>
      </c>
      <c r="S547" s="53" t="s">
        <v>1947</v>
      </c>
      <c r="T547" s="53" t="s">
        <v>1948</v>
      </c>
      <c r="U547" s="53" t="s">
        <v>1824</v>
      </c>
      <c r="V547" s="53" t="s">
        <v>1825</v>
      </c>
      <c r="W547" s="53" t="s">
        <v>1837</v>
      </c>
      <c r="X547" s="53" t="s">
        <v>1825</v>
      </c>
      <c r="Y547" s="53" t="s">
        <v>1827</v>
      </c>
      <c r="Z547" s="53">
        <v>13.61</v>
      </c>
      <c r="AA547" s="53">
        <v>10.199999999999999</v>
      </c>
      <c r="AB547" s="53">
        <v>3.41</v>
      </c>
      <c r="AC547" s="53">
        <v>10.199999999999999</v>
      </c>
      <c r="AD547" s="53">
        <v>0</v>
      </c>
      <c r="AE547" s="53">
        <v>0</v>
      </c>
      <c r="AF547" s="53" t="s">
        <v>1949</v>
      </c>
      <c r="AG547" s="53" t="s">
        <v>1813</v>
      </c>
      <c r="AH547" s="53" t="s">
        <v>1813</v>
      </c>
      <c r="AI547" s="53" t="s">
        <v>1849</v>
      </c>
      <c r="AJ547" s="53" t="s">
        <v>1824</v>
      </c>
      <c r="AK547" s="53" t="s">
        <v>496</v>
      </c>
      <c r="AL547" s="53" t="s">
        <v>1830</v>
      </c>
      <c r="AM547" s="53" t="s">
        <v>1831</v>
      </c>
      <c r="AN547" s="53" t="s">
        <v>1769</v>
      </c>
      <c r="AO547" s="53" t="s">
        <v>641</v>
      </c>
    </row>
    <row r="548" spans="1:41" x14ac:dyDescent="0.25">
      <c r="A548" s="53" t="s">
        <v>26</v>
      </c>
      <c r="B548" s="53" t="s">
        <v>1944</v>
      </c>
      <c r="C548" s="53" t="s">
        <v>1945</v>
      </c>
      <c r="D548" s="53" t="s">
        <v>1931</v>
      </c>
      <c r="E548" s="53" t="s">
        <v>1932</v>
      </c>
      <c r="F548" s="53" t="s">
        <v>775</v>
      </c>
      <c r="G548" s="53" t="s">
        <v>1813</v>
      </c>
      <c r="H548" s="53" t="s">
        <v>775</v>
      </c>
      <c r="I548" s="53" t="s">
        <v>1813</v>
      </c>
      <c r="J548" s="53" t="s">
        <v>1891</v>
      </c>
      <c r="K548" s="53" t="s">
        <v>1933</v>
      </c>
      <c r="L548" s="53" t="s">
        <v>1946</v>
      </c>
      <c r="M548" s="53" t="s">
        <v>1816</v>
      </c>
      <c r="N548" s="53" t="s">
        <v>1817</v>
      </c>
      <c r="O548" s="53" t="s">
        <v>1818</v>
      </c>
      <c r="P548" s="53" t="s">
        <v>1819</v>
      </c>
      <c r="Q548" s="53" t="s">
        <v>1820</v>
      </c>
      <c r="R548" s="53" t="s">
        <v>1821</v>
      </c>
      <c r="S548" s="53" t="s">
        <v>1947</v>
      </c>
      <c r="T548" s="53" t="s">
        <v>1948</v>
      </c>
      <c r="U548" s="53" t="s">
        <v>1824</v>
      </c>
      <c r="V548" s="53" t="s">
        <v>1825</v>
      </c>
      <c r="W548" s="53" t="s">
        <v>1838</v>
      </c>
      <c r="X548" s="53" t="s">
        <v>1825</v>
      </c>
      <c r="Y548" s="53" t="s">
        <v>1827</v>
      </c>
      <c r="Z548" s="53">
        <v>3.04</v>
      </c>
      <c r="AA548" s="53">
        <v>2.7</v>
      </c>
      <c r="AB548" s="53">
        <v>0.34</v>
      </c>
      <c r="AC548" s="53">
        <v>2.7</v>
      </c>
      <c r="AD548" s="53">
        <v>0</v>
      </c>
      <c r="AE548" s="53">
        <v>0</v>
      </c>
      <c r="AF548" s="53" t="s">
        <v>1949</v>
      </c>
      <c r="AG548" s="53" t="s">
        <v>1813</v>
      </c>
      <c r="AH548" s="53" t="s">
        <v>1813</v>
      </c>
      <c r="AI548" s="53" t="s">
        <v>1849</v>
      </c>
      <c r="AJ548" s="53" t="s">
        <v>1824</v>
      </c>
      <c r="AK548" s="53" t="s">
        <v>496</v>
      </c>
      <c r="AL548" s="53" t="s">
        <v>1830</v>
      </c>
      <c r="AM548" s="53" t="s">
        <v>1831</v>
      </c>
      <c r="AN548" s="53" t="s">
        <v>1769</v>
      </c>
      <c r="AO548" s="53" t="s">
        <v>641</v>
      </c>
    </row>
    <row r="549" spans="1:41" x14ac:dyDescent="0.25">
      <c r="A549" s="53" t="s">
        <v>25</v>
      </c>
      <c r="B549" s="53" t="s">
        <v>1960</v>
      </c>
      <c r="C549" s="53" t="s">
        <v>1961</v>
      </c>
      <c r="D549" s="53" t="s">
        <v>1852</v>
      </c>
      <c r="E549" s="53" t="s">
        <v>510</v>
      </c>
      <c r="F549" s="53" t="s">
        <v>775</v>
      </c>
      <c r="G549" s="53" t="s">
        <v>1813</v>
      </c>
      <c r="H549" s="53" t="s">
        <v>775</v>
      </c>
      <c r="I549" s="53" t="s">
        <v>1813</v>
      </c>
      <c r="J549" s="53" t="s">
        <v>1814</v>
      </c>
      <c r="K549" s="53" t="s">
        <v>780</v>
      </c>
      <c r="L549" s="53" t="s">
        <v>1962</v>
      </c>
      <c r="M549" s="53" t="s">
        <v>1816</v>
      </c>
      <c r="N549" s="53" t="s">
        <v>1817</v>
      </c>
      <c r="O549" s="53" t="s">
        <v>1818</v>
      </c>
      <c r="P549" s="53" t="s">
        <v>1819</v>
      </c>
      <c r="Q549" s="53" t="s">
        <v>1820</v>
      </c>
      <c r="R549" s="53" t="s">
        <v>1821</v>
      </c>
      <c r="S549" s="53" t="s">
        <v>1963</v>
      </c>
      <c r="T549" s="53" t="s">
        <v>1964</v>
      </c>
      <c r="U549" s="53" t="s">
        <v>1824</v>
      </c>
      <c r="V549" s="53" t="s">
        <v>1825</v>
      </c>
      <c r="W549" s="53" t="s">
        <v>1856</v>
      </c>
      <c r="X549" s="53" t="s">
        <v>1857</v>
      </c>
      <c r="Y549" s="53" t="s">
        <v>1827</v>
      </c>
      <c r="Z549" s="53">
        <v>1566.59</v>
      </c>
      <c r="AA549" s="53">
        <v>1566.59</v>
      </c>
      <c r="AB549" s="53">
        <v>0</v>
      </c>
      <c r="AC549" s="53">
        <v>1566.59</v>
      </c>
      <c r="AD549" s="53">
        <v>0</v>
      </c>
      <c r="AE549" s="53">
        <v>0</v>
      </c>
      <c r="AF549" s="53" t="s">
        <v>1828</v>
      </c>
      <c r="AG549" s="53" t="s">
        <v>1814</v>
      </c>
      <c r="AH549" s="53" t="s">
        <v>780</v>
      </c>
      <c r="AI549" s="53" t="s">
        <v>1829</v>
      </c>
      <c r="AJ549" s="53" t="s">
        <v>1824</v>
      </c>
      <c r="AK549" s="53" t="s">
        <v>496</v>
      </c>
      <c r="AL549" s="53" t="s">
        <v>1830</v>
      </c>
      <c r="AM549" s="53" t="s">
        <v>1831</v>
      </c>
      <c r="AN549" s="53" t="s">
        <v>1770</v>
      </c>
      <c r="AO549" s="53" t="s">
        <v>641</v>
      </c>
    </row>
    <row r="550" spans="1:41" x14ac:dyDescent="0.25">
      <c r="A550" s="53" t="s">
        <v>25</v>
      </c>
      <c r="B550" s="53" t="s">
        <v>1809</v>
      </c>
      <c r="C550" s="53" t="s">
        <v>1810</v>
      </c>
      <c r="D550" s="53" t="s">
        <v>1811</v>
      </c>
      <c r="E550" s="53" t="s">
        <v>1812</v>
      </c>
      <c r="F550" s="53" t="s">
        <v>775</v>
      </c>
      <c r="G550" s="53" t="s">
        <v>1813</v>
      </c>
      <c r="H550" s="53" t="s">
        <v>775</v>
      </c>
      <c r="I550" s="53" t="s">
        <v>1813</v>
      </c>
      <c r="J550" s="53" t="s">
        <v>1814</v>
      </c>
      <c r="K550" s="53" t="s">
        <v>780</v>
      </c>
      <c r="L550" s="53" t="s">
        <v>1815</v>
      </c>
      <c r="M550" s="53" t="s">
        <v>1816</v>
      </c>
      <c r="N550" s="53" t="s">
        <v>1817</v>
      </c>
      <c r="O550" s="53" t="s">
        <v>1818</v>
      </c>
      <c r="P550" s="53" t="s">
        <v>1819</v>
      </c>
      <c r="Q550" s="53" t="s">
        <v>1820</v>
      </c>
      <c r="R550" s="53" t="s">
        <v>1821</v>
      </c>
      <c r="S550" s="53" t="s">
        <v>1822</v>
      </c>
      <c r="T550" s="53" t="s">
        <v>1823</v>
      </c>
      <c r="U550" s="53" t="s">
        <v>1824</v>
      </c>
      <c r="V550" s="53" t="s">
        <v>1825</v>
      </c>
      <c r="W550" s="53" t="s">
        <v>1826</v>
      </c>
      <c r="X550" s="53" t="s">
        <v>1825</v>
      </c>
      <c r="Y550" s="53" t="s">
        <v>1827</v>
      </c>
      <c r="Z550" s="53">
        <v>600.13</v>
      </c>
      <c r="AA550" s="53">
        <v>600.13</v>
      </c>
      <c r="AB550" s="53">
        <v>0</v>
      </c>
      <c r="AC550" s="53">
        <v>600.13</v>
      </c>
      <c r="AD550" s="53">
        <v>0</v>
      </c>
      <c r="AE550" s="53">
        <v>0</v>
      </c>
      <c r="AF550" s="53" t="s">
        <v>1828</v>
      </c>
      <c r="AG550" s="53" t="s">
        <v>1814</v>
      </c>
      <c r="AH550" s="53" t="s">
        <v>780</v>
      </c>
      <c r="AI550" s="53" t="s">
        <v>1829</v>
      </c>
      <c r="AJ550" s="53" t="s">
        <v>1824</v>
      </c>
      <c r="AK550" s="53" t="s">
        <v>496</v>
      </c>
      <c r="AL550" s="53" t="s">
        <v>1830</v>
      </c>
      <c r="AM550" s="53" t="s">
        <v>1831</v>
      </c>
      <c r="AN550" s="53" t="s">
        <v>1770</v>
      </c>
      <c r="AO550" s="53" t="s">
        <v>641</v>
      </c>
    </row>
    <row r="551" spans="1:41" x14ac:dyDescent="0.25">
      <c r="A551" s="53" t="s">
        <v>25</v>
      </c>
      <c r="B551" s="53" t="s">
        <v>1809</v>
      </c>
      <c r="C551" s="53" t="s">
        <v>1810</v>
      </c>
      <c r="D551" s="53" t="s">
        <v>1811</v>
      </c>
      <c r="E551" s="53" t="s">
        <v>1812</v>
      </c>
      <c r="F551" s="53" t="s">
        <v>775</v>
      </c>
      <c r="G551" s="53" t="s">
        <v>1813</v>
      </c>
      <c r="H551" s="53" t="s">
        <v>775</v>
      </c>
      <c r="I551" s="53" t="s">
        <v>1813</v>
      </c>
      <c r="J551" s="53" t="s">
        <v>1814</v>
      </c>
      <c r="K551" s="53" t="s">
        <v>780</v>
      </c>
      <c r="L551" s="53" t="s">
        <v>1815</v>
      </c>
      <c r="M551" s="53" t="s">
        <v>1816</v>
      </c>
      <c r="N551" s="53" t="s">
        <v>1817</v>
      </c>
      <c r="O551" s="53" t="s">
        <v>1818</v>
      </c>
      <c r="P551" s="53" t="s">
        <v>1819</v>
      </c>
      <c r="Q551" s="53" t="s">
        <v>1820</v>
      </c>
      <c r="R551" s="53" t="s">
        <v>1821</v>
      </c>
      <c r="S551" s="53" t="s">
        <v>1822</v>
      </c>
      <c r="T551" s="53" t="s">
        <v>1823</v>
      </c>
      <c r="U551" s="53" t="s">
        <v>1824</v>
      </c>
      <c r="V551" s="53" t="s">
        <v>1825</v>
      </c>
      <c r="W551" s="53" t="s">
        <v>1832</v>
      </c>
      <c r="X551" s="53" t="s">
        <v>1825</v>
      </c>
      <c r="Y551" s="53" t="s">
        <v>1827</v>
      </c>
      <c r="Z551" s="53">
        <v>12290.89</v>
      </c>
      <c r="AA551" s="53">
        <v>12290.89</v>
      </c>
      <c r="AB551" s="53">
        <v>0</v>
      </c>
      <c r="AC551" s="53">
        <v>12290.89</v>
      </c>
      <c r="AD551" s="53">
        <v>0</v>
      </c>
      <c r="AE551" s="53">
        <v>0</v>
      </c>
      <c r="AF551" s="53" t="s">
        <v>1828</v>
      </c>
      <c r="AG551" s="53" t="s">
        <v>1814</v>
      </c>
      <c r="AH551" s="53" t="s">
        <v>780</v>
      </c>
      <c r="AI551" s="53" t="s">
        <v>1829</v>
      </c>
      <c r="AJ551" s="53" t="s">
        <v>1824</v>
      </c>
      <c r="AK551" s="53" t="s">
        <v>496</v>
      </c>
      <c r="AL551" s="53" t="s">
        <v>1830</v>
      </c>
      <c r="AM551" s="53" t="s">
        <v>1831</v>
      </c>
      <c r="AN551" s="53" t="s">
        <v>1770</v>
      </c>
      <c r="AO551" s="53" t="s">
        <v>641</v>
      </c>
    </row>
    <row r="552" spans="1:41" x14ac:dyDescent="0.25">
      <c r="A552" s="53" t="s">
        <v>25</v>
      </c>
      <c r="B552" s="53" t="s">
        <v>1809</v>
      </c>
      <c r="C552" s="53" t="s">
        <v>1810</v>
      </c>
      <c r="D552" s="53" t="s">
        <v>1811</v>
      </c>
      <c r="E552" s="53" t="s">
        <v>1812</v>
      </c>
      <c r="F552" s="53" t="s">
        <v>775</v>
      </c>
      <c r="G552" s="53" t="s">
        <v>1813</v>
      </c>
      <c r="H552" s="53" t="s">
        <v>775</v>
      </c>
      <c r="I552" s="53" t="s">
        <v>1813</v>
      </c>
      <c r="J552" s="53" t="s">
        <v>1814</v>
      </c>
      <c r="K552" s="53" t="s">
        <v>780</v>
      </c>
      <c r="L552" s="53" t="s">
        <v>1815</v>
      </c>
      <c r="M552" s="53" t="s">
        <v>1816</v>
      </c>
      <c r="N552" s="53" t="s">
        <v>1817</v>
      </c>
      <c r="O552" s="53" t="s">
        <v>1818</v>
      </c>
      <c r="P552" s="53" t="s">
        <v>1819</v>
      </c>
      <c r="Q552" s="53" t="s">
        <v>1820</v>
      </c>
      <c r="R552" s="53" t="s">
        <v>1821</v>
      </c>
      <c r="S552" s="53" t="s">
        <v>1822</v>
      </c>
      <c r="T552" s="53" t="s">
        <v>1823</v>
      </c>
      <c r="U552" s="53" t="s">
        <v>1824</v>
      </c>
      <c r="V552" s="53" t="s">
        <v>1825</v>
      </c>
      <c r="W552" s="53" t="s">
        <v>1833</v>
      </c>
      <c r="X552" s="53" t="s">
        <v>1834</v>
      </c>
      <c r="Y552" s="53" t="s">
        <v>1827</v>
      </c>
      <c r="Z552" s="53">
        <v>1128.21</v>
      </c>
      <c r="AA552" s="53">
        <v>1128.21</v>
      </c>
      <c r="AB552" s="53">
        <v>0</v>
      </c>
      <c r="AC552" s="53">
        <v>1128.21</v>
      </c>
      <c r="AD552" s="53">
        <v>0</v>
      </c>
      <c r="AE552" s="53">
        <v>0</v>
      </c>
      <c r="AF552" s="53" t="s">
        <v>1828</v>
      </c>
      <c r="AG552" s="53" t="s">
        <v>1814</v>
      </c>
      <c r="AH552" s="53" t="s">
        <v>780</v>
      </c>
      <c r="AI552" s="53" t="s">
        <v>1829</v>
      </c>
      <c r="AJ552" s="53" t="s">
        <v>1824</v>
      </c>
      <c r="AK552" s="53" t="s">
        <v>496</v>
      </c>
      <c r="AL552" s="53" t="s">
        <v>1830</v>
      </c>
      <c r="AM552" s="53" t="s">
        <v>1831</v>
      </c>
      <c r="AN552" s="53" t="s">
        <v>1770</v>
      </c>
      <c r="AO552" s="53" t="s">
        <v>641</v>
      </c>
    </row>
    <row r="553" spans="1:41" x14ac:dyDescent="0.25">
      <c r="A553" s="53" t="s">
        <v>25</v>
      </c>
      <c r="B553" s="53" t="s">
        <v>1809</v>
      </c>
      <c r="C553" s="53" t="s">
        <v>1810</v>
      </c>
      <c r="D553" s="53" t="s">
        <v>1811</v>
      </c>
      <c r="E553" s="53" t="s">
        <v>1812</v>
      </c>
      <c r="F553" s="53" t="s">
        <v>775</v>
      </c>
      <c r="G553" s="53" t="s">
        <v>1813</v>
      </c>
      <c r="H553" s="53" t="s">
        <v>775</v>
      </c>
      <c r="I553" s="53" t="s">
        <v>1813</v>
      </c>
      <c r="J553" s="53" t="s">
        <v>1814</v>
      </c>
      <c r="K553" s="53" t="s">
        <v>780</v>
      </c>
      <c r="L553" s="53" t="s">
        <v>1815</v>
      </c>
      <c r="M553" s="53" t="s">
        <v>1816</v>
      </c>
      <c r="N553" s="53" t="s">
        <v>1817</v>
      </c>
      <c r="O553" s="53" t="s">
        <v>1818</v>
      </c>
      <c r="P553" s="53" t="s">
        <v>1819</v>
      </c>
      <c r="Q553" s="53" t="s">
        <v>1820</v>
      </c>
      <c r="R553" s="53" t="s">
        <v>1821</v>
      </c>
      <c r="S553" s="53" t="s">
        <v>1822</v>
      </c>
      <c r="T553" s="53" t="s">
        <v>1823</v>
      </c>
      <c r="U553" s="53" t="s">
        <v>1824</v>
      </c>
      <c r="V553" s="53" t="s">
        <v>1825</v>
      </c>
      <c r="W553" s="53" t="s">
        <v>1833</v>
      </c>
      <c r="X553" s="53" t="s">
        <v>1835</v>
      </c>
      <c r="Y553" s="53" t="s">
        <v>1827</v>
      </c>
      <c r="Z553" s="53">
        <v>108.62</v>
      </c>
      <c r="AA553" s="53">
        <v>108.62</v>
      </c>
      <c r="AB553" s="53">
        <v>0</v>
      </c>
      <c r="AC553" s="53">
        <v>108.62</v>
      </c>
      <c r="AD553" s="53">
        <v>0</v>
      </c>
      <c r="AE553" s="53">
        <v>0</v>
      </c>
      <c r="AF553" s="53" t="s">
        <v>1828</v>
      </c>
      <c r="AG553" s="53" t="s">
        <v>1814</v>
      </c>
      <c r="AH553" s="53" t="s">
        <v>780</v>
      </c>
      <c r="AI553" s="53" t="s">
        <v>1829</v>
      </c>
      <c r="AJ553" s="53" t="s">
        <v>1824</v>
      </c>
      <c r="AK553" s="53" t="s">
        <v>496</v>
      </c>
      <c r="AL553" s="53" t="s">
        <v>1830</v>
      </c>
      <c r="AM553" s="53" t="s">
        <v>1831</v>
      </c>
      <c r="AN553" s="53" t="s">
        <v>1770</v>
      </c>
      <c r="AO553" s="53" t="s">
        <v>641</v>
      </c>
    </row>
    <row r="554" spans="1:41" x14ac:dyDescent="0.25">
      <c r="A554" s="53" t="s">
        <v>25</v>
      </c>
      <c r="B554" s="53" t="s">
        <v>1809</v>
      </c>
      <c r="C554" s="53" t="s">
        <v>1810</v>
      </c>
      <c r="D554" s="53" t="s">
        <v>1811</v>
      </c>
      <c r="E554" s="53" t="s">
        <v>1812</v>
      </c>
      <c r="F554" s="53" t="s">
        <v>775</v>
      </c>
      <c r="G554" s="53" t="s">
        <v>1813</v>
      </c>
      <c r="H554" s="53" t="s">
        <v>775</v>
      </c>
      <c r="I554" s="53" t="s">
        <v>1813</v>
      </c>
      <c r="J554" s="53" t="s">
        <v>1814</v>
      </c>
      <c r="K554" s="53" t="s">
        <v>780</v>
      </c>
      <c r="L554" s="53" t="s">
        <v>1815</v>
      </c>
      <c r="M554" s="53" t="s">
        <v>1816</v>
      </c>
      <c r="N554" s="53" t="s">
        <v>1817</v>
      </c>
      <c r="O554" s="53" t="s">
        <v>1818</v>
      </c>
      <c r="P554" s="53" t="s">
        <v>1819</v>
      </c>
      <c r="Q554" s="53" t="s">
        <v>1820</v>
      </c>
      <c r="R554" s="53" t="s">
        <v>1821</v>
      </c>
      <c r="S554" s="53" t="s">
        <v>1822</v>
      </c>
      <c r="T554" s="53" t="s">
        <v>1823</v>
      </c>
      <c r="U554" s="53" t="s">
        <v>1824</v>
      </c>
      <c r="V554" s="53" t="s">
        <v>1825</v>
      </c>
      <c r="W554" s="53" t="s">
        <v>1836</v>
      </c>
      <c r="X554" s="53" t="s">
        <v>1825</v>
      </c>
      <c r="Y554" s="53" t="s">
        <v>1827</v>
      </c>
      <c r="Z554" s="53">
        <v>30.2</v>
      </c>
      <c r="AA554" s="53">
        <v>30.2</v>
      </c>
      <c r="AB554" s="53">
        <v>0</v>
      </c>
      <c r="AC554" s="53">
        <v>30.2</v>
      </c>
      <c r="AD554" s="53">
        <v>0</v>
      </c>
      <c r="AE554" s="53">
        <v>0</v>
      </c>
      <c r="AF554" s="53" t="s">
        <v>1828</v>
      </c>
      <c r="AG554" s="53" t="s">
        <v>1814</v>
      </c>
      <c r="AH554" s="53" t="s">
        <v>780</v>
      </c>
      <c r="AI554" s="53" t="s">
        <v>1829</v>
      </c>
      <c r="AJ554" s="53" t="s">
        <v>1824</v>
      </c>
      <c r="AK554" s="53" t="s">
        <v>496</v>
      </c>
      <c r="AL554" s="53" t="s">
        <v>1830</v>
      </c>
      <c r="AM554" s="53" t="s">
        <v>1831</v>
      </c>
      <c r="AN554" s="53" t="s">
        <v>1770</v>
      </c>
      <c r="AO554" s="53" t="s">
        <v>641</v>
      </c>
    </row>
    <row r="555" spans="1:41" x14ac:dyDescent="0.25">
      <c r="A555" s="53" t="s">
        <v>25</v>
      </c>
      <c r="B555" s="53" t="s">
        <v>1809</v>
      </c>
      <c r="C555" s="53" t="s">
        <v>1810</v>
      </c>
      <c r="D555" s="53" t="s">
        <v>1811</v>
      </c>
      <c r="E555" s="53" t="s">
        <v>1812</v>
      </c>
      <c r="F555" s="53" t="s">
        <v>775</v>
      </c>
      <c r="G555" s="53" t="s">
        <v>1813</v>
      </c>
      <c r="H555" s="53" t="s">
        <v>775</v>
      </c>
      <c r="I555" s="53" t="s">
        <v>1813</v>
      </c>
      <c r="J555" s="53" t="s">
        <v>1814</v>
      </c>
      <c r="K555" s="53" t="s">
        <v>780</v>
      </c>
      <c r="L555" s="53" t="s">
        <v>1815</v>
      </c>
      <c r="M555" s="53" t="s">
        <v>1816</v>
      </c>
      <c r="N555" s="53" t="s">
        <v>1817</v>
      </c>
      <c r="O555" s="53" t="s">
        <v>1818</v>
      </c>
      <c r="P555" s="53" t="s">
        <v>1819</v>
      </c>
      <c r="Q555" s="53" t="s">
        <v>1820</v>
      </c>
      <c r="R555" s="53" t="s">
        <v>1821</v>
      </c>
      <c r="S555" s="53" t="s">
        <v>1822</v>
      </c>
      <c r="T555" s="53" t="s">
        <v>1823</v>
      </c>
      <c r="U555" s="53" t="s">
        <v>1824</v>
      </c>
      <c r="V555" s="53" t="s">
        <v>1825</v>
      </c>
      <c r="W555" s="53" t="s">
        <v>1837</v>
      </c>
      <c r="X555" s="53" t="s">
        <v>1825</v>
      </c>
      <c r="Y555" s="53" t="s">
        <v>1827</v>
      </c>
      <c r="Z555" s="53">
        <v>294.12</v>
      </c>
      <c r="AA555" s="53">
        <v>294.12</v>
      </c>
      <c r="AB555" s="53">
        <v>0</v>
      </c>
      <c r="AC555" s="53">
        <v>294.12</v>
      </c>
      <c r="AD555" s="53">
        <v>0</v>
      </c>
      <c r="AE555" s="53">
        <v>0</v>
      </c>
      <c r="AF555" s="53" t="s">
        <v>1828</v>
      </c>
      <c r="AG555" s="53" t="s">
        <v>1814</v>
      </c>
      <c r="AH555" s="53" t="s">
        <v>780</v>
      </c>
      <c r="AI555" s="53" t="s">
        <v>1829</v>
      </c>
      <c r="AJ555" s="53" t="s">
        <v>1824</v>
      </c>
      <c r="AK555" s="53" t="s">
        <v>496</v>
      </c>
      <c r="AL555" s="53" t="s">
        <v>1830</v>
      </c>
      <c r="AM555" s="53" t="s">
        <v>1831</v>
      </c>
      <c r="AN555" s="53" t="s">
        <v>1770</v>
      </c>
      <c r="AO555" s="53" t="s">
        <v>641</v>
      </c>
    </row>
    <row r="556" spans="1:41" x14ac:dyDescent="0.25">
      <c r="A556" s="53" t="s">
        <v>25</v>
      </c>
      <c r="B556" s="53" t="s">
        <v>1809</v>
      </c>
      <c r="C556" s="53" t="s">
        <v>1810</v>
      </c>
      <c r="D556" s="53" t="s">
        <v>1811</v>
      </c>
      <c r="E556" s="53" t="s">
        <v>1812</v>
      </c>
      <c r="F556" s="53" t="s">
        <v>775</v>
      </c>
      <c r="G556" s="53" t="s">
        <v>1813</v>
      </c>
      <c r="H556" s="53" t="s">
        <v>775</v>
      </c>
      <c r="I556" s="53" t="s">
        <v>1813</v>
      </c>
      <c r="J556" s="53" t="s">
        <v>1814</v>
      </c>
      <c r="K556" s="53" t="s">
        <v>780</v>
      </c>
      <c r="L556" s="53" t="s">
        <v>1815</v>
      </c>
      <c r="M556" s="53" t="s">
        <v>1816</v>
      </c>
      <c r="N556" s="53" t="s">
        <v>1817</v>
      </c>
      <c r="O556" s="53" t="s">
        <v>1818</v>
      </c>
      <c r="P556" s="53" t="s">
        <v>1819</v>
      </c>
      <c r="Q556" s="53" t="s">
        <v>1820</v>
      </c>
      <c r="R556" s="53" t="s">
        <v>1821</v>
      </c>
      <c r="S556" s="53" t="s">
        <v>1822</v>
      </c>
      <c r="T556" s="53" t="s">
        <v>1823</v>
      </c>
      <c r="U556" s="53" t="s">
        <v>1824</v>
      </c>
      <c r="V556" s="53" t="s">
        <v>1825</v>
      </c>
      <c r="W556" s="53" t="s">
        <v>1838</v>
      </c>
      <c r="X556" s="53" t="s">
        <v>1825</v>
      </c>
      <c r="Y556" s="53" t="s">
        <v>1827</v>
      </c>
      <c r="Z556" s="53">
        <v>330</v>
      </c>
      <c r="AA556" s="53">
        <v>330</v>
      </c>
      <c r="AB556" s="53">
        <v>0</v>
      </c>
      <c r="AC556" s="53">
        <v>330</v>
      </c>
      <c r="AD556" s="53">
        <v>0</v>
      </c>
      <c r="AE556" s="53">
        <v>0</v>
      </c>
      <c r="AF556" s="53" t="s">
        <v>1828</v>
      </c>
      <c r="AG556" s="53" t="s">
        <v>1814</v>
      </c>
      <c r="AH556" s="53" t="s">
        <v>780</v>
      </c>
      <c r="AI556" s="53" t="s">
        <v>1829</v>
      </c>
      <c r="AJ556" s="53" t="s">
        <v>1824</v>
      </c>
      <c r="AK556" s="53" t="s">
        <v>496</v>
      </c>
      <c r="AL556" s="53" t="s">
        <v>1830</v>
      </c>
      <c r="AM556" s="53" t="s">
        <v>1831</v>
      </c>
      <c r="AN556" s="53" t="s">
        <v>1770</v>
      </c>
      <c r="AO556" s="53" t="s">
        <v>641</v>
      </c>
    </row>
    <row r="557" spans="1:41" x14ac:dyDescent="0.25">
      <c r="A557" s="53" t="s">
        <v>25</v>
      </c>
      <c r="B557" s="53" t="s">
        <v>1839</v>
      </c>
      <c r="C557" s="53" t="s">
        <v>1840</v>
      </c>
      <c r="D557" s="53" t="s">
        <v>1841</v>
      </c>
      <c r="E557" s="53" t="s">
        <v>1842</v>
      </c>
      <c r="F557" s="53" t="s">
        <v>775</v>
      </c>
      <c r="G557" s="53" t="s">
        <v>1813</v>
      </c>
      <c r="H557" s="53" t="s">
        <v>775</v>
      </c>
      <c r="I557" s="53" t="s">
        <v>1813</v>
      </c>
      <c r="J557" s="53" t="s">
        <v>1843</v>
      </c>
      <c r="K557" s="53" t="s">
        <v>1844</v>
      </c>
      <c r="L557" s="53" t="s">
        <v>1845</v>
      </c>
      <c r="M557" s="53" t="s">
        <v>1816</v>
      </c>
      <c r="N557" s="53" t="s">
        <v>1817</v>
      </c>
      <c r="O557" s="53" t="s">
        <v>1818</v>
      </c>
      <c r="P557" s="53" t="s">
        <v>1819</v>
      </c>
      <c r="Q557" s="53" t="s">
        <v>1820</v>
      </c>
      <c r="R557" s="53" t="s">
        <v>1821</v>
      </c>
      <c r="S557" s="53" t="s">
        <v>1846</v>
      </c>
      <c r="T557" s="53" t="s">
        <v>1847</v>
      </c>
      <c r="U557" s="53" t="s">
        <v>1824</v>
      </c>
      <c r="V557" s="53" t="s">
        <v>1825</v>
      </c>
      <c r="W557" s="53" t="s">
        <v>1848</v>
      </c>
      <c r="X557" s="53" t="s">
        <v>1825</v>
      </c>
      <c r="Y557" s="53" t="s">
        <v>1827</v>
      </c>
      <c r="Z557" s="53">
        <v>682.54</v>
      </c>
      <c r="AA557" s="53">
        <v>682.54</v>
      </c>
      <c r="AB557" s="53">
        <v>0</v>
      </c>
      <c r="AC557" s="53">
        <v>682.54</v>
      </c>
      <c r="AD557" s="53">
        <v>0</v>
      </c>
      <c r="AE557" s="53">
        <v>0</v>
      </c>
      <c r="AF557" s="53" t="s">
        <v>1828</v>
      </c>
      <c r="AG557" s="53" t="s">
        <v>1843</v>
      </c>
      <c r="AH557" s="53" t="s">
        <v>1844</v>
      </c>
      <c r="AI557" s="53" t="s">
        <v>1849</v>
      </c>
      <c r="AJ557" s="53" t="s">
        <v>1824</v>
      </c>
      <c r="AK557" s="53" t="s">
        <v>496</v>
      </c>
      <c r="AL557" s="53" t="s">
        <v>1830</v>
      </c>
      <c r="AM557" s="53" t="s">
        <v>1831</v>
      </c>
      <c r="AN557" s="53" t="s">
        <v>1769</v>
      </c>
      <c r="AO557" s="53" t="s">
        <v>641</v>
      </c>
    </row>
    <row r="558" spans="1:41" x14ac:dyDescent="0.25">
      <c r="A558" s="53" t="s">
        <v>25</v>
      </c>
      <c r="B558" s="53" t="s">
        <v>1950</v>
      </c>
      <c r="C558" s="53" t="s">
        <v>1951</v>
      </c>
      <c r="D558" s="53" t="s">
        <v>1852</v>
      </c>
      <c r="E558" s="53" t="s">
        <v>510</v>
      </c>
      <c r="F558" s="53" t="s">
        <v>775</v>
      </c>
      <c r="G558" s="53" t="s">
        <v>1813</v>
      </c>
      <c r="H558" s="53" t="s">
        <v>775</v>
      </c>
      <c r="I558" s="53" t="s">
        <v>1813</v>
      </c>
      <c r="J558" s="53" t="s">
        <v>1814</v>
      </c>
      <c r="K558" s="53" t="s">
        <v>780</v>
      </c>
      <c r="L558" s="53" t="s">
        <v>1952</v>
      </c>
      <c r="M558" s="53" t="s">
        <v>1816</v>
      </c>
      <c r="N558" s="53" t="s">
        <v>1817</v>
      </c>
      <c r="O558" s="53" t="s">
        <v>1818</v>
      </c>
      <c r="P558" s="53" t="s">
        <v>1819</v>
      </c>
      <c r="Q558" s="53" t="s">
        <v>1820</v>
      </c>
      <c r="R558" s="53" t="s">
        <v>1821</v>
      </c>
      <c r="S558" s="53" t="s">
        <v>1953</v>
      </c>
      <c r="T558" s="53" t="s">
        <v>1954</v>
      </c>
      <c r="U558" s="53" t="s">
        <v>1824</v>
      </c>
      <c r="V558" s="53" t="s">
        <v>1825</v>
      </c>
      <c r="W558" s="53" t="s">
        <v>1856</v>
      </c>
      <c r="X558" s="53" t="s">
        <v>1857</v>
      </c>
      <c r="Y558" s="53" t="s">
        <v>1827</v>
      </c>
      <c r="Z558" s="53">
        <v>1172.43</v>
      </c>
      <c r="AA558" s="53">
        <v>1172.43</v>
      </c>
      <c r="AB558" s="53">
        <v>0</v>
      </c>
      <c r="AC558" s="53">
        <v>1172.43</v>
      </c>
      <c r="AD558" s="53">
        <v>0</v>
      </c>
      <c r="AE558" s="53">
        <v>0</v>
      </c>
      <c r="AF558" s="53" t="s">
        <v>1828</v>
      </c>
      <c r="AG558" s="53" t="s">
        <v>1814</v>
      </c>
      <c r="AH558" s="53" t="s">
        <v>780</v>
      </c>
      <c r="AI558" s="53" t="s">
        <v>1829</v>
      </c>
      <c r="AJ558" s="53" t="s">
        <v>1824</v>
      </c>
      <c r="AK558" s="53" t="s">
        <v>496</v>
      </c>
      <c r="AL558" s="53" t="s">
        <v>1830</v>
      </c>
      <c r="AM558" s="53" t="s">
        <v>1831</v>
      </c>
      <c r="AN558" s="53" t="s">
        <v>1770</v>
      </c>
      <c r="AO558" s="53" t="s">
        <v>641</v>
      </c>
    </row>
    <row r="559" spans="1:41" x14ac:dyDescent="0.25">
      <c r="A559" s="53" t="s">
        <v>25</v>
      </c>
      <c r="B559" s="53" t="s">
        <v>1955</v>
      </c>
      <c r="C559" s="53" t="s">
        <v>1956</v>
      </c>
      <c r="D559" s="53" t="s">
        <v>1852</v>
      </c>
      <c r="E559" s="53" t="s">
        <v>510</v>
      </c>
      <c r="F559" s="53" t="s">
        <v>775</v>
      </c>
      <c r="G559" s="53" t="s">
        <v>1813</v>
      </c>
      <c r="H559" s="53" t="s">
        <v>775</v>
      </c>
      <c r="I559" s="53" t="s">
        <v>1813</v>
      </c>
      <c r="J559" s="53" t="s">
        <v>1814</v>
      </c>
      <c r="K559" s="53" t="s">
        <v>780</v>
      </c>
      <c r="L559" s="53" t="s">
        <v>1957</v>
      </c>
      <c r="M559" s="53" t="s">
        <v>1816</v>
      </c>
      <c r="N559" s="53" t="s">
        <v>1817</v>
      </c>
      <c r="O559" s="53" t="s">
        <v>1818</v>
      </c>
      <c r="P559" s="53" t="s">
        <v>1819</v>
      </c>
      <c r="Q559" s="53" t="s">
        <v>1820</v>
      </c>
      <c r="R559" s="53" t="s">
        <v>1821</v>
      </c>
      <c r="S559" s="53" t="s">
        <v>1958</v>
      </c>
      <c r="T559" s="53" t="s">
        <v>1959</v>
      </c>
      <c r="U559" s="53" t="s">
        <v>1824</v>
      </c>
      <c r="V559" s="53" t="s">
        <v>1825</v>
      </c>
      <c r="W559" s="53" t="s">
        <v>1856</v>
      </c>
      <c r="X559" s="53" t="s">
        <v>1857</v>
      </c>
      <c r="Y559" s="53" t="s">
        <v>1827</v>
      </c>
      <c r="Z559" s="53">
        <v>689.11</v>
      </c>
      <c r="AA559" s="53">
        <v>689.11</v>
      </c>
      <c r="AB559" s="53">
        <v>0</v>
      </c>
      <c r="AC559" s="53">
        <v>689.11</v>
      </c>
      <c r="AD559" s="53">
        <v>0</v>
      </c>
      <c r="AE559" s="53">
        <v>0</v>
      </c>
      <c r="AF559" s="53" t="s">
        <v>1828</v>
      </c>
      <c r="AG559" s="53" t="s">
        <v>1814</v>
      </c>
      <c r="AH559" s="53" t="s">
        <v>780</v>
      </c>
      <c r="AI559" s="53" t="s">
        <v>1829</v>
      </c>
      <c r="AJ559" s="53" t="s">
        <v>1824</v>
      </c>
      <c r="AK559" s="53" t="s">
        <v>496</v>
      </c>
      <c r="AL559" s="53" t="s">
        <v>1830</v>
      </c>
      <c r="AM559" s="53" t="s">
        <v>1831</v>
      </c>
      <c r="AN559" s="53" t="s">
        <v>1770</v>
      </c>
      <c r="AO559" s="53" t="s">
        <v>641</v>
      </c>
    </row>
    <row r="560" spans="1:41" x14ac:dyDescent="0.25">
      <c r="A560" s="53" t="s">
        <v>25</v>
      </c>
      <c r="B560" s="53" t="s">
        <v>1967</v>
      </c>
      <c r="C560" s="53" t="s">
        <v>1968</v>
      </c>
      <c r="D560" s="53" t="s">
        <v>1852</v>
      </c>
      <c r="E560" s="53" t="s">
        <v>510</v>
      </c>
      <c r="F560" s="53" t="s">
        <v>775</v>
      </c>
      <c r="G560" s="53" t="s">
        <v>1813</v>
      </c>
      <c r="H560" s="53" t="s">
        <v>775</v>
      </c>
      <c r="I560" s="53" t="s">
        <v>1813</v>
      </c>
      <c r="J560" s="53" t="s">
        <v>1814</v>
      </c>
      <c r="K560" s="53" t="s">
        <v>780</v>
      </c>
      <c r="L560" s="53" t="s">
        <v>1969</v>
      </c>
      <c r="M560" s="53" t="s">
        <v>1816</v>
      </c>
      <c r="N560" s="53" t="s">
        <v>1817</v>
      </c>
      <c r="O560" s="53" t="s">
        <v>1818</v>
      </c>
      <c r="P560" s="53" t="s">
        <v>1819</v>
      </c>
      <c r="Q560" s="53" t="s">
        <v>1820</v>
      </c>
      <c r="R560" s="53" t="s">
        <v>1821</v>
      </c>
      <c r="S560" s="53" t="s">
        <v>1970</v>
      </c>
      <c r="T560" s="53" t="s">
        <v>1971</v>
      </c>
      <c r="U560" s="53" t="s">
        <v>1824</v>
      </c>
      <c r="V560" s="53" t="s">
        <v>1825</v>
      </c>
      <c r="W560" s="53" t="s">
        <v>1856</v>
      </c>
      <c r="X560" s="53" t="s">
        <v>1857</v>
      </c>
      <c r="Y560" s="53" t="s">
        <v>1827</v>
      </c>
      <c r="Z560" s="53">
        <v>450</v>
      </c>
      <c r="AA560" s="53">
        <v>450</v>
      </c>
      <c r="AB560" s="53">
        <v>0</v>
      </c>
      <c r="AC560" s="53">
        <v>450</v>
      </c>
      <c r="AD560" s="53">
        <v>0</v>
      </c>
      <c r="AE560" s="53">
        <v>0</v>
      </c>
      <c r="AF560" s="53" t="s">
        <v>1828</v>
      </c>
      <c r="AG560" s="53" t="s">
        <v>1814</v>
      </c>
      <c r="AH560" s="53" t="s">
        <v>780</v>
      </c>
      <c r="AI560" s="53" t="s">
        <v>1829</v>
      </c>
      <c r="AJ560" s="53" t="s">
        <v>1824</v>
      </c>
      <c r="AK560" s="53" t="s">
        <v>496</v>
      </c>
      <c r="AL560" s="53" t="s">
        <v>1830</v>
      </c>
      <c r="AM560" s="53" t="s">
        <v>1831</v>
      </c>
      <c r="AN560" s="53" t="s">
        <v>1770</v>
      </c>
      <c r="AO560" s="53" t="s">
        <v>641</v>
      </c>
    </row>
    <row r="561" spans="1:41" x14ac:dyDescent="0.25">
      <c r="A561" s="53" t="s">
        <v>25</v>
      </c>
      <c r="B561" s="53" t="s">
        <v>1850</v>
      </c>
      <c r="C561" s="53" t="s">
        <v>1851</v>
      </c>
      <c r="D561" s="53" t="s">
        <v>1852</v>
      </c>
      <c r="E561" s="53" t="s">
        <v>510</v>
      </c>
      <c r="F561" s="53" t="s">
        <v>775</v>
      </c>
      <c r="G561" s="53" t="s">
        <v>1813</v>
      </c>
      <c r="H561" s="53" t="s">
        <v>775</v>
      </c>
      <c r="I561" s="53" t="s">
        <v>1813</v>
      </c>
      <c r="J561" s="53" t="s">
        <v>1814</v>
      </c>
      <c r="K561" s="53" t="s">
        <v>780</v>
      </c>
      <c r="L561" s="53" t="s">
        <v>1853</v>
      </c>
      <c r="M561" s="53" t="s">
        <v>1816</v>
      </c>
      <c r="N561" s="53" t="s">
        <v>1817</v>
      </c>
      <c r="O561" s="53" t="s">
        <v>1818</v>
      </c>
      <c r="P561" s="53" t="s">
        <v>1819</v>
      </c>
      <c r="Q561" s="53" t="s">
        <v>1820</v>
      </c>
      <c r="R561" s="53" t="s">
        <v>1821</v>
      </c>
      <c r="S561" s="53" t="s">
        <v>1854</v>
      </c>
      <c r="T561" s="53" t="s">
        <v>1855</v>
      </c>
      <c r="U561" s="53" t="s">
        <v>1824</v>
      </c>
      <c r="V561" s="53" t="s">
        <v>1825</v>
      </c>
      <c r="W561" s="53" t="s">
        <v>1856</v>
      </c>
      <c r="X561" s="53" t="s">
        <v>1857</v>
      </c>
      <c r="Y561" s="53" t="s">
        <v>1827</v>
      </c>
      <c r="Z561" s="53">
        <v>3000</v>
      </c>
      <c r="AA561" s="53">
        <v>3000</v>
      </c>
      <c r="AB561" s="53">
        <v>0</v>
      </c>
      <c r="AC561" s="53">
        <v>3000</v>
      </c>
      <c r="AD561" s="53">
        <v>0</v>
      </c>
      <c r="AE561" s="53">
        <v>0</v>
      </c>
      <c r="AF561" s="53" t="s">
        <v>1828</v>
      </c>
      <c r="AG561" s="53" t="s">
        <v>1814</v>
      </c>
      <c r="AH561" s="53" t="s">
        <v>780</v>
      </c>
      <c r="AI561" s="53" t="s">
        <v>1829</v>
      </c>
      <c r="AJ561" s="53" t="s">
        <v>1824</v>
      </c>
      <c r="AK561" s="53" t="s">
        <v>496</v>
      </c>
      <c r="AL561" s="53" t="s">
        <v>1830</v>
      </c>
      <c r="AM561" s="53" t="s">
        <v>1831</v>
      </c>
      <c r="AN561" s="53" t="s">
        <v>1770</v>
      </c>
      <c r="AO561" s="53" t="s">
        <v>641</v>
      </c>
    </row>
    <row r="562" spans="1:41" x14ac:dyDescent="0.25">
      <c r="A562" s="53" t="s">
        <v>25</v>
      </c>
      <c r="B562" s="53" t="s">
        <v>1858</v>
      </c>
      <c r="C562" s="53" t="s">
        <v>1859</v>
      </c>
      <c r="D562" s="53" t="s">
        <v>1852</v>
      </c>
      <c r="E562" s="53" t="s">
        <v>510</v>
      </c>
      <c r="F562" s="53" t="s">
        <v>775</v>
      </c>
      <c r="G562" s="53" t="s">
        <v>1813</v>
      </c>
      <c r="H562" s="53" t="s">
        <v>775</v>
      </c>
      <c r="I562" s="53" t="s">
        <v>1813</v>
      </c>
      <c r="J562" s="53" t="s">
        <v>1814</v>
      </c>
      <c r="K562" s="53" t="s">
        <v>780</v>
      </c>
      <c r="L562" s="53" t="s">
        <v>1860</v>
      </c>
      <c r="M562" s="53" t="s">
        <v>1816</v>
      </c>
      <c r="N562" s="53" t="s">
        <v>1817</v>
      </c>
      <c r="O562" s="53" t="s">
        <v>1818</v>
      </c>
      <c r="P562" s="53" t="s">
        <v>1819</v>
      </c>
      <c r="Q562" s="53" t="s">
        <v>1820</v>
      </c>
      <c r="R562" s="53" t="s">
        <v>1821</v>
      </c>
      <c r="S562" s="53" t="s">
        <v>1861</v>
      </c>
      <c r="T562" s="53" t="s">
        <v>1862</v>
      </c>
      <c r="U562" s="53" t="s">
        <v>1824</v>
      </c>
      <c r="V562" s="53" t="s">
        <v>1825</v>
      </c>
      <c r="W562" s="53" t="s">
        <v>1856</v>
      </c>
      <c r="X562" s="53" t="s">
        <v>1857</v>
      </c>
      <c r="Y562" s="53" t="s">
        <v>1827</v>
      </c>
      <c r="Z562" s="53">
        <v>1542.9</v>
      </c>
      <c r="AA562" s="53">
        <v>1542.9</v>
      </c>
      <c r="AB562" s="53">
        <v>0</v>
      </c>
      <c r="AC562" s="53">
        <v>1542.9</v>
      </c>
      <c r="AD562" s="53">
        <v>0</v>
      </c>
      <c r="AE562" s="53">
        <v>0</v>
      </c>
      <c r="AF562" s="53" t="s">
        <v>1828</v>
      </c>
      <c r="AG562" s="53" t="s">
        <v>1814</v>
      </c>
      <c r="AH562" s="53" t="s">
        <v>780</v>
      </c>
      <c r="AI562" s="53" t="s">
        <v>1829</v>
      </c>
      <c r="AJ562" s="53" t="s">
        <v>1824</v>
      </c>
      <c r="AK562" s="53" t="s">
        <v>496</v>
      </c>
      <c r="AL562" s="53" t="s">
        <v>1830</v>
      </c>
      <c r="AM562" s="53" t="s">
        <v>1831</v>
      </c>
      <c r="AN562" s="53" t="s">
        <v>1770</v>
      </c>
      <c r="AO562" s="53" t="s">
        <v>641</v>
      </c>
    </row>
    <row r="563" spans="1:41" x14ac:dyDescent="0.25">
      <c r="A563" s="53" t="s">
        <v>25</v>
      </c>
      <c r="B563" s="53" t="s">
        <v>1863</v>
      </c>
      <c r="C563" s="53" t="s">
        <v>1864</v>
      </c>
      <c r="D563" s="53" t="s">
        <v>1852</v>
      </c>
      <c r="E563" s="53" t="s">
        <v>510</v>
      </c>
      <c r="F563" s="53" t="s">
        <v>775</v>
      </c>
      <c r="G563" s="53" t="s">
        <v>1813</v>
      </c>
      <c r="H563" s="53" t="s">
        <v>775</v>
      </c>
      <c r="I563" s="53" t="s">
        <v>1813</v>
      </c>
      <c r="J563" s="53" t="s">
        <v>1814</v>
      </c>
      <c r="K563" s="53" t="s">
        <v>780</v>
      </c>
      <c r="L563" s="53" t="s">
        <v>1860</v>
      </c>
      <c r="M563" s="53" t="s">
        <v>1816</v>
      </c>
      <c r="N563" s="53" t="s">
        <v>1817</v>
      </c>
      <c r="O563" s="53" t="s">
        <v>1818</v>
      </c>
      <c r="P563" s="53" t="s">
        <v>1819</v>
      </c>
      <c r="Q563" s="53" t="s">
        <v>1820</v>
      </c>
      <c r="R563" s="53" t="s">
        <v>1821</v>
      </c>
      <c r="S563" s="53" t="s">
        <v>1865</v>
      </c>
      <c r="T563" s="53" t="s">
        <v>1866</v>
      </c>
      <c r="U563" s="53" t="s">
        <v>1824</v>
      </c>
      <c r="V563" s="53" t="s">
        <v>1825</v>
      </c>
      <c r="W563" s="53" t="s">
        <v>1856</v>
      </c>
      <c r="X563" s="53" t="s">
        <v>1857</v>
      </c>
      <c r="Y563" s="53" t="s">
        <v>1827</v>
      </c>
      <c r="Z563" s="53">
        <v>1379.07</v>
      </c>
      <c r="AA563" s="53">
        <v>1379.07</v>
      </c>
      <c r="AB563" s="53">
        <v>0</v>
      </c>
      <c r="AC563" s="53">
        <v>1379.07</v>
      </c>
      <c r="AD563" s="53">
        <v>0</v>
      </c>
      <c r="AE563" s="53">
        <v>0</v>
      </c>
      <c r="AF563" s="53" t="s">
        <v>1828</v>
      </c>
      <c r="AG563" s="53" t="s">
        <v>1814</v>
      </c>
      <c r="AH563" s="53" t="s">
        <v>780</v>
      </c>
      <c r="AI563" s="53" t="s">
        <v>1829</v>
      </c>
      <c r="AJ563" s="53" t="s">
        <v>1824</v>
      </c>
      <c r="AK563" s="53" t="s">
        <v>496</v>
      </c>
      <c r="AL563" s="53" t="s">
        <v>1830</v>
      </c>
      <c r="AM563" s="53" t="s">
        <v>1831</v>
      </c>
      <c r="AN563" s="53" t="s">
        <v>1770</v>
      </c>
      <c r="AO563" s="53" t="s">
        <v>641</v>
      </c>
    </row>
    <row r="564" spans="1:41" x14ac:dyDescent="0.25">
      <c r="A564" s="53" t="s">
        <v>25</v>
      </c>
      <c r="B564" s="53" t="s">
        <v>1867</v>
      </c>
      <c r="C564" s="53" t="s">
        <v>1868</v>
      </c>
      <c r="D564" s="53" t="s">
        <v>1852</v>
      </c>
      <c r="E564" s="53" t="s">
        <v>510</v>
      </c>
      <c r="F564" s="53" t="s">
        <v>775</v>
      </c>
      <c r="G564" s="53" t="s">
        <v>1813</v>
      </c>
      <c r="H564" s="53" t="s">
        <v>775</v>
      </c>
      <c r="I564" s="53" t="s">
        <v>1813</v>
      </c>
      <c r="J564" s="53" t="s">
        <v>1814</v>
      </c>
      <c r="K564" s="53" t="s">
        <v>780</v>
      </c>
      <c r="L564" s="53" t="s">
        <v>1869</v>
      </c>
      <c r="M564" s="53" t="s">
        <v>1816</v>
      </c>
      <c r="N564" s="53" t="s">
        <v>1817</v>
      </c>
      <c r="O564" s="53" t="s">
        <v>1818</v>
      </c>
      <c r="P564" s="53" t="s">
        <v>1819</v>
      </c>
      <c r="Q564" s="53" t="s">
        <v>1820</v>
      </c>
      <c r="R564" s="53" t="s">
        <v>1821</v>
      </c>
      <c r="S564" s="53" t="s">
        <v>1870</v>
      </c>
      <c r="T564" s="53" t="s">
        <v>1871</v>
      </c>
      <c r="U564" s="53" t="s">
        <v>1824</v>
      </c>
      <c r="V564" s="53" t="s">
        <v>1825</v>
      </c>
      <c r="W564" s="53" t="s">
        <v>1856</v>
      </c>
      <c r="X564" s="53" t="s">
        <v>1857</v>
      </c>
      <c r="Y564" s="53" t="s">
        <v>1827</v>
      </c>
      <c r="Z564" s="53">
        <v>2230.2199999999998</v>
      </c>
      <c r="AA564" s="53">
        <v>2230.2199999999998</v>
      </c>
      <c r="AB564" s="53">
        <v>0</v>
      </c>
      <c r="AC564" s="53">
        <v>2230.2199999999998</v>
      </c>
      <c r="AD564" s="53">
        <v>0</v>
      </c>
      <c r="AE564" s="53">
        <v>0</v>
      </c>
      <c r="AF564" s="53" t="s">
        <v>1828</v>
      </c>
      <c r="AG564" s="53" t="s">
        <v>1814</v>
      </c>
      <c r="AH564" s="53" t="s">
        <v>780</v>
      </c>
      <c r="AI564" s="53" t="s">
        <v>1829</v>
      </c>
      <c r="AJ564" s="53" t="s">
        <v>1824</v>
      </c>
      <c r="AK564" s="53" t="s">
        <v>496</v>
      </c>
      <c r="AL564" s="53" t="s">
        <v>1830</v>
      </c>
      <c r="AM564" s="53" t="s">
        <v>1831</v>
      </c>
      <c r="AN564" s="53" t="s">
        <v>1770</v>
      </c>
      <c r="AO564" s="53" t="s">
        <v>641</v>
      </c>
    </row>
    <row r="565" spans="1:41" x14ac:dyDescent="0.25">
      <c r="A565" s="53" t="s">
        <v>25</v>
      </c>
      <c r="B565" s="53" t="s">
        <v>1872</v>
      </c>
      <c r="C565" s="53" t="s">
        <v>1873</v>
      </c>
      <c r="D565" s="53" t="s">
        <v>1841</v>
      </c>
      <c r="E565" s="53" t="s">
        <v>1842</v>
      </c>
      <c r="F565" s="53" t="s">
        <v>775</v>
      </c>
      <c r="G565" s="53" t="s">
        <v>1813</v>
      </c>
      <c r="H565" s="53" t="s">
        <v>775</v>
      </c>
      <c r="I565" s="53" t="s">
        <v>1813</v>
      </c>
      <c r="J565" s="53" t="s">
        <v>1843</v>
      </c>
      <c r="K565" s="53" t="s">
        <v>1844</v>
      </c>
      <c r="L565" s="53" t="s">
        <v>1874</v>
      </c>
      <c r="M565" s="53" t="s">
        <v>1816</v>
      </c>
      <c r="N565" s="53" t="s">
        <v>1817</v>
      </c>
      <c r="O565" s="53" t="s">
        <v>1818</v>
      </c>
      <c r="P565" s="53" t="s">
        <v>1819</v>
      </c>
      <c r="Q565" s="53" t="s">
        <v>1820</v>
      </c>
      <c r="R565" s="53" t="s">
        <v>1821</v>
      </c>
      <c r="S565" s="53" t="s">
        <v>1875</v>
      </c>
      <c r="T565" s="53" t="s">
        <v>1876</v>
      </c>
      <c r="U565" s="53" t="s">
        <v>1824</v>
      </c>
      <c r="V565" s="53" t="s">
        <v>1825</v>
      </c>
      <c r="W565" s="53" t="s">
        <v>1826</v>
      </c>
      <c r="X565" s="53" t="s">
        <v>1825</v>
      </c>
      <c r="Y565" s="53" t="s">
        <v>1827</v>
      </c>
      <c r="Z565" s="53">
        <v>130.81</v>
      </c>
      <c r="AA565" s="53">
        <v>130.81</v>
      </c>
      <c r="AB565" s="53">
        <v>0</v>
      </c>
      <c r="AC565" s="53">
        <v>130.81</v>
      </c>
      <c r="AD565" s="53">
        <v>0</v>
      </c>
      <c r="AE565" s="53">
        <v>0</v>
      </c>
      <c r="AF565" s="53" t="s">
        <v>1828</v>
      </c>
      <c r="AG565" s="53" t="s">
        <v>1843</v>
      </c>
      <c r="AH565" s="53" t="s">
        <v>1844</v>
      </c>
      <c r="AI565" s="53" t="s">
        <v>1849</v>
      </c>
      <c r="AJ565" s="53" t="s">
        <v>1824</v>
      </c>
      <c r="AK565" s="53" t="s">
        <v>496</v>
      </c>
      <c r="AL565" s="53" t="s">
        <v>1830</v>
      </c>
      <c r="AM565" s="53" t="s">
        <v>1831</v>
      </c>
      <c r="AN565" s="53" t="s">
        <v>1769</v>
      </c>
      <c r="AO565" s="53" t="s">
        <v>641</v>
      </c>
    </row>
    <row r="566" spans="1:41" x14ac:dyDescent="0.25">
      <c r="A566" s="53" t="s">
        <v>25</v>
      </c>
      <c r="B566" s="53" t="s">
        <v>1872</v>
      </c>
      <c r="C566" s="53" t="s">
        <v>1873</v>
      </c>
      <c r="D566" s="53" t="s">
        <v>1841</v>
      </c>
      <c r="E566" s="53" t="s">
        <v>1842</v>
      </c>
      <c r="F566" s="53" t="s">
        <v>775</v>
      </c>
      <c r="G566" s="53" t="s">
        <v>1813</v>
      </c>
      <c r="H566" s="53" t="s">
        <v>775</v>
      </c>
      <c r="I566" s="53" t="s">
        <v>1813</v>
      </c>
      <c r="J566" s="53" t="s">
        <v>1843</v>
      </c>
      <c r="K566" s="53" t="s">
        <v>1844</v>
      </c>
      <c r="L566" s="53" t="s">
        <v>1874</v>
      </c>
      <c r="M566" s="53" t="s">
        <v>1816</v>
      </c>
      <c r="N566" s="53" t="s">
        <v>1817</v>
      </c>
      <c r="O566" s="53" t="s">
        <v>1818</v>
      </c>
      <c r="P566" s="53" t="s">
        <v>1819</v>
      </c>
      <c r="Q566" s="53" t="s">
        <v>1820</v>
      </c>
      <c r="R566" s="53" t="s">
        <v>1821</v>
      </c>
      <c r="S566" s="53" t="s">
        <v>1875</v>
      </c>
      <c r="T566" s="53" t="s">
        <v>1876</v>
      </c>
      <c r="U566" s="53" t="s">
        <v>1824</v>
      </c>
      <c r="V566" s="53" t="s">
        <v>1825</v>
      </c>
      <c r="W566" s="53" t="s">
        <v>1832</v>
      </c>
      <c r="X566" s="53" t="s">
        <v>1825</v>
      </c>
      <c r="Y566" s="53" t="s">
        <v>1827</v>
      </c>
      <c r="Z566" s="53">
        <v>61</v>
      </c>
      <c r="AA566" s="53">
        <v>61</v>
      </c>
      <c r="AB566" s="53">
        <v>0</v>
      </c>
      <c r="AC566" s="53">
        <v>61</v>
      </c>
      <c r="AD566" s="53">
        <v>0</v>
      </c>
      <c r="AE566" s="53">
        <v>0</v>
      </c>
      <c r="AF566" s="53" t="s">
        <v>1828</v>
      </c>
      <c r="AG566" s="53" t="s">
        <v>1843</v>
      </c>
      <c r="AH566" s="53" t="s">
        <v>1844</v>
      </c>
      <c r="AI566" s="53" t="s">
        <v>1849</v>
      </c>
      <c r="AJ566" s="53" t="s">
        <v>1824</v>
      </c>
      <c r="AK566" s="53" t="s">
        <v>496</v>
      </c>
      <c r="AL566" s="53" t="s">
        <v>1830</v>
      </c>
      <c r="AM566" s="53" t="s">
        <v>1831</v>
      </c>
      <c r="AN566" s="53" t="s">
        <v>1769</v>
      </c>
      <c r="AO566" s="53" t="s">
        <v>641</v>
      </c>
    </row>
    <row r="567" spans="1:41" x14ac:dyDescent="0.25">
      <c r="A567" s="53" t="s">
        <v>25</v>
      </c>
      <c r="B567" s="53" t="s">
        <v>1872</v>
      </c>
      <c r="C567" s="53" t="s">
        <v>1873</v>
      </c>
      <c r="D567" s="53" t="s">
        <v>1841</v>
      </c>
      <c r="E567" s="53" t="s">
        <v>1842</v>
      </c>
      <c r="F567" s="53" t="s">
        <v>775</v>
      </c>
      <c r="G567" s="53" t="s">
        <v>1813</v>
      </c>
      <c r="H567" s="53" t="s">
        <v>775</v>
      </c>
      <c r="I567" s="53" t="s">
        <v>1813</v>
      </c>
      <c r="J567" s="53" t="s">
        <v>1843</v>
      </c>
      <c r="K567" s="53" t="s">
        <v>1844</v>
      </c>
      <c r="L567" s="53" t="s">
        <v>1874</v>
      </c>
      <c r="M567" s="53" t="s">
        <v>1816</v>
      </c>
      <c r="N567" s="53" t="s">
        <v>1817</v>
      </c>
      <c r="O567" s="53" t="s">
        <v>1818</v>
      </c>
      <c r="P567" s="53" t="s">
        <v>1819</v>
      </c>
      <c r="Q567" s="53" t="s">
        <v>1820</v>
      </c>
      <c r="R567" s="53" t="s">
        <v>1821</v>
      </c>
      <c r="S567" s="53" t="s">
        <v>1875</v>
      </c>
      <c r="T567" s="53" t="s">
        <v>1876</v>
      </c>
      <c r="U567" s="53" t="s">
        <v>1824</v>
      </c>
      <c r="V567" s="53" t="s">
        <v>1825</v>
      </c>
      <c r="W567" s="53" t="s">
        <v>1837</v>
      </c>
      <c r="X567" s="53" t="s">
        <v>1825</v>
      </c>
      <c r="Y567" s="53" t="s">
        <v>1827</v>
      </c>
      <c r="Z567" s="53">
        <v>28.77</v>
      </c>
      <c r="AA567" s="53">
        <v>28.77</v>
      </c>
      <c r="AB567" s="53">
        <v>0</v>
      </c>
      <c r="AC567" s="53">
        <v>28.77</v>
      </c>
      <c r="AD567" s="53">
        <v>0</v>
      </c>
      <c r="AE567" s="53">
        <v>0</v>
      </c>
      <c r="AF567" s="53" t="s">
        <v>1828</v>
      </c>
      <c r="AG567" s="53" t="s">
        <v>1843</v>
      </c>
      <c r="AH567" s="53" t="s">
        <v>1844</v>
      </c>
      <c r="AI567" s="53" t="s">
        <v>1849</v>
      </c>
      <c r="AJ567" s="53" t="s">
        <v>1824</v>
      </c>
      <c r="AK567" s="53" t="s">
        <v>496</v>
      </c>
      <c r="AL567" s="53" t="s">
        <v>1830</v>
      </c>
      <c r="AM567" s="53" t="s">
        <v>1831</v>
      </c>
      <c r="AN567" s="53" t="s">
        <v>1769</v>
      </c>
      <c r="AO567" s="53" t="s">
        <v>641</v>
      </c>
    </row>
    <row r="568" spans="1:41" x14ac:dyDescent="0.25">
      <c r="A568" s="53" t="s">
        <v>25</v>
      </c>
      <c r="B568" s="53" t="s">
        <v>1872</v>
      </c>
      <c r="C568" s="53" t="s">
        <v>1873</v>
      </c>
      <c r="D568" s="53" t="s">
        <v>1841</v>
      </c>
      <c r="E568" s="53" t="s">
        <v>1842</v>
      </c>
      <c r="F568" s="53" t="s">
        <v>775</v>
      </c>
      <c r="G568" s="53" t="s">
        <v>1813</v>
      </c>
      <c r="H568" s="53" t="s">
        <v>775</v>
      </c>
      <c r="I568" s="53" t="s">
        <v>1813</v>
      </c>
      <c r="J568" s="53" t="s">
        <v>1843</v>
      </c>
      <c r="K568" s="53" t="s">
        <v>1844</v>
      </c>
      <c r="L568" s="53" t="s">
        <v>1874</v>
      </c>
      <c r="M568" s="53" t="s">
        <v>1816</v>
      </c>
      <c r="N568" s="53" t="s">
        <v>1817</v>
      </c>
      <c r="O568" s="53" t="s">
        <v>1818</v>
      </c>
      <c r="P568" s="53" t="s">
        <v>1819</v>
      </c>
      <c r="Q568" s="53" t="s">
        <v>1820</v>
      </c>
      <c r="R568" s="53" t="s">
        <v>1821</v>
      </c>
      <c r="S568" s="53" t="s">
        <v>1875</v>
      </c>
      <c r="T568" s="53" t="s">
        <v>1876</v>
      </c>
      <c r="U568" s="53" t="s">
        <v>1824</v>
      </c>
      <c r="V568" s="53" t="s">
        <v>1825</v>
      </c>
      <c r="W568" s="53" t="s">
        <v>1838</v>
      </c>
      <c r="X568" s="53" t="s">
        <v>1825</v>
      </c>
      <c r="Y568" s="53" t="s">
        <v>1827</v>
      </c>
      <c r="Z568" s="53">
        <v>9.64</v>
      </c>
      <c r="AA568" s="53">
        <v>9.64</v>
      </c>
      <c r="AB568" s="53">
        <v>0</v>
      </c>
      <c r="AC568" s="53">
        <v>9.64</v>
      </c>
      <c r="AD568" s="53">
        <v>0</v>
      </c>
      <c r="AE568" s="53">
        <v>0</v>
      </c>
      <c r="AF568" s="53" t="s">
        <v>1828</v>
      </c>
      <c r="AG568" s="53" t="s">
        <v>1843</v>
      </c>
      <c r="AH568" s="53" t="s">
        <v>1844</v>
      </c>
      <c r="AI568" s="53" t="s">
        <v>1849</v>
      </c>
      <c r="AJ568" s="53" t="s">
        <v>1824</v>
      </c>
      <c r="AK568" s="53" t="s">
        <v>496</v>
      </c>
      <c r="AL568" s="53" t="s">
        <v>1830</v>
      </c>
      <c r="AM568" s="53" t="s">
        <v>1831</v>
      </c>
      <c r="AN568" s="53" t="s">
        <v>1769</v>
      </c>
      <c r="AO568" s="53" t="s">
        <v>641</v>
      </c>
    </row>
    <row r="569" spans="1:41" x14ac:dyDescent="0.25">
      <c r="A569" s="53" t="s">
        <v>25</v>
      </c>
      <c r="B569" s="53" t="s">
        <v>1872</v>
      </c>
      <c r="C569" s="53" t="s">
        <v>1873</v>
      </c>
      <c r="D569" s="53" t="s">
        <v>1841</v>
      </c>
      <c r="E569" s="53" t="s">
        <v>1842</v>
      </c>
      <c r="F569" s="53" t="s">
        <v>775</v>
      </c>
      <c r="G569" s="53" t="s">
        <v>1813</v>
      </c>
      <c r="H569" s="53" t="s">
        <v>775</v>
      </c>
      <c r="I569" s="53" t="s">
        <v>1813</v>
      </c>
      <c r="J569" s="53" t="s">
        <v>1843</v>
      </c>
      <c r="K569" s="53" t="s">
        <v>1844</v>
      </c>
      <c r="L569" s="53" t="s">
        <v>1874</v>
      </c>
      <c r="M569" s="53" t="s">
        <v>1816</v>
      </c>
      <c r="N569" s="53" t="s">
        <v>1817</v>
      </c>
      <c r="O569" s="53" t="s">
        <v>1818</v>
      </c>
      <c r="P569" s="53" t="s">
        <v>1819</v>
      </c>
      <c r="Q569" s="53" t="s">
        <v>1820</v>
      </c>
      <c r="R569" s="53" t="s">
        <v>1821</v>
      </c>
      <c r="S569" s="53" t="s">
        <v>1875</v>
      </c>
      <c r="T569" s="53" t="s">
        <v>1876</v>
      </c>
      <c r="U569" s="53" t="s">
        <v>1824</v>
      </c>
      <c r="V569" s="53" t="s">
        <v>1825</v>
      </c>
      <c r="W569" s="53" t="s">
        <v>1848</v>
      </c>
      <c r="X569" s="53" t="s">
        <v>1825</v>
      </c>
      <c r="Y569" s="53" t="s">
        <v>1827</v>
      </c>
      <c r="Z569" s="53">
        <v>2739.07</v>
      </c>
      <c r="AA569" s="53">
        <v>2739.07</v>
      </c>
      <c r="AB569" s="53">
        <v>0</v>
      </c>
      <c r="AC569" s="53">
        <v>2739.07</v>
      </c>
      <c r="AD569" s="53">
        <v>0</v>
      </c>
      <c r="AE569" s="53">
        <v>0</v>
      </c>
      <c r="AF569" s="53" t="s">
        <v>1828</v>
      </c>
      <c r="AG569" s="53" t="s">
        <v>1843</v>
      </c>
      <c r="AH569" s="53" t="s">
        <v>1844</v>
      </c>
      <c r="AI569" s="53" t="s">
        <v>1849</v>
      </c>
      <c r="AJ569" s="53" t="s">
        <v>1824</v>
      </c>
      <c r="AK569" s="53" t="s">
        <v>496</v>
      </c>
      <c r="AL569" s="53" t="s">
        <v>1830</v>
      </c>
      <c r="AM569" s="53" t="s">
        <v>1831</v>
      </c>
      <c r="AN569" s="53" t="s">
        <v>1769</v>
      </c>
      <c r="AO569" s="53" t="s">
        <v>641</v>
      </c>
    </row>
    <row r="570" spans="1:41" x14ac:dyDescent="0.25">
      <c r="A570" s="53" t="s">
        <v>25</v>
      </c>
      <c r="B570" s="53" t="s">
        <v>1877</v>
      </c>
      <c r="C570" s="53" t="s">
        <v>1878</v>
      </c>
      <c r="D570" s="53" t="s">
        <v>1841</v>
      </c>
      <c r="E570" s="53" t="s">
        <v>1842</v>
      </c>
      <c r="F570" s="53" t="s">
        <v>775</v>
      </c>
      <c r="G570" s="53" t="s">
        <v>1813</v>
      </c>
      <c r="H570" s="53" t="s">
        <v>775</v>
      </c>
      <c r="I570" s="53" t="s">
        <v>1813</v>
      </c>
      <c r="J570" s="53" t="s">
        <v>1843</v>
      </c>
      <c r="K570" s="53" t="s">
        <v>1844</v>
      </c>
      <c r="L570" s="53" t="s">
        <v>1879</v>
      </c>
      <c r="M570" s="53" t="s">
        <v>1816</v>
      </c>
      <c r="N570" s="53" t="s">
        <v>1817</v>
      </c>
      <c r="O570" s="53" t="s">
        <v>1818</v>
      </c>
      <c r="P570" s="53" t="s">
        <v>1819</v>
      </c>
      <c r="Q570" s="53" t="s">
        <v>1820</v>
      </c>
      <c r="R570" s="53" t="s">
        <v>1821</v>
      </c>
      <c r="S570" s="53" t="s">
        <v>1880</v>
      </c>
      <c r="T570" s="53" t="s">
        <v>1881</v>
      </c>
      <c r="U570" s="53" t="s">
        <v>1824</v>
      </c>
      <c r="V570" s="53" t="s">
        <v>1825</v>
      </c>
      <c r="W570" s="53" t="s">
        <v>1826</v>
      </c>
      <c r="X570" s="53" t="s">
        <v>1825</v>
      </c>
      <c r="Y570" s="53" t="s">
        <v>1827</v>
      </c>
      <c r="Z570" s="53">
        <v>234.54</v>
      </c>
      <c r="AA570" s="53">
        <v>234.54</v>
      </c>
      <c r="AB570" s="53">
        <v>0</v>
      </c>
      <c r="AC570" s="53">
        <v>234.54</v>
      </c>
      <c r="AD570" s="53">
        <v>0</v>
      </c>
      <c r="AE570" s="53">
        <v>0</v>
      </c>
      <c r="AF570" s="53" t="s">
        <v>1828</v>
      </c>
      <c r="AG570" s="53" t="s">
        <v>1843</v>
      </c>
      <c r="AH570" s="53" t="s">
        <v>1844</v>
      </c>
      <c r="AI570" s="53" t="s">
        <v>1849</v>
      </c>
      <c r="AJ570" s="53" t="s">
        <v>1824</v>
      </c>
      <c r="AK570" s="53" t="s">
        <v>496</v>
      </c>
      <c r="AL570" s="53" t="s">
        <v>1830</v>
      </c>
      <c r="AM570" s="53" t="s">
        <v>1831</v>
      </c>
      <c r="AN570" s="53" t="s">
        <v>1769</v>
      </c>
      <c r="AO570" s="53" t="s">
        <v>641</v>
      </c>
    </row>
    <row r="571" spans="1:41" x14ac:dyDescent="0.25">
      <c r="A571" s="53" t="s">
        <v>25</v>
      </c>
      <c r="B571" s="53" t="s">
        <v>1877</v>
      </c>
      <c r="C571" s="53" t="s">
        <v>1878</v>
      </c>
      <c r="D571" s="53" t="s">
        <v>1841</v>
      </c>
      <c r="E571" s="53" t="s">
        <v>1842</v>
      </c>
      <c r="F571" s="53" t="s">
        <v>775</v>
      </c>
      <c r="G571" s="53" t="s">
        <v>1813</v>
      </c>
      <c r="H571" s="53" t="s">
        <v>775</v>
      </c>
      <c r="I571" s="53" t="s">
        <v>1813</v>
      </c>
      <c r="J571" s="53" t="s">
        <v>1843</v>
      </c>
      <c r="K571" s="53" t="s">
        <v>1844</v>
      </c>
      <c r="L571" s="53" t="s">
        <v>1879</v>
      </c>
      <c r="M571" s="53" t="s">
        <v>1816</v>
      </c>
      <c r="N571" s="53" t="s">
        <v>1817</v>
      </c>
      <c r="O571" s="53" t="s">
        <v>1818</v>
      </c>
      <c r="P571" s="53" t="s">
        <v>1819</v>
      </c>
      <c r="Q571" s="53" t="s">
        <v>1820</v>
      </c>
      <c r="R571" s="53" t="s">
        <v>1821</v>
      </c>
      <c r="S571" s="53" t="s">
        <v>1880</v>
      </c>
      <c r="T571" s="53" t="s">
        <v>1881</v>
      </c>
      <c r="U571" s="53" t="s">
        <v>1824</v>
      </c>
      <c r="V571" s="53" t="s">
        <v>1825</v>
      </c>
      <c r="W571" s="53" t="s">
        <v>1832</v>
      </c>
      <c r="X571" s="53" t="s">
        <v>1825</v>
      </c>
      <c r="Y571" s="53" t="s">
        <v>1827</v>
      </c>
      <c r="Z571" s="53">
        <v>129.69</v>
      </c>
      <c r="AA571" s="53">
        <v>129.69</v>
      </c>
      <c r="AB571" s="53">
        <v>0</v>
      </c>
      <c r="AC571" s="53">
        <v>129.69</v>
      </c>
      <c r="AD571" s="53">
        <v>0</v>
      </c>
      <c r="AE571" s="53">
        <v>0</v>
      </c>
      <c r="AF571" s="53" t="s">
        <v>1828</v>
      </c>
      <c r="AG571" s="53" t="s">
        <v>1843</v>
      </c>
      <c r="AH571" s="53" t="s">
        <v>1844</v>
      </c>
      <c r="AI571" s="53" t="s">
        <v>1849</v>
      </c>
      <c r="AJ571" s="53" t="s">
        <v>1824</v>
      </c>
      <c r="AK571" s="53" t="s">
        <v>496</v>
      </c>
      <c r="AL571" s="53" t="s">
        <v>1830</v>
      </c>
      <c r="AM571" s="53" t="s">
        <v>1831</v>
      </c>
      <c r="AN571" s="53" t="s">
        <v>1769</v>
      </c>
      <c r="AO571" s="53" t="s">
        <v>641</v>
      </c>
    </row>
    <row r="572" spans="1:41" x14ac:dyDescent="0.25">
      <c r="A572" s="53" t="s">
        <v>25</v>
      </c>
      <c r="B572" s="53" t="s">
        <v>1877</v>
      </c>
      <c r="C572" s="53" t="s">
        <v>1878</v>
      </c>
      <c r="D572" s="53" t="s">
        <v>1841</v>
      </c>
      <c r="E572" s="53" t="s">
        <v>1842</v>
      </c>
      <c r="F572" s="53" t="s">
        <v>775</v>
      </c>
      <c r="G572" s="53" t="s">
        <v>1813</v>
      </c>
      <c r="H572" s="53" t="s">
        <v>775</v>
      </c>
      <c r="I572" s="53" t="s">
        <v>1813</v>
      </c>
      <c r="J572" s="53" t="s">
        <v>1843</v>
      </c>
      <c r="K572" s="53" t="s">
        <v>1844</v>
      </c>
      <c r="L572" s="53" t="s">
        <v>1879</v>
      </c>
      <c r="M572" s="53" t="s">
        <v>1816</v>
      </c>
      <c r="N572" s="53" t="s">
        <v>1817</v>
      </c>
      <c r="O572" s="53" t="s">
        <v>1818</v>
      </c>
      <c r="P572" s="53" t="s">
        <v>1819</v>
      </c>
      <c r="Q572" s="53" t="s">
        <v>1820</v>
      </c>
      <c r="R572" s="53" t="s">
        <v>1821</v>
      </c>
      <c r="S572" s="53" t="s">
        <v>1880</v>
      </c>
      <c r="T572" s="53" t="s">
        <v>1881</v>
      </c>
      <c r="U572" s="53" t="s">
        <v>1824</v>
      </c>
      <c r="V572" s="53" t="s">
        <v>1825</v>
      </c>
      <c r="W572" s="53" t="s">
        <v>1837</v>
      </c>
      <c r="X572" s="53" t="s">
        <v>1825</v>
      </c>
      <c r="Y572" s="53" t="s">
        <v>1827</v>
      </c>
      <c r="Z572" s="53">
        <v>145.75</v>
      </c>
      <c r="AA572" s="53">
        <v>145.75</v>
      </c>
      <c r="AB572" s="53">
        <v>0</v>
      </c>
      <c r="AC572" s="53">
        <v>145.75</v>
      </c>
      <c r="AD572" s="53">
        <v>0</v>
      </c>
      <c r="AE572" s="53">
        <v>0</v>
      </c>
      <c r="AF572" s="53" t="s">
        <v>1828</v>
      </c>
      <c r="AG572" s="53" t="s">
        <v>1843</v>
      </c>
      <c r="AH572" s="53" t="s">
        <v>1844</v>
      </c>
      <c r="AI572" s="53" t="s">
        <v>1849</v>
      </c>
      <c r="AJ572" s="53" t="s">
        <v>1824</v>
      </c>
      <c r="AK572" s="53" t="s">
        <v>496</v>
      </c>
      <c r="AL572" s="53" t="s">
        <v>1830</v>
      </c>
      <c r="AM572" s="53" t="s">
        <v>1831</v>
      </c>
      <c r="AN572" s="53" t="s">
        <v>1769</v>
      </c>
      <c r="AO572" s="53" t="s">
        <v>641</v>
      </c>
    </row>
    <row r="573" spans="1:41" x14ac:dyDescent="0.25">
      <c r="A573" s="53" t="s">
        <v>25</v>
      </c>
      <c r="B573" s="53" t="s">
        <v>1877</v>
      </c>
      <c r="C573" s="53" t="s">
        <v>1878</v>
      </c>
      <c r="D573" s="53" t="s">
        <v>1841</v>
      </c>
      <c r="E573" s="53" t="s">
        <v>1842</v>
      </c>
      <c r="F573" s="53" t="s">
        <v>775</v>
      </c>
      <c r="G573" s="53" t="s">
        <v>1813</v>
      </c>
      <c r="H573" s="53" t="s">
        <v>775</v>
      </c>
      <c r="I573" s="53" t="s">
        <v>1813</v>
      </c>
      <c r="J573" s="53" t="s">
        <v>1843</v>
      </c>
      <c r="K573" s="53" t="s">
        <v>1844</v>
      </c>
      <c r="L573" s="53" t="s">
        <v>1879</v>
      </c>
      <c r="M573" s="53" t="s">
        <v>1816</v>
      </c>
      <c r="N573" s="53" t="s">
        <v>1817</v>
      </c>
      <c r="O573" s="53" t="s">
        <v>1818</v>
      </c>
      <c r="P573" s="53" t="s">
        <v>1819</v>
      </c>
      <c r="Q573" s="53" t="s">
        <v>1820</v>
      </c>
      <c r="R573" s="53" t="s">
        <v>1821</v>
      </c>
      <c r="S573" s="53" t="s">
        <v>1880</v>
      </c>
      <c r="T573" s="53" t="s">
        <v>1881</v>
      </c>
      <c r="U573" s="53" t="s">
        <v>1824</v>
      </c>
      <c r="V573" s="53" t="s">
        <v>1825</v>
      </c>
      <c r="W573" s="53" t="s">
        <v>1838</v>
      </c>
      <c r="X573" s="53" t="s">
        <v>1825</v>
      </c>
      <c r="Y573" s="53" t="s">
        <v>1827</v>
      </c>
      <c r="Z573" s="53">
        <v>46.38</v>
      </c>
      <c r="AA573" s="53">
        <v>46.38</v>
      </c>
      <c r="AB573" s="53">
        <v>0</v>
      </c>
      <c r="AC573" s="53">
        <v>46.38</v>
      </c>
      <c r="AD573" s="53">
        <v>0</v>
      </c>
      <c r="AE573" s="53">
        <v>0</v>
      </c>
      <c r="AF573" s="53" t="s">
        <v>1828</v>
      </c>
      <c r="AG573" s="53" t="s">
        <v>1843</v>
      </c>
      <c r="AH573" s="53" t="s">
        <v>1844</v>
      </c>
      <c r="AI573" s="53" t="s">
        <v>1849</v>
      </c>
      <c r="AJ573" s="53" t="s">
        <v>1824</v>
      </c>
      <c r="AK573" s="53" t="s">
        <v>496</v>
      </c>
      <c r="AL573" s="53" t="s">
        <v>1830</v>
      </c>
      <c r="AM573" s="53" t="s">
        <v>1831</v>
      </c>
      <c r="AN573" s="53" t="s">
        <v>1769</v>
      </c>
      <c r="AO573" s="53" t="s">
        <v>641</v>
      </c>
    </row>
    <row r="574" spans="1:41" x14ac:dyDescent="0.25">
      <c r="A574" s="53" t="s">
        <v>25</v>
      </c>
      <c r="B574" s="53" t="s">
        <v>1882</v>
      </c>
      <c r="C574" s="53" t="s">
        <v>1883</v>
      </c>
      <c r="D574" s="53" t="s">
        <v>1841</v>
      </c>
      <c r="E574" s="53" t="s">
        <v>1842</v>
      </c>
      <c r="F574" s="53" t="s">
        <v>775</v>
      </c>
      <c r="G574" s="53" t="s">
        <v>1813</v>
      </c>
      <c r="H574" s="53" t="s">
        <v>775</v>
      </c>
      <c r="I574" s="53" t="s">
        <v>1813</v>
      </c>
      <c r="J574" s="53" t="s">
        <v>1843</v>
      </c>
      <c r="K574" s="53" t="s">
        <v>1844</v>
      </c>
      <c r="L574" s="53" t="s">
        <v>1884</v>
      </c>
      <c r="M574" s="53" t="s">
        <v>1816</v>
      </c>
      <c r="N574" s="53" t="s">
        <v>1817</v>
      </c>
      <c r="O574" s="53" t="s">
        <v>1818</v>
      </c>
      <c r="P574" s="53" t="s">
        <v>1819</v>
      </c>
      <c r="Q574" s="53" t="s">
        <v>1820</v>
      </c>
      <c r="R574" s="53" t="s">
        <v>1821</v>
      </c>
      <c r="S574" s="53" t="s">
        <v>1885</v>
      </c>
      <c r="T574" s="53" t="s">
        <v>1886</v>
      </c>
      <c r="U574" s="53" t="s">
        <v>1824</v>
      </c>
      <c r="V574" s="53" t="s">
        <v>1825</v>
      </c>
      <c r="W574" s="53" t="s">
        <v>1826</v>
      </c>
      <c r="X574" s="53" t="s">
        <v>1825</v>
      </c>
      <c r="Y574" s="53" t="s">
        <v>1827</v>
      </c>
      <c r="Z574" s="53">
        <v>985.66</v>
      </c>
      <c r="AA574" s="53">
        <v>985.66</v>
      </c>
      <c r="AB574" s="53">
        <v>0</v>
      </c>
      <c r="AC574" s="53">
        <v>985.66</v>
      </c>
      <c r="AD574" s="53">
        <v>0</v>
      </c>
      <c r="AE574" s="53">
        <v>0</v>
      </c>
      <c r="AF574" s="53" t="s">
        <v>1828</v>
      </c>
      <c r="AG574" s="53" t="s">
        <v>1843</v>
      </c>
      <c r="AH574" s="53" t="s">
        <v>1844</v>
      </c>
      <c r="AI574" s="53" t="s">
        <v>1849</v>
      </c>
      <c r="AJ574" s="53" t="s">
        <v>1824</v>
      </c>
      <c r="AK574" s="53" t="s">
        <v>496</v>
      </c>
      <c r="AL574" s="53" t="s">
        <v>1830</v>
      </c>
      <c r="AM574" s="53" t="s">
        <v>1831</v>
      </c>
      <c r="AN574" s="53" t="s">
        <v>1769</v>
      </c>
      <c r="AO574" s="53" t="s">
        <v>641</v>
      </c>
    </row>
    <row r="575" spans="1:41" x14ac:dyDescent="0.25">
      <c r="A575" s="53" t="s">
        <v>25</v>
      </c>
      <c r="B575" s="53" t="s">
        <v>1882</v>
      </c>
      <c r="C575" s="53" t="s">
        <v>1883</v>
      </c>
      <c r="D575" s="53" t="s">
        <v>1841</v>
      </c>
      <c r="E575" s="53" t="s">
        <v>1842</v>
      </c>
      <c r="F575" s="53" t="s">
        <v>775</v>
      </c>
      <c r="G575" s="53" t="s">
        <v>1813</v>
      </c>
      <c r="H575" s="53" t="s">
        <v>775</v>
      </c>
      <c r="I575" s="53" t="s">
        <v>1813</v>
      </c>
      <c r="J575" s="53" t="s">
        <v>1843</v>
      </c>
      <c r="K575" s="53" t="s">
        <v>1844</v>
      </c>
      <c r="L575" s="53" t="s">
        <v>1884</v>
      </c>
      <c r="M575" s="53" t="s">
        <v>1816</v>
      </c>
      <c r="N575" s="53" t="s">
        <v>1817</v>
      </c>
      <c r="O575" s="53" t="s">
        <v>1818</v>
      </c>
      <c r="P575" s="53" t="s">
        <v>1819</v>
      </c>
      <c r="Q575" s="53" t="s">
        <v>1820</v>
      </c>
      <c r="R575" s="53" t="s">
        <v>1821</v>
      </c>
      <c r="S575" s="53" t="s">
        <v>1885</v>
      </c>
      <c r="T575" s="53" t="s">
        <v>1886</v>
      </c>
      <c r="U575" s="53" t="s">
        <v>1824</v>
      </c>
      <c r="V575" s="53" t="s">
        <v>1825</v>
      </c>
      <c r="W575" s="53" t="s">
        <v>1832</v>
      </c>
      <c r="X575" s="53" t="s">
        <v>1825</v>
      </c>
      <c r="Y575" s="53" t="s">
        <v>1827</v>
      </c>
      <c r="Z575" s="53">
        <v>58.27</v>
      </c>
      <c r="AA575" s="53">
        <v>58.27</v>
      </c>
      <c r="AB575" s="53">
        <v>0</v>
      </c>
      <c r="AC575" s="53">
        <v>58.27</v>
      </c>
      <c r="AD575" s="53">
        <v>0</v>
      </c>
      <c r="AE575" s="53">
        <v>0</v>
      </c>
      <c r="AF575" s="53" t="s">
        <v>1828</v>
      </c>
      <c r="AG575" s="53" t="s">
        <v>1843</v>
      </c>
      <c r="AH575" s="53" t="s">
        <v>1844</v>
      </c>
      <c r="AI575" s="53" t="s">
        <v>1849</v>
      </c>
      <c r="AJ575" s="53" t="s">
        <v>1824</v>
      </c>
      <c r="AK575" s="53" t="s">
        <v>496</v>
      </c>
      <c r="AL575" s="53" t="s">
        <v>1830</v>
      </c>
      <c r="AM575" s="53" t="s">
        <v>1831</v>
      </c>
      <c r="AN575" s="53" t="s">
        <v>1769</v>
      </c>
      <c r="AO575" s="53" t="s">
        <v>641</v>
      </c>
    </row>
    <row r="576" spans="1:41" x14ac:dyDescent="0.25">
      <c r="A576" s="53" t="s">
        <v>25</v>
      </c>
      <c r="B576" s="53" t="s">
        <v>1882</v>
      </c>
      <c r="C576" s="53" t="s">
        <v>1883</v>
      </c>
      <c r="D576" s="53" t="s">
        <v>1841</v>
      </c>
      <c r="E576" s="53" t="s">
        <v>1842</v>
      </c>
      <c r="F576" s="53" t="s">
        <v>775</v>
      </c>
      <c r="G576" s="53" t="s">
        <v>1813</v>
      </c>
      <c r="H576" s="53" t="s">
        <v>775</v>
      </c>
      <c r="I576" s="53" t="s">
        <v>1813</v>
      </c>
      <c r="J576" s="53" t="s">
        <v>1843</v>
      </c>
      <c r="K576" s="53" t="s">
        <v>1844</v>
      </c>
      <c r="L576" s="53" t="s">
        <v>1884</v>
      </c>
      <c r="M576" s="53" t="s">
        <v>1816</v>
      </c>
      <c r="N576" s="53" t="s">
        <v>1817</v>
      </c>
      <c r="O576" s="53" t="s">
        <v>1818</v>
      </c>
      <c r="P576" s="53" t="s">
        <v>1819</v>
      </c>
      <c r="Q576" s="53" t="s">
        <v>1820</v>
      </c>
      <c r="R576" s="53" t="s">
        <v>1821</v>
      </c>
      <c r="S576" s="53" t="s">
        <v>1885</v>
      </c>
      <c r="T576" s="53" t="s">
        <v>1886</v>
      </c>
      <c r="U576" s="53" t="s">
        <v>1824</v>
      </c>
      <c r="V576" s="53" t="s">
        <v>1825</v>
      </c>
      <c r="W576" s="53" t="s">
        <v>1837</v>
      </c>
      <c r="X576" s="53" t="s">
        <v>1825</v>
      </c>
      <c r="Y576" s="53" t="s">
        <v>1827</v>
      </c>
      <c r="Z576" s="53">
        <v>101.44</v>
      </c>
      <c r="AA576" s="53">
        <v>101.44</v>
      </c>
      <c r="AB576" s="53">
        <v>0</v>
      </c>
      <c r="AC576" s="53">
        <v>101.44</v>
      </c>
      <c r="AD576" s="53">
        <v>0</v>
      </c>
      <c r="AE576" s="53">
        <v>0</v>
      </c>
      <c r="AF576" s="53" t="s">
        <v>1828</v>
      </c>
      <c r="AG576" s="53" t="s">
        <v>1843</v>
      </c>
      <c r="AH576" s="53" t="s">
        <v>1844</v>
      </c>
      <c r="AI576" s="53" t="s">
        <v>1849</v>
      </c>
      <c r="AJ576" s="53" t="s">
        <v>1824</v>
      </c>
      <c r="AK576" s="53" t="s">
        <v>496</v>
      </c>
      <c r="AL576" s="53" t="s">
        <v>1830</v>
      </c>
      <c r="AM576" s="53" t="s">
        <v>1831</v>
      </c>
      <c r="AN576" s="53" t="s">
        <v>1769</v>
      </c>
      <c r="AO576" s="53" t="s">
        <v>641</v>
      </c>
    </row>
    <row r="577" spans="1:41" x14ac:dyDescent="0.25">
      <c r="A577" s="53" t="s">
        <v>25</v>
      </c>
      <c r="B577" s="53" t="s">
        <v>1882</v>
      </c>
      <c r="C577" s="53" t="s">
        <v>1883</v>
      </c>
      <c r="D577" s="53" t="s">
        <v>1841</v>
      </c>
      <c r="E577" s="53" t="s">
        <v>1842</v>
      </c>
      <c r="F577" s="53" t="s">
        <v>775</v>
      </c>
      <c r="G577" s="53" t="s">
        <v>1813</v>
      </c>
      <c r="H577" s="53" t="s">
        <v>775</v>
      </c>
      <c r="I577" s="53" t="s">
        <v>1813</v>
      </c>
      <c r="J577" s="53" t="s">
        <v>1843</v>
      </c>
      <c r="K577" s="53" t="s">
        <v>1844</v>
      </c>
      <c r="L577" s="53" t="s">
        <v>1884</v>
      </c>
      <c r="M577" s="53" t="s">
        <v>1816</v>
      </c>
      <c r="N577" s="53" t="s">
        <v>1817</v>
      </c>
      <c r="O577" s="53" t="s">
        <v>1818</v>
      </c>
      <c r="P577" s="53" t="s">
        <v>1819</v>
      </c>
      <c r="Q577" s="53" t="s">
        <v>1820</v>
      </c>
      <c r="R577" s="53" t="s">
        <v>1821</v>
      </c>
      <c r="S577" s="53" t="s">
        <v>1885</v>
      </c>
      <c r="T577" s="53" t="s">
        <v>1886</v>
      </c>
      <c r="U577" s="53" t="s">
        <v>1824</v>
      </c>
      <c r="V577" s="53" t="s">
        <v>1825</v>
      </c>
      <c r="W577" s="53" t="s">
        <v>1838</v>
      </c>
      <c r="X577" s="53" t="s">
        <v>1825</v>
      </c>
      <c r="Y577" s="53" t="s">
        <v>1827</v>
      </c>
      <c r="Z577" s="53">
        <v>15.21</v>
      </c>
      <c r="AA577" s="53">
        <v>15.21</v>
      </c>
      <c r="AB577" s="53">
        <v>0</v>
      </c>
      <c r="AC577" s="53">
        <v>15.21</v>
      </c>
      <c r="AD577" s="53">
        <v>0</v>
      </c>
      <c r="AE577" s="53">
        <v>0</v>
      </c>
      <c r="AF577" s="53" t="s">
        <v>1828</v>
      </c>
      <c r="AG577" s="53" t="s">
        <v>1843</v>
      </c>
      <c r="AH577" s="53" t="s">
        <v>1844</v>
      </c>
      <c r="AI577" s="53" t="s">
        <v>1849</v>
      </c>
      <c r="AJ577" s="53" t="s">
        <v>1824</v>
      </c>
      <c r="AK577" s="53" t="s">
        <v>496</v>
      </c>
      <c r="AL577" s="53" t="s">
        <v>1830</v>
      </c>
      <c r="AM577" s="53" t="s">
        <v>1831</v>
      </c>
      <c r="AN577" s="53" t="s">
        <v>1769</v>
      </c>
      <c r="AO577" s="53" t="s">
        <v>641</v>
      </c>
    </row>
    <row r="578" spans="1:41" x14ac:dyDescent="0.25">
      <c r="A578" s="53" t="s">
        <v>25</v>
      </c>
      <c r="B578" s="53" t="s">
        <v>1887</v>
      </c>
      <c r="C578" s="53" t="s">
        <v>1888</v>
      </c>
      <c r="D578" s="53" t="s">
        <v>1889</v>
      </c>
      <c r="E578" s="53" t="s">
        <v>1890</v>
      </c>
      <c r="F578" s="53" t="s">
        <v>775</v>
      </c>
      <c r="G578" s="53" t="s">
        <v>1813</v>
      </c>
      <c r="H578" s="53" t="s">
        <v>775</v>
      </c>
      <c r="I578" s="53" t="s">
        <v>1813</v>
      </c>
      <c r="J578" s="53" t="s">
        <v>1891</v>
      </c>
      <c r="K578" s="53" t="s">
        <v>1892</v>
      </c>
      <c r="L578" s="53" t="s">
        <v>1893</v>
      </c>
      <c r="M578" s="53" t="s">
        <v>1816</v>
      </c>
      <c r="N578" s="53" t="s">
        <v>1817</v>
      </c>
      <c r="O578" s="53" t="s">
        <v>1818</v>
      </c>
      <c r="P578" s="53" t="s">
        <v>1819</v>
      </c>
      <c r="Q578" s="53" t="s">
        <v>1820</v>
      </c>
      <c r="R578" s="53" t="s">
        <v>1821</v>
      </c>
      <c r="S578" s="53" t="s">
        <v>1894</v>
      </c>
      <c r="T578" s="53" t="s">
        <v>1895</v>
      </c>
      <c r="U578" s="53" t="s">
        <v>1824</v>
      </c>
      <c r="V578" s="53" t="s">
        <v>1825</v>
      </c>
      <c r="W578" s="53" t="s">
        <v>1826</v>
      </c>
      <c r="X578" s="53" t="s">
        <v>1825</v>
      </c>
      <c r="Y578" s="53" t="s">
        <v>1827</v>
      </c>
      <c r="Z578" s="53">
        <v>309.99</v>
      </c>
      <c r="AA578" s="53">
        <v>309.99</v>
      </c>
      <c r="AB578" s="53">
        <v>0</v>
      </c>
      <c r="AC578" s="53">
        <v>309.99</v>
      </c>
      <c r="AD578" s="53">
        <v>0</v>
      </c>
      <c r="AE578" s="53">
        <v>0</v>
      </c>
      <c r="AF578" s="53" t="s">
        <v>1828</v>
      </c>
      <c r="AG578" s="53" t="s">
        <v>1891</v>
      </c>
      <c r="AH578" s="53" t="s">
        <v>1892</v>
      </c>
      <c r="AI578" s="53" t="s">
        <v>1829</v>
      </c>
      <c r="AJ578" s="53" t="s">
        <v>1824</v>
      </c>
      <c r="AK578" s="53" t="s">
        <v>496</v>
      </c>
      <c r="AL578" s="53" t="s">
        <v>1830</v>
      </c>
      <c r="AM578" s="53" t="s">
        <v>1831</v>
      </c>
      <c r="AN578" s="53" t="s">
        <v>1769</v>
      </c>
      <c r="AO578" s="53" t="s">
        <v>641</v>
      </c>
    </row>
    <row r="579" spans="1:41" x14ac:dyDescent="0.25">
      <c r="A579" s="53" t="s">
        <v>25</v>
      </c>
      <c r="B579" s="53" t="s">
        <v>1887</v>
      </c>
      <c r="C579" s="53" t="s">
        <v>1888</v>
      </c>
      <c r="D579" s="53" t="s">
        <v>1889</v>
      </c>
      <c r="E579" s="53" t="s">
        <v>1890</v>
      </c>
      <c r="F579" s="53" t="s">
        <v>775</v>
      </c>
      <c r="G579" s="53" t="s">
        <v>1813</v>
      </c>
      <c r="H579" s="53" t="s">
        <v>775</v>
      </c>
      <c r="I579" s="53" t="s">
        <v>1813</v>
      </c>
      <c r="J579" s="53" t="s">
        <v>1891</v>
      </c>
      <c r="K579" s="53" t="s">
        <v>1892</v>
      </c>
      <c r="L579" s="53" t="s">
        <v>1893</v>
      </c>
      <c r="M579" s="53" t="s">
        <v>1816</v>
      </c>
      <c r="N579" s="53" t="s">
        <v>1817</v>
      </c>
      <c r="O579" s="53" t="s">
        <v>1818</v>
      </c>
      <c r="P579" s="53" t="s">
        <v>1819</v>
      </c>
      <c r="Q579" s="53" t="s">
        <v>1820</v>
      </c>
      <c r="R579" s="53" t="s">
        <v>1821</v>
      </c>
      <c r="S579" s="53" t="s">
        <v>1894</v>
      </c>
      <c r="T579" s="53" t="s">
        <v>1895</v>
      </c>
      <c r="U579" s="53" t="s">
        <v>1824</v>
      </c>
      <c r="V579" s="53" t="s">
        <v>1825</v>
      </c>
      <c r="W579" s="53" t="s">
        <v>1832</v>
      </c>
      <c r="X579" s="53" t="s">
        <v>1825</v>
      </c>
      <c r="Y579" s="53" t="s">
        <v>1827</v>
      </c>
      <c r="Z579" s="53">
        <v>3724.45</v>
      </c>
      <c r="AA579" s="53">
        <v>3724.45</v>
      </c>
      <c r="AB579" s="53">
        <v>0</v>
      </c>
      <c r="AC579" s="53">
        <v>3724.45</v>
      </c>
      <c r="AD579" s="53">
        <v>0</v>
      </c>
      <c r="AE579" s="53">
        <v>0</v>
      </c>
      <c r="AF579" s="53" t="s">
        <v>1828</v>
      </c>
      <c r="AG579" s="53" t="s">
        <v>1891</v>
      </c>
      <c r="AH579" s="53" t="s">
        <v>1892</v>
      </c>
      <c r="AI579" s="53" t="s">
        <v>1829</v>
      </c>
      <c r="AJ579" s="53" t="s">
        <v>1824</v>
      </c>
      <c r="AK579" s="53" t="s">
        <v>496</v>
      </c>
      <c r="AL579" s="53" t="s">
        <v>1830</v>
      </c>
      <c r="AM579" s="53" t="s">
        <v>1831</v>
      </c>
      <c r="AN579" s="53" t="s">
        <v>1769</v>
      </c>
      <c r="AO579" s="53" t="s">
        <v>641</v>
      </c>
    </row>
    <row r="580" spans="1:41" x14ac:dyDescent="0.25">
      <c r="A580" s="53" t="s">
        <v>25</v>
      </c>
      <c r="B580" s="53" t="s">
        <v>1887</v>
      </c>
      <c r="C580" s="53" t="s">
        <v>1888</v>
      </c>
      <c r="D580" s="53" t="s">
        <v>1889</v>
      </c>
      <c r="E580" s="53" t="s">
        <v>1890</v>
      </c>
      <c r="F580" s="53" t="s">
        <v>775</v>
      </c>
      <c r="G580" s="53" t="s">
        <v>1813</v>
      </c>
      <c r="H580" s="53" t="s">
        <v>775</v>
      </c>
      <c r="I580" s="53" t="s">
        <v>1813</v>
      </c>
      <c r="J580" s="53" t="s">
        <v>1891</v>
      </c>
      <c r="K580" s="53" t="s">
        <v>1892</v>
      </c>
      <c r="L580" s="53" t="s">
        <v>1893</v>
      </c>
      <c r="M580" s="53" t="s">
        <v>1816</v>
      </c>
      <c r="N580" s="53" t="s">
        <v>1817</v>
      </c>
      <c r="O580" s="53" t="s">
        <v>1818</v>
      </c>
      <c r="P580" s="53" t="s">
        <v>1819</v>
      </c>
      <c r="Q580" s="53" t="s">
        <v>1820</v>
      </c>
      <c r="R580" s="53" t="s">
        <v>1821</v>
      </c>
      <c r="S580" s="53" t="s">
        <v>1894</v>
      </c>
      <c r="T580" s="53" t="s">
        <v>1895</v>
      </c>
      <c r="U580" s="53" t="s">
        <v>1824</v>
      </c>
      <c r="V580" s="53" t="s">
        <v>1825</v>
      </c>
      <c r="W580" s="53" t="s">
        <v>1833</v>
      </c>
      <c r="X580" s="53" t="s">
        <v>1835</v>
      </c>
      <c r="Y580" s="53" t="s">
        <v>1827</v>
      </c>
      <c r="Z580" s="53">
        <v>59.99</v>
      </c>
      <c r="AA580" s="53">
        <v>59.99</v>
      </c>
      <c r="AB580" s="53">
        <v>0</v>
      </c>
      <c r="AC580" s="53">
        <v>59.99</v>
      </c>
      <c r="AD580" s="53">
        <v>0</v>
      </c>
      <c r="AE580" s="53">
        <v>0</v>
      </c>
      <c r="AF580" s="53" t="s">
        <v>1828</v>
      </c>
      <c r="AG580" s="53" t="s">
        <v>1891</v>
      </c>
      <c r="AH580" s="53" t="s">
        <v>1892</v>
      </c>
      <c r="AI580" s="53" t="s">
        <v>1829</v>
      </c>
      <c r="AJ580" s="53" t="s">
        <v>1824</v>
      </c>
      <c r="AK580" s="53" t="s">
        <v>496</v>
      </c>
      <c r="AL580" s="53" t="s">
        <v>1830</v>
      </c>
      <c r="AM580" s="53" t="s">
        <v>1831</v>
      </c>
      <c r="AN580" s="53" t="s">
        <v>1769</v>
      </c>
      <c r="AO580" s="53" t="s">
        <v>641</v>
      </c>
    </row>
    <row r="581" spans="1:41" x14ac:dyDescent="0.25">
      <c r="A581" s="53" t="s">
        <v>25</v>
      </c>
      <c r="B581" s="53" t="s">
        <v>1887</v>
      </c>
      <c r="C581" s="53" t="s">
        <v>1888</v>
      </c>
      <c r="D581" s="53" t="s">
        <v>1889</v>
      </c>
      <c r="E581" s="53" t="s">
        <v>1890</v>
      </c>
      <c r="F581" s="53" t="s">
        <v>775</v>
      </c>
      <c r="G581" s="53" t="s">
        <v>1813</v>
      </c>
      <c r="H581" s="53" t="s">
        <v>775</v>
      </c>
      <c r="I581" s="53" t="s">
        <v>1813</v>
      </c>
      <c r="J581" s="53" t="s">
        <v>1891</v>
      </c>
      <c r="K581" s="53" t="s">
        <v>1892</v>
      </c>
      <c r="L581" s="53" t="s">
        <v>1893</v>
      </c>
      <c r="M581" s="53" t="s">
        <v>1816</v>
      </c>
      <c r="N581" s="53" t="s">
        <v>1817</v>
      </c>
      <c r="O581" s="53" t="s">
        <v>1818</v>
      </c>
      <c r="P581" s="53" t="s">
        <v>1819</v>
      </c>
      <c r="Q581" s="53" t="s">
        <v>1820</v>
      </c>
      <c r="R581" s="53" t="s">
        <v>1821</v>
      </c>
      <c r="S581" s="53" t="s">
        <v>1894</v>
      </c>
      <c r="T581" s="53" t="s">
        <v>1895</v>
      </c>
      <c r="U581" s="53" t="s">
        <v>1824</v>
      </c>
      <c r="V581" s="53" t="s">
        <v>1825</v>
      </c>
      <c r="W581" s="53" t="s">
        <v>1837</v>
      </c>
      <c r="X581" s="53" t="s">
        <v>1825</v>
      </c>
      <c r="Y581" s="53" t="s">
        <v>1827</v>
      </c>
      <c r="Z581" s="53">
        <v>905.57</v>
      </c>
      <c r="AA581" s="53">
        <v>905.57</v>
      </c>
      <c r="AB581" s="53">
        <v>0</v>
      </c>
      <c r="AC581" s="53">
        <v>905.57</v>
      </c>
      <c r="AD581" s="53">
        <v>0</v>
      </c>
      <c r="AE581" s="53">
        <v>0</v>
      </c>
      <c r="AF581" s="53" t="s">
        <v>1828</v>
      </c>
      <c r="AG581" s="53" t="s">
        <v>1891</v>
      </c>
      <c r="AH581" s="53" t="s">
        <v>1892</v>
      </c>
      <c r="AI581" s="53" t="s">
        <v>1829</v>
      </c>
      <c r="AJ581" s="53" t="s">
        <v>1824</v>
      </c>
      <c r="AK581" s="53" t="s">
        <v>496</v>
      </c>
      <c r="AL581" s="53" t="s">
        <v>1830</v>
      </c>
      <c r="AM581" s="53" t="s">
        <v>1831</v>
      </c>
      <c r="AN581" s="53" t="s">
        <v>1769</v>
      </c>
      <c r="AO581" s="53" t="s">
        <v>641</v>
      </c>
    </row>
    <row r="582" spans="1:41" x14ac:dyDescent="0.25">
      <c r="A582" s="53" t="s">
        <v>25</v>
      </c>
      <c r="B582" s="53" t="s">
        <v>1977</v>
      </c>
      <c r="C582" s="53" t="s">
        <v>1978</v>
      </c>
      <c r="D582" s="53" t="s">
        <v>1841</v>
      </c>
      <c r="E582" s="53" t="s">
        <v>1842</v>
      </c>
      <c r="F582" s="53" t="s">
        <v>775</v>
      </c>
      <c r="G582" s="53" t="s">
        <v>1813</v>
      </c>
      <c r="H582" s="53" t="s">
        <v>775</v>
      </c>
      <c r="I582" s="53" t="s">
        <v>1813</v>
      </c>
      <c r="J582" s="53" t="s">
        <v>1843</v>
      </c>
      <c r="K582" s="53" t="s">
        <v>1844</v>
      </c>
      <c r="L582" s="53" t="s">
        <v>1979</v>
      </c>
      <c r="M582" s="53" t="s">
        <v>1816</v>
      </c>
      <c r="N582" s="53" t="s">
        <v>1817</v>
      </c>
      <c r="O582" s="53" t="s">
        <v>1818</v>
      </c>
      <c r="P582" s="53" t="s">
        <v>1819</v>
      </c>
      <c r="Q582" s="53" t="s">
        <v>1820</v>
      </c>
      <c r="R582" s="53" t="s">
        <v>1821</v>
      </c>
      <c r="S582" s="53" t="s">
        <v>1980</v>
      </c>
      <c r="T582" s="53" t="s">
        <v>1981</v>
      </c>
      <c r="U582" s="53" t="s">
        <v>1824</v>
      </c>
      <c r="V582" s="53" t="s">
        <v>1825</v>
      </c>
      <c r="W582" s="53" t="s">
        <v>1856</v>
      </c>
      <c r="X582" s="53" t="s">
        <v>1857</v>
      </c>
      <c r="Y582" s="53" t="s">
        <v>1827</v>
      </c>
      <c r="Z582" s="53">
        <v>11.2</v>
      </c>
      <c r="AA582" s="53">
        <v>11.2</v>
      </c>
      <c r="AB582" s="53">
        <v>0</v>
      </c>
      <c r="AC582" s="53">
        <v>11.2</v>
      </c>
      <c r="AD582" s="53">
        <v>0</v>
      </c>
      <c r="AE582" s="53">
        <v>0</v>
      </c>
      <c r="AF582" s="53" t="s">
        <v>1828</v>
      </c>
      <c r="AG582" s="53" t="s">
        <v>1843</v>
      </c>
      <c r="AH582" s="53" t="s">
        <v>1844</v>
      </c>
      <c r="AI582" s="53" t="s">
        <v>1849</v>
      </c>
      <c r="AJ582" s="53" t="s">
        <v>1824</v>
      </c>
      <c r="AK582" s="53" t="s">
        <v>496</v>
      </c>
      <c r="AL582" s="53" t="s">
        <v>1830</v>
      </c>
      <c r="AM582" s="53" t="s">
        <v>1831</v>
      </c>
      <c r="AN582" s="53" t="s">
        <v>1769</v>
      </c>
      <c r="AO582" s="53" t="s">
        <v>641</v>
      </c>
    </row>
    <row r="583" spans="1:41" x14ac:dyDescent="0.25">
      <c r="A583" s="53" t="s">
        <v>25</v>
      </c>
      <c r="B583" s="53" t="s">
        <v>1896</v>
      </c>
      <c r="C583" s="53" t="s">
        <v>1897</v>
      </c>
      <c r="D583" s="53" t="s">
        <v>1841</v>
      </c>
      <c r="E583" s="53" t="s">
        <v>1842</v>
      </c>
      <c r="F583" s="53" t="s">
        <v>775</v>
      </c>
      <c r="G583" s="53" t="s">
        <v>1813</v>
      </c>
      <c r="H583" s="53" t="s">
        <v>775</v>
      </c>
      <c r="I583" s="53" t="s">
        <v>1813</v>
      </c>
      <c r="J583" s="53" t="s">
        <v>1843</v>
      </c>
      <c r="K583" s="53" t="s">
        <v>1844</v>
      </c>
      <c r="L583" s="53" t="s">
        <v>1898</v>
      </c>
      <c r="M583" s="53" t="s">
        <v>1816</v>
      </c>
      <c r="N583" s="53" t="s">
        <v>1817</v>
      </c>
      <c r="O583" s="53" t="s">
        <v>1818</v>
      </c>
      <c r="P583" s="53" t="s">
        <v>1819</v>
      </c>
      <c r="Q583" s="53" t="s">
        <v>1820</v>
      </c>
      <c r="R583" s="53" t="s">
        <v>1821</v>
      </c>
      <c r="S583" s="53" t="s">
        <v>1899</v>
      </c>
      <c r="T583" s="53" t="s">
        <v>1900</v>
      </c>
      <c r="U583" s="53" t="s">
        <v>1824</v>
      </c>
      <c r="V583" s="53" t="s">
        <v>1825</v>
      </c>
      <c r="W583" s="53" t="s">
        <v>1833</v>
      </c>
      <c r="X583" s="53" t="s">
        <v>1834</v>
      </c>
      <c r="Y583" s="53" t="s">
        <v>1827</v>
      </c>
      <c r="Z583" s="53">
        <v>5.26</v>
      </c>
      <c r="AA583" s="53">
        <v>5.26</v>
      </c>
      <c r="AB583" s="53">
        <v>0</v>
      </c>
      <c r="AC583" s="53">
        <v>5.26</v>
      </c>
      <c r="AD583" s="53">
        <v>0</v>
      </c>
      <c r="AE583" s="53">
        <v>0</v>
      </c>
      <c r="AF583" s="53" t="s">
        <v>1828</v>
      </c>
      <c r="AG583" s="53" t="s">
        <v>1843</v>
      </c>
      <c r="AH583" s="53" t="s">
        <v>1844</v>
      </c>
      <c r="AI583" s="53" t="s">
        <v>1849</v>
      </c>
      <c r="AJ583" s="53" t="s">
        <v>1824</v>
      </c>
      <c r="AK583" s="53" t="s">
        <v>496</v>
      </c>
      <c r="AL583" s="53" t="s">
        <v>1830</v>
      </c>
      <c r="AM583" s="53" t="s">
        <v>1831</v>
      </c>
      <c r="AN583" s="53" t="s">
        <v>1769</v>
      </c>
      <c r="AO583" s="53" t="s">
        <v>641</v>
      </c>
    </row>
    <row r="584" spans="1:41" x14ac:dyDescent="0.25">
      <c r="A584" s="53" t="s">
        <v>25</v>
      </c>
      <c r="B584" s="53" t="s">
        <v>1896</v>
      </c>
      <c r="C584" s="53" t="s">
        <v>1897</v>
      </c>
      <c r="D584" s="53" t="s">
        <v>1841</v>
      </c>
      <c r="E584" s="53" t="s">
        <v>1842</v>
      </c>
      <c r="F584" s="53" t="s">
        <v>775</v>
      </c>
      <c r="G584" s="53" t="s">
        <v>1813</v>
      </c>
      <c r="H584" s="53" t="s">
        <v>775</v>
      </c>
      <c r="I584" s="53" t="s">
        <v>1813</v>
      </c>
      <c r="J584" s="53" t="s">
        <v>1843</v>
      </c>
      <c r="K584" s="53" t="s">
        <v>1844</v>
      </c>
      <c r="L584" s="53" t="s">
        <v>1898</v>
      </c>
      <c r="M584" s="53" t="s">
        <v>1816</v>
      </c>
      <c r="N584" s="53" t="s">
        <v>1817</v>
      </c>
      <c r="O584" s="53" t="s">
        <v>1818</v>
      </c>
      <c r="P584" s="53" t="s">
        <v>1819</v>
      </c>
      <c r="Q584" s="53" t="s">
        <v>1820</v>
      </c>
      <c r="R584" s="53" t="s">
        <v>1821</v>
      </c>
      <c r="S584" s="53" t="s">
        <v>1899</v>
      </c>
      <c r="T584" s="53" t="s">
        <v>1900</v>
      </c>
      <c r="U584" s="53" t="s">
        <v>1824</v>
      </c>
      <c r="V584" s="53" t="s">
        <v>1825</v>
      </c>
      <c r="W584" s="53" t="s">
        <v>1848</v>
      </c>
      <c r="X584" s="53" t="s">
        <v>1825</v>
      </c>
      <c r="Y584" s="53" t="s">
        <v>1827</v>
      </c>
      <c r="Z584" s="53">
        <v>2244</v>
      </c>
      <c r="AA584" s="53">
        <v>2244</v>
      </c>
      <c r="AB584" s="53">
        <v>0</v>
      </c>
      <c r="AC584" s="53">
        <v>2244</v>
      </c>
      <c r="AD584" s="53">
        <v>0</v>
      </c>
      <c r="AE584" s="53">
        <v>0</v>
      </c>
      <c r="AF584" s="53" t="s">
        <v>1828</v>
      </c>
      <c r="AG584" s="53" t="s">
        <v>1843</v>
      </c>
      <c r="AH584" s="53" t="s">
        <v>1844</v>
      </c>
      <c r="AI584" s="53" t="s">
        <v>1849</v>
      </c>
      <c r="AJ584" s="53" t="s">
        <v>1824</v>
      </c>
      <c r="AK584" s="53" t="s">
        <v>496</v>
      </c>
      <c r="AL584" s="53" t="s">
        <v>1830</v>
      </c>
      <c r="AM584" s="53" t="s">
        <v>1831</v>
      </c>
      <c r="AN584" s="53" t="s">
        <v>1769</v>
      </c>
      <c r="AO584" s="53" t="s">
        <v>641</v>
      </c>
    </row>
    <row r="585" spans="1:41" x14ac:dyDescent="0.25">
      <c r="A585" s="53" t="s">
        <v>25</v>
      </c>
      <c r="B585" s="53" t="s">
        <v>1901</v>
      </c>
      <c r="C585" s="53" t="s">
        <v>1902</v>
      </c>
      <c r="D585" s="53" t="s">
        <v>1903</v>
      </c>
      <c r="E585" s="53" t="s">
        <v>220</v>
      </c>
      <c r="F585" s="53" t="s">
        <v>775</v>
      </c>
      <c r="G585" s="53" t="s">
        <v>1813</v>
      </c>
      <c r="H585" s="53" t="s">
        <v>775</v>
      </c>
      <c r="I585" s="53" t="s">
        <v>1813</v>
      </c>
      <c r="J585" s="53" t="s">
        <v>1904</v>
      </c>
      <c r="K585" s="53" t="s">
        <v>1905</v>
      </c>
      <c r="L585" s="53" t="s">
        <v>1906</v>
      </c>
      <c r="M585" s="53" t="s">
        <v>1816</v>
      </c>
      <c r="N585" s="53" t="s">
        <v>1817</v>
      </c>
      <c r="O585" s="53" t="s">
        <v>1818</v>
      </c>
      <c r="P585" s="53" t="s">
        <v>1819</v>
      </c>
      <c r="Q585" s="53" t="s">
        <v>1820</v>
      </c>
      <c r="R585" s="53" t="s">
        <v>1821</v>
      </c>
      <c r="S585" s="53" t="s">
        <v>1907</v>
      </c>
      <c r="T585" s="53" t="s">
        <v>1908</v>
      </c>
      <c r="U585" s="53" t="s">
        <v>1824</v>
      </c>
      <c r="V585" s="53" t="s">
        <v>1825</v>
      </c>
      <c r="W585" s="53" t="s">
        <v>1826</v>
      </c>
      <c r="X585" s="53" t="s">
        <v>1825</v>
      </c>
      <c r="Y585" s="53" t="s">
        <v>1827</v>
      </c>
      <c r="Z585" s="53">
        <v>5915.93</v>
      </c>
      <c r="AA585" s="53">
        <v>5915.93</v>
      </c>
      <c r="AB585" s="53">
        <v>0</v>
      </c>
      <c r="AC585" s="53">
        <v>5915.93</v>
      </c>
      <c r="AD585" s="53">
        <v>0</v>
      </c>
      <c r="AE585" s="53">
        <v>0</v>
      </c>
      <c r="AF585" s="53" t="s">
        <v>1828</v>
      </c>
      <c r="AG585" s="53" t="s">
        <v>1904</v>
      </c>
      <c r="AH585" s="53" t="s">
        <v>1905</v>
      </c>
      <c r="AI585" s="53" t="s">
        <v>1829</v>
      </c>
      <c r="AJ585" s="53" t="s">
        <v>1824</v>
      </c>
      <c r="AK585" s="53" t="s">
        <v>496</v>
      </c>
      <c r="AL585" s="53" t="s">
        <v>1830</v>
      </c>
      <c r="AM585" s="53" t="s">
        <v>1831</v>
      </c>
      <c r="AN585" s="53" t="s">
        <v>1766</v>
      </c>
      <c r="AO585" s="53" t="s">
        <v>483</v>
      </c>
    </row>
    <row r="586" spans="1:41" x14ac:dyDescent="0.25">
      <c r="A586" s="53" t="s">
        <v>25</v>
      </c>
      <c r="B586" s="53" t="s">
        <v>1901</v>
      </c>
      <c r="C586" s="53" t="s">
        <v>1902</v>
      </c>
      <c r="D586" s="53" t="s">
        <v>1903</v>
      </c>
      <c r="E586" s="53" t="s">
        <v>220</v>
      </c>
      <c r="F586" s="53" t="s">
        <v>775</v>
      </c>
      <c r="G586" s="53" t="s">
        <v>1813</v>
      </c>
      <c r="H586" s="53" t="s">
        <v>775</v>
      </c>
      <c r="I586" s="53" t="s">
        <v>1813</v>
      </c>
      <c r="J586" s="53" t="s">
        <v>1904</v>
      </c>
      <c r="K586" s="53" t="s">
        <v>1905</v>
      </c>
      <c r="L586" s="53" t="s">
        <v>1906</v>
      </c>
      <c r="M586" s="53" t="s">
        <v>1816</v>
      </c>
      <c r="N586" s="53" t="s">
        <v>1817</v>
      </c>
      <c r="O586" s="53" t="s">
        <v>1818</v>
      </c>
      <c r="P586" s="53" t="s">
        <v>1819</v>
      </c>
      <c r="Q586" s="53" t="s">
        <v>1820</v>
      </c>
      <c r="R586" s="53" t="s">
        <v>1821</v>
      </c>
      <c r="S586" s="53" t="s">
        <v>1907</v>
      </c>
      <c r="T586" s="53" t="s">
        <v>1908</v>
      </c>
      <c r="U586" s="53" t="s">
        <v>1824</v>
      </c>
      <c r="V586" s="53" t="s">
        <v>1825</v>
      </c>
      <c r="W586" s="53" t="s">
        <v>1832</v>
      </c>
      <c r="X586" s="53" t="s">
        <v>1825</v>
      </c>
      <c r="Y586" s="53" t="s">
        <v>1827</v>
      </c>
      <c r="Z586" s="53">
        <v>24958.47</v>
      </c>
      <c r="AA586" s="53">
        <v>24958.47</v>
      </c>
      <c r="AB586" s="53">
        <v>0</v>
      </c>
      <c r="AC586" s="53">
        <v>24958.47</v>
      </c>
      <c r="AD586" s="53">
        <v>0</v>
      </c>
      <c r="AE586" s="53">
        <v>0</v>
      </c>
      <c r="AF586" s="53" t="s">
        <v>1828</v>
      </c>
      <c r="AG586" s="53" t="s">
        <v>1904</v>
      </c>
      <c r="AH586" s="53" t="s">
        <v>1905</v>
      </c>
      <c r="AI586" s="53" t="s">
        <v>1829</v>
      </c>
      <c r="AJ586" s="53" t="s">
        <v>1824</v>
      </c>
      <c r="AK586" s="53" t="s">
        <v>496</v>
      </c>
      <c r="AL586" s="53" t="s">
        <v>1830</v>
      </c>
      <c r="AM586" s="53" t="s">
        <v>1831</v>
      </c>
      <c r="AN586" s="53" t="s">
        <v>1766</v>
      </c>
      <c r="AO586" s="53" t="s">
        <v>483</v>
      </c>
    </row>
    <row r="587" spans="1:41" x14ac:dyDescent="0.25">
      <c r="A587" s="53" t="s">
        <v>25</v>
      </c>
      <c r="B587" s="53" t="s">
        <v>1901</v>
      </c>
      <c r="C587" s="53" t="s">
        <v>1902</v>
      </c>
      <c r="D587" s="53" t="s">
        <v>1903</v>
      </c>
      <c r="E587" s="53" t="s">
        <v>220</v>
      </c>
      <c r="F587" s="53" t="s">
        <v>775</v>
      </c>
      <c r="G587" s="53" t="s">
        <v>1813</v>
      </c>
      <c r="H587" s="53" t="s">
        <v>775</v>
      </c>
      <c r="I587" s="53" t="s">
        <v>1813</v>
      </c>
      <c r="J587" s="53" t="s">
        <v>1904</v>
      </c>
      <c r="K587" s="53" t="s">
        <v>1905</v>
      </c>
      <c r="L587" s="53" t="s">
        <v>1906</v>
      </c>
      <c r="M587" s="53" t="s">
        <v>1816</v>
      </c>
      <c r="N587" s="53" t="s">
        <v>1817</v>
      </c>
      <c r="O587" s="53" t="s">
        <v>1818</v>
      </c>
      <c r="P587" s="53" t="s">
        <v>1819</v>
      </c>
      <c r="Q587" s="53" t="s">
        <v>1820</v>
      </c>
      <c r="R587" s="53" t="s">
        <v>1821</v>
      </c>
      <c r="S587" s="53" t="s">
        <v>1907</v>
      </c>
      <c r="T587" s="53" t="s">
        <v>1908</v>
      </c>
      <c r="U587" s="53" t="s">
        <v>1824</v>
      </c>
      <c r="V587" s="53" t="s">
        <v>1825</v>
      </c>
      <c r="W587" s="53" t="s">
        <v>1833</v>
      </c>
      <c r="X587" s="53" t="s">
        <v>1835</v>
      </c>
      <c r="Y587" s="53" t="s">
        <v>1827</v>
      </c>
      <c r="Z587" s="53">
        <v>1.24</v>
      </c>
      <c r="AA587" s="53">
        <v>1.24</v>
      </c>
      <c r="AB587" s="53">
        <v>0</v>
      </c>
      <c r="AC587" s="53">
        <v>1.24</v>
      </c>
      <c r="AD587" s="53">
        <v>0</v>
      </c>
      <c r="AE587" s="53">
        <v>0</v>
      </c>
      <c r="AF587" s="53" t="s">
        <v>1828</v>
      </c>
      <c r="AG587" s="53" t="s">
        <v>1904</v>
      </c>
      <c r="AH587" s="53" t="s">
        <v>1905</v>
      </c>
      <c r="AI587" s="53" t="s">
        <v>1829</v>
      </c>
      <c r="AJ587" s="53" t="s">
        <v>1824</v>
      </c>
      <c r="AK587" s="53" t="s">
        <v>496</v>
      </c>
      <c r="AL587" s="53" t="s">
        <v>1830</v>
      </c>
      <c r="AM587" s="53" t="s">
        <v>1831</v>
      </c>
      <c r="AN587" s="53" t="s">
        <v>1766</v>
      </c>
      <c r="AO587" s="53" t="s">
        <v>483</v>
      </c>
    </row>
    <row r="588" spans="1:41" x14ac:dyDescent="0.25">
      <c r="A588" s="53" t="s">
        <v>25</v>
      </c>
      <c r="B588" s="53" t="s">
        <v>1901</v>
      </c>
      <c r="C588" s="53" t="s">
        <v>1902</v>
      </c>
      <c r="D588" s="53" t="s">
        <v>1903</v>
      </c>
      <c r="E588" s="53" t="s">
        <v>220</v>
      </c>
      <c r="F588" s="53" t="s">
        <v>775</v>
      </c>
      <c r="G588" s="53" t="s">
        <v>1813</v>
      </c>
      <c r="H588" s="53" t="s">
        <v>775</v>
      </c>
      <c r="I588" s="53" t="s">
        <v>1813</v>
      </c>
      <c r="J588" s="53" t="s">
        <v>1904</v>
      </c>
      <c r="K588" s="53" t="s">
        <v>1905</v>
      </c>
      <c r="L588" s="53" t="s">
        <v>1906</v>
      </c>
      <c r="M588" s="53" t="s">
        <v>1816</v>
      </c>
      <c r="N588" s="53" t="s">
        <v>1817</v>
      </c>
      <c r="O588" s="53" t="s">
        <v>1818</v>
      </c>
      <c r="P588" s="53" t="s">
        <v>1819</v>
      </c>
      <c r="Q588" s="53" t="s">
        <v>1820</v>
      </c>
      <c r="R588" s="53" t="s">
        <v>1821</v>
      </c>
      <c r="S588" s="53" t="s">
        <v>1907</v>
      </c>
      <c r="T588" s="53" t="s">
        <v>1908</v>
      </c>
      <c r="U588" s="53" t="s">
        <v>1824</v>
      </c>
      <c r="V588" s="53" t="s">
        <v>1825</v>
      </c>
      <c r="W588" s="53" t="s">
        <v>1838</v>
      </c>
      <c r="X588" s="53" t="s">
        <v>1825</v>
      </c>
      <c r="Y588" s="53" t="s">
        <v>1827</v>
      </c>
      <c r="Z588" s="53">
        <v>1579.61</v>
      </c>
      <c r="AA588" s="53">
        <v>1579.61</v>
      </c>
      <c r="AB588" s="53">
        <v>0</v>
      </c>
      <c r="AC588" s="53">
        <v>1579.61</v>
      </c>
      <c r="AD588" s="53">
        <v>0</v>
      </c>
      <c r="AE588" s="53">
        <v>0</v>
      </c>
      <c r="AF588" s="53" t="s">
        <v>1828</v>
      </c>
      <c r="AG588" s="53" t="s">
        <v>1904</v>
      </c>
      <c r="AH588" s="53" t="s">
        <v>1905</v>
      </c>
      <c r="AI588" s="53" t="s">
        <v>1829</v>
      </c>
      <c r="AJ588" s="53" t="s">
        <v>1824</v>
      </c>
      <c r="AK588" s="53" t="s">
        <v>496</v>
      </c>
      <c r="AL588" s="53" t="s">
        <v>1830</v>
      </c>
      <c r="AM588" s="53" t="s">
        <v>1831</v>
      </c>
      <c r="AN588" s="53" t="s">
        <v>1766</v>
      </c>
      <c r="AO588" s="53" t="s">
        <v>483</v>
      </c>
    </row>
    <row r="589" spans="1:41" x14ac:dyDescent="0.25">
      <c r="A589" s="53" t="s">
        <v>25</v>
      </c>
      <c r="B589" s="53" t="s">
        <v>1909</v>
      </c>
      <c r="C589" s="53" t="s">
        <v>1910</v>
      </c>
      <c r="D589" s="53" t="s">
        <v>1903</v>
      </c>
      <c r="E589" s="53" t="s">
        <v>220</v>
      </c>
      <c r="F589" s="53" t="s">
        <v>775</v>
      </c>
      <c r="G589" s="53" t="s">
        <v>1813</v>
      </c>
      <c r="H589" s="53" t="s">
        <v>775</v>
      </c>
      <c r="I589" s="53" t="s">
        <v>1813</v>
      </c>
      <c r="J589" s="53" t="s">
        <v>1904</v>
      </c>
      <c r="K589" s="53" t="s">
        <v>1905</v>
      </c>
      <c r="L589" s="53" t="s">
        <v>1911</v>
      </c>
      <c r="M589" s="53" t="s">
        <v>1816</v>
      </c>
      <c r="N589" s="53" t="s">
        <v>1817</v>
      </c>
      <c r="O589" s="53" t="s">
        <v>1818</v>
      </c>
      <c r="P589" s="53" t="s">
        <v>1819</v>
      </c>
      <c r="Q589" s="53" t="s">
        <v>1820</v>
      </c>
      <c r="R589" s="53" t="s">
        <v>1821</v>
      </c>
      <c r="S589" s="53" t="s">
        <v>1912</v>
      </c>
      <c r="T589" s="53" t="s">
        <v>1913</v>
      </c>
      <c r="U589" s="53" t="s">
        <v>1824</v>
      </c>
      <c r="V589" s="53" t="s">
        <v>1825</v>
      </c>
      <c r="W589" s="53" t="s">
        <v>1856</v>
      </c>
      <c r="X589" s="53" t="s">
        <v>1857</v>
      </c>
      <c r="Y589" s="53" t="s">
        <v>1827</v>
      </c>
      <c r="Z589" s="53">
        <v>7000</v>
      </c>
      <c r="AA589" s="53">
        <v>7000</v>
      </c>
      <c r="AB589" s="53">
        <v>0</v>
      </c>
      <c r="AC589" s="53">
        <v>7000</v>
      </c>
      <c r="AD589" s="53">
        <v>0</v>
      </c>
      <c r="AE589" s="53">
        <v>0</v>
      </c>
      <c r="AF589" s="53" t="s">
        <v>1828</v>
      </c>
      <c r="AG589" s="53" t="s">
        <v>1904</v>
      </c>
      <c r="AH589" s="53" t="s">
        <v>1905</v>
      </c>
      <c r="AI589" s="53" t="s">
        <v>1829</v>
      </c>
      <c r="AJ589" s="53" t="s">
        <v>1824</v>
      </c>
      <c r="AK589" s="53" t="s">
        <v>496</v>
      </c>
      <c r="AL589" s="53" t="s">
        <v>1830</v>
      </c>
      <c r="AM589" s="53" t="s">
        <v>1831</v>
      </c>
      <c r="AN589" s="53" t="s">
        <v>1766</v>
      </c>
      <c r="AO589" s="53" t="s">
        <v>483</v>
      </c>
    </row>
    <row r="590" spans="1:41" x14ac:dyDescent="0.25">
      <c r="A590" s="53" t="s">
        <v>25</v>
      </c>
      <c r="B590" s="53" t="s">
        <v>1914</v>
      </c>
      <c r="C590" s="53" t="s">
        <v>1915</v>
      </c>
      <c r="D590" s="53" t="s">
        <v>1903</v>
      </c>
      <c r="E590" s="53" t="s">
        <v>220</v>
      </c>
      <c r="F590" s="53" t="s">
        <v>775</v>
      </c>
      <c r="G590" s="53" t="s">
        <v>1813</v>
      </c>
      <c r="H590" s="53" t="s">
        <v>775</v>
      </c>
      <c r="I590" s="53" t="s">
        <v>1813</v>
      </c>
      <c r="J590" s="53" t="s">
        <v>1904</v>
      </c>
      <c r="K590" s="53" t="s">
        <v>1905</v>
      </c>
      <c r="L590" s="53" t="s">
        <v>1916</v>
      </c>
      <c r="M590" s="53" t="s">
        <v>1816</v>
      </c>
      <c r="N590" s="53" t="s">
        <v>1817</v>
      </c>
      <c r="O590" s="53" t="s">
        <v>1818</v>
      </c>
      <c r="P590" s="53" t="s">
        <v>1819</v>
      </c>
      <c r="Q590" s="53" t="s">
        <v>1820</v>
      </c>
      <c r="R590" s="53" t="s">
        <v>1821</v>
      </c>
      <c r="S590" s="53" t="s">
        <v>1917</v>
      </c>
      <c r="T590" s="53" t="s">
        <v>1918</v>
      </c>
      <c r="U590" s="53" t="s">
        <v>1824</v>
      </c>
      <c r="V590" s="53" t="s">
        <v>1825</v>
      </c>
      <c r="W590" s="53" t="s">
        <v>1826</v>
      </c>
      <c r="X590" s="53" t="s">
        <v>1825</v>
      </c>
      <c r="Y590" s="53" t="s">
        <v>1827</v>
      </c>
      <c r="Z590" s="53">
        <v>356.57</v>
      </c>
      <c r="AA590" s="53">
        <v>356.57</v>
      </c>
      <c r="AB590" s="53">
        <v>0</v>
      </c>
      <c r="AC590" s="53">
        <v>356.57</v>
      </c>
      <c r="AD590" s="53">
        <v>0</v>
      </c>
      <c r="AE590" s="53">
        <v>0</v>
      </c>
      <c r="AF590" s="53" t="s">
        <v>1828</v>
      </c>
      <c r="AG590" s="53" t="s">
        <v>1904</v>
      </c>
      <c r="AH590" s="53" t="s">
        <v>1905</v>
      </c>
      <c r="AI590" s="53" t="s">
        <v>1829</v>
      </c>
      <c r="AJ590" s="53" t="s">
        <v>1824</v>
      </c>
      <c r="AK590" s="53" t="s">
        <v>496</v>
      </c>
      <c r="AL590" s="53" t="s">
        <v>1830</v>
      </c>
      <c r="AM590" s="53" t="s">
        <v>1831</v>
      </c>
      <c r="AN590" s="53" t="s">
        <v>220</v>
      </c>
      <c r="AO590" s="53" t="s">
        <v>483</v>
      </c>
    </row>
    <row r="591" spans="1:41" x14ac:dyDescent="0.25">
      <c r="A591" s="53" t="s">
        <v>25</v>
      </c>
      <c r="B591" s="53" t="s">
        <v>1914</v>
      </c>
      <c r="C591" s="53" t="s">
        <v>1915</v>
      </c>
      <c r="D591" s="53" t="s">
        <v>1903</v>
      </c>
      <c r="E591" s="53" t="s">
        <v>220</v>
      </c>
      <c r="F591" s="53" t="s">
        <v>775</v>
      </c>
      <c r="G591" s="53" t="s">
        <v>1813</v>
      </c>
      <c r="H591" s="53" t="s">
        <v>775</v>
      </c>
      <c r="I591" s="53" t="s">
        <v>1813</v>
      </c>
      <c r="J591" s="53" t="s">
        <v>1904</v>
      </c>
      <c r="K591" s="53" t="s">
        <v>1905</v>
      </c>
      <c r="L591" s="53" t="s">
        <v>1916</v>
      </c>
      <c r="M591" s="53" t="s">
        <v>1816</v>
      </c>
      <c r="N591" s="53" t="s">
        <v>1817</v>
      </c>
      <c r="O591" s="53" t="s">
        <v>1818</v>
      </c>
      <c r="P591" s="53" t="s">
        <v>1819</v>
      </c>
      <c r="Q591" s="53" t="s">
        <v>1820</v>
      </c>
      <c r="R591" s="53" t="s">
        <v>1821</v>
      </c>
      <c r="S591" s="53" t="s">
        <v>1917</v>
      </c>
      <c r="T591" s="53" t="s">
        <v>1918</v>
      </c>
      <c r="U591" s="53" t="s">
        <v>1824</v>
      </c>
      <c r="V591" s="53" t="s">
        <v>1825</v>
      </c>
      <c r="W591" s="53" t="s">
        <v>1832</v>
      </c>
      <c r="X591" s="53" t="s">
        <v>1825</v>
      </c>
      <c r="Y591" s="53" t="s">
        <v>1827</v>
      </c>
      <c r="Z591" s="53">
        <v>1615.15</v>
      </c>
      <c r="AA591" s="53">
        <v>1615.15</v>
      </c>
      <c r="AB591" s="53">
        <v>0</v>
      </c>
      <c r="AC591" s="53">
        <v>1615.15</v>
      </c>
      <c r="AD591" s="53">
        <v>0</v>
      </c>
      <c r="AE591" s="53">
        <v>0</v>
      </c>
      <c r="AF591" s="53" t="s">
        <v>1828</v>
      </c>
      <c r="AG591" s="53" t="s">
        <v>1904</v>
      </c>
      <c r="AH591" s="53" t="s">
        <v>1905</v>
      </c>
      <c r="AI591" s="53" t="s">
        <v>1829</v>
      </c>
      <c r="AJ591" s="53" t="s">
        <v>1824</v>
      </c>
      <c r="AK591" s="53" t="s">
        <v>496</v>
      </c>
      <c r="AL591" s="53" t="s">
        <v>1830</v>
      </c>
      <c r="AM591" s="53" t="s">
        <v>1831</v>
      </c>
      <c r="AN591" s="53" t="s">
        <v>220</v>
      </c>
      <c r="AO591" s="53" t="s">
        <v>483</v>
      </c>
    </row>
    <row r="592" spans="1:41" x14ac:dyDescent="0.25">
      <c r="A592" s="53" t="s">
        <v>25</v>
      </c>
      <c r="B592" s="53" t="s">
        <v>1914</v>
      </c>
      <c r="C592" s="53" t="s">
        <v>1915</v>
      </c>
      <c r="D592" s="53" t="s">
        <v>1903</v>
      </c>
      <c r="E592" s="53" t="s">
        <v>220</v>
      </c>
      <c r="F592" s="53" t="s">
        <v>775</v>
      </c>
      <c r="G592" s="53" t="s">
        <v>1813</v>
      </c>
      <c r="H592" s="53" t="s">
        <v>775</v>
      </c>
      <c r="I592" s="53" t="s">
        <v>1813</v>
      </c>
      <c r="J592" s="53" t="s">
        <v>1904</v>
      </c>
      <c r="K592" s="53" t="s">
        <v>1905</v>
      </c>
      <c r="L592" s="53" t="s">
        <v>1916</v>
      </c>
      <c r="M592" s="53" t="s">
        <v>1816</v>
      </c>
      <c r="N592" s="53" t="s">
        <v>1817</v>
      </c>
      <c r="O592" s="53" t="s">
        <v>1818</v>
      </c>
      <c r="P592" s="53" t="s">
        <v>1819</v>
      </c>
      <c r="Q592" s="53" t="s">
        <v>1820</v>
      </c>
      <c r="R592" s="53" t="s">
        <v>1821</v>
      </c>
      <c r="S592" s="53" t="s">
        <v>1917</v>
      </c>
      <c r="T592" s="53" t="s">
        <v>1918</v>
      </c>
      <c r="U592" s="53" t="s">
        <v>1824</v>
      </c>
      <c r="V592" s="53" t="s">
        <v>1825</v>
      </c>
      <c r="W592" s="53" t="s">
        <v>1833</v>
      </c>
      <c r="X592" s="53" t="s">
        <v>1835</v>
      </c>
      <c r="Y592" s="53" t="s">
        <v>1827</v>
      </c>
      <c r="Z592" s="53">
        <v>372.95</v>
      </c>
      <c r="AA592" s="53">
        <v>372.95</v>
      </c>
      <c r="AB592" s="53">
        <v>0</v>
      </c>
      <c r="AC592" s="53">
        <v>372.95</v>
      </c>
      <c r="AD592" s="53">
        <v>0</v>
      </c>
      <c r="AE592" s="53">
        <v>0</v>
      </c>
      <c r="AF592" s="53" t="s">
        <v>1828</v>
      </c>
      <c r="AG592" s="53" t="s">
        <v>1904</v>
      </c>
      <c r="AH592" s="53" t="s">
        <v>1905</v>
      </c>
      <c r="AI592" s="53" t="s">
        <v>1829</v>
      </c>
      <c r="AJ592" s="53" t="s">
        <v>1824</v>
      </c>
      <c r="AK592" s="53" t="s">
        <v>496</v>
      </c>
      <c r="AL592" s="53" t="s">
        <v>1830</v>
      </c>
      <c r="AM592" s="53" t="s">
        <v>1831</v>
      </c>
      <c r="AN592" s="53" t="s">
        <v>220</v>
      </c>
      <c r="AO592" s="53" t="s">
        <v>483</v>
      </c>
    </row>
    <row r="593" spans="1:41" x14ac:dyDescent="0.25">
      <c r="A593" s="53" t="s">
        <v>25</v>
      </c>
      <c r="B593" s="53" t="s">
        <v>1914</v>
      </c>
      <c r="C593" s="53" t="s">
        <v>1915</v>
      </c>
      <c r="D593" s="53" t="s">
        <v>1903</v>
      </c>
      <c r="E593" s="53" t="s">
        <v>220</v>
      </c>
      <c r="F593" s="53" t="s">
        <v>775</v>
      </c>
      <c r="G593" s="53" t="s">
        <v>1813</v>
      </c>
      <c r="H593" s="53" t="s">
        <v>775</v>
      </c>
      <c r="I593" s="53" t="s">
        <v>1813</v>
      </c>
      <c r="J593" s="53" t="s">
        <v>1904</v>
      </c>
      <c r="K593" s="53" t="s">
        <v>1905</v>
      </c>
      <c r="L593" s="53" t="s">
        <v>1916</v>
      </c>
      <c r="M593" s="53" t="s">
        <v>1816</v>
      </c>
      <c r="N593" s="53" t="s">
        <v>1817</v>
      </c>
      <c r="O593" s="53" t="s">
        <v>1818</v>
      </c>
      <c r="P593" s="53" t="s">
        <v>1819</v>
      </c>
      <c r="Q593" s="53" t="s">
        <v>1820</v>
      </c>
      <c r="R593" s="53" t="s">
        <v>1821</v>
      </c>
      <c r="S593" s="53" t="s">
        <v>1917</v>
      </c>
      <c r="T593" s="53" t="s">
        <v>1918</v>
      </c>
      <c r="U593" s="53" t="s">
        <v>1824</v>
      </c>
      <c r="V593" s="53" t="s">
        <v>1825</v>
      </c>
      <c r="W593" s="53" t="s">
        <v>1838</v>
      </c>
      <c r="X593" s="53" t="s">
        <v>1825</v>
      </c>
      <c r="Y593" s="53" t="s">
        <v>1827</v>
      </c>
      <c r="Z593" s="53">
        <v>200.41</v>
      </c>
      <c r="AA593" s="53">
        <v>200.41</v>
      </c>
      <c r="AB593" s="53">
        <v>0</v>
      </c>
      <c r="AC593" s="53">
        <v>200.41</v>
      </c>
      <c r="AD593" s="53">
        <v>0</v>
      </c>
      <c r="AE593" s="53">
        <v>0</v>
      </c>
      <c r="AF593" s="53" t="s">
        <v>1828</v>
      </c>
      <c r="AG593" s="53" t="s">
        <v>1904</v>
      </c>
      <c r="AH593" s="53" t="s">
        <v>1905</v>
      </c>
      <c r="AI593" s="53" t="s">
        <v>1829</v>
      </c>
      <c r="AJ593" s="53" t="s">
        <v>1824</v>
      </c>
      <c r="AK593" s="53" t="s">
        <v>496</v>
      </c>
      <c r="AL593" s="53" t="s">
        <v>1830</v>
      </c>
      <c r="AM593" s="53" t="s">
        <v>1831</v>
      </c>
      <c r="AN593" s="53" t="s">
        <v>220</v>
      </c>
      <c r="AO593" s="53" t="s">
        <v>483</v>
      </c>
    </row>
    <row r="594" spans="1:41" x14ac:dyDescent="0.25">
      <c r="A594" s="53" t="s">
        <v>25</v>
      </c>
      <c r="B594" s="53" t="s">
        <v>1919</v>
      </c>
      <c r="C594" s="53" t="s">
        <v>1920</v>
      </c>
      <c r="D594" s="53" t="s">
        <v>1903</v>
      </c>
      <c r="E594" s="53" t="s">
        <v>220</v>
      </c>
      <c r="F594" s="53" t="s">
        <v>775</v>
      </c>
      <c r="G594" s="53" t="s">
        <v>1813</v>
      </c>
      <c r="H594" s="53" t="s">
        <v>775</v>
      </c>
      <c r="I594" s="53" t="s">
        <v>1813</v>
      </c>
      <c r="J594" s="53" t="s">
        <v>1904</v>
      </c>
      <c r="K594" s="53" t="s">
        <v>1905</v>
      </c>
      <c r="L594" s="53" t="s">
        <v>1921</v>
      </c>
      <c r="M594" s="53" t="s">
        <v>1816</v>
      </c>
      <c r="N594" s="53" t="s">
        <v>1817</v>
      </c>
      <c r="O594" s="53" t="s">
        <v>1818</v>
      </c>
      <c r="P594" s="53" t="s">
        <v>1819</v>
      </c>
      <c r="Q594" s="53" t="s">
        <v>1820</v>
      </c>
      <c r="R594" s="53" t="s">
        <v>1821</v>
      </c>
      <c r="S594" s="53" t="s">
        <v>1922</v>
      </c>
      <c r="T594" s="53" t="s">
        <v>1923</v>
      </c>
      <c r="U594" s="53" t="s">
        <v>1824</v>
      </c>
      <c r="V594" s="53" t="s">
        <v>1825</v>
      </c>
      <c r="W594" s="53" t="s">
        <v>1856</v>
      </c>
      <c r="X594" s="53" t="s">
        <v>1857</v>
      </c>
      <c r="Y594" s="53" t="s">
        <v>1827</v>
      </c>
      <c r="Z594" s="53">
        <v>1000</v>
      </c>
      <c r="AA594" s="53">
        <v>1000</v>
      </c>
      <c r="AB594" s="53">
        <v>0</v>
      </c>
      <c r="AC594" s="53">
        <v>1000</v>
      </c>
      <c r="AD594" s="53">
        <v>0</v>
      </c>
      <c r="AE594" s="53">
        <v>0</v>
      </c>
      <c r="AF594" s="53" t="s">
        <v>1828</v>
      </c>
      <c r="AG594" s="53" t="s">
        <v>1904</v>
      </c>
      <c r="AH594" s="53" t="s">
        <v>1905</v>
      </c>
      <c r="AI594" s="53" t="s">
        <v>1829</v>
      </c>
      <c r="AJ594" s="53" t="s">
        <v>1824</v>
      </c>
      <c r="AK594" s="53" t="s">
        <v>496</v>
      </c>
      <c r="AL594" s="53" t="s">
        <v>1830</v>
      </c>
      <c r="AM594" s="53" t="s">
        <v>1831</v>
      </c>
      <c r="AN594" s="53" t="s">
        <v>220</v>
      </c>
      <c r="AO594" s="53" t="s">
        <v>483</v>
      </c>
    </row>
    <row r="595" spans="1:41" x14ac:dyDescent="0.25">
      <c r="A595" s="53" t="s">
        <v>25</v>
      </c>
      <c r="B595" s="53" t="s">
        <v>1972</v>
      </c>
      <c r="C595" s="53" t="s">
        <v>1973</v>
      </c>
      <c r="D595" s="53" t="s">
        <v>1889</v>
      </c>
      <c r="E595" s="53" t="s">
        <v>1890</v>
      </c>
      <c r="F595" s="53" t="s">
        <v>775</v>
      </c>
      <c r="G595" s="53" t="s">
        <v>1813</v>
      </c>
      <c r="H595" s="53" t="s">
        <v>775</v>
      </c>
      <c r="I595" s="53" t="s">
        <v>1813</v>
      </c>
      <c r="J595" s="53" t="s">
        <v>1891</v>
      </c>
      <c r="K595" s="53" t="s">
        <v>1892</v>
      </c>
      <c r="L595" s="53" t="s">
        <v>1974</v>
      </c>
      <c r="M595" s="53" t="s">
        <v>1816</v>
      </c>
      <c r="N595" s="53" t="s">
        <v>1817</v>
      </c>
      <c r="O595" s="53" t="s">
        <v>1818</v>
      </c>
      <c r="P595" s="53" t="s">
        <v>1819</v>
      </c>
      <c r="Q595" s="53" t="s">
        <v>1820</v>
      </c>
      <c r="R595" s="53" t="s">
        <v>1821</v>
      </c>
      <c r="S595" s="53" t="s">
        <v>1975</v>
      </c>
      <c r="T595" s="53" t="s">
        <v>1976</v>
      </c>
      <c r="U595" s="53" t="s">
        <v>1824</v>
      </c>
      <c r="V595" s="53" t="s">
        <v>1825</v>
      </c>
      <c r="W595" s="53" t="s">
        <v>1832</v>
      </c>
      <c r="X595" s="53" t="s">
        <v>1825</v>
      </c>
      <c r="Y595" s="53" t="s">
        <v>1827</v>
      </c>
      <c r="Z595" s="53">
        <v>5995.15</v>
      </c>
      <c r="AA595" s="53">
        <v>5995.15</v>
      </c>
      <c r="AB595" s="53">
        <v>0</v>
      </c>
      <c r="AC595" s="53">
        <v>5995.15</v>
      </c>
      <c r="AD595" s="53">
        <v>0</v>
      </c>
      <c r="AE595" s="53">
        <v>0</v>
      </c>
      <c r="AF595" s="53" t="s">
        <v>1828</v>
      </c>
      <c r="AG595" s="53" t="s">
        <v>1891</v>
      </c>
      <c r="AH595" s="53" t="s">
        <v>1892</v>
      </c>
      <c r="AI595" s="53" t="s">
        <v>1829</v>
      </c>
      <c r="AJ595" s="53" t="s">
        <v>1824</v>
      </c>
      <c r="AK595" s="53" t="s">
        <v>496</v>
      </c>
      <c r="AL595" s="53" t="s">
        <v>1830</v>
      </c>
      <c r="AM595" s="53" t="s">
        <v>1831</v>
      </c>
      <c r="AN595" s="53" t="s">
        <v>1769</v>
      </c>
      <c r="AO595" s="53" t="s">
        <v>641</v>
      </c>
    </row>
    <row r="596" spans="1:41" x14ac:dyDescent="0.25">
      <c r="A596" s="53" t="s">
        <v>25</v>
      </c>
      <c r="B596" s="53" t="s">
        <v>1972</v>
      </c>
      <c r="C596" s="53" t="s">
        <v>1973</v>
      </c>
      <c r="D596" s="53" t="s">
        <v>1889</v>
      </c>
      <c r="E596" s="53" t="s">
        <v>1890</v>
      </c>
      <c r="F596" s="53" t="s">
        <v>775</v>
      </c>
      <c r="G596" s="53" t="s">
        <v>1813</v>
      </c>
      <c r="H596" s="53" t="s">
        <v>775</v>
      </c>
      <c r="I596" s="53" t="s">
        <v>1813</v>
      </c>
      <c r="J596" s="53" t="s">
        <v>1891</v>
      </c>
      <c r="K596" s="53" t="s">
        <v>1892</v>
      </c>
      <c r="L596" s="53" t="s">
        <v>1974</v>
      </c>
      <c r="M596" s="53" t="s">
        <v>1816</v>
      </c>
      <c r="N596" s="53" t="s">
        <v>1817</v>
      </c>
      <c r="O596" s="53" t="s">
        <v>1818</v>
      </c>
      <c r="P596" s="53" t="s">
        <v>1819</v>
      </c>
      <c r="Q596" s="53" t="s">
        <v>1820</v>
      </c>
      <c r="R596" s="53" t="s">
        <v>1821</v>
      </c>
      <c r="S596" s="53" t="s">
        <v>1975</v>
      </c>
      <c r="T596" s="53" t="s">
        <v>1976</v>
      </c>
      <c r="U596" s="53" t="s">
        <v>1824</v>
      </c>
      <c r="V596" s="53" t="s">
        <v>1825</v>
      </c>
      <c r="W596" s="53" t="s">
        <v>1833</v>
      </c>
      <c r="X596" s="53" t="s">
        <v>1835</v>
      </c>
      <c r="Y596" s="53" t="s">
        <v>1827</v>
      </c>
      <c r="Z596" s="53">
        <v>4.8499999999999996</v>
      </c>
      <c r="AA596" s="53">
        <v>4.8499999999999996</v>
      </c>
      <c r="AB596" s="53">
        <v>0</v>
      </c>
      <c r="AC596" s="53">
        <v>4.8499999999999996</v>
      </c>
      <c r="AD596" s="53">
        <v>0</v>
      </c>
      <c r="AE596" s="53">
        <v>0</v>
      </c>
      <c r="AF596" s="53" t="s">
        <v>1828</v>
      </c>
      <c r="AG596" s="53" t="s">
        <v>1891</v>
      </c>
      <c r="AH596" s="53" t="s">
        <v>1892</v>
      </c>
      <c r="AI596" s="53" t="s">
        <v>1829</v>
      </c>
      <c r="AJ596" s="53" t="s">
        <v>1824</v>
      </c>
      <c r="AK596" s="53" t="s">
        <v>496</v>
      </c>
      <c r="AL596" s="53" t="s">
        <v>1830</v>
      </c>
      <c r="AM596" s="53" t="s">
        <v>1831</v>
      </c>
      <c r="AN596" s="53" t="s">
        <v>1769</v>
      </c>
      <c r="AO596" s="53" t="s">
        <v>641</v>
      </c>
    </row>
    <row r="597" spans="1:41" x14ac:dyDescent="0.25">
      <c r="A597" s="53" t="s">
        <v>25</v>
      </c>
      <c r="B597" s="53" t="s">
        <v>1929</v>
      </c>
      <c r="C597" s="53" t="s">
        <v>1930</v>
      </c>
      <c r="D597" s="53" t="s">
        <v>1931</v>
      </c>
      <c r="E597" s="53" t="s">
        <v>1932</v>
      </c>
      <c r="F597" s="53" t="s">
        <v>775</v>
      </c>
      <c r="G597" s="53" t="s">
        <v>1813</v>
      </c>
      <c r="H597" s="53" t="s">
        <v>775</v>
      </c>
      <c r="I597" s="53" t="s">
        <v>1813</v>
      </c>
      <c r="J597" s="53" t="s">
        <v>1891</v>
      </c>
      <c r="K597" s="53" t="s">
        <v>1933</v>
      </c>
      <c r="L597" s="53" t="s">
        <v>1934</v>
      </c>
      <c r="M597" s="53" t="s">
        <v>1816</v>
      </c>
      <c r="N597" s="53" t="s">
        <v>1817</v>
      </c>
      <c r="O597" s="53" t="s">
        <v>1818</v>
      </c>
      <c r="P597" s="53" t="s">
        <v>1819</v>
      </c>
      <c r="Q597" s="53" t="s">
        <v>1820</v>
      </c>
      <c r="R597" s="53" t="s">
        <v>1821</v>
      </c>
      <c r="S597" s="53" t="s">
        <v>1935</v>
      </c>
      <c r="T597" s="53" t="s">
        <v>1936</v>
      </c>
      <c r="U597" s="53" t="s">
        <v>1824</v>
      </c>
      <c r="V597" s="53" t="s">
        <v>1825</v>
      </c>
      <c r="W597" s="53" t="s">
        <v>1826</v>
      </c>
      <c r="X597" s="53" t="s">
        <v>1825</v>
      </c>
      <c r="Y597" s="53" t="s">
        <v>1827</v>
      </c>
      <c r="Z597" s="53">
        <v>54.13</v>
      </c>
      <c r="AA597" s="53">
        <v>54.13</v>
      </c>
      <c r="AB597" s="53">
        <v>0</v>
      </c>
      <c r="AC597" s="53">
        <v>54.13</v>
      </c>
      <c r="AD597" s="53">
        <v>0</v>
      </c>
      <c r="AE597" s="53">
        <v>0</v>
      </c>
      <c r="AF597" s="53" t="s">
        <v>1828</v>
      </c>
      <c r="AG597" s="53" t="s">
        <v>1891</v>
      </c>
      <c r="AH597" s="53" t="s">
        <v>1937</v>
      </c>
      <c r="AI597" s="53" t="s">
        <v>1829</v>
      </c>
      <c r="AJ597" s="53" t="s">
        <v>1824</v>
      </c>
      <c r="AK597" s="53" t="s">
        <v>496</v>
      </c>
      <c r="AL597" s="53" t="s">
        <v>1830</v>
      </c>
      <c r="AM597" s="53" t="s">
        <v>1831</v>
      </c>
      <c r="AN597" s="53" t="s">
        <v>1769</v>
      </c>
      <c r="AO597" s="53" t="s">
        <v>641</v>
      </c>
    </row>
    <row r="598" spans="1:41" x14ac:dyDescent="0.25">
      <c r="A598" s="53" t="s">
        <v>25</v>
      </c>
      <c r="B598" s="53" t="s">
        <v>1929</v>
      </c>
      <c r="C598" s="53" t="s">
        <v>1930</v>
      </c>
      <c r="D598" s="53" t="s">
        <v>1931</v>
      </c>
      <c r="E598" s="53" t="s">
        <v>1932</v>
      </c>
      <c r="F598" s="53" t="s">
        <v>775</v>
      </c>
      <c r="G598" s="53" t="s">
        <v>1813</v>
      </c>
      <c r="H598" s="53" t="s">
        <v>775</v>
      </c>
      <c r="I598" s="53" t="s">
        <v>1813</v>
      </c>
      <c r="J598" s="53" t="s">
        <v>1891</v>
      </c>
      <c r="K598" s="53" t="s">
        <v>1933</v>
      </c>
      <c r="L598" s="53" t="s">
        <v>1934</v>
      </c>
      <c r="M598" s="53" t="s">
        <v>1816</v>
      </c>
      <c r="N598" s="53" t="s">
        <v>1817</v>
      </c>
      <c r="O598" s="53" t="s">
        <v>1818</v>
      </c>
      <c r="P598" s="53" t="s">
        <v>1819</v>
      </c>
      <c r="Q598" s="53" t="s">
        <v>1820</v>
      </c>
      <c r="R598" s="53" t="s">
        <v>1821</v>
      </c>
      <c r="S598" s="53" t="s">
        <v>1935</v>
      </c>
      <c r="T598" s="53" t="s">
        <v>1936</v>
      </c>
      <c r="U598" s="53" t="s">
        <v>1824</v>
      </c>
      <c r="V598" s="53" t="s">
        <v>1825</v>
      </c>
      <c r="W598" s="53" t="s">
        <v>1832</v>
      </c>
      <c r="X598" s="53" t="s">
        <v>1825</v>
      </c>
      <c r="Y598" s="53" t="s">
        <v>1827</v>
      </c>
      <c r="Z598" s="53">
        <v>88.41</v>
      </c>
      <c r="AA598" s="53">
        <v>88.41</v>
      </c>
      <c r="AB598" s="53">
        <v>0</v>
      </c>
      <c r="AC598" s="53">
        <v>88.41</v>
      </c>
      <c r="AD598" s="53">
        <v>0</v>
      </c>
      <c r="AE598" s="53">
        <v>0</v>
      </c>
      <c r="AF598" s="53" t="s">
        <v>1828</v>
      </c>
      <c r="AG598" s="53" t="s">
        <v>1891</v>
      </c>
      <c r="AH598" s="53" t="s">
        <v>1937</v>
      </c>
      <c r="AI598" s="53" t="s">
        <v>1829</v>
      </c>
      <c r="AJ598" s="53" t="s">
        <v>1824</v>
      </c>
      <c r="AK598" s="53" t="s">
        <v>496</v>
      </c>
      <c r="AL598" s="53" t="s">
        <v>1830</v>
      </c>
      <c r="AM598" s="53" t="s">
        <v>1831</v>
      </c>
      <c r="AN598" s="53" t="s">
        <v>1769</v>
      </c>
      <c r="AO598" s="53" t="s">
        <v>641</v>
      </c>
    </row>
    <row r="599" spans="1:41" x14ac:dyDescent="0.25">
      <c r="A599" s="53" t="s">
        <v>25</v>
      </c>
      <c r="B599" s="53" t="s">
        <v>1929</v>
      </c>
      <c r="C599" s="53" t="s">
        <v>1930</v>
      </c>
      <c r="D599" s="53" t="s">
        <v>1931</v>
      </c>
      <c r="E599" s="53" t="s">
        <v>1932</v>
      </c>
      <c r="F599" s="53" t="s">
        <v>775</v>
      </c>
      <c r="G599" s="53" t="s">
        <v>1813</v>
      </c>
      <c r="H599" s="53" t="s">
        <v>775</v>
      </c>
      <c r="I599" s="53" t="s">
        <v>1813</v>
      </c>
      <c r="J599" s="53" t="s">
        <v>1891</v>
      </c>
      <c r="K599" s="53" t="s">
        <v>1933</v>
      </c>
      <c r="L599" s="53" t="s">
        <v>1934</v>
      </c>
      <c r="M599" s="53" t="s">
        <v>1816</v>
      </c>
      <c r="N599" s="53" t="s">
        <v>1817</v>
      </c>
      <c r="O599" s="53" t="s">
        <v>1818</v>
      </c>
      <c r="P599" s="53" t="s">
        <v>1819</v>
      </c>
      <c r="Q599" s="53" t="s">
        <v>1820</v>
      </c>
      <c r="R599" s="53" t="s">
        <v>1821</v>
      </c>
      <c r="S599" s="53" t="s">
        <v>1935</v>
      </c>
      <c r="T599" s="53" t="s">
        <v>1936</v>
      </c>
      <c r="U599" s="53" t="s">
        <v>1824</v>
      </c>
      <c r="V599" s="53" t="s">
        <v>1825</v>
      </c>
      <c r="W599" s="53" t="s">
        <v>1833</v>
      </c>
      <c r="X599" s="53" t="s">
        <v>1834</v>
      </c>
      <c r="Y599" s="53" t="s">
        <v>1827</v>
      </c>
      <c r="Z599" s="53">
        <v>3.99</v>
      </c>
      <c r="AA599" s="53">
        <v>3.99</v>
      </c>
      <c r="AB599" s="53">
        <v>0</v>
      </c>
      <c r="AC599" s="53">
        <v>3.99</v>
      </c>
      <c r="AD599" s="53">
        <v>0</v>
      </c>
      <c r="AE599" s="53">
        <v>0</v>
      </c>
      <c r="AF599" s="53" t="s">
        <v>1828</v>
      </c>
      <c r="AG599" s="53" t="s">
        <v>1891</v>
      </c>
      <c r="AH599" s="53" t="s">
        <v>1937</v>
      </c>
      <c r="AI599" s="53" t="s">
        <v>1829</v>
      </c>
      <c r="AJ599" s="53" t="s">
        <v>1824</v>
      </c>
      <c r="AK599" s="53" t="s">
        <v>496</v>
      </c>
      <c r="AL599" s="53" t="s">
        <v>1830</v>
      </c>
      <c r="AM599" s="53" t="s">
        <v>1831</v>
      </c>
      <c r="AN599" s="53" t="s">
        <v>1769</v>
      </c>
      <c r="AO599" s="53" t="s">
        <v>641</v>
      </c>
    </row>
    <row r="600" spans="1:41" x14ac:dyDescent="0.25">
      <c r="A600" s="53" t="s">
        <v>25</v>
      </c>
      <c r="B600" s="53" t="s">
        <v>1929</v>
      </c>
      <c r="C600" s="53" t="s">
        <v>1930</v>
      </c>
      <c r="D600" s="53" t="s">
        <v>1931</v>
      </c>
      <c r="E600" s="53" t="s">
        <v>1932</v>
      </c>
      <c r="F600" s="53" t="s">
        <v>775</v>
      </c>
      <c r="G600" s="53" t="s">
        <v>1813</v>
      </c>
      <c r="H600" s="53" t="s">
        <v>775</v>
      </c>
      <c r="I600" s="53" t="s">
        <v>1813</v>
      </c>
      <c r="J600" s="53" t="s">
        <v>1891</v>
      </c>
      <c r="K600" s="53" t="s">
        <v>1933</v>
      </c>
      <c r="L600" s="53" t="s">
        <v>1934</v>
      </c>
      <c r="M600" s="53" t="s">
        <v>1816</v>
      </c>
      <c r="N600" s="53" t="s">
        <v>1817</v>
      </c>
      <c r="O600" s="53" t="s">
        <v>1818</v>
      </c>
      <c r="P600" s="53" t="s">
        <v>1819</v>
      </c>
      <c r="Q600" s="53" t="s">
        <v>1820</v>
      </c>
      <c r="R600" s="53" t="s">
        <v>1821</v>
      </c>
      <c r="S600" s="53" t="s">
        <v>1935</v>
      </c>
      <c r="T600" s="53" t="s">
        <v>1936</v>
      </c>
      <c r="U600" s="53" t="s">
        <v>1824</v>
      </c>
      <c r="V600" s="53" t="s">
        <v>1825</v>
      </c>
      <c r="W600" s="53" t="s">
        <v>1837</v>
      </c>
      <c r="X600" s="53" t="s">
        <v>1825</v>
      </c>
      <c r="Y600" s="53" t="s">
        <v>1827</v>
      </c>
      <c r="Z600" s="53">
        <v>36.729999999999997</v>
      </c>
      <c r="AA600" s="53">
        <v>36.729999999999997</v>
      </c>
      <c r="AB600" s="53">
        <v>0</v>
      </c>
      <c r="AC600" s="53">
        <v>36.729999999999997</v>
      </c>
      <c r="AD600" s="53">
        <v>0</v>
      </c>
      <c r="AE600" s="53">
        <v>0</v>
      </c>
      <c r="AF600" s="53" t="s">
        <v>1828</v>
      </c>
      <c r="AG600" s="53" t="s">
        <v>1891</v>
      </c>
      <c r="AH600" s="53" t="s">
        <v>1937</v>
      </c>
      <c r="AI600" s="53" t="s">
        <v>1829</v>
      </c>
      <c r="AJ600" s="53" t="s">
        <v>1824</v>
      </c>
      <c r="AK600" s="53" t="s">
        <v>496</v>
      </c>
      <c r="AL600" s="53" t="s">
        <v>1830</v>
      </c>
      <c r="AM600" s="53" t="s">
        <v>1831</v>
      </c>
      <c r="AN600" s="53" t="s">
        <v>1769</v>
      </c>
      <c r="AO600" s="53" t="s">
        <v>641</v>
      </c>
    </row>
    <row r="601" spans="1:41" x14ac:dyDescent="0.25">
      <c r="A601" s="53" t="s">
        <v>25</v>
      </c>
      <c r="B601" s="53" t="s">
        <v>1929</v>
      </c>
      <c r="C601" s="53" t="s">
        <v>1930</v>
      </c>
      <c r="D601" s="53" t="s">
        <v>1931</v>
      </c>
      <c r="E601" s="53" t="s">
        <v>1932</v>
      </c>
      <c r="F601" s="53" t="s">
        <v>775</v>
      </c>
      <c r="G601" s="53" t="s">
        <v>1813</v>
      </c>
      <c r="H601" s="53" t="s">
        <v>775</v>
      </c>
      <c r="I601" s="53" t="s">
        <v>1813</v>
      </c>
      <c r="J601" s="53" t="s">
        <v>1891</v>
      </c>
      <c r="K601" s="53" t="s">
        <v>1933</v>
      </c>
      <c r="L601" s="53" t="s">
        <v>1934</v>
      </c>
      <c r="M601" s="53" t="s">
        <v>1816</v>
      </c>
      <c r="N601" s="53" t="s">
        <v>1817</v>
      </c>
      <c r="O601" s="53" t="s">
        <v>1818</v>
      </c>
      <c r="P601" s="53" t="s">
        <v>1819</v>
      </c>
      <c r="Q601" s="53" t="s">
        <v>1820</v>
      </c>
      <c r="R601" s="53" t="s">
        <v>1821</v>
      </c>
      <c r="S601" s="53" t="s">
        <v>1935</v>
      </c>
      <c r="T601" s="53" t="s">
        <v>1936</v>
      </c>
      <c r="U601" s="53" t="s">
        <v>1824</v>
      </c>
      <c r="V601" s="53" t="s">
        <v>1825</v>
      </c>
      <c r="W601" s="53" t="s">
        <v>1838</v>
      </c>
      <c r="X601" s="53" t="s">
        <v>1825</v>
      </c>
      <c r="Y601" s="53" t="s">
        <v>1827</v>
      </c>
      <c r="Z601" s="53">
        <v>11.05</v>
      </c>
      <c r="AA601" s="53">
        <v>11.05</v>
      </c>
      <c r="AB601" s="53">
        <v>0</v>
      </c>
      <c r="AC601" s="53">
        <v>11.05</v>
      </c>
      <c r="AD601" s="53">
        <v>0</v>
      </c>
      <c r="AE601" s="53">
        <v>0</v>
      </c>
      <c r="AF601" s="53" t="s">
        <v>1828</v>
      </c>
      <c r="AG601" s="53" t="s">
        <v>1891</v>
      </c>
      <c r="AH601" s="53" t="s">
        <v>1937</v>
      </c>
      <c r="AI601" s="53" t="s">
        <v>1829</v>
      </c>
      <c r="AJ601" s="53" t="s">
        <v>1824</v>
      </c>
      <c r="AK601" s="53" t="s">
        <v>496</v>
      </c>
      <c r="AL601" s="53" t="s">
        <v>1830</v>
      </c>
      <c r="AM601" s="53" t="s">
        <v>1831</v>
      </c>
      <c r="AN601" s="53" t="s">
        <v>1769</v>
      </c>
      <c r="AO601" s="53" t="s">
        <v>641</v>
      </c>
    </row>
    <row r="602" spans="1:41" x14ac:dyDescent="0.25">
      <c r="A602" s="53" t="s">
        <v>25</v>
      </c>
      <c r="B602" s="53" t="s">
        <v>1938</v>
      </c>
      <c r="C602" s="53" t="s">
        <v>1939</v>
      </c>
      <c r="D602" s="53" t="s">
        <v>1841</v>
      </c>
      <c r="E602" s="53" t="s">
        <v>1842</v>
      </c>
      <c r="F602" s="53" t="s">
        <v>775</v>
      </c>
      <c r="G602" s="53" t="s">
        <v>1813</v>
      </c>
      <c r="H602" s="53" t="s">
        <v>775</v>
      </c>
      <c r="I602" s="53" t="s">
        <v>1813</v>
      </c>
      <c r="J602" s="53" t="s">
        <v>1843</v>
      </c>
      <c r="K602" s="53" t="s">
        <v>1844</v>
      </c>
      <c r="L602" s="53" t="s">
        <v>1940</v>
      </c>
      <c r="M602" s="53" t="s">
        <v>1816</v>
      </c>
      <c r="N602" s="53" t="s">
        <v>1817</v>
      </c>
      <c r="O602" s="53" t="s">
        <v>1818</v>
      </c>
      <c r="P602" s="53" t="s">
        <v>1819</v>
      </c>
      <c r="Q602" s="53" t="s">
        <v>1820</v>
      </c>
      <c r="R602" s="53" t="s">
        <v>1821</v>
      </c>
      <c r="S602" s="53" t="s">
        <v>1941</v>
      </c>
      <c r="T602" s="53" t="s">
        <v>1942</v>
      </c>
      <c r="U602" s="53" t="s">
        <v>1824</v>
      </c>
      <c r="V602" s="53" t="s">
        <v>1825</v>
      </c>
      <c r="W602" s="53" t="s">
        <v>1848</v>
      </c>
      <c r="X602" s="53" t="s">
        <v>1825</v>
      </c>
      <c r="Y602" s="53" t="s">
        <v>1827</v>
      </c>
      <c r="Z602" s="53">
        <v>55.04</v>
      </c>
      <c r="AA602" s="53">
        <v>55.04</v>
      </c>
      <c r="AB602" s="53">
        <v>0</v>
      </c>
      <c r="AC602" s="53">
        <v>55.04</v>
      </c>
      <c r="AD602" s="53">
        <v>0</v>
      </c>
      <c r="AE602" s="53">
        <v>0</v>
      </c>
      <c r="AF602" s="53" t="s">
        <v>1828</v>
      </c>
      <c r="AG602" s="53" t="s">
        <v>1904</v>
      </c>
      <c r="AH602" s="53" t="s">
        <v>1943</v>
      </c>
      <c r="AI602" s="53" t="s">
        <v>1829</v>
      </c>
      <c r="AJ602" s="53" t="s">
        <v>1824</v>
      </c>
      <c r="AK602" s="53" t="s">
        <v>496</v>
      </c>
      <c r="AL602" s="53" t="s">
        <v>1830</v>
      </c>
      <c r="AM602" s="53" t="s">
        <v>1831</v>
      </c>
      <c r="AN602" s="53" t="s">
        <v>1769</v>
      </c>
      <c r="AO602" s="53" t="s">
        <v>641</v>
      </c>
    </row>
    <row r="603" spans="1:41" x14ac:dyDescent="0.25">
      <c r="A603" s="53" t="s">
        <v>25</v>
      </c>
      <c r="B603" s="53" t="s">
        <v>1944</v>
      </c>
      <c r="C603" s="53" t="s">
        <v>1945</v>
      </c>
      <c r="D603" s="53" t="s">
        <v>1931</v>
      </c>
      <c r="E603" s="53" t="s">
        <v>1932</v>
      </c>
      <c r="F603" s="53" t="s">
        <v>775</v>
      </c>
      <c r="G603" s="53" t="s">
        <v>1813</v>
      </c>
      <c r="H603" s="53" t="s">
        <v>775</v>
      </c>
      <c r="I603" s="53" t="s">
        <v>1813</v>
      </c>
      <c r="J603" s="53" t="s">
        <v>1891</v>
      </c>
      <c r="K603" s="53" t="s">
        <v>1933</v>
      </c>
      <c r="L603" s="53" t="s">
        <v>1946</v>
      </c>
      <c r="M603" s="53" t="s">
        <v>1816</v>
      </c>
      <c r="N603" s="53" t="s">
        <v>1817</v>
      </c>
      <c r="O603" s="53" t="s">
        <v>1818</v>
      </c>
      <c r="P603" s="53" t="s">
        <v>1819</v>
      </c>
      <c r="Q603" s="53" t="s">
        <v>1820</v>
      </c>
      <c r="R603" s="53" t="s">
        <v>1821</v>
      </c>
      <c r="S603" s="53" t="s">
        <v>1982</v>
      </c>
      <c r="T603" s="53" t="s">
        <v>1983</v>
      </c>
      <c r="U603" s="53" t="s">
        <v>1824</v>
      </c>
      <c r="V603" s="53" t="s">
        <v>1825</v>
      </c>
      <c r="W603" s="53" t="s">
        <v>1856</v>
      </c>
      <c r="X603" s="53" t="s">
        <v>1857</v>
      </c>
      <c r="Y603" s="53" t="s">
        <v>1827</v>
      </c>
      <c r="Z603" s="53">
        <v>0.15</v>
      </c>
      <c r="AA603" s="53">
        <v>0.15</v>
      </c>
      <c r="AB603" s="53">
        <v>0</v>
      </c>
      <c r="AC603" s="53">
        <v>0.15</v>
      </c>
      <c r="AD603" s="53">
        <v>0</v>
      </c>
      <c r="AE603" s="53">
        <v>0</v>
      </c>
      <c r="AF603" s="53" t="s">
        <v>1949</v>
      </c>
      <c r="AG603" s="53" t="s">
        <v>1813</v>
      </c>
      <c r="AH603" s="53" t="s">
        <v>1813</v>
      </c>
      <c r="AI603" s="53" t="s">
        <v>1849</v>
      </c>
      <c r="AJ603" s="53" t="s">
        <v>1824</v>
      </c>
      <c r="AK603" s="53" t="s">
        <v>496</v>
      </c>
      <c r="AL603" s="53" t="s">
        <v>1830</v>
      </c>
      <c r="AM603" s="53" t="s">
        <v>1831</v>
      </c>
      <c r="AN603" s="53" t="s">
        <v>1769</v>
      </c>
      <c r="AO603" s="53" t="s">
        <v>641</v>
      </c>
    </row>
    <row r="604" spans="1:41" x14ac:dyDescent="0.25">
      <c r="A604" s="53" t="s">
        <v>25</v>
      </c>
      <c r="B604" s="53" t="s">
        <v>1944</v>
      </c>
      <c r="C604" s="53" t="s">
        <v>1945</v>
      </c>
      <c r="D604" s="53" t="s">
        <v>1931</v>
      </c>
      <c r="E604" s="53" t="s">
        <v>1932</v>
      </c>
      <c r="F604" s="53" t="s">
        <v>775</v>
      </c>
      <c r="G604" s="53" t="s">
        <v>1813</v>
      </c>
      <c r="H604" s="53" t="s">
        <v>775</v>
      </c>
      <c r="I604" s="53" t="s">
        <v>1813</v>
      </c>
      <c r="J604" s="53" t="s">
        <v>1891</v>
      </c>
      <c r="K604" s="53" t="s">
        <v>1933</v>
      </c>
      <c r="L604" s="53" t="s">
        <v>1946</v>
      </c>
      <c r="M604" s="53" t="s">
        <v>1816</v>
      </c>
      <c r="N604" s="53" t="s">
        <v>1817</v>
      </c>
      <c r="O604" s="53" t="s">
        <v>1818</v>
      </c>
      <c r="P604" s="53" t="s">
        <v>1819</v>
      </c>
      <c r="Q604" s="53" t="s">
        <v>1820</v>
      </c>
      <c r="R604" s="53" t="s">
        <v>1821</v>
      </c>
      <c r="S604" s="53" t="s">
        <v>1947</v>
      </c>
      <c r="T604" s="53" t="s">
        <v>1948</v>
      </c>
      <c r="U604" s="53" t="s">
        <v>1824</v>
      </c>
      <c r="V604" s="53" t="s">
        <v>1825</v>
      </c>
      <c r="W604" s="53" t="s">
        <v>1826</v>
      </c>
      <c r="X604" s="53" t="s">
        <v>1825</v>
      </c>
      <c r="Y604" s="53" t="s">
        <v>1827</v>
      </c>
      <c r="Z604" s="53">
        <v>37.99</v>
      </c>
      <c r="AA604" s="53">
        <v>37.99</v>
      </c>
      <c r="AB604" s="53">
        <v>0</v>
      </c>
      <c r="AC604" s="53">
        <v>37.99</v>
      </c>
      <c r="AD604" s="53">
        <v>0</v>
      </c>
      <c r="AE604" s="53">
        <v>0</v>
      </c>
      <c r="AF604" s="53" t="s">
        <v>1949</v>
      </c>
      <c r="AG604" s="53" t="s">
        <v>1813</v>
      </c>
      <c r="AH604" s="53" t="s">
        <v>1813</v>
      </c>
      <c r="AI604" s="53" t="s">
        <v>1849</v>
      </c>
      <c r="AJ604" s="53" t="s">
        <v>1824</v>
      </c>
      <c r="AK604" s="53" t="s">
        <v>496</v>
      </c>
      <c r="AL604" s="53" t="s">
        <v>1830</v>
      </c>
      <c r="AM604" s="53" t="s">
        <v>1831</v>
      </c>
      <c r="AN604" s="53" t="s">
        <v>1769</v>
      </c>
      <c r="AO604" s="53" t="s">
        <v>641</v>
      </c>
    </row>
    <row r="605" spans="1:41" x14ac:dyDescent="0.25">
      <c r="A605" s="53" t="s">
        <v>25</v>
      </c>
      <c r="B605" s="53" t="s">
        <v>1944</v>
      </c>
      <c r="C605" s="53" t="s">
        <v>1945</v>
      </c>
      <c r="D605" s="53" t="s">
        <v>1931</v>
      </c>
      <c r="E605" s="53" t="s">
        <v>1932</v>
      </c>
      <c r="F605" s="53" t="s">
        <v>775</v>
      </c>
      <c r="G605" s="53" t="s">
        <v>1813</v>
      </c>
      <c r="H605" s="53" t="s">
        <v>775</v>
      </c>
      <c r="I605" s="53" t="s">
        <v>1813</v>
      </c>
      <c r="J605" s="53" t="s">
        <v>1891</v>
      </c>
      <c r="K605" s="53" t="s">
        <v>1933</v>
      </c>
      <c r="L605" s="53" t="s">
        <v>1946</v>
      </c>
      <c r="M605" s="53" t="s">
        <v>1816</v>
      </c>
      <c r="N605" s="53" t="s">
        <v>1817</v>
      </c>
      <c r="O605" s="53" t="s">
        <v>1818</v>
      </c>
      <c r="P605" s="53" t="s">
        <v>1819</v>
      </c>
      <c r="Q605" s="53" t="s">
        <v>1820</v>
      </c>
      <c r="R605" s="53" t="s">
        <v>1821</v>
      </c>
      <c r="S605" s="53" t="s">
        <v>1947</v>
      </c>
      <c r="T605" s="53" t="s">
        <v>1948</v>
      </c>
      <c r="U605" s="53" t="s">
        <v>1824</v>
      </c>
      <c r="V605" s="53" t="s">
        <v>1825</v>
      </c>
      <c r="W605" s="53" t="s">
        <v>1832</v>
      </c>
      <c r="X605" s="53" t="s">
        <v>1825</v>
      </c>
      <c r="Y605" s="53" t="s">
        <v>1827</v>
      </c>
      <c r="Z605" s="53">
        <v>8.6</v>
      </c>
      <c r="AA605" s="53">
        <v>8.6</v>
      </c>
      <c r="AB605" s="53">
        <v>0</v>
      </c>
      <c r="AC605" s="53">
        <v>8.6</v>
      </c>
      <c r="AD605" s="53">
        <v>0</v>
      </c>
      <c r="AE605" s="53">
        <v>0</v>
      </c>
      <c r="AF605" s="53" t="s">
        <v>1949</v>
      </c>
      <c r="AG605" s="53" t="s">
        <v>1813</v>
      </c>
      <c r="AH605" s="53" t="s">
        <v>1813</v>
      </c>
      <c r="AI605" s="53" t="s">
        <v>1849</v>
      </c>
      <c r="AJ605" s="53" t="s">
        <v>1824</v>
      </c>
      <c r="AK605" s="53" t="s">
        <v>496</v>
      </c>
      <c r="AL605" s="53" t="s">
        <v>1830</v>
      </c>
      <c r="AM605" s="53" t="s">
        <v>1831</v>
      </c>
      <c r="AN605" s="53" t="s">
        <v>1769</v>
      </c>
      <c r="AO605" s="53" t="s">
        <v>641</v>
      </c>
    </row>
    <row r="606" spans="1:41" x14ac:dyDescent="0.25">
      <c r="A606" s="53" t="s">
        <v>25</v>
      </c>
      <c r="B606" s="53" t="s">
        <v>1944</v>
      </c>
      <c r="C606" s="53" t="s">
        <v>1945</v>
      </c>
      <c r="D606" s="53" t="s">
        <v>1931</v>
      </c>
      <c r="E606" s="53" t="s">
        <v>1932</v>
      </c>
      <c r="F606" s="53" t="s">
        <v>775</v>
      </c>
      <c r="G606" s="53" t="s">
        <v>1813</v>
      </c>
      <c r="H606" s="53" t="s">
        <v>775</v>
      </c>
      <c r="I606" s="53" t="s">
        <v>1813</v>
      </c>
      <c r="J606" s="53" t="s">
        <v>1891</v>
      </c>
      <c r="K606" s="53" t="s">
        <v>1933</v>
      </c>
      <c r="L606" s="53" t="s">
        <v>1946</v>
      </c>
      <c r="M606" s="53" t="s">
        <v>1816</v>
      </c>
      <c r="N606" s="53" t="s">
        <v>1817</v>
      </c>
      <c r="O606" s="53" t="s">
        <v>1818</v>
      </c>
      <c r="P606" s="53" t="s">
        <v>1819</v>
      </c>
      <c r="Q606" s="53" t="s">
        <v>1820</v>
      </c>
      <c r="R606" s="53" t="s">
        <v>1821</v>
      </c>
      <c r="S606" s="53" t="s">
        <v>1947</v>
      </c>
      <c r="T606" s="53" t="s">
        <v>1948</v>
      </c>
      <c r="U606" s="53" t="s">
        <v>1824</v>
      </c>
      <c r="V606" s="53" t="s">
        <v>1825</v>
      </c>
      <c r="W606" s="53" t="s">
        <v>1833</v>
      </c>
      <c r="X606" s="53" t="s">
        <v>1835</v>
      </c>
      <c r="Y606" s="53" t="s">
        <v>1827</v>
      </c>
      <c r="Z606" s="53">
        <v>1.96</v>
      </c>
      <c r="AA606" s="53">
        <v>1.96</v>
      </c>
      <c r="AB606" s="53">
        <v>0</v>
      </c>
      <c r="AC606" s="53">
        <v>1.96</v>
      </c>
      <c r="AD606" s="53">
        <v>0</v>
      </c>
      <c r="AE606" s="53">
        <v>0</v>
      </c>
      <c r="AF606" s="53" t="s">
        <v>1949</v>
      </c>
      <c r="AG606" s="53" t="s">
        <v>1813</v>
      </c>
      <c r="AH606" s="53" t="s">
        <v>1813</v>
      </c>
      <c r="AI606" s="53" t="s">
        <v>1849</v>
      </c>
      <c r="AJ606" s="53" t="s">
        <v>1824</v>
      </c>
      <c r="AK606" s="53" t="s">
        <v>496</v>
      </c>
      <c r="AL606" s="53" t="s">
        <v>1830</v>
      </c>
      <c r="AM606" s="53" t="s">
        <v>1831</v>
      </c>
      <c r="AN606" s="53" t="s">
        <v>1769</v>
      </c>
      <c r="AO606" s="53" t="s">
        <v>641</v>
      </c>
    </row>
    <row r="607" spans="1:41" x14ac:dyDescent="0.25">
      <c r="A607" s="53" t="s">
        <v>25</v>
      </c>
      <c r="B607" s="53" t="s">
        <v>1944</v>
      </c>
      <c r="C607" s="53" t="s">
        <v>1945</v>
      </c>
      <c r="D607" s="53" t="s">
        <v>1931</v>
      </c>
      <c r="E607" s="53" t="s">
        <v>1932</v>
      </c>
      <c r="F607" s="53" t="s">
        <v>775</v>
      </c>
      <c r="G607" s="53" t="s">
        <v>1813</v>
      </c>
      <c r="H607" s="53" t="s">
        <v>775</v>
      </c>
      <c r="I607" s="53" t="s">
        <v>1813</v>
      </c>
      <c r="J607" s="53" t="s">
        <v>1891</v>
      </c>
      <c r="K607" s="53" t="s">
        <v>1933</v>
      </c>
      <c r="L607" s="53" t="s">
        <v>1946</v>
      </c>
      <c r="M607" s="53" t="s">
        <v>1816</v>
      </c>
      <c r="N607" s="53" t="s">
        <v>1817</v>
      </c>
      <c r="O607" s="53" t="s">
        <v>1818</v>
      </c>
      <c r="P607" s="53" t="s">
        <v>1819</v>
      </c>
      <c r="Q607" s="53" t="s">
        <v>1820</v>
      </c>
      <c r="R607" s="53" t="s">
        <v>1821</v>
      </c>
      <c r="S607" s="53" t="s">
        <v>1947</v>
      </c>
      <c r="T607" s="53" t="s">
        <v>1948</v>
      </c>
      <c r="U607" s="53" t="s">
        <v>1824</v>
      </c>
      <c r="V607" s="53" t="s">
        <v>1825</v>
      </c>
      <c r="W607" s="53" t="s">
        <v>1837</v>
      </c>
      <c r="X607" s="53" t="s">
        <v>1825</v>
      </c>
      <c r="Y607" s="53" t="s">
        <v>1827</v>
      </c>
      <c r="Z607" s="53">
        <v>10.27</v>
      </c>
      <c r="AA607" s="53">
        <v>10.27</v>
      </c>
      <c r="AB607" s="53">
        <v>0</v>
      </c>
      <c r="AC607" s="53">
        <v>10.27</v>
      </c>
      <c r="AD607" s="53">
        <v>0</v>
      </c>
      <c r="AE607" s="53">
        <v>0</v>
      </c>
      <c r="AF607" s="53" t="s">
        <v>1949</v>
      </c>
      <c r="AG607" s="53" t="s">
        <v>1813</v>
      </c>
      <c r="AH607" s="53" t="s">
        <v>1813</v>
      </c>
      <c r="AI607" s="53" t="s">
        <v>1849</v>
      </c>
      <c r="AJ607" s="53" t="s">
        <v>1824</v>
      </c>
      <c r="AK607" s="53" t="s">
        <v>496</v>
      </c>
      <c r="AL607" s="53" t="s">
        <v>1830</v>
      </c>
      <c r="AM607" s="53" t="s">
        <v>1831</v>
      </c>
      <c r="AN607" s="53" t="s">
        <v>1769</v>
      </c>
      <c r="AO607" s="53" t="s">
        <v>641</v>
      </c>
    </row>
    <row r="608" spans="1:41" x14ac:dyDescent="0.25">
      <c r="A608" s="53" t="s">
        <v>25</v>
      </c>
      <c r="B608" s="53" t="s">
        <v>1944</v>
      </c>
      <c r="C608" s="53" t="s">
        <v>1945</v>
      </c>
      <c r="D608" s="53" t="s">
        <v>1931</v>
      </c>
      <c r="E608" s="53" t="s">
        <v>1932</v>
      </c>
      <c r="F608" s="53" t="s">
        <v>775</v>
      </c>
      <c r="G608" s="53" t="s">
        <v>1813</v>
      </c>
      <c r="H608" s="53" t="s">
        <v>775</v>
      </c>
      <c r="I608" s="53" t="s">
        <v>1813</v>
      </c>
      <c r="J608" s="53" t="s">
        <v>1891</v>
      </c>
      <c r="K608" s="53" t="s">
        <v>1933</v>
      </c>
      <c r="L608" s="53" t="s">
        <v>1946</v>
      </c>
      <c r="M608" s="53" t="s">
        <v>1816</v>
      </c>
      <c r="N608" s="53" t="s">
        <v>1817</v>
      </c>
      <c r="O608" s="53" t="s">
        <v>1818</v>
      </c>
      <c r="P608" s="53" t="s">
        <v>1819</v>
      </c>
      <c r="Q608" s="53" t="s">
        <v>1820</v>
      </c>
      <c r="R608" s="53" t="s">
        <v>1821</v>
      </c>
      <c r="S608" s="53" t="s">
        <v>1947</v>
      </c>
      <c r="T608" s="53" t="s">
        <v>1948</v>
      </c>
      <c r="U608" s="53" t="s">
        <v>1824</v>
      </c>
      <c r="V608" s="53" t="s">
        <v>1825</v>
      </c>
      <c r="W608" s="53" t="s">
        <v>1838</v>
      </c>
      <c r="X608" s="53" t="s">
        <v>1825</v>
      </c>
      <c r="Y608" s="53" t="s">
        <v>1827</v>
      </c>
      <c r="Z608" s="53">
        <v>3.58</v>
      </c>
      <c r="AA608" s="53">
        <v>3.58</v>
      </c>
      <c r="AB608" s="53">
        <v>0</v>
      </c>
      <c r="AC608" s="53">
        <v>3.58</v>
      </c>
      <c r="AD608" s="53">
        <v>0</v>
      </c>
      <c r="AE608" s="53">
        <v>0</v>
      </c>
      <c r="AF608" s="53" t="s">
        <v>1949</v>
      </c>
      <c r="AG608" s="53" t="s">
        <v>1813</v>
      </c>
      <c r="AH608" s="53" t="s">
        <v>1813</v>
      </c>
      <c r="AI608" s="53" t="s">
        <v>1849</v>
      </c>
      <c r="AJ608" s="53" t="s">
        <v>1824</v>
      </c>
      <c r="AK608" s="53" t="s">
        <v>496</v>
      </c>
      <c r="AL608" s="53" t="s">
        <v>1830</v>
      </c>
      <c r="AM608" s="53" t="s">
        <v>1831</v>
      </c>
      <c r="AN608" s="53" t="s">
        <v>1769</v>
      </c>
      <c r="AO608" s="53" t="s">
        <v>641</v>
      </c>
    </row>
    <row r="609" spans="1:41" x14ac:dyDescent="0.25">
      <c r="A609" s="53" t="s">
        <v>24</v>
      </c>
      <c r="B609" s="53" t="s">
        <v>1960</v>
      </c>
      <c r="C609" s="53" t="s">
        <v>1961</v>
      </c>
      <c r="D609" s="53" t="s">
        <v>1852</v>
      </c>
      <c r="E609" s="53" t="s">
        <v>510</v>
      </c>
      <c r="F609" s="53" t="s">
        <v>775</v>
      </c>
      <c r="G609" s="53" t="s">
        <v>1813</v>
      </c>
      <c r="H609" s="53" t="s">
        <v>775</v>
      </c>
      <c r="I609" s="53" t="s">
        <v>1813</v>
      </c>
      <c r="J609" s="53" t="s">
        <v>1814</v>
      </c>
      <c r="K609" s="53" t="s">
        <v>780</v>
      </c>
      <c r="L609" s="53" t="s">
        <v>1962</v>
      </c>
      <c r="M609" s="53" t="s">
        <v>1816</v>
      </c>
      <c r="N609" s="53" t="s">
        <v>1817</v>
      </c>
      <c r="O609" s="53" t="s">
        <v>1818</v>
      </c>
      <c r="P609" s="53" t="s">
        <v>1819</v>
      </c>
      <c r="Q609" s="53" t="s">
        <v>1820</v>
      </c>
      <c r="R609" s="53" t="s">
        <v>1821</v>
      </c>
      <c r="S609" s="53" t="s">
        <v>1963</v>
      </c>
      <c r="T609" s="53" t="s">
        <v>1964</v>
      </c>
      <c r="U609" s="53" t="s">
        <v>1824</v>
      </c>
      <c r="V609" s="53" t="s">
        <v>1825</v>
      </c>
      <c r="W609" s="53" t="s">
        <v>1856</v>
      </c>
      <c r="X609" s="53" t="s">
        <v>1857</v>
      </c>
      <c r="Y609" s="53" t="s">
        <v>1827</v>
      </c>
      <c r="Z609" s="53">
        <v>1418.38</v>
      </c>
      <c r="AA609" s="53">
        <v>1407.45</v>
      </c>
      <c r="AB609" s="53">
        <v>10.93</v>
      </c>
      <c r="AC609" s="53">
        <v>1407.45</v>
      </c>
      <c r="AD609" s="53">
        <v>0</v>
      </c>
      <c r="AE609" s="53">
        <v>0</v>
      </c>
      <c r="AF609" s="53" t="s">
        <v>1828</v>
      </c>
      <c r="AG609" s="53" t="s">
        <v>1814</v>
      </c>
      <c r="AH609" s="53" t="s">
        <v>780</v>
      </c>
      <c r="AI609" s="53" t="s">
        <v>1829</v>
      </c>
      <c r="AJ609" s="53" t="s">
        <v>1824</v>
      </c>
      <c r="AK609" s="53" t="s">
        <v>496</v>
      </c>
      <c r="AL609" s="53" t="s">
        <v>1830</v>
      </c>
      <c r="AM609" s="53" t="s">
        <v>1831</v>
      </c>
      <c r="AN609" s="53" t="s">
        <v>1770</v>
      </c>
      <c r="AO609" s="53" t="s">
        <v>641</v>
      </c>
    </row>
    <row r="610" spans="1:41" x14ac:dyDescent="0.25">
      <c r="A610" s="53" t="s">
        <v>24</v>
      </c>
      <c r="B610" s="53" t="s">
        <v>1809</v>
      </c>
      <c r="C610" s="53" t="s">
        <v>1810</v>
      </c>
      <c r="D610" s="53" t="s">
        <v>1811</v>
      </c>
      <c r="E610" s="53" t="s">
        <v>1812</v>
      </c>
      <c r="F610" s="53" t="s">
        <v>775</v>
      </c>
      <c r="G610" s="53" t="s">
        <v>1813</v>
      </c>
      <c r="H610" s="53" t="s">
        <v>775</v>
      </c>
      <c r="I610" s="53" t="s">
        <v>1813</v>
      </c>
      <c r="J610" s="53" t="s">
        <v>1814</v>
      </c>
      <c r="K610" s="53" t="s">
        <v>780</v>
      </c>
      <c r="L610" s="53" t="s">
        <v>1815</v>
      </c>
      <c r="M610" s="53" t="s">
        <v>1816</v>
      </c>
      <c r="N610" s="53" t="s">
        <v>1817</v>
      </c>
      <c r="O610" s="53" t="s">
        <v>1818</v>
      </c>
      <c r="P610" s="53" t="s">
        <v>1819</v>
      </c>
      <c r="Q610" s="53" t="s">
        <v>1820</v>
      </c>
      <c r="R610" s="53" t="s">
        <v>1821</v>
      </c>
      <c r="S610" s="53" t="s">
        <v>1822</v>
      </c>
      <c r="T610" s="53" t="s">
        <v>1823</v>
      </c>
      <c r="U610" s="53" t="s">
        <v>1824</v>
      </c>
      <c r="V610" s="53" t="s">
        <v>1825</v>
      </c>
      <c r="W610" s="53" t="s">
        <v>1826</v>
      </c>
      <c r="X610" s="53" t="s">
        <v>1825</v>
      </c>
      <c r="Y610" s="53" t="s">
        <v>1827</v>
      </c>
      <c r="Z610" s="53">
        <v>278.52</v>
      </c>
      <c r="AA610" s="53">
        <v>278.52</v>
      </c>
      <c r="AB610" s="53">
        <v>0</v>
      </c>
      <c r="AC610" s="53">
        <v>278.52</v>
      </c>
      <c r="AD610" s="53">
        <v>0</v>
      </c>
      <c r="AE610" s="53">
        <v>0</v>
      </c>
      <c r="AF610" s="53" t="s">
        <v>1828</v>
      </c>
      <c r="AG610" s="53" t="s">
        <v>1814</v>
      </c>
      <c r="AH610" s="53" t="s">
        <v>780</v>
      </c>
      <c r="AI610" s="53" t="s">
        <v>1829</v>
      </c>
      <c r="AJ610" s="53" t="s">
        <v>1824</v>
      </c>
      <c r="AK610" s="53" t="s">
        <v>496</v>
      </c>
      <c r="AL610" s="53" t="s">
        <v>1830</v>
      </c>
      <c r="AM610" s="53" t="s">
        <v>1831</v>
      </c>
      <c r="AN610" s="53" t="s">
        <v>1770</v>
      </c>
      <c r="AO610" s="53" t="s">
        <v>641</v>
      </c>
    </row>
    <row r="611" spans="1:41" x14ac:dyDescent="0.25">
      <c r="A611" s="53" t="s">
        <v>24</v>
      </c>
      <c r="B611" s="53" t="s">
        <v>1809</v>
      </c>
      <c r="C611" s="53" t="s">
        <v>1810</v>
      </c>
      <c r="D611" s="53" t="s">
        <v>1811</v>
      </c>
      <c r="E611" s="53" t="s">
        <v>1812</v>
      </c>
      <c r="F611" s="53" t="s">
        <v>775</v>
      </c>
      <c r="G611" s="53" t="s">
        <v>1813</v>
      </c>
      <c r="H611" s="53" t="s">
        <v>775</v>
      </c>
      <c r="I611" s="53" t="s">
        <v>1813</v>
      </c>
      <c r="J611" s="53" t="s">
        <v>1814</v>
      </c>
      <c r="K611" s="53" t="s">
        <v>780</v>
      </c>
      <c r="L611" s="53" t="s">
        <v>1815</v>
      </c>
      <c r="M611" s="53" t="s">
        <v>1816</v>
      </c>
      <c r="N611" s="53" t="s">
        <v>1817</v>
      </c>
      <c r="O611" s="53" t="s">
        <v>1818</v>
      </c>
      <c r="P611" s="53" t="s">
        <v>1819</v>
      </c>
      <c r="Q611" s="53" t="s">
        <v>1820</v>
      </c>
      <c r="R611" s="53" t="s">
        <v>1821</v>
      </c>
      <c r="S611" s="53" t="s">
        <v>1822</v>
      </c>
      <c r="T611" s="53" t="s">
        <v>1823</v>
      </c>
      <c r="U611" s="53" t="s">
        <v>1824</v>
      </c>
      <c r="V611" s="53" t="s">
        <v>1825</v>
      </c>
      <c r="W611" s="53" t="s">
        <v>1832</v>
      </c>
      <c r="X611" s="53" t="s">
        <v>1825</v>
      </c>
      <c r="Y611" s="53" t="s">
        <v>1827</v>
      </c>
      <c r="Z611" s="53">
        <v>12708.4</v>
      </c>
      <c r="AA611" s="53">
        <v>12708.4</v>
      </c>
      <c r="AB611" s="53">
        <v>0</v>
      </c>
      <c r="AC611" s="53">
        <v>12708.4</v>
      </c>
      <c r="AD611" s="53">
        <v>0</v>
      </c>
      <c r="AE611" s="53">
        <v>0</v>
      </c>
      <c r="AF611" s="53" t="s">
        <v>1828</v>
      </c>
      <c r="AG611" s="53" t="s">
        <v>1814</v>
      </c>
      <c r="AH611" s="53" t="s">
        <v>780</v>
      </c>
      <c r="AI611" s="53" t="s">
        <v>1829</v>
      </c>
      <c r="AJ611" s="53" t="s">
        <v>1824</v>
      </c>
      <c r="AK611" s="53" t="s">
        <v>496</v>
      </c>
      <c r="AL611" s="53" t="s">
        <v>1830</v>
      </c>
      <c r="AM611" s="53" t="s">
        <v>1831</v>
      </c>
      <c r="AN611" s="53" t="s">
        <v>1770</v>
      </c>
      <c r="AO611" s="53" t="s">
        <v>641</v>
      </c>
    </row>
    <row r="612" spans="1:41" x14ac:dyDescent="0.25">
      <c r="A612" s="53" t="s">
        <v>24</v>
      </c>
      <c r="B612" s="53" t="s">
        <v>1809</v>
      </c>
      <c r="C612" s="53" t="s">
        <v>1810</v>
      </c>
      <c r="D612" s="53" t="s">
        <v>1811</v>
      </c>
      <c r="E612" s="53" t="s">
        <v>1812</v>
      </c>
      <c r="F612" s="53" t="s">
        <v>775</v>
      </c>
      <c r="G612" s="53" t="s">
        <v>1813</v>
      </c>
      <c r="H612" s="53" t="s">
        <v>775</v>
      </c>
      <c r="I612" s="53" t="s">
        <v>1813</v>
      </c>
      <c r="J612" s="53" t="s">
        <v>1814</v>
      </c>
      <c r="K612" s="53" t="s">
        <v>780</v>
      </c>
      <c r="L612" s="53" t="s">
        <v>1815</v>
      </c>
      <c r="M612" s="53" t="s">
        <v>1816</v>
      </c>
      <c r="N612" s="53" t="s">
        <v>1817</v>
      </c>
      <c r="O612" s="53" t="s">
        <v>1818</v>
      </c>
      <c r="P612" s="53" t="s">
        <v>1819</v>
      </c>
      <c r="Q612" s="53" t="s">
        <v>1820</v>
      </c>
      <c r="R612" s="53" t="s">
        <v>1821</v>
      </c>
      <c r="S612" s="53" t="s">
        <v>1822</v>
      </c>
      <c r="T612" s="53" t="s">
        <v>1823</v>
      </c>
      <c r="U612" s="53" t="s">
        <v>1824</v>
      </c>
      <c r="V612" s="53" t="s">
        <v>1825</v>
      </c>
      <c r="W612" s="53" t="s">
        <v>1833</v>
      </c>
      <c r="X612" s="53" t="s">
        <v>1834</v>
      </c>
      <c r="Y612" s="53" t="s">
        <v>1827</v>
      </c>
      <c r="Z612" s="53">
        <v>957.47</v>
      </c>
      <c r="AA612" s="53">
        <v>957.47</v>
      </c>
      <c r="AB612" s="53">
        <v>0</v>
      </c>
      <c r="AC612" s="53">
        <v>957.47</v>
      </c>
      <c r="AD612" s="53">
        <v>0</v>
      </c>
      <c r="AE612" s="53">
        <v>0</v>
      </c>
      <c r="AF612" s="53" t="s">
        <v>1828</v>
      </c>
      <c r="AG612" s="53" t="s">
        <v>1814</v>
      </c>
      <c r="AH612" s="53" t="s">
        <v>780</v>
      </c>
      <c r="AI612" s="53" t="s">
        <v>1829</v>
      </c>
      <c r="AJ612" s="53" t="s">
        <v>1824</v>
      </c>
      <c r="AK612" s="53" t="s">
        <v>496</v>
      </c>
      <c r="AL612" s="53" t="s">
        <v>1830</v>
      </c>
      <c r="AM612" s="53" t="s">
        <v>1831</v>
      </c>
      <c r="AN612" s="53" t="s">
        <v>1770</v>
      </c>
      <c r="AO612" s="53" t="s">
        <v>641</v>
      </c>
    </row>
    <row r="613" spans="1:41" x14ac:dyDescent="0.25">
      <c r="A613" s="53" t="s">
        <v>24</v>
      </c>
      <c r="B613" s="53" t="s">
        <v>1809</v>
      </c>
      <c r="C613" s="53" t="s">
        <v>1810</v>
      </c>
      <c r="D613" s="53" t="s">
        <v>1811</v>
      </c>
      <c r="E613" s="53" t="s">
        <v>1812</v>
      </c>
      <c r="F613" s="53" t="s">
        <v>775</v>
      </c>
      <c r="G613" s="53" t="s">
        <v>1813</v>
      </c>
      <c r="H613" s="53" t="s">
        <v>775</v>
      </c>
      <c r="I613" s="53" t="s">
        <v>1813</v>
      </c>
      <c r="J613" s="53" t="s">
        <v>1814</v>
      </c>
      <c r="K613" s="53" t="s">
        <v>780</v>
      </c>
      <c r="L613" s="53" t="s">
        <v>1815</v>
      </c>
      <c r="M613" s="53" t="s">
        <v>1816</v>
      </c>
      <c r="N613" s="53" t="s">
        <v>1817</v>
      </c>
      <c r="O613" s="53" t="s">
        <v>1818</v>
      </c>
      <c r="P613" s="53" t="s">
        <v>1819</v>
      </c>
      <c r="Q613" s="53" t="s">
        <v>1820</v>
      </c>
      <c r="R613" s="53" t="s">
        <v>1821</v>
      </c>
      <c r="S613" s="53" t="s">
        <v>1822</v>
      </c>
      <c r="T613" s="53" t="s">
        <v>1823</v>
      </c>
      <c r="U613" s="53" t="s">
        <v>1824</v>
      </c>
      <c r="V613" s="53" t="s">
        <v>1825</v>
      </c>
      <c r="W613" s="53" t="s">
        <v>1833</v>
      </c>
      <c r="X613" s="53" t="s">
        <v>1835</v>
      </c>
      <c r="Y613" s="53" t="s">
        <v>1827</v>
      </c>
      <c r="Z613" s="53">
        <v>17.739999999999998</v>
      </c>
      <c r="AA613" s="53">
        <v>17.739999999999998</v>
      </c>
      <c r="AB613" s="53">
        <v>0</v>
      </c>
      <c r="AC613" s="53">
        <v>17.739999999999998</v>
      </c>
      <c r="AD613" s="53">
        <v>0</v>
      </c>
      <c r="AE613" s="53">
        <v>0</v>
      </c>
      <c r="AF613" s="53" t="s">
        <v>1828</v>
      </c>
      <c r="AG613" s="53" t="s">
        <v>1814</v>
      </c>
      <c r="AH613" s="53" t="s">
        <v>780</v>
      </c>
      <c r="AI613" s="53" t="s">
        <v>1829</v>
      </c>
      <c r="AJ613" s="53" t="s">
        <v>1824</v>
      </c>
      <c r="AK613" s="53" t="s">
        <v>496</v>
      </c>
      <c r="AL613" s="53" t="s">
        <v>1830</v>
      </c>
      <c r="AM613" s="53" t="s">
        <v>1831</v>
      </c>
      <c r="AN613" s="53" t="s">
        <v>1770</v>
      </c>
      <c r="AO613" s="53" t="s">
        <v>641</v>
      </c>
    </row>
    <row r="614" spans="1:41" x14ac:dyDescent="0.25">
      <c r="A614" s="53" t="s">
        <v>24</v>
      </c>
      <c r="B614" s="53" t="s">
        <v>1809</v>
      </c>
      <c r="C614" s="53" t="s">
        <v>1810</v>
      </c>
      <c r="D614" s="53" t="s">
        <v>1811</v>
      </c>
      <c r="E614" s="53" t="s">
        <v>1812</v>
      </c>
      <c r="F614" s="53" t="s">
        <v>775</v>
      </c>
      <c r="G614" s="53" t="s">
        <v>1813</v>
      </c>
      <c r="H614" s="53" t="s">
        <v>775</v>
      </c>
      <c r="I614" s="53" t="s">
        <v>1813</v>
      </c>
      <c r="J614" s="53" t="s">
        <v>1814</v>
      </c>
      <c r="K614" s="53" t="s">
        <v>780</v>
      </c>
      <c r="L614" s="53" t="s">
        <v>1815</v>
      </c>
      <c r="M614" s="53" t="s">
        <v>1816</v>
      </c>
      <c r="N614" s="53" t="s">
        <v>1817</v>
      </c>
      <c r="O614" s="53" t="s">
        <v>1818</v>
      </c>
      <c r="P614" s="53" t="s">
        <v>1819</v>
      </c>
      <c r="Q614" s="53" t="s">
        <v>1820</v>
      </c>
      <c r="R614" s="53" t="s">
        <v>1821</v>
      </c>
      <c r="S614" s="53" t="s">
        <v>1822</v>
      </c>
      <c r="T614" s="53" t="s">
        <v>1823</v>
      </c>
      <c r="U614" s="53" t="s">
        <v>1824</v>
      </c>
      <c r="V614" s="53" t="s">
        <v>1825</v>
      </c>
      <c r="W614" s="53" t="s">
        <v>1836</v>
      </c>
      <c r="X614" s="53" t="s">
        <v>1825</v>
      </c>
      <c r="Y614" s="53" t="s">
        <v>1827</v>
      </c>
      <c r="Z614" s="53">
        <v>7.25</v>
      </c>
      <c r="AA614" s="53">
        <v>7.25</v>
      </c>
      <c r="AB614" s="53">
        <v>0</v>
      </c>
      <c r="AC614" s="53">
        <v>7.25</v>
      </c>
      <c r="AD614" s="53">
        <v>0</v>
      </c>
      <c r="AE614" s="53">
        <v>0</v>
      </c>
      <c r="AF614" s="53" t="s">
        <v>1828</v>
      </c>
      <c r="AG614" s="53" t="s">
        <v>1814</v>
      </c>
      <c r="AH614" s="53" t="s">
        <v>780</v>
      </c>
      <c r="AI614" s="53" t="s">
        <v>1829</v>
      </c>
      <c r="AJ614" s="53" t="s">
        <v>1824</v>
      </c>
      <c r="AK614" s="53" t="s">
        <v>496</v>
      </c>
      <c r="AL614" s="53" t="s">
        <v>1830</v>
      </c>
      <c r="AM614" s="53" t="s">
        <v>1831</v>
      </c>
      <c r="AN614" s="53" t="s">
        <v>1770</v>
      </c>
      <c r="AO614" s="53" t="s">
        <v>641</v>
      </c>
    </row>
    <row r="615" spans="1:41" x14ac:dyDescent="0.25">
      <c r="A615" s="53" t="s">
        <v>24</v>
      </c>
      <c r="B615" s="53" t="s">
        <v>1809</v>
      </c>
      <c r="C615" s="53" t="s">
        <v>1810</v>
      </c>
      <c r="D615" s="53" t="s">
        <v>1811</v>
      </c>
      <c r="E615" s="53" t="s">
        <v>1812</v>
      </c>
      <c r="F615" s="53" t="s">
        <v>775</v>
      </c>
      <c r="G615" s="53" t="s">
        <v>1813</v>
      </c>
      <c r="H615" s="53" t="s">
        <v>775</v>
      </c>
      <c r="I615" s="53" t="s">
        <v>1813</v>
      </c>
      <c r="J615" s="53" t="s">
        <v>1814</v>
      </c>
      <c r="K615" s="53" t="s">
        <v>780</v>
      </c>
      <c r="L615" s="53" t="s">
        <v>1815</v>
      </c>
      <c r="M615" s="53" t="s">
        <v>1816</v>
      </c>
      <c r="N615" s="53" t="s">
        <v>1817</v>
      </c>
      <c r="O615" s="53" t="s">
        <v>1818</v>
      </c>
      <c r="P615" s="53" t="s">
        <v>1819</v>
      </c>
      <c r="Q615" s="53" t="s">
        <v>1820</v>
      </c>
      <c r="R615" s="53" t="s">
        <v>1821</v>
      </c>
      <c r="S615" s="53" t="s">
        <v>1822</v>
      </c>
      <c r="T615" s="53" t="s">
        <v>1823</v>
      </c>
      <c r="U615" s="53" t="s">
        <v>1824</v>
      </c>
      <c r="V615" s="53" t="s">
        <v>1825</v>
      </c>
      <c r="W615" s="53" t="s">
        <v>1837</v>
      </c>
      <c r="X615" s="53" t="s">
        <v>1825</v>
      </c>
      <c r="Y615" s="53" t="s">
        <v>1827</v>
      </c>
      <c r="Z615" s="53">
        <v>223.36</v>
      </c>
      <c r="AA615" s="53">
        <v>223.36</v>
      </c>
      <c r="AB615" s="53">
        <v>0</v>
      </c>
      <c r="AC615" s="53">
        <v>223.36</v>
      </c>
      <c r="AD615" s="53">
        <v>0</v>
      </c>
      <c r="AE615" s="53">
        <v>0</v>
      </c>
      <c r="AF615" s="53" t="s">
        <v>1828</v>
      </c>
      <c r="AG615" s="53" t="s">
        <v>1814</v>
      </c>
      <c r="AH615" s="53" t="s">
        <v>780</v>
      </c>
      <c r="AI615" s="53" t="s">
        <v>1829</v>
      </c>
      <c r="AJ615" s="53" t="s">
        <v>1824</v>
      </c>
      <c r="AK615" s="53" t="s">
        <v>496</v>
      </c>
      <c r="AL615" s="53" t="s">
        <v>1830</v>
      </c>
      <c r="AM615" s="53" t="s">
        <v>1831</v>
      </c>
      <c r="AN615" s="53" t="s">
        <v>1770</v>
      </c>
      <c r="AO615" s="53" t="s">
        <v>641</v>
      </c>
    </row>
    <row r="616" spans="1:41" x14ac:dyDescent="0.25">
      <c r="A616" s="53" t="s">
        <v>24</v>
      </c>
      <c r="B616" s="53" t="s">
        <v>1809</v>
      </c>
      <c r="C616" s="53" t="s">
        <v>1810</v>
      </c>
      <c r="D616" s="53" t="s">
        <v>1811</v>
      </c>
      <c r="E616" s="53" t="s">
        <v>1812</v>
      </c>
      <c r="F616" s="53" t="s">
        <v>775</v>
      </c>
      <c r="G616" s="53" t="s">
        <v>1813</v>
      </c>
      <c r="H616" s="53" t="s">
        <v>775</v>
      </c>
      <c r="I616" s="53" t="s">
        <v>1813</v>
      </c>
      <c r="J616" s="53" t="s">
        <v>1814</v>
      </c>
      <c r="K616" s="53" t="s">
        <v>780</v>
      </c>
      <c r="L616" s="53" t="s">
        <v>1815</v>
      </c>
      <c r="M616" s="53" t="s">
        <v>1816</v>
      </c>
      <c r="N616" s="53" t="s">
        <v>1817</v>
      </c>
      <c r="O616" s="53" t="s">
        <v>1818</v>
      </c>
      <c r="P616" s="53" t="s">
        <v>1819</v>
      </c>
      <c r="Q616" s="53" t="s">
        <v>1820</v>
      </c>
      <c r="R616" s="53" t="s">
        <v>1821</v>
      </c>
      <c r="S616" s="53" t="s">
        <v>1822</v>
      </c>
      <c r="T616" s="53" t="s">
        <v>1823</v>
      </c>
      <c r="U616" s="53" t="s">
        <v>1824</v>
      </c>
      <c r="V616" s="53" t="s">
        <v>1825</v>
      </c>
      <c r="W616" s="53" t="s">
        <v>1838</v>
      </c>
      <c r="X616" s="53" t="s">
        <v>1825</v>
      </c>
      <c r="Y616" s="53" t="s">
        <v>1827</v>
      </c>
      <c r="Z616" s="53">
        <v>184.86</v>
      </c>
      <c r="AA616" s="53">
        <v>184.86</v>
      </c>
      <c r="AB616" s="53">
        <v>0</v>
      </c>
      <c r="AC616" s="53">
        <v>184.86</v>
      </c>
      <c r="AD616" s="53">
        <v>0</v>
      </c>
      <c r="AE616" s="53">
        <v>0</v>
      </c>
      <c r="AF616" s="53" t="s">
        <v>1828</v>
      </c>
      <c r="AG616" s="53" t="s">
        <v>1814</v>
      </c>
      <c r="AH616" s="53" t="s">
        <v>780</v>
      </c>
      <c r="AI616" s="53" t="s">
        <v>1829</v>
      </c>
      <c r="AJ616" s="53" t="s">
        <v>1824</v>
      </c>
      <c r="AK616" s="53" t="s">
        <v>496</v>
      </c>
      <c r="AL616" s="53" t="s">
        <v>1830</v>
      </c>
      <c r="AM616" s="53" t="s">
        <v>1831</v>
      </c>
      <c r="AN616" s="53" t="s">
        <v>1770</v>
      </c>
      <c r="AO616" s="53" t="s">
        <v>641</v>
      </c>
    </row>
    <row r="617" spans="1:41" x14ac:dyDescent="0.25">
      <c r="A617" s="53" t="s">
        <v>24</v>
      </c>
      <c r="B617" s="53" t="s">
        <v>1839</v>
      </c>
      <c r="C617" s="53" t="s">
        <v>1840</v>
      </c>
      <c r="D617" s="53" t="s">
        <v>1841</v>
      </c>
      <c r="E617" s="53" t="s">
        <v>1842</v>
      </c>
      <c r="F617" s="53" t="s">
        <v>775</v>
      </c>
      <c r="G617" s="53" t="s">
        <v>1813</v>
      </c>
      <c r="H617" s="53" t="s">
        <v>775</v>
      </c>
      <c r="I617" s="53" t="s">
        <v>1813</v>
      </c>
      <c r="J617" s="53" t="s">
        <v>1843</v>
      </c>
      <c r="K617" s="53" t="s">
        <v>1844</v>
      </c>
      <c r="L617" s="53" t="s">
        <v>1845</v>
      </c>
      <c r="M617" s="53" t="s">
        <v>1816</v>
      </c>
      <c r="N617" s="53" t="s">
        <v>1817</v>
      </c>
      <c r="O617" s="53" t="s">
        <v>1818</v>
      </c>
      <c r="P617" s="53" t="s">
        <v>1819</v>
      </c>
      <c r="Q617" s="53" t="s">
        <v>1820</v>
      </c>
      <c r="R617" s="53" t="s">
        <v>1821</v>
      </c>
      <c r="S617" s="53" t="s">
        <v>1846</v>
      </c>
      <c r="T617" s="53" t="s">
        <v>1847</v>
      </c>
      <c r="U617" s="53" t="s">
        <v>1824</v>
      </c>
      <c r="V617" s="53" t="s">
        <v>1825</v>
      </c>
      <c r="W617" s="53" t="s">
        <v>1848</v>
      </c>
      <c r="X617" s="53" t="s">
        <v>1825</v>
      </c>
      <c r="Y617" s="53" t="s">
        <v>1827</v>
      </c>
      <c r="Z617" s="53">
        <v>930.51</v>
      </c>
      <c r="AA617" s="53">
        <v>930.51</v>
      </c>
      <c r="AB617" s="53">
        <v>0</v>
      </c>
      <c r="AC617" s="53">
        <v>930.51</v>
      </c>
      <c r="AD617" s="53">
        <v>0</v>
      </c>
      <c r="AE617" s="53">
        <v>0</v>
      </c>
      <c r="AF617" s="53" t="s">
        <v>1828</v>
      </c>
      <c r="AG617" s="53" t="s">
        <v>1843</v>
      </c>
      <c r="AH617" s="53" t="s">
        <v>1844</v>
      </c>
      <c r="AI617" s="53" t="s">
        <v>1849</v>
      </c>
      <c r="AJ617" s="53" t="s">
        <v>1824</v>
      </c>
      <c r="AK617" s="53" t="s">
        <v>496</v>
      </c>
      <c r="AL617" s="53" t="s">
        <v>1830</v>
      </c>
      <c r="AM617" s="53" t="s">
        <v>1831</v>
      </c>
      <c r="AN617" s="53" t="s">
        <v>1769</v>
      </c>
      <c r="AO617" s="53" t="s">
        <v>641</v>
      </c>
    </row>
    <row r="618" spans="1:41" x14ac:dyDescent="0.25">
      <c r="A618" s="53" t="s">
        <v>24</v>
      </c>
      <c r="B618" s="53" t="s">
        <v>1950</v>
      </c>
      <c r="C618" s="53" t="s">
        <v>1951</v>
      </c>
      <c r="D618" s="53" t="s">
        <v>1852</v>
      </c>
      <c r="E618" s="53" t="s">
        <v>510</v>
      </c>
      <c r="F618" s="53" t="s">
        <v>775</v>
      </c>
      <c r="G618" s="53" t="s">
        <v>1813</v>
      </c>
      <c r="H618" s="53" t="s">
        <v>775</v>
      </c>
      <c r="I618" s="53" t="s">
        <v>1813</v>
      </c>
      <c r="J618" s="53" t="s">
        <v>1814</v>
      </c>
      <c r="K618" s="53" t="s">
        <v>780</v>
      </c>
      <c r="L618" s="53" t="s">
        <v>1952</v>
      </c>
      <c r="M618" s="53" t="s">
        <v>1816</v>
      </c>
      <c r="N618" s="53" t="s">
        <v>1817</v>
      </c>
      <c r="O618" s="53" t="s">
        <v>1818</v>
      </c>
      <c r="P618" s="53" t="s">
        <v>1819</v>
      </c>
      <c r="Q618" s="53" t="s">
        <v>1820</v>
      </c>
      <c r="R618" s="53" t="s">
        <v>1821</v>
      </c>
      <c r="S618" s="53" t="s">
        <v>1953</v>
      </c>
      <c r="T618" s="53" t="s">
        <v>1954</v>
      </c>
      <c r="U618" s="53" t="s">
        <v>1824</v>
      </c>
      <c r="V618" s="53" t="s">
        <v>1825</v>
      </c>
      <c r="W618" s="53" t="s">
        <v>1856</v>
      </c>
      <c r="X618" s="53" t="s">
        <v>1857</v>
      </c>
      <c r="Y618" s="53" t="s">
        <v>1827</v>
      </c>
      <c r="Z618" s="53">
        <v>2246.06</v>
      </c>
      <c r="AA618" s="53">
        <v>2246.06</v>
      </c>
      <c r="AB618" s="53">
        <v>0</v>
      </c>
      <c r="AC618" s="53">
        <v>2246.06</v>
      </c>
      <c r="AD618" s="53">
        <v>0</v>
      </c>
      <c r="AE618" s="53">
        <v>0</v>
      </c>
      <c r="AF618" s="53" t="s">
        <v>1828</v>
      </c>
      <c r="AG618" s="53" t="s">
        <v>1814</v>
      </c>
      <c r="AH618" s="53" t="s">
        <v>780</v>
      </c>
      <c r="AI618" s="53" t="s">
        <v>1829</v>
      </c>
      <c r="AJ618" s="53" t="s">
        <v>1824</v>
      </c>
      <c r="AK618" s="53" t="s">
        <v>496</v>
      </c>
      <c r="AL618" s="53" t="s">
        <v>1830</v>
      </c>
      <c r="AM618" s="53" t="s">
        <v>1831</v>
      </c>
      <c r="AN618" s="53" t="s">
        <v>1770</v>
      </c>
      <c r="AO618" s="53" t="s">
        <v>641</v>
      </c>
    </row>
    <row r="619" spans="1:41" x14ac:dyDescent="0.25">
      <c r="A619" s="53" t="s">
        <v>24</v>
      </c>
      <c r="B619" s="53" t="s">
        <v>1955</v>
      </c>
      <c r="C619" s="53" t="s">
        <v>1956</v>
      </c>
      <c r="D619" s="53" t="s">
        <v>1852</v>
      </c>
      <c r="E619" s="53" t="s">
        <v>510</v>
      </c>
      <c r="F619" s="53" t="s">
        <v>775</v>
      </c>
      <c r="G619" s="53" t="s">
        <v>1813</v>
      </c>
      <c r="H619" s="53" t="s">
        <v>775</v>
      </c>
      <c r="I619" s="53" t="s">
        <v>1813</v>
      </c>
      <c r="J619" s="53" t="s">
        <v>1814</v>
      </c>
      <c r="K619" s="53" t="s">
        <v>780</v>
      </c>
      <c r="L619" s="53" t="s">
        <v>1957</v>
      </c>
      <c r="M619" s="53" t="s">
        <v>1816</v>
      </c>
      <c r="N619" s="53" t="s">
        <v>1817</v>
      </c>
      <c r="O619" s="53" t="s">
        <v>1818</v>
      </c>
      <c r="P619" s="53" t="s">
        <v>1819</v>
      </c>
      <c r="Q619" s="53" t="s">
        <v>1820</v>
      </c>
      <c r="R619" s="53" t="s">
        <v>1821</v>
      </c>
      <c r="S619" s="53" t="s">
        <v>1958</v>
      </c>
      <c r="T619" s="53" t="s">
        <v>1959</v>
      </c>
      <c r="U619" s="53" t="s">
        <v>1824</v>
      </c>
      <c r="V619" s="53" t="s">
        <v>1825</v>
      </c>
      <c r="W619" s="53" t="s">
        <v>1856</v>
      </c>
      <c r="X619" s="53" t="s">
        <v>1857</v>
      </c>
      <c r="Y619" s="53" t="s">
        <v>1827</v>
      </c>
      <c r="Z619" s="53">
        <v>1116.0999999999999</v>
      </c>
      <c r="AA619" s="53">
        <v>1116.0999999999999</v>
      </c>
      <c r="AB619" s="53">
        <v>0</v>
      </c>
      <c r="AC619" s="53">
        <v>1116.0999999999999</v>
      </c>
      <c r="AD619" s="53">
        <v>0</v>
      </c>
      <c r="AE619" s="53">
        <v>0</v>
      </c>
      <c r="AF619" s="53" t="s">
        <v>1828</v>
      </c>
      <c r="AG619" s="53" t="s">
        <v>1814</v>
      </c>
      <c r="AH619" s="53" t="s">
        <v>780</v>
      </c>
      <c r="AI619" s="53" t="s">
        <v>1829</v>
      </c>
      <c r="AJ619" s="53" t="s">
        <v>1824</v>
      </c>
      <c r="AK619" s="53" t="s">
        <v>496</v>
      </c>
      <c r="AL619" s="53" t="s">
        <v>1830</v>
      </c>
      <c r="AM619" s="53" t="s">
        <v>1831</v>
      </c>
      <c r="AN619" s="53" t="s">
        <v>1770</v>
      </c>
      <c r="AO619" s="53" t="s">
        <v>641</v>
      </c>
    </row>
    <row r="620" spans="1:41" x14ac:dyDescent="0.25">
      <c r="A620" s="53" t="s">
        <v>24</v>
      </c>
      <c r="B620" s="53" t="s">
        <v>1967</v>
      </c>
      <c r="C620" s="53" t="s">
        <v>1968</v>
      </c>
      <c r="D620" s="53" t="s">
        <v>1852</v>
      </c>
      <c r="E620" s="53" t="s">
        <v>510</v>
      </c>
      <c r="F620" s="53" t="s">
        <v>775</v>
      </c>
      <c r="G620" s="53" t="s">
        <v>1813</v>
      </c>
      <c r="H620" s="53" t="s">
        <v>775</v>
      </c>
      <c r="I620" s="53" t="s">
        <v>1813</v>
      </c>
      <c r="J620" s="53" t="s">
        <v>1814</v>
      </c>
      <c r="K620" s="53" t="s">
        <v>780</v>
      </c>
      <c r="L620" s="53" t="s">
        <v>1969</v>
      </c>
      <c r="M620" s="53" t="s">
        <v>1816</v>
      </c>
      <c r="N620" s="53" t="s">
        <v>1817</v>
      </c>
      <c r="O620" s="53" t="s">
        <v>1818</v>
      </c>
      <c r="P620" s="53" t="s">
        <v>1819</v>
      </c>
      <c r="Q620" s="53" t="s">
        <v>1820</v>
      </c>
      <c r="R620" s="53" t="s">
        <v>1821</v>
      </c>
      <c r="S620" s="53" t="s">
        <v>1970</v>
      </c>
      <c r="T620" s="53" t="s">
        <v>1971</v>
      </c>
      <c r="U620" s="53" t="s">
        <v>1824</v>
      </c>
      <c r="V620" s="53" t="s">
        <v>1825</v>
      </c>
      <c r="W620" s="53" t="s">
        <v>1856</v>
      </c>
      <c r="X620" s="53" t="s">
        <v>1857</v>
      </c>
      <c r="Y620" s="53" t="s">
        <v>1827</v>
      </c>
      <c r="Z620" s="53">
        <v>278.44</v>
      </c>
      <c r="AA620" s="53">
        <v>278.44</v>
      </c>
      <c r="AB620" s="53">
        <v>0</v>
      </c>
      <c r="AC620" s="53">
        <v>278.44</v>
      </c>
      <c r="AD620" s="53">
        <v>0</v>
      </c>
      <c r="AE620" s="53">
        <v>0</v>
      </c>
      <c r="AF620" s="53" t="s">
        <v>1828</v>
      </c>
      <c r="AG620" s="53" t="s">
        <v>1814</v>
      </c>
      <c r="AH620" s="53" t="s">
        <v>780</v>
      </c>
      <c r="AI620" s="53" t="s">
        <v>1829</v>
      </c>
      <c r="AJ620" s="53" t="s">
        <v>1824</v>
      </c>
      <c r="AK620" s="53" t="s">
        <v>496</v>
      </c>
      <c r="AL620" s="53" t="s">
        <v>1830</v>
      </c>
      <c r="AM620" s="53" t="s">
        <v>1831</v>
      </c>
      <c r="AN620" s="53" t="s">
        <v>1770</v>
      </c>
      <c r="AO620" s="53" t="s">
        <v>641</v>
      </c>
    </row>
    <row r="621" spans="1:41" x14ac:dyDescent="0.25">
      <c r="A621" s="53" t="s">
        <v>24</v>
      </c>
      <c r="B621" s="53" t="s">
        <v>1850</v>
      </c>
      <c r="C621" s="53" t="s">
        <v>1851</v>
      </c>
      <c r="D621" s="53" t="s">
        <v>1852</v>
      </c>
      <c r="E621" s="53" t="s">
        <v>510</v>
      </c>
      <c r="F621" s="53" t="s">
        <v>775</v>
      </c>
      <c r="G621" s="53" t="s">
        <v>1813</v>
      </c>
      <c r="H621" s="53" t="s">
        <v>775</v>
      </c>
      <c r="I621" s="53" t="s">
        <v>1813</v>
      </c>
      <c r="J621" s="53" t="s">
        <v>1814</v>
      </c>
      <c r="K621" s="53" t="s">
        <v>780</v>
      </c>
      <c r="L621" s="53" t="s">
        <v>1853</v>
      </c>
      <c r="M621" s="53" t="s">
        <v>1816</v>
      </c>
      <c r="N621" s="53" t="s">
        <v>1817</v>
      </c>
      <c r="O621" s="53" t="s">
        <v>1818</v>
      </c>
      <c r="P621" s="53" t="s">
        <v>1819</v>
      </c>
      <c r="Q621" s="53" t="s">
        <v>1820</v>
      </c>
      <c r="R621" s="53" t="s">
        <v>1821</v>
      </c>
      <c r="S621" s="53" t="s">
        <v>1854</v>
      </c>
      <c r="T621" s="53" t="s">
        <v>1855</v>
      </c>
      <c r="U621" s="53" t="s">
        <v>1824</v>
      </c>
      <c r="V621" s="53" t="s">
        <v>1825</v>
      </c>
      <c r="W621" s="53" t="s">
        <v>1856</v>
      </c>
      <c r="X621" s="53" t="s">
        <v>1857</v>
      </c>
      <c r="Y621" s="53" t="s">
        <v>1827</v>
      </c>
      <c r="Z621" s="53">
        <v>2000</v>
      </c>
      <c r="AA621" s="53">
        <v>2000</v>
      </c>
      <c r="AB621" s="53">
        <v>0</v>
      </c>
      <c r="AC621" s="53">
        <v>2000</v>
      </c>
      <c r="AD621" s="53">
        <v>0</v>
      </c>
      <c r="AE621" s="53">
        <v>0</v>
      </c>
      <c r="AF621" s="53" t="s">
        <v>1828</v>
      </c>
      <c r="AG621" s="53" t="s">
        <v>1814</v>
      </c>
      <c r="AH621" s="53" t="s">
        <v>780</v>
      </c>
      <c r="AI621" s="53" t="s">
        <v>1829</v>
      </c>
      <c r="AJ621" s="53" t="s">
        <v>1824</v>
      </c>
      <c r="AK621" s="53" t="s">
        <v>496</v>
      </c>
      <c r="AL621" s="53" t="s">
        <v>1830</v>
      </c>
      <c r="AM621" s="53" t="s">
        <v>1831</v>
      </c>
      <c r="AN621" s="53" t="s">
        <v>1770</v>
      </c>
      <c r="AO621" s="53" t="s">
        <v>641</v>
      </c>
    </row>
    <row r="622" spans="1:41" x14ac:dyDescent="0.25">
      <c r="A622" s="53" t="s">
        <v>24</v>
      </c>
      <c r="B622" s="53" t="s">
        <v>1858</v>
      </c>
      <c r="C622" s="53" t="s">
        <v>1859</v>
      </c>
      <c r="D622" s="53" t="s">
        <v>1852</v>
      </c>
      <c r="E622" s="53" t="s">
        <v>510</v>
      </c>
      <c r="F622" s="53" t="s">
        <v>775</v>
      </c>
      <c r="G622" s="53" t="s">
        <v>1813</v>
      </c>
      <c r="H622" s="53" t="s">
        <v>775</v>
      </c>
      <c r="I622" s="53" t="s">
        <v>1813</v>
      </c>
      <c r="J622" s="53" t="s">
        <v>1814</v>
      </c>
      <c r="K622" s="53" t="s">
        <v>780</v>
      </c>
      <c r="L622" s="53" t="s">
        <v>1860</v>
      </c>
      <c r="M622" s="53" t="s">
        <v>1816</v>
      </c>
      <c r="N622" s="53" t="s">
        <v>1817</v>
      </c>
      <c r="O622" s="53" t="s">
        <v>1818</v>
      </c>
      <c r="P622" s="53" t="s">
        <v>1819</v>
      </c>
      <c r="Q622" s="53" t="s">
        <v>1820</v>
      </c>
      <c r="R622" s="53" t="s">
        <v>1821</v>
      </c>
      <c r="S622" s="53" t="s">
        <v>1861</v>
      </c>
      <c r="T622" s="53" t="s">
        <v>1862</v>
      </c>
      <c r="U622" s="53" t="s">
        <v>1824</v>
      </c>
      <c r="V622" s="53" t="s">
        <v>1825</v>
      </c>
      <c r="W622" s="53" t="s">
        <v>1856</v>
      </c>
      <c r="X622" s="53" t="s">
        <v>1857</v>
      </c>
      <c r="Y622" s="53" t="s">
        <v>1827</v>
      </c>
      <c r="Z622" s="53">
        <v>1642.19</v>
      </c>
      <c r="AA622" s="53">
        <v>1642.19</v>
      </c>
      <c r="AB622" s="53">
        <v>0</v>
      </c>
      <c r="AC622" s="53">
        <v>1642.19</v>
      </c>
      <c r="AD622" s="53">
        <v>0</v>
      </c>
      <c r="AE622" s="53">
        <v>0</v>
      </c>
      <c r="AF622" s="53" t="s">
        <v>1828</v>
      </c>
      <c r="AG622" s="53" t="s">
        <v>1814</v>
      </c>
      <c r="AH622" s="53" t="s">
        <v>780</v>
      </c>
      <c r="AI622" s="53" t="s">
        <v>1829</v>
      </c>
      <c r="AJ622" s="53" t="s">
        <v>1824</v>
      </c>
      <c r="AK622" s="53" t="s">
        <v>496</v>
      </c>
      <c r="AL622" s="53" t="s">
        <v>1830</v>
      </c>
      <c r="AM622" s="53" t="s">
        <v>1831</v>
      </c>
      <c r="AN622" s="53" t="s">
        <v>1770</v>
      </c>
      <c r="AO622" s="53" t="s">
        <v>641</v>
      </c>
    </row>
    <row r="623" spans="1:41" x14ac:dyDescent="0.25">
      <c r="A623" s="53" t="s">
        <v>24</v>
      </c>
      <c r="B623" s="53" t="s">
        <v>1863</v>
      </c>
      <c r="C623" s="53" t="s">
        <v>1864</v>
      </c>
      <c r="D623" s="53" t="s">
        <v>1852</v>
      </c>
      <c r="E623" s="53" t="s">
        <v>510</v>
      </c>
      <c r="F623" s="53" t="s">
        <v>775</v>
      </c>
      <c r="G623" s="53" t="s">
        <v>1813</v>
      </c>
      <c r="H623" s="53" t="s">
        <v>775</v>
      </c>
      <c r="I623" s="53" t="s">
        <v>1813</v>
      </c>
      <c r="J623" s="53" t="s">
        <v>1814</v>
      </c>
      <c r="K623" s="53" t="s">
        <v>780</v>
      </c>
      <c r="L623" s="53" t="s">
        <v>1860</v>
      </c>
      <c r="M623" s="53" t="s">
        <v>1816</v>
      </c>
      <c r="N623" s="53" t="s">
        <v>1817</v>
      </c>
      <c r="O623" s="53" t="s">
        <v>1818</v>
      </c>
      <c r="P623" s="53" t="s">
        <v>1819</v>
      </c>
      <c r="Q623" s="53" t="s">
        <v>1820</v>
      </c>
      <c r="R623" s="53" t="s">
        <v>1821</v>
      </c>
      <c r="S623" s="53" t="s">
        <v>1865</v>
      </c>
      <c r="T623" s="53" t="s">
        <v>1866</v>
      </c>
      <c r="U623" s="53" t="s">
        <v>1824</v>
      </c>
      <c r="V623" s="53" t="s">
        <v>1825</v>
      </c>
      <c r="W623" s="53" t="s">
        <v>1856</v>
      </c>
      <c r="X623" s="53" t="s">
        <v>1857</v>
      </c>
      <c r="Y623" s="53" t="s">
        <v>1827</v>
      </c>
      <c r="Z623" s="53">
        <v>655.4</v>
      </c>
      <c r="AA623" s="53">
        <v>655.4</v>
      </c>
      <c r="AB623" s="53">
        <v>0</v>
      </c>
      <c r="AC623" s="53">
        <v>655.4</v>
      </c>
      <c r="AD623" s="53">
        <v>0</v>
      </c>
      <c r="AE623" s="53">
        <v>0</v>
      </c>
      <c r="AF623" s="53" t="s">
        <v>1828</v>
      </c>
      <c r="AG623" s="53" t="s">
        <v>1814</v>
      </c>
      <c r="AH623" s="53" t="s">
        <v>780</v>
      </c>
      <c r="AI623" s="53" t="s">
        <v>1829</v>
      </c>
      <c r="AJ623" s="53" t="s">
        <v>1824</v>
      </c>
      <c r="AK623" s="53" t="s">
        <v>496</v>
      </c>
      <c r="AL623" s="53" t="s">
        <v>1830</v>
      </c>
      <c r="AM623" s="53" t="s">
        <v>1831</v>
      </c>
      <c r="AN623" s="53" t="s">
        <v>1770</v>
      </c>
      <c r="AO623" s="53" t="s">
        <v>641</v>
      </c>
    </row>
    <row r="624" spans="1:41" x14ac:dyDescent="0.25">
      <c r="A624" s="53" t="s">
        <v>24</v>
      </c>
      <c r="B624" s="53" t="s">
        <v>1867</v>
      </c>
      <c r="C624" s="53" t="s">
        <v>1868</v>
      </c>
      <c r="D624" s="53" t="s">
        <v>1852</v>
      </c>
      <c r="E624" s="53" t="s">
        <v>510</v>
      </c>
      <c r="F624" s="53" t="s">
        <v>775</v>
      </c>
      <c r="G624" s="53" t="s">
        <v>1813</v>
      </c>
      <c r="H624" s="53" t="s">
        <v>775</v>
      </c>
      <c r="I624" s="53" t="s">
        <v>1813</v>
      </c>
      <c r="J624" s="53" t="s">
        <v>1814</v>
      </c>
      <c r="K624" s="53" t="s">
        <v>780</v>
      </c>
      <c r="L624" s="53" t="s">
        <v>1869</v>
      </c>
      <c r="M624" s="53" t="s">
        <v>1816</v>
      </c>
      <c r="N624" s="53" t="s">
        <v>1817</v>
      </c>
      <c r="O624" s="53" t="s">
        <v>1818</v>
      </c>
      <c r="P624" s="53" t="s">
        <v>1819</v>
      </c>
      <c r="Q624" s="53" t="s">
        <v>1820</v>
      </c>
      <c r="R624" s="53" t="s">
        <v>1821</v>
      </c>
      <c r="S624" s="53" t="s">
        <v>1870</v>
      </c>
      <c r="T624" s="53" t="s">
        <v>1871</v>
      </c>
      <c r="U624" s="53" t="s">
        <v>1824</v>
      </c>
      <c r="V624" s="53" t="s">
        <v>1825</v>
      </c>
      <c r="W624" s="53" t="s">
        <v>1856</v>
      </c>
      <c r="X624" s="53" t="s">
        <v>1857</v>
      </c>
      <c r="Y624" s="53" t="s">
        <v>1827</v>
      </c>
      <c r="Z624" s="53">
        <v>2397.2600000000002</v>
      </c>
      <c r="AA624" s="53">
        <v>2397.2600000000002</v>
      </c>
      <c r="AB624" s="53">
        <v>0</v>
      </c>
      <c r="AC624" s="53">
        <v>2397.2600000000002</v>
      </c>
      <c r="AD624" s="53">
        <v>0</v>
      </c>
      <c r="AE624" s="53">
        <v>0</v>
      </c>
      <c r="AF624" s="53" t="s">
        <v>1828</v>
      </c>
      <c r="AG624" s="53" t="s">
        <v>1814</v>
      </c>
      <c r="AH624" s="53" t="s">
        <v>780</v>
      </c>
      <c r="AI624" s="53" t="s">
        <v>1829</v>
      </c>
      <c r="AJ624" s="53" t="s">
        <v>1824</v>
      </c>
      <c r="AK624" s="53" t="s">
        <v>496</v>
      </c>
      <c r="AL624" s="53" t="s">
        <v>1830</v>
      </c>
      <c r="AM624" s="53" t="s">
        <v>1831</v>
      </c>
      <c r="AN624" s="53" t="s">
        <v>1770</v>
      </c>
      <c r="AO624" s="53" t="s">
        <v>641</v>
      </c>
    </row>
    <row r="625" spans="1:41" x14ac:dyDescent="0.25">
      <c r="A625" s="53" t="s">
        <v>24</v>
      </c>
      <c r="B625" s="53" t="s">
        <v>1872</v>
      </c>
      <c r="C625" s="53" t="s">
        <v>1873</v>
      </c>
      <c r="D625" s="53" t="s">
        <v>1841</v>
      </c>
      <c r="E625" s="53" t="s">
        <v>1842</v>
      </c>
      <c r="F625" s="53" t="s">
        <v>775</v>
      </c>
      <c r="G625" s="53" t="s">
        <v>1813</v>
      </c>
      <c r="H625" s="53" t="s">
        <v>775</v>
      </c>
      <c r="I625" s="53" t="s">
        <v>1813</v>
      </c>
      <c r="J625" s="53" t="s">
        <v>1843</v>
      </c>
      <c r="K625" s="53" t="s">
        <v>1844</v>
      </c>
      <c r="L625" s="53" t="s">
        <v>1874</v>
      </c>
      <c r="M625" s="53" t="s">
        <v>1816</v>
      </c>
      <c r="N625" s="53" t="s">
        <v>1817</v>
      </c>
      <c r="O625" s="53" t="s">
        <v>1818</v>
      </c>
      <c r="P625" s="53" t="s">
        <v>1819</v>
      </c>
      <c r="Q625" s="53" t="s">
        <v>1820</v>
      </c>
      <c r="R625" s="53" t="s">
        <v>1821</v>
      </c>
      <c r="S625" s="53" t="s">
        <v>1875</v>
      </c>
      <c r="T625" s="53" t="s">
        <v>1876</v>
      </c>
      <c r="U625" s="53" t="s">
        <v>1824</v>
      </c>
      <c r="V625" s="53" t="s">
        <v>1825</v>
      </c>
      <c r="W625" s="53" t="s">
        <v>1826</v>
      </c>
      <c r="X625" s="53" t="s">
        <v>1825</v>
      </c>
      <c r="Y625" s="53" t="s">
        <v>1827</v>
      </c>
      <c r="Z625" s="53">
        <v>245.01</v>
      </c>
      <c r="AA625" s="53">
        <v>245.01</v>
      </c>
      <c r="AB625" s="53">
        <v>0</v>
      </c>
      <c r="AC625" s="53">
        <v>245.01</v>
      </c>
      <c r="AD625" s="53">
        <v>0</v>
      </c>
      <c r="AE625" s="53">
        <v>0</v>
      </c>
      <c r="AF625" s="53" t="s">
        <v>1828</v>
      </c>
      <c r="AG625" s="53" t="s">
        <v>1843</v>
      </c>
      <c r="AH625" s="53" t="s">
        <v>1844</v>
      </c>
      <c r="AI625" s="53" t="s">
        <v>1849</v>
      </c>
      <c r="AJ625" s="53" t="s">
        <v>1824</v>
      </c>
      <c r="AK625" s="53" t="s">
        <v>496</v>
      </c>
      <c r="AL625" s="53" t="s">
        <v>1830</v>
      </c>
      <c r="AM625" s="53" t="s">
        <v>1831</v>
      </c>
      <c r="AN625" s="53" t="s">
        <v>1769</v>
      </c>
      <c r="AO625" s="53" t="s">
        <v>641</v>
      </c>
    </row>
    <row r="626" spans="1:41" x14ac:dyDescent="0.25">
      <c r="A626" s="53" t="s">
        <v>24</v>
      </c>
      <c r="B626" s="53" t="s">
        <v>1872</v>
      </c>
      <c r="C626" s="53" t="s">
        <v>1873</v>
      </c>
      <c r="D626" s="53" t="s">
        <v>1841</v>
      </c>
      <c r="E626" s="53" t="s">
        <v>1842</v>
      </c>
      <c r="F626" s="53" t="s">
        <v>775</v>
      </c>
      <c r="G626" s="53" t="s">
        <v>1813</v>
      </c>
      <c r="H626" s="53" t="s">
        <v>775</v>
      </c>
      <c r="I626" s="53" t="s">
        <v>1813</v>
      </c>
      <c r="J626" s="53" t="s">
        <v>1843</v>
      </c>
      <c r="K626" s="53" t="s">
        <v>1844</v>
      </c>
      <c r="L626" s="53" t="s">
        <v>1874</v>
      </c>
      <c r="M626" s="53" t="s">
        <v>1816</v>
      </c>
      <c r="N626" s="53" t="s">
        <v>1817</v>
      </c>
      <c r="O626" s="53" t="s">
        <v>1818</v>
      </c>
      <c r="P626" s="53" t="s">
        <v>1819</v>
      </c>
      <c r="Q626" s="53" t="s">
        <v>1820</v>
      </c>
      <c r="R626" s="53" t="s">
        <v>1821</v>
      </c>
      <c r="S626" s="53" t="s">
        <v>1875</v>
      </c>
      <c r="T626" s="53" t="s">
        <v>1876</v>
      </c>
      <c r="U626" s="53" t="s">
        <v>1824</v>
      </c>
      <c r="V626" s="53" t="s">
        <v>1825</v>
      </c>
      <c r="W626" s="53" t="s">
        <v>1832</v>
      </c>
      <c r="X626" s="53" t="s">
        <v>1825</v>
      </c>
      <c r="Y626" s="53" t="s">
        <v>1827</v>
      </c>
      <c r="Z626" s="53">
        <v>56.23</v>
      </c>
      <c r="AA626" s="53">
        <v>56.23</v>
      </c>
      <c r="AB626" s="53">
        <v>0</v>
      </c>
      <c r="AC626" s="53">
        <v>56.23</v>
      </c>
      <c r="AD626" s="53">
        <v>0</v>
      </c>
      <c r="AE626" s="53">
        <v>0</v>
      </c>
      <c r="AF626" s="53" t="s">
        <v>1828</v>
      </c>
      <c r="AG626" s="53" t="s">
        <v>1843</v>
      </c>
      <c r="AH626" s="53" t="s">
        <v>1844</v>
      </c>
      <c r="AI626" s="53" t="s">
        <v>1849</v>
      </c>
      <c r="AJ626" s="53" t="s">
        <v>1824</v>
      </c>
      <c r="AK626" s="53" t="s">
        <v>496</v>
      </c>
      <c r="AL626" s="53" t="s">
        <v>1830</v>
      </c>
      <c r="AM626" s="53" t="s">
        <v>1831</v>
      </c>
      <c r="AN626" s="53" t="s">
        <v>1769</v>
      </c>
      <c r="AO626" s="53" t="s">
        <v>641</v>
      </c>
    </row>
    <row r="627" spans="1:41" x14ac:dyDescent="0.25">
      <c r="A627" s="53" t="s">
        <v>24</v>
      </c>
      <c r="B627" s="53" t="s">
        <v>1872</v>
      </c>
      <c r="C627" s="53" t="s">
        <v>1873</v>
      </c>
      <c r="D627" s="53" t="s">
        <v>1841</v>
      </c>
      <c r="E627" s="53" t="s">
        <v>1842</v>
      </c>
      <c r="F627" s="53" t="s">
        <v>775</v>
      </c>
      <c r="G627" s="53" t="s">
        <v>1813</v>
      </c>
      <c r="H627" s="53" t="s">
        <v>775</v>
      </c>
      <c r="I627" s="53" t="s">
        <v>1813</v>
      </c>
      <c r="J627" s="53" t="s">
        <v>1843</v>
      </c>
      <c r="K627" s="53" t="s">
        <v>1844</v>
      </c>
      <c r="L627" s="53" t="s">
        <v>1874</v>
      </c>
      <c r="M627" s="53" t="s">
        <v>1816</v>
      </c>
      <c r="N627" s="53" t="s">
        <v>1817</v>
      </c>
      <c r="O627" s="53" t="s">
        <v>1818</v>
      </c>
      <c r="P627" s="53" t="s">
        <v>1819</v>
      </c>
      <c r="Q627" s="53" t="s">
        <v>1820</v>
      </c>
      <c r="R627" s="53" t="s">
        <v>1821</v>
      </c>
      <c r="S627" s="53" t="s">
        <v>1875</v>
      </c>
      <c r="T627" s="53" t="s">
        <v>1876</v>
      </c>
      <c r="U627" s="53" t="s">
        <v>1824</v>
      </c>
      <c r="V627" s="53" t="s">
        <v>1825</v>
      </c>
      <c r="W627" s="53" t="s">
        <v>1837</v>
      </c>
      <c r="X627" s="53" t="s">
        <v>1825</v>
      </c>
      <c r="Y627" s="53" t="s">
        <v>1827</v>
      </c>
      <c r="Z627" s="53">
        <v>65.84</v>
      </c>
      <c r="AA627" s="53">
        <v>65.84</v>
      </c>
      <c r="AB627" s="53">
        <v>0</v>
      </c>
      <c r="AC627" s="53">
        <v>65.84</v>
      </c>
      <c r="AD627" s="53">
        <v>0</v>
      </c>
      <c r="AE627" s="53">
        <v>0</v>
      </c>
      <c r="AF627" s="53" t="s">
        <v>1828</v>
      </c>
      <c r="AG627" s="53" t="s">
        <v>1843</v>
      </c>
      <c r="AH627" s="53" t="s">
        <v>1844</v>
      </c>
      <c r="AI627" s="53" t="s">
        <v>1849</v>
      </c>
      <c r="AJ627" s="53" t="s">
        <v>1824</v>
      </c>
      <c r="AK627" s="53" t="s">
        <v>496</v>
      </c>
      <c r="AL627" s="53" t="s">
        <v>1830</v>
      </c>
      <c r="AM627" s="53" t="s">
        <v>1831</v>
      </c>
      <c r="AN627" s="53" t="s">
        <v>1769</v>
      </c>
      <c r="AO627" s="53" t="s">
        <v>641</v>
      </c>
    </row>
    <row r="628" spans="1:41" x14ac:dyDescent="0.25">
      <c r="A628" s="53" t="s">
        <v>24</v>
      </c>
      <c r="B628" s="53" t="s">
        <v>1872</v>
      </c>
      <c r="C628" s="53" t="s">
        <v>1873</v>
      </c>
      <c r="D628" s="53" t="s">
        <v>1841</v>
      </c>
      <c r="E628" s="53" t="s">
        <v>1842</v>
      </c>
      <c r="F628" s="53" t="s">
        <v>775</v>
      </c>
      <c r="G628" s="53" t="s">
        <v>1813</v>
      </c>
      <c r="H628" s="53" t="s">
        <v>775</v>
      </c>
      <c r="I628" s="53" t="s">
        <v>1813</v>
      </c>
      <c r="J628" s="53" t="s">
        <v>1843</v>
      </c>
      <c r="K628" s="53" t="s">
        <v>1844</v>
      </c>
      <c r="L628" s="53" t="s">
        <v>1874</v>
      </c>
      <c r="M628" s="53" t="s">
        <v>1816</v>
      </c>
      <c r="N628" s="53" t="s">
        <v>1817</v>
      </c>
      <c r="O628" s="53" t="s">
        <v>1818</v>
      </c>
      <c r="P628" s="53" t="s">
        <v>1819</v>
      </c>
      <c r="Q628" s="53" t="s">
        <v>1820</v>
      </c>
      <c r="R628" s="53" t="s">
        <v>1821</v>
      </c>
      <c r="S628" s="53" t="s">
        <v>1875</v>
      </c>
      <c r="T628" s="53" t="s">
        <v>1876</v>
      </c>
      <c r="U628" s="53" t="s">
        <v>1824</v>
      </c>
      <c r="V628" s="53" t="s">
        <v>1825</v>
      </c>
      <c r="W628" s="53" t="s">
        <v>1838</v>
      </c>
      <c r="X628" s="53" t="s">
        <v>1825</v>
      </c>
      <c r="Y628" s="53" t="s">
        <v>1827</v>
      </c>
      <c r="Z628" s="53">
        <v>5.52</v>
      </c>
      <c r="AA628" s="53">
        <v>5.52</v>
      </c>
      <c r="AB628" s="53">
        <v>0</v>
      </c>
      <c r="AC628" s="53">
        <v>5.52</v>
      </c>
      <c r="AD628" s="53">
        <v>0</v>
      </c>
      <c r="AE628" s="53">
        <v>0</v>
      </c>
      <c r="AF628" s="53" t="s">
        <v>1828</v>
      </c>
      <c r="AG628" s="53" t="s">
        <v>1843</v>
      </c>
      <c r="AH628" s="53" t="s">
        <v>1844</v>
      </c>
      <c r="AI628" s="53" t="s">
        <v>1849</v>
      </c>
      <c r="AJ628" s="53" t="s">
        <v>1824</v>
      </c>
      <c r="AK628" s="53" t="s">
        <v>496</v>
      </c>
      <c r="AL628" s="53" t="s">
        <v>1830</v>
      </c>
      <c r="AM628" s="53" t="s">
        <v>1831</v>
      </c>
      <c r="AN628" s="53" t="s">
        <v>1769</v>
      </c>
      <c r="AO628" s="53" t="s">
        <v>641</v>
      </c>
    </row>
    <row r="629" spans="1:41" x14ac:dyDescent="0.25">
      <c r="A629" s="53" t="s">
        <v>24</v>
      </c>
      <c r="B629" s="53" t="s">
        <v>1872</v>
      </c>
      <c r="C629" s="53" t="s">
        <v>1873</v>
      </c>
      <c r="D629" s="53" t="s">
        <v>1841</v>
      </c>
      <c r="E629" s="53" t="s">
        <v>1842</v>
      </c>
      <c r="F629" s="53" t="s">
        <v>775</v>
      </c>
      <c r="G629" s="53" t="s">
        <v>1813</v>
      </c>
      <c r="H629" s="53" t="s">
        <v>775</v>
      </c>
      <c r="I629" s="53" t="s">
        <v>1813</v>
      </c>
      <c r="J629" s="53" t="s">
        <v>1843</v>
      </c>
      <c r="K629" s="53" t="s">
        <v>1844</v>
      </c>
      <c r="L629" s="53" t="s">
        <v>1874</v>
      </c>
      <c r="M629" s="53" t="s">
        <v>1816</v>
      </c>
      <c r="N629" s="53" t="s">
        <v>1817</v>
      </c>
      <c r="O629" s="53" t="s">
        <v>1818</v>
      </c>
      <c r="P629" s="53" t="s">
        <v>1819</v>
      </c>
      <c r="Q629" s="53" t="s">
        <v>1820</v>
      </c>
      <c r="R629" s="53" t="s">
        <v>1821</v>
      </c>
      <c r="S629" s="53" t="s">
        <v>1875</v>
      </c>
      <c r="T629" s="53" t="s">
        <v>1876</v>
      </c>
      <c r="U629" s="53" t="s">
        <v>1824</v>
      </c>
      <c r="V629" s="53" t="s">
        <v>1825</v>
      </c>
      <c r="W629" s="53" t="s">
        <v>1848</v>
      </c>
      <c r="X629" s="53" t="s">
        <v>1825</v>
      </c>
      <c r="Y629" s="53" t="s">
        <v>1827</v>
      </c>
      <c r="Z629" s="53">
        <v>3332.86</v>
      </c>
      <c r="AA629" s="53">
        <v>3332.86</v>
      </c>
      <c r="AB629" s="53">
        <v>0</v>
      </c>
      <c r="AC629" s="53">
        <v>3332.86</v>
      </c>
      <c r="AD629" s="53">
        <v>0</v>
      </c>
      <c r="AE629" s="53">
        <v>0</v>
      </c>
      <c r="AF629" s="53" t="s">
        <v>1828</v>
      </c>
      <c r="AG629" s="53" t="s">
        <v>1843</v>
      </c>
      <c r="AH629" s="53" t="s">
        <v>1844</v>
      </c>
      <c r="AI629" s="53" t="s">
        <v>1849</v>
      </c>
      <c r="AJ629" s="53" t="s">
        <v>1824</v>
      </c>
      <c r="AK629" s="53" t="s">
        <v>496</v>
      </c>
      <c r="AL629" s="53" t="s">
        <v>1830</v>
      </c>
      <c r="AM629" s="53" t="s">
        <v>1831</v>
      </c>
      <c r="AN629" s="53" t="s">
        <v>1769</v>
      </c>
      <c r="AO629" s="53" t="s">
        <v>641</v>
      </c>
    </row>
    <row r="630" spans="1:41" x14ac:dyDescent="0.25">
      <c r="A630" s="53" t="s">
        <v>24</v>
      </c>
      <c r="B630" s="53" t="s">
        <v>1877</v>
      </c>
      <c r="C630" s="53" t="s">
        <v>1878</v>
      </c>
      <c r="D630" s="53" t="s">
        <v>1841</v>
      </c>
      <c r="E630" s="53" t="s">
        <v>1842</v>
      </c>
      <c r="F630" s="53" t="s">
        <v>775</v>
      </c>
      <c r="G630" s="53" t="s">
        <v>1813</v>
      </c>
      <c r="H630" s="53" t="s">
        <v>775</v>
      </c>
      <c r="I630" s="53" t="s">
        <v>1813</v>
      </c>
      <c r="J630" s="53" t="s">
        <v>1843</v>
      </c>
      <c r="K630" s="53" t="s">
        <v>1844</v>
      </c>
      <c r="L630" s="53" t="s">
        <v>1879</v>
      </c>
      <c r="M630" s="53" t="s">
        <v>1816</v>
      </c>
      <c r="N630" s="53" t="s">
        <v>1817</v>
      </c>
      <c r="O630" s="53" t="s">
        <v>1818</v>
      </c>
      <c r="P630" s="53" t="s">
        <v>1819</v>
      </c>
      <c r="Q630" s="53" t="s">
        <v>1820</v>
      </c>
      <c r="R630" s="53" t="s">
        <v>1821</v>
      </c>
      <c r="S630" s="53" t="s">
        <v>1880</v>
      </c>
      <c r="T630" s="53" t="s">
        <v>1881</v>
      </c>
      <c r="U630" s="53" t="s">
        <v>1824</v>
      </c>
      <c r="V630" s="53" t="s">
        <v>1825</v>
      </c>
      <c r="W630" s="53" t="s">
        <v>1826</v>
      </c>
      <c r="X630" s="53" t="s">
        <v>1825</v>
      </c>
      <c r="Y630" s="53" t="s">
        <v>1827</v>
      </c>
      <c r="Z630" s="53">
        <v>191.33</v>
      </c>
      <c r="AA630" s="53">
        <v>191.33</v>
      </c>
      <c r="AB630" s="53">
        <v>0</v>
      </c>
      <c r="AC630" s="53">
        <v>191.33</v>
      </c>
      <c r="AD630" s="53">
        <v>0</v>
      </c>
      <c r="AE630" s="53">
        <v>0</v>
      </c>
      <c r="AF630" s="53" t="s">
        <v>1828</v>
      </c>
      <c r="AG630" s="53" t="s">
        <v>1843</v>
      </c>
      <c r="AH630" s="53" t="s">
        <v>1844</v>
      </c>
      <c r="AI630" s="53" t="s">
        <v>1849</v>
      </c>
      <c r="AJ630" s="53" t="s">
        <v>1824</v>
      </c>
      <c r="AK630" s="53" t="s">
        <v>496</v>
      </c>
      <c r="AL630" s="53" t="s">
        <v>1830</v>
      </c>
      <c r="AM630" s="53" t="s">
        <v>1831</v>
      </c>
      <c r="AN630" s="53" t="s">
        <v>1769</v>
      </c>
      <c r="AO630" s="53" t="s">
        <v>641</v>
      </c>
    </row>
    <row r="631" spans="1:41" x14ac:dyDescent="0.25">
      <c r="A631" s="53" t="s">
        <v>24</v>
      </c>
      <c r="B631" s="53" t="s">
        <v>1877</v>
      </c>
      <c r="C631" s="53" t="s">
        <v>1878</v>
      </c>
      <c r="D631" s="53" t="s">
        <v>1841</v>
      </c>
      <c r="E631" s="53" t="s">
        <v>1842</v>
      </c>
      <c r="F631" s="53" t="s">
        <v>775</v>
      </c>
      <c r="G631" s="53" t="s">
        <v>1813</v>
      </c>
      <c r="H631" s="53" t="s">
        <v>775</v>
      </c>
      <c r="I631" s="53" t="s">
        <v>1813</v>
      </c>
      <c r="J631" s="53" t="s">
        <v>1843</v>
      </c>
      <c r="K631" s="53" t="s">
        <v>1844</v>
      </c>
      <c r="L631" s="53" t="s">
        <v>1879</v>
      </c>
      <c r="M631" s="53" t="s">
        <v>1816</v>
      </c>
      <c r="N631" s="53" t="s">
        <v>1817</v>
      </c>
      <c r="O631" s="53" t="s">
        <v>1818</v>
      </c>
      <c r="P631" s="53" t="s">
        <v>1819</v>
      </c>
      <c r="Q631" s="53" t="s">
        <v>1820</v>
      </c>
      <c r="R631" s="53" t="s">
        <v>1821</v>
      </c>
      <c r="S631" s="53" t="s">
        <v>1880</v>
      </c>
      <c r="T631" s="53" t="s">
        <v>1881</v>
      </c>
      <c r="U631" s="53" t="s">
        <v>1824</v>
      </c>
      <c r="V631" s="53" t="s">
        <v>1825</v>
      </c>
      <c r="W631" s="53" t="s">
        <v>1832</v>
      </c>
      <c r="X631" s="53" t="s">
        <v>1825</v>
      </c>
      <c r="Y631" s="53" t="s">
        <v>1827</v>
      </c>
      <c r="Z631" s="53">
        <v>112.92</v>
      </c>
      <c r="AA631" s="53">
        <v>112.92</v>
      </c>
      <c r="AB631" s="53">
        <v>0</v>
      </c>
      <c r="AC631" s="53">
        <v>112.92</v>
      </c>
      <c r="AD631" s="53">
        <v>0</v>
      </c>
      <c r="AE631" s="53">
        <v>0</v>
      </c>
      <c r="AF631" s="53" t="s">
        <v>1828</v>
      </c>
      <c r="AG631" s="53" t="s">
        <v>1843</v>
      </c>
      <c r="AH631" s="53" t="s">
        <v>1844</v>
      </c>
      <c r="AI631" s="53" t="s">
        <v>1849</v>
      </c>
      <c r="AJ631" s="53" t="s">
        <v>1824</v>
      </c>
      <c r="AK631" s="53" t="s">
        <v>496</v>
      </c>
      <c r="AL631" s="53" t="s">
        <v>1830</v>
      </c>
      <c r="AM631" s="53" t="s">
        <v>1831</v>
      </c>
      <c r="AN631" s="53" t="s">
        <v>1769</v>
      </c>
      <c r="AO631" s="53" t="s">
        <v>641</v>
      </c>
    </row>
    <row r="632" spans="1:41" x14ac:dyDescent="0.25">
      <c r="A632" s="53" t="s">
        <v>24</v>
      </c>
      <c r="B632" s="53" t="s">
        <v>1877</v>
      </c>
      <c r="C632" s="53" t="s">
        <v>1878</v>
      </c>
      <c r="D632" s="53" t="s">
        <v>1841</v>
      </c>
      <c r="E632" s="53" t="s">
        <v>1842</v>
      </c>
      <c r="F632" s="53" t="s">
        <v>775</v>
      </c>
      <c r="G632" s="53" t="s">
        <v>1813</v>
      </c>
      <c r="H632" s="53" t="s">
        <v>775</v>
      </c>
      <c r="I632" s="53" t="s">
        <v>1813</v>
      </c>
      <c r="J632" s="53" t="s">
        <v>1843</v>
      </c>
      <c r="K632" s="53" t="s">
        <v>1844</v>
      </c>
      <c r="L632" s="53" t="s">
        <v>1879</v>
      </c>
      <c r="M632" s="53" t="s">
        <v>1816</v>
      </c>
      <c r="N632" s="53" t="s">
        <v>1817</v>
      </c>
      <c r="O632" s="53" t="s">
        <v>1818</v>
      </c>
      <c r="P632" s="53" t="s">
        <v>1819</v>
      </c>
      <c r="Q632" s="53" t="s">
        <v>1820</v>
      </c>
      <c r="R632" s="53" t="s">
        <v>1821</v>
      </c>
      <c r="S632" s="53" t="s">
        <v>1880</v>
      </c>
      <c r="T632" s="53" t="s">
        <v>1881</v>
      </c>
      <c r="U632" s="53" t="s">
        <v>1824</v>
      </c>
      <c r="V632" s="53" t="s">
        <v>1825</v>
      </c>
      <c r="W632" s="53" t="s">
        <v>1837</v>
      </c>
      <c r="X632" s="53" t="s">
        <v>1825</v>
      </c>
      <c r="Y632" s="53" t="s">
        <v>1827</v>
      </c>
      <c r="Z632" s="53">
        <v>133.52000000000001</v>
      </c>
      <c r="AA632" s="53">
        <v>133.52000000000001</v>
      </c>
      <c r="AB632" s="53">
        <v>0</v>
      </c>
      <c r="AC632" s="53">
        <v>133.52000000000001</v>
      </c>
      <c r="AD632" s="53">
        <v>0</v>
      </c>
      <c r="AE632" s="53">
        <v>0</v>
      </c>
      <c r="AF632" s="53" t="s">
        <v>1828</v>
      </c>
      <c r="AG632" s="53" t="s">
        <v>1843</v>
      </c>
      <c r="AH632" s="53" t="s">
        <v>1844</v>
      </c>
      <c r="AI632" s="53" t="s">
        <v>1849</v>
      </c>
      <c r="AJ632" s="53" t="s">
        <v>1824</v>
      </c>
      <c r="AK632" s="53" t="s">
        <v>496</v>
      </c>
      <c r="AL632" s="53" t="s">
        <v>1830</v>
      </c>
      <c r="AM632" s="53" t="s">
        <v>1831</v>
      </c>
      <c r="AN632" s="53" t="s">
        <v>1769</v>
      </c>
      <c r="AO632" s="53" t="s">
        <v>641</v>
      </c>
    </row>
    <row r="633" spans="1:41" x14ac:dyDescent="0.25">
      <c r="A633" s="53" t="s">
        <v>24</v>
      </c>
      <c r="B633" s="53" t="s">
        <v>1877</v>
      </c>
      <c r="C633" s="53" t="s">
        <v>1878</v>
      </c>
      <c r="D633" s="53" t="s">
        <v>1841</v>
      </c>
      <c r="E633" s="53" t="s">
        <v>1842</v>
      </c>
      <c r="F633" s="53" t="s">
        <v>775</v>
      </c>
      <c r="G633" s="53" t="s">
        <v>1813</v>
      </c>
      <c r="H633" s="53" t="s">
        <v>775</v>
      </c>
      <c r="I633" s="53" t="s">
        <v>1813</v>
      </c>
      <c r="J633" s="53" t="s">
        <v>1843</v>
      </c>
      <c r="K633" s="53" t="s">
        <v>1844</v>
      </c>
      <c r="L633" s="53" t="s">
        <v>1879</v>
      </c>
      <c r="M633" s="53" t="s">
        <v>1816</v>
      </c>
      <c r="N633" s="53" t="s">
        <v>1817</v>
      </c>
      <c r="O633" s="53" t="s">
        <v>1818</v>
      </c>
      <c r="P633" s="53" t="s">
        <v>1819</v>
      </c>
      <c r="Q633" s="53" t="s">
        <v>1820</v>
      </c>
      <c r="R633" s="53" t="s">
        <v>1821</v>
      </c>
      <c r="S633" s="53" t="s">
        <v>1880</v>
      </c>
      <c r="T633" s="53" t="s">
        <v>1881</v>
      </c>
      <c r="U633" s="53" t="s">
        <v>1824</v>
      </c>
      <c r="V633" s="53" t="s">
        <v>1825</v>
      </c>
      <c r="W633" s="53" t="s">
        <v>1838</v>
      </c>
      <c r="X633" s="53" t="s">
        <v>1825</v>
      </c>
      <c r="Y633" s="53" t="s">
        <v>1827</v>
      </c>
      <c r="Z633" s="53">
        <v>24.47</v>
      </c>
      <c r="AA633" s="53">
        <v>24.47</v>
      </c>
      <c r="AB633" s="53">
        <v>0</v>
      </c>
      <c r="AC633" s="53">
        <v>24.47</v>
      </c>
      <c r="AD633" s="53">
        <v>0</v>
      </c>
      <c r="AE633" s="53">
        <v>0</v>
      </c>
      <c r="AF633" s="53" t="s">
        <v>1828</v>
      </c>
      <c r="AG633" s="53" t="s">
        <v>1843</v>
      </c>
      <c r="AH633" s="53" t="s">
        <v>1844</v>
      </c>
      <c r="AI633" s="53" t="s">
        <v>1849</v>
      </c>
      <c r="AJ633" s="53" t="s">
        <v>1824</v>
      </c>
      <c r="AK633" s="53" t="s">
        <v>496</v>
      </c>
      <c r="AL633" s="53" t="s">
        <v>1830</v>
      </c>
      <c r="AM633" s="53" t="s">
        <v>1831</v>
      </c>
      <c r="AN633" s="53" t="s">
        <v>1769</v>
      </c>
      <c r="AO633" s="53" t="s">
        <v>641</v>
      </c>
    </row>
    <row r="634" spans="1:41" x14ac:dyDescent="0.25">
      <c r="A634" s="53" t="s">
        <v>24</v>
      </c>
      <c r="B634" s="53" t="s">
        <v>1882</v>
      </c>
      <c r="C634" s="53" t="s">
        <v>1883</v>
      </c>
      <c r="D634" s="53" t="s">
        <v>1841</v>
      </c>
      <c r="E634" s="53" t="s">
        <v>1842</v>
      </c>
      <c r="F634" s="53" t="s">
        <v>775</v>
      </c>
      <c r="G634" s="53" t="s">
        <v>1813</v>
      </c>
      <c r="H634" s="53" t="s">
        <v>775</v>
      </c>
      <c r="I634" s="53" t="s">
        <v>1813</v>
      </c>
      <c r="J634" s="53" t="s">
        <v>1843</v>
      </c>
      <c r="K634" s="53" t="s">
        <v>1844</v>
      </c>
      <c r="L634" s="53" t="s">
        <v>1884</v>
      </c>
      <c r="M634" s="53" t="s">
        <v>1816</v>
      </c>
      <c r="N634" s="53" t="s">
        <v>1817</v>
      </c>
      <c r="O634" s="53" t="s">
        <v>1818</v>
      </c>
      <c r="P634" s="53" t="s">
        <v>1819</v>
      </c>
      <c r="Q634" s="53" t="s">
        <v>1820</v>
      </c>
      <c r="R634" s="53" t="s">
        <v>1821</v>
      </c>
      <c r="S634" s="53" t="s">
        <v>1885</v>
      </c>
      <c r="T634" s="53" t="s">
        <v>1886</v>
      </c>
      <c r="U634" s="53" t="s">
        <v>1824</v>
      </c>
      <c r="V634" s="53" t="s">
        <v>1825</v>
      </c>
      <c r="W634" s="53" t="s">
        <v>1826</v>
      </c>
      <c r="X634" s="53" t="s">
        <v>1825</v>
      </c>
      <c r="Y634" s="53" t="s">
        <v>1827</v>
      </c>
      <c r="Z634" s="53">
        <v>778.36</v>
      </c>
      <c r="AA634" s="53">
        <v>778.36</v>
      </c>
      <c r="AB634" s="53">
        <v>0</v>
      </c>
      <c r="AC634" s="53">
        <v>778.36</v>
      </c>
      <c r="AD634" s="53">
        <v>0</v>
      </c>
      <c r="AE634" s="53">
        <v>0</v>
      </c>
      <c r="AF634" s="53" t="s">
        <v>1828</v>
      </c>
      <c r="AG634" s="53" t="s">
        <v>1843</v>
      </c>
      <c r="AH634" s="53" t="s">
        <v>1844</v>
      </c>
      <c r="AI634" s="53" t="s">
        <v>1849</v>
      </c>
      <c r="AJ634" s="53" t="s">
        <v>1824</v>
      </c>
      <c r="AK634" s="53" t="s">
        <v>496</v>
      </c>
      <c r="AL634" s="53" t="s">
        <v>1830</v>
      </c>
      <c r="AM634" s="53" t="s">
        <v>1831</v>
      </c>
      <c r="AN634" s="53" t="s">
        <v>1769</v>
      </c>
      <c r="AO634" s="53" t="s">
        <v>641</v>
      </c>
    </row>
    <row r="635" spans="1:41" x14ac:dyDescent="0.25">
      <c r="A635" s="53" t="s">
        <v>24</v>
      </c>
      <c r="B635" s="53" t="s">
        <v>1882</v>
      </c>
      <c r="C635" s="53" t="s">
        <v>1883</v>
      </c>
      <c r="D635" s="53" t="s">
        <v>1841</v>
      </c>
      <c r="E635" s="53" t="s">
        <v>1842</v>
      </c>
      <c r="F635" s="53" t="s">
        <v>775</v>
      </c>
      <c r="G635" s="53" t="s">
        <v>1813</v>
      </c>
      <c r="H635" s="53" t="s">
        <v>775</v>
      </c>
      <c r="I635" s="53" t="s">
        <v>1813</v>
      </c>
      <c r="J635" s="53" t="s">
        <v>1843</v>
      </c>
      <c r="K635" s="53" t="s">
        <v>1844</v>
      </c>
      <c r="L635" s="53" t="s">
        <v>1884</v>
      </c>
      <c r="M635" s="53" t="s">
        <v>1816</v>
      </c>
      <c r="N635" s="53" t="s">
        <v>1817</v>
      </c>
      <c r="O635" s="53" t="s">
        <v>1818</v>
      </c>
      <c r="P635" s="53" t="s">
        <v>1819</v>
      </c>
      <c r="Q635" s="53" t="s">
        <v>1820</v>
      </c>
      <c r="R635" s="53" t="s">
        <v>1821</v>
      </c>
      <c r="S635" s="53" t="s">
        <v>1885</v>
      </c>
      <c r="T635" s="53" t="s">
        <v>1886</v>
      </c>
      <c r="U635" s="53" t="s">
        <v>1824</v>
      </c>
      <c r="V635" s="53" t="s">
        <v>1825</v>
      </c>
      <c r="W635" s="53" t="s">
        <v>1832</v>
      </c>
      <c r="X635" s="53" t="s">
        <v>1825</v>
      </c>
      <c r="Y635" s="53" t="s">
        <v>1827</v>
      </c>
      <c r="Z635" s="53">
        <v>91.19</v>
      </c>
      <c r="AA635" s="53">
        <v>91.19</v>
      </c>
      <c r="AB635" s="53">
        <v>0</v>
      </c>
      <c r="AC635" s="53">
        <v>91.19</v>
      </c>
      <c r="AD635" s="53">
        <v>0</v>
      </c>
      <c r="AE635" s="53">
        <v>0</v>
      </c>
      <c r="AF635" s="53" t="s">
        <v>1828</v>
      </c>
      <c r="AG635" s="53" t="s">
        <v>1843</v>
      </c>
      <c r="AH635" s="53" t="s">
        <v>1844</v>
      </c>
      <c r="AI635" s="53" t="s">
        <v>1849</v>
      </c>
      <c r="AJ635" s="53" t="s">
        <v>1824</v>
      </c>
      <c r="AK635" s="53" t="s">
        <v>496</v>
      </c>
      <c r="AL635" s="53" t="s">
        <v>1830</v>
      </c>
      <c r="AM635" s="53" t="s">
        <v>1831</v>
      </c>
      <c r="AN635" s="53" t="s">
        <v>1769</v>
      </c>
      <c r="AO635" s="53" t="s">
        <v>641</v>
      </c>
    </row>
    <row r="636" spans="1:41" x14ac:dyDescent="0.25">
      <c r="A636" s="53" t="s">
        <v>24</v>
      </c>
      <c r="B636" s="53" t="s">
        <v>1882</v>
      </c>
      <c r="C636" s="53" t="s">
        <v>1883</v>
      </c>
      <c r="D636" s="53" t="s">
        <v>1841</v>
      </c>
      <c r="E636" s="53" t="s">
        <v>1842</v>
      </c>
      <c r="F636" s="53" t="s">
        <v>775</v>
      </c>
      <c r="G636" s="53" t="s">
        <v>1813</v>
      </c>
      <c r="H636" s="53" t="s">
        <v>775</v>
      </c>
      <c r="I636" s="53" t="s">
        <v>1813</v>
      </c>
      <c r="J636" s="53" t="s">
        <v>1843</v>
      </c>
      <c r="K636" s="53" t="s">
        <v>1844</v>
      </c>
      <c r="L636" s="53" t="s">
        <v>1884</v>
      </c>
      <c r="M636" s="53" t="s">
        <v>1816</v>
      </c>
      <c r="N636" s="53" t="s">
        <v>1817</v>
      </c>
      <c r="O636" s="53" t="s">
        <v>1818</v>
      </c>
      <c r="P636" s="53" t="s">
        <v>1819</v>
      </c>
      <c r="Q636" s="53" t="s">
        <v>1820</v>
      </c>
      <c r="R636" s="53" t="s">
        <v>1821</v>
      </c>
      <c r="S636" s="53" t="s">
        <v>1885</v>
      </c>
      <c r="T636" s="53" t="s">
        <v>1886</v>
      </c>
      <c r="U636" s="53" t="s">
        <v>1824</v>
      </c>
      <c r="V636" s="53" t="s">
        <v>1825</v>
      </c>
      <c r="W636" s="53" t="s">
        <v>1837</v>
      </c>
      <c r="X636" s="53" t="s">
        <v>1825</v>
      </c>
      <c r="Y636" s="53" t="s">
        <v>1827</v>
      </c>
      <c r="Z636" s="53">
        <v>110.48</v>
      </c>
      <c r="AA636" s="53">
        <v>110.48</v>
      </c>
      <c r="AB636" s="53">
        <v>0</v>
      </c>
      <c r="AC636" s="53">
        <v>110.48</v>
      </c>
      <c r="AD636" s="53">
        <v>0</v>
      </c>
      <c r="AE636" s="53">
        <v>0</v>
      </c>
      <c r="AF636" s="53" t="s">
        <v>1828</v>
      </c>
      <c r="AG636" s="53" t="s">
        <v>1843</v>
      </c>
      <c r="AH636" s="53" t="s">
        <v>1844</v>
      </c>
      <c r="AI636" s="53" t="s">
        <v>1849</v>
      </c>
      <c r="AJ636" s="53" t="s">
        <v>1824</v>
      </c>
      <c r="AK636" s="53" t="s">
        <v>496</v>
      </c>
      <c r="AL636" s="53" t="s">
        <v>1830</v>
      </c>
      <c r="AM636" s="53" t="s">
        <v>1831</v>
      </c>
      <c r="AN636" s="53" t="s">
        <v>1769</v>
      </c>
      <c r="AO636" s="53" t="s">
        <v>641</v>
      </c>
    </row>
    <row r="637" spans="1:41" x14ac:dyDescent="0.25">
      <c r="A637" s="53" t="s">
        <v>24</v>
      </c>
      <c r="B637" s="53" t="s">
        <v>1882</v>
      </c>
      <c r="C637" s="53" t="s">
        <v>1883</v>
      </c>
      <c r="D637" s="53" t="s">
        <v>1841</v>
      </c>
      <c r="E637" s="53" t="s">
        <v>1842</v>
      </c>
      <c r="F637" s="53" t="s">
        <v>775</v>
      </c>
      <c r="G637" s="53" t="s">
        <v>1813</v>
      </c>
      <c r="H637" s="53" t="s">
        <v>775</v>
      </c>
      <c r="I637" s="53" t="s">
        <v>1813</v>
      </c>
      <c r="J637" s="53" t="s">
        <v>1843</v>
      </c>
      <c r="K637" s="53" t="s">
        <v>1844</v>
      </c>
      <c r="L637" s="53" t="s">
        <v>1884</v>
      </c>
      <c r="M637" s="53" t="s">
        <v>1816</v>
      </c>
      <c r="N637" s="53" t="s">
        <v>1817</v>
      </c>
      <c r="O637" s="53" t="s">
        <v>1818</v>
      </c>
      <c r="P637" s="53" t="s">
        <v>1819</v>
      </c>
      <c r="Q637" s="53" t="s">
        <v>1820</v>
      </c>
      <c r="R637" s="53" t="s">
        <v>1821</v>
      </c>
      <c r="S637" s="53" t="s">
        <v>1885</v>
      </c>
      <c r="T637" s="53" t="s">
        <v>1886</v>
      </c>
      <c r="U637" s="53" t="s">
        <v>1824</v>
      </c>
      <c r="V637" s="53" t="s">
        <v>1825</v>
      </c>
      <c r="W637" s="53" t="s">
        <v>1838</v>
      </c>
      <c r="X637" s="53" t="s">
        <v>1825</v>
      </c>
      <c r="Y637" s="53" t="s">
        <v>1827</v>
      </c>
      <c r="Z637" s="53">
        <v>19.97</v>
      </c>
      <c r="AA637" s="53">
        <v>19.97</v>
      </c>
      <c r="AB637" s="53">
        <v>0</v>
      </c>
      <c r="AC637" s="53">
        <v>19.97</v>
      </c>
      <c r="AD637" s="53">
        <v>0</v>
      </c>
      <c r="AE637" s="53">
        <v>0</v>
      </c>
      <c r="AF637" s="53" t="s">
        <v>1828</v>
      </c>
      <c r="AG637" s="53" t="s">
        <v>1843</v>
      </c>
      <c r="AH637" s="53" t="s">
        <v>1844</v>
      </c>
      <c r="AI637" s="53" t="s">
        <v>1849</v>
      </c>
      <c r="AJ637" s="53" t="s">
        <v>1824</v>
      </c>
      <c r="AK637" s="53" t="s">
        <v>496</v>
      </c>
      <c r="AL637" s="53" t="s">
        <v>1830</v>
      </c>
      <c r="AM637" s="53" t="s">
        <v>1831</v>
      </c>
      <c r="AN637" s="53" t="s">
        <v>1769</v>
      </c>
      <c r="AO637" s="53" t="s">
        <v>641</v>
      </c>
    </row>
    <row r="638" spans="1:41" x14ac:dyDescent="0.25">
      <c r="A638" s="53" t="s">
        <v>24</v>
      </c>
      <c r="B638" s="53" t="s">
        <v>1887</v>
      </c>
      <c r="C638" s="53" t="s">
        <v>1888</v>
      </c>
      <c r="D638" s="53" t="s">
        <v>1889</v>
      </c>
      <c r="E638" s="53" t="s">
        <v>1890</v>
      </c>
      <c r="F638" s="53" t="s">
        <v>775</v>
      </c>
      <c r="G638" s="53" t="s">
        <v>1813</v>
      </c>
      <c r="H638" s="53" t="s">
        <v>775</v>
      </c>
      <c r="I638" s="53" t="s">
        <v>1813</v>
      </c>
      <c r="J638" s="53" t="s">
        <v>1891</v>
      </c>
      <c r="K638" s="53" t="s">
        <v>1892</v>
      </c>
      <c r="L638" s="53" t="s">
        <v>1893</v>
      </c>
      <c r="M638" s="53" t="s">
        <v>1816</v>
      </c>
      <c r="N638" s="53" t="s">
        <v>1817</v>
      </c>
      <c r="O638" s="53" t="s">
        <v>1818</v>
      </c>
      <c r="P638" s="53" t="s">
        <v>1819</v>
      </c>
      <c r="Q638" s="53" t="s">
        <v>1820</v>
      </c>
      <c r="R638" s="53" t="s">
        <v>1821</v>
      </c>
      <c r="S638" s="53" t="s">
        <v>1894</v>
      </c>
      <c r="T638" s="53" t="s">
        <v>1895</v>
      </c>
      <c r="U638" s="53" t="s">
        <v>1824</v>
      </c>
      <c r="V638" s="53" t="s">
        <v>1825</v>
      </c>
      <c r="W638" s="53" t="s">
        <v>1826</v>
      </c>
      <c r="X638" s="53" t="s">
        <v>1825</v>
      </c>
      <c r="Y638" s="53" t="s">
        <v>1827</v>
      </c>
      <c r="Z638" s="53">
        <v>1328.47</v>
      </c>
      <c r="AA638" s="53">
        <v>1328.47</v>
      </c>
      <c r="AB638" s="53">
        <v>0</v>
      </c>
      <c r="AC638" s="53">
        <v>1328.47</v>
      </c>
      <c r="AD638" s="53">
        <v>0</v>
      </c>
      <c r="AE638" s="53">
        <v>0</v>
      </c>
      <c r="AF638" s="53" t="s">
        <v>1828</v>
      </c>
      <c r="AG638" s="53" t="s">
        <v>1891</v>
      </c>
      <c r="AH638" s="53" t="s">
        <v>1892</v>
      </c>
      <c r="AI638" s="53" t="s">
        <v>1829</v>
      </c>
      <c r="AJ638" s="53" t="s">
        <v>1824</v>
      </c>
      <c r="AK638" s="53" t="s">
        <v>496</v>
      </c>
      <c r="AL638" s="53" t="s">
        <v>1830</v>
      </c>
      <c r="AM638" s="53" t="s">
        <v>1831</v>
      </c>
      <c r="AN638" s="53" t="s">
        <v>1769</v>
      </c>
      <c r="AO638" s="53" t="s">
        <v>641</v>
      </c>
    </row>
    <row r="639" spans="1:41" x14ac:dyDescent="0.25">
      <c r="A639" s="53" t="s">
        <v>24</v>
      </c>
      <c r="B639" s="53" t="s">
        <v>1887</v>
      </c>
      <c r="C639" s="53" t="s">
        <v>1888</v>
      </c>
      <c r="D639" s="53" t="s">
        <v>1889</v>
      </c>
      <c r="E639" s="53" t="s">
        <v>1890</v>
      </c>
      <c r="F639" s="53" t="s">
        <v>775</v>
      </c>
      <c r="G639" s="53" t="s">
        <v>1813</v>
      </c>
      <c r="H639" s="53" t="s">
        <v>775</v>
      </c>
      <c r="I639" s="53" t="s">
        <v>1813</v>
      </c>
      <c r="J639" s="53" t="s">
        <v>1891</v>
      </c>
      <c r="K639" s="53" t="s">
        <v>1892</v>
      </c>
      <c r="L639" s="53" t="s">
        <v>1893</v>
      </c>
      <c r="M639" s="53" t="s">
        <v>1816</v>
      </c>
      <c r="N639" s="53" t="s">
        <v>1817</v>
      </c>
      <c r="O639" s="53" t="s">
        <v>1818</v>
      </c>
      <c r="P639" s="53" t="s">
        <v>1819</v>
      </c>
      <c r="Q639" s="53" t="s">
        <v>1820</v>
      </c>
      <c r="R639" s="53" t="s">
        <v>1821</v>
      </c>
      <c r="S639" s="53" t="s">
        <v>1894</v>
      </c>
      <c r="T639" s="53" t="s">
        <v>1895</v>
      </c>
      <c r="U639" s="53" t="s">
        <v>1824</v>
      </c>
      <c r="V639" s="53" t="s">
        <v>1825</v>
      </c>
      <c r="W639" s="53" t="s">
        <v>1832</v>
      </c>
      <c r="X639" s="53" t="s">
        <v>1825</v>
      </c>
      <c r="Y639" s="53" t="s">
        <v>1827</v>
      </c>
      <c r="Z639" s="53">
        <v>15161.76</v>
      </c>
      <c r="AA639" s="53">
        <v>15161.76</v>
      </c>
      <c r="AB639" s="53">
        <v>0</v>
      </c>
      <c r="AC639" s="53">
        <v>15161.76</v>
      </c>
      <c r="AD639" s="53">
        <v>0</v>
      </c>
      <c r="AE639" s="53">
        <v>0</v>
      </c>
      <c r="AF639" s="53" t="s">
        <v>1828</v>
      </c>
      <c r="AG639" s="53" t="s">
        <v>1891</v>
      </c>
      <c r="AH639" s="53" t="s">
        <v>1892</v>
      </c>
      <c r="AI639" s="53" t="s">
        <v>1829</v>
      </c>
      <c r="AJ639" s="53" t="s">
        <v>1824</v>
      </c>
      <c r="AK639" s="53" t="s">
        <v>496</v>
      </c>
      <c r="AL639" s="53" t="s">
        <v>1830</v>
      </c>
      <c r="AM639" s="53" t="s">
        <v>1831</v>
      </c>
      <c r="AN639" s="53" t="s">
        <v>1769</v>
      </c>
      <c r="AO639" s="53" t="s">
        <v>641</v>
      </c>
    </row>
    <row r="640" spans="1:41" x14ac:dyDescent="0.25">
      <c r="A640" s="53" t="s">
        <v>24</v>
      </c>
      <c r="B640" s="53" t="s">
        <v>1887</v>
      </c>
      <c r="C640" s="53" t="s">
        <v>1888</v>
      </c>
      <c r="D640" s="53" t="s">
        <v>1889</v>
      </c>
      <c r="E640" s="53" t="s">
        <v>1890</v>
      </c>
      <c r="F640" s="53" t="s">
        <v>775</v>
      </c>
      <c r="G640" s="53" t="s">
        <v>1813</v>
      </c>
      <c r="H640" s="53" t="s">
        <v>775</v>
      </c>
      <c r="I640" s="53" t="s">
        <v>1813</v>
      </c>
      <c r="J640" s="53" t="s">
        <v>1891</v>
      </c>
      <c r="K640" s="53" t="s">
        <v>1892</v>
      </c>
      <c r="L640" s="53" t="s">
        <v>1893</v>
      </c>
      <c r="M640" s="53" t="s">
        <v>1816</v>
      </c>
      <c r="N640" s="53" t="s">
        <v>1817</v>
      </c>
      <c r="O640" s="53" t="s">
        <v>1818</v>
      </c>
      <c r="P640" s="53" t="s">
        <v>1819</v>
      </c>
      <c r="Q640" s="53" t="s">
        <v>1820</v>
      </c>
      <c r="R640" s="53" t="s">
        <v>1821</v>
      </c>
      <c r="S640" s="53" t="s">
        <v>1894</v>
      </c>
      <c r="T640" s="53" t="s">
        <v>1895</v>
      </c>
      <c r="U640" s="53" t="s">
        <v>1824</v>
      </c>
      <c r="V640" s="53" t="s">
        <v>1825</v>
      </c>
      <c r="W640" s="53" t="s">
        <v>1833</v>
      </c>
      <c r="X640" s="53" t="s">
        <v>1835</v>
      </c>
      <c r="Y640" s="53" t="s">
        <v>1827</v>
      </c>
      <c r="Z640" s="53">
        <v>117.71</v>
      </c>
      <c r="AA640" s="53">
        <v>117.71</v>
      </c>
      <c r="AB640" s="53">
        <v>0</v>
      </c>
      <c r="AC640" s="53">
        <v>117.71</v>
      </c>
      <c r="AD640" s="53">
        <v>0</v>
      </c>
      <c r="AE640" s="53">
        <v>0</v>
      </c>
      <c r="AF640" s="53" t="s">
        <v>1828</v>
      </c>
      <c r="AG640" s="53" t="s">
        <v>1891</v>
      </c>
      <c r="AH640" s="53" t="s">
        <v>1892</v>
      </c>
      <c r="AI640" s="53" t="s">
        <v>1829</v>
      </c>
      <c r="AJ640" s="53" t="s">
        <v>1824</v>
      </c>
      <c r="AK640" s="53" t="s">
        <v>496</v>
      </c>
      <c r="AL640" s="53" t="s">
        <v>1830</v>
      </c>
      <c r="AM640" s="53" t="s">
        <v>1831</v>
      </c>
      <c r="AN640" s="53" t="s">
        <v>1769</v>
      </c>
      <c r="AO640" s="53" t="s">
        <v>641</v>
      </c>
    </row>
    <row r="641" spans="1:41" x14ac:dyDescent="0.25">
      <c r="A641" s="53" t="s">
        <v>24</v>
      </c>
      <c r="B641" s="53" t="s">
        <v>1887</v>
      </c>
      <c r="C641" s="53" t="s">
        <v>1888</v>
      </c>
      <c r="D641" s="53" t="s">
        <v>1889</v>
      </c>
      <c r="E641" s="53" t="s">
        <v>1890</v>
      </c>
      <c r="F641" s="53" t="s">
        <v>775</v>
      </c>
      <c r="G641" s="53" t="s">
        <v>1813</v>
      </c>
      <c r="H641" s="53" t="s">
        <v>775</v>
      </c>
      <c r="I641" s="53" t="s">
        <v>1813</v>
      </c>
      <c r="J641" s="53" t="s">
        <v>1891</v>
      </c>
      <c r="K641" s="53" t="s">
        <v>1892</v>
      </c>
      <c r="L641" s="53" t="s">
        <v>1893</v>
      </c>
      <c r="M641" s="53" t="s">
        <v>1816</v>
      </c>
      <c r="N641" s="53" t="s">
        <v>1817</v>
      </c>
      <c r="O641" s="53" t="s">
        <v>1818</v>
      </c>
      <c r="P641" s="53" t="s">
        <v>1819</v>
      </c>
      <c r="Q641" s="53" t="s">
        <v>1820</v>
      </c>
      <c r="R641" s="53" t="s">
        <v>1821</v>
      </c>
      <c r="S641" s="53" t="s">
        <v>1894</v>
      </c>
      <c r="T641" s="53" t="s">
        <v>1895</v>
      </c>
      <c r="U641" s="53" t="s">
        <v>1824</v>
      </c>
      <c r="V641" s="53" t="s">
        <v>1825</v>
      </c>
      <c r="W641" s="53" t="s">
        <v>1837</v>
      </c>
      <c r="X641" s="53" t="s">
        <v>1825</v>
      </c>
      <c r="Y641" s="53" t="s">
        <v>1827</v>
      </c>
      <c r="Z641" s="53">
        <v>2157.02</v>
      </c>
      <c r="AA641" s="53">
        <v>2157.02</v>
      </c>
      <c r="AB641" s="53">
        <v>0</v>
      </c>
      <c r="AC641" s="53">
        <v>2157.02</v>
      </c>
      <c r="AD641" s="53">
        <v>0</v>
      </c>
      <c r="AE641" s="53">
        <v>0</v>
      </c>
      <c r="AF641" s="53" t="s">
        <v>1828</v>
      </c>
      <c r="AG641" s="53" t="s">
        <v>1891</v>
      </c>
      <c r="AH641" s="53" t="s">
        <v>1892</v>
      </c>
      <c r="AI641" s="53" t="s">
        <v>1829</v>
      </c>
      <c r="AJ641" s="53" t="s">
        <v>1824</v>
      </c>
      <c r="AK641" s="53" t="s">
        <v>496</v>
      </c>
      <c r="AL641" s="53" t="s">
        <v>1830</v>
      </c>
      <c r="AM641" s="53" t="s">
        <v>1831</v>
      </c>
      <c r="AN641" s="53" t="s">
        <v>1769</v>
      </c>
      <c r="AO641" s="53" t="s">
        <v>641</v>
      </c>
    </row>
    <row r="642" spans="1:41" x14ac:dyDescent="0.25">
      <c r="A642" s="53" t="s">
        <v>24</v>
      </c>
      <c r="B642" s="53" t="s">
        <v>1977</v>
      </c>
      <c r="C642" s="53" t="s">
        <v>1978</v>
      </c>
      <c r="D642" s="53" t="s">
        <v>1841</v>
      </c>
      <c r="E642" s="53" t="s">
        <v>1842</v>
      </c>
      <c r="F642" s="53" t="s">
        <v>775</v>
      </c>
      <c r="G642" s="53" t="s">
        <v>1813</v>
      </c>
      <c r="H642" s="53" t="s">
        <v>775</v>
      </c>
      <c r="I642" s="53" t="s">
        <v>1813</v>
      </c>
      <c r="J642" s="53" t="s">
        <v>1843</v>
      </c>
      <c r="K642" s="53" t="s">
        <v>1844</v>
      </c>
      <c r="L642" s="53" t="s">
        <v>1979</v>
      </c>
      <c r="M642" s="53" t="s">
        <v>1816</v>
      </c>
      <c r="N642" s="53" t="s">
        <v>1817</v>
      </c>
      <c r="O642" s="53" t="s">
        <v>1818</v>
      </c>
      <c r="P642" s="53" t="s">
        <v>1819</v>
      </c>
      <c r="Q642" s="53" t="s">
        <v>1820</v>
      </c>
      <c r="R642" s="53" t="s">
        <v>1821</v>
      </c>
      <c r="S642" s="53" t="s">
        <v>1980</v>
      </c>
      <c r="T642" s="53" t="s">
        <v>1981</v>
      </c>
      <c r="U642" s="53" t="s">
        <v>1824</v>
      </c>
      <c r="V642" s="53" t="s">
        <v>1825</v>
      </c>
      <c r="W642" s="53" t="s">
        <v>1856</v>
      </c>
      <c r="X642" s="53" t="s">
        <v>1857</v>
      </c>
      <c r="Y642" s="53" t="s">
        <v>1827</v>
      </c>
      <c r="Z642" s="53">
        <v>236.2</v>
      </c>
      <c r="AA642" s="53">
        <v>236.2</v>
      </c>
      <c r="AB642" s="53">
        <v>0</v>
      </c>
      <c r="AC642" s="53">
        <v>236.2</v>
      </c>
      <c r="AD642" s="53">
        <v>0</v>
      </c>
      <c r="AE642" s="53">
        <v>0</v>
      </c>
      <c r="AF642" s="53" t="s">
        <v>1828</v>
      </c>
      <c r="AG642" s="53" t="s">
        <v>1843</v>
      </c>
      <c r="AH642" s="53" t="s">
        <v>1844</v>
      </c>
      <c r="AI642" s="53" t="s">
        <v>1849</v>
      </c>
      <c r="AJ642" s="53" t="s">
        <v>1824</v>
      </c>
      <c r="AK642" s="53" t="s">
        <v>496</v>
      </c>
      <c r="AL642" s="53" t="s">
        <v>1830</v>
      </c>
      <c r="AM642" s="53" t="s">
        <v>1831</v>
      </c>
      <c r="AN642" s="53" t="s">
        <v>1769</v>
      </c>
      <c r="AO642" s="53" t="s">
        <v>641</v>
      </c>
    </row>
    <row r="643" spans="1:41" x14ac:dyDescent="0.25">
      <c r="A643" s="53" t="s">
        <v>24</v>
      </c>
      <c r="B643" s="53" t="s">
        <v>1896</v>
      </c>
      <c r="C643" s="53" t="s">
        <v>1897</v>
      </c>
      <c r="D643" s="53" t="s">
        <v>1841</v>
      </c>
      <c r="E643" s="53" t="s">
        <v>1842</v>
      </c>
      <c r="F643" s="53" t="s">
        <v>775</v>
      </c>
      <c r="G643" s="53" t="s">
        <v>1813</v>
      </c>
      <c r="H643" s="53" t="s">
        <v>775</v>
      </c>
      <c r="I643" s="53" t="s">
        <v>1813</v>
      </c>
      <c r="J643" s="53" t="s">
        <v>1843</v>
      </c>
      <c r="K643" s="53" t="s">
        <v>1844</v>
      </c>
      <c r="L643" s="53" t="s">
        <v>1898</v>
      </c>
      <c r="M643" s="53" t="s">
        <v>1816</v>
      </c>
      <c r="N643" s="53" t="s">
        <v>1817</v>
      </c>
      <c r="O643" s="53" t="s">
        <v>1818</v>
      </c>
      <c r="P643" s="53" t="s">
        <v>1819</v>
      </c>
      <c r="Q643" s="53" t="s">
        <v>1820</v>
      </c>
      <c r="R643" s="53" t="s">
        <v>1821</v>
      </c>
      <c r="S643" s="53" t="s">
        <v>1899</v>
      </c>
      <c r="T643" s="53" t="s">
        <v>1900</v>
      </c>
      <c r="U643" s="53" t="s">
        <v>1824</v>
      </c>
      <c r="V643" s="53" t="s">
        <v>1825</v>
      </c>
      <c r="W643" s="53" t="s">
        <v>1833</v>
      </c>
      <c r="X643" s="53" t="s">
        <v>1834</v>
      </c>
      <c r="Y643" s="53" t="s">
        <v>1827</v>
      </c>
      <c r="Z643" s="53">
        <v>4.96</v>
      </c>
      <c r="AA643" s="53">
        <v>4.96</v>
      </c>
      <c r="AB643" s="53">
        <v>0</v>
      </c>
      <c r="AC643" s="53">
        <v>4.96</v>
      </c>
      <c r="AD643" s="53">
        <v>0</v>
      </c>
      <c r="AE643" s="53">
        <v>0</v>
      </c>
      <c r="AF643" s="53" t="s">
        <v>1828</v>
      </c>
      <c r="AG643" s="53" t="s">
        <v>1843</v>
      </c>
      <c r="AH643" s="53" t="s">
        <v>1844</v>
      </c>
      <c r="AI643" s="53" t="s">
        <v>1849</v>
      </c>
      <c r="AJ643" s="53" t="s">
        <v>1824</v>
      </c>
      <c r="AK643" s="53" t="s">
        <v>496</v>
      </c>
      <c r="AL643" s="53" t="s">
        <v>1830</v>
      </c>
      <c r="AM643" s="53" t="s">
        <v>1831</v>
      </c>
      <c r="AN643" s="53" t="s">
        <v>1769</v>
      </c>
      <c r="AO643" s="53" t="s">
        <v>641</v>
      </c>
    </row>
    <row r="644" spans="1:41" x14ac:dyDescent="0.25">
      <c r="A644" s="53" t="s">
        <v>24</v>
      </c>
      <c r="B644" s="53" t="s">
        <v>1896</v>
      </c>
      <c r="C644" s="53" t="s">
        <v>1897</v>
      </c>
      <c r="D644" s="53" t="s">
        <v>1841</v>
      </c>
      <c r="E644" s="53" t="s">
        <v>1842</v>
      </c>
      <c r="F644" s="53" t="s">
        <v>775</v>
      </c>
      <c r="G644" s="53" t="s">
        <v>1813</v>
      </c>
      <c r="H644" s="53" t="s">
        <v>775</v>
      </c>
      <c r="I644" s="53" t="s">
        <v>1813</v>
      </c>
      <c r="J644" s="53" t="s">
        <v>1843</v>
      </c>
      <c r="K644" s="53" t="s">
        <v>1844</v>
      </c>
      <c r="L644" s="53" t="s">
        <v>1898</v>
      </c>
      <c r="M644" s="53" t="s">
        <v>1816</v>
      </c>
      <c r="N644" s="53" t="s">
        <v>1817</v>
      </c>
      <c r="O644" s="53" t="s">
        <v>1818</v>
      </c>
      <c r="P644" s="53" t="s">
        <v>1819</v>
      </c>
      <c r="Q644" s="53" t="s">
        <v>1820</v>
      </c>
      <c r="R644" s="53" t="s">
        <v>1821</v>
      </c>
      <c r="S644" s="53" t="s">
        <v>1899</v>
      </c>
      <c r="T644" s="53" t="s">
        <v>1900</v>
      </c>
      <c r="U644" s="53" t="s">
        <v>1824</v>
      </c>
      <c r="V644" s="53" t="s">
        <v>1825</v>
      </c>
      <c r="W644" s="53" t="s">
        <v>1848</v>
      </c>
      <c r="X644" s="53" t="s">
        <v>1825</v>
      </c>
      <c r="Y644" s="53" t="s">
        <v>1827</v>
      </c>
      <c r="Z644" s="53">
        <v>1795.04</v>
      </c>
      <c r="AA644" s="53">
        <v>1795.04</v>
      </c>
      <c r="AB644" s="53">
        <v>0</v>
      </c>
      <c r="AC644" s="53">
        <v>1795.04</v>
      </c>
      <c r="AD644" s="53">
        <v>0</v>
      </c>
      <c r="AE644" s="53">
        <v>0</v>
      </c>
      <c r="AF644" s="53" t="s">
        <v>1828</v>
      </c>
      <c r="AG644" s="53" t="s">
        <v>1843</v>
      </c>
      <c r="AH644" s="53" t="s">
        <v>1844</v>
      </c>
      <c r="AI644" s="53" t="s">
        <v>1849</v>
      </c>
      <c r="AJ644" s="53" t="s">
        <v>1824</v>
      </c>
      <c r="AK644" s="53" t="s">
        <v>496</v>
      </c>
      <c r="AL644" s="53" t="s">
        <v>1830</v>
      </c>
      <c r="AM644" s="53" t="s">
        <v>1831</v>
      </c>
      <c r="AN644" s="53" t="s">
        <v>1769</v>
      </c>
      <c r="AO644" s="53" t="s">
        <v>641</v>
      </c>
    </row>
    <row r="645" spans="1:41" x14ac:dyDescent="0.25">
      <c r="A645" s="53" t="s">
        <v>24</v>
      </c>
      <c r="B645" s="53" t="s">
        <v>1901</v>
      </c>
      <c r="C645" s="53" t="s">
        <v>1902</v>
      </c>
      <c r="D645" s="53" t="s">
        <v>1903</v>
      </c>
      <c r="E645" s="53" t="s">
        <v>220</v>
      </c>
      <c r="F645" s="53" t="s">
        <v>775</v>
      </c>
      <c r="G645" s="53" t="s">
        <v>1813</v>
      </c>
      <c r="H645" s="53" t="s">
        <v>775</v>
      </c>
      <c r="I645" s="53" t="s">
        <v>1813</v>
      </c>
      <c r="J645" s="53" t="s">
        <v>1904</v>
      </c>
      <c r="K645" s="53" t="s">
        <v>1905</v>
      </c>
      <c r="L645" s="53" t="s">
        <v>1906</v>
      </c>
      <c r="M645" s="53" t="s">
        <v>1816</v>
      </c>
      <c r="N645" s="53" t="s">
        <v>1817</v>
      </c>
      <c r="O645" s="53" t="s">
        <v>1818</v>
      </c>
      <c r="P645" s="53" t="s">
        <v>1819</v>
      </c>
      <c r="Q645" s="53" t="s">
        <v>1820</v>
      </c>
      <c r="R645" s="53" t="s">
        <v>1821</v>
      </c>
      <c r="S645" s="53" t="s">
        <v>1907</v>
      </c>
      <c r="T645" s="53" t="s">
        <v>1908</v>
      </c>
      <c r="U645" s="53" t="s">
        <v>1824</v>
      </c>
      <c r="V645" s="53" t="s">
        <v>1825</v>
      </c>
      <c r="W645" s="53" t="s">
        <v>1826</v>
      </c>
      <c r="X645" s="53" t="s">
        <v>1825</v>
      </c>
      <c r="Y645" s="53" t="s">
        <v>1827</v>
      </c>
      <c r="Z645" s="53">
        <v>6688.89</v>
      </c>
      <c r="AA645" s="53">
        <v>6688.89</v>
      </c>
      <c r="AB645" s="53">
        <v>0</v>
      </c>
      <c r="AC645" s="53">
        <v>6688.89</v>
      </c>
      <c r="AD645" s="53">
        <v>0</v>
      </c>
      <c r="AE645" s="53">
        <v>0</v>
      </c>
      <c r="AF645" s="53" t="s">
        <v>1828</v>
      </c>
      <c r="AG645" s="53" t="s">
        <v>1904</v>
      </c>
      <c r="AH645" s="53" t="s">
        <v>1905</v>
      </c>
      <c r="AI645" s="53" t="s">
        <v>1829</v>
      </c>
      <c r="AJ645" s="53" t="s">
        <v>1824</v>
      </c>
      <c r="AK645" s="53" t="s">
        <v>496</v>
      </c>
      <c r="AL645" s="53" t="s">
        <v>1830</v>
      </c>
      <c r="AM645" s="53" t="s">
        <v>1831</v>
      </c>
      <c r="AN645" s="53" t="s">
        <v>1766</v>
      </c>
      <c r="AO645" s="53" t="s">
        <v>483</v>
      </c>
    </row>
    <row r="646" spans="1:41" x14ac:dyDescent="0.25">
      <c r="A646" s="53" t="s">
        <v>24</v>
      </c>
      <c r="B646" s="53" t="s">
        <v>1901</v>
      </c>
      <c r="C646" s="53" t="s">
        <v>1902</v>
      </c>
      <c r="D646" s="53" t="s">
        <v>1903</v>
      </c>
      <c r="E646" s="53" t="s">
        <v>220</v>
      </c>
      <c r="F646" s="53" t="s">
        <v>775</v>
      </c>
      <c r="G646" s="53" t="s">
        <v>1813</v>
      </c>
      <c r="H646" s="53" t="s">
        <v>775</v>
      </c>
      <c r="I646" s="53" t="s">
        <v>1813</v>
      </c>
      <c r="J646" s="53" t="s">
        <v>1904</v>
      </c>
      <c r="K646" s="53" t="s">
        <v>1905</v>
      </c>
      <c r="L646" s="53" t="s">
        <v>1906</v>
      </c>
      <c r="M646" s="53" t="s">
        <v>1816</v>
      </c>
      <c r="N646" s="53" t="s">
        <v>1817</v>
      </c>
      <c r="O646" s="53" t="s">
        <v>1818</v>
      </c>
      <c r="P646" s="53" t="s">
        <v>1819</v>
      </c>
      <c r="Q646" s="53" t="s">
        <v>1820</v>
      </c>
      <c r="R646" s="53" t="s">
        <v>1821</v>
      </c>
      <c r="S646" s="53" t="s">
        <v>1907</v>
      </c>
      <c r="T646" s="53" t="s">
        <v>1908</v>
      </c>
      <c r="U646" s="53" t="s">
        <v>1824</v>
      </c>
      <c r="V646" s="53" t="s">
        <v>1825</v>
      </c>
      <c r="W646" s="53" t="s">
        <v>1832</v>
      </c>
      <c r="X646" s="53" t="s">
        <v>1825</v>
      </c>
      <c r="Y646" s="53" t="s">
        <v>1827</v>
      </c>
      <c r="Z646" s="53">
        <v>26425.16</v>
      </c>
      <c r="AA646" s="53">
        <v>26425.16</v>
      </c>
      <c r="AB646" s="53">
        <v>0</v>
      </c>
      <c r="AC646" s="53">
        <v>26425.16</v>
      </c>
      <c r="AD646" s="53">
        <v>0</v>
      </c>
      <c r="AE646" s="53">
        <v>0</v>
      </c>
      <c r="AF646" s="53" t="s">
        <v>1828</v>
      </c>
      <c r="AG646" s="53" t="s">
        <v>1904</v>
      </c>
      <c r="AH646" s="53" t="s">
        <v>1905</v>
      </c>
      <c r="AI646" s="53" t="s">
        <v>1829</v>
      </c>
      <c r="AJ646" s="53" t="s">
        <v>1824</v>
      </c>
      <c r="AK646" s="53" t="s">
        <v>496</v>
      </c>
      <c r="AL646" s="53" t="s">
        <v>1830</v>
      </c>
      <c r="AM646" s="53" t="s">
        <v>1831</v>
      </c>
      <c r="AN646" s="53" t="s">
        <v>1766</v>
      </c>
      <c r="AO646" s="53" t="s">
        <v>483</v>
      </c>
    </row>
    <row r="647" spans="1:41" x14ac:dyDescent="0.25">
      <c r="A647" s="53" t="s">
        <v>24</v>
      </c>
      <c r="B647" s="53" t="s">
        <v>1901</v>
      </c>
      <c r="C647" s="53" t="s">
        <v>1902</v>
      </c>
      <c r="D647" s="53" t="s">
        <v>1903</v>
      </c>
      <c r="E647" s="53" t="s">
        <v>220</v>
      </c>
      <c r="F647" s="53" t="s">
        <v>775</v>
      </c>
      <c r="G647" s="53" t="s">
        <v>1813</v>
      </c>
      <c r="H647" s="53" t="s">
        <v>775</v>
      </c>
      <c r="I647" s="53" t="s">
        <v>1813</v>
      </c>
      <c r="J647" s="53" t="s">
        <v>1904</v>
      </c>
      <c r="K647" s="53" t="s">
        <v>1905</v>
      </c>
      <c r="L647" s="53" t="s">
        <v>1906</v>
      </c>
      <c r="M647" s="53" t="s">
        <v>1816</v>
      </c>
      <c r="N647" s="53" t="s">
        <v>1817</v>
      </c>
      <c r="O647" s="53" t="s">
        <v>1818</v>
      </c>
      <c r="P647" s="53" t="s">
        <v>1819</v>
      </c>
      <c r="Q647" s="53" t="s">
        <v>1820</v>
      </c>
      <c r="R647" s="53" t="s">
        <v>1821</v>
      </c>
      <c r="S647" s="53" t="s">
        <v>1907</v>
      </c>
      <c r="T647" s="53" t="s">
        <v>1908</v>
      </c>
      <c r="U647" s="53" t="s">
        <v>1824</v>
      </c>
      <c r="V647" s="53" t="s">
        <v>1825</v>
      </c>
      <c r="W647" s="53" t="s">
        <v>1833</v>
      </c>
      <c r="X647" s="53" t="s">
        <v>1835</v>
      </c>
      <c r="Y647" s="53" t="s">
        <v>1827</v>
      </c>
      <c r="Z647" s="53">
        <v>1.37</v>
      </c>
      <c r="AA647" s="53">
        <v>1.37</v>
      </c>
      <c r="AB647" s="53">
        <v>0</v>
      </c>
      <c r="AC647" s="53">
        <v>1.37</v>
      </c>
      <c r="AD647" s="53">
        <v>0</v>
      </c>
      <c r="AE647" s="53">
        <v>0</v>
      </c>
      <c r="AF647" s="53" t="s">
        <v>1828</v>
      </c>
      <c r="AG647" s="53" t="s">
        <v>1904</v>
      </c>
      <c r="AH647" s="53" t="s">
        <v>1905</v>
      </c>
      <c r="AI647" s="53" t="s">
        <v>1829</v>
      </c>
      <c r="AJ647" s="53" t="s">
        <v>1824</v>
      </c>
      <c r="AK647" s="53" t="s">
        <v>496</v>
      </c>
      <c r="AL647" s="53" t="s">
        <v>1830</v>
      </c>
      <c r="AM647" s="53" t="s">
        <v>1831</v>
      </c>
      <c r="AN647" s="53" t="s">
        <v>1766</v>
      </c>
      <c r="AO647" s="53" t="s">
        <v>483</v>
      </c>
    </row>
    <row r="648" spans="1:41" x14ac:dyDescent="0.25">
      <c r="A648" s="53" t="s">
        <v>24</v>
      </c>
      <c r="B648" s="53" t="s">
        <v>1901</v>
      </c>
      <c r="C648" s="53" t="s">
        <v>1902</v>
      </c>
      <c r="D648" s="53" t="s">
        <v>1903</v>
      </c>
      <c r="E648" s="53" t="s">
        <v>220</v>
      </c>
      <c r="F648" s="53" t="s">
        <v>775</v>
      </c>
      <c r="G648" s="53" t="s">
        <v>1813</v>
      </c>
      <c r="H648" s="53" t="s">
        <v>775</v>
      </c>
      <c r="I648" s="53" t="s">
        <v>1813</v>
      </c>
      <c r="J648" s="53" t="s">
        <v>1904</v>
      </c>
      <c r="K648" s="53" t="s">
        <v>1905</v>
      </c>
      <c r="L648" s="53" t="s">
        <v>1906</v>
      </c>
      <c r="M648" s="53" t="s">
        <v>1816</v>
      </c>
      <c r="N648" s="53" t="s">
        <v>1817</v>
      </c>
      <c r="O648" s="53" t="s">
        <v>1818</v>
      </c>
      <c r="P648" s="53" t="s">
        <v>1819</v>
      </c>
      <c r="Q648" s="53" t="s">
        <v>1820</v>
      </c>
      <c r="R648" s="53" t="s">
        <v>1821</v>
      </c>
      <c r="S648" s="53" t="s">
        <v>1907</v>
      </c>
      <c r="T648" s="53" t="s">
        <v>1908</v>
      </c>
      <c r="U648" s="53" t="s">
        <v>1824</v>
      </c>
      <c r="V648" s="53" t="s">
        <v>1825</v>
      </c>
      <c r="W648" s="53" t="s">
        <v>1838</v>
      </c>
      <c r="X648" s="53" t="s">
        <v>1825</v>
      </c>
      <c r="Y648" s="53" t="s">
        <v>1827</v>
      </c>
      <c r="Z648" s="53">
        <v>1607.71</v>
      </c>
      <c r="AA648" s="53">
        <v>1607.71</v>
      </c>
      <c r="AB648" s="53">
        <v>0</v>
      </c>
      <c r="AC648" s="53">
        <v>1607.71</v>
      </c>
      <c r="AD648" s="53">
        <v>0</v>
      </c>
      <c r="AE648" s="53">
        <v>0</v>
      </c>
      <c r="AF648" s="53" t="s">
        <v>1828</v>
      </c>
      <c r="AG648" s="53" t="s">
        <v>1904</v>
      </c>
      <c r="AH648" s="53" t="s">
        <v>1905</v>
      </c>
      <c r="AI648" s="53" t="s">
        <v>1829</v>
      </c>
      <c r="AJ648" s="53" t="s">
        <v>1824</v>
      </c>
      <c r="AK648" s="53" t="s">
        <v>496</v>
      </c>
      <c r="AL648" s="53" t="s">
        <v>1830</v>
      </c>
      <c r="AM648" s="53" t="s">
        <v>1831</v>
      </c>
      <c r="AN648" s="53" t="s">
        <v>1766</v>
      </c>
      <c r="AO648" s="53" t="s">
        <v>483</v>
      </c>
    </row>
    <row r="649" spans="1:41" x14ac:dyDescent="0.25">
      <c r="A649" s="53" t="s">
        <v>24</v>
      </c>
      <c r="B649" s="53" t="s">
        <v>1909</v>
      </c>
      <c r="C649" s="53" t="s">
        <v>1910</v>
      </c>
      <c r="D649" s="53" t="s">
        <v>1903</v>
      </c>
      <c r="E649" s="53" t="s">
        <v>220</v>
      </c>
      <c r="F649" s="53" t="s">
        <v>775</v>
      </c>
      <c r="G649" s="53" t="s">
        <v>1813</v>
      </c>
      <c r="H649" s="53" t="s">
        <v>775</v>
      </c>
      <c r="I649" s="53" t="s">
        <v>1813</v>
      </c>
      <c r="J649" s="53" t="s">
        <v>1904</v>
      </c>
      <c r="K649" s="53" t="s">
        <v>1905</v>
      </c>
      <c r="L649" s="53" t="s">
        <v>1911</v>
      </c>
      <c r="M649" s="53" t="s">
        <v>1816</v>
      </c>
      <c r="N649" s="53" t="s">
        <v>1817</v>
      </c>
      <c r="O649" s="53" t="s">
        <v>1818</v>
      </c>
      <c r="P649" s="53" t="s">
        <v>1819</v>
      </c>
      <c r="Q649" s="53" t="s">
        <v>1820</v>
      </c>
      <c r="R649" s="53" t="s">
        <v>1821</v>
      </c>
      <c r="S649" s="53" t="s">
        <v>1912</v>
      </c>
      <c r="T649" s="53" t="s">
        <v>1913</v>
      </c>
      <c r="U649" s="53" t="s">
        <v>1824</v>
      </c>
      <c r="V649" s="53" t="s">
        <v>1825</v>
      </c>
      <c r="W649" s="53" t="s">
        <v>1856</v>
      </c>
      <c r="X649" s="53" t="s">
        <v>1857</v>
      </c>
      <c r="Y649" s="53" t="s">
        <v>1827</v>
      </c>
      <c r="Z649" s="53">
        <v>7000</v>
      </c>
      <c r="AA649" s="53">
        <v>7000</v>
      </c>
      <c r="AB649" s="53">
        <v>0</v>
      </c>
      <c r="AC649" s="53">
        <v>7000</v>
      </c>
      <c r="AD649" s="53">
        <v>0</v>
      </c>
      <c r="AE649" s="53">
        <v>0</v>
      </c>
      <c r="AF649" s="53" t="s">
        <v>1828</v>
      </c>
      <c r="AG649" s="53" t="s">
        <v>1904</v>
      </c>
      <c r="AH649" s="53" t="s">
        <v>1905</v>
      </c>
      <c r="AI649" s="53" t="s">
        <v>1829</v>
      </c>
      <c r="AJ649" s="53" t="s">
        <v>1824</v>
      </c>
      <c r="AK649" s="53" t="s">
        <v>496</v>
      </c>
      <c r="AL649" s="53" t="s">
        <v>1830</v>
      </c>
      <c r="AM649" s="53" t="s">
        <v>1831</v>
      </c>
      <c r="AN649" s="53" t="s">
        <v>1766</v>
      </c>
      <c r="AO649" s="53" t="s">
        <v>483</v>
      </c>
    </row>
    <row r="650" spans="1:41" x14ac:dyDescent="0.25">
      <c r="A650" s="53" t="s">
        <v>24</v>
      </c>
      <c r="B650" s="53" t="s">
        <v>1914</v>
      </c>
      <c r="C650" s="53" t="s">
        <v>1915</v>
      </c>
      <c r="D650" s="53" t="s">
        <v>1903</v>
      </c>
      <c r="E650" s="53" t="s">
        <v>220</v>
      </c>
      <c r="F650" s="53" t="s">
        <v>775</v>
      </c>
      <c r="G650" s="53" t="s">
        <v>1813</v>
      </c>
      <c r="H650" s="53" t="s">
        <v>775</v>
      </c>
      <c r="I650" s="53" t="s">
        <v>1813</v>
      </c>
      <c r="J650" s="53" t="s">
        <v>1904</v>
      </c>
      <c r="K650" s="53" t="s">
        <v>1905</v>
      </c>
      <c r="L650" s="53" t="s">
        <v>1916</v>
      </c>
      <c r="M650" s="53" t="s">
        <v>1816</v>
      </c>
      <c r="N650" s="53" t="s">
        <v>1817</v>
      </c>
      <c r="O650" s="53" t="s">
        <v>1818</v>
      </c>
      <c r="P650" s="53" t="s">
        <v>1819</v>
      </c>
      <c r="Q650" s="53" t="s">
        <v>1820</v>
      </c>
      <c r="R650" s="53" t="s">
        <v>1821</v>
      </c>
      <c r="S650" s="53" t="s">
        <v>1917</v>
      </c>
      <c r="T650" s="53" t="s">
        <v>1918</v>
      </c>
      <c r="U650" s="53" t="s">
        <v>1824</v>
      </c>
      <c r="V650" s="53" t="s">
        <v>1825</v>
      </c>
      <c r="W650" s="53" t="s">
        <v>1826</v>
      </c>
      <c r="X650" s="53" t="s">
        <v>1825</v>
      </c>
      <c r="Y650" s="53" t="s">
        <v>1827</v>
      </c>
      <c r="Z650" s="53">
        <v>575.24</v>
      </c>
      <c r="AA650" s="53">
        <v>575.24</v>
      </c>
      <c r="AB650" s="53">
        <v>0</v>
      </c>
      <c r="AC650" s="53">
        <v>575.24</v>
      </c>
      <c r="AD650" s="53">
        <v>0</v>
      </c>
      <c r="AE650" s="53">
        <v>0</v>
      </c>
      <c r="AF650" s="53" t="s">
        <v>1828</v>
      </c>
      <c r="AG650" s="53" t="s">
        <v>1904</v>
      </c>
      <c r="AH650" s="53" t="s">
        <v>1905</v>
      </c>
      <c r="AI650" s="53" t="s">
        <v>1829</v>
      </c>
      <c r="AJ650" s="53" t="s">
        <v>1824</v>
      </c>
      <c r="AK650" s="53" t="s">
        <v>496</v>
      </c>
      <c r="AL650" s="53" t="s">
        <v>1830</v>
      </c>
      <c r="AM650" s="53" t="s">
        <v>1831</v>
      </c>
      <c r="AN650" s="53" t="s">
        <v>220</v>
      </c>
      <c r="AO650" s="53" t="s">
        <v>483</v>
      </c>
    </row>
    <row r="651" spans="1:41" x14ac:dyDescent="0.25">
      <c r="A651" s="53" t="s">
        <v>24</v>
      </c>
      <c r="B651" s="53" t="s">
        <v>1914</v>
      </c>
      <c r="C651" s="53" t="s">
        <v>1915</v>
      </c>
      <c r="D651" s="53" t="s">
        <v>1903</v>
      </c>
      <c r="E651" s="53" t="s">
        <v>220</v>
      </c>
      <c r="F651" s="53" t="s">
        <v>775</v>
      </c>
      <c r="G651" s="53" t="s">
        <v>1813</v>
      </c>
      <c r="H651" s="53" t="s">
        <v>775</v>
      </c>
      <c r="I651" s="53" t="s">
        <v>1813</v>
      </c>
      <c r="J651" s="53" t="s">
        <v>1904</v>
      </c>
      <c r="K651" s="53" t="s">
        <v>1905</v>
      </c>
      <c r="L651" s="53" t="s">
        <v>1916</v>
      </c>
      <c r="M651" s="53" t="s">
        <v>1816</v>
      </c>
      <c r="N651" s="53" t="s">
        <v>1817</v>
      </c>
      <c r="O651" s="53" t="s">
        <v>1818</v>
      </c>
      <c r="P651" s="53" t="s">
        <v>1819</v>
      </c>
      <c r="Q651" s="53" t="s">
        <v>1820</v>
      </c>
      <c r="R651" s="53" t="s">
        <v>1821</v>
      </c>
      <c r="S651" s="53" t="s">
        <v>1917</v>
      </c>
      <c r="T651" s="53" t="s">
        <v>1918</v>
      </c>
      <c r="U651" s="53" t="s">
        <v>1824</v>
      </c>
      <c r="V651" s="53" t="s">
        <v>1825</v>
      </c>
      <c r="W651" s="53" t="s">
        <v>1832</v>
      </c>
      <c r="X651" s="53" t="s">
        <v>1825</v>
      </c>
      <c r="Y651" s="53" t="s">
        <v>1827</v>
      </c>
      <c r="Z651" s="53">
        <v>2959.03</v>
      </c>
      <c r="AA651" s="53">
        <v>2959.03</v>
      </c>
      <c r="AB651" s="53">
        <v>0</v>
      </c>
      <c r="AC651" s="53">
        <v>2959.03</v>
      </c>
      <c r="AD651" s="53">
        <v>0</v>
      </c>
      <c r="AE651" s="53">
        <v>0</v>
      </c>
      <c r="AF651" s="53" t="s">
        <v>1828</v>
      </c>
      <c r="AG651" s="53" t="s">
        <v>1904</v>
      </c>
      <c r="AH651" s="53" t="s">
        <v>1905</v>
      </c>
      <c r="AI651" s="53" t="s">
        <v>1829</v>
      </c>
      <c r="AJ651" s="53" t="s">
        <v>1824</v>
      </c>
      <c r="AK651" s="53" t="s">
        <v>496</v>
      </c>
      <c r="AL651" s="53" t="s">
        <v>1830</v>
      </c>
      <c r="AM651" s="53" t="s">
        <v>1831</v>
      </c>
      <c r="AN651" s="53" t="s">
        <v>220</v>
      </c>
      <c r="AO651" s="53" t="s">
        <v>483</v>
      </c>
    </row>
    <row r="652" spans="1:41" x14ac:dyDescent="0.25">
      <c r="A652" s="53" t="s">
        <v>24</v>
      </c>
      <c r="B652" s="53" t="s">
        <v>1914</v>
      </c>
      <c r="C652" s="53" t="s">
        <v>1915</v>
      </c>
      <c r="D652" s="53" t="s">
        <v>1903</v>
      </c>
      <c r="E652" s="53" t="s">
        <v>220</v>
      </c>
      <c r="F652" s="53" t="s">
        <v>775</v>
      </c>
      <c r="G652" s="53" t="s">
        <v>1813</v>
      </c>
      <c r="H652" s="53" t="s">
        <v>775</v>
      </c>
      <c r="I652" s="53" t="s">
        <v>1813</v>
      </c>
      <c r="J652" s="53" t="s">
        <v>1904</v>
      </c>
      <c r="K652" s="53" t="s">
        <v>1905</v>
      </c>
      <c r="L652" s="53" t="s">
        <v>1916</v>
      </c>
      <c r="M652" s="53" t="s">
        <v>1816</v>
      </c>
      <c r="N652" s="53" t="s">
        <v>1817</v>
      </c>
      <c r="O652" s="53" t="s">
        <v>1818</v>
      </c>
      <c r="P652" s="53" t="s">
        <v>1819</v>
      </c>
      <c r="Q652" s="53" t="s">
        <v>1820</v>
      </c>
      <c r="R652" s="53" t="s">
        <v>1821</v>
      </c>
      <c r="S652" s="53" t="s">
        <v>1917</v>
      </c>
      <c r="T652" s="53" t="s">
        <v>1918</v>
      </c>
      <c r="U652" s="53" t="s">
        <v>1824</v>
      </c>
      <c r="V652" s="53" t="s">
        <v>1825</v>
      </c>
      <c r="W652" s="53" t="s">
        <v>1833</v>
      </c>
      <c r="X652" s="53" t="s">
        <v>1835</v>
      </c>
      <c r="Y652" s="53" t="s">
        <v>1827</v>
      </c>
      <c r="Z652" s="53">
        <v>95.48</v>
      </c>
      <c r="AA652" s="53">
        <v>95.48</v>
      </c>
      <c r="AB652" s="53">
        <v>0</v>
      </c>
      <c r="AC652" s="53">
        <v>95.48</v>
      </c>
      <c r="AD652" s="53">
        <v>0</v>
      </c>
      <c r="AE652" s="53">
        <v>0</v>
      </c>
      <c r="AF652" s="53" t="s">
        <v>1828</v>
      </c>
      <c r="AG652" s="53" t="s">
        <v>1904</v>
      </c>
      <c r="AH652" s="53" t="s">
        <v>1905</v>
      </c>
      <c r="AI652" s="53" t="s">
        <v>1829</v>
      </c>
      <c r="AJ652" s="53" t="s">
        <v>1824</v>
      </c>
      <c r="AK652" s="53" t="s">
        <v>496</v>
      </c>
      <c r="AL652" s="53" t="s">
        <v>1830</v>
      </c>
      <c r="AM652" s="53" t="s">
        <v>1831</v>
      </c>
      <c r="AN652" s="53" t="s">
        <v>220</v>
      </c>
      <c r="AO652" s="53" t="s">
        <v>483</v>
      </c>
    </row>
    <row r="653" spans="1:41" x14ac:dyDescent="0.25">
      <c r="A653" s="53" t="s">
        <v>24</v>
      </c>
      <c r="B653" s="53" t="s">
        <v>1914</v>
      </c>
      <c r="C653" s="53" t="s">
        <v>1915</v>
      </c>
      <c r="D653" s="53" t="s">
        <v>1903</v>
      </c>
      <c r="E653" s="53" t="s">
        <v>220</v>
      </c>
      <c r="F653" s="53" t="s">
        <v>775</v>
      </c>
      <c r="G653" s="53" t="s">
        <v>1813</v>
      </c>
      <c r="H653" s="53" t="s">
        <v>775</v>
      </c>
      <c r="I653" s="53" t="s">
        <v>1813</v>
      </c>
      <c r="J653" s="53" t="s">
        <v>1904</v>
      </c>
      <c r="K653" s="53" t="s">
        <v>1905</v>
      </c>
      <c r="L653" s="53" t="s">
        <v>1916</v>
      </c>
      <c r="M653" s="53" t="s">
        <v>1816</v>
      </c>
      <c r="N653" s="53" t="s">
        <v>1817</v>
      </c>
      <c r="O653" s="53" t="s">
        <v>1818</v>
      </c>
      <c r="P653" s="53" t="s">
        <v>1819</v>
      </c>
      <c r="Q653" s="53" t="s">
        <v>1820</v>
      </c>
      <c r="R653" s="53" t="s">
        <v>1821</v>
      </c>
      <c r="S653" s="53" t="s">
        <v>1917</v>
      </c>
      <c r="T653" s="53" t="s">
        <v>1918</v>
      </c>
      <c r="U653" s="53" t="s">
        <v>1824</v>
      </c>
      <c r="V653" s="53" t="s">
        <v>1825</v>
      </c>
      <c r="W653" s="53" t="s">
        <v>1838</v>
      </c>
      <c r="X653" s="53" t="s">
        <v>1825</v>
      </c>
      <c r="Y653" s="53" t="s">
        <v>1827</v>
      </c>
      <c r="Z653" s="53">
        <v>370.25</v>
      </c>
      <c r="AA653" s="53">
        <v>370.25</v>
      </c>
      <c r="AB653" s="53">
        <v>0</v>
      </c>
      <c r="AC653" s="53">
        <v>370.25</v>
      </c>
      <c r="AD653" s="53">
        <v>0</v>
      </c>
      <c r="AE653" s="53">
        <v>0</v>
      </c>
      <c r="AF653" s="53" t="s">
        <v>1828</v>
      </c>
      <c r="AG653" s="53" t="s">
        <v>1904</v>
      </c>
      <c r="AH653" s="53" t="s">
        <v>1905</v>
      </c>
      <c r="AI653" s="53" t="s">
        <v>1829</v>
      </c>
      <c r="AJ653" s="53" t="s">
        <v>1824</v>
      </c>
      <c r="AK653" s="53" t="s">
        <v>496</v>
      </c>
      <c r="AL653" s="53" t="s">
        <v>1830</v>
      </c>
      <c r="AM653" s="53" t="s">
        <v>1831</v>
      </c>
      <c r="AN653" s="53" t="s">
        <v>220</v>
      </c>
      <c r="AO653" s="53" t="s">
        <v>483</v>
      </c>
    </row>
    <row r="654" spans="1:41" x14ac:dyDescent="0.25">
      <c r="A654" s="53" t="s">
        <v>24</v>
      </c>
      <c r="B654" s="53" t="s">
        <v>1919</v>
      </c>
      <c r="C654" s="53" t="s">
        <v>1920</v>
      </c>
      <c r="D654" s="53" t="s">
        <v>1903</v>
      </c>
      <c r="E654" s="53" t="s">
        <v>220</v>
      </c>
      <c r="F654" s="53" t="s">
        <v>775</v>
      </c>
      <c r="G654" s="53" t="s">
        <v>1813</v>
      </c>
      <c r="H654" s="53" t="s">
        <v>775</v>
      </c>
      <c r="I654" s="53" t="s">
        <v>1813</v>
      </c>
      <c r="J654" s="53" t="s">
        <v>1904</v>
      </c>
      <c r="K654" s="53" t="s">
        <v>1905</v>
      </c>
      <c r="L654" s="53" t="s">
        <v>1921</v>
      </c>
      <c r="M654" s="53" t="s">
        <v>1816</v>
      </c>
      <c r="N654" s="53" t="s">
        <v>1817</v>
      </c>
      <c r="O654" s="53" t="s">
        <v>1818</v>
      </c>
      <c r="P654" s="53" t="s">
        <v>1819</v>
      </c>
      <c r="Q654" s="53" t="s">
        <v>1820</v>
      </c>
      <c r="R654" s="53" t="s">
        <v>1821</v>
      </c>
      <c r="S654" s="53" t="s">
        <v>1922</v>
      </c>
      <c r="T654" s="53" t="s">
        <v>1923</v>
      </c>
      <c r="U654" s="53" t="s">
        <v>1824</v>
      </c>
      <c r="V654" s="53" t="s">
        <v>1825</v>
      </c>
      <c r="W654" s="53" t="s">
        <v>1856</v>
      </c>
      <c r="X654" s="53" t="s">
        <v>1857</v>
      </c>
      <c r="Y654" s="53" t="s">
        <v>1827</v>
      </c>
      <c r="Z654" s="53">
        <v>1500</v>
      </c>
      <c r="AA654" s="53">
        <v>1500</v>
      </c>
      <c r="AB654" s="53">
        <v>0</v>
      </c>
      <c r="AC654" s="53">
        <v>1500</v>
      </c>
      <c r="AD654" s="53">
        <v>0</v>
      </c>
      <c r="AE654" s="53">
        <v>0</v>
      </c>
      <c r="AF654" s="53" t="s">
        <v>1828</v>
      </c>
      <c r="AG654" s="53" t="s">
        <v>1904</v>
      </c>
      <c r="AH654" s="53" t="s">
        <v>1905</v>
      </c>
      <c r="AI654" s="53" t="s">
        <v>1829</v>
      </c>
      <c r="AJ654" s="53" t="s">
        <v>1824</v>
      </c>
      <c r="AK654" s="53" t="s">
        <v>496</v>
      </c>
      <c r="AL654" s="53" t="s">
        <v>1830</v>
      </c>
      <c r="AM654" s="53" t="s">
        <v>1831</v>
      </c>
      <c r="AN654" s="53" t="s">
        <v>220</v>
      </c>
      <c r="AO654" s="53" t="s">
        <v>483</v>
      </c>
    </row>
    <row r="655" spans="1:41" x14ac:dyDescent="0.25">
      <c r="A655" s="53" t="s">
        <v>24</v>
      </c>
      <c r="B655" s="53" t="s">
        <v>1984</v>
      </c>
      <c r="C655" s="53" t="s">
        <v>1985</v>
      </c>
      <c r="D655" s="53" t="s">
        <v>1903</v>
      </c>
      <c r="E655" s="53" t="s">
        <v>220</v>
      </c>
      <c r="F655" s="53" t="s">
        <v>775</v>
      </c>
      <c r="G655" s="53" t="s">
        <v>1813</v>
      </c>
      <c r="H655" s="53" t="s">
        <v>775</v>
      </c>
      <c r="I655" s="53" t="s">
        <v>1813</v>
      </c>
      <c r="J655" s="53" t="s">
        <v>1904</v>
      </c>
      <c r="K655" s="53" t="s">
        <v>1905</v>
      </c>
      <c r="L655" s="53" t="s">
        <v>1926</v>
      </c>
      <c r="M655" s="53" t="s">
        <v>1816</v>
      </c>
      <c r="N655" s="53" t="s">
        <v>1817</v>
      </c>
      <c r="O655" s="53" t="s">
        <v>1818</v>
      </c>
      <c r="P655" s="53" t="s">
        <v>1819</v>
      </c>
      <c r="Q655" s="53" t="s">
        <v>1820</v>
      </c>
      <c r="R655" s="53" t="s">
        <v>1821</v>
      </c>
      <c r="S655" s="53" t="s">
        <v>1986</v>
      </c>
      <c r="T655" s="53" t="s">
        <v>1987</v>
      </c>
      <c r="U655" s="53" t="s">
        <v>1824</v>
      </c>
      <c r="V655" s="53" t="s">
        <v>1825</v>
      </c>
      <c r="W655" s="53" t="s">
        <v>1826</v>
      </c>
      <c r="X655" s="53" t="s">
        <v>1825</v>
      </c>
      <c r="Y655" s="53" t="s">
        <v>1827</v>
      </c>
      <c r="Z655" s="53">
        <v>16.670000000000002</v>
      </c>
      <c r="AA655" s="53">
        <v>16.670000000000002</v>
      </c>
      <c r="AB655" s="53">
        <v>0</v>
      </c>
      <c r="AC655" s="53">
        <v>16.670000000000002</v>
      </c>
      <c r="AD655" s="53">
        <v>0</v>
      </c>
      <c r="AE655" s="53">
        <v>0</v>
      </c>
      <c r="AF655" s="53" t="s">
        <v>1828</v>
      </c>
      <c r="AG655" s="53" t="s">
        <v>1904</v>
      </c>
      <c r="AH655" s="53" t="s">
        <v>1905</v>
      </c>
      <c r="AI655" s="53" t="s">
        <v>1829</v>
      </c>
      <c r="AJ655" s="53" t="s">
        <v>1824</v>
      </c>
      <c r="AK655" s="53" t="s">
        <v>496</v>
      </c>
      <c r="AL655" s="53" t="s">
        <v>1830</v>
      </c>
      <c r="AM655" s="53" t="s">
        <v>1831</v>
      </c>
      <c r="AN655" s="53" t="s">
        <v>220</v>
      </c>
      <c r="AO655" s="53" t="s">
        <v>483</v>
      </c>
    </row>
    <row r="656" spans="1:41" x14ac:dyDescent="0.25">
      <c r="A656" s="53" t="s">
        <v>24</v>
      </c>
      <c r="B656" s="53" t="s">
        <v>1984</v>
      </c>
      <c r="C656" s="53" t="s">
        <v>1985</v>
      </c>
      <c r="D656" s="53" t="s">
        <v>1903</v>
      </c>
      <c r="E656" s="53" t="s">
        <v>220</v>
      </c>
      <c r="F656" s="53" t="s">
        <v>775</v>
      </c>
      <c r="G656" s="53" t="s">
        <v>1813</v>
      </c>
      <c r="H656" s="53" t="s">
        <v>775</v>
      </c>
      <c r="I656" s="53" t="s">
        <v>1813</v>
      </c>
      <c r="J656" s="53" t="s">
        <v>1904</v>
      </c>
      <c r="K656" s="53" t="s">
        <v>1905</v>
      </c>
      <c r="L656" s="53" t="s">
        <v>1926</v>
      </c>
      <c r="M656" s="53" t="s">
        <v>1816</v>
      </c>
      <c r="N656" s="53" t="s">
        <v>1817</v>
      </c>
      <c r="O656" s="53" t="s">
        <v>1818</v>
      </c>
      <c r="P656" s="53" t="s">
        <v>1819</v>
      </c>
      <c r="Q656" s="53" t="s">
        <v>1820</v>
      </c>
      <c r="R656" s="53" t="s">
        <v>1821</v>
      </c>
      <c r="S656" s="53" t="s">
        <v>1986</v>
      </c>
      <c r="T656" s="53" t="s">
        <v>1987</v>
      </c>
      <c r="U656" s="53" t="s">
        <v>1824</v>
      </c>
      <c r="V656" s="53" t="s">
        <v>1825</v>
      </c>
      <c r="W656" s="53" t="s">
        <v>1832</v>
      </c>
      <c r="X656" s="53" t="s">
        <v>1825</v>
      </c>
      <c r="Y656" s="53" t="s">
        <v>1827</v>
      </c>
      <c r="Z656" s="53">
        <v>189.57</v>
      </c>
      <c r="AA656" s="53">
        <v>189.57</v>
      </c>
      <c r="AB656" s="53">
        <v>0</v>
      </c>
      <c r="AC656" s="53">
        <v>189.57</v>
      </c>
      <c r="AD656" s="53">
        <v>0</v>
      </c>
      <c r="AE656" s="53">
        <v>0</v>
      </c>
      <c r="AF656" s="53" t="s">
        <v>1828</v>
      </c>
      <c r="AG656" s="53" t="s">
        <v>1904</v>
      </c>
      <c r="AH656" s="53" t="s">
        <v>1905</v>
      </c>
      <c r="AI656" s="53" t="s">
        <v>1829</v>
      </c>
      <c r="AJ656" s="53" t="s">
        <v>1824</v>
      </c>
      <c r="AK656" s="53" t="s">
        <v>496</v>
      </c>
      <c r="AL656" s="53" t="s">
        <v>1830</v>
      </c>
      <c r="AM656" s="53" t="s">
        <v>1831</v>
      </c>
      <c r="AN656" s="53" t="s">
        <v>220</v>
      </c>
      <c r="AO656" s="53" t="s">
        <v>483</v>
      </c>
    </row>
    <row r="657" spans="1:41" x14ac:dyDescent="0.25">
      <c r="A657" s="53" t="s">
        <v>24</v>
      </c>
      <c r="B657" s="53" t="s">
        <v>1984</v>
      </c>
      <c r="C657" s="53" t="s">
        <v>1985</v>
      </c>
      <c r="D657" s="53" t="s">
        <v>1903</v>
      </c>
      <c r="E657" s="53" t="s">
        <v>220</v>
      </c>
      <c r="F657" s="53" t="s">
        <v>775</v>
      </c>
      <c r="G657" s="53" t="s">
        <v>1813</v>
      </c>
      <c r="H657" s="53" t="s">
        <v>775</v>
      </c>
      <c r="I657" s="53" t="s">
        <v>1813</v>
      </c>
      <c r="J657" s="53" t="s">
        <v>1904</v>
      </c>
      <c r="K657" s="53" t="s">
        <v>1905</v>
      </c>
      <c r="L657" s="53" t="s">
        <v>1926</v>
      </c>
      <c r="M657" s="53" t="s">
        <v>1816</v>
      </c>
      <c r="N657" s="53" t="s">
        <v>1817</v>
      </c>
      <c r="O657" s="53" t="s">
        <v>1818</v>
      </c>
      <c r="P657" s="53" t="s">
        <v>1819</v>
      </c>
      <c r="Q657" s="53" t="s">
        <v>1820</v>
      </c>
      <c r="R657" s="53" t="s">
        <v>1821</v>
      </c>
      <c r="S657" s="53" t="s">
        <v>1986</v>
      </c>
      <c r="T657" s="53" t="s">
        <v>1987</v>
      </c>
      <c r="U657" s="53" t="s">
        <v>1824</v>
      </c>
      <c r="V657" s="53" t="s">
        <v>1825</v>
      </c>
      <c r="W657" s="53" t="s">
        <v>1833</v>
      </c>
      <c r="X657" s="53" t="s">
        <v>1835</v>
      </c>
      <c r="Y657" s="53" t="s">
        <v>1827</v>
      </c>
      <c r="Z657" s="53">
        <v>110.17</v>
      </c>
      <c r="AA657" s="53">
        <v>110.17</v>
      </c>
      <c r="AB657" s="53">
        <v>0</v>
      </c>
      <c r="AC657" s="53">
        <v>110.17</v>
      </c>
      <c r="AD657" s="53">
        <v>0</v>
      </c>
      <c r="AE657" s="53">
        <v>0</v>
      </c>
      <c r="AF657" s="53" t="s">
        <v>1828</v>
      </c>
      <c r="AG657" s="53" t="s">
        <v>1904</v>
      </c>
      <c r="AH657" s="53" t="s">
        <v>1905</v>
      </c>
      <c r="AI657" s="53" t="s">
        <v>1829</v>
      </c>
      <c r="AJ657" s="53" t="s">
        <v>1824</v>
      </c>
      <c r="AK657" s="53" t="s">
        <v>496</v>
      </c>
      <c r="AL657" s="53" t="s">
        <v>1830</v>
      </c>
      <c r="AM657" s="53" t="s">
        <v>1831</v>
      </c>
      <c r="AN657" s="53" t="s">
        <v>220</v>
      </c>
      <c r="AO657" s="53" t="s">
        <v>483</v>
      </c>
    </row>
    <row r="658" spans="1:41" x14ac:dyDescent="0.25">
      <c r="A658" s="53" t="s">
        <v>24</v>
      </c>
      <c r="B658" s="53" t="s">
        <v>1984</v>
      </c>
      <c r="C658" s="53" t="s">
        <v>1985</v>
      </c>
      <c r="D658" s="53" t="s">
        <v>1903</v>
      </c>
      <c r="E658" s="53" t="s">
        <v>220</v>
      </c>
      <c r="F658" s="53" t="s">
        <v>775</v>
      </c>
      <c r="G658" s="53" t="s">
        <v>1813</v>
      </c>
      <c r="H658" s="53" t="s">
        <v>775</v>
      </c>
      <c r="I658" s="53" t="s">
        <v>1813</v>
      </c>
      <c r="J658" s="53" t="s">
        <v>1904</v>
      </c>
      <c r="K658" s="53" t="s">
        <v>1905</v>
      </c>
      <c r="L658" s="53" t="s">
        <v>1926</v>
      </c>
      <c r="M658" s="53" t="s">
        <v>1816</v>
      </c>
      <c r="N658" s="53" t="s">
        <v>1817</v>
      </c>
      <c r="O658" s="53" t="s">
        <v>1818</v>
      </c>
      <c r="P658" s="53" t="s">
        <v>1819</v>
      </c>
      <c r="Q658" s="53" t="s">
        <v>1820</v>
      </c>
      <c r="R658" s="53" t="s">
        <v>1821</v>
      </c>
      <c r="S658" s="53" t="s">
        <v>1986</v>
      </c>
      <c r="T658" s="53" t="s">
        <v>1987</v>
      </c>
      <c r="U658" s="53" t="s">
        <v>1824</v>
      </c>
      <c r="V658" s="53" t="s">
        <v>1825</v>
      </c>
      <c r="W658" s="53" t="s">
        <v>1838</v>
      </c>
      <c r="X658" s="53" t="s">
        <v>1825</v>
      </c>
      <c r="Y658" s="53" t="s">
        <v>1827</v>
      </c>
      <c r="Z658" s="53">
        <v>7.4</v>
      </c>
      <c r="AA658" s="53">
        <v>7.4</v>
      </c>
      <c r="AB658" s="53">
        <v>0</v>
      </c>
      <c r="AC658" s="53">
        <v>7.4</v>
      </c>
      <c r="AD658" s="53">
        <v>0</v>
      </c>
      <c r="AE658" s="53">
        <v>0</v>
      </c>
      <c r="AF658" s="53" t="s">
        <v>1828</v>
      </c>
      <c r="AG658" s="53" t="s">
        <v>1904</v>
      </c>
      <c r="AH658" s="53" t="s">
        <v>1905</v>
      </c>
      <c r="AI658" s="53" t="s">
        <v>1829</v>
      </c>
      <c r="AJ658" s="53" t="s">
        <v>1824</v>
      </c>
      <c r="AK658" s="53" t="s">
        <v>496</v>
      </c>
      <c r="AL658" s="53" t="s">
        <v>1830</v>
      </c>
      <c r="AM658" s="53" t="s">
        <v>1831</v>
      </c>
      <c r="AN658" s="53" t="s">
        <v>220</v>
      </c>
      <c r="AO658" s="53" t="s">
        <v>483</v>
      </c>
    </row>
    <row r="659" spans="1:41" x14ac:dyDescent="0.25">
      <c r="A659" s="53" t="s">
        <v>24</v>
      </c>
      <c r="B659" s="53" t="s">
        <v>1924</v>
      </c>
      <c r="C659" s="53" t="s">
        <v>1925</v>
      </c>
      <c r="D659" s="53" t="s">
        <v>1903</v>
      </c>
      <c r="E659" s="53" t="s">
        <v>220</v>
      </c>
      <c r="F659" s="53" t="s">
        <v>775</v>
      </c>
      <c r="G659" s="53" t="s">
        <v>1813</v>
      </c>
      <c r="H659" s="53" t="s">
        <v>775</v>
      </c>
      <c r="I659" s="53" t="s">
        <v>1813</v>
      </c>
      <c r="J659" s="53" t="s">
        <v>1904</v>
      </c>
      <c r="K659" s="53" t="s">
        <v>1905</v>
      </c>
      <c r="L659" s="53" t="s">
        <v>1926</v>
      </c>
      <c r="M659" s="53" t="s">
        <v>1816</v>
      </c>
      <c r="N659" s="53" t="s">
        <v>1817</v>
      </c>
      <c r="O659" s="53" t="s">
        <v>1818</v>
      </c>
      <c r="P659" s="53" t="s">
        <v>1819</v>
      </c>
      <c r="Q659" s="53" t="s">
        <v>1820</v>
      </c>
      <c r="R659" s="53" t="s">
        <v>1821</v>
      </c>
      <c r="S659" s="53" t="s">
        <v>1927</v>
      </c>
      <c r="T659" s="53" t="s">
        <v>1928</v>
      </c>
      <c r="U659" s="53" t="s">
        <v>1824</v>
      </c>
      <c r="V659" s="53" t="s">
        <v>1825</v>
      </c>
      <c r="W659" s="53" t="s">
        <v>1856</v>
      </c>
      <c r="X659" s="53" t="s">
        <v>1857</v>
      </c>
      <c r="Y659" s="53" t="s">
        <v>1827</v>
      </c>
      <c r="Z659" s="53">
        <v>22.38</v>
      </c>
      <c r="AA659" s="53">
        <v>22.38</v>
      </c>
      <c r="AB659" s="53">
        <v>0</v>
      </c>
      <c r="AC659" s="53">
        <v>22.38</v>
      </c>
      <c r="AD659" s="53">
        <v>0</v>
      </c>
      <c r="AE659" s="53">
        <v>0</v>
      </c>
      <c r="AF659" s="53" t="s">
        <v>1828</v>
      </c>
      <c r="AG659" s="53" t="s">
        <v>1904</v>
      </c>
      <c r="AH659" s="53" t="s">
        <v>1905</v>
      </c>
      <c r="AI659" s="53" t="s">
        <v>1829</v>
      </c>
      <c r="AJ659" s="53" t="s">
        <v>1824</v>
      </c>
      <c r="AK659" s="53" t="s">
        <v>496</v>
      </c>
      <c r="AL659" s="53" t="s">
        <v>1830</v>
      </c>
      <c r="AM659" s="53" t="s">
        <v>1831</v>
      </c>
      <c r="AN659" s="53" t="s">
        <v>220</v>
      </c>
      <c r="AO659" s="53" t="s">
        <v>483</v>
      </c>
    </row>
    <row r="660" spans="1:41" x14ac:dyDescent="0.25">
      <c r="A660" s="53" t="s">
        <v>24</v>
      </c>
      <c r="B660" s="53" t="s">
        <v>1972</v>
      </c>
      <c r="C660" s="53" t="s">
        <v>1973</v>
      </c>
      <c r="D660" s="53" t="s">
        <v>1889</v>
      </c>
      <c r="E660" s="53" t="s">
        <v>1890</v>
      </c>
      <c r="F660" s="53" t="s">
        <v>775</v>
      </c>
      <c r="G660" s="53" t="s">
        <v>1813</v>
      </c>
      <c r="H660" s="53" t="s">
        <v>775</v>
      </c>
      <c r="I660" s="53" t="s">
        <v>1813</v>
      </c>
      <c r="J660" s="53" t="s">
        <v>1891</v>
      </c>
      <c r="K660" s="53" t="s">
        <v>1892</v>
      </c>
      <c r="L660" s="53" t="s">
        <v>1974</v>
      </c>
      <c r="M660" s="53" t="s">
        <v>1816</v>
      </c>
      <c r="N660" s="53" t="s">
        <v>1817</v>
      </c>
      <c r="O660" s="53" t="s">
        <v>1818</v>
      </c>
      <c r="P660" s="53" t="s">
        <v>1819</v>
      </c>
      <c r="Q660" s="53" t="s">
        <v>1820</v>
      </c>
      <c r="R660" s="53" t="s">
        <v>1821</v>
      </c>
      <c r="S660" s="53" t="s">
        <v>1975</v>
      </c>
      <c r="T660" s="53" t="s">
        <v>1976</v>
      </c>
      <c r="U660" s="53" t="s">
        <v>1824</v>
      </c>
      <c r="V660" s="53" t="s">
        <v>1825</v>
      </c>
      <c r="W660" s="53" t="s">
        <v>1832</v>
      </c>
      <c r="X660" s="53" t="s">
        <v>1825</v>
      </c>
      <c r="Y660" s="53" t="s">
        <v>1827</v>
      </c>
      <c r="Z660" s="53">
        <v>11990.92</v>
      </c>
      <c r="AA660" s="53">
        <v>11990.92</v>
      </c>
      <c r="AB660" s="53">
        <v>0</v>
      </c>
      <c r="AC660" s="53">
        <v>11990.92</v>
      </c>
      <c r="AD660" s="53">
        <v>0</v>
      </c>
      <c r="AE660" s="53">
        <v>0</v>
      </c>
      <c r="AF660" s="53" t="s">
        <v>1828</v>
      </c>
      <c r="AG660" s="53" t="s">
        <v>1891</v>
      </c>
      <c r="AH660" s="53" t="s">
        <v>1892</v>
      </c>
      <c r="AI660" s="53" t="s">
        <v>1829</v>
      </c>
      <c r="AJ660" s="53" t="s">
        <v>1824</v>
      </c>
      <c r="AK660" s="53" t="s">
        <v>496</v>
      </c>
      <c r="AL660" s="53" t="s">
        <v>1830</v>
      </c>
      <c r="AM660" s="53" t="s">
        <v>1831</v>
      </c>
      <c r="AN660" s="53" t="s">
        <v>1769</v>
      </c>
      <c r="AO660" s="53" t="s">
        <v>641</v>
      </c>
    </row>
    <row r="661" spans="1:41" x14ac:dyDescent="0.25">
      <c r="A661" s="53" t="s">
        <v>24</v>
      </c>
      <c r="B661" s="53" t="s">
        <v>1972</v>
      </c>
      <c r="C661" s="53" t="s">
        <v>1973</v>
      </c>
      <c r="D661" s="53" t="s">
        <v>1889</v>
      </c>
      <c r="E661" s="53" t="s">
        <v>1890</v>
      </c>
      <c r="F661" s="53" t="s">
        <v>775</v>
      </c>
      <c r="G661" s="53" t="s">
        <v>1813</v>
      </c>
      <c r="H661" s="53" t="s">
        <v>775</v>
      </c>
      <c r="I661" s="53" t="s">
        <v>1813</v>
      </c>
      <c r="J661" s="53" t="s">
        <v>1891</v>
      </c>
      <c r="K661" s="53" t="s">
        <v>1892</v>
      </c>
      <c r="L661" s="53" t="s">
        <v>1974</v>
      </c>
      <c r="M661" s="53" t="s">
        <v>1816</v>
      </c>
      <c r="N661" s="53" t="s">
        <v>1817</v>
      </c>
      <c r="O661" s="53" t="s">
        <v>1818</v>
      </c>
      <c r="P661" s="53" t="s">
        <v>1819</v>
      </c>
      <c r="Q661" s="53" t="s">
        <v>1820</v>
      </c>
      <c r="R661" s="53" t="s">
        <v>1821</v>
      </c>
      <c r="S661" s="53" t="s">
        <v>1975</v>
      </c>
      <c r="T661" s="53" t="s">
        <v>1976</v>
      </c>
      <c r="U661" s="53" t="s">
        <v>1824</v>
      </c>
      <c r="V661" s="53" t="s">
        <v>1825</v>
      </c>
      <c r="W661" s="53" t="s">
        <v>1833</v>
      </c>
      <c r="X661" s="53" t="s">
        <v>1835</v>
      </c>
      <c r="Y661" s="53" t="s">
        <v>1827</v>
      </c>
      <c r="Z661" s="53">
        <v>9.08</v>
      </c>
      <c r="AA661" s="53">
        <v>9.08</v>
      </c>
      <c r="AB661" s="53">
        <v>0</v>
      </c>
      <c r="AC661" s="53">
        <v>9.08</v>
      </c>
      <c r="AD661" s="53">
        <v>0</v>
      </c>
      <c r="AE661" s="53">
        <v>0</v>
      </c>
      <c r="AF661" s="53" t="s">
        <v>1828</v>
      </c>
      <c r="AG661" s="53" t="s">
        <v>1891</v>
      </c>
      <c r="AH661" s="53" t="s">
        <v>1892</v>
      </c>
      <c r="AI661" s="53" t="s">
        <v>1829</v>
      </c>
      <c r="AJ661" s="53" t="s">
        <v>1824</v>
      </c>
      <c r="AK661" s="53" t="s">
        <v>496</v>
      </c>
      <c r="AL661" s="53" t="s">
        <v>1830</v>
      </c>
      <c r="AM661" s="53" t="s">
        <v>1831</v>
      </c>
      <c r="AN661" s="53" t="s">
        <v>1769</v>
      </c>
      <c r="AO661" s="53" t="s">
        <v>641</v>
      </c>
    </row>
    <row r="662" spans="1:41" x14ac:dyDescent="0.25">
      <c r="A662" s="53" t="s">
        <v>24</v>
      </c>
      <c r="B662" s="53" t="s">
        <v>1929</v>
      </c>
      <c r="C662" s="53" t="s">
        <v>1930</v>
      </c>
      <c r="D662" s="53" t="s">
        <v>1931</v>
      </c>
      <c r="E662" s="53" t="s">
        <v>1932</v>
      </c>
      <c r="F662" s="53" t="s">
        <v>775</v>
      </c>
      <c r="G662" s="53" t="s">
        <v>1813</v>
      </c>
      <c r="H662" s="53" t="s">
        <v>775</v>
      </c>
      <c r="I662" s="53" t="s">
        <v>1813</v>
      </c>
      <c r="J662" s="53" t="s">
        <v>1891</v>
      </c>
      <c r="K662" s="53" t="s">
        <v>1933</v>
      </c>
      <c r="L662" s="53" t="s">
        <v>1934</v>
      </c>
      <c r="M662" s="53" t="s">
        <v>1816</v>
      </c>
      <c r="N662" s="53" t="s">
        <v>1817</v>
      </c>
      <c r="O662" s="53" t="s">
        <v>1818</v>
      </c>
      <c r="P662" s="53" t="s">
        <v>1819</v>
      </c>
      <c r="Q662" s="53" t="s">
        <v>1820</v>
      </c>
      <c r="R662" s="53" t="s">
        <v>1821</v>
      </c>
      <c r="S662" s="53" t="s">
        <v>1935</v>
      </c>
      <c r="T662" s="53" t="s">
        <v>1936</v>
      </c>
      <c r="U662" s="53" t="s">
        <v>1824</v>
      </c>
      <c r="V662" s="53" t="s">
        <v>1825</v>
      </c>
      <c r="W662" s="53" t="s">
        <v>1826</v>
      </c>
      <c r="X662" s="53" t="s">
        <v>1825</v>
      </c>
      <c r="Y662" s="53" t="s">
        <v>1827</v>
      </c>
      <c r="Z662" s="53">
        <v>29.92</v>
      </c>
      <c r="AA662" s="53">
        <v>29.92</v>
      </c>
      <c r="AB662" s="53">
        <v>0</v>
      </c>
      <c r="AC662" s="53">
        <v>29.92</v>
      </c>
      <c r="AD662" s="53">
        <v>0</v>
      </c>
      <c r="AE662" s="53">
        <v>0</v>
      </c>
      <c r="AF662" s="53" t="s">
        <v>1828</v>
      </c>
      <c r="AG662" s="53" t="s">
        <v>1891</v>
      </c>
      <c r="AH662" s="53" t="s">
        <v>1937</v>
      </c>
      <c r="AI662" s="53" t="s">
        <v>1829</v>
      </c>
      <c r="AJ662" s="53" t="s">
        <v>1824</v>
      </c>
      <c r="AK662" s="53" t="s">
        <v>496</v>
      </c>
      <c r="AL662" s="53" t="s">
        <v>1830</v>
      </c>
      <c r="AM662" s="53" t="s">
        <v>1831</v>
      </c>
      <c r="AN662" s="53" t="s">
        <v>1769</v>
      </c>
      <c r="AO662" s="53" t="s">
        <v>641</v>
      </c>
    </row>
    <row r="663" spans="1:41" x14ac:dyDescent="0.25">
      <c r="A663" s="53" t="s">
        <v>24</v>
      </c>
      <c r="B663" s="53" t="s">
        <v>1929</v>
      </c>
      <c r="C663" s="53" t="s">
        <v>1930</v>
      </c>
      <c r="D663" s="53" t="s">
        <v>1931</v>
      </c>
      <c r="E663" s="53" t="s">
        <v>1932</v>
      </c>
      <c r="F663" s="53" t="s">
        <v>775</v>
      </c>
      <c r="G663" s="53" t="s">
        <v>1813</v>
      </c>
      <c r="H663" s="53" t="s">
        <v>775</v>
      </c>
      <c r="I663" s="53" t="s">
        <v>1813</v>
      </c>
      <c r="J663" s="53" t="s">
        <v>1891</v>
      </c>
      <c r="K663" s="53" t="s">
        <v>1933</v>
      </c>
      <c r="L663" s="53" t="s">
        <v>1934</v>
      </c>
      <c r="M663" s="53" t="s">
        <v>1816</v>
      </c>
      <c r="N663" s="53" t="s">
        <v>1817</v>
      </c>
      <c r="O663" s="53" t="s">
        <v>1818</v>
      </c>
      <c r="P663" s="53" t="s">
        <v>1819</v>
      </c>
      <c r="Q663" s="53" t="s">
        <v>1820</v>
      </c>
      <c r="R663" s="53" t="s">
        <v>1821</v>
      </c>
      <c r="S663" s="53" t="s">
        <v>1935</v>
      </c>
      <c r="T663" s="53" t="s">
        <v>1936</v>
      </c>
      <c r="U663" s="53" t="s">
        <v>1824</v>
      </c>
      <c r="V663" s="53" t="s">
        <v>1825</v>
      </c>
      <c r="W663" s="53" t="s">
        <v>1832</v>
      </c>
      <c r="X663" s="53" t="s">
        <v>1825</v>
      </c>
      <c r="Y663" s="53" t="s">
        <v>1827</v>
      </c>
      <c r="Z663" s="53">
        <v>76.14</v>
      </c>
      <c r="AA663" s="53">
        <v>76.14</v>
      </c>
      <c r="AB663" s="53">
        <v>0</v>
      </c>
      <c r="AC663" s="53">
        <v>76.14</v>
      </c>
      <c r="AD663" s="53">
        <v>0</v>
      </c>
      <c r="AE663" s="53">
        <v>0</v>
      </c>
      <c r="AF663" s="53" t="s">
        <v>1828</v>
      </c>
      <c r="AG663" s="53" t="s">
        <v>1891</v>
      </c>
      <c r="AH663" s="53" t="s">
        <v>1937</v>
      </c>
      <c r="AI663" s="53" t="s">
        <v>1829</v>
      </c>
      <c r="AJ663" s="53" t="s">
        <v>1824</v>
      </c>
      <c r="AK663" s="53" t="s">
        <v>496</v>
      </c>
      <c r="AL663" s="53" t="s">
        <v>1830</v>
      </c>
      <c r="AM663" s="53" t="s">
        <v>1831</v>
      </c>
      <c r="AN663" s="53" t="s">
        <v>1769</v>
      </c>
      <c r="AO663" s="53" t="s">
        <v>641</v>
      </c>
    </row>
    <row r="664" spans="1:41" x14ac:dyDescent="0.25">
      <c r="A664" s="53" t="s">
        <v>24</v>
      </c>
      <c r="B664" s="53" t="s">
        <v>1929</v>
      </c>
      <c r="C664" s="53" t="s">
        <v>1930</v>
      </c>
      <c r="D664" s="53" t="s">
        <v>1931</v>
      </c>
      <c r="E664" s="53" t="s">
        <v>1932</v>
      </c>
      <c r="F664" s="53" t="s">
        <v>775</v>
      </c>
      <c r="G664" s="53" t="s">
        <v>1813</v>
      </c>
      <c r="H664" s="53" t="s">
        <v>775</v>
      </c>
      <c r="I664" s="53" t="s">
        <v>1813</v>
      </c>
      <c r="J664" s="53" t="s">
        <v>1891</v>
      </c>
      <c r="K664" s="53" t="s">
        <v>1933</v>
      </c>
      <c r="L664" s="53" t="s">
        <v>1934</v>
      </c>
      <c r="M664" s="53" t="s">
        <v>1816</v>
      </c>
      <c r="N664" s="53" t="s">
        <v>1817</v>
      </c>
      <c r="O664" s="53" t="s">
        <v>1818</v>
      </c>
      <c r="P664" s="53" t="s">
        <v>1819</v>
      </c>
      <c r="Q664" s="53" t="s">
        <v>1820</v>
      </c>
      <c r="R664" s="53" t="s">
        <v>1821</v>
      </c>
      <c r="S664" s="53" t="s">
        <v>1935</v>
      </c>
      <c r="T664" s="53" t="s">
        <v>1936</v>
      </c>
      <c r="U664" s="53" t="s">
        <v>1824</v>
      </c>
      <c r="V664" s="53" t="s">
        <v>1825</v>
      </c>
      <c r="W664" s="53" t="s">
        <v>1833</v>
      </c>
      <c r="X664" s="53" t="s">
        <v>1834</v>
      </c>
      <c r="Y664" s="53" t="s">
        <v>1827</v>
      </c>
      <c r="Z664" s="53">
        <v>2.1800000000000002</v>
      </c>
      <c r="AA664" s="53">
        <v>2.1800000000000002</v>
      </c>
      <c r="AB664" s="53">
        <v>0</v>
      </c>
      <c r="AC664" s="53">
        <v>2.1800000000000002</v>
      </c>
      <c r="AD664" s="53">
        <v>0</v>
      </c>
      <c r="AE664" s="53">
        <v>0</v>
      </c>
      <c r="AF664" s="53" t="s">
        <v>1828</v>
      </c>
      <c r="AG664" s="53" t="s">
        <v>1891</v>
      </c>
      <c r="AH664" s="53" t="s">
        <v>1937</v>
      </c>
      <c r="AI664" s="53" t="s">
        <v>1829</v>
      </c>
      <c r="AJ664" s="53" t="s">
        <v>1824</v>
      </c>
      <c r="AK664" s="53" t="s">
        <v>496</v>
      </c>
      <c r="AL664" s="53" t="s">
        <v>1830</v>
      </c>
      <c r="AM664" s="53" t="s">
        <v>1831</v>
      </c>
      <c r="AN664" s="53" t="s">
        <v>1769</v>
      </c>
      <c r="AO664" s="53" t="s">
        <v>641</v>
      </c>
    </row>
    <row r="665" spans="1:41" x14ac:dyDescent="0.25">
      <c r="A665" s="53" t="s">
        <v>24</v>
      </c>
      <c r="B665" s="53" t="s">
        <v>1929</v>
      </c>
      <c r="C665" s="53" t="s">
        <v>1930</v>
      </c>
      <c r="D665" s="53" t="s">
        <v>1931</v>
      </c>
      <c r="E665" s="53" t="s">
        <v>1932</v>
      </c>
      <c r="F665" s="53" t="s">
        <v>775</v>
      </c>
      <c r="G665" s="53" t="s">
        <v>1813</v>
      </c>
      <c r="H665" s="53" t="s">
        <v>775</v>
      </c>
      <c r="I665" s="53" t="s">
        <v>1813</v>
      </c>
      <c r="J665" s="53" t="s">
        <v>1891</v>
      </c>
      <c r="K665" s="53" t="s">
        <v>1933</v>
      </c>
      <c r="L665" s="53" t="s">
        <v>1934</v>
      </c>
      <c r="M665" s="53" t="s">
        <v>1816</v>
      </c>
      <c r="N665" s="53" t="s">
        <v>1817</v>
      </c>
      <c r="O665" s="53" t="s">
        <v>1818</v>
      </c>
      <c r="P665" s="53" t="s">
        <v>1819</v>
      </c>
      <c r="Q665" s="53" t="s">
        <v>1820</v>
      </c>
      <c r="R665" s="53" t="s">
        <v>1821</v>
      </c>
      <c r="S665" s="53" t="s">
        <v>1935</v>
      </c>
      <c r="T665" s="53" t="s">
        <v>1936</v>
      </c>
      <c r="U665" s="53" t="s">
        <v>1824</v>
      </c>
      <c r="V665" s="53" t="s">
        <v>1825</v>
      </c>
      <c r="W665" s="53" t="s">
        <v>1837</v>
      </c>
      <c r="X665" s="53" t="s">
        <v>1825</v>
      </c>
      <c r="Y665" s="53" t="s">
        <v>1827</v>
      </c>
      <c r="Z665" s="53">
        <v>18.399999999999999</v>
      </c>
      <c r="AA665" s="53">
        <v>18.399999999999999</v>
      </c>
      <c r="AB665" s="53">
        <v>0</v>
      </c>
      <c r="AC665" s="53">
        <v>18.399999999999999</v>
      </c>
      <c r="AD665" s="53">
        <v>0</v>
      </c>
      <c r="AE665" s="53">
        <v>0</v>
      </c>
      <c r="AF665" s="53" t="s">
        <v>1828</v>
      </c>
      <c r="AG665" s="53" t="s">
        <v>1891</v>
      </c>
      <c r="AH665" s="53" t="s">
        <v>1937</v>
      </c>
      <c r="AI665" s="53" t="s">
        <v>1829</v>
      </c>
      <c r="AJ665" s="53" t="s">
        <v>1824</v>
      </c>
      <c r="AK665" s="53" t="s">
        <v>496</v>
      </c>
      <c r="AL665" s="53" t="s">
        <v>1830</v>
      </c>
      <c r="AM665" s="53" t="s">
        <v>1831</v>
      </c>
      <c r="AN665" s="53" t="s">
        <v>1769</v>
      </c>
      <c r="AO665" s="53" t="s">
        <v>641</v>
      </c>
    </row>
    <row r="666" spans="1:41" x14ac:dyDescent="0.25">
      <c r="A666" s="53" t="s">
        <v>24</v>
      </c>
      <c r="B666" s="53" t="s">
        <v>1929</v>
      </c>
      <c r="C666" s="53" t="s">
        <v>1930</v>
      </c>
      <c r="D666" s="53" t="s">
        <v>1931</v>
      </c>
      <c r="E666" s="53" t="s">
        <v>1932</v>
      </c>
      <c r="F666" s="53" t="s">
        <v>775</v>
      </c>
      <c r="G666" s="53" t="s">
        <v>1813</v>
      </c>
      <c r="H666" s="53" t="s">
        <v>775</v>
      </c>
      <c r="I666" s="53" t="s">
        <v>1813</v>
      </c>
      <c r="J666" s="53" t="s">
        <v>1891</v>
      </c>
      <c r="K666" s="53" t="s">
        <v>1933</v>
      </c>
      <c r="L666" s="53" t="s">
        <v>1934</v>
      </c>
      <c r="M666" s="53" t="s">
        <v>1816</v>
      </c>
      <c r="N666" s="53" t="s">
        <v>1817</v>
      </c>
      <c r="O666" s="53" t="s">
        <v>1818</v>
      </c>
      <c r="P666" s="53" t="s">
        <v>1819</v>
      </c>
      <c r="Q666" s="53" t="s">
        <v>1820</v>
      </c>
      <c r="R666" s="53" t="s">
        <v>1821</v>
      </c>
      <c r="S666" s="53" t="s">
        <v>1935</v>
      </c>
      <c r="T666" s="53" t="s">
        <v>1936</v>
      </c>
      <c r="U666" s="53" t="s">
        <v>1824</v>
      </c>
      <c r="V666" s="53" t="s">
        <v>1825</v>
      </c>
      <c r="W666" s="53" t="s">
        <v>1838</v>
      </c>
      <c r="X666" s="53" t="s">
        <v>1825</v>
      </c>
      <c r="Y666" s="53" t="s">
        <v>1827</v>
      </c>
      <c r="Z666" s="53">
        <v>4.8600000000000003</v>
      </c>
      <c r="AA666" s="53">
        <v>4.8600000000000003</v>
      </c>
      <c r="AB666" s="53">
        <v>0</v>
      </c>
      <c r="AC666" s="53">
        <v>4.8600000000000003</v>
      </c>
      <c r="AD666" s="53">
        <v>0</v>
      </c>
      <c r="AE666" s="53">
        <v>0</v>
      </c>
      <c r="AF666" s="53" t="s">
        <v>1828</v>
      </c>
      <c r="AG666" s="53" t="s">
        <v>1891</v>
      </c>
      <c r="AH666" s="53" t="s">
        <v>1937</v>
      </c>
      <c r="AI666" s="53" t="s">
        <v>1829</v>
      </c>
      <c r="AJ666" s="53" t="s">
        <v>1824</v>
      </c>
      <c r="AK666" s="53" t="s">
        <v>496</v>
      </c>
      <c r="AL666" s="53" t="s">
        <v>1830</v>
      </c>
      <c r="AM666" s="53" t="s">
        <v>1831</v>
      </c>
      <c r="AN666" s="53" t="s">
        <v>1769</v>
      </c>
      <c r="AO666" s="53" t="s">
        <v>641</v>
      </c>
    </row>
    <row r="667" spans="1:41" x14ac:dyDescent="0.25">
      <c r="A667" s="53" t="s">
        <v>24</v>
      </c>
      <c r="B667" s="53" t="s">
        <v>1944</v>
      </c>
      <c r="C667" s="53" t="s">
        <v>1945</v>
      </c>
      <c r="D667" s="53" t="s">
        <v>1931</v>
      </c>
      <c r="E667" s="53" t="s">
        <v>1932</v>
      </c>
      <c r="F667" s="53" t="s">
        <v>775</v>
      </c>
      <c r="G667" s="53" t="s">
        <v>1813</v>
      </c>
      <c r="H667" s="53" t="s">
        <v>775</v>
      </c>
      <c r="I667" s="53" t="s">
        <v>1813</v>
      </c>
      <c r="J667" s="53" t="s">
        <v>1891</v>
      </c>
      <c r="K667" s="53" t="s">
        <v>1933</v>
      </c>
      <c r="L667" s="53" t="s">
        <v>1946</v>
      </c>
      <c r="M667" s="53" t="s">
        <v>1816</v>
      </c>
      <c r="N667" s="53" t="s">
        <v>1817</v>
      </c>
      <c r="O667" s="53" t="s">
        <v>1818</v>
      </c>
      <c r="P667" s="53" t="s">
        <v>1819</v>
      </c>
      <c r="Q667" s="53" t="s">
        <v>1820</v>
      </c>
      <c r="R667" s="53" t="s">
        <v>1821</v>
      </c>
      <c r="S667" s="53" t="s">
        <v>1982</v>
      </c>
      <c r="T667" s="53" t="s">
        <v>1983</v>
      </c>
      <c r="U667" s="53" t="s">
        <v>1824</v>
      </c>
      <c r="V667" s="53" t="s">
        <v>1825</v>
      </c>
      <c r="W667" s="53" t="s">
        <v>1856</v>
      </c>
      <c r="X667" s="53" t="s">
        <v>1857</v>
      </c>
      <c r="Y667" s="53" t="s">
        <v>1827</v>
      </c>
      <c r="Z667" s="53">
        <v>0.03</v>
      </c>
      <c r="AA667" s="53">
        <v>0.03</v>
      </c>
      <c r="AB667" s="53">
        <v>0</v>
      </c>
      <c r="AC667" s="53">
        <v>0.03</v>
      </c>
      <c r="AD667" s="53">
        <v>0</v>
      </c>
      <c r="AE667" s="53">
        <v>0</v>
      </c>
      <c r="AF667" s="53" t="s">
        <v>1949</v>
      </c>
      <c r="AG667" s="53" t="s">
        <v>1813</v>
      </c>
      <c r="AH667" s="53" t="s">
        <v>1813</v>
      </c>
      <c r="AI667" s="53" t="s">
        <v>1849</v>
      </c>
      <c r="AJ667" s="53" t="s">
        <v>1824</v>
      </c>
      <c r="AK667" s="53" t="s">
        <v>496</v>
      </c>
      <c r="AL667" s="53" t="s">
        <v>1830</v>
      </c>
      <c r="AM667" s="53" t="s">
        <v>1831</v>
      </c>
      <c r="AN667" s="53" t="s">
        <v>1769</v>
      </c>
      <c r="AO667" s="53" t="s">
        <v>641</v>
      </c>
    </row>
    <row r="668" spans="1:41" x14ac:dyDescent="0.25">
      <c r="A668" s="53" t="s">
        <v>24</v>
      </c>
      <c r="B668" s="53" t="s">
        <v>1944</v>
      </c>
      <c r="C668" s="53" t="s">
        <v>1945</v>
      </c>
      <c r="D668" s="53" t="s">
        <v>1931</v>
      </c>
      <c r="E668" s="53" t="s">
        <v>1932</v>
      </c>
      <c r="F668" s="53" t="s">
        <v>775</v>
      </c>
      <c r="G668" s="53" t="s">
        <v>1813</v>
      </c>
      <c r="H668" s="53" t="s">
        <v>775</v>
      </c>
      <c r="I668" s="53" t="s">
        <v>1813</v>
      </c>
      <c r="J668" s="53" t="s">
        <v>1891</v>
      </c>
      <c r="K668" s="53" t="s">
        <v>1933</v>
      </c>
      <c r="L668" s="53" t="s">
        <v>1946</v>
      </c>
      <c r="M668" s="53" t="s">
        <v>1816</v>
      </c>
      <c r="N668" s="53" t="s">
        <v>1817</v>
      </c>
      <c r="O668" s="53" t="s">
        <v>1818</v>
      </c>
      <c r="P668" s="53" t="s">
        <v>1819</v>
      </c>
      <c r="Q668" s="53" t="s">
        <v>1820</v>
      </c>
      <c r="R668" s="53" t="s">
        <v>1821</v>
      </c>
      <c r="S668" s="53" t="s">
        <v>1947</v>
      </c>
      <c r="T668" s="53" t="s">
        <v>1948</v>
      </c>
      <c r="U668" s="53" t="s">
        <v>1824</v>
      </c>
      <c r="V668" s="53" t="s">
        <v>1825</v>
      </c>
      <c r="W668" s="53" t="s">
        <v>1826</v>
      </c>
      <c r="X668" s="53" t="s">
        <v>1825</v>
      </c>
      <c r="Y668" s="53" t="s">
        <v>1827</v>
      </c>
      <c r="Z668" s="53">
        <v>18.829999999999998</v>
      </c>
      <c r="AA668" s="53">
        <v>18.829999999999998</v>
      </c>
      <c r="AB668" s="53">
        <v>0</v>
      </c>
      <c r="AC668" s="53">
        <v>18.829999999999998</v>
      </c>
      <c r="AD668" s="53">
        <v>0</v>
      </c>
      <c r="AE668" s="53">
        <v>0</v>
      </c>
      <c r="AF668" s="53" t="s">
        <v>1949</v>
      </c>
      <c r="AG668" s="53" t="s">
        <v>1813</v>
      </c>
      <c r="AH668" s="53" t="s">
        <v>1813</v>
      </c>
      <c r="AI668" s="53" t="s">
        <v>1849</v>
      </c>
      <c r="AJ668" s="53" t="s">
        <v>1824</v>
      </c>
      <c r="AK668" s="53" t="s">
        <v>496</v>
      </c>
      <c r="AL668" s="53" t="s">
        <v>1830</v>
      </c>
      <c r="AM668" s="53" t="s">
        <v>1831</v>
      </c>
      <c r="AN668" s="53" t="s">
        <v>1769</v>
      </c>
      <c r="AO668" s="53" t="s">
        <v>641</v>
      </c>
    </row>
    <row r="669" spans="1:41" x14ac:dyDescent="0.25">
      <c r="A669" s="53" t="s">
        <v>24</v>
      </c>
      <c r="B669" s="53" t="s">
        <v>1944</v>
      </c>
      <c r="C669" s="53" t="s">
        <v>1945</v>
      </c>
      <c r="D669" s="53" t="s">
        <v>1931</v>
      </c>
      <c r="E669" s="53" t="s">
        <v>1932</v>
      </c>
      <c r="F669" s="53" t="s">
        <v>775</v>
      </c>
      <c r="G669" s="53" t="s">
        <v>1813</v>
      </c>
      <c r="H669" s="53" t="s">
        <v>775</v>
      </c>
      <c r="I669" s="53" t="s">
        <v>1813</v>
      </c>
      <c r="J669" s="53" t="s">
        <v>1891</v>
      </c>
      <c r="K669" s="53" t="s">
        <v>1933</v>
      </c>
      <c r="L669" s="53" t="s">
        <v>1946</v>
      </c>
      <c r="M669" s="53" t="s">
        <v>1816</v>
      </c>
      <c r="N669" s="53" t="s">
        <v>1817</v>
      </c>
      <c r="O669" s="53" t="s">
        <v>1818</v>
      </c>
      <c r="P669" s="53" t="s">
        <v>1819</v>
      </c>
      <c r="Q669" s="53" t="s">
        <v>1820</v>
      </c>
      <c r="R669" s="53" t="s">
        <v>1821</v>
      </c>
      <c r="S669" s="53" t="s">
        <v>1947</v>
      </c>
      <c r="T669" s="53" t="s">
        <v>1948</v>
      </c>
      <c r="U669" s="53" t="s">
        <v>1824</v>
      </c>
      <c r="V669" s="53" t="s">
        <v>1825</v>
      </c>
      <c r="W669" s="53" t="s">
        <v>1832</v>
      </c>
      <c r="X669" s="53" t="s">
        <v>1825</v>
      </c>
      <c r="Y669" s="53" t="s">
        <v>1827</v>
      </c>
      <c r="Z669" s="53">
        <v>7.75</v>
      </c>
      <c r="AA669" s="53">
        <v>7.75</v>
      </c>
      <c r="AB669" s="53">
        <v>0</v>
      </c>
      <c r="AC669" s="53">
        <v>7.75</v>
      </c>
      <c r="AD669" s="53">
        <v>0</v>
      </c>
      <c r="AE669" s="53">
        <v>0</v>
      </c>
      <c r="AF669" s="53" t="s">
        <v>1949</v>
      </c>
      <c r="AG669" s="53" t="s">
        <v>1813</v>
      </c>
      <c r="AH669" s="53" t="s">
        <v>1813</v>
      </c>
      <c r="AI669" s="53" t="s">
        <v>1849</v>
      </c>
      <c r="AJ669" s="53" t="s">
        <v>1824</v>
      </c>
      <c r="AK669" s="53" t="s">
        <v>496</v>
      </c>
      <c r="AL669" s="53" t="s">
        <v>1830</v>
      </c>
      <c r="AM669" s="53" t="s">
        <v>1831</v>
      </c>
      <c r="AN669" s="53" t="s">
        <v>1769</v>
      </c>
      <c r="AO669" s="53" t="s">
        <v>641</v>
      </c>
    </row>
    <row r="670" spans="1:41" x14ac:dyDescent="0.25">
      <c r="A670" s="53" t="s">
        <v>24</v>
      </c>
      <c r="B670" s="53" t="s">
        <v>1944</v>
      </c>
      <c r="C670" s="53" t="s">
        <v>1945</v>
      </c>
      <c r="D670" s="53" t="s">
        <v>1931</v>
      </c>
      <c r="E670" s="53" t="s">
        <v>1932</v>
      </c>
      <c r="F670" s="53" t="s">
        <v>775</v>
      </c>
      <c r="G670" s="53" t="s">
        <v>1813</v>
      </c>
      <c r="H670" s="53" t="s">
        <v>775</v>
      </c>
      <c r="I670" s="53" t="s">
        <v>1813</v>
      </c>
      <c r="J670" s="53" t="s">
        <v>1891</v>
      </c>
      <c r="K670" s="53" t="s">
        <v>1933</v>
      </c>
      <c r="L670" s="53" t="s">
        <v>1946</v>
      </c>
      <c r="M670" s="53" t="s">
        <v>1816</v>
      </c>
      <c r="N670" s="53" t="s">
        <v>1817</v>
      </c>
      <c r="O670" s="53" t="s">
        <v>1818</v>
      </c>
      <c r="P670" s="53" t="s">
        <v>1819</v>
      </c>
      <c r="Q670" s="53" t="s">
        <v>1820</v>
      </c>
      <c r="R670" s="53" t="s">
        <v>1821</v>
      </c>
      <c r="S670" s="53" t="s">
        <v>1947</v>
      </c>
      <c r="T670" s="53" t="s">
        <v>1948</v>
      </c>
      <c r="U670" s="53" t="s">
        <v>1824</v>
      </c>
      <c r="V670" s="53" t="s">
        <v>1825</v>
      </c>
      <c r="W670" s="53" t="s">
        <v>1833</v>
      </c>
      <c r="X670" s="53" t="s">
        <v>1835</v>
      </c>
      <c r="Y670" s="53" t="s">
        <v>1827</v>
      </c>
      <c r="Z670" s="53">
        <v>0.16</v>
      </c>
      <c r="AA670" s="53">
        <v>0.16</v>
      </c>
      <c r="AB670" s="53">
        <v>0</v>
      </c>
      <c r="AC670" s="53">
        <v>0.16</v>
      </c>
      <c r="AD670" s="53">
        <v>0</v>
      </c>
      <c r="AE670" s="53">
        <v>0</v>
      </c>
      <c r="AF670" s="53" t="s">
        <v>1949</v>
      </c>
      <c r="AG670" s="53" t="s">
        <v>1813</v>
      </c>
      <c r="AH670" s="53" t="s">
        <v>1813</v>
      </c>
      <c r="AI670" s="53" t="s">
        <v>1849</v>
      </c>
      <c r="AJ670" s="53" t="s">
        <v>1824</v>
      </c>
      <c r="AK670" s="53" t="s">
        <v>496</v>
      </c>
      <c r="AL670" s="53" t="s">
        <v>1830</v>
      </c>
      <c r="AM670" s="53" t="s">
        <v>1831</v>
      </c>
      <c r="AN670" s="53" t="s">
        <v>1769</v>
      </c>
      <c r="AO670" s="53" t="s">
        <v>641</v>
      </c>
    </row>
    <row r="671" spans="1:41" x14ac:dyDescent="0.25">
      <c r="A671" s="53" t="s">
        <v>24</v>
      </c>
      <c r="B671" s="53" t="s">
        <v>1944</v>
      </c>
      <c r="C671" s="53" t="s">
        <v>1945</v>
      </c>
      <c r="D671" s="53" t="s">
        <v>1931</v>
      </c>
      <c r="E671" s="53" t="s">
        <v>1932</v>
      </c>
      <c r="F671" s="53" t="s">
        <v>775</v>
      </c>
      <c r="G671" s="53" t="s">
        <v>1813</v>
      </c>
      <c r="H671" s="53" t="s">
        <v>775</v>
      </c>
      <c r="I671" s="53" t="s">
        <v>1813</v>
      </c>
      <c r="J671" s="53" t="s">
        <v>1891</v>
      </c>
      <c r="K671" s="53" t="s">
        <v>1933</v>
      </c>
      <c r="L671" s="53" t="s">
        <v>1946</v>
      </c>
      <c r="M671" s="53" t="s">
        <v>1816</v>
      </c>
      <c r="N671" s="53" t="s">
        <v>1817</v>
      </c>
      <c r="O671" s="53" t="s">
        <v>1818</v>
      </c>
      <c r="P671" s="53" t="s">
        <v>1819</v>
      </c>
      <c r="Q671" s="53" t="s">
        <v>1820</v>
      </c>
      <c r="R671" s="53" t="s">
        <v>1821</v>
      </c>
      <c r="S671" s="53" t="s">
        <v>1947</v>
      </c>
      <c r="T671" s="53" t="s">
        <v>1948</v>
      </c>
      <c r="U671" s="53" t="s">
        <v>1824</v>
      </c>
      <c r="V671" s="53" t="s">
        <v>1825</v>
      </c>
      <c r="W671" s="53" t="s">
        <v>1837</v>
      </c>
      <c r="X671" s="53" t="s">
        <v>1825</v>
      </c>
      <c r="Y671" s="53" t="s">
        <v>1827</v>
      </c>
      <c r="Z671" s="53">
        <v>2.7</v>
      </c>
      <c r="AA671" s="53">
        <v>2.7</v>
      </c>
      <c r="AB671" s="53">
        <v>0</v>
      </c>
      <c r="AC671" s="53">
        <v>2.7</v>
      </c>
      <c r="AD671" s="53">
        <v>0</v>
      </c>
      <c r="AE671" s="53">
        <v>0</v>
      </c>
      <c r="AF671" s="53" t="s">
        <v>1949</v>
      </c>
      <c r="AG671" s="53" t="s">
        <v>1813</v>
      </c>
      <c r="AH671" s="53" t="s">
        <v>1813</v>
      </c>
      <c r="AI671" s="53" t="s">
        <v>1849</v>
      </c>
      <c r="AJ671" s="53" t="s">
        <v>1824</v>
      </c>
      <c r="AK671" s="53" t="s">
        <v>496</v>
      </c>
      <c r="AL671" s="53" t="s">
        <v>1830</v>
      </c>
      <c r="AM671" s="53" t="s">
        <v>1831</v>
      </c>
      <c r="AN671" s="53" t="s">
        <v>1769</v>
      </c>
      <c r="AO671" s="53" t="s">
        <v>641</v>
      </c>
    </row>
    <row r="672" spans="1:41" x14ac:dyDescent="0.25">
      <c r="A672" s="53" t="s">
        <v>24</v>
      </c>
      <c r="B672" s="53" t="s">
        <v>1944</v>
      </c>
      <c r="C672" s="53" t="s">
        <v>1945</v>
      </c>
      <c r="D672" s="53" t="s">
        <v>1931</v>
      </c>
      <c r="E672" s="53" t="s">
        <v>1932</v>
      </c>
      <c r="F672" s="53" t="s">
        <v>775</v>
      </c>
      <c r="G672" s="53" t="s">
        <v>1813</v>
      </c>
      <c r="H672" s="53" t="s">
        <v>775</v>
      </c>
      <c r="I672" s="53" t="s">
        <v>1813</v>
      </c>
      <c r="J672" s="53" t="s">
        <v>1891</v>
      </c>
      <c r="K672" s="53" t="s">
        <v>1933</v>
      </c>
      <c r="L672" s="53" t="s">
        <v>1946</v>
      </c>
      <c r="M672" s="53" t="s">
        <v>1816</v>
      </c>
      <c r="N672" s="53" t="s">
        <v>1817</v>
      </c>
      <c r="O672" s="53" t="s">
        <v>1818</v>
      </c>
      <c r="P672" s="53" t="s">
        <v>1819</v>
      </c>
      <c r="Q672" s="53" t="s">
        <v>1820</v>
      </c>
      <c r="R672" s="53" t="s">
        <v>1821</v>
      </c>
      <c r="S672" s="53" t="s">
        <v>1947</v>
      </c>
      <c r="T672" s="53" t="s">
        <v>1948</v>
      </c>
      <c r="U672" s="53" t="s">
        <v>1824</v>
      </c>
      <c r="V672" s="53" t="s">
        <v>1825</v>
      </c>
      <c r="W672" s="53" t="s">
        <v>1838</v>
      </c>
      <c r="X672" s="53" t="s">
        <v>1825</v>
      </c>
      <c r="Y672" s="53" t="s">
        <v>1827</v>
      </c>
      <c r="Z672" s="53">
        <v>1.67</v>
      </c>
      <c r="AA672" s="53">
        <v>1.67</v>
      </c>
      <c r="AB672" s="53">
        <v>0</v>
      </c>
      <c r="AC672" s="53">
        <v>1.67</v>
      </c>
      <c r="AD672" s="53">
        <v>0</v>
      </c>
      <c r="AE672" s="53">
        <v>0</v>
      </c>
      <c r="AF672" s="53" t="s">
        <v>1949</v>
      </c>
      <c r="AG672" s="53" t="s">
        <v>1813</v>
      </c>
      <c r="AH672" s="53" t="s">
        <v>1813</v>
      </c>
      <c r="AI672" s="53" t="s">
        <v>1849</v>
      </c>
      <c r="AJ672" s="53" t="s">
        <v>1824</v>
      </c>
      <c r="AK672" s="53" t="s">
        <v>496</v>
      </c>
      <c r="AL672" s="53" t="s">
        <v>1830</v>
      </c>
      <c r="AM672" s="53" t="s">
        <v>1831</v>
      </c>
      <c r="AN672" s="53" t="s">
        <v>1769</v>
      </c>
      <c r="AO672" s="53" t="s">
        <v>641</v>
      </c>
    </row>
    <row r="673" spans="1:41" x14ac:dyDescent="0.25">
      <c r="A673" s="53" t="s">
        <v>23</v>
      </c>
      <c r="B673" s="53" t="s">
        <v>1809</v>
      </c>
      <c r="C673" s="53" t="s">
        <v>1810</v>
      </c>
      <c r="D673" s="53" t="s">
        <v>1811</v>
      </c>
      <c r="E673" s="53" t="s">
        <v>1812</v>
      </c>
      <c r="F673" s="53" t="s">
        <v>775</v>
      </c>
      <c r="G673" s="53" t="s">
        <v>1813</v>
      </c>
      <c r="H673" s="53" t="s">
        <v>775</v>
      </c>
      <c r="I673" s="53" t="s">
        <v>1813</v>
      </c>
      <c r="J673" s="53" t="s">
        <v>1814</v>
      </c>
      <c r="K673" s="53" t="s">
        <v>780</v>
      </c>
      <c r="L673" s="53" t="s">
        <v>1815</v>
      </c>
      <c r="M673" s="53" t="s">
        <v>1816</v>
      </c>
      <c r="N673" s="53" t="s">
        <v>1817</v>
      </c>
      <c r="O673" s="53" t="s">
        <v>1818</v>
      </c>
      <c r="P673" s="53" t="s">
        <v>1819</v>
      </c>
      <c r="Q673" s="53" t="s">
        <v>1820</v>
      </c>
      <c r="R673" s="53" t="s">
        <v>1821</v>
      </c>
      <c r="S673" s="53" t="s">
        <v>1822</v>
      </c>
      <c r="T673" s="53" t="s">
        <v>1823</v>
      </c>
      <c r="U673" s="53" t="s">
        <v>1824</v>
      </c>
      <c r="V673" s="53" t="s">
        <v>1825</v>
      </c>
      <c r="W673" s="53" t="s">
        <v>1826</v>
      </c>
      <c r="X673" s="53" t="s">
        <v>1825</v>
      </c>
      <c r="Y673" s="53" t="s">
        <v>1827</v>
      </c>
      <c r="Z673" s="53">
        <v>149</v>
      </c>
      <c r="AA673" s="53">
        <v>149</v>
      </c>
      <c r="AB673" s="53">
        <v>0</v>
      </c>
      <c r="AC673" s="53">
        <v>149</v>
      </c>
      <c r="AD673" s="53">
        <v>0</v>
      </c>
      <c r="AE673" s="53">
        <v>0</v>
      </c>
      <c r="AF673" s="53" t="s">
        <v>1828</v>
      </c>
      <c r="AG673" s="53" t="s">
        <v>1814</v>
      </c>
      <c r="AH673" s="53" t="s">
        <v>780</v>
      </c>
      <c r="AI673" s="53" t="s">
        <v>1829</v>
      </c>
      <c r="AJ673" s="53" t="s">
        <v>1824</v>
      </c>
      <c r="AK673" s="53" t="s">
        <v>496</v>
      </c>
      <c r="AL673" s="53" t="s">
        <v>1830</v>
      </c>
      <c r="AM673" s="53" t="s">
        <v>1831</v>
      </c>
      <c r="AN673" s="53" t="s">
        <v>1770</v>
      </c>
      <c r="AO673" s="53" t="s">
        <v>641</v>
      </c>
    </row>
    <row r="674" spans="1:41" x14ac:dyDescent="0.25">
      <c r="A674" s="53" t="s">
        <v>23</v>
      </c>
      <c r="B674" s="53" t="s">
        <v>1809</v>
      </c>
      <c r="C674" s="53" t="s">
        <v>1810</v>
      </c>
      <c r="D674" s="53" t="s">
        <v>1811</v>
      </c>
      <c r="E674" s="53" t="s">
        <v>1812</v>
      </c>
      <c r="F674" s="53" t="s">
        <v>775</v>
      </c>
      <c r="G674" s="53" t="s">
        <v>1813</v>
      </c>
      <c r="H674" s="53" t="s">
        <v>775</v>
      </c>
      <c r="I674" s="53" t="s">
        <v>1813</v>
      </c>
      <c r="J674" s="53" t="s">
        <v>1814</v>
      </c>
      <c r="K674" s="53" t="s">
        <v>780</v>
      </c>
      <c r="L674" s="53" t="s">
        <v>1815</v>
      </c>
      <c r="M674" s="53" t="s">
        <v>1816</v>
      </c>
      <c r="N674" s="53" t="s">
        <v>1817</v>
      </c>
      <c r="O674" s="53" t="s">
        <v>1818</v>
      </c>
      <c r="P674" s="53" t="s">
        <v>1819</v>
      </c>
      <c r="Q674" s="53" t="s">
        <v>1820</v>
      </c>
      <c r="R674" s="53" t="s">
        <v>1821</v>
      </c>
      <c r="S674" s="53" t="s">
        <v>1822</v>
      </c>
      <c r="T674" s="53" t="s">
        <v>1823</v>
      </c>
      <c r="U674" s="53" t="s">
        <v>1824</v>
      </c>
      <c r="V674" s="53" t="s">
        <v>1825</v>
      </c>
      <c r="W674" s="53" t="s">
        <v>1832</v>
      </c>
      <c r="X674" s="53" t="s">
        <v>1825</v>
      </c>
      <c r="Y674" s="53" t="s">
        <v>1827</v>
      </c>
      <c r="Z674" s="53">
        <v>8325.0400000000009</v>
      </c>
      <c r="AA674" s="53">
        <v>8325.0400000000009</v>
      </c>
      <c r="AB674" s="53">
        <v>0</v>
      </c>
      <c r="AC674" s="53">
        <v>8325.0400000000009</v>
      </c>
      <c r="AD674" s="53">
        <v>0</v>
      </c>
      <c r="AE674" s="53">
        <v>0</v>
      </c>
      <c r="AF674" s="53" t="s">
        <v>1828</v>
      </c>
      <c r="AG674" s="53" t="s">
        <v>1814</v>
      </c>
      <c r="AH674" s="53" t="s">
        <v>780</v>
      </c>
      <c r="AI674" s="53" t="s">
        <v>1829</v>
      </c>
      <c r="AJ674" s="53" t="s">
        <v>1824</v>
      </c>
      <c r="AK674" s="53" t="s">
        <v>496</v>
      </c>
      <c r="AL674" s="53" t="s">
        <v>1830</v>
      </c>
      <c r="AM674" s="53" t="s">
        <v>1831</v>
      </c>
      <c r="AN674" s="53" t="s">
        <v>1770</v>
      </c>
      <c r="AO674" s="53" t="s">
        <v>641</v>
      </c>
    </row>
    <row r="675" spans="1:41" x14ac:dyDescent="0.25">
      <c r="A675" s="53" t="s">
        <v>23</v>
      </c>
      <c r="B675" s="53" t="s">
        <v>1809</v>
      </c>
      <c r="C675" s="53" t="s">
        <v>1810</v>
      </c>
      <c r="D675" s="53" t="s">
        <v>1811</v>
      </c>
      <c r="E675" s="53" t="s">
        <v>1812</v>
      </c>
      <c r="F675" s="53" t="s">
        <v>775</v>
      </c>
      <c r="G675" s="53" t="s">
        <v>1813</v>
      </c>
      <c r="H675" s="53" t="s">
        <v>775</v>
      </c>
      <c r="I675" s="53" t="s">
        <v>1813</v>
      </c>
      <c r="J675" s="53" t="s">
        <v>1814</v>
      </c>
      <c r="K675" s="53" t="s">
        <v>780</v>
      </c>
      <c r="L675" s="53" t="s">
        <v>1815</v>
      </c>
      <c r="M675" s="53" t="s">
        <v>1816</v>
      </c>
      <c r="N675" s="53" t="s">
        <v>1817</v>
      </c>
      <c r="O675" s="53" t="s">
        <v>1818</v>
      </c>
      <c r="P675" s="53" t="s">
        <v>1819</v>
      </c>
      <c r="Q675" s="53" t="s">
        <v>1820</v>
      </c>
      <c r="R675" s="53" t="s">
        <v>1821</v>
      </c>
      <c r="S675" s="53" t="s">
        <v>1822</v>
      </c>
      <c r="T675" s="53" t="s">
        <v>1823</v>
      </c>
      <c r="U675" s="53" t="s">
        <v>1824</v>
      </c>
      <c r="V675" s="53" t="s">
        <v>1825</v>
      </c>
      <c r="W675" s="53" t="s">
        <v>1833</v>
      </c>
      <c r="X675" s="53" t="s">
        <v>1834</v>
      </c>
      <c r="Y675" s="53" t="s">
        <v>1827</v>
      </c>
      <c r="Z675" s="53">
        <v>1007.26</v>
      </c>
      <c r="AA675" s="53">
        <v>1007.26</v>
      </c>
      <c r="AB675" s="53">
        <v>0</v>
      </c>
      <c r="AC675" s="53">
        <v>1007.26</v>
      </c>
      <c r="AD675" s="53">
        <v>0</v>
      </c>
      <c r="AE675" s="53">
        <v>0</v>
      </c>
      <c r="AF675" s="53" t="s">
        <v>1828</v>
      </c>
      <c r="AG675" s="53" t="s">
        <v>1814</v>
      </c>
      <c r="AH675" s="53" t="s">
        <v>780</v>
      </c>
      <c r="AI675" s="53" t="s">
        <v>1829</v>
      </c>
      <c r="AJ675" s="53" t="s">
        <v>1824</v>
      </c>
      <c r="AK675" s="53" t="s">
        <v>496</v>
      </c>
      <c r="AL675" s="53" t="s">
        <v>1830</v>
      </c>
      <c r="AM675" s="53" t="s">
        <v>1831</v>
      </c>
      <c r="AN675" s="53" t="s">
        <v>1770</v>
      </c>
      <c r="AO675" s="53" t="s">
        <v>641</v>
      </c>
    </row>
    <row r="676" spans="1:41" x14ac:dyDescent="0.25">
      <c r="A676" s="53" t="s">
        <v>23</v>
      </c>
      <c r="B676" s="53" t="s">
        <v>1809</v>
      </c>
      <c r="C676" s="53" t="s">
        <v>1810</v>
      </c>
      <c r="D676" s="53" t="s">
        <v>1811</v>
      </c>
      <c r="E676" s="53" t="s">
        <v>1812</v>
      </c>
      <c r="F676" s="53" t="s">
        <v>775</v>
      </c>
      <c r="G676" s="53" t="s">
        <v>1813</v>
      </c>
      <c r="H676" s="53" t="s">
        <v>775</v>
      </c>
      <c r="I676" s="53" t="s">
        <v>1813</v>
      </c>
      <c r="J676" s="53" t="s">
        <v>1814</v>
      </c>
      <c r="K676" s="53" t="s">
        <v>780</v>
      </c>
      <c r="L676" s="53" t="s">
        <v>1815</v>
      </c>
      <c r="M676" s="53" t="s">
        <v>1816</v>
      </c>
      <c r="N676" s="53" t="s">
        <v>1817</v>
      </c>
      <c r="O676" s="53" t="s">
        <v>1818</v>
      </c>
      <c r="P676" s="53" t="s">
        <v>1819</v>
      </c>
      <c r="Q676" s="53" t="s">
        <v>1820</v>
      </c>
      <c r="R676" s="53" t="s">
        <v>1821</v>
      </c>
      <c r="S676" s="53" t="s">
        <v>1822</v>
      </c>
      <c r="T676" s="53" t="s">
        <v>1823</v>
      </c>
      <c r="U676" s="53" t="s">
        <v>1824</v>
      </c>
      <c r="V676" s="53" t="s">
        <v>1825</v>
      </c>
      <c r="W676" s="53" t="s">
        <v>1833</v>
      </c>
      <c r="X676" s="53" t="s">
        <v>1835</v>
      </c>
      <c r="Y676" s="53" t="s">
        <v>1827</v>
      </c>
      <c r="Z676" s="53">
        <v>25.42</v>
      </c>
      <c r="AA676" s="53">
        <v>25.42</v>
      </c>
      <c r="AB676" s="53">
        <v>0</v>
      </c>
      <c r="AC676" s="53">
        <v>25.42</v>
      </c>
      <c r="AD676" s="53">
        <v>0</v>
      </c>
      <c r="AE676" s="53">
        <v>0</v>
      </c>
      <c r="AF676" s="53" t="s">
        <v>1828</v>
      </c>
      <c r="AG676" s="53" t="s">
        <v>1814</v>
      </c>
      <c r="AH676" s="53" t="s">
        <v>780</v>
      </c>
      <c r="AI676" s="53" t="s">
        <v>1829</v>
      </c>
      <c r="AJ676" s="53" t="s">
        <v>1824</v>
      </c>
      <c r="AK676" s="53" t="s">
        <v>496</v>
      </c>
      <c r="AL676" s="53" t="s">
        <v>1830</v>
      </c>
      <c r="AM676" s="53" t="s">
        <v>1831</v>
      </c>
      <c r="AN676" s="53" t="s">
        <v>1770</v>
      </c>
      <c r="AO676" s="53" t="s">
        <v>641</v>
      </c>
    </row>
    <row r="677" spans="1:41" x14ac:dyDescent="0.25">
      <c r="A677" s="53" t="s">
        <v>23</v>
      </c>
      <c r="B677" s="53" t="s">
        <v>1809</v>
      </c>
      <c r="C677" s="53" t="s">
        <v>1810</v>
      </c>
      <c r="D677" s="53" t="s">
        <v>1811</v>
      </c>
      <c r="E677" s="53" t="s">
        <v>1812</v>
      </c>
      <c r="F677" s="53" t="s">
        <v>775</v>
      </c>
      <c r="G677" s="53" t="s">
        <v>1813</v>
      </c>
      <c r="H677" s="53" t="s">
        <v>775</v>
      </c>
      <c r="I677" s="53" t="s">
        <v>1813</v>
      </c>
      <c r="J677" s="53" t="s">
        <v>1814</v>
      </c>
      <c r="K677" s="53" t="s">
        <v>780</v>
      </c>
      <c r="L677" s="53" t="s">
        <v>1815</v>
      </c>
      <c r="M677" s="53" t="s">
        <v>1816</v>
      </c>
      <c r="N677" s="53" t="s">
        <v>1817</v>
      </c>
      <c r="O677" s="53" t="s">
        <v>1818</v>
      </c>
      <c r="P677" s="53" t="s">
        <v>1819</v>
      </c>
      <c r="Q677" s="53" t="s">
        <v>1820</v>
      </c>
      <c r="R677" s="53" t="s">
        <v>1821</v>
      </c>
      <c r="S677" s="53" t="s">
        <v>1822</v>
      </c>
      <c r="T677" s="53" t="s">
        <v>1823</v>
      </c>
      <c r="U677" s="53" t="s">
        <v>1824</v>
      </c>
      <c r="V677" s="53" t="s">
        <v>1825</v>
      </c>
      <c r="W677" s="53" t="s">
        <v>1836</v>
      </c>
      <c r="X677" s="53" t="s">
        <v>1825</v>
      </c>
      <c r="Y677" s="53" t="s">
        <v>1827</v>
      </c>
      <c r="Z677" s="53">
        <v>2.57</v>
      </c>
      <c r="AA677" s="53">
        <v>2.57</v>
      </c>
      <c r="AB677" s="53">
        <v>0</v>
      </c>
      <c r="AC677" s="53">
        <v>2.57</v>
      </c>
      <c r="AD677" s="53">
        <v>0</v>
      </c>
      <c r="AE677" s="53">
        <v>0</v>
      </c>
      <c r="AF677" s="53" t="s">
        <v>1828</v>
      </c>
      <c r="AG677" s="53" t="s">
        <v>1814</v>
      </c>
      <c r="AH677" s="53" t="s">
        <v>780</v>
      </c>
      <c r="AI677" s="53" t="s">
        <v>1829</v>
      </c>
      <c r="AJ677" s="53" t="s">
        <v>1824</v>
      </c>
      <c r="AK677" s="53" t="s">
        <v>496</v>
      </c>
      <c r="AL677" s="53" t="s">
        <v>1830</v>
      </c>
      <c r="AM677" s="53" t="s">
        <v>1831</v>
      </c>
      <c r="AN677" s="53" t="s">
        <v>1770</v>
      </c>
      <c r="AO677" s="53" t="s">
        <v>641</v>
      </c>
    </row>
    <row r="678" spans="1:41" x14ac:dyDescent="0.25">
      <c r="A678" s="53" t="s">
        <v>23</v>
      </c>
      <c r="B678" s="53" t="s">
        <v>1809</v>
      </c>
      <c r="C678" s="53" t="s">
        <v>1810</v>
      </c>
      <c r="D678" s="53" t="s">
        <v>1811</v>
      </c>
      <c r="E678" s="53" t="s">
        <v>1812</v>
      </c>
      <c r="F678" s="53" t="s">
        <v>775</v>
      </c>
      <c r="G678" s="53" t="s">
        <v>1813</v>
      </c>
      <c r="H678" s="53" t="s">
        <v>775</v>
      </c>
      <c r="I678" s="53" t="s">
        <v>1813</v>
      </c>
      <c r="J678" s="53" t="s">
        <v>1814</v>
      </c>
      <c r="K678" s="53" t="s">
        <v>780</v>
      </c>
      <c r="L678" s="53" t="s">
        <v>1815</v>
      </c>
      <c r="M678" s="53" t="s">
        <v>1816</v>
      </c>
      <c r="N678" s="53" t="s">
        <v>1817</v>
      </c>
      <c r="O678" s="53" t="s">
        <v>1818</v>
      </c>
      <c r="P678" s="53" t="s">
        <v>1819</v>
      </c>
      <c r="Q678" s="53" t="s">
        <v>1820</v>
      </c>
      <c r="R678" s="53" t="s">
        <v>1821</v>
      </c>
      <c r="S678" s="53" t="s">
        <v>1822</v>
      </c>
      <c r="T678" s="53" t="s">
        <v>1823</v>
      </c>
      <c r="U678" s="53" t="s">
        <v>1824</v>
      </c>
      <c r="V678" s="53" t="s">
        <v>1825</v>
      </c>
      <c r="W678" s="53" t="s">
        <v>1837</v>
      </c>
      <c r="X678" s="53" t="s">
        <v>1825</v>
      </c>
      <c r="Y678" s="53" t="s">
        <v>1827</v>
      </c>
      <c r="Z678" s="53">
        <v>114.5</v>
      </c>
      <c r="AA678" s="53">
        <v>114.5</v>
      </c>
      <c r="AB678" s="53">
        <v>0</v>
      </c>
      <c r="AC678" s="53">
        <v>114.5</v>
      </c>
      <c r="AD678" s="53">
        <v>0</v>
      </c>
      <c r="AE678" s="53">
        <v>0</v>
      </c>
      <c r="AF678" s="53" t="s">
        <v>1828</v>
      </c>
      <c r="AG678" s="53" t="s">
        <v>1814</v>
      </c>
      <c r="AH678" s="53" t="s">
        <v>780</v>
      </c>
      <c r="AI678" s="53" t="s">
        <v>1829</v>
      </c>
      <c r="AJ678" s="53" t="s">
        <v>1824</v>
      </c>
      <c r="AK678" s="53" t="s">
        <v>496</v>
      </c>
      <c r="AL678" s="53" t="s">
        <v>1830</v>
      </c>
      <c r="AM678" s="53" t="s">
        <v>1831</v>
      </c>
      <c r="AN678" s="53" t="s">
        <v>1770</v>
      </c>
      <c r="AO678" s="53" t="s">
        <v>641</v>
      </c>
    </row>
    <row r="679" spans="1:41" x14ac:dyDescent="0.25">
      <c r="A679" s="53" t="s">
        <v>23</v>
      </c>
      <c r="B679" s="53" t="s">
        <v>1809</v>
      </c>
      <c r="C679" s="53" t="s">
        <v>1810</v>
      </c>
      <c r="D679" s="53" t="s">
        <v>1811</v>
      </c>
      <c r="E679" s="53" t="s">
        <v>1812</v>
      </c>
      <c r="F679" s="53" t="s">
        <v>775</v>
      </c>
      <c r="G679" s="53" t="s">
        <v>1813</v>
      </c>
      <c r="H679" s="53" t="s">
        <v>775</v>
      </c>
      <c r="I679" s="53" t="s">
        <v>1813</v>
      </c>
      <c r="J679" s="53" t="s">
        <v>1814</v>
      </c>
      <c r="K679" s="53" t="s">
        <v>780</v>
      </c>
      <c r="L679" s="53" t="s">
        <v>1815</v>
      </c>
      <c r="M679" s="53" t="s">
        <v>1816</v>
      </c>
      <c r="N679" s="53" t="s">
        <v>1817</v>
      </c>
      <c r="O679" s="53" t="s">
        <v>1818</v>
      </c>
      <c r="P679" s="53" t="s">
        <v>1819</v>
      </c>
      <c r="Q679" s="53" t="s">
        <v>1820</v>
      </c>
      <c r="R679" s="53" t="s">
        <v>1821</v>
      </c>
      <c r="S679" s="53" t="s">
        <v>1822</v>
      </c>
      <c r="T679" s="53" t="s">
        <v>1823</v>
      </c>
      <c r="U679" s="53" t="s">
        <v>1824</v>
      </c>
      <c r="V679" s="53" t="s">
        <v>1825</v>
      </c>
      <c r="W679" s="53" t="s">
        <v>1838</v>
      </c>
      <c r="X679" s="53" t="s">
        <v>1825</v>
      </c>
      <c r="Y679" s="53" t="s">
        <v>1827</v>
      </c>
      <c r="Z679" s="53">
        <v>128.9</v>
      </c>
      <c r="AA679" s="53">
        <v>128.9</v>
      </c>
      <c r="AB679" s="53">
        <v>0</v>
      </c>
      <c r="AC679" s="53">
        <v>128.9</v>
      </c>
      <c r="AD679" s="53">
        <v>0</v>
      </c>
      <c r="AE679" s="53">
        <v>0</v>
      </c>
      <c r="AF679" s="53" t="s">
        <v>1828</v>
      </c>
      <c r="AG679" s="53" t="s">
        <v>1814</v>
      </c>
      <c r="AH679" s="53" t="s">
        <v>780</v>
      </c>
      <c r="AI679" s="53" t="s">
        <v>1829</v>
      </c>
      <c r="AJ679" s="53" t="s">
        <v>1824</v>
      </c>
      <c r="AK679" s="53" t="s">
        <v>496</v>
      </c>
      <c r="AL679" s="53" t="s">
        <v>1830</v>
      </c>
      <c r="AM679" s="53" t="s">
        <v>1831</v>
      </c>
      <c r="AN679" s="53" t="s">
        <v>1770</v>
      </c>
      <c r="AO679" s="53" t="s">
        <v>641</v>
      </c>
    </row>
    <row r="680" spans="1:41" x14ac:dyDescent="0.25">
      <c r="A680" s="53" t="s">
        <v>23</v>
      </c>
      <c r="B680" s="53" t="s">
        <v>1839</v>
      </c>
      <c r="C680" s="53" t="s">
        <v>1840</v>
      </c>
      <c r="D680" s="53" t="s">
        <v>1841</v>
      </c>
      <c r="E680" s="53" t="s">
        <v>1842</v>
      </c>
      <c r="F680" s="53" t="s">
        <v>775</v>
      </c>
      <c r="G680" s="53" t="s">
        <v>1813</v>
      </c>
      <c r="H680" s="53" t="s">
        <v>775</v>
      </c>
      <c r="I680" s="53" t="s">
        <v>1813</v>
      </c>
      <c r="J680" s="53" t="s">
        <v>1843</v>
      </c>
      <c r="K680" s="53" t="s">
        <v>1844</v>
      </c>
      <c r="L680" s="53" t="s">
        <v>1845</v>
      </c>
      <c r="M680" s="53" t="s">
        <v>1816</v>
      </c>
      <c r="N680" s="53" t="s">
        <v>1817</v>
      </c>
      <c r="O680" s="53" t="s">
        <v>1818</v>
      </c>
      <c r="P680" s="53" t="s">
        <v>1819</v>
      </c>
      <c r="Q680" s="53" t="s">
        <v>1820</v>
      </c>
      <c r="R680" s="53" t="s">
        <v>1821</v>
      </c>
      <c r="S680" s="53" t="s">
        <v>1846</v>
      </c>
      <c r="T680" s="53" t="s">
        <v>1847</v>
      </c>
      <c r="U680" s="53" t="s">
        <v>1824</v>
      </c>
      <c r="V680" s="53" t="s">
        <v>1825</v>
      </c>
      <c r="W680" s="53" t="s">
        <v>1848</v>
      </c>
      <c r="X680" s="53" t="s">
        <v>1825</v>
      </c>
      <c r="Y680" s="53" t="s">
        <v>1827</v>
      </c>
      <c r="Z680" s="53">
        <v>758.2</v>
      </c>
      <c r="AA680" s="53">
        <v>758.2</v>
      </c>
      <c r="AB680" s="53">
        <v>0</v>
      </c>
      <c r="AC680" s="53">
        <v>758.2</v>
      </c>
      <c r="AD680" s="53">
        <v>0</v>
      </c>
      <c r="AE680" s="53">
        <v>0</v>
      </c>
      <c r="AF680" s="53" t="s">
        <v>1828</v>
      </c>
      <c r="AG680" s="53" t="s">
        <v>1843</v>
      </c>
      <c r="AH680" s="53" t="s">
        <v>1844</v>
      </c>
      <c r="AI680" s="53" t="s">
        <v>1849</v>
      </c>
      <c r="AJ680" s="53" t="s">
        <v>1824</v>
      </c>
      <c r="AK680" s="53" t="s">
        <v>496</v>
      </c>
      <c r="AL680" s="53" t="s">
        <v>1830</v>
      </c>
      <c r="AM680" s="53" t="s">
        <v>1831</v>
      </c>
      <c r="AN680" s="53" t="s">
        <v>1769</v>
      </c>
      <c r="AO680" s="53" t="s">
        <v>641</v>
      </c>
    </row>
    <row r="681" spans="1:41" x14ac:dyDescent="0.25">
      <c r="A681" s="53" t="s">
        <v>23</v>
      </c>
      <c r="B681" s="53" t="s">
        <v>1950</v>
      </c>
      <c r="C681" s="53" t="s">
        <v>1951</v>
      </c>
      <c r="D681" s="53" t="s">
        <v>1852</v>
      </c>
      <c r="E681" s="53" t="s">
        <v>510</v>
      </c>
      <c r="F681" s="53" t="s">
        <v>775</v>
      </c>
      <c r="G681" s="53" t="s">
        <v>1813</v>
      </c>
      <c r="H681" s="53" t="s">
        <v>775</v>
      </c>
      <c r="I681" s="53" t="s">
        <v>1813</v>
      </c>
      <c r="J681" s="53" t="s">
        <v>1814</v>
      </c>
      <c r="K681" s="53" t="s">
        <v>780</v>
      </c>
      <c r="L681" s="53" t="s">
        <v>1952</v>
      </c>
      <c r="M681" s="53" t="s">
        <v>1816</v>
      </c>
      <c r="N681" s="53" t="s">
        <v>1817</v>
      </c>
      <c r="O681" s="53" t="s">
        <v>1818</v>
      </c>
      <c r="P681" s="53" t="s">
        <v>1819</v>
      </c>
      <c r="Q681" s="53" t="s">
        <v>1820</v>
      </c>
      <c r="R681" s="53" t="s">
        <v>1821</v>
      </c>
      <c r="S681" s="53" t="s">
        <v>1953</v>
      </c>
      <c r="T681" s="53" t="s">
        <v>1954</v>
      </c>
      <c r="U681" s="53" t="s">
        <v>1824</v>
      </c>
      <c r="V681" s="53" t="s">
        <v>1825</v>
      </c>
      <c r="W681" s="53" t="s">
        <v>1856</v>
      </c>
      <c r="X681" s="53" t="s">
        <v>1857</v>
      </c>
      <c r="Y681" s="53" t="s">
        <v>1827</v>
      </c>
      <c r="Z681" s="53">
        <v>137.38</v>
      </c>
      <c r="AA681" s="53">
        <v>137.38</v>
      </c>
      <c r="AB681" s="53">
        <v>0</v>
      </c>
      <c r="AC681" s="53">
        <v>137.38</v>
      </c>
      <c r="AD681" s="53">
        <v>0</v>
      </c>
      <c r="AE681" s="53">
        <v>0</v>
      </c>
      <c r="AF681" s="53" t="s">
        <v>1828</v>
      </c>
      <c r="AG681" s="53" t="s">
        <v>1814</v>
      </c>
      <c r="AH681" s="53" t="s">
        <v>780</v>
      </c>
      <c r="AI681" s="53" t="s">
        <v>1829</v>
      </c>
      <c r="AJ681" s="53" t="s">
        <v>1824</v>
      </c>
      <c r="AK681" s="53" t="s">
        <v>496</v>
      </c>
      <c r="AL681" s="53" t="s">
        <v>1830</v>
      </c>
      <c r="AM681" s="53" t="s">
        <v>1831</v>
      </c>
      <c r="AN681" s="53" t="s">
        <v>1770</v>
      </c>
      <c r="AO681" s="53" t="s">
        <v>641</v>
      </c>
    </row>
    <row r="682" spans="1:41" x14ac:dyDescent="0.25">
      <c r="A682" s="53" t="s">
        <v>23</v>
      </c>
      <c r="B682" s="53" t="s">
        <v>1955</v>
      </c>
      <c r="C682" s="53" t="s">
        <v>1956</v>
      </c>
      <c r="D682" s="53" t="s">
        <v>1852</v>
      </c>
      <c r="E682" s="53" t="s">
        <v>510</v>
      </c>
      <c r="F682" s="53" t="s">
        <v>775</v>
      </c>
      <c r="G682" s="53" t="s">
        <v>1813</v>
      </c>
      <c r="H682" s="53" t="s">
        <v>775</v>
      </c>
      <c r="I682" s="53" t="s">
        <v>1813</v>
      </c>
      <c r="J682" s="53" t="s">
        <v>1814</v>
      </c>
      <c r="K682" s="53" t="s">
        <v>780</v>
      </c>
      <c r="L682" s="53" t="s">
        <v>1957</v>
      </c>
      <c r="M682" s="53" t="s">
        <v>1816</v>
      </c>
      <c r="N682" s="53" t="s">
        <v>1817</v>
      </c>
      <c r="O682" s="53" t="s">
        <v>1818</v>
      </c>
      <c r="P682" s="53" t="s">
        <v>1819</v>
      </c>
      <c r="Q682" s="53" t="s">
        <v>1820</v>
      </c>
      <c r="R682" s="53" t="s">
        <v>1821</v>
      </c>
      <c r="S682" s="53" t="s">
        <v>1958</v>
      </c>
      <c r="T682" s="53" t="s">
        <v>1959</v>
      </c>
      <c r="U682" s="53" t="s">
        <v>1824</v>
      </c>
      <c r="V682" s="53" t="s">
        <v>1825</v>
      </c>
      <c r="W682" s="53" t="s">
        <v>1856</v>
      </c>
      <c r="X682" s="53" t="s">
        <v>1857</v>
      </c>
      <c r="Y682" s="53" t="s">
        <v>1827</v>
      </c>
      <c r="Z682" s="53">
        <v>112.06</v>
      </c>
      <c r="AA682" s="53">
        <v>112.06</v>
      </c>
      <c r="AB682" s="53">
        <v>0</v>
      </c>
      <c r="AC682" s="53">
        <v>112.06</v>
      </c>
      <c r="AD682" s="53">
        <v>0</v>
      </c>
      <c r="AE682" s="53">
        <v>0</v>
      </c>
      <c r="AF682" s="53" t="s">
        <v>1828</v>
      </c>
      <c r="AG682" s="53" t="s">
        <v>1814</v>
      </c>
      <c r="AH682" s="53" t="s">
        <v>780</v>
      </c>
      <c r="AI682" s="53" t="s">
        <v>1829</v>
      </c>
      <c r="AJ682" s="53" t="s">
        <v>1824</v>
      </c>
      <c r="AK682" s="53" t="s">
        <v>496</v>
      </c>
      <c r="AL682" s="53" t="s">
        <v>1830</v>
      </c>
      <c r="AM682" s="53" t="s">
        <v>1831</v>
      </c>
      <c r="AN682" s="53" t="s">
        <v>1770</v>
      </c>
      <c r="AO682" s="53" t="s">
        <v>641</v>
      </c>
    </row>
    <row r="683" spans="1:41" x14ac:dyDescent="0.25">
      <c r="A683" s="53" t="s">
        <v>23</v>
      </c>
      <c r="B683" s="53" t="s">
        <v>1850</v>
      </c>
      <c r="C683" s="53" t="s">
        <v>1851</v>
      </c>
      <c r="D683" s="53" t="s">
        <v>1852</v>
      </c>
      <c r="E683" s="53" t="s">
        <v>510</v>
      </c>
      <c r="F683" s="53" t="s">
        <v>775</v>
      </c>
      <c r="G683" s="53" t="s">
        <v>1813</v>
      </c>
      <c r="H683" s="53" t="s">
        <v>775</v>
      </c>
      <c r="I683" s="53" t="s">
        <v>1813</v>
      </c>
      <c r="J683" s="53" t="s">
        <v>1814</v>
      </c>
      <c r="K683" s="53" t="s">
        <v>780</v>
      </c>
      <c r="L683" s="53" t="s">
        <v>1853</v>
      </c>
      <c r="M683" s="53" t="s">
        <v>1816</v>
      </c>
      <c r="N683" s="53" t="s">
        <v>1817</v>
      </c>
      <c r="O683" s="53" t="s">
        <v>1818</v>
      </c>
      <c r="P683" s="53" t="s">
        <v>1819</v>
      </c>
      <c r="Q683" s="53" t="s">
        <v>1820</v>
      </c>
      <c r="R683" s="53" t="s">
        <v>1821</v>
      </c>
      <c r="S683" s="53" t="s">
        <v>1854</v>
      </c>
      <c r="T683" s="53" t="s">
        <v>1855</v>
      </c>
      <c r="U683" s="53" t="s">
        <v>1824</v>
      </c>
      <c r="V683" s="53" t="s">
        <v>1825</v>
      </c>
      <c r="W683" s="53" t="s">
        <v>1856</v>
      </c>
      <c r="X683" s="53" t="s">
        <v>1857</v>
      </c>
      <c r="Y683" s="53" t="s">
        <v>1827</v>
      </c>
      <c r="Z683" s="53">
        <v>1412.72</v>
      </c>
      <c r="AA683" s="53">
        <v>1412.72</v>
      </c>
      <c r="AB683" s="53">
        <v>0</v>
      </c>
      <c r="AC683" s="53">
        <v>1412.72</v>
      </c>
      <c r="AD683" s="53">
        <v>0</v>
      </c>
      <c r="AE683" s="53">
        <v>0</v>
      </c>
      <c r="AF683" s="53" t="s">
        <v>1828</v>
      </c>
      <c r="AG683" s="53" t="s">
        <v>1814</v>
      </c>
      <c r="AH683" s="53" t="s">
        <v>780</v>
      </c>
      <c r="AI683" s="53" t="s">
        <v>1829</v>
      </c>
      <c r="AJ683" s="53" t="s">
        <v>1824</v>
      </c>
      <c r="AK683" s="53" t="s">
        <v>496</v>
      </c>
      <c r="AL683" s="53" t="s">
        <v>1830</v>
      </c>
      <c r="AM683" s="53" t="s">
        <v>1831</v>
      </c>
      <c r="AN683" s="53" t="s">
        <v>1770</v>
      </c>
      <c r="AO683" s="53" t="s">
        <v>641</v>
      </c>
    </row>
    <row r="684" spans="1:41" x14ac:dyDescent="0.25">
      <c r="A684" s="53" t="s">
        <v>23</v>
      </c>
      <c r="B684" s="53" t="s">
        <v>1858</v>
      </c>
      <c r="C684" s="53" t="s">
        <v>1859</v>
      </c>
      <c r="D684" s="53" t="s">
        <v>1852</v>
      </c>
      <c r="E684" s="53" t="s">
        <v>510</v>
      </c>
      <c r="F684" s="53" t="s">
        <v>775</v>
      </c>
      <c r="G684" s="53" t="s">
        <v>1813</v>
      </c>
      <c r="H684" s="53" t="s">
        <v>775</v>
      </c>
      <c r="I684" s="53" t="s">
        <v>1813</v>
      </c>
      <c r="J684" s="53" t="s">
        <v>1814</v>
      </c>
      <c r="K684" s="53" t="s">
        <v>780</v>
      </c>
      <c r="L684" s="53" t="s">
        <v>1860</v>
      </c>
      <c r="M684" s="53" t="s">
        <v>1816</v>
      </c>
      <c r="N684" s="53" t="s">
        <v>1817</v>
      </c>
      <c r="O684" s="53" t="s">
        <v>1818</v>
      </c>
      <c r="P684" s="53" t="s">
        <v>1819</v>
      </c>
      <c r="Q684" s="53" t="s">
        <v>1820</v>
      </c>
      <c r="R684" s="53" t="s">
        <v>1821</v>
      </c>
      <c r="S684" s="53" t="s">
        <v>1861</v>
      </c>
      <c r="T684" s="53" t="s">
        <v>1862</v>
      </c>
      <c r="U684" s="53" t="s">
        <v>1824</v>
      </c>
      <c r="V684" s="53" t="s">
        <v>1825</v>
      </c>
      <c r="W684" s="53" t="s">
        <v>1856</v>
      </c>
      <c r="X684" s="53" t="s">
        <v>1857</v>
      </c>
      <c r="Y684" s="53" t="s">
        <v>1827</v>
      </c>
      <c r="Z684" s="53">
        <v>2192.3200000000002</v>
      </c>
      <c r="AA684" s="53">
        <v>2192.3200000000002</v>
      </c>
      <c r="AB684" s="53">
        <v>0</v>
      </c>
      <c r="AC684" s="53">
        <v>2192.3200000000002</v>
      </c>
      <c r="AD684" s="53">
        <v>0</v>
      </c>
      <c r="AE684" s="53">
        <v>0</v>
      </c>
      <c r="AF684" s="53" t="s">
        <v>1828</v>
      </c>
      <c r="AG684" s="53" t="s">
        <v>1814</v>
      </c>
      <c r="AH684" s="53" t="s">
        <v>780</v>
      </c>
      <c r="AI684" s="53" t="s">
        <v>1829</v>
      </c>
      <c r="AJ684" s="53" t="s">
        <v>1824</v>
      </c>
      <c r="AK684" s="53" t="s">
        <v>496</v>
      </c>
      <c r="AL684" s="53" t="s">
        <v>1830</v>
      </c>
      <c r="AM684" s="53" t="s">
        <v>1831</v>
      </c>
      <c r="AN684" s="53" t="s">
        <v>1770</v>
      </c>
      <c r="AO684" s="53" t="s">
        <v>641</v>
      </c>
    </row>
    <row r="685" spans="1:41" x14ac:dyDescent="0.25">
      <c r="A685" s="53" t="s">
        <v>23</v>
      </c>
      <c r="B685" s="53" t="s">
        <v>1863</v>
      </c>
      <c r="C685" s="53" t="s">
        <v>1864</v>
      </c>
      <c r="D685" s="53" t="s">
        <v>1852</v>
      </c>
      <c r="E685" s="53" t="s">
        <v>510</v>
      </c>
      <c r="F685" s="53" t="s">
        <v>775</v>
      </c>
      <c r="G685" s="53" t="s">
        <v>1813</v>
      </c>
      <c r="H685" s="53" t="s">
        <v>775</v>
      </c>
      <c r="I685" s="53" t="s">
        <v>1813</v>
      </c>
      <c r="J685" s="53" t="s">
        <v>1814</v>
      </c>
      <c r="K685" s="53" t="s">
        <v>780</v>
      </c>
      <c r="L685" s="53" t="s">
        <v>1860</v>
      </c>
      <c r="M685" s="53" t="s">
        <v>1816</v>
      </c>
      <c r="N685" s="53" t="s">
        <v>1817</v>
      </c>
      <c r="O685" s="53" t="s">
        <v>1818</v>
      </c>
      <c r="P685" s="53" t="s">
        <v>1819</v>
      </c>
      <c r="Q685" s="53" t="s">
        <v>1820</v>
      </c>
      <c r="R685" s="53" t="s">
        <v>1821</v>
      </c>
      <c r="S685" s="53" t="s">
        <v>1865</v>
      </c>
      <c r="T685" s="53" t="s">
        <v>1866</v>
      </c>
      <c r="U685" s="53" t="s">
        <v>1824</v>
      </c>
      <c r="V685" s="53" t="s">
        <v>1825</v>
      </c>
      <c r="W685" s="53" t="s">
        <v>1856</v>
      </c>
      <c r="X685" s="53" t="s">
        <v>1857</v>
      </c>
      <c r="Y685" s="53" t="s">
        <v>1827</v>
      </c>
      <c r="Z685" s="53">
        <v>746.55</v>
      </c>
      <c r="AA685" s="53">
        <v>746.55</v>
      </c>
      <c r="AB685" s="53">
        <v>0</v>
      </c>
      <c r="AC685" s="53">
        <v>746.55</v>
      </c>
      <c r="AD685" s="53">
        <v>0</v>
      </c>
      <c r="AE685" s="53">
        <v>0</v>
      </c>
      <c r="AF685" s="53" t="s">
        <v>1828</v>
      </c>
      <c r="AG685" s="53" t="s">
        <v>1814</v>
      </c>
      <c r="AH685" s="53" t="s">
        <v>780</v>
      </c>
      <c r="AI685" s="53" t="s">
        <v>1829</v>
      </c>
      <c r="AJ685" s="53" t="s">
        <v>1824</v>
      </c>
      <c r="AK685" s="53" t="s">
        <v>496</v>
      </c>
      <c r="AL685" s="53" t="s">
        <v>1830</v>
      </c>
      <c r="AM685" s="53" t="s">
        <v>1831</v>
      </c>
      <c r="AN685" s="53" t="s">
        <v>1770</v>
      </c>
      <c r="AO685" s="53" t="s">
        <v>641</v>
      </c>
    </row>
    <row r="686" spans="1:41" x14ac:dyDescent="0.25">
      <c r="A686" s="53" t="s">
        <v>23</v>
      </c>
      <c r="B686" s="53" t="s">
        <v>1867</v>
      </c>
      <c r="C686" s="53" t="s">
        <v>1868</v>
      </c>
      <c r="D686" s="53" t="s">
        <v>1852</v>
      </c>
      <c r="E686" s="53" t="s">
        <v>510</v>
      </c>
      <c r="F686" s="53" t="s">
        <v>775</v>
      </c>
      <c r="G686" s="53" t="s">
        <v>1813</v>
      </c>
      <c r="H686" s="53" t="s">
        <v>775</v>
      </c>
      <c r="I686" s="53" t="s">
        <v>1813</v>
      </c>
      <c r="J686" s="53" t="s">
        <v>1814</v>
      </c>
      <c r="K686" s="53" t="s">
        <v>780</v>
      </c>
      <c r="L686" s="53" t="s">
        <v>1869</v>
      </c>
      <c r="M686" s="53" t="s">
        <v>1816</v>
      </c>
      <c r="N686" s="53" t="s">
        <v>1817</v>
      </c>
      <c r="O686" s="53" t="s">
        <v>1818</v>
      </c>
      <c r="P686" s="53" t="s">
        <v>1819</v>
      </c>
      <c r="Q686" s="53" t="s">
        <v>1820</v>
      </c>
      <c r="R686" s="53" t="s">
        <v>1821</v>
      </c>
      <c r="S686" s="53" t="s">
        <v>1870</v>
      </c>
      <c r="T686" s="53" t="s">
        <v>1871</v>
      </c>
      <c r="U686" s="53" t="s">
        <v>1824</v>
      </c>
      <c r="V686" s="53" t="s">
        <v>1825</v>
      </c>
      <c r="W686" s="53" t="s">
        <v>1856</v>
      </c>
      <c r="X686" s="53" t="s">
        <v>1857</v>
      </c>
      <c r="Y686" s="53" t="s">
        <v>1827</v>
      </c>
      <c r="Z686" s="53">
        <v>1213.1600000000001</v>
      </c>
      <c r="AA686" s="53">
        <v>1213.1600000000001</v>
      </c>
      <c r="AB686" s="53">
        <v>0</v>
      </c>
      <c r="AC686" s="53">
        <v>1213.1600000000001</v>
      </c>
      <c r="AD686" s="53">
        <v>0</v>
      </c>
      <c r="AE686" s="53">
        <v>0</v>
      </c>
      <c r="AF686" s="53" t="s">
        <v>1828</v>
      </c>
      <c r="AG686" s="53" t="s">
        <v>1814</v>
      </c>
      <c r="AH686" s="53" t="s">
        <v>780</v>
      </c>
      <c r="AI686" s="53" t="s">
        <v>1829</v>
      </c>
      <c r="AJ686" s="53" t="s">
        <v>1824</v>
      </c>
      <c r="AK686" s="53" t="s">
        <v>496</v>
      </c>
      <c r="AL686" s="53" t="s">
        <v>1830</v>
      </c>
      <c r="AM686" s="53" t="s">
        <v>1831</v>
      </c>
      <c r="AN686" s="53" t="s">
        <v>1770</v>
      </c>
      <c r="AO686" s="53" t="s">
        <v>641</v>
      </c>
    </row>
    <row r="687" spans="1:41" x14ac:dyDescent="0.25">
      <c r="A687" s="53" t="s">
        <v>23</v>
      </c>
      <c r="B687" s="53" t="s">
        <v>1872</v>
      </c>
      <c r="C687" s="53" t="s">
        <v>1873</v>
      </c>
      <c r="D687" s="53" t="s">
        <v>1841</v>
      </c>
      <c r="E687" s="53" t="s">
        <v>1842</v>
      </c>
      <c r="F687" s="53" t="s">
        <v>775</v>
      </c>
      <c r="G687" s="53" t="s">
        <v>1813</v>
      </c>
      <c r="H687" s="53" t="s">
        <v>775</v>
      </c>
      <c r="I687" s="53" t="s">
        <v>1813</v>
      </c>
      <c r="J687" s="53" t="s">
        <v>1843</v>
      </c>
      <c r="K687" s="53" t="s">
        <v>1844</v>
      </c>
      <c r="L687" s="53" t="s">
        <v>1874</v>
      </c>
      <c r="M687" s="53" t="s">
        <v>1816</v>
      </c>
      <c r="N687" s="53" t="s">
        <v>1817</v>
      </c>
      <c r="O687" s="53" t="s">
        <v>1818</v>
      </c>
      <c r="P687" s="53" t="s">
        <v>1819</v>
      </c>
      <c r="Q687" s="53" t="s">
        <v>1820</v>
      </c>
      <c r="R687" s="53" t="s">
        <v>1821</v>
      </c>
      <c r="S687" s="53" t="s">
        <v>1875</v>
      </c>
      <c r="T687" s="53" t="s">
        <v>1876</v>
      </c>
      <c r="U687" s="53" t="s">
        <v>1824</v>
      </c>
      <c r="V687" s="53" t="s">
        <v>1825</v>
      </c>
      <c r="W687" s="53" t="s">
        <v>1826</v>
      </c>
      <c r="X687" s="53" t="s">
        <v>1825</v>
      </c>
      <c r="Y687" s="53" t="s">
        <v>1827</v>
      </c>
      <c r="Z687" s="53">
        <v>145.63999999999999</v>
      </c>
      <c r="AA687" s="53">
        <v>145.63999999999999</v>
      </c>
      <c r="AB687" s="53">
        <v>0</v>
      </c>
      <c r="AC687" s="53">
        <v>145.63999999999999</v>
      </c>
      <c r="AD687" s="53">
        <v>0</v>
      </c>
      <c r="AE687" s="53">
        <v>0</v>
      </c>
      <c r="AF687" s="53" t="s">
        <v>1828</v>
      </c>
      <c r="AG687" s="53" t="s">
        <v>1843</v>
      </c>
      <c r="AH687" s="53" t="s">
        <v>1844</v>
      </c>
      <c r="AI687" s="53" t="s">
        <v>1849</v>
      </c>
      <c r="AJ687" s="53" t="s">
        <v>1824</v>
      </c>
      <c r="AK687" s="53" t="s">
        <v>496</v>
      </c>
      <c r="AL687" s="53" t="s">
        <v>1830</v>
      </c>
      <c r="AM687" s="53" t="s">
        <v>1831</v>
      </c>
      <c r="AN687" s="53" t="s">
        <v>1769</v>
      </c>
      <c r="AO687" s="53" t="s">
        <v>641</v>
      </c>
    </row>
    <row r="688" spans="1:41" x14ac:dyDescent="0.25">
      <c r="A688" s="53" t="s">
        <v>23</v>
      </c>
      <c r="B688" s="53" t="s">
        <v>1872</v>
      </c>
      <c r="C688" s="53" t="s">
        <v>1873</v>
      </c>
      <c r="D688" s="53" t="s">
        <v>1841</v>
      </c>
      <c r="E688" s="53" t="s">
        <v>1842</v>
      </c>
      <c r="F688" s="53" t="s">
        <v>775</v>
      </c>
      <c r="G688" s="53" t="s">
        <v>1813</v>
      </c>
      <c r="H688" s="53" t="s">
        <v>775</v>
      </c>
      <c r="I688" s="53" t="s">
        <v>1813</v>
      </c>
      <c r="J688" s="53" t="s">
        <v>1843</v>
      </c>
      <c r="K688" s="53" t="s">
        <v>1844</v>
      </c>
      <c r="L688" s="53" t="s">
        <v>1874</v>
      </c>
      <c r="M688" s="53" t="s">
        <v>1816</v>
      </c>
      <c r="N688" s="53" t="s">
        <v>1817</v>
      </c>
      <c r="O688" s="53" t="s">
        <v>1818</v>
      </c>
      <c r="P688" s="53" t="s">
        <v>1819</v>
      </c>
      <c r="Q688" s="53" t="s">
        <v>1820</v>
      </c>
      <c r="R688" s="53" t="s">
        <v>1821</v>
      </c>
      <c r="S688" s="53" t="s">
        <v>1875</v>
      </c>
      <c r="T688" s="53" t="s">
        <v>1876</v>
      </c>
      <c r="U688" s="53" t="s">
        <v>1824</v>
      </c>
      <c r="V688" s="53" t="s">
        <v>1825</v>
      </c>
      <c r="W688" s="53" t="s">
        <v>1832</v>
      </c>
      <c r="X688" s="53" t="s">
        <v>1825</v>
      </c>
      <c r="Y688" s="53" t="s">
        <v>1827</v>
      </c>
      <c r="Z688" s="53">
        <v>67.290000000000006</v>
      </c>
      <c r="AA688" s="53">
        <v>67.290000000000006</v>
      </c>
      <c r="AB688" s="53">
        <v>0</v>
      </c>
      <c r="AC688" s="53">
        <v>67.290000000000006</v>
      </c>
      <c r="AD688" s="53">
        <v>0</v>
      </c>
      <c r="AE688" s="53">
        <v>0</v>
      </c>
      <c r="AF688" s="53" t="s">
        <v>1828</v>
      </c>
      <c r="AG688" s="53" t="s">
        <v>1843</v>
      </c>
      <c r="AH688" s="53" t="s">
        <v>1844</v>
      </c>
      <c r="AI688" s="53" t="s">
        <v>1849</v>
      </c>
      <c r="AJ688" s="53" t="s">
        <v>1824</v>
      </c>
      <c r="AK688" s="53" t="s">
        <v>496</v>
      </c>
      <c r="AL688" s="53" t="s">
        <v>1830</v>
      </c>
      <c r="AM688" s="53" t="s">
        <v>1831</v>
      </c>
      <c r="AN688" s="53" t="s">
        <v>1769</v>
      </c>
      <c r="AO688" s="53" t="s">
        <v>641</v>
      </c>
    </row>
    <row r="689" spans="1:41" x14ac:dyDescent="0.25">
      <c r="A689" s="53" t="s">
        <v>23</v>
      </c>
      <c r="B689" s="53" t="s">
        <v>1872</v>
      </c>
      <c r="C689" s="53" t="s">
        <v>1873</v>
      </c>
      <c r="D689" s="53" t="s">
        <v>1841</v>
      </c>
      <c r="E689" s="53" t="s">
        <v>1842</v>
      </c>
      <c r="F689" s="53" t="s">
        <v>775</v>
      </c>
      <c r="G689" s="53" t="s">
        <v>1813</v>
      </c>
      <c r="H689" s="53" t="s">
        <v>775</v>
      </c>
      <c r="I689" s="53" t="s">
        <v>1813</v>
      </c>
      <c r="J689" s="53" t="s">
        <v>1843</v>
      </c>
      <c r="K689" s="53" t="s">
        <v>1844</v>
      </c>
      <c r="L689" s="53" t="s">
        <v>1874</v>
      </c>
      <c r="M689" s="53" t="s">
        <v>1816</v>
      </c>
      <c r="N689" s="53" t="s">
        <v>1817</v>
      </c>
      <c r="O689" s="53" t="s">
        <v>1818</v>
      </c>
      <c r="P689" s="53" t="s">
        <v>1819</v>
      </c>
      <c r="Q689" s="53" t="s">
        <v>1820</v>
      </c>
      <c r="R689" s="53" t="s">
        <v>1821</v>
      </c>
      <c r="S689" s="53" t="s">
        <v>1875</v>
      </c>
      <c r="T689" s="53" t="s">
        <v>1876</v>
      </c>
      <c r="U689" s="53" t="s">
        <v>1824</v>
      </c>
      <c r="V689" s="53" t="s">
        <v>1825</v>
      </c>
      <c r="W689" s="53" t="s">
        <v>1837</v>
      </c>
      <c r="X689" s="53" t="s">
        <v>1825</v>
      </c>
      <c r="Y689" s="53" t="s">
        <v>1827</v>
      </c>
      <c r="Z689" s="53">
        <v>15.29</v>
      </c>
      <c r="AA689" s="53">
        <v>15.29</v>
      </c>
      <c r="AB689" s="53">
        <v>0</v>
      </c>
      <c r="AC689" s="53">
        <v>15.29</v>
      </c>
      <c r="AD689" s="53">
        <v>0</v>
      </c>
      <c r="AE689" s="53">
        <v>0</v>
      </c>
      <c r="AF689" s="53" t="s">
        <v>1828</v>
      </c>
      <c r="AG689" s="53" t="s">
        <v>1843</v>
      </c>
      <c r="AH689" s="53" t="s">
        <v>1844</v>
      </c>
      <c r="AI689" s="53" t="s">
        <v>1849</v>
      </c>
      <c r="AJ689" s="53" t="s">
        <v>1824</v>
      </c>
      <c r="AK689" s="53" t="s">
        <v>496</v>
      </c>
      <c r="AL689" s="53" t="s">
        <v>1830</v>
      </c>
      <c r="AM689" s="53" t="s">
        <v>1831</v>
      </c>
      <c r="AN689" s="53" t="s">
        <v>1769</v>
      </c>
      <c r="AO689" s="53" t="s">
        <v>641</v>
      </c>
    </row>
    <row r="690" spans="1:41" x14ac:dyDescent="0.25">
      <c r="A690" s="53" t="s">
        <v>23</v>
      </c>
      <c r="B690" s="53" t="s">
        <v>1872</v>
      </c>
      <c r="C690" s="53" t="s">
        <v>1873</v>
      </c>
      <c r="D690" s="53" t="s">
        <v>1841</v>
      </c>
      <c r="E690" s="53" t="s">
        <v>1842</v>
      </c>
      <c r="F690" s="53" t="s">
        <v>775</v>
      </c>
      <c r="G690" s="53" t="s">
        <v>1813</v>
      </c>
      <c r="H690" s="53" t="s">
        <v>775</v>
      </c>
      <c r="I690" s="53" t="s">
        <v>1813</v>
      </c>
      <c r="J690" s="53" t="s">
        <v>1843</v>
      </c>
      <c r="K690" s="53" t="s">
        <v>1844</v>
      </c>
      <c r="L690" s="53" t="s">
        <v>1874</v>
      </c>
      <c r="M690" s="53" t="s">
        <v>1816</v>
      </c>
      <c r="N690" s="53" t="s">
        <v>1817</v>
      </c>
      <c r="O690" s="53" t="s">
        <v>1818</v>
      </c>
      <c r="P690" s="53" t="s">
        <v>1819</v>
      </c>
      <c r="Q690" s="53" t="s">
        <v>1820</v>
      </c>
      <c r="R690" s="53" t="s">
        <v>1821</v>
      </c>
      <c r="S690" s="53" t="s">
        <v>1875</v>
      </c>
      <c r="T690" s="53" t="s">
        <v>1876</v>
      </c>
      <c r="U690" s="53" t="s">
        <v>1824</v>
      </c>
      <c r="V690" s="53" t="s">
        <v>1825</v>
      </c>
      <c r="W690" s="53" t="s">
        <v>1838</v>
      </c>
      <c r="X690" s="53" t="s">
        <v>1825</v>
      </c>
      <c r="Y690" s="53" t="s">
        <v>1827</v>
      </c>
      <c r="Z690" s="53">
        <v>6.87</v>
      </c>
      <c r="AA690" s="53">
        <v>6.87</v>
      </c>
      <c r="AB690" s="53">
        <v>0</v>
      </c>
      <c r="AC690" s="53">
        <v>6.87</v>
      </c>
      <c r="AD690" s="53">
        <v>0</v>
      </c>
      <c r="AE690" s="53">
        <v>0</v>
      </c>
      <c r="AF690" s="53" t="s">
        <v>1828</v>
      </c>
      <c r="AG690" s="53" t="s">
        <v>1843</v>
      </c>
      <c r="AH690" s="53" t="s">
        <v>1844</v>
      </c>
      <c r="AI690" s="53" t="s">
        <v>1849</v>
      </c>
      <c r="AJ690" s="53" t="s">
        <v>1824</v>
      </c>
      <c r="AK690" s="53" t="s">
        <v>496</v>
      </c>
      <c r="AL690" s="53" t="s">
        <v>1830</v>
      </c>
      <c r="AM690" s="53" t="s">
        <v>1831</v>
      </c>
      <c r="AN690" s="53" t="s">
        <v>1769</v>
      </c>
      <c r="AO690" s="53" t="s">
        <v>641</v>
      </c>
    </row>
    <row r="691" spans="1:41" x14ac:dyDescent="0.25">
      <c r="A691" s="53" t="s">
        <v>23</v>
      </c>
      <c r="B691" s="53" t="s">
        <v>1872</v>
      </c>
      <c r="C691" s="53" t="s">
        <v>1873</v>
      </c>
      <c r="D691" s="53" t="s">
        <v>1841</v>
      </c>
      <c r="E691" s="53" t="s">
        <v>1842</v>
      </c>
      <c r="F691" s="53" t="s">
        <v>775</v>
      </c>
      <c r="G691" s="53" t="s">
        <v>1813</v>
      </c>
      <c r="H691" s="53" t="s">
        <v>775</v>
      </c>
      <c r="I691" s="53" t="s">
        <v>1813</v>
      </c>
      <c r="J691" s="53" t="s">
        <v>1843</v>
      </c>
      <c r="K691" s="53" t="s">
        <v>1844</v>
      </c>
      <c r="L691" s="53" t="s">
        <v>1874</v>
      </c>
      <c r="M691" s="53" t="s">
        <v>1816</v>
      </c>
      <c r="N691" s="53" t="s">
        <v>1817</v>
      </c>
      <c r="O691" s="53" t="s">
        <v>1818</v>
      </c>
      <c r="P691" s="53" t="s">
        <v>1819</v>
      </c>
      <c r="Q691" s="53" t="s">
        <v>1820</v>
      </c>
      <c r="R691" s="53" t="s">
        <v>1821</v>
      </c>
      <c r="S691" s="53" t="s">
        <v>1875</v>
      </c>
      <c r="T691" s="53" t="s">
        <v>1876</v>
      </c>
      <c r="U691" s="53" t="s">
        <v>1824</v>
      </c>
      <c r="V691" s="53" t="s">
        <v>1825</v>
      </c>
      <c r="W691" s="53" t="s">
        <v>1848</v>
      </c>
      <c r="X691" s="53" t="s">
        <v>1825</v>
      </c>
      <c r="Y691" s="53" t="s">
        <v>1827</v>
      </c>
      <c r="Z691" s="53">
        <v>1358.39</v>
      </c>
      <c r="AA691" s="53">
        <v>1358.39</v>
      </c>
      <c r="AB691" s="53">
        <v>0</v>
      </c>
      <c r="AC691" s="53">
        <v>1358.39</v>
      </c>
      <c r="AD691" s="53">
        <v>0</v>
      </c>
      <c r="AE691" s="53">
        <v>0</v>
      </c>
      <c r="AF691" s="53" t="s">
        <v>1828</v>
      </c>
      <c r="AG691" s="53" t="s">
        <v>1843</v>
      </c>
      <c r="AH691" s="53" t="s">
        <v>1844</v>
      </c>
      <c r="AI691" s="53" t="s">
        <v>1849</v>
      </c>
      <c r="AJ691" s="53" t="s">
        <v>1824</v>
      </c>
      <c r="AK691" s="53" t="s">
        <v>496</v>
      </c>
      <c r="AL691" s="53" t="s">
        <v>1830</v>
      </c>
      <c r="AM691" s="53" t="s">
        <v>1831</v>
      </c>
      <c r="AN691" s="53" t="s">
        <v>1769</v>
      </c>
      <c r="AO691" s="53" t="s">
        <v>641</v>
      </c>
    </row>
    <row r="692" spans="1:41" x14ac:dyDescent="0.25">
      <c r="A692" s="53" t="s">
        <v>23</v>
      </c>
      <c r="B692" s="53" t="s">
        <v>1877</v>
      </c>
      <c r="C692" s="53" t="s">
        <v>1878</v>
      </c>
      <c r="D692" s="53" t="s">
        <v>1841</v>
      </c>
      <c r="E692" s="53" t="s">
        <v>1842</v>
      </c>
      <c r="F692" s="53" t="s">
        <v>775</v>
      </c>
      <c r="G692" s="53" t="s">
        <v>1813</v>
      </c>
      <c r="H692" s="53" t="s">
        <v>775</v>
      </c>
      <c r="I692" s="53" t="s">
        <v>1813</v>
      </c>
      <c r="J692" s="53" t="s">
        <v>1843</v>
      </c>
      <c r="K692" s="53" t="s">
        <v>1844</v>
      </c>
      <c r="L692" s="53" t="s">
        <v>1879</v>
      </c>
      <c r="M692" s="53" t="s">
        <v>1816</v>
      </c>
      <c r="N692" s="53" t="s">
        <v>1817</v>
      </c>
      <c r="O692" s="53" t="s">
        <v>1818</v>
      </c>
      <c r="P692" s="53" t="s">
        <v>1819</v>
      </c>
      <c r="Q692" s="53" t="s">
        <v>1820</v>
      </c>
      <c r="R692" s="53" t="s">
        <v>1821</v>
      </c>
      <c r="S692" s="53" t="s">
        <v>1880</v>
      </c>
      <c r="T692" s="53" t="s">
        <v>1881</v>
      </c>
      <c r="U692" s="53" t="s">
        <v>1824</v>
      </c>
      <c r="V692" s="53" t="s">
        <v>1825</v>
      </c>
      <c r="W692" s="53" t="s">
        <v>1826</v>
      </c>
      <c r="X692" s="53" t="s">
        <v>1825</v>
      </c>
      <c r="Y692" s="53" t="s">
        <v>1827</v>
      </c>
      <c r="Z692" s="53">
        <v>107.81</v>
      </c>
      <c r="AA692" s="53">
        <v>107.81</v>
      </c>
      <c r="AB692" s="53">
        <v>0</v>
      </c>
      <c r="AC692" s="53">
        <v>107.81</v>
      </c>
      <c r="AD692" s="53">
        <v>0</v>
      </c>
      <c r="AE692" s="53">
        <v>0</v>
      </c>
      <c r="AF692" s="53" t="s">
        <v>1828</v>
      </c>
      <c r="AG692" s="53" t="s">
        <v>1843</v>
      </c>
      <c r="AH692" s="53" t="s">
        <v>1844</v>
      </c>
      <c r="AI692" s="53" t="s">
        <v>1849</v>
      </c>
      <c r="AJ692" s="53" t="s">
        <v>1824</v>
      </c>
      <c r="AK692" s="53" t="s">
        <v>496</v>
      </c>
      <c r="AL692" s="53" t="s">
        <v>1830</v>
      </c>
      <c r="AM692" s="53" t="s">
        <v>1831</v>
      </c>
      <c r="AN692" s="53" t="s">
        <v>1769</v>
      </c>
      <c r="AO692" s="53" t="s">
        <v>641</v>
      </c>
    </row>
    <row r="693" spans="1:41" x14ac:dyDescent="0.25">
      <c r="A693" s="53" t="s">
        <v>23</v>
      </c>
      <c r="B693" s="53" t="s">
        <v>1877</v>
      </c>
      <c r="C693" s="53" t="s">
        <v>1878</v>
      </c>
      <c r="D693" s="53" t="s">
        <v>1841</v>
      </c>
      <c r="E693" s="53" t="s">
        <v>1842</v>
      </c>
      <c r="F693" s="53" t="s">
        <v>775</v>
      </c>
      <c r="G693" s="53" t="s">
        <v>1813</v>
      </c>
      <c r="H693" s="53" t="s">
        <v>775</v>
      </c>
      <c r="I693" s="53" t="s">
        <v>1813</v>
      </c>
      <c r="J693" s="53" t="s">
        <v>1843</v>
      </c>
      <c r="K693" s="53" t="s">
        <v>1844</v>
      </c>
      <c r="L693" s="53" t="s">
        <v>1879</v>
      </c>
      <c r="M693" s="53" t="s">
        <v>1816</v>
      </c>
      <c r="N693" s="53" t="s">
        <v>1817</v>
      </c>
      <c r="O693" s="53" t="s">
        <v>1818</v>
      </c>
      <c r="P693" s="53" t="s">
        <v>1819</v>
      </c>
      <c r="Q693" s="53" t="s">
        <v>1820</v>
      </c>
      <c r="R693" s="53" t="s">
        <v>1821</v>
      </c>
      <c r="S693" s="53" t="s">
        <v>1880</v>
      </c>
      <c r="T693" s="53" t="s">
        <v>1881</v>
      </c>
      <c r="U693" s="53" t="s">
        <v>1824</v>
      </c>
      <c r="V693" s="53" t="s">
        <v>1825</v>
      </c>
      <c r="W693" s="53" t="s">
        <v>1832</v>
      </c>
      <c r="X693" s="53" t="s">
        <v>1825</v>
      </c>
      <c r="Y693" s="53" t="s">
        <v>1827</v>
      </c>
      <c r="Z693" s="53">
        <v>86.71</v>
      </c>
      <c r="AA693" s="53">
        <v>86.71</v>
      </c>
      <c r="AB693" s="53">
        <v>0</v>
      </c>
      <c r="AC693" s="53">
        <v>86.71</v>
      </c>
      <c r="AD693" s="53">
        <v>0</v>
      </c>
      <c r="AE693" s="53">
        <v>0</v>
      </c>
      <c r="AF693" s="53" t="s">
        <v>1828</v>
      </c>
      <c r="AG693" s="53" t="s">
        <v>1843</v>
      </c>
      <c r="AH693" s="53" t="s">
        <v>1844</v>
      </c>
      <c r="AI693" s="53" t="s">
        <v>1849</v>
      </c>
      <c r="AJ693" s="53" t="s">
        <v>1824</v>
      </c>
      <c r="AK693" s="53" t="s">
        <v>496</v>
      </c>
      <c r="AL693" s="53" t="s">
        <v>1830</v>
      </c>
      <c r="AM693" s="53" t="s">
        <v>1831</v>
      </c>
      <c r="AN693" s="53" t="s">
        <v>1769</v>
      </c>
      <c r="AO693" s="53" t="s">
        <v>641</v>
      </c>
    </row>
    <row r="694" spans="1:41" x14ac:dyDescent="0.25">
      <c r="A694" s="53" t="s">
        <v>23</v>
      </c>
      <c r="B694" s="53" t="s">
        <v>1877</v>
      </c>
      <c r="C694" s="53" t="s">
        <v>1878</v>
      </c>
      <c r="D694" s="53" t="s">
        <v>1841</v>
      </c>
      <c r="E694" s="53" t="s">
        <v>1842</v>
      </c>
      <c r="F694" s="53" t="s">
        <v>775</v>
      </c>
      <c r="G694" s="53" t="s">
        <v>1813</v>
      </c>
      <c r="H694" s="53" t="s">
        <v>775</v>
      </c>
      <c r="I694" s="53" t="s">
        <v>1813</v>
      </c>
      <c r="J694" s="53" t="s">
        <v>1843</v>
      </c>
      <c r="K694" s="53" t="s">
        <v>1844</v>
      </c>
      <c r="L694" s="53" t="s">
        <v>1879</v>
      </c>
      <c r="M694" s="53" t="s">
        <v>1816</v>
      </c>
      <c r="N694" s="53" t="s">
        <v>1817</v>
      </c>
      <c r="O694" s="53" t="s">
        <v>1818</v>
      </c>
      <c r="P694" s="53" t="s">
        <v>1819</v>
      </c>
      <c r="Q694" s="53" t="s">
        <v>1820</v>
      </c>
      <c r="R694" s="53" t="s">
        <v>1821</v>
      </c>
      <c r="S694" s="53" t="s">
        <v>1880</v>
      </c>
      <c r="T694" s="53" t="s">
        <v>1881</v>
      </c>
      <c r="U694" s="53" t="s">
        <v>1824</v>
      </c>
      <c r="V694" s="53" t="s">
        <v>1825</v>
      </c>
      <c r="W694" s="53" t="s">
        <v>1837</v>
      </c>
      <c r="X694" s="53" t="s">
        <v>1825</v>
      </c>
      <c r="Y694" s="53" t="s">
        <v>1827</v>
      </c>
      <c r="Z694" s="53">
        <v>83.41</v>
      </c>
      <c r="AA694" s="53">
        <v>83.41</v>
      </c>
      <c r="AB694" s="53">
        <v>0</v>
      </c>
      <c r="AC694" s="53">
        <v>83.41</v>
      </c>
      <c r="AD694" s="53">
        <v>0</v>
      </c>
      <c r="AE694" s="53">
        <v>0</v>
      </c>
      <c r="AF694" s="53" t="s">
        <v>1828</v>
      </c>
      <c r="AG694" s="53" t="s">
        <v>1843</v>
      </c>
      <c r="AH694" s="53" t="s">
        <v>1844</v>
      </c>
      <c r="AI694" s="53" t="s">
        <v>1849</v>
      </c>
      <c r="AJ694" s="53" t="s">
        <v>1824</v>
      </c>
      <c r="AK694" s="53" t="s">
        <v>496</v>
      </c>
      <c r="AL694" s="53" t="s">
        <v>1830</v>
      </c>
      <c r="AM694" s="53" t="s">
        <v>1831</v>
      </c>
      <c r="AN694" s="53" t="s">
        <v>1769</v>
      </c>
      <c r="AO694" s="53" t="s">
        <v>641</v>
      </c>
    </row>
    <row r="695" spans="1:41" x14ac:dyDescent="0.25">
      <c r="A695" s="53" t="s">
        <v>23</v>
      </c>
      <c r="B695" s="53" t="s">
        <v>1877</v>
      </c>
      <c r="C695" s="53" t="s">
        <v>1878</v>
      </c>
      <c r="D695" s="53" t="s">
        <v>1841</v>
      </c>
      <c r="E695" s="53" t="s">
        <v>1842</v>
      </c>
      <c r="F695" s="53" t="s">
        <v>775</v>
      </c>
      <c r="G695" s="53" t="s">
        <v>1813</v>
      </c>
      <c r="H695" s="53" t="s">
        <v>775</v>
      </c>
      <c r="I695" s="53" t="s">
        <v>1813</v>
      </c>
      <c r="J695" s="53" t="s">
        <v>1843</v>
      </c>
      <c r="K695" s="53" t="s">
        <v>1844</v>
      </c>
      <c r="L695" s="53" t="s">
        <v>1879</v>
      </c>
      <c r="M695" s="53" t="s">
        <v>1816</v>
      </c>
      <c r="N695" s="53" t="s">
        <v>1817</v>
      </c>
      <c r="O695" s="53" t="s">
        <v>1818</v>
      </c>
      <c r="P695" s="53" t="s">
        <v>1819</v>
      </c>
      <c r="Q695" s="53" t="s">
        <v>1820</v>
      </c>
      <c r="R695" s="53" t="s">
        <v>1821</v>
      </c>
      <c r="S695" s="53" t="s">
        <v>1880</v>
      </c>
      <c r="T695" s="53" t="s">
        <v>1881</v>
      </c>
      <c r="U695" s="53" t="s">
        <v>1824</v>
      </c>
      <c r="V695" s="53" t="s">
        <v>1825</v>
      </c>
      <c r="W695" s="53" t="s">
        <v>1838</v>
      </c>
      <c r="X695" s="53" t="s">
        <v>1825</v>
      </c>
      <c r="Y695" s="53" t="s">
        <v>1827</v>
      </c>
      <c r="Z695" s="53">
        <v>27.05</v>
      </c>
      <c r="AA695" s="53">
        <v>27.05</v>
      </c>
      <c r="AB695" s="53">
        <v>0</v>
      </c>
      <c r="AC695" s="53">
        <v>27.05</v>
      </c>
      <c r="AD695" s="53">
        <v>0</v>
      </c>
      <c r="AE695" s="53">
        <v>0</v>
      </c>
      <c r="AF695" s="53" t="s">
        <v>1828</v>
      </c>
      <c r="AG695" s="53" t="s">
        <v>1843</v>
      </c>
      <c r="AH695" s="53" t="s">
        <v>1844</v>
      </c>
      <c r="AI695" s="53" t="s">
        <v>1849</v>
      </c>
      <c r="AJ695" s="53" t="s">
        <v>1824</v>
      </c>
      <c r="AK695" s="53" t="s">
        <v>496</v>
      </c>
      <c r="AL695" s="53" t="s">
        <v>1830</v>
      </c>
      <c r="AM695" s="53" t="s">
        <v>1831</v>
      </c>
      <c r="AN695" s="53" t="s">
        <v>1769</v>
      </c>
      <c r="AO695" s="53" t="s">
        <v>641</v>
      </c>
    </row>
    <row r="696" spans="1:41" x14ac:dyDescent="0.25">
      <c r="A696" s="53" t="s">
        <v>23</v>
      </c>
      <c r="B696" s="53" t="s">
        <v>1882</v>
      </c>
      <c r="C696" s="53" t="s">
        <v>1883</v>
      </c>
      <c r="D696" s="53" t="s">
        <v>1841</v>
      </c>
      <c r="E696" s="53" t="s">
        <v>1842</v>
      </c>
      <c r="F696" s="53" t="s">
        <v>775</v>
      </c>
      <c r="G696" s="53" t="s">
        <v>1813</v>
      </c>
      <c r="H696" s="53" t="s">
        <v>775</v>
      </c>
      <c r="I696" s="53" t="s">
        <v>1813</v>
      </c>
      <c r="J696" s="53" t="s">
        <v>1843</v>
      </c>
      <c r="K696" s="53" t="s">
        <v>1844</v>
      </c>
      <c r="L696" s="53" t="s">
        <v>1884</v>
      </c>
      <c r="M696" s="53" t="s">
        <v>1816</v>
      </c>
      <c r="N696" s="53" t="s">
        <v>1817</v>
      </c>
      <c r="O696" s="53" t="s">
        <v>1818</v>
      </c>
      <c r="P696" s="53" t="s">
        <v>1819</v>
      </c>
      <c r="Q696" s="53" t="s">
        <v>1820</v>
      </c>
      <c r="R696" s="53" t="s">
        <v>1821</v>
      </c>
      <c r="S696" s="53" t="s">
        <v>1885</v>
      </c>
      <c r="T696" s="53" t="s">
        <v>1886</v>
      </c>
      <c r="U696" s="53" t="s">
        <v>1824</v>
      </c>
      <c r="V696" s="53" t="s">
        <v>1825</v>
      </c>
      <c r="W696" s="53" t="s">
        <v>1826</v>
      </c>
      <c r="X696" s="53" t="s">
        <v>1825</v>
      </c>
      <c r="Y696" s="53" t="s">
        <v>1827</v>
      </c>
      <c r="Z696" s="53">
        <v>508.62</v>
      </c>
      <c r="AA696" s="53">
        <v>508.62</v>
      </c>
      <c r="AB696" s="53">
        <v>0</v>
      </c>
      <c r="AC696" s="53">
        <v>508.62</v>
      </c>
      <c r="AD696" s="53">
        <v>0</v>
      </c>
      <c r="AE696" s="53">
        <v>0</v>
      </c>
      <c r="AF696" s="53" t="s">
        <v>1828</v>
      </c>
      <c r="AG696" s="53" t="s">
        <v>1843</v>
      </c>
      <c r="AH696" s="53" t="s">
        <v>1844</v>
      </c>
      <c r="AI696" s="53" t="s">
        <v>1849</v>
      </c>
      <c r="AJ696" s="53" t="s">
        <v>1824</v>
      </c>
      <c r="AK696" s="53" t="s">
        <v>496</v>
      </c>
      <c r="AL696" s="53" t="s">
        <v>1830</v>
      </c>
      <c r="AM696" s="53" t="s">
        <v>1831</v>
      </c>
      <c r="AN696" s="53" t="s">
        <v>1769</v>
      </c>
      <c r="AO696" s="53" t="s">
        <v>641</v>
      </c>
    </row>
    <row r="697" spans="1:41" x14ac:dyDescent="0.25">
      <c r="A697" s="53" t="s">
        <v>23</v>
      </c>
      <c r="B697" s="53" t="s">
        <v>1882</v>
      </c>
      <c r="C697" s="53" t="s">
        <v>1883</v>
      </c>
      <c r="D697" s="53" t="s">
        <v>1841</v>
      </c>
      <c r="E697" s="53" t="s">
        <v>1842</v>
      </c>
      <c r="F697" s="53" t="s">
        <v>775</v>
      </c>
      <c r="G697" s="53" t="s">
        <v>1813</v>
      </c>
      <c r="H697" s="53" t="s">
        <v>775</v>
      </c>
      <c r="I697" s="53" t="s">
        <v>1813</v>
      </c>
      <c r="J697" s="53" t="s">
        <v>1843</v>
      </c>
      <c r="K697" s="53" t="s">
        <v>1844</v>
      </c>
      <c r="L697" s="53" t="s">
        <v>1884</v>
      </c>
      <c r="M697" s="53" t="s">
        <v>1816</v>
      </c>
      <c r="N697" s="53" t="s">
        <v>1817</v>
      </c>
      <c r="O697" s="53" t="s">
        <v>1818</v>
      </c>
      <c r="P697" s="53" t="s">
        <v>1819</v>
      </c>
      <c r="Q697" s="53" t="s">
        <v>1820</v>
      </c>
      <c r="R697" s="53" t="s">
        <v>1821</v>
      </c>
      <c r="S697" s="53" t="s">
        <v>1885</v>
      </c>
      <c r="T697" s="53" t="s">
        <v>1886</v>
      </c>
      <c r="U697" s="53" t="s">
        <v>1824</v>
      </c>
      <c r="V697" s="53" t="s">
        <v>1825</v>
      </c>
      <c r="W697" s="53" t="s">
        <v>1832</v>
      </c>
      <c r="X697" s="53" t="s">
        <v>1825</v>
      </c>
      <c r="Y697" s="53" t="s">
        <v>1827</v>
      </c>
      <c r="Z697" s="53">
        <v>118.22</v>
      </c>
      <c r="AA697" s="53">
        <v>118.22</v>
      </c>
      <c r="AB697" s="53">
        <v>0</v>
      </c>
      <c r="AC697" s="53">
        <v>118.22</v>
      </c>
      <c r="AD697" s="53">
        <v>0</v>
      </c>
      <c r="AE697" s="53">
        <v>0</v>
      </c>
      <c r="AF697" s="53" t="s">
        <v>1828</v>
      </c>
      <c r="AG697" s="53" t="s">
        <v>1843</v>
      </c>
      <c r="AH697" s="53" t="s">
        <v>1844</v>
      </c>
      <c r="AI697" s="53" t="s">
        <v>1849</v>
      </c>
      <c r="AJ697" s="53" t="s">
        <v>1824</v>
      </c>
      <c r="AK697" s="53" t="s">
        <v>496</v>
      </c>
      <c r="AL697" s="53" t="s">
        <v>1830</v>
      </c>
      <c r="AM697" s="53" t="s">
        <v>1831</v>
      </c>
      <c r="AN697" s="53" t="s">
        <v>1769</v>
      </c>
      <c r="AO697" s="53" t="s">
        <v>641</v>
      </c>
    </row>
    <row r="698" spans="1:41" x14ac:dyDescent="0.25">
      <c r="A698" s="53" t="s">
        <v>23</v>
      </c>
      <c r="B698" s="53" t="s">
        <v>1882</v>
      </c>
      <c r="C698" s="53" t="s">
        <v>1883</v>
      </c>
      <c r="D698" s="53" t="s">
        <v>1841</v>
      </c>
      <c r="E698" s="53" t="s">
        <v>1842</v>
      </c>
      <c r="F698" s="53" t="s">
        <v>775</v>
      </c>
      <c r="G698" s="53" t="s">
        <v>1813</v>
      </c>
      <c r="H698" s="53" t="s">
        <v>775</v>
      </c>
      <c r="I698" s="53" t="s">
        <v>1813</v>
      </c>
      <c r="J698" s="53" t="s">
        <v>1843</v>
      </c>
      <c r="K698" s="53" t="s">
        <v>1844</v>
      </c>
      <c r="L698" s="53" t="s">
        <v>1884</v>
      </c>
      <c r="M698" s="53" t="s">
        <v>1816</v>
      </c>
      <c r="N698" s="53" t="s">
        <v>1817</v>
      </c>
      <c r="O698" s="53" t="s">
        <v>1818</v>
      </c>
      <c r="P698" s="53" t="s">
        <v>1819</v>
      </c>
      <c r="Q698" s="53" t="s">
        <v>1820</v>
      </c>
      <c r="R698" s="53" t="s">
        <v>1821</v>
      </c>
      <c r="S698" s="53" t="s">
        <v>1885</v>
      </c>
      <c r="T698" s="53" t="s">
        <v>1886</v>
      </c>
      <c r="U698" s="53" t="s">
        <v>1824</v>
      </c>
      <c r="V698" s="53" t="s">
        <v>1825</v>
      </c>
      <c r="W698" s="53" t="s">
        <v>1837</v>
      </c>
      <c r="X698" s="53" t="s">
        <v>1825</v>
      </c>
      <c r="Y698" s="53" t="s">
        <v>1827</v>
      </c>
      <c r="Z698" s="53">
        <v>93.05</v>
      </c>
      <c r="AA698" s="53">
        <v>93.05</v>
      </c>
      <c r="AB698" s="53">
        <v>0</v>
      </c>
      <c r="AC698" s="53">
        <v>93.05</v>
      </c>
      <c r="AD698" s="53">
        <v>0</v>
      </c>
      <c r="AE698" s="53">
        <v>0</v>
      </c>
      <c r="AF698" s="53" t="s">
        <v>1828</v>
      </c>
      <c r="AG698" s="53" t="s">
        <v>1843</v>
      </c>
      <c r="AH698" s="53" t="s">
        <v>1844</v>
      </c>
      <c r="AI698" s="53" t="s">
        <v>1849</v>
      </c>
      <c r="AJ698" s="53" t="s">
        <v>1824</v>
      </c>
      <c r="AK698" s="53" t="s">
        <v>496</v>
      </c>
      <c r="AL698" s="53" t="s">
        <v>1830</v>
      </c>
      <c r="AM698" s="53" t="s">
        <v>1831</v>
      </c>
      <c r="AN698" s="53" t="s">
        <v>1769</v>
      </c>
      <c r="AO698" s="53" t="s">
        <v>641</v>
      </c>
    </row>
    <row r="699" spans="1:41" x14ac:dyDescent="0.25">
      <c r="A699" s="53" t="s">
        <v>23</v>
      </c>
      <c r="B699" s="53" t="s">
        <v>1882</v>
      </c>
      <c r="C699" s="53" t="s">
        <v>1883</v>
      </c>
      <c r="D699" s="53" t="s">
        <v>1841</v>
      </c>
      <c r="E699" s="53" t="s">
        <v>1842</v>
      </c>
      <c r="F699" s="53" t="s">
        <v>775</v>
      </c>
      <c r="G699" s="53" t="s">
        <v>1813</v>
      </c>
      <c r="H699" s="53" t="s">
        <v>775</v>
      </c>
      <c r="I699" s="53" t="s">
        <v>1813</v>
      </c>
      <c r="J699" s="53" t="s">
        <v>1843</v>
      </c>
      <c r="K699" s="53" t="s">
        <v>1844</v>
      </c>
      <c r="L699" s="53" t="s">
        <v>1884</v>
      </c>
      <c r="M699" s="53" t="s">
        <v>1816</v>
      </c>
      <c r="N699" s="53" t="s">
        <v>1817</v>
      </c>
      <c r="O699" s="53" t="s">
        <v>1818</v>
      </c>
      <c r="P699" s="53" t="s">
        <v>1819</v>
      </c>
      <c r="Q699" s="53" t="s">
        <v>1820</v>
      </c>
      <c r="R699" s="53" t="s">
        <v>1821</v>
      </c>
      <c r="S699" s="53" t="s">
        <v>1885</v>
      </c>
      <c r="T699" s="53" t="s">
        <v>1886</v>
      </c>
      <c r="U699" s="53" t="s">
        <v>1824</v>
      </c>
      <c r="V699" s="53" t="s">
        <v>1825</v>
      </c>
      <c r="W699" s="53" t="s">
        <v>1838</v>
      </c>
      <c r="X699" s="53" t="s">
        <v>1825</v>
      </c>
      <c r="Y699" s="53" t="s">
        <v>1827</v>
      </c>
      <c r="Z699" s="53">
        <v>16.579999999999998</v>
      </c>
      <c r="AA699" s="53">
        <v>16.579999999999998</v>
      </c>
      <c r="AB699" s="53">
        <v>0</v>
      </c>
      <c r="AC699" s="53">
        <v>16.579999999999998</v>
      </c>
      <c r="AD699" s="53">
        <v>0</v>
      </c>
      <c r="AE699" s="53">
        <v>0</v>
      </c>
      <c r="AF699" s="53" t="s">
        <v>1828</v>
      </c>
      <c r="AG699" s="53" t="s">
        <v>1843</v>
      </c>
      <c r="AH699" s="53" t="s">
        <v>1844</v>
      </c>
      <c r="AI699" s="53" t="s">
        <v>1849</v>
      </c>
      <c r="AJ699" s="53" t="s">
        <v>1824</v>
      </c>
      <c r="AK699" s="53" t="s">
        <v>496</v>
      </c>
      <c r="AL699" s="53" t="s">
        <v>1830</v>
      </c>
      <c r="AM699" s="53" t="s">
        <v>1831</v>
      </c>
      <c r="AN699" s="53" t="s">
        <v>1769</v>
      </c>
      <c r="AO699" s="53" t="s">
        <v>641</v>
      </c>
    </row>
    <row r="700" spans="1:41" x14ac:dyDescent="0.25">
      <c r="A700" s="53" t="s">
        <v>23</v>
      </c>
      <c r="B700" s="53" t="s">
        <v>1887</v>
      </c>
      <c r="C700" s="53" t="s">
        <v>1888</v>
      </c>
      <c r="D700" s="53" t="s">
        <v>1889</v>
      </c>
      <c r="E700" s="53" t="s">
        <v>1890</v>
      </c>
      <c r="F700" s="53" t="s">
        <v>775</v>
      </c>
      <c r="G700" s="53" t="s">
        <v>1813</v>
      </c>
      <c r="H700" s="53" t="s">
        <v>775</v>
      </c>
      <c r="I700" s="53" t="s">
        <v>1813</v>
      </c>
      <c r="J700" s="53" t="s">
        <v>1891</v>
      </c>
      <c r="K700" s="53" t="s">
        <v>1892</v>
      </c>
      <c r="L700" s="53" t="s">
        <v>1893</v>
      </c>
      <c r="M700" s="53" t="s">
        <v>1816</v>
      </c>
      <c r="N700" s="53" t="s">
        <v>1817</v>
      </c>
      <c r="O700" s="53" t="s">
        <v>1818</v>
      </c>
      <c r="P700" s="53" t="s">
        <v>1819</v>
      </c>
      <c r="Q700" s="53" t="s">
        <v>1820</v>
      </c>
      <c r="R700" s="53" t="s">
        <v>1821</v>
      </c>
      <c r="S700" s="53" t="s">
        <v>1894</v>
      </c>
      <c r="T700" s="53" t="s">
        <v>1895</v>
      </c>
      <c r="U700" s="53" t="s">
        <v>1824</v>
      </c>
      <c r="V700" s="53" t="s">
        <v>1825</v>
      </c>
      <c r="W700" s="53" t="s">
        <v>1826</v>
      </c>
      <c r="X700" s="53" t="s">
        <v>1825</v>
      </c>
      <c r="Y700" s="53" t="s">
        <v>1827</v>
      </c>
      <c r="Z700" s="53">
        <v>239.83</v>
      </c>
      <c r="AA700" s="53">
        <v>239.83</v>
      </c>
      <c r="AB700" s="53">
        <v>0</v>
      </c>
      <c r="AC700" s="53">
        <v>239.83</v>
      </c>
      <c r="AD700" s="53">
        <v>0</v>
      </c>
      <c r="AE700" s="53">
        <v>0</v>
      </c>
      <c r="AF700" s="53" t="s">
        <v>1828</v>
      </c>
      <c r="AG700" s="53" t="s">
        <v>1891</v>
      </c>
      <c r="AH700" s="53" t="s">
        <v>1892</v>
      </c>
      <c r="AI700" s="53" t="s">
        <v>1829</v>
      </c>
      <c r="AJ700" s="53" t="s">
        <v>1824</v>
      </c>
      <c r="AK700" s="53" t="s">
        <v>496</v>
      </c>
      <c r="AL700" s="53" t="s">
        <v>1830</v>
      </c>
      <c r="AM700" s="53" t="s">
        <v>1831</v>
      </c>
      <c r="AN700" s="53" t="s">
        <v>1769</v>
      </c>
      <c r="AO700" s="53" t="s">
        <v>641</v>
      </c>
    </row>
    <row r="701" spans="1:41" x14ac:dyDescent="0.25">
      <c r="A701" s="53" t="s">
        <v>23</v>
      </c>
      <c r="B701" s="53" t="s">
        <v>1887</v>
      </c>
      <c r="C701" s="53" t="s">
        <v>1888</v>
      </c>
      <c r="D701" s="53" t="s">
        <v>1889</v>
      </c>
      <c r="E701" s="53" t="s">
        <v>1890</v>
      </c>
      <c r="F701" s="53" t="s">
        <v>775</v>
      </c>
      <c r="G701" s="53" t="s">
        <v>1813</v>
      </c>
      <c r="H701" s="53" t="s">
        <v>775</v>
      </c>
      <c r="I701" s="53" t="s">
        <v>1813</v>
      </c>
      <c r="J701" s="53" t="s">
        <v>1891</v>
      </c>
      <c r="K701" s="53" t="s">
        <v>1892</v>
      </c>
      <c r="L701" s="53" t="s">
        <v>1893</v>
      </c>
      <c r="M701" s="53" t="s">
        <v>1816</v>
      </c>
      <c r="N701" s="53" t="s">
        <v>1817</v>
      </c>
      <c r="O701" s="53" t="s">
        <v>1818</v>
      </c>
      <c r="P701" s="53" t="s">
        <v>1819</v>
      </c>
      <c r="Q701" s="53" t="s">
        <v>1820</v>
      </c>
      <c r="R701" s="53" t="s">
        <v>1821</v>
      </c>
      <c r="S701" s="53" t="s">
        <v>1894</v>
      </c>
      <c r="T701" s="53" t="s">
        <v>1895</v>
      </c>
      <c r="U701" s="53" t="s">
        <v>1824</v>
      </c>
      <c r="V701" s="53" t="s">
        <v>1825</v>
      </c>
      <c r="W701" s="53" t="s">
        <v>1832</v>
      </c>
      <c r="X701" s="53" t="s">
        <v>1825</v>
      </c>
      <c r="Y701" s="53" t="s">
        <v>1827</v>
      </c>
      <c r="Z701" s="53">
        <v>4215.03</v>
      </c>
      <c r="AA701" s="53">
        <v>4215.03</v>
      </c>
      <c r="AB701" s="53">
        <v>0</v>
      </c>
      <c r="AC701" s="53">
        <v>4215.03</v>
      </c>
      <c r="AD701" s="53">
        <v>0</v>
      </c>
      <c r="AE701" s="53">
        <v>0</v>
      </c>
      <c r="AF701" s="53" t="s">
        <v>1828</v>
      </c>
      <c r="AG701" s="53" t="s">
        <v>1891</v>
      </c>
      <c r="AH701" s="53" t="s">
        <v>1892</v>
      </c>
      <c r="AI701" s="53" t="s">
        <v>1829</v>
      </c>
      <c r="AJ701" s="53" t="s">
        <v>1824</v>
      </c>
      <c r="AK701" s="53" t="s">
        <v>496</v>
      </c>
      <c r="AL701" s="53" t="s">
        <v>1830</v>
      </c>
      <c r="AM701" s="53" t="s">
        <v>1831</v>
      </c>
      <c r="AN701" s="53" t="s">
        <v>1769</v>
      </c>
      <c r="AO701" s="53" t="s">
        <v>641</v>
      </c>
    </row>
    <row r="702" spans="1:41" x14ac:dyDescent="0.25">
      <c r="A702" s="53" t="s">
        <v>23</v>
      </c>
      <c r="B702" s="53" t="s">
        <v>1887</v>
      </c>
      <c r="C702" s="53" t="s">
        <v>1888</v>
      </c>
      <c r="D702" s="53" t="s">
        <v>1889</v>
      </c>
      <c r="E702" s="53" t="s">
        <v>1890</v>
      </c>
      <c r="F702" s="53" t="s">
        <v>775</v>
      </c>
      <c r="G702" s="53" t="s">
        <v>1813</v>
      </c>
      <c r="H702" s="53" t="s">
        <v>775</v>
      </c>
      <c r="I702" s="53" t="s">
        <v>1813</v>
      </c>
      <c r="J702" s="53" t="s">
        <v>1891</v>
      </c>
      <c r="K702" s="53" t="s">
        <v>1892</v>
      </c>
      <c r="L702" s="53" t="s">
        <v>1893</v>
      </c>
      <c r="M702" s="53" t="s">
        <v>1816</v>
      </c>
      <c r="N702" s="53" t="s">
        <v>1817</v>
      </c>
      <c r="O702" s="53" t="s">
        <v>1818</v>
      </c>
      <c r="P702" s="53" t="s">
        <v>1819</v>
      </c>
      <c r="Q702" s="53" t="s">
        <v>1820</v>
      </c>
      <c r="R702" s="53" t="s">
        <v>1821</v>
      </c>
      <c r="S702" s="53" t="s">
        <v>1894</v>
      </c>
      <c r="T702" s="53" t="s">
        <v>1895</v>
      </c>
      <c r="U702" s="53" t="s">
        <v>1824</v>
      </c>
      <c r="V702" s="53" t="s">
        <v>1825</v>
      </c>
      <c r="W702" s="53" t="s">
        <v>1833</v>
      </c>
      <c r="X702" s="53" t="s">
        <v>1835</v>
      </c>
      <c r="Y702" s="53" t="s">
        <v>1827</v>
      </c>
      <c r="Z702" s="53">
        <v>80.13</v>
      </c>
      <c r="AA702" s="53">
        <v>80.13</v>
      </c>
      <c r="AB702" s="53">
        <v>0</v>
      </c>
      <c r="AC702" s="53">
        <v>80.13</v>
      </c>
      <c r="AD702" s="53">
        <v>0</v>
      </c>
      <c r="AE702" s="53">
        <v>0</v>
      </c>
      <c r="AF702" s="53" t="s">
        <v>1828</v>
      </c>
      <c r="AG702" s="53" t="s">
        <v>1891</v>
      </c>
      <c r="AH702" s="53" t="s">
        <v>1892</v>
      </c>
      <c r="AI702" s="53" t="s">
        <v>1829</v>
      </c>
      <c r="AJ702" s="53" t="s">
        <v>1824</v>
      </c>
      <c r="AK702" s="53" t="s">
        <v>496</v>
      </c>
      <c r="AL702" s="53" t="s">
        <v>1830</v>
      </c>
      <c r="AM702" s="53" t="s">
        <v>1831</v>
      </c>
      <c r="AN702" s="53" t="s">
        <v>1769</v>
      </c>
      <c r="AO702" s="53" t="s">
        <v>641</v>
      </c>
    </row>
    <row r="703" spans="1:41" x14ac:dyDescent="0.25">
      <c r="A703" s="53" t="s">
        <v>23</v>
      </c>
      <c r="B703" s="53" t="s">
        <v>1887</v>
      </c>
      <c r="C703" s="53" t="s">
        <v>1888</v>
      </c>
      <c r="D703" s="53" t="s">
        <v>1889</v>
      </c>
      <c r="E703" s="53" t="s">
        <v>1890</v>
      </c>
      <c r="F703" s="53" t="s">
        <v>775</v>
      </c>
      <c r="G703" s="53" t="s">
        <v>1813</v>
      </c>
      <c r="H703" s="53" t="s">
        <v>775</v>
      </c>
      <c r="I703" s="53" t="s">
        <v>1813</v>
      </c>
      <c r="J703" s="53" t="s">
        <v>1891</v>
      </c>
      <c r="K703" s="53" t="s">
        <v>1892</v>
      </c>
      <c r="L703" s="53" t="s">
        <v>1893</v>
      </c>
      <c r="M703" s="53" t="s">
        <v>1816</v>
      </c>
      <c r="N703" s="53" t="s">
        <v>1817</v>
      </c>
      <c r="O703" s="53" t="s">
        <v>1818</v>
      </c>
      <c r="P703" s="53" t="s">
        <v>1819</v>
      </c>
      <c r="Q703" s="53" t="s">
        <v>1820</v>
      </c>
      <c r="R703" s="53" t="s">
        <v>1821</v>
      </c>
      <c r="S703" s="53" t="s">
        <v>1894</v>
      </c>
      <c r="T703" s="53" t="s">
        <v>1895</v>
      </c>
      <c r="U703" s="53" t="s">
        <v>1824</v>
      </c>
      <c r="V703" s="53" t="s">
        <v>1825</v>
      </c>
      <c r="W703" s="53" t="s">
        <v>1837</v>
      </c>
      <c r="X703" s="53" t="s">
        <v>1825</v>
      </c>
      <c r="Y703" s="53" t="s">
        <v>1827</v>
      </c>
      <c r="Z703" s="53">
        <v>465.01</v>
      </c>
      <c r="AA703" s="53">
        <v>465.01</v>
      </c>
      <c r="AB703" s="53">
        <v>0</v>
      </c>
      <c r="AC703" s="53">
        <v>465.01</v>
      </c>
      <c r="AD703" s="53">
        <v>0</v>
      </c>
      <c r="AE703" s="53">
        <v>0</v>
      </c>
      <c r="AF703" s="53" t="s">
        <v>1828</v>
      </c>
      <c r="AG703" s="53" t="s">
        <v>1891</v>
      </c>
      <c r="AH703" s="53" t="s">
        <v>1892</v>
      </c>
      <c r="AI703" s="53" t="s">
        <v>1829</v>
      </c>
      <c r="AJ703" s="53" t="s">
        <v>1824</v>
      </c>
      <c r="AK703" s="53" t="s">
        <v>496</v>
      </c>
      <c r="AL703" s="53" t="s">
        <v>1830</v>
      </c>
      <c r="AM703" s="53" t="s">
        <v>1831</v>
      </c>
      <c r="AN703" s="53" t="s">
        <v>1769</v>
      </c>
      <c r="AO703" s="53" t="s">
        <v>641</v>
      </c>
    </row>
    <row r="704" spans="1:41" x14ac:dyDescent="0.25">
      <c r="A704" s="53" t="s">
        <v>23</v>
      </c>
      <c r="B704" s="53" t="s">
        <v>1977</v>
      </c>
      <c r="C704" s="53" t="s">
        <v>1978</v>
      </c>
      <c r="D704" s="53" t="s">
        <v>1841</v>
      </c>
      <c r="E704" s="53" t="s">
        <v>1842</v>
      </c>
      <c r="F704" s="53" t="s">
        <v>775</v>
      </c>
      <c r="G704" s="53" t="s">
        <v>1813</v>
      </c>
      <c r="H704" s="53" t="s">
        <v>775</v>
      </c>
      <c r="I704" s="53" t="s">
        <v>1813</v>
      </c>
      <c r="J704" s="53" t="s">
        <v>1843</v>
      </c>
      <c r="K704" s="53" t="s">
        <v>1844</v>
      </c>
      <c r="L704" s="53" t="s">
        <v>1979</v>
      </c>
      <c r="M704" s="53" t="s">
        <v>1816</v>
      </c>
      <c r="N704" s="53" t="s">
        <v>1817</v>
      </c>
      <c r="O704" s="53" t="s">
        <v>1818</v>
      </c>
      <c r="P704" s="53" t="s">
        <v>1819</v>
      </c>
      <c r="Q704" s="53" t="s">
        <v>1820</v>
      </c>
      <c r="R704" s="53" t="s">
        <v>1821</v>
      </c>
      <c r="S704" s="53" t="s">
        <v>1980</v>
      </c>
      <c r="T704" s="53" t="s">
        <v>1981</v>
      </c>
      <c r="U704" s="53" t="s">
        <v>1824</v>
      </c>
      <c r="V704" s="53" t="s">
        <v>1825</v>
      </c>
      <c r="W704" s="53" t="s">
        <v>1856</v>
      </c>
      <c r="X704" s="53" t="s">
        <v>1857</v>
      </c>
      <c r="Y704" s="53" t="s">
        <v>1827</v>
      </c>
      <c r="Z704" s="53">
        <v>45.56</v>
      </c>
      <c r="AA704" s="53">
        <v>44.86</v>
      </c>
      <c r="AB704" s="53">
        <v>0.7</v>
      </c>
      <c r="AC704" s="53">
        <v>44.86</v>
      </c>
      <c r="AD704" s="53">
        <v>0</v>
      </c>
      <c r="AE704" s="53">
        <v>0</v>
      </c>
      <c r="AF704" s="53" t="s">
        <v>1828</v>
      </c>
      <c r="AG704" s="53" t="s">
        <v>1843</v>
      </c>
      <c r="AH704" s="53" t="s">
        <v>1844</v>
      </c>
      <c r="AI704" s="53" t="s">
        <v>1849</v>
      </c>
      <c r="AJ704" s="53" t="s">
        <v>1824</v>
      </c>
      <c r="AK704" s="53" t="s">
        <v>496</v>
      </c>
      <c r="AL704" s="53" t="s">
        <v>1830</v>
      </c>
      <c r="AM704" s="53" t="s">
        <v>1831</v>
      </c>
      <c r="AN704" s="53" t="s">
        <v>1769</v>
      </c>
      <c r="AO704" s="53" t="s">
        <v>641</v>
      </c>
    </row>
    <row r="705" spans="1:41" x14ac:dyDescent="0.25">
      <c r="A705" s="53" t="s">
        <v>23</v>
      </c>
      <c r="B705" s="53" t="s">
        <v>1896</v>
      </c>
      <c r="C705" s="53" t="s">
        <v>1897</v>
      </c>
      <c r="D705" s="53" t="s">
        <v>1841</v>
      </c>
      <c r="E705" s="53" t="s">
        <v>1842</v>
      </c>
      <c r="F705" s="53" t="s">
        <v>775</v>
      </c>
      <c r="G705" s="53" t="s">
        <v>1813</v>
      </c>
      <c r="H705" s="53" t="s">
        <v>775</v>
      </c>
      <c r="I705" s="53" t="s">
        <v>1813</v>
      </c>
      <c r="J705" s="53" t="s">
        <v>1843</v>
      </c>
      <c r="K705" s="53" t="s">
        <v>1844</v>
      </c>
      <c r="L705" s="53" t="s">
        <v>1898</v>
      </c>
      <c r="M705" s="53" t="s">
        <v>1816</v>
      </c>
      <c r="N705" s="53" t="s">
        <v>1817</v>
      </c>
      <c r="O705" s="53" t="s">
        <v>1818</v>
      </c>
      <c r="P705" s="53" t="s">
        <v>1819</v>
      </c>
      <c r="Q705" s="53" t="s">
        <v>1820</v>
      </c>
      <c r="R705" s="53" t="s">
        <v>1821</v>
      </c>
      <c r="S705" s="53" t="s">
        <v>1899</v>
      </c>
      <c r="T705" s="53" t="s">
        <v>1900</v>
      </c>
      <c r="U705" s="53" t="s">
        <v>1824</v>
      </c>
      <c r="V705" s="53" t="s">
        <v>1825</v>
      </c>
      <c r="W705" s="53" t="s">
        <v>1833</v>
      </c>
      <c r="X705" s="53" t="s">
        <v>1834</v>
      </c>
      <c r="Y705" s="53" t="s">
        <v>1827</v>
      </c>
      <c r="Z705" s="53">
        <v>3.57</v>
      </c>
      <c r="AA705" s="53">
        <v>3.57</v>
      </c>
      <c r="AB705" s="53">
        <v>0</v>
      </c>
      <c r="AC705" s="53">
        <v>3.57</v>
      </c>
      <c r="AD705" s="53">
        <v>0</v>
      </c>
      <c r="AE705" s="53">
        <v>0</v>
      </c>
      <c r="AF705" s="53" t="s">
        <v>1828</v>
      </c>
      <c r="AG705" s="53" t="s">
        <v>1843</v>
      </c>
      <c r="AH705" s="53" t="s">
        <v>1844</v>
      </c>
      <c r="AI705" s="53" t="s">
        <v>1849</v>
      </c>
      <c r="AJ705" s="53" t="s">
        <v>1824</v>
      </c>
      <c r="AK705" s="53" t="s">
        <v>496</v>
      </c>
      <c r="AL705" s="53" t="s">
        <v>1830</v>
      </c>
      <c r="AM705" s="53" t="s">
        <v>1831</v>
      </c>
      <c r="AN705" s="53" t="s">
        <v>1769</v>
      </c>
      <c r="AO705" s="53" t="s">
        <v>641</v>
      </c>
    </row>
    <row r="706" spans="1:41" x14ac:dyDescent="0.25">
      <c r="A706" s="53" t="s">
        <v>23</v>
      </c>
      <c r="B706" s="53" t="s">
        <v>1896</v>
      </c>
      <c r="C706" s="53" t="s">
        <v>1897</v>
      </c>
      <c r="D706" s="53" t="s">
        <v>1841</v>
      </c>
      <c r="E706" s="53" t="s">
        <v>1842</v>
      </c>
      <c r="F706" s="53" t="s">
        <v>775</v>
      </c>
      <c r="G706" s="53" t="s">
        <v>1813</v>
      </c>
      <c r="H706" s="53" t="s">
        <v>775</v>
      </c>
      <c r="I706" s="53" t="s">
        <v>1813</v>
      </c>
      <c r="J706" s="53" t="s">
        <v>1843</v>
      </c>
      <c r="K706" s="53" t="s">
        <v>1844</v>
      </c>
      <c r="L706" s="53" t="s">
        <v>1898</v>
      </c>
      <c r="M706" s="53" t="s">
        <v>1816</v>
      </c>
      <c r="N706" s="53" t="s">
        <v>1817</v>
      </c>
      <c r="O706" s="53" t="s">
        <v>1818</v>
      </c>
      <c r="P706" s="53" t="s">
        <v>1819</v>
      </c>
      <c r="Q706" s="53" t="s">
        <v>1820</v>
      </c>
      <c r="R706" s="53" t="s">
        <v>1821</v>
      </c>
      <c r="S706" s="53" t="s">
        <v>1899</v>
      </c>
      <c r="T706" s="53" t="s">
        <v>1900</v>
      </c>
      <c r="U706" s="53" t="s">
        <v>1824</v>
      </c>
      <c r="V706" s="53" t="s">
        <v>1825</v>
      </c>
      <c r="W706" s="53" t="s">
        <v>1848</v>
      </c>
      <c r="X706" s="53" t="s">
        <v>1825</v>
      </c>
      <c r="Y706" s="53" t="s">
        <v>1827</v>
      </c>
      <c r="Z706" s="53">
        <v>804.07</v>
      </c>
      <c r="AA706" s="53">
        <v>804.07</v>
      </c>
      <c r="AB706" s="53">
        <v>0</v>
      </c>
      <c r="AC706" s="53">
        <v>804.07</v>
      </c>
      <c r="AD706" s="53">
        <v>0</v>
      </c>
      <c r="AE706" s="53">
        <v>0</v>
      </c>
      <c r="AF706" s="53" t="s">
        <v>1828</v>
      </c>
      <c r="AG706" s="53" t="s">
        <v>1843</v>
      </c>
      <c r="AH706" s="53" t="s">
        <v>1844</v>
      </c>
      <c r="AI706" s="53" t="s">
        <v>1849</v>
      </c>
      <c r="AJ706" s="53" t="s">
        <v>1824</v>
      </c>
      <c r="AK706" s="53" t="s">
        <v>496</v>
      </c>
      <c r="AL706" s="53" t="s">
        <v>1830</v>
      </c>
      <c r="AM706" s="53" t="s">
        <v>1831</v>
      </c>
      <c r="AN706" s="53" t="s">
        <v>1769</v>
      </c>
      <c r="AO706" s="53" t="s">
        <v>641</v>
      </c>
    </row>
    <row r="707" spans="1:41" x14ac:dyDescent="0.25">
      <c r="A707" s="53" t="s">
        <v>23</v>
      </c>
      <c r="B707" s="53" t="s">
        <v>1901</v>
      </c>
      <c r="C707" s="53" t="s">
        <v>1902</v>
      </c>
      <c r="D707" s="53" t="s">
        <v>1903</v>
      </c>
      <c r="E707" s="53" t="s">
        <v>220</v>
      </c>
      <c r="F707" s="53" t="s">
        <v>775</v>
      </c>
      <c r="G707" s="53" t="s">
        <v>1813</v>
      </c>
      <c r="H707" s="53" t="s">
        <v>775</v>
      </c>
      <c r="I707" s="53" t="s">
        <v>1813</v>
      </c>
      <c r="J707" s="53" t="s">
        <v>1904</v>
      </c>
      <c r="K707" s="53" t="s">
        <v>1905</v>
      </c>
      <c r="L707" s="53" t="s">
        <v>1906</v>
      </c>
      <c r="M707" s="53" t="s">
        <v>1816</v>
      </c>
      <c r="N707" s="53" t="s">
        <v>1817</v>
      </c>
      <c r="O707" s="53" t="s">
        <v>1818</v>
      </c>
      <c r="P707" s="53" t="s">
        <v>1819</v>
      </c>
      <c r="Q707" s="53" t="s">
        <v>1820</v>
      </c>
      <c r="R707" s="53" t="s">
        <v>1821</v>
      </c>
      <c r="S707" s="53" t="s">
        <v>1907</v>
      </c>
      <c r="T707" s="53" t="s">
        <v>1908</v>
      </c>
      <c r="U707" s="53" t="s">
        <v>1824</v>
      </c>
      <c r="V707" s="53" t="s">
        <v>1825</v>
      </c>
      <c r="W707" s="53" t="s">
        <v>1826</v>
      </c>
      <c r="X707" s="53" t="s">
        <v>1825</v>
      </c>
      <c r="Y707" s="53" t="s">
        <v>1827</v>
      </c>
      <c r="Z707" s="53">
        <v>6288.38</v>
      </c>
      <c r="AA707" s="53">
        <v>6288.38</v>
      </c>
      <c r="AB707" s="53">
        <v>0</v>
      </c>
      <c r="AC707" s="53">
        <v>6288.38</v>
      </c>
      <c r="AD707" s="53">
        <v>0</v>
      </c>
      <c r="AE707" s="53">
        <v>0</v>
      </c>
      <c r="AF707" s="53" t="s">
        <v>1828</v>
      </c>
      <c r="AG707" s="53" t="s">
        <v>1904</v>
      </c>
      <c r="AH707" s="53" t="s">
        <v>1905</v>
      </c>
      <c r="AI707" s="53" t="s">
        <v>1829</v>
      </c>
      <c r="AJ707" s="53" t="s">
        <v>1824</v>
      </c>
      <c r="AK707" s="53" t="s">
        <v>496</v>
      </c>
      <c r="AL707" s="53" t="s">
        <v>1830</v>
      </c>
      <c r="AM707" s="53" t="s">
        <v>1831</v>
      </c>
      <c r="AN707" s="53" t="s">
        <v>1766</v>
      </c>
      <c r="AO707" s="53" t="s">
        <v>483</v>
      </c>
    </row>
    <row r="708" spans="1:41" x14ac:dyDescent="0.25">
      <c r="A708" s="53" t="s">
        <v>23</v>
      </c>
      <c r="B708" s="53" t="s">
        <v>1901</v>
      </c>
      <c r="C708" s="53" t="s">
        <v>1902</v>
      </c>
      <c r="D708" s="53" t="s">
        <v>1903</v>
      </c>
      <c r="E708" s="53" t="s">
        <v>220</v>
      </c>
      <c r="F708" s="53" t="s">
        <v>775</v>
      </c>
      <c r="G708" s="53" t="s">
        <v>1813</v>
      </c>
      <c r="H708" s="53" t="s">
        <v>775</v>
      </c>
      <c r="I708" s="53" t="s">
        <v>1813</v>
      </c>
      <c r="J708" s="53" t="s">
        <v>1904</v>
      </c>
      <c r="K708" s="53" t="s">
        <v>1905</v>
      </c>
      <c r="L708" s="53" t="s">
        <v>1906</v>
      </c>
      <c r="M708" s="53" t="s">
        <v>1816</v>
      </c>
      <c r="N708" s="53" t="s">
        <v>1817</v>
      </c>
      <c r="O708" s="53" t="s">
        <v>1818</v>
      </c>
      <c r="P708" s="53" t="s">
        <v>1819</v>
      </c>
      <c r="Q708" s="53" t="s">
        <v>1820</v>
      </c>
      <c r="R708" s="53" t="s">
        <v>1821</v>
      </c>
      <c r="S708" s="53" t="s">
        <v>1907</v>
      </c>
      <c r="T708" s="53" t="s">
        <v>1908</v>
      </c>
      <c r="U708" s="53" t="s">
        <v>1824</v>
      </c>
      <c r="V708" s="53" t="s">
        <v>1825</v>
      </c>
      <c r="W708" s="53" t="s">
        <v>1832</v>
      </c>
      <c r="X708" s="53" t="s">
        <v>1825</v>
      </c>
      <c r="Y708" s="53" t="s">
        <v>1827</v>
      </c>
      <c r="Z708" s="53">
        <v>24912.080000000002</v>
      </c>
      <c r="AA708" s="53">
        <v>24912.080000000002</v>
      </c>
      <c r="AB708" s="53">
        <v>0</v>
      </c>
      <c r="AC708" s="53">
        <v>24912.080000000002</v>
      </c>
      <c r="AD708" s="53">
        <v>0</v>
      </c>
      <c r="AE708" s="53">
        <v>0</v>
      </c>
      <c r="AF708" s="53" t="s">
        <v>1828</v>
      </c>
      <c r="AG708" s="53" t="s">
        <v>1904</v>
      </c>
      <c r="AH708" s="53" t="s">
        <v>1905</v>
      </c>
      <c r="AI708" s="53" t="s">
        <v>1829</v>
      </c>
      <c r="AJ708" s="53" t="s">
        <v>1824</v>
      </c>
      <c r="AK708" s="53" t="s">
        <v>496</v>
      </c>
      <c r="AL708" s="53" t="s">
        <v>1830</v>
      </c>
      <c r="AM708" s="53" t="s">
        <v>1831</v>
      </c>
      <c r="AN708" s="53" t="s">
        <v>1766</v>
      </c>
      <c r="AO708" s="53" t="s">
        <v>483</v>
      </c>
    </row>
    <row r="709" spans="1:41" x14ac:dyDescent="0.25">
      <c r="A709" s="53" t="s">
        <v>23</v>
      </c>
      <c r="B709" s="53" t="s">
        <v>1901</v>
      </c>
      <c r="C709" s="53" t="s">
        <v>1902</v>
      </c>
      <c r="D709" s="53" t="s">
        <v>1903</v>
      </c>
      <c r="E709" s="53" t="s">
        <v>220</v>
      </c>
      <c r="F709" s="53" t="s">
        <v>775</v>
      </c>
      <c r="G709" s="53" t="s">
        <v>1813</v>
      </c>
      <c r="H709" s="53" t="s">
        <v>775</v>
      </c>
      <c r="I709" s="53" t="s">
        <v>1813</v>
      </c>
      <c r="J709" s="53" t="s">
        <v>1904</v>
      </c>
      <c r="K709" s="53" t="s">
        <v>1905</v>
      </c>
      <c r="L709" s="53" t="s">
        <v>1906</v>
      </c>
      <c r="M709" s="53" t="s">
        <v>1816</v>
      </c>
      <c r="N709" s="53" t="s">
        <v>1817</v>
      </c>
      <c r="O709" s="53" t="s">
        <v>1818</v>
      </c>
      <c r="P709" s="53" t="s">
        <v>1819</v>
      </c>
      <c r="Q709" s="53" t="s">
        <v>1820</v>
      </c>
      <c r="R709" s="53" t="s">
        <v>1821</v>
      </c>
      <c r="S709" s="53" t="s">
        <v>1907</v>
      </c>
      <c r="T709" s="53" t="s">
        <v>1908</v>
      </c>
      <c r="U709" s="53" t="s">
        <v>1824</v>
      </c>
      <c r="V709" s="53" t="s">
        <v>1825</v>
      </c>
      <c r="W709" s="53" t="s">
        <v>1833</v>
      </c>
      <c r="X709" s="53" t="s">
        <v>1835</v>
      </c>
      <c r="Y709" s="53" t="s">
        <v>1827</v>
      </c>
      <c r="Z709" s="53">
        <v>0.87</v>
      </c>
      <c r="AA709" s="53">
        <v>0.87</v>
      </c>
      <c r="AB709" s="53">
        <v>0</v>
      </c>
      <c r="AC709" s="53">
        <v>0.87</v>
      </c>
      <c r="AD709" s="53">
        <v>0</v>
      </c>
      <c r="AE709" s="53">
        <v>0</v>
      </c>
      <c r="AF709" s="53" t="s">
        <v>1828</v>
      </c>
      <c r="AG709" s="53" t="s">
        <v>1904</v>
      </c>
      <c r="AH709" s="53" t="s">
        <v>1905</v>
      </c>
      <c r="AI709" s="53" t="s">
        <v>1829</v>
      </c>
      <c r="AJ709" s="53" t="s">
        <v>1824</v>
      </c>
      <c r="AK709" s="53" t="s">
        <v>496</v>
      </c>
      <c r="AL709" s="53" t="s">
        <v>1830</v>
      </c>
      <c r="AM709" s="53" t="s">
        <v>1831</v>
      </c>
      <c r="AN709" s="53" t="s">
        <v>1766</v>
      </c>
      <c r="AO709" s="53" t="s">
        <v>483</v>
      </c>
    </row>
    <row r="710" spans="1:41" x14ac:dyDescent="0.25">
      <c r="A710" s="53" t="s">
        <v>23</v>
      </c>
      <c r="B710" s="53" t="s">
        <v>1901</v>
      </c>
      <c r="C710" s="53" t="s">
        <v>1902</v>
      </c>
      <c r="D710" s="53" t="s">
        <v>1903</v>
      </c>
      <c r="E710" s="53" t="s">
        <v>220</v>
      </c>
      <c r="F710" s="53" t="s">
        <v>775</v>
      </c>
      <c r="G710" s="53" t="s">
        <v>1813</v>
      </c>
      <c r="H710" s="53" t="s">
        <v>775</v>
      </c>
      <c r="I710" s="53" t="s">
        <v>1813</v>
      </c>
      <c r="J710" s="53" t="s">
        <v>1904</v>
      </c>
      <c r="K710" s="53" t="s">
        <v>1905</v>
      </c>
      <c r="L710" s="53" t="s">
        <v>1906</v>
      </c>
      <c r="M710" s="53" t="s">
        <v>1816</v>
      </c>
      <c r="N710" s="53" t="s">
        <v>1817</v>
      </c>
      <c r="O710" s="53" t="s">
        <v>1818</v>
      </c>
      <c r="P710" s="53" t="s">
        <v>1819</v>
      </c>
      <c r="Q710" s="53" t="s">
        <v>1820</v>
      </c>
      <c r="R710" s="53" t="s">
        <v>1821</v>
      </c>
      <c r="S710" s="53" t="s">
        <v>1907</v>
      </c>
      <c r="T710" s="53" t="s">
        <v>1908</v>
      </c>
      <c r="U710" s="53" t="s">
        <v>1824</v>
      </c>
      <c r="V710" s="53" t="s">
        <v>1825</v>
      </c>
      <c r="W710" s="53" t="s">
        <v>1838</v>
      </c>
      <c r="X710" s="53" t="s">
        <v>1825</v>
      </c>
      <c r="Y710" s="53" t="s">
        <v>1827</v>
      </c>
      <c r="Z710" s="53">
        <v>2701.79</v>
      </c>
      <c r="AA710" s="53">
        <v>2701.79</v>
      </c>
      <c r="AB710" s="53">
        <v>0</v>
      </c>
      <c r="AC710" s="53">
        <v>2701.79</v>
      </c>
      <c r="AD710" s="53">
        <v>0</v>
      </c>
      <c r="AE710" s="53">
        <v>0</v>
      </c>
      <c r="AF710" s="53" t="s">
        <v>1828</v>
      </c>
      <c r="AG710" s="53" t="s">
        <v>1904</v>
      </c>
      <c r="AH710" s="53" t="s">
        <v>1905</v>
      </c>
      <c r="AI710" s="53" t="s">
        <v>1829</v>
      </c>
      <c r="AJ710" s="53" t="s">
        <v>1824</v>
      </c>
      <c r="AK710" s="53" t="s">
        <v>496</v>
      </c>
      <c r="AL710" s="53" t="s">
        <v>1830</v>
      </c>
      <c r="AM710" s="53" t="s">
        <v>1831</v>
      </c>
      <c r="AN710" s="53" t="s">
        <v>1766</v>
      </c>
      <c r="AO710" s="53" t="s">
        <v>483</v>
      </c>
    </row>
    <row r="711" spans="1:41" x14ac:dyDescent="0.25">
      <c r="A711" s="53" t="s">
        <v>23</v>
      </c>
      <c r="B711" s="53" t="s">
        <v>1909</v>
      </c>
      <c r="C711" s="53" t="s">
        <v>1910</v>
      </c>
      <c r="D711" s="53" t="s">
        <v>1903</v>
      </c>
      <c r="E711" s="53" t="s">
        <v>220</v>
      </c>
      <c r="F711" s="53" t="s">
        <v>775</v>
      </c>
      <c r="G711" s="53" t="s">
        <v>1813</v>
      </c>
      <c r="H711" s="53" t="s">
        <v>775</v>
      </c>
      <c r="I711" s="53" t="s">
        <v>1813</v>
      </c>
      <c r="J711" s="53" t="s">
        <v>1904</v>
      </c>
      <c r="K711" s="53" t="s">
        <v>1905</v>
      </c>
      <c r="L711" s="53" t="s">
        <v>1911</v>
      </c>
      <c r="M711" s="53" t="s">
        <v>1816</v>
      </c>
      <c r="N711" s="53" t="s">
        <v>1817</v>
      </c>
      <c r="O711" s="53" t="s">
        <v>1818</v>
      </c>
      <c r="P711" s="53" t="s">
        <v>1819</v>
      </c>
      <c r="Q711" s="53" t="s">
        <v>1820</v>
      </c>
      <c r="R711" s="53" t="s">
        <v>1821</v>
      </c>
      <c r="S711" s="53" t="s">
        <v>1912</v>
      </c>
      <c r="T711" s="53" t="s">
        <v>1913</v>
      </c>
      <c r="U711" s="53" t="s">
        <v>1824</v>
      </c>
      <c r="V711" s="53" t="s">
        <v>1825</v>
      </c>
      <c r="W711" s="53" t="s">
        <v>1856</v>
      </c>
      <c r="X711" s="53" t="s">
        <v>1857</v>
      </c>
      <c r="Y711" s="53" t="s">
        <v>1827</v>
      </c>
      <c r="Z711" s="53">
        <v>8494.69</v>
      </c>
      <c r="AA711" s="53">
        <v>8494.69</v>
      </c>
      <c r="AB711" s="53">
        <v>0</v>
      </c>
      <c r="AC711" s="53">
        <v>8494.69</v>
      </c>
      <c r="AD711" s="53">
        <v>0</v>
      </c>
      <c r="AE711" s="53">
        <v>0</v>
      </c>
      <c r="AF711" s="53" t="s">
        <v>1828</v>
      </c>
      <c r="AG711" s="53" t="s">
        <v>1904</v>
      </c>
      <c r="AH711" s="53" t="s">
        <v>1905</v>
      </c>
      <c r="AI711" s="53" t="s">
        <v>1829</v>
      </c>
      <c r="AJ711" s="53" t="s">
        <v>1824</v>
      </c>
      <c r="AK711" s="53" t="s">
        <v>496</v>
      </c>
      <c r="AL711" s="53" t="s">
        <v>1830</v>
      </c>
      <c r="AM711" s="53" t="s">
        <v>1831</v>
      </c>
      <c r="AN711" s="53" t="s">
        <v>1766</v>
      </c>
      <c r="AO711" s="53" t="s">
        <v>483</v>
      </c>
    </row>
    <row r="712" spans="1:41" x14ac:dyDescent="0.25">
      <c r="A712" s="53" t="s">
        <v>23</v>
      </c>
      <c r="B712" s="53" t="s">
        <v>1914</v>
      </c>
      <c r="C712" s="53" t="s">
        <v>1915</v>
      </c>
      <c r="D712" s="53" t="s">
        <v>1903</v>
      </c>
      <c r="E712" s="53" t="s">
        <v>220</v>
      </c>
      <c r="F712" s="53" t="s">
        <v>775</v>
      </c>
      <c r="G712" s="53" t="s">
        <v>1813</v>
      </c>
      <c r="H712" s="53" t="s">
        <v>775</v>
      </c>
      <c r="I712" s="53" t="s">
        <v>1813</v>
      </c>
      <c r="J712" s="53" t="s">
        <v>1904</v>
      </c>
      <c r="K712" s="53" t="s">
        <v>1905</v>
      </c>
      <c r="L712" s="53" t="s">
        <v>1916</v>
      </c>
      <c r="M712" s="53" t="s">
        <v>1816</v>
      </c>
      <c r="N712" s="53" t="s">
        <v>1817</v>
      </c>
      <c r="O712" s="53" t="s">
        <v>1818</v>
      </c>
      <c r="P712" s="53" t="s">
        <v>1819</v>
      </c>
      <c r="Q712" s="53" t="s">
        <v>1820</v>
      </c>
      <c r="R712" s="53" t="s">
        <v>1821</v>
      </c>
      <c r="S712" s="53" t="s">
        <v>1917</v>
      </c>
      <c r="T712" s="53" t="s">
        <v>1918</v>
      </c>
      <c r="U712" s="53" t="s">
        <v>1824</v>
      </c>
      <c r="V712" s="53" t="s">
        <v>1825</v>
      </c>
      <c r="W712" s="53" t="s">
        <v>1826</v>
      </c>
      <c r="X712" s="53" t="s">
        <v>1825</v>
      </c>
      <c r="Y712" s="53" t="s">
        <v>1827</v>
      </c>
      <c r="Z712" s="53">
        <v>480.27</v>
      </c>
      <c r="AA712" s="53">
        <v>480.27</v>
      </c>
      <c r="AB712" s="53">
        <v>0</v>
      </c>
      <c r="AC712" s="53">
        <v>480.27</v>
      </c>
      <c r="AD712" s="53">
        <v>0</v>
      </c>
      <c r="AE712" s="53">
        <v>0</v>
      </c>
      <c r="AF712" s="53" t="s">
        <v>1828</v>
      </c>
      <c r="AG712" s="53" t="s">
        <v>1904</v>
      </c>
      <c r="AH712" s="53" t="s">
        <v>1905</v>
      </c>
      <c r="AI712" s="53" t="s">
        <v>1829</v>
      </c>
      <c r="AJ712" s="53" t="s">
        <v>1824</v>
      </c>
      <c r="AK712" s="53" t="s">
        <v>496</v>
      </c>
      <c r="AL712" s="53" t="s">
        <v>1830</v>
      </c>
      <c r="AM712" s="53" t="s">
        <v>1831</v>
      </c>
      <c r="AN712" s="53" t="s">
        <v>220</v>
      </c>
      <c r="AO712" s="53" t="s">
        <v>483</v>
      </c>
    </row>
    <row r="713" spans="1:41" x14ac:dyDescent="0.25">
      <c r="A713" s="53" t="s">
        <v>23</v>
      </c>
      <c r="B713" s="53" t="s">
        <v>1914</v>
      </c>
      <c r="C713" s="53" t="s">
        <v>1915</v>
      </c>
      <c r="D713" s="53" t="s">
        <v>1903</v>
      </c>
      <c r="E713" s="53" t="s">
        <v>220</v>
      </c>
      <c r="F713" s="53" t="s">
        <v>775</v>
      </c>
      <c r="G713" s="53" t="s">
        <v>1813</v>
      </c>
      <c r="H713" s="53" t="s">
        <v>775</v>
      </c>
      <c r="I713" s="53" t="s">
        <v>1813</v>
      </c>
      <c r="J713" s="53" t="s">
        <v>1904</v>
      </c>
      <c r="K713" s="53" t="s">
        <v>1905</v>
      </c>
      <c r="L713" s="53" t="s">
        <v>1916</v>
      </c>
      <c r="M713" s="53" t="s">
        <v>1816</v>
      </c>
      <c r="N713" s="53" t="s">
        <v>1817</v>
      </c>
      <c r="O713" s="53" t="s">
        <v>1818</v>
      </c>
      <c r="P713" s="53" t="s">
        <v>1819</v>
      </c>
      <c r="Q713" s="53" t="s">
        <v>1820</v>
      </c>
      <c r="R713" s="53" t="s">
        <v>1821</v>
      </c>
      <c r="S713" s="53" t="s">
        <v>1917</v>
      </c>
      <c r="T713" s="53" t="s">
        <v>1918</v>
      </c>
      <c r="U713" s="53" t="s">
        <v>1824</v>
      </c>
      <c r="V713" s="53" t="s">
        <v>1825</v>
      </c>
      <c r="W713" s="53" t="s">
        <v>1832</v>
      </c>
      <c r="X713" s="53" t="s">
        <v>1825</v>
      </c>
      <c r="Y713" s="53" t="s">
        <v>1827</v>
      </c>
      <c r="Z713" s="53">
        <v>2110.84</v>
      </c>
      <c r="AA713" s="53">
        <v>2110.84</v>
      </c>
      <c r="AB713" s="53">
        <v>0</v>
      </c>
      <c r="AC713" s="53">
        <v>2110.84</v>
      </c>
      <c r="AD713" s="53">
        <v>0</v>
      </c>
      <c r="AE713" s="53">
        <v>0</v>
      </c>
      <c r="AF713" s="53" t="s">
        <v>1828</v>
      </c>
      <c r="AG713" s="53" t="s">
        <v>1904</v>
      </c>
      <c r="AH713" s="53" t="s">
        <v>1905</v>
      </c>
      <c r="AI713" s="53" t="s">
        <v>1829</v>
      </c>
      <c r="AJ713" s="53" t="s">
        <v>1824</v>
      </c>
      <c r="AK713" s="53" t="s">
        <v>496</v>
      </c>
      <c r="AL713" s="53" t="s">
        <v>1830</v>
      </c>
      <c r="AM713" s="53" t="s">
        <v>1831</v>
      </c>
      <c r="AN713" s="53" t="s">
        <v>220</v>
      </c>
      <c r="AO713" s="53" t="s">
        <v>483</v>
      </c>
    </row>
    <row r="714" spans="1:41" x14ac:dyDescent="0.25">
      <c r="A714" s="53" t="s">
        <v>23</v>
      </c>
      <c r="B714" s="53" t="s">
        <v>1914</v>
      </c>
      <c r="C714" s="53" t="s">
        <v>1915</v>
      </c>
      <c r="D714" s="53" t="s">
        <v>1903</v>
      </c>
      <c r="E714" s="53" t="s">
        <v>220</v>
      </c>
      <c r="F714" s="53" t="s">
        <v>775</v>
      </c>
      <c r="G714" s="53" t="s">
        <v>1813</v>
      </c>
      <c r="H714" s="53" t="s">
        <v>775</v>
      </c>
      <c r="I714" s="53" t="s">
        <v>1813</v>
      </c>
      <c r="J714" s="53" t="s">
        <v>1904</v>
      </c>
      <c r="K714" s="53" t="s">
        <v>1905</v>
      </c>
      <c r="L714" s="53" t="s">
        <v>1916</v>
      </c>
      <c r="M714" s="53" t="s">
        <v>1816</v>
      </c>
      <c r="N714" s="53" t="s">
        <v>1817</v>
      </c>
      <c r="O714" s="53" t="s">
        <v>1818</v>
      </c>
      <c r="P714" s="53" t="s">
        <v>1819</v>
      </c>
      <c r="Q714" s="53" t="s">
        <v>1820</v>
      </c>
      <c r="R714" s="53" t="s">
        <v>1821</v>
      </c>
      <c r="S714" s="53" t="s">
        <v>1917</v>
      </c>
      <c r="T714" s="53" t="s">
        <v>1918</v>
      </c>
      <c r="U714" s="53" t="s">
        <v>1824</v>
      </c>
      <c r="V714" s="53" t="s">
        <v>1825</v>
      </c>
      <c r="W714" s="53" t="s">
        <v>1833</v>
      </c>
      <c r="X714" s="53" t="s">
        <v>1835</v>
      </c>
      <c r="Y714" s="53" t="s">
        <v>1827</v>
      </c>
      <c r="Z714" s="53">
        <v>63.46</v>
      </c>
      <c r="AA714" s="53">
        <v>63.46</v>
      </c>
      <c r="AB714" s="53">
        <v>0</v>
      </c>
      <c r="AC714" s="53">
        <v>63.46</v>
      </c>
      <c r="AD714" s="53">
        <v>0</v>
      </c>
      <c r="AE714" s="53">
        <v>0</v>
      </c>
      <c r="AF714" s="53" t="s">
        <v>1828</v>
      </c>
      <c r="AG714" s="53" t="s">
        <v>1904</v>
      </c>
      <c r="AH714" s="53" t="s">
        <v>1905</v>
      </c>
      <c r="AI714" s="53" t="s">
        <v>1829</v>
      </c>
      <c r="AJ714" s="53" t="s">
        <v>1824</v>
      </c>
      <c r="AK714" s="53" t="s">
        <v>496</v>
      </c>
      <c r="AL714" s="53" t="s">
        <v>1830</v>
      </c>
      <c r="AM714" s="53" t="s">
        <v>1831</v>
      </c>
      <c r="AN714" s="53" t="s">
        <v>220</v>
      </c>
      <c r="AO714" s="53" t="s">
        <v>483</v>
      </c>
    </row>
    <row r="715" spans="1:41" x14ac:dyDescent="0.25">
      <c r="A715" s="53" t="s">
        <v>23</v>
      </c>
      <c r="B715" s="53" t="s">
        <v>1914</v>
      </c>
      <c r="C715" s="53" t="s">
        <v>1915</v>
      </c>
      <c r="D715" s="53" t="s">
        <v>1903</v>
      </c>
      <c r="E715" s="53" t="s">
        <v>220</v>
      </c>
      <c r="F715" s="53" t="s">
        <v>775</v>
      </c>
      <c r="G715" s="53" t="s">
        <v>1813</v>
      </c>
      <c r="H715" s="53" t="s">
        <v>775</v>
      </c>
      <c r="I715" s="53" t="s">
        <v>1813</v>
      </c>
      <c r="J715" s="53" t="s">
        <v>1904</v>
      </c>
      <c r="K715" s="53" t="s">
        <v>1905</v>
      </c>
      <c r="L715" s="53" t="s">
        <v>1916</v>
      </c>
      <c r="M715" s="53" t="s">
        <v>1816</v>
      </c>
      <c r="N715" s="53" t="s">
        <v>1817</v>
      </c>
      <c r="O715" s="53" t="s">
        <v>1818</v>
      </c>
      <c r="P715" s="53" t="s">
        <v>1819</v>
      </c>
      <c r="Q715" s="53" t="s">
        <v>1820</v>
      </c>
      <c r="R715" s="53" t="s">
        <v>1821</v>
      </c>
      <c r="S715" s="53" t="s">
        <v>1917</v>
      </c>
      <c r="T715" s="53" t="s">
        <v>1918</v>
      </c>
      <c r="U715" s="53" t="s">
        <v>1824</v>
      </c>
      <c r="V715" s="53" t="s">
        <v>1825</v>
      </c>
      <c r="W715" s="53" t="s">
        <v>1838</v>
      </c>
      <c r="X715" s="53" t="s">
        <v>1825</v>
      </c>
      <c r="Y715" s="53" t="s">
        <v>1827</v>
      </c>
      <c r="Z715" s="53">
        <v>850.43</v>
      </c>
      <c r="AA715" s="53">
        <v>850.43</v>
      </c>
      <c r="AB715" s="53">
        <v>0</v>
      </c>
      <c r="AC715" s="53">
        <v>850.43</v>
      </c>
      <c r="AD715" s="53">
        <v>0</v>
      </c>
      <c r="AE715" s="53">
        <v>0</v>
      </c>
      <c r="AF715" s="53" t="s">
        <v>1828</v>
      </c>
      <c r="AG715" s="53" t="s">
        <v>1904</v>
      </c>
      <c r="AH715" s="53" t="s">
        <v>1905</v>
      </c>
      <c r="AI715" s="53" t="s">
        <v>1829</v>
      </c>
      <c r="AJ715" s="53" t="s">
        <v>1824</v>
      </c>
      <c r="AK715" s="53" t="s">
        <v>496</v>
      </c>
      <c r="AL715" s="53" t="s">
        <v>1830</v>
      </c>
      <c r="AM715" s="53" t="s">
        <v>1831</v>
      </c>
      <c r="AN715" s="53" t="s">
        <v>220</v>
      </c>
      <c r="AO715" s="53" t="s">
        <v>483</v>
      </c>
    </row>
    <row r="716" spans="1:41" x14ac:dyDescent="0.25">
      <c r="A716" s="53" t="s">
        <v>23</v>
      </c>
      <c r="B716" s="53" t="s">
        <v>1919</v>
      </c>
      <c r="C716" s="53" t="s">
        <v>1920</v>
      </c>
      <c r="D716" s="53" t="s">
        <v>1903</v>
      </c>
      <c r="E716" s="53" t="s">
        <v>220</v>
      </c>
      <c r="F716" s="53" t="s">
        <v>775</v>
      </c>
      <c r="G716" s="53" t="s">
        <v>1813</v>
      </c>
      <c r="H716" s="53" t="s">
        <v>775</v>
      </c>
      <c r="I716" s="53" t="s">
        <v>1813</v>
      </c>
      <c r="J716" s="53" t="s">
        <v>1904</v>
      </c>
      <c r="K716" s="53" t="s">
        <v>1905</v>
      </c>
      <c r="L716" s="53" t="s">
        <v>1921</v>
      </c>
      <c r="M716" s="53" t="s">
        <v>1816</v>
      </c>
      <c r="N716" s="53" t="s">
        <v>1817</v>
      </c>
      <c r="O716" s="53" t="s">
        <v>1818</v>
      </c>
      <c r="P716" s="53" t="s">
        <v>1819</v>
      </c>
      <c r="Q716" s="53" t="s">
        <v>1820</v>
      </c>
      <c r="R716" s="53" t="s">
        <v>1821</v>
      </c>
      <c r="S716" s="53" t="s">
        <v>1922</v>
      </c>
      <c r="T716" s="53" t="s">
        <v>1923</v>
      </c>
      <c r="U716" s="53" t="s">
        <v>1824</v>
      </c>
      <c r="V716" s="53" t="s">
        <v>1825</v>
      </c>
      <c r="W716" s="53" t="s">
        <v>1856</v>
      </c>
      <c r="X716" s="53" t="s">
        <v>1857</v>
      </c>
      <c r="Y716" s="53" t="s">
        <v>1827</v>
      </c>
      <c r="Z716" s="53">
        <v>1539.03</v>
      </c>
      <c r="AA716" s="53">
        <v>1539.03</v>
      </c>
      <c r="AB716" s="53">
        <v>0</v>
      </c>
      <c r="AC716" s="53">
        <v>1539.03</v>
      </c>
      <c r="AD716" s="53">
        <v>0</v>
      </c>
      <c r="AE716" s="53">
        <v>0</v>
      </c>
      <c r="AF716" s="53" t="s">
        <v>1828</v>
      </c>
      <c r="AG716" s="53" t="s">
        <v>1904</v>
      </c>
      <c r="AH716" s="53" t="s">
        <v>1905</v>
      </c>
      <c r="AI716" s="53" t="s">
        <v>1829</v>
      </c>
      <c r="AJ716" s="53" t="s">
        <v>1824</v>
      </c>
      <c r="AK716" s="53" t="s">
        <v>496</v>
      </c>
      <c r="AL716" s="53" t="s">
        <v>1830</v>
      </c>
      <c r="AM716" s="53" t="s">
        <v>1831</v>
      </c>
      <c r="AN716" s="53" t="s">
        <v>220</v>
      </c>
      <c r="AO716" s="53" t="s">
        <v>483</v>
      </c>
    </row>
    <row r="717" spans="1:41" x14ac:dyDescent="0.25">
      <c r="A717" s="53" t="s">
        <v>23</v>
      </c>
      <c r="B717" s="53" t="s">
        <v>1984</v>
      </c>
      <c r="C717" s="53" t="s">
        <v>1985</v>
      </c>
      <c r="D717" s="53" t="s">
        <v>1903</v>
      </c>
      <c r="E717" s="53" t="s">
        <v>220</v>
      </c>
      <c r="F717" s="53" t="s">
        <v>775</v>
      </c>
      <c r="G717" s="53" t="s">
        <v>1813</v>
      </c>
      <c r="H717" s="53" t="s">
        <v>775</v>
      </c>
      <c r="I717" s="53" t="s">
        <v>1813</v>
      </c>
      <c r="J717" s="53" t="s">
        <v>1904</v>
      </c>
      <c r="K717" s="53" t="s">
        <v>1905</v>
      </c>
      <c r="L717" s="53" t="s">
        <v>1926</v>
      </c>
      <c r="M717" s="53" t="s">
        <v>1816</v>
      </c>
      <c r="N717" s="53" t="s">
        <v>1817</v>
      </c>
      <c r="O717" s="53" t="s">
        <v>1818</v>
      </c>
      <c r="P717" s="53" t="s">
        <v>1819</v>
      </c>
      <c r="Q717" s="53" t="s">
        <v>1820</v>
      </c>
      <c r="R717" s="53" t="s">
        <v>1821</v>
      </c>
      <c r="S717" s="53" t="s">
        <v>1986</v>
      </c>
      <c r="T717" s="53" t="s">
        <v>1987</v>
      </c>
      <c r="U717" s="53" t="s">
        <v>1824</v>
      </c>
      <c r="V717" s="53" t="s">
        <v>1825</v>
      </c>
      <c r="W717" s="53" t="s">
        <v>1826</v>
      </c>
      <c r="X717" s="53" t="s">
        <v>1825</v>
      </c>
      <c r="Y717" s="53" t="s">
        <v>1827</v>
      </c>
      <c r="Z717" s="53">
        <v>178.8</v>
      </c>
      <c r="AA717" s="53">
        <v>178.8</v>
      </c>
      <c r="AB717" s="53">
        <v>0</v>
      </c>
      <c r="AC717" s="53">
        <v>178.8</v>
      </c>
      <c r="AD717" s="53">
        <v>0</v>
      </c>
      <c r="AE717" s="53">
        <v>0</v>
      </c>
      <c r="AF717" s="53" t="s">
        <v>1828</v>
      </c>
      <c r="AG717" s="53" t="s">
        <v>1904</v>
      </c>
      <c r="AH717" s="53" t="s">
        <v>1905</v>
      </c>
      <c r="AI717" s="53" t="s">
        <v>1829</v>
      </c>
      <c r="AJ717" s="53" t="s">
        <v>1824</v>
      </c>
      <c r="AK717" s="53" t="s">
        <v>496</v>
      </c>
      <c r="AL717" s="53" t="s">
        <v>1830</v>
      </c>
      <c r="AM717" s="53" t="s">
        <v>1831</v>
      </c>
      <c r="AN717" s="53" t="s">
        <v>220</v>
      </c>
      <c r="AO717" s="53" t="s">
        <v>483</v>
      </c>
    </row>
    <row r="718" spans="1:41" x14ac:dyDescent="0.25">
      <c r="A718" s="53" t="s">
        <v>23</v>
      </c>
      <c r="B718" s="53" t="s">
        <v>1984</v>
      </c>
      <c r="C718" s="53" t="s">
        <v>1985</v>
      </c>
      <c r="D718" s="53" t="s">
        <v>1903</v>
      </c>
      <c r="E718" s="53" t="s">
        <v>220</v>
      </c>
      <c r="F718" s="53" t="s">
        <v>775</v>
      </c>
      <c r="G718" s="53" t="s">
        <v>1813</v>
      </c>
      <c r="H718" s="53" t="s">
        <v>775</v>
      </c>
      <c r="I718" s="53" t="s">
        <v>1813</v>
      </c>
      <c r="J718" s="53" t="s">
        <v>1904</v>
      </c>
      <c r="K718" s="53" t="s">
        <v>1905</v>
      </c>
      <c r="L718" s="53" t="s">
        <v>1926</v>
      </c>
      <c r="M718" s="53" t="s">
        <v>1816</v>
      </c>
      <c r="N718" s="53" t="s">
        <v>1817</v>
      </c>
      <c r="O718" s="53" t="s">
        <v>1818</v>
      </c>
      <c r="P718" s="53" t="s">
        <v>1819</v>
      </c>
      <c r="Q718" s="53" t="s">
        <v>1820</v>
      </c>
      <c r="R718" s="53" t="s">
        <v>1821</v>
      </c>
      <c r="S718" s="53" t="s">
        <v>1986</v>
      </c>
      <c r="T718" s="53" t="s">
        <v>1987</v>
      </c>
      <c r="U718" s="53" t="s">
        <v>1824</v>
      </c>
      <c r="V718" s="53" t="s">
        <v>1825</v>
      </c>
      <c r="W718" s="53" t="s">
        <v>1832</v>
      </c>
      <c r="X718" s="53" t="s">
        <v>1825</v>
      </c>
      <c r="Y718" s="53" t="s">
        <v>1827</v>
      </c>
      <c r="Z718" s="53">
        <v>1092.03</v>
      </c>
      <c r="AA718" s="53">
        <v>1092.03</v>
      </c>
      <c r="AB718" s="53">
        <v>0</v>
      </c>
      <c r="AC718" s="53">
        <v>1092.03</v>
      </c>
      <c r="AD718" s="53">
        <v>0</v>
      </c>
      <c r="AE718" s="53">
        <v>0</v>
      </c>
      <c r="AF718" s="53" t="s">
        <v>1828</v>
      </c>
      <c r="AG718" s="53" t="s">
        <v>1904</v>
      </c>
      <c r="AH718" s="53" t="s">
        <v>1905</v>
      </c>
      <c r="AI718" s="53" t="s">
        <v>1829</v>
      </c>
      <c r="AJ718" s="53" t="s">
        <v>1824</v>
      </c>
      <c r="AK718" s="53" t="s">
        <v>496</v>
      </c>
      <c r="AL718" s="53" t="s">
        <v>1830</v>
      </c>
      <c r="AM718" s="53" t="s">
        <v>1831</v>
      </c>
      <c r="AN718" s="53" t="s">
        <v>220</v>
      </c>
      <c r="AO718" s="53" t="s">
        <v>483</v>
      </c>
    </row>
    <row r="719" spans="1:41" x14ac:dyDescent="0.25">
      <c r="A719" s="53" t="s">
        <v>23</v>
      </c>
      <c r="B719" s="53" t="s">
        <v>1984</v>
      </c>
      <c r="C719" s="53" t="s">
        <v>1985</v>
      </c>
      <c r="D719" s="53" t="s">
        <v>1903</v>
      </c>
      <c r="E719" s="53" t="s">
        <v>220</v>
      </c>
      <c r="F719" s="53" t="s">
        <v>775</v>
      </c>
      <c r="G719" s="53" t="s">
        <v>1813</v>
      </c>
      <c r="H719" s="53" t="s">
        <v>775</v>
      </c>
      <c r="I719" s="53" t="s">
        <v>1813</v>
      </c>
      <c r="J719" s="53" t="s">
        <v>1904</v>
      </c>
      <c r="K719" s="53" t="s">
        <v>1905</v>
      </c>
      <c r="L719" s="53" t="s">
        <v>1926</v>
      </c>
      <c r="M719" s="53" t="s">
        <v>1816</v>
      </c>
      <c r="N719" s="53" t="s">
        <v>1817</v>
      </c>
      <c r="O719" s="53" t="s">
        <v>1818</v>
      </c>
      <c r="P719" s="53" t="s">
        <v>1819</v>
      </c>
      <c r="Q719" s="53" t="s">
        <v>1820</v>
      </c>
      <c r="R719" s="53" t="s">
        <v>1821</v>
      </c>
      <c r="S719" s="53" t="s">
        <v>1986</v>
      </c>
      <c r="T719" s="53" t="s">
        <v>1987</v>
      </c>
      <c r="U719" s="53" t="s">
        <v>1824</v>
      </c>
      <c r="V719" s="53" t="s">
        <v>1825</v>
      </c>
      <c r="W719" s="53" t="s">
        <v>1833</v>
      </c>
      <c r="X719" s="53" t="s">
        <v>1835</v>
      </c>
      <c r="Y719" s="53" t="s">
        <v>1827</v>
      </c>
      <c r="Z719" s="53">
        <v>556.79</v>
      </c>
      <c r="AA719" s="53">
        <v>556.79</v>
      </c>
      <c r="AB719" s="53">
        <v>0</v>
      </c>
      <c r="AC719" s="53">
        <v>556.79</v>
      </c>
      <c r="AD719" s="53">
        <v>0</v>
      </c>
      <c r="AE719" s="53">
        <v>0</v>
      </c>
      <c r="AF719" s="53" t="s">
        <v>1828</v>
      </c>
      <c r="AG719" s="53" t="s">
        <v>1904</v>
      </c>
      <c r="AH719" s="53" t="s">
        <v>1905</v>
      </c>
      <c r="AI719" s="53" t="s">
        <v>1829</v>
      </c>
      <c r="AJ719" s="53" t="s">
        <v>1824</v>
      </c>
      <c r="AK719" s="53" t="s">
        <v>496</v>
      </c>
      <c r="AL719" s="53" t="s">
        <v>1830</v>
      </c>
      <c r="AM719" s="53" t="s">
        <v>1831</v>
      </c>
      <c r="AN719" s="53" t="s">
        <v>220</v>
      </c>
      <c r="AO719" s="53" t="s">
        <v>483</v>
      </c>
    </row>
    <row r="720" spans="1:41" x14ac:dyDescent="0.25">
      <c r="A720" s="53" t="s">
        <v>23</v>
      </c>
      <c r="B720" s="53" t="s">
        <v>1984</v>
      </c>
      <c r="C720" s="53" t="s">
        <v>1985</v>
      </c>
      <c r="D720" s="53" t="s">
        <v>1903</v>
      </c>
      <c r="E720" s="53" t="s">
        <v>220</v>
      </c>
      <c r="F720" s="53" t="s">
        <v>775</v>
      </c>
      <c r="G720" s="53" t="s">
        <v>1813</v>
      </c>
      <c r="H720" s="53" t="s">
        <v>775</v>
      </c>
      <c r="I720" s="53" t="s">
        <v>1813</v>
      </c>
      <c r="J720" s="53" t="s">
        <v>1904</v>
      </c>
      <c r="K720" s="53" t="s">
        <v>1905</v>
      </c>
      <c r="L720" s="53" t="s">
        <v>1926</v>
      </c>
      <c r="M720" s="53" t="s">
        <v>1816</v>
      </c>
      <c r="N720" s="53" t="s">
        <v>1817</v>
      </c>
      <c r="O720" s="53" t="s">
        <v>1818</v>
      </c>
      <c r="P720" s="53" t="s">
        <v>1819</v>
      </c>
      <c r="Q720" s="53" t="s">
        <v>1820</v>
      </c>
      <c r="R720" s="53" t="s">
        <v>1821</v>
      </c>
      <c r="S720" s="53" t="s">
        <v>1986</v>
      </c>
      <c r="T720" s="53" t="s">
        <v>1987</v>
      </c>
      <c r="U720" s="53" t="s">
        <v>1824</v>
      </c>
      <c r="V720" s="53" t="s">
        <v>1825</v>
      </c>
      <c r="W720" s="53" t="s">
        <v>1838</v>
      </c>
      <c r="X720" s="53" t="s">
        <v>1825</v>
      </c>
      <c r="Y720" s="53" t="s">
        <v>1827</v>
      </c>
      <c r="Z720" s="53">
        <v>272.38</v>
      </c>
      <c r="AA720" s="53">
        <v>272.38</v>
      </c>
      <c r="AB720" s="53">
        <v>0</v>
      </c>
      <c r="AC720" s="53">
        <v>272.38</v>
      </c>
      <c r="AD720" s="53">
        <v>0</v>
      </c>
      <c r="AE720" s="53">
        <v>0</v>
      </c>
      <c r="AF720" s="53" t="s">
        <v>1828</v>
      </c>
      <c r="AG720" s="53" t="s">
        <v>1904</v>
      </c>
      <c r="AH720" s="53" t="s">
        <v>1905</v>
      </c>
      <c r="AI720" s="53" t="s">
        <v>1829</v>
      </c>
      <c r="AJ720" s="53" t="s">
        <v>1824</v>
      </c>
      <c r="AK720" s="53" t="s">
        <v>496</v>
      </c>
      <c r="AL720" s="53" t="s">
        <v>1830</v>
      </c>
      <c r="AM720" s="53" t="s">
        <v>1831</v>
      </c>
      <c r="AN720" s="53" t="s">
        <v>220</v>
      </c>
      <c r="AO720" s="53" t="s">
        <v>483</v>
      </c>
    </row>
    <row r="721" spans="1:41" x14ac:dyDescent="0.25">
      <c r="A721" s="53" t="s">
        <v>23</v>
      </c>
      <c r="B721" s="53" t="s">
        <v>1924</v>
      </c>
      <c r="C721" s="53" t="s">
        <v>1925</v>
      </c>
      <c r="D721" s="53" t="s">
        <v>1903</v>
      </c>
      <c r="E721" s="53" t="s">
        <v>220</v>
      </c>
      <c r="F721" s="53" t="s">
        <v>775</v>
      </c>
      <c r="G721" s="53" t="s">
        <v>1813</v>
      </c>
      <c r="H721" s="53" t="s">
        <v>775</v>
      </c>
      <c r="I721" s="53" t="s">
        <v>1813</v>
      </c>
      <c r="J721" s="53" t="s">
        <v>1904</v>
      </c>
      <c r="K721" s="53" t="s">
        <v>1905</v>
      </c>
      <c r="L721" s="53" t="s">
        <v>1926</v>
      </c>
      <c r="M721" s="53" t="s">
        <v>1816</v>
      </c>
      <c r="N721" s="53" t="s">
        <v>1817</v>
      </c>
      <c r="O721" s="53" t="s">
        <v>1818</v>
      </c>
      <c r="P721" s="53" t="s">
        <v>1819</v>
      </c>
      <c r="Q721" s="53" t="s">
        <v>1820</v>
      </c>
      <c r="R721" s="53" t="s">
        <v>1821</v>
      </c>
      <c r="S721" s="53" t="s">
        <v>1927</v>
      </c>
      <c r="T721" s="53" t="s">
        <v>1928</v>
      </c>
      <c r="U721" s="53" t="s">
        <v>1824</v>
      </c>
      <c r="V721" s="53" t="s">
        <v>1825</v>
      </c>
      <c r="W721" s="53" t="s">
        <v>1856</v>
      </c>
      <c r="X721" s="53" t="s">
        <v>1857</v>
      </c>
      <c r="Y721" s="53" t="s">
        <v>1827</v>
      </c>
      <c r="Z721" s="53">
        <v>245.31</v>
      </c>
      <c r="AA721" s="53">
        <v>245.31</v>
      </c>
      <c r="AB721" s="53">
        <v>0</v>
      </c>
      <c r="AC721" s="53">
        <v>245.31</v>
      </c>
      <c r="AD721" s="53">
        <v>0</v>
      </c>
      <c r="AE721" s="53">
        <v>0</v>
      </c>
      <c r="AF721" s="53" t="s">
        <v>1828</v>
      </c>
      <c r="AG721" s="53" t="s">
        <v>1904</v>
      </c>
      <c r="AH721" s="53" t="s">
        <v>1905</v>
      </c>
      <c r="AI721" s="53" t="s">
        <v>1829</v>
      </c>
      <c r="AJ721" s="53" t="s">
        <v>1824</v>
      </c>
      <c r="AK721" s="53" t="s">
        <v>496</v>
      </c>
      <c r="AL721" s="53" t="s">
        <v>1830</v>
      </c>
      <c r="AM721" s="53" t="s">
        <v>1831</v>
      </c>
      <c r="AN721" s="53" t="s">
        <v>220</v>
      </c>
      <c r="AO721" s="53" t="s">
        <v>483</v>
      </c>
    </row>
    <row r="722" spans="1:41" x14ac:dyDescent="0.25">
      <c r="A722" s="53" t="s">
        <v>23</v>
      </c>
      <c r="B722" s="53" t="s">
        <v>1972</v>
      </c>
      <c r="C722" s="53" t="s">
        <v>1973</v>
      </c>
      <c r="D722" s="53" t="s">
        <v>1889</v>
      </c>
      <c r="E722" s="53" t="s">
        <v>1890</v>
      </c>
      <c r="F722" s="53" t="s">
        <v>775</v>
      </c>
      <c r="G722" s="53" t="s">
        <v>1813</v>
      </c>
      <c r="H722" s="53" t="s">
        <v>775</v>
      </c>
      <c r="I722" s="53" t="s">
        <v>1813</v>
      </c>
      <c r="J722" s="53" t="s">
        <v>1891</v>
      </c>
      <c r="K722" s="53" t="s">
        <v>1892</v>
      </c>
      <c r="L722" s="53" t="s">
        <v>1974</v>
      </c>
      <c r="M722" s="53" t="s">
        <v>1816</v>
      </c>
      <c r="N722" s="53" t="s">
        <v>1817</v>
      </c>
      <c r="O722" s="53" t="s">
        <v>1818</v>
      </c>
      <c r="P722" s="53" t="s">
        <v>1819</v>
      </c>
      <c r="Q722" s="53" t="s">
        <v>1820</v>
      </c>
      <c r="R722" s="53" t="s">
        <v>1821</v>
      </c>
      <c r="S722" s="53" t="s">
        <v>1975</v>
      </c>
      <c r="T722" s="53" t="s">
        <v>1976</v>
      </c>
      <c r="U722" s="53" t="s">
        <v>1824</v>
      </c>
      <c r="V722" s="53" t="s">
        <v>1825</v>
      </c>
      <c r="W722" s="53" t="s">
        <v>1832</v>
      </c>
      <c r="X722" s="53" t="s">
        <v>1825</v>
      </c>
      <c r="Y722" s="53" t="s">
        <v>1827</v>
      </c>
      <c r="Z722" s="53">
        <v>18006.04</v>
      </c>
      <c r="AA722" s="53">
        <v>18006.04</v>
      </c>
      <c r="AB722" s="53">
        <v>0</v>
      </c>
      <c r="AC722" s="53">
        <v>18006.04</v>
      </c>
      <c r="AD722" s="53">
        <v>0</v>
      </c>
      <c r="AE722" s="53">
        <v>0</v>
      </c>
      <c r="AF722" s="53" t="s">
        <v>1828</v>
      </c>
      <c r="AG722" s="53" t="s">
        <v>1891</v>
      </c>
      <c r="AH722" s="53" t="s">
        <v>1892</v>
      </c>
      <c r="AI722" s="53" t="s">
        <v>1829</v>
      </c>
      <c r="AJ722" s="53" t="s">
        <v>1824</v>
      </c>
      <c r="AK722" s="53" t="s">
        <v>496</v>
      </c>
      <c r="AL722" s="53" t="s">
        <v>1830</v>
      </c>
      <c r="AM722" s="53" t="s">
        <v>1831</v>
      </c>
      <c r="AN722" s="53" t="s">
        <v>1769</v>
      </c>
      <c r="AO722" s="53" t="s">
        <v>641</v>
      </c>
    </row>
    <row r="723" spans="1:41" x14ac:dyDescent="0.25">
      <c r="A723" s="53" t="s">
        <v>23</v>
      </c>
      <c r="B723" s="53" t="s">
        <v>1972</v>
      </c>
      <c r="C723" s="53" t="s">
        <v>1973</v>
      </c>
      <c r="D723" s="53" t="s">
        <v>1889</v>
      </c>
      <c r="E723" s="53" t="s">
        <v>1890</v>
      </c>
      <c r="F723" s="53" t="s">
        <v>775</v>
      </c>
      <c r="G723" s="53" t="s">
        <v>1813</v>
      </c>
      <c r="H723" s="53" t="s">
        <v>775</v>
      </c>
      <c r="I723" s="53" t="s">
        <v>1813</v>
      </c>
      <c r="J723" s="53" t="s">
        <v>1891</v>
      </c>
      <c r="K723" s="53" t="s">
        <v>1892</v>
      </c>
      <c r="L723" s="53" t="s">
        <v>1974</v>
      </c>
      <c r="M723" s="53" t="s">
        <v>1816</v>
      </c>
      <c r="N723" s="53" t="s">
        <v>1817</v>
      </c>
      <c r="O723" s="53" t="s">
        <v>1818</v>
      </c>
      <c r="P723" s="53" t="s">
        <v>1819</v>
      </c>
      <c r="Q723" s="53" t="s">
        <v>1820</v>
      </c>
      <c r="R723" s="53" t="s">
        <v>1821</v>
      </c>
      <c r="S723" s="53" t="s">
        <v>1975</v>
      </c>
      <c r="T723" s="53" t="s">
        <v>1976</v>
      </c>
      <c r="U723" s="53" t="s">
        <v>1824</v>
      </c>
      <c r="V723" s="53" t="s">
        <v>1825</v>
      </c>
      <c r="W723" s="53" t="s">
        <v>1833</v>
      </c>
      <c r="X723" s="53" t="s">
        <v>1835</v>
      </c>
      <c r="Y723" s="53" t="s">
        <v>1827</v>
      </c>
      <c r="Z723" s="53">
        <v>40.4</v>
      </c>
      <c r="AA723" s="53">
        <v>40.4</v>
      </c>
      <c r="AB723" s="53">
        <v>0</v>
      </c>
      <c r="AC723" s="53">
        <v>40.4</v>
      </c>
      <c r="AD723" s="53">
        <v>0</v>
      </c>
      <c r="AE723" s="53">
        <v>0</v>
      </c>
      <c r="AF723" s="53" t="s">
        <v>1828</v>
      </c>
      <c r="AG723" s="53" t="s">
        <v>1891</v>
      </c>
      <c r="AH723" s="53" t="s">
        <v>1892</v>
      </c>
      <c r="AI723" s="53" t="s">
        <v>1829</v>
      </c>
      <c r="AJ723" s="53" t="s">
        <v>1824</v>
      </c>
      <c r="AK723" s="53" t="s">
        <v>496</v>
      </c>
      <c r="AL723" s="53" t="s">
        <v>1830</v>
      </c>
      <c r="AM723" s="53" t="s">
        <v>1831</v>
      </c>
      <c r="AN723" s="53" t="s">
        <v>1769</v>
      </c>
      <c r="AO723" s="53" t="s">
        <v>641</v>
      </c>
    </row>
    <row r="724" spans="1:41" x14ac:dyDescent="0.25">
      <c r="A724" s="53" t="s">
        <v>23</v>
      </c>
      <c r="B724" s="53" t="s">
        <v>1929</v>
      </c>
      <c r="C724" s="53" t="s">
        <v>1930</v>
      </c>
      <c r="D724" s="53" t="s">
        <v>1931</v>
      </c>
      <c r="E724" s="53" t="s">
        <v>1932</v>
      </c>
      <c r="F724" s="53" t="s">
        <v>775</v>
      </c>
      <c r="G724" s="53" t="s">
        <v>1813</v>
      </c>
      <c r="H724" s="53" t="s">
        <v>775</v>
      </c>
      <c r="I724" s="53" t="s">
        <v>1813</v>
      </c>
      <c r="J724" s="53" t="s">
        <v>1891</v>
      </c>
      <c r="K724" s="53" t="s">
        <v>1933</v>
      </c>
      <c r="L724" s="53" t="s">
        <v>1934</v>
      </c>
      <c r="M724" s="53" t="s">
        <v>1816</v>
      </c>
      <c r="N724" s="53" t="s">
        <v>1817</v>
      </c>
      <c r="O724" s="53" t="s">
        <v>1818</v>
      </c>
      <c r="P724" s="53" t="s">
        <v>1819</v>
      </c>
      <c r="Q724" s="53" t="s">
        <v>1820</v>
      </c>
      <c r="R724" s="53" t="s">
        <v>1821</v>
      </c>
      <c r="S724" s="53" t="s">
        <v>1965</v>
      </c>
      <c r="T724" s="53" t="s">
        <v>1966</v>
      </c>
      <c r="U724" s="53" t="s">
        <v>1824</v>
      </c>
      <c r="V724" s="53" t="s">
        <v>1825</v>
      </c>
      <c r="W724" s="53" t="s">
        <v>1856</v>
      </c>
      <c r="X724" s="53" t="s">
        <v>1857</v>
      </c>
      <c r="Y724" s="53" t="s">
        <v>1827</v>
      </c>
      <c r="Z724" s="53">
        <v>0.01</v>
      </c>
      <c r="AA724" s="53">
        <v>0.01</v>
      </c>
      <c r="AB724" s="53">
        <v>0</v>
      </c>
      <c r="AC724" s="53">
        <v>0.01</v>
      </c>
      <c r="AD724" s="53">
        <v>0</v>
      </c>
      <c r="AE724" s="53">
        <v>0</v>
      </c>
      <c r="AF724" s="53" t="s">
        <v>1828</v>
      </c>
      <c r="AG724" s="53" t="s">
        <v>1891</v>
      </c>
      <c r="AH724" s="53" t="s">
        <v>1937</v>
      </c>
      <c r="AI724" s="53" t="s">
        <v>1829</v>
      </c>
      <c r="AJ724" s="53" t="s">
        <v>1824</v>
      </c>
      <c r="AK724" s="53" t="s">
        <v>496</v>
      </c>
      <c r="AL724" s="53" t="s">
        <v>1830</v>
      </c>
      <c r="AM724" s="53" t="s">
        <v>1831</v>
      </c>
      <c r="AN724" s="53" t="s">
        <v>1769</v>
      </c>
      <c r="AO724" s="53" t="s">
        <v>641</v>
      </c>
    </row>
    <row r="725" spans="1:41" x14ac:dyDescent="0.25">
      <c r="A725" s="53" t="s">
        <v>23</v>
      </c>
      <c r="B725" s="53" t="s">
        <v>1929</v>
      </c>
      <c r="C725" s="53" t="s">
        <v>1930</v>
      </c>
      <c r="D725" s="53" t="s">
        <v>1931</v>
      </c>
      <c r="E725" s="53" t="s">
        <v>1932</v>
      </c>
      <c r="F725" s="53" t="s">
        <v>775</v>
      </c>
      <c r="G725" s="53" t="s">
        <v>1813</v>
      </c>
      <c r="H725" s="53" t="s">
        <v>775</v>
      </c>
      <c r="I725" s="53" t="s">
        <v>1813</v>
      </c>
      <c r="J725" s="53" t="s">
        <v>1891</v>
      </c>
      <c r="K725" s="53" t="s">
        <v>1933</v>
      </c>
      <c r="L725" s="53" t="s">
        <v>1934</v>
      </c>
      <c r="M725" s="53" t="s">
        <v>1816</v>
      </c>
      <c r="N725" s="53" t="s">
        <v>1817</v>
      </c>
      <c r="O725" s="53" t="s">
        <v>1818</v>
      </c>
      <c r="P725" s="53" t="s">
        <v>1819</v>
      </c>
      <c r="Q725" s="53" t="s">
        <v>1820</v>
      </c>
      <c r="R725" s="53" t="s">
        <v>1821</v>
      </c>
      <c r="S725" s="53" t="s">
        <v>1935</v>
      </c>
      <c r="T725" s="53" t="s">
        <v>1936</v>
      </c>
      <c r="U725" s="53" t="s">
        <v>1824</v>
      </c>
      <c r="V725" s="53" t="s">
        <v>1825</v>
      </c>
      <c r="W725" s="53" t="s">
        <v>1826</v>
      </c>
      <c r="X725" s="53" t="s">
        <v>1825</v>
      </c>
      <c r="Y725" s="53" t="s">
        <v>1827</v>
      </c>
      <c r="Z725" s="53">
        <v>68.28</v>
      </c>
      <c r="AA725" s="53">
        <v>68.28</v>
      </c>
      <c r="AB725" s="53">
        <v>0</v>
      </c>
      <c r="AC725" s="53">
        <v>68.28</v>
      </c>
      <c r="AD725" s="53">
        <v>0</v>
      </c>
      <c r="AE725" s="53">
        <v>0</v>
      </c>
      <c r="AF725" s="53" t="s">
        <v>1828</v>
      </c>
      <c r="AG725" s="53" t="s">
        <v>1891</v>
      </c>
      <c r="AH725" s="53" t="s">
        <v>1937</v>
      </c>
      <c r="AI725" s="53" t="s">
        <v>1829</v>
      </c>
      <c r="AJ725" s="53" t="s">
        <v>1824</v>
      </c>
      <c r="AK725" s="53" t="s">
        <v>496</v>
      </c>
      <c r="AL725" s="53" t="s">
        <v>1830</v>
      </c>
      <c r="AM725" s="53" t="s">
        <v>1831</v>
      </c>
      <c r="AN725" s="53" t="s">
        <v>1769</v>
      </c>
      <c r="AO725" s="53" t="s">
        <v>641</v>
      </c>
    </row>
    <row r="726" spans="1:41" x14ac:dyDescent="0.25">
      <c r="A726" s="53" t="s">
        <v>23</v>
      </c>
      <c r="B726" s="53" t="s">
        <v>1929</v>
      </c>
      <c r="C726" s="53" t="s">
        <v>1930</v>
      </c>
      <c r="D726" s="53" t="s">
        <v>1931</v>
      </c>
      <c r="E726" s="53" t="s">
        <v>1932</v>
      </c>
      <c r="F726" s="53" t="s">
        <v>775</v>
      </c>
      <c r="G726" s="53" t="s">
        <v>1813</v>
      </c>
      <c r="H726" s="53" t="s">
        <v>775</v>
      </c>
      <c r="I726" s="53" t="s">
        <v>1813</v>
      </c>
      <c r="J726" s="53" t="s">
        <v>1891</v>
      </c>
      <c r="K726" s="53" t="s">
        <v>1933</v>
      </c>
      <c r="L726" s="53" t="s">
        <v>1934</v>
      </c>
      <c r="M726" s="53" t="s">
        <v>1816</v>
      </c>
      <c r="N726" s="53" t="s">
        <v>1817</v>
      </c>
      <c r="O726" s="53" t="s">
        <v>1818</v>
      </c>
      <c r="P726" s="53" t="s">
        <v>1819</v>
      </c>
      <c r="Q726" s="53" t="s">
        <v>1820</v>
      </c>
      <c r="R726" s="53" t="s">
        <v>1821</v>
      </c>
      <c r="S726" s="53" t="s">
        <v>1935</v>
      </c>
      <c r="T726" s="53" t="s">
        <v>1936</v>
      </c>
      <c r="U726" s="53" t="s">
        <v>1824</v>
      </c>
      <c r="V726" s="53" t="s">
        <v>1825</v>
      </c>
      <c r="W726" s="53" t="s">
        <v>1832</v>
      </c>
      <c r="X726" s="53" t="s">
        <v>1825</v>
      </c>
      <c r="Y726" s="53" t="s">
        <v>1827</v>
      </c>
      <c r="Z726" s="53">
        <v>96.39</v>
      </c>
      <c r="AA726" s="53">
        <v>96.39</v>
      </c>
      <c r="AB726" s="53">
        <v>0</v>
      </c>
      <c r="AC726" s="53">
        <v>96.39</v>
      </c>
      <c r="AD726" s="53">
        <v>0</v>
      </c>
      <c r="AE726" s="53">
        <v>0</v>
      </c>
      <c r="AF726" s="53" t="s">
        <v>1828</v>
      </c>
      <c r="AG726" s="53" t="s">
        <v>1891</v>
      </c>
      <c r="AH726" s="53" t="s">
        <v>1937</v>
      </c>
      <c r="AI726" s="53" t="s">
        <v>1829</v>
      </c>
      <c r="AJ726" s="53" t="s">
        <v>1824</v>
      </c>
      <c r="AK726" s="53" t="s">
        <v>496</v>
      </c>
      <c r="AL726" s="53" t="s">
        <v>1830</v>
      </c>
      <c r="AM726" s="53" t="s">
        <v>1831</v>
      </c>
      <c r="AN726" s="53" t="s">
        <v>1769</v>
      </c>
      <c r="AO726" s="53" t="s">
        <v>641</v>
      </c>
    </row>
    <row r="727" spans="1:41" x14ac:dyDescent="0.25">
      <c r="A727" s="53" t="s">
        <v>23</v>
      </c>
      <c r="B727" s="53" t="s">
        <v>1929</v>
      </c>
      <c r="C727" s="53" t="s">
        <v>1930</v>
      </c>
      <c r="D727" s="53" t="s">
        <v>1931</v>
      </c>
      <c r="E727" s="53" t="s">
        <v>1932</v>
      </c>
      <c r="F727" s="53" t="s">
        <v>775</v>
      </c>
      <c r="G727" s="53" t="s">
        <v>1813</v>
      </c>
      <c r="H727" s="53" t="s">
        <v>775</v>
      </c>
      <c r="I727" s="53" t="s">
        <v>1813</v>
      </c>
      <c r="J727" s="53" t="s">
        <v>1891</v>
      </c>
      <c r="K727" s="53" t="s">
        <v>1933</v>
      </c>
      <c r="L727" s="53" t="s">
        <v>1934</v>
      </c>
      <c r="M727" s="53" t="s">
        <v>1816</v>
      </c>
      <c r="N727" s="53" t="s">
        <v>1817</v>
      </c>
      <c r="O727" s="53" t="s">
        <v>1818</v>
      </c>
      <c r="P727" s="53" t="s">
        <v>1819</v>
      </c>
      <c r="Q727" s="53" t="s">
        <v>1820</v>
      </c>
      <c r="R727" s="53" t="s">
        <v>1821</v>
      </c>
      <c r="S727" s="53" t="s">
        <v>1935</v>
      </c>
      <c r="T727" s="53" t="s">
        <v>1936</v>
      </c>
      <c r="U727" s="53" t="s">
        <v>1824</v>
      </c>
      <c r="V727" s="53" t="s">
        <v>1825</v>
      </c>
      <c r="W727" s="53" t="s">
        <v>1833</v>
      </c>
      <c r="X727" s="53" t="s">
        <v>1834</v>
      </c>
      <c r="Y727" s="53" t="s">
        <v>1827</v>
      </c>
      <c r="Z727" s="53">
        <v>1.94</v>
      </c>
      <c r="AA727" s="53">
        <v>1.94</v>
      </c>
      <c r="AB727" s="53">
        <v>0</v>
      </c>
      <c r="AC727" s="53">
        <v>1.94</v>
      </c>
      <c r="AD727" s="53">
        <v>0</v>
      </c>
      <c r="AE727" s="53">
        <v>0</v>
      </c>
      <c r="AF727" s="53" t="s">
        <v>1828</v>
      </c>
      <c r="AG727" s="53" t="s">
        <v>1891</v>
      </c>
      <c r="AH727" s="53" t="s">
        <v>1937</v>
      </c>
      <c r="AI727" s="53" t="s">
        <v>1829</v>
      </c>
      <c r="AJ727" s="53" t="s">
        <v>1824</v>
      </c>
      <c r="AK727" s="53" t="s">
        <v>496</v>
      </c>
      <c r="AL727" s="53" t="s">
        <v>1830</v>
      </c>
      <c r="AM727" s="53" t="s">
        <v>1831</v>
      </c>
      <c r="AN727" s="53" t="s">
        <v>1769</v>
      </c>
      <c r="AO727" s="53" t="s">
        <v>641</v>
      </c>
    </row>
    <row r="728" spans="1:41" x14ac:dyDescent="0.25">
      <c r="A728" s="53" t="s">
        <v>23</v>
      </c>
      <c r="B728" s="53" t="s">
        <v>1929</v>
      </c>
      <c r="C728" s="53" t="s">
        <v>1930</v>
      </c>
      <c r="D728" s="53" t="s">
        <v>1931</v>
      </c>
      <c r="E728" s="53" t="s">
        <v>1932</v>
      </c>
      <c r="F728" s="53" t="s">
        <v>775</v>
      </c>
      <c r="G728" s="53" t="s">
        <v>1813</v>
      </c>
      <c r="H728" s="53" t="s">
        <v>775</v>
      </c>
      <c r="I728" s="53" t="s">
        <v>1813</v>
      </c>
      <c r="J728" s="53" t="s">
        <v>1891</v>
      </c>
      <c r="K728" s="53" t="s">
        <v>1933</v>
      </c>
      <c r="L728" s="53" t="s">
        <v>1934</v>
      </c>
      <c r="M728" s="53" t="s">
        <v>1816</v>
      </c>
      <c r="N728" s="53" t="s">
        <v>1817</v>
      </c>
      <c r="O728" s="53" t="s">
        <v>1818</v>
      </c>
      <c r="P728" s="53" t="s">
        <v>1819</v>
      </c>
      <c r="Q728" s="53" t="s">
        <v>1820</v>
      </c>
      <c r="R728" s="53" t="s">
        <v>1821</v>
      </c>
      <c r="S728" s="53" t="s">
        <v>1935</v>
      </c>
      <c r="T728" s="53" t="s">
        <v>1936</v>
      </c>
      <c r="U728" s="53" t="s">
        <v>1824</v>
      </c>
      <c r="V728" s="53" t="s">
        <v>1825</v>
      </c>
      <c r="W728" s="53" t="s">
        <v>1837</v>
      </c>
      <c r="X728" s="53" t="s">
        <v>1825</v>
      </c>
      <c r="Y728" s="53" t="s">
        <v>1827</v>
      </c>
      <c r="Z728" s="53">
        <v>33.46</v>
      </c>
      <c r="AA728" s="53">
        <v>33.46</v>
      </c>
      <c r="AB728" s="53">
        <v>0</v>
      </c>
      <c r="AC728" s="53">
        <v>33.46</v>
      </c>
      <c r="AD728" s="53">
        <v>0</v>
      </c>
      <c r="AE728" s="53">
        <v>0</v>
      </c>
      <c r="AF728" s="53" t="s">
        <v>1828</v>
      </c>
      <c r="AG728" s="53" t="s">
        <v>1891</v>
      </c>
      <c r="AH728" s="53" t="s">
        <v>1937</v>
      </c>
      <c r="AI728" s="53" t="s">
        <v>1829</v>
      </c>
      <c r="AJ728" s="53" t="s">
        <v>1824</v>
      </c>
      <c r="AK728" s="53" t="s">
        <v>496</v>
      </c>
      <c r="AL728" s="53" t="s">
        <v>1830</v>
      </c>
      <c r="AM728" s="53" t="s">
        <v>1831</v>
      </c>
      <c r="AN728" s="53" t="s">
        <v>1769</v>
      </c>
      <c r="AO728" s="53" t="s">
        <v>641</v>
      </c>
    </row>
    <row r="729" spans="1:41" x14ac:dyDescent="0.25">
      <c r="A729" s="53" t="s">
        <v>23</v>
      </c>
      <c r="B729" s="53" t="s">
        <v>1929</v>
      </c>
      <c r="C729" s="53" t="s">
        <v>1930</v>
      </c>
      <c r="D729" s="53" t="s">
        <v>1931</v>
      </c>
      <c r="E729" s="53" t="s">
        <v>1932</v>
      </c>
      <c r="F729" s="53" t="s">
        <v>775</v>
      </c>
      <c r="G729" s="53" t="s">
        <v>1813</v>
      </c>
      <c r="H729" s="53" t="s">
        <v>775</v>
      </c>
      <c r="I729" s="53" t="s">
        <v>1813</v>
      </c>
      <c r="J729" s="53" t="s">
        <v>1891</v>
      </c>
      <c r="K729" s="53" t="s">
        <v>1933</v>
      </c>
      <c r="L729" s="53" t="s">
        <v>1934</v>
      </c>
      <c r="M729" s="53" t="s">
        <v>1816</v>
      </c>
      <c r="N729" s="53" t="s">
        <v>1817</v>
      </c>
      <c r="O729" s="53" t="s">
        <v>1818</v>
      </c>
      <c r="P729" s="53" t="s">
        <v>1819</v>
      </c>
      <c r="Q729" s="53" t="s">
        <v>1820</v>
      </c>
      <c r="R729" s="53" t="s">
        <v>1821</v>
      </c>
      <c r="S729" s="53" t="s">
        <v>1935</v>
      </c>
      <c r="T729" s="53" t="s">
        <v>1936</v>
      </c>
      <c r="U729" s="53" t="s">
        <v>1824</v>
      </c>
      <c r="V729" s="53" t="s">
        <v>1825</v>
      </c>
      <c r="W729" s="53" t="s">
        <v>1838</v>
      </c>
      <c r="X729" s="53" t="s">
        <v>1825</v>
      </c>
      <c r="Y729" s="53" t="s">
        <v>1827</v>
      </c>
      <c r="Z729" s="53">
        <v>9.89</v>
      </c>
      <c r="AA729" s="53">
        <v>9.89</v>
      </c>
      <c r="AB729" s="53">
        <v>0</v>
      </c>
      <c r="AC729" s="53">
        <v>9.89</v>
      </c>
      <c r="AD729" s="53">
        <v>0</v>
      </c>
      <c r="AE729" s="53">
        <v>0</v>
      </c>
      <c r="AF729" s="53" t="s">
        <v>1828</v>
      </c>
      <c r="AG729" s="53" t="s">
        <v>1891</v>
      </c>
      <c r="AH729" s="53" t="s">
        <v>1937</v>
      </c>
      <c r="AI729" s="53" t="s">
        <v>1829</v>
      </c>
      <c r="AJ729" s="53" t="s">
        <v>1824</v>
      </c>
      <c r="AK729" s="53" t="s">
        <v>496</v>
      </c>
      <c r="AL729" s="53" t="s">
        <v>1830</v>
      </c>
      <c r="AM729" s="53" t="s">
        <v>1831</v>
      </c>
      <c r="AN729" s="53" t="s">
        <v>1769</v>
      </c>
      <c r="AO729" s="53" t="s">
        <v>641</v>
      </c>
    </row>
    <row r="730" spans="1:41" x14ac:dyDescent="0.25">
      <c r="A730" s="53" t="s">
        <v>23</v>
      </c>
      <c r="B730" s="53" t="s">
        <v>1944</v>
      </c>
      <c r="C730" s="53" t="s">
        <v>1945</v>
      </c>
      <c r="D730" s="53" t="s">
        <v>1931</v>
      </c>
      <c r="E730" s="53" t="s">
        <v>1932</v>
      </c>
      <c r="F730" s="53" t="s">
        <v>775</v>
      </c>
      <c r="G730" s="53" t="s">
        <v>1813</v>
      </c>
      <c r="H730" s="53" t="s">
        <v>775</v>
      </c>
      <c r="I730" s="53" t="s">
        <v>1813</v>
      </c>
      <c r="J730" s="53" t="s">
        <v>1891</v>
      </c>
      <c r="K730" s="53" t="s">
        <v>1933</v>
      </c>
      <c r="L730" s="53" t="s">
        <v>1946</v>
      </c>
      <c r="M730" s="53" t="s">
        <v>1816</v>
      </c>
      <c r="N730" s="53" t="s">
        <v>1817</v>
      </c>
      <c r="O730" s="53" t="s">
        <v>1818</v>
      </c>
      <c r="P730" s="53" t="s">
        <v>1819</v>
      </c>
      <c r="Q730" s="53" t="s">
        <v>1820</v>
      </c>
      <c r="R730" s="53" t="s">
        <v>1821</v>
      </c>
      <c r="S730" s="53" t="s">
        <v>1947</v>
      </c>
      <c r="T730" s="53" t="s">
        <v>1948</v>
      </c>
      <c r="U730" s="53" t="s">
        <v>1824</v>
      </c>
      <c r="V730" s="53" t="s">
        <v>1825</v>
      </c>
      <c r="W730" s="53" t="s">
        <v>1826</v>
      </c>
      <c r="X730" s="53" t="s">
        <v>1825</v>
      </c>
      <c r="Y730" s="53" t="s">
        <v>1827</v>
      </c>
      <c r="Z730" s="53">
        <v>27.83</v>
      </c>
      <c r="AA730" s="53">
        <v>27.83</v>
      </c>
      <c r="AB730" s="53">
        <v>0</v>
      </c>
      <c r="AC730" s="53">
        <v>27.83</v>
      </c>
      <c r="AD730" s="53">
        <v>0</v>
      </c>
      <c r="AE730" s="53">
        <v>0</v>
      </c>
      <c r="AF730" s="53" t="s">
        <v>1949</v>
      </c>
      <c r="AG730" s="53" t="s">
        <v>1813</v>
      </c>
      <c r="AH730" s="53" t="s">
        <v>1813</v>
      </c>
      <c r="AI730" s="53" t="s">
        <v>1849</v>
      </c>
      <c r="AJ730" s="53" t="s">
        <v>1824</v>
      </c>
      <c r="AK730" s="53" t="s">
        <v>496</v>
      </c>
      <c r="AL730" s="53" t="s">
        <v>1830</v>
      </c>
      <c r="AM730" s="53" t="s">
        <v>1831</v>
      </c>
      <c r="AN730" s="53" t="s">
        <v>1769</v>
      </c>
      <c r="AO730" s="53" t="s">
        <v>641</v>
      </c>
    </row>
    <row r="731" spans="1:41" x14ac:dyDescent="0.25">
      <c r="A731" s="53" t="s">
        <v>23</v>
      </c>
      <c r="B731" s="53" t="s">
        <v>1944</v>
      </c>
      <c r="C731" s="53" t="s">
        <v>1945</v>
      </c>
      <c r="D731" s="53" t="s">
        <v>1931</v>
      </c>
      <c r="E731" s="53" t="s">
        <v>1932</v>
      </c>
      <c r="F731" s="53" t="s">
        <v>775</v>
      </c>
      <c r="G731" s="53" t="s">
        <v>1813</v>
      </c>
      <c r="H731" s="53" t="s">
        <v>775</v>
      </c>
      <c r="I731" s="53" t="s">
        <v>1813</v>
      </c>
      <c r="J731" s="53" t="s">
        <v>1891</v>
      </c>
      <c r="K731" s="53" t="s">
        <v>1933</v>
      </c>
      <c r="L731" s="53" t="s">
        <v>1946</v>
      </c>
      <c r="M731" s="53" t="s">
        <v>1816</v>
      </c>
      <c r="N731" s="53" t="s">
        <v>1817</v>
      </c>
      <c r="O731" s="53" t="s">
        <v>1818</v>
      </c>
      <c r="P731" s="53" t="s">
        <v>1819</v>
      </c>
      <c r="Q731" s="53" t="s">
        <v>1820</v>
      </c>
      <c r="R731" s="53" t="s">
        <v>1821</v>
      </c>
      <c r="S731" s="53" t="s">
        <v>1947</v>
      </c>
      <c r="T731" s="53" t="s">
        <v>1948</v>
      </c>
      <c r="U731" s="53" t="s">
        <v>1824</v>
      </c>
      <c r="V731" s="53" t="s">
        <v>1825</v>
      </c>
      <c r="W731" s="53" t="s">
        <v>1832</v>
      </c>
      <c r="X731" s="53" t="s">
        <v>1825</v>
      </c>
      <c r="Y731" s="53" t="s">
        <v>1827</v>
      </c>
      <c r="Z731" s="53">
        <v>18.420000000000002</v>
      </c>
      <c r="AA731" s="53">
        <v>18.420000000000002</v>
      </c>
      <c r="AB731" s="53">
        <v>0</v>
      </c>
      <c r="AC731" s="53">
        <v>18.420000000000002</v>
      </c>
      <c r="AD731" s="53">
        <v>0</v>
      </c>
      <c r="AE731" s="53">
        <v>0</v>
      </c>
      <c r="AF731" s="53" t="s">
        <v>1949</v>
      </c>
      <c r="AG731" s="53" t="s">
        <v>1813</v>
      </c>
      <c r="AH731" s="53" t="s">
        <v>1813</v>
      </c>
      <c r="AI731" s="53" t="s">
        <v>1849</v>
      </c>
      <c r="AJ731" s="53" t="s">
        <v>1824</v>
      </c>
      <c r="AK731" s="53" t="s">
        <v>496</v>
      </c>
      <c r="AL731" s="53" t="s">
        <v>1830</v>
      </c>
      <c r="AM731" s="53" t="s">
        <v>1831</v>
      </c>
      <c r="AN731" s="53" t="s">
        <v>1769</v>
      </c>
      <c r="AO731" s="53" t="s">
        <v>641</v>
      </c>
    </row>
    <row r="732" spans="1:41" x14ac:dyDescent="0.25">
      <c r="A732" s="53" t="s">
        <v>23</v>
      </c>
      <c r="B732" s="53" t="s">
        <v>1944</v>
      </c>
      <c r="C732" s="53" t="s">
        <v>1945</v>
      </c>
      <c r="D732" s="53" t="s">
        <v>1931</v>
      </c>
      <c r="E732" s="53" t="s">
        <v>1932</v>
      </c>
      <c r="F732" s="53" t="s">
        <v>775</v>
      </c>
      <c r="G732" s="53" t="s">
        <v>1813</v>
      </c>
      <c r="H732" s="53" t="s">
        <v>775</v>
      </c>
      <c r="I732" s="53" t="s">
        <v>1813</v>
      </c>
      <c r="J732" s="53" t="s">
        <v>1891</v>
      </c>
      <c r="K732" s="53" t="s">
        <v>1933</v>
      </c>
      <c r="L732" s="53" t="s">
        <v>1946</v>
      </c>
      <c r="M732" s="53" t="s">
        <v>1816</v>
      </c>
      <c r="N732" s="53" t="s">
        <v>1817</v>
      </c>
      <c r="O732" s="53" t="s">
        <v>1818</v>
      </c>
      <c r="P732" s="53" t="s">
        <v>1819</v>
      </c>
      <c r="Q732" s="53" t="s">
        <v>1820</v>
      </c>
      <c r="R732" s="53" t="s">
        <v>1821</v>
      </c>
      <c r="S732" s="53" t="s">
        <v>1947</v>
      </c>
      <c r="T732" s="53" t="s">
        <v>1948</v>
      </c>
      <c r="U732" s="53" t="s">
        <v>1824</v>
      </c>
      <c r="V732" s="53" t="s">
        <v>1825</v>
      </c>
      <c r="W732" s="53" t="s">
        <v>1833</v>
      </c>
      <c r="X732" s="53" t="s">
        <v>1835</v>
      </c>
      <c r="Y732" s="53" t="s">
        <v>1827</v>
      </c>
      <c r="Z732" s="53">
        <v>0.8</v>
      </c>
      <c r="AA732" s="53">
        <v>0.8</v>
      </c>
      <c r="AB732" s="53">
        <v>0</v>
      </c>
      <c r="AC732" s="53">
        <v>0.8</v>
      </c>
      <c r="AD732" s="53">
        <v>0</v>
      </c>
      <c r="AE732" s="53">
        <v>0</v>
      </c>
      <c r="AF732" s="53" t="s">
        <v>1949</v>
      </c>
      <c r="AG732" s="53" t="s">
        <v>1813</v>
      </c>
      <c r="AH732" s="53" t="s">
        <v>1813</v>
      </c>
      <c r="AI732" s="53" t="s">
        <v>1849</v>
      </c>
      <c r="AJ732" s="53" t="s">
        <v>1824</v>
      </c>
      <c r="AK732" s="53" t="s">
        <v>496</v>
      </c>
      <c r="AL732" s="53" t="s">
        <v>1830</v>
      </c>
      <c r="AM732" s="53" t="s">
        <v>1831</v>
      </c>
      <c r="AN732" s="53" t="s">
        <v>1769</v>
      </c>
      <c r="AO732" s="53" t="s">
        <v>641</v>
      </c>
    </row>
    <row r="733" spans="1:41" x14ac:dyDescent="0.25">
      <c r="A733" s="53" t="s">
        <v>23</v>
      </c>
      <c r="B733" s="53" t="s">
        <v>1944</v>
      </c>
      <c r="C733" s="53" t="s">
        <v>1945</v>
      </c>
      <c r="D733" s="53" t="s">
        <v>1931</v>
      </c>
      <c r="E733" s="53" t="s">
        <v>1932</v>
      </c>
      <c r="F733" s="53" t="s">
        <v>775</v>
      </c>
      <c r="G733" s="53" t="s">
        <v>1813</v>
      </c>
      <c r="H733" s="53" t="s">
        <v>775</v>
      </c>
      <c r="I733" s="53" t="s">
        <v>1813</v>
      </c>
      <c r="J733" s="53" t="s">
        <v>1891</v>
      </c>
      <c r="K733" s="53" t="s">
        <v>1933</v>
      </c>
      <c r="L733" s="53" t="s">
        <v>1946</v>
      </c>
      <c r="M733" s="53" t="s">
        <v>1816</v>
      </c>
      <c r="N733" s="53" t="s">
        <v>1817</v>
      </c>
      <c r="O733" s="53" t="s">
        <v>1818</v>
      </c>
      <c r="P733" s="53" t="s">
        <v>1819</v>
      </c>
      <c r="Q733" s="53" t="s">
        <v>1820</v>
      </c>
      <c r="R733" s="53" t="s">
        <v>1821</v>
      </c>
      <c r="S733" s="53" t="s">
        <v>1947</v>
      </c>
      <c r="T733" s="53" t="s">
        <v>1948</v>
      </c>
      <c r="U733" s="53" t="s">
        <v>1824</v>
      </c>
      <c r="V733" s="53" t="s">
        <v>1825</v>
      </c>
      <c r="W733" s="53" t="s">
        <v>1837</v>
      </c>
      <c r="X733" s="53" t="s">
        <v>1825</v>
      </c>
      <c r="Y733" s="53" t="s">
        <v>1827</v>
      </c>
      <c r="Z733" s="53">
        <v>3.7</v>
      </c>
      <c r="AA733" s="53">
        <v>3.7</v>
      </c>
      <c r="AB733" s="53">
        <v>0</v>
      </c>
      <c r="AC733" s="53">
        <v>3.7</v>
      </c>
      <c r="AD733" s="53">
        <v>0</v>
      </c>
      <c r="AE733" s="53">
        <v>0</v>
      </c>
      <c r="AF733" s="53" t="s">
        <v>1949</v>
      </c>
      <c r="AG733" s="53" t="s">
        <v>1813</v>
      </c>
      <c r="AH733" s="53" t="s">
        <v>1813</v>
      </c>
      <c r="AI733" s="53" t="s">
        <v>1849</v>
      </c>
      <c r="AJ733" s="53" t="s">
        <v>1824</v>
      </c>
      <c r="AK733" s="53" t="s">
        <v>496</v>
      </c>
      <c r="AL733" s="53" t="s">
        <v>1830</v>
      </c>
      <c r="AM733" s="53" t="s">
        <v>1831</v>
      </c>
      <c r="AN733" s="53" t="s">
        <v>1769</v>
      </c>
      <c r="AO733" s="53" t="s">
        <v>641</v>
      </c>
    </row>
    <row r="734" spans="1:41" x14ac:dyDescent="0.25">
      <c r="A734" s="53" t="s">
        <v>23</v>
      </c>
      <c r="B734" s="53" t="s">
        <v>1944</v>
      </c>
      <c r="C734" s="53" t="s">
        <v>1945</v>
      </c>
      <c r="D734" s="53" t="s">
        <v>1931</v>
      </c>
      <c r="E734" s="53" t="s">
        <v>1932</v>
      </c>
      <c r="F734" s="53" t="s">
        <v>775</v>
      </c>
      <c r="G734" s="53" t="s">
        <v>1813</v>
      </c>
      <c r="H734" s="53" t="s">
        <v>775</v>
      </c>
      <c r="I734" s="53" t="s">
        <v>1813</v>
      </c>
      <c r="J734" s="53" t="s">
        <v>1891</v>
      </c>
      <c r="K734" s="53" t="s">
        <v>1933</v>
      </c>
      <c r="L734" s="53" t="s">
        <v>1946</v>
      </c>
      <c r="M734" s="53" t="s">
        <v>1816</v>
      </c>
      <c r="N734" s="53" t="s">
        <v>1817</v>
      </c>
      <c r="O734" s="53" t="s">
        <v>1818</v>
      </c>
      <c r="P734" s="53" t="s">
        <v>1819</v>
      </c>
      <c r="Q734" s="53" t="s">
        <v>1820</v>
      </c>
      <c r="R734" s="53" t="s">
        <v>1821</v>
      </c>
      <c r="S734" s="53" t="s">
        <v>1947</v>
      </c>
      <c r="T734" s="53" t="s">
        <v>1948</v>
      </c>
      <c r="U734" s="53" t="s">
        <v>1824</v>
      </c>
      <c r="V734" s="53" t="s">
        <v>1825</v>
      </c>
      <c r="W734" s="53" t="s">
        <v>1838</v>
      </c>
      <c r="X734" s="53" t="s">
        <v>1825</v>
      </c>
      <c r="Y734" s="53" t="s">
        <v>1827</v>
      </c>
      <c r="Z734" s="53">
        <v>3.3</v>
      </c>
      <c r="AA734" s="53">
        <v>3.3</v>
      </c>
      <c r="AB734" s="53">
        <v>0</v>
      </c>
      <c r="AC734" s="53">
        <v>3.3</v>
      </c>
      <c r="AD734" s="53">
        <v>0</v>
      </c>
      <c r="AE734" s="53">
        <v>0</v>
      </c>
      <c r="AF734" s="53" t="s">
        <v>1949</v>
      </c>
      <c r="AG734" s="53" t="s">
        <v>1813</v>
      </c>
      <c r="AH734" s="53" t="s">
        <v>1813</v>
      </c>
      <c r="AI734" s="53" t="s">
        <v>1849</v>
      </c>
      <c r="AJ734" s="53" t="s">
        <v>1824</v>
      </c>
      <c r="AK734" s="53" t="s">
        <v>496</v>
      </c>
      <c r="AL734" s="53" t="s">
        <v>1830</v>
      </c>
      <c r="AM734" s="53" t="s">
        <v>1831</v>
      </c>
      <c r="AN734" s="53" t="s">
        <v>1769</v>
      </c>
      <c r="AO734" s="53" t="s">
        <v>641</v>
      </c>
    </row>
    <row r="735" spans="1:41" x14ac:dyDescent="0.25">
      <c r="A735" s="53" t="s">
        <v>22</v>
      </c>
      <c r="B735" s="53" t="s">
        <v>1960</v>
      </c>
      <c r="C735" s="53" t="s">
        <v>1961</v>
      </c>
      <c r="D735" s="53" t="s">
        <v>1852</v>
      </c>
      <c r="E735" s="53" t="s">
        <v>510</v>
      </c>
      <c r="F735" s="53" t="s">
        <v>775</v>
      </c>
      <c r="G735" s="53" t="s">
        <v>1813</v>
      </c>
      <c r="H735" s="53" t="s">
        <v>775</v>
      </c>
      <c r="I735" s="53" t="s">
        <v>1813</v>
      </c>
      <c r="J735" s="53" t="s">
        <v>1814</v>
      </c>
      <c r="K735" s="53" t="s">
        <v>780</v>
      </c>
      <c r="L735" s="53" t="s">
        <v>1962</v>
      </c>
      <c r="M735" s="53" t="s">
        <v>1816</v>
      </c>
      <c r="N735" s="53" t="s">
        <v>1817</v>
      </c>
      <c r="O735" s="53" t="s">
        <v>1818</v>
      </c>
      <c r="P735" s="53" t="s">
        <v>1819</v>
      </c>
      <c r="Q735" s="53" t="s">
        <v>1820</v>
      </c>
      <c r="R735" s="53" t="s">
        <v>1821</v>
      </c>
      <c r="S735" s="53" t="s">
        <v>1963</v>
      </c>
      <c r="T735" s="53" t="s">
        <v>1964</v>
      </c>
      <c r="U735" s="53" t="s">
        <v>1824</v>
      </c>
      <c r="V735" s="53" t="s">
        <v>1825</v>
      </c>
      <c r="W735" s="53" t="s">
        <v>1856</v>
      </c>
      <c r="X735" s="53" t="s">
        <v>1857</v>
      </c>
      <c r="Y735" s="53" t="s">
        <v>1827</v>
      </c>
      <c r="Z735" s="53">
        <v>330.2</v>
      </c>
      <c r="AA735" s="53">
        <v>289.99</v>
      </c>
      <c r="AB735" s="53">
        <v>40.21</v>
      </c>
      <c r="AC735" s="53">
        <v>289.99</v>
      </c>
      <c r="AD735" s="53">
        <v>0</v>
      </c>
      <c r="AE735" s="53">
        <v>0</v>
      </c>
      <c r="AF735" s="53" t="s">
        <v>1828</v>
      </c>
      <c r="AG735" s="53" t="s">
        <v>1814</v>
      </c>
      <c r="AH735" s="53" t="s">
        <v>780</v>
      </c>
      <c r="AI735" s="53" t="s">
        <v>1829</v>
      </c>
      <c r="AJ735" s="53" t="s">
        <v>1824</v>
      </c>
      <c r="AK735" s="53" t="s">
        <v>496</v>
      </c>
      <c r="AL735" s="53" t="s">
        <v>1830</v>
      </c>
      <c r="AM735" s="53" t="s">
        <v>1831</v>
      </c>
      <c r="AN735" s="53" t="s">
        <v>1770</v>
      </c>
      <c r="AO735" s="53" t="s">
        <v>641</v>
      </c>
    </row>
    <row r="736" spans="1:41" x14ac:dyDescent="0.25">
      <c r="A736" s="53" t="s">
        <v>22</v>
      </c>
      <c r="B736" s="53" t="s">
        <v>1809</v>
      </c>
      <c r="C736" s="53" t="s">
        <v>1810</v>
      </c>
      <c r="D736" s="53" t="s">
        <v>1811</v>
      </c>
      <c r="E736" s="53" t="s">
        <v>1812</v>
      </c>
      <c r="F736" s="53" t="s">
        <v>775</v>
      </c>
      <c r="G736" s="53" t="s">
        <v>1813</v>
      </c>
      <c r="H736" s="53" t="s">
        <v>775</v>
      </c>
      <c r="I736" s="53" t="s">
        <v>1813</v>
      </c>
      <c r="J736" s="53" t="s">
        <v>1814</v>
      </c>
      <c r="K736" s="53" t="s">
        <v>780</v>
      </c>
      <c r="L736" s="53" t="s">
        <v>1815</v>
      </c>
      <c r="M736" s="53" t="s">
        <v>1816</v>
      </c>
      <c r="N736" s="53" t="s">
        <v>1817</v>
      </c>
      <c r="O736" s="53" t="s">
        <v>1818</v>
      </c>
      <c r="P736" s="53" t="s">
        <v>1819</v>
      </c>
      <c r="Q736" s="53" t="s">
        <v>1820</v>
      </c>
      <c r="R736" s="53" t="s">
        <v>1821</v>
      </c>
      <c r="S736" s="53" t="s">
        <v>1822</v>
      </c>
      <c r="T736" s="53" t="s">
        <v>1823</v>
      </c>
      <c r="U736" s="53" t="s">
        <v>1824</v>
      </c>
      <c r="V736" s="53" t="s">
        <v>1825</v>
      </c>
      <c r="W736" s="53" t="s">
        <v>1826</v>
      </c>
      <c r="X736" s="53" t="s">
        <v>1825</v>
      </c>
      <c r="Y736" s="53" t="s">
        <v>1827</v>
      </c>
      <c r="Z736" s="53">
        <v>205.09</v>
      </c>
      <c r="AA736" s="53">
        <v>205.09</v>
      </c>
      <c r="AB736" s="53">
        <v>0</v>
      </c>
      <c r="AC736" s="53">
        <v>205.09</v>
      </c>
      <c r="AD736" s="53">
        <v>0</v>
      </c>
      <c r="AE736" s="53">
        <v>0</v>
      </c>
      <c r="AF736" s="53" t="s">
        <v>1828</v>
      </c>
      <c r="AG736" s="53" t="s">
        <v>1814</v>
      </c>
      <c r="AH736" s="53" t="s">
        <v>780</v>
      </c>
      <c r="AI736" s="53" t="s">
        <v>1829</v>
      </c>
      <c r="AJ736" s="53" t="s">
        <v>1824</v>
      </c>
      <c r="AK736" s="53" t="s">
        <v>496</v>
      </c>
      <c r="AL736" s="53" t="s">
        <v>1830</v>
      </c>
      <c r="AM736" s="53" t="s">
        <v>1831</v>
      </c>
      <c r="AN736" s="53" t="s">
        <v>1770</v>
      </c>
      <c r="AO736" s="53" t="s">
        <v>641</v>
      </c>
    </row>
    <row r="737" spans="1:41" x14ac:dyDescent="0.25">
      <c r="A737" s="53" t="s">
        <v>22</v>
      </c>
      <c r="B737" s="53" t="s">
        <v>1809</v>
      </c>
      <c r="C737" s="53" t="s">
        <v>1810</v>
      </c>
      <c r="D737" s="53" t="s">
        <v>1811</v>
      </c>
      <c r="E737" s="53" t="s">
        <v>1812</v>
      </c>
      <c r="F737" s="53" t="s">
        <v>775</v>
      </c>
      <c r="G737" s="53" t="s">
        <v>1813</v>
      </c>
      <c r="H737" s="53" t="s">
        <v>775</v>
      </c>
      <c r="I737" s="53" t="s">
        <v>1813</v>
      </c>
      <c r="J737" s="53" t="s">
        <v>1814</v>
      </c>
      <c r="K737" s="53" t="s">
        <v>780</v>
      </c>
      <c r="L737" s="53" t="s">
        <v>1815</v>
      </c>
      <c r="M737" s="53" t="s">
        <v>1816</v>
      </c>
      <c r="N737" s="53" t="s">
        <v>1817</v>
      </c>
      <c r="O737" s="53" t="s">
        <v>1818</v>
      </c>
      <c r="P737" s="53" t="s">
        <v>1819</v>
      </c>
      <c r="Q737" s="53" t="s">
        <v>1820</v>
      </c>
      <c r="R737" s="53" t="s">
        <v>1821</v>
      </c>
      <c r="S737" s="53" t="s">
        <v>1822</v>
      </c>
      <c r="T737" s="53" t="s">
        <v>1823</v>
      </c>
      <c r="U737" s="53" t="s">
        <v>1824</v>
      </c>
      <c r="V737" s="53" t="s">
        <v>1825</v>
      </c>
      <c r="W737" s="53" t="s">
        <v>1832</v>
      </c>
      <c r="X737" s="53" t="s">
        <v>1825</v>
      </c>
      <c r="Y737" s="53" t="s">
        <v>1827</v>
      </c>
      <c r="Z737" s="53">
        <v>6520.6</v>
      </c>
      <c r="AA737" s="53">
        <v>6520.6</v>
      </c>
      <c r="AB737" s="53">
        <v>0</v>
      </c>
      <c r="AC737" s="53">
        <v>6520.6</v>
      </c>
      <c r="AD737" s="53">
        <v>0</v>
      </c>
      <c r="AE737" s="53">
        <v>0</v>
      </c>
      <c r="AF737" s="53" t="s">
        <v>1828</v>
      </c>
      <c r="AG737" s="53" t="s">
        <v>1814</v>
      </c>
      <c r="AH737" s="53" t="s">
        <v>780</v>
      </c>
      <c r="AI737" s="53" t="s">
        <v>1829</v>
      </c>
      <c r="AJ737" s="53" t="s">
        <v>1824</v>
      </c>
      <c r="AK737" s="53" t="s">
        <v>496</v>
      </c>
      <c r="AL737" s="53" t="s">
        <v>1830</v>
      </c>
      <c r="AM737" s="53" t="s">
        <v>1831</v>
      </c>
      <c r="AN737" s="53" t="s">
        <v>1770</v>
      </c>
      <c r="AO737" s="53" t="s">
        <v>641</v>
      </c>
    </row>
    <row r="738" spans="1:41" x14ac:dyDescent="0.25">
      <c r="A738" s="53" t="s">
        <v>22</v>
      </c>
      <c r="B738" s="53" t="s">
        <v>1809</v>
      </c>
      <c r="C738" s="53" t="s">
        <v>1810</v>
      </c>
      <c r="D738" s="53" t="s">
        <v>1811</v>
      </c>
      <c r="E738" s="53" t="s">
        <v>1812</v>
      </c>
      <c r="F738" s="53" t="s">
        <v>775</v>
      </c>
      <c r="G738" s="53" t="s">
        <v>1813</v>
      </c>
      <c r="H738" s="53" t="s">
        <v>775</v>
      </c>
      <c r="I738" s="53" t="s">
        <v>1813</v>
      </c>
      <c r="J738" s="53" t="s">
        <v>1814</v>
      </c>
      <c r="K738" s="53" t="s">
        <v>780</v>
      </c>
      <c r="L738" s="53" t="s">
        <v>1815</v>
      </c>
      <c r="M738" s="53" t="s">
        <v>1816</v>
      </c>
      <c r="N738" s="53" t="s">
        <v>1817</v>
      </c>
      <c r="O738" s="53" t="s">
        <v>1818</v>
      </c>
      <c r="P738" s="53" t="s">
        <v>1819</v>
      </c>
      <c r="Q738" s="53" t="s">
        <v>1820</v>
      </c>
      <c r="R738" s="53" t="s">
        <v>1821</v>
      </c>
      <c r="S738" s="53" t="s">
        <v>1822</v>
      </c>
      <c r="T738" s="53" t="s">
        <v>1823</v>
      </c>
      <c r="U738" s="53" t="s">
        <v>1824</v>
      </c>
      <c r="V738" s="53" t="s">
        <v>1825</v>
      </c>
      <c r="W738" s="53" t="s">
        <v>1833</v>
      </c>
      <c r="X738" s="53" t="s">
        <v>1834</v>
      </c>
      <c r="Y738" s="53" t="s">
        <v>1827</v>
      </c>
      <c r="Z738" s="53">
        <v>1231.6500000000001</v>
      </c>
      <c r="AA738" s="53">
        <v>1231.6500000000001</v>
      </c>
      <c r="AB738" s="53">
        <v>0</v>
      </c>
      <c r="AC738" s="53">
        <v>1231.6500000000001</v>
      </c>
      <c r="AD738" s="53">
        <v>0</v>
      </c>
      <c r="AE738" s="53">
        <v>0</v>
      </c>
      <c r="AF738" s="53" t="s">
        <v>1828</v>
      </c>
      <c r="AG738" s="53" t="s">
        <v>1814</v>
      </c>
      <c r="AH738" s="53" t="s">
        <v>780</v>
      </c>
      <c r="AI738" s="53" t="s">
        <v>1829</v>
      </c>
      <c r="AJ738" s="53" t="s">
        <v>1824</v>
      </c>
      <c r="AK738" s="53" t="s">
        <v>496</v>
      </c>
      <c r="AL738" s="53" t="s">
        <v>1830</v>
      </c>
      <c r="AM738" s="53" t="s">
        <v>1831</v>
      </c>
      <c r="AN738" s="53" t="s">
        <v>1770</v>
      </c>
      <c r="AO738" s="53" t="s">
        <v>641</v>
      </c>
    </row>
    <row r="739" spans="1:41" x14ac:dyDescent="0.25">
      <c r="A739" s="53" t="s">
        <v>22</v>
      </c>
      <c r="B739" s="53" t="s">
        <v>1809</v>
      </c>
      <c r="C739" s="53" t="s">
        <v>1810</v>
      </c>
      <c r="D739" s="53" t="s">
        <v>1811</v>
      </c>
      <c r="E739" s="53" t="s">
        <v>1812</v>
      </c>
      <c r="F739" s="53" t="s">
        <v>775</v>
      </c>
      <c r="G739" s="53" t="s">
        <v>1813</v>
      </c>
      <c r="H739" s="53" t="s">
        <v>775</v>
      </c>
      <c r="I739" s="53" t="s">
        <v>1813</v>
      </c>
      <c r="J739" s="53" t="s">
        <v>1814</v>
      </c>
      <c r="K739" s="53" t="s">
        <v>780</v>
      </c>
      <c r="L739" s="53" t="s">
        <v>1815</v>
      </c>
      <c r="M739" s="53" t="s">
        <v>1816</v>
      </c>
      <c r="N739" s="53" t="s">
        <v>1817</v>
      </c>
      <c r="O739" s="53" t="s">
        <v>1818</v>
      </c>
      <c r="P739" s="53" t="s">
        <v>1819</v>
      </c>
      <c r="Q739" s="53" t="s">
        <v>1820</v>
      </c>
      <c r="R739" s="53" t="s">
        <v>1821</v>
      </c>
      <c r="S739" s="53" t="s">
        <v>1822</v>
      </c>
      <c r="T739" s="53" t="s">
        <v>1823</v>
      </c>
      <c r="U739" s="53" t="s">
        <v>1824</v>
      </c>
      <c r="V739" s="53" t="s">
        <v>1825</v>
      </c>
      <c r="W739" s="53" t="s">
        <v>1833</v>
      </c>
      <c r="X739" s="53" t="s">
        <v>1835</v>
      </c>
      <c r="Y739" s="53" t="s">
        <v>1827</v>
      </c>
      <c r="Z739" s="53">
        <v>19.47</v>
      </c>
      <c r="AA739" s="53">
        <v>19.47</v>
      </c>
      <c r="AB739" s="53">
        <v>0</v>
      </c>
      <c r="AC739" s="53">
        <v>19.47</v>
      </c>
      <c r="AD739" s="53">
        <v>0</v>
      </c>
      <c r="AE739" s="53">
        <v>0</v>
      </c>
      <c r="AF739" s="53" t="s">
        <v>1828</v>
      </c>
      <c r="AG739" s="53" t="s">
        <v>1814</v>
      </c>
      <c r="AH739" s="53" t="s">
        <v>780</v>
      </c>
      <c r="AI739" s="53" t="s">
        <v>1829</v>
      </c>
      <c r="AJ739" s="53" t="s">
        <v>1824</v>
      </c>
      <c r="AK739" s="53" t="s">
        <v>496</v>
      </c>
      <c r="AL739" s="53" t="s">
        <v>1830</v>
      </c>
      <c r="AM739" s="53" t="s">
        <v>1831</v>
      </c>
      <c r="AN739" s="53" t="s">
        <v>1770</v>
      </c>
      <c r="AO739" s="53" t="s">
        <v>641</v>
      </c>
    </row>
    <row r="740" spans="1:41" x14ac:dyDescent="0.25">
      <c r="A740" s="53" t="s">
        <v>22</v>
      </c>
      <c r="B740" s="53" t="s">
        <v>1809</v>
      </c>
      <c r="C740" s="53" t="s">
        <v>1810</v>
      </c>
      <c r="D740" s="53" t="s">
        <v>1811</v>
      </c>
      <c r="E740" s="53" t="s">
        <v>1812</v>
      </c>
      <c r="F740" s="53" t="s">
        <v>775</v>
      </c>
      <c r="G740" s="53" t="s">
        <v>1813</v>
      </c>
      <c r="H740" s="53" t="s">
        <v>775</v>
      </c>
      <c r="I740" s="53" t="s">
        <v>1813</v>
      </c>
      <c r="J740" s="53" t="s">
        <v>1814</v>
      </c>
      <c r="K740" s="53" t="s">
        <v>780</v>
      </c>
      <c r="L740" s="53" t="s">
        <v>1815</v>
      </c>
      <c r="M740" s="53" t="s">
        <v>1816</v>
      </c>
      <c r="N740" s="53" t="s">
        <v>1817</v>
      </c>
      <c r="O740" s="53" t="s">
        <v>1818</v>
      </c>
      <c r="P740" s="53" t="s">
        <v>1819</v>
      </c>
      <c r="Q740" s="53" t="s">
        <v>1820</v>
      </c>
      <c r="R740" s="53" t="s">
        <v>1821</v>
      </c>
      <c r="S740" s="53" t="s">
        <v>1822</v>
      </c>
      <c r="T740" s="53" t="s">
        <v>1823</v>
      </c>
      <c r="U740" s="53" t="s">
        <v>1824</v>
      </c>
      <c r="V740" s="53" t="s">
        <v>1825</v>
      </c>
      <c r="W740" s="53" t="s">
        <v>1836</v>
      </c>
      <c r="X740" s="53" t="s">
        <v>1825</v>
      </c>
      <c r="Y740" s="53" t="s">
        <v>1827</v>
      </c>
      <c r="Z740" s="53">
        <v>1.7</v>
      </c>
      <c r="AA740" s="53">
        <v>1.7</v>
      </c>
      <c r="AB740" s="53">
        <v>0</v>
      </c>
      <c r="AC740" s="53">
        <v>1.7</v>
      </c>
      <c r="AD740" s="53">
        <v>0</v>
      </c>
      <c r="AE740" s="53">
        <v>0</v>
      </c>
      <c r="AF740" s="53" t="s">
        <v>1828</v>
      </c>
      <c r="AG740" s="53" t="s">
        <v>1814</v>
      </c>
      <c r="AH740" s="53" t="s">
        <v>780</v>
      </c>
      <c r="AI740" s="53" t="s">
        <v>1829</v>
      </c>
      <c r="AJ740" s="53" t="s">
        <v>1824</v>
      </c>
      <c r="AK740" s="53" t="s">
        <v>496</v>
      </c>
      <c r="AL740" s="53" t="s">
        <v>1830</v>
      </c>
      <c r="AM740" s="53" t="s">
        <v>1831</v>
      </c>
      <c r="AN740" s="53" t="s">
        <v>1770</v>
      </c>
      <c r="AO740" s="53" t="s">
        <v>641</v>
      </c>
    </row>
    <row r="741" spans="1:41" x14ac:dyDescent="0.25">
      <c r="A741" s="53" t="s">
        <v>22</v>
      </c>
      <c r="B741" s="53" t="s">
        <v>1809</v>
      </c>
      <c r="C741" s="53" t="s">
        <v>1810</v>
      </c>
      <c r="D741" s="53" t="s">
        <v>1811</v>
      </c>
      <c r="E741" s="53" t="s">
        <v>1812</v>
      </c>
      <c r="F741" s="53" t="s">
        <v>775</v>
      </c>
      <c r="G741" s="53" t="s">
        <v>1813</v>
      </c>
      <c r="H741" s="53" t="s">
        <v>775</v>
      </c>
      <c r="I741" s="53" t="s">
        <v>1813</v>
      </c>
      <c r="J741" s="53" t="s">
        <v>1814</v>
      </c>
      <c r="K741" s="53" t="s">
        <v>780</v>
      </c>
      <c r="L741" s="53" t="s">
        <v>1815</v>
      </c>
      <c r="M741" s="53" t="s">
        <v>1816</v>
      </c>
      <c r="N741" s="53" t="s">
        <v>1817</v>
      </c>
      <c r="O741" s="53" t="s">
        <v>1818</v>
      </c>
      <c r="P741" s="53" t="s">
        <v>1819</v>
      </c>
      <c r="Q741" s="53" t="s">
        <v>1820</v>
      </c>
      <c r="R741" s="53" t="s">
        <v>1821</v>
      </c>
      <c r="S741" s="53" t="s">
        <v>1822</v>
      </c>
      <c r="T741" s="53" t="s">
        <v>1823</v>
      </c>
      <c r="U741" s="53" t="s">
        <v>1824</v>
      </c>
      <c r="V741" s="53" t="s">
        <v>1825</v>
      </c>
      <c r="W741" s="53" t="s">
        <v>1837</v>
      </c>
      <c r="X741" s="53" t="s">
        <v>1825</v>
      </c>
      <c r="Y741" s="53" t="s">
        <v>1827</v>
      </c>
      <c r="Z741" s="53">
        <v>140.91999999999999</v>
      </c>
      <c r="AA741" s="53">
        <v>140.91999999999999</v>
      </c>
      <c r="AB741" s="53">
        <v>0</v>
      </c>
      <c r="AC741" s="53">
        <v>140.91999999999999</v>
      </c>
      <c r="AD741" s="53">
        <v>0</v>
      </c>
      <c r="AE741" s="53">
        <v>0</v>
      </c>
      <c r="AF741" s="53" t="s">
        <v>1828</v>
      </c>
      <c r="AG741" s="53" t="s">
        <v>1814</v>
      </c>
      <c r="AH741" s="53" t="s">
        <v>780</v>
      </c>
      <c r="AI741" s="53" t="s">
        <v>1829</v>
      </c>
      <c r="AJ741" s="53" t="s">
        <v>1824</v>
      </c>
      <c r="AK741" s="53" t="s">
        <v>496</v>
      </c>
      <c r="AL741" s="53" t="s">
        <v>1830</v>
      </c>
      <c r="AM741" s="53" t="s">
        <v>1831</v>
      </c>
      <c r="AN741" s="53" t="s">
        <v>1770</v>
      </c>
      <c r="AO741" s="53" t="s">
        <v>641</v>
      </c>
    </row>
    <row r="742" spans="1:41" x14ac:dyDescent="0.25">
      <c r="A742" s="53" t="s">
        <v>22</v>
      </c>
      <c r="B742" s="53" t="s">
        <v>1809</v>
      </c>
      <c r="C742" s="53" t="s">
        <v>1810</v>
      </c>
      <c r="D742" s="53" t="s">
        <v>1811</v>
      </c>
      <c r="E742" s="53" t="s">
        <v>1812</v>
      </c>
      <c r="F742" s="53" t="s">
        <v>775</v>
      </c>
      <c r="G742" s="53" t="s">
        <v>1813</v>
      </c>
      <c r="H742" s="53" t="s">
        <v>775</v>
      </c>
      <c r="I742" s="53" t="s">
        <v>1813</v>
      </c>
      <c r="J742" s="53" t="s">
        <v>1814</v>
      </c>
      <c r="K742" s="53" t="s">
        <v>780</v>
      </c>
      <c r="L742" s="53" t="s">
        <v>1815</v>
      </c>
      <c r="M742" s="53" t="s">
        <v>1816</v>
      </c>
      <c r="N742" s="53" t="s">
        <v>1817</v>
      </c>
      <c r="O742" s="53" t="s">
        <v>1818</v>
      </c>
      <c r="P742" s="53" t="s">
        <v>1819</v>
      </c>
      <c r="Q742" s="53" t="s">
        <v>1820</v>
      </c>
      <c r="R742" s="53" t="s">
        <v>1821</v>
      </c>
      <c r="S742" s="53" t="s">
        <v>1822</v>
      </c>
      <c r="T742" s="53" t="s">
        <v>1823</v>
      </c>
      <c r="U742" s="53" t="s">
        <v>1824</v>
      </c>
      <c r="V742" s="53" t="s">
        <v>1825</v>
      </c>
      <c r="W742" s="53" t="s">
        <v>1838</v>
      </c>
      <c r="X742" s="53" t="s">
        <v>1825</v>
      </c>
      <c r="Y742" s="53" t="s">
        <v>1827</v>
      </c>
      <c r="Z742" s="53">
        <v>149.21</v>
      </c>
      <c r="AA742" s="53">
        <v>149.21</v>
      </c>
      <c r="AB742" s="53">
        <v>0</v>
      </c>
      <c r="AC742" s="53">
        <v>149.21</v>
      </c>
      <c r="AD742" s="53">
        <v>0</v>
      </c>
      <c r="AE742" s="53">
        <v>0</v>
      </c>
      <c r="AF742" s="53" t="s">
        <v>1828</v>
      </c>
      <c r="AG742" s="53" t="s">
        <v>1814</v>
      </c>
      <c r="AH742" s="53" t="s">
        <v>780</v>
      </c>
      <c r="AI742" s="53" t="s">
        <v>1829</v>
      </c>
      <c r="AJ742" s="53" t="s">
        <v>1824</v>
      </c>
      <c r="AK742" s="53" t="s">
        <v>496</v>
      </c>
      <c r="AL742" s="53" t="s">
        <v>1830</v>
      </c>
      <c r="AM742" s="53" t="s">
        <v>1831</v>
      </c>
      <c r="AN742" s="53" t="s">
        <v>1770</v>
      </c>
      <c r="AO742" s="53" t="s">
        <v>641</v>
      </c>
    </row>
    <row r="743" spans="1:41" x14ac:dyDescent="0.25">
      <c r="A743" s="53" t="s">
        <v>22</v>
      </c>
      <c r="B743" s="53" t="s">
        <v>1839</v>
      </c>
      <c r="C743" s="53" t="s">
        <v>1840</v>
      </c>
      <c r="D743" s="53" t="s">
        <v>1841</v>
      </c>
      <c r="E743" s="53" t="s">
        <v>1842</v>
      </c>
      <c r="F743" s="53" t="s">
        <v>775</v>
      </c>
      <c r="G743" s="53" t="s">
        <v>1813</v>
      </c>
      <c r="H743" s="53" t="s">
        <v>775</v>
      </c>
      <c r="I743" s="53" t="s">
        <v>1813</v>
      </c>
      <c r="J743" s="53" t="s">
        <v>1843</v>
      </c>
      <c r="K743" s="53" t="s">
        <v>1844</v>
      </c>
      <c r="L743" s="53" t="s">
        <v>1845</v>
      </c>
      <c r="M743" s="53" t="s">
        <v>1816</v>
      </c>
      <c r="N743" s="53" t="s">
        <v>1817</v>
      </c>
      <c r="O743" s="53" t="s">
        <v>1818</v>
      </c>
      <c r="P743" s="53" t="s">
        <v>1819</v>
      </c>
      <c r="Q743" s="53" t="s">
        <v>1820</v>
      </c>
      <c r="R743" s="53" t="s">
        <v>1821</v>
      </c>
      <c r="S743" s="53" t="s">
        <v>1846</v>
      </c>
      <c r="T743" s="53" t="s">
        <v>1847</v>
      </c>
      <c r="U743" s="53" t="s">
        <v>1824</v>
      </c>
      <c r="V743" s="53" t="s">
        <v>1825</v>
      </c>
      <c r="W743" s="53" t="s">
        <v>1833</v>
      </c>
      <c r="X743" s="53" t="s">
        <v>1834</v>
      </c>
      <c r="Y743" s="53" t="s">
        <v>1827</v>
      </c>
      <c r="Z743" s="53">
        <v>0.01</v>
      </c>
      <c r="AA743" s="53">
        <v>0.01</v>
      </c>
      <c r="AB743" s="53">
        <v>0</v>
      </c>
      <c r="AC743" s="53">
        <v>0.01</v>
      </c>
      <c r="AD743" s="53">
        <v>0</v>
      </c>
      <c r="AE743" s="53">
        <v>0</v>
      </c>
      <c r="AF743" s="53" t="s">
        <v>1828</v>
      </c>
      <c r="AG743" s="53" t="s">
        <v>1843</v>
      </c>
      <c r="AH743" s="53" t="s">
        <v>1844</v>
      </c>
      <c r="AI743" s="53" t="s">
        <v>1849</v>
      </c>
      <c r="AJ743" s="53" t="s">
        <v>1824</v>
      </c>
      <c r="AK743" s="53" t="s">
        <v>496</v>
      </c>
      <c r="AL743" s="53" t="s">
        <v>1830</v>
      </c>
      <c r="AM743" s="53" t="s">
        <v>1831</v>
      </c>
      <c r="AN743" s="53" t="s">
        <v>1769</v>
      </c>
      <c r="AO743" s="53" t="s">
        <v>641</v>
      </c>
    </row>
    <row r="744" spans="1:41" x14ac:dyDescent="0.25">
      <c r="A744" s="53" t="s">
        <v>22</v>
      </c>
      <c r="B744" s="53" t="s">
        <v>1839</v>
      </c>
      <c r="C744" s="53" t="s">
        <v>1840</v>
      </c>
      <c r="D744" s="53" t="s">
        <v>1841</v>
      </c>
      <c r="E744" s="53" t="s">
        <v>1842</v>
      </c>
      <c r="F744" s="53" t="s">
        <v>775</v>
      </c>
      <c r="G744" s="53" t="s">
        <v>1813</v>
      </c>
      <c r="H744" s="53" t="s">
        <v>775</v>
      </c>
      <c r="I744" s="53" t="s">
        <v>1813</v>
      </c>
      <c r="J744" s="53" t="s">
        <v>1843</v>
      </c>
      <c r="K744" s="53" t="s">
        <v>1844</v>
      </c>
      <c r="L744" s="53" t="s">
        <v>1845</v>
      </c>
      <c r="M744" s="53" t="s">
        <v>1816</v>
      </c>
      <c r="N744" s="53" t="s">
        <v>1817</v>
      </c>
      <c r="O744" s="53" t="s">
        <v>1818</v>
      </c>
      <c r="P744" s="53" t="s">
        <v>1819</v>
      </c>
      <c r="Q744" s="53" t="s">
        <v>1820</v>
      </c>
      <c r="R744" s="53" t="s">
        <v>1821</v>
      </c>
      <c r="S744" s="53" t="s">
        <v>1846</v>
      </c>
      <c r="T744" s="53" t="s">
        <v>1847</v>
      </c>
      <c r="U744" s="53" t="s">
        <v>1824</v>
      </c>
      <c r="V744" s="53" t="s">
        <v>1825</v>
      </c>
      <c r="W744" s="53" t="s">
        <v>1848</v>
      </c>
      <c r="X744" s="53" t="s">
        <v>1825</v>
      </c>
      <c r="Y744" s="53" t="s">
        <v>1827</v>
      </c>
      <c r="Z744" s="53">
        <v>621.27</v>
      </c>
      <c r="AA744" s="53">
        <v>621.27</v>
      </c>
      <c r="AB744" s="53">
        <v>0</v>
      </c>
      <c r="AC744" s="53">
        <v>621.27</v>
      </c>
      <c r="AD744" s="53">
        <v>0</v>
      </c>
      <c r="AE744" s="53">
        <v>0</v>
      </c>
      <c r="AF744" s="53" t="s">
        <v>1828</v>
      </c>
      <c r="AG744" s="53" t="s">
        <v>1843</v>
      </c>
      <c r="AH744" s="53" t="s">
        <v>1844</v>
      </c>
      <c r="AI744" s="53" t="s">
        <v>1849</v>
      </c>
      <c r="AJ744" s="53" t="s">
        <v>1824</v>
      </c>
      <c r="AK744" s="53" t="s">
        <v>496</v>
      </c>
      <c r="AL744" s="53" t="s">
        <v>1830</v>
      </c>
      <c r="AM744" s="53" t="s">
        <v>1831</v>
      </c>
      <c r="AN744" s="53" t="s">
        <v>1769</v>
      </c>
      <c r="AO744" s="53" t="s">
        <v>641</v>
      </c>
    </row>
    <row r="745" spans="1:41" x14ac:dyDescent="0.25">
      <c r="A745" s="53" t="s">
        <v>22</v>
      </c>
      <c r="B745" s="53" t="s">
        <v>1950</v>
      </c>
      <c r="C745" s="53" t="s">
        <v>1951</v>
      </c>
      <c r="D745" s="53" t="s">
        <v>1852</v>
      </c>
      <c r="E745" s="53" t="s">
        <v>510</v>
      </c>
      <c r="F745" s="53" t="s">
        <v>775</v>
      </c>
      <c r="G745" s="53" t="s">
        <v>1813</v>
      </c>
      <c r="H745" s="53" t="s">
        <v>775</v>
      </c>
      <c r="I745" s="53" t="s">
        <v>1813</v>
      </c>
      <c r="J745" s="53" t="s">
        <v>1814</v>
      </c>
      <c r="K745" s="53" t="s">
        <v>780</v>
      </c>
      <c r="L745" s="53" t="s">
        <v>1952</v>
      </c>
      <c r="M745" s="53" t="s">
        <v>1816</v>
      </c>
      <c r="N745" s="53" t="s">
        <v>1817</v>
      </c>
      <c r="O745" s="53" t="s">
        <v>1818</v>
      </c>
      <c r="P745" s="53" t="s">
        <v>1819</v>
      </c>
      <c r="Q745" s="53" t="s">
        <v>1820</v>
      </c>
      <c r="R745" s="53" t="s">
        <v>1821</v>
      </c>
      <c r="S745" s="53" t="s">
        <v>1953</v>
      </c>
      <c r="T745" s="53" t="s">
        <v>1954</v>
      </c>
      <c r="U745" s="53" t="s">
        <v>1824</v>
      </c>
      <c r="V745" s="53" t="s">
        <v>1825</v>
      </c>
      <c r="W745" s="53" t="s">
        <v>1856</v>
      </c>
      <c r="X745" s="53" t="s">
        <v>1857</v>
      </c>
      <c r="Y745" s="53" t="s">
        <v>1827</v>
      </c>
      <c r="Z745" s="53">
        <v>266.72000000000003</v>
      </c>
      <c r="AA745" s="53">
        <v>262.52999999999997</v>
      </c>
      <c r="AB745" s="53">
        <v>4.1900000000000004</v>
      </c>
      <c r="AC745" s="53">
        <v>262.52999999999997</v>
      </c>
      <c r="AD745" s="53">
        <v>0</v>
      </c>
      <c r="AE745" s="53">
        <v>0</v>
      </c>
      <c r="AF745" s="53" t="s">
        <v>1828</v>
      </c>
      <c r="AG745" s="53" t="s">
        <v>1814</v>
      </c>
      <c r="AH745" s="53" t="s">
        <v>780</v>
      </c>
      <c r="AI745" s="53" t="s">
        <v>1829</v>
      </c>
      <c r="AJ745" s="53" t="s">
        <v>1824</v>
      </c>
      <c r="AK745" s="53" t="s">
        <v>496</v>
      </c>
      <c r="AL745" s="53" t="s">
        <v>1830</v>
      </c>
      <c r="AM745" s="53" t="s">
        <v>1831</v>
      </c>
      <c r="AN745" s="53" t="s">
        <v>1770</v>
      </c>
      <c r="AO745" s="53" t="s">
        <v>641</v>
      </c>
    </row>
    <row r="746" spans="1:41" x14ac:dyDescent="0.25">
      <c r="A746" s="53" t="s">
        <v>22</v>
      </c>
      <c r="B746" s="53" t="s">
        <v>1955</v>
      </c>
      <c r="C746" s="53" t="s">
        <v>1956</v>
      </c>
      <c r="D746" s="53" t="s">
        <v>1852</v>
      </c>
      <c r="E746" s="53" t="s">
        <v>510</v>
      </c>
      <c r="F746" s="53" t="s">
        <v>775</v>
      </c>
      <c r="G746" s="53" t="s">
        <v>1813</v>
      </c>
      <c r="H746" s="53" t="s">
        <v>775</v>
      </c>
      <c r="I746" s="53" t="s">
        <v>1813</v>
      </c>
      <c r="J746" s="53" t="s">
        <v>1814</v>
      </c>
      <c r="K746" s="53" t="s">
        <v>780</v>
      </c>
      <c r="L746" s="53" t="s">
        <v>1957</v>
      </c>
      <c r="M746" s="53" t="s">
        <v>1816</v>
      </c>
      <c r="N746" s="53" t="s">
        <v>1817</v>
      </c>
      <c r="O746" s="53" t="s">
        <v>1818</v>
      </c>
      <c r="P746" s="53" t="s">
        <v>1819</v>
      </c>
      <c r="Q746" s="53" t="s">
        <v>1820</v>
      </c>
      <c r="R746" s="53" t="s">
        <v>1821</v>
      </c>
      <c r="S746" s="53" t="s">
        <v>1958</v>
      </c>
      <c r="T746" s="53" t="s">
        <v>1959</v>
      </c>
      <c r="U746" s="53" t="s">
        <v>1824</v>
      </c>
      <c r="V746" s="53" t="s">
        <v>1825</v>
      </c>
      <c r="W746" s="53" t="s">
        <v>1856</v>
      </c>
      <c r="X746" s="53" t="s">
        <v>1857</v>
      </c>
      <c r="Y746" s="53" t="s">
        <v>1827</v>
      </c>
      <c r="Z746" s="53">
        <v>130.77000000000001</v>
      </c>
      <c r="AA746" s="53">
        <v>115.83</v>
      </c>
      <c r="AB746" s="53">
        <v>14.94</v>
      </c>
      <c r="AC746" s="53">
        <v>115.83</v>
      </c>
      <c r="AD746" s="53">
        <v>0</v>
      </c>
      <c r="AE746" s="53">
        <v>0</v>
      </c>
      <c r="AF746" s="53" t="s">
        <v>1828</v>
      </c>
      <c r="AG746" s="53" t="s">
        <v>1814</v>
      </c>
      <c r="AH746" s="53" t="s">
        <v>780</v>
      </c>
      <c r="AI746" s="53" t="s">
        <v>1829</v>
      </c>
      <c r="AJ746" s="53" t="s">
        <v>1824</v>
      </c>
      <c r="AK746" s="53" t="s">
        <v>496</v>
      </c>
      <c r="AL746" s="53" t="s">
        <v>1830</v>
      </c>
      <c r="AM746" s="53" t="s">
        <v>1831</v>
      </c>
      <c r="AN746" s="53" t="s">
        <v>1770</v>
      </c>
      <c r="AO746" s="53" t="s">
        <v>641</v>
      </c>
    </row>
    <row r="747" spans="1:41" x14ac:dyDescent="0.25">
      <c r="A747" s="53" t="s">
        <v>22</v>
      </c>
      <c r="B747" s="53" t="s">
        <v>1850</v>
      </c>
      <c r="C747" s="53" t="s">
        <v>1851</v>
      </c>
      <c r="D747" s="53" t="s">
        <v>1852</v>
      </c>
      <c r="E747" s="53" t="s">
        <v>510</v>
      </c>
      <c r="F747" s="53" t="s">
        <v>775</v>
      </c>
      <c r="G747" s="53" t="s">
        <v>1813</v>
      </c>
      <c r="H747" s="53" t="s">
        <v>775</v>
      </c>
      <c r="I747" s="53" t="s">
        <v>1813</v>
      </c>
      <c r="J747" s="53" t="s">
        <v>1814</v>
      </c>
      <c r="K747" s="53" t="s">
        <v>780</v>
      </c>
      <c r="L747" s="53" t="s">
        <v>1853</v>
      </c>
      <c r="M747" s="53" t="s">
        <v>1816</v>
      </c>
      <c r="N747" s="53" t="s">
        <v>1817</v>
      </c>
      <c r="O747" s="53" t="s">
        <v>1818</v>
      </c>
      <c r="P747" s="53" t="s">
        <v>1819</v>
      </c>
      <c r="Q747" s="53" t="s">
        <v>1820</v>
      </c>
      <c r="R747" s="53" t="s">
        <v>1821</v>
      </c>
      <c r="S747" s="53" t="s">
        <v>1854</v>
      </c>
      <c r="T747" s="53" t="s">
        <v>1855</v>
      </c>
      <c r="U747" s="53" t="s">
        <v>1824</v>
      </c>
      <c r="V747" s="53" t="s">
        <v>1825</v>
      </c>
      <c r="W747" s="53" t="s">
        <v>1856</v>
      </c>
      <c r="X747" s="53" t="s">
        <v>1857</v>
      </c>
      <c r="Y747" s="53" t="s">
        <v>1827</v>
      </c>
      <c r="Z747" s="53">
        <v>1689.67</v>
      </c>
      <c r="AA747" s="53">
        <v>1474.35</v>
      </c>
      <c r="AB747" s="53">
        <v>215.32</v>
      </c>
      <c r="AC747" s="53">
        <v>1474.35</v>
      </c>
      <c r="AD747" s="53">
        <v>0</v>
      </c>
      <c r="AE747" s="53">
        <v>0</v>
      </c>
      <c r="AF747" s="53" t="s">
        <v>1828</v>
      </c>
      <c r="AG747" s="53" t="s">
        <v>1814</v>
      </c>
      <c r="AH747" s="53" t="s">
        <v>780</v>
      </c>
      <c r="AI747" s="53" t="s">
        <v>1829</v>
      </c>
      <c r="AJ747" s="53" t="s">
        <v>1824</v>
      </c>
      <c r="AK747" s="53" t="s">
        <v>496</v>
      </c>
      <c r="AL747" s="53" t="s">
        <v>1830</v>
      </c>
      <c r="AM747" s="53" t="s">
        <v>1831</v>
      </c>
      <c r="AN747" s="53" t="s">
        <v>1770</v>
      </c>
      <c r="AO747" s="53" t="s">
        <v>641</v>
      </c>
    </row>
    <row r="748" spans="1:41" x14ac:dyDescent="0.25">
      <c r="A748" s="53" t="s">
        <v>22</v>
      </c>
      <c r="B748" s="53" t="s">
        <v>1858</v>
      </c>
      <c r="C748" s="53" t="s">
        <v>1859</v>
      </c>
      <c r="D748" s="53" t="s">
        <v>1852</v>
      </c>
      <c r="E748" s="53" t="s">
        <v>510</v>
      </c>
      <c r="F748" s="53" t="s">
        <v>775</v>
      </c>
      <c r="G748" s="53" t="s">
        <v>1813</v>
      </c>
      <c r="H748" s="53" t="s">
        <v>775</v>
      </c>
      <c r="I748" s="53" t="s">
        <v>1813</v>
      </c>
      <c r="J748" s="53" t="s">
        <v>1814</v>
      </c>
      <c r="K748" s="53" t="s">
        <v>780</v>
      </c>
      <c r="L748" s="53" t="s">
        <v>1860</v>
      </c>
      <c r="M748" s="53" t="s">
        <v>1816</v>
      </c>
      <c r="N748" s="53" t="s">
        <v>1817</v>
      </c>
      <c r="O748" s="53" t="s">
        <v>1818</v>
      </c>
      <c r="P748" s="53" t="s">
        <v>1819</v>
      </c>
      <c r="Q748" s="53" t="s">
        <v>1820</v>
      </c>
      <c r="R748" s="53" t="s">
        <v>1821</v>
      </c>
      <c r="S748" s="53" t="s">
        <v>1861</v>
      </c>
      <c r="T748" s="53" t="s">
        <v>1862</v>
      </c>
      <c r="U748" s="53" t="s">
        <v>1824</v>
      </c>
      <c r="V748" s="53" t="s">
        <v>1825</v>
      </c>
      <c r="W748" s="53" t="s">
        <v>1856</v>
      </c>
      <c r="X748" s="53" t="s">
        <v>1857</v>
      </c>
      <c r="Y748" s="53" t="s">
        <v>1827</v>
      </c>
      <c r="Z748" s="53">
        <v>1627.72</v>
      </c>
      <c r="AA748" s="53">
        <v>1593.83</v>
      </c>
      <c r="AB748" s="53">
        <v>33.89</v>
      </c>
      <c r="AC748" s="53">
        <v>1593.83</v>
      </c>
      <c r="AD748" s="53">
        <v>0</v>
      </c>
      <c r="AE748" s="53">
        <v>0</v>
      </c>
      <c r="AF748" s="53" t="s">
        <v>1828</v>
      </c>
      <c r="AG748" s="53" t="s">
        <v>1814</v>
      </c>
      <c r="AH748" s="53" t="s">
        <v>780</v>
      </c>
      <c r="AI748" s="53" t="s">
        <v>1829</v>
      </c>
      <c r="AJ748" s="53" t="s">
        <v>1824</v>
      </c>
      <c r="AK748" s="53" t="s">
        <v>496</v>
      </c>
      <c r="AL748" s="53" t="s">
        <v>1830</v>
      </c>
      <c r="AM748" s="53" t="s">
        <v>1831</v>
      </c>
      <c r="AN748" s="53" t="s">
        <v>1770</v>
      </c>
      <c r="AO748" s="53" t="s">
        <v>641</v>
      </c>
    </row>
    <row r="749" spans="1:41" x14ac:dyDescent="0.25">
      <c r="A749" s="53" t="s">
        <v>22</v>
      </c>
      <c r="B749" s="53" t="s">
        <v>1863</v>
      </c>
      <c r="C749" s="53" t="s">
        <v>1864</v>
      </c>
      <c r="D749" s="53" t="s">
        <v>1852</v>
      </c>
      <c r="E749" s="53" t="s">
        <v>510</v>
      </c>
      <c r="F749" s="53" t="s">
        <v>775</v>
      </c>
      <c r="G749" s="53" t="s">
        <v>1813</v>
      </c>
      <c r="H749" s="53" t="s">
        <v>775</v>
      </c>
      <c r="I749" s="53" t="s">
        <v>1813</v>
      </c>
      <c r="J749" s="53" t="s">
        <v>1814</v>
      </c>
      <c r="K749" s="53" t="s">
        <v>780</v>
      </c>
      <c r="L749" s="53" t="s">
        <v>1860</v>
      </c>
      <c r="M749" s="53" t="s">
        <v>1816</v>
      </c>
      <c r="N749" s="53" t="s">
        <v>1817</v>
      </c>
      <c r="O749" s="53" t="s">
        <v>1818</v>
      </c>
      <c r="P749" s="53" t="s">
        <v>1819</v>
      </c>
      <c r="Q749" s="53" t="s">
        <v>1820</v>
      </c>
      <c r="R749" s="53" t="s">
        <v>1821</v>
      </c>
      <c r="S749" s="53" t="s">
        <v>1865</v>
      </c>
      <c r="T749" s="53" t="s">
        <v>1866</v>
      </c>
      <c r="U749" s="53" t="s">
        <v>1824</v>
      </c>
      <c r="V749" s="53" t="s">
        <v>1825</v>
      </c>
      <c r="W749" s="53" t="s">
        <v>1856</v>
      </c>
      <c r="X749" s="53" t="s">
        <v>1857</v>
      </c>
      <c r="Y749" s="53" t="s">
        <v>1827</v>
      </c>
      <c r="Z749" s="53">
        <v>1141.8499999999999</v>
      </c>
      <c r="AA749" s="53">
        <v>1141.8499999999999</v>
      </c>
      <c r="AB749" s="53">
        <v>0</v>
      </c>
      <c r="AC749" s="53">
        <v>1141.8499999999999</v>
      </c>
      <c r="AD749" s="53">
        <v>0</v>
      </c>
      <c r="AE749" s="53">
        <v>0</v>
      </c>
      <c r="AF749" s="53" t="s">
        <v>1828</v>
      </c>
      <c r="AG749" s="53" t="s">
        <v>1814</v>
      </c>
      <c r="AH749" s="53" t="s">
        <v>780</v>
      </c>
      <c r="AI749" s="53" t="s">
        <v>1829</v>
      </c>
      <c r="AJ749" s="53" t="s">
        <v>1824</v>
      </c>
      <c r="AK749" s="53" t="s">
        <v>496</v>
      </c>
      <c r="AL749" s="53" t="s">
        <v>1830</v>
      </c>
      <c r="AM749" s="53" t="s">
        <v>1831</v>
      </c>
      <c r="AN749" s="53" t="s">
        <v>1770</v>
      </c>
      <c r="AO749" s="53" t="s">
        <v>641</v>
      </c>
    </row>
    <row r="750" spans="1:41" x14ac:dyDescent="0.25">
      <c r="A750" s="53" t="s">
        <v>22</v>
      </c>
      <c r="B750" s="53" t="s">
        <v>1867</v>
      </c>
      <c r="C750" s="53" t="s">
        <v>1868</v>
      </c>
      <c r="D750" s="53" t="s">
        <v>1852</v>
      </c>
      <c r="E750" s="53" t="s">
        <v>510</v>
      </c>
      <c r="F750" s="53" t="s">
        <v>775</v>
      </c>
      <c r="G750" s="53" t="s">
        <v>1813</v>
      </c>
      <c r="H750" s="53" t="s">
        <v>775</v>
      </c>
      <c r="I750" s="53" t="s">
        <v>1813</v>
      </c>
      <c r="J750" s="53" t="s">
        <v>1814</v>
      </c>
      <c r="K750" s="53" t="s">
        <v>780</v>
      </c>
      <c r="L750" s="53" t="s">
        <v>1869</v>
      </c>
      <c r="M750" s="53" t="s">
        <v>1816</v>
      </c>
      <c r="N750" s="53" t="s">
        <v>1817</v>
      </c>
      <c r="O750" s="53" t="s">
        <v>1818</v>
      </c>
      <c r="P750" s="53" t="s">
        <v>1819</v>
      </c>
      <c r="Q750" s="53" t="s">
        <v>1820</v>
      </c>
      <c r="R750" s="53" t="s">
        <v>1821</v>
      </c>
      <c r="S750" s="53" t="s">
        <v>1870</v>
      </c>
      <c r="T750" s="53" t="s">
        <v>1871</v>
      </c>
      <c r="U750" s="53" t="s">
        <v>1824</v>
      </c>
      <c r="V750" s="53" t="s">
        <v>1825</v>
      </c>
      <c r="W750" s="53" t="s">
        <v>1856</v>
      </c>
      <c r="X750" s="53" t="s">
        <v>1857</v>
      </c>
      <c r="Y750" s="53" t="s">
        <v>1827</v>
      </c>
      <c r="Z750" s="53">
        <v>2047.91</v>
      </c>
      <c r="AA750" s="53">
        <v>1932.23</v>
      </c>
      <c r="AB750" s="53">
        <v>115.68</v>
      </c>
      <c r="AC750" s="53">
        <v>1932.23</v>
      </c>
      <c r="AD750" s="53">
        <v>0</v>
      </c>
      <c r="AE750" s="53">
        <v>0</v>
      </c>
      <c r="AF750" s="53" t="s">
        <v>1828</v>
      </c>
      <c r="AG750" s="53" t="s">
        <v>1814</v>
      </c>
      <c r="AH750" s="53" t="s">
        <v>780</v>
      </c>
      <c r="AI750" s="53" t="s">
        <v>1829</v>
      </c>
      <c r="AJ750" s="53" t="s">
        <v>1824</v>
      </c>
      <c r="AK750" s="53" t="s">
        <v>496</v>
      </c>
      <c r="AL750" s="53" t="s">
        <v>1830</v>
      </c>
      <c r="AM750" s="53" t="s">
        <v>1831</v>
      </c>
      <c r="AN750" s="53" t="s">
        <v>1770</v>
      </c>
      <c r="AO750" s="53" t="s">
        <v>641</v>
      </c>
    </row>
    <row r="751" spans="1:41" x14ac:dyDescent="0.25">
      <c r="A751" s="53" t="s">
        <v>22</v>
      </c>
      <c r="B751" s="53" t="s">
        <v>1872</v>
      </c>
      <c r="C751" s="53" t="s">
        <v>1873</v>
      </c>
      <c r="D751" s="53" t="s">
        <v>1841</v>
      </c>
      <c r="E751" s="53" t="s">
        <v>1842</v>
      </c>
      <c r="F751" s="53" t="s">
        <v>775</v>
      </c>
      <c r="G751" s="53" t="s">
        <v>1813</v>
      </c>
      <c r="H751" s="53" t="s">
        <v>775</v>
      </c>
      <c r="I751" s="53" t="s">
        <v>1813</v>
      </c>
      <c r="J751" s="53" t="s">
        <v>1843</v>
      </c>
      <c r="K751" s="53" t="s">
        <v>1844</v>
      </c>
      <c r="L751" s="53" t="s">
        <v>1874</v>
      </c>
      <c r="M751" s="53" t="s">
        <v>1816</v>
      </c>
      <c r="N751" s="53" t="s">
        <v>1817</v>
      </c>
      <c r="O751" s="53" t="s">
        <v>1818</v>
      </c>
      <c r="P751" s="53" t="s">
        <v>1819</v>
      </c>
      <c r="Q751" s="53" t="s">
        <v>1820</v>
      </c>
      <c r="R751" s="53" t="s">
        <v>1821</v>
      </c>
      <c r="S751" s="53" t="s">
        <v>1875</v>
      </c>
      <c r="T751" s="53" t="s">
        <v>1876</v>
      </c>
      <c r="U751" s="53" t="s">
        <v>1824</v>
      </c>
      <c r="V751" s="53" t="s">
        <v>1825</v>
      </c>
      <c r="W751" s="53" t="s">
        <v>1826</v>
      </c>
      <c r="X751" s="53" t="s">
        <v>1825</v>
      </c>
      <c r="Y751" s="53" t="s">
        <v>1827</v>
      </c>
      <c r="Z751" s="53">
        <v>10.53</v>
      </c>
      <c r="AA751" s="53">
        <v>10.53</v>
      </c>
      <c r="AB751" s="53">
        <v>0</v>
      </c>
      <c r="AC751" s="53">
        <v>10.53</v>
      </c>
      <c r="AD751" s="53">
        <v>0</v>
      </c>
      <c r="AE751" s="53">
        <v>0</v>
      </c>
      <c r="AF751" s="53" t="s">
        <v>1828</v>
      </c>
      <c r="AG751" s="53" t="s">
        <v>1843</v>
      </c>
      <c r="AH751" s="53" t="s">
        <v>1844</v>
      </c>
      <c r="AI751" s="53" t="s">
        <v>1849</v>
      </c>
      <c r="AJ751" s="53" t="s">
        <v>1824</v>
      </c>
      <c r="AK751" s="53" t="s">
        <v>496</v>
      </c>
      <c r="AL751" s="53" t="s">
        <v>1830</v>
      </c>
      <c r="AM751" s="53" t="s">
        <v>1831</v>
      </c>
      <c r="AN751" s="53" t="s">
        <v>1769</v>
      </c>
      <c r="AO751" s="53" t="s">
        <v>641</v>
      </c>
    </row>
    <row r="752" spans="1:41" x14ac:dyDescent="0.25">
      <c r="A752" s="53" t="s">
        <v>22</v>
      </c>
      <c r="B752" s="53" t="s">
        <v>1872</v>
      </c>
      <c r="C752" s="53" t="s">
        <v>1873</v>
      </c>
      <c r="D752" s="53" t="s">
        <v>1841</v>
      </c>
      <c r="E752" s="53" t="s">
        <v>1842</v>
      </c>
      <c r="F752" s="53" t="s">
        <v>775</v>
      </c>
      <c r="G752" s="53" t="s">
        <v>1813</v>
      </c>
      <c r="H752" s="53" t="s">
        <v>775</v>
      </c>
      <c r="I752" s="53" t="s">
        <v>1813</v>
      </c>
      <c r="J752" s="53" t="s">
        <v>1843</v>
      </c>
      <c r="K752" s="53" t="s">
        <v>1844</v>
      </c>
      <c r="L752" s="53" t="s">
        <v>1874</v>
      </c>
      <c r="M752" s="53" t="s">
        <v>1816</v>
      </c>
      <c r="N752" s="53" t="s">
        <v>1817</v>
      </c>
      <c r="O752" s="53" t="s">
        <v>1818</v>
      </c>
      <c r="P752" s="53" t="s">
        <v>1819</v>
      </c>
      <c r="Q752" s="53" t="s">
        <v>1820</v>
      </c>
      <c r="R752" s="53" t="s">
        <v>1821</v>
      </c>
      <c r="S752" s="53" t="s">
        <v>1875</v>
      </c>
      <c r="T752" s="53" t="s">
        <v>1876</v>
      </c>
      <c r="U752" s="53" t="s">
        <v>1824</v>
      </c>
      <c r="V752" s="53" t="s">
        <v>1825</v>
      </c>
      <c r="W752" s="53" t="s">
        <v>1832</v>
      </c>
      <c r="X752" s="53" t="s">
        <v>1825</v>
      </c>
      <c r="Y752" s="53" t="s">
        <v>1827</v>
      </c>
      <c r="Z752" s="53">
        <v>57.39</v>
      </c>
      <c r="AA752" s="53">
        <v>57.39</v>
      </c>
      <c r="AB752" s="53">
        <v>0</v>
      </c>
      <c r="AC752" s="53">
        <v>57.39</v>
      </c>
      <c r="AD752" s="53">
        <v>0</v>
      </c>
      <c r="AE752" s="53">
        <v>0</v>
      </c>
      <c r="AF752" s="53" t="s">
        <v>1828</v>
      </c>
      <c r="AG752" s="53" t="s">
        <v>1843</v>
      </c>
      <c r="AH752" s="53" t="s">
        <v>1844</v>
      </c>
      <c r="AI752" s="53" t="s">
        <v>1849</v>
      </c>
      <c r="AJ752" s="53" t="s">
        <v>1824</v>
      </c>
      <c r="AK752" s="53" t="s">
        <v>496</v>
      </c>
      <c r="AL752" s="53" t="s">
        <v>1830</v>
      </c>
      <c r="AM752" s="53" t="s">
        <v>1831</v>
      </c>
      <c r="AN752" s="53" t="s">
        <v>1769</v>
      </c>
      <c r="AO752" s="53" t="s">
        <v>641</v>
      </c>
    </row>
    <row r="753" spans="1:41" x14ac:dyDescent="0.25">
      <c r="A753" s="53" t="s">
        <v>22</v>
      </c>
      <c r="B753" s="53" t="s">
        <v>1872</v>
      </c>
      <c r="C753" s="53" t="s">
        <v>1873</v>
      </c>
      <c r="D753" s="53" t="s">
        <v>1841</v>
      </c>
      <c r="E753" s="53" t="s">
        <v>1842</v>
      </c>
      <c r="F753" s="53" t="s">
        <v>775</v>
      </c>
      <c r="G753" s="53" t="s">
        <v>1813</v>
      </c>
      <c r="H753" s="53" t="s">
        <v>775</v>
      </c>
      <c r="I753" s="53" t="s">
        <v>1813</v>
      </c>
      <c r="J753" s="53" t="s">
        <v>1843</v>
      </c>
      <c r="K753" s="53" t="s">
        <v>1844</v>
      </c>
      <c r="L753" s="53" t="s">
        <v>1874</v>
      </c>
      <c r="M753" s="53" t="s">
        <v>1816</v>
      </c>
      <c r="N753" s="53" t="s">
        <v>1817</v>
      </c>
      <c r="O753" s="53" t="s">
        <v>1818</v>
      </c>
      <c r="P753" s="53" t="s">
        <v>1819</v>
      </c>
      <c r="Q753" s="53" t="s">
        <v>1820</v>
      </c>
      <c r="R753" s="53" t="s">
        <v>1821</v>
      </c>
      <c r="S753" s="53" t="s">
        <v>1875</v>
      </c>
      <c r="T753" s="53" t="s">
        <v>1876</v>
      </c>
      <c r="U753" s="53" t="s">
        <v>1824</v>
      </c>
      <c r="V753" s="53" t="s">
        <v>1825</v>
      </c>
      <c r="W753" s="53" t="s">
        <v>1837</v>
      </c>
      <c r="X753" s="53" t="s">
        <v>1825</v>
      </c>
      <c r="Y753" s="53" t="s">
        <v>1827</v>
      </c>
      <c r="Z753" s="53">
        <v>2.84</v>
      </c>
      <c r="AA753" s="53">
        <v>2.84</v>
      </c>
      <c r="AB753" s="53">
        <v>0</v>
      </c>
      <c r="AC753" s="53">
        <v>2.84</v>
      </c>
      <c r="AD753" s="53">
        <v>0</v>
      </c>
      <c r="AE753" s="53">
        <v>0</v>
      </c>
      <c r="AF753" s="53" t="s">
        <v>1828</v>
      </c>
      <c r="AG753" s="53" t="s">
        <v>1843</v>
      </c>
      <c r="AH753" s="53" t="s">
        <v>1844</v>
      </c>
      <c r="AI753" s="53" t="s">
        <v>1849</v>
      </c>
      <c r="AJ753" s="53" t="s">
        <v>1824</v>
      </c>
      <c r="AK753" s="53" t="s">
        <v>496</v>
      </c>
      <c r="AL753" s="53" t="s">
        <v>1830</v>
      </c>
      <c r="AM753" s="53" t="s">
        <v>1831</v>
      </c>
      <c r="AN753" s="53" t="s">
        <v>1769</v>
      </c>
      <c r="AO753" s="53" t="s">
        <v>641</v>
      </c>
    </row>
    <row r="754" spans="1:41" x14ac:dyDescent="0.25">
      <c r="A754" s="53" t="s">
        <v>22</v>
      </c>
      <c r="B754" s="53" t="s">
        <v>1872</v>
      </c>
      <c r="C754" s="53" t="s">
        <v>1873</v>
      </c>
      <c r="D754" s="53" t="s">
        <v>1841</v>
      </c>
      <c r="E754" s="53" t="s">
        <v>1842</v>
      </c>
      <c r="F754" s="53" t="s">
        <v>775</v>
      </c>
      <c r="G754" s="53" t="s">
        <v>1813</v>
      </c>
      <c r="H754" s="53" t="s">
        <v>775</v>
      </c>
      <c r="I754" s="53" t="s">
        <v>1813</v>
      </c>
      <c r="J754" s="53" t="s">
        <v>1843</v>
      </c>
      <c r="K754" s="53" t="s">
        <v>1844</v>
      </c>
      <c r="L754" s="53" t="s">
        <v>1874</v>
      </c>
      <c r="M754" s="53" t="s">
        <v>1816</v>
      </c>
      <c r="N754" s="53" t="s">
        <v>1817</v>
      </c>
      <c r="O754" s="53" t="s">
        <v>1818</v>
      </c>
      <c r="P754" s="53" t="s">
        <v>1819</v>
      </c>
      <c r="Q754" s="53" t="s">
        <v>1820</v>
      </c>
      <c r="R754" s="53" t="s">
        <v>1821</v>
      </c>
      <c r="S754" s="53" t="s">
        <v>1875</v>
      </c>
      <c r="T754" s="53" t="s">
        <v>1876</v>
      </c>
      <c r="U754" s="53" t="s">
        <v>1824</v>
      </c>
      <c r="V754" s="53" t="s">
        <v>1825</v>
      </c>
      <c r="W754" s="53" t="s">
        <v>1838</v>
      </c>
      <c r="X754" s="53" t="s">
        <v>1825</v>
      </c>
      <c r="Y754" s="53" t="s">
        <v>1827</v>
      </c>
      <c r="Z754" s="53">
        <v>1.52</v>
      </c>
      <c r="AA754" s="53">
        <v>1.52</v>
      </c>
      <c r="AB754" s="53">
        <v>0</v>
      </c>
      <c r="AC754" s="53">
        <v>1.52</v>
      </c>
      <c r="AD754" s="53">
        <v>0</v>
      </c>
      <c r="AE754" s="53">
        <v>0</v>
      </c>
      <c r="AF754" s="53" t="s">
        <v>1828</v>
      </c>
      <c r="AG754" s="53" t="s">
        <v>1843</v>
      </c>
      <c r="AH754" s="53" t="s">
        <v>1844</v>
      </c>
      <c r="AI754" s="53" t="s">
        <v>1849</v>
      </c>
      <c r="AJ754" s="53" t="s">
        <v>1824</v>
      </c>
      <c r="AK754" s="53" t="s">
        <v>496</v>
      </c>
      <c r="AL754" s="53" t="s">
        <v>1830</v>
      </c>
      <c r="AM754" s="53" t="s">
        <v>1831</v>
      </c>
      <c r="AN754" s="53" t="s">
        <v>1769</v>
      </c>
      <c r="AO754" s="53" t="s">
        <v>641</v>
      </c>
    </row>
    <row r="755" spans="1:41" x14ac:dyDescent="0.25">
      <c r="A755" s="53" t="s">
        <v>22</v>
      </c>
      <c r="B755" s="53" t="s">
        <v>1872</v>
      </c>
      <c r="C755" s="53" t="s">
        <v>1873</v>
      </c>
      <c r="D755" s="53" t="s">
        <v>1841</v>
      </c>
      <c r="E755" s="53" t="s">
        <v>1842</v>
      </c>
      <c r="F755" s="53" t="s">
        <v>775</v>
      </c>
      <c r="G755" s="53" t="s">
        <v>1813</v>
      </c>
      <c r="H755" s="53" t="s">
        <v>775</v>
      </c>
      <c r="I755" s="53" t="s">
        <v>1813</v>
      </c>
      <c r="J755" s="53" t="s">
        <v>1843</v>
      </c>
      <c r="K755" s="53" t="s">
        <v>1844</v>
      </c>
      <c r="L755" s="53" t="s">
        <v>1874</v>
      </c>
      <c r="M755" s="53" t="s">
        <v>1816</v>
      </c>
      <c r="N755" s="53" t="s">
        <v>1817</v>
      </c>
      <c r="O755" s="53" t="s">
        <v>1818</v>
      </c>
      <c r="P755" s="53" t="s">
        <v>1819</v>
      </c>
      <c r="Q755" s="53" t="s">
        <v>1820</v>
      </c>
      <c r="R755" s="53" t="s">
        <v>1821</v>
      </c>
      <c r="S755" s="53" t="s">
        <v>1875</v>
      </c>
      <c r="T755" s="53" t="s">
        <v>1876</v>
      </c>
      <c r="U755" s="53" t="s">
        <v>1824</v>
      </c>
      <c r="V755" s="53" t="s">
        <v>1825</v>
      </c>
      <c r="W755" s="53" t="s">
        <v>1848</v>
      </c>
      <c r="X755" s="53" t="s">
        <v>1825</v>
      </c>
      <c r="Y755" s="53" t="s">
        <v>1827</v>
      </c>
      <c r="Z755" s="53">
        <v>2184.38</v>
      </c>
      <c r="AA755" s="53">
        <v>2184.38</v>
      </c>
      <c r="AB755" s="53">
        <v>0</v>
      </c>
      <c r="AC755" s="53">
        <v>2184.38</v>
      </c>
      <c r="AD755" s="53">
        <v>0</v>
      </c>
      <c r="AE755" s="53">
        <v>0</v>
      </c>
      <c r="AF755" s="53" t="s">
        <v>1828</v>
      </c>
      <c r="AG755" s="53" t="s">
        <v>1843</v>
      </c>
      <c r="AH755" s="53" t="s">
        <v>1844</v>
      </c>
      <c r="AI755" s="53" t="s">
        <v>1849</v>
      </c>
      <c r="AJ755" s="53" t="s">
        <v>1824</v>
      </c>
      <c r="AK755" s="53" t="s">
        <v>496</v>
      </c>
      <c r="AL755" s="53" t="s">
        <v>1830</v>
      </c>
      <c r="AM755" s="53" t="s">
        <v>1831</v>
      </c>
      <c r="AN755" s="53" t="s">
        <v>1769</v>
      </c>
      <c r="AO755" s="53" t="s">
        <v>641</v>
      </c>
    </row>
    <row r="756" spans="1:41" x14ac:dyDescent="0.25">
      <c r="A756" s="53" t="s">
        <v>22</v>
      </c>
      <c r="B756" s="53" t="s">
        <v>1877</v>
      </c>
      <c r="C756" s="53" t="s">
        <v>1878</v>
      </c>
      <c r="D756" s="53" t="s">
        <v>1841</v>
      </c>
      <c r="E756" s="53" t="s">
        <v>1842</v>
      </c>
      <c r="F756" s="53" t="s">
        <v>775</v>
      </c>
      <c r="G756" s="53" t="s">
        <v>1813</v>
      </c>
      <c r="H756" s="53" t="s">
        <v>775</v>
      </c>
      <c r="I756" s="53" t="s">
        <v>1813</v>
      </c>
      <c r="J756" s="53" t="s">
        <v>1843</v>
      </c>
      <c r="K756" s="53" t="s">
        <v>1844</v>
      </c>
      <c r="L756" s="53" t="s">
        <v>1879</v>
      </c>
      <c r="M756" s="53" t="s">
        <v>1816</v>
      </c>
      <c r="N756" s="53" t="s">
        <v>1817</v>
      </c>
      <c r="O756" s="53" t="s">
        <v>1818</v>
      </c>
      <c r="P756" s="53" t="s">
        <v>1819</v>
      </c>
      <c r="Q756" s="53" t="s">
        <v>1820</v>
      </c>
      <c r="R756" s="53" t="s">
        <v>1821</v>
      </c>
      <c r="S756" s="53" t="s">
        <v>1880</v>
      </c>
      <c r="T756" s="53" t="s">
        <v>1881</v>
      </c>
      <c r="U756" s="53" t="s">
        <v>1824</v>
      </c>
      <c r="V756" s="53" t="s">
        <v>1825</v>
      </c>
      <c r="W756" s="53" t="s">
        <v>1826</v>
      </c>
      <c r="X756" s="53" t="s">
        <v>1825</v>
      </c>
      <c r="Y756" s="53" t="s">
        <v>1827</v>
      </c>
      <c r="Z756" s="53">
        <v>117.23</v>
      </c>
      <c r="AA756" s="53">
        <v>109.32</v>
      </c>
      <c r="AB756" s="53">
        <v>7.91</v>
      </c>
      <c r="AC756" s="53">
        <v>109.32</v>
      </c>
      <c r="AD756" s="53">
        <v>0</v>
      </c>
      <c r="AE756" s="53">
        <v>0</v>
      </c>
      <c r="AF756" s="53" t="s">
        <v>1828</v>
      </c>
      <c r="AG756" s="53" t="s">
        <v>1843</v>
      </c>
      <c r="AH756" s="53" t="s">
        <v>1844</v>
      </c>
      <c r="AI756" s="53" t="s">
        <v>1849</v>
      </c>
      <c r="AJ756" s="53" t="s">
        <v>1824</v>
      </c>
      <c r="AK756" s="53" t="s">
        <v>496</v>
      </c>
      <c r="AL756" s="53" t="s">
        <v>1830</v>
      </c>
      <c r="AM756" s="53" t="s">
        <v>1831</v>
      </c>
      <c r="AN756" s="53" t="s">
        <v>1769</v>
      </c>
      <c r="AO756" s="53" t="s">
        <v>641</v>
      </c>
    </row>
    <row r="757" spans="1:41" x14ac:dyDescent="0.25">
      <c r="A757" s="53" t="s">
        <v>22</v>
      </c>
      <c r="B757" s="53" t="s">
        <v>1877</v>
      </c>
      <c r="C757" s="53" t="s">
        <v>1878</v>
      </c>
      <c r="D757" s="53" t="s">
        <v>1841</v>
      </c>
      <c r="E757" s="53" t="s">
        <v>1842</v>
      </c>
      <c r="F757" s="53" t="s">
        <v>775</v>
      </c>
      <c r="G757" s="53" t="s">
        <v>1813</v>
      </c>
      <c r="H757" s="53" t="s">
        <v>775</v>
      </c>
      <c r="I757" s="53" t="s">
        <v>1813</v>
      </c>
      <c r="J757" s="53" t="s">
        <v>1843</v>
      </c>
      <c r="K757" s="53" t="s">
        <v>1844</v>
      </c>
      <c r="L757" s="53" t="s">
        <v>1879</v>
      </c>
      <c r="M757" s="53" t="s">
        <v>1816</v>
      </c>
      <c r="N757" s="53" t="s">
        <v>1817</v>
      </c>
      <c r="O757" s="53" t="s">
        <v>1818</v>
      </c>
      <c r="P757" s="53" t="s">
        <v>1819</v>
      </c>
      <c r="Q757" s="53" t="s">
        <v>1820</v>
      </c>
      <c r="R757" s="53" t="s">
        <v>1821</v>
      </c>
      <c r="S757" s="53" t="s">
        <v>1880</v>
      </c>
      <c r="T757" s="53" t="s">
        <v>1881</v>
      </c>
      <c r="U757" s="53" t="s">
        <v>1824</v>
      </c>
      <c r="V757" s="53" t="s">
        <v>1825</v>
      </c>
      <c r="W757" s="53" t="s">
        <v>1832</v>
      </c>
      <c r="X757" s="53" t="s">
        <v>1825</v>
      </c>
      <c r="Y757" s="53" t="s">
        <v>1827</v>
      </c>
      <c r="Z757" s="53">
        <v>141.07</v>
      </c>
      <c r="AA757" s="53">
        <v>135.77000000000001</v>
      </c>
      <c r="AB757" s="53">
        <v>5.3</v>
      </c>
      <c r="AC757" s="53">
        <v>135.77000000000001</v>
      </c>
      <c r="AD757" s="53">
        <v>0</v>
      </c>
      <c r="AE757" s="53">
        <v>0</v>
      </c>
      <c r="AF757" s="53" t="s">
        <v>1828</v>
      </c>
      <c r="AG757" s="53" t="s">
        <v>1843</v>
      </c>
      <c r="AH757" s="53" t="s">
        <v>1844</v>
      </c>
      <c r="AI757" s="53" t="s">
        <v>1849</v>
      </c>
      <c r="AJ757" s="53" t="s">
        <v>1824</v>
      </c>
      <c r="AK757" s="53" t="s">
        <v>496</v>
      </c>
      <c r="AL757" s="53" t="s">
        <v>1830</v>
      </c>
      <c r="AM757" s="53" t="s">
        <v>1831</v>
      </c>
      <c r="AN757" s="53" t="s">
        <v>1769</v>
      </c>
      <c r="AO757" s="53" t="s">
        <v>641</v>
      </c>
    </row>
    <row r="758" spans="1:41" x14ac:dyDescent="0.25">
      <c r="A758" s="53" t="s">
        <v>22</v>
      </c>
      <c r="B758" s="53" t="s">
        <v>1877</v>
      </c>
      <c r="C758" s="53" t="s">
        <v>1878</v>
      </c>
      <c r="D758" s="53" t="s">
        <v>1841</v>
      </c>
      <c r="E758" s="53" t="s">
        <v>1842</v>
      </c>
      <c r="F758" s="53" t="s">
        <v>775</v>
      </c>
      <c r="G758" s="53" t="s">
        <v>1813</v>
      </c>
      <c r="H758" s="53" t="s">
        <v>775</v>
      </c>
      <c r="I758" s="53" t="s">
        <v>1813</v>
      </c>
      <c r="J758" s="53" t="s">
        <v>1843</v>
      </c>
      <c r="K758" s="53" t="s">
        <v>1844</v>
      </c>
      <c r="L758" s="53" t="s">
        <v>1879</v>
      </c>
      <c r="M758" s="53" t="s">
        <v>1816</v>
      </c>
      <c r="N758" s="53" t="s">
        <v>1817</v>
      </c>
      <c r="O758" s="53" t="s">
        <v>1818</v>
      </c>
      <c r="P758" s="53" t="s">
        <v>1819</v>
      </c>
      <c r="Q758" s="53" t="s">
        <v>1820</v>
      </c>
      <c r="R758" s="53" t="s">
        <v>1821</v>
      </c>
      <c r="S758" s="53" t="s">
        <v>1880</v>
      </c>
      <c r="T758" s="53" t="s">
        <v>1881</v>
      </c>
      <c r="U758" s="53" t="s">
        <v>1824</v>
      </c>
      <c r="V758" s="53" t="s">
        <v>1825</v>
      </c>
      <c r="W758" s="53" t="s">
        <v>1837</v>
      </c>
      <c r="X758" s="53" t="s">
        <v>1825</v>
      </c>
      <c r="Y758" s="53" t="s">
        <v>1827</v>
      </c>
      <c r="Z758" s="53">
        <v>103.37</v>
      </c>
      <c r="AA758" s="53">
        <v>96.16</v>
      </c>
      <c r="AB758" s="53">
        <v>7.21</v>
      </c>
      <c r="AC758" s="53">
        <v>96.16</v>
      </c>
      <c r="AD758" s="53">
        <v>0</v>
      </c>
      <c r="AE758" s="53">
        <v>0</v>
      </c>
      <c r="AF758" s="53" t="s">
        <v>1828</v>
      </c>
      <c r="AG758" s="53" t="s">
        <v>1843</v>
      </c>
      <c r="AH758" s="53" t="s">
        <v>1844</v>
      </c>
      <c r="AI758" s="53" t="s">
        <v>1849</v>
      </c>
      <c r="AJ758" s="53" t="s">
        <v>1824</v>
      </c>
      <c r="AK758" s="53" t="s">
        <v>496</v>
      </c>
      <c r="AL758" s="53" t="s">
        <v>1830</v>
      </c>
      <c r="AM758" s="53" t="s">
        <v>1831</v>
      </c>
      <c r="AN758" s="53" t="s">
        <v>1769</v>
      </c>
      <c r="AO758" s="53" t="s">
        <v>641</v>
      </c>
    </row>
    <row r="759" spans="1:41" x14ac:dyDescent="0.25">
      <c r="A759" s="53" t="s">
        <v>22</v>
      </c>
      <c r="B759" s="53" t="s">
        <v>1877</v>
      </c>
      <c r="C759" s="53" t="s">
        <v>1878</v>
      </c>
      <c r="D759" s="53" t="s">
        <v>1841</v>
      </c>
      <c r="E759" s="53" t="s">
        <v>1842</v>
      </c>
      <c r="F759" s="53" t="s">
        <v>775</v>
      </c>
      <c r="G759" s="53" t="s">
        <v>1813</v>
      </c>
      <c r="H759" s="53" t="s">
        <v>775</v>
      </c>
      <c r="I759" s="53" t="s">
        <v>1813</v>
      </c>
      <c r="J759" s="53" t="s">
        <v>1843</v>
      </c>
      <c r="K759" s="53" t="s">
        <v>1844</v>
      </c>
      <c r="L759" s="53" t="s">
        <v>1879</v>
      </c>
      <c r="M759" s="53" t="s">
        <v>1816</v>
      </c>
      <c r="N759" s="53" t="s">
        <v>1817</v>
      </c>
      <c r="O759" s="53" t="s">
        <v>1818</v>
      </c>
      <c r="P759" s="53" t="s">
        <v>1819</v>
      </c>
      <c r="Q759" s="53" t="s">
        <v>1820</v>
      </c>
      <c r="R759" s="53" t="s">
        <v>1821</v>
      </c>
      <c r="S759" s="53" t="s">
        <v>1880</v>
      </c>
      <c r="T759" s="53" t="s">
        <v>1881</v>
      </c>
      <c r="U759" s="53" t="s">
        <v>1824</v>
      </c>
      <c r="V759" s="53" t="s">
        <v>1825</v>
      </c>
      <c r="W759" s="53" t="s">
        <v>1838</v>
      </c>
      <c r="X759" s="53" t="s">
        <v>1825</v>
      </c>
      <c r="Y759" s="53" t="s">
        <v>1827</v>
      </c>
      <c r="Z759" s="53">
        <v>49.57</v>
      </c>
      <c r="AA759" s="53">
        <v>45.39</v>
      </c>
      <c r="AB759" s="53">
        <v>4.18</v>
      </c>
      <c r="AC759" s="53">
        <v>45.39</v>
      </c>
      <c r="AD759" s="53">
        <v>0</v>
      </c>
      <c r="AE759" s="53">
        <v>0</v>
      </c>
      <c r="AF759" s="53" t="s">
        <v>1828</v>
      </c>
      <c r="AG759" s="53" t="s">
        <v>1843</v>
      </c>
      <c r="AH759" s="53" t="s">
        <v>1844</v>
      </c>
      <c r="AI759" s="53" t="s">
        <v>1849</v>
      </c>
      <c r="AJ759" s="53" t="s">
        <v>1824</v>
      </c>
      <c r="AK759" s="53" t="s">
        <v>496</v>
      </c>
      <c r="AL759" s="53" t="s">
        <v>1830</v>
      </c>
      <c r="AM759" s="53" t="s">
        <v>1831</v>
      </c>
      <c r="AN759" s="53" t="s">
        <v>1769</v>
      </c>
      <c r="AO759" s="53" t="s">
        <v>641</v>
      </c>
    </row>
    <row r="760" spans="1:41" x14ac:dyDescent="0.25">
      <c r="A760" s="53" t="s">
        <v>22</v>
      </c>
      <c r="B760" s="53" t="s">
        <v>1882</v>
      </c>
      <c r="C760" s="53" t="s">
        <v>1883</v>
      </c>
      <c r="D760" s="53" t="s">
        <v>1841</v>
      </c>
      <c r="E760" s="53" t="s">
        <v>1842</v>
      </c>
      <c r="F760" s="53" t="s">
        <v>775</v>
      </c>
      <c r="G760" s="53" t="s">
        <v>1813</v>
      </c>
      <c r="H760" s="53" t="s">
        <v>775</v>
      </c>
      <c r="I760" s="53" t="s">
        <v>1813</v>
      </c>
      <c r="J760" s="53" t="s">
        <v>1843</v>
      </c>
      <c r="K760" s="53" t="s">
        <v>1844</v>
      </c>
      <c r="L760" s="53" t="s">
        <v>1884</v>
      </c>
      <c r="M760" s="53" t="s">
        <v>1816</v>
      </c>
      <c r="N760" s="53" t="s">
        <v>1817</v>
      </c>
      <c r="O760" s="53" t="s">
        <v>1818</v>
      </c>
      <c r="P760" s="53" t="s">
        <v>1819</v>
      </c>
      <c r="Q760" s="53" t="s">
        <v>1820</v>
      </c>
      <c r="R760" s="53" t="s">
        <v>1821</v>
      </c>
      <c r="S760" s="53" t="s">
        <v>1885</v>
      </c>
      <c r="T760" s="53" t="s">
        <v>1886</v>
      </c>
      <c r="U760" s="53" t="s">
        <v>1824</v>
      </c>
      <c r="V760" s="53" t="s">
        <v>1825</v>
      </c>
      <c r="W760" s="53" t="s">
        <v>1826</v>
      </c>
      <c r="X760" s="53" t="s">
        <v>1825</v>
      </c>
      <c r="Y760" s="53" t="s">
        <v>1827</v>
      </c>
      <c r="Z760" s="53">
        <v>582.39</v>
      </c>
      <c r="AA760" s="53">
        <v>582.39</v>
      </c>
      <c r="AB760" s="53">
        <v>0</v>
      </c>
      <c r="AC760" s="53">
        <v>582.39</v>
      </c>
      <c r="AD760" s="53">
        <v>0</v>
      </c>
      <c r="AE760" s="53">
        <v>0</v>
      </c>
      <c r="AF760" s="53" t="s">
        <v>1828</v>
      </c>
      <c r="AG760" s="53" t="s">
        <v>1843</v>
      </c>
      <c r="AH760" s="53" t="s">
        <v>1844</v>
      </c>
      <c r="AI760" s="53" t="s">
        <v>1849</v>
      </c>
      <c r="AJ760" s="53" t="s">
        <v>1824</v>
      </c>
      <c r="AK760" s="53" t="s">
        <v>496</v>
      </c>
      <c r="AL760" s="53" t="s">
        <v>1830</v>
      </c>
      <c r="AM760" s="53" t="s">
        <v>1831</v>
      </c>
      <c r="AN760" s="53" t="s">
        <v>1769</v>
      </c>
      <c r="AO760" s="53" t="s">
        <v>641</v>
      </c>
    </row>
    <row r="761" spans="1:41" x14ac:dyDescent="0.25">
      <c r="A761" s="53" t="s">
        <v>22</v>
      </c>
      <c r="B761" s="53" t="s">
        <v>1882</v>
      </c>
      <c r="C761" s="53" t="s">
        <v>1883</v>
      </c>
      <c r="D761" s="53" t="s">
        <v>1841</v>
      </c>
      <c r="E761" s="53" t="s">
        <v>1842</v>
      </c>
      <c r="F761" s="53" t="s">
        <v>775</v>
      </c>
      <c r="G761" s="53" t="s">
        <v>1813</v>
      </c>
      <c r="H761" s="53" t="s">
        <v>775</v>
      </c>
      <c r="I761" s="53" t="s">
        <v>1813</v>
      </c>
      <c r="J761" s="53" t="s">
        <v>1843</v>
      </c>
      <c r="K761" s="53" t="s">
        <v>1844</v>
      </c>
      <c r="L761" s="53" t="s">
        <v>1884</v>
      </c>
      <c r="M761" s="53" t="s">
        <v>1816</v>
      </c>
      <c r="N761" s="53" t="s">
        <v>1817</v>
      </c>
      <c r="O761" s="53" t="s">
        <v>1818</v>
      </c>
      <c r="P761" s="53" t="s">
        <v>1819</v>
      </c>
      <c r="Q761" s="53" t="s">
        <v>1820</v>
      </c>
      <c r="R761" s="53" t="s">
        <v>1821</v>
      </c>
      <c r="S761" s="53" t="s">
        <v>1885</v>
      </c>
      <c r="T761" s="53" t="s">
        <v>1886</v>
      </c>
      <c r="U761" s="53" t="s">
        <v>1824</v>
      </c>
      <c r="V761" s="53" t="s">
        <v>1825</v>
      </c>
      <c r="W761" s="53" t="s">
        <v>1832</v>
      </c>
      <c r="X761" s="53" t="s">
        <v>1825</v>
      </c>
      <c r="Y761" s="53" t="s">
        <v>1827</v>
      </c>
      <c r="Z761" s="53">
        <v>216.02</v>
      </c>
      <c r="AA761" s="53">
        <v>216.02</v>
      </c>
      <c r="AB761" s="53">
        <v>0</v>
      </c>
      <c r="AC761" s="53">
        <v>216.02</v>
      </c>
      <c r="AD761" s="53">
        <v>0</v>
      </c>
      <c r="AE761" s="53">
        <v>0</v>
      </c>
      <c r="AF761" s="53" t="s">
        <v>1828</v>
      </c>
      <c r="AG761" s="53" t="s">
        <v>1843</v>
      </c>
      <c r="AH761" s="53" t="s">
        <v>1844</v>
      </c>
      <c r="AI761" s="53" t="s">
        <v>1849</v>
      </c>
      <c r="AJ761" s="53" t="s">
        <v>1824</v>
      </c>
      <c r="AK761" s="53" t="s">
        <v>496</v>
      </c>
      <c r="AL761" s="53" t="s">
        <v>1830</v>
      </c>
      <c r="AM761" s="53" t="s">
        <v>1831</v>
      </c>
      <c r="AN761" s="53" t="s">
        <v>1769</v>
      </c>
      <c r="AO761" s="53" t="s">
        <v>641</v>
      </c>
    </row>
    <row r="762" spans="1:41" x14ac:dyDescent="0.25">
      <c r="A762" s="53" t="s">
        <v>22</v>
      </c>
      <c r="B762" s="53" t="s">
        <v>1882</v>
      </c>
      <c r="C762" s="53" t="s">
        <v>1883</v>
      </c>
      <c r="D762" s="53" t="s">
        <v>1841</v>
      </c>
      <c r="E762" s="53" t="s">
        <v>1842</v>
      </c>
      <c r="F762" s="53" t="s">
        <v>775</v>
      </c>
      <c r="G762" s="53" t="s">
        <v>1813</v>
      </c>
      <c r="H762" s="53" t="s">
        <v>775</v>
      </c>
      <c r="I762" s="53" t="s">
        <v>1813</v>
      </c>
      <c r="J762" s="53" t="s">
        <v>1843</v>
      </c>
      <c r="K762" s="53" t="s">
        <v>1844</v>
      </c>
      <c r="L762" s="53" t="s">
        <v>1884</v>
      </c>
      <c r="M762" s="53" t="s">
        <v>1816</v>
      </c>
      <c r="N762" s="53" t="s">
        <v>1817</v>
      </c>
      <c r="O762" s="53" t="s">
        <v>1818</v>
      </c>
      <c r="P762" s="53" t="s">
        <v>1819</v>
      </c>
      <c r="Q762" s="53" t="s">
        <v>1820</v>
      </c>
      <c r="R762" s="53" t="s">
        <v>1821</v>
      </c>
      <c r="S762" s="53" t="s">
        <v>1885</v>
      </c>
      <c r="T762" s="53" t="s">
        <v>1886</v>
      </c>
      <c r="U762" s="53" t="s">
        <v>1824</v>
      </c>
      <c r="V762" s="53" t="s">
        <v>1825</v>
      </c>
      <c r="W762" s="53" t="s">
        <v>1837</v>
      </c>
      <c r="X762" s="53" t="s">
        <v>1825</v>
      </c>
      <c r="Y762" s="53" t="s">
        <v>1827</v>
      </c>
      <c r="Z762" s="53">
        <v>92.91</v>
      </c>
      <c r="AA762" s="53">
        <v>92.91</v>
      </c>
      <c r="AB762" s="53">
        <v>0</v>
      </c>
      <c r="AC762" s="53">
        <v>92.91</v>
      </c>
      <c r="AD762" s="53">
        <v>0</v>
      </c>
      <c r="AE762" s="53">
        <v>0</v>
      </c>
      <c r="AF762" s="53" t="s">
        <v>1828</v>
      </c>
      <c r="AG762" s="53" t="s">
        <v>1843</v>
      </c>
      <c r="AH762" s="53" t="s">
        <v>1844</v>
      </c>
      <c r="AI762" s="53" t="s">
        <v>1849</v>
      </c>
      <c r="AJ762" s="53" t="s">
        <v>1824</v>
      </c>
      <c r="AK762" s="53" t="s">
        <v>496</v>
      </c>
      <c r="AL762" s="53" t="s">
        <v>1830</v>
      </c>
      <c r="AM762" s="53" t="s">
        <v>1831</v>
      </c>
      <c r="AN762" s="53" t="s">
        <v>1769</v>
      </c>
      <c r="AO762" s="53" t="s">
        <v>641</v>
      </c>
    </row>
    <row r="763" spans="1:41" x14ac:dyDescent="0.25">
      <c r="A763" s="53" t="s">
        <v>22</v>
      </c>
      <c r="B763" s="53" t="s">
        <v>1882</v>
      </c>
      <c r="C763" s="53" t="s">
        <v>1883</v>
      </c>
      <c r="D763" s="53" t="s">
        <v>1841</v>
      </c>
      <c r="E763" s="53" t="s">
        <v>1842</v>
      </c>
      <c r="F763" s="53" t="s">
        <v>775</v>
      </c>
      <c r="G763" s="53" t="s">
        <v>1813</v>
      </c>
      <c r="H763" s="53" t="s">
        <v>775</v>
      </c>
      <c r="I763" s="53" t="s">
        <v>1813</v>
      </c>
      <c r="J763" s="53" t="s">
        <v>1843</v>
      </c>
      <c r="K763" s="53" t="s">
        <v>1844</v>
      </c>
      <c r="L763" s="53" t="s">
        <v>1884</v>
      </c>
      <c r="M763" s="53" t="s">
        <v>1816</v>
      </c>
      <c r="N763" s="53" t="s">
        <v>1817</v>
      </c>
      <c r="O763" s="53" t="s">
        <v>1818</v>
      </c>
      <c r="P763" s="53" t="s">
        <v>1819</v>
      </c>
      <c r="Q763" s="53" t="s">
        <v>1820</v>
      </c>
      <c r="R763" s="53" t="s">
        <v>1821</v>
      </c>
      <c r="S763" s="53" t="s">
        <v>1885</v>
      </c>
      <c r="T763" s="53" t="s">
        <v>1886</v>
      </c>
      <c r="U763" s="53" t="s">
        <v>1824</v>
      </c>
      <c r="V763" s="53" t="s">
        <v>1825</v>
      </c>
      <c r="W763" s="53" t="s">
        <v>1838</v>
      </c>
      <c r="X763" s="53" t="s">
        <v>1825</v>
      </c>
      <c r="Y763" s="53" t="s">
        <v>1827</v>
      </c>
      <c r="Z763" s="53">
        <v>18.54</v>
      </c>
      <c r="AA763" s="53">
        <v>18.54</v>
      </c>
      <c r="AB763" s="53">
        <v>0</v>
      </c>
      <c r="AC763" s="53">
        <v>18.54</v>
      </c>
      <c r="AD763" s="53">
        <v>0</v>
      </c>
      <c r="AE763" s="53">
        <v>0</v>
      </c>
      <c r="AF763" s="53" t="s">
        <v>1828</v>
      </c>
      <c r="AG763" s="53" t="s">
        <v>1843</v>
      </c>
      <c r="AH763" s="53" t="s">
        <v>1844</v>
      </c>
      <c r="AI763" s="53" t="s">
        <v>1849</v>
      </c>
      <c r="AJ763" s="53" t="s">
        <v>1824</v>
      </c>
      <c r="AK763" s="53" t="s">
        <v>496</v>
      </c>
      <c r="AL763" s="53" t="s">
        <v>1830</v>
      </c>
      <c r="AM763" s="53" t="s">
        <v>1831</v>
      </c>
      <c r="AN763" s="53" t="s">
        <v>1769</v>
      </c>
      <c r="AO763" s="53" t="s">
        <v>641</v>
      </c>
    </row>
    <row r="764" spans="1:41" x14ac:dyDescent="0.25">
      <c r="A764" s="53" t="s">
        <v>22</v>
      </c>
      <c r="B764" s="53" t="s">
        <v>1887</v>
      </c>
      <c r="C764" s="53" t="s">
        <v>1888</v>
      </c>
      <c r="D764" s="53" t="s">
        <v>1889</v>
      </c>
      <c r="E764" s="53" t="s">
        <v>1890</v>
      </c>
      <c r="F764" s="53" t="s">
        <v>775</v>
      </c>
      <c r="G764" s="53" t="s">
        <v>1813</v>
      </c>
      <c r="H764" s="53" t="s">
        <v>775</v>
      </c>
      <c r="I764" s="53" t="s">
        <v>1813</v>
      </c>
      <c r="J764" s="53" t="s">
        <v>1891</v>
      </c>
      <c r="K764" s="53" t="s">
        <v>1988</v>
      </c>
      <c r="L764" s="53" t="s">
        <v>1893</v>
      </c>
      <c r="M764" s="53" t="s">
        <v>1816</v>
      </c>
      <c r="N764" s="53" t="s">
        <v>1817</v>
      </c>
      <c r="O764" s="53" t="s">
        <v>1818</v>
      </c>
      <c r="P764" s="53" t="s">
        <v>1819</v>
      </c>
      <c r="Q764" s="53" t="s">
        <v>1820</v>
      </c>
      <c r="R764" s="53" t="s">
        <v>1821</v>
      </c>
      <c r="S764" s="53" t="s">
        <v>1894</v>
      </c>
      <c r="T764" s="53" t="s">
        <v>1895</v>
      </c>
      <c r="U764" s="53" t="s">
        <v>1824</v>
      </c>
      <c r="V764" s="53" t="s">
        <v>1825</v>
      </c>
      <c r="W764" s="53" t="s">
        <v>1826</v>
      </c>
      <c r="X764" s="53" t="s">
        <v>1825</v>
      </c>
      <c r="Y764" s="53" t="s">
        <v>1827</v>
      </c>
      <c r="Z764" s="53">
        <v>1170.31</v>
      </c>
      <c r="AA764" s="53">
        <v>1170.31</v>
      </c>
      <c r="AB764" s="53">
        <v>0</v>
      </c>
      <c r="AC764" s="53">
        <v>1170.31</v>
      </c>
      <c r="AD764" s="53">
        <v>0</v>
      </c>
      <c r="AE764" s="53">
        <v>0</v>
      </c>
      <c r="AF764" s="53" t="s">
        <v>1828</v>
      </c>
      <c r="AG764" s="53" t="s">
        <v>1891</v>
      </c>
      <c r="AH764" s="53" t="s">
        <v>1892</v>
      </c>
      <c r="AI764" s="53" t="s">
        <v>1829</v>
      </c>
      <c r="AJ764" s="53" t="s">
        <v>1824</v>
      </c>
      <c r="AK764" s="53" t="s">
        <v>496</v>
      </c>
      <c r="AL764" s="53" t="s">
        <v>1830</v>
      </c>
      <c r="AM764" s="53" t="s">
        <v>1831</v>
      </c>
      <c r="AN764" s="53" t="s">
        <v>1769</v>
      </c>
      <c r="AO764" s="53" t="s">
        <v>641</v>
      </c>
    </row>
    <row r="765" spans="1:41" x14ac:dyDescent="0.25">
      <c r="A765" s="53" t="s">
        <v>22</v>
      </c>
      <c r="B765" s="53" t="s">
        <v>1887</v>
      </c>
      <c r="C765" s="53" t="s">
        <v>1888</v>
      </c>
      <c r="D765" s="53" t="s">
        <v>1889</v>
      </c>
      <c r="E765" s="53" t="s">
        <v>1890</v>
      </c>
      <c r="F765" s="53" t="s">
        <v>775</v>
      </c>
      <c r="G765" s="53" t="s">
        <v>1813</v>
      </c>
      <c r="H765" s="53" t="s">
        <v>775</v>
      </c>
      <c r="I765" s="53" t="s">
        <v>1813</v>
      </c>
      <c r="J765" s="53" t="s">
        <v>1891</v>
      </c>
      <c r="K765" s="53" t="s">
        <v>1988</v>
      </c>
      <c r="L765" s="53" t="s">
        <v>1893</v>
      </c>
      <c r="M765" s="53" t="s">
        <v>1816</v>
      </c>
      <c r="N765" s="53" t="s">
        <v>1817</v>
      </c>
      <c r="O765" s="53" t="s">
        <v>1818</v>
      </c>
      <c r="P765" s="53" t="s">
        <v>1819</v>
      </c>
      <c r="Q765" s="53" t="s">
        <v>1820</v>
      </c>
      <c r="R765" s="53" t="s">
        <v>1821</v>
      </c>
      <c r="S765" s="53" t="s">
        <v>1894</v>
      </c>
      <c r="T765" s="53" t="s">
        <v>1895</v>
      </c>
      <c r="U765" s="53" t="s">
        <v>1824</v>
      </c>
      <c r="V765" s="53" t="s">
        <v>1825</v>
      </c>
      <c r="W765" s="53" t="s">
        <v>1832</v>
      </c>
      <c r="X765" s="53" t="s">
        <v>1825</v>
      </c>
      <c r="Y765" s="53" t="s">
        <v>1827</v>
      </c>
      <c r="Z765" s="53">
        <v>10406.77</v>
      </c>
      <c r="AA765" s="53">
        <v>10406.77</v>
      </c>
      <c r="AB765" s="53">
        <v>0</v>
      </c>
      <c r="AC765" s="53">
        <v>10406.77</v>
      </c>
      <c r="AD765" s="53">
        <v>0</v>
      </c>
      <c r="AE765" s="53">
        <v>0</v>
      </c>
      <c r="AF765" s="53" t="s">
        <v>1828</v>
      </c>
      <c r="AG765" s="53" t="s">
        <v>1891</v>
      </c>
      <c r="AH765" s="53" t="s">
        <v>1892</v>
      </c>
      <c r="AI765" s="53" t="s">
        <v>1829</v>
      </c>
      <c r="AJ765" s="53" t="s">
        <v>1824</v>
      </c>
      <c r="AK765" s="53" t="s">
        <v>496</v>
      </c>
      <c r="AL765" s="53" t="s">
        <v>1830</v>
      </c>
      <c r="AM765" s="53" t="s">
        <v>1831</v>
      </c>
      <c r="AN765" s="53" t="s">
        <v>1769</v>
      </c>
      <c r="AO765" s="53" t="s">
        <v>641</v>
      </c>
    </row>
    <row r="766" spans="1:41" x14ac:dyDescent="0.25">
      <c r="A766" s="53" t="s">
        <v>22</v>
      </c>
      <c r="B766" s="53" t="s">
        <v>1887</v>
      </c>
      <c r="C766" s="53" t="s">
        <v>1888</v>
      </c>
      <c r="D766" s="53" t="s">
        <v>1889</v>
      </c>
      <c r="E766" s="53" t="s">
        <v>1890</v>
      </c>
      <c r="F766" s="53" t="s">
        <v>775</v>
      </c>
      <c r="G766" s="53" t="s">
        <v>1813</v>
      </c>
      <c r="H766" s="53" t="s">
        <v>775</v>
      </c>
      <c r="I766" s="53" t="s">
        <v>1813</v>
      </c>
      <c r="J766" s="53" t="s">
        <v>1891</v>
      </c>
      <c r="K766" s="53" t="s">
        <v>1988</v>
      </c>
      <c r="L766" s="53" t="s">
        <v>1893</v>
      </c>
      <c r="M766" s="53" t="s">
        <v>1816</v>
      </c>
      <c r="N766" s="53" t="s">
        <v>1817</v>
      </c>
      <c r="O766" s="53" t="s">
        <v>1818</v>
      </c>
      <c r="P766" s="53" t="s">
        <v>1819</v>
      </c>
      <c r="Q766" s="53" t="s">
        <v>1820</v>
      </c>
      <c r="R766" s="53" t="s">
        <v>1821</v>
      </c>
      <c r="S766" s="53" t="s">
        <v>1894</v>
      </c>
      <c r="T766" s="53" t="s">
        <v>1895</v>
      </c>
      <c r="U766" s="53" t="s">
        <v>1824</v>
      </c>
      <c r="V766" s="53" t="s">
        <v>1825</v>
      </c>
      <c r="W766" s="53" t="s">
        <v>1833</v>
      </c>
      <c r="X766" s="53" t="s">
        <v>1835</v>
      </c>
      <c r="Y766" s="53" t="s">
        <v>1827</v>
      </c>
      <c r="Z766" s="53">
        <v>67.73</v>
      </c>
      <c r="AA766" s="53">
        <v>67.73</v>
      </c>
      <c r="AB766" s="53">
        <v>0</v>
      </c>
      <c r="AC766" s="53">
        <v>67.73</v>
      </c>
      <c r="AD766" s="53">
        <v>0</v>
      </c>
      <c r="AE766" s="53">
        <v>0</v>
      </c>
      <c r="AF766" s="53" t="s">
        <v>1828</v>
      </c>
      <c r="AG766" s="53" t="s">
        <v>1891</v>
      </c>
      <c r="AH766" s="53" t="s">
        <v>1892</v>
      </c>
      <c r="AI766" s="53" t="s">
        <v>1829</v>
      </c>
      <c r="AJ766" s="53" t="s">
        <v>1824</v>
      </c>
      <c r="AK766" s="53" t="s">
        <v>496</v>
      </c>
      <c r="AL766" s="53" t="s">
        <v>1830</v>
      </c>
      <c r="AM766" s="53" t="s">
        <v>1831</v>
      </c>
      <c r="AN766" s="53" t="s">
        <v>1769</v>
      </c>
      <c r="AO766" s="53" t="s">
        <v>641</v>
      </c>
    </row>
    <row r="767" spans="1:41" x14ac:dyDescent="0.25">
      <c r="A767" s="53" t="s">
        <v>22</v>
      </c>
      <c r="B767" s="53" t="s">
        <v>1887</v>
      </c>
      <c r="C767" s="53" t="s">
        <v>1888</v>
      </c>
      <c r="D767" s="53" t="s">
        <v>1889</v>
      </c>
      <c r="E767" s="53" t="s">
        <v>1890</v>
      </c>
      <c r="F767" s="53" t="s">
        <v>775</v>
      </c>
      <c r="G767" s="53" t="s">
        <v>1813</v>
      </c>
      <c r="H767" s="53" t="s">
        <v>775</v>
      </c>
      <c r="I767" s="53" t="s">
        <v>1813</v>
      </c>
      <c r="J767" s="53" t="s">
        <v>1891</v>
      </c>
      <c r="K767" s="53" t="s">
        <v>1988</v>
      </c>
      <c r="L767" s="53" t="s">
        <v>1893</v>
      </c>
      <c r="M767" s="53" t="s">
        <v>1816</v>
      </c>
      <c r="N767" s="53" t="s">
        <v>1817</v>
      </c>
      <c r="O767" s="53" t="s">
        <v>1818</v>
      </c>
      <c r="P767" s="53" t="s">
        <v>1819</v>
      </c>
      <c r="Q767" s="53" t="s">
        <v>1820</v>
      </c>
      <c r="R767" s="53" t="s">
        <v>1821</v>
      </c>
      <c r="S767" s="53" t="s">
        <v>1894</v>
      </c>
      <c r="T767" s="53" t="s">
        <v>1895</v>
      </c>
      <c r="U767" s="53" t="s">
        <v>1824</v>
      </c>
      <c r="V767" s="53" t="s">
        <v>1825</v>
      </c>
      <c r="W767" s="53" t="s">
        <v>1837</v>
      </c>
      <c r="X767" s="53" t="s">
        <v>1825</v>
      </c>
      <c r="Y767" s="53" t="s">
        <v>1827</v>
      </c>
      <c r="Z767" s="53">
        <v>2808.05</v>
      </c>
      <c r="AA767" s="53">
        <v>2808.05</v>
      </c>
      <c r="AB767" s="53">
        <v>0</v>
      </c>
      <c r="AC767" s="53">
        <v>2808.05</v>
      </c>
      <c r="AD767" s="53">
        <v>0</v>
      </c>
      <c r="AE767" s="53">
        <v>0</v>
      </c>
      <c r="AF767" s="53" t="s">
        <v>1828</v>
      </c>
      <c r="AG767" s="53" t="s">
        <v>1891</v>
      </c>
      <c r="AH767" s="53" t="s">
        <v>1892</v>
      </c>
      <c r="AI767" s="53" t="s">
        <v>1829</v>
      </c>
      <c r="AJ767" s="53" t="s">
        <v>1824</v>
      </c>
      <c r="AK767" s="53" t="s">
        <v>496</v>
      </c>
      <c r="AL767" s="53" t="s">
        <v>1830</v>
      </c>
      <c r="AM767" s="53" t="s">
        <v>1831</v>
      </c>
      <c r="AN767" s="53" t="s">
        <v>1769</v>
      </c>
      <c r="AO767" s="53" t="s">
        <v>641</v>
      </c>
    </row>
    <row r="768" spans="1:41" x14ac:dyDescent="0.25">
      <c r="A768" s="53" t="s">
        <v>22</v>
      </c>
      <c r="B768" s="53" t="s">
        <v>1977</v>
      </c>
      <c r="C768" s="53" t="s">
        <v>1978</v>
      </c>
      <c r="D768" s="53" t="s">
        <v>1841</v>
      </c>
      <c r="E768" s="53" t="s">
        <v>1842</v>
      </c>
      <c r="F768" s="53" t="s">
        <v>775</v>
      </c>
      <c r="G768" s="53" t="s">
        <v>1813</v>
      </c>
      <c r="H768" s="53" t="s">
        <v>775</v>
      </c>
      <c r="I768" s="53" t="s">
        <v>1813</v>
      </c>
      <c r="J768" s="53" t="s">
        <v>1843</v>
      </c>
      <c r="K768" s="53" t="s">
        <v>1844</v>
      </c>
      <c r="L768" s="53" t="s">
        <v>1979</v>
      </c>
      <c r="M768" s="53" t="s">
        <v>1816</v>
      </c>
      <c r="N768" s="53" t="s">
        <v>1817</v>
      </c>
      <c r="O768" s="53" t="s">
        <v>1818</v>
      </c>
      <c r="P768" s="53" t="s">
        <v>1819</v>
      </c>
      <c r="Q768" s="53" t="s">
        <v>1820</v>
      </c>
      <c r="R768" s="53" t="s">
        <v>1821</v>
      </c>
      <c r="S768" s="53" t="s">
        <v>1980</v>
      </c>
      <c r="T768" s="53" t="s">
        <v>1981</v>
      </c>
      <c r="U768" s="53" t="s">
        <v>1824</v>
      </c>
      <c r="V768" s="53" t="s">
        <v>1825</v>
      </c>
      <c r="W768" s="53" t="s">
        <v>1856</v>
      </c>
      <c r="X768" s="53" t="s">
        <v>1857</v>
      </c>
      <c r="Y768" s="53" t="s">
        <v>1827</v>
      </c>
      <c r="Z768" s="53">
        <v>64.69</v>
      </c>
      <c r="AA768" s="53">
        <v>47.75</v>
      </c>
      <c r="AB768" s="53">
        <v>16.940000000000001</v>
      </c>
      <c r="AC768" s="53">
        <v>47.75</v>
      </c>
      <c r="AD768" s="53">
        <v>0</v>
      </c>
      <c r="AE768" s="53">
        <v>0</v>
      </c>
      <c r="AF768" s="53" t="s">
        <v>1828</v>
      </c>
      <c r="AG768" s="53" t="s">
        <v>1843</v>
      </c>
      <c r="AH768" s="53" t="s">
        <v>1844</v>
      </c>
      <c r="AI768" s="53" t="s">
        <v>1849</v>
      </c>
      <c r="AJ768" s="53" t="s">
        <v>1824</v>
      </c>
      <c r="AK768" s="53" t="s">
        <v>496</v>
      </c>
      <c r="AL768" s="53" t="s">
        <v>1830</v>
      </c>
      <c r="AM768" s="53" t="s">
        <v>1831</v>
      </c>
      <c r="AN768" s="53" t="s">
        <v>1769</v>
      </c>
      <c r="AO768" s="53" t="s">
        <v>641</v>
      </c>
    </row>
    <row r="769" spans="1:41" x14ac:dyDescent="0.25">
      <c r="A769" s="53" t="s">
        <v>22</v>
      </c>
      <c r="B769" s="53" t="s">
        <v>1896</v>
      </c>
      <c r="C769" s="53" t="s">
        <v>1897</v>
      </c>
      <c r="D769" s="53" t="s">
        <v>1841</v>
      </c>
      <c r="E769" s="53" t="s">
        <v>1842</v>
      </c>
      <c r="F769" s="53" t="s">
        <v>775</v>
      </c>
      <c r="G769" s="53" t="s">
        <v>1813</v>
      </c>
      <c r="H769" s="53" t="s">
        <v>775</v>
      </c>
      <c r="I769" s="53" t="s">
        <v>1813</v>
      </c>
      <c r="J769" s="53" t="s">
        <v>1843</v>
      </c>
      <c r="K769" s="53" t="s">
        <v>1844</v>
      </c>
      <c r="L769" s="53" t="s">
        <v>1898</v>
      </c>
      <c r="M769" s="53" t="s">
        <v>1816</v>
      </c>
      <c r="N769" s="53" t="s">
        <v>1817</v>
      </c>
      <c r="O769" s="53" t="s">
        <v>1818</v>
      </c>
      <c r="P769" s="53" t="s">
        <v>1819</v>
      </c>
      <c r="Q769" s="53" t="s">
        <v>1820</v>
      </c>
      <c r="R769" s="53" t="s">
        <v>1821</v>
      </c>
      <c r="S769" s="53" t="s">
        <v>1899</v>
      </c>
      <c r="T769" s="53" t="s">
        <v>1900</v>
      </c>
      <c r="U769" s="53" t="s">
        <v>1824</v>
      </c>
      <c r="V769" s="53" t="s">
        <v>1825</v>
      </c>
      <c r="W769" s="53" t="s">
        <v>1833</v>
      </c>
      <c r="X769" s="53" t="s">
        <v>1834</v>
      </c>
      <c r="Y769" s="53" t="s">
        <v>1827</v>
      </c>
      <c r="Z769" s="53">
        <v>6.24</v>
      </c>
      <c r="AA769" s="53">
        <v>6.24</v>
      </c>
      <c r="AB769" s="53">
        <v>0</v>
      </c>
      <c r="AC769" s="53">
        <v>6.24</v>
      </c>
      <c r="AD769" s="53">
        <v>0</v>
      </c>
      <c r="AE769" s="53">
        <v>0</v>
      </c>
      <c r="AF769" s="53" t="s">
        <v>1828</v>
      </c>
      <c r="AG769" s="53" t="s">
        <v>1843</v>
      </c>
      <c r="AH769" s="53" t="s">
        <v>1844</v>
      </c>
      <c r="AI769" s="53" t="s">
        <v>1849</v>
      </c>
      <c r="AJ769" s="53" t="s">
        <v>1824</v>
      </c>
      <c r="AK769" s="53" t="s">
        <v>496</v>
      </c>
      <c r="AL769" s="53" t="s">
        <v>1830</v>
      </c>
      <c r="AM769" s="53" t="s">
        <v>1831</v>
      </c>
      <c r="AN769" s="53" t="s">
        <v>1769</v>
      </c>
      <c r="AO769" s="53" t="s">
        <v>641</v>
      </c>
    </row>
    <row r="770" spans="1:41" x14ac:dyDescent="0.25">
      <c r="A770" s="53" t="s">
        <v>22</v>
      </c>
      <c r="B770" s="53" t="s">
        <v>1896</v>
      </c>
      <c r="C770" s="53" t="s">
        <v>1897</v>
      </c>
      <c r="D770" s="53" t="s">
        <v>1841</v>
      </c>
      <c r="E770" s="53" t="s">
        <v>1842</v>
      </c>
      <c r="F770" s="53" t="s">
        <v>775</v>
      </c>
      <c r="G770" s="53" t="s">
        <v>1813</v>
      </c>
      <c r="H770" s="53" t="s">
        <v>775</v>
      </c>
      <c r="I770" s="53" t="s">
        <v>1813</v>
      </c>
      <c r="J770" s="53" t="s">
        <v>1843</v>
      </c>
      <c r="K770" s="53" t="s">
        <v>1844</v>
      </c>
      <c r="L770" s="53" t="s">
        <v>1898</v>
      </c>
      <c r="M770" s="53" t="s">
        <v>1816</v>
      </c>
      <c r="N770" s="53" t="s">
        <v>1817</v>
      </c>
      <c r="O770" s="53" t="s">
        <v>1818</v>
      </c>
      <c r="P770" s="53" t="s">
        <v>1819</v>
      </c>
      <c r="Q770" s="53" t="s">
        <v>1820</v>
      </c>
      <c r="R770" s="53" t="s">
        <v>1821</v>
      </c>
      <c r="S770" s="53" t="s">
        <v>1899</v>
      </c>
      <c r="T770" s="53" t="s">
        <v>1900</v>
      </c>
      <c r="U770" s="53" t="s">
        <v>1824</v>
      </c>
      <c r="V770" s="53" t="s">
        <v>1825</v>
      </c>
      <c r="W770" s="53" t="s">
        <v>1848</v>
      </c>
      <c r="X770" s="53" t="s">
        <v>1825</v>
      </c>
      <c r="Y770" s="53" t="s">
        <v>1827</v>
      </c>
      <c r="Z770" s="53">
        <v>1327.1</v>
      </c>
      <c r="AA770" s="53">
        <v>1327.1</v>
      </c>
      <c r="AB770" s="53">
        <v>0</v>
      </c>
      <c r="AC770" s="53">
        <v>1327.1</v>
      </c>
      <c r="AD770" s="53">
        <v>0</v>
      </c>
      <c r="AE770" s="53">
        <v>0</v>
      </c>
      <c r="AF770" s="53" t="s">
        <v>1828</v>
      </c>
      <c r="AG770" s="53" t="s">
        <v>1843</v>
      </c>
      <c r="AH770" s="53" t="s">
        <v>1844</v>
      </c>
      <c r="AI770" s="53" t="s">
        <v>1849</v>
      </c>
      <c r="AJ770" s="53" t="s">
        <v>1824</v>
      </c>
      <c r="AK770" s="53" t="s">
        <v>496</v>
      </c>
      <c r="AL770" s="53" t="s">
        <v>1830</v>
      </c>
      <c r="AM770" s="53" t="s">
        <v>1831</v>
      </c>
      <c r="AN770" s="53" t="s">
        <v>1769</v>
      </c>
      <c r="AO770" s="53" t="s">
        <v>641</v>
      </c>
    </row>
    <row r="771" spans="1:41" x14ac:dyDescent="0.25">
      <c r="A771" s="53" t="s">
        <v>22</v>
      </c>
      <c r="B771" s="53" t="s">
        <v>1901</v>
      </c>
      <c r="C771" s="53" t="s">
        <v>1902</v>
      </c>
      <c r="D771" s="53" t="s">
        <v>1903</v>
      </c>
      <c r="E771" s="53" t="s">
        <v>220</v>
      </c>
      <c r="F771" s="53" t="s">
        <v>775</v>
      </c>
      <c r="G771" s="53" t="s">
        <v>1813</v>
      </c>
      <c r="H771" s="53" t="s">
        <v>775</v>
      </c>
      <c r="I771" s="53" t="s">
        <v>1813</v>
      </c>
      <c r="J771" s="53" t="s">
        <v>1904</v>
      </c>
      <c r="K771" s="53" t="s">
        <v>1905</v>
      </c>
      <c r="L771" s="53" t="s">
        <v>1906</v>
      </c>
      <c r="M771" s="53" t="s">
        <v>1816</v>
      </c>
      <c r="N771" s="53" t="s">
        <v>1817</v>
      </c>
      <c r="O771" s="53" t="s">
        <v>1818</v>
      </c>
      <c r="P771" s="53" t="s">
        <v>1819</v>
      </c>
      <c r="Q771" s="53" t="s">
        <v>1820</v>
      </c>
      <c r="R771" s="53" t="s">
        <v>1821</v>
      </c>
      <c r="S771" s="53" t="s">
        <v>1907</v>
      </c>
      <c r="T771" s="53" t="s">
        <v>1908</v>
      </c>
      <c r="U771" s="53" t="s">
        <v>1824</v>
      </c>
      <c r="V771" s="53" t="s">
        <v>1825</v>
      </c>
      <c r="W771" s="53" t="s">
        <v>1826</v>
      </c>
      <c r="X771" s="53" t="s">
        <v>1825</v>
      </c>
      <c r="Y771" s="53" t="s">
        <v>1827</v>
      </c>
      <c r="Z771" s="53">
        <v>6539.01</v>
      </c>
      <c r="AA771" s="53">
        <v>6539.01</v>
      </c>
      <c r="AB771" s="53">
        <v>0</v>
      </c>
      <c r="AC771" s="53">
        <v>6539.01</v>
      </c>
      <c r="AD771" s="53">
        <v>0</v>
      </c>
      <c r="AE771" s="53">
        <v>0</v>
      </c>
      <c r="AF771" s="53" t="s">
        <v>1828</v>
      </c>
      <c r="AG771" s="53" t="s">
        <v>1904</v>
      </c>
      <c r="AH771" s="53" t="s">
        <v>1905</v>
      </c>
      <c r="AI771" s="53" t="s">
        <v>1829</v>
      </c>
      <c r="AJ771" s="53" t="s">
        <v>1824</v>
      </c>
      <c r="AK771" s="53" t="s">
        <v>496</v>
      </c>
      <c r="AL771" s="53" t="s">
        <v>1830</v>
      </c>
      <c r="AM771" s="53" t="s">
        <v>1831</v>
      </c>
      <c r="AN771" s="53" t="s">
        <v>1766</v>
      </c>
      <c r="AO771" s="53" t="s">
        <v>483</v>
      </c>
    </row>
    <row r="772" spans="1:41" x14ac:dyDescent="0.25">
      <c r="A772" s="53" t="s">
        <v>22</v>
      </c>
      <c r="B772" s="53" t="s">
        <v>1901</v>
      </c>
      <c r="C772" s="53" t="s">
        <v>1902</v>
      </c>
      <c r="D772" s="53" t="s">
        <v>1903</v>
      </c>
      <c r="E772" s="53" t="s">
        <v>220</v>
      </c>
      <c r="F772" s="53" t="s">
        <v>775</v>
      </c>
      <c r="G772" s="53" t="s">
        <v>1813</v>
      </c>
      <c r="H772" s="53" t="s">
        <v>775</v>
      </c>
      <c r="I772" s="53" t="s">
        <v>1813</v>
      </c>
      <c r="J772" s="53" t="s">
        <v>1904</v>
      </c>
      <c r="K772" s="53" t="s">
        <v>1905</v>
      </c>
      <c r="L772" s="53" t="s">
        <v>1906</v>
      </c>
      <c r="M772" s="53" t="s">
        <v>1816</v>
      </c>
      <c r="N772" s="53" t="s">
        <v>1817</v>
      </c>
      <c r="O772" s="53" t="s">
        <v>1818</v>
      </c>
      <c r="P772" s="53" t="s">
        <v>1819</v>
      </c>
      <c r="Q772" s="53" t="s">
        <v>1820</v>
      </c>
      <c r="R772" s="53" t="s">
        <v>1821</v>
      </c>
      <c r="S772" s="53" t="s">
        <v>1907</v>
      </c>
      <c r="T772" s="53" t="s">
        <v>1908</v>
      </c>
      <c r="U772" s="53" t="s">
        <v>1824</v>
      </c>
      <c r="V772" s="53" t="s">
        <v>1825</v>
      </c>
      <c r="W772" s="53" t="s">
        <v>1832</v>
      </c>
      <c r="X772" s="53" t="s">
        <v>1825</v>
      </c>
      <c r="Y772" s="53" t="s">
        <v>1827</v>
      </c>
      <c r="Z772" s="53">
        <v>24969.3</v>
      </c>
      <c r="AA772" s="53">
        <v>24969.3</v>
      </c>
      <c r="AB772" s="53">
        <v>0</v>
      </c>
      <c r="AC772" s="53">
        <v>24969.3</v>
      </c>
      <c r="AD772" s="53">
        <v>0</v>
      </c>
      <c r="AE772" s="53">
        <v>0</v>
      </c>
      <c r="AF772" s="53" t="s">
        <v>1828</v>
      </c>
      <c r="AG772" s="53" t="s">
        <v>1904</v>
      </c>
      <c r="AH772" s="53" t="s">
        <v>1905</v>
      </c>
      <c r="AI772" s="53" t="s">
        <v>1829</v>
      </c>
      <c r="AJ772" s="53" t="s">
        <v>1824</v>
      </c>
      <c r="AK772" s="53" t="s">
        <v>496</v>
      </c>
      <c r="AL772" s="53" t="s">
        <v>1830</v>
      </c>
      <c r="AM772" s="53" t="s">
        <v>1831</v>
      </c>
      <c r="AN772" s="53" t="s">
        <v>1766</v>
      </c>
      <c r="AO772" s="53" t="s">
        <v>483</v>
      </c>
    </row>
    <row r="773" spans="1:41" x14ac:dyDescent="0.25">
      <c r="A773" s="53" t="s">
        <v>22</v>
      </c>
      <c r="B773" s="53" t="s">
        <v>1901</v>
      </c>
      <c r="C773" s="53" t="s">
        <v>1902</v>
      </c>
      <c r="D773" s="53" t="s">
        <v>1903</v>
      </c>
      <c r="E773" s="53" t="s">
        <v>220</v>
      </c>
      <c r="F773" s="53" t="s">
        <v>775</v>
      </c>
      <c r="G773" s="53" t="s">
        <v>1813</v>
      </c>
      <c r="H773" s="53" t="s">
        <v>775</v>
      </c>
      <c r="I773" s="53" t="s">
        <v>1813</v>
      </c>
      <c r="J773" s="53" t="s">
        <v>1904</v>
      </c>
      <c r="K773" s="53" t="s">
        <v>1905</v>
      </c>
      <c r="L773" s="53" t="s">
        <v>1906</v>
      </c>
      <c r="M773" s="53" t="s">
        <v>1816</v>
      </c>
      <c r="N773" s="53" t="s">
        <v>1817</v>
      </c>
      <c r="O773" s="53" t="s">
        <v>1818</v>
      </c>
      <c r="P773" s="53" t="s">
        <v>1819</v>
      </c>
      <c r="Q773" s="53" t="s">
        <v>1820</v>
      </c>
      <c r="R773" s="53" t="s">
        <v>1821</v>
      </c>
      <c r="S773" s="53" t="s">
        <v>1907</v>
      </c>
      <c r="T773" s="53" t="s">
        <v>1908</v>
      </c>
      <c r="U773" s="53" t="s">
        <v>1824</v>
      </c>
      <c r="V773" s="53" t="s">
        <v>1825</v>
      </c>
      <c r="W773" s="53" t="s">
        <v>1833</v>
      </c>
      <c r="X773" s="53" t="s">
        <v>1835</v>
      </c>
      <c r="Y773" s="53" t="s">
        <v>1827</v>
      </c>
      <c r="Z773" s="53">
        <v>0.13</v>
      </c>
      <c r="AA773" s="53">
        <v>0.13</v>
      </c>
      <c r="AB773" s="53">
        <v>0</v>
      </c>
      <c r="AC773" s="53">
        <v>0.13</v>
      </c>
      <c r="AD773" s="53">
        <v>0</v>
      </c>
      <c r="AE773" s="53">
        <v>0</v>
      </c>
      <c r="AF773" s="53" t="s">
        <v>1828</v>
      </c>
      <c r="AG773" s="53" t="s">
        <v>1904</v>
      </c>
      <c r="AH773" s="53" t="s">
        <v>1905</v>
      </c>
      <c r="AI773" s="53" t="s">
        <v>1829</v>
      </c>
      <c r="AJ773" s="53" t="s">
        <v>1824</v>
      </c>
      <c r="AK773" s="53" t="s">
        <v>496</v>
      </c>
      <c r="AL773" s="53" t="s">
        <v>1830</v>
      </c>
      <c r="AM773" s="53" t="s">
        <v>1831</v>
      </c>
      <c r="AN773" s="53" t="s">
        <v>1766</v>
      </c>
      <c r="AO773" s="53" t="s">
        <v>483</v>
      </c>
    </row>
    <row r="774" spans="1:41" x14ac:dyDescent="0.25">
      <c r="A774" s="53" t="s">
        <v>22</v>
      </c>
      <c r="B774" s="53" t="s">
        <v>1901</v>
      </c>
      <c r="C774" s="53" t="s">
        <v>1902</v>
      </c>
      <c r="D774" s="53" t="s">
        <v>1903</v>
      </c>
      <c r="E774" s="53" t="s">
        <v>220</v>
      </c>
      <c r="F774" s="53" t="s">
        <v>775</v>
      </c>
      <c r="G774" s="53" t="s">
        <v>1813</v>
      </c>
      <c r="H774" s="53" t="s">
        <v>775</v>
      </c>
      <c r="I774" s="53" t="s">
        <v>1813</v>
      </c>
      <c r="J774" s="53" t="s">
        <v>1904</v>
      </c>
      <c r="K774" s="53" t="s">
        <v>1905</v>
      </c>
      <c r="L774" s="53" t="s">
        <v>1906</v>
      </c>
      <c r="M774" s="53" t="s">
        <v>1816</v>
      </c>
      <c r="N774" s="53" t="s">
        <v>1817</v>
      </c>
      <c r="O774" s="53" t="s">
        <v>1818</v>
      </c>
      <c r="P774" s="53" t="s">
        <v>1819</v>
      </c>
      <c r="Q774" s="53" t="s">
        <v>1820</v>
      </c>
      <c r="R774" s="53" t="s">
        <v>1821</v>
      </c>
      <c r="S774" s="53" t="s">
        <v>1907</v>
      </c>
      <c r="T774" s="53" t="s">
        <v>1908</v>
      </c>
      <c r="U774" s="53" t="s">
        <v>1824</v>
      </c>
      <c r="V774" s="53" t="s">
        <v>1825</v>
      </c>
      <c r="W774" s="53" t="s">
        <v>1838</v>
      </c>
      <c r="X774" s="53" t="s">
        <v>1825</v>
      </c>
      <c r="Y774" s="53" t="s">
        <v>1827</v>
      </c>
      <c r="Z774" s="53">
        <v>2226.62</v>
      </c>
      <c r="AA774" s="53">
        <v>2226.62</v>
      </c>
      <c r="AB774" s="53">
        <v>0</v>
      </c>
      <c r="AC774" s="53">
        <v>2226.62</v>
      </c>
      <c r="AD774" s="53">
        <v>0</v>
      </c>
      <c r="AE774" s="53">
        <v>0</v>
      </c>
      <c r="AF774" s="53" t="s">
        <v>1828</v>
      </c>
      <c r="AG774" s="53" t="s">
        <v>1904</v>
      </c>
      <c r="AH774" s="53" t="s">
        <v>1905</v>
      </c>
      <c r="AI774" s="53" t="s">
        <v>1829</v>
      </c>
      <c r="AJ774" s="53" t="s">
        <v>1824</v>
      </c>
      <c r="AK774" s="53" t="s">
        <v>496</v>
      </c>
      <c r="AL774" s="53" t="s">
        <v>1830</v>
      </c>
      <c r="AM774" s="53" t="s">
        <v>1831</v>
      </c>
      <c r="AN774" s="53" t="s">
        <v>1766</v>
      </c>
      <c r="AO774" s="53" t="s">
        <v>483</v>
      </c>
    </row>
    <row r="775" spans="1:41" x14ac:dyDescent="0.25">
      <c r="A775" s="53" t="s">
        <v>22</v>
      </c>
      <c r="B775" s="53" t="s">
        <v>1909</v>
      </c>
      <c r="C775" s="53" t="s">
        <v>1910</v>
      </c>
      <c r="D775" s="53" t="s">
        <v>1903</v>
      </c>
      <c r="E775" s="53" t="s">
        <v>220</v>
      </c>
      <c r="F775" s="53" t="s">
        <v>775</v>
      </c>
      <c r="G775" s="53" t="s">
        <v>1813</v>
      </c>
      <c r="H775" s="53" t="s">
        <v>775</v>
      </c>
      <c r="I775" s="53" t="s">
        <v>1813</v>
      </c>
      <c r="J775" s="53" t="s">
        <v>1904</v>
      </c>
      <c r="K775" s="53" t="s">
        <v>1905</v>
      </c>
      <c r="L775" s="53" t="s">
        <v>1911</v>
      </c>
      <c r="M775" s="53" t="s">
        <v>1816</v>
      </c>
      <c r="N775" s="53" t="s">
        <v>1817</v>
      </c>
      <c r="O775" s="53" t="s">
        <v>1818</v>
      </c>
      <c r="P775" s="53" t="s">
        <v>1819</v>
      </c>
      <c r="Q775" s="53" t="s">
        <v>1820</v>
      </c>
      <c r="R775" s="53" t="s">
        <v>1821</v>
      </c>
      <c r="S775" s="53" t="s">
        <v>1912</v>
      </c>
      <c r="T775" s="53" t="s">
        <v>1913</v>
      </c>
      <c r="U775" s="53" t="s">
        <v>1824</v>
      </c>
      <c r="V775" s="53" t="s">
        <v>1825</v>
      </c>
      <c r="W775" s="53" t="s">
        <v>1856</v>
      </c>
      <c r="X775" s="53" t="s">
        <v>1857</v>
      </c>
      <c r="Y775" s="53" t="s">
        <v>1827</v>
      </c>
      <c r="Z775" s="53">
        <v>7500</v>
      </c>
      <c r="AA775" s="53">
        <v>7500</v>
      </c>
      <c r="AB775" s="53">
        <v>0</v>
      </c>
      <c r="AC775" s="53">
        <v>7500</v>
      </c>
      <c r="AD775" s="53">
        <v>0</v>
      </c>
      <c r="AE775" s="53">
        <v>0</v>
      </c>
      <c r="AF775" s="53" t="s">
        <v>1828</v>
      </c>
      <c r="AG775" s="53" t="s">
        <v>1904</v>
      </c>
      <c r="AH775" s="53" t="s">
        <v>1905</v>
      </c>
      <c r="AI775" s="53" t="s">
        <v>1829</v>
      </c>
      <c r="AJ775" s="53" t="s">
        <v>1824</v>
      </c>
      <c r="AK775" s="53" t="s">
        <v>496</v>
      </c>
      <c r="AL775" s="53" t="s">
        <v>1830</v>
      </c>
      <c r="AM775" s="53" t="s">
        <v>1831</v>
      </c>
      <c r="AN775" s="53" t="s">
        <v>1766</v>
      </c>
      <c r="AO775" s="53" t="s">
        <v>483</v>
      </c>
    </row>
    <row r="776" spans="1:41" x14ac:dyDescent="0.25">
      <c r="A776" s="53" t="s">
        <v>22</v>
      </c>
      <c r="B776" s="53" t="s">
        <v>1914</v>
      </c>
      <c r="C776" s="53" t="s">
        <v>1915</v>
      </c>
      <c r="D776" s="53" t="s">
        <v>1903</v>
      </c>
      <c r="E776" s="53" t="s">
        <v>220</v>
      </c>
      <c r="F776" s="53" t="s">
        <v>775</v>
      </c>
      <c r="G776" s="53" t="s">
        <v>1813</v>
      </c>
      <c r="H776" s="53" t="s">
        <v>775</v>
      </c>
      <c r="I776" s="53" t="s">
        <v>1813</v>
      </c>
      <c r="J776" s="53" t="s">
        <v>1904</v>
      </c>
      <c r="K776" s="53" t="s">
        <v>1905</v>
      </c>
      <c r="L776" s="53" t="s">
        <v>1916</v>
      </c>
      <c r="M776" s="53" t="s">
        <v>1816</v>
      </c>
      <c r="N776" s="53" t="s">
        <v>1817</v>
      </c>
      <c r="O776" s="53" t="s">
        <v>1818</v>
      </c>
      <c r="P776" s="53" t="s">
        <v>1819</v>
      </c>
      <c r="Q776" s="53" t="s">
        <v>1820</v>
      </c>
      <c r="R776" s="53" t="s">
        <v>1821</v>
      </c>
      <c r="S776" s="53" t="s">
        <v>1917</v>
      </c>
      <c r="T776" s="53" t="s">
        <v>1918</v>
      </c>
      <c r="U776" s="53" t="s">
        <v>1824</v>
      </c>
      <c r="V776" s="53" t="s">
        <v>1825</v>
      </c>
      <c r="W776" s="53" t="s">
        <v>1826</v>
      </c>
      <c r="X776" s="53" t="s">
        <v>1825</v>
      </c>
      <c r="Y776" s="53" t="s">
        <v>1827</v>
      </c>
      <c r="Z776" s="53">
        <v>246.97</v>
      </c>
      <c r="AA776" s="53">
        <v>246.97</v>
      </c>
      <c r="AB776" s="53">
        <v>0</v>
      </c>
      <c r="AC776" s="53">
        <v>246.97</v>
      </c>
      <c r="AD776" s="53">
        <v>0</v>
      </c>
      <c r="AE776" s="53">
        <v>0</v>
      </c>
      <c r="AF776" s="53" t="s">
        <v>1828</v>
      </c>
      <c r="AG776" s="53" t="s">
        <v>1904</v>
      </c>
      <c r="AH776" s="53" t="s">
        <v>1905</v>
      </c>
      <c r="AI776" s="53" t="s">
        <v>1829</v>
      </c>
      <c r="AJ776" s="53" t="s">
        <v>1824</v>
      </c>
      <c r="AK776" s="53" t="s">
        <v>496</v>
      </c>
      <c r="AL776" s="53" t="s">
        <v>1830</v>
      </c>
      <c r="AM776" s="53" t="s">
        <v>1831</v>
      </c>
      <c r="AN776" s="53" t="s">
        <v>220</v>
      </c>
      <c r="AO776" s="53" t="s">
        <v>483</v>
      </c>
    </row>
    <row r="777" spans="1:41" x14ac:dyDescent="0.25">
      <c r="A777" s="53" t="s">
        <v>22</v>
      </c>
      <c r="B777" s="53" t="s">
        <v>1914</v>
      </c>
      <c r="C777" s="53" t="s">
        <v>1915</v>
      </c>
      <c r="D777" s="53" t="s">
        <v>1903</v>
      </c>
      <c r="E777" s="53" t="s">
        <v>220</v>
      </c>
      <c r="F777" s="53" t="s">
        <v>775</v>
      </c>
      <c r="G777" s="53" t="s">
        <v>1813</v>
      </c>
      <c r="H777" s="53" t="s">
        <v>775</v>
      </c>
      <c r="I777" s="53" t="s">
        <v>1813</v>
      </c>
      <c r="J777" s="53" t="s">
        <v>1904</v>
      </c>
      <c r="K777" s="53" t="s">
        <v>1905</v>
      </c>
      <c r="L777" s="53" t="s">
        <v>1916</v>
      </c>
      <c r="M777" s="53" t="s">
        <v>1816</v>
      </c>
      <c r="N777" s="53" t="s">
        <v>1817</v>
      </c>
      <c r="O777" s="53" t="s">
        <v>1818</v>
      </c>
      <c r="P777" s="53" t="s">
        <v>1819</v>
      </c>
      <c r="Q777" s="53" t="s">
        <v>1820</v>
      </c>
      <c r="R777" s="53" t="s">
        <v>1821</v>
      </c>
      <c r="S777" s="53" t="s">
        <v>1917</v>
      </c>
      <c r="T777" s="53" t="s">
        <v>1918</v>
      </c>
      <c r="U777" s="53" t="s">
        <v>1824</v>
      </c>
      <c r="V777" s="53" t="s">
        <v>1825</v>
      </c>
      <c r="W777" s="53" t="s">
        <v>1832</v>
      </c>
      <c r="X777" s="53" t="s">
        <v>1825</v>
      </c>
      <c r="Y777" s="53" t="s">
        <v>1827</v>
      </c>
      <c r="Z777" s="53">
        <v>1526.29</v>
      </c>
      <c r="AA777" s="53">
        <v>1526.29</v>
      </c>
      <c r="AB777" s="53">
        <v>0</v>
      </c>
      <c r="AC777" s="53">
        <v>1526.29</v>
      </c>
      <c r="AD777" s="53">
        <v>0</v>
      </c>
      <c r="AE777" s="53">
        <v>0</v>
      </c>
      <c r="AF777" s="53" t="s">
        <v>1828</v>
      </c>
      <c r="AG777" s="53" t="s">
        <v>1904</v>
      </c>
      <c r="AH777" s="53" t="s">
        <v>1905</v>
      </c>
      <c r="AI777" s="53" t="s">
        <v>1829</v>
      </c>
      <c r="AJ777" s="53" t="s">
        <v>1824</v>
      </c>
      <c r="AK777" s="53" t="s">
        <v>496</v>
      </c>
      <c r="AL777" s="53" t="s">
        <v>1830</v>
      </c>
      <c r="AM777" s="53" t="s">
        <v>1831</v>
      </c>
      <c r="AN777" s="53" t="s">
        <v>220</v>
      </c>
      <c r="AO777" s="53" t="s">
        <v>483</v>
      </c>
    </row>
    <row r="778" spans="1:41" x14ac:dyDescent="0.25">
      <c r="A778" s="53" t="s">
        <v>22</v>
      </c>
      <c r="B778" s="53" t="s">
        <v>1914</v>
      </c>
      <c r="C778" s="53" t="s">
        <v>1915</v>
      </c>
      <c r="D778" s="53" t="s">
        <v>1903</v>
      </c>
      <c r="E778" s="53" t="s">
        <v>220</v>
      </c>
      <c r="F778" s="53" t="s">
        <v>775</v>
      </c>
      <c r="G778" s="53" t="s">
        <v>1813</v>
      </c>
      <c r="H778" s="53" t="s">
        <v>775</v>
      </c>
      <c r="I778" s="53" t="s">
        <v>1813</v>
      </c>
      <c r="J778" s="53" t="s">
        <v>1904</v>
      </c>
      <c r="K778" s="53" t="s">
        <v>1905</v>
      </c>
      <c r="L778" s="53" t="s">
        <v>1916</v>
      </c>
      <c r="M778" s="53" t="s">
        <v>1816</v>
      </c>
      <c r="N778" s="53" t="s">
        <v>1817</v>
      </c>
      <c r="O778" s="53" t="s">
        <v>1818</v>
      </c>
      <c r="P778" s="53" t="s">
        <v>1819</v>
      </c>
      <c r="Q778" s="53" t="s">
        <v>1820</v>
      </c>
      <c r="R778" s="53" t="s">
        <v>1821</v>
      </c>
      <c r="S778" s="53" t="s">
        <v>1917</v>
      </c>
      <c r="T778" s="53" t="s">
        <v>1918</v>
      </c>
      <c r="U778" s="53" t="s">
        <v>1824</v>
      </c>
      <c r="V778" s="53" t="s">
        <v>1825</v>
      </c>
      <c r="W778" s="53" t="s">
        <v>1833</v>
      </c>
      <c r="X778" s="53" t="s">
        <v>1835</v>
      </c>
      <c r="Y778" s="53" t="s">
        <v>1827</v>
      </c>
      <c r="Z778" s="53">
        <v>28.04</v>
      </c>
      <c r="AA778" s="53">
        <v>28.04</v>
      </c>
      <c r="AB778" s="53">
        <v>0</v>
      </c>
      <c r="AC778" s="53">
        <v>28.04</v>
      </c>
      <c r="AD778" s="53">
        <v>0</v>
      </c>
      <c r="AE778" s="53">
        <v>0</v>
      </c>
      <c r="AF778" s="53" t="s">
        <v>1828</v>
      </c>
      <c r="AG778" s="53" t="s">
        <v>1904</v>
      </c>
      <c r="AH778" s="53" t="s">
        <v>1905</v>
      </c>
      <c r="AI778" s="53" t="s">
        <v>1829</v>
      </c>
      <c r="AJ778" s="53" t="s">
        <v>1824</v>
      </c>
      <c r="AK778" s="53" t="s">
        <v>496</v>
      </c>
      <c r="AL778" s="53" t="s">
        <v>1830</v>
      </c>
      <c r="AM778" s="53" t="s">
        <v>1831</v>
      </c>
      <c r="AN778" s="53" t="s">
        <v>220</v>
      </c>
      <c r="AO778" s="53" t="s">
        <v>483</v>
      </c>
    </row>
    <row r="779" spans="1:41" x14ac:dyDescent="0.25">
      <c r="A779" s="53" t="s">
        <v>22</v>
      </c>
      <c r="B779" s="53" t="s">
        <v>1914</v>
      </c>
      <c r="C779" s="53" t="s">
        <v>1915</v>
      </c>
      <c r="D779" s="53" t="s">
        <v>1903</v>
      </c>
      <c r="E779" s="53" t="s">
        <v>220</v>
      </c>
      <c r="F779" s="53" t="s">
        <v>775</v>
      </c>
      <c r="G779" s="53" t="s">
        <v>1813</v>
      </c>
      <c r="H779" s="53" t="s">
        <v>775</v>
      </c>
      <c r="I779" s="53" t="s">
        <v>1813</v>
      </c>
      <c r="J779" s="53" t="s">
        <v>1904</v>
      </c>
      <c r="K779" s="53" t="s">
        <v>1905</v>
      </c>
      <c r="L779" s="53" t="s">
        <v>1916</v>
      </c>
      <c r="M779" s="53" t="s">
        <v>1816</v>
      </c>
      <c r="N779" s="53" t="s">
        <v>1817</v>
      </c>
      <c r="O779" s="53" t="s">
        <v>1818</v>
      </c>
      <c r="P779" s="53" t="s">
        <v>1819</v>
      </c>
      <c r="Q779" s="53" t="s">
        <v>1820</v>
      </c>
      <c r="R779" s="53" t="s">
        <v>1821</v>
      </c>
      <c r="S779" s="53" t="s">
        <v>1917</v>
      </c>
      <c r="T779" s="53" t="s">
        <v>1918</v>
      </c>
      <c r="U779" s="53" t="s">
        <v>1824</v>
      </c>
      <c r="V779" s="53" t="s">
        <v>1825</v>
      </c>
      <c r="W779" s="53" t="s">
        <v>1838</v>
      </c>
      <c r="X779" s="53" t="s">
        <v>1825</v>
      </c>
      <c r="Y779" s="53" t="s">
        <v>1827</v>
      </c>
      <c r="Z779" s="53">
        <v>384.81</v>
      </c>
      <c r="AA779" s="53">
        <v>384.81</v>
      </c>
      <c r="AB779" s="53">
        <v>0</v>
      </c>
      <c r="AC779" s="53">
        <v>384.81</v>
      </c>
      <c r="AD779" s="53">
        <v>0</v>
      </c>
      <c r="AE779" s="53">
        <v>0</v>
      </c>
      <c r="AF779" s="53" t="s">
        <v>1828</v>
      </c>
      <c r="AG779" s="53" t="s">
        <v>1904</v>
      </c>
      <c r="AH779" s="53" t="s">
        <v>1905</v>
      </c>
      <c r="AI779" s="53" t="s">
        <v>1829</v>
      </c>
      <c r="AJ779" s="53" t="s">
        <v>1824</v>
      </c>
      <c r="AK779" s="53" t="s">
        <v>496</v>
      </c>
      <c r="AL779" s="53" t="s">
        <v>1830</v>
      </c>
      <c r="AM779" s="53" t="s">
        <v>1831</v>
      </c>
      <c r="AN779" s="53" t="s">
        <v>220</v>
      </c>
      <c r="AO779" s="53" t="s">
        <v>483</v>
      </c>
    </row>
    <row r="780" spans="1:41" x14ac:dyDescent="0.25">
      <c r="A780" s="53" t="s">
        <v>22</v>
      </c>
      <c r="B780" s="53" t="s">
        <v>1919</v>
      </c>
      <c r="C780" s="53" t="s">
        <v>1920</v>
      </c>
      <c r="D780" s="53" t="s">
        <v>1903</v>
      </c>
      <c r="E780" s="53" t="s">
        <v>220</v>
      </c>
      <c r="F780" s="53" t="s">
        <v>775</v>
      </c>
      <c r="G780" s="53" t="s">
        <v>1813</v>
      </c>
      <c r="H780" s="53" t="s">
        <v>775</v>
      </c>
      <c r="I780" s="53" t="s">
        <v>1813</v>
      </c>
      <c r="J780" s="53" t="s">
        <v>1904</v>
      </c>
      <c r="K780" s="53" t="s">
        <v>1905</v>
      </c>
      <c r="L780" s="53" t="s">
        <v>1921</v>
      </c>
      <c r="M780" s="53" t="s">
        <v>1816</v>
      </c>
      <c r="N780" s="53" t="s">
        <v>1817</v>
      </c>
      <c r="O780" s="53" t="s">
        <v>1818</v>
      </c>
      <c r="P780" s="53" t="s">
        <v>1819</v>
      </c>
      <c r="Q780" s="53" t="s">
        <v>1820</v>
      </c>
      <c r="R780" s="53" t="s">
        <v>1821</v>
      </c>
      <c r="S780" s="53" t="s">
        <v>1922</v>
      </c>
      <c r="T780" s="53" t="s">
        <v>1923</v>
      </c>
      <c r="U780" s="53" t="s">
        <v>1824</v>
      </c>
      <c r="V780" s="53" t="s">
        <v>1825</v>
      </c>
      <c r="W780" s="53" t="s">
        <v>1856</v>
      </c>
      <c r="X780" s="53" t="s">
        <v>1857</v>
      </c>
      <c r="Y780" s="53" t="s">
        <v>1827</v>
      </c>
      <c r="Z780" s="53">
        <v>1764.48</v>
      </c>
      <c r="AA780" s="53">
        <v>1764.48</v>
      </c>
      <c r="AB780" s="53">
        <v>0</v>
      </c>
      <c r="AC780" s="53">
        <v>1764.48</v>
      </c>
      <c r="AD780" s="53">
        <v>0</v>
      </c>
      <c r="AE780" s="53">
        <v>0</v>
      </c>
      <c r="AF780" s="53" t="s">
        <v>1828</v>
      </c>
      <c r="AG780" s="53" t="s">
        <v>1904</v>
      </c>
      <c r="AH780" s="53" t="s">
        <v>1905</v>
      </c>
      <c r="AI780" s="53" t="s">
        <v>1829</v>
      </c>
      <c r="AJ780" s="53" t="s">
        <v>1824</v>
      </c>
      <c r="AK780" s="53" t="s">
        <v>496</v>
      </c>
      <c r="AL780" s="53" t="s">
        <v>1830</v>
      </c>
      <c r="AM780" s="53" t="s">
        <v>1831</v>
      </c>
      <c r="AN780" s="53" t="s">
        <v>220</v>
      </c>
      <c r="AO780" s="53" t="s">
        <v>483</v>
      </c>
    </row>
    <row r="781" spans="1:41" x14ac:dyDescent="0.25">
      <c r="A781" s="53" t="s">
        <v>22</v>
      </c>
      <c r="B781" s="53" t="s">
        <v>1984</v>
      </c>
      <c r="C781" s="53" t="s">
        <v>1985</v>
      </c>
      <c r="D781" s="53" t="s">
        <v>1903</v>
      </c>
      <c r="E781" s="53" t="s">
        <v>220</v>
      </c>
      <c r="F781" s="53" t="s">
        <v>775</v>
      </c>
      <c r="G781" s="53" t="s">
        <v>1813</v>
      </c>
      <c r="H781" s="53" t="s">
        <v>775</v>
      </c>
      <c r="I781" s="53" t="s">
        <v>1813</v>
      </c>
      <c r="J781" s="53" t="s">
        <v>1904</v>
      </c>
      <c r="K781" s="53" t="s">
        <v>1905</v>
      </c>
      <c r="L781" s="53" t="s">
        <v>1926</v>
      </c>
      <c r="M781" s="53" t="s">
        <v>1816</v>
      </c>
      <c r="N781" s="53" t="s">
        <v>1817</v>
      </c>
      <c r="O781" s="53" t="s">
        <v>1818</v>
      </c>
      <c r="P781" s="53" t="s">
        <v>1819</v>
      </c>
      <c r="Q781" s="53" t="s">
        <v>1820</v>
      </c>
      <c r="R781" s="53" t="s">
        <v>1821</v>
      </c>
      <c r="S781" s="53" t="s">
        <v>1986</v>
      </c>
      <c r="T781" s="53" t="s">
        <v>1987</v>
      </c>
      <c r="U781" s="53" t="s">
        <v>1824</v>
      </c>
      <c r="V781" s="53" t="s">
        <v>1825</v>
      </c>
      <c r="W781" s="53" t="s">
        <v>1826</v>
      </c>
      <c r="X781" s="53" t="s">
        <v>1825</v>
      </c>
      <c r="Y781" s="53" t="s">
        <v>1827</v>
      </c>
      <c r="Z781" s="53">
        <v>140.65</v>
      </c>
      <c r="AA781" s="53">
        <v>140.65</v>
      </c>
      <c r="AB781" s="53">
        <v>0</v>
      </c>
      <c r="AC781" s="53">
        <v>140.65</v>
      </c>
      <c r="AD781" s="53">
        <v>0</v>
      </c>
      <c r="AE781" s="53">
        <v>0</v>
      </c>
      <c r="AF781" s="53" t="s">
        <v>1828</v>
      </c>
      <c r="AG781" s="53" t="s">
        <v>1904</v>
      </c>
      <c r="AH781" s="53" t="s">
        <v>1905</v>
      </c>
      <c r="AI781" s="53" t="s">
        <v>1829</v>
      </c>
      <c r="AJ781" s="53" t="s">
        <v>1824</v>
      </c>
      <c r="AK781" s="53" t="s">
        <v>496</v>
      </c>
      <c r="AL781" s="53" t="s">
        <v>1830</v>
      </c>
      <c r="AM781" s="53" t="s">
        <v>1831</v>
      </c>
      <c r="AN781" s="53" t="s">
        <v>220</v>
      </c>
      <c r="AO781" s="53" t="s">
        <v>483</v>
      </c>
    </row>
    <row r="782" spans="1:41" x14ac:dyDescent="0.25">
      <c r="A782" s="53" t="s">
        <v>22</v>
      </c>
      <c r="B782" s="53" t="s">
        <v>1984</v>
      </c>
      <c r="C782" s="53" t="s">
        <v>1985</v>
      </c>
      <c r="D782" s="53" t="s">
        <v>1903</v>
      </c>
      <c r="E782" s="53" t="s">
        <v>220</v>
      </c>
      <c r="F782" s="53" t="s">
        <v>775</v>
      </c>
      <c r="G782" s="53" t="s">
        <v>1813</v>
      </c>
      <c r="H782" s="53" t="s">
        <v>775</v>
      </c>
      <c r="I782" s="53" t="s">
        <v>1813</v>
      </c>
      <c r="J782" s="53" t="s">
        <v>1904</v>
      </c>
      <c r="K782" s="53" t="s">
        <v>1905</v>
      </c>
      <c r="L782" s="53" t="s">
        <v>1926</v>
      </c>
      <c r="M782" s="53" t="s">
        <v>1816</v>
      </c>
      <c r="N782" s="53" t="s">
        <v>1817</v>
      </c>
      <c r="O782" s="53" t="s">
        <v>1818</v>
      </c>
      <c r="P782" s="53" t="s">
        <v>1819</v>
      </c>
      <c r="Q782" s="53" t="s">
        <v>1820</v>
      </c>
      <c r="R782" s="53" t="s">
        <v>1821</v>
      </c>
      <c r="S782" s="53" t="s">
        <v>1986</v>
      </c>
      <c r="T782" s="53" t="s">
        <v>1987</v>
      </c>
      <c r="U782" s="53" t="s">
        <v>1824</v>
      </c>
      <c r="V782" s="53" t="s">
        <v>1825</v>
      </c>
      <c r="W782" s="53" t="s">
        <v>1832</v>
      </c>
      <c r="X782" s="53" t="s">
        <v>1825</v>
      </c>
      <c r="Y782" s="53" t="s">
        <v>1827</v>
      </c>
      <c r="Z782" s="53">
        <v>168.38</v>
      </c>
      <c r="AA782" s="53">
        <v>168.38</v>
      </c>
      <c r="AB782" s="53">
        <v>0</v>
      </c>
      <c r="AC782" s="53">
        <v>168.38</v>
      </c>
      <c r="AD782" s="53">
        <v>0</v>
      </c>
      <c r="AE782" s="53">
        <v>0</v>
      </c>
      <c r="AF782" s="53" t="s">
        <v>1828</v>
      </c>
      <c r="AG782" s="53" t="s">
        <v>1904</v>
      </c>
      <c r="AH782" s="53" t="s">
        <v>1905</v>
      </c>
      <c r="AI782" s="53" t="s">
        <v>1829</v>
      </c>
      <c r="AJ782" s="53" t="s">
        <v>1824</v>
      </c>
      <c r="AK782" s="53" t="s">
        <v>496</v>
      </c>
      <c r="AL782" s="53" t="s">
        <v>1830</v>
      </c>
      <c r="AM782" s="53" t="s">
        <v>1831</v>
      </c>
      <c r="AN782" s="53" t="s">
        <v>220</v>
      </c>
      <c r="AO782" s="53" t="s">
        <v>483</v>
      </c>
    </row>
    <row r="783" spans="1:41" x14ac:dyDescent="0.25">
      <c r="A783" s="53" t="s">
        <v>22</v>
      </c>
      <c r="B783" s="53" t="s">
        <v>1984</v>
      </c>
      <c r="C783" s="53" t="s">
        <v>1985</v>
      </c>
      <c r="D783" s="53" t="s">
        <v>1903</v>
      </c>
      <c r="E783" s="53" t="s">
        <v>220</v>
      </c>
      <c r="F783" s="53" t="s">
        <v>775</v>
      </c>
      <c r="G783" s="53" t="s">
        <v>1813</v>
      </c>
      <c r="H783" s="53" t="s">
        <v>775</v>
      </c>
      <c r="I783" s="53" t="s">
        <v>1813</v>
      </c>
      <c r="J783" s="53" t="s">
        <v>1904</v>
      </c>
      <c r="K783" s="53" t="s">
        <v>1905</v>
      </c>
      <c r="L783" s="53" t="s">
        <v>1926</v>
      </c>
      <c r="M783" s="53" t="s">
        <v>1816</v>
      </c>
      <c r="N783" s="53" t="s">
        <v>1817</v>
      </c>
      <c r="O783" s="53" t="s">
        <v>1818</v>
      </c>
      <c r="P783" s="53" t="s">
        <v>1819</v>
      </c>
      <c r="Q783" s="53" t="s">
        <v>1820</v>
      </c>
      <c r="R783" s="53" t="s">
        <v>1821</v>
      </c>
      <c r="S783" s="53" t="s">
        <v>1986</v>
      </c>
      <c r="T783" s="53" t="s">
        <v>1987</v>
      </c>
      <c r="U783" s="53" t="s">
        <v>1824</v>
      </c>
      <c r="V783" s="53" t="s">
        <v>1825</v>
      </c>
      <c r="W783" s="53" t="s">
        <v>1833</v>
      </c>
      <c r="X783" s="53" t="s">
        <v>1835</v>
      </c>
      <c r="Y783" s="53" t="s">
        <v>1827</v>
      </c>
      <c r="Z783" s="53">
        <v>515.11</v>
      </c>
      <c r="AA783" s="53">
        <v>515.11</v>
      </c>
      <c r="AB783" s="53">
        <v>0</v>
      </c>
      <c r="AC783" s="53">
        <v>515.11</v>
      </c>
      <c r="AD783" s="53">
        <v>0</v>
      </c>
      <c r="AE783" s="53">
        <v>0</v>
      </c>
      <c r="AF783" s="53" t="s">
        <v>1828</v>
      </c>
      <c r="AG783" s="53" t="s">
        <v>1904</v>
      </c>
      <c r="AH783" s="53" t="s">
        <v>1905</v>
      </c>
      <c r="AI783" s="53" t="s">
        <v>1829</v>
      </c>
      <c r="AJ783" s="53" t="s">
        <v>1824</v>
      </c>
      <c r="AK783" s="53" t="s">
        <v>496</v>
      </c>
      <c r="AL783" s="53" t="s">
        <v>1830</v>
      </c>
      <c r="AM783" s="53" t="s">
        <v>1831</v>
      </c>
      <c r="AN783" s="53" t="s">
        <v>220</v>
      </c>
      <c r="AO783" s="53" t="s">
        <v>483</v>
      </c>
    </row>
    <row r="784" spans="1:41" x14ac:dyDescent="0.25">
      <c r="A784" s="53" t="s">
        <v>22</v>
      </c>
      <c r="B784" s="53" t="s">
        <v>1984</v>
      </c>
      <c r="C784" s="53" t="s">
        <v>1985</v>
      </c>
      <c r="D784" s="53" t="s">
        <v>1903</v>
      </c>
      <c r="E784" s="53" t="s">
        <v>220</v>
      </c>
      <c r="F784" s="53" t="s">
        <v>775</v>
      </c>
      <c r="G784" s="53" t="s">
        <v>1813</v>
      </c>
      <c r="H784" s="53" t="s">
        <v>775</v>
      </c>
      <c r="I784" s="53" t="s">
        <v>1813</v>
      </c>
      <c r="J784" s="53" t="s">
        <v>1904</v>
      </c>
      <c r="K784" s="53" t="s">
        <v>1905</v>
      </c>
      <c r="L784" s="53" t="s">
        <v>1926</v>
      </c>
      <c r="M784" s="53" t="s">
        <v>1816</v>
      </c>
      <c r="N784" s="53" t="s">
        <v>1817</v>
      </c>
      <c r="O784" s="53" t="s">
        <v>1818</v>
      </c>
      <c r="P784" s="53" t="s">
        <v>1819</v>
      </c>
      <c r="Q784" s="53" t="s">
        <v>1820</v>
      </c>
      <c r="R784" s="53" t="s">
        <v>1821</v>
      </c>
      <c r="S784" s="53" t="s">
        <v>1986</v>
      </c>
      <c r="T784" s="53" t="s">
        <v>1987</v>
      </c>
      <c r="U784" s="53" t="s">
        <v>1824</v>
      </c>
      <c r="V784" s="53" t="s">
        <v>1825</v>
      </c>
      <c r="W784" s="53" t="s">
        <v>1838</v>
      </c>
      <c r="X784" s="53" t="s">
        <v>1825</v>
      </c>
      <c r="Y784" s="53" t="s">
        <v>1827</v>
      </c>
      <c r="Z784" s="53">
        <v>119.75</v>
      </c>
      <c r="AA784" s="53">
        <v>119.75</v>
      </c>
      <c r="AB784" s="53">
        <v>0</v>
      </c>
      <c r="AC784" s="53">
        <v>119.75</v>
      </c>
      <c r="AD784" s="53">
        <v>0</v>
      </c>
      <c r="AE784" s="53">
        <v>0</v>
      </c>
      <c r="AF784" s="53" t="s">
        <v>1828</v>
      </c>
      <c r="AG784" s="53" t="s">
        <v>1904</v>
      </c>
      <c r="AH784" s="53" t="s">
        <v>1905</v>
      </c>
      <c r="AI784" s="53" t="s">
        <v>1829</v>
      </c>
      <c r="AJ784" s="53" t="s">
        <v>1824</v>
      </c>
      <c r="AK784" s="53" t="s">
        <v>496</v>
      </c>
      <c r="AL784" s="53" t="s">
        <v>1830</v>
      </c>
      <c r="AM784" s="53" t="s">
        <v>1831</v>
      </c>
      <c r="AN784" s="53" t="s">
        <v>220</v>
      </c>
      <c r="AO784" s="53" t="s">
        <v>483</v>
      </c>
    </row>
    <row r="785" spans="1:41" x14ac:dyDescent="0.25">
      <c r="A785" s="53" t="s">
        <v>22</v>
      </c>
      <c r="B785" s="53" t="s">
        <v>1924</v>
      </c>
      <c r="C785" s="53" t="s">
        <v>1925</v>
      </c>
      <c r="D785" s="53" t="s">
        <v>1903</v>
      </c>
      <c r="E785" s="53" t="s">
        <v>220</v>
      </c>
      <c r="F785" s="53" t="s">
        <v>775</v>
      </c>
      <c r="G785" s="53" t="s">
        <v>1813</v>
      </c>
      <c r="H785" s="53" t="s">
        <v>775</v>
      </c>
      <c r="I785" s="53" t="s">
        <v>1813</v>
      </c>
      <c r="J785" s="53" t="s">
        <v>1904</v>
      </c>
      <c r="K785" s="53" t="s">
        <v>1905</v>
      </c>
      <c r="L785" s="53" t="s">
        <v>1926</v>
      </c>
      <c r="M785" s="53" t="s">
        <v>1816</v>
      </c>
      <c r="N785" s="53" t="s">
        <v>1817</v>
      </c>
      <c r="O785" s="53" t="s">
        <v>1818</v>
      </c>
      <c r="P785" s="53" t="s">
        <v>1819</v>
      </c>
      <c r="Q785" s="53" t="s">
        <v>1820</v>
      </c>
      <c r="R785" s="53" t="s">
        <v>1821</v>
      </c>
      <c r="S785" s="53" t="s">
        <v>1927</v>
      </c>
      <c r="T785" s="53" t="s">
        <v>1928</v>
      </c>
      <c r="U785" s="53" t="s">
        <v>1824</v>
      </c>
      <c r="V785" s="53" t="s">
        <v>1825</v>
      </c>
      <c r="W785" s="53" t="s">
        <v>1856</v>
      </c>
      <c r="X785" s="53" t="s">
        <v>1857</v>
      </c>
      <c r="Y785" s="53" t="s">
        <v>1827</v>
      </c>
      <c r="Z785" s="53">
        <v>64.41</v>
      </c>
      <c r="AA785" s="53">
        <v>64.41</v>
      </c>
      <c r="AB785" s="53">
        <v>0</v>
      </c>
      <c r="AC785" s="53">
        <v>64.41</v>
      </c>
      <c r="AD785" s="53">
        <v>0</v>
      </c>
      <c r="AE785" s="53">
        <v>0</v>
      </c>
      <c r="AF785" s="53" t="s">
        <v>1828</v>
      </c>
      <c r="AG785" s="53" t="s">
        <v>1904</v>
      </c>
      <c r="AH785" s="53" t="s">
        <v>1905</v>
      </c>
      <c r="AI785" s="53" t="s">
        <v>1829</v>
      </c>
      <c r="AJ785" s="53" t="s">
        <v>1824</v>
      </c>
      <c r="AK785" s="53" t="s">
        <v>496</v>
      </c>
      <c r="AL785" s="53" t="s">
        <v>1830</v>
      </c>
      <c r="AM785" s="53" t="s">
        <v>1831</v>
      </c>
      <c r="AN785" s="53" t="s">
        <v>220</v>
      </c>
      <c r="AO785" s="53" t="s">
        <v>483</v>
      </c>
    </row>
    <row r="786" spans="1:41" x14ac:dyDescent="0.25">
      <c r="A786" s="53" t="s">
        <v>22</v>
      </c>
      <c r="B786" s="53" t="s">
        <v>1972</v>
      </c>
      <c r="C786" s="53" t="s">
        <v>1973</v>
      </c>
      <c r="D786" s="53" t="s">
        <v>1889</v>
      </c>
      <c r="E786" s="53" t="s">
        <v>1890</v>
      </c>
      <c r="F786" s="53" t="s">
        <v>775</v>
      </c>
      <c r="G786" s="53" t="s">
        <v>1813</v>
      </c>
      <c r="H786" s="53" t="s">
        <v>775</v>
      </c>
      <c r="I786" s="53" t="s">
        <v>1813</v>
      </c>
      <c r="J786" s="53" t="s">
        <v>1891</v>
      </c>
      <c r="K786" s="53" t="s">
        <v>1988</v>
      </c>
      <c r="L786" s="53" t="s">
        <v>1974</v>
      </c>
      <c r="M786" s="53" t="s">
        <v>1816</v>
      </c>
      <c r="N786" s="53" t="s">
        <v>1817</v>
      </c>
      <c r="O786" s="53" t="s">
        <v>1818</v>
      </c>
      <c r="P786" s="53" t="s">
        <v>1819</v>
      </c>
      <c r="Q786" s="53" t="s">
        <v>1820</v>
      </c>
      <c r="R786" s="53" t="s">
        <v>1821</v>
      </c>
      <c r="S786" s="53" t="s">
        <v>1975</v>
      </c>
      <c r="T786" s="53" t="s">
        <v>1976</v>
      </c>
      <c r="U786" s="53" t="s">
        <v>1824</v>
      </c>
      <c r="V786" s="53" t="s">
        <v>1825</v>
      </c>
      <c r="W786" s="53" t="s">
        <v>1832</v>
      </c>
      <c r="X786" s="53" t="s">
        <v>1825</v>
      </c>
      <c r="Y786" s="53" t="s">
        <v>1827</v>
      </c>
      <c r="Z786" s="53">
        <v>9440.23</v>
      </c>
      <c r="AA786" s="53">
        <v>9440.23</v>
      </c>
      <c r="AB786" s="53">
        <v>0</v>
      </c>
      <c r="AC786" s="53">
        <v>9440.23</v>
      </c>
      <c r="AD786" s="53">
        <v>0</v>
      </c>
      <c r="AE786" s="53">
        <v>0</v>
      </c>
      <c r="AF786" s="53" t="s">
        <v>1828</v>
      </c>
      <c r="AG786" s="53" t="s">
        <v>1891</v>
      </c>
      <c r="AH786" s="53" t="s">
        <v>1892</v>
      </c>
      <c r="AI786" s="53" t="s">
        <v>1829</v>
      </c>
      <c r="AJ786" s="53" t="s">
        <v>1824</v>
      </c>
      <c r="AK786" s="53" t="s">
        <v>496</v>
      </c>
      <c r="AL786" s="53" t="s">
        <v>1830</v>
      </c>
      <c r="AM786" s="53" t="s">
        <v>1831</v>
      </c>
      <c r="AN786" s="53" t="s">
        <v>1769</v>
      </c>
      <c r="AO786" s="53" t="s">
        <v>641</v>
      </c>
    </row>
    <row r="787" spans="1:41" x14ac:dyDescent="0.25">
      <c r="A787" s="53" t="s">
        <v>22</v>
      </c>
      <c r="B787" s="53" t="s">
        <v>1972</v>
      </c>
      <c r="C787" s="53" t="s">
        <v>1973</v>
      </c>
      <c r="D787" s="53" t="s">
        <v>1889</v>
      </c>
      <c r="E787" s="53" t="s">
        <v>1890</v>
      </c>
      <c r="F787" s="53" t="s">
        <v>775</v>
      </c>
      <c r="G787" s="53" t="s">
        <v>1813</v>
      </c>
      <c r="H787" s="53" t="s">
        <v>775</v>
      </c>
      <c r="I787" s="53" t="s">
        <v>1813</v>
      </c>
      <c r="J787" s="53" t="s">
        <v>1891</v>
      </c>
      <c r="K787" s="53" t="s">
        <v>1988</v>
      </c>
      <c r="L787" s="53" t="s">
        <v>1974</v>
      </c>
      <c r="M787" s="53" t="s">
        <v>1816</v>
      </c>
      <c r="N787" s="53" t="s">
        <v>1817</v>
      </c>
      <c r="O787" s="53" t="s">
        <v>1818</v>
      </c>
      <c r="P787" s="53" t="s">
        <v>1819</v>
      </c>
      <c r="Q787" s="53" t="s">
        <v>1820</v>
      </c>
      <c r="R787" s="53" t="s">
        <v>1821</v>
      </c>
      <c r="S787" s="53" t="s">
        <v>1975</v>
      </c>
      <c r="T787" s="53" t="s">
        <v>1976</v>
      </c>
      <c r="U787" s="53" t="s">
        <v>1824</v>
      </c>
      <c r="V787" s="53" t="s">
        <v>1825</v>
      </c>
      <c r="W787" s="53" t="s">
        <v>1833</v>
      </c>
      <c r="X787" s="53" t="s">
        <v>1835</v>
      </c>
      <c r="Y787" s="53" t="s">
        <v>1827</v>
      </c>
      <c r="Z787" s="53">
        <v>15.24</v>
      </c>
      <c r="AA787" s="53">
        <v>15.24</v>
      </c>
      <c r="AB787" s="53">
        <v>0</v>
      </c>
      <c r="AC787" s="53">
        <v>15.24</v>
      </c>
      <c r="AD787" s="53">
        <v>0</v>
      </c>
      <c r="AE787" s="53">
        <v>0</v>
      </c>
      <c r="AF787" s="53" t="s">
        <v>1828</v>
      </c>
      <c r="AG787" s="53" t="s">
        <v>1891</v>
      </c>
      <c r="AH787" s="53" t="s">
        <v>1892</v>
      </c>
      <c r="AI787" s="53" t="s">
        <v>1829</v>
      </c>
      <c r="AJ787" s="53" t="s">
        <v>1824</v>
      </c>
      <c r="AK787" s="53" t="s">
        <v>496</v>
      </c>
      <c r="AL787" s="53" t="s">
        <v>1830</v>
      </c>
      <c r="AM787" s="53" t="s">
        <v>1831</v>
      </c>
      <c r="AN787" s="53" t="s">
        <v>1769</v>
      </c>
      <c r="AO787" s="53" t="s">
        <v>641</v>
      </c>
    </row>
    <row r="788" spans="1:41" x14ac:dyDescent="0.25">
      <c r="A788" s="53" t="s">
        <v>22</v>
      </c>
      <c r="B788" s="53" t="s">
        <v>1929</v>
      </c>
      <c r="C788" s="53" t="s">
        <v>1930</v>
      </c>
      <c r="D788" s="53" t="s">
        <v>1931</v>
      </c>
      <c r="E788" s="53" t="s">
        <v>1932</v>
      </c>
      <c r="F788" s="53" t="s">
        <v>775</v>
      </c>
      <c r="G788" s="53" t="s">
        <v>1813</v>
      </c>
      <c r="H788" s="53" t="s">
        <v>775</v>
      </c>
      <c r="I788" s="53" t="s">
        <v>1813</v>
      </c>
      <c r="J788" s="53" t="s">
        <v>1891</v>
      </c>
      <c r="K788" s="53" t="s">
        <v>1933</v>
      </c>
      <c r="L788" s="53" t="s">
        <v>1934</v>
      </c>
      <c r="M788" s="53" t="s">
        <v>1816</v>
      </c>
      <c r="N788" s="53" t="s">
        <v>1817</v>
      </c>
      <c r="O788" s="53" t="s">
        <v>1818</v>
      </c>
      <c r="P788" s="53" t="s">
        <v>1819</v>
      </c>
      <c r="Q788" s="53" t="s">
        <v>1820</v>
      </c>
      <c r="R788" s="53" t="s">
        <v>1821</v>
      </c>
      <c r="S788" s="53" t="s">
        <v>1935</v>
      </c>
      <c r="T788" s="53" t="s">
        <v>1936</v>
      </c>
      <c r="U788" s="53" t="s">
        <v>1824</v>
      </c>
      <c r="V788" s="53" t="s">
        <v>1825</v>
      </c>
      <c r="W788" s="53" t="s">
        <v>1826</v>
      </c>
      <c r="X788" s="53" t="s">
        <v>1825</v>
      </c>
      <c r="Y788" s="53" t="s">
        <v>1827</v>
      </c>
      <c r="Z788" s="53">
        <v>44.79</v>
      </c>
      <c r="AA788" s="53">
        <v>44.79</v>
      </c>
      <c r="AB788" s="53">
        <v>0</v>
      </c>
      <c r="AC788" s="53">
        <v>44.79</v>
      </c>
      <c r="AD788" s="53">
        <v>0</v>
      </c>
      <c r="AE788" s="53">
        <v>0</v>
      </c>
      <c r="AF788" s="53" t="s">
        <v>1828</v>
      </c>
      <c r="AG788" s="53" t="s">
        <v>1891</v>
      </c>
      <c r="AH788" s="53" t="s">
        <v>1937</v>
      </c>
      <c r="AI788" s="53" t="s">
        <v>1829</v>
      </c>
      <c r="AJ788" s="53" t="s">
        <v>1824</v>
      </c>
      <c r="AK788" s="53" t="s">
        <v>496</v>
      </c>
      <c r="AL788" s="53" t="s">
        <v>1830</v>
      </c>
      <c r="AM788" s="53" t="s">
        <v>1831</v>
      </c>
      <c r="AN788" s="53" t="s">
        <v>1769</v>
      </c>
      <c r="AO788" s="53" t="s">
        <v>641</v>
      </c>
    </row>
    <row r="789" spans="1:41" x14ac:dyDescent="0.25">
      <c r="A789" s="53" t="s">
        <v>22</v>
      </c>
      <c r="B789" s="53" t="s">
        <v>1929</v>
      </c>
      <c r="C789" s="53" t="s">
        <v>1930</v>
      </c>
      <c r="D789" s="53" t="s">
        <v>1931</v>
      </c>
      <c r="E789" s="53" t="s">
        <v>1932</v>
      </c>
      <c r="F789" s="53" t="s">
        <v>775</v>
      </c>
      <c r="G789" s="53" t="s">
        <v>1813</v>
      </c>
      <c r="H789" s="53" t="s">
        <v>775</v>
      </c>
      <c r="I789" s="53" t="s">
        <v>1813</v>
      </c>
      <c r="J789" s="53" t="s">
        <v>1891</v>
      </c>
      <c r="K789" s="53" t="s">
        <v>1933</v>
      </c>
      <c r="L789" s="53" t="s">
        <v>1934</v>
      </c>
      <c r="M789" s="53" t="s">
        <v>1816</v>
      </c>
      <c r="N789" s="53" t="s">
        <v>1817</v>
      </c>
      <c r="O789" s="53" t="s">
        <v>1818</v>
      </c>
      <c r="P789" s="53" t="s">
        <v>1819</v>
      </c>
      <c r="Q789" s="53" t="s">
        <v>1820</v>
      </c>
      <c r="R789" s="53" t="s">
        <v>1821</v>
      </c>
      <c r="S789" s="53" t="s">
        <v>1935</v>
      </c>
      <c r="T789" s="53" t="s">
        <v>1936</v>
      </c>
      <c r="U789" s="53" t="s">
        <v>1824</v>
      </c>
      <c r="V789" s="53" t="s">
        <v>1825</v>
      </c>
      <c r="W789" s="53" t="s">
        <v>1832</v>
      </c>
      <c r="X789" s="53" t="s">
        <v>1825</v>
      </c>
      <c r="Y789" s="53" t="s">
        <v>1827</v>
      </c>
      <c r="Z789" s="53">
        <v>30.61</v>
      </c>
      <c r="AA789" s="53">
        <v>30.61</v>
      </c>
      <c r="AB789" s="53">
        <v>0</v>
      </c>
      <c r="AC789" s="53">
        <v>30.61</v>
      </c>
      <c r="AD789" s="53">
        <v>0</v>
      </c>
      <c r="AE789" s="53">
        <v>0</v>
      </c>
      <c r="AF789" s="53" t="s">
        <v>1828</v>
      </c>
      <c r="AG789" s="53" t="s">
        <v>1891</v>
      </c>
      <c r="AH789" s="53" t="s">
        <v>1937</v>
      </c>
      <c r="AI789" s="53" t="s">
        <v>1829</v>
      </c>
      <c r="AJ789" s="53" t="s">
        <v>1824</v>
      </c>
      <c r="AK789" s="53" t="s">
        <v>496</v>
      </c>
      <c r="AL789" s="53" t="s">
        <v>1830</v>
      </c>
      <c r="AM789" s="53" t="s">
        <v>1831</v>
      </c>
      <c r="AN789" s="53" t="s">
        <v>1769</v>
      </c>
      <c r="AO789" s="53" t="s">
        <v>641</v>
      </c>
    </row>
    <row r="790" spans="1:41" x14ac:dyDescent="0.25">
      <c r="A790" s="53" t="s">
        <v>22</v>
      </c>
      <c r="B790" s="53" t="s">
        <v>1929</v>
      </c>
      <c r="C790" s="53" t="s">
        <v>1930</v>
      </c>
      <c r="D790" s="53" t="s">
        <v>1931</v>
      </c>
      <c r="E790" s="53" t="s">
        <v>1932</v>
      </c>
      <c r="F790" s="53" t="s">
        <v>775</v>
      </c>
      <c r="G790" s="53" t="s">
        <v>1813</v>
      </c>
      <c r="H790" s="53" t="s">
        <v>775</v>
      </c>
      <c r="I790" s="53" t="s">
        <v>1813</v>
      </c>
      <c r="J790" s="53" t="s">
        <v>1891</v>
      </c>
      <c r="K790" s="53" t="s">
        <v>1933</v>
      </c>
      <c r="L790" s="53" t="s">
        <v>1934</v>
      </c>
      <c r="M790" s="53" t="s">
        <v>1816</v>
      </c>
      <c r="N790" s="53" t="s">
        <v>1817</v>
      </c>
      <c r="O790" s="53" t="s">
        <v>1818</v>
      </c>
      <c r="P790" s="53" t="s">
        <v>1819</v>
      </c>
      <c r="Q790" s="53" t="s">
        <v>1820</v>
      </c>
      <c r="R790" s="53" t="s">
        <v>1821</v>
      </c>
      <c r="S790" s="53" t="s">
        <v>1935</v>
      </c>
      <c r="T790" s="53" t="s">
        <v>1936</v>
      </c>
      <c r="U790" s="53" t="s">
        <v>1824</v>
      </c>
      <c r="V790" s="53" t="s">
        <v>1825</v>
      </c>
      <c r="W790" s="53" t="s">
        <v>1833</v>
      </c>
      <c r="X790" s="53" t="s">
        <v>1834</v>
      </c>
      <c r="Y790" s="53" t="s">
        <v>1827</v>
      </c>
      <c r="Z790" s="53">
        <v>2.86</v>
      </c>
      <c r="AA790" s="53">
        <v>2.86</v>
      </c>
      <c r="AB790" s="53">
        <v>0</v>
      </c>
      <c r="AC790" s="53">
        <v>2.86</v>
      </c>
      <c r="AD790" s="53">
        <v>0</v>
      </c>
      <c r="AE790" s="53">
        <v>0</v>
      </c>
      <c r="AF790" s="53" t="s">
        <v>1828</v>
      </c>
      <c r="AG790" s="53" t="s">
        <v>1891</v>
      </c>
      <c r="AH790" s="53" t="s">
        <v>1937</v>
      </c>
      <c r="AI790" s="53" t="s">
        <v>1829</v>
      </c>
      <c r="AJ790" s="53" t="s">
        <v>1824</v>
      </c>
      <c r="AK790" s="53" t="s">
        <v>496</v>
      </c>
      <c r="AL790" s="53" t="s">
        <v>1830</v>
      </c>
      <c r="AM790" s="53" t="s">
        <v>1831</v>
      </c>
      <c r="AN790" s="53" t="s">
        <v>1769</v>
      </c>
      <c r="AO790" s="53" t="s">
        <v>641</v>
      </c>
    </row>
    <row r="791" spans="1:41" x14ac:dyDescent="0.25">
      <c r="A791" s="53" t="s">
        <v>22</v>
      </c>
      <c r="B791" s="53" t="s">
        <v>1929</v>
      </c>
      <c r="C791" s="53" t="s">
        <v>1930</v>
      </c>
      <c r="D791" s="53" t="s">
        <v>1931</v>
      </c>
      <c r="E791" s="53" t="s">
        <v>1932</v>
      </c>
      <c r="F791" s="53" t="s">
        <v>775</v>
      </c>
      <c r="G791" s="53" t="s">
        <v>1813</v>
      </c>
      <c r="H791" s="53" t="s">
        <v>775</v>
      </c>
      <c r="I791" s="53" t="s">
        <v>1813</v>
      </c>
      <c r="J791" s="53" t="s">
        <v>1891</v>
      </c>
      <c r="K791" s="53" t="s">
        <v>1933</v>
      </c>
      <c r="L791" s="53" t="s">
        <v>1934</v>
      </c>
      <c r="M791" s="53" t="s">
        <v>1816</v>
      </c>
      <c r="N791" s="53" t="s">
        <v>1817</v>
      </c>
      <c r="O791" s="53" t="s">
        <v>1818</v>
      </c>
      <c r="P791" s="53" t="s">
        <v>1819</v>
      </c>
      <c r="Q791" s="53" t="s">
        <v>1820</v>
      </c>
      <c r="R791" s="53" t="s">
        <v>1821</v>
      </c>
      <c r="S791" s="53" t="s">
        <v>1935</v>
      </c>
      <c r="T791" s="53" t="s">
        <v>1936</v>
      </c>
      <c r="U791" s="53" t="s">
        <v>1824</v>
      </c>
      <c r="V791" s="53" t="s">
        <v>1825</v>
      </c>
      <c r="W791" s="53" t="s">
        <v>1833</v>
      </c>
      <c r="X791" s="53" t="s">
        <v>1835</v>
      </c>
      <c r="Y791" s="53" t="s">
        <v>1827</v>
      </c>
      <c r="Z791" s="53">
        <v>0.06</v>
      </c>
      <c r="AA791" s="53">
        <v>0.06</v>
      </c>
      <c r="AB791" s="53">
        <v>0</v>
      </c>
      <c r="AC791" s="53">
        <v>0.06</v>
      </c>
      <c r="AD791" s="53">
        <v>0</v>
      </c>
      <c r="AE791" s="53">
        <v>0</v>
      </c>
      <c r="AF791" s="53" t="s">
        <v>1828</v>
      </c>
      <c r="AG791" s="53" t="s">
        <v>1891</v>
      </c>
      <c r="AH791" s="53" t="s">
        <v>1937</v>
      </c>
      <c r="AI791" s="53" t="s">
        <v>1829</v>
      </c>
      <c r="AJ791" s="53" t="s">
        <v>1824</v>
      </c>
      <c r="AK791" s="53" t="s">
        <v>496</v>
      </c>
      <c r="AL791" s="53" t="s">
        <v>1830</v>
      </c>
      <c r="AM791" s="53" t="s">
        <v>1831</v>
      </c>
      <c r="AN791" s="53" t="s">
        <v>1769</v>
      </c>
      <c r="AO791" s="53" t="s">
        <v>641</v>
      </c>
    </row>
    <row r="792" spans="1:41" x14ac:dyDescent="0.25">
      <c r="A792" s="53" t="s">
        <v>22</v>
      </c>
      <c r="B792" s="53" t="s">
        <v>1929</v>
      </c>
      <c r="C792" s="53" t="s">
        <v>1930</v>
      </c>
      <c r="D792" s="53" t="s">
        <v>1931</v>
      </c>
      <c r="E792" s="53" t="s">
        <v>1932</v>
      </c>
      <c r="F792" s="53" t="s">
        <v>775</v>
      </c>
      <c r="G792" s="53" t="s">
        <v>1813</v>
      </c>
      <c r="H792" s="53" t="s">
        <v>775</v>
      </c>
      <c r="I792" s="53" t="s">
        <v>1813</v>
      </c>
      <c r="J792" s="53" t="s">
        <v>1891</v>
      </c>
      <c r="K792" s="53" t="s">
        <v>1933</v>
      </c>
      <c r="L792" s="53" t="s">
        <v>1934</v>
      </c>
      <c r="M792" s="53" t="s">
        <v>1816</v>
      </c>
      <c r="N792" s="53" t="s">
        <v>1817</v>
      </c>
      <c r="O792" s="53" t="s">
        <v>1818</v>
      </c>
      <c r="P792" s="53" t="s">
        <v>1819</v>
      </c>
      <c r="Q792" s="53" t="s">
        <v>1820</v>
      </c>
      <c r="R792" s="53" t="s">
        <v>1821</v>
      </c>
      <c r="S792" s="53" t="s">
        <v>1935</v>
      </c>
      <c r="T792" s="53" t="s">
        <v>1936</v>
      </c>
      <c r="U792" s="53" t="s">
        <v>1824</v>
      </c>
      <c r="V792" s="53" t="s">
        <v>1825</v>
      </c>
      <c r="W792" s="53" t="s">
        <v>1837</v>
      </c>
      <c r="X792" s="53" t="s">
        <v>1825</v>
      </c>
      <c r="Y792" s="53" t="s">
        <v>1827</v>
      </c>
      <c r="Z792" s="53">
        <v>20.47</v>
      </c>
      <c r="AA792" s="53">
        <v>20.47</v>
      </c>
      <c r="AB792" s="53">
        <v>0</v>
      </c>
      <c r="AC792" s="53">
        <v>20.47</v>
      </c>
      <c r="AD792" s="53">
        <v>0</v>
      </c>
      <c r="AE792" s="53">
        <v>0</v>
      </c>
      <c r="AF792" s="53" t="s">
        <v>1828</v>
      </c>
      <c r="AG792" s="53" t="s">
        <v>1891</v>
      </c>
      <c r="AH792" s="53" t="s">
        <v>1937</v>
      </c>
      <c r="AI792" s="53" t="s">
        <v>1829</v>
      </c>
      <c r="AJ792" s="53" t="s">
        <v>1824</v>
      </c>
      <c r="AK792" s="53" t="s">
        <v>496</v>
      </c>
      <c r="AL792" s="53" t="s">
        <v>1830</v>
      </c>
      <c r="AM792" s="53" t="s">
        <v>1831</v>
      </c>
      <c r="AN792" s="53" t="s">
        <v>1769</v>
      </c>
      <c r="AO792" s="53" t="s">
        <v>641</v>
      </c>
    </row>
    <row r="793" spans="1:41" x14ac:dyDescent="0.25">
      <c r="A793" s="53" t="s">
        <v>22</v>
      </c>
      <c r="B793" s="53" t="s">
        <v>1929</v>
      </c>
      <c r="C793" s="53" t="s">
        <v>1930</v>
      </c>
      <c r="D793" s="53" t="s">
        <v>1931</v>
      </c>
      <c r="E793" s="53" t="s">
        <v>1932</v>
      </c>
      <c r="F793" s="53" t="s">
        <v>775</v>
      </c>
      <c r="G793" s="53" t="s">
        <v>1813</v>
      </c>
      <c r="H793" s="53" t="s">
        <v>775</v>
      </c>
      <c r="I793" s="53" t="s">
        <v>1813</v>
      </c>
      <c r="J793" s="53" t="s">
        <v>1891</v>
      </c>
      <c r="K793" s="53" t="s">
        <v>1933</v>
      </c>
      <c r="L793" s="53" t="s">
        <v>1934</v>
      </c>
      <c r="M793" s="53" t="s">
        <v>1816</v>
      </c>
      <c r="N793" s="53" t="s">
        <v>1817</v>
      </c>
      <c r="O793" s="53" t="s">
        <v>1818</v>
      </c>
      <c r="P793" s="53" t="s">
        <v>1819</v>
      </c>
      <c r="Q793" s="53" t="s">
        <v>1820</v>
      </c>
      <c r="R793" s="53" t="s">
        <v>1821</v>
      </c>
      <c r="S793" s="53" t="s">
        <v>1935</v>
      </c>
      <c r="T793" s="53" t="s">
        <v>1936</v>
      </c>
      <c r="U793" s="53" t="s">
        <v>1824</v>
      </c>
      <c r="V793" s="53" t="s">
        <v>1825</v>
      </c>
      <c r="W793" s="53" t="s">
        <v>1838</v>
      </c>
      <c r="X793" s="53" t="s">
        <v>1825</v>
      </c>
      <c r="Y793" s="53" t="s">
        <v>1827</v>
      </c>
      <c r="Z793" s="53">
        <v>7.51</v>
      </c>
      <c r="AA793" s="53">
        <v>7.51</v>
      </c>
      <c r="AB793" s="53">
        <v>0</v>
      </c>
      <c r="AC793" s="53">
        <v>7.51</v>
      </c>
      <c r="AD793" s="53">
        <v>0</v>
      </c>
      <c r="AE793" s="53">
        <v>0</v>
      </c>
      <c r="AF793" s="53" t="s">
        <v>1828</v>
      </c>
      <c r="AG793" s="53" t="s">
        <v>1891</v>
      </c>
      <c r="AH793" s="53" t="s">
        <v>1937</v>
      </c>
      <c r="AI793" s="53" t="s">
        <v>1829</v>
      </c>
      <c r="AJ793" s="53" t="s">
        <v>1824</v>
      </c>
      <c r="AK793" s="53" t="s">
        <v>496</v>
      </c>
      <c r="AL793" s="53" t="s">
        <v>1830</v>
      </c>
      <c r="AM793" s="53" t="s">
        <v>1831</v>
      </c>
      <c r="AN793" s="53" t="s">
        <v>1769</v>
      </c>
      <c r="AO793" s="53" t="s">
        <v>641</v>
      </c>
    </row>
    <row r="794" spans="1:41" x14ac:dyDescent="0.25">
      <c r="A794" s="53" t="s">
        <v>22</v>
      </c>
      <c r="B794" s="53" t="s">
        <v>1989</v>
      </c>
      <c r="C794" s="53" t="s">
        <v>1990</v>
      </c>
      <c r="D794" s="53" t="s">
        <v>1991</v>
      </c>
      <c r="E794" s="53" t="s">
        <v>1992</v>
      </c>
      <c r="F794" s="53" t="s">
        <v>775</v>
      </c>
      <c r="G794" s="53" t="s">
        <v>1813</v>
      </c>
      <c r="H794" s="53" t="s">
        <v>775</v>
      </c>
      <c r="I794" s="53" t="s">
        <v>1813</v>
      </c>
      <c r="J794" s="53" t="s">
        <v>1891</v>
      </c>
      <c r="K794" s="53" t="s">
        <v>1892</v>
      </c>
      <c r="L794" s="53" t="s">
        <v>1993</v>
      </c>
      <c r="M794" s="53" t="s">
        <v>1816</v>
      </c>
      <c r="N794" s="53" t="s">
        <v>1817</v>
      </c>
      <c r="O794" s="53" t="s">
        <v>1818</v>
      </c>
      <c r="P794" s="53" t="s">
        <v>1819</v>
      </c>
      <c r="Q794" s="53" t="s">
        <v>1820</v>
      </c>
      <c r="R794" s="53" t="s">
        <v>1821</v>
      </c>
      <c r="S794" s="53" t="s">
        <v>1994</v>
      </c>
      <c r="T794" s="53" t="s">
        <v>1995</v>
      </c>
      <c r="U794" s="53" t="s">
        <v>1824</v>
      </c>
      <c r="V794" s="53" t="s">
        <v>1825</v>
      </c>
      <c r="W794" s="53" t="s">
        <v>1832</v>
      </c>
      <c r="X794" s="53" t="s">
        <v>1825</v>
      </c>
      <c r="Y794" s="53" t="s">
        <v>1827</v>
      </c>
      <c r="Z794" s="53">
        <v>6024.38</v>
      </c>
      <c r="AA794" s="53">
        <v>6024.38</v>
      </c>
      <c r="AB794" s="53">
        <v>0</v>
      </c>
      <c r="AC794" s="53">
        <v>6024.38</v>
      </c>
      <c r="AD794" s="53">
        <v>0</v>
      </c>
      <c r="AE794" s="53">
        <v>0</v>
      </c>
      <c r="AF794" s="53" t="s">
        <v>1828</v>
      </c>
      <c r="AG794" s="53" t="s">
        <v>1891</v>
      </c>
      <c r="AH794" s="53" t="s">
        <v>1892</v>
      </c>
      <c r="AI794" s="53" t="s">
        <v>1829</v>
      </c>
      <c r="AJ794" s="53" t="s">
        <v>1824</v>
      </c>
      <c r="AK794" s="53" t="s">
        <v>496</v>
      </c>
      <c r="AL794" s="53" t="s">
        <v>1830</v>
      </c>
      <c r="AM794" s="53" t="s">
        <v>1831</v>
      </c>
      <c r="AN794" s="53" t="s">
        <v>1769</v>
      </c>
      <c r="AO794" s="53" t="s">
        <v>641</v>
      </c>
    </row>
    <row r="795" spans="1:41" x14ac:dyDescent="0.25">
      <c r="A795" s="53" t="s">
        <v>22</v>
      </c>
      <c r="B795" s="53" t="s">
        <v>1989</v>
      </c>
      <c r="C795" s="53" t="s">
        <v>1990</v>
      </c>
      <c r="D795" s="53" t="s">
        <v>1991</v>
      </c>
      <c r="E795" s="53" t="s">
        <v>1992</v>
      </c>
      <c r="F795" s="53" t="s">
        <v>775</v>
      </c>
      <c r="G795" s="53" t="s">
        <v>1813</v>
      </c>
      <c r="H795" s="53" t="s">
        <v>775</v>
      </c>
      <c r="I795" s="53" t="s">
        <v>1813</v>
      </c>
      <c r="J795" s="53" t="s">
        <v>1891</v>
      </c>
      <c r="K795" s="53" t="s">
        <v>1892</v>
      </c>
      <c r="L795" s="53" t="s">
        <v>1993</v>
      </c>
      <c r="M795" s="53" t="s">
        <v>1816</v>
      </c>
      <c r="N795" s="53" t="s">
        <v>1817</v>
      </c>
      <c r="O795" s="53" t="s">
        <v>1818</v>
      </c>
      <c r="P795" s="53" t="s">
        <v>1819</v>
      </c>
      <c r="Q795" s="53" t="s">
        <v>1820</v>
      </c>
      <c r="R795" s="53" t="s">
        <v>1821</v>
      </c>
      <c r="S795" s="53" t="s">
        <v>1994</v>
      </c>
      <c r="T795" s="53" t="s">
        <v>1995</v>
      </c>
      <c r="U795" s="53" t="s">
        <v>1824</v>
      </c>
      <c r="V795" s="53" t="s">
        <v>1825</v>
      </c>
      <c r="W795" s="53" t="s">
        <v>1833</v>
      </c>
      <c r="X795" s="53" t="s">
        <v>1834</v>
      </c>
      <c r="Y795" s="53" t="s">
        <v>1827</v>
      </c>
      <c r="Z795" s="53">
        <v>84.12</v>
      </c>
      <c r="AA795" s="53">
        <v>84.12</v>
      </c>
      <c r="AB795" s="53">
        <v>0</v>
      </c>
      <c r="AC795" s="53">
        <v>84.12</v>
      </c>
      <c r="AD795" s="53">
        <v>0</v>
      </c>
      <c r="AE795" s="53">
        <v>0</v>
      </c>
      <c r="AF795" s="53" t="s">
        <v>1828</v>
      </c>
      <c r="AG795" s="53" t="s">
        <v>1891</v>
      </c>
      <c r="AH795" s="53" t="s">
        <v>1892</v>
      </c>
      <c r="AI795" s="53" t="s">
        <v>1829</v>
      </c>
      <c r="AJ795" s="53" t="s">
        <v>1824</v>
      </c>
      <c r="AK795" s="53" t="s">
        <v>496</v>
      </c>
      <c r="AL795" s="53" t="s">
        <v>1830</v>
      </c>
      <c r="AM795" s="53" t="s">
        <v>1831</v>
      </c>
      <c r="AN795" s="53" t="s">
        <v>1769</v>
      </c>
      <c r="AO795" s="53" t="s">
        <v>641</v>
      </c>
    </row>
    <row r="796" spans="1:41" x14ac:dyDescent="0.25">
      <c r="A796" s="53" t="s">
        <v>22</v>
      </c>
      <c r="B796" s="53" t="s">
        <v>1944</v>
      </c>
      <c r="C796" s="53" t="s">
        <v>1945</v>
      </c>
      <c r="D796" s="53" t="s">
        <v>1931</v>
      </c>
      <c r="E796" s="53" t="s">
        <v>1932</v>
      </c>
      <c r="F796" s="53" t="s">
        <v>775</v>
      </c>
      <c r="G796" s="53" t="s">
        <v>1813</v>
      </c>
      <c r="H796" s="53" t="s">
        <v>775</v>
      </c>
      <c r="I796" s="53" t="s">
        <v>1813</v>
      </c>
      <c r="J796" s="53" t="s">
        <v>1891</v>
      </c>
      <c r="K796" s="53" t="s">
        <v>1933</v>
      </c>
      <c r="L796" s="53" t="s">
        <v>1946</v>
      </c>
      <c r="M796" s="53" t="s">
        <v>1816</v>
      </c>
      <c r="N796" s="53" t="s">
        <v>1817</v>
      </c>
      <c r="O796" s="53" t="s">
        <v>1818</v>
      </c>
      <c r="P796" s="53" t="s">
        <v>1819</v>
      </c>
      <c r="Q796" s="53" t="s">
        <v>1820</v>
      </c>
      <c r="R796" s="53" t="s">
        <v>1821</v>
      </c>
      <c r="S796" s="53" t="s">
        <v>1947</v>
      </c>
      <c r="T796" s="53" t="s">
        <v>1948</v>
      </c>
      <c r="U796" s="53" t="s">
        <v>1824</v>
      </c>
      <c r="V796" s="53" t="s">
        <v>1825</v>
      </c>
      <c r="W796" s="53" t="s">
        <v>1826</v>
      </c>
      <c r="X796" s="53" t="s">
        <v>1825</v>
      </c>
      <c r="Y796" s="53" t="s">
        <v>1827</v>
      </c>
      <c r="Z796" s="53">
        <v>36.979999999999997</v>
      </c>
      <c r="AA796" s="53">
        <v>36.979999999999997</v>
      </c>
      <c r="AB796" s="53">
        <v>0</v>
      </c>
      <c r="AC796" s="53">
        <v>36.979999999999997</v>
      </c>
      <c r="AD796" s="53">
        <v>0</v>
      </c>
      <c r="AE796" s="53">
        <v>0</v>
      </c>
      <c r="AF796" s="53" t="s">
        <v>1949</v>
      </c>
      <c r="AG796" s="53" t="s">
        <v>1813</v>
      </c>
      <c r="AH796" s="53" t="s">
        <v>1813</v>
      </c>
      <c r="AI796" s="53" t="s">
        <v>1849</v>
      </c>
      <c r="AJ796" s="53" t="s">
        <v>1824</v>
      </c>
      <c r="AK796" s="53" t="s">
        <v>496</v>
      </c>
      <c r="AL796" s="53" t="s">
        <v>1830</v>
      </c>
      <c r="AM796" s="53" t="s">
        <v>1831</v>
      </c>
      <c r="AN796" s="53" t="s">
        <v>1769</v>
      </c>
      <c r="AO796" s="53" t="s">
        <v>641</v>
      </c>
    </row>
    <row r="797" spans="1:41" x14ac:dyDescent="0.25">
      <c r="A797" s="53" t="s">
        <v>22</v>
      </c>
      <c r="B797" s="53" t="s">
        <v>1944</v>
      </c>
      <c r="C797" s="53" t="s">
        <v>1945</v>
      </c>
      <c r="D797" s="53" t="s">
        <v>1931</v>
      </c>
      <c r="E797" s="53" t="s">
        <v>1932</v>
      </c>
      <c r="F797" s="53" t="s">
        <v>775</v>
      </c>
      <c r="G797" s="53" t="s">
        <v>1813</v>
      </c>
      <c r="H797" s="53" t="s">
        <v>775</v>
      </c>
      <c r="I797" s="53" t="s">
        <v>1813</v>
      </c>
      <c r="J797" s="53" t="s">
        <v>1891</v>
      </c>
      <c r="K797" s="53" t="s">
        <v>1933</v>
      </c>
      <c r="L797" s="53" t="s">
        <v>1946</v>
      </c>
      <c r="M797" s="53" t="s">
        <v>1816</v>
      </c>
      <c r="N797" s="53" t="s">
        <v>1817</v>
      </c>
      <c r="O797" s="53" t="s">
        <v>1818</v>
      </c>
      <c r="P797" s="53" t="s">
        <v>1819</v>
      </c>
      <c r="Q797" s="53" t="s">
        <v>1820</v>
      </c>
      <c r="R797" s="53" t="s">
        <v>1821</v>
      </c>
      <c r="S797" s="53" t="s">
        <v>1947</v>
      </c>
      <c r="T797" s="53" t="s">
        <v>1948</v>
      </c>
      <c r="U797" s="53" t="s">
        <v>1824</v>
      </c>
      <c r="V797" s="53" t="s">
        <v>1825</v>
      </c>
      <c r="W797" s="53" t="s">
        <v>1832</v>
      </c>
      <c r="X797" s="53" t="s">
        <v>1825</v>
      </c>
      <c r="Y797" s="53" t="s">
        <v>1827</v>
      </c>
      <c r="Z797" s="53">
        <v>38.17</v>
      </c>
      <c r="AA797" s="53">
        <v>38.17</v>
      </c>
      <c r="AB797" s="53">
        <v>0</v>
      </c>
      <c r="AC797" s="53">
        <v>38.17</v>
      </c>
      <c r="AD797" s="53">
        <v>0</v>
      </c>
      <c r="AE797" s="53">
        <v>0</v>
      </c>
      <c r="AF797" s="53" t="s">
        <v>1949</v>
      </c>
      <c r="AG797" s="53" t="s">
        <v>1813</v>
      </c>
      <c r="AH797" s="53" t="s">
        <v>1813</v>
      </c>
      <c r="AI797" s="53" t="s">
        <v>1849</v>
      </c>
      <c r="AJ797" s="53" t="s">
        <v>1824</v>
      </c>
      <c r="AK797" s="53" t="s">
        <v>496</v>
      </c>
      <c r="AL797" s="53" t="s">
        <v>1830</v>
      </c>
      <c r="AM797" s="53" t="s">
        <v>1831</v>
      </c>
      <c r="AN797" s="53" t="s">
        <v>1769</v>
      </c>
      <c r="AO797" s="53" t="s">
        <v>641</v>
      </c>
    </row>
    <row r="798" spans="1:41" x14ac:dyDescent="0.25">
      <c r="A798" s="53" t="s">
        <v>22</v>
      </c>
      <c r="B798" s="53" t="s">
        <v>1944</v>
      </c>
      <c r="C798" s="53" t="s">
        <v>1945</v>
      </c>
      <c r="D798" s="53" t="s">
        <v>1931</v>
      </c>
      <c r="E798" s="53" t="s">
        <v>1932</v>
      </c>
      <c r="F798" s="53" t="s">
        <v>775</v>
      </c>
      <c r="G798" s="53" t="s">
        <v>1813</v>
      </c>
      <c r="H798" s="53" t="s">
        <v>775</v>
      </c>
      <c r="I798" s="53" t="s">
        <v>1813</v>
      </c>
      <c r="J798" s="53" t="s">
        <v>1891</v>
      </c>
      <c r="K798" s="53" t="s">
        <v>1933</v>
      </c>
      <c r="L798" s="53" t="s">
        <v>1946</v>
      </c>
      <c r="M798" s="53" t="s">
        <v>1816</v>
      </c>
      <c r="N798" s="53" t="s">
        <v>1817</v>
      </c>
      <c r="O798" s="53" t="s">
        <v>1818</v>
      </c>
      <c r="P798" s="53" t="s">
        <v>1819</v>
      </c>
      <c r="Q798" s="53" t="s">
        <v>1820</v>
      </c>
      <c r="R798" s="53" t="s">
        <v>1821</v>
      </c>
      <c r="S798" s="53" t="s">
        <v>1947</v>
      </c>
      <c r="T798" s="53" t="s">
        <v>1948</v>
      </c>
      <c r="U798" s="53" t="s">
        <v>1824</v>
      </c>
      <c r="V798" s="53" t="s">
        <v>1825</v>
      </c>
      <c r="W798" s="53" t="s">
        <v>1833</v>
      </c>
      <c r="X798" s="53" t="s">
        <v>1835</v>
      </c>
      <c r="Y798" s="53" t="s">
        <v>1827</v>
      </c>
      <c r="Z798" s="53">
        <v>0.87</v>
      </c>
      <c r="AA798" s="53">
        <v>0.87</v>
      </c>
      <c r="AB798" s="53">
        <v>0</v>
      </c>
      <c r="AC798" s="53">
        <v>0.87</v>
      </c>
      <c r="AD798" s="53">
        <v>0</v>
      </c>
      <c r="AE798" s="53">
        <v>0</v>
      </c>
      <c r="AF798" s="53" t="s">
        <v>1949</v>
      </c>
      <c r="AG798" s="53" t="s">
        <v>1813</v>
      </c>
      <c r="AH798" s="53" t="s">
        <v>1813</v>
      </c>
      <c r="AI798" s="53" t="s">
        <v>1849</v>
      </c>
      <c r="AJ798" s="53" t="s">
        <v>1824</v>
      </c>
      <c r="AK798" s="53" t="s">
        <v>496</v>
      </c>
      <c r="AL798" s="53" t="s">
        <v>1830</v>
      </c>
      <c r="AM798" s="53" t="s">
        <v>1831</v>
      </c>
      <c r="AN798" s="53" t="s">
        <v>1769</v>
      </c>
      <c r="AO798" s="53" t="s">
        <v>641</v>
      </c>
    </row>
    <row r="799" spans="1:41" x14ac:dyDescent="0.25">
      <c r="A799" s="53" t="s">
        <v>22</v>
      </c>
      <c r="B799" s="53" t="s">
        <v>1944</v>
      </c>
      <c r="C799" s="53" t="s">
        <v>1945</v>
      </c>
      <c r="D799" s="53" t="s">
        <v>1931</v>
      </c>
      <c r="E799" s="53" t="s">
        <v>1932</v>
      </c>
      <c r="F799" s="53" t="s">
        <v>775</v>
      </c>
      <c r="G799" s="53" t="s">
        <v>1813</v>
      </c>
      <c r="H799" s="53" t="s">
        <v>775</v>
      </c>
      <c r="I799" s="53" t="s">
        <v>1813</v>
      </c>
      <c r="J799" s="53" t="s">
        <v>1891</v>
      </c>
      <c r="K799" s="53" t="s">
        <v>1933</v>
      </c>
      <c r="L799" s="53" t="s">
        <v>1946</v>
      </c>
      <c r="M799" s="53" t="s">
        <v>1816</v>
      </c>
      <c r="N799" s="53" t="s">
        <v>1817</v>
      </c>
      <c r="O799" s="53" t="s">
        <v>1818</v>
      </c>
      <c r="P799" s="53" t="s">
        <v>1819</v>
      </c>
      <c r="Q799" s="53" t="s">
        <v>1820</v>
      </c>
      <c r="R799" s="53" t="s">
        <v>1821</v>
      </c>
      <c r="S799" s="53" t="s">
        <v>1947</v>
      </c>
      <c r="T799" s="53" t="s">
        <v>1948</v>
      </c>
      <c r="U799" s="53" t="s">
        <v>1824</v>
      </c>
      <c r="V799" s="53" t="s">
        <v>1825</v>
      </c>
      <c r="W799" s="53" t="s">
        <v>1837</v>
      </c>
      <c r="X799" s="53" t="s">
        <v>1825</v>
      </c>
      <c r="Y799" s="53" t="s">
        <v>1827</v>
      </c>
      <c r="Z799" s="53">
        <v>12.11</v>
      </c>
      <c r="AA799" s="53">
        <v>12.11</v>
      </c>
      <c r="AB799" s="53">
        <v>0</v>
      </c>
      <c r="AC799" s="53">
        <v>12.11</v>
      </c>
      <c r="AD799" s="53">
        <v>0</v>
      </c>
      <c r="AE799" s="53">
        <v>0</v>
      </c>
      <c r="AF799" s="53" t="s">
        <v>1949</v>
      </c>
      <c r="AG799" s="53" t="s">
        <v>1813</v>
      </c>
      <c r="AH799" s="53" t="s">
        <v>1813</v>
      </c>
      <c r="AI799" s="53" t="s">
        <v>1849</v>
      </c>
      <c r="AJ799" s="53" t="s">
        <v>1824</v>
      </c>
      <c r="AK799" s="53" t="s">
        <v>496</v>
      </c>
      <c r="AL799" s="53" t="s">
        <v>1830</v>
      </c>
      <c r="AM799" s="53" t="s">
        <v>1831</v>
      </c>
      <c r="AN799" s="53" t="s">
        <v>1769</v>
      </c>
      <c r="AO799" s="53" t="s">
        <v>641</v>
      </c>
    </row>
    <row r="800" spans="1:41" x14ac:dyDescent="0.25">
      <c r="A800" s="53" t="s">
        <v>22</v>
      </c>
      <c r="B800" s="53" t="s">
        <v>1944</v>
      </c>
      <c r="C800" s="53" t="s">
        <v>1945</v>
      </c>
      <c r="D800" s="53" t="s">
        <v>1931</v>
      </c>
      <c r="E800" s="53" t="s">
        <v>1932</v>
      </c>
      <c r="F800" s="53" t="s">
        <v>775</v>
      </c>
      <c r="G800" s="53" t="s">
        <v>1813</v>
      </c>
      <c r="H800" s="53" t="s">
        <v>775</v>
      </c>
      <c r="I800" s="53" t="s">
        <v>1813</v>
      </c>
      <c r="J800" s="53" t="s">
        <v>1891</v>
      </c>
      <c r="K800" s="53" t="s">
        <v>1933</v>
      </c>
      <c r="L800" s="53" t="s">
        <v>1946</v>
      </c>
      <c r="M800" s="53" t="s">
        <v>1816</v>
      </c>
      <c r="N800" s="53" t="s">
        <v>1817</v>
      </c>
      <c r="O800" s="53" t="s">
        <v>1818</v>
      </c>
      <c r="P800" s="53" t="s">
        <v>1819</v>
      </c>
      <c r="Q800" s="53" t="s">
        <v>1820</v>
      </c>
      <c r="R800" s="53" t="s">
        <v>1821</v>
      </c>
      <c r="S800" s="53" t="s">
        <v>1947</v>
      </c>
      <c r="T800" s="53" t="s">
        <v>1948</v>
      </c>
      <c r="U800" s="53" t="s">
        <v>1824</v>
      </c>
      <c r="V800" s="53" t="s">
        <v>1825</v>
      </c>
      <c r="W800" s="53" t="s">
        <v>1838</v>
      </c>
      <c r="X800" s="53" t="s">
        <v>1825</v>
      </c>
      <c r="Y800" s="53" t="s">
        <v>1827</v>
      </c>
      <c r="Z800" s="53">
        <v>3.78</v>
      </c>
      <c r="AA800" s="53">
        <v>3.78</v>
      </c>
      <c r="AB800" s="53">
        <v>0</v>
      </c>
      <c r="AC800" s="53">
        <v>3.78</v>
      </c>
      <c r="AD800" s="53">
        <v>0</v>
      </c>
      <c r="AE800" s="53">
        <v>0</v>
      </c>
      <c r="AF800" s="53" t="s">
        <v>1949</v>
      </c>
      <c r="AG800" s="53" t="s">
        <v>1813</v>
      </c>
      <c r="AH800" s="53" t="s">
        <v>1813</v>
      </c>
      <c r="AI800" s="53" t="s">
        <v>1849</v>
      </c>
      <c r="AJ800" s="53" t="s">
        <v>1824</v>
      </c>
      <c r="AK800" s="53" t="s">
        <v>496</v>
      </c>
      <c r="AL800" s="53" t="s">
        <v>1830</v>
      </c>
      <c r="AM800" s="53" t="s">
        <v>1831</v>
      </c>
      <c r="AN800" s="53" t="s">
        <v>1769</v>
      </c>
      <c r="AO800" s="53" t="s">
        <v>641</v>
      </c>
    </row>
    <row r="801" spans="1:41" x14ac:dyDescent="0.25">
      <c r="A801" s="53" t="s">
        <v>21</v>
      </c>
      <c r="B801" s="53" t="s">
        <v>1960</v>
      </c>
      <c r="C801" s="53" t="s">
        <v>1961</v>
      </c>
      <c r="D801" s="53" t="s">
        <v>1852</v>
      </c>
      <c r="E801" s="53" t="s">
        <v>510</v>
      </c>
      <c r="F801" s="53" t="s">
        <v>775</v>
      </c>
      <c r="G801" s="53" t="s">
        <v>1813</v>
      </c>
      <c r="H801" s="53" t="s">
        <v>775</v>
      </c>
      <c r="I801" s="53" t="s">
        <v>1813</v>
      </c>
      <c r="J801" s="53" t="s">
        <v>1814</v>
      </c>
      <c r="K801" s="53" t="s">
        <v>780</v>
      </c>
      <c r="L801" s="53" t="s">
        <v>1962</v>
      </c>
      <c r="M801" s="53" t="s">
        <v>1816</v>
      </c>
      <c r="N801" s="53" t="s">
        <v>1817</v>
      </c>
      <c r="O801" s="53" t="s">
        <v>1818</v>
      </c>
      <c r="P801" s="53" t="s">
        <v>1819</v>
      </c>
      <c r="Q801" s="53" t="s">
        <v>1820</v>
      </c>
      <c r="R801" s="53" t="s">
        <v>1821</v>
      </c>
      <c r="S801" s="53" t="s">
        <v>1963</v>
      </c>
      <c r="T801" s="53" t="s">
        <v>1964</v>
      </c>
      <c r="U801" s="53" t="s">
        <v>1824</v>
      </c>
      <c r="V801" s="53" t="s">
        <v>1825</v>
      </c>
      <c r="W801" s="53" t="s">
        <v>1856</v>
      </c>
      <c r="X801" s="53" t="s">
        <v>1857</v>
      </c>
      <c r="Y801" s="53" t="s">
        <v>1827</v>
      </c>
      <c r="Z801" s="53">
        <v>1845.48</v>
      </c>
      <c r="AA801" s="53">
        <v>1845.48</v>
      </c>
      <c r="AB801" s="53">
        <v>0</v>
      </c>
      <c r="AC801" s="53">
        <v>1845.48</v>
      </c>
      <c r="AD801" s="53">
        <v>0</v>
      </c>
      <c r="AE801" s="53">
        <v>0</v>
      </c>
      <c r="AF801" s="53" t="s">
        <v>1828</v>
      </c>
      <c r="AG801" s="53" t="s">
        <v>1814</v>
      </c>
      <c r="AH801" s="53" t="s">
        <v>780</v>
      </c>
      <c r="AI801" s="53" t="s">
        <v>1829</v>
      </c>
      <c r="AJ801" s="53" t="s">
        <v>1824</v>
      </c>
      <c r="AK801" s="53" t="s">
        <v>496</v>
      </c>
      <c r="AL801" s="53" t="s">
        <v>1830</v>
      </c>
      <c r="AM801" s="53" t="s">
        <v>1831</v>
      </c>
      <c r="AN801" s="53" t="s">
        <v>1770</v>
      </c>
      <c r="AO801" s="53" t="s">
        <v>641</v>
      </c>
    </row>
    <row r="802" spans="1:41" x14ac:dyDescent="0.25">
      <c r="A802" s="53" t="s">
        <v>21</v>
      </c>
      <c r="B802" s="53" t="s">
        <v>1809</v>
      </c>
      <c r="C802" s="53" t="s">
        <v>1810</v>
      </c>
      <c r="D802" s="53" t="s">
        <v>1811</v>
      </c>
      <c r="E802" s="53" t="s">
        <v>1812</v>
      </c>
      <c r="F802" s="53" t="s">
        <v>775</v>
      </c>
      <c r="G802" s="53" t="s">
        <v>1813</v>
      </c>
      <c r="H802" s="53" t="s">
        <v>775</v>
      </c>
      <c r="I802" s="53" t="s">
        <v>1813</v>
      </c>
      <c r="J802" s="53" t="s">
        <v>1814</v>
      </c>
      <c r="K802" s="53" t="s">
        <v>780</v>
      </c>
      <c r="L802" s="53" t="s">
        <v>1815</v>
      </c>
      <c r="M802" s="53" t="s">
        <v>1816</v>
      </c>
      <c r="N802" s="53" t="s">
        <v>1817</v>
      </c>
      <c r="O802" s="53" t="s">
        <v>1818</v>
      </c>
      <c r="P802" s="53" t="s">
        <v>1819</v>
      </c>
      <c r="Q802" s="53" t="s">
        <v>1820</v>
      </c>
      <c r="R802" s="53" t="s">
        <v>1821</v>
      </c>
      <c r="S802" s="53" t="s">
        <v>1822</v>
      </c>
      <c r="T802" s="53" t="s">
        <v>1823</v>
      </c>
      <c r="U802" s="53" t="s">
        <v>1824</v>
      </c>
      <c r="V802" s="53" t="s">
        <v>1825</v>
      </c>
      <c r="W802" s="53" t="s">
        <v>1826</v>
      </c>
      <c r="X802" s="53" t="s">
        <v>1825</v>
      </c>
      <c r="Y802" s="53" t="s">
        <v>1827</v>
      </c>
      <c r="Z802" s="53">
        <v>323.83</v>
      </c>
      <c r="AA802" s="53">
        <v>323.83</v>
      </c>
      <c r="AB802" s="53">
        <v>0</v>
      </c>
      <c r="AC802" s="53">
        <v>323.83</v>
      </c>
      <c r="AD802" s="53">
        <v>0</v>
      </c>
      <c r="AE802" s="53">
        <v>0</v>
      </c>
      <c r="AF802" s="53" t="s">
        <v>1828</v>
      </c>
      <c r="AG802" s="53" t="s">
        <v>1814</v>
      </c>
      <c r="AH802" s="53" t="s">
        <v>780</v>
      </c>
      <c r="AI802" s="53" t="s">
        <v>1829</v>
      </c>
      <c r="AJ802" s="53" t="s">
        <v>1824</v>
      </c>
      <c r="AK802" s="53" t="s">
        <v>496</v>
      </c>
      <c r="AL802" s="53" t="s">
        <v>1830</v>
      </c>
      <c r="AM802" s="53" t="s">
        <v>1831</v>
      </c>
      <c r="AN802" s="53" t="s">
        <v>1770</v>
      </c>
      <c r="AO802" s="53" t="s">
        <v>641</v>
      </c>
    </row>
    <row r="803" spans="1:41" x14ac:dyDescent="0.25">
      <c r="A803" s="53" t="s">
        <v>21</v>
      </c>
      <c r="B803" s="53" t="s">
        <v>1809</v>
      </c>
      <c r="C803" s="53" t="s">
        <v>1810</v>
      </c>
      <c r="D803" s="53" t="s">
        <v>1811</v>
      </c>
      <c r="E803" s="53" t="s">
        <v>1812</v>
      </c>
      <c r="F803" s="53" t="s">
        <v>775</v>
      </c>
      <c r="G803" s="53" t="s">
        <v>1813</v>
      </c>
      <c r="H803" s="53" t="s">
        <v>775</v>
      </c>
      <c r="I803" s="53" t="s">
        <v>1813</v>
      </c>
      <c r="J803" s="53" t="s">
        <v>1814</v>
      </c>
      <c r="K803" s="53" t="s">
        <v>780</v>
      </c>
      <c r="L803" s="53" t="s">
        <v>1815</v>
      </c>
      <c r="M803" s="53" t="s">
        <v>1816</v>
      </c>
      <c r="N803" s="53" t="s">
        <v>1817</v>
      </c>
      <c r="O803" s="53" t="s">
        <v>1818</v>
      </c>
      <c r="P803" s="53" t="s">
        <v>1819</v>
      </c>
      <c r="Q803" s="53" t="s">
        <v>1820</v>
      </c>
      <c r="R803" s="53" t="s">
        <v>1821</v>
      </c>
      <c r="S803" s="53" t="s">
        <v>1822</v>
      </c>
      <c r="T803" s="53" t="s">
        <v>1823</v>
      </c>
      <c r="U803" s="53" t="s">
        <v>1824</v>
      </c>
      <c r="V803" s="53" t="s">
        <v>1825</v>
      </c>
      <c r="W803" s="53" t="s">
        <v>1832</v>
      </c>
      <c r="X803" s="53" t="s">
        <v>1825</v>
      </c>
      <c r="Y803" s="53" t="s">
        <v>1827</v>
      </c>
      <c r="Z803" s="53">
        <v>5069.3599999999997</v>
      </c>
      <c r="AA803" s="53">
        <v>5069.3599999999997</v>
      </c>
      <c r="AB803" s="53">
        <v>0</v>
      </c>
      <c r="AC803" s="53">
        <v>5069.3599999999997</v>
      </c>
      <c r="AD803" s="53">
        <v>0</v>
      </c>
      <c r="AE803" s="53">
        <v>0</v>
      </c>
      <c r="AF803" s="53" t="s">
        <v>1828</v>
      </c>
      <c r="AG803" s="53" t="s">
        <v>1814</v>
      </c>
      <c r="AH803" s="53" t="s">
        <v>780</v>
      </c>
      <c r="AI803" s="53" t="s">
        <v>1829</v>
      </c>
      <c r="AJ803" s="53" t="s">
        <v>1824</v>
      </c>
      <c r="AK803" s="53" t="s">
        <v>496</v>
      </c>
      <c r="AL803" s="53" t="s">
        <v>1830</v>
      </c>
      <c r="AM803" s="53" t="s">
        <v>1831</v>
      </c>
      <c r="AN803" s="53" t="s">
        <v>1770</v>
      </c>
      <c r="AO803" s="53" t="s">
        <v>641</v>
      </c>
    </row>
    <row r="804" spans="1:41" x14ac:dyDescent="0.25">
      <c r="A804" s="53" t="s">
        <v>21</v>
      </c>
      <c r="B804" s="53" t="s">
        <v>1809</v>
      </c>
      <c r="C804" s="53" t="s">
        <v>1810</v>
      </c>
      <c r="D804" s="53" t="s">
        <v>1811</v>
      </c>
      <c r="E804" s="53" t="s">
        <v>1812</v>
      </c>
      <c r="F804" s="53" t="s">
        <v>775</v>
      </c>
      <c r="G804" s="53" t="s">
        <v>1813</v>
      </c>
      <c r="H804" s="53" t="s">
        <v>775</v>
      </c>
      <c r="I804" s="53" t="s">
        <v>1813</v>
      </c>
      <c r="J804" s="53" t="s">
        <v>1814</v>
      </c>
      <c r="K804" s="53" t="s">
        <v>780</v>
      </c>
      <c r="L804" s="53" t="s">
        <v>1815</v>
      </c>
      <c r="M804" s="53" t="s">
        <v>1816</v>
      </c>
      <c r="N804" s="53" t="s">
        <v>1817</v>
      </c>
      <c r="O804" s="53" t="s">
        <v>1818</v>
      </c>
      <c r="P804" s="53" t="s">
        <v>1819</v>
      </c>
      <c r="Q804" s="53" t="s">
        <v>1820</v>
      </c>
      <c r="R804" s="53" t="s">
        <v>1821</v>
      </c>
      <c r="S804" s="53" t="s">
        <v>1822</v>
      </c>
      <c r="T804" s="53" t="s">
        <v>1823</v>
      </c>
      <c r="U804" s="53" t="s">
        <v>1824</v>
      </c>
      <c r="V804" s="53" t="s">
        <v>1825</v>
      </c>
      <c r="W804" s="53" t="s">
        <v>1833</v>
      </c>
      <c r="X804" s="53" t="s">
        <v>1834</v>
      </c>
      <c r="Y804" s="53" t="s">
        <v>1827</v>
      </c>
      <c r="Z804" s="53">
        <v>945.83</v>
      </c>
      <c r="AA804" s="53">
        <v>945.83</v>
      </c>
      <c r="AB804" s="53">
        <v>0</v>
      </c>
      <c r="AC804" s="53">
        <v>945.83</v>
      </c>
      <c r="AD804" s="53">
        <v>0</v>
      </c>
      <c r="AE804" s="53">
        <v>0</v>
      </c>
      <c r="AF804" s="53" t="s">
        <v>1828</v>
      </c>
      <c r="AG804" s="53" t="s">
        <v>1814</v>
      </c>
      <c r="AH804" s="53" t="s">
        <v>780</v>
      </c>
      <c r="AI804" s="53" t="s">
        <v>1829</v>
      </c>
      <c r="AJ804" s="53" t="s">
        <v>1824</v>
      </c>
      <c r="AK804" s="53" t="s">
        <v>496</v>
      </c>
      <c r="AL804" s="53" t="s">
        <v>1830</v>
      </c>
      <c r="AM804" s="53" t="s">
        <v>1831</v>
      </c>
      <c r="AN804" s="53" t="s">
        <v>1770</v>
      </c>
      <c r="AO804" s="53" t="s">
        <v>641</v>
      </c>
    </row>
    <row r="805" spans="1:41" x14ac:dyDescent="0.25">
      <c r="A805" s="53" t="s">
        <v>21</v>
      </c>
      <c r="B805" s="53" t="s">
        <v>1809</v>
      </c>
      <c r="C805" s="53" t="s">
        <v>1810</v>
      </c>
      <c r="D805" s="53" t="s">
        <v>1811</v>
      </c>
      <c r="E805" s="53" t="s">
        <v>1812</v>
      </c>
      <c r="F805" s="53" t="s">
        <v>775</v>
      </c>
      <c r="G805" s="53" t="s">
        <v>1813</v>
      </c>
      <c r="H805" s="53" t="s">
        <v>775</v>
      </c>
      <c r="I805" s="53" t="s">
        <v>1813</v>
      </c>
      <c r="J805" s="53" t="s">
        <v>1814</v>
      </c>
      <c r="K805" s="53" t="s">
        <v>780</v>
      </c>
      <c r="L805" s="53" t="s">
        <v>1815</v>
      </c>
      <c r="M805" s="53" t="s">
        <v>1816</v>
      </c>
      <c r="N805" s="53" t="s">
        <v>1817</v>
      </c>
      <c r="O805" s="53" t="s">
        <v>1818</v>
      </c>
      <c r="P805" s="53" t="s">
        <v>1819</v>
      </c>
      <c r="Q805" s="53" t="s">
        <v>1820</v>
      </c>
      <c r="R805" s="53" t="s">
        <v>1821</v>
      </c>
      <c r="S805" s="53" t="s">
        <v>1822</v>
      </c>
      <c r="T805" s="53" t="s">
        <v>1823</v>
      </c>
      <c r="U805" s="53" t="s">
        <v>1824</v>
      </c>
      <c r="V805" s="53" t="s">
        <v>1825</v>
      </c>
      <c r="W805" s="53" t="s">
        <v>1833</v>
      </c>
      <c r="X805" s="53" t="s">
        <v>1835</v>
      </c>
      <c r="Y805" s="53" t="s">
        <v>1827</v>
      </c>
      <c r="Z805" s="53">
        <v>27.84</v>
      </c>
      <c r="AA805" s="53">
        <v>27.84</v>
      </c>
      <c r="AB805" s="53">
        <v>0</v>
      </c>
      <c r="AC805" s="53">
        <v>27.84</v>
      </c>
      <c r="AD805" s="53">
        <v>0</v>
      </c>
      <c r="AE805" s="53">
        <v>0</v>
      </c>
      <c r="AF805" s="53" t="s">
        <v>1828</v>
      </c>
      <c r="AG805" s="53" t="s">
        <v>1814</v>
      </c>
      <c r="AH805" s="53" t="s">
        <v>780</v>
      </c>
      <c r="AI805" s="53" t="s">
        <v>1829</v>
      </c>
      <c r="AJ805" s="53" t="s">
        <v>1824</v>
      </c>
      <c r="AK805" s="53" t="s">
        <v>496</v>
      </c>
      <c r="AL805" s="53" t="s">
        <v>1830</v>
      </c>
      <c r="AM805" s="53" t="s">
        <v>1831</v>
      </c>
      <c r="AN805" s="53" t="s">
        <v>1770</v>
      </c>
      <c r="AO805" s="53" t="s">
        <v>641</v>
      </c>
    </row>
    <row r="806" spans="1:41" x14ac:dyDescent="0.25">
      <c r="A806" s="53" t="s">
        <v>21</v>
      </c>
      <c r="B806" s="53" t="s">
        <v>1809</v>
      </c>
      <c r="C806" s="53" t="s">
        <v>1810</v>
      </c>
      <c r="D806" s="53" t="s">
        <v>1811</v>
      </c>
      <c r="E806" s="53" t="s">
        <v>1812</v>
      </c>
      <c r="F806" s="53" t="s">
        <v>775</v>
      </c>
      <c r="G806" s="53" t="s">
        <v>1813</v>
      </c>
      <c r="H806" s="53" t="s">
        <v>775</v>
      </c>
      <c r="I806" s="53" t="s">
        <v>1813</v>
      </c>
      <c r="J806" s="53" t="s">
        <v>1814</v>
      </c>
      <c r="K806" s="53" t="s">
        <v>780</v>
      </c>
      <c r="L806" s="53" t="s">
        <v>1815</v>
      </c>
      <c r="M806" s="53" t="s">
        <v>1816</v>
      </c>
      <c r="N806" s="53" t="s">
        <v>1817</v>
      </c>
      <c r="O806" s="53" t="s">
        <v>1818</v>
      </c>
      <c r="P806" s="53" t="s">
        <v>1819</v>
      </c>
      <c r="Q806" s="53" t="s">
        <v>1820</v>
      </c>
      <c r="R806" s="53" t="s">
        <v>1821</v>
      </c>
      <c r="S806" s="53" t="s">
        <v>1822</v>
      </c>
      <c r="T806" s="53" t="s">
        <v>1823</v>
      </c>
      <c r="U806" s="53" t="s">
        <v>1824</v>
      </c>
      <c r="V806" s="53" t="s">
        <v>1825</v>
      </c>
      <c r="W806" s="53" t="s">
        <v>1836</v>
      </c>
      <c r="X806" s="53" t="s">
        <v>1825</v>
      </c>
      <c r="Y806" s="53" t="s">
        <v>1827</v>
      </c>
      <c r="Z806" s="53">
        <v>4.3</v>
      </c>
      <c r="AA806" s="53">
        <v>4.3</v>
      </c>
      <c r="AB806" s="53">
        <v>0</v>
      </c>
      <c r="AC806" s="53">
        <v>4.3</v>
      </c>
      <c r="AD806" s="53">
        <v>0</v>
      </c>
      <c r="AE806" s="53">
        <v>0</v>
      </c>
      <c r="AF806" s="53" t="s">
        <v>1828</v>
      </c>
      <c r="AG806" s="53" t="s">
        <v>1814</v>
      </c>
      <c r="AH806" s="53" t="s">
        <v>780</v>
      </c>
      <c r="AI806" s="53" t="s">
        <v>1829</v>
      </c>
      <c r="AJ806" s="53" t="s">
        <v>1824</v>
      </c>
      <c r="AK806" s="53" t="s">
        <v>496</v>
      </c>
      <c r="AL806" s="53" t="s">
        <v>1830</v>
      </c>
      <c r="AM806" s="53" t="s">
        <v>1831</v>
      </c>
      <c r="AN806" s="53" t="s">
        <v>1770</v>
      </c>
      <c r="AO806" s="53" t="s">
        <v>641</v>
      </c>
    </row>
    <row r="807" spans="1:41" x14ac:dyDescent="0.25">
      <c r="A807" s="53" t="s">
        <v>21</v>
      </c>
      <c r="B807" s="53" t="s">
        <v>1809</v>
      </c>
      <c r="C807" s="53" t="s">
        <v>1810</v>
      </c>
      <c r="D807" s="53" t="s">
        <v>1811</v>
      </c>
      <c r="E807" s="53" t="s">
        <v>1812</v>
      </c>
      <c r="F807" s="53" t="s">
        <v>775</v>
      </c>
      <c r="G807" s="53" t="s">
        <v>1813</v>
      </c>
      <c r="H807" s="53" t="s">
        <v>775</v>
      </c>
      <c r="I807" s="53" t="s">
        <v>1813</v>
      </c>
      <c r="J807" s="53" t="s">
        <v>1814</v>
      </c>
      <c r="K807" s="53" t="s">
        <v>780</v>
      </c>
      <c r="L807" s="53" t="s">
        <v>1815</v>
      </c>
      <c r="M807" s="53" t="s">
        <v>1816</v>
      </c>
      <c r="N807" s="53" t="s">
        <v>1817</v>
      </c>
      <c r="O807" s="53" t="s">
        <v>1818</v>
      </c>
      <c r="P807" s="53" t="s">
        <v>1819</v>
      </c>
      <c r="Q807" s="53" t="s">
        <v>1820</v>
      </c>
      <c r="R807" s="53" t="s">
        <v>1821</v>
      </c>
      <c r="S807" s="53" t="s">
        <v>1822</v>
      </c>
      <c r="T807" s="53" t="s">
        <v>1823</v>
      </c>
      <c r="U807" s="53" t="s">
        <v>1824</v>
      </c>
      <c r="V807" s="53" t="s">
        <v>1825</v>
      </c>
      <c r="W807" s="53" t="s">
        <v>1837</v>
      </c>
      <c r="X807" s="53" t="s">
        <v>1825</v>
      </c>
      <c r="Y807" s="53" t="s">
        <v>1827</v>
      </c>
      <c r="Z807" s="53">
        <v>175.73</v>
      </c>
      <c r="AA807" s="53">
        <v>175.73</v>
      </c>
      <c r="AB807" s="53">
        <v>0</v>
      </c>
      <c r="AC807" s="53">
        <v>175.73</v>
      </c>
      <c r="AD807" s="53">
        <v>0</v>
      </c>
      <c r="AE807" s="53">
        <v>0</v>
      </c>
      <c r="AF807" s="53" t="s">
        <v>1828</v>
      </c>
      <c r="AG807" s="53" t="s">
        <v>1814</v>
      </c>
      <c r="AH807" s="53" t="s">
        <v>780</v>
      </c>
      <c r="AI807" s="53" t="s">
        <v>1829</v>
      </c>
      <c r="AJ807" s="53" t="s">
        <v>1824</v>
      </c>
      <c r="AK807" s="53" t="s">
        <v>496</v>
      </c>
      <c r="AL807" s="53" t="s">
        <v>1830</v>
      </c>
      <c r="AM807" s="53" t="s">
        <v>1831</v>
      </c>
      <c r="AN807" s="53" t="s">
        <v>1770</v>
      </c>
      <c r="AO807" s="53" t="s">
        <v>641</v>
      </c>
    </row>
    <row r="808" spans="1:41" x14ac:dyDescent="0.25">
      <c r="A808" s="53" t="s">
        <v>21</v>
      </c>
      <c r="B808" s="53" t="s">
        <v>1809</v>
      </c>
      <c r="C808" s="53" t="s">
        <v>1810</v>
      </c>
      <c r="D808" s="53" t="s">
        <v>1811</v>
      </c>
      <c r="E808" s="53" t="s">
        <v>1812</v>
      </c>
      <c r="F808" s="53" t="s">
        <v>775</v>
      </c>
      <c r="G808" s="53" t="s">
        <v>1813</v>
      </c>
      <c r="H808" s="53" t="s">
        <v>775</v>
      </c>
      <c r="I808" s="53" t="s">
        <v>1813</v>
      </c>
      <c r="J808" s="53" t="s">
        <v>1814</v>
      </c>
      <c r="K808" s="53" t="s">
        <v>780</v>
      </c>
      <c r="L808" s="53" t="s">
        <v>1815</v>
      </c>
      <c r="M808" s="53" t="s">
        <v>1816</v>
      </c>
      <c r="N808" s="53" t="s">
        <v>1817</v>
      </c>
      <c r="O808" s="53" t="s">
        <v>1818</v>
      </c>
      <c r="P808" s="53" t="s">
        <v>1819</v>
      </c>
      <c r="Q808" s="53" t="s">
        <v>1820</v>
      </c>
      <c r="R808" s="53" t="s">
        <v>1821</v>
      </c>
      <c r="S808" s="53" t="s">
        <v>1822</v>
      </c>
      <c r="T808" s="53" t="s">
        <v>1823</v>
      </c>
      <c r="U808" s="53" t="s">
        <v>1824</v>
      </c>
      <c r="V808" s="53" t="s">
        <v>1825</v>
      </c>
      <c r="W808" s="53" t="s">
        <v>1838</v>
      </c>
      <c r="X808" s="53" t="s">
        <v>1825</v>
      </c>
      <c r="Y808" s="53" t="s">
        <v>1827</v>
      </c>
      <c r="Z808" s="53">
        <v>230.76</v>
      </c>
      <c r="AA808" s="53">
        <v>230.76</v>
      </c>
      <c r="AB808" s="53">
        <v>0</v>
      </c>
      <c r="AC808" s="53">
        <v>230.76</v>
      </c>
      <c r="AD808" s="53">
        <v>0</v>
      </c>
      <c r="AE808" s="53">
        <v>0</v>
      </c>
      <c r="AF808" s="53" t="s">
        <v>1828</v>
      </c>
      <c r="AG808" s="53" t="s">
        <v>1814</v>
      </c>
      <c r="AH808" s="53" t="s">
        <v>780</v>
      </c>
      <c r="AI808" s="53" t="s">
        <v>1829</v>
      </c>
      <c r="AJ808" s="53" t="s">
        <v>1824</v>
      </c>
      <c r="AK808" s="53" t="s">
        <v>496</v>
      </c>
      <c r="AL808" s="53" t="s">
        <v>1830</v>
      </c>
      <c r="AM808" s="53" t="s">
        <v>1831</v>
      </c>
      <c r="AN808" s="53" t="s">
        <v>1770</v>
      </c>
      <c r="AO808" s="53" t="s">
        <v>641</v>
      </c>
    </row>
    <row r="809" spans="1:41" x14ac:dyDescent="0.25">
      <c r="A809" s="53" t="s">
        <v>21</v>
      </c>
      <c r="B809" s="53" t="s">
        <v>1839</v>
      </c>
      <c r="C809" s="53" t="s">
        <v>1840</v>
      </c>
      <c r="D809" s="53" t="s">
        <v>1841</v>
      </c>
      <c r="E809" s="53" t="s">
        <v>1842</v>
      </c>
      <c r="F809" s="53" t="s">
        <v>775</v>
      </c>
      <c r="G809" s="53" t="s">
        <v>1813</v>
      </c>
      <c r="H809" s="53" t="s">
        <v>775</v>
      </c>
      <c r="I809" s="53" t="s">
        <v>1813</v>
      </c>
      <c r="J809" s="53" t="s">
        <v>1843</v>
      </c>
      <c r="K809" s="53" t="s">
        <v>1844</v>
      </c>
      <c r="L809" s="53" t="s">
        <v>1845</v>
      </c>
      <c r="M809" s="53" t="s">
        <v>1816</v>
      </c>
      <c r="N809" s="53" t="s">
        <v>1817</v>
      </c>
      <c r="O809" s="53" t="s">
        <v>1818</v>
      </c>
      <c r="P809" s="53" t="s">
        <v>1819</v>
      </c>
      <c r="Q809" s="53" t="s">
        <v>1820</v>
      </c>
      <c r="R809" s="53" t="s">
        <v>1821</v>
      </c>
      <c r="S809" s="53" t="s">
        <v>1846</v>
      </c>
      <c r="T809" s="53" t="s">
        <v>1847</v>
      </c>
      <c r="U809" s="53" t="s">
        <v>1824</v>
      </c>
      <c r="V809" s="53" t="s">
        <v>1825</v>
      </c>
      <c r="W809" s="53" t="s">
        <v>1848</v>
      </c>
      <c r="X809" s="53" t="s">
        <v>1825</v>
      </c>
      <c r="Y809" s="53" t="s">
        <v>1827</v>
      </c>
      <c r="Z809" s="53">
        <v>871.15</v>
      </c>
      <c r="AA809" s="53">
        <v>871.15</v>
      </c>
      <c r="AB809" s="53">
        <v>0</v>
      </c>
      <c r="AC809" s="53">
        <v>871.15</v>
      </c>
      <c r="AD809" s="53">
        <v>0</v>
      </c>
      <c r="AE809" s="53">
        <v>0</v>
      </c>
      <c r="AF809" s="53" t="s">
        <v>1828</v>
      </c>
      <c r="AG809" s="53" t="s">
        <v>1843</v>
      </c>
      <c r="AH809" s="53" t="s">
        <v>1844</v>
      </c>
      <c r="AI809" s="53" t="s">
        <v>1849</v>
      </c>
      <c r="AJ809" s="53" t="s">
        <v>1824</v>
      </c>
      <c r="AK809" s="53" t="s">
        <v>496</v>
      </c>
      <c r="AL809" s="53" t="s">
        <v>1830</v>
      </c>
      <c r="AM809" s="53" t="s">
        <v>1831</v>
      </c>
      <c r="AN809" s="53" t="s">
        <v>1769</v>
      </c>
      <c r="AO809" s="53" t="s">
        <v>641</v>
      </c>
    </row>
    <row r="810" spans="1:41" x14ac:dyDescent="0.25">
      <c r="A810" s="53" t="s">
        <v>21</v>
      </c>
      <c r="B810" s="53" t="s">
        <v>1950</v>
      </c>
      <c r="C810" s="53" t="s">
        <v>1951</v>
      </c>
      <c r="D810" s="53" t="s">
        <v>1852</v>
      </c>
      <c r="E810" s="53" t="s">
        <v>510</v>
      </c>
      <c r="F810" s="53" t="s">
        <v>775</v>
      </c>
      <c r="G810" s="53" t="s">
        <v>1813</v>
      </c>
      <c r="H810" s="53" t="s">
        <v>775</v>
      </c>
      <c r="I810" s="53" t="s">
        <v>1813</v>
      </c>
      <c r="J810" s="53" t="s">
        <v>1814</v>
      </c>
      <c r="K810" s="53" t="s">
        <v>780</v>
      </c>
      <c r="L810" s="53" t="s">
        <v>1952</v>
      </c>
      <c r="M810" s="53" t="s">
        <v>1816</v>
      </c>
      <c r="N810" s="53" t="s">
        <v>1817</v>
      </c>
      <c r="O810" s="53" t="s">
        <v>1818</v>
      </c>
      <c r="P810" s="53" t="s">
        <v>1819</v>
      </c>
      <c r="Q810" s="53" t="s">
        <v>1820</v>
      </c>
      <c r="R810" s="53" t="s">
        <v>1821</v>
      </c>
      <c r="S810" s="53" t="s">
        <v>1953</v>
      </c>
      <c r="T810" s="53" t="s">
        <v>1954</v>
      </c>
      <c r="U810" s="53" t="s">
        <v>1824</v>
      </c>
      <c r="V810" s="53" t="s">
        <v>1825</v>
      </c>
      <c r="W810" s="53" t="s">
        <v>1856</v>
      </c>
      <c r="X810" s="53" t="s">
        <v>1857</v>
      </c>
      <c r="Y810" s="53" t="s">
        <v>1827</v>
      </c>
      <c r="Z810" s="53">
        <v>1337.4</v>
      </c>
      <c r="AA810" s="53">
        <v>1337.4</v>
      </c>
      <c r="AB810" s="53">
        <v>0</v>
      </c>
      <c r="AC810" s="53">
        <v>1337.4</v>
      </c>
      <c r="AD810" s="53">
        <v>0</v>
      </c>
      <c r="AE810" s="53">
        <v>0</v>
      </c>
      <c r="AF810" s="53" t="s">
        <v>1828</v>
      </c>
      <c r="AG810" s="53" t="s">
        <v>1814</v>
      </c>
      <c r="AH810" s="53" t="s">
        <v>780</v>
      </c>
      <c r="AI810" s="53" t="s">
        <v>1829</v>
      </c>
      <c r="AJ810" s="53" t="s">
        <v>1824</v>
      </c>
      <c r="AK810" s="53" t="s">
        <v>496</v>
      </c>
      <c r="AL810" s="53" t="s">
        <v>1830</v>
      </c>
      <c r="AM810" s="53" t="s">
        <v>1831</v>
      </c>
      <c r="AN810" s="53" t="s">
        <v>1770</v>
      </c>
      <c r="AO810" s="53" t="s">
        <v>641</v>
      </c>
    </row>
    <row r="811" spans="1:41" x14ac:dyDescent="0.25">
      <c r="A811" s="53" t="s">
        <v>21</v>
      </c>
      <c r="B811" s="53" t="s">
        <v>1955</v>
      </c>
      <c r="C811" s="53" t="s">
        <v>1956</v>
      </c>
      <c r="D811" s="53" t="s">
        <v>1852</v>
      </c>
      <c r="E811" s="53" t="s">
        <v>510</v>
      </c>
      <c r="F811" s="53" t="s">
        <v>775</v>
      </c>
      <c r="G811" s="53" t="s">
        <v>1813</v>
      </c>
      <c r="H811" s="53" t="s">
        <v>775</v>
      </c>
      <c r="I811" s="53" t="s">
        <v>1813</v>
      </c>
      <c r="J811" s="53" t="s">
        <v>1814</v>
      </c>
      <c r="K811" s="53" t="s">
        <v>780</v>
      </c>
      <c r="L811" s="53" t="s">
        <v>1957</v>
      </c>
      <c r="M811" s="53" t="s">
        <v>1816</v>
      </c>
      <c r="N811" s="53" t="s">
        <v>1817</v>
      </c>
      <c r="O811" s="53" t="s">
        <v>1818</v>
      </c>
      <c r="P811" s="53" t="s">
        <v>1819</v>
      </c>
      <c r="Q811" s="53" t="s">
        <v>1820</v>
      </c>
      <c r="R811" s="53" t="s">
        <v>1821</v>
      </c>
      <c r="S811" s="53" t="s">
        <v>1958</v>
      </c>
      <c r="T811" s="53" t="s">
        <v>1959</v>
      </c>
      <c r="U811" s="53" t="s">
        <v>1824</v>
      </c>
      <c r="V811" s="53" t="s">
        <v>1825</v>
      </c>
      <c r="W811" s="53" t="s">
        <v>1856</v>
      </c>
      <c r="X811" s="53" t="s">
        <v>1857</v>
      </c>
      <c r="Y811" s="53" t="s">
        <v>1827</v>
      </c>
      <c r="Z811" s="53">
        <v>871.94</v>
      </c>
      <c r="AA811" s="53">
        <v>871.94</v>
      </c>
      <c r="AB811" s="53">
        <v>0</v>
      </c>
      <c r="AC811" s="53">
        <v>871.94</v>
      </c>
      <c r="AD811" s="53">
        <v>0</v>
      </c>
      <c r="AE811" s="53">
        <v>0</v>
      </c>
      <c r="AF811" s="53" t="s">
        <v>1828</v>
      </c>
      <c r="AG811" s="53" t="s">
        <v>1814</v>
      </c>
      <c r="AH811" s="53" t="s">
        <v>780</v>
      </c>
      <c r="AI811" s="53" t="s">
        <v>1829</v>
      </c>
      <c r="AJ811" s="53" t="s">
        <v>1824</v>
      </c>
      <c r="AK811" s="53" t="s">
        <v>496</v>
      </c>
      <c r="AL811" s="53" t="s">
        <v>1830</v>
      </c>
      <c r="AM811" s="53" t="s">
        <v>1831</v>
      </c>
      <c r="AN811" s="53" t="s">
        <v>1770</v>
      </c>
      <c r="AO811" s="53" t="s">
        <v>641</v>
      </c>
    </row>
    <row r="812" spans="1:41" x14ac:dyDescent="0.25">
      <c r="A812" s="53" t="s">
        <v>21</v>
      </c>
      <c r="B812" s="53" t="s">
        <v>1850</v>
      </c>
      <c r="C812" s="53" t="s">
        <v>1851</v>
      </c>
      <c r="D812" s="53" t="s">
        <v>1852</v>
      </c>
      <c r="E812" s="53" t="s">
        <v>510</v>
      </c>
      <c r="F812" s="53" t="s">
        <v>775</v>
      </c>
      <c r="G812" s="53" t="s">
        <v>1813</v>
      </c>
      <c r="H812" s="53" t="s">
        <v>775</v>
      </c>
      <c r="I812" s="53" t="s">
        <v>1813</v>
      </c>
      <c r="J812" s="53" t="s">
        <v>1814</v>
      </c>
      <c r="K812" s="53" t="s">
        <v>780</v>
      </c>
      <c r="L812" s="53" t="s">
        <v>1853</v>
      </c>
      <c r="M812" s="53" t="s">
        <v>1816</v>
      </c>
      <c r="N812" s="53" t="s">
        <v>1817</v>
      </c>
      <c r="O812" s="53" t="s">
        <v>1818</v>
      </c>
      <c r="P812" s="53" t="s">
        <v>1819</v>
      </c>
      <c r="Q812" s="53" t="s">
        <v>1820</v>
      </c>
      <c r="R812" s="53" t="s">
        <v>1821</v>
      </c>
      <c r="S812" s="53" t="s">
        <v>1854</v>
      </c>
      <c r="T812" s="53" t="s">
        <v>1855</v>
      </c>
      <c r="U812" s="53" t="s">
        <v>1824</v>
      </c>
      <c r="V812" s="53" t="s">
        <v>1825</v>
      </c>
      <c r="W812" s="53" t="s">
        <v>1856</v>
      </c>
      <c r="X812" s="53" t="s">
        <v>1857</v>
      </c>
      <c r="Y812" s="53" t="s">
        <v>1827</v>
      </c>
      <c r="Z812" s="53">
        <v>2168.1</v>
      </c>
      <c r="AA812" s="53">
        <v>2168.1</v>
      </c>
      <c r="AB812" s="53">
        <v>0</v>
      </c>
      <c r="AC812" s="53">
        <v>2168.1</v>
      </c>
      <c r="AD812" s="53">
        <v>0</v>
      </c>
      <c r="AE812" s="53">
        <v>0</v>
      </c>
      <c r="AF812" s="53" t="s">
        <v>1828</v>
      </c>
      <c r="AG812" s="53" t="s">
        <v>1814</v>
      </c>
      <c r="AH812" s="53" t="s">
        <v>780</v>
      </c>
      <c r="AI812" s="53" t="s">
        <v>1829</v>
      </c>
      <c r="AJ812" s="53" t="s">
        <v>1824</v>
      </c>
      <c r="AK812" s="53" t="s">
        <v>496</v>
      </c>
      <c r="AL812" s="53" t="s">
        <v>1830</v>
      </c>
      <c r="AM812" s="53" t="s">
        <v>1831</v>
      </c>
      <c r="AN812" s="53" t="s">
        <v>1770</v>
      </c>
      <c r="AO812" s="53" t="s">
        <v>641</v>
      </c>
    </row>
    <row r="813" spans="1:41" x14ac:dyDescent="0.25">
      <c r="A813" s="53" t="s">
        <v>21</v>
      </c>
      <c r="B813" s="53" t="s">
        <v>1858</v>
      </c>
      <c r="C813" s="53" t="s">
        <v>1859</v>
      </c>
      <c r="D813" s="53" t="s">
        <v>1852</v>
      </c>
      <c r="E813" s="53" t="s">
        <v>510</v>
      </c>
      <c r="F813" s="53" t="s">
        <v>775</v>
      </c>
      <c r="G813" s="53" t="s">
        <v>1813</v>
      </c>
      <c r="H813" s="53" t="s">
        <v>775</v>
      </c>
      <c r="I813" s="53" t="s">
        <v>1813</v>
      </c>
      <c r="J813" s="53" t="s">
        <v>1814</v>
      </c>
      <c r="K813" s="53" t="s">
        <v>780</v>
      </c>
      <c r="L813" s="53" t="s">
        <v>1860</v>
      </c>
      <c r="M813" s="53" t="s">
        <v>1816</v>
      </c>
      <c r="N813" s="53" t="s">
        <v>1817</v>
      </c>
      <c r="O813" s="53" t="s">
        <v>1818</v>
      </c>
      <c r="P813" s="53" t="s">
        <v>1819</v>
      </c>
      <c r="Q813" s="53" t="s">
        <v>1820</v>
      </c>
      <c r="R813" s="53" t="s">
        <v>1821</v>
      </c>
      <c r="S813" s="53" t="s">
        <v>1861</v>
      </c>
      <c r="T813" s="53" t="s">
        <v>1862</v>
      </c>
      <c r="U813" s="53" t="s">
        <v>1824</v>
      </c>
      <c r="V813" s="53" t="s">
        <v>1825</v>
      </c>
      <c r="W813" s="53" t="s">
        <v>1856</v>
      </c>
      <c r="X813" s="53" t="s">
        <v>1857</v>
      </c>
      <c r="Y813" s="53" t="s">
        <v>1827</v>
      </c>
      <c r="Z813" s="53">
        <v>1481.58</v>
      </c>
      <c r="AA813" s="53">
        <v>1481.58</v>
      </c>
      <c r="AB813" s="53">
        <v>0</v>
      </c>
      <c r="AC813" s="53">
        <v>1481.58</v>
      </c>
      <c r="AD813" s="53">
        <v>0</v>
      </c>
      <c r="AE813" s="53">
        <v>0</v>
      </c>
      <c r="AF813" s="53" t="s">
        <v>1828</v>
      </c>
      <c r="AG813" s="53" t="s">
        <v>1814</v>
      </c>
      <c r="AH813" s="53" t="s">
        <v>780</v>
      </c>
      <c r="AI813" s="53" t="s">
        <v>1829</v>
      </c>
      <c r="AJ813" s="53" t="s">
        <v>1824</v>
      </c>
      <c r="AK813" s="53" t="s">
        <v>496</v>
      </c>
      <c r="AL813" s="53" t="s">
        <v>1830</v>
      </c>
      <c r="AM813" s="53" t="s">
        <v>1831</v>
      </c>
      <c r="AN813" s="53" t="s">
        <v>1770</v>
      </c>
      <c r="AO813" s="53" t="s">
        <v>641</v>
      </c>
    </row>
    <row r="814" spans="1:41" x14ac:dyDescent="0.25">
      <c r="A814" s="53" t="s">
        <v>21</v>
      </c>
      <c r="B814" s="53" t="s">
        <v>1863</v>
      </c>
      <c r="C814" s="53" t="s">
        <v>1864</v>
      </c>
      <c r="D814" s="53" t="s">
        <v>1852</v>
      </c>
      <c r="E814" s="53" t="s">
        <v>510</v>
      </c>
      <c r="F814" s="53" t="s">
        <v>775</v>
      </c>
      <c r="G814" s="53" t="s">
        <v>1813</v>
      </c>
      <c r="H814" s="53" t="s">
        <v>775</v>
      </c>
      <c r="I814" s="53" t="s">
        <v>1813</v>
      </c>
      <c r="J814" s="53" t="s">
        <v>1814</v>
      </c>
      <c r="K814" s="53" t="s">
        <v>780</v>
      </c>
      <c r="L814" s="53" t="s">
        <v>1860</v>
      </c>
      <c r="M814" s="53" t="s">
        <v>1816</v>
      </c>
      <c r="N814" s="53" t="s">
        <v>1817</v>
      </c>
      <c r="O814" s="53" t="s">
        <v>1818</v>
      </c>
      <c r="P814" s="53" t="s">
        <v>1819</v>
      </c>
      <c r="Q814" s="53" t="s">
        <v>1820</v>
      </c>
      <c r="R814" s="53" t="s">
        <v>1821</v>
      </c>
      <c r="S814" s="53" t="s">
        <v>1865</v>
      </c>
      <c r="T814" s="53" t="s">
        <v>1866</v>
      </c>
      <c r="U814" s="53" t="s">
        <v>1824</v>
      </c>
      <c r="V814" s="53" t="s">
        <v>1825</v>
      </c>
      <c r="W814" s="53" t="s">
        <v>1856</v>
      </c>
      <c r="X814" s="53" t="s">
        <v>1857</v>
      </c>
      <c r="Y814" s="53" t="s">
        <v>1827</v>
      </c>
      <c r="Z814" s="53">
        <v>906.9</v>
      </c>
      <c r="AA814" s="53">
        <v>906.9</v>
      </c>
      <c r="AB814" s="53">
        <v>0</v>
      </c>
      <c r="AC814" s="53">
        <v>906.9</v>
      </c>
      <c r="AD814" s="53">
        <v>0</v>
      </c>
      <c r="AE814" s="53">
        <v>0</v>
      </c>
      <c r="AF814" s="53" t="s">
        <v>1828</v>
      </c>
      <c r="AG814" s="53" t="s">
        <v>1814</v>
      </c>
      <c r="AH814" s="53" t="s">
        <v>780</v>
      </c>
      <c r="AI814" s="53" t="s">
        <v>1829</v>
      </c>
      <c r="AJ814" s="53" t="s">
        <v>1824</v>
      </c>
      <c r="AK814" s="53" t="s">
        <v>496</v>
      </c>
      <c r="AL814" s="53" t="s">
        <v>1830</v>
      </c>
      <c r="AM814" s="53" t="s">
        <v>1831</v>
      </c>
      <c r="AN814" s="53" t="s">
        <v>1770</v>
      </c>
      <c r="AO814" s="53" t="s">
        <v>641</v>
      </c>
    </row>
    <row r="815" spans="1:41" x14ac:dyDescent="0.25">
      <c r="A815" s="53" t="s">
        <v>21</v>
      </c>
      <c r="B815" s="53" t="s">
        <v>1867</v>
      </c>
      <c r="C815" s="53" t="s">
        <v>1868</v>
      </c>
      <c r="D815" s="53" t="s">
        <v>1852</v>
      </c>
      <c r="E815" s="53" t="s">
        <v>510</v>
      </c>
      <c r="F815" s="53" t="s">
        <v>775</v>
      </c>
      <c r="G815" s="53" t="s">
        <v>1813</v>
      </c>
      <c r="H815" s="53" t="s">
        <v>775</v>
      </c>
      <c r="I815" s="53" t="s">
        <v>1813</v>
      </c>
      <c r="J815" s="53" t="s">
        <v>1814</v>
      </c>
      <c r="K815" s="53" t="s">
        <v>780</v>
      </c>
      <c r="L815" s="53" t="s">
        <v>1869</v>
      </c>
      <c r="M815" s="53" t="s">
        <v>1816</v>
      </c>
      <c r="N815" s="53" t="s">
        <v>1817</v>
      </c>
      <c r="O815" s="53" t="s">
        <v>1818</v>
      </c>
      <c r="P815" s="53" t="s">
        <v>1819</v>
      </c>
      <c r="Q815" s="53" t="s">
        <v>1820</v>
      </c>
      <c r="R815" s="53" t="s">
        <v>1821</v>
      </c>
      <c r="S815" s="53" t="s">
        <v>1870</v>
      </c>
      <c r="T815" s="53" t="s">
        <v>1871</v>
      </c>
      <c r="U815" s="53" t="s">
        <v>1824</v>
      </c>
      <c r="V815" s="53" t="s">
        <v>1825</v>
      </c>
      <c r="W815" s="53" t="s">
        <v>1856</v>
      </c>
      <c r="X815" s="53" t="s">
        <v>1857</v>
      </c>
      <c r="Y815" s="53" t="s">
        <v>1827</v>
      </c>
      <c r="Z815" s="53">
        <v>1703.96</v>
      </c>
      <c r="AA815" s="53">
        <v>1703.96</v>
      </c>
      <c r="AB815" s="53">
        <v>0</v>
      </c>
      <c r="AC815" s="53">
        <v>1703.96</v>
      </c>
      <c r="AD815" s="53">
        <v>0</v>
      </c>
      <c r="AE815" s="53">
        <v>0</v>
      </c>
      <c r="AF815" s="53" t="s">
        <v>1828</v>
      </c>
      <c r="AG815" s="53" t="s">
        <v>1814</v>
      </c>
      <c r="AH815" s="53" t="s">
        <v>780</v>
      </c>
      <c r="AI815" s="53" t="s">
        <v>1829</v>
      </c>
      <c r="AJ815" s="53" t="s">
        <v>1824</v>
      </c>
      <c r="AK815" s="53" t="s">
        <v>496</v>
      </c>
      <c r="AL815" s="53" t="s">
        <v>1830</v>
      </c>
      <c r="AM815" s="53" t="s">
        <v>1831</v>
      </c>
      <c r="AN815" s="53" t="s">
        <v>1770</v>
      </c>
      <c r="AO815" s="53" t="s">
        <v>641</v>
      </c>
    </row>
    <row r="816" spans="1:41" x14ac:dyDescent="0.25">
      <c r="A816" s="53" t="s">
        <v>21</v>
      </c>
      <c r="B816" s="53" t="s">
        <v>1872</v>
      </c>
      <c r="C816" s="53" t="s">
        <v>1873</v>
      </c>
      <c r="D816" s="53" t="s">
        <v>1841</v>
      </c>
      <c r="E816" s="53" t="s">
        <v>1842</v>
      </c>
      <c r="F816" s="53" t="s">
        <v>775</v>
      </c>
      <c r="G816" s="53" t="s">
        <v>1813</v>
      </c>
      <c r="H816" s="53" t="s">
        <v>775</v>
      </c>
      <c r="I816" s="53" t="s">
        <v>1813</v>
      </c>
      <c r="J816" s="53" t="s">
        <v>1843</v>
      </c>
      <c r="K816" s="53" t="s">
        <v>1844</v>
      </c>
      <c r="L816" s="53" t="s">
        <v>1874</v>
      </c>
      <c r="M816" s="53" t="s">
        <v>1816</v>
      </c>
      <c r="N816" s="53" t="s">
        <v>1817</v>
      </c>
      <c r="O816" s="53" t="s">
        <v>1818</v>
      </c>
      <c r="P816" s="53" t="s">
        <v>1819</v>
      </c>
      <c r="Q816" s="53" t="s">
        <v>1820</v>
      </c>
      <c r="R816" s="53" t="s">
        <v>1821</v>
      </c>
      <c r="S816" s="53" t="s">
        <v>1875</v>
      </c>
      <c r="T816" s="53" t="s">
        <v>1876</v>
      </c>
      <c r="U816" s="53" t="s">
        <v>1824</v>
      </c>
      <c r="V816" s="53" t="s">
        <v>1825</v>
      </c>
      <c r="W816" s="53" t="s">
        <v>1826</v>
      </c>
      <c r="X816" s="53" t="s">
        <v>1825</v>
      </c>
      <c r="Y816" s="53" t="s">
        <v>1827</v>
      </c>
      <c r="Z816" s="53">
        <v>0.17</v>
      </c>
      <c r="AA816" s="53">
        <v>0.17</v>
      </c>
      <c r="AB816" s="53">
        <v>0</v>
      </c>
      <c r="AC816" s="53">
        <v>0.17</v>
      </c>
      <c r="AD816" s="53">
        <v>0</v>
      </c>
      <c r="AE816" s="53">
        <v>0</v>
      </c>
      <c r="AF816" s="53" t="s">
        <v>1828</v>
      </c>
      <c r="AG816" s="53" t="s">
        <v>1843</v>
      </c>
      <c r="AH816" s="53" t="s">
        <v>1844</v>
      </c>
      <c r="AI816" s="53" t="s">
        <v>1849</v>
      </c>
      <c r="AJ816" s="53" t="s">
        <v>1824</v>
      </c>
      <c r="AK816" s="53" t="s">
        <v>496</v>
      </c>
      <c r="AL816" s="53" t="s">
        <v>1830</v>
      </c>
      <c r="AM816" s="53" t="s">
        <v>1831</v>
      </c>
      <c r="AN816" s="53" t="s">
        <v>1769</v>
      </c>
      <c r="AO816" s="53" t="s">
        <v>641</v>
      </c>
    </row>
    <row r="817" spans="1:41" x14ac:dyDescent="0.25">
      <c r="A817" s="53" t="s">
        <v>21</v>
      </c>
      <c r="B817" s="53" t="s">
        <v>1872</v>
      </c>
      <c r="C817" s="53" t="s">
        <v>1873</v>
      </c>
      <c r="D817" s="53" t="s">
        <v>1841</v>
      </c>
      <c r="E817" s="53" t="s">
        <v>1842</v>
      </c>
      <c r="F817" s="53" t="s">
        <v>775</v>
      </c>
      <c r="G817" s="53" t="s">
        <v>1813</v>
      </c>
      <c r="H817" s="53" t="s">
        <v>775</v>
      </c>
      <c r="I817" s="53" t="s">
        <v>1813</v>
      </c>
      <c r="J817" s="53" t="s">
        <v>1843</v>
      </c>
      <c r="K817" s="53" t="s">
        <v>1844</v>
      </c>
      <c r="L817" s="53" t="s">
        <v>1874</v>
      </c>
      <c r="M817" s="53" t="s">
        <v>1816</v>
      </c>
      <c r="N817" s="53" t="s">
        <v>1817</v>
      </c>
      <c r="O817" s="53" t="s">
        <v>1818</v>
      </c>
      <c r="P817" s="53" t="s">
        <v>1819</v>
      </c>
      <c r="Q817" s="53" t="s">
        <v>1820</v>
      </c>
      <c r="R817" s="53" t="s">
        <v>1821</v>
      </c>
      <c r="S817" s="53" t="s">
        <v>1875</v>
      </c>
      <c r="T817" s="53" t="s">
        <v>1876</v>
      </c>
      <c r="U817" s="53" t="s">
        <v>1824</v>
      </c>
      <c r="V817" s="53" t="s">
        <v>1825</v>
      </c>
      <c r="W817" s="53" t="s">
        <v>1832</v>
      </c>
      <c r="X817" s="53" t="s">
        <v>1825</v>
      </c>
      <c r="Y817" s="53" t="s">
        <v>1827</v>
      </c>
      <c r="Z817" s="53">
        <v>4.07</v>
      </c>
      <c r="AA817" s="53">
        <v>4.07</v>
      </c>
      <c r="AB817" s="53">
        <v>0</v>
      </c>
      <c r="AC817" s="53">
        <v>4.07</v>
      </c>
      <c r="AD817" s="53">
        <v>0</v>
      </c>
      <c r="AE817" s="53">
        <v>0</v>
      </c>
      <c r="AF817" s="53" t="s">
        <v>1828</v>
      </c>
      <c r="AG817" s="53" t="s">
        <v>1843</v>
      </c>
      <c r="AH817" s="53" t="s">
        <v>1844</v>
      </c>
      <c r="AI817" s="53" t="s">
        <v>1849</v>
      </c>
      <c r="AJ817" s="53" t="s">
        <v>1824</v>
      </c>
      <c r="AK817" s="53" t="s">
        <v>496</v>
      </c>
      <c r="AL817" s="53" t="s">
        <v>1830</v>
      </c>
      <c r="AM817" s="53" t="s">
        <v>1831</v>
      </c>
      <c r="AN817" s="53" t="s">
        <v>1769</v>
      </c>
      <c r="AO817" s="53" t="s">
        <v>641</v>
      </c>
    </row>
    <row r="818" spans="1:41" x14ac:dyDescent="0.25">
      <c r="A818" s="53" t="s">
        <v>21</v>
      </c>
      <c r="B818" s="53" t="s">
        <v>1872</v>
      </c>
      <c r="C818" s="53" t="s">
        <v>1873</v>
      </c>
      <c r="D818" s="53" t="s">
        <v>1841</v>
      </c>
      <c r="E818" s="53" t="s">
        <v>1842</v>
      </c>
      <c r="F818" s="53" t="s">
        <v>775</v>
      </c>
      <c r="G818" s="53" t="s">
        <v>1813</v>
      </c>
      <c r="H818" s="53" t="s">
        <v>775</v>
      </c>
      <c r="I818" s="53" t="s">
        <v>1813</v>
      </c>
      <c r="J818" s="53" t="s">
        <v>1843</v>
      </c>
      <c r="K818" s="53" t="s">
        <v>1844</v>
      </c>
      <c r="L818" s="53" t="s">
        <v>1874</v>
      </c>
      <c r="M818" s="53" t="s">
        <v>1816</v>
      </c>
      <c r="N818" s="53" t="s">
        <v>1817</v>
      </c>
      <c r="O818" s="53" t="s">
        <v>1818</v>
      </c>
      <c r="P818" s="53" t="s">
        <v>1819</v>
      </c>
      <c r="Q818" s="53" t="s">
        <v>1820</v>
      </c>
      <c r="R818" s="53" t="s">
        <v>1821</v>
      </c>
      <c r="S818" s="53" t="s">
        <v>1875</v>
      </c>
      <c r="T818" s="53" t="s">
        <v>1876</v>
      </c>
      <c r="U818" s="53" t="s">
        <v>1824</v>
      </c>
      <c r="V818" s="53" t="s">
        <v>1825</v>
      </c>
      <c r="W818" s="53" t="s">
        <v>1837</v>
      </c>
      <c r="X818" s="53" t="s">
        <v>1825</v>
      </c>
      <c r="Y818" s="53" t="s">
        <v>1827</v>
      </c>
      <c r="Z818" s="53">
        <v>0.63</v>
      </c>
      <c r="AA818" s="53">
        <v>0.63</v>
      </c>
      <c r="AB818" s="53">
        <v>0</v>
      </c>
      <c r="AC818" s="53">
        <v>0.63</v>
      </c>
      <c r="AD818" s="53">
        <v>0</v>
      </c>
      <c r="AE818" s="53">
        <v>0</v>
      </c>
      <c r="AF818" s="53" t="s">
        <v>1828</v>
      </c>
      <c r="AG818" s="53" t="s">
        <v>1843</v>
      </c>
      <c r="AH818" s="53" t="s">
        <v>1844</v>
      </c>
      <c r="AI818" s="53" t="s">
        <v>1849</v>
      </c>
      <c r="AJ818" s="53" t="s">
        <v>1824</v>
      </c>
      <c r="AK818" s="53" t="s">
        <v>496</v>
      </c>
      <c r="AL818" s="53" t="s">
        <v>1830</v>
      </c>
      <c r="AM818" s="53" t="s">
        <v>1831</v>
      </c>
      <c r="AN818" s="53" t="s">
        <v>1769</v>
      </c>
      <c r="AO818" s="53" t="s">
        <v>641</v>
      </c>
    </row>
    <row r="819" spans="1:41" x14ac:dyDescent="0.25">
      <c r="A819" s="53" t="s">
        <v>21</v>
      </c>
      <c r="B819" s="53" t="s">
        <v>1872</v>
      </c>
      <c r="C819" s="53" t="s">
        <v>1873</v>
      </c>
      <c r="D819" s="53" t="s">
        <v>1841</v>
      </c>
      <c r="E819" s="53" t="s">
        <v>1842</v>
      </c>
      <c r="F819" s="53" t="s">
        <v>775</v>
      </c>
      <c r="G819" s="53" t="s">
        <v>1813</v>
      </c>
      <c r="H819" s="53" t="s">
        <v>775</v>
      </c>
      <c r="I819" s="53" t="s">
        <v>1813</v>
      </c>
      <c r="J819" s="53" t="s">
        <v>1843</v>
      </c>
      <c r="K819" s="53" t="s">
        <v>1844</v>
      </c>
      <c r="L819" s="53" t="s">
        <v>1874</v>
      </c>
      <c r="M819" s="53" t="s">
        <v>1816</v>
      </c>
      <c r="N819" s="53" t="s">
        <v>1817</v>
      </c>
      <c r="O819" s="53" t="s">
        <v>1818</v>
      </c>
      <c r="P819" s="53" t="s">
        <v>1819</v>
      </c>
      <c r="Q819" s="53" t="s">
        <v>1820</v>
      </c>
      <c r="R819" s="53" t="s">
        <v>1821</v>
      </c>
      <c r="S819" s="53" t="s">
        <v>1875</v>
      </c>
      <c r="T819" s="53" t="s">
        <v>1876</v>
      </c>
      <c r="U819" s="53" t="s">
        <v>1824</v>
      </c>
      <c r="V819" s="53" t="s">
        <v>1825</v>
      </c>
      <c r="W819" s="53" t="s">
        <v>1838</v>
      </c>
      <c r="X819" s="53" t="s">
        <v>1825</v>
      </c>
      <c r="Y819" s="53" t="s">
        <v>1827</v>
      </c>
      <c r="Z819" s="53">
        <v>0.03</v>
      </c>
      <c r="AA819" s="53">
        <v>0.03</v>
      </c>
      <c r="AB819" s="53">
        <v>0</v>
      </c>
      <c r="AC819" s="53">
        <v>0.03</v>
      </c>
      <c r="AD819" s="53">
        <v>0</v>
      </c>
      <c r="AE819" s="53">
        <v>0</v>
      </c>
      <c r="AF819" s="53" t="s">
        <v>1828</v>
      </c>
      <c r="AG819" s="53" t="s">
        <v>1843</v>
      </c>
      <c r="AH819" s="53" t="s">
        <v>1844</v>
      </c>
      <c r="AI819" s="53" t="s">
        <v>1849</v>
      </c>
      <c r="AJ819" s="53" t="s">
        <v>1824</v>
      </c>
      <c r="AK819" s="53" t="s">
        <v>496</v>
      </c>
      <c r="AL819" s="53" t="s">
        <v>1830</v>
      </c>
      <c r="AM819" s="53" t="s">
        <v>1831</v>
      </c>
      <c r="AN819" s="53" t="s">
        <v>1769</v>
      </c>
      <c r="AO819" s="53" t="s">
        <v>641</v>
      </c>
    </row>
    <row r="820" spans="1:41" x14ac:dyDescent="0.25">
      <c r="A820" s="53" t="s">
        <v>21</v>
      </c>
      <c r="B820" s="53" t="s">
        <v>1872</v>
      </c>
      <c r="C820" s="53" t="s">
        <v>1873</v>
      </c>
      <c r="D820" s="53" t="s">
        <v>1841</v>
      </c>
      <c r="E820" s="53" t="s">
        <v>1842</v>
      </c>
      <c r="F820" s="53" t="s">
        <v>775</v>
      </c>
      <c r="G820" s="53" t="s">
        <v>1813</v>
      </c>
      <c r="H820" s="53" t="s">
        <v>775</v>
      </c>
      <c r="I820" s="53" t="s">
        <v>1813</v>
      </c>
      <c r="J820" s="53" t="s">
        <v>1843</v>
      </c>
      <c r="K820" s="53" t="s">
        <v>1844</v>
      </c>
      <c r="L820" s="53" t="s">
        <v>1874</v>
      </c>
      <c r="M820" s="53" t="s">
        <v>1816</v>
      </c>
      <c r="N820" s="53" t="s">
        <v>1817</v>
      </c>
      <c r="O820" s="53" t="s">
        <v>1818</v>
      </c>
      <c r="P820" s="53" t="s">
        <v>1819</v>
      </c>
      <c r="Q820" s="53" t="s">
        <v>1820</v>
      </c>
      <c r="R820" s="53" t="s">
        <v>1821</v>
      </c>
      <c r="S820" s="53" t="s">
        <v>1875</v>
      </c>
      <c r="T820" s="53" t="s">
        <v>1876</v>
      </c>
      <c r="U820" s="53" t="s">
        <v>1824</v>
      </c>
      <c r="V820" s="53" t="s">
        <v>1825</v>
      </c>
      <c r="W820" s="53" t="s">
        <v>1848</v>
      </c>
      <c r="X820" s="53" t="s">
        <v>1825</v>
      </c>
      <c r="Y820" s="53" t="s">
        <v>1827</v>
      </c>
      <c r="Z820" s="53">
        <v>2902.54</v>
      </c>
      <c r="AA820" s="53">
        <v>2902.54</v>
      </c>
      <c r="AB820" s="53">
        <v>0</v>
      </c>
      <c r="AC820" s="53">
        <v>2902.54</v>
      </c>
      <c r="AD820" s="53">
        <v>0</v>
      </c>
      <c r="AE820" s="53">
        <v>0</v>
      </c>
      <c r="AF820" s="53" t="s">
        <v>1828</v>
      </c>
      <c r="AG820" s="53" t="s">
        <v>1843</v>
      </c>
      <c r="AH820" s="53" t="s">
        <v>1844</v>
      </c>
      <c r="AI820" s="53" t="s">
        <v>1849</v>
      </c>
      <c r="AJ820" s="53" t="s">
        <v>1824</v>
      </c>
      <c r="AK820" s="53" t="s">
        <v>496</v>
      </c>
      <c r="AL820" s="53" t="s">
        <v>1830</v>
      </c>
      <c r="AM820" s="53" t="s">
        <v>1831</v>
      </c>
      <c r="AN820" s="53" t="s">
        <v>1769</v>
      </c>
      <c r="AO820" s="53" t="s">
        <v>641</v>
      </c>
    </row>
    <row r="821" spans="1:41" x14ac:dyDescent="0.25">
      <c r="A821" s="53" t="s">
        <v>21</v>
      </c>
      <c r="B821" s="53" t="s">
        <v>1877</v>
      </c>
      <c r="C821" s="53" t="s">
        <v>1878</v>
      </c>
      <c r="D821" s="53" t="s">
        <v>1841</v>
      </c>
      <c r="E821" s="53" t="s">
        <v>1842</v>
      </c>
      <c r="F821" s="53" t="s">
        <v>775</v>
      </c>
      <c r="G821" s="53" t="s">
        <v>1813</v>
      </c>
      <c r="H821" s="53" t="s">
        <v>775</v>
      </c>
      <c r="I821" s="53" t="s">
        <v>1813</v>
      </c>
      <c r="J821" s="53" t="s">
        <v>1843</v>
      </c>
      <c r="K821" s="53" t="s">
        <v>1844</v>
      </c>
      <c r="L821" s="53" t="s">
        <v>1879</v>
      </c>
      <c r="M821" s="53" t="s">
        <v>1816</v>
      </c>
      <c r="N821" s="53" t="s">
        <v>1817</v>
      </c>
      <c r="O821" s="53" t="s">
        <v>1818</v>
      </c>
      <c r="P821" s="53" t="s">
        <v>1819</v>
      </c>
      <c r="Q821" s="53" t="s">
        <v>1820</v>
      </c>
      <c r="R821" s="53" t="s">
        <v>1821</v>
      </c>
      <c r="S821" s="53" t="s">
        <v>1880</v>
      </c>
      <c r="T821" s="53" t="s">
        <v>1881</v>
      </c>
      <c r="U821" s="53" t="s">
        <v>1824</v>
      </c>
      <c r="V821" s="53" t="s">
        <v>1825</v>
      </c>
      <c r="W821" s="53" t="s">
        <v>1826</v>
      </c>
      <c r="X821" s="53" t="s">
        <v>1825</v>
      </c>
      <c r="Y821" s="53" t="s">
        <v>1827</v>
      </c>
      <c r="Z821" s="53">
        <v>95.47</v>
      </c>
      <c r="AA821" s="53">
        <v>95.47</v>
      </c>
      <c r="AB821" s="53">
        <v>0</v>
      </c>
      <c r="AC821" s="53">
        <v>95.47</v>
      </c>
      <c r="AD821" s="53">
        <v>0</v>
      </c>
      <c r="AE821" s="53">
        <v>0</v>
      </c>
      <c r="AF821" s="53" t="s">
        <v>1828</v>
      </c>
      <c r="AG821" s="53" t="s">
        <v>1843</v>
      </c>
      <c r="AH821" s="53" t="s">
        <v>1844</v>
      </c>
      <c r="AI821" s="53" t="s">
        <v>1849</v>
      </c>
      <c r="AJ821" s="53" t="s">
        <v>1824</v>
      </c>
      <c r="AK821" s="53" t="s">
        <v>496</v>
      </c>
      <c r="AL821" s="53" t="s">
        <v>1830</v>
      </c>
      <c r="AM821" s="53" t="s">
        <v>1831</v>
      </c>
      <c r="AN821" s="53" t="s">
        <v>1769</v>
      </c>
      <c r="AO821" s="53" t="s">
        <v>641</v>
      </c>
    </row>
    <row r="822" spans="1:41" x14ac:dyDescent="0.25">
      <c r="A822" s="53" t="s">
        <v>21</v>
      </c>
      <c r="B822" s="53" t="s">
        <v>1877</v>
      </c>
      <c r="C822" s="53" t="s">
        <v>1878</v>
      </c>
      <c r="D822" s="53" t="s">
        <v>1841</v>
      </c>
      <c r="E822" s="53" t="s">
        <v>1842</v>
      </c>
      <c r="F822" s="53" t="s">
        <v>775</v>
      </c>
      <c r="G822" s="53" t="s">
        <v>1813</v>
      </c>
      <c r="H822" s="53" t="s">
        <v>775</v>
      </c>
      <c r="I822" s="53" t="s">
        <v>1813</v>
      </c>
      <c r="J822" s="53" t="s">
        <v>1843</v>
      </c>
      <c r="K822" s="53" t="s">
        <v>1844</v>
      </c>
      <c r="L822" s="53" t="s">
        <v>1879</v>
      </c>
      <c r="M822" s="53" t="s">
        <v>1816</v>
      </c>
      <c r="N822" s="53" t="s">
        <v>1817</v>
      </c>
      <c r="O822" s="53" t="s">
        <v>1818</v>
      </c>
      <c r="P822" s="53" t="s">
        <v>1819</v>
      </c>
      <c r="Q822" s="53" t="s">
        <v>1820</v>
      </c>
      <c r="R822" s="53" t="s">
        <v>1821</v>
      </c>
      <c r="S822" s="53" t="s">
        <v>1880</v>
      </c>
      <c r="T822" s="53" t="s">
        <v>1881</v>
      </c>
      <c r="U822" s="53" t="s">
        <v>1824</v>
      </c>
      <c r="V822" s="53" t="s">
        <v>1825</v>
      </c>
      <c r="W822" s="53" t="s">
        <v>1832</v>
      </c>
      <c r="X822" s="53" t="s">
        <v>1825</v>
      </c>
      <c r="Y822" s="53" t="s">
        <v>1827</v>
      </c>
      <c r="Z822" s="53">
        <v>89.6</v>
      </c>
      <c r="AA822" s="53">
        <v>89.6</v>
      </c>
      <c r="AB822" s="53">
        <v>0</v>
      </c>
      <c r="AC822" s="53">
        <v>89.6</v>
      </c>
      <c r="AD822" s="53">
        <v>0</v>
      </c>
      <c r="AE822" s="53">
        <v>0</v>
      </c>
      <c r="AF822" s="53" t="s">
        <v>1828</v>
      </c>
      <c r="AG822" s="53" t="s">
        <v>1843</v>
      </c>
      <c r="AH822" s="53" t="s">
        <v>1844</v>
      </c>
      <c r="AI822" s="53" t="s">
        <v>1849</v>
      </c>
      <c r="AJ822" s="53" t="s">
        <v>1824</v>
      </c>
      <c r="AK822" s="53" t="s">
        <v>496</v>
      </c>
      <c r="AL822" s="53" t="s">
        <v>1830</v>
      </c>
      <c r="AM822" s="53" t="s">
        <v>1831</v>
      </c>
      <c r="AN822" s="53" t="s">
        <v>1769</v>
      </c>
      <c r="AO822" s="53" t="s">
        <v>641</v>
      </c>
    </row>
    <row r="823" spans="1:41" x14ac:dyDescent="0.25">
      <c r="A823" s="53" t="s">
        <v>21</v>
      </c>
      <c r="B823" s="53" t="s">
        <v>1877</v>
      </c>
      <c r="C823" s="53" t="s">
        <v>1878</v>
      </c>
      <c r="D823" s="53" t="s">
        <v>1841</v>
      </c>
      <c r="E823" s="53" t="s">
        <v>1842</v>
      </c>
      <c r="F823" s="53" t="s">
        <v>775</v>
      </c>
      <c r="G823" s="53" t="s">
        <v>1813</v>
      </c>
      <c r="H823" s="53" t="s">
        <v>775</v>
      </c>
      <c r="I823" s="53" t="s">
        <v>1813</v>
      </c>
      <c r="J823" s="53" t="s">
        <v>1843</v>
      </c>
      <c r="K823" s="53" t="s">
        <v>1844</v>
      </c>
      <c r="L823" s="53" t="s">
        <v>1879</v>
      </c>
      <c r="M823" s="53" t="s">
        <v>1816</v>
      </c>
      <c r="N823" s="53" t="s">
        <v>1817</v>
      </c>
      <c r="O823" s="53" t="s">
        <v>1818</v>
      </c>
      <c r="P823" s="53" t="s">
        <v>1819</v>
      </c>
      <c r="Q823" s="53" t="s">
        <v>1820</v>
      </c>
      <c r="R823" s="53" t="s">
        <v>1821</v>
      </c>
      <c r="S823" s="53" t="s">
        <v>1880</v>
      </c>
      <c r="T823" s="53" t="s">
        <v>1881</v>
      </c>
      <c r="U823" s="53" t="s">
        <v>1824</v>
      </c>
      <c r="V823" s="53" t="s">
        <v>1825</v>
      </c>
      <c r="W823" s="53" t="s">
        <v>1837</v>
      </c>
      <c r="X823" s="53" t="s">
        <v>1825</v>
      </c>
      <c r="Y823" s="53" t="s">
        <v>1827</v>
      </c>
      <c r="Z823" s="53">
        <v>119.28</v>
      </c>
      <c r="AA823" s="53">
        <v>119.28</v>
      </c>
      <c r="AB823" s="53">
        <v>0</v>
      </c>
      <c r="AC823" s="53">
        <v>119.28</v>
      </c>
      <c r="AD823" s="53">
        <v>0</v>
      </c>
      <c r="AE823" s="53">
        <v>0</v>
      </c>
      <c r="AF823" s="53" t="s">
        <v>1828</v>
      </c>
      <c r="AG823" s="53" t="s">
        <v>1843</v>
      </c>
      <c r="AH823" s="53" t="s">
        <v>1844</v>
      </c>
      <c r="AI823" s="53" t="s">
        <v>1849</v>
      </c>
      <c r="AJ823" s="53" t="s">
        <v>1824</v>
      </c>
      <c r="AK823" s="53" t="s">
        <v>496</v>
      </c>
      <c r="AL823" s="53" t="s">
        <v>1830</v>
      </c>
      <c r="AM823" s="53" t="s">
        <v>1831</v>
      </c>
      <c r="AN823" s="53" t="s">
        <v>1769</v>
      </c>
      <c r="AO823" s="53" t="s">
        <v>641</v>
      </c>
    </row>
    <row r="824" spans="1:41" x14ac:dyDescent="0.25">
      <c r="A824" s="53" t="s">
        <v>21</v>
      </c>
      <c r="B824" s="53" t="s">
        <v>1877</v>
      </c>
      <c r="C824" s="53" t="s">
        <v>1878</v>
      </c>
      <c r="D824" s="53" t="s">
        <v>1841</v>
      </c>
      <c r="E824" s="53" t="s">
        <v>1842</v>
      </c>
      <c r="F824" s="53" t="s">
        <v>775</v>
      </c>
      <c r="G824" s="53" t="s">
        <v>1813</v>
      </c>
      <c r="H824" s="53" t="s">
        <v>775</v>
      </c>
      <c r="I824" s="53" t="s">
        <v>1813</v>
      </c>
      <c r="J824" s="53" t="s">
        <v>1843</v>
      </c>
      <c r="K824" s="53" t="s">
        <v>1844</v>
      </c>
      <c r="L824" s="53" t="s">
        <v>1879</v>
      </c>
      <c r="M824" s="53" t="s">
        <v>1816</v>
      </c>
      <c r="N824" s="53" t="s">
        <v>1817</v>
      </c>
      <c r="O824" s="53" t="s">
        <v>1818</v>
      </c>
      <c r="P824" s="53" t="s">
        <v>1819</v>
      </c>
      <c r="Q824" s="53" t="s">
        <v>1820</v>
      </c>
      <c r="R824" s="53" t="s">
        <v>1821</v>
      </c>
      <c r="S824" s="53" t="s">
        <v>1880</v>
      </c>
      <c r="T824" s="53" t="s">
        <v>1881</v>
      </c>
      <c r="U824" s="53" t="s">
        <v>1824</v>
      </c>
      <c r="V824" s="53" t="s">
        <v>1825</v>
      </c>
      <c r="W824" s="53" t="s">
        <v>1838</v>
      </c>
      <c r="X824" s="53" t="s">
        <v>1825</v>
      </c>
      <c r="Y824" s="53" t="s">
        <v>1827</v>
      </c>
      <c r="Z824" s="53">
        <v>40.85</v>
      </c>
      <c r="AA824" s="53">
        <v>40.85</v>
      </c>
      <c r="AB824" s="53">
        <v>0</v>
      </c>
      <c r="AC824" s="53">
        <v>40.85</v>
      </c>
      <c r="AD824" s="53">
        <v>0</v>
      </c>
      <c r="AE824" s="53">
        <v>0</v>
      </c>
      <c r="AF824" s="53" t="s">
        <v>1828</v>
      </c>
      <c r="AG824" s="53" t="s">
        <v>1843</v>
      </c>
      <c r="AH824" s="53" t="s">
        <v>1844</v>
      </c>
      <c r="AI824" s="53" t="s">
        <v>1849</v>
      </c>
      <c r="AJ824" s="53" t="s">
        <v>1824</v>
      </c>
      <c r="AK824" s="53" t="s">
        <v>496</v>
      </c>
      <c r="AL824" s="53" t="s">
        <v>1830</v>
      </c>
      <c r="AM824" s="53" t="s">
        <v>1831</v>
      </c>
      <c r="AN824" s="53" t="s">
        <v>1769</v>
      </c>
      <c r="AO824" s="53" t="s">
        <v>641</v>
      </c>
    </row>
    <row r="825" spans="1:41" x14ac:dyDescent="0.25">
      <c r="A825" s="53" t="s">
        <v>21</v>
      </c>
      <c r="B825" s="53" t="s">
        <v>1882</v>
      </c>
      <c r="C825" s="53" t="s">
        <v>1883</v>
      </c>
      <c r="D825" s="53" t="s">
        <v>1841</v>
      </c>
      <c r="E825" s="53" t="s">
        <v>1842</v>
      </c>
      <c r="F825" s="53" t="s">
        <v>775</v>
      </c>
      <c r="G825" s="53" t="s">
        <v>1813</v>
      </c>
      <c r="H825" s="53" t="s">
        <v>775</v>
      </c>
      <c r="I825" s="53" t="s">
        <v>1813</v>
      </c>
      <c r="J825" s="53" t="s">
        <v>1843</v>
      </c>
      <c r="K825" s="53" t="s">
        <v>1844</v>
      </c>
      <c r="L825" s="53" t="s">
        <v>1884</v>
      </c>
      <c r="M825" s="53" t="s">
        <v>1816</v>
      </c>
      <c r="N825" s="53" t="s">
        <v>1817</v>
      </c>
      <c r="O825" s="53" t="s">
        <v>1818</v>
      </c>
      <c r="P825" s="53" t="s">
        <v>1819</v>
      </c>
      <c r="Q825" s="53" t="s">
        <v>1820</v>
      </c>
      <c r="R825" s="53" t="s">
        <v>1821</v>
      </c>
      <c r="S825" s="53" t="s">
        <v>1885</v>
      </c>
      <c r="T825" s="53" t="s">
        <v>1886</v>
      </c>
      <c r="U825" s="53" t="s">
        <v>1824</v>
      </c>
      <c r="V825" s="53" t="s">
        <v>1825</v>
      </c>
      <c r="W825" s="53" t="s">
        <v>1826</v>
      </c>
      <c r="X825" s="53" t="s">
        <v>1825</v>
      </c>
      <c r="Y825" s="53" t="s">
        <v>1827</v>
      </c>
      <c r="Z825" s="53">
        <v>595.29</v>
      </c>
      <c r="AA825" s="53">
        <v>595.29</v>
      </c>
      <c r="AB825" s="53">
        <v>0</v>
      </c>
      <c r="AC825" s="53">
        <v>595.29</v>
      </c>
      <c r="AD825" s="53">
        <v>0</v>
      </c>
      <c r="AE825" s="53">
        <v>0</v>
      </c>
      <c r="AF825" s="53" t="s">
        <v>1828</v>
      </c>
      <c r="AG825" s="53" t="s">
        <v>1843</v>
      </c>
      <c r="AH825" s="53" t="s">
        <v>1844</v>
      </c>
      <c r="AI825" s="53" t="s">
        <v>1849</v>
      </c>
      <c r="AJ825" s="53" t="s">
        <v>1824</v>
      </c>
      <c r="AK825" s="53" t="s">
        <v>496</v>
      </c>
      <c r="AL825" s="53" t="s">
        <v>1830</v>
      </c>
      <c r="AM825" s="53" t="s">
        <v>1831</v>
      </c>
      <c r="AN825" s="53" t="s">
        <v>1769</v>
      </c>
      <c r="AO825" s="53" t="s">
        <v>641</v>
      </c>
    </row>
    <row r="826" spans="1:41" x14ac:dyDescent="0.25">
      <c r="A826" s="53" t="s">
        <v>21</v>
      </c>
      <c r="B826" s="53" t="s">
        <v>1882</v>
      </c>
      <c r="C826" s="53" t="s">
        <v>1883</v>
      </c>
      <c r="D826" s="53" t="s">
        <v>1841</v>
      </c>
      <c r="E826" s="53" t="s">
        <v>1842</v>
      </c>
      <c r="F826" s="53" t="s">
        <v>775</v>
      </c>
      <c r="G826" s="53" t="s">
        <v>1813</v>
      </c>
      <c r="H826" s="53" t="s">
        <v>775</v>
      </c>
      <c r="I826" s="53" t="s">
        <v>1813</v>
      </c>
      <c r="J826" s="53" t="s">
        <v>1843</v>
      </c>
      <c r="K826" s="53" t="s">
        <v>1844</v>
      </c>
      <c r="L826" s="53" t="s">
        <v>1884</v>
      </c>
      <c r="M826" s="53" t="s">
        <v>1816</v>
      </c>
      <c r="N826" s="53" t="s">
        <v>1817</v>
      </c>
      <c r="O826" s="53" t="s">
        <v>1818</v>
      </c>
      <c r="P826" s="53" t="s">
        <v>1819</v>
      </c>
      <c r="Q826" s="53" t="s">
        <v>1820</v>
      </c>
      <c r="R826" s="53" t="s">
        <v>1821</v>
      </c>
      <c r="S826" s="53" t="s">
        <v>1885</v>
      </c>
      <c r="T826" s="53" t="s">
        <v>1886</v>
      </c>
      <c r="U826" s="53" t="s">
        <v>1824</v>
      </c>
      <c r="V826" s="53" t="s">
        <v>1825</v>
      </c>
      <c r="W826" s="53" t="s">
        <v>1832</v>
      </c>
      <c r="X826" s="53" t="s">
        <v>1825</v>
      </c>
      <c r="Y826" s="53" t="s">
        <v>1827</v>
      </c>
      <c r="Z826" s="53">
        <v>199.67</v>
      </c>
      <c r="AA826" s="53">
        <v>199.67</v>
      </c>
      <c r="AB826" s="53">
        <v>0</v>
      </c>
      <c r="AC826" s="53">
        <v>199.67</v>
      </c>
      <c r="AD826" s="53">
        <v>0</v>
      </c>
      <c r="AE826" s="53">
        <v>0</v>
      </c>
      <c r="AF826" s="53" t="s">
        <v>1828</v>
      </c>
      <c r="AG826" s="53" t="s">
        <v>1843</v>
      </c>
      <c r="AH826" s="53" t="s">
        <v>1844</v>
      </c>
      <c r="AI826" s="53" t="s">
        <v>1849</v>
      </c>
      <c r="AJ826" s="53" t="s">
        <v>1824</v>
      </c>
      <c r="AK826" s="53" t="s">
        <v>496</v>
      </c>
      <c r="AL826" s="53" t="s">
        <v>1830</v>
      </c>
      <c r="AM826" s="53" t="s">
        <v>1831</v>
      </c>
      <c r="AN826" s="53" t="s">
        <v>1769</v>
      </c>
      <c r="AO826" s="53" t="s">
        <v>641</v>
      </c>
    </row>
    <row r="827" spans="1:41" x14ac:dyDescent="0.25">
      <c r="A827" s="53" t="s">
        <v>21</v>
      </c>
      <c r="B827" s="53" t="s">
        <v>1882</v>
      </c>
      <c r="C827" s="53" t="s">
        <v>1883</v>
      </c>
      <c r="D827" s="53" t="s">
        <v>1841</v>
      </c>
      <c r="E827" s="53" t="s">
        <v>1842</v>
      </c>
      <c r="F827" s="53" t="s">
        <v>775</v>
      </c>
      <c r="G827" s="53" t="s">
        <v>1813</v>
      </c>
      <c r="H827" s="53" t="s">
        <v>775</v>
      </c>
      <c r="I827" s="53" t="s">
        <v>1813</v>
      </c>
      <c r="J827" s="53" t="s">
        <v>1843</v>
      </c>
      <c r="K827" s="53" t="s">
        <v>1844</v>
      </c>
      <c r="L827" s="53" t="s">
        <v>1884</v>
      </c>
      <c r="M827" s="53" t="s">
        <v>1816</v>
      </c>
      <c r="N827" s="53" t="s">
        <v>1817</v>
      </c>
      <c r="O827" s="53" t="s">
        <v>1818</v>
      </c>
      <c r="P827" s="53" t="s">
        <v>1819</v>
      </c>
      <c r="Q827" s="53" t="s">
        <v>1820</v>
      </c>
      <c r="R827" s="53" t="s">
        <v>1821</v>
      </c>
      <c r="S827" s="53" t="s">
        <v>1885</v>
      </c>
      <c r="T827" s="53" t="s">
        <v>1886</v>
      </c>
      <c r="U827" s="53" t="s">
        <v>1824</v>
      </c>
      <c r="V827" s="53" t="s">
        <v>1825</v>
      </c>
      <c r="W827" s="53" t="s">
        <v>1837</v>
      </c>
      <c r="X827" s="53" t="s">
        <v>1825</v>
      </c>
      <c r="Y827" s="53" t="s">
        <v>1827</v>
      </c>
      <c r="Z827" s="53">
        <v>112.9</v>
      </c>
      <c r="AA827" s="53">
        <v>112.9</v>
      </c>
      <c r="AB827" s="53">
        <v>0</v>
      </c>
      <c r="AC827" s="53">
        <v>112.9</v>
      </c>
      <c r="AD827" s="53">
        <v>0</v>
      </c>
      <c r="AE827" s="53">
        <v>0</v>
      </c>
      <c r="AF827" s="53" t="s">
        <v>1828</v>
      </c>
      <c r="AG827" s="53" t="s">
        <v>1843</v>
      </c>
      <c r="AH827" s="53" t="s">
        <v>1844</v>
      </c>
      <c r="AI827" s="53" t="s">
        <v>1849</v>
      </c>
      <c r="AJ827" s="53" t="s">
        <v>1824</v>
      </c>
      <c r="AK827" s="53" t="s">
        <v>496</v>
      </c>
      <c r="AL827" s="53" t="s">
        <v>1830</v>
      </c>
      <c r="AM827" s="53" t="s">
        <v>1831</v>
      </c>
      <c r="AN827" s="53" t="s">
        <v>1769</v>
      </c>
      <c r="AO827" s="53" t="s">
        <v>641</v>
      </c>
    </row>
    <row r="828" spans="1:41" x14ac:dyDescent="0.25">
      <c r="A828" s="53" t="s">
        <v>21</v>
      </c>
      <c r="B828" s="53" t="s">
        <v>1882</v>
      </c>
      <c r="C828" s="53" t="s">
        <v>1883</v>
      </c>
      <c r="D828" s="53" t="s">
        <v>1841</v>
      </c>
      <c r="E828" s="53" t="s">
        <v>1842</v>
      </c>
      <c r="F828" s="53" t="s">
        <v>775</v>
      </c>
      <c r="G828" s="53" t="s">
        <v>1813</v>
      </c>
      <c r="H828" s="53" t="s">
        <v>775</v>
      </c>
      <c r="I828" s="53" t="s">
        <v>1813</v>
      </c>
      <c r="J828" s="53" t="s">
        <v>1843</v>
      </c>
      <c r="K828" s="53" t="s">
        <v>1844</v>
      </c>
      <c r="L828" s="53" t="s">
        <v>1884</v>
      </c>
      <c r="M828" s="53" t="s">
        <v>1816</v>
      </c>
      <c r="N828" s="53" t="s">
        <v>1817</v>
      </c>
      <c r="O828" s="53" t="s">
        <v>1818</v>
      </c>
      <c r="P828" s="53" t="s">
        <v>1819</v>
      </c>
      <c r="Q828" s="53" t="s">
        <v>1820</v>
      </c>
      <c r="R828" s="53" t="s">
        <v>1821</v>
      </c>
      <c r="S828" s="53" t="s">
        <v>1885</v>
      </c>
      <c r="T828" s="53" t="s">
        <v>1886</v>
      </c>
      <c r="U828" s="53" t="s">
        <v>1824</v>
      </c>
      <c r="V828" s="53" t="s">
        <v>1825</v>
      </c>
      <c r="W828" s="53" t="s">
        <v>1838</v>
      </c>
      <c r="X828" s="53" t="s">
        <v>1825</v>
      </c>
      <c r="Y828" s="53" t="s">
        <v>1827</v>
      </c>
      <c r="Z828" s="53">
        <v>11.62</v>
      </c>
      <c r="AA828" s="53">
        <v>11.62</v>
      </c>
      <c r="AB828" s="53">
        <v>0</v>
      </c>
      <c r="AC828" s="53">
        <v>11.62</v>
      </c>
      <c r="AD828" s="53">
        <v>0</v>
      </c>
      <c r="AE828" s="53">
        <v>0</v>
      </c>
      <c r="AF828" s="53" t="s">
        <v>1828</v>
      </c>
      <c r="AG828" s="53" t="s">
        <v>1843</v>
      </c>
      <c r="AH828" s="53" t="s">
        <v>1844</v>
      </c>
      <c r="AI828" s="53" t="s">
        <v>1849</v>
      </c>
      <c r="AJ828" s="53" t="s">
        <v>1824</v>
      </c>
      <c r="AK828" s="53" t="s">
        <v>496</v>
      </c>
      <c r="AL828" s="53" t="s">
        <v>1830</v>
      </c>
      <c r="AM828" s="53" t="s">
        <v>1831</v>
      </c>
      <c r="AN828" s="53" t="s">
        <v>1769</v>
      </c>
      <c r="AO828" s="53" t="s">
        <v>641</v>
      </c>
    </row>
    <row r="829" spans="1:41" x14ac:dyDescent="0.25">
      <c r="A829" s="53" t="s">
        <v>21</v>
      </c>
      <c r="B829" s="53" t="s">
        <v>1887</v>
      </c>
      <c r="C829" s="53" t="s">
        <v>1888</v>
      </c>
      <c r="D829" s="53" t="s">
        <v>1889</v>
      </c>
      <c r="E829" s="53" t="s">
        <v>1890</v>
      </c>
      <c r="F829" s="53" t="s">
        <v>775</v>
      </c>
      <c r="G829" s="53" t="s">
        <v>1813</v>
      </c>
      <c r="H829" s="53" t="s">
        <v>775</v>
      </c>
      <c r="I829" s="53" t="s">
        <v>1813</v>
      </c>
      <c r="J829" s="53" t="s">
        <v>1891</v>
      </c>
      <c r="K829" s="53" t="s">
        <v>1988</v>
      </c>
      <c r="L829" s="53" t="s">
        <v>1893</v>
      </c>
      <c r="M829" s="53" t="s">
        <v>1816</v>
      </c>
      <c r="N829" s="53" t="s">
        <v>1817</v>
      </c>
      <c r="O829" s="53" t="s">
        <v>1818</v>
      </c>
      <c r="P829" s="53" t="s">
        <v>1819</v>
      </c>
      <c r="Q829" s="53" t="s">
        <v>1820</v>
      </c>
      <c r="R829" s="53" t="s">
        <v>1821</v>
      </c>
      <c r="S829" s="53" t="s">
        <v>1894</v>
      </c>
      <c r="T829" s="53" t="s">
        <v>1895</v>
      </c>
      <c r="U829" s="53" t="s">
        <v>1824</v>
      </c>
      <c r="V829" s="53" t="s">
        <v>1825</v>
      </c>
      <c r="W829" s="53" t="s">
        <v>1826</v>
      </c>
      <c r="X829" s="53" t="s">
        <v>1825</v>
      </c>
      <c r="Y829" s="53" t="s">
        <v>1827</v>
      </c>
      <c r="Z829" s="53">
        <v>258.55</v>
      </c>
      <c r="AA829" s="53">
        <v>258.55</v>
      </c>
      <c r="AB829" s="53">
        <v>0</v>
      </c>
      <c r="AC829" s="53">
        <v>258.55</v>
      </c>
      <c r="AD829" s="53">
        <v>0</v>
      </c>
      <c r="AE829" s="53">
        <v>0</v>
      </c>
      <c r="AF829" s="53" t="s">
        <v>1828</v>
      </c>
      <c r="AG829" s="53" t="s">
        <v>1891</v>
      </c>
      <c r="AH829" s="53" t="s">
        <v>1892</v>
      </c>
      <c r="AI829" s="53" t="s">
        <v>1829</v>
      </c>
      <c r="AJ829" s="53" t="s">
        <v>1824</v>
      </c>
      <c r="AK829" s="53" t="s">
        <v>496</v>
      </c>
      <c r="AL829" s="53" t="s">
        <v>1830</v>
      </c>
      <c r="AM829" s="53" t="s">
        <v>1831</v>
      </c>
      <c r="AN829" s="53" t="s">
        <v>1769</v>
      </c>
      <c r="AO829" s="53" t="s">
        <v>641</v>
      </c>
    </row>
    <row r="830" spans="1:41" x14ac:dyDescent="0.25">
      <c r="A830" s="53" t="s">
        <v>21</v>
      </c>
      <c r="B830" s="53" t="s">
        <v>1887</v>
      </c>
      <c r="C830" s="53" t="s">
        <v>1888</v>
      </c>
      <c r="D830" s="53" t="s">
        <v>1889</v>
      </c>
      <c r="E830" s="53" t="s">
        <v>1890</v>
      </c>
      <c r="F830" s="53" t="s">
        <v>775</v>
      </c>
      <c r="G830" s="53" t="s">
        <v>1813</v>
      </c>
      <c r="H830" s="53" t="s">
        <v>775</v>
      </c>
      <c r="I830" s="53" t="s">
        <v>1813</v>
      </c>
      <c r="J830" s="53" t="s">
        <v>1891</v>
      </c>
      <c r="K830" s="53" t="s">
        <v>1988</v>
      </c>
      <c r="L830" s="53" t="s">
        <v>1893</v>
      </c>
      <c r="M830" s="53" t="s">
        <v>1816</v>
      </c>
      <c r="N830" s="53" t="s">
        <v>1817</v>
      </c>
      <c r="O830" s="53" t="s">
        <v>1818</v>
      </c>
      <c r="P830" s="53" t="s">
        <v>1819</v>
      </c>
      <c r="Q830" s="53" t="s">
        <v>1820</v>
      </c>
      <c r="R830" s="53" t="s">
        <v>1821</v>
      </c>
      <c r="S830" s="53" t="s">
        <v>1894</v>
      </c>
      <c r="T830" s="53" t="s">
        <v>1895</v>
      </c>
      <c r="U830" s="53" t="s">
        <v>1824</v>
      </c>
      <c r="V830" s="53" t="s">
        <v>1825</v>
      </c>
      <c r="W830" s="53" t="s">
        <v>1832</v>
      </c>
      <c r="X830" s="53" t="s">
        <v>1825</v>
      </c>
      <c r="Y830" s="53" t="s">
        <v>1827</v>
      </c>
      <c r="Z830" s="53">
        <v>3504.32</v>
      </c>
      <c r="AA830" s="53">
        <v>3504.32</v>
      </c>
      <c r="AB830" s="53">
        <v>0</v>
      </c>
      <c r="AC830" s="53">
        <v>3504.32</v>
      </c>
      <c r="AD830" s="53">
        <v>0</v>
      </c>
      <c r="AE830" s="53">
        <v>0</v>
      </c>
      <c r="AF830" s="53" t="s">
        <v>1828</v>
      </c>
      <c r="AG830" s="53" t="s">
        <v>1891</v>
      </c>
      <c r="AH830" s="53" t="s">
        <v>1892</v>
      </c>
      <c r="AI830" s="53" t="s">
        <v>1829</v>
      </c>
      <c r="AJ830" s="53" t="s">
        <v>1824</v>
      </c>
      <c r="AK830" s="53" t="s">
        <v>496</v>
      </c>
      <c r="AL830" s="53" t="s">
        <v>1830</v>
      </c>
      <c r="AM830" s="53" t="s">
        <v>1831</v>
      </c>
      <c r="AN830" s="53" t="s">
        <v>1769</v>
      </c>
      <c r="AO830" s="53" t="s">
        <v>641</v>
      </c>
    </row>
    <row r="831" spans="1:41" x14ac:dyDescent="0.25">
      <c r="A831" s="53" t="s">
        <v>21</v>
      </c>
      <c r="B831" s="53" t="s">
        <v>1887</v>
      </c>
      <c r="C831" s="53" t="s">
        <v>1888</v>
      </c>
      <c r="D831" s="53" t="s">
        <v>1889</v>
      </c>
      <c r="E831" s="53" t="s">
        <v>1890</v>
      </c>
      <c r="F831" s="53" t="s">
        <v>775</v>
      </c>
      <c r="G831" s="53" t="s">
        <v>1813</v>
      </c>
      <c r="H831" s="53" t="s">
        <v>775</v>
      </c>
      <c r="I831" s="53" t="s">
        <v>1813</v>
      </c>
      <c r="J831" s="53" t="s">
        <v>1891</v>
      </c>
      <c r="K831" s="53" t="s">
        <v>1988</v>
      </c>
      <c r="L831" s="53" t="s">
        <v>1893</v>
      </c>
      <c r="M831" s="53" t="s">
        <v>1816</v>
      </c>
      <c r="N831" s="53" t="s">
        <v>1817</v>
      </c>
      <c r="O831" s="53" t="s">
        <v>1818</v>
      </c>
      <c r="P831" s="53" t="s">
        <v>1819</v>
      </c>
      <c r="Q831" s="53" t="s">
        <v>1820</v>
      </c>
      <c r="R831" s="53" t="s">
        <v>1821</v>
      </c>
      <c r="S831" s="53" t="s">
        <v>1894</v>
      </c>
      <c r="T831" s="53" t="s">
        <v>1895</v>
      </c>
      <c r="U831" s="53" t="s">
        <v>1824</v>
      </c>
      <c r="V831" s="53" t="s">
        <v>1825</v>
      </c>
      <c r="W831" s="53" t="s">
        <v>1833</v>
      </c>
      <c r="X831" s="53" t="s">
        <v>1835</v>
      </c>
      <c r="Y831" s="53" t="s">
        <v>1827</v>
      </c>
      <c r="Z831" s="53">
        <v>18.27</v>
      </c>
      <c r="AA831" s="53">
        <v>18.27</v>
      </c>
      <c r="AB831" s="53">
        <v>0</v>
      </c>
      <c r="AC831" s="53">
        <v>18.27</v>
      </c>
      <c r="AD831" s="53">
        <v>0</v>
      </c>
      <c r="AE831" s="53">
        <v>0</v>
      </c>
      <c r="AF831" s="53" t="s">
        <v>1828</v>
      </c>
      <c r="AG831" s="53" t="s">
        <v>1891</v>
      </c>
      <c r="AH831" s="53" t="s">
        <v>1892</v>
      </c>
      <c r="AI831" s="53" t="s">
        <v>1829</v>
      </c>
      <c r="AJ831" s="53" t="s">
        <v>1824</v>
      </c>
      <c r="AK831" s="53" t="s">
        <v>496</v>
      </c>
      <c r="AL831" s="53" t="s">
        <v>1830</v>
      </c>
      <c r="AM831" s="53" t="s">
        <v>1831</v>
      </c>
      <c r="AN831" s="53" t="s">
        <v>1769</v>
      </c>
      <c r="AO831" s="53" t="s">
        <v>641</v>
      </c>
    </row>
    <row r="832" spans="1:41" x14ac:dyDescent="0.25">
      <c r="A832" s="53" t="s">
        <v>21</v>
      </c>
      <c r="B832" s="53" t="s">
        <v>1887</v>
      </c>
      <c r="C832" s="53" t="s">
        <v>1888</v>
      </c>
      <c r="D832" s="53" t="s">
        <v>1889</v>
      </c>
      <c r="E832" s="53" t="s">
        <v>1890</v>
      </c>
      <c r="F832" s="53" t="s">
        <v>775</v>
      </c>
      <c r="G832" s="53" t="s">
        <v>1813</v>
      </c>
      <c r="H832" s="53" t="s">
        <v>775</v>
      </c>
      <c r="I832" s="53" t="s">
        <v>1813</v>
      </c>
      <c r="J832" s="53" t="s">
        <v>1891</v>
      </c>
      <c r="K832" s="53" t="s">
        <v>1988</v>
      </c>
      <c r="L832" s="53" t="s">
        <v>1893</v>
      </c>
      <c r="M832" s="53" t="s">
        <v>1816</v>
      </c>
      <c r="N832" s="53" t="s">
        <v>1817</v>
      </c>
      <c r="O832" s="53" t="s">
        <v>1818</v>
      </c>
      <c r="P832" s="53" t="s">
        <v>1819</v>
      </c>
      <c r="Q832" s="53" t="s">
        <v>1820</v>
      </c>
      <c r="R832" s="53" t="s">
        <v>1821</v>
      </c>
      <c r="S832" s="53" t="s">
        <v>1894</v>
      </c>
      <c r="T832" s="53" t="s">
        <v>1895</v>
      </c>
      <c r="U832" s="53" t="s">
        <v>1824</v>
      </c>
      <c r="V832" s="53" t="s">
        <v>1825</v>
      </c>
      <c r="W832" s="53" t="s">
        <v>1837</v>
      </c>
      <c r="X832" s="53" t="s">
        <v>1825</v>
      </c>
      <c r="Y832" s="53" t="s">
        <v>1827</v>
      </c>
      <c r="Z832" s="53">
        <v>1107.74</v>
      </c>
      <c r="AA832" s="53">
        <v>1107.74</v>
      </c>
      <c r="AB832" s="53">
        <v>0</v>
      </c>
      <c r="AC832" s="53">
        <v>1107.74</v>
      </c>
      <c r="AD832" s="53">
        <v>0</v>
      </c>
      <c r="AE832" s="53">
        <v>0</v>
      </c>
      <c r="AF832" s="53" t="s">
        <v>1828</v>
      </c>
      <c r="AG832" s="53" t="s">
        <v>1891</v>
      </c>
      <c r="AH832" s="53" t="s">
        <v>1892</v>
      </c>
      <c r="AI832" s="53" t="s">
        <v>1829</v>
      </c>
      <c r="AJ832" s="53" t="s">
        <v>1824</v>
      </c>
      <c r="AK832" s="53" t="s">
        <v>496</v>
      </c>
      <c r="AL832" s="53" t="s">
        <v>1830</v>
      </c>
      <c r="AM832" s="53" t="s">
        <v>1831</v>
      </c>
      <c r="AN832" s="53" t="s">
        <v>1769</v>
      </c>
      <c r="AO832" s="53" t="s">
        <v>641</v>
      </c>
    </row>
    <row r="833" spans="1:41" x14ac:dyDescent="0.25">
      <c r="A833" s="53" t="s">
        <v>21</v>
      </c>
      <c r="B833" s="53" t="s">
        <v>1977</v>
      </c>
      <c r="C833" s="53" t="s">
        <v>1978</v>
      </c>
      <c r="D833" s="53" t="s">
        <v>1841</v>
      </c>
      <c r="E833" s="53" t="s">
        <v>1842</v>
      </c>
      <c r="F833" s="53" t="s">
        <v>775</v>
      </c>
      <c r="G833" s="53" t="s">
        <v>1813</v>
      </c>
      <c r="H833" s="53" t="s">
        <v>775</v>
      </c>
      <c r="I833" s="53" t="s">
        <v>1813</v>
      </c>
      <c r="J833" s="53" t="s">
        <v>1843</v>
      </c>
      <c r="K833" s="53" t="s">
        <v>1844</v>
      </c>
      <c r="L833" s="53" t="s">
        <v>1979</v>
      </c>
      <c r="M833" s="53" t="s">
        <v>1816</v>
      </c>
      <c r="N833" s="53" t="s">
        <v>1817</v>
      </c>
      <c r="O833" s="53" t="s">
        <v>1818</v>
      </c>
      <c r="P833" s="53" t="s">
        <v>1819</v>
      </c>
      <c r="Q833" s="53" t="s">
        <v>1820</v>
      </c>
      <c r="R833" s="53" t="s">
        <v>1821</v>
      </c>
      <c r="S833" s="53" t="s">
        <v>1980</v>
      </c>
      <c r="T833" s="53" t="s">
        <v>1981</v>
      </c>
      <c r="U833" s="53" t="s">
        <v>1824</v>
      </c>
      <c r="V833" s="53" t="s">
        <v>1825</v>
      </c>
      <c r="W833" s="53" t="s">
        <v>1856</v>
      </c>
      <c r="X833" s="53" t="s">
        <v>1857</v>
      </c>
      <c r="Y833" s="53" t="s">
        <v>1827</v>
      </c>
      <c r="Z833" s="53">
        <v>66.44</v>
      </c>
      <c r="AA833" s="53">
        <v>66.44</v>
      </c>
      <c r="AB833" s="53">
        <v>0</v>
      </c>
      <c r="AC833" s="53">
        <v>66.44</v>
      </c>
      <c r="AD833" s="53">
        <v>0</v>
      </c>
      <c r="AE833" s="53">
        <v>0</v>
      </c>
      <c r="AF833" s="53" t="s">
        <v>1828</v>
      </c>
      <c r="AG833" s="53" t="s">
        <v>1843</v>
      </c>
      <c r="AH833" s="53" t="s">
        <v>1844</v>
      </c>
      <c r="AI833" s="53" t="s">
        <v>1849</v>
      </c>
      <c r="AJ833" s="53" t="s">
        <v>1824</v>
      </c>
      <c r="AK833" s="53" t="s">
        <v>496</v>
      </c>
      <c r="AL833" s="53" t="s">
        <v>1830</v>
      </c>
      <c r="AM833" s="53" t="s">
        <v>1831</v>
      </c>
      <c r="AN833" s="53" t="s">
        <v>1769</v>
      </c>
      <c r="AO833" s="53" t="s">
        <v>641</v>
      </c>
    </row>
    <row r="834" spans="1:41" x14ac:dyDescent="0.25">
      <c r="A834" s="53" t="s">
        <v>21</v>
      </c>
      <c r="B834" s="53" t="s">
        <v>1896</v>
      </c>
      <c r="C834" s="53" t="s">
        <v>1897</v>
      </c>
      <c r="D834" s="53" t="s">
        <v>1841</v>
      </c>
      <c r="E834" s="53" t="s">
        <v>1842</v>
      </c>
      <c r="F834" s="53" t="s">
        <v>775</v>
      </c>
      <c r="G834" s="53" t="s">
        <v>1813</v>
      </c>
      <c r="H834" s="53" t="s">
        <v>775</v>
      </c>
      <c r="I834" s="53" t="s">
        <v>1813</v>
      </c>
      <c r="J834" s="53" t="s">
        <v>1843</v>
      </c>
      <c r="K834" s="53" t="s">
        <v>1844</v>
      </c>
      <c r="L834" s="53" t="s">
        <v>1898</v>
      </c>
      <c r="M834" s="53" t="s">
        <v>1816</v>
      </c>
      <c r="N834" s="53" t="s">
        <v>1817</v>
      </c>
      <c r="O834" s="53" t="s">
        <v>1818</v>
      </c>
      <c r="P834" s="53" t="s">
        <v>1819</v>
      </c>
      <c r="Q834" s="53" t="s">
        <v>1820</v>
      </c>
      <c r="R834" s="53" t="s">
        <v>1821</v>
      </c>
      <c r="S834" s="53" t="s">
        <v>1899</v>
      </c>
      <c r="T834" s="53" t="s">
        <v>1900</v>
      </c>
      <c r="U834" s="53" t="s">
        <v>1824</v>
      </c>
      <c r="V834" s="53" t="s">
        <v>1825</v>
      </c>
      <c r="W834" s="53" t="s">
        <v>1833</v>
      </c>
      <c r="X834" s="53" t="s">
        <v>1834</v>
      </c>
      <c r="Y834" s="53" t="s">
        <v>1827</v>
      </c>
      <c r="Z834" s="53">
        <v>9.58</v>
      </c>
      <c r="AA834" s="53">
        <v>9.58</v>
      </c>
      <c r="AB834" s="53">
        <v>0</v>
      </c>
      <c r="AC834" s="53">
        <v>9.58</v>
      </c>
      <c r="AD834" s="53">
        <v>0</v>
      </c>
      <c r="AE834" s="53">
        <v>0</v>
      </c>
      <c r="AF834" s="53" t="s">
        <v>1828</v>
      </c>
      <c r="AG834" s="53" t="s">
        <v>1843</v>
      </c>
      <c r="AH834" s="53" t="s">
        <v>1844</v>
      </c>
      <c r="AI834" s="53" t="s">
        <v>1849</v>
      </c>
      <c r="AJ834" s="53" t="s">
        <v>1824</v>
      </c>
      <c r="AK834" s="53" t="s">
        <v>496</v>
      </c>
      <c r="AL834" s="53" t="s">
        <v>1830</v>
      </c>
      <c r="AM834" s="53" t="s">
        <v>1831</v>
      </c>
      <c r="AN834" s="53" t="s">
        <v>1769</v>
      </c>
      <c r="AO834" s="53" t="s">
        <v>641</v>
      </c>
    </row>
    <row r="835" spans="1:41" x14ac:dyDescent="0.25">
      <c r="A835" s="53" t="s">
        <v>21</v>
      </c>
      <c r="B835" s="53" t="s">
        <v>1896</v>
      </c>
      <c r="C835" s="53" t="s">
        <v>1897</v>
      </c>
      <c r="D835" s="53" t="s">
        <v>1841</v>
      </c>
      <c r="E835" s="53" t="s">
        <v>1842</v>
      </c>
      <c r="F835" s="53" t="s">
        <v>775</v>
      </c>
      <c r="G835" s="53" t="s">
        <v>1813</v>
      </c>
      <c r="H835" s="53" t="s">
        <v>775</v>
      </c>
      <c r="I835" s="53" t="s">
        <v>1813</v>
      </c>
      <c r="J835" s="53" t="s">
        <v>1843</v>
      </c>
      <c r="K835" s="53" t="s">
        <v>1844</v>
      </c>
      <c r="L835" s="53" t="s">
        <v>1898</v>
      </c>
      <c r="M835" s="53" t="s">
        <v>1816</v>
      </c>
      <c r="N835" s="53" t="s">
        <v>1817</v>
      </c>
      <c r="O835" s="53" t="s">
        <v>1818</v>
      </c>
      <c r="P835" s="53" t="s">
        <v>1819</v>
      </c>
      <c r="Q835" s="53" t="s">
        <v>1820</v>
      </c>
      <c r="R835" s="53" t="s">
        <v>1821</v>
      </c>
      <c r="S835" s="53" t="s">
        <v>1899</v>
      </c>
      <c r="T835" s="53" t="s">
        <v>1900</v>
      </c>
      <c r="U835" s="53" t="s">
        <v>1824</v>
      </c>
      <c r="V835" s="53" t="s">
        <v>1825</v>
      </c>
      <c r="W835" s="53" t="s">
        <v>1848</v>
      </c>
      <c r="X835" s="53" t="s">
        <v>1825</v>
      </c>
      <c r="Y835" s="53" t="s">
        <v>1827</v>
      </c>
      <c r="Z835" s="53">
        <v>1790.42</v>
      </c>
      <c r="AA835" s="53">
        <v>1790.42</v>
      </c>
      <c r="AB835" s="53">
        <v>0</v>
      </c>
      <c r="AC835" s="53">
        <v>1790.42</v>
      </c>
      <c r="AD835" s="53">
        <v>0</v>
      </c>
      <c r="AE835" s="53">
        <v>0</v>
      </c>
      <c r="AF835" s="53" t="s">
        <v>1828</v>
      </c>
      <c r="AG835" s="53" t="s">
        <v>1843</v>
      </c>
      <c r="AH835" s="53" t="s">
        <v>1844</v>
      </c>
      <c r="AI835" s="53" t="s">
        <v>1849</v>
      </c>
      <c r="AJ835" s="53" t="s">
        <v>1824</v>
      </c>
      <c r="AK835" s="53" t="s">
        <v>496</v>
      </c>
      <c r="AL835" s="53" t="s">
        <v>1830</v>
      </c>
      <c r="AM835" s="53" t="s">
        <v>1831</v>
      </c>
      <c r="AN835" s="53" t="s">
        <v>1769</v>
      </c>
      <c r="AO835" s="53" t="s">
        <v>641</v>
      </c>
    </row>
    <row r="836" spans="1:41" x14ac:dyDescent="0.25">
      <c r="A836" s="53" t="s">
        <v>21</v>
      </c>
      <c r="B836" s="53" t="s">
        <v>1901</v>
      </c>
      <c r="C836" s="53" t="s">
        <v>1902</v>
      </c>
      <c r="D836" s="53" t="s">
        <v>1903</v>
      </c>
      <c r="E836" s="53" t="s">
        <v>220</v>
      </c>
      <c r="F836" s="53" t="s">
        <v>775</v>
      </c>
      <c r="G836" s="53" t="s">
        <v>1813</v>
      </c>
      <c r="H836" s="53" t="s">
        <v>775</v>
      </c>
      <c r="I836" s="53" t="s">
        <v>1813</v>
      </c>
      <c r="J836" s="53" t="s">
        <v>1904</v>
      </c>
      <c r="K836" s="53" t="s">
        <v>1905</v>
      </c>
      <c r="L836" s="53" t="s">
        <v>1906</v>
      </c>
      <c r="M836" s="53" t="s">
        <v>1816</v>
      </c>
      <c r="N836" s="53" t="s">
        <v>1817</v>
      </c>
      <c r="O836" s="53" t="s">
        <v>1818</v>
      </c>
      <c r="P836" s="53" t="s">
        <v>1819</v>
      </c>
      <c r="Q836" s="53" t="s">
        <v>1820</v>
      </c>
      <c r="R836" s="53" t="s">
        <v>1821</v>
      </c>
      <c r="S836" s="53" t="s">
        <v>1907</v>
      </c>
      <c r="T836" s="53" t="s">
        <v>1908</v>
      </c>
      <c r="U836" s="53" t="s">
        <v>1824</v>
      </c>
      <c r="V836" s="53" t="s">
        <v>1825</v>
      </c>
      <c r="W836" s="53" t="s">
        <v>1826</v>
      </c>
      <c r="X836" s="53" t="s">
        <v>1825</v>
      </c>
      <c r="Y836" s="53" t="s">
        <v>1827</v>
      </c>
      <c r="Z836" s="53">
        <v>6828.44</v>
      </c>
      <c r="AA836" s="53">
        <v>6828.44</v>
      </c>
      <c r="AB836" s="53">
        <v>0</v>
      </c>
      <c r="AC836" s="53">
        <v>6828.44</v>
      </c>
      <c r="AD836" s="53">
        <v>0</v>
      </c>
      <c r="AE836" s="53">
        <v>0</v>
      </c>
      <c r="AF836" s="53" t="s">
        <v>1828</v>
      </c>
      <c r="AG836" s="53" t="s">
        <v>1904</v>
      </c>
      <c r="AH836" s="53" t="s">
        <v>1905</v>
      </c>
      <c r="AI836" s="53" t="s">
        <v>1829</v>
      </c>
      <c r="AJ836" s="53" t="s">
        <v>1824</v>
      </c>
      <c r="AK836" s="53" t="s">
        <v>496</v>
      </c>
      <c r="AL836" s="53" t="s">
        <v>1830</v>
      </c>
      <c r="AM836" s="53" t="s">
        <v>1831</v>
      </c>
      <c r="AN836" s="53" t="s">
        <v>1766</v>
      </c>
      <c r="AO836" s="53" t="s">
        <v>483</v>
      </c>
    </row>
    <row r="837" spans="1:41" x14ac:dyDescent="0.25">
      <c r="A837" s="53" t="s">
        <v>21</v>
      </c>
      <c r="B837" s="53" t="s">
        <v>1901</v>
      </c>
      <c r="C837" s="53" t="s">
        <v>1902</v>
      </c>
      <c r="D837" s="53" t="s">
        <v>1903</v>
      </c>
      <c r="E837" s="53" t="s">
        <v>220</v>
      </c>
      <c r="F837" s="53" t="s">
        <v>775</v>
      </c>
      <c r="G837" s="53" t="s">
        <v>1813</v>
      </c>
      <c r="H837" s="53" t="s">
        <v>775</v>
      </c>
      <c r="I837" s="53" t="s">
        <v>1813</v>
      </c>
      <c r="J837" s="53" t="s">
        <v>1904</v>
      </c>
      <c r="K837" s="53" t="s">
        <v>1905</v>
      </c>
      <c r="L837" s="53" t="s">
        <v>1906</v>
      </c>
      <c r="M837" s="53" t="s">
        <v>1816</v>
      </c>
      <c r="N837" s="53" t="s">
        <v>1817</v>
      </c>
      <c r="O837" s="53" t="s">
        <v>1818</v>
      </c>
      <c r="P837" s="53" t="s">
        <v>1819</v>
      </c>
      <c r="Q837" s="53" t="s">
        <v>1820</v>
      </c>
      <c r="R837" s="53" t="s">
        <v>1821</v>
      </c>
      <c r="S837" s="53" t="s">
        <v>1907</v>
      </c>
      <c r="T837" s="53" t="s">
        <v>1908</v>
      </c>
      <c r="U837" s="53" t="s">
        <v>1824</v>
      </c>
      <c r="V837" s="53" t="s">
        <v>1825</v>
      </c>
      <c r="W837" s="53" t="s">
        <v>1832</v>
      </c>
      <c r="X837" s="53" t="s">
        <v>1825</v>
      </c>
      <c r="Y837" s="53" t="s">
        <v>1827</v>
      </c>
      <c r="Z837" s="53">
        <v>24054.86</v>
      </c>
      <c r="AA837" s="53">
        <v>24054.86</v>
      </c>
      <c r="AB837" s="53">
        <v>0</v>
      </c>
      <c r="AC837" s="53">
        <v>24054.86</v>
      </c>
      <c r="AD837" s="53">
        <v>0</v>
      </c>
      <c r="AE837" s="53">
        <v>0</v>
      </c>
      <c r="AF837" s="53" t="s">
        <v>1828</v>
      </c>
      <c r="AG837" s="53" t="s">
        <v>1904</v>
      </c>
      <c r="AH837" s="53" t="s">
        <v>1905</v>
      </c>
      <c r="AI837" s="53" t="s">
        <v>1829</v>
      </c>
      <c r="AJ837" s="53" t="s">
        <v>1824</v>
      </c>
      <c r="AK837" s="53" t="s">
        <v>496</v>
      </c>
      <c r="AL837" s="53" t="s">
        <v>1830</v>
      </c>
      <c r="AM837" s="53" t="s">
        <v>1831</v>
      </c>
      <c r="AN837" s="53" t="s">
        <v>1766</v>
      </c>
      <c r="AO837" s="53" t="s">
        <v>483</v>
      </c>
    </row>
    <row r="838" spans="1:41" x14ac:dyDescent="0.25">
      <c r="A838" s="53" t="s">
        <v>21</v>
      </c>
      <c r="B838" s="53" t="s">
        <v>1901</v>
      </c>
      <c r="C838" s="53" t="s">
        <v>1902</v>
      </c>
      <c r="D838" s="53" t="s">
        <v>1903</v>
      </c>
      <c r="E838" s="53" t="s">
        <v>220</v>
      </c>
      <c r="F838" s="53" t="s">
        <v>775</v>
      </c>
      <c r="G838" s="53" t="s">
        <v>1813</v>
      </c>
      <c r="H838" s="53" t="s">
        <v>775</v>
      </c>
      <c r="I838" s="53" t="s">
        <v>1813</v>
      </c>
      <c r="J838" s="53" t="s">
        <v>1904</v>
      </c>
      <c r="K838" s="53" t="s">
        <v>1905</v>
      </c>
      <c r="L838" s="53" t="s">
        <v>1906</v>
      </c>
      <c r="M838" s="53" t="s">
        <v>1816</v>
      </c>
      <c r="N838" s="53" t="s">
        <v>1817</v>
      </c>
      <c r="O838" s="53" t="s">
        <v>1818</v>
      </c>
      <c r="P838" s="53" t="s">
        <v>1819</v>
      </c>
      <c r="Q838" s="53" t="s">
        <v>1820</v>
      </c>
      <c r="R838" s="53" t="s">
        <v>1821</v>
      </c>
      <c r="S838" s="53" t="s">
        <v>1907</v>
      </c>
      <c r="T838" s="53" t="s">
        <v>1908</v>
      </c>
      <c r="U838" s="53" t="s">
        <v>1824</v>
      </c>
      <c r="V838" s="53" t="s">
        <v>1825</v>
      </c>
      <c r="W838" s="53" t="s">
        <v>1833</v>
      </c>
      <c r="X838" s="53" t="s">
        <v>1835</v>
      </c>
      <c r="Y838" s="53" t="s">
        <v>1827</v>
      </c>
      <c r="Z838" s="53">
        <v>0.38</v>
      </c>
      <c r="AA838" s="53">
        <v>0.38</v>
      </c>
      <c r="AB838" s="53">
        <v>0</v>
      </c>
      <c r="AC838" s="53">
        <v>0.38</v>
      </c>
      <c r="AD838" s="53">
        <v>0</v>
      </c>
      <c r="AE838" s="53">
        <v>0</v>
      </c>
      <c r="AF838" s="53" t="s">
        <v>1828</v>
      </c>
      <c r="AG838" s="53" t="s">
        <v>1904</v>
      </c>
      <c r="AH838" s="53" t="s">
        <v>1905</v>
      </c>
      <c r="AI838" s="53" t="s">
        <v>1829</v>
      </c>
      <c r="AJ838" s="53" t="s">
        <v>1824</v>
      </c>
      <c r="AK838" s="53" t="s">
        <v>496</v>
      </c>
      <c r="AL838" s="53" t="s">
        <v>1830</v>
      </c>
      <c r="AM838" s="53" t="s">
        <v>1831</v>
      </c>
      <c r="AN838" s="53" t="s">
        <v>1766</v>
      </c>
      <c r="AO838" s="53" t="s">
        <v>483</v>
      </c>
    </row>
    <row r="839" spans="1:41" x14ac:dyDescent="0.25">
      <c r="A839" s="53" t="s">
        <v>21</v>
      </c>
      <c r="B839" s="53" t="s">
        <v>1901</v>
      </c>
      <c r="C839" s="53" t="s">
        <v>1902</v>
      </c>
      <c r="D839" s="53" t="s">
        <v>1903</v>
      </c>
      <c r="E839" s="53" t="s">
        <v>220</v>
      </c>
      <c r="F839" s="53" t="s">
        <v>775</v>
      </c>
      <c r="G839" s="53" t="s">
        <v>1813</v>
      </c>
      <c r="H839" s="53" t="s">
        <v>775</v>
      </c>
      <c r="I839" s="53" t="s">
        <v>1813</v>
      </c>
      <c r="J839" s="53" t="s">
        <v>1904</v>
      </c>
      <c r="K839" s="53" t="s">
        <v>1905</v>
      </c>
      <c r="L839" s="53" t="s">
        <v>1906</v>
      </c>
      <c r="M839" s="53" t="s">
        <v>1816</v>
      </c>
      <c r="N839" s="53" t="s">
        <v>1817</v>
      </c>
      <c r="O839" s="53" t="s">
        <v>1818</v>
      </c>
      <c r="P839" s="53" t="s">
        <v>1819</v>
      </c>
      <c r="Q839" s="53" t="s">
        <v>1820</v>
      </c>
      <c r="R839" s="53" t="s">
        <v>1821</v>
      </c>
      <c r="S839" s="53" t="s">
        <v>1907</v>
      </c>
      <c r="T839" s="53" t="s">
        <v>1908</v>
      </c>
      <c r="U839" s="53" t="s">
        <v>1824</v>
      </c>
      <c r="V839" s="53" t="s">
        <v>1825</v>
      </c>
      <c r="W839" s="53" t="s">
        <v>1838</v>
      </c>
      <c r="X839" s="53" t="s">
        <v>1825</v>
      </c>
      <c r="Y839" s="53" t="s">
        <v>1827</v>
      </c>
      <c r="Z839" s="53">
        <v>2451.4299999999998</v>
      </c>
      <c r="AA839" s="53">
        <v>2451.4299999999998</v>
      </c>
      <c r="AB839" s="53">
        <v>0</v>
      </c>
      <c r="AC839" s="53">
        <v>2451.4299999999998</v>
      </c>
      <c r="AD839" s="53">
        <v>0</v>
      </c>
      <c r="AE839" s="53">
        <v>0</v>
      </c>
      <c r="AF839" s="53" t="s">
        <v>1828</v>
      </c>
      <c r="AG839" s="53" t="s">
        <v>1904</v>
      </c>
      <c r="AH839" s="53" t="s">
        <v>1905</v>
      </c>
      <c r="AI839" s="53" t="s">
        <v>1829</v>
      </c>
      <c r="AJ839" s="53" t="s">
        <v>1824</v>
      </c>
      <c r="AK839" s="53" t="s">
        <v>496</v>
      </c>
      <c r="AL839" s="53" t="s">
        <v>1830</v>
      </c>
      <c r="AM839" s="53" t="s">
        <v>1831</v>
      </c>
      <c r="AN839" s="53" t="s">
        <v>1766</v>
      </c>
      <c r="AO839" s="53" t="s">
        <v>483</v>
      </c>
    </row>
    <row r="840" spans="1:41" x14ac:dyDescent="0.25">
      <c r="A840" s="53" t="s">
        <v>21</v>
      </c>
      <c r="B840" s="53" t="s">
        <v>1909</v>
      </c>
      <c r="C840" s="53" t="s">
        <v>1910</v>
      </c>
      <c r="D840" s="53" t="s">
        <v>1903</v>
      </c>
      <c r="E840" s="53" t="s">
        <v>220</v>
      </c>
      <c r="F840" s="53" t="s">
        <v>775</v>
      </c>
      <c r="G840" s="53" t="s">
        <v>1813</v>
      </c>
      <c r="H840" s="53" t="s">
        <v>775</v>
      </c>
      <c r="I840" s="53" t="s">
        <v>1813</v>
      </c>
      <c r="J840" s="53" t="s">
        <v>1904</v>
      </c>
      <c r="K840" s="53" t="s">
        <v>1905</v>
      </c>
      <c r="L840" s="53" t="s">
        <v>1911</v>
      </c>
      <c r="M840" s="53" t="s">
        <v>1816</v>
      </c>
      <c r="N840" s="53" t="s">
        <v>1817</v>
      </c>
      <c r="O840" s="53" t="s">
        <v>1818</v>
      </c>
      <c r="P840" s="53" t="s">
        <v>1819</v>
      </c>
      <c r="Q840" s="53" t="s">
        <v>1820</v>
      </c>
      <c r="R840" s="53" t="s">
        <v>1821</v>
      </c>
      <c r="S840" s="53" t="s">
        <v>1912</v>
      </c>
      <c r="T840" s="53" t="s">
        <v>1913</v>
      </c>
      <c r="U840" s="53" t="s">
        <v>1824</v>
      </c>
      <c r="V840" s="53" t="s">
        <v>1825</v>
      </c>
      <c r="W840" s="53" t="s">
        <v>1856</v>
      </c>
      <c r="X840" s="53" t="s">
        <v>1857</v>
      </c>
      <c r="Y840" s="53" t="s">
        <v>1827</v>
      </c>
      <c r="Z840" s="53">
        <v>7000</v>
      </c>
      <c r="AA840" s="53">
        <v>7000</v>
      </c>
      <c r="AB840" s="53">
        <v>0</v>
      </c>
      <c r="AC840" s="53">
        <v>7000</v>
      </c>
      <c r="AD840" s="53">
        <v>0</v>
      </c>
      <c r="AE840" s="53">
        <v>0</v>
      </c>
      <c r="AF840" s="53" t="s">
        <v>1828</v>
      </c>
      <c r="AG840" s="53" t="s">
        <v>1904</v>
      </c>
      <c r="AH840" s="53" t="s">
        <v>1905</v>
      </c>
      <c r="AI840" s="53" t="s">
        <v>1829</v>
      </c>
      <c r="AJ840" s="53" t="s">
        <v>1824</v>
      </c>
      <c r="AK840" s="53" t="s">
        <v>496</v>
      </c>
      <c r="AL840" s="53" t="s">
        <v>1830</v>
      </c>
      <c r="AM840" s="53" t="s">
        <v>1831</v>
      </c>
      <c r="AN840" s="53" t="s">
        <v>1766</v>
      </c>
      <c r="AO840" s="53" t="s">
        <v>483</v>
      </c>
    </row>
    <row r="841" spans="1:41" x14ac:dyDescent="0.25">
      <c r="A841" s="53" t="s">
        <v>21</v>
      </c>
      <c r="B841" s="53" t="s">
        <v>1914</v>
      </c>
      <c r="C841" s="53" t="s">
        <v>1915</v>
      </c>
      <c r="D841" s="53" t="s">
        <v>1903</v>
      </c>
      <c r="E841" s="53" t="s">
        <v>220</v>
      </c>
      <c r="F841" s="53" t="s">
        <v>775</v>
      </c>
      <c r="G841" s="53" t="s">
        <v>1813</v>
      </c>
      <c r="H841" s="53" t="s">
        <v>775</v>
      </c>
      <c r="I841" s="53" t="s">
        <v>1813</v>
      </c>
      <c r="J841" s="53" t="s">
        <v>1904</v>
      </c>
      <c r="K841" s="53" t="s">
        <v>1905</v>
      </c>
      <c r="L841" s="53" t="s">
        <v>1916</v>
      </c>
      <c r="M841" s="53" t="s">
        <v>1816</v>
      </c>
      <c r="N841" s="53" t="s">
        <v>1817</v>
      </c>
      <c r="O841" s="53" t="s">
        <v>1818</v>
      </c>
      <c r="P841" s="53" t="s">
        <v>1819</v>
      </c>
      <c r="Q841" s="53" t="s">
        <v>1820</v>
      </c>
      <c r="R841" s="53" t="s">
        <v>1821</v>
      </c>
      <c r="S841" s="53" t="s">
        <v>1917</v>
      </c>
      <c r="T841" s="53" t="s">
        <v>1918</v>
      </c>
      <c r="U841" s="53" t="s">
        <v>1824</v>
      </c>
      <c r="V841" s="53" t="s">
        <v>1825</v>
      </c>
      <c r="W841" s="53" t="s">
        <v>1826</v>
      </c>
      <c r="X841" s="53" t="s">
        <v>1825</v>
      </c>
      <c r="Y841" s="53" t="s">
        <v>1827</v>
      </c>
      <c r="Z841" s="53">
        <v>229.88</v>
      </c>
      <c r="AA841" s="53">
        <v>206.26</v>
      </c>
      <c r="AB841" s="53">
        <v>23.62</v>
      </c>
      <c r="AC841" s="53">
        <v>206.26</v>
      </c>
      <c r="AD841" s="53">
        <v>0</v>
      </c>
      <c r="AE841" s="53">
        <v>0</v>
      </c>
      <c r="AF841" s="53" t="s">
        <v>1828</v>
      </c>
      <c r="AG841" s="53" t="s">
        <v>1904</v>
      </c>
      <c r="AH841" s="53" t="s">
        <v>1905</v>
      </c>
      <c r="AI841" s="53" t="s">
        <v>1829</v>
      </c>
      <c r="AJ841" s="53" t="s">
        <v>1824</v>
      </c>
      <c r="AK841" s="53" t="s">
        <v>496</v>
      </c>
      <c r="AL841" s="53" t="s">
        <v>1830</v>
      </c>
      <c r="AM841" s="53" t="s">
        <v>1831</v>
      </c>
      <c r="AN841" s="53" t="s">
        <v>220</v>
      </c>
      <c r="AO841" s="53" t="s">
        <v>483</v>
      </c>
    </row>
    <row r="842" spans="1:41" x14ac:dyDescent="0.25">
      <c r="A842" s="53" t="s">
        <v>21</v>
      </c>
      <c r="B842" s="53" t="s">
        <v>1914</v>
      </c>
      <c r="C842" s="53" t="s">
        <v>1915</v>
      </c>
      <c r="D842" s="53" t="s">
        <v>1903</v>
      </c>
      <c r="E842" s="53" t="s">
        <v>220</v>
      </c>
      <c r="F842" s="53" t="s">
        <v>775</v>
      </c>
      <c r="G842" s="53" t="s">
        <v>1813</v>
      </c>
      <c r="H842" s="53" t="s">
        <v>775</v>
      </c>
      <c r="I842" s="53" t="s">
        <v>1813</v>
      </c>
      <c r="J842" s="53" t="s">
        <v>1904</v>
      </c>
      <c r="K842" s="53" t="s">
        <v>1905</v>
      </c>
      <c r="L842" s="53" t="s">
        <v>1916</v>
      </c>
      <c r="M842" s="53" t="s">
        <v>1816</v>
      </c>
      <c r="N842" s="53" t="s">
        <v>1817</v>
      </c>
      <c r="O842" s="53" t="s">
        <v>1818</v>
      </c>
      <c r="P842" s="53" t="s">
        <v>1819</v>
      </c>
      <c r="Q842" s="53" t="s">
        <v>1820</v>
      </c>
      <c r="R842" s="53" t="s">
        <v>1821</v>
      </c>
      <c r="S842" s="53" t="s">
        <v>1917</v>
      </c>
      <c r="T842" s="53" t="s">
        <v>1918</v>
      </c>
      <c r="U842" s="53" t="s">
        <v>1824</v>
      </c>
      <c r="V842" s="53" t="s">
        <v>1825</v>
      </c>
      <c r="W842" s="53" t="s">
        <v>1832</v>
      </c>
      <c r="X842" s="53" t="s">
        <v>1825</v>
      </c>
      <c r="Y842" s="53" t="s">
        <v>1827</v>
      </c>
      <c r="Z842" s="53">
        <v>2154.8000000000002</v>
      </c>
      <c r="AA842" s="53">
        <v>1963.57</v>
      </c>
      <c r="AB842" s="53">
        <v>191.23</v>
      </c>
      <c r="AC842" s="53">
        <v>1963.57</v>
      </c>
      <c r="AD842" s="53">
        <v>0</v>
      </c>
      <c r="AE842" s="53">
        <v>0</v>
      </c>
      <c r="AF842" s="53" t="s">
        <v>1828</v>
      </c>
      <c r="AG842" s="53" t="s">
        <v>1904</v>
      </c>
      <c r="AH842" s="53" t="s">
        <v>1905</v>
      </c>
      <c r="AI842" s="53" t="s">
        <v>1829</v>
      </c>
      <c r="AJ842" s="53" t="s">
        <v>1824</v>
      </c>
      <c r="AK842" s="53" t="s">
        <v>496</v>
      </c>
      <c r="AL842" s="53" t="s">
        <v>1830</v>
      </c>
      <c r="AM842" s="53" t="s">
        <v>1831</v>
      </c>
      <c r="AN842" s="53" t="s">
        <v>220</v>
      </c>
      <c r="AO842" s="53" t="s">
        <v>483</v>
      </c>
    </row>
    <row r="843" spans="1:41" x14ac:dyDescent="0.25">
      <c r="A843" s="53" t="s">
        <v>21</v>
      </c>
      <c r="B843" s="53" t="s">
        <v>1914</v>
      </c>
      <c r="C843" s="53" t="s">
        <v>1915</v>
      </c>
      <c r="D843" s="53" t="s">
        <v>1903</v>
      </c>
      <c r="E843" s="53" t="s">
        <v>220</v>
      </c>
      <c r="F843" s="53" t="s">
        <v>775</v>
      </c>
      <c r="G843" s="53" t="s">
        <v>1813</v>
      </c>
      <c r="H843" s="53" t="s">
        <v>775</v>
      </c>
      <c r="I843" s="53" t="s">
        <v>1813</v>
      </c>
      <c r="J843" s="53" t="s">
        <v>1904</v>
      </c>
      <c r="K843" s="53" t="s">
        <v>1905</v>
      </c>
      <c r="L843" s="53" t="s">
        <v>1916</v>
      </c>
      <c r="M843" s="53" t="s">
        <v>1816</v>
      </c>
      <c r="N843" s="53" t="s">
        <v>1817</v>
      </c>
      <c r="O843" s="53" t="s">
        <v>1818</v>
      </c>
      <c r="P843" s="53" t="s">
        <v>1819</v>
      </c>
      <c r="Q843" s="53" t="s">
        <v>1820</v>
      </c>
      <c r="R843" s="53" t="s">
        <v>1821</v>
      </c>
      <c r="S843" s="53" t="s">
        <v>1917</v>
      </c>
      <c r="T843" s="53" t="s">
        <v>1918</v>
      </c>
      <c r="U843" s="53" t="s">
        <v>1824</v>
      </c>
      <c r="V843" s="53" t="s">
        <v>1825</v>
      </c>
      <c r="W843" s="53" t="s">
        <v>1833</v>
      </c>
      <c r="X843" s="53" t="s">
        <v>1835</v>
      </c>
      <c r="Y843" s="53" t="s">
        <v>1827</v>
      </c>
      <c r="Z843" s="53">
        <v>22.13</v>
      </c>
      <c r="AA843" s="53">
        <v>18.59</v>
      </c>
      <c r="AB843" s="53">
        <v>3.54</v>
      </c>
      <c r="AC843" s="53">
        <v>18.59</v>
      </c>
      <c r="AD843" s="53">
        <v>0</v>
      </c>
      <c r="AE843" s="53">
        <v>0</v>
      </c>
      <c r="AF843" s="53" t="s">
        <v>1828</v>
      </c>
      <c r="AG843" s="53" t="s">
        <v>1904</v>
      </c>
      <c r="AH843" s="53" t="s">
        <v>1905</v>
      </c>
      <c r="AI843" s="53" t="s">
        <v>1829</v>
      </c>
      <c r="AJ843" s="53" t="s">
        <v>1824</v>
      </c>
      <c r="AK843" s="53" t="s">
        <v>496</v>
      </c>
      <c r="AL843" s="53" t="s">
        <v>1830</v>
      </c>
      <c r="AM843" s="53" t="s">
        <v>1831</v>
      </c>
      <c r="AN843" s="53" t="s">
        <v>220</v>
      </c>
      <c r="AO843" s="53" t="s">
        <v>483</v>
      </c>
    </row>
    <row r="844" spans="1:41" x14ac:dyDescent="0.25">
      <c r="A844" s="53" t="s">
        <v>21</v>
      </c>
      <c r="B844" s="53" t="s">
        <v>1914</v>
      </c>
      <c r="C844" s="53" t="s">
        <v>1915</v>
      </c>
      <c r="D844" s="53" t="s">
        <v>1903</v>
      </c>
      <c r="E844" s="53" t="s">
        <v>220</v>
      </c>
      <c r="F844" s="53" t="s">
        <v>775</v>
      </c>
      <c r="G844" s="53" t="s">
        <v>1813</v>
      </c>
      <c r="H844" s="53" t="s">
        <v>775</v>
      </c>
      <c r="I844" s="53" t="s">
        <v>1813</v>
      </c>
      <c r="J844" s="53" t="s">
        <v>1904</v>
      </c>
      <c r="K844" s="53" t="s">
        <v>1905</v>
      </c>
      <c r="L844" s="53" t="s">
        <v>1916</v>
      </c>
      <c r="M844" s="53" t="s">
        <v>1816</v>
      </c>
      <c r="N844" s="53" t="s">
        <v>1817</v>
      </c>
      <c r="O844" s="53" t="s">
        <v>1818</v>
      </c>
      <c r="P844" s="53" t="s">
        <v>1819</v>
      </c>
      <c r="Q844" s="53" t="s">
        <v>1820</v>
      </c>
      <c r="R844" s="53" t="s">
        <v>1821</v>
      </c>
      <c r="S844" s="53" t="s">
        <v>1917</v>
      </c>
      <c r="T844" s="53" t="s">
        <v>1918</v>
      </c>
      <c r="U844" s="53" t="s">
        <v>1824</v>
      </c>
      <c r="V844" s="53" t="s">
        <v>1825</v>
      </c>
      <c r="W844" s="53" t="s">
        <v>1838</v>
      </c>
      <c r="X844" s="53" t="s">
        <v>1825</v>
      </c>
      <c r="Y844" s="53" t="s">
        <v>1827</v>
      </c>
      <c r="Z844" s="53">
        <v>129.04</v>
      </c>
      <c r="AA844" s="53">
        <v>109.14</v>
      </c>
      <c r="AB844" s="53">
        <v>19.899999999999999</v>
      </c>
      <c r="AC844" s="53">
        <v>109.14</v>
      </c>
      <c r="AD844" s="53">
        <v>0</v>
      </c>
      <c r="AE844" s="53">
        <v>0</v>
      </c>
      <c r="AF844" s="53" t="s">
        <v>1828</v>
      </c>
      <c r="AG844" s="53" t="s">
        <v>1904</v>
      </c>
      <c r="AH844" s="53" t="s">
        <v>1905</v>
      </c>
      <c r="AI844" s="53" t="s">
        <v>1829</v>
      </c>
      <c r="AJ844" s="53" t="s">
        <v>1824</v>
      </c>
      <c r="AK844" s="53" t="s">
        <v>496</v>
      </c>
      <c r="AL844" s="53" t="s">
        <v>1830</v>
      </c>
      <c r="AM844" s="53" t="s">
        <v>1831</v>
      </c>
      <c r="AN844" s="53" t="s">
        <v>220</v>
      </c>
      <c r="AO844" s="53" t="s">
        <v>483</v>
      </c>
    </row>
    <row r="845" spans="1:41" x14ac:dyDescent="0.25">
      <c r="A845" s="53" t="s">
        <v>21</v>
      </c>
      <c r="B845" s="53" t="s">
        <v>1919</v>
      </c>
      <c r="C845" s="53" t="s">
        <v>1920</v>
      </c>
      <c r="D845" s="53" t="s">
        <v>1903</v>
      </c>
      <c r="E845" s="53" t="s">
        <v>220</v>
      </c>
      <c r="F845" s="53" t="s">
        <v>775</v>
      </c>
      <c r="G845" s="53" t="s">
        <v>1813</v>
      </c>
      <c r="H845" s="53" t="s">
        <v>775</v>
      </c>
      <c r="I845" s="53" t="s">
        <v>1813</v>
      </c>
      <c r="J845" s="53" t="s">
        <v>1904</v>
      </c>
      <c r="K845" s="53" t="s">
        <v>1905</v>
      </c>
      <c r="L845" s="53" t="s">
        <v>1921</v>
      </c>
      <c r="M845" s="53" t="s">
        <v>1816</v>
      </c>
      <c r="N845" s="53" t="s">
        <v>1817</v>
      </c>
      <c r="O845" s="53" t="s">
        <v>1818</v>
      </c>
      <c r="P845" s="53" t="s">
        <v>1819</v>
      </c>
      <c r="Q845" s="53" t="s">
        <v>1820</v>
      </c>
      <c r="R845" s="53" t="s">
        <v>1821</v>
      </c>
      <c r="S845" s="53" t="s">
        <v>1922</v>
      </c>
      <c r="T845" s="53" t="s">
        <v>1923</v>
      </c>
      <c r="U845" s="53" t="s">
        <v>1824</v>
      </c>
      <c r="V845" s="53" t="s">
        <v>1825</v>
      </c>
      <c r="W845" s="53" t="s">
        <v>1856</v>
      </c>
      <c r="X845" s="53" t="s">
        <v>1857</v>
      </c>
      <c r="Y845" s="53" t="s">
        <v>1827</v>
      </c>
      <c r="Z845" s="53">
        <v>1931.69</v>
      </c>
      <c r="AA845" s="53">
        <v>1931.69</v>
      </c>
      <c r="AB845" s="53">
        <v>0</v>
      </c>
      <c r="AC845" s="53">
        <v>1931.69</v>
      </c>
      <c r="AD845" s="53">
        <v>0</v>
      </c>
      <c r="AE845" s="53">
        <v>0</v>
      </c>
      <c r="AF845" s="53" t="s">
        <v>1828</v>
      </c>
      <c r="AG845" s="53" t="s">
        <v>1904</v>
      </c>
      <c r="AH845" s="53" t="s">
        <v>1905</v>
      </c>
      <c r="AI845" s="53" t="s">
        <v>1829</v>
      </c>
      <c r="AJ845" s="53" t="s">
        <v>1824</v>
      </c>
      <c r="AK845" s="53" t="s">
        <v>496</v>
      </c>
      <c r="AL845" s="53" t="s">
        <v>1830</v>
      </c>
      <c r="AM845" s="53" t="s">
        <v>1831</v>
      </c>
      <c r="AN845" s="53" t="s">
        <v>220</v>
      </c>
      <c r="AO845" s="53" t="s">
        <v>483</v>
      </c>
    </row>
    <row r="846" spans="1:41" x14ac:dyDescent="0.25">
      <c r="A846" s="53" t="s">
        <v>21</v>
      </c>
      <c r="B846" s="53" t="s">
        <v>1984</v>
      </c>
      <c r="C846" s="53" t="s">
        <v>1985</v>
      </c>
      <c r="D846" s="53" t="s">
        <v>1903</v>
      </c>
      <c r="E846" s="53" t="s">
        <v>220</v>
      </c>
      <c r="F846" s="53" t="s">
        <v>775</v>
      </c>
      <c r="G846" s="53" t="s">
        <v>1813</v>
      </c>
      <c r="H846" s="53" t="s">
        <v>775</v>
      </c>
      <c r="I846" s="53" t="s">
        <v>1813</v>
      </c>
      <c r="J846" s="53" t="s">
        <v>1904</v>
      </c>
      <c r="K846" s="53" t="s">
        <v>1905</v>
      </c>
      <c r="L846" s="53" t="s">
        <v>1926</v>
      </c>
      <c r="M846" s="53" t="s">
        <v>1816</v>
      </c>
      <c r="N846" s="53" t="s">
        <v>1817</v>
      </c>
      <c r="O846" s="53" t="s">
        <v>1818</v>
      </c>
      <c r="P846" s="53" t="s">
        <v>1819</v>
      </c>
      <c r="Q846" s="53" t="s">
        <v>1820</v>
      </c>
      <c r="R846" s="53" t="s">
        <v>1821</v>
      </c>
      <c r="S846" s="53" t="s">
        <v>1986</v>
      </c>
      <c r="T846" s="53" t="s">
        <v>1987</v>
      </c>
      <c r="U846" s="53" t="s">
        <v>1824</v>
      </c>
      <c r="V846" s="53" t="s">
        <v>1825</v>
      </c>
      <c r="W846" s="53" t="s">
        <v>1826</v>
      </c>
      <c r="X846" s="53" t="s">
        <v>1825</v>
      </c>
      <c r="Y846" s="53" t="s">
        <v>1827</v>
      </c>
      <c r="Z846" s="53">
        <v>155.69999999999999</v>
      </c>
      <c r="AA846" s="53">
        <v>155.69999999999999</v>
      </c>
      <c r="AB846" s="53">
        <v>0</v>
      </c>
      <c r="AC846" s="53">
        <v>155.69999999999999</v>
      </c>
      <c r="AD846" s="53">
        <v>0</v>
      </c>
      <c r="AE846" s="53">
        <v>0</v>
      </c>
      <c r="AF846" s="53" t="s">
        <v>1828</v>
      </c>
      <c r="AG846" s="53" t="s">
        <v>1904</v>
      </c>
      <c r="AH846" s="53" t="s">
        <v>1905</v>
      </c>
      <c r="AI846" s="53" t="s">
        <v>1829</v>
      </c>
      <c r="AJ846" s="53" t="s">
        <v>1824</v>
      </c>
      <c r="AK846" s="53" t="s">
        <v>496</v>
      </c>
      <c r="AL846" s="53" t="s">
        <v>1830</v>
      </c>
      <c r="AM846" s="53" t="s">
        <v>1831</v>
      </c>
      <c r="AN846" s="53" t="s">
        <v>220</v>
      </c>
      <c r="AO846" s="53" t="s">
        <v>483</v>
      </c>
    </row>
    <row r="847" spans="1:41" x14ac:dyDescent="0.25">
      <c r="A847" s="53" t="s">
        <v>21</v>
      </c>
      <c r="B847" s="53" t="s">
        <v>1984</v>
      </c>
      <c r="C847" s="53" t="s">
        <v>1985</v>
      </c>
      <c r="D847" s="53" t="s">
        <v>1903</v>
      </c>
      <c r="E847" s="53" t="s">
        <v>220</v>
      </c>
      <c r="F847" s="53" t="s">
        <v>775</v>
      </c>
      <c r="G847" s="53" t="s">
        <v>1813</v>
      </c>
      <c r="H847" s="53" t="s">
        <v>775</v>
      </c>
      <c r="I847" s="53" t="s">
        <v>1813</v>
      </c>
      <c r="J847" s="53" t="s">
        <v>1904</v>
      </c>
      <c r="K847" s="53" t="s">
        <v>1905</v>
      </c>
      <c r="L847" s="53" t="s">
        <v>1926</v>
      </c>
      <c r="M847" s="53" t="s">
        <v>1816</v>
      </c>
      <c r="N847" s="53" t="s">
        <v>1817</v>
      </c>
      <c r="O847" s="53" t="s">
        <v>1818</v>
      </c>
      <c r="P847" s="53" t="s">
        <v>1819</v>
      </c>
      <c r="Q847" s="53" t="s">
        <v>1820</v>
      </c>
      <c r="R847" s="53" t="s">
        <v>1821</v>
      </c>
      <c r="S847" s="53" t="s">
        <v>1986</v>
      </c>
      <c r="T847" s="53" t="s">
        <v>1987</v>
      </c>
      <c r="U847" s="53" t="s">
        <v>1824</v>
      </c>
      <c r="V847" s="53" t="s">
        <v>1825</v>
      </c>
      <c r="W847" s="53" t="s">
        <v>1832</v>
      </c>
      <c r="X847" s="53" t="s">
        <v>1825</v>
      </c>
      <c r="Y847" s="53" t="s">
        <v>1827</v>
      </c>
      <c r="Z847" s="53">
        <v>312.20999999999998</v>
      </c>
      <c r="AA847" s="53">
        <v>312.20999999999998</v>
      </c>
      <c r="AB847" s="53">
        <v>0</v>
      </c>
      <c r="AC847" s="53">
        <v>312.20999999999998</v>
      </c>
      <c r="AD847" s="53">
        <v>0</v>
      </c>
      <c r="AE847" s="53">
        <v>0</v>
      </c>
      <c r="AF847" s="53" t="s">
        <v>1828</v>
      </c>
      <c r="AG847" s="53" t="s">
        <v>1904</v>
      </c>
      <c r="AH847" s="53" t="s">
        <v>1905</v>
      </c>
      <c r="AI847" s="53" t="s">
        <v>1829</v>
      </c>
      <c r="AJ847" s="53" t="s">
        <v>1824</v>
      </c>
      <c r="AK847" s="53" t="s">
        <v>496</v>
      </c>
      <c r="AL847" s="53" t="s">
        <v>1830</v>
      </c>
      <c r="AM847" s="53" t="s">
        <v>1831</v>
      </c>
      <c r="AN847" s="53" t="s">
        <v>220</v>
      </c>
      <c r="AO847" s="53" t="s">
        <v>483</v>
      </c>
    </row>
    <row r="848" spans="1:41" x14ac:dyDescent="0.25">
      <c r="A848" s="53" t="s">
        <v>21</v>
      </c>
      <c r="B848" s="53" t="s">
        <v>1984</v>
      </c>
      <c r="C848" s="53" t="s">
        <v>1985</v>
      </c>
      <c r="D848" s="53" t="s">
        <v>1903</v>
      </c>
      <c r="E848" s="53" t="s">
        <v>220</v>
      </c>
      <c r="F848" s="53" t="s">
        <v>775</v>
      </c>
      <c r="G848" s="53" t="s">
        <v>1813</v>
      </c>
      <c r="H848" s="53" t="s">
        <v>775</v>
      </c>
      <c r="I848" s="53" t="s">
        <v>1813</v>
      </c>
      <c r="J848" s="53" t="s">
        <v>1904</v>
      </c>
      <c r="K848" s="53" t="s">
        <v>1905</v>
      </c>
      <c r="L848" s="53" t="s">
        <v>1926</v>
      </c>
      <c r="M848" s="53" t="s">
        <v>1816</v>
      </c>
      <c r="N848" s="53" t="s">
        <v>1817</v>
      </c>
      <c r="O848" s="53" t="s">
        <v>1818</v>
      </c>
      <c r="P848" s="53" t="s">
        <v>1819</v>
      </c>
      <c r="Q848" s="53" t="s">
        <v>1820</v>
      </c>
      <c r="R848" s="53" t="s">
        <v>1821</v>
      </c>
      <c r="S848" s="53" t="s">
        <v>1986</v>
      </c>
      <c r="T848" s="53" t="s">
        <v>1987</v>
      </c>
      <c r="U848" s="53" t="s">
        <v>1824</v>
      </c>
      <c r="V848" s="53" t="s">
        <v>1825</v>
      </c>
      <c r="W848" s="53" t="s">
        <v>1833</v>
      </c>
      <c r="X848" s="53" t="s">
        <v>1835</v>
      </c>
      <c r="Y848" s="53" t="s">
        <v>1827</v>
      </c>
      <c r="Z848" s="53">
        <v>480.52</v>
      </c>
      <c r="AA848" s="53">
        <v>480.52</v>
      </c>
      <c r="AB848" s="53">
        <v>0</v>
      </c>
      <c r="AC848" s="53">
        <v>480.52</v>
      </c>
      <c r="AD848" s="53">
        <v>0</v>
      </c>
      <c r="AE848" s="53">
        <v>0</v>
      </c>
      <c r="AF848" s="53" t="s">
        <v>1828</v>
      </c>
      <c r="AG848" s="53" t="s">
        <v>1904</v>
      </c>
      <c r="AH848" s="53" t="s">
        <v>1905</v>
      </c>
      <c r="AI848" s="53" t="s">
        <v>1829</v>
      </c>
      <c r="AJ848" s="53" t="s">
        <v>1824</v>
      </c>
      <c r="AK848" s="53" t="s">
        <v>496</v>
      </c>
      <c r="AL848" s="53" t="s">
        <v>1830</v>
      </c>
      <c r="AM848" s="53" t="s">
        <v>1831</v>
      </c>
      <c r="AN848" s="53" t="s">
        <v>220</v>
      </c>
      <c r="AO848" s="53" t="s">
        <v>483</v>
      </c>
    </row>
    <row r="849" spans="1:41" x14ac:dyDescent="0.25">
      <c r="A849" s="53" t="s">
        <v>21</v>
      </c>
      <c r="B849" s="53" t="s">
        <v>1984</v>
      </c>
      <c r="C849" s="53" t="s">
        <v>1985</v>
      </c>
      <c r="D849" s="53" t="s">
        <v>1903</v>
      </c>
      <c r="E849" s="53" t="s">
        <v>220</v>
      </c>
      <c r="F849" s="53" t="s">
        <v>775</v>
      </c>
      <c r="G849" s="53" t="s">
        <v>1813</v>
      </c>
      <c r="H849" s="53" t="s">
        <v>775</v>
      </c>
      <c r="I849" s="53" t="s">
        <v>1813</v>
      </c>
      <c r="J849" s="53" t="s">
        <v>1904</v>
      </c>
      <c r="K849" s="53" t="s">
        <v>1905</v>
      </c>
      <c r="L849" s="53" t="s">
        <v>1926</v>
      </c>
      <c r="M849" s="53" t="s">
        <v>1816</v>
      </c>
      <c r="N849" s="53" t="s">
        <v>1817</v>
      </c>
      <c r="O849" s="53" t="s">
        <v>1818</v>
      </c>
      <c r="P849" s="53" t="s">
        <v>1819</v>
      </c>
      <c r="Q849" s="53" t="s">
        <v>1820</v>
      </c>
      <c r="R849" s="53" t="s">
        <v>1821</v>
      </c>
      <c r="S849" s="53" t="s">
        <v>1986</v>
      </c>
      <c r="T849" s="53" t="s">
        <v>1987</v>
      </c>
      <c r="U849" s="53" t="s">
        <v>1824</v>
      </c>
      <c r="V849" s="53" t="s">
        <v>1825</v>
      </c>
      <c r="W849" s="53" t="s">
        <v>1838</v>
      </c>
      <c r="X849" s="53" t="s">
        <v>1825</v>
      </c>
      <c r="Y849" s="53" t="s">
        <v>1827</v>
      </c>
      <c r="Z849" s="53">
        <v>118.73</v>
      </c>
      <c r="AA849" s="53">
        <v>118.73</v>
      </c>
      <c r="AB849" s="53">
        <v>0</v>
      </c>
      <c r="AC849" s="53">
        <v>118.73</v>
      </c>
      <c r="AD849" s="53">
        <v>0</v>
      </c>
      <c r="AE849" s="53">
        <v>0</v>
      </c>
      <c r="AF849" s="53" t="s">
        <v>1828</v>
      </c>
      <c r="AG849" s="53" t="s">
        <v>1904</v>
      </c>
      <c r="AH849" s="53" t="s">
        <v>1905</v>
      </c>
      <c r="AI849" s="53" t="s">
        <v>1829</v>
      </c>
      <c r="AJ849" s="53" t="s">
        <v>1824</v>
      </c>
      <c r="AK849" s="53" t="s">
        <v>496</v>
      </c>
      <c r="AL849" s="53" t="s">
        <v>1830</v>
      </c>
      <c r="AM849" s="53" t="s">
        <v>1831</v>
      </c>
      <c r="AN849" s="53" t="s">
        <v>220</v>
      </c>
      <c r="AO849" s="53" t="s">
        <v>483</v>
      </c>
    </row>
    <row r="850" spans="1:41" x14ac:dyDescent="0.25">
      <c r="A850" s="53" t="s">
        <v>21</v>
      </c>
      <c r="B850" s="53" t="s">
        <v>1924</v>
      </c>
      <c r="C850" s="53" t="s">
        <v>1925</v>
      </c>
      <c r="D850" s="53" t="s">
        <v>1903</v>
      </c>
      <c r="E850" s="53" t="s">
        <v>220</v>
      </c>
      <c r="F850" s="53" t="s">
        <v>775</v>
      </c>
      <c r="G850" s="53" t="s">
        <v>1813</v>
      </c>
      <c r="H850" s="53" t="s">
        <v>775</v>
      </c>
      <c r="I850" s="53" t="s">
        <v>1813</v>
      </c>
      <c r="J850" s="53" t="s">
        <v>1904</v>
      </c>
      <c r="K850" s="53" t="s">
        <v>1905</v>
      </c>
      <c r="L850" s="53" t="s">
        <v>1926</v>
      </c>
      <c r="M850" s="53" t="s">
        <v>1816</v>
      </c>
      <c r="N850" s="53" t="s">
        <v>1817</v>
      </c>
      <c r="O850" s="53" t="s">
        <v>1818</v>
      </c>
      <c r="P850" s="53" t="s">
        <v>1819</v>
      </c>
      <c r="Q850" s="53" t="s">
        <v>1820</v>
      </c>
      <c r="R850" s="53" t="s">
        <v>1821</v>
      </c>
      <c r="S850" s="53" t="s">
        <v>1927</v>
      </c>
      <c r="T850" s="53" t="s">
        <v>1928</v>
      </c>
      <c r="U850" s="53" t="s">
        <v>1824</v>
      </c>
      <c r="V850" s="53" t="s">
        <v>1825</v>
      </c>
      <c r="W850" s="53" t="s">
        <v>1856</v>
      </c>
      <c r="X850" s="53" t="s">
        <v>1857</v>
      </c>
      <c r="Y850" s="53" t="s">
        <v>1827</v>
      </c>
      <c r="Z850" s="53">
        <v>29.73</v>
      </c>
      <c r="AA850" s="53">
        <v>29.73</v>
      </c>
      <c r="AB850" s="53">
        <v>0</v>
      </c>
      <c r="AC850" s="53">
        <v>29.73</v>
      </c>
      <c r="AD850" s="53">
        <v>0</v>
      </c>
      <c r="AE850" s="53">
        <v>0</v>
      </c>
      <c r="AF850" s="53" t="s">
        <v>1828</v>
      </c>
      <c r="AG850" s="53" t="s">
        <v>1904</v>
      </c>
      <c r="AH850" s="53" t="s">
        <v>1905</v>
      </c>
      <c r="AI850" s="53" t="s">
        <v>1829</v>
      </c>
      <c r="AJ850" s="53" t="s">
        <v>1824</v>
      </c>
      <c r="AK850" s="53" t="s">
        <v>496</v>
      </c>
      <c r="AL850" s="53" t="s">
        <v>1830</v>
      </c>
      <c r="AM850" s="53" t="s">
        <v>1831</v>
      </c>
      <c r="AN850" s="53" t="s">
        <v>220</v>
      </c>
      <c r="AO850" s="53" t="s">
        <v>483</v>
      </c>
    </row>
    <row r="851" spans="1:41" x14ac:dyDescent="0.25">
      <c r="A851" s="53" t="s">
        <v>21</v>
      </c>
      <c r="B851" s="53" t="s">
        <v>1972</v>
      </c>
      <c r="C851" s="53" t="s">
        <v>1973</v>
      </c>
      <c r="D851" s="53" t="s">
        <v>1889</v>
      </c>
      <c r="E851" s="53" t="s">
        <v>1890</v>
      </c>
      <c r="F851" s="53" t="s">
        <v>775</v>
      </c>
      <c r="G851" s="53" t="s">
        <v>1813</v>
      </c>
      <c r="H851" s="53" t="s">
        <v>775</v>
      </c>
      <c r="I851" s="53" t="s">
        <v>1813</v>
      </c>
      <c r="J851" s="53" t="s">
        <v>1891</v>
      </c>
      <c r="K851" s="53" t="s">
        <v>1988</v>
      </c>
      <c r="L851" s="53" t="s">
        <v>1974</v>
      </c>
      <c r="M851" s="53" t="s">
        <v>1816</v>
      </c>
      <c r="N851" s="53" t="s">
        <v>1817</v>
      </c>
      <c r="O851" s="53" t="s">
        <v>1818</v>
      </c>
      <c r="P851" s="53" t="s">
        <v>1819</v>
      </c>
      <c r="Q851" s="53" t="s">
        <v>1820</v>
      </c>
      <c r="R851" s="53" t="s">
        <v>1821</v>
      </c>
      <c r="S851" s="53" t="s">
        <v>1975</v>
      </c>
      <c r="T851" s="53" t="s">
        <v>1976</v>
      </c>
      <c r="U851" s="53" t="s">
        <v>1824</v>
      </c>
      <c r="V851" s="53" t="s">
        <v>1825</v>
      </c>
      <c r="W851" s="53" t="s">
        <v>1832</v>
      </c>
      <c r="X851" s="53" t="s">
        <v>1825</v>
      </c>
      <c r="Y851" s="53" t="s">
        <v>1827</v>
      </c>
      <c r="Z851" s="53">
        <v>3170.92</v>
      </c>
      <c r="AA851" s="53">
        <v>3170.92</v>
      </c>
      <c r="AB851" s="53">
        <v>0</v>
      </c>
      <c r="AC851" s="53">
        <v>3170.92</v>
      </c>
      <c r="AD851" s="53">
        <v>0</v>
      </c>
      <c r="AE851" s="53">
        <v>0</v>
      </c>
      <c r="AF851" s="53" t="s">
        <v>1828</v>
      </c>
      <c r="AG851" s="53" t="s">
        <v>1891</v>
      </c>
      <c r="AH851" s="53" t="s">
        <v>1892</v>
      </c>
      <c r="AI851" s="53" t="s">
        <v>1829</v>
      </c>
      <c r="AJ851" s="53" t="s">
        <v>1824</v>
      </c>
      <c r="AK851" s="53" t="s">
        <v>496</v>
      </c>
      <c r="AL851" s="53" t="s">
        <v>1830</v>
      </c>
      <c r="AM851" s="53" t="s">
        <v>1831</v>
      </c>
      <c r="AN851" s="53" t="s">
        <v>1769</v>
      </c>
      <c r="AO851" s="53" t="s">
        <v>641</v>
      </c>
    </row>
    <row r="852" spans="1:41" x14ac:dyDescent="0.25">
      <c r="A852" s="53" t="s">
        <v>21</v>
      </c>
      <c r="B852" s="53" t="s">
        <v>1972</v>
      </c>
      <c r="C852" s="53" t="s">
        <v>1973</v>
      </c>
      <c r="D852" s="53" t="s">
        <v>1889</v>
      </c>
      <c r="E852" s="53" t="s">
        <v>1890</v>
      </c>
      <c r="F852" s="53" t="s">
        <v>775</v>
      </c>
      <c r="G852" s="53" t="s">
        <v>1813</v>
      </c>
      <c r="H852" s="53" t="s">
        <v>775</v>
      </c>
      <c r="I852" s="53" t="s">
        <v>1813</v>
      </c>
      <c r="J852" s="53" t="s">
        <v>1891</v>
      </c>
      <c r="K852" s="53" t="s">
        <v>1988</v>
      </c>
      <c r="L852" s="53" t="s">
        <v>1974</v>
      </c>
      <c r="M852" s="53" t="s">
        <v>1816</v>
      </c>
      <c r="N852" s="53" t="s">
        <v>1817</v>
      </c>
      <c r="O852" s="53" t="s">
        <v>1818</v>
      </c>
      <c r="P852" s="53" t="s">
        <v>1819</v>
      </c>
      <c r="Q852" s="53" t="s">
        <v>1820</v>
      </c>
      <c r="R852" s="53" t="s">
        <v>1821</v>
      </c>
      <c r="S852" s="53" t="s">
        <v>1975</v>
      </c>
      <c r="T852" s="53" t="s">
        <v>1976</v>
      </c>
      <c r="U852" s="53" t="s">
        <v>1824</v>
      </c>
      <c r="V852" s="53" t="s">
        <v>1825</v>
      </c>
      <c r="W852" s="53" t="s">
        <v>1833</v>
      </c>
      <c r="X852" s="53" t="s">
        <v>1835</v>
      </c>
      <c r="Y852" s="53" t="s">
        <v>1827</v>
      </c>
      <c r="Z852" s="53">
        <v>1.26</v>
      </c>
      <c r="AA852" s="53">
        <v>1.26</v>
      </c>
      <c r="AB852" s="53">
        <v>0</v>
      </c>
      <c r="AC852" s="53">
        <v>1.26</v>
      </c>
      <c r="AD852" s="53">
        <v>0</v>
      </c>
      <c r="AE852" s="53">
        <v>0</v>
      </c>
      <c r="AF852" s="53" t="s">
        <v>1828</v>
      </c>
      <c r="AG852" s="53" t="s">
        <v>1891</v>
      </c>
      <c r="AH852" s="53" t="s">
        <v>1892</v>
      </c>
      <c r="AI852" s="53" t="s">
        <v>1829</v>
      </c>
      <c r="AJ852" s="53" t="s">
        <v>1824</v>
      </c>
      <c r="AK852" s="53" t="s">
        <v>496</v>
      </c>
      <c r="AL852" s="53" t="s">
        <v>1830</v>
      </c>
      <c r="AM852" s="53" t="s">
        <v>1831</v>
      </c>
      <c r="AN852" s="53" t="s">
        <v>1769</v>
      </c>
      <c r="AO852" s="53" t="s">
        <v>641</v>
      </c>
    </row>
    <row r="853" spans="1:41" x14ac:dyDescent="0.25">
      <c r="A853" s="53" t="s">
        <v>21</v>
      </c>
      <c r="B853" s="53" t="s">
        <v>1929</v>
      </c>
      <c r="C853" s="53" t="s">
        <v>1930</v>
      </c>
      <c r="D853" s="53" t="s">
        <v>1931</v>
      </c>
      <c r="E853" s="53" t="s">
        <v>1932</v>
      </c>
      <c r="F853" s="53" t="s">
        <v>775</v>
      </c>
      <c r="G853" s="53" t="s">
        <v>1813</v>
      </c>
      <c r="H853" s="53" t="s">
        <v>775</v>
      </c>
      <c r="I853" s="53" t="s">
        <v>1813</v>
      </c>
      <c r="J853" s="53" t="s">
        <v>1891</v>
      </c>
      <c r="K853" s="53" t="s">
        <v>1933</v>
      </c>
      <c r="L853" s="53" t="s">
        <v>1934</v>
      </c>
      <c r="M853" s="53" t="s">
        <v>1816</v>
      </c>
      <c r="N853" s="53" t="s">
        <v>1817</v>
      </c>
      <c r="O853" s="53" t="s">
        <v>1818</v>
      </c>
      <c r="P853" s="53" t="s">
        <v>1819</v>
      </c>
      <c r="Q853" s="53" t="s">
        <v>1820</v>
      </c>
      <c r="R853" s="53" t="s">
        <v>1821</v>
      </c>
      <c r="S853" s="53" t="s">
        <v>1965</v>
      </c>
      <c r="T853" s="53" t="s">
        <v>1966</v>
      </c>
      <c r="U853" s="53" t="s">
        <v>1824</v>
      </c>
      <c r="V853" s="53" t="s">
        <v>1825</v>
      </c>
      <c r="W853" s="53" t="s">
        <v>1856</v>
      </c>
      <c r="X853" s="53" t="s">
        <v>1857</v>
      </c>
      <c r="Y853" s="53" t="s">
        <v>1827</v>
      </c>
      <c r="Z853" s="53">
        <v>0.01</v>
      </c>
      <c r="AA853" s="53">
        <v>0.01</v>
      </c>
      <c r="AB853" s="53">
        <v>0</v>
      </c>
      <c r="AC853" s="53">
        <v>0.01</v>
      </c>
      <c r="AD853" s="53">
        <v>0</v>
      </c>
      <c r="AE853" s="53">
        <v>0</v>
      </c>
      <c r="AF853" s="53" t="s">
        <v>1828</v>
      </c>
      <c r="AG853" s="53" t="s">
        <v>1891</v>
      </c>
      <c r="AH853" s="53" t="s">
        <v>1937</v>
      </c>
      <c r="AI853" s="53" t="s">
        <v>1829</v>
      </c>
      <c r="AJ853" s="53" t="s">
        <v>1824</v>
      </c>
      <c r="AK853" s="53" t="s">
        <v>496</v>
      </c>
      <c r="AL853" s="53" t="s">
        <v>1830</v>
      </c>
      <c r="AM853" s="53" t="s">
        <v>1831</v>
      </c>
      <c r="AN853" s="53" t="s">
        <v>1769</v>
      </c>
      <c r="AO853" s="53" t="s">
        <v>641</v>
      </c>
    </row>
    <row r="854" spans="1:41" x14ac:dyDescent="0.25">
      <c r="A854" s="53" t="s">
        <v>21</v>
      </c>
      <c r="B854" s="53" t="s">
        <v>1929</v>
      </c>
      <c r="C854" s="53" t="s">
        <v>1930</v>
      </c>
      <c r="D854" s="53" t="s">
        <v>1931</v>
      </c>
      <c r="E854" s="53" t="s">
        <v>1932</v>
      </c>
      <c r="F854" s="53" t="s">
        <v>775</v>
      </c>
      <c r="G854" s="53" t="s">
        <v>1813</v>
      </c>
      <c r="H854" s="53" t="s">
        <v>775</v>
      </c>
      <c r="I854" s="53" t="s">
        <v>1813</v>
      </c>
      <c r="J854" s="53" t="s">
        <v>1891</v>
      </c>
      <c r="K854" s="53" t="s">
        <v>1933</v>
      </c>
      <c r="L854" s="53" t="s">
        <v>1934</v>
      </c>
      <c r="M854" s="53" t="s">
        <v>1816</v>
      </c>
      <c r="N854" s="53" t="s">
        <v>1817</v>
      </c>
      <c r="O854" s="53" t="s">
        <v>1818</v>
      </c>
      <c r="P854" s="53" t="s">
        <v>1819</v>
      </c>
      <c r="Q854" s="53" t="s">
        <v>1820</v>
      </c>
      <c r="R854" s="53" t="s">
        <v>1821</v>
      </c>
      <c r="S854" s="53" t="s">
        <v>1935</v>
      </c>
      <c r="T854" s="53" t="s">
        <v>1936</v>
      </c>
      <c r="U854" s="53" t="s">
        <v>1824</v>
      </c>
      <c r="V854" s="53" t="s">
        <v>1825</v>
      </c>
      <c r="W854" s="53" t="s">
        <v>1826</v>
      </c>
      <c r="X854" s="53" t="s">
        <v>1825</v>
      </c>
      <c r="Y854" s="53" t="s">
        <v>1827</v>
      </c>
      <c r="Z854" s="53">
        <v>47.67</v>
      </c>
      <c r="AA854" s="53">
        <v>47.67</v>
      </c>
      <c r="AB854" s="53">
        <v>0</v>
      </c>
      <c r="AC854" s="53">
        <v>47.67</v>
      </c>
      <c r="AD854" s="53">
        <v>0</v>
      </c>
      <c r="AE854" s="53">
        <v>0</v>
      </c>
      <c r="AF854" s="53" t="s">
        <v>1828</v>
      </c>
      <c r="AG854" s="53" t="s">
        <v>1891</v>
      </c>
      <c r="AH854" s="53" t="s">
        <v>1937</v>
      </c>
      <c r="AI854" s="53" t="s">
        <v>1829</v>
      </c>
      <c r="AJ854" s="53" t="s">
        <v>1824</v>
      </c>
      <c r="AK854" s="53" t="s">
        <v>496</v>
      </c>
      <c r="AL854" s="53" t="s">
        <v>1830</v>
      </c>
      <c r="AM854" s="53" t="s">
        <v>1831</v>
      </c>
      <c r="AN854" s="53" t="s">
        <v>1769</v>
      </c>
      <c r="AO854" s="53" t="s">
        <v>641</v>
      </c>
    </row>
    <row r="855" spans="1:41" x14ac:dyDescent="0.25">
      <c r="A855" s="53" t="s">
        <v>21</v>
      </c>
      <c r="B855" s="53" t="s">
        <v>1929</v>
      </c>
      <c r="C855" s="53" t="s">
        <v>1930</v>
      </c>
      <c r="D855" s="53" t="s">
        <v>1931</v>
      </c>
      <c r="E855" s="53" t="s">
        <v>1932</v>
      </c>
      <c r="F855" s="53" t="s">
        <v>775</v>
      </c>
      <c r="G855" s="53" t="s">
        <v>1813</v>
      </c>
      <c r="H855" s="53" t="s">
        <v>775</v>
      </c>
      <c r="I855" s="53" t="s">
        <v>1813</v>
      </c>
      <c r="J855" s="53" t="s">
        <v>1891</v>
      </c>
      <c r="K855" s="53" t="s">
        <v>1933</v>
      </c>
      <c r="L855" s="53" t="s">
        <v>1934</v>
      </c>
      <c r="M855" s="53" t="s">
        <v>1816</v>
      </c>
      <c r="N855" s="53" t="s">
        <v>1817</v>
      </c>
      <c r="O855" s="53" t="s">
        <v>1818</v>
      </c>
      <c r="P855" s="53" t="s">
        <v>1819</v>
      </c>
      <c r="Q855" s="53" t="s">
        <v>1820</v>
      </c>
      <c r="R855" s="53" t="s">
        <v>1821</v>
      </c>
      <c r="S855" s="53" t="s">
        <v>1935</v>
      </c>
      <c r="T855" s="53" t="s">
        <v>1936</v>
      </c>
      <c r="U855" s="53" t="s">
        <v>1824</v>
      </c>
      <c r="V855" s="53" t="s">
        <v>1825</v>
      </c>
      <c r="W855" s="53" t="s">
        <v>1832</v>
      </c>
      <c r="X855" s="53" t="s">
        <v>1825</v>
      </c>
      <c r="Y855" s="53" t="s">
        <v>1827</v>
      </c>
      <c r="Z855" s="53">
        <v>25.87</v>
      </c>
      <c r="AA855" s="53">
        <v>25.87</v>
      </c>
      <c r="AB855" s="53">
        <v>0</v>
      </c>
      <c r="AC855" s="53">
        <v>25.87</v>
      </c>
      <c r="AD855" s="53">
        <v>0</v>
      </c>
      <c r="AE855" s="53">
        <v>0</v>
      </c>
      <c r="AF855" s="53" t="s">
        <v>1828</v>
      </c>
      <c r="AG855" s="53" t="s">
        <v>1891</v>
      </c>
      <c r="AH855" s="53" t="s">
        <v>1937</v>
      </c>
      <c r="AI855" s="53" t="s">
        <v>1829</v>
      </c>
      <c r="AJ855" s="53" t="s">
        <v>1824</v>
      </c>
      <c r="AK855" s="53" t="s">
        <v>496</v>
      </c>
      <c r="AL855" s="53" t="s">
        <v>1830</v>
      </c>
      <c r="AM855" s="53" t="s">
        <v>1831</v>
      </c>
      <c r="AN855" s="53" t="s">
        <v>1769</v>
      </c>
      <c r="AO855" s="53" t="s">
        <v>641</v>
      </c>
    </row>
    <row r="856" spans="1:41" x14ac:dyDescent="0.25">
      <c r="A856" s="53" t="s">
        <v>21</v>
      </c>
      <c r="B856" s="53" t="s">
        <v>1929</v>
      </c>
      <c r="C856" s="53" t="s">
        <v>1930</v>
      </c>
      <c r="D856" s="53" t="s">
        <v>1931</v>
      </c>
      <c r="E856" s="53" t="s">
        <v>1932</v>
      </c>
      <c r="F856" s="53" t="s">
        <v>775</v>
      </c>
      <c r="G856" s="53" t="s">
        <v>1813</v>
      </c>
      <c r="H856" s="53" t="s">
        <v>775</v>
      </c>
      <c r="I856" s="53" t="s">
        <v>1813</v>
      </c>
      <c r="J856" s="53" t="s">
        <v>1891</v>
      </c>
      <c r="K856" s="53" t="s">
        <v>1933</v>
      </c>
      <c r="L856" s="53" t="s">
        <v>1934</v>
      </c>
      <c r="M856" s="53" t="s">
        <v>1816</v>
      </c>
      <c r="N856" s="53" t="s">
        <v>1817</v>
      </c>
      <c r="O856" s="53" t="s">
        <v>1818</v>
      </c>
      <c r="P856" s="53" t="s">
        <v>1819</v>
      </c>
      <c r="Q856" s="53" t="s">
        <v>1820</v>
      </c>
      <c r="R856" s="53" t="s">
        <v>1821</v>
      </c>
      <c r="S856" s="53" t="s">
        <v>1935</v>
      </c>
      <c r="T856" s="53" t="s">
        <v>1936</v>
      </c>
      <c r="U856" s="53" t="s">
        <v>1824</v>
      </c>
      <c r="V856" s="53" t="s">
        <v>1825</v>
      </c>
      <c r="W856" s="53" t="s">
        <v>1833</v>
      </c>
      <c r="X856" s="53" t="s">
        <v>1834</v>
      </c>
      <c r="Y856" s="53" t="s">
        <v>1827</v>
      </c>
      <c r="Z856" s="53">
        <v>1.06</v>
      </c>
      <c r="AA856" s="53">
        <v>1.06</v>
      </c>
      <c r="AB856" s="53">
        <v>0</v>
      </c>
      <c r="AC856" s="53">
        <v>1.06</v>
      </c>
      <c r="AD856" s="53">
        <v>0</v>
      </c>
      <c r="AE856" s="53">
        <v>0</v>
      </c>
      <c r="AF856" s="53" t="s">
        <v>1828</v>
      </c>
      <c r="AG856" s="53" t="s">
        <v>1891</v>
      </c>
      <c r="AH856" s="53" t="s">
        <v>1937</v>
      </c>
      <c r="AI856" s="53" t="s">
        <v>1829</v>
      </c>
      <c r="AJ856" s="53" t="s">
        <v>1824</v>
      </c>
      <c r="AK856" s="53" t="s">
        <v>496</v>
      </c>
      <c r="AL856" s="53" t="s">
        <v>1830</v>
      </c>
      <c r="AM856" s="53" t="s">
        <v>1831</v>
      </c>
      <c r="AN856" s="53" t="s">
        <v>1769</v>
      </c>
      <c r="AO856" s="53" t="s">
        <v>641</v>
      </c>
    </row>
    <row r="857" spans="1:41" x14ac:dyDescent="0.25">
      <c r="A857" s="53" t="s">
        <v>21</v>
      </c>
      <c r="B857" s="53" t="s">
        <v>1929</v>
      </c>
      <c r="C857" s="53" t="s">
        <v>1930</v>
      </c>
      <c r="D857" s="53" t="s">
        <v>1931</v>
      </c>
      <c r="E857" s="53" t="s">
        <v>1932</v>
      </c>
      <c r="F857" s="53" t="s">
        <v>775</v>
      </c>
      <c r="G857" s="53" t="s">
        <v>1813</v>
      </c>
      <c r="H857" s="53" t="s">
        <v>775</v>
      </c>
      <c r="I857" s="53" t="s">
        <v>1813</v>
      </c>
      <c r="J857" s="53" t="s">
        <v>1891</v>
      </c>
      <c r="K857" s="53" t="s">
        <v>1933</v>
      </c>
      <c r="L857" s="53" t="s">
        <v>1934</v>
      </c>
      <c r="M857" s="53" t="s">
        <v>1816</v>
      </c>
      <c r="N857" s="53" t="s">
        <v>1817</v>
      </c>
      <c r="O857" s="53" t="s">
        <v>1818</v>
      </c>
      <c r="P857" s="53" t="s">
        <v>1819</v>
      </c>
      <c r="Q857" s="53" t="s">
        <v>1820</v>
      </c>
      <c r="R857" s="53" t="s">
        <v>1821</v>
      </c>
      <c r="S857" s="53" t="s">
        <v>1935</v>
      </c>
      <c r="T857" s="53" t="s">
        <v>1936</v>
      </c>
      <c r="U857" s="53" t="s">
        <v>1824</v>
      </c>
      <c r="V857" s="53" t="s">
        <v>1825</v>
      </c>
      <c r="W857" s="53" t="s">
        <v>1833</v>
      </c>
      <c r="X857" s="53" t="s">
        <v>1835</v>
      </c>
      <c r="Y857" s="53" t="s">
        <v>1827</v>
      </c>
      <c r="Z857" s="53">
        <v>0.06</v>
      </c>
      <c r="AA857" s="53">
        <v>0.06</v>
      </c>
      <c r="AB857" s="53">
        <v>0</v>
      </c>
      <c r="AC857" s="53">
        <v>0.06</v>
      </c>
      <c r="AD857" s="53">
        <v>0</v>
      </c>
      <c r="AE857" s="53">
        <v>0</v>
      </c>
      <c r="AF857" s="53" t="s">
        <v>1828</v>
      </c>
      <c r="AG857" s="53" t="s">
        <v>1891</v>
      </c>
      <c r="AH857" s="53" t="s">
        <v>1937</v>
      </c>
      <c r="AI857" s="53" t="s">
        <v>1829</v>
      </c>
      <c r="AJ857" s="53" t="s">
        <v>1824</v>
      </c>
      <c r="AK857" s="53" t="s">
        <v>496</v>
      </c>
      <c r="AL857" s="53" t="s">
        <v>1830</v>
      </c>
      <c r="AM857" s="53" t="s">
        <v>1831</v>
      </c>
      <c r="AN857" s="53" t="s">
        <v>1769</v>
      </c>
      <c r="AO857" s="53" t="s">
        <v>641</v>
      </c>
    </row>
    <row r="858" spans="1:41" x14ac:dyDescent="0.25">
      <c r="A858" s="53" t="s">
        <v>21</v>
      </c>
      <c r="B858" s="53" t="s">
        <v>1929</v>
      </c>
      <c r="C858" s="53" t="s">
        <v>1930</v>
      </c>
      <c r="D858" s="53" t="s">
        <v>1931</v>
      </c>
      <c r="E858" s="53" t="s">
        <v>1932</v>
      </c>
      <c r="F858" s="53" t="s">
        <v>775</v>
      </c>
      <c r="G858" s="53" t="s">
        <v>1813</v>
      </c>
      <c r="H858" s="53" t="s">
        <v>775</v>
      </c>
      <c r="I858" s="53" t="s">
        <v>1813</v>
      </c>
      <c r="J858" s="53" t="s">
        <v>1891</v>
      </c>
      <c r="K858" s="53" t="s">
        <v>1933</v>
      </c>
      <c r="L858" s="53" t="s">
        <v>1934</v>
      </c>
      <c r="M858" s="53" t="s">
        <v>1816</v>
      </c>
      <c r="N858" s="53" t="s">
        <v>1817</v>
      </c>
      <c r="O858" s="53" t="s">
        <v>1818</v>
      </c>
      <c r="P858" s="53" t="s">
        <v>1819</v>
      </c>
      <c r="Q858" s="53" t="s">
        <v>1820</v>
      </c>
      <c r="R858" s="53" t="s">
        <v>1821</v>
      </c>
      <c r="S858" s="53" t="s">
        <v>1935</v>
      </c>
      <c r="T858" s="53" t="s">
        <v>1936</v>
      </c>
      <c r="U858" s="53" t="s">
        <v>1824</v>
      </c>
      <c r="V858" s="53" t="s">
        <v>1825</v>
      </c>
      <c r="W858" s="53" t="s">
        <v>1837</v>
      </c>
      <c r="X858" s="53" t="s">
        <v>1825</v>
      </c>
      <c r="Y858" s="53" t="s">
        <v>1827</v>
      </c>
      <c r="Z858" s="53">
        <v>24.8</v>
      </c>
      <c r="AA858" s="53">
        <v>24.8</v>
      </c>
      <c r="AB858" s="53">
        <v>0</v>
      </c>
      <c r="AC858" s="53">
        <v>24.8</v>
      </c>
      <c r="AD858" s="53">
        <v>0</v>
      </c>
      <c r="AE858" s="53">
        <v>0</v>
      </c>
      <c r="AF858" s="53" t="s">
        <v>1828</v>
      </c>
      <c r="AG858" s="53" t="s">
        <v>1891</v>
      </c>
      <c r="AH858" s="53" t="s">
        <v>1937</v>
      </c>
      <c r="AI858" s="53" t="s">
        <v>1829</v>
      </c>
      <c r="AJ858" s="53" t="s">
        <v>1824</v>
      </c>
      <c r="AK858" s="53" t="s">
        <v>496</v>
      </c>
      <c r="AL858" s="53" t="s">
        <v>1830</v>
      </c>
      <c r="AM858" s="53" t="s">
        <v>1831</v>
      </c>
      <c r="AN858" s="53" t="s">
        <v>1769</v>
      </c>
      <c r="AO858" s="53" t="s">
        <v>641</v>
      </c>
    </row>
    <row r="859" spans="1:41" x14ac:dyDescent="0.25">
      <c r="A859" s="53" t="s">
        <v>21</v>
      </c>
      <c r="B859" s="53" t="s">
        <v>1929</v>
      </c>
      <c r="C859" s="53" t="s">
        <v>1930</v>
      </c>
      <c r="D859" s="53" t="s">
        <v>1931</v>
      </c>
      <c r="E859" s="53" t="s">
        <v>1932</v>
      </c>
      <c r="F859" s="53" t="s">
        <v>775</v>
      </c>
      <c r="G859" s="53" t="s">
        <v>1813</v>
      </c>
      <c r="H859" s="53" t="s">
        <v>775</v>
      </c>
      <c r="I859" s="53" t="s">
        <v>1813</v>
      </c>
      <c r="J859" s="53" t="s">
        <v>1891</v>
      </c>
      <c r="K859" s="53" t="s">
        <v>1933</v>
      </c>
      <c r="L859" s="53" t="s">
        <v>1934</v>
      </c>
      <c r="M859" s="53" t="s">
        <v>1816</v>
      </c>
      <c r="N859" s="53" t="s">
        <v>1817</v>
      </c>
      <c r="O859" s="53" t="s">
        <v>1818</v>
      </c>
      <c r="P859" s="53" t="s">
        <v>1819</v>
      </c>
      <c r="Q859" s="53" t="s">
        <v>1820</v>
      </c>
      <c r="R859" s="53" t="s">
        <v>1821</v>
      </c>
      <c r="S859" s="53" t="s">
        <v>1935</v>
      </c>
      <c r="T859" s="53" t="s">
        <v>1936</v>
      </c>
      <c r="U859" s="53" t="s">
        <v>1824</v>
      </c>
      <c r="V859" s="53" t="s">
        <v>1825</v>
      </c>
      <c r="W859" s="53" t="s">
        <v>1838</v>
      </c>
      <c r="X859" s="53" t="s">
        <v>1825</v>
      </c>
      <c r="Y859" s="53" t="s">
        <v>1827</v>
      </c>
      <c r="Z859" s="53">
        <v>5.04</v>
      </c>
      <c r="AA859" s="53">
        <v>5.04</v>
      </c>
      <c r="AB859" s="53">
        <v>0</v>
      </c>
      <c r="AC859" s="53">
        <v>5.04</v>
      </c>
      <c r="AD859" s="53">
        <v>0</v>
      </c>
      <c r="AE859" s="53">
        <v>0</v>
      </c>
      <c r="AF859" s="53" t="s">
        <v>1828</v>
      </c>
      <c r="AG859" s="53" t="s">
        <v>1891</v>
      </c>
      <c r="AH859" s="53" t="s">
        <v>1937</v>
      </c>
      <c r="AI859" s="53" t="s">
        <v>1829</v>
      </c>
      <c r="AJ859" s="53" t="s">
        <v>1824</v>
      </c>
      <c r="AK859" s="53" t="s">
        <v>496</v>
      </c>
      <c r="AL859" s="53" t="s">
        <v>1830</v>
      </c>
      <c r="AM859" s="53" t="s">
        <v>1831</v>
      </c>
      <c r="AN859" s="53" t="s">
        <v>1769</v>
      </c>
      <c r="AO859" s="53" t="s">
        <v>641</v>
      </c>
    </row>
    <row r="860" spans="1:41" x14ac:dyDescent="0.25">
      <c r="A860" s="53" t="s">
        <v>21</v>
      </c>
      <c r="B860" s="53" t="s">
        <v>1989</v>
      </c>
      <c r="C860" s="53" t="s">
        <v>1990</v>
      </c>
      <c r="D860" s="53" t="s">
        <v>1991</v>
      </c>
      <c r="E860" s="53" t="s">
        <v>1992</v>
      </c>
      <c r="F860" s="53" t="s">
        <v>775</v>
      </c>
      <c r="G860" s="53" t="s">
        <v>1813</v>
      </c>
      <c r="H860" s="53" t="s">
        <v>775</v>
      </c>
      <c r="I860" s="53" t="s">
        <v>1813</v>
      </c>
      <c r="J860" s="53" t="s">
        <v>1891</v>
      </c>
      <c r="K860" s="53" t="s">
        <v>1892</v>
      </c>
      <c r="L860" s="53" t="s">
        <v>1993</v>
      </c>
      <c r="M860" s="53" t="s">
        <v>1816</v>
      </c>
      <c r="N860" s="53" t="s">
        <v>1817</v>
      </c>
      <c r="O860" s="53" t="s">
        <v>1818</v>
      </c>
      <c r="P860" s="53" t="s">
        <v>1819</v>
      </c>
      <c r="Q860" s="53" t="s">
        <v>1820</v>
      </c>
      <c r="R860" s="53" t="s">
        <v>1821</v>
      </c>
      <c r="S860" s="53" t="s">
        <v>1994</v>
      </c>
      <c r="T860" s="53" t="s">
        <v>1995</v>
      </c>
      <c r="U860" s="53" t="s">
        <v>1824</v>
      </c>
      <c r="V860" s="53" t="s">
        <v>1825</v>
      </c>
      <c r="W860" s="53" t="s">
        <v>1832</v>
      </c>
      <c r="X860" s="53" t="s">
        <v>1825</v>
      </c>
      <c r="Y860" s="53" t="s">
        <v>1827</v>
      </c>
      <c r="Z860" s="53">
        <v>12870.88</v>
      </c>
      <c r="AA860" s="53">
        <v>12861.87</v>
      </c>
      <c r="AB860" s="53">
        <v>9.01</v>
      </c>
      <c r="AC860" s="53">
        <v>12861.87</v>
      </c>
      <c r="AD860" s="53">
        <v>0</v>
      </c>
      <c r="AE860" s="53">
        <v>0</v>
      </c>
      <c r="AF860" s="53" t="s">
        <v>1828</v>
      </c>
      <c r="AG860" s="53" t="s">
        <v>1891</v>
      </c>
      <c r="AH860" s="53" t="s">
        <v>1892</v>
      </c>
      <c r="AI860" s="53" t="s">
        <v>1829</v>
      </c>
      <c r="AJ860" s="53" t="s">
        <v>1824</v>
      </c>
      <c r="AK860" s="53" t="s">
        <v>496</v>
      </c>
      <c r="AL860" s="53" t="s">
        <v>1830</v>
      </c>
      <c r="AM860" s="53" t="s">
        <v>1831</v>
      </c>
      <c r="AN860" s="53" t="s">
        <v>1769</v>
      </c>
      <c r="AO860" s="53" t="s">
        <v>641</v>
      </c>
    </row>
    <row r="861" spans="1:41" x14ac:dyDescent="0.25">
      <c r="A861" s="53" t="s">
        <v>21</v>
      </c>
      <c r="B861" s="53" t="s">
        <v>1989</v>
      </c>
      <c r="C861" s="53" t="s">
        <v>1990</v>
      </c>
      <c r="D861" s="53" t="s">
        <v>1991</v>
      </c>
      <c r="E861" s="53" t="s">
        <v>1992</v>
      </c>
      <c r="F861" s="53" t="s">
        <v>775</v>
      </c>
      <c r="G861" s="53" t="s">
        <v>1813</v>
      </c>
      <c r="H861" s="53" t="s">
        <v>775</v>
      </c>
      <c r="I861" s="53" t="s">
        <v>1813</v>
      </c>
      <c r="J861" s="53" t="s">
        <v>1891</v>
      </c>
      <c r="K861" s="53" t="s">
        <v>1892</v>
      </c>
      <c r="L861" s="53" t="s">
        <v>1993</v>
      </c>
      <c r="M861" s="53" t="s">
        <v>1816</v>
      </c>
      <c r="N861" s="53" t="s">
        <v>1817</v>
      </c>
      <c r="O861" s="53" t="s">
        <v>1818</v>
      </c>
      <c r="P861" s="53" t="s">
        <v>1819</v>
      </c>
      <c r="Q861" s="53" t="s">
        <v>1820</v>
      </c>
      <c r="R861" s="53" t="s">
        <v>1821</v>
      </c>
      <c r="S861" s="53" t="s">
        <v>1994</v>
      </c>
      <c r="T861" s="53" t="s">
        <v>1995</v>
      </c>
      <c r="U861" s="53" t="s">
        <v>1824</v>
      </c>
      <c r="V861" s="53" t="s">
        <v>1825</v>
      </c>
      <c r="W861" s="53" t="s">
        <v>1833</v>
      </c>
      <c r="X861" s="53" t="s">
        <v>1834</v>
      </c>
      <c r="Y861" s="53" t="s">
        <v>1827</v>
      </c>
      <c r="Z861" s="53">
        <v>56.07</v>
      </c>
      <c r="AA861" s="53">
        <v>56.07</v>
      </c>
      <c r="AB861" s="53">
        <v>0</v>
      </c>
      <c r="AC861" s="53">
        <v>56.07</v>
      </c>
      <c r="AD861" s="53">
        <v>0</v>
      </c>
      <c r="AE861" s="53">
        <v>0</v>
      </c>
      <c r="AF861" s="53" t="s">
        <v>1828</v>
      </c>
      <c r="AG861" s="53" t="s">
        <v>1891</v>
      </c>
      <c r="AH861" s="53" t="s">
        <v>1892</v>
      </c>
      <c r="AI861" s="53" t="s">
        <v>1829</v>
      </c>
      <c r="AJ861" s="53" t="s">
        <v>1824</v>
      </c>
      <c r="AK861" s="53" t="s">
        <v>496</v>
      </c>
      <c r="AL861" s="53" t="s">
        <v>1830</v>
      </c>
      <c r="AM861" s="53" t="s">
        <v>1831</v>
      </c>
      <c r="AN861" s="53" t="s">
        <v>1769</v>
      </c>
      <c r="AO861" s="53" t="s">
        <v>641</v>
      </c>
    </row>
    <row r="862" spans="1:41" x14ac:dyDescent="0.25">
      <c r="A862" s="53" t="s">
        <v>21</v>
      </c>
      <c r="B862" s="53" t="s">
        <v>1944</v>
      </c>
      <c r="C862" s="53" t="s">
        <v>1945</v>
      </c>
      <c r="D862" s="53" t="s">
        <v>1931</v>
      </c>
      <c r="E862" s="53" t="s">
        <v>1932</v>
      </c>
      <c r="F862" s="53" t="s">
        <v>775</v>
      </c>
      <c r="G862" s="53" t="s">
        <v>1813</v>
      </c>
      <c r="H862" s="53" t="s">
        <v>775</v>
      </c>
      <c r="I862" s="53" t="s">
        <v>1813</v>
      </c>
      <c r="J862" s="53" t="s">
        <v>1891</v>
      </c>
      <c r="K862" s="53" t="s">
        <v>1933</v>
      </c>
      <c r="L862" s="53" t="s">
        <v>1946</v>
      </c>
      <c r="M862" s="53" t="s">
        <v>1816</v>
      </c>
      <c r="N862" s="53" t="s">
        <v>1817</v>
      </c>
      <c r="O862" s="53" t="s">
        <v>1818</v>
      </c>
      <c r="P862" s="53" t="s">
        <v>1819</v>
      </c>
      <c r="Q862" s="53" t="s">
        <v>1820</v>
      </c>
      <c r="R862" s="53" t="s">
        <v>1821</v>
      </c>
      <c r="S862" s="53" t="s">
        <v>1982</v>
      </c>
      <c r="T862" s="53" t="s">
        <v>1983</v>
      </c>
      <c r="U862" s="53" t="s">
        <v>1824</v>
      </c>
      <c r="V862" s="53" t="s">
        <v>1825</v>
      </c>
      <c r="W862" s="53" t="s">
        <v>1856</v>
      </c>
      <c r="X862" s="53" t="s">
        <v>1857</v>
      </c>
      <c r="Y862" s="53" t="s">
        <v>1827</v>
      </c>
      <c r="Z862" s="53">
        <v>0.02</v>
      </c>
      <c r="AA862" s="53">
        <v>0.02</v>
      </c>
      <c r="AB862" s="53">
        <v>0</v>
      </c>
      <c r="AC862" s="53">
        <v>0.02</v>
      </c>
      <c r="AD862" s="53">
        <v>0</v>
      </c>
      <c r="AE862" s="53">
        <v>0</v>
      </c>
      <c r="AF862" s="53" t="s">
        <v>1949</v>
      </c>
      <c r="AG862" s="53" t="s">
        <v>1813</v>
      </c>
      <c r="AH862" s="53" t="s">
        <v>1813</v>
      </c>
      <c r="AI862" s="53" t="s">
        <v>1849</v>
      </c>
      <c r="AJ862" s="53" t="s">
        <v>1824</v>
      </c>
      <c r="AK862" s="53" t="s">
        <v>496</v>
      </c>
      <c r="AL862" s="53" t="s">
        <v>1830</v>
      </c>
      <c r="AM862" s="53" t="s">
        <v>1831</v>
      </c>
      <c r="AN862" s="53" t="s">
        <v>1769</v>
      </c>
      <c r="AO862" s="53" t="s">
        <v>641</v>
      </c>
    </row>
    <row r="863" spans="1:41" x14ac:dyDescent="0.25">
      <c r="A863" s="53" t="s">
        <v>21</v>
      </c>
      <c r="B863" s="53" t="s">
        <v>1944</v>
      </c>
      <c r="C863" s="53" t="s">
        <v>1945</v>
      </c>
      <c r="D863" s="53" t="s">
        <v>1931</v>
      </c>
      <c r="E863" s="53" t="s">
        <v>1932</v>
      </c>
      <c r="F863" s="53" t="s">
        <v>775</v>
      </c>
      <c r="G863" s="53" t="s">
        <v>1813</v>
      </c>
      <c r="H863" s="53" t="s">
        <v>775</v>
      </c>
      <c r="I863" s="53" t="s">
        <v>1813</v>
      </c>
      <c r="J863" s="53" t="s">
        <v>1891</v>
      </c>
      <c r="K863" s="53" t="s">
        <v>1933</v>
      </c>
      <c r="L863" s="53" t="s">
        <v>1946</v>
      </c>
      <c r="M863" s="53" t="s">
        <v>1816</v>
      </c>
      <c r="N863" s="53" t="s">
        <v>1817</v>
      </c>
      <c r="O863" s="53" t="s">
        <v>1818</v>
      </c>
      <c r="P863" s="53" t="s">
        <v>1819</v>
      </c>
      <c r="Q863" s="53" t="s">
        <v>1820</v>
      </c>
      <c r="R863" s="53" t="s">
        <v>1821</v>
      </c>
      <c r="S863" s="53" t="s">
        <v>1947</v>
      </c>
      <c r="T863" s="53" t="s">
        <v>1948</v>
      </c>
      <c r="U863" s="53" t="s">
        <v>1824</v>
      </c>
      <c r="V863" s="53" t="s">
        <v>1825</v>
      </c>
      <c r="W863" s="53" t="s">
        <v>1826</v>
      </c>
      <c r="X863" s="53" t="s">
        <v>1825</v>
      </c>
      <c r="Y863" s="53" t="s">
        <v>1827</v>
      </c>
      <c r="Z863" s="53">
        <v>35.17</v>
      </c>
      <c r="AA863" s="53">
        <v>35.17</v>
      </c>
      <c r="AB863" s="53">
        <v>0</v>
      </c>
      <c r="AC863" s="53">
        <v>35.17</v>
      </c>
      <c r="AD863" s="53">
        <v>0</v>
      </c>
      <c r="AE863" s="53">
        <v>0</v>
      </c>
      <c r="AF863" s="53" t="s">
        <v>1949</v>
      </c>
      <c r="AG863" s="53" t="s">
        <v>1813</v>
      </c>
      <c r="AH863" s="53" t="s">
        <v>1813</v>
      </c>
      <c r="AI863" s="53" t="s">
        <v>1849</v>
      </c>
      <c r="AJ863" s="53" t="s">
        <v>1824</v>
      </c>
      <c r="AK863" s="53" t="s">
        <v>496</v>
      </c>
      <c r="AL863" s="53" t="s">
        <v>1830</v>
      </c>
      <c r="AM863" s="53" t="s">
        <v>1831</v>
      </c>
      <c r="AN863" s="53" t="s">
        <v>1769</v>
      </c>
      <c r="AO863" s="53" t="s">
        <v>641</v>
      </c>
    </row>
    <row r="864" spans="1:41" x14ac:dyDescent="0.25">
      <c r="A864" s="53" t="s">
        <v>21</v>
      </c>
      <c r="B864" s="53" t="s">
        <v>1944</v>
      </c>
      <c r="C864" s="53" t="s">
        <v>1945</v>
      </c>
      <c r="D864" s="53" t="s">
        <v>1931</v>
      </c>
      <c r="E864" s="53" t="s">
        <v>1932</v>
      </c>
      <c r="F864" s="53" t="s">
        <v>775</v>
      </c>
      <c r="G864" s="53" t="s">
        <v>1813</v>
      </c>
      <c r="H864" s="53" t="s">
        <v>775</v>
      </c>
      <c r="I864" s="53" t="s">
        <v>1813</v>
      </c>
      <c r="J864" s="53" t="s">
        <v>1891</v>
      </c>
      <c r="K864" s="53" t="s">
        <v>1933</v>
      </c>
      <c r="L864" s="53" t="s">
        <v>1946</v>
      </c>
      <c r="M864" s="53" t="s">
        <v>1816</v>
      </c>
      <c r="N864" s="53" t="s">
        <v>1817</v>
      </c>
      <c r="O864" s="53" t="s">
        <v>1818</v>
      </c>
      <c r="P864" s="53" t="s">
        <v>1819</v>
      </c>
      <c r="Q864" s="53" t="s">
        <v>1820</v>
      </c>
      <c r="R864" s="53" t="s">
        <v>1821</v>
      </c>
      <c r="S864" s="53" t="s">
        <v>1947</v>
      </c>
      <c r="T864" s="53" t="s">
        <v>1948</v>
      </c>
      <c r="U864" s="53" t="s">
        <v>1824</v>
      </c>
      <c r="V864" s="53" t="s">
        <v>1825</v>
      </c>
      <c r="W864" s="53" t="s">
        <v>1832</v>
      </c>
      <c r="X864" s="53" t="s">
        <v>1825</v>
      </c>
      <c r="Y864" s="53" t="s">
        <v>1827</v>
      </c>
      <c r="Z864" s="53">
        <v>63.04</v>
      </c>
      <c r="AA864" s="53">
        <v>63.04</v>
      </c>
      <c r="AB864" s="53">
        <v>0</v>
      </c>
      <c r="AC864" s="53">
        <v>63.04</v>
      </c>
      <c r="AD864" s="53">
        <v>0</v>
      </c>
      <c r="AE864" s="53">
        <v>0</v>
      </c>
      <c r="AF864" s="53" t="s">
        <v>1949</v>
      </c>
      <c r="AG864" s="53" t="s">
        <v>1813</v>
      </c>
      <c r="AH864" s="53" t="s">
        <v>1813</v>
      </c>
      <c r="AI864" s="53" t="s">
        <v>1849</v>
      </c>
      <c r="AJ864" s="53" t="s">
        <v>1824</v>
      </c>
      <c r="AK864" s="53" t="s">
        <v>496</v>
      </c>
      <c r="AL864" s="53" t="s">
        <v>1830</v>
      </c>
      <c r="AM864" s="53" t="s">
        <v>1831</v>
      </c>
      <c r="AN864" s="53" t="s">
        <v>1769</v>
      </c>
      <c r="AO864" s="53" t="s">
        <v>641</v>
      </c>
    </row>
    <row r="865" spans="1:41" x14ac:dyDescent="0.25">
      <c r="A865" s="53" t="s">
        <v>21</v>
      </c>
      <c r="B865" s="53" t="s">
        <v>1944</v>
      </c>
      <c r="C865" s="53" t="s">
        <v>1945</v>
      </c>
      <c r="D865" s="53" t="s">
        <v>1931</v>
      </c>
      <c r="E865" s="53" t="s">
        <v>1932</v>
      </c>
      <c r="F865" s="53" t="s">
        <v>775</v>
      </c>
      <c r="G865" s="53" t="s">
        <v>1813</v>
      </c>
      <c r="H865" s="53" t="s">
        <v>775</v>
      </c>
      <c r="I865" s="53" t="s">
        <v>1813</v>
      </c>
      <c r="J865" s="53" t="s">
        <v>1891</v>
      </c>
      <c r="K865" s="53" t="s">
        <v>1933</v>
      </c>
      <c r="L865" s="53" t="s">
        <v>1946</v>
      </c>
      <c r="M865" s="53" t="s">
        <v>1816</v>
      </c>
      <c r="N865" s="53" t="s">
        <v>1817</v>
      </c>
      <c r="O865" s="53" t="s">
        <v>1818</v>
      </c>
      <c r="P865" s="53" t="s">
        <v>1819</v>
      </c>
      <c r="Q865" s="53" t="s">
        <v>1820</v>
      </c>
      <c r="R865" s="53" t="s">
        <v>1821</v>
      </c>
      <c r="S865" s="53" t="s">
        <v>1947</v>
      </c>
      <c r="T865" s="53" t="s">
        <v>1948</v>
      </c>
      <c r="U865" s="53" t="s">
        <v>1824</v>
      </c>
      <c r="V865" s="53" t="s">
        <v>1825</v>
      </c>
      <c r="W865" s="53" t="s">
        <v>1833</v>
      </c>
      <c r="X865" s="53" t="s">
        <v>1835</v>
      </c>
      <c r="Y865" s="53" t="s">
        <v>1827</v>
      </c>
      <c r="Z865" s="53">
        <v>0.22</v>
      </c>
      <c r="AA865" s="53">
        <v>0.22</v>
      </c>
      <c r="AB865" s="53">
        <v>0</v>
      </c>
      <c r="AC865" s="53">
        <v>0.22</v>
      </c>
      <c r="AD865" s="53">
        <v>0</v>
      </c>
      <c r="AE865" s="53">
        <v>0</v>
      </c>
      <c r="AF865" s="53" t="s">
        <v>1949</v>
      </c>
      <c r="AG865" s="53" t="s">
        <v>1813</v>
      </c>
      <c r="AH865" s="53" t="s">
        <v>1813</v>
      </c>
      <c r="AI865" s="53" t="s">
        <v>1849</v>
      </c>
      <c r="AJ865" s="53" t="s">
        <v>1824</v>
      </c>
      <c r="AK865" s="53" t="s">
        <v>496</v>
      </c>
      <c r="AL865" s="53" t="s">
        <v>1830</v>
      </c>
      <c r="AM865" s="53" t="s">
        <v>1831</v>
      </c>
      <c r="AN865" s="53" t="s">
        <v>1769</v>
      </c>
      <c r="AO865" s="53" t="s">
        <v>641</v>
      </c>
    </row>
    <row r="866" spans="1:41" x14ac:dyDescent="0.25">
      <c r="A866" s="53" t="s">
        <v>21</v>
      </c>
      <c r="B866" s="53" t="s">
        <v>1944</v>
      </c>
      <c r="C866" s="53" t="s">
        <v>1945</v>
      </c>
      <c r="D866" s="53" t="s">
        <v>1931</v>
      </c>
      <c r="E866" s="53" t="s">
        <v>1932</v>
      </c>
      <c r="F866" s="53" t="s">
        <v>775</v>
      </c>
      <c r="G866" s="53" t="s">
        <v>1813</v>
      </c>
      <c r="H866" s="53" t="s">
        <v>775</v>
      </c>
      <c r="I866" s="53" t="s">
        <v>1813</v>
      </c>
      <c r="J866" s="53" t="s">
        <v>1891</v>
      </c>
      <c r="K866" s="53" t="s">
        <v>1933</v>
      </c>
      <c r="L866" s="53" t="s">
        <v>1946</v>
      </c>
      <c r="M866" s="53" t="s">
        <v>1816</v>
      </c>
      <c r="N866" s="53" t="s">
        <v>1817</v>
      </c>
      <c r="O866" s="53" t="s">
        <v>1818</v>
      </c>
      <c r="P866" s="53" t="s">
        <v>1819</v>
      </c>
      <c r="Q866" s="53" t="s">
        <v>1820</v>
      </c>
      <c r="R866" s="53" t="s">
        <v>1821</v>
      </c>
      <c r="S866" s="53" t="s">
        <v>1947</v>
      </c>
      <c r="T866" s="53" t="s">
        <v>1948</v>
      </c>
      <c r="U866" s="53" t="s">
        <v>1824</v>
      </c>
      <c r="V866" s="53" t="s">
        <v>1825</v>
      </c>
      <c r="W866" s="53" t="s">
        <v>1837</v>
      </c>
      <c r="X866" s="53" t="s">
        <v>1825</v>
      </c>
      <c r="Y866" s="53" t="s">
        <v>1827</v>
      </c>
      <c r="Z866" s="53">
        <v>4.82</v>
      </c>
      <c r="AA866" s="53">
        <v>4.82</v>
      </c>
      <c r="AB866" s="53">
        <v>0</v>
      </c>
      <c r="AC866" s="53">
        <v>4.82</v>
      </c>
      <c r="AD866" s="53">
        <v>0</v>
      </c>
      <c r="AE866" s="53">
        <v>0</v>
      </c>
      <c r="AF866" s="53" t="s">
        <v>1949</v>
      </c>
      <c r="AG866" s="53" t="s">
        <v>1813</v>
      </c>
      <c r="AH866" s="53" t="s">
        <v>1813</v>
      </c>
      <c r="AI866" s="53" t="s">
        <v>1849</v>
      </c>
      <c r="AJ866" s="53" t="s">
        <v>1824</v>
      </c>
      <c r="AK866" s="53" t="s">
        <v>496</v>
      </c>
      <c r="AL866" s="53" t="s">
        <v>1830</v>
      </c>
      <c r="AM866" s="53" t="s">
        <v>1831</v>
      </c>
      <c r="AN866" s="53" t="s">
        <v>1769</v>
      </c>
      <c r="AO866" s="53" t="s">
        <v>641</v>
      </c>
    </row>
    <row r="867" spans="1:41" x14ac:dyDescent="0.25">
      <c r="A867" s="53" t="s">
        <v>21</v>
      </c>
      <c r="B867" s="53" t="s">
        <v>1944</v>
      </c>
      <c r="C867" s="53" t="s">
        <v>1945</v>
      </c>
      <c r="D867" s="53" t="s">
        <v>1931</v>
      </c>
      <c r="E867" s="53" t="s">
        <v>1932</v>
      </c>
      <c r="F867" s="53" t="s">
        <v>775</v>
      </c>
      <c r="G867" s="53" t="s">
        <v>1813</v>
      </c>
      <c r="H867" s="53" t="s">
        <v>775</v>
      </c>
      <c r="I867" s="53" t="s">
        <v>1813</v>
      </c>
      <c r="J867" s="53" t="s">
        <v>1891</v>
      </c>
      <c r="K867" s="53" t="s">
        <v>1933</v>
      </c>
      <c r="L867" s="53" t="s">
        <v>1946</v>
      </c>
      <c r="M867" s="53" t="s">
        <v>1816</v>
      </c>
      <c r="N867" s="53" t="s">
        <v>1817</v>
      </c>
      <c r="O867" s="53" t="s">
        <v>1818</v>
      </c>
      <c r="P867" s="53" t="s">
        <v>1819</v>
      </c>
      <c r="Q867" s="53" t="s">
        <v>1820</v>
      </c>
      <c r="R867" s="53" t="s">
        <v>1821</v>
      </c>
      <c r="S867" s="53" t="s">
        <v>1947</v>
      </c>
      <c r="T867" s="53" t="s">
        <v>1948</v>
      </c>
      <c r="U867" s="53" t="s">
        <v>1824</v>
      </c>
      <c r="V867" s="53" t="s">
        <v>1825</v>
      </c>
      <c r="W867" s="53" t="s">
        <v>1838</v>
      </c>
      <c r="X867" s="53" t="s">
        <v>1825</v>
      </c>
      <c r="Y867" s="53" t="s">
        <v>1827</v>
      </c>
      <c r="Z867" s="53">
        <v>2.68</v>
      </c>
      <c r="AA867" s="53">
        <v>2.68</v>
      </c>
      <c r="AB867" s="53">
        <v>0</v>
      </c>
      <c r="AC867" s="53">
        <v>2.68</v>
      </c>
      <c r="AD867" s="53">
        <v>0</v>
      </c>
      <c r="AE867" s="53">
        <v>0</v>
      </c>
      <c r="AF867" s="53" t="s">
        <v>1949</v>
      </c>
      <c r="AG867" s="53" t="s">
        <v>1813</v>
      </c>
      <c r="AH867" s="53" t="s">
        <v>1813</v>
      </c>
      <c r="AI867" s="53" t="s">
        <v>1849</v>
      </c>
      <c r="AJ867" s="53" t="s">
        <v>1824</v>
      </c>
      <c r="AK867" s="53" t="s">
        <v>496</v>
      </c>
      <c r="AL867" s="53" t="s">
        <v>1830</v>
      </c>
      <c r="AM867" s="53" t="s">
        <v>1831</v>
      </c>
      <c r="AN867" s="53" t="s">
        <v>1769</v>
      </c>
      <c r="AO867" s="53" t="s">
        <v>641</v>
      </c>
    </row>
    <row r="868" spans="1:41" x14ac:dyDescent="0.25">
      <c r="A868" s="53" t="s">
        <v>20</v>
      </c>
      <c r="B868" s="53" t="s">
        <v>1960</v>
      </c>
      <c r="C868" s="53" t="s">
        <v>1961</v>
      </c>
      <c r="D868" s="53" t="s">
        <v>1852</v>
      </c>
      <c r="E868" s="53" t="s">
        <v>510</v>
      </c>
      <c r="F868" s="53" t="s">
        <v>775</v>
      </c>
      <c r="G868" s="53" t="s">
        <v>1813</v>
      </c>
      <c r="H868" s="53" t="s">
        <v>775</v>
      </c>
      <c r="I868" s="53" t="s">
        <v>1813</v>
      </c>
      <c r="J868" s="53" t="s">
        <v>1814</v>
      </c>
      <c r="K868" s="53" t="s">
        <v>780</v>
      </c>
      <c r="L868" s="53" t="s">
        <v>1962</v>
      </c>
      <c r="M868" s="53" t="s">
        <v>1816</v>
      </c>
      <c r="N868" s="53" t="s">
        <v>1817</v>
      </c>
      <c r="O868" s="53" t="s">
        <v>1818</v>
      </c>
      <c r="P868" s="53" t="s">
        <v>1819</v>
      </c>
      <c r="Q868" s="53" t="s">
        <v>1820</v>
      </c>
      <c r="R868" s="53" t="s">
        <v>1821</v>
      </c>
      <c r="S868" s="53" t="s">
        <v>1963</v>
      </c>
      <c r="T868" s="53" t="s">
        <v>1964</v>
      </c>
      <c r="U868" s="53" t="s">
        <v>1824</v>
      </c>
      <c r="V868" s="53" t="s">
        <v>1825</v>
      </c>
      <c r="W868" s="53" t="s">
        <v>1856</v>
      </c>
      <c r="X868" s="53" t="s">
        <v>1857</v>
      </c>
      <c r="Y868" s="53" t="s">
        <v>1827</v>
      </c>
      <c r="Z868" s="53">
        <v>161.22</v>
      </c>
      <c r="AA868" s="53">
        <v>161.22</v>
      </c>
      <c r="AB868" s="53">
        <v>0</v>
      </c>
      <c r="AC868" s="53">
        <v>161.22</v>
      </c>
      <c r="AD868" s="53">
        <v>0</v>
      </c>
      <c r="AE868" s="53">
        <v>0</v>
      </c>
      <c r="AF868" s="53" t="s">
        <v>1828</v>
      </c>
      <c r="AG868" s="53" t="s">
        <v>1814</v>
      </c>
      <c r="AH868" s="53" t="s">
        <v>780</v>
      </c>
      <c r="AI868" s="53" t="s">
        <v>1829</v>
      </c>
      <c r="AJ868" s="53" t="s">
        <v>1824</v>
      </c>
      <c r="AK868" s="53" t="s">
        <v>496</v>
      </c>
      <c r="AL868" s="53" t="s">
        <v>1830</v>
      </c>
      <c r="AM868" s="53" t="s">
        <v>1831</v>
      </c>
      <c r="AN868" s="53" t="s">
        <v>1770</v>
      </c>
      <c r="AO868" s="53" t="s">
        <v>641</v>
      </c>
    </row>
    <row r="869" spans="1:41" x14ac:dyDescent="0.25">
      <c r="A869" s="53" t="s">
        <v>20</v>
      </c>
      <c r="B869" s="53" t="s">
        <v>1809</v>
      </c>
      <c r="C869" s="53" t="s">
        <v>1810</v>
      </c>
      <c r="D869" s="53" t="s">
        <v>1811</v>
      </c>
      <c r="E869" s="53" t="s">
        <v>1812</v>
      </c>
      <c r="F869" s="53" t="s">
        <v>775</v>
      </c>
      <c r="G869" s="53" t="s">
        <v>1813</v>
      </c>
      <c r="H869" s="53" t="s">
        <v>775</v>
      </c>
      <c r="I869" s="53" t="s">
        <v>1813</v>
      </c>
      <c r="J869" s="53" t="s">
        <v>1814</v>
      </c>
      <c r="K869" s="53" t="s">
        <v>780</v>
      </c>
      <c r="L869" s="53" t="s">
        <v>1815</v>
      </c>
      <c r="M869" s="53" t="s">
        <v>1816</v>
      </c>
      <c r="N869" s="53" t="s">
        <v>1817</v>
      </c>
      <c r="O869" s="53" t="s">
        <v>1818</v>
      </c>
      <c r="P869" s="53" t="s">
        <v>1819</v>
      </c>
      <c r="Q869" s="53" t="s">
        <v>1820</v>
      </c>
      <c r="R869" s="53" t="s">
        <v>1821</v>
      </c>
      <c r="S869" s="53" t="s">
        <v>1822</v>
      </c>
      <c r="T869" s="53" t="s">
        <v>1823</v>
      </c>
      <c r="U869" s="53" t="s">
        <v>1824</v>
      </c>
      <c r="V869" s="53" t="s">
        <v>1825</v>
      </c>
      <c r="W869" s="53" t="s">
        <v>1826</v>
      </c>
      <c r="X869" s="53" t="s">
        <v>1825</v>
      </c>
      <c r="Y869" s="53" t="s">
        <v>1827</v>
      </c>
      <c r="Z869" s="53">
        <v>447.53</v>
      </c>
      <c r="AA869" s="53">
        <v>447.53</v>
      </c>
      <c r="AB869" s="53">
        <v>0</v>
      </c>
      <c r="AC869" s="53">
        <v>447.53</v>
      </c>
      <c r="AD869" s="53">
        <v>0</v>
      </c>
      <c r="AE869" s="53">
        <v>0</v>
      </c>
      <c r="AF869" s="53" t="s">
        <v>1828</v>
      </c>
      <c r="AG869" s="53" t="s">
        <v>1814</v>
      </c>
      <c r="AH869" s="53" t="s">
        <v>780</v>
      </c>
      <c r="AI869" s="53" t="s">
        <v>1829</v>
      </c>
      <c r="AJ869" s="53" t="s">
        <v>1824</v>
      </c>
      <c r="AK869" s="53" t="s">
        <v>496</v>
      </c>
      <c r="AL869" s="53" t="s">
        <v>1830</v>
      </c>
      <c r="AM869" s="53" t="s">
        <v>1831</v>
      </c>
      <c r="AN869" s="53" t="s">
        <v>1770</v>
      </c>
      <c r="AO869" s="53" t="s">
        <v>641</v>
      </c>
    </row>
    <row r="870" spans="1:41" x14ac:dyDescent="0.25">
      <c r="A870" s="53" t="s">
        <v>20</v>
      </c>
      <c r="B870" s="53" t="s">
        <v>1809</v>
      </c>
      <c r="C870" s="53" t="s">
        <v>1810</v>
      </c>
      <c r="D870" s="53" t="s">
        <v>1811</v>
      </c>
      <c r="E870" s="53" t="s">
        <v>1812</v>
      </c>
      <c r="F870" s="53" t="s">
        <v>775</v>
      </c>
      <c r="G870" s="53" t="s">
        <v>1813</v>
      </c>
      <c r="H870" s="53" t="s">
        <v>775</v>
      </c>
      <c r="I870" s="53" t="s">
        <v>1813</v>
      </c>
      <c r="J870" s="53" t="s">
        <v>1814</v>
      </c>
      <c r="K870" s="53" t="s">
        <v>780</v>
      </c>
      <c r="L870" s="53" t="s">
        <v>1815</v>
      </c>
      <c r="M870" s="53" t="s">
        <v>1816</v>
      </c>
      <c r="N870" s="53" t="s">
        <v>1817</v>
      </c>
      <c r="O870" s="53" t="s">
        <v>1818</v>
      </c>
      <c r="P870" s="53" t="s">
        <v>1819</v>
      </c>
      <c r="Q870" s="53" t="s">
        <v>1820</v>
      </c>
      <c r="R870" s="53" t="s">
        <v>1821</v>
      </c>
      <c r="S870" s="53" t="s">
        <v>1822</v>
      </c>
      <c r="T870" s="53" t="s">
        <v>1823</v>
      </c>
      <c r="U870" s="53" t="s">
        <v>1824</v>
      </c>
      <c r="V870" s="53" t="s">
        <v>1825</v>
      </c>
      <c r="W870" s="53" t="s">
        <v>1832</v>
      </c>
      <c r="X870" s="53" t="s">
        <v>1825</v>
      </c>
      <c r="Y870" s="53" t="s">
        <v>1827</v>
      </c>
      <c r="Z870" s="53">
        <v>5017.78</v>
      </c>
      <c r="AA870" s="53">
        <v>5017.78</v>
      </c>
      <c r="AB870" s="53">
        <v>0</v>
      </c>
      <c r="AC870" s="53">
        <v>5017.78</v>
      </c>
      <c r="AD870" s="53">
        <v>0</v>
      </c>
      <c r="AE870" s="53">
        <v>0</v>
      </c>
      <c r="AF870" s="53" t="s">
        <v>1828</v>
      </c>
      <c r="AG870" s="53" t="s">
        <v>1814</v>
      </c>
      <c r="AH870" s="53" t="s">
        <v>780</v>
      </c>
      <c r="AI870" s="53" t="s">
        <v>1829</v>
      </c>
      <c r="AJ870" s="53" t="s">
        <v>1824</v>
      </c>
      <c r="AK870" s="53" t="s">
        <v>496</v>
      </c>
      <c r="AL870" s="53" t="s">
        <v>1830</v>
      </c>
      <c r="AM870" s="53" t="s">
        <v>1831</v>
      </c>
      <c r="AN870" s="53" t="s">
        <v>1770</v>
      </c>
      <c r="AO870" s="53" t="s">
        <v>641</v>
      </c>
    </row>
    <row r="871" spans="1:41" x14ac:dyDescent="0.25">
      <c r="A871" s="53" t="s">
        <v>20</v>
      </c>
      <c r="B871" s="53" t="s">
        <v>1809</v>
      </c>
      <c r="C871" s="53" t="s">
        <v>1810</v>
      </c>
      <c r="D871" s="53" t="s">
        <v>1811</v>
      </c>
      <c r="E871" s="53" t="s">
        <v>1812</v>
      </c>
      <c r="F871" s="53" t="s">
        <v>775</v>
      </c>
      <c r="G871" s="53" t="s">
        <v>1813</v>
      </c>
      <c r="H871" s="53" t="s">
        <v>775</v>
      </c>
      <c r="I871" s="53" t="s">
        <v>1813</v>
      </c>
      <c r="J871" s="53" t="s">
        <v>1814</v>
      </c>
      <c r="K871" s="53" t="s">
        <v>780</v>
      </c>
      <c r="L871" s="53" t="s">
        <v>1815</v>
      </c>
      <c r="M871" s="53" t="s">
        <v>1816</v>
      </c>
      <c r="N871" s="53" t="s">
        <v>1817</v>
      </c>
      <c r="O871" s="53" t="s">
        <v>1818</v>
      </c>
      <c r="P871" s="53" t="s">
        <v>1819</v>
      </c>
      <c r="Q871" s="53" t="s">
        <v>1820</v>
      </c>
      <c r="R871" s="53" t="s">
        <v>1821</v>
      </c>
      <c r="S871" s="53" t="s">
        <v>1822</v>
      </c>
      <c r="T871" s="53" t="s">
        <v>1823</v>
      </c>
      <c r="U871" s="53" t="s">
        <v>1824</v>
      </c>
      <c r="V871" s="53" t="s">
        <v>1825</v>
      </c>
      <c r="W871" s="53" t="s">
        <v>1833</v>
      </c>
      <c r="X871" s="53" t="s">
        <v>1834</v>
      </c>
      <c r="Y871" s="53" t="s">
        <v>1827</v>
      </c>
      <c r="Z871" s="53">
        <v>1022.64</v>
      </c>
      <c r="AA871" s="53">
        <v>1022.64</v>
      </c>
      <c r="AB871" s="53">
        <v>0</v>
      </c>
      <c r="AC871" s="53">
        <v>1022.64</v>
      </c>
      <c r="AD871" s="53">
        <v>0</v>
      </c>
      <c r="AE871" s="53">
        <v>0</v>
      </c>
      <c r="AF871" s="53" t="s">
        <v>1828</v>
      </c>
      <c r="AG871" s="53" t="s">
        <v>1814</v>
      </c>
      <c r="AH871" s="53" t="s">
        <v>780</v>
      </c>
      <c r="AI871" s="53" t="s">
        <v>1829</v>
      </c>
      <c r="AJ871" s="53" t="s">
        <v>1824</v>
      </c>
      <c r="AK871" s="53" t="s">
        <v>496</v>
      </c>
      <c r="AL871" s="53" t="s">
        <v>1830</v>
      </c>
      <c r="AM871" s="53" t="s">
        <v>1831</v>
      </c>
      <c r="AN871" s="53" t="s">
        <v>1770</v>
      </c>
      <c r="AO871" s="53" t="s">
        <v>641</v>
      </c>
    </row>
    <row r="872" spans="1:41" x14ac:dyDescent="0.25">
      <c r="A872" s="53" t="s">
        <v>20</v>
      </c>
      <c r="B872" s="53" t="s">
        <v>1809</v>
      </c>
      <c r="C872" s="53" t="s">
        <v>1810</v>
      </c>
      <c r="D872" s="53" t="s">
        <v>1811</v>
      </c>
      <c r="E872" s="53" t="s">
        <v>1812</v>
      </c>
      <c r="F872" s="53" t="s">
        <v>775</v>
      </c>
      <c r="G872" s="53" t="s">
        <v>1813</v>
      </c>
      <c r="H872" s="53" t="s">
        <v>775</v>
      </c>
      <c r="I872" s="53" t="s">
        <v>1813</v>
      </c>
      <c r="J872" s="53" t="s">
        <v>1814</v>
      </c>
      <c r="K872" s="53" t="s">
        <v>780</v>
      </c>
      <c r="L872" s="53" t="s">
        <v>1815</v>
      </c>
      <c r="M872" s="53" t="s">
        <v>1816</v>
      </c>
      <c r="N872" s="53" t="s">
        <v>1817</v>
      </c>
      <c r="O872" s="53" t="s">
        <v>1818</v>
      </c>
      <c r="P872" s="53" t="s">
        <v>1819</v>
      </c>
      <c r="Q872" s="53" t="s">
        <v>1820</v>
      </c>
      <c r="R872" s="53" t="s">
        <v>1821</v>
      </c>
      <c r="S872" s="53" t="s">
        <v>1822</v>
      </c>
      <c r="T872" s="53" t="s">
        <v>1823</v>
      </c>
      <c r="U872" s="53" t="s">
        <v>1824</v>
      </c>
      <c r="V872" s="53" t="s">
        <v>1825</v>
      </c>
      <c r="W872" s="53" t="s">
        <v>1833</v>
      </c>
      <c r="X872" s="53" t="s">
        <v>1835</v>
      </c>
      <c r="Y872" s="53" t="s">
        <v>1827</v>
      </c>
      <c r="Z872" s="53">
        <v>86.58</v>
      </c>
      <c r="AA872" s="53">
        <v>86.58</v>
      </c>
      <c r="AB872" s="53">
        <v>0</v>
      </c>
      <c r="AC872" s="53">
        <v>86.58</v>
      </c>
      <c r="AD872" s="53">
        <v>0</v>
      </c>
      <c r="AE872" s="53">
        <v>0</v>
      </c>
      <c r="AF872" s="53" t="s">
        <v>1828</v>
      </c>
      <c r="AG872" s="53" t="s">
        <v>1814</v>
      </c>
      <c r="AH872" s="53" t="s">
        <v>780</v>
      </c>
      <c r="AI872" s="53" t="s">
        <v>1829</v>
      </c>
      <c r="AJ872" s="53" t="s">
        <v>1824</v>
      </c>
      <c r="AK872" s="53" t="s">
        <v>496</v>
      </c>
      <c r="AL872" s="53" t="s">
        <v>1830</v>
      </c>
      <c r="AM872" s="53" t="s">
        <v>1831</v>
      </c>
      <c r="AN872" s="53" t="s">
        <v>1770</v>
      </c>
      <c r="AO872" s="53" t="s">
        <v>641</v>
      </c>
    </row>
    <row r="873" spans="1:41" x14ac:dyDescent="0.25">
      <c r="A873" s="53" t="s">
        <v>20</v>
      </c>
      <c r="B873" s="53" t="s">
        <v>1809</v>
      </c>
      <c r="C873" s="53" t="s">
        <v>1810</v>
      </c>
      <c r="D873" s="53" t="s">
        <v>1811</v>
      </c>
      <c r="E873" s="53" t="s">
        <v>1812</v>
      </c>
      <c r="F873" s="53" t="s">
        <v>775</v>
      </c>
      <c r="G873" s="53" t="s">
        <v>1813</v>
      </c>
      <c r="H873" s="53" t="s">
        <v>775</v>
      </c>
      <c r="I873" s="53" t="s">
        <v>1813</v>
      </c>
      <c r="J873" s="53" t="s">
        <v>1814</v>
      </c>
      <c r="K873" s="53" t="s">
        <v>780</v>
      </c>
      <c r="L873" s="53" t="s">
        <v>1815</v>
      </c>
      <c r="M873" s="53" t="s">
        <v>1816</v>
      </c>
      <c r="N873" s="53" t="s">
        <v>1817</v>
      </c>
      <c r="O873" s="53" t="s">
        <v>1818</v>
      </c>
      <c r="P873" s="53" t="s">
        <v>1819</v>
      </c>
      <c r="Q873" s="53" t="s">
        <v>1820</v>
      </c>
      <c r="R873" s="53" t="s">
        <v>1821</v>
      </c>
      <c r="S873" s="53" t="s">
        <v>1822</v>
      </c>
      <c r="T873" s="53" t="s">
        <v>1823</v>
      </c>
      <c r="U873" s="53" t="s">
        <v>1824</v>
      </c>
      <c r="V873" s="53" t="s">
        <v>1825</v>
      </c>
      <c r="W873" s="53" t="s">
        <v>1836</v>
      </c>
      <c r="X873" s="53" t="s">
        <v>1825</v>
      </c>
      <c r="Y873" s="53" t="s">
        <v>1827</v>
      </c>
      <c r="Z873" s="53">
        <v>9.2899999999999991</v>
      </c>
      <c r="AA873" s="53">
        <v>9.2899999999999991</v>
      </c>
      <c r="AB873" s="53">
        <v>0</v>
      </c>
      <c r="AC873" s="53">
        <v>9.2899999999999991</v>
      </c>
      <c r="AD873" s="53">
        <v>0</v>
      </c>
      <c r="AE873" s="53">
        <v>0</v>
      </c>
      <c r="AF873" s="53" t="s">
        <v>1828</v>
      </c>
      <c r="AG873" s="53" t="s">
        <v>1814</v>
      </c>
      <c r="AH873" s="53" t="s">
        <v>780</v>
      </c>
      <c r="AI873" s="53" t="s">
        <v>1829</v>
      </c>
      <c r="AJ873" s="53" t="s">
        <v>1824</v>
      </c>
      <c r="AK873" s="53" t="s">
        <v>496</v>
      </c>
      <c r="AL873" s="53" t="s">
        <v>1830</v>
      </c>
      <c r="AM873" s="53" t="s">
        <v>1831</v>
      </c>
      <c r="AN873" s="53" t="s">
        <v>1770</v>
      </c>
      <c r="AO873" s="53" t="s">
        <v>641</v>
      </c>
    </row>
    <row r="874" spans="1:41" x14ac:dyDescent="0.25">
      <c r="A874" s="53" t="s">
        <v>20</v>
      </c>
      <c r="B874" s="53" t="s">
        <v>1809</v>
      </c>
      <c r="C874" s="53" t="s">
        <v>1810</v>
      </c>
      <c r="D874" s="53" t="s">
        <v>1811</v>
      </c>
      <c r="E874" s="53" t="s">
        <v>1812</v>
      </c>
      <c r="F874" s="53" t="s">
        <v>775</v>
      </c>
      <c r="G874" s="53" t="s">
        <v>1813</v>
      </c>
      <c r="H874" s="53" t="s">
        <v>775</v>
      </c>
      <c r="I874" s="53" t="s">
        <v>1813</v>
      </c>
      <c r="J874" s="53" t="s">
        <v>1814</v>
      </c>
      <c r="K874" s="53" t="s">
        <v>780</v>
      </c>
      <c r="L874" s="53" t="s">
        <v>1815</v>
      </c>
      <c r="M874" s="53" t="s">
        <v>1816</v>
      </c>
      <c r="N874" s="53" t="s">
        <v>1817</v>
      </c>
      <c r="O874" s="53" t="s">
        <v>1818</v>
      </c>
      <c r="P874" s="53" t="s">
        <v>1819</v>
      </c>
      <c r="Q874" s="53" t="s">
        <v>1820</v>
      </c>
      <c r="R874" s="53" t="s">
        <v>1821</v>
      </c>
      <c r="S874" s="53" t="s">
        <v>1822</v>
      </c>
      <c r="T874" s="53" t="s">
        <v>1823</v>
      </c>
      <c r="U874" s="53" t="s">
        <v>1824</v>
      </c>
      <c r="V874" s="53" t="s">
        <v>1825</v>
      </c>
      <c r="W874" s="53" t="s">
        <v>1837</v>
      </c>
      <c r="X874" s="53" t="s">
        <v>1825</v>
      </c>
      <c r="Y874" s="53" t="s">
        <v>1827</v>
      </c>
      <c r="Z874" s="53">
        <v>164.34</v>
      </c>
      <c r="AA874" s="53">
        <v>164.34</v>
      </c>
      <c r="AB874" s="53">
        <v>0</v>
      </c>
      <c r="AC874" s="53">
        <v>164.34</v>
      </c>
      <c r="AD874" s="53">
        <v>0</v>
      </c>
      <c r="AE874" s="53">
        <v>0</v>
      </c>
      <c r="AF874" s="53" t="s">
        <v>1828</v>
      </c>
      <c r="AG874" s="53" t="s">
        <v>1814</v>
      </c>
      <c r="AH874" s="53" t="s">
        <v>780</v>
      </c>
      <c r="AI874" s="53" t="s">
        <v>1829</v>
      </c>
      <c r="AJ874" s="53" t="s">
        <v>1824</v>
      </c>
      <c r="AK874" s="53" t="s">
        <v>496</v>
      </c>
      <c r="AL874" s="53" t="s">
        <v>1830</v>
      </c>
      <c r="AM874" s="53" t="s">
        <v>1831</v>
      </c>
      <c r="AN874" s="53" t="s">
        <v>1770</v>
      </c>
      <c r="AO874" s="53" t="s">
        <v>641</v>
      </c>
    </row>
    <row r="875" spans="1:41" x14ac:dyDescent="0.25">
      <c r="A875" s="53" t="s">
        <v>20</v>
      </c>
      <c r="B875" s="53" t="s">
        <v>1809</v>
      </c>
      <c r="C875" s="53" t="s">
        <v>1810</v>
      </c>
      <c r="D875" s="53" t="s">
        <v>1811</v>
      </c>
      <c r="E875" s="53" t="s">
        <v>1812</v>
      </c>
      <c r="F875" s="53" t="s">
        <v>775</v>
      </c>
      <c r="G875" s="53" t="s">
        <v>1813</v>
      </c>
      <c r="H875" s="53" t="s">
        <v>775</v>
      </c>
      <c r="I875" s="53" t="s">
        <v>1813</v>
      </c>
      <c r="J875" s="53" t="s">
        <v>1814</v>
      </c>
      <c r="K875" s="53" t="s">
        <v>780</v>
      </c>
      <c r="L875" s="53" t="s">
        <v>1815</v>
      </c>
      <c r="M875" s="53" t="s">
        <v>1816</v>
      </c>
      <c r="N875" s="53" t="s">
        <v>1817</v>
      </c>
      <c r="O875" s="53" t="s">
        <v>1818</v>
      </c>
      <c r="P875" s="53" t="s">
        <v>1819</v>
      </c>
      <c r="Q875" s="53" t="s">
        <v>1820</v>
      </c>
      <c r="R875" s="53" t="s">
        <v>1821</v>
      </c>
      <c r="S875" s="53" t="s">
        <v>1822</v>
      </c>
      <c r="T875" s="53" t="s">
        <v>1823</v>
      </c>
      <c r="U875" s="53" t="s">
        <v>1824</v>
      </c>
      <c r="V875" s="53" t="s">
        <v>1825</v>
      </c>
      <c r="W875" s="53" t="s">
        <v>1838</v>
      </c>
      <c r="X875" s="53" t="s">
        <v>1825</v>
      </c>
      <c r="Y875" s="53" t="s">
        <v>1827</v>
      </c>
      <c r="Z875" s="53">
        <v>219.05</v>
      </c>
      <c r="AA875" s="53">
        <v>219.05</v>
      </c>
      <c r="AB875" s="53">
        <v>0</v>
      </c>
      <c r="AC875" s="53">
        <v>219.05</v>
      </c>
      <c r="AD875" s="53">
        <v>0</v>
      </c>
      <c r="AE875" s="53">
        <v>0</v>
      </c>
      <c r="AF875" s="53" t="s">
        <v>1828</v>
      </c>
      <c r="AG875" s="53" t="s">
        <v>1814</v>
      </c>
      <c r="AH875" s="53" t="s">
        <v>780</v>
      </c>
      <c r="AI875" s="53" t="s">
        <v>1829</v>
      </c>
      <c r="AJ875" s="53" t="s">
        <v>1824</v>
      </c>
      <c r="AK875" s="53" t="s">
        <v>496</v>
      </c>
      <c r="AL875" s="53" t="s">
        <v>1830</v>
      </c>
      <c r="AM875" s="53" t="s">
        <v>1831</v>
      </c>
      <c r="AN875" s="53" t="s">
        <v>1770</v>
      </c>
      <c r="AO875" s="53" t="s">
        <v>641</v>
      </c>
    </row>
    <row r="876" spans="1:41" x14ac:dyDescent="0.25">
      <c r="A876" s="53" t="s">
        <v>20</v>
      </c>
      <c r="B876" s="53" t="s">
        <v>1839</v>
      </c>
      <c r="C876" s="53" t="s">
        <v>1840</v>
      </c>
      <c r="D876" s="53" t="s">
        <v>1841</v>
      </c>
      <c r="E876" s="53" t="s">
        <v>1842</v>
      </c>
      <c r="F876" s="53" t="s">
        <v>775</v>
      </c>
      <c r="G876" s="53" t="s">
        <v>1813</v>
      </c>
      <c r="H876" s="53" t="s">
        <v>775</v>
      </c>
      <c r="I876" s="53" t="s">
        <v>1813</v>
      </c>
      <c r="J876" s="53" t="s">
        <v>1843</v>
      </c>
      <c r="K876" s="53" t="s">
        <v>1844</v>
      </c>
      <c r="L876" s="53" t="s">
        <v>1845</v>
      </c>
      <c r="M876" s="53" t="s">
        <v>1816</v>
      </c>
      <c r="N876" s="53" t="s">
        <v>1817</v>
      </c>
      <c r="O876" s="53" t="s">
        <v>1818</v>
      </c>
      <c r="P876" s="53" t="s">
        <v>1819</v>
      </c>
      <c r="Q876" s="53" t="s">
        <v>1820</v>
      </c>
      <c r="R876" s="53" t="s">
        <v>1821</v>
      </c>
      <c r="S876" s="53" t="s">
        <v>1846</v>
      </c>
      <c r="T876" s="53" t="s">
        <v>1847</v>
      </c>
      <c r="U876" s="53" t="s">
        <v>1824</v>
      </c>
      <c r="V876" s="53" t="s">
        <v>1825</v>
      </c>
      <c r="W876" s="53" t="s">
        <v>1833</v>
      </c>
      <c r="X876" s="53" t="s">
        <v>1834</v>
      </c>
      <c r="Y876" s="53" t="s">
        <v>1827</v>
      </c>
      <c r="Z876" s="53">
        <v>0.01</v>
      </c>
      <c r="AA876" s="53">
        <v>0.01</v>
      </c>
      <c r="AB876" s="53">
        <v>0</v>
      </c>
      <c r="AC876" s="53">
        <v>0.01</v>
      </c>
      <c r="AD876" s="53">
        <v>0</v>
      </c>
      <c r="AE876" s="53">
        <v>0</v>
      </c>
      <c r="AF876" s="53" t="s">
        <v>1828</v>
      </c>
      <c r="AG876" s="53" t="s">
        <v>1843</v>
      </c>
      <c r="AH876" s="53" t="s">
        <v>1844</v>
      </c>
      <c r="AI876" s="53" t="s">
        <v>1849</v>
      </c>
      <c r="AJ876" s="53" t="s">
        <v>1824</v>
      </c>
      <c r="AK876" s="53" t="s">
        <v>496</v>
      </c>
      <c r="AL876" s="53" t="s">
        <v>1830</v>
      </c>
      <c r="AM876" s="53" t="s">
        <v>1831</v>
      </c>
      <c r="AN876" s="53" t="s">
        <v>1769</v>
      </c>
      <c r="AO876" s="53" t="s">
        <v>641</v>
      </c>
    </row>
    <row r="877" spans="1:41" x14ac:dyDescent="0.25">
      <c r="A877" s="53" t="s">
        <v>20</v>
      </c>
      <c r="B877" s="53" t="s">
        <v>1839</v>
      </c>
      <c r="C877" s="53" t="s">
        <v>1840</v>
      </c>
      <c r="D877" s="53" t="s">
        <v>1841</v>
      </c>
      <c r="E877" s="53" t="s">
        <v>1842</v>
      </c>
      <c r="F877" s="53" t="s">
        <v>775</v>
      </c>
      <c r="G877" s="53" t="s">
        <v>1813</v>
      </c>
      <c r="H877" s="53" t="s">
        <v>775</v>
      </c>
      <c r="I877" s="53" t="s">
        <v>1813</v>
      </c>
      <c r="J877" s="53" t="s">
        <v>1843</v>
      </c>
      <c r="K877" s="53" t="s">
        <v>1844</v>
      </c>
      <c r="L877" s="53" t="s">
        <v>1845</v>
      </c>
      <c r="M877" s="53" t="s">
        <v>1816</v>
      </c>
      <c r="N877" s="53" t="s">
        <v>1817</v>
      </c>
      <c r="O877" s="53" t="s">
        <v>1818</v>
      </c>
      <c r="P877" s="53" t="s">
        <v>1819</v>
      </c>
      <c r="Q877" s="53" t="s">
        <v>1820</v>
      </c>
      <c r="R877" s="53" t="s">
        <v>1821</v>
      </c>
      <c r="S877" s="53" t="s">
        <v>1846</v>
      </c>
      <c r="T877" s="53" t="s">
        <v>1847</v>
      </c>
      <c r="U877" s="53" t="s">
        <v>1824</v>
      </c>
      <c r="V877" s="53" t="s">
        <v>1825</v>
      </c>
      <c r="W877" s="53" t="s">
        <v>1848</v>
      </c>
      <c r="X877" s="53" t="s">
        <v>1825</v>
      </c>
      <c r="Y877" s="53" t="s">
        <v>1827</v>
      </c>
      <c r="Z877" s="53">
        <v>999.99</v>
      </c>
      <c r="AA877" s="53">
        <v>999.99</v>
      </c>
      <c r="AB877" s="53">
        <v>0</v>
      </c>
      <c r="AC877" s="53">
        <v>999.99</v>
      </c>
      <c r="AD877" s="53">
        <v>0</v>
      </c>
      <c r="AE877" s="53">
        <v>0</v>
      </c>
      <c r="AF877" s="53" t="s">
        <v>1828</v>
      </c>
      <c r="AG877" s="53" t="s">
        <v>1843</v>
      </c>
      <c r="AH877" s="53" t="s">
        <v>1844</v>
      </c>
      <c r="AI877" s="53" t="s">
        <v>1849</v>
      </c>
      <c r="AJ877" s="53" t="s">
        <v>1824</v>
      </c>
      <c r="AK877" s="53" t="s">
        <v>496</v>
      </c>
      <c r="AL877" s="53" t="s">
        <v>1830</v>
      </c>
      <c r="AM877" s="53" t="s">
        <v>1831</v>
      </c>
      <c r="AN877" s="53" t="s">
        <v>1769</v>
      </c>
      <c r="AO877" s="53" t="s">
        <v>641</v>
      </c>
    </row>
    <row r="878" spans="1:41" x14ac:dyDescent="0.25">
      <c r="A878" s="53" t="s">
        <v>20</v>
      </c>
      <c r="B878" s="53" t="s">
        <v>1950</v>
      </c>
      <c r="C878" s="53" t="s">
        <v>1951</v>
      </c>
      <c r="D878" s="53" t="s">
        <v>1852</v>
      </c>
      <c r="E878" s="53" t="s">
        <v>510</v>
      </c>
      <c r="F878" s="53" t="s">
        <v>775</v>
      </c>
      <c r="G878" s="53" t="s">
        <v>1813</v>
      </c>
      <c r="H878" s="53" t="s">
        <v>775</v>
      </c>
      <c r="I878" s="53" t="s">
        <v>1813</v>
      </c>
      <c r="J878" s="53" t="s">
        <v>1814</v>
      </c>
      <c r="K878" s="53" t="s">
        <v>780</v>
      </c>
      <c r="L878" s="53" t="s">
        <v>1952</v>
      </c>
      <c r="M878" s="53" t="s">
        <v>1816</v>
      </c>
      <c r="N878" s="53" t="s">
        <v>1817</v>
      </c>
      <c r="O878" s="53" t="s">
        <v>1818</v>
      </c>
      <c r="P878" s="53" t="s">
        <v>1819</v>
      </c>
      <c r="Q878" s="53" t="s">
        <v>1820</v>
      </c>
      <c r="R878" s="53" t="s">
        <v>1821</v>
      </c>
      <c r="S878" s="53" t="s">
        <v>1953</v>
      </c>
      <c r="T878" s="53" t="s">
        <v>1954</v>
      </c>
      <c r="U878" s="53" t="s">
        <v>1824</v>
      </c>
      <c r="V878" s="53" t="s">
        <v>1825</v>
      </c>
      <c r="W878" s="53" t="s">
        <v>1856</v>
      </c>
      <c r="X878" s="53" t="s">
        <v>1857</v>
      </c>
      <c r="Y878" s="53" t="s">
        <v>1827</v>
      </c>
      <c r="Z878" s="53">
        <v>1154.3499999999999</v>
      </c>
      <c r="AA878" s="53">
        <v>1154.3499999999999</v>
      </c>
      <c r="AB878" s="53">
        <v>0</v>
      </c>
      <c r="AC878" s="53">
        <v>1154.3499999999999</v>
      </c>
      <c r="AD878" s="53">
        <v>0</v>
      </c>
      <c r="AE878" s="53">
        <v>0</v>
      </c>
      <c r="AF878" s="53" t="s">
        <v>1828</v>
      </c>
      <c r="AG878" s="53" t="s">
        <v>1814</v>
      </c>
      <c r="AH878" s="53" t="s">
        <v>780</v>
      </c>
      <c r="AI878" s="53" t="s">
        <v>1829</v>
      </c>
      <c r="AJ878" s="53" t="s">
        <v>1824</v>
      </c>
      <c r="AK878" s="53" t="s">
        <v>496</v>
      </c>
      <c r="AL878" s="53" t="s">
        <v>1830</v>
      </c>
      <c r="AM878" s="53" t="s">
        <v>1831</v>
      </c>
      <c r="AN878" s="53" t="s">
        <v>1770</v>
      </c>
      <c r="AO878" s="53" t="s">
        <v>641</v>
      </c>
    </row>
    <row r="879" spans="1:41" x14ac:dyDescent="0.25">
      <c r="A879" s="53" t="s">
        <v>20</v>
      </c>
      <c r="B879" s="53" t="s">
        <v>1955</v>
      </c>
      <c r="C879" s="53" t="s">
        <v>1956</v>
      </c>
      <c r="D879" s="53" t="s">
        <v>1852</v>
      </c>
      <c r="E879" s="53" t="s">
        <v>510</v>
      </c>
      <c r="F879" s="53" t="s">
        <v>775</v>
      </c>
      <c r="G879" s="53" t="s">
        <v>1813</v>
      </c>
      <c r="H879" s="53" t="s">
        <v>775</v>
      </c>
      <c r="I879" s="53" t="s">
        <v>1813</v>
      </c>
      <c r="J879" s="53" t="s">
        <v>1814</v>
      </c>
      <c r="K879" s="53" t="s">
        <v>780</v>
      </c>
      <c r="L879" s="53" t="s">
        <v>1957</v>
      </c>
      <c r="M879" s="53" t="s">
        <v>1816</v>
      </c>
      <c r="N879" s="53" t="s">
        <v>1817</v>
      </c>
      <c r="O879" s="53" t="s">
        <v>1818</v>
      </c>
      <c r="P879" s="53" t="s">
        <v>1819</v>
      </c>
      <c r="Q879" s="53" t="s">
        <v>1820</v>
      </c>
      <c r="R879" s="53" t="s">
        <v>1821</v>
      </c>
      <c r="S879" s="53" t="s">
        <v>1958</v>
      </c>
      <c r="T879" s="53" t="s">
        <v>1959</v>
      </c>
      <c r="U879" s="53" t="s">
        <v>1824</v>
      </c>
      <c r="V879" s="53" t="s">
        <v>1825</v>
      </c>
      <c r="W879" s="53" t="s">
        <v>1856</v>
      </c>
      <c r="X879" s="53" t="s">
        <v>1857</v>
      </c>
      <c r="Y879" s="53" t="s">
        <v>1827</v>
      </c>
      <c r="Z879" s="53">
        <v>613.67999999999995</v>
      </c>
      <c r="AA879" s="53">
        <v>613.67999999999995</v>
      </c>
      <c r="AB879" s="53">
        <v>0</v>
      </c>
      <c r="AC879" s="53">
        <v>613.67999999999995</v>
      </c>
      <c r="AD879" s="53">
        <v>0</v>
      </c>
      <c r="AE879" s="53">
        <v>0</v>
      </c>
      <c r="AF879" s="53" t="s">
        <v>1828</v>
      </c>
      <c r="AG879" s="53" t="s">
        <v>1814</v>
      </c>
      <c r="AH879" s="53" t="s">
        <v>780</v>
      </c>
      <c r="AI879" s="53" t="s">
        <v>1829</v>
      </c>
      <c r="AJ879" s="53" t="s">
        <v>1824</v>
      </c>
      <c r="AK879" s="53" t="s">
        <v>496</v>
      </c>
      <c r="AL879" s="53" t="s">
        <v>1830</v>
      </c>
      <c r="AM879" s="53" t="s">
        <v>1831</v>
      </c>
      <c r="AN879" s="53" t="s">
        <v>1770</v>
      </c>
      <c r="AO879" s="53" t="s">
        <v>641</v>
      </c>
    </row>
    <row r="880" spans="1:41" x14ac:dyDescent="0.25">
      <c r="A880" s="53" t="s">
        <v>20</v>
      </c>
      <c r="B880" s="53" t="s">
        <v>1850</v>
      </c>
      <c r="C880" s="53" t="s">
        <v>1851</v>
      </c>
      <c r="D880" s="53" t="s">
        <v>1852</v>
      </c>
      <c r="E880" s="53" t="s">
        <v>510</v>
      </c>
      <c r="F880" s="53" t="s">
        <v>775</v>
      </c>
      <c r="G880" s="53" t="s">
        <v>1813</v>
      </c>
      <c r="H880" s="53" t="s">
        <v>775</v>
      </c>
      <c r="I880" s="53" t="s">
        <v>1813</v>
      </c>
      <c r="J880" s="53" t="s">
        <v>1814</v>
      </c>
      <c r="K880" s="53" t="s">
        <v>780</v>
      </c>
      <c r="L880" s="53" t="s">
        <v>1853</v>
      </c>
      <c r="M880" s="53" t="s">
        <v>1816</v>
      </c>
      <c r="N880" s="53" t="s">
        <v>1817</v>
      </c>
      <c r="O880" s="53" t="s">
        <v>1818</v>
      </c>
      <c r="P880" s="53" t="s">
        <v>1819</v>
      </c>
      <c r="Q880" s="53" t="s">
        <v>1820</v>
      </c>
      <c r="R880" s="53" t="s">
        <v>1821</v>
      </c>
      <c r="S880" s="53" t="s">
        <v>1854</v>
      </c>
      <c r="T880" s="53" t="s">
        <v>1855</v>
      </c>
      <c r="U880" s="53" t="s">
        <v>1824</v>
      </c>
      <c r="V880" s="53" t="s">
        <v>1825</v>
      </c>
      <c r="W880" s="53" t="s">
        <v>1856</v>
      </c>
      <c r="X880" s="53" t="s">
        <v>1857</v>
      </c>
      <c r="Y880" s="53" t="s">
        <v>1827</v>
      </c>
      <c r="Z880" s="53">
        <v>2383.46</v>
      </c>
      <c r="AA880" s="53">
        <v>2383.46</v>
      </c>
      <c r="AB880" s="53">
        <v>0</v>
      </c>
      <c r="AC880" s="53">
        <v>2383.46</v>
      </c>
      <c r="AD880" s="53">
        <v>0</v>
      </c>
      <c r="AE880" s="53">
        <v>0</v>
      </c>
      <c r="AF880" s="53" t="s">
        <v>1828</v>
      </c>
      <c r="AG880" s="53" t="s">
        <v>1814</v>
      </c>
      <c r="AH880" s="53" t="s">
        <v>780</v>
      </c>
      <c r="AI880" s="53" t="s">
        <v>1829</v>
      </c>
      <c r="AJ880" s="53" t="s">
        <v>1824</v>
      </c>
      <c r="AK880" s="53" t="s">
        <v>496</v>
      </c>
      <c r="AL880" s="53" t="s">
        <v>1830</v>
      </c>
      <c r="AM880" s="53" t="s">
        <v>1831</v>
      </c>
      <c r="AN880" s="53" t="s">
        <v>1770</v>
      </c>
      <c r="AO880" s="53" t="s">
        <v>641</v>
      </c>
    </row>
    <row r="881" spans="1:41" x14ac:dyDescent="0.25">
      <c r="A881" s="53" t="s">
        <v>20</v>
      </c>
      <c r="B881" s="53" t="s">
        <v>1858</v>
      </c>
      <c r="C881" s="53" t="s">
        <v>1859</v>
      </c>
      <c r="D881" s="53" t="s">
        <v>1852</v>
      </c>
      <c r="E881" s="53" t="s">
        <v>510</v>
      </c>
      <c r="F881" s="53" t="s">
        <v>775</v>
      </c>
      <c r="G881" s="53" t="s">
        <v>1813</v>
      </c>
      <c r="H881" s="53" t="s">
        <v>775</v>
      </c>
      <c r="I881" s="53" t="s">
        <v>1813</v>
      </c>
      <c r="J881" s="53" t="s">
        <v>1814</v>
      </c>
      <c r="K881" s="53" t="s">
        <v>780</v>
      </c>
      <c r="L881" s="53" t="s">
        <v>1860</v>
      </c>
      <c r="M881" s="53" t="s">
        <v>1816</v>
      </c>
      <c r="N881" s="53" t="s">
        <v>1817</v>
      </c>
      <c r="O881" s="53" t="s">
        <v>1818</v>
      </c>
      <c r="P881" s="53" t="s">
        <v>1819</v>
      </c>
      <c r="Q881" s="53" t="s">
        <v>1820</v>
      </c>
      <c r="R881" s="53" t="s">
        <v>1821</v>
      </c>
      <c r="S881" s="53" t="s">
        <v>1861</v>
      </c>
      <c r="T881" s="53" t="s">
        <v>1862</v>
      </c>
      <c r="U881" s="53" t="s">
        <v>1824</v>
      </c>
      <c r="V881" s="53" t="s">
        <v>1825</v>
      </c>
      <c r="W881" s="53" t="s">
        <v>1856</v>
      </c>
      <c r="X881" s="53" t="s">
        <v>1857</v>
      </c>
      <c r="Y881" s="53" t="s">
        <v>1827</v>
      </c>
      <c r="Z881" s="53">
        <v>1371.09</v>
      </c>
      <c r="AA881" s="53">
        <v>1371.09</v>
      </c>
      <c r="AB881" s="53">
        <v>0</v>
      </c>
      <c r="AC881" s="53">
        <v>1371.09</v>
      </c>
      <c r="AD881" s="53">
        <v>0</v>
      </c>
      <c r="AE881" s="53">
        <v>0</v>
      </c>
      <c r="AF881" s="53" t="s">
        <v>1828</v>
      </c>
      <c r="AG881" s="53" t="s">
        <v>1814</v>
      </c>
      <c r="AH881" s="53" t="s">
        <v>780</v>
      </c>
      <c r="AI881" s="53" t="s">
        <v>1829</v>
      </c>
      <c r="AJ881" s="53" t="s">
        <v>1824</v>
      </c>
      <c r="AK881" s="53" t="s">
        <v>496</v>
      </c>
      <c r="AL881" s="53" t="s">
        <v>1830</v>
      </c>
      <c r="AM881" s="53" t="s">
        <v>1831</v>
      </c>
      <c r="AN881" s="53" t="s">
        <v>1770</v>
      </c>
      <c r="AO881" s="53" t="s">
        <v>641</v>
      </c>
    </row>
    <row r="882" spans="1:41" x14ac:dyDescent="0.25">
      <c r="A882" s="53" t="s">
        <v>20</v>
      </c>
      <c r="B882" s="53" t="s">
        <v>1863</v>
      </c>
      <c r="C882" s="53" t="s">
        <v>1864</v>
      </c>
      <c r="D882" s="53" t="s">
        <v>1852</v>
      </c>
      <c r="E882" s="53" t="s">
        <v>510</v>
      </c>
      <c r="F882" s="53" t="s">
        <v>775</v>
      </c>
      <c r="G882" s="53" t="s">
        <v>1813</v>
      </c>
      <c r="H882" s="53" t="s">
        <v>775</v>
      </c>
      <c r="I882" s="53" t="s">
        <v>1813</v>
      </c>
      <c r="J882" s="53" t="s">
        <v>1814</v>
      </c>
      <c r="K882" s="53" t="s">
        <v>780</v>
      </c>
      <c r="L882" s="53" t="s">
        <v>1860</v>
      </c>
      <c r="M882" s="53" t="s">
        <v>1816</v>
      </c>
      <c r="N882" s="53" t="s">
        <v>1817</v>
      </c>
      <c r="O882" s="53" t="s">
        <v>1818</v>
      </c>
      <c r="P882" s="53" t="s">
        <v>1819</v>
      </c>
      <c r="Q882" s="53" t="s">
        <v>1820</v>
      </c>
      <c r="R882" s="53" t="s">
        <v>1821</v>
      </c>
      <c r="S882" s="53" t="s">
        <v>1865</v>
      </c>
      <c r="T882" s="53" t="s">
        <v>1866</v>
      </c>
      <c r="U882" s="53" t="s">
        <v>1824</v>
      </c>
      <c r="V882" s="53" t="s">
        <v>1825</v>
      </c>
      <c r="W882" s="53" t="s">
        <v>1856</v>
      </c>
      <c r="X882" s="53" t="s">
        <v>1857</v>
      </c>
      <c r="Y882" s="53" t="s">
        <v>1827</v>
      </c>
      <c r="Z882" s="53">
        <v>453.5</v>
      </c>
      <c r="AA882" s="53">
        <v>453.5</v>
      </c>
      <c r="AB882" s="53">
        <v>0</v>
      </c>
      <c r="AC882" s="53">
        <v>453.5</v>
      </c>
      <c r="AD882" s="53">
        <v>0</v>
      </c>
      <c r="AE882" s="53">
        <v>0</v>
      </c>
      <c r="AF882" s="53" t="s">
        <v>1828</v>
      </c>
      <c r="AG882" s="53" t="s">
        <v>1814</v>
      </c>
      <c r="AH882" s="53" t="s">
        <v>780</v>
      </c>
      <c r="AI882" s="53" t="s">
        <v>1829</v>
      </c>
      <c r="AJ882" s="53" t="s">
        <v>1824</v>
      </c>
      <c r="AK882" s="53" t="s">
        <v>496</v>
      </c>
      <c r="AL882" s="53" t="s">
        <v>1830</v>
      </c>
      <c r="AM882" s="53" t="s">
        <v>1831</v>
      </c>
      <c r="AN882" s="53" t="s">
        <v>1770</v>
      </c>
      <c r="AO882" s="53" t="s">
        <v>641</v>
      </c>
    </row>
    <row r="883" spans="1:41" x14ac:dyDescent="0.25">
      <c r="A883" s="53" t="s">
        <v>20</v>
      </c>
      <c r="B883" s="53" t="s">
        <v>1867</v>
      </c>
      <c r="C883" s="53" t="s">
        <v>1868</v>
      </c>
      <c r="D883" s="53" t="s">
        <v>1852</v>
      </c>
      <c r="E883" s="53" t="s">
        <v>510</v>
      </c>
      <c r="F883" s="53" t="s">
        <v>775</v>
      </c>
      <c r="G883" s="53" t="s">
        <v>1813</v>
      </c>
      <c r="H883" s="53" t="s">
        <v>775</v>
      </c>
      <c r="I883" s="53" t="s">
        <v>1813</v>
      </c>
      <c r="J883" s="53" t="s">
        <v>1814</v>
      </c>
      <c r="K883" s="53" t="s">
        <v>780</v>
      </c>
      <c r="L883" s="53" t="s">
        <v>1869</v>
      </c>
      <c r="M883" s="53" t="s">
        <v>1816</v>
      </c>
      <c r="N883" s="53" t="s">
        <v>1817</v>
      </c>
      <c r="O883" s="53" t="s">
        <v>1818</v>
      </c>
      <c r="P883" s="53" t="s">
        <v>1819</v>
      </c>
      <c r="Q883" s="53" t="s">
        <v>1820</v>
      </c>
      <c r="R883" s="53" t="s">
        <v>1821</v>
      </c>
      <c r="S883" s="53" t="s">
        <v>1870</v>
      </c>
      <c r="T883" s="53" t="s">
        <v>1871</v>
      </c>
      <c r="U883" s="53" t="s">
        <v>1824</v>
      </c>
      <c r="V883" s="53" t="s">
        <v>1825</v>
      </c>
      <c r="W883" s="53" t="s">
        <v>1856</v>
      </c>
      <c r="X883" s="53" t="s">
        <v>1857</v>
      </c>
      <c r="Y883" s="53" t="s">
        <v>1827</v>
      </c>
      <c r="Z883" s="53">
        <v>2416.96</v>
      </c>
      <c r="AA883" s="53">
        <v>2416.96</v>
      </c>
      <c r="AB883" s="53">
        <v>0</v>
      </c>
      <c r="AC883" s="53">
        <v>2416.96</v>
      </c>
      <c r="AD883" s="53">
        <v>0</v>
      </c>
      <c r="AE883" s="53">
        <v>0</v>
      </c>
      <c r="AF883" s="53" t="s">
        <v>1828</v>
      </c>
      <c r="AG883" s="53" t="s">
        <v>1814</v>
      </c>
      <c r="AH883" s="53" t="s">
        <v>780</v>
      </c>
      <c r="AI883" s="53" t="s">
        <v>1829</v>
      </c>
      <c r="AJ883" s="53" t="s">
        <v>1824</v>
      </c>
      <c r="AK883" s="53" t="s">
        <v>496</v>
      </c>
      <c r="AL883" s="53" t="s">
        <v>1830</v>
      </c>
      <c r="AM883" s="53" t="s">
        <v>1831</v>
      </c>
      <c r="AN883" s="53" t="s">
        <v>1770</v>
      </c>
      <c r="AO883" s="53" t="s">
        <v>641</v>
      </c>
    </row>
    <row r="884" spans="1:41" x14ac:dyDescent="0.25">
      <c r="A884" s="53" t="s">
        <v>20</v>
      </c>
      <c r="B884" s="53" t="s">
        <v>1872</v>
      </c>
      <c r="C884" s="53" t="s">
        <v>1873</v>
      </c>
      <c r="D884" s="53" t="s">
        <v>1841</v>
      </c>
      <c r="E884" s="53" t="s">
        <v>1842</v>
      </c>
      <c r="F884" s="53" t="s">
        <v>775</v>
      </c>
      <c r="G884" s="53" t="s">
        <v>1813</v>
      </c>
      <c r="H884" s="53" t="s">
        <v>775</v>
      </c>
      <c r="I884" s="53" t="s">
        <v>1813</v>
      </c>
      <c r="J884" s="53" t="s">
        <v>1843</v>
      </c>
      <c r="K884" s="53" t="s">
        <v>1844</v>
      </c>
      <c r="L884" s="53" t="s">
        <v>1874</v>
      </c>
      <c r="M884" s="53" t="s">
        <v>1816</v>
      </c>
      <c r="N884" s="53" t="s">
        <v>1817</v>
      </c>
      <c r="O884" s="53" t="s">
        <v>1818</v>
      </c>
      <c r="P884" s="53" t="s">
        <v>1819</v>
      </c>
      <c r="Q884" s="53" t="s">
        <v>1820</v>
      </c>
      <c r="R884" s="53" t="s">
        <v>1821</v>
      </c>
      <c r="S884" s="53" t="s">
        <v>1875</v>
      </c>
      <c r="T884" s="53" t="s">
        <v>1876</v>
      </c>
      <c r="U884" s="53" t="s">
        <v>1824</v>
      </c>
      <c r="V884" s="53" t="s">
        <v>1825</v>
      </c>
      <c r="W884" s="53" t="s">
        <v>1848</v>
      </c>
      <c r="X884" s="53" t="s">
        <v>1825</v>
      </c>
      <c r="Y884" s="53" t="s">
        <v>1827</v>
      </c>
      <c r="Z884" s="53">
        <v>2077.41</v>
      </c>
      <c r="AA884" s="53">
        <v>2077.41</v>
      </c>
      <c r="AB884" s="53">
        <v>0</v>
      </c>
      <c r="AC884" s="53">
        <v>2077.41</v>
      </c>
      <c r="AD884" s="53">
        <v>0</v>
      </c>
      <c r="AE884" s="53">
        <v>0</v>
      </c>
      <c r="AF884" s="53" t="s">
        <v>1828</v>
      </c>
      <c r="AG884" s="53" t="s">
        <v>1843</v>
      </c>
      <c r="AH884" s="53" t="s">
        <v>1844</v>
      </c>
      <c r="AI884" s="53" t="s">
        <v>1849</v>
      </c>
      <c r="AJ884" s="53" t="s">
        <v>1824</v>
      </c>
      <c r="AK884" s="53" t="s">
        <v>496</v>
      </c>
      <c r="AL884" s="53" t="s">
        <v>1830</v>
      </c>
      <c r="AM884" s="53" t="s">
        <v>1831</v>
      </c>
      <c r="AN884" s="53" t="s">
        <v>1769</v>
      </c>
      <c r="AO884" s="53" t="s">
        <v>641</v>
      </c>
    </row>
    <row r="885" spans="1:41" x14ac:dyDescent="0.25">
      <c r="A885" s="53" t="s">
        <v>20</v>
      </c>
      <c r="B885" s="53" t="s">
        <v>1877</v>
      </c>
      <c r="C885" s="53" t="s">
        <v>1878</v>
      </c>
      <c r="D885" s="53" t="s">
        <v>1841</v>
      </c>
      <c r="E885" s="53" t="s">
        <v>1842</v>
      </c>
      <c r="F885" s="53" t="s">
        <v>775</v>
      </c>
      <c r="G885" s="53" t="s">
        <v>1813</v>
      </c>
      <c r="H885" s="53" t="s">
        <v>775</v>
      </c>
      <c r="I885" s="53" t="s">
        <v>1813</v>
      </c>
      <c r="J885" s="53" t="s">
        <v>1843</v>
      </c>
      <c r="K885" s="53" t="s">
        <v>1844</v>
      </c>
      <c r="L885" s="53" t="s">
        <v>1879</v>
      </c>
      <c r="M885" s="53" t="s">
        <v>1816</v>
      </c>
      <c r="N885" s="53" t="s">
        <v>1817</v>
      </c>
      <c r="O885" s="53" t="s">
        <v>1818</v>
      </c>
      <c r="P885" s="53" t="s">
        <v>1819</v>
      </c>
      <c r="Q885" s="53" t="s">
        <v>1820</v>
      </c>
      <c r="R885" s="53" t="s">
        <v>1821</v>
      </c>
      <c r="S885" s="53" t="s">
        <v>1880</v>
      </c>
      <c r="T885" s="53" t="s">
        <v>1881</v>
      </c>
      <c r="U885" s="53" t="s">
        <v>1824</v>
      </c>
      <c r="V885" s="53" t="s">
        <v>1825</v>
      </c>
      <c r="W885" s="53" t="s">
        <v>1826</v>
      </c>
      <c r="X885" s="53" t="s">
        <v>1825</v>
      </c>
      <c r="Y885" s="53" t="s">
        <v>1827</v>
      </c>
      <c r="Z885" s="53">
        <v>122.52</v>
      </c>
      <c r="AA885" s="53">
        <v>122.52</v>
      </c>
      <c r="AB885" s="53">
        <v>0</v>
      </c>
      <c r="AC885" s="53">
        <v>122.52</v>
      </c>
      <c r="AD885" s="53">
        <v>0</v>
      </c>
      <c r="AE885" s="53">
        <v>0</v>
      </c>
      <c r="AF885" s="53" t="s">
        <v>1828</v>
      </c>
      <c r="AG885" s="53" t="s">
        <v>1843</v>
      </c>
      <c r="AH885" s="53" t="s">
        <v>1844</v>
      </c>
      <c r="AI885" s="53" t="s">
        <v>1849</v>
      </c>
      <c r="AJ885" s="53" t="s">
        <v>1824</v>
      </c>
      <c r="AK885" s="53" t="s">
        <v>496</v>
      </c>
      <c r="AL885" s="53" t="s">
        <v>1830</v>
      </c>
      <c r="AM885" s="53" t="s">
        <v>1831</v>
      </c>
      <c r="AN885" s="53" t="s">
        <v>1769</v>
      </c>
      <c r="AO885" s="53" t="s">
        <v>641</v>
      </c>
    </row>
    <row r="886" spans="1:41" x14ac:dyDescent="0.25">
      <c r="A886" s="53" t="s">
        <v>20</v>
      </c>
      <c r="B886" s="53" t="s">
        <v>1877</v>
      </c>
      <c r="C886" s="53" t="s">
        <v>1878</v>
      </c>
      <c r="D886" s="53" t="s">
        <v>1841</v>
      </c>
      <c r="E886" s="53" t="s">
        <v>1842</v>
      </c>
      <c r="F886" s="53" t="s">
        <v>775</v>
      </c>
      <c r="G886" s="53" t="s">
        <v>1813</v>
      </c>
      <c r="H886" s="53" t="s">
        <v>775</v>
      </c>
      <c r="I886" s="53" t="s">
        <v>1813</v>
      </c>
      <c r="J886" s="53" t="s">
        <v>1843</v>
      </c>
      <c r="K886" s="53" t="s">
        <v>1844</v>
      </c>
      <c r="L886" s="53" t="s">
        <v>1879</v>
      </c>
      <c r="M886" s="53" t="s">
        <v>1816</v>
      </c>
      <c r="N886" s="53" t="s">
        <v>1817</v>
      </c>
      <c r="O886" s="53" t="s">
        <v>1818</v>
      </c>
      <c r="P886" s="53" t="s">
        <v>1819</v>
      </c>
      <c r="Q886" s="53" t="s">
        <v>1820</v>
      </c>
      <c r="R886" s="53" t="s">
        <v>1821</v>
      </c>
      <c r="S886" s="53" t="s">
        <v>1880</v>
      </c>
      <c r="T886" s="53" t="s">
        <v>1881</v>
      </c>
      <c r="U886" s="53" t="s">
        <v>1824</v>
      </c>
      <c r="V886" s="53" t="s">
        <v>1825</v>
      </c>
      <c r="W886" s="53" t="s">
        <v>1832</v>
      </c>
      <c r="X886" s="53" t="s">
        <v>1825</v>
      </c>
      <c r="Y886" s="53" t="s">
        <v>1827</v>
      </c>
      <c r="Z886" s="53">
        <v>60.97</v>
      </c>
      <c r="AA886" s="53">
        <v>60.97</v>
      </c>
      <c r="AB886" s="53">
        <v>0</v>
      </c>
      <c r="AC886" s="53">
        <v>60.97</v>
      </c>
      <c r="AD886" s="53">
        <v>0</v>
      </c>
      <c r="AE886" s="53">
        <v>0</v>
      </c>
      <c r="AF886" s="53" t="s">
        <v>1828</v>
      </c>
      <c r="AG886" s="53" t="s">
        <v>1843</v>
      </c>
      <c r="AH886" s="53" t="s">
        <v>1844</v>
      </c>
      <c r="AI886" s="53" t="s">
        <v>1849</v>
      </c>
      <c r="AJ886" s="53" t="s">
        <v>1824</v>
      </c>
      <c r="AK886" s="53" t="s">
        <v>496</v>
      </c>
      <c r="AL886" s="53" t="s">
        <v>1830</v>
      </c>
      <c r="AM886" s="53" t="s">
        <v>1831</v>
      </c>
      <c r="AN886" s="53" t="s">
        <v>1769</v>
      </c>
      <c r="AO886" s="53" t="s">
        <v>641</v>
      </c>
    </row>
    <row r="887" spans="1:41" x14ac:dyDescent="0.25">
      <c r="A887" s="53" t="s">
        <v>20</v>
      </c>
      <c r="B887" s="53" t="s">
        <v>1877</v>
      </c>
      <c r="C887" s="53" t="s">
        <v>1878</v>
      </c>
      <c r="D887" s="53" t="s">
        <v>1841</v>
      </c>
      <c r="E887" s="53" t="s">
        <v>1842</v>
      </c>
      <c r="F887" s="53" t="s">
        <v>775</v>
      </c>
      <c r="G887" s="53" t="s">
        <v>1813</v>
      </c>
      <c r="H887" s="53" t="s">
        <v>775</v>
      </c>
      <c r="I887" s="53" t="s">
        <v>1813</v>
      </c>
      <c r="J887" s="53" t="s">
        <v>1843</v>
      </c>
      <c r="K887" s="53" t="s">
        <v>1844</v>
      </c>
      <c r="L887" s="53" t="s">
        <v>1879</v>
      </c>
      <c r="M887" s="53" t="s">
        <v>1816</v>
      </c>
      <c r="N887" s="53" t="s">
        <v>1817</v>
      </c>
      <c r="O887" s="53" t="s">
        <v>1818</v>
      </c>
      <c r="P887" s="53" t="s">
        <v>1819</v>
      </c>
      <c r="Q887" s="53" t="s">
        <v>1820</v>
      </c>
      <c r="R887" s="53" t="s">
        <v>1821</v>
      </c>
      <c r="S887" s="53" t="s">
        <v>1880</v>
      </c>
      <c r="T887" s="53" t="s">
        <v>1881</v>
      </c>
      <c r="U887" s="53" t="s">
        <v>1824</v>
      </c>
      <c r="V887" s="53" t="s">
        <v>1825</v>
      </c>
      <c r="W887" s="53" t="s">
        <v>1837</v>
      </c>
      <c r="X887" s="53" t="s">
        <v>1825</v>
      </c>
      <c r="Y887" s="53" t="s">
        <v>1827</v>
      </c>
      <c r="Z887" s="53">
        <v>94.53</v>
      </c>
      <c r="AA887" s="53">
        <v>94.53</v>
      </c>
      <c r="AB887" s="53">
        <v>0</v>
      </c>
      <c r="AC887" s="53">
        <v>94.53</v>
      </c>
      <c r="AD887" s="53">
        <v>0</v>
      </c>
      <c r="AE887" s="53">
        <v>0</v>
      </c>
      <c r="AF887" s="53" t="s">
        <v>1828</v>
      </c>
      <c r="AG887" s="53" t="s">
        <v>1843</v>
      </c>
      <c r="AH887" s="53" t="s">
        <v>1844</v>
      </c>
      <c r="AI887" s="53" t="s">
        <v>1849</v>
      </c>
      <c r="AJ887" s="53" t="s">
        <v>1824</v>
      </c>
      <c r="AK887" s="53" t="s">
        <v>496</v>
      </c>
      <c r="AL887" s="53" t="s">
        <v>1830</v>
      </c>
      <c r="AM887" s="53" t="s">
        <v>1831</v>
      </c>
      <c r="AN887" s="53" t="s">
        <v>1769</v>
      </c>
      <c r="AO887" s="53" t="s">
        <v>641</v>
      </c>
    </row>
    <row r="888" spans="1:41" x14ac:dyDescent="0.25">
      <c r="A888" s="53" t="s">
        <v>20</v>
      </c>
      <c r="B888" s="53" t="s">
        <v>1877</v>
      </c>
      <c r="C888" s="53" t="s">
        <v>1878</v>
      </c>
      <c r="D888" s="53" t="s">
        <v>1841</v>
      </c>
      <c r="E888" s="53" t="s">
        <v>1842</v>
      </c>
      <c r="F888" s="53" t="s">
        <v>775</v>
      </c>
      <c r="G888" s="53" t="s">
        <v>1813</v>
      </c>
      <c r="H888" s="53" t="s">
        <v>775</v>
      </c>
      <c r="I888" s="53" t="s">
        <v>1813</v>
      </c>
      <c r="J888" s="53" t="s">
        <v>1843</v>
      </c>
      <c r="K888" s="53" t="s">
        <v>1844</v>
      </c>
      <c r="L888" s="53" t="s">
        <v>1879</v>
      </c>
      <c r="M888" s="53" t="s">
        <v>1816</v>
      </c>
      <c r="N888" s="53" t="s">
        <v>1817</v>
      </c>
      <c r="O888" s="53" t="s">
        <v>1818</v>
      </c>
      <c r="P888" s="53" t="s">
        <v>1819</v>
      </c>
      <c r="Q888" s="53" t="s">
        <v>1820</v>
      </c>
      <c r="R888" s="53" t="s">
        <v>1821</v>
      </c>
      <c r="S888" s="53" t="s">
        <v>1880</v>
      </c>
      <c r="T888" s="53" t="s">
        <v>1881</v>
      </c>
      <c r="U888" s="53" t="s">
        <v>1824</v>
      </c>
      <c r="V888" s="53" t="s">
        <v>1825</v>
      </c>
      <c r="W888" s="53" t="s">
        <v>1838</v>
      </c>
      <c r="X888" s="53" t="s">
        <v>1825</v>
      </c>
      <c r="Y888" s="53" t="s">
        <v>1827</v>
      </c>
      <c r="Z888" s="53">
        <v>36.99</v>
      </c>
      <c r="AA888" s="53">
        <v>36.99</v>
      </c>
      <c r="AB888" s="53">
        <v>0</v>
      </c>
      <c r="AC888" s="53">
        <v>36.99</v>
      </c>
      <c r="AD888" s="53">
        <v>0</v>
      </c>
      <c r="AE888" s="53">
        <v>0</v>
      </c>
      <c r="AF888" s="53" t="s">
        <v>1828</v>
      </c>
      <c r="AG888" s="53" t="s">
        <v>1843</v>
      </c>
      <c r="AH888" s="53" t="s">
        <v>1844</v>
      </c>
      <c r="AI888" s="53" t="s">
        <v>1849</v>
      </c>
      <c r="AJ888" s="53" t="s">
        <v>1824</v>
      </c>
      <c r="AK888" s="53" t="s">
        <v>496</v>
      </c>
      <c r="AL888" s="53" t="s">
        <v>1830</v>
      </c>
      <c r="AM888" s="53" t="s">
        <v>1831</v>
      </c>
      <c r="AN888" s="53" t="s">
        <v>1769</v>
      </c>
      <c r="AO888" s="53" t="s">
        <v>641</v>
      </c>
    </row>
    <row r="889" spans="1:41" x14ac:dyDescent="0.25">
      <c r="A889" s="53" t="s">
        <v>20</v>
      </c>
      <c r="B889" s="53" t="s">
        <v>1882</v>
      </c>
      <c r="C889" s="53" t="s">
        <v>1883</v>
      </c>
      <c r="D889" s="53" t="s">
        <v>1841</v>
      </c>
      <c r="E889" s="53" t="s">
        <v>1842</v>
      </c>
      <c r="F889" s="53" t="s">
        <v>775</v>
      </c>
      <c r="G889" s="53" t="s">
        <v>1813</v>
      </c>
      <c r="H889" s="53" t="s">
        <v>775</v>
      </c>
      <c r="I889" s="53" t="s">
        <v>1813</v>
      </c>
      <c r="J889" s="53" t="s">
        <v>1843</v>
      </c>
      <c r="K889" s="53" t="s">
        <v>1844</v>
      </c>
      <c r="L889" s="53" t="s">
        <v>1884</v>
      </c>
      <c r="M889" s="53" t="s">
        <v>1816</v>
      </c>
      <c r="N889" s="53" t="s">
        <v>1817</v>
      </c>
      <c r="O889" s="53" t="s">
        <v>1818</v>
      </c>
      <c r="P889" s="53" t="s">
        <v>1819</v>
      </c>
      <c r="Q889" s="53" t="s">
        <v>1820</v>
      </c>
      <c r="R889" s="53" t="s">
        <v>1821</v>
      </c>
      <c r="S889" s="53" t="s">
        <v>1885</v>
      </c>
      <c r="T889" s="53" t="s">
        <v>1886</v>
      </c>
      <c r="U889" s="53" t="s">
        <v>1824</v>
      </c>
      <c r="V889" s="53" t="s">
        <v>1825</v>
      </c>
      <c r="W889" s="53" t="s">
        <v>1826</v>
      </c>
      <c r="X889" s="53" t="s">
        <v>1825</v>
      </c>
      <c r="Y889" s="53" t="s">
        <v>1827</v>
      </c>
      <c r="Z889" s="53">
        <v>665.89</v>
      </c>
      <c r="AA889" s="53">
        <v>665.89</v>
      </c>
      <c r="AB889" s="53">
        <v>0</v>
      </c>
      <c r="AC889" s="53">
        <v>665.89</v>
      </c>
      <c r="AD889" s="53">
        <v>0</v>
      </c>
      <c r="AE889" s="53">
        <v>0</v>
      </c>
      <c r="AF889" s="53" t="s">
        <v>1828</v>
      </c>
      <c r="AG889" s="53" t="s">
        <v>1843</v>
      </c>
      <c r="AH889" s="53" t="s">
        <v>1844</v>
      </c>
      <c r="AI889" s="53" t="s">
        <v>1849</v>
      </c>
      <c r="AJ889" s="53" t="s">
        <v>1824</v>
      </c>
      <c r="AK889" s="53" t="s">
        <v>496</v>
      </c>
      <c r="AL889" s="53" t="s">
        <v>1830</v>
      </c>
      <c r="AM889" s="53" t="s">
        <v>1831</v>
      </c>
      <c r="AN889" s="53" t="s">
        <v>1769</v>
      </c>
      <c r="AO889" s="53" t="s">
        <v>641</v>
      </c>
    </row>
    <row r="890" spans="1:41" x14ac:dyDescent="0.25">
      <c r="A890" s="53" t="s">
        <v>20</v>
      </c>
      <c r="B890" s="53" t="s">
        <v>1882</v>
      </c>
      <c r="C890" s="53" t="s">
        <v>1883</v>
      </c>
      <c r="D890" s="53" t="s">
        <v>1841</v>
      </c>
      <c r="E890" s="53" t="s">
        <v>1842</v>
      </c>
      <c r="F890" s="53" t="s">
        <v>775</v>
      </c>
      <c r="G890" s="53" t="s">
        <v>1813</v>
      </c>
      <c r="H890" s="53" t="s">
        <v>775</v>
      </c>
      <c r="I890" s="53" t="s">
        <v>1813</v>
      </c>
      <c r="J890" s="53" t="s">
        <v>1843</v>
      </c>
      <c r="K890" s="53" t="s">
        <v>1844</v>
      </c>
      <c r="L890" s="53" t="s">
        <v>1884</v>
      </c>
      <c r="M890" s="53" t="s">
        <v>1816</v>
      </c>
      <c r="N890" s="53" t="s">
        <v>1817</v>
      </c>
      <c r="O890" s="53" t="s">
        <v>1818</v>
      </c>
      <c r="P890" s="53" t="s">
        <v>1819</v>
      </c>
      <c r="Q890" s="53" t="s">
        <v>1820</v>
      </c>
      <c r="R890" s="53" t="s">
        <v>1821</v>
      </c>
      <c r="S890" s="53" t="s">
        <v>1885</v>
      </c>
      <c r="T890" s="53" t="s">
        <v>1886</v>
      </c>
      <c r="U890" s="53" t="s">
        <v>1824</v>
      </c>
      <c r="V890" s="53" t="s">
        <v>1825</v>
      </c>
      <c r="W890" s="53" t="s">
        <v>1832</v>
      </c>
      <c r="X890" s="53" t="s">
        <v>1825</v>
      </c>
      <c r="Y890" s="53" t="s">
        <v>1827</v>
      </c>
      <c r="Z890" s="53">
        <v>230.6</v>
      </c>
      <c r="AA890" s="53">
        <v>230.6</v>
      </c>
      <c r="AB890" s="53">
        <v>0</v>
      </c>
      <c r="AC890" s="53">
        <v>230.6</v>
      </c>
      <c r="AD890" s="53">
        <v>0</v>
      </c>
      <c r="AE890" s="53">
        <v>0</v>
      </c>
      <c r="AF890" s="53" t="s">
        <v>1828</v>
      </c>
      <c r="AG890" s="53" t="s">
        <v>1843</v>
      </c>
      <c r="AH890" s="53" t="s">
        <v>1844</v>
      </c>
      <c r="AI890" s="53" t="s">
        <v>1849</v>
      </c>
      <c r="AJ890" s="53" t="s">
        <v>1824</v>
      </c>
      <c r="AK890" s="53" t="s">
        <v>496</v>
      </c>
      <c r="AL890" s="53" t="s">
        <v>1830</v>
      </c>
      <c r="AM890" s="53" t="s">
        <v>1831</v>
      </c>
      <c r="AN890" s="53" t="s">
        <v>1769</v>
      </c>
      <c r="AO890" s="53" t="s">
        <v>641</v>
      </c>
    </row>
    <row r="891" spans="1:41" x14ac:dyDescent="0.25">
      <c r="A891" s="53" t="s">
        <v>20</v>
      </c>
      <c r="B891" s="53" t="s">
        <v>1882</v>
      </c>
      <c r="C891" s="53" t="s">
        <v>1883</v>
      </c>
      <c r="D891" s="53" t="s">
        <v>1841</v>
      </c>
      <c r="E891" s="53" t="s">
        <v>1842</v>
      </c>
      <c r="F891" s="53" t="s">
        <v>775</v>
      </c>
      <c r="G891" s="53" t="s">
        <v>1813</v>
      </c>
      <c r="H891" s="53" t="s">
        <v>775</v>
      </c>
      <c r="I891" s="53" t="s">
        <v>1813</v>
      </c>
      <c r="J891" s="53" t="s">
        <v>1843</v>
      </c>
      <c r="K891" s="53" t="s">
        <v>1844</v>
      </c>
      <c r="L891" s="53" t="s">
        <v>1884</v>
      </c>
      <c r="M891" s="53" t="s">
        <v>1816</v>
      </c>
      <c r="N891" s="53" t="s">
        <v>1817</v>
      </c>
      <c r="O891" s="53" t="s">
        <v>1818</v>
      </c>
      <c r="P891" s="53" t="s">
        <v>1819</v>
      </c>
      <c r="Q891" s="53" t="s">
        <v>1820</v>
      </c>
      <c r="R891" s="53" t="s">
        <v>1821</v>
      </c>
      <c r="S891" s="53" t="s">
        <v>1885</v>
      </c>
      <c r="T891" s="53" t="s">
        <v>1886</v>
      </c>
      <c r="U891" s="53" t="s">
        <v>1824</v>
      </c>
      <c r="V891" s="53" t="s">
        <v>1825</v>
      </c>
      <c r="W891" s="53" t="s">
        <v>1837</v>
      </c>
      <c r="X891" s="53" t="s">
        <v>1825</v>
      </c>
      <c r="Y891" s="53" t="s">
        <v>1827</v>
      </c>
      <c r="Z891" s="53">
        <v>90.76</v>
      </c>
      <c r="AA891" s="53">
        <v>90.76</v>
      </c>
      <c r="AB891" s="53">
        <v>0</v>
      </c>
      <c r="AC891" s="53">
        <v>90.76</v>
      </c>
      <c r="AD891" s="53">
        <v>0</v>
      </c>
      <c r="AE891" s="53">
        <v>0</v>
      </c>
      <c r="AF891" s="53" t="s">
        <v>1828</v>
      </c>
      <c r="AG891" s="53" t="s">
        <v>1843</v>
      </c>
      <c r="AH891" s="53" t="s">
        <v>1844</v>
      </c>
      <c r="AI891" s="53" t="s">
        <v>1849</v>
      </c>
      <c r="AJ891" s="53" t="s">
        <v>1824</v>
      </c>
      <c r="AK891" s="53" t="s">
        <v>496</v>
      </c>
      <c r="AL891" s="53" t="s">
        <v>1830</v>
      </c>
      <c r="AM891" s="53" t="s">
        <v>1831</v>
      </c>
      <c r="AN891" s="53" t="s">
        <v>1769</v>
      </c>
      <c r="AO891" s="53" t="s">
        <v>641</v>
      </c>
    </row>
    <row r="892" spans="1:41" x14ac:dyDescent="0.25">
      <c r="A892" s="53" t="s">
        <v>20</v>
      </c>
      <c r="B892" s="53" t="s">
        <v>1882</v>
      </c>
      <c r="C892" s="53" t="s">
        <v>1883</v>
      </c>
      <c r="D892" s="53" t="s">
        <v>1841</v>
      </c>
      <c r="E892" s="53" t="s">
        <v>1842</v>
      </c>
      <c r="F892" s="53" t="s">
        <v>775</v>
      </c>
      <c r="G892" s="53" t="s">
        <v>1813</v>
      </c>
      <c r="H892" s="53" t="s">
        <v>775</v>
      </c>
      <c r="I892" s="53" t="s">
        <v>1813</v>
      </c>
      <c r="J892" s="53" t="s">
        <v>1843</v>
      </c>
      <c r="K892" s="53" t="s">
        <v>1844</v>
      </c>
      <c r="L892" s="53" t="s">
        <v>1884</v>
      </c>
      <c r="M892" s="53" t="s">
        <v>1816</v>
      </c>
      <c r="N892" s="53" t="s">
        <v>1817</v>
      </c>
      <c r="O892" s="53" t="s">
        <v>1818</v>
      </c>
      <c r="P892" s="53" t="s">
        <v>1819</v>
      </c>
      <c r="Q892" s="53" t="s">
        <v>1820</v>
      </c>
      <c r="R892" s="53" t="s">
        <v>1821</v>
      </c>
      <c r="S892" s="53" t="s">
        <v>1885</v>
      </c>
      <c r="T892" s="53" t="s">
        <v>1886</v>
      </c>
      <c r="U892" s="53" t="s">
        <v>1824</v>
      </c>
      <c r="V892" s="53" t="s">
        <v>1825</v>
      </c>
      <c r="W892" s="53" t="s">
        <v>1838</v>
      </c>
      <c r="X892" s="53" t="s">
        <v>1825</v>
      </c>
      <c r="Y892" s="53" t="s">
        <v>1827</v>
      </c>
      <c r="Z892" s="53">
        <v>12.75</v>
      </c>
      <c r="AA892" s="53">
        <v>12.75</v>
      </c>
      <c r="AB892" s="53">
        <v>0</v>
      </c>
      <c r="AC892" s="53">
        <v>12.75</v>
      </c>
      <c r="AD892" s="53">
        <v>0</v>
      </c>
      <c r="AE892" s="53">
        <v>0</v>
      </c>
      <c r="AF892" s="53" t="s">
        <v>1828</v>
      </c>
      <c r="AG892" s="53" t="s">
        <v>1843</v>
      </c>
      <c r="AH892" s="53" t="s">
        <v>1844</v>
      </c>
      <c r="AI892" s="53" t="s">
        <v>1849</v>
      </c>
      <c r="AJ892" s="53" t="s">
        <v>1824</v>
      </c>
      <c r="AK892" s="53" t="s">
        <v>496</v>
      </c>
      <c r="AL892" s="53" t="s">
        <v>1830</v>
      </c>
      <c r="AM892" s="53" t="s">
        <v>1831</v>
      </c>
      <c r="AN892" s="53" t="s">
        <v>1769</v>
      </c>
      <c r="AO892" s="53" t="s">
        <v>641</v>
      </c>
    </row>
    <row r="893" spans="1:41" x14ac:dyDescent="0.25">
      <c r="A893" s="53" t="s">
        <v>20</v>
      </c>
      <c r="B893" s="53" t="s">
        <v>1996</v>
      </c>
      <c r="C893" s="53" t="s">
        <v>1997</v>
      </c>
      <c r="D893" s="53" t="s">
        <v>1811</v>
      </c>
      <c r="E893" s="53" t="s">
        <v>1812</v>
      </c>
      <c r="F893" s="53" t="s">
        <v>775</v>
      </c>
      <c r="G893" s="53" t="s">
        <v>1813</v>
      </c>
      <c r="H893" s="53" t="s">
        <v>775</v>
      </c>
      <c r="I893" s="53" t="s">
        <v>1813</v>
      </c>
      <c r="J893" s="53" t="s">
        <v>1814</v>
      </c>
      <c r="K893" s="53" t="s">
        <v>780</v>
      </c>
      <c r="L893" s="53" t="s">
        <v>1998</v>
      </c>
      <c r="M893" s="53" t="s">
        <v>1816</v>
      </c>
      <c r="N893" s="53" t="s">
        <v>1817</v>
      </c>
      <c r="O893" s="53" t="s">
        <v>1818</v>
      </c>
      <c r="P893" s="53" t="s">
        <v>1819</v>
      </c>
      <c r="Q893" s="53" t="s">
        <v>1820</v>
      </c>
      <c r="R893" s="53" t="s">
        <v>1821</v>
      </c>
      <c r="S893" s="53" t="s">
        <v>1999</v>
      </c>
      <c r="T893" s="53" t="s">
        <v>2000</v>
      </c>
      <c r="U893" s="53" t="s">
        <v>1824</v>
      </c>
      <c r="V893" s="53" t="s">
        <v>1825</v>
      </c>
      <c r="W893" s="53" t="s">
        <v>1826</v>
      </c>
      <c r="X893" s="53" t="s">
        <v>1825</v>
      </c>
      <c r="Y893" s="53" t="s">
        <v>1827</v>
      </c>
      <c r="Z893" s="53">
        <v>42.39</v>
      </c>
      <c r="AA893" s="53">
        <v>42.39</v>
      </c>
      <c r="AB893" s="53">
        <v>0</v>
      </c>
      <c r="AC893" s="53">
        <v>42.39</v>
      </c>
      <c r="AD893" s="53">
        <v>0</v>
      </c>
      <c r="AE893" s="53">
        <v>0</v>
      </c>
      <c r="AF893" s="53" t="s">
        <v>1828</v>
      </c>
      <c r="AG893" s="53" t="s">
        <v>1814</v>
      </c>
      <c r="AH893" s="53" t="s">
        <v>780</v>
      </c>
      <c r="AI893" s="53" t="s">
        <v>1829</v>
      </c>
      <c r="AJ893" s="53" t="s">
        <v>1824</v>
      </c>
      <c r="AK893" s="53" t="s">
        <v>496</v>
      </c>
      <c r="AL893" s="53" t="s">
        <v>1830</v>
      </c>
      <c r="AM893" s="53" t="s">
        <v>1831</v>
      </c>
      <c r="AN893" s="53" t="s">
        <v>1770</v>
      </c>
      <c r="AO893" s="53" t="s">
        <v>641</v>
      </c>
    </row>
    <row r="894" spans="1:41" x14ac:dyDescent="0.25">
      <c r="A894" s="53" t="s">
        <v>20</v>
      </c>
      <c r="B894" s="53" t="s">
        <v>1996</v>
      </c>
      <c r="C894" s="53" t="s">
        <v>1997</v>
      </c>
      <c r="D894" s="53" t="s">
        <v>1811</v>
      </c>
      <c r="E894" s="53" t="s">
        <v>1812</v>
      </c>
      <c r="F894" s="53" t="s">
        <v>775</v>
      </c>
      <c r="G894" s="53" t="s">
        <v>1813</v>
      </c>
      <c r="H894" s="53" t="s">
        <v>775</v>
      </c>
      <c r="I894" s="53" t="s">
        <v>1813</v>
      </c>
      <c r="J894" s="53" t="s">
        <v>1814</v>
      </c>
      <c r="K894" s="53" t="s">
        <v>780</v>
      </c>
      <c r="L894" s="53" t="s">
        <v>1998</v>
      </c>
      <c r="M894" s="53" t="s">
        <v>1816</v>
      </c>
      <c r="N894" s="53" t="s">
        <v>1817</v>
      </c>
      <c r="O894" s="53" t="s">
        <v>1818</v>
      </c>
      <c r="P894" s="53" t="s">
        <v>1819</v>
      </c>
      <c r="Q894" s="53" t="s">
        <v>1820</v>
      </c>
      <c r="R894" s="53" t="s">
        <v>1821</v>
      </c>
      <c r="S894" s="53" t="s">
        <v>1999</v>
      </c>
      <c r="T894" s="53" t="s">
        <v>2000</v>
      </c>
      <c r="U894" s="53" t="s">
        <v>1824</v>
      </c>
      <c r="V894" s="53" t="s">
        <v>1825</v>
      </c>
      <c r="W894" s="53" t="s">
        <v>1832</v>
      </c>
      <c r="X894" s="53" t="s">
        <v>1825</v>
      </c>
      <c r="Y894" s="53" t="s">
        <v>1827</v>
      </c>
      <c r="Z894" s="53">
        <v>198.03</v>
      </c>
      <c r="AA894" s="53">
        <v>198.03</v>
      </c>
      <c r="AB894" s="53">
        <v>0</v>
      </c>
      <c r="AC894" s="53">
        <v>198.03</v>
      </c>
      <c r="AD894" s="53">
        <v>0</v>
      </c>
      <c r="AE894" s="53">
        <v>0</v>
      </c>
      <c r="AF894" s="53" t="s">
        <v>1828</v>
      </c>
      <c r="AG894" s="53" t="s">
        <v>1814</v>
      </c>
      <c r="AH894" s="53" t="s">
        <v>780</v>
      </c>
      <c r="AI894" s="53" t="s">
        <v>1829</v>
      </c>
      <c r="AJ894" s="53" t="s">
        <v>1824</v>
      </c>
      <c r="AK894" s="53" t="s">
        <v>496</v>
      </c>
      <c r="AL894" s="53" t="s">
        <v>1830</v>
      </c>
      <c r="AM894" s="53" t="s">
        <v>1831</v>
      </c>
      <c r="AN894" s="53" t="s">
        <v>1770</v>
      </c>
      <c r="AO894" s="53" t="s">
        <v>641</v>
      </c>
    </row>
    <row r="895" spans="1:41" x14ac:dyDescent="0.25">
      <c r="A895" s="53" t="s">
        <v>20</v>
      </c>
      <c r="B895" s="53" t="s">
        <v>1996</v>
      </c>
      <c r="C895" s="53" t="s">
        <v>1997</v>
      </c>
      <c r="D895" s="53" t="s">
        <v>1811</v>
      </c>
      <c r="E895" s="53" t="s">
        <v>1812</v>
      </c>
      <c r="F895" s="53" t="s">
        <v>775</v>
      </c>
      <c r="G895" s="53" t="s">
        <v>1813</v>
      </c>
      <c r="H895" s="53" t="s">
        <v>775</v>
      </c>
      <c r="I895" s="53" t="s">
        <v>1813</v>
      </c>
      <c r="J895" s="53" t="s">
        <v>1814</v>
      </c>
      <c r="K895" s="53" t="s">
        <v>780</v>
      </c>
      <c r="L895" s="53" t="s">
        <v>1998</v>
      </c>
      <c r="M895" s="53" t="s">
        <v>1816</v>
      </c>
      <c r="N895" s="53" t="s">
        <v>1817</v>
      </c>
      <c r="O895" s="53" t="s">
        <v>1818</v>
      </c>
      <c r="P895" s="53" t="s">
        <v>1819</v>
      </c>
      <c r="Q895" s="53" t="s">
        <v>1820</v>
      </c>
      <c r="R895" s="53" t="s">
        <v>1821</v>
      </c>
      <c r="S895" s="53" t="s">
        <v>1999</v>
      </c>
      <c r="T895" s="53" t="s">
        <v>2000</v>
      </c>
      <c r="U895" s="53" t="s">
        <v>1824</v>
      </c>
      <c r="V895" s="53" t="s">
        <v>1825</v>
      </c>
      <c r="W895" s="53" t="s">
        <v>1833</v>
      </c>
      <c r="X895" s="53" t="s">
        <v>1834</v>
      </c>
      <c r="Y895" s="53" t="s">
        <v>1827</v>
      </c>
      <c r="Z895" s="53">
        <v>506.66</v>
      </c>
      <c r="AA895" s="53">
        <v>506.66</v>
      </c>
      <c r="AB895" s="53">
        <v>0</v>
      </c>
      <c r="AC895" s="53">
        <v>506.66</v>
      </c>
      <c r="AD895" s="53">
        <v>0</v>
      </c>
      <c r="AE895" s="53">
        <v>0</v>
      </c>
      <c r="AF895" s="53" t="s">
        <v>1828</v>
      </c>
      <c r="AG895" s="53" t="s">
        <v>1814</v>
      </c>
      <c r="AH895" s="53" t="s">
        <v>780</v>
      </c>
      <c r="AI895" s="53" t="s">
        <v>1829</v>
      </c>
      <c r="AJ895" s="53" t="s">
        <v>1824</v>
      </c>
      <c r="AK895" s="53" t="s">
        <v>496</v>
      </c>
      <c r="AL895" s="53" t="s">
        <v>1830</v>
      </c>
      <c r="AM895" s="53" t="s">
        <v>1831</v>
      </c>
      <c r="AN895" s="53" t="s">
        <v>1770</v>
      </c>
      <c r="AO895" s="53" t="s">
        <v>641</v>
      </c>
    </row>
    <row r="896" spans="1:41" x14ac:dyDescent="0.25">
      <c r="A896" s="53" t="s">
        <v>20</v>
      </c>
      <c r="B896" s="53" t="s">
        <v>1996</v>
      </c>
      <c r="C896" s="53" t="s">
        <v>1997</v>
      </c>
      <c r="D896" s="53" t="s">
        <v>1811</v>
      </c>
      <c r="E896" s="53" t="s">
        <v>1812</v>
      </c>
      <c r="F896" s="53" t="s">
        <v>775</v>
      </c>
      <c r="G896" s="53" t="s">
        <v>1813</v>
      </c>
      <c r="H896" s="53" t="s">
        <v>775</v>
      </c>
      <c r="I896" s="53" t="s">
        <v>1813</v>
      </c>
      <c r="J896" s="53" t="s">
        <v>1814</v>
      </c>
      <c r="K896" s="53" t="s">
        <v>780</v>
      </c>
      <c r="L896" s="53" t="s">
        <v>1998</v>
      </c>
      <c r="M896" s="53" t="s">
        <v>1816</v>
      </c>
      <c r="N896" s="53" t="s">
        <v>1817</v>
      </c>
      <c r="O896" s="53" t="s">
        <v>1818</v>
      </c>
      <c r="P896" s="53" t="s">
        <v>1819</v>
      </c>
      <c r="Q896" s="53" t="s">
        <v>1820</v>
      </c>
      <c r="R896" s="53" t="s">
        <v>1821</v>
      </c>
      <c r="S896" s="53" t="s">
        <v>1999</v>
      </c>
      <c r="T896" s="53" t="s">
        <v>2000</v>
      </c>
      <c r="U896" s="53" t="s">
        <v>1824</v>
      </c>
      <c r="V896" s="53" t="s">
        <v>1825</v>
      </c>
      <c r="W896" s="53" t="s">
        <v>1837</v>
      </c>
      <c r="X896" s="53" t="s">
        <v>1825</v>
      </c>
      <c r="Y896" s="53" t="s">
        <v>1827</v>
      </c>
      <c r="Z896" s="53">
        <v>25.7</v>
      </c>
      <c r="AA896" s="53">
        <v>25.7</v>
      </c>
      <c r="AB896" s="53">
        <v>0</v>
      </c>
      <c r="AC896" s="53">
        <v>25.7</v>
      </c>
      <c r="AD896" s="53">
        <v>0</v>
      </c>
      <c r="AE896" s="53">
        <v>0</v>
      </c>
      <c r="AF896" s="53" t="s">
        <v>1828</v>
      </c>
      <c r="AG896" s="53" t="s">
        <v>1814</v>
      </c>
      <c r="AH896" s="53" t="s">
        <v>780</v>
      </c>
      <c r="AI896" s="53" t="s">
        <v>1829</v>
      </c>
      <c r="AJ896" s="53" t="s">
        <v>1824</v>
      </c>
      <c r="AK896" s="53" t="s">
        <v>496</v>
      </c>
      <c r="AL896" s="53" t="s">
        <v>1830</v>
      </c>
      <c r="AM896" s="53" t="s">
        <v>1831</v>
      </c>
      <c r="AN896" s="53" t="s">
        <v>1770</v>
      </c>
      <c r="AO896" s="53" t="s">
        <v>641</v>
      </c>
    </row>
    <row r="897" spans="1:41" x14ac:dyDescent="0.25">
      <c r="A897" s="53" t="s">
        <v>20</v>
      </c>
      <c r="B897" s="53" t="s">
        <v>1996</v>
      </c>
      <c r="C897" s="53" t="s">
        <v>1997</v>
      </c>
      <c r="D897" s="53" t="s">
        <v>1811</v>
      </c>
      <c r="E897" s="53" t="s">
        <v>1812</v>
      </c>
      <c r="F897" s="53" t="s">
        <v>775</v>
      </c>
      <c r="G897" s="53" t="s">
        <v>1813</v>
      </c>
      <c r="H897" s="53" t="s">
        <v>775</v>
      </c>
      <c r="I897" s="53" t="s">
        <v>1813</v>
      </c>
      <c r="J897" s="53" t="s">
        <v>1814</v>
      </c>
      <c r="K897" s="53" t="s">
        <v>780</v>
      </c>
      <c r="L897" s="53" t="s">
        <v>1998</v>
      </c>
      <c r="M897" s="53" t="s">
        <v>1816</v>
      </c>
      <c r="N897" s="53" t="s">
        <v>1817</v>
      </c>
      <c r="O897" s="53" t="s">
        <v>1818</v>
      </c>
      <c r="P897" s="53" t="s">
        <v>1819</v>
      </c>
      <c r="Q897" s="53" t="s">
        <v>1820</v>
      </c>
      <c r="R897" s="53" t="s">
        <v>1821</v>
      </c>
      <c r="S897" s="53" t="s">
        <v>1999</v>
      </c>
      <c r="T897" s="53" t="s">
        <v>2000</v>
      </c>
      <c r="U897" s="53" t="s">
        <v>1824</v>
      </c>
      <c r="V897" s="53" t="s">
        <v>1825</v>
      </c>
      <c r="W897" s="53" t="s">
        <v>1838</v>
      </c>
      <c r="X897" s="53" t="s">
        <v>1825</v>
      </c>
      <c r="Y897" s="53" t="s">
        <v>1827</v>
      </c>
      <c r="Z897" s="53">
        <v>17.010000000000002</v>
      </c>
      <c r="AA897" s="53">
        <v>17.010000000000002</v>
      </c>
      <c r="AB897" s="53">
        <v>0</v>
      </c>
      <c r="AC897" s="53">
        <v>17.010000000000002</v>
      </c>
      <c r="AD897" s="53">
        <v>0</v>
      </c>
      <c r="AE897" s="53">
        <v>0</v>
      </c>
      <c r="AF897" s="53" t="s">
        <v>1828</v>
      </c>
      <c r="AG897" s="53" t="s">
        <v>1814</v>
      </c>
      <c r="AH897" s="53" t="s">
        <v>780</v>
      </c>
      <c r="AI897" s="53" t="s">
        <v>1829</v>
      </c>
      <c r="AJ897" s="53" t="s">
        <v>1824</v>
      </c>
      <c r="AK897" s="53" t="s">
        <v>496</v>
      </c>
      <c r="AL897" s="53" t="s">
        <v>1830</v>
      </c>
      <c r="AM897" s="53" t="s">
        <v>1831</v>
      </c>
      <c r="AN897" s="53" t="s">
        <v>1770</v>
      </c>
      <c r="AO897" s="53" t="s">
        <v>641</v>
      </c>
    </row>
    <row r="898" spans="1:41" x14ac:dyDescent="0.25">
      <c r="A898" s="53" t="s">
        <v>20</v>
      </c>
      <c r="B898" s="53" t="s">
        <v>1887</v>
      </c>
      <c r="C898" s="53" t="s">
        <v>1888</v>
      </c>
      <c r="D898" s="53" t="s">
        <v>1889</v>
      </c>
      <c r="E898" s="53" t="s">
        <v>1890</v>
      </c>
      <c r="F898" s="53" t="s">
        <v>775</v>
      </c>
      <c r="G898" s="53" t="s">
        <v>1813</v>
      </c>
      <c r="H898" s="53" t="s">
        <v>775</v>
      </c>
      <c r="I898" s="53" t="s">
        <v>1813</v>
      </c>
      <c r="J898" s="53" t="s">
        <v>1891</v>
      </c>
      <c r="K898" s="53" t="s">
        <v>1988</v>
      </c>
      <c r="L898" s="53" t="s">
        <v>1893</v>
      </c>
      <c r="M898" s="53" t="s">
        <v>1816</v>
      </c>
      <c r="N898" s="53" t="s">
        <v>1817</v>
      </c>
      <c r="O898" s="53" t="s">
        <v>1818</v>
      </c>
      <c r="P898" s="53" t="s">
        <v>1819</v>
      </c>
      <c r="Q898" s="53" t="s">
        <v>1820</v>
      </c>
      <c r="R898" s="53" t="s">
        <v>1821</v>
      </c>
      <c r="S898" s="53" t="s">
        <v>1894</v>
      </c>
      <c r="T898" s="53" t="s">
        <v>1895</v>
      </c>
      <c r="U898" s="53" t="s">
        <v>1824</v>
      </c>
      <c r="V898" s="53" t="s">
        <v>1825</v>
      </c>
      <c r="W898" s="53" t="s">
        <v>1826</v>
      </c>
      <c r="X898" s="53" t="s">
        <v>1825</v>
      </c>
      <c r="Y898" s="53" t="s">
        <v>1827</v>
      </c>
      <c r="Z898" s="53">
        <v>774.14</v>
      </c>
      <c r="AA898" s="53">
        <v>774.14</v>
      </c>
      <c r="AB898" s="53">
        <v>0</v>
      </c>
      <c r="AC898" s="53">
        <v>774.14</v>
      </c>
      <c r="AD898" s="53">
        <v>0</v>
      </c>
      <c r="AE898" s="53">
        <v>0</v>
      </c>
      <c r="AF898" s="53" t="s">
        <v>1828</v>
      </c>
      <c r="AG898" s="53" t="s">
        <v>1891</v>
      </c>
      <c r="AH898" s="53" t="s">
        <v>1892</v>
      </c>
      <c r="AI898" s="53" t="s">
        <v>1829</v>
      </c>
      <c r="AJ898" s="53" t="s">
        <v>1824</v>
      </c>
      <c r="AK898" s="53" t="s">
        <v>496</v>
      </c>
      <c r="AL898" s="53" t="s">
        <v>1830</v>
      </c>
      <c r="AM898" s="53" t="s">
        <v>1831</v>
      </c>
      <c r="AN898" s="53" t="s">
        <v>1769</v>
      </c>
      <c r="AO898" s="53" t="s">
        <v>641</v>
      </c>
    </row>
    <row r="899" spans="1:41" x14ac:dyDescent="0.25">
      <c r="A899" s="53" t="s">
        <v>20</v>
      </c>
      <c r="B899" s="53" t="s">
        <v>1887</v>
      </c>
      <c r="C899" s="53" t="s">
        <v>1888</v>
      </c>
      <c r="D899" s="53" t="s">
        <v>1889</v>
      </c>
      <c r="E899" s="53" t="s">
        <v>1890</v>
      </c>
      <c r="F899" s="53" t="s">
        <v>775</v>
      </c>
      <c r="G899" s="53" t="s">
        <v>1813</v>
      </c>
      <c r="H899" s="53" t="s">
        <v>775</v>
      </c>
      <c r="I899" s="53" t="s">
        <v>1813</v>
      </c>
      <c r="J899" s="53" t="s">
        <v>1891</v>
      </c>
      <c r="K899" s="53" t="s">
        <v>1988</v>
      </c>
      <c r="L899" s="53" t="s">
        <v>1893</v>
      </c>
      <c r="M899" s="53" t="s">
        <v>1816</v>
      </c>
      <c r="N899" s="53" t="s">
        <v>1817</v>
      </c>
      <c r="O899" s="53" t="s">
        <v>1818</v>
      </c>
      <c r="P899" s="53" t="s">
        <v>1819</v>
      </c>
      <c r="Q899" s="53" t="s">
        <v>1820</v>
      </c>
      <c r="R899" s="53" t="s">
        <v>1821</v>
      </c>
      <c r="S899" s="53" t="s">
        <v>1894</v>
      </c>
      <c r="T899" s="53" t="s">
        <v>1895</v>
      </c>
      <c r="U899" s="53" t="s">
        <v>1824</v>
      </c>
      <c r="V899" s="53" t="s">
        <v>1825</v>
      </c>
      <c r="W899" s="53" t="s">
        <v>1832</v>
      </c>
      <c r="X899" s="53" t="s">
        <v>1825</v>
      </c>
      <c r="Y899" s="53" t="s">
        <v>1827</v>
      </c>
      <c r="Z899" s="53">
        <v>4103.6400000000003</v>
      </c>
      <c r="AA899" s="53">
        <v>4103.6400000000003</v>
      </c>
      <c r="AB899" s="53">
        <v>0</v>
      </c>
      <c r="AC899" s="53">
        <v>4103.6400000000003</v>
      </c>
      <c r="AD899" s="53">
        <v>0</v>
      </c>
      <c r="AE899" s="53">
        <v>0</v>
      </c>
      <c r="AF899" s="53" t="s">
        <v>1828</v>
      </c>
      <c r="AG899" s="53" t="s">
        <v>1891</v>
      </c>
      <c r="AH899" s="53" t="s">
        <v>1892</v>
      </c>
      <c r="AI899" s="53" t="s">
        <v>1829</v>
      </c>
      <c r="AJ899" s="53" t="s">
        <v>1824</v>
      </c>
      <c r="AK899" s="53" t="s">
        <v>496</v>
      </c>
      <c r="AL899" s="53" t="s">
        <v>1830</v>
      </c>
      <c r="AM899" s="53" t="s">
        <v>1831</v>
      </c>
      <c r="AN899" s="53" t="s">
        <v>1769</v>
      </c>
      <c r="AO899" s="53" t="s">
        <v>641</v>
      </c>
    </row>
    <row r="900" spans="1:41" x14ac:dyDescent="0.25">
      <c r="A900" s="53" t="s">
        <v>20</v>
      </c>
      <c r="B900" s="53" t="s">
        <v>1887</v>
      </c>
      <c r="C900" s="53" t="s">
        <v>1888</v>
      </c>
      <c r="D900" s="53" t="s">
        <v>1889</v>
      </c>
      <c r="E900" s="53" t="s">
        <v>1890</v>
      </c>
      <c r="F900" s="53" t="s">
        <v>775</v>
      </c>
      <c r="G900" s="53" t="s">
        <v>1813</v>
      </c>
      <c r="H900" s="53" t="s">
        <v>775</v>
      </c>
      <c r="I900" s="53" t="s">
        <v>1813</v>
      </c>
      <c r="J900" s="53" t="s">
        <v>1891</v>
      </c>
      <c r="K900" s="53" t="s">
        <v>1988</v>
      </c>
      <c r="L900" s="53" t="s">
        <v>1893</v>
      </c>
      <c r="M900" s="53" t="s">
        <v>1816</v>
      </c>
      <c r="N900" s="53" t="s">
        <v>1817</v>
      </c>
      <c r="O900" s="53" t="s">
        <v>1818</v>
      </c>
      <c r="P900" s="53" t="s">
        <v>1819</v>
      </c>
      <c r="Q900" s="53" t="s">
        <v>1820</v>
      </c>
      <c r="R900" s="53" t="s">
        <v>1821</v>
      </c>
      <c r="S900" s="53" t="s">
        <v>1894</v>
      </c>
      <c r="T900" s="53" t="s">
        <v>1895</v>
      </c>
      <c r="U900" s="53" t="s">
        <v>1824</v>
      </c>
      <c r="V900" s="53" t="s">
        <v>1825</v>
      </c>
      <c r="W900" s="53" t="s">
        <v>1833</v>
      </c>
      <c r="X900" s="53" t="s">
        <v>1835</v>
      </c>
      <c r="Y900" s="53" t="s">
        <v>1827</v>
      </c>
      <c r="Z900" s="53">
        <v>11.1</v>
      </c>
      <c r="AA900" s="53">
        <v>11.1</v>
      </c>
      <c r="AB900" s="53">
        <v>0</v>
      </c>
      <c r="AC900" s="53">
        <v>11.1</v>
      </c>
      <c r="AD900" s="53">
        <v>0</v>
      </c>
      <c r="AE900" s="53">
        <v>0</v>
      </c>
      <c r="AF900" s="53" t="s">
        <v>1828</v>
      </c>
      <c r="AG900" s="53" t="s">
        <v>1891</v>
      </c>
      <c r="AH900" s="53" t="s">
        <v>1892</v>
      </c>
      <c r="AI900" s="53" t="s">
        <v>1829</v>
      </c>
      <c r="AJ900" s="53" t="s">
        <v>1824</v>
      </c>
      <c r="AK900" s="53" t="s">
        <v>496</v>
      </c>
      <c r="AL900" s="53" t="s">
        <v>1830</v>
      </c>
      <c r="AM900" s="53" t="s">
        <v>1831</v>
      </c>
      <c r="AN900" s="53" t="s">
        <v>1769</v>
      </c>
      <c r="AO900" s="53" t="s">
        <v>641</v>
      </c>
    </row>
    <row r="901" spans="1:41" x14ac:dyDescent="0.25">
      <c r="A901" s="53" t="s">
        <v>20</v>
      </c>
      <c r="B901" s="53" t="s">
        <v>1977</v>
      </c>
      <c r="C901" s="53" t="s">
        <v>1978</v>
      </c>
      <c r="D901" s="53" t="s">
        <v>1841</v>
      </c>
      <c r="E901" s="53" t="s">
        <v>1842</v>
      </c>
      <c r="F901" s="53" t="s">
        <v>775</v>
      </c>
      <c r="G901" s="53" t="s">
        <v>1813</v>
      </c>
      <c r="H901" s="53" t="s">
        <v>775</v>
      </c>
      <c r="I901" s="53" t="s">
        <v>1813</v>
      </c>
      <c r="J901" s="53" t="s">
        <v>1843</v>
      </c>
      <c r="K901" s="53" t="s">
        <v>1844</v>
      </c>
      <c r="L901" s="53" t="s">
        <v>1979</v>
      </c>
      <c r="M901" s="53" t="s">
        <v>1816</v>
      </c>
      <c r="N901" s="53" t="s">
        <v>1817</v>
      </c>
      <c r="O901" s="53" t="s">
        <v>1818</v>
      </c>
      <c r="P901" s="53" t="s">
        <v>1819</v>
      </c>
      <c r="Q901" s="53" t="s">
        <v>1820</v>
      </c>
      <c r="R901" s="53" t="s">
        <v>1821</v>
      </c>
      <c r="S901" s="53" t="s">
        <v>1980</v>
      </c>
      <c r="T901" s="53" t="s">
        <v>1981</v>
      </c>
      <c r="U901" s="53" t="s">
        <v>1824</v>
      </c>
      <c r="V901" s="53" t="s">
        <v>1825</v>
      </c>
      <c r="W901" s="53" t="s">
        <v>1856</v>
      </c>
      <c r="X901" s="53" t="s">
        <v>1857</v>
      </c>
      <c r="Y901" s="53" t="s">
        <v>1827</v>
      </c>
      <c r="Z901" s="53">
        <v>60.15</v>
      </c>
      <c r="AA901" s="53">
        <v>60.15</v>
      </c>
      <c r="AB901" s="53">
        <v>0</v>
      </c>
      <c r="AC901" s="53">
        <v>60.15</v>
      </c>
      <c r="AD901" s="53">
        <v>0</v>
      </c>
      <c r="AE901" s="53">
        <v>0</v>
      </c>
      <c r="AF901" s="53" t="s">
        <v>1828</v>
      </c>
      <c r="AG901" s="53" t="s">
        <v>1843</v>
      </c>
      <c r="AH901" s="53" t="s">
        <v>1844</v>
      </c>
      <c r="AI901" s="53" t="s">
        <v>1849</v>
      </c>
      <c r="AJ901" s="53" t="s">
        <v>1824</v>
      </c>
      <c r="AK901" s="53" t="s">
        <v>496</v>
      </c>
      <c r="AL901" s="53" t="s">
        <v>1830</v>
      </c>
      <c r="AM901" s="53" t="s">
        <v>1831</v>
      </c>
      <c r="AN901" s="53" t="s">
        <v>1769</v>
      </c>
      <c r="AO901" s="53" t="s">
        <v>641</v>
      </c>
    </row>
    <row r="902" spans="1:41" x14ac:dyDescent="0.25">
      <c r="A902" s="53" t="s">
        <v>20</v>
      </c>
      <c r="B902" s="53" t="s">
        <v>1896</v>
      </c>
      <c r="C902" s="53" t="s">
        <v>1897</v>
      </c>
      <c r="D902" s="53" t="s">
        <v>1841</v>
      </c>
      <c r="E902" s="53" t="s">
        <v>1842</v>
      </c>
      <c r="F902" s="53" t="s">
        <v>775</v>
      </c>
      <c r="G902" s="53" t="s">
        <v>1813</v>
      </c>
      <c r="H902" s="53" t="s">
        <v>775</v>
      </c>
      <c r="I902" s="53" t="s">
        <v>1813</v>
      </c>
      <c r="J902" s="53" t="s">
        <v>1843</v>
      </c>
      <c r="K902" s="53" t="s">
        <v>1844</v>
      </c>
      <c r="L902" s="53" t="s">
        <v>1898</v>
      </c>
      <c r="M902" s="53" t="s">
        <v>1816</v>
      </c>
      <c r="N902" s="53" t="s">
        <v>1817</v>
      </c>
      <c r="O902" s="53" t="s">
        <v>1818</v>
      </c>
      <c r="P902" s="53" t="s">
        <v>1819</v>
      </c>
      <c r="Q902" s="53" t="s">
        <v>1820</v>
      </c>
      <c r="R902" s="53" t="s">
        <v>1821</v>
      </c>
      <c r="S902" s="53" t="s">
        <v>1899</v>
      </c>
      <c r="T902" s="53" t="s">
        <v>1900</v>
      </c>
      <c r="U902" s="53" t="s">
        <v>1824</v>
      </c>
      <c r="V902" s="53" t="s">
        <v>1825</v>
      </c>
      <c r="W902" s="53" t="s">
        <v>1833</v>
      </c>
      <c r="X902" s="53" t="s">
        <v>1834</v>
      </c>
      <c r="Y902" s="53" t="s">
        <v>1827</v>
      </c>
      <c r="Z902" s="53">
        <v>7.81</v>
      </c>
      <c r="AA902" s="53">
        <v>7.81</v>
      </c>
      <c r="AB902" s="53">
        <v>0</v>
      </c>
      <c r="AC902" s="53">
        <v>7.81</v>
      </c>
      <c r="AD902" s="53">
        <v>0</v>
      </c>
      <c r="AE902" s="53">
        <v>0</v>
      </c>
      <c r="AF902" s="53" t="s">
        <v>1828</v>
      </c>
      <c r="AG902" s="53" t="s">
        <v>1843</v>
      </c>
      <c r="AH902" s="53" t="s">
        <v>1844</v>
      </c>
      <c r="AI902" s="53" t="s">
        <v>1849</v>
      </c>
      <c r="AJ902" s="53" t="s">
        <v>1824</v>
      </c>
      <c r="AK902" s="53" t="s">
        <v>496</v>
      </c>
      <c r="AL902" s="53" t="s">
        <v>1830</v>
      </c>
      <c r="AM902" s="53" t="s">
        <v>1831</v>
      </c>
      <c r="AN902" s="53" t="s">
        <v>1769</v>
      </c>
      <c r="AO902" s="53" t="s">
        <v>641</v>
      </c>
    </row>
    <row r="903" spans="1:41" x14ac:dyDescent="0.25">
      <c r="A903" s="53" t="s">
        <v>20</v>
      </c>
      <c r="B903" s="53" t="s">
        <v>1896</v>
      </c>
      <c r="C903" s="53" t="s">
        <v>1897</v>
      </c>
      <c r="D903" s="53" t="s">
        <v>1841</v>
      </c>
      <c r="E903" s="53" t="s">
        <v>1842</v>
      </c>
      <c r="F903" s="53" t="s">
        <v>775</v>
      </c>
      <c r="G903" s="53" t="s">
        <v>1813</v>
      </c>
      <c r="H903" s="53" t="s">
        <v>775</v>
      </c>
      <c r="I903" s="53" t="s">
        <v>1813</v>
      </c>
      <c r="J903" s="53" t="s">
        <v>1843</v>
      </c>
      <c r="K903" s="53" t="s">
        <v>1844</v>
      </c>
      <c r="L903" s="53" t="s">
        <v>1898</v>
      </c>
      <c r="M903" s="53" t="s">
        <v>1816</v>
      </c>
      <c r="N903" s="53" t="s">
        <v>1817</v>
      </c>
      <c r="O903" s="53" t="s">
        <v>1818</v>
      </c>
      <c r="P903" s="53" t="s">
        <v>1819</v>
      </c>
      <c r="Q903" s="53" t="s">
        <v>1820</v>
      </c>
      <c r="R903" s="53" t="s">
        <v>1821</v>
      </c>
      <c r="S903" s="53" t="s">
        <v>1899</v>
      </c>
      <c r="T903" s="53" t="s">
        <v>1900</v>
      </c>
      <c r="U903" s="53" t="s">
        <v>1824</v>
      </c>
      <c r="V903" s="53" t="s">
        <v>1825</v>
      </c>
      <c r="W903" s="53" t="s">
        <v>1848</v>
      </c>
      <c r="X903" s="53" t="s">
        <v>1825</v>
      </c>
      <c r="Y903" s="53" t="s">
        <v>1827</v>
      </c>
      <c r="Z903" s="53">
        <v>1792.19</v>
      </c>
      <c r="AA903" s="53">
        <v>1792.19</v>
      </c>
      <c r="AB903" s="53">
        <v>0</v>
      </c>
      <c r="AC903" s="53">
        <v>1792.19</v>
      </c>
      <c r="AD903" s="53">
        <v>0</v>
      </c>
      <c r="AE903" s="53">
        <v>0</v>
      </c>
      <c r="AF903" s="53" t="s">
        <v>1828</v>
      </c>
      <c r="AG903" s="53" t="s">
        <v>1843</v>
      </c>
      <c r="AH903" s="53" t="s">
        <v>1844</v>
      </c>
      <c r="AI903" s="53" t="s">
        <v>1849</v>
      </c>
      <c r="AJ903" s="53" t="s">
        <v>1824</v>
      </c>
      <c r="AK903" s="53" t="s">
        <v>496</v>
      </c>
      <c r="AL903" s="53" t="s">
        <v>1830</v>
      </c>
      <c r="AM903" s="53" t="s">
        <v>1831</v>
      </c>
      <c r="AN903" s="53" t="s">
        <v>1769</v>
      </c>
      <c r="AO903" s="53" t="s">
        <v>641</v>
      </c>
    </row>
    <row r="904" spans="1:41" x14ac:dyDescent="0.25">
      <c r="A904" s="53" t="s">
        <v>20</v>
      </c>
      <c r="B904" s="53" t="s">
        <v>1901</v>
      </c>
      <c r="C904" s="53" t="s">
        <v>1902</v>
      </c>
      <c r="D904" s="53" t="s">
        <v>1903</v>
      </c>
      <c r="E904" s="53" t="s">
        <v>220</v>
      </c>
      <c r="F904" s="53" t="s">
        <v>775</v>
      </c>
      <c r="G904" s="53" t="s">
        <v>1813</v>
      </c>
      <c r="H904" s="53" t="s">
        <v>775</v>
      </c>
      <c r="I904" s="53" t="s">
        <v>1813</v>
      </c>
      <c r="J904" s="53" t="s">
        <v>1904</v>
      </c>
      <c r="K904" s="53" t="s">
        <v>1905</v>
      </c>
      <c r="L904" s="53" t="s">
        <v>1906</v>
      </c>
      <c r="M904" s="53" t="s">
        <v>1816</v>
      </c>
      <c r="N904" s="53" t="s">
        <v>1817</v>
      </c>
      <c r="O904" s="53" t="s">
        <v>1818</v>
      </c>
      <c r="P904" s="53" t="s">
        <v>1819</v>
      </c>
      <c r="Q904" s="53" t="s">
        <v>1820</v>
      </c>
      <c r="R904" s="53" t="s">
        <v>1821</v>
      </c>
      <c r="S904" s="53" t="s">
        <v>1907</v>
      </c>
      <c r="T904" s="53" t="s">
        <v>1908</v>
      </c>
      <c r="U904" s="53" t="s">
        <v>1824</v>
      </c>
      <c r="V904" s="53" t="s">
        <v>1825</v>
      </c>
      <c r="W904" s="53" t="s">
        <v>1826</v>
      </c>
      <c r="X904" s="53" t="s">
        <v>1825</v>
      </c>
      <c r="Y904" s="53" t="s">
        <v>1827</v>
      </c>
      <c r="Z904" s="53">
        <v>7166.52</v>
      </c>
      <c r="AA904" s="53">
        <v>7166.52</v>
      </c>
      <c r="AB904" s="53">
        <v>0</v>
      </c>
      <c r="AC904" s="53">
        <v>7166.52</v>
      </c>
      <c r="AD904" s="53">
        <v>0</v>
      </c>
      <c r="AE904" s="53">
        <v>0</v>
      </c>
      <c r="AF904" s="53" t="s">
        <v>1828</v>
      </c>
      <c r="AG904" s="53" t="s">
        <v>1904</v>
      </c>
      <c r="AH904" s="53" t="s">
        <v>1905</v>
      </c>
      <c r="AI904" s="53" t="s">
        <v>1829</v>
      </c>
      <c r="AJ904" s="53" t="s">
        <v>1824</v>
      </c>
      <c r="AK904" s="53" t="s">
        <v>496</v>
      </c>
      <c r="AL904" s="53" t="s">
        <v>1830</v>
      </c>
      <c r="AM904" s="53" t="s">
        <v>1831</v>
      </c>
      <c r="AN904" s="53" t="s">
        <v>1766</v>
      </c>
      <c r="AO904" s="53" t="s">
        <v>483</v>
      </c>
    </row>
    <row r="905" spans="1:41" x14ac:dyDescent="0.25">
      <c r="A905" s="53" t="s">
        <v>20</v>
      </c>
      <c r="B905" s="53" t="s">
        <v>1901</v>
      </c>
      <c r="C905" s="53" t="s">
        <v>1902</v>
      </c>
      <c r="D905" s="53" t="s">
        <v>1903</v>
      </c>
      <c r="E905" s="53" t="s">
        <v>220</v>
      </c>
      <c r="F905" s="53" t="s">
        <v>775</v>
      </c>
      <c r="G905" s="53" t="s">
        <v>1813</v>
      </c>
      <c r="H905" s="53" t="s">
        <v>775</v>
      </c>
      <c r="I905" s="53" t="s">
        <v>1813</v>
      </c>
      <c r="J905" s="53" t="s">
        <v>1904</v>
      </c>
      <c r="K905" s="53" t="s">
        <v>1905</v>
      </c>
      <c r="L905" s="53" t="s">
        <v>1906</v>
      </c>
      <c r="M905" s="53" t="s">
        <v>1816</v>
      </c>
      <c r="N905" s="53" t="s">
        <v>1817</v>
      </c>
      <c r="O905" s="53" t="s">
        <v>1818</v>
      </c>
      <c r="P905" s="53" t="s">
        <v>1819</v>
      </c>
      <c r="Q905" s="53" t="s">
        <v>1820</v>
      </c>
      <c r="R905" s="53" t="s">
        <v>1821</v>
      </c>
      <c r="S905" s="53" t="s">
        <v>1907</v>
      </c>
      <c r="T905" s="53" t="s">
        <v>1908</v>
      </c>
      <c r="U905" s="53" t="s">
        <v>1824</v>
      </c>
      <c r="V905" s="53" t="s">
        <v>1825</v>
      </c>
      <c r="W905" s="53" t="s">
        <v>1832</v>
      </c>
      <c r="X905" s="53" t="s">
        <v>1825</v>
      </c>
      <c r="Y905" s="53" t="s">
        <v>1827</v>
      </c>
      <c r="Z905" s="53">
        <v>23202.69</v>
      </c>
      <c r="AA905" s="53">
        <v>23202.69</v>
      </c>
      <c r="AB905" s="53">
        <v>0</v>
      </c>
      <c r="AC905" s="53">
        <v>23202.69</v>
      </c>
      <c r="AD905" s="53">
        <v>0</v>
      </c>
      <c r="AE905" s="53">
        <v>0</v>
      </c>
      <c r="AF905" s="53" t="s">
        <v>1828</v>
      </c>
      <c r="AG905" s="53" t="s">
        <v>1904</v>
      </c>
      <c r="AH905" s="53" t="s">
        <v>1905</v>
      </c>
      <c r="AI905" s="53" t="s">
        <v>1829</v>
      </c>
      <c r="AJ905" s="53" t="s">
        <v>1824</v>
      </c>
      <c r="AK905" s="53" t="s">
        <v>496</v>
      </c>
      <c r="AL905" s="53" t="s">
        <v>1830</v>
      </c>
      <c r="AM905" s="53" t="s">
        <v>1831</v>
      </c>
      <c r="AN905" s="53" t="s">
        <v>1766</v>
      </c>
      <c r="AO905" s="53" t="s">
        <v>483</v>
      </c>
    </row>
    <row r="906" spans="1:41" x14ac:dyDescent="0.25">
      <c r="A906" s="53" t="s">
        <v>20</v>
      </c>
      <c r="B906" s="53" t="s">
        <v>1901</v>
      </c>
      <c r="C906" s="53" t="s">
        <v>1902</v>
      </c>
      <c r="D906" s="53" t="s">
        <v>1903</v>
      </c>
      <c r="E906" s="53" t="s">
        <v>220</v>
      </c>
      <c r="F906" s="53" t="s">
        <v>775</v>
      </c>
      <c r="G906" s="53" t="s">
        <v>1813</v>
      </c>
      <c r="H906" s="53" t="s">
        <v>775</v>
      </c>
      <c r="I906" s="53" t="s">
        <v>1813</v>
      </c>
      <c r="J906" s="53" t="s">
        <v>1904</v>
      </c>
      <c r="K906" s="53" t="s">
        <v>1905</v>
      </c>
      <c r="L906" s="53" t="s">
        <v>1906</v>
      </c>
      <c r="M906" s="53" t="s">
        <v>1816</v>
      </c>
      <c r="N906" s="53" t="s">
        <v>1817</v>
      </c>
      <c r="O906" s="53" t="s">
        <v>1818</v>
      </c>
      <c r="P906" s="53" t="s">
        <v>1819</v>
      </c>
      <c r="Q906" s="53" t="s">
        <v>1820</v>
      </c>
      <c r="R906" s="53" t="s">
        <v>1821</v>
      </c>
      <c r="S906" s="53" t="s">
        <v>1907</v>
      </c>
      <c r="T906" s="53" t="s">
        <v>1908</v>
      </c>
      <c r="U906" s="53" t="s">
        <v>1824</v>
      </c>
      <c r="V906" s="53" t="s">
        <v>1825</v>
      </c>
      <c r="W906" s="53" t="s">
        <v>1833</v>
      </c>
      <c r="X906" s="53" t="s">
        <v>1835</v>
      </c>
      <c r="Y906" s="53" t="s">
        <v>1827</v>
      </c>
      <c r="Z906" s="53">
        <v>0.06</v>
      </c>
      <c r="AA906" s="53">
        <v>0.06</v>
      </c>
      <c r="AB906" s="53">
        <v>0</v>
      </c>
      <c r="AC906" s="53">
        <v>0.06</v>
      </c>
      <c r="AD906" s="53">
        <v>0</v>
      </c>
      <c r="AE906" s="53">
        <v>0</v>
      </c>
      <c r="AF906" s="53" t="s">
        <v>1828</v>
      </c>
      <c r="AG906" s="53" t="s">
        <v>1904</v>
      </c>
      <c r="AH906" s="53" t="s">
        <v>1905</v>
      </c>
      <c r="AI906" s="53" t="s">
        <v>1829</v>
      </c>
      <c r="AJ906" s="53" t="s">
        <v>1824</v>
      </c>
      <c r="AK906" s="53" t="s">
        <v>496</v>
      </c>
      <c r="AL906" s="53" t="s">
        <v>1830</v>
      </c>
      <c r="AM906" s="53" t="s">
        <v>1831</v>
      </c>
      <c r="AN906" s="53" t="s">
        <v>1766</v>
      </c>
      <c r="AO906" s="53" t="s">
        <v>483</v>
      </c>
    </row>
    <row r="907" spans="1:41" x14ac:dyDescent="0.25">
      <c r="A907" s="53" t="s">
        <v>20</v>
      </c>
      <c r="B907" s="53" t="s">
        <v>1901</v>
      </c>
      <c r="C907" s="53" t="s">
        <v>1902</v>
      </c>
      <c r="D907" s="53" t="s">
        <v>1903</v>
      </c>
      <c r="E907" s="53" t="s">
        <v>220</v>
      </c>
      <c r="F907" s="53" t="s">
        <v>775</v>
      </c>
      <c r="G907" s="53" t="s">
        <v>1813</v>
      </c>
      <c r="H907" s="53" t="s">
        <v>775</v>
      </c>
      <c r="I907" s="53" t="s">
        <v>1813</v>
      </c>
      <c r="J907" s="53" t="s">
        <v>1904</v>
      </c>
      <c r="K907" s="53" t="s">
        <v>1905</v>
      </c>
      <c r="L907" s="53" t="s">
        <v>1906</v>
      </c>
      <c r="M907" s="53" t="s">
        <v>1816</v>
      </c>
      <c r="N907" s="53" t="s">
        <v>1817</v>
      </c>
      <c r="O907" s="53" t="s">
        <v>1818</v>
      </c>
      <c r="P907" s="53" t="s">
        <v>1819</v>
      </c>
      <c r="Q907" s="53" t="s">
        <v>1820</v>
      </c>
      <c r="R907" s="53" t="s">
        <v>1821</v>
      </c>
      <c r="S907" s="53" t="s">
        <v>1907</v>
      </c>
      <c r="T907" s="53" t="s">
        <v>1908</v>
      </c>
      <c r="U907" s="53" t="s">
        <v>1824</v>
      </c>
      <c r="V907" s="53" t="s">
        <v>1825</v>
      </c>
      <c r="W907" s="53" t="s">
        <v>1838</v>
      </c>
      <c r="X907" s="53" t="s">
        <v>1825</v>
      </c>
      <c r="Y907" s="53" t="s">
        <v>1827</v>
      </c>
      <c r="Z907" s="53">
        <v>1968.58</v>
      </c>
      <c r="AA907" s="53">
        <v>1968.58</v>
      </c>
      <c r="AB907" s="53">
        <v>0</v>
      </c>
      <c r="AC907" s="53">
        <v>1968.58</v>
      </c>
      <c r="AD907" s="53">
        <v>0</v>
      </c>
      <c r="AE907" s="53">
        <v>0</v>
      </c>
      <c r="AF907" s="53" t="s">
        <v>1828</v>
      </c>
      <c r="AG907" s="53" t="s">
        <v>1904</v>
      </c>
      <c r="AH907" s="53" t="s">
        <v>1905</v>
      </c>
      <c r="AI907" s="53" t="s">
        <v>1829</v>
      </c>
      <c r="AJ907" s="53" t="s">
        <v>1824</v>
      </c>
      <c r="AK907" s="53" t="s">
        <v>496</v>
      </c>
      <c r="AL907" s="53" t="s">
        <v>1830</v>
      </c>
      <c r="AM907" s="53" t="s">
        <v>1831</v>
      </c>
      <c r="AN907" s="53" t="s">
        <v>1766</v>
      </c>
      <c r="AO907" s="53" t="s">
        <v>483</v>
      </c>
    </row>
    <row r="908" spans="1:41" x14ac:dyDescent="0.25">
      <c r="A908" s="53" t="s">
        <v>20</v>
      </c>
      <c r="B908" s="53" t="s">
        <v>1909</v>
      </c>
      <c r="C908" s="53" t="s">
        <v>1910</v>
      </c>
      <c r="D908" s="53" t="s">
        <v>1903</v>
      </c>
      <c r="E908" s="53" t="s">
        <v>220</v>
      </c>
      <c r="F908" s="53" t="s">
        <v>775</v>
      </c>
      <c r="G908" s="53" t="s">
        <v>1813</v>
      </c>
      <c r="H908" s="53" t="s">
        <v>775</v>
      </c>
      <c r="I908" s="53" t="s">
        <v>1813</v>
      </c>
      <c r="J908" s="53" t="s">
        <v>1904</v>
      </c>
      <c r="K908" s="53" t="s">
        <v>1905</v>
      </c>
      <c r="L908" s="53" t="s">
        <v>1911</v>
      </c>
      <c r="M908" s="53" t="s">
        <v>1816</v>
      </c>
      <c r="N908" s="53" t="s">
        <v>1817</v>
      </c>
      <c r="O908" s="53" t="s">
        <v>1818</v>
      </c>
      <c r="P908" s="53" t="s">
        <v>1819</v>
      </c>
      <c r="Q908" s="53" t="s">
        <v>1820</v>
      </c>
      <c r="R908" s="53" t="s">
        <v>1821</v>
      </c>
      <c r="S908" s="53" t="s">
        <v>1912</v>
      </c>
      <c r="T908" s="53" t="s">
        <v>1913</v>
      </c>
      <c r="U908" s="53" t="s">
        <v>1824</v>
      </c>
      <c r="V908" s="53" t="s">
        <v>1825</v>
      </c>
      <c r="W908" s="53" t="s">
        <v>1856</v>
      </c>
      <c r="X908" s="53" t="s">
        <v>1857</v>
      </c>
      <c r="Y908" s="53" t="s">
        <v>1827</v>
      </c>
      <c r="Z908" s="53">
        <v>7500</v>
      </c>
      <c r="AA908" s="53">
        <v>7500</v>
      </c>
      <c r="AB908" s="53">
        <v>0</v>
      </c>
      <c r="AC908" s="53">
        <v>7500</v>
      </c>
      <c r="AD908" s="53">
        <v>0</v>
      </c>
      <c r="AE908" s="53">
        <v>0</v>
      </c>
      <c r="AF908" s="53" t="s">
        <v>1828</v>
      </c>
      <c r="AG908" s="53" t="s">
        <v>1904</v>
      </c>
      <c r="AH908" s="53" t="s">
        <v>1905</v>
      </c>
      <c r="AI908" s="53" t="s">
        <v>1829</v>
      </c>
      <c r="AJ908" s="53" t="s">
        <v>1824</v>
      </c>
      <c r="AK908" s="53" t="s">
        <v>496</v>
      </c>
      <c r="AL908" s="53" t="s">
        <v>1830</v>
      </c>
      <c r="AM908" s="53" t="s">
        <v>1831</v>
      </c>
      <c r="AN908" s="53" t="s">
        <v>1766</v>
      </c>
      <c r="AO908" s="53" t="s">
        <v>483</v>
      </c>
    </row>
    <row r="909" spans="1:41" x14ac:dyDescent="0.25">
      <c r="A909" s="53" t="s">
        <v>20</v>
      </c>
      <c r="B909" s="53" t="s">
        <v>1914</v>
      </c>
      <c r="C909" s="53" t="s">
        <v>1915</v>
      </c>
      <c r="D909" s="53" t="s">
        <v>1903</v>
      </c>
      <c r="E909" s="53" t="s">
        <v>220</v>
      </c>
      <c r="F909" s="53" t="s">
        <v>775</v>
      </c>
      <c r="G909" s="53" t="s">
        <v>1813</v>
      </c>
      <c r="H909" s="53" t="s">
        <v>775</v>
      </c>
      <c r="I909" s="53" t="s">
        <v>1813</v>
      </c>
      <c r="J909" s="53" t="s">
        <v>1904</v>
      </c>
      <c r="K909" s="53" t="s">
        <v>1905</v>
      </c>
      <c r="L909" s="53" t="s">
        <v>1916</v>
      </c>
      <c r="M909" s="53" t="s">
        <v>1816</v>
      </c>
      <c r="N909" s="53" t="s">
        <v>1817</v>
      </c>
      <c r="O909" s="53" t="s">
        <v>1818</v>
      </c>
      <c r="P909" s="53" t="s">
        <v>1819</v>
      </c>
      <c r="Q909" s="53" t="s">
        <v>1820</v>
      </c>
      <c r="R909" s="53" t="s">
        <v>1821</v>
      </c>
      <c r="S909" s="53" t="s">
        <v>1917</v>
      </c>
      <c r="T909" s="53" t="s">
        <v>1918</v>
      </c>
      <c r="U909" s="53" t="s">
        <v>1824</v>
      </c>
      <c r="V909" s="53" t="s">
        <v>1825</v>
      </c>
      <c r="W909" s="53" t="s">
        <v>1826</v>
      </c>
      <c r="X909" s="53" t="s">
        <v>1825</v>
      </c>
      <c r="Y909" s="53" t="s">
        <v>1827</v>
      </c>
      <c r="Z909" s="53">
        <v>423.15</v>
      </c>
      <c r="AA909" s="53">
        <v>423.15</v>
      </c>
      <c r="AB909" s="53">
        <v>0</v>
      </c>
      <c r="AC909" s="53">
        <v>423.15</v>
      </c>
      <c r="AD909" s="53">
        <v>0</v>
      </c>
      <c r="AE909" s="53">
        <v>0</v>
      </c>
      <c r="AF909" s="53" t="s">
        <v>1828</v>
      </c>
      <c r="AG909" s="53" t="s">
        <v>1904</v>
      </c>
      <c r="AH909" s="53" t="s">
        <v>1905</v>
      </c>
      <c r="AI909" s="53" t="s">
        <v>1829</v>
      </c>
      <c r="AJ909" s="53" t="s">
        <v>1824</v>
      </c>
      <c r="AK909" s="53" t="s">
        <v>496</v>
      </c>
      <c r="AL909" s="53" t="s">
        <v>1830</v>
      </c>
      <c r="AM909" s="53" t="s">
        <v>1831</v>
      </c>
      <c r="AN909" s="53" t="s">
        <v>220</v>
      </c>
      <c r="AO909" s="53" t="s">
        <v>483</v>
      </c>
    </row>
    <row r="910" spans="1:41" x14ac:dyDescent="0.25">
      <c r="A910" s="53" t="s">
        <v>20</v>
      </c>
      <c r="B910" s="53" t="s">
        <v>1914</v>
      </c>
      <c r="C910" s="53" t="s">
        <v>1915</v>
      </c>
      <c r="D910" s="53" t="s">
        <v>1903</v>
      </c>
      <c r="E910" s="53" t="s">
        <v>220</v>
      </c>
      <c r="F910" s="53" t="s">
        <v>775</v>
      </c>
      <c r="G910" s="53" t="s">
        <v>1813</v>
      </c>
      <c r="H910" s="53" t="s">
        <v>775</v>
      </c>
      <c r="I910" s="53" t="s">
        <v>1813</v>
      </c>
      <c r="J910" s="53" t="s">
        <v>1904</v>
      </c>
      <c r="K910" s="53" t="s">
        <v>1905</v>
      </c>
      <c r="L910" s="53" t="s">
        <v>1916</v>
      </c>
      <c r="M910" s="53" t="s">
        <v>1816</v>
      </c>
      <c r="N910" s="53" t="s">
        <v>1817</v>
      </c>
      <c r="O910" s="53" t="s">
        <v>1818</v>
      </c>
      <c r="P910" s="53" t="s">
        <v>1819</v>
      </c>
      <c r="Q910" s="53" t="s">
        <v>1820</v>
      </c>
      <c r="R910" s="53" t="s">
        <v>1821</v>
      </c>
      <c r="S910" s="53" t="s">
        <v>1917</v>
      </c>
      <c r="T910" s="53" t="s">
        <v>1918</v>
      </c>
      <c r="U910" s="53" t="s">
        <v>1824</v>
      </c>
      <c r="V910" s="53" t="s">
        <v>1825</v>
      </c>
      <c r="W910" s="53" t="s">
        <v>1832</v>
      </c>
      <c r="X910" s="53" t="s">
        <v>1825</v>
      </c>
      <c r="Y910" s="53" t="s">
        <v>1827</v>
      </c>
      <c r="Z910" s="53">
        <v>4349.28</v>
      </c>
      <c r="AA910" s="53">
        <v>4349.28</v>
      </c>
      <c r="AB910" s="53">
        <v>0</v>
      </c>
      <c r="AC910" s="53">
        <v>4349.28</v>
      </c>
      <c r="AD910" s="53">
        <v>0</v>
      </c>
      <c r="AE910" s="53">
        <v>0</v>
      </c>
      <c r="AF910" s="53" t="s">
        <v>1828</v>
      </c>
      <c r="AG910" s="53" t="s">
        <v>1904</v>
      </c>
      <c r="AH910" s="53" t="s">
        <v>1905</v>
      </c>
      <c r="AI910" s="53" t="s">
        <v>1829</v>
      </c>
      <c r="AJ910" s="53" t="s">
        <v>1824</v>
      </c>
      <c r="AK910" s="53" t="s">
        <v>496</v>
      </c>
      <c r="AL910" s="53" t="s">
        <v>1830</v>
      </c>
      <c r="AM910" s="53" t="s">
        <v>1831</v>
      </c>
      <c r="AN910" s="53" t="s">
        <v>220</v>
      </c>
      <c r="AO910" s="53" t="s">
        <v>483</v>
      </c>
    </row>
    <row r="911" spans="1:41" x14ac:dyDescent="0.25">
      <c r="A911" s="53" t="s">
        <v>20</v>
      </c>
      <c r="B911" s="53" t="s">
        <v>1914</v>
      </c>
      <c r="C911" s="53" t="s">
        <v>1915</v>
      </c>
      <c r="D911" s="53" t="s">
        <v>1903</v>
      </c>
      <c r="E911" s="53" t="s">
        <v>220</v>
      </c>
      <c r="F911" s="53" t="s">
        <v>775</v>
      </c>
      <c r="G911" s="53" t="s">
        <v>1813</v>
      </c>
      <c r="H911" s="53" t="s">
        <v>775</v>
      </c>
      <c r="I911" s="53" t="s">
        <v>1813</v>
      </c>
      <c r="J911" s="53" t="s">
        <v>1904</v>
      </c>
      <c r="K911" s="53" t="s">
        <v>1905</v>
      </c>
      <c r="L911" s="53" t="s">
        <v>1916</v>
      </c>
      <c r="M911" s="53" t="s">
        <v>1816</v>
      </c>
      <c r="N911" s="53" t="s">
        <v>1817</v>
      </c>
      <c r="O911" s="53" t="s">
        <v>1818</v>
      </c>
      <c r="P911" s="53" t="s">
        <v>1819</v>
      </c>
      <c r="Q911" s="53" t="s">
        <v>1820</v>
      </c>
      <c r="R911" s="53" t="s">
        <v>1821</v>
      </c>
      <c r="S911" s="53" t="s">
        <v>1917</v>
      </c>
      <c r="T911" s="53" t="s">
        <v>1918</v>
      </c>
      <c r="U911" s="53" t="s">
        <v>1824</v>
      </c>
      <c r="V911" s="53" t="s">
        <v>1825</v>
      </c>
      <c r="W911" s="53" t="s">
        <v>1833</v>
      </c>
      <c r="X911" s="53" t="s">
        <v>1835</v>
      </c>
      <c r="Y911" s="53" t="s">
        <v>1827</v>
      </c>
      <c r="Z911" s="53">
        <v>20.260000000000002</v>
      </c>
      <c r="AA911" s="53">
        <v>20.260000000000002</v>
      </c>
      <c r="AB911" s="53">
        <v>0</v>
      </c>
      <c r="AC911" s="53">
        <v>20.260000000000002</v>
      </c>
      <c r="AD911" s="53">
        <v>0</v>
      </c>
      <c r="AE911" s="53">
        <v>0</v>
      </c>
      <c r="AF911" s="53" t="s">
        <v>1828</v>
      </c>
      <c r="AG911" s="53" t="s">
        <v>1904</v>
      </c>
      <c r="AH911" s="53" t="s">
        <v>1905</v>
      </c>
      <c r="AI911" s="53" t="s">
        <v>1829</v>
      </c>
      <c r="AJ911" s="53" t="s">
        <v>1824</v>
      </c>
      <c r="AK911" s="53" t="s">
        <v>496</v>
      </c>
      <c r="AL911" s="53" t="s">
        <v>1830</v>
      </c>
      <c r="AM911" s="53" t="s">
        <v>1831</v>
      </c>
      <c r="AN911" s="53" t="s">
        <v>220</v>
      </c>
      <c r="AO911" s="53" t="s">
        <v>483</v>
      </c>
    </row>
    <row r="912" spans="1:41" x14ac:dyDescent="0.25">
      <c r="A912" s="53" t="s">
        <v>20</v>
      </c>
      <c r="B912" s="53" t="s">
        <v>1914</v>
      </c>
      <c r="C912" s="53" t="s">
        <v>1915</v>
      </c>
      <c r="D912" s="53" t="s">
        <v>1903</v>
      </c>
      <c r="E912" s="53" t="s">
        <v>220</v>
      </c>
      <c r="F912" s="53" t="s">
        <v>775</v>
      </c>
      <c r="G912" s="53" t="s">
        <v>1813</v>
      </c>
      <c r="H912" s="53" t="s">
        <v>775</v>
      </c>
      <c r="I912" s="53" t="s">
        <v>1813</v>
      </c>
      <c r="J912" s="53" t="s">
        <v>1904</v>
      </c>
      <c r="K912" s="53" t="s">
        <v>1905</v>
      </c>
      <c r="L912" s="53" t="s">
        <v>1916</v>
      </c>
      <c r="M912" s="53" t="s">
        <v>1816</v>
      </c>
      <c r="N912" s="53" t="s">
        <v>1817</v>
      </c>
      <c r="O912" s="53" t="s">
        <v>1818</v>
      </c>
      <c r="P912" s="53" t="s">
        <v>1819</v>
      </c>
      <c r="Q912" s="53" t="s">
        <v>1820</v>
      </c>
      <c r="R912" s="53" t="s">
        <v>1821</v>
      </c>
      <c r="S912" s="53" t="s">
        <v>1917</v>
      </c>
      <c r="T912" s="53" t="s">
        <v>1918</v>
      </c>
      <c r="U912" s="53" t="s">
        <v>1824</v>
      </c>
      <c r="V912" s="53" t="s">
        <v>1825</v>
      </c>
      <c r="W912" s="53" t="s">
        <v>1838</v>
      </c>
      <c r="X912" s="53" t="s">
        <v>1825</v>
      </c>
      <c r="Y912" s="53" t="s">
        <v>1827</v>
      </c>
      <c r="Z912" s="53">
        <v>174.29</v>
      </c>
      <c r="AA912" s="53">
        <v>174.29</v>
      </c>
      <c r="AB912" s="53">
        <v>0</v>
      </c>
      <c r="AC912" s="53">
        <v>174.29</v>
      </c>
      <c r="AD912" s="53">
        <v>0</v>
      </c>
      <c r="AE912" s="53">
        <v>0</v>
      </c>
      <c r="AF912" s="53" t="s">
        <v>1828</v>
      </c>
      <c r="AG912" s="53" t="s">
        <v>1904</v>
      </c>
      <c r="AH912" s="53" t="s">
        <v>1905</v>
      </c>
      <c r="AI912" s="53" t="s">
        <v>1829</v>
      </c>
      <c r="AJ912" s="53" t="s">
        <v>1824</v>
      </c>
      <c r="AK912" s="53" t="s">
        <v>496</v>
      </c>
      <c r="AL912" s="53" t="s">
        <v>1830</v>
      </c>
      <c r="AM912" s="53" t="s">
        <v>1831</v>
      </c>
      <c r="AN912" s="53" t="s">
        <v>220</v>
      </c>
      <c r="AO912" s="53" t="s">
        <v>483</v>
      </c>
    </row>
    <row r="913" spans="1:41" x14ac:dyDescent="0.25">
      <c r="A913" s="53" t="s">
        <v>20</v>
      </c>
      <c r="B913" s="53" t="s">
        <v>1919</v>
      </c>
      <c r="C913" s="53" t="s">
        <v>1920</v>
      </c>
      <c r="D913" s="53" t="s">
        <v>1903</v>
      </c>
      <c r="E913" s="53" t="s">
        <v>220</v>
      </c>
      <c r="F913" s="53" t="s">
        <v>775</v>
      </c>
      <c r="G913" s="53" t="s">
        <v>1813</v>
      </c>
      <c r="H913" s="53" t="s">
        <v>775</v>
      </c>
      <c r="I913" s="53" t="s">
        <v>1813</v>
      </c>
      <c r="J913" s="53" t="s">
        <v>1904</v>
      </c>
      <c r="K913" s="53" t="s">
        <v>1905</v>
      </c>
      <c r="L913" s="53" t="s">
        <v>1921</v>
      </c>
      <c r="M913" s="53" t="s">
        <v>1816</v>
      </c>
      <c r="N913" s="53" t="s">
        <v>1817</v>
      </c>
      <c r="O913" s="53" t="s">
        <v>1818</v>
      </c>
      <c r="P913" s="53" t="s">
        <v>1819</v>
      </c>
      <c r="Q913" s="53" t="s">
        <v>1820</v>
      </c>
      <c r="R913" s="53" t="s">
        <v>1821</v>
      </c>
      <c r="S913" s="53" t="s">
        <v>1922</v>
      </c>
      <c r="T913" s="53" t="s">
        <v>1923</v>
      </c>
      <c r="U913" s="53" t="s">
        <v>1824</v>
      </c>
      <c r="V913" s="53" t="s">
        <v>1825</v>
      </c>
      <c r="W913" s="53" t="s">
        <v>1856</v>
      </c>
      <c r="X913" s="53" t="s">
        <v>1857</v>
      </c>
      <c r="Y913" s="53" t="s">
        <v>1827</v>
      </c>
      <c r="Z913" s="53">
        <v>2568.7800000000002</v>
      </c>
      <c r="AA913" s="53">
        <v>2568.7800000000002</v>
      </c>
      <c r="AB913" s="53">
        <v>0</v>
      </c>
      <c r="AC913" s="53">
        <v>2568.7800000000002</v>
      </c>
      <c r="AD913" s="53">
        <v>0</v>
      </c>
      <c r="AE913" s="53">
        <v>0</v>
      </c>
      <c r="AF913" s="53" t="s">
        <v>1828</v>
      </c>
      <c r="AG913" s="53" t="s">
        <v>1904</v>
      </c>
      <c r="AH913" s="53" t="s">
        <v>1905</v>
      </c>
      <c r="AI913" s="53" t="s">
        <v>1829</v>
      </c>
      <c r="AJ913" s="53" t="s">
        <v>1824</v>
      </c>
      <c r="AK913" s="53" t="s">
        <v>496</v>
      </c>
      <c r="AL913" s="53" t="s">
        <v>1830</v>
      </c>
      <c r="AM913" s="53" t="s">
        <v>1831</v>
      </c>
      <c r="AN913" s="53" t="s">
        <v>220</v>
      </c>
      <c r="AO913" s="53" t="s">
        <v>483</v>
      </c>
    </row>
    <row r="914" spans="1:41" x14ac:dyDescent="0.25">
      <c r="A914" s="53" t="s">
        <v>20</v>
      </c>
      <c r="B914" s="53" t="s">
        <v>1984</v>
      </c>
      <c r="C914" s="53" t="s">
        <v>1985</v>
      </c>
      <c r="D914" s="53" t="s">
        <v>1903</v>
      </c>
      <c r="E914" s="53" t="s">
        <v>220</v>
      </c>
      <c r="F914" s="53" t="s">
        <v>775</v>
      </c>
      <c r="G914" s="53" t="s">
        <v>1813</v>
      </c>
      <c r="H914" s="53" t="s">
        <v>775</v>
      </c>
      <c r="I914" s="53" t="s">
        <v>1813</v>
      </c>
      <c r="J914" s="53" t="s">
        <v>1904</v>
      </c>
      <c r="K914" s="53" t="s">
        <v>1905</v>
      </c>
      <c r="L914" s="53" t="s">
        <v>1926</v>
      </c>
      <c r="M914" s="53" t="s">
        <v>1816</v>
      </c>
      <c r="N914" s="53" t="s">
        <v>1817</v>
      </c>
      <c r="O914" s="53" t="s">
        <v>1818</v>
      </c>
      <c r="P914" s="53" t="s">
        <v>1819</v>
      </c>
      <c r="Q914" s="53" t="s">
        <v>1820</v>
      </c>
      <c r="R914" s="53" t="s">
        <v>1821</v>
      </c>
      <c r="S914" s="53" t="s">
        <v>1986</v>
      </c>
      <c r="T914" s="53" t="s">
        <v>1987</v>
      </c>
      <c r="U914" s="53" t="s">
        <v>1824</v>
      </c>
      <c r="V914" s="53" t="s">
        <v>1825</v>
      </c>
      <c r="W914" s="53" t="s">
        <v>1826</v>
      </c>
      <c r="X914" s="53" t="s">
        <v>1825</v>
      </c>
      <c r="Y914" s="53" t="s">
        <v>1827</v>
      </c>
      <c r="Z914" s="53">
        <v>259.51</v>
      </c>
      <c r="AA914" s="53">
        <v>259.51</v>
      </c>
      <c r="AB914" s="53">
        <v>0</v>
      </c>
      <c r="AC914" s="53">
        <v>259.51</v>
      </c>
      <c r="AD914" s="53">
        <v>0</v>
      </c>
      <c r="AE914" s="53">
        <v>0</v>
      </c>
      <c r="AF914" s="53" t="s">
        <v>1828</v>
      </c>
      <c r="AG914" s="53" t="s">
        <v>1904</v>
      </c>
      <c r="AH914" s="53" t="s">
        <v>1905</v>
      </c>
      <c r="AI914" s="53" t="s">
        <v>1829</v>
      </c>
      <c r="AJ914" s="53" t="s">
        <v>1824</v>
      </c>
      <c r="AK914" s="53" t="s">
        <v>496</v>
      </c>
      <c r="AL914" s="53" t="s">
        <v>1830</v>
      </c>
      <c r="AM914" s="53" t="s">
        <v>1831</v>
      </c>
      <c r="AN914" s="53" t="s">
        <v>220</v>
      </c>
      <c r="AO914" s="53" t="s">
        <v>483</v>
      </c>
    </row>
    <row r="915" spans="1:41" x14ac:dyDescent="0.25">
      <c r="A915" s="53" t="s">
        <v>20</v>
      </c>
      <c r="B915" s="53" t="s">
        <v>1984</v>
      </c>
      <c r="C915" s="53" t="s">
        <v>1985</v>
      </c>
      <c r="D915" s="53" t="s">
        <v>1903</v>
      </c>
      <c r="E915" s="53" t="s">
        <v>220</v>
      </c>
      <c r="F915" s="53" t="s">
        <v>775</v>
      </c>
      <c r="G915" s="53" t="s">
        <v>1813</v>
      </c>
      <c r="H915" s="53" t="s">
        <v>775</v>
      </c>
      <c r="I915" s="53" t="s">
        <v>1813</v>
      </c>
      <c r="J915" s="53" t="s">
        <v>1904</v>
      </c>
      <c r="K915" s="53" t="s">
        <v>1905</v>
      </c>
      <c r="L915" s="53" t="s">
        <v>1926</v>
      </c>
      <c r="M915" s="53" t="s">
        <v>1816</v>
      </c>
      <c r="N915" s="53" t="s">
        <v>1817</v>
      </c>
      <c r="O915" s="53" t="s">
        <v>1818</v>
      </c>
      <c r="P915" s="53" t="s">
        <v>1819</v>
      </c>
      <c r="Q915" s="53" t="s">
        <v>1820</v>
      </c>
      <c r="R915" s="53" t="s">
        <v>1821</v>
      </c>
      <c r="S915" s="53" t="s">
        <v>1986</v>
      </c>
      <c r="T915" s="53" t="s">
        <v>1987</v>
      </c>
      <c r="U915" s="53" t="s">
        <v>1824</v>
      </c>
      <c r="V915" s="53" t="s">
        <v>1825</v>
      </c>
      <c r="W915" s="53" t="s">
        <v>1832</v>
      </c>
      <c r="X915" s="53" t="s">
        <v>1825</v>
      </c>
      <c r="Y915" s="53" t="s">
        <v>1827</v>
      </c>
      <c r="Z915" s="53">
        <v>398.84</v>
      </c>
      <c r="AA915" s="53">
        <v>398.84</v>
      </c>
      <c r="AB915" s="53">
        <v>0</v>
      </c>
      <c r="AC915" s="53">
        <v>398.84</v>
      </c>
      <c r="AD915" s="53">
        <v>0</v>
      </c>
      <c r="AE915" s="53">
        <v>0</v>
      </c>
      <c r="AF915" s="53" t="s">
        <v>1828</v>
      </c>
      <c r="AG915" s="53" t="s">
        <v>1904</v>
      </c>
      <c r="AH915" s="53" t="s">
        <v>1905</v>
      </c>
      <c r="AI915" s="53" t="s">
        <v>1829</v>
      </c>
      <c r="AJ915" s="53" t="s">
        <v>1824</v>
      </c>
      <c r="AK915" s="53" t="s">
        <v>496</v>
      </c>
      <c r="AL915" s="53" t="s">
        <v>1830</v>
      </c>
      <c r="AM915" s="53" t="s">
        <v>1831</v>
      </c>
      <c r="AN915" s="53" t="s">
        <v>220</v>
      </c>
      <c r="AO915" s="53" t="s">
        <v>483</v>
      </c>
    </row>
    <row r="916" spans="1:41" x14ac:dyDescent="0.25">
      <c r="A916" s="53" t="s">
        <v>20</v>
      </c>
      <c r="B916" s="53" t="s">
        <v>1984</v>
      </c>
      <c r="C916" s="53" t="s">
        <v>1985</v>
      </c>
      <c r="D916" s="53" t="s">
        <v>1903</v>
      </c>
      <c r="E916" s="53" t="s">
        <v>220</v>
      </c>
      <c r="F916" s="53" t="s">
        <v>775</v>
      </c>
      <c r="G916" s="53" t="s">
        <v>1813</v>
      </c>
      <c r="H916" s="53" t="s">
        <v>775</v>
      </c>
      <c r="I916" s="53" t="s">
        <v>1813</v>
      </c>
      <c r="J916" s="53" t="s">
        <v>1904</v>
      </c>
      <c r="K916" s="53" t="s">
        <v>1905</v>
      </c>
      <c r="L916" s="53" t="s">
        <v>1926</v>
      </c>
      <c r="M916" s="53" t="s">
        <v>1816</v>
      </c>
      <c r="N916" s="53" t="s">
        <v>1817</v>
      </c>
      <c r="O916" s="53" t="s">
        <v>1818</v>
      </c>
      <c r="P916" s="53" t="s">
        <v>1819</v>
      </c>
      <c r="Q916" s="53" t="s">
        <v>1820</v>
      </c>
      <c r="R916" s="53" t="s">
        <v>1821</v>
      </c>
      <c r="S916" s="53" t="s">
        <v>1986</v>
      </c>
      <c r="T916" s="53" t="s">
        <v>1987</v>
      </c>
      <c r="U916" s="53" t="s">
        <v>1824</v>
      </c>
      <c r="V916" s="53" t="s">
        <v>1825</v>
      </c>
      <c r="W916" s="53" t="s">
        <v>1833</v>
      </c>
      <c r="X916" s="53" t="s">
        <v>1835</v>
      </c>
      <c r="Y916" s="53" t="s">
        <v>1827</v>
      </c>
      <c r="Z916" s="53">
        <v>307.83999999999997</v>
      </c>
      <c r="AA916" s="53">
        <v>307.83999999999997</v>
      </c>
      <c r="AB916" s="53">
        <v>0</v>
      </c>
      <c r="AC916" s="53">
        <v>307.83999999999997</v>
      </c>
      <c r="AD916" s="53">
        <v>0</v>
      </c>
      <c r="AE916" s="53">
        <v>0</v>
      </c>
      <c r="AF916" s="53" t="s">
        <v>1828</v>
      </c>
      <c r="AG916" s="53" t="s">
        <v>1904</v>
      </c>
      <c r="AH916" s="53" t="s">
        <v>1905</v>
      </c>
      <c r="AI916" s="53" t="s">
        <v>1829</v>
      </c>
      <c r="AJ916" s="53" t="s">
        <v>1824</v>
      </c>
      <c r="AK916" s="53" t="s">
        <v>496</v>
      </c>
      <c r="AL916" s="53" t="s">
        <v>1830</v>
      </c>
      <c r="AM916" s="53" t="s">
        <v>1831</v>
      </c>
      <c r="AN916" s="53" t="s">
        <v>220</v>
      </c>
      <c r="AO916" s="53" t="s">
        <v>483</v>
      </c>
    </row>
    <row r="917" spans="1:41" x14ac:dyDescent="0.25">
      <c r="A917" s="53" t="s">
        <v>20</v>
      </c>
      <c r="B917" s="53" t="s">
        <v>1984</v>
      </c>
      <c r="C917" s="53" t="s">
        <v>1985</v>
      </c>
      <c r="D917" s="53" t="s">
        <v>1903</v>
      </c>
      <c r="E917" s="53" t="s">
        <v>220</v>
      </c>
      <c r="F917" s="53" t="s">
        <v>775</v>
      </c>
      <c r="G917" s="53" t="s">
        <v>1813</v>
      </c>
      <c r="H917" s="53" t="s">
        <v>775</v>
      </c>
      <c r="I917" s="53" t="s">
        <v>1813</v>
      </c>
      <c r="J917" s="53" t="s">
        <v>1904</v>
      </c>
      <c r="K917" s="53" t="s">
        <v>1905</v>
      </c>
      <c r="L917" s="53" t="s">
        <v>1926</v>
      </c>
      <c r="M917" s="53" t="s">
        <v>1816</v>
      </c>
      <c r="N917" s="53" t="s">
        <v>1817</v>
      </c>
      <c r="O917" s="53" t="s">
        <v>1818</v>
      </c>
      <c r="P917" s="53" t="s">
        <v>1819</v>
      </c>
      <c r="Q917" s="53" t="s">
        <v>1820</v>
      </c>
      <c r="R917" s="53" t="s">
        <v>1821</v>
      </c>
      <c r="S917" s="53" t="s">
        <v>1986</v>
      </c>
      <c r="T917" s="53" t="s">
        <v>1987</v>
      </c>
      <c r="U917" s="53" t="s">
        <v>1824</v>
      </c>
      <c r="V917" s="53" t="s">
        <v>1825</v>
      </c>
      <c r="W917" s="53" t="s">
        <v>1838</v>
      </c>
      <c r="X917" s="53" t="s">
        <v>1825</v>
      </c>
      <c r="Y917" s="53" t="s">
        <v>1827</v>
      </c>
      <c r="Z917" s="53">
        <v>102.94</v>
      </c>
      <c r="AA917" s="53">
        <v>102.94</v>
      </c>
      <c r="AB917" s="53">
        <v>0</v>
      </c>
      <c r="AC917" s="53">
        <v>102.94</v>
      </c>
      <c r="AD917" s="53">
        <v>0</v>
      </c>
      <c r="AE917" s="53">
        <v>0</v>
      </c>
      <c r="AF917" s="53" t="s">
        <v>1828</v>
      </c>
      <c r="AG917" s="53" t="s">
        <v>1904</v>
      </c>
      <c r="AH917" s="53" t="s">
        <v>1905</v>
      </c>
      <c r="AI917" s="53" t="s">
        <v>1829</v>
      </c>
      <c r="AJ917" s="53" t="s">
        <v>1824</v>
      </c>
      <c r="AK917" s="53" t="s">
        <v>496</v>
      </c>
      <c r="AL917" s="53" t="s">
        <v>1830</v>
      </c>
      <c r="AM917" s="53" t="s">
        <v>1831</v>
      </c>
      <c r="AN917" s="53" t="s">
        <v>220</v>
      </c>
      <c r="AO917" s="53" t="s">
        <v>483</v>
      </c>
    </row>
    <row r="918" spans="1:41" x14ac:dyDescent="0.25">
      <c r="A918" s="53" t="s">
        <v>20</v>
      </c>
      <c r="B918" s="53" t="s">
        <v>1924</v>
      </c>
      <c r="C918" s="53" t="s">
        <v>1925</v>
      </c>
      <c r="D918" s="53" t="s">
        <v>1903</v>
      </c>
      <c r="E918" s="53" t="s">
        <v>220</v>
      </c>
      <c r="F918" s="53" t="s">
        <v>775</v>
      </c>
      <c r="G918" s="53" t="s">
        <v>1813</v>
      </c>
      <c r="H918" s="53" t="s">
        <v>775</v>
      </c>
      <c r="I918" s="53" t="s">
        <v>1813</v>
      </c>
      <c r="J918" s="53" t="s">
        <v>1904</v>
      </c>
      <c r="K918" s="53" t="s">
        <v>1905</v>
      </c>
      <c r="L918" s="53" t="s">
        <v>1926</v>
      </c>
      <c r="M918" s="53" t="s">
        <v>1816</v>
      </c>
      <c r="N918" s="53" t="s">
        <v>1817</v>
      </c>
      <c r="O918" s="53" t="s">
        <v>1818</v>
      </c>
      <c r="P918" s="53" t="s">
        <v>1819</v>
      </c>
      <c r="Q918" s="53" t="s">
        <v>1820</v>
      </c>
      <c r="R918" s="53" t="s">
        <v>1821</v>
      </c>
      <c r="S918" s="53" t="s">
        <v>1927</v>
      </c>
      <c r="T918" s="53" t="s">
        <v>1928</v>
      </c>
      <c r="U918" s="53" t="s">
        <v>1824</v>
      </c>
      <c r="V918" s="53" t="s">
        <v>1825</v>
      </c>
      <c r="W918" s="53" t="s">
        <v>1856</v>
      </c>
      <c r="X918" s="53" t="s">
        <v>1857</v>
      </c>
      <c r="Y918" s="53" t="s">
        <v>1827</v>
      </c>
      <c r="Z918" s="53">
        <v>172.27</v>
      </c>
      <c r="AA918" s="53">
        <v>172.27</v>
      </c>
      <c r="AB918" s="53">
        <v>0</v>
      </c>
      <c r="AC918" s="53">
        <v>172.27</v>
      </c>
      <c r="AD918" s="53">
        <v>0</v>
      </c>
      <c r="AE918" s="53">
        <v>0</v>
      </c>
      <c r="AF918" s="53" t="s">
        <v>1828</v>
      </c>
      <c r="AG918" s="53" t="s">
        <v>1904</v>
      </c>
      <c r="AH918" s="53" t="s">
        <v>1905</v>
      </c>
      <c r="AI918" s="53" t="s">
        <v>1829</v>
      </c>
      <c r="AJ918" s="53" t="s">
        <v>1824</v>
      </c>
      <c r="AK918" s="53" t="s">
        <v>496</v>
      </c>
      <c r="AL918" s="53" t="s">
        <v>1830</v>
      </c>
      <c r="AM918" s="53" t="s">
        <v>1831</v>
      </c>
      <c r="AN918" s="53" t="s">
        <v>220</v>
      </c>
      <c r="AO918" s="53" t="s">
        <v>483</v>
      </c>
    </row>
    <row r="919" spans="1:41" x14ac:dyDescent="0.25">
      <c r="A919" s="53" t="s">
        <v>20</v>
      </c>
      <c r="B919" s="53" t="s">
        <v>1972</v>
      </c>
      <c r="C919" s="53" t="s">
        <v>1973</v>
      </c>
      <c r="D919" s="53" t="s">
        <v>1889</v>
      </c>
      <c r="E919" s="53" t="s">
        <v>1890</v>
      </c>
      <c r="F919" s="53" t="s">
        <v>775</v>
      </c>
      <c r="G919" s="53" t="s">
        <v>1813</v>
      </c>
      <c r="H919" s="53" t="s">
        <v>775</v>
      </c>
      <c r="I919" s="53" t="s">
        <v>1813</v>
      </c>
      <c r="J919" s="53" t="s">
        <v>1891</v>
      </c>
      <c r="K919" s="53" t="s">
        <v>1988</v>
      </c>
      <c r="L919" s="53" t="s">
        <v>1974</v>
      </c>
      <c r="M919" s="53" t="s">
        <v>1816</v>
      </c>
      <c r="N919" s="53" t="s">
        <v>1817</v>
      </c>
      <c r="O919" s="53" t="s">
        <v>1818</v>
      </c>
      <c r="P919" s="53" t="s">
        <v>1819</v>
      </c>
      <c r="Q919" s="53" t="s">
        <v>1820</v>
      </c>
      <c r="R919" s="53" t="s">
        <v>1821</v>
      </c>
      <c r="S919" s="53" t="s">
        <v>1975</v>
      </c>
      <c r="T919" s="53" t="s">
        <v>1976</v>
      </c>
      <c r="U919" s="53" t="s">
        <v>1824</v>
      </c>
      <c r="V919" s="53" t="s">
        <v>1825</v>
      </c>
      <c r="W919" s="53" t="s">
        <v>1832</v>
      </c>
      <c r="X919" s="53" t="s">
        <v>1825</v>
      </c>
      <c r="Y919" s="53" t="s">
        <v>1827</v>
      </c>
      <c r="Z919" s="53">
        <v>730.05</v>
      </c>
      <c r="AA919" s="53">
        <v>730.05</v>
      </c>
      <c r="AB919" s="53">
        <v>0</v>
      </c>
      <c r="AC919" s="53">
        <v>730.05</v>
      </c>
      <c r="AD919" s="53">
        <v>0</v>
      </c>
      <c r="AE919" s="53">
        <v>0</v>
      </c>
      <c r="AF919" s="53" t="s">
        <v>1828</v>
      </c>
      <c r="AG919" s="53" t="s">
        <v>1891</v>
      </c>
      <c r="AH919" s="53" t="s">
        <v>1892</v>
      </c>
      <c r="AI919" s="53" t="s">
        <v>1829</v>
      </c>
      <c r="AJ919" s="53" t="s">
        <v>1824</v>
      </c>
      <c r="AK919" s="53" t="s">
        <v>496</v>
      </c>
      <c r="AL919" s="53" t="s">
        <v>1830</v>
      </c>
      <c r="AM919" s="53" t="s">
        <v>1831</v>
      </c>
      <c r="AN919" s="53" t="s">
        <v>1769</v>
      </c>
      <c r="AO919" s="53" t="s">
        <v>641</v>
      </c>
    </row>
    <row r="920" spans="1:41" x14ac:dyDescent="0.25">
      <c r="A920" s="53" t="s">
        <v>20</v>
      </c>
      <c r="B920" s="53" t="s">
        <v>1972</v>
      </c>
      <c r="C920" s="53" t="s">
        <v>1973</v>
      </c>
      <c r="D920" s="53" t="s">
        <v>1889</v>
      </c>
      <c r="E920" s="53" t="s">
        <v>1890</v>
      </c>
      <c r="F920" s="53" t="s">
        <v>775</v>
      </c>
      <c r="G920" s="53" t="s">
        <v>1813</v>
      </c>
      <c r="H920" s="53" t="s">
        <v>775</v>
      </c>
      <c r="I920" s="53" t="s">
        <v>1813</v>
      </c>
      <c r="J920" s="53" t="s">
        <v>1891</v>
      </c>
      <c r="K920" s="53" t="s">
        <v>1988</v>
      </c>
      <c r="L920" s="53" t="s">
        <v>1974</v>
      </c>
      <c r="M920" s="53" t="s">
        <v>1816</v>
      </c>
      <c r="N920" s="53" t="s">
        <v>1817</v>
      </c>
      <c r="O920" s="53" t="s">
        <v>1818</v>
      </c>
      <c r="P920" s="53" t="s">
        <v>1819</v>
      </c>
      <c r="Q920" s="53" t="s">
        <v>1820</v>
      </c>
      <c r="R920" s="53" t="s">
        <v>1821</v>
      </c>
      <c r="S920" s="53" t="s">
        <v>1975</v>
      </c>
      <c r="T920" s="53" t="s">
        <v>1976</v>
      </c>
      <c r="U920" s="53" t="s">
        <v>1824</v>
      </c>
      <c r="V920" s="53" t="s">
        <v>1825</v>
      </c>
      <c r="W920" s="53" t="s">
        <v>1833</v>
      </c>
      <c r="X920" s="53" t="s">
        <v>1835</v>
      </c>
      <c r="Y920" s="53" t="s">
        <v>1827</v>
      </c>
      <c r="Z920" s="53">
        <v>1.52</v>
      </c>
      <c r="AA920" s="53">
        <v>1.52</v>
      </c>
      <c r="AB920" s="53">
        <v>0</v>
      </c>
      <c r="AC920" s="53">
        <v>1.52</v>
      </c>
      <c r="AD920" s="53">
        <v>0</v>
      </c>
      <c r="AE920" s="53">
        <v>0</v>
      </c>
      <c r="AF920" s="53" t="s">
        <v>1828</v>
      </c>
      <c r="AG920" s="53" t="s">
        <v>1891</v>
      </c>
      <c r="AH920" s="53" t="s">
        <v>1892</v>
      </c>
      <c r="AI920" s="53" t="s">
        <v>1829</v>
      </c>
      <c r="AJ920" s="53" t="s">
        <v>1824</v>
      </c>
      <c r="AK920" s="53" t="s">
        <v>496</v>
      </c>
      <c r="AL920" s="53" t="s">
        <v>1830</v>
      </c>
      <c r="AM920" s="53" t="s">
        <v>1831</v>
      </c>
      <c r="AN920" s="53" t="s">
        <v>1769</v>
      </c>
      <c r="AO920" s="53" t="s">
        <v>641</v>
      </c>
    </row>
    <row r="921" spans="1:41" x14ac:dyDescent="0.25">
      <c r="A921" s="53" t="s">
        <v>20</v>
      </c>
      <c r="B921" s="53" t="s">
        <v>2001</v>
      </c>
      <c r="C921" s="53" t="s">
        <v>2002</v>
      </c>
      <c r="D921" s="53" t="s">
        <v>1991</v>
      </c>
      <c r="E921" s="53" t="s">
        <v>1992</v>
      </c>
      <c r="F921" s="53" t="s">
        <v>775</v>
      </c>
      <c r="G921" s="53" t="s">
        <v>1813</v>
      </c>
      <c r="H921" s="53" t="s">
        <v>775</v>
      </c>
      <c r="I921" s="53" t="s">
        <v>1813</v>
      </c>
      <c r="J921" s="53" t="s">
        <v>1891</v>
      </c>
      <c r="K921" s="53" t="s">
        <v>1892</v>
      </c>
      <c r="L921" s="53" t="s">
        <v>2003</v>
      </c>
      <c r="M921" s="53" t="s">
        <v>1816</v>
      </c>
      <c r="N921" s="53" t="s">
        <v>1817</v>
      </c>
      <c r="O921" s="53" t="s">
        <v>1818</v>
      </c>
      <c r="P921" s="53" t="s">
        <v>1819</v>
      </c>
      <c r="Q921" s="53" t="s">
        <v>1820</v>
      </c>
      <c r="R921" s="53" t="s">
        <v>1821</v>
      </c>
      <c r="S921" s="53" t="s">
        <v>2004</v>
      </c>
      <c r="T921" s="53" t="s">
        <v>2005</v>
      </c>
      <c r="U921" s="53" t="s">
        <v>1824</v>
      </c>
      <c r="V921" s="53" t="s">
        <v>1825</v>
      </c>
      <c r="W921" s="53" t="s">
        <v>1832</v>
      </c>
      <c r="X921" s="53" t="s">
        <v>1825</v>
      </c>
      <c r="Y921" s="53" t="s">
        <v>1827</v>
      </c>
      <c r="Z921" s="53">
        <v>1659.99</v>
      </c>
      <c r="AA921" s="53">
        <v>1659.99</v>
      </c>
      <c r="AB921" s="53">
        <v>0</v>
      </c>
      <c r="AC921" s="53">
        <v>1659.99</v>
      </c>
      <c r="AD921" s="53">
        <v>0</v>
      </c>
      <c r="AE921" s="53">
        <v>0</v>
      </c>
      <c r="AF921" s="53" t="s">
        <v>1828</v>
      </c>
      <c r="AG921" s="53" t="s">
        <v>1891</v>
      </c>
      <c r="AH921" s="53" t="s">
        <v>1892</v>
      </c>
      <c r="AI921" s="53" t="s">
        <v>1829</v>
      </c>
      <c r="AJ921" s="53" t="s">
        <v>1824</v>
      </c>
      <c r="AK921" s="53" t="s">
        <v>496</v>
      </c>
      <c r="AL921" s="53" t="s">
        <v>1830</v>
      </c>
      <c r="AM921" s="53" t="s">
        <v>1831</v>
      </c>
      <c r="AN921" s="53" t="s">
        <v>1769</v>
      </c>
      <c r="AO921" s="53" t="s">
        <v>641</v>
      </c>
    </row>
    <row r="922" spans="1:41" x14ac:dyDescent="0.25">
      <c r="A922" s="53" t="s">
        <v>20</v>
      </c>
      <c r="B922" s="53" t="s">
        <v>2001</v>
      </c>
      <c r="C922" s="53" t="s">
        <v>2002</v>
      </c>
      <c r="D922" s="53" t="s">
        <v>1991</v>
      </c>
      <c r="E922" s="53" t="s">
        <v>1992</v>
      </c>
      <c r="F922" s="53" t="s">
        <v>775</v>
      </c>
      <c r="G922" s="53" t="s">
        <v>1813</v>
      </c>
      <c r="H922" s="53" t="s">
        <v>775</v>
      </c>
      <c r="I922" s="53" t="s">
        <v>1813</v>
      </c>
      <c r="J922" s="53" t="s">
        <v>1891</v>
      </c>
      <c r="K922" s="53" t="s">
        <v>1892</v>
      </c>
      <c r="L922" s="53" t="s">
        <v>2003</v>
      </c>
      <c r="M922" s="53" t="s">
        <v>1816</v>
      </c>
      <c r="N922" s="53" t="s">
        <v>1817</v>
      </c>
      <c r="O922" s="53" t="s">
        <v>1818</v>
      </c>
      <c r="P922" s="53" t="s">
        <v>1819</v>
      </c>
      <c r="Q922" s="53" t="s">
        <v>1820</v>
      </c>
      <c r="R922" s="53" t="s">
        <v>1821</v>
      </c>
      <c r="S922" s="53" t="s">
        <v>2004</v>
      </c>
      <c r="T922" s="53" t="s">
        <v>2005</v>
      </c>
      <c r="U922" s="53" t="s">
        <v>1824</v>
      </c>
      <c r="V922" s="53" t="s">
        <v>1825</v>
      </c>
      <c r="W922" s="53" t="s">
        <v>1833</v>
      </c>
      <c r="X922" s="53" t="s">
        <v>1835</v>
      </c>
      <c r="Y922" s="53" t="s">
        <v>1827</v>
      </c>
      <c r="Z922" s="53">
        <v>40.369999999999997</v>
      </c>
      <c r="AA922" s="53">
        <v>40.369999999999997</v>
      </c>
      <c r="AB922" s="53">
        <v>0</v>
      </c>
      <c r="AC922" s="53">
        <v>40.369999999999997</v>
      </c>
      <c r="AD922" s="53">
        <v>0</v>
      </c>
      <c r="AE922" s="53">
        <v>0</v>
      </c>
      <c r="AF922" s="53" t="s">
        <v>1828</v>
      </c>
      <c r="AG922" s="53" t="s">
        <v>1891</v>
      </c>
      <c r="AH922" s="53" t="s">
        <v>1892</v>
      </c>
      <c r="AI922" s="53" t="s">
        <v>1829</v>
      </c>
      <c r="AJ922" s="53" t="s">
        <v>1824</v>
      </c>
      <c r="AK922" s="53" t="s">
        <v>496</v>
      </c>
      <c r="AL922" s="53" t="s">
        <v>1830</v>
      </c>
      <c r="AM922" s="53" t="s">
        <v>1831</v>
      </c>
      <c r="AN922" s="53" t="s">
        <v>1769</v>
      </c>
      <c r="AO922" s="53" t="s">
        <v>641</v>
      </c>
    </row>
    <row r="923" spans="1:41" x14ac:dyDescent="0.25">
      <c r="A923" s="53" t="s">
        <v>20</v>
      </c>
      <c r="B923" s="53" t="s">
        <v>1929</v>
      </c>
      <c r="C923" s="53" t="s">
        <v>1930</v>
      </c>
      <c r="D923" s="53" t="s">
        <v>1931</v>
      </c>
      <c r="E923" s="53" t="s">
        <v>1932</v>
      </c>
      <c r="F923" s="53" t="s">
        <v>775</v>
      </c>
      <c r="G923" s="53" t="s">
        <v>1813</v>
      </c>
      <c r="H923" s="53" t="s">
        <v>775</v>
      </c>
      <c r="I923" s="53" t="s">
        <v>1813</v>
      </c>
      <c r="J923" s="53" t="s">
        <v>1891</v>
      </c>
      <c r="K923" s="53" t="s">
        <v>1933</v>
      </c>
      <c r="L923" s="53" t="s">
        <v>1934</v>
      </c>
      <c r="M923" s="53" t="s">
        <v>1816</v>
      </c>
      <c r="N923" s="53" t="s">
        <v>1817</v>
      </c>
      <c r="O923" s="53" t="s">
        <v>1818</v>
      </c>
      <c r="P923" s="53" t="s">
        <v>1819</v>
      </c>
      <c r="Q923" s="53" t="s">
        <v>1820</v>
      </c>
      <c r="R923" s="53" t="s">
        <v>1821</v>
      </c>
      <c r="S923" s="53" t="s">
        <v>1935</v>
      </c>
      <c r="T923" s="53" t="s">
        <v>1936</v>
      </c>
      <c r="U923" s="53" t="s">
        <v>1824</v>
      </c>
      <c r="V923" s="53" t="s">
        <v>1825</v>
      </c>
      <c r="W923" s="53" t="s">
        <v>1826</v>
      </c>
      <c r="X923" s="53" t="s">
        <v>1825</v>
      </c>
      <c r="Y923" s="53" t="s">
        <v>1827</v>
      </c>
      <c r="Z923" s="53">
        <v>43.2</v>
      </c>
      <c r="AA923" s="53">
        <v>43.2</v>
      </c>
      <c r="AB923" s="53">
        <v>0</v>
      </c>
      <c r="AC923" s="53">
        <v>43.2</v>
      </c>
      <c r="AD923" s="53">
        <v>0</v>
      </c>
      <c r="AE923" s="53">
        <v>0</v>
      </c>
      <c r="AF923" s="53" t="s">
        <v>1828</v>
      </c>
      <c r="AG923" s="53" t="s">
        <v>1891</v>
      </c>
      <c r="AH923" s="53" t="s">
        <v>1937</v>
      </c>
      <c r="AI923" s="53" t="s">
        <v>1829</v>
      </c>
      <c r="AJ923" s="53" t="s">
        <v>1824</v>
      </c>
      <c r="AK923" s="53" t="s">
        <v>496</v>
      </c>
      <c r="AL923" s="53" t="s">
        <v>1830</v>
      </c>
      <c r="AM923" s="53" t="s">
        <v>1831</v>
      </c>
      <c r="AN923" s="53" t="s">
        <v>1769</v>
      </c>
      <c r="AO923" s="53" t="s">
        <v>641</v>
      </c>
    </row>
    <row r="924" spans="1:41" x14ac:dyDescent="0.25">
      <c r="A924" s="53" t="s">
        <v>20</v>
      </c>
      <c r="B924" s="53" t="s">
        <v>1929</v>
      </c>
      <c r="C924" s="53" t="s">
        <v>1930</v>
      </c>
      <c r="D924" s="53" t="s">
        <v>1931</v>
      </c>
      <c r="E924" s="53" t="s">
        <v>1932</v>
      </c>
      <c r="F924" s="53" t="s">
        <v>775</v>
      </c>
      <c r="G924" s="53" t="s">
        <v>1813</v>
      </c>
      <c r="H924" s="53" t="s">
        <v>775</v>
      </c>
      <c r="I924" s="53" t="s">
        <v>1813</v>
      </c>
      <c r="J924" s="53" t="s">
        <v>1891</v>
      </c>
      <c r="K924" s="53" t="s">
        <v>1933</v>
      </c>
      <c r="L924" s="53" t="s">
        <v>1934</v>
      </c>
      <c r="M924" s="53" t="s">
        <v>1816</v>
      </c>
      <c r="N924" s="53" t="s">
        <v>1817</v>
      </c>
      <c r="O924" s="53" t="s">
        <v>1818</v>
      </c>
      <c r="P924" s="53" t="s">
        <v>1819</v>
      </c>
      <c r="Q924" s="53" t="s">
        <v>1820</v>
      </c>
      <c r="R924" s="53" t="s">
        <v>1821</v>
      </c>
      <c r="S924" s="53" t="s">
        <v>1935</v>
      </c>
      <c r="T924" s="53" t="s">
        <v>1936</v>
      </c>
      <c r="U924" s="53" t="s">
        <v>1824</v>
      </c>
      <c r="V924" s="53" t="s">
        <v>1825</v>
      </c>
      <c r="W924" s="53" t="s">
        <v>1832</v>
      </c>
      <c r="X924" s="53" t="s">
        <v>1825</v>
      </c>
      <c r="Y924" s="53" t="s">
        <v>1827</v>
      </c>
      <c r="Z924" s="53">
        <v>27.27</v>
      </c>
      <c r="AA924" s="53">
        <v>27.27</v>
      </c>
      <c r="AB924" s="53">
        <v>0</v>
      </c>
      <c r="AC924" s="53">
        <v>27.27</v>
      </c>
      <c r="AD924" s="53">
        <v>0</v>
      </c>
      <c r="AE924" s="53">
        <v>0</v>
      </c>
      <c r="AF924" s="53" t="s">
        <v>1828</v>
      </c>
      <c r="AG924" s="53" t="s">
        <v>1891</v>
      </c>
      <c r="AH924" s="53" t="s">
        <v>1937</v>
      </c>
      <c r="AI924" s="53" t="s">
        <v>1829</v>
      </c>
      <c r="AJ924" s="53" t="s">
        <v>1824</v>
      </c>
      <c r="AK924" s="53" t="s">
        <v>496</v>
      </c>
      <c r="AL924" s="53" t="s">
        <v>1830</v>
      </c>
      <c r="AM924" s="53" t="s">
        <v>1831</v>
      </c>
      <c r="AN924" s="53" t="s">
        <v>1769</v>
      </c>
      <c r="AO924" s="53" t="s">
        <v>641</v>
      </c>
    </row>
    <row r="925" spans="1:41" x14ac:dyDescent="0.25">
      <c r="A925" s="53" t="s">
        <v>20</v>
      </c>
      <c r="B925" s="53" t="s">
        <v>1929</v>
      </c>
      <c r="C925" s="53" t="s">
        <v>1930</v>
      </c>
      <c r="D925" s="53" t="s">
        <v>1931</v>
      </c>
      <c r="E925" s="53" t="s">
        <v>1932</v>
      </c>
      <c r="F925" s="53" t="s">
        <v>775</v>
      </c>
      <c r="G925" s="53" t="s">
        <v>1813</v>
      </c>
      <c r="H925" s="53" t="s">
        <v>775</v>
      </c>
      <c r="I925" s="53" t="s">
        <v>1813</v>
      </c>
      <c r="J925" s="53" t="s">
        <v>1891</v>
      </c>
      <c r="K925" s="53" t="s">
        <v>1933</v>
      </c>
      <c r="L925" s="53" t="s">
        <v>1934</v>
      </c>
      <c r="M925" s="53" t="s">
        <v>1816</v>
      </c>
      <c r="N925" s="53" t="s">
        <v>1817</v>
      </c>
      <c r="O925" s="53" t="s">
        <v>1818</v>
      </c>
      <c r="P925" s="53" t="s">
        <v>1819</v>
      </c>
      <c r="Q925" s="53" t="s">
        <v>1820</v>
      </c>
      <c r="R925" s="53" t="s">
        <v>1821</v>
      </c>
      <c r="S925" s="53" t="s">
        <v>1935</v>
      </c>
      <c r="T925" s="53" t="s">
        <v>1936</v>
      </c>
      <c r="U925" s="53" t="s">
        <v>1824</v>
      </c>
      <c r="V925" s="53" t="s">
        <v>1825</v>
      </c>
      <c r="W925" s="53" t="s">
        <v>1833</v>
      </c>
      <c r="X925" s="53" t="s">
        <v>1834</v>
      </c>
      <c r="Y925" s="53" t="s">
        <v>1827</v>
      </c>
      <c r="Z925" s="53">
        <v>1.39</v>
      </c>
      <c r="AA925" s="53">
        <v>1.39</v>
      </c>
      <c r="AB925" s="53">
        <v>0</v>
      </c>
      <c r="AC925" s="53">
        <v>1.39</v>
      </c>
      <c r="AD925" s="53">
        <v>0</v>
      </c>
      <c r="AE925" s="53">
        <v>0</v>
      </c>
      <c r="AF925" s="53" t="s">
        <v>1828</v>
      </c>
      <c r="AG925" s="53" t="s">
        <v>1891</v>
      </c>
      <c r="AH925" s="53" t="s">
        <v>1937</v>
      </c>
      <c r="AI925" s="53" t="s">
        <v>1829</v>
      </c>
      <c r="AJ925" s="53" t="s">
        <v>1824</v>
      </c>
      <c r="AK925" s="53" t="s">
        <v>496</v>
      </c>
      <c r="AL925" s="53" t="s">
        <v>1830</v>
      </c>
      <c r="AM925" s="53" t="s">
        <v>1831</v>
      </c>
      <c r="AN925" s="53" t="s">
        <v>1769</v>
      </c>
      <c r="AO925" s="53" t="s">
        <v>641</v>
      </c>
    </row>
    <row r="926" spans="1:41" x14ac:dyDescent="0.25">
      <c r="A926" s="53" t="s">
        <v>20</v>
      </c>
      <c r="B926" s="53" t="s">
        <v>1929</v>
      </c>
      <c r="C926" s="53" t="s">
        <v>1930</v>
      </c>
      <c r="D926" s="53" t="s">
        <v>1931</v>
      </c>
      <c r="E926" s="53" t="s">
        <v>1932</v>
      </c>
      <c r="F926" s="53" t="s">
        <v>775</v>
      </c>
      <c r="G926" s="53" t="s">
        <v>1813</v>
      </c>
      <c r="H926" s="53" t="s">
        <v>775</v>
      </c>
      <c r="I926" s="53" t="s">
        <v>1813</v>
      </c>
      <c r="J926" s="53" t="s">
        <v>1891</v>
      </c>
      <c r="K926" s="53" t="s">
        <v>1933</v>
      </c>
      <c r="L926" s="53" t="s">
        <v>1934</v>
      </c>
      <c r="M926" s="53" t="s">
        <v>1816</v>
      </c>
      <c r="N926" s="53" t="s">
        <v>1817</v>
      </c>
      <c r="O926" s="53" t="s">
        <v>1818</v>
      </c>
      <c r="P926" s="53" t="s">
        <v>1819</v>
      </c>
      <c r="Q926" s="53" t="s">
        <v>1820</v>
      </c>
      <c r="R926" s="53" t="s">
        <v>1821</v>
      </c>
      <c r="S926" s="53" t="s">
        <v>1935</v>
      </c>
      <c r="T926" s="53" t="s">
        <v>1936</v>
      </c>
      <c r="U926" s="53" t="s">
        <v>1824</v>
      </c>
      <c r="V926" s="53" t="s">
        <v>1825</v>
      </c>
      <c r="W926" s="53" t="s">
        <v>1837</v>
      </c>
      <c r="X926" s="53" t="s">
        <v>1825</v>
      </c>
      <c r="Y926" s="53" t="s">
        <v>1827</v>
      </c>
      <c r="Z926" s="53">
        <v>24.35</v>
      </c>
      <c r="AA926" s="53">
        <v>24.35</v>
      </c>
      <c r="AB926" s="53">
        <v>0</v>
      </c>
      <c r="AC926" s="53">
        <v>24.35</v>
      </c>
      <c r="AD926" s="53">
        <v>0</v>
      </c>
      <c r="AE926" s="53">
        <v>0</v>
      </c>
      <c r="AF926" s="53" t="s">
        <v>1828</v>
      </c>
      <c r="AG926" s="53" t="s">
        <v>1891</v>
      </c>
      <c r="AH926" s="53" t="s">
        <v>1937</v>
      </c>
      <c r="AI926" s="53" t="s">
        <v>1829</v>
      </c>
      <c r="AJ926" s="53" t="s">
        <v>1824</v>
      </c>
      <c r="AK926" s="53" t="s">
        <v>496</v>
      </c>
      <c r="AL926" s="53" t="s">
        <v>1830</v>
      </c>
      <c r="AM926" s="53" t="s">
        <v>1831</v>
      </c>
      <c r="AN926" s="53" t="s">
        <v>1769</v>
      </c>
      <c r="AO926" s="53" t="s">
        <v>641</v>
      </c>
    </row>
    <row r="927" spans="1:41" x14ac:dyDescent="0.25">
      <c r="A927" s="53" t="s">
        <v>20</v>
      </c>
      <c r="B927" s="53" t="s">
        <v>1929</v>
      </c>
      <c r="C927" s="53" t="s">
        <v>1930</v>
      </c>
      <c r="D927" s="53" t="s">
        <v>1931</v>
      </c>
      <c r="E927" s="53" t="s">
        <v>1932</v>
      </c>
      <c r="F927" s="53" t="s">
        <v>775</v>
      </c>
      <c r="G927" s="53" t="s">
        <v>1813</v>
      </c>
      <c r="H927" s="53" t="s">
        <v>775</v>
      </c>
      <c r="I927" s="53" t="s">
        <v>1813</v>
      </c>
      <c r="J927" s="53" t="s">
        <v>1891</v>
      </c>
      <c r="K927" s="53" t="s">
        <v>1933</v>
      </c>
      <c r="L927" s="53" t="s">
        <v>1934</v>
      </c>
      <c r="M927" s="53" t="s">
        <v>1816</v>
      </c>
      <c r="N927" s="53" t="s">
        <v>1817</v>
      </c>
      <c r="O927" s="53" t="s">
        <v>1818</v>
      </c>
      <c r="P927" s="53" t="s">
        <v>1819</v>
      </c>
      <c r="Q927" s="53" t="s">
        <v>1820</v>
      </c>
      <c r="R927" s="53" t="s">
        <v>1821</v>
      </c>
      <c r="S927" s="53" t="s">
        <v>1935</v>
      </c>
      <c r="T927" s="53" t="s">
        <v>1936</v>
      </c>
      <c r="U927" s="53" t="s">
        <v>1824</v>
      </c>
      <c r="V927" s="53" t="s">
        <v>1825</v>
      </c>
      <c r="W927" s="53" t="s">
        <v>1838</v>
      </c>
      <c r="X927" s="53" t="s">
        <v>1825</v>
      </c>
      <c r="Y927" s="53" t="s">
        <v>1827</v>
      </c>
      <c r="Z927" s="53">
        <v>5.58</v>
      </c>
      <c r="AA927" s="53">
        <v>5.58</v>
      </c>
      <c r="AB927" s="53">
        <v>0</v>
      </c>
      <c r="AC927" s="53">
        <v>5.58</v>
      </c>
      <c r="AD927" s="53">
        <v>0</v>
      </c>
      <c r="AE927" s="53">
        <v>0</v>
      </c>
      <c r="AF927" s="53" t="s">
        <v>1828</v>
      </c>
      <c r="AG927" s="53" t="s">
        <v>1891</v>
      </c>
      <c r="AH927" s="53" t="s">
        <v>1937</v>
      </c>
      <c r="AI927" s="53" t="s">
        <v>1829</v>
      </c>
      <c r="AJ927" s="53" t="s">
        <v>1824</v>
      </c>
      <c r="AK927" s="53" t="s">
        <v>496</v>
      </c>
      <c r="AL927" s="53" t="s">
        <v>1830</v>
      </c>
      <c r="AM927" s="53" t="s">
        <v>1831</v>
      </c>
      <c r="AN927" s="53" t="s">
        <v>1769</v>
      </c>
      <c r="AO927" s="53" t="s">
        <v>641</v>
      </c>
    </row>
    <row r="928" spans="1:41" x14ac:dyDescent="0.25">
      <c r="A928" s="53" t="s">
        <v>20</v>
      </c>
      <c r="B928" s="53" t="s">
        <v>1989</v>
      </c>
      <c r="C928" s="53" t="s">
        <v>1990</v>
      </c>
      <c r="D928" s="53" t="s">
        <v>1991</v>
      </c>
      <c r="E928" s="53" t="s">
        <v>1992</v>
      </c>
      <c r="F928" s="53" t="s">
        <v>775</v>
      </c>
      <c r="G928" s="53" t="s">
        <v>1813</v>
      </c>
      <c r="H928" s="53" t="s">
        <v>775</v>
      </c>
      <c r="I928" s="53" t="s">
        <v>1813</v>
      </c>
      <c r="J928" s="53" t="s">
        <v>1891</v>
      </c>
      <c r="K928" s="53" t="s">
        <v>1892</v>
      </c>
      <c r="L928" s="53" t="s">
        <v>1993</v>
      </c>
      <c r="M928" s="53" t="s">
        <v>1816</v>
      </c>
      <c r="N928" s="53" t="s">
        <v>1817</v>
      </c>
      <c r="O928" s="53" t="s">
        <v>1818</v>
      </c>
      <c r="P928" s="53" t="s">
        <v>1819</v>
      </c>
      <c r="Q928" s="53" t="s">
        <v>1820</v>
      </c>
      <c r="R928" s="53" t="s">
        <v>1821</v>
      </c>
      <c r="S928" s="53" t="s">
        <v>1994</v>
      </c>
      <c r="T928" s="53" t="s">
        <v>1995</v>
      </c>
      <c r="U928" s="53" t="s">
        <v>1824</v>
      </c>
      <c r="V928" s="53" t="s">
        <v>1825</v>
      </c>
      <c r="W928" s="53" t="s">
        <v>1832</v>
      </c>
      <c r="X928" s="53" t="s">
        <v>1825</v>
      </c>
      <c r="Y928" s="53" t="s">
        <v>1827</v>
      </c>
      <c r="Z928" s="53">
        <v>12486.07</v>
      </c>
      <c r="AA928" s="53">
        <v>12486.07</v>
      </c>
      <c r="AB928" s="53">
        <v>0</v>
      </c>
      <c r="AC928" s="53">
        <v>12486.07</v>
      </c>
      <c r="AD928" s="53">
        <v>0</v>
      </c>
      <c r="AE928" s="53">
        <v>0</v>
      </c>
      <c r="AF928" s="53" t="s">
        <v>1828</v>
      </c>
      <c r="AG928" s="53" t="s">
        <v>1891</v>
      </c>
      <c r="AH928" s="53" t="s">
        <v>1892</v>
      </c>
      <c r="AI928" s="53" t="s">
        <v>1829</v>
      </c>
      <c r="AJ928" s="53" t="s">
        <v>1824</v>
      </c>
      <c r="AK928" s="53" t="s">
        <v>496</v>
      </c>
      <c r="AL928" s="53" t="s">
        <v>1830</v>
      </c>
      <c r="AM928" s="53" t="s">
        <v>1831</v>
      </c>
      <c r="AN928" s="53" t="s">
        <v>1769</v>
      </c>
      <c r="AO928" s="53" t="s">
        <v>641</v>
      </c>
    </row>
    <row r="929" spans="1:41" x14ac:dyDescent="0.25">
      <c r="A929" s="53" t="s">
        <v>20</v>
      </c>
      <c r="B929" s="53" t="s">
        <v>1989</v>
      </c>
      <c r="C929" s="53" t="s">
        <v>1990</v>
      </c>
      <c r="D929" s="53" t="s">
        <v>1991</v>
      </c>
      <c r="E929" s="53" t="s">
        <v>1992</v>
      </c>
      <c r="F929" s="53" t="s">
        <v>775</v>
      </c>
      <c r="G929" s="53" t="s">
        <v>1813</v>
      </c>
      <c r="H929" s="53" t="s">
        <v>775</v>
      </c>
      <c r="I929" s="53" t="s">
        <v>1813</v>
      </c>
      <c r="J929" s="53" t="s">
        <v>1891</v>
      </c>
      <c r="K929" s="53" t="s">
        <v>1892</v>
      </c>
      <c r="L929" s="53" t="s">
        <v>1993</v>
      </c>
      <c r="M929" s="53" t="s">
        <v>1816</v>
      </c>
      <c r="N929" s="53" t="s">
        <v>1817</v>
      </c>
      <c r="O929" s="53" t="s">
        <v>1818</v>
      </c>
      <c r="P929" s="53" t="s">
        <v>1819</v>
      </c>
      <c r="Q929" s="53" t="s">
        <v>1820</v>
      </c>
      <c r="R929" s="53" t="s">
        <v>1821</v>
      </c>
      <c r="S929" s="53" t="s">
        <v>1994</v>
      </c>
      <c r="T929" s="53" t="s">
        <v>1995</v>
      </c>
      <c r="U929" s="53" t="s">
        <v>1824</v>
      </c>
      <c r="V929" s="53" t="s">
        <v>1825</v>
      </c>
      <c r="W929" s="53" t="s">
        <v>1833</v>
      </c>
      <c r="X929" s="53" t="s">
        <v>1834</v>
      </c>
      <c r="Y929" s="53" t="s">
        <v>1827</v>
      </c>
      <c r="Z929" s="53">
        <v>83.74</v>
      </c>
      <c r="AA929" s="53">
        <v>83.74</v>
      </c>
      <c r="AB929" s="53">
        <v>0</v>
      </c>
      <c r="AC929" s="53">
        <v>83.74</v>
      </c>
      <c r="AD929" s="53">
        <v>0</v>
      </c>
      <c r="AE929" s="53">
        <v>0</v>
      </c>
      <c r="AF929" s="53" t="s">
        <v>1828</v>
      </c>
      <c r="AG929" s="53" t="s">
        <v>1891</v>
      </c>
      <c r="AH929" s="53" t="s">
        <v>1892</v>
      </c>
      <c r="AI929" s="53" t="s">
        <v>1829</v>
      </c>
      <c r="AJ929" s="53" t="s">
        <v>1824</v>
      </c>
      <c r="AK929" s="53" t="s">
        <v>496</v>
      </c>
      <c r="AL929" s="53" t="s">
        <v>1830</v>
      </c>
      <c r="AM929" s="53" t="s">
        <v>1831</v>
      </c>
      <c r="AN929" s="53" t="s">
        <v>1769</v>
      </c>
      <c r="AO929" s="53" t="s">
        <v>641</v>
      </c>
    </row>
    <row r="930" spans="1:41" x14ac:dyDescent="0.25">
      <c r="A930" s="53" t="s">
        <v>20</v>
      </c>
      <c r="B930" s="53" t="s">
        <v>1944</v>
      </c>
      <c r="C930" s="53" t="s">
        <v>1945</v>
      </c>
      <c r="D930" s="53" t="s">
        <v>1931</v>
      </c>
      <c r="E930" s="53" t="s">
        <v>1932</v>
      </c>
      <c r="F930" s="53" t="s">
        <v>775</v>
      </c>
      <c r="G930" s="53" t="s">
        <v>1813</v>
      </c>
      <c r="H930" s="53" t="s">
        <v>775</v>
      </c>
      <c r="I930" s="53" t="s">
        <v>1813</v>
      </c>
      <c r="J930" s="53" t="s">
        <v>1891</v>
      </c>
      <c r="K930" s="53" t="s">
        <v>1933</v>
      </c>
      <c r="L930" s="53" t="s">
        <v>1946</v>
      </c>
      <c r="M930" s="53" t="s">
        <v>1816</v>
      </c>
      <c r="N930" s="53" t="s">
        <v>1817</v>
      </c>
      <c r="O930" s="53" t="s">
        <v>1818</v>
      </c>
      <c r="P930" s="53" t="s">
        <v>1819</v>
      </c>
      <c r="Q930" s="53" t="s">
        <v>1820</v>
      </c>
      <c r="R930" s="53" t="s">
        <v>1821</v>
      </c>
      <c r="S930" s="53" t="s">
        <v>1982</v>
      </c>
      <c r="T930" s="53" t="s">
        <v>1983</v>
      </c>
      <c r="U930" s="53" t="s">
        <v>1824</v>
      </c>
      <c r="V930" s="53" t="s">
        <v>1825</v>
      </c>
      <c r="W930" s="53" t="s">
        <v>1856</v>
      </c>
      <c r="X930" s="53" t="s">
        <v>1857</v>
      </c>
      <c r="Y930" s="53" t="s">
        <v>1827</v>
      </c>
      <c r="Z930" s="53">
        <v>0.05</v>
      </c>
      <c r="AA930" s="53">
        <v>0.05</v>
      </c>
      <c r="AB930" s="53">
        <v>0</v>
      </c>
      <c r="AC930" s="53">
        <v>0.05</v>
      </c>
      <c r="AD930" s="53">
        <v>0</v>
      </c>
      <c r="AE930" s="53">
        <v>0</v>
      </c>
      <c r="AF930" s="53" t="s">
        <v>1949</v>
      </c>
      <c r="AG930" s="53" t="s">
        <v>1813</v>
      </c>
      <c r="AH930" s="53" t="s">
        <v>1813</v>
      </c>
      <c r="AI930" s="53" t="s">
        <v>1849</v>
      </c>
      <c r="AJ930" s="53" t="s">
        <v>1824</v>
      </c>
      <c r="AK930" s="53" t="s">
        <v>496</v>
      </c>
      <c r="AL930" s="53" t="s">
        <v>1830</v>
      </c>
      <c r="AM930" s="53" t="s">
        <v>1831</v>
      </c>
      <c r="AN930" s="53" t="s">
        <v>1769</v>
      </c>
      <c r="AO930" s="53" t="s">
        <v>641</v>
      </c>
    </row>
    <row r="931" spans="1:41" x14ac:dyDescent="0.25">
      <c r="A931" s="53" t="s">
        <v>20</v>
      </c>
      <c r="B931" s="53" t="s">
        <v>1944</v>
      </c>
      <c r="C931" s="53" t="s">
        <v>1945</v>
      </c>
      <c r="D931" s="53" t="s">
        <v>1931</v>
      </c>
      <c r="E931" s="53" t="s">
        <v>1932</v>
      </c>
      <c r="F931" s="53" t="s">
        <v>775</v>
      </c>
      <c r="G931" s="53" t="s">
        <v>1813</v>
      </c>
      <c r="H931" s="53" t="s">
        <v>775</v>
      </c>
      <c r="I931" s="53" t="s">
        <v>1813</v>
      </c>
      <c r="J931" s="53" t="s">
        <v>1891</v>
      </c>
      <c r="K931" s="53" t="s">
        <v>1933</v>
      </c>
      <c r="L931" s="53" t="s">
        <v>1946</v>
      </c>
      <c r="M931" s="53" t="s">
        <v>1816</v>
      </c>
      <c r="N931" s="53" t="s">
        <v>1817</v>
      </c>
      <c r="O931" s="53" t="s">
        <v>1818</v>
      </c>
      <c r="P931" s="53" t="s">
        <v>1819</v>
      </c>
      <c r="Q931" s="53" t="s">
        <v>1820</v>
      </c>
      <c r="R931" s="53" t="s">
        <v>1821</v>
      </c>
      <c r="S931" s="53" t="s">
        <v>1947</v>
      </c>
      <c r="T931" s="53" t="s">
        <v>1948</v>
      </c>
      <c r="U931" s="53" t="s">
        <v>1824</v>
      </c>
      <c r="V931" s="53" t="s">
        <v>1825</v>
      </c>
      <c r="W931" s="53" t="s">
        <v>1826</v>
      </c>
      <c r="X931" s="53" t="s">
        <v>1825</v>
      </c>
      <c r="Y931" s="53" t="s">
        <v>1827</v>
      </c>
      <c r="Z931" s="53">
        <v>54.52</v>
      </c>
      <c r="AA931" s="53">
        <v>54.52</v>
      </c>
      <c r="AB931" s="53">
        <v>0</v>
      </c>
      <c r="AC931" s="53">
        <v>54.52</v>
      </c>
      <c r="AD931" s="53">
        <v>0</v>
      </c>
      <c r="AE931" s="53">
        <v>0</v>
      </c>
      <c r="AF931" s="53" t="s">
        <v>1949</v>
      </c>
      <c r="AG931" s="53" t="s">
        <v>1813</v>
      </c>
      <c r="AH931" s="53" t="s">
        <v>1813</v>
      </c>
      <c r="AI931" s="53" t="s">
        <v>1849</v>
      </c>
      <c r="AJ931" s="53" t="s">
        <v>1824</v>
      </c>
      <c r="AK931" s="53" t="s">
        <v>496</v>
      </c>
      <c r="AL931" s="53" t="s">
        <v>1830</v>
      </c>
      <c r="AM931" s="53" t="s">
        <v>1831</v>
      </c>
      <c r="AN931" s="53" t="s">
        <v>1769</v>
      </c>
      <c r="AO931" s="53" t="s">
        <v>641</v>
      </c>
    </row>
    <row r="932" spans="1:41" x14ac:dyDescent="0.25">
      <c r="A932" s="53" t="s">
        <v>20</v>
      </c>
      <c r="B932" s="53" t="s">
        <v>1944</v>
      </c>
      <c r="C932" s="53" t="s">
        <v>1945</v>
      </c>
      <c r="D932" s="53" t="s">
        <v>1931</v>
      </c>
      <c r="E932" s="53" t="s">
        <v>1932</v>
      </c>
      <c r="F932" s="53" t="s">
        <v>775</v>
      </c>
      <c r="G932" s="53" t="s">
        <v>1813</v>
      </c>
      <c r="H932" s="53" t="s">
        <v>775</v>
      </c>
      <c r="I932" s="53" t="s">
        <v>1813</v>
      </c>
      <c r="J932" s="53" t="s">
        <v>1891</v>
      </c>
      <c r="K932" s="53" t="s">
        <v>1933</v>
      </c>
      <c r="L932" s="53" t="s">
        <v>1946</v>
      </c>
      <c r="M932" s="53" t="s">
        <v>1816</v>
      </c>
      <c r="N932" s="53" t="s">
        <v>1817</v>
      </c>
      <c r="O932" s="53" t="s">
        <v>1818</v>
      </c>
      <c r="P932" s="53" t="s">
        <v>1819</v>
      </c>
      <c r="Q932" s="53" t="s">
        <v>1820</v>
      </c>
      <c r="R932" s="53" t="s">
        <v>1821</v>
      </c>
      <c r="S932" s="53" t="s">
        <v>1947</v>
      </c>
      <c r="T932" s="53" t="s">
        <v>1948</v>
      </c>
      <c r="U932" s="53" t="s">
        <v>1824</v>
      </c>
      <c r="V932" s="53" t="s">
        <v>1825</v>
      </c>
      <c r="W932" s="53" t="s">
        <v>1832</v>
      </c>
      <c r="X932" s="53" t="s">
        <v>1825</v>
      </c>
      <c r="Y932" s="53" t="s">
        <v>1827</v>
      </c>
      <c r="Z932" s="53">
        <v>28.06</v>
      </c>
      <c r="AA932" s="53">
        <v>28.06</v>
      </c>
      <c r="AB932" s="53">
        <v>0</v>
      </c>
      <c r="AC932" s="53">
        <v>28.06</v>
      </c>
      <c r="AD932" s="53">
        <v>0</v>
      </c>
      <c r="AE932" s="53">
        <v>0</v>
      </c>
      <c r="AF932" s="53" t="s">
        <v>1949</v>
      </c>
      <c r="AG932" s="53" t="s">
        <v>1813</v>
      </c>
      <c r="AH932" s="53" t="s">
        <v>1813</v>
      </c>
      <c r="AI932" s="53" t="s">
        <v>1849</v>
      </c>
      <c r="AJ932" s="53" t="s">
        <v>1824</v>
      </c>
      <c r="AK932" s="53" t="s">
        <v>496</v>
      </c>
      <c r="AL932" s="53" t="s">
        <v>1830</v>
      </c>
      <c r="AM932" s="53" t="s">
        <v>1831</v>
      </c>
      <c r="AN932" s="53" t="s">
        <v>1769</v>
      </c>
      <c r="AO932" s="53" t="s">
        <v>641</v>
      </c>
    </row>
    <row r="933" spans="1:41" x14ac:dyDescent="0.25">
      <c r="A933" s="53" t="s">
        <v>20</v>
      </c>
      <c r="B933" s="53" t="s">
        <v>1944</v>
      </c>
      <c r="C933" s="53" t="s">
        <v>1945</v>
      </c>
      <c r="D933" s="53" t="s">
        <v>1931</v>
      </c>
      <c r="E933" s="53" t="s">
        <v>1932</v>
      </c>
      <c r="F933" s="53" t="s">
        <v>775</v>
      </c>
      <c r="G933" s="53" t="s">
        <v>1813</v>
      </c>
      <c r="H933" s="53" t="s">
        <v>775</v>
      </c>
      <c r="I933" s="53" t="s">
        <v>1813</v>
      </c>
      <c r="J933" s="53" t="s">
        <v>1891</v>
      </c>
      <c r="K933" s="53" t="s">
        <v>1933</v>
      </c>
      <c r="L933" s="53" t="s">
        <v>1946</v>
      </c>
      <c r="M933" s="53" t="s">
        <v>1816</v>
      </c>
      <c r="N933" s="53" t="s">
        <v>1817</v>
      </c>
      <c r="O933" s="53" t="s">
        <v>1818</v>
      </c>
      <c r="P933" s="53" t="s">
        <v>1819</v>
      </c>
      <c r="Q933" s="53" t="s">
        <v>1820</v>
      </c>
      <c r="R933" s="53" t="s">
        <v>1821</v>
      </c>
      <c r="S933" s="53" t="s">
        <v>1947</v>
      </c>
      <c r="T933" s="53" t="s">
        <v>1948</v>
      </c>
      <c r="U933" s="53" t="s">
        <v>1824</v>
      </c>
      <c r="V933" s="53" t="s">
        <v>1825</v>
      </c>
      <c r="W933" s="53" t="s">
        <v>1833</v>
      </c>
      <c r="X933" s="53" t="s">
        <v>1835</v>
      </c>
      <c r="Y933" s="53" t="s">
        <v>1827</v>
      </c>
      <c r="Z933" s="53">
        <v>0.94</v>
      </c>
      <c r="AA933" s="53">
        <v>0.94</v>
      </c>
      <c r="AB933" s="53">
        <v>0</v>
      </c>
      <c r="AC933" s="53">
        <v>0.94</v>
      </c>
      <c r="AD933" s="53">
        <v>0</v>
      </c>
      <c r="AE933" s="53">
        <v>0</v>
      </c>
      <c r="AF933" s="53" t="s">
        <v>1949</v>
      </c>
      <c r="AG933" s="53" t="s">
        <v>1813</v>
      </c>
      <c r="AH933" s="53" t="s">
        <v>1813</v>
      </c>
      <c r="AI933" s="53" t="s">
        <v>1849</v>
      </c>
      <c r="AJ933" s="53" t="s">
        <v>1824</v>
      </c>
      <c r="AK933" s="53" t="s">
        <v>496</v>
      </c>
      <c r="AL933" s="53" t="s">
        <v>1830</v>
      </c>
      <c r="AM933" s="53" t="s">
        <v>1831</v>
      </c>
      <c r="AN933" s="53" t="s">
        <v>1769</v>
      </c>
      <c r="AO933" s="53" t="s">
        <v>641</v>
      </c>
    </row>
    <row r="934" spans="1:41" x14ac:dyDescent="0.25">
      <c r="A934" s="53" t="s">
        <v>20</v>
      </c>
      <c r="B934" s="53" t="s">
        <v>1944</v>
      </c>
      <c r="C934" s="53" t="s">
        <v>1945</v>
      </c>
      <c r="D934" s="53" t="s">
        <v>1931</v>
      </c>
      <c r="E934" s="53" t="s">
        <v>1932</v>
      </c>
      <c r="F934" s="53" t="s">
        <v>775</v>
      </c>
      <c r="G934" s="53" t="s">
        <v>1813</v>
      </c>
      <c r="H934" s="53" t="s">
        <v>775</v>
      </c>
      <c r="I934" s="53" t="s">
        <v>1813</v>
      </c>
      <c r="J934" s="53" t="s">
        <v>1891</v>
      </c>
      <c r="K934" s="53" t="s">
        <v>1933</v>
      </c>
      <c r="L934" s="53" t="s">
        <v>1946</v>
      </c>
      <c r="M934" s="53" t="s">
        <v>1816</v>
      </c>
      <c r="N934" s="53" t="s">
        <v>1817</v>
      </c>
      <c r="O934" s="53" t="s">
        <v>1818</v>
      </c>
      <c r="P934" s="53" t="s">
        <v>1819</v>
      </c>
      <c r="Q934" s="53" t="s">
        <v>1820</v>
      </c>
      <c r="R934" s="53" t="s">
        <v>1821</v>
      </c>
      <c r="S934" s="53" t="s">
        <v>1947</v>
      </c>
      <c r="T934" s="53" t="s">
        <v>1948</v>
      </c>
      <c r="U934" s="53" t="s">
        <v>1824</v>
      </c>
      <c r="V934" s="53" t="s">
        <v>1825</v>
      </c>
      <c r="W934" s="53" t="s">
        <v>1837</v>
      </c>
      <c r="X934" s="53" t="s">
        <v>1825</v>
      </c>
      <c r="Y934" s="53" t="s">
        <v>1827</v>
      </c>
      <c r="Z934" s="53">
        <v>23.59</v>
      </c>
      <c r="AA934" s="53">
        <v>23.59</v>
      </c>
      <c r="AB934" s="53">
        <v>0</v>
      </c>
      <c r="AC934" s="53">
        <v>23.59</v>
      </c>
      <c r="AD934" s="53">
        <v>0</v>
      </c>
      <c r="AE934" s="53">
        <v>0</v>
      </c>
      <c r="AF934" s="53" t="s">
        <v>1949</v>
      </c>
      <c r="AG934" s="53" t="s">
        <v>1813</v>
      </c>
      <c r="AH934" s="53" t="s">
        <v>1813</v>
      </c>
      <c r="AI934" s="53" t="s">
        <v>1849</v>
      </c>
      <c r="AJ934" s="53" t="s">
        <v>1824</v>
      </c>
      <c r="AK934" s="53" t="s">
        <v>496</v>
      </c>
      <c r="AL934" s="53" t="s">
        <v>1830</v>
      </c>
      <c r="AM934" s="53" t="s">
        <v>1831</v>
      </c>
      <c r="AN934" s="53" t="s">
        <v>1769</v>
      </c>
      <c r="AO934" s="53" t="s">
        <v>641</v>
      </c>
    </row>
    <row r="935" spans="1:41" x14ac:dyDescent="0.25">
      <c r="A935" s="53" t="s">
        <v>20</v>
      </c>
      <c r="B935" s="53" t="s">
        <v>1944</v>
      </c>
      <c r="C935" s="53" t="s">
        <v>1945</v>
      </c>
      <c r="D935" s="53" t="s">
        <v>1931</v>
      </c>
      <c r="E935" s="53" t="s">
        <v>1932</v>
      </c>
      <c r="F935" s="53" t="s">
        <v>775</v>
      </c>
      <c r="G935" s="53" t="s">
        <v>1813</v>
      </c>
      <c r="H935" s="53" t="s">
        <v>775</v>
      </c>
      <c r="I935" s="53" t="s">
        <v>1813</v>
      </c>
      <c r="J935" s="53" t="s">
        <v>1891</v>
      </c>
      <c r="K935" s="53" t="s">
        <v>1933</v>
      </c>
      <c r="L935" s="53" t="s">
        <v>1946</v>
      </c>
      <c r="M935" s="53" t="s">
        <v>1816</v>
      </c>
      <c r="N935" s="53" t="s">
        <v>1817</v>
      </c>
      <c r="O935" s="53" t="s">
        <v>1818</v>
      </c>
      <c r="P935" s="53" t="s">
        <v>1819</v>
      </c>
      <c r="Q935" s="53" t="s">
        <v>1820</v>
      </c>
      <c r="R935" s="53" t="s">
        <v>1821</v>
      </c>
      <c r="S935" s="53" t="s">
        <v>1947</v>
      </c>
      <c r="T935" s="53" t="s">
        <v>1948</v>
      </c>
      <c r="U935" s="53" t="s">
        <v>1824</v>
      </c>
      <c r="V935" s="53" t="s">
        <v>1825</v>
      </c>
      <c r="W935" s="53" t="s">
        <v>1838</v>
      </c>
      <c r="X935" s="53" t="s">
        <v>1825</v>
      </c>
      <c r="Y935" s="53" t="s">
        <v>1827</v>
      </c>
      <c r="Z935" s="53">
        <v>6.7</v>
      </c>
      <c r="AA935" s="53">
        <v>6.7</v>
      </c>
      <c r="AB935" s="53">
        <v>0</v>
      </c>
      <c r="AC935" s="53">
        <v>6.7</v>
      </c>
      <c r="AD935" s="53">
        <v>0</v>
      </c>
      <c r="AE935" s="53">
        <v>0</v>
      </c>
      <c r="AF935" s="53" t="s">
        <v>1949</v>
      </c>
      <c r="AG935" s="53" t="s">
        <v>1813</v>
      </c>
      <c r="AH935" s="53" t="s">
        <v>1813</v>
      </c>
      <c r="AI935" s="53" t="s">
        <v>1849</v>
      </c>
      <c r="AJ935" s="53" t="s">
        <v>1824</v>
      </c>
      <c r="AK935" s="53" t="s">
        <v>496</v>
      </c>
      <c r="AL935" s="53" t="s">
        <v>1830</v>
      </c>
      <c r="AM935" s="53" t="s">
        <v>1831</v>
      </c>
      <c r="AN935" s="53" t="s">
        <v>1769</v>
      </c>
      <c r="AO935" s="53" t="s">
        <v>641</v>
      </c>
    </row>
    <row r="936" spans="1:41" x14ac:dyDescent="0.25">
      <c r="A936" s="53" t="s">
        <v>19</v>
      </c>
      <c r="B936" s="53" t="s">
        <v>1960</v>
      </c>
      <c r="C936" s="53" t="s">
        <v>1961</v>
      </c>
      <c r="D936" s="53" t="s">
        <v>1852</v>
      </c>
      <c r="E936" s="53" t="s">
        <v>510</v>
      </c>
      <c r="F936" s="53" t="s">
        <v>775</v>
      </c>
      <c r="G936" s="53" t="s">
        <v>1813</v>
      </c>
      <c r="H936" s="53" t="s">
        <v>775</v>
      </c>
      <c r="I936" s="53" t="s">
        <v>1813</v>
      </c>
      <c r="J936" s="53" t="s">
        <v>1814</v>
      </c>
      <c r="K936" s="53" t="s">
        <v>780</v>
      </c>
      <c r="L936" s="53" t="s">
        <v>1962</v>
      </c>
      <c r="M936" s="53" t="s">
        <v>1816</v>
      </c>
      <c r="N936" s="53" t="s">
        <v>1817</v>
      </c>
      <c r="O936" s="53" t="s">
        <v>1818</v>
      </c>
      <c r="P936" s="53" t="s">
        <v>1819</v>
      </c>
      <c r="Q936" s="53" t="s">
        <v>1820</v>
      </c>
      <c r="R936" s="53" t="s">
        <v>1821</v>
      </c>
      <c r="S936" s="53" t="s">
        <v>1963</v>
      </c>
      <c r="T936" s="53" t="s">
        <v>1964</v>
      </c>
      <c r="U936" s="53" t="s">
        <v>1824</v>
      </c>
      <c r="V936" s="53" t="s">
        <v>1825</v>
      </c>
      <c r="W936" s="53" t="s">
        <v>1856</v>
      </c>
      <c r="X936" s="53" t="s">
        <v>1857</v>
      </c>
      <c r="Y936" s="53" t="s">
        <v>1827</v>
      </c>
      <c r="Z936" s="53">
        <v>508.76</v>
      </c>
      <c r="AA936" s="53">
        <v>508.76</v>
      </c>
      <c r="AB936" s="53">
        <v>0</v>
      </c>
      <c r="AC936" s="53">
        <v>508.76</v>
      </c>
      <c r="AD936" s="53">
        <v>0</v>
      </c>
      <c r="AE936" s="53">
        <v>0</v>
      </c>
      <c r="AF936" s="53" t="s">
        <v>1828</v>
      </c>
      <c r="AG936" s="53" t="s">
        <v>1814</v>
      </c>
      <c r="AH936" s="53" t="s">
        <v>780</v>
      </c>
      <c r="AI936" s="53" t="s">
        <v>1829</v>
      </c>
      <c r="AJ936" s="53" t="s">
        <v>1824</v>
      </c>
      <c r="AK936" s="53" t="s">
        <v>496</v>
      </c>
      <c r="AL936" s="53" t="s">
        <v>1830</v>
      </c>
      <c r="AM936" s="53" t="s">
        <v>1831</v>
      </c>
      <c r="AN936" s="53" t="s">
        <v>1770</v>
      </c>
      <c r="AO936" s="53" t="s">
        <v>641</v>
      </c>
    </row>
    <row r="937" spans="1:41" x14ac:dyDescent="0.25">
      <c r="A937" s="53" t="s">
        <v>19</v>
      </c>
      <c r="B937" s="53" t="s">
        <v>1809</v>
      </c>
      <c r="C937" s="53" t="s">
        <v>1810</v>
      </c>
      <c r="D937" s="53" t="s">
        <v>1811</v>
      </c>
      <c r="E937" s="53" t="s">
        <v>1812</v>
      </c>
      <c r="F937" s="53" t="s">
        <v>775</v>
      </c>
      <c r="G937" s="53" t="s">
        <v>1813</v>
      </c>
      <c r="H937" s="53" t="s">
        <v>775</v>
      </c>
      <c r="I937" s="53" t="s">
        <v>1813</v>
      </c>
      <c r="J937" s="53" t="s">
        <v>1814</v>
      </c>
      <c r="K937" s="53" t="s">
        <v>780</v>
      </c>
      <c r="L937" s="53" t="s">
        <v>1815</v>
      </c>
      <c r="M937" s="53" t="s">
        <v>1816</v>
      </c>
      <c r="N937" s="53" t="s">
        <v>1817</v>
      </c>
      <c r="O937" s="53" t="s">
        <v>1818</v>
      </c>
      <c r="P937" s="53" t="s">
        <v>1819</v>
      </c>
      <c r="Q937" s="53" t="s">
        <v>1820</v>
      </c>
      <c r="R937" s="53" t="s">
        <v>1821</v>
      </c>
      <c r="S937" s="53" t="s">
        <v>1822</v>
      </c>
      <c r="T937" s="53" t="s">
        <v>1823</v>
      </c>
      <c r="U937" s="53" t="s">
        <v>1824</v>
      </c>
      <c r="V937" s="53" t="s">
        <v>1825</v>
      </c>
      <c r="W937" s="53" t="s">
        <v>1826</v>
      </c>
      <c r="X937" s="53" t="s">
        <v>1825</v>
      </c>
      <c r="Y937" s="53" t="s">
        <v>1827</v>
      </c>
      <c r="Z937" s="53">
        <v>383.22</v>
      </c>
      <c r="AA937" s="53">
        <v>383.22</v>
      </c>
      <c r="AB937" s="53">
        <v>0</v>
      </c>
      <c r="AC937" s="53">
        <v>383.22</v>
      </c>
      <c r="AD937" s="53">
        <v>0</v>
      </c>
      <c r="AE937" s="53">
        <v>0</v>
      </c>
      <c r="AF937" s="53" t="s">
        <v>1828</v>
      </c>
      <c r="AG937" s="53" t="s">
        <v>1814</v>
      </c>
      <c r="AH937" s="53" t="s">
        <v>780</v>
      </c>
      <c r="AI937" s="53" t="s">
        <v>1829</v>
      </c>
      <c r="AJ937" s="53" t="s">
        <v>1824</v>
      </c>
      <c r="AK937" s="53" t="s">
        <v>496</v>
      </c>
      <c r="AL937" s="53" t="s">
        <v>1830</v>
      </c>
      <c r="AM937" s="53" t="s">
        <v>1831</v>
      </c>
      <c r="AN937" s="53" t="s">
        <v>1770</v>
      </c>
      <c r="AO937" s="53" t="s">
        <v>641</v>
      </c>
    </row>
    <row r="938" spans="1:41" x14ac:dyDescent="0.25">
      <c r="A938" s="53" t="s">
        <v>19</v>
      </c>
      <c r="B938" s="53" t="s">
        <v>1809</v>
      </c>
      <c r="C938" s="53" t="s">
        <v>1810</v>
      </c>
      <c r="D938" s="53" t="s">
        <v>1811</v>
      </c>
      <c r="E938" s="53" t="s">
        <v>1812</v>
      </c>
      <c r="F938" s="53" t="s">
        <v>775</v>
      </c>
      <c r="G938" s="53" t="s">
        <v>1813</v>
      </c>
      <c r="H938" s="53" t="s">
        <v>775</v>
      </c>
      <c r="I938" s="53" t="s">
        <v>1813</v>
      </c>
      <c r="J938" s="53" t="s">
        <v>1814</v>
      </c>
      <c r="K938" s="53" t="s">
        <v>780</v>
      </c>
      <c r="L938" s="53" t="s">
        <v>1815</v>
      </c>
      <c r="M938" s="53" t="s">
        <v>1816</v>
      </c>
      <c r="N938" s="53" t="s">
        <v>1817</v>
      </c>
      <c r="O938" s="53" t="s">
        <v>1818</v>
      </c>
      <c r="P938" s="53" t="s">
        <v>1819</v>
      </c>
      <c r="Q938" s="53" t="s">
        <v>1820</v>
      </c>
      <c r="R938" s="53" t="s">
        <v>1821</v>
      </c>
      <c r="S938" s="53" t="s">
        <v>1822</v>
      </c>
      <c r="T938" s="53" t="s">
        <v>1823</v>
      </c>
      <c r="U938" s="53" t="s">
        <v>1824</v>
      </c>
      <c r="V938" s="53" t="s">
        <v>1825</v>
      </c>
      <c r="W938" s="53" t="s">
        <v>1832</v>
      </c>
      <c r="X938" s="53" t="s">
        <v>1825</v>
      </c>
      <c r="Y938" s="53" t="s">
        <v>1827</v>
      </c>
      <c r="Z938" s="53">
        <v>9627.59</v>
      </c>
      <c r="AA938" s="53">
        <v>9627.59</v>
      </c>
      <c r="AB938" s="53">
        <v>0</v>
      </c>
      <c r="AC938" s="53">
        <v>9627.59</v>
      </c>
      <c r="AD938" s="53">
        <v>0</v>
      </c>
      <c r="AE938" s="53">
        <v>0</v>
      </c>
      <c r="AF938" s="53" t="s">
        <v>1828</v>
      </c>
      <c r="AG938" s="53" t="s">
        <v>1814</v>
      </c>
      <c r="AH938" s="53" t="s">
        <v>780</v>
      </c>
      <c r="AI938" s="53" t="s">
        <v>1829</v>
      </c>
      <c r="AJ938" s="53" t="s">
        <v>1824</v>
      </c>
      <c r="AK938" s="53" t="s">
        <v>496</v>
      </c>
      <c r="AL938" s="53" t="s">
        <v>1830</v>
      </c>
      <c r="AM938" s="53" t="s">
        <v>1831</v>
      </c>
      <c r="AN938" s="53" t="s">
        <v>1770</v>
      </c>
      <c r="AO938" s="53" t="s">
        <v>641</v>
      </c>
    </row>
    <row r="939" spans="1:41" x14ac:dyDescent="0.25">
      <c r="A939" s="53" t="s">
        <v>19</v>
      </c>
      <c r="B939" s="53" t="s">
        <v>1809</v>
      </c>
      <c r="C939" s="53" t="s">
        <v>1810</v>
      </c>
      <c r="D939" s="53" t="s">
        <v>1811</v>
      </c>
      <c r="E939" s="53" t="s">
        <v>1812</v>
      </c>
      <c r="F939" s="53" t="s">
        <v>775</v>
      </c>
      <c r="G939" s="53" t="s">
        <v>1813</v>
      </c>
      <c r="H939" s="53" t="s">
        <v>775</v>
      </c>
      <c r="I939" s="53" t="s">
        <v>1813</v>
      </c>
      <c r="J939" s="53" t="s">
        <v>1814</v>
      </c>
      <c r="K939" s="53" t="s">
        <v>780</v>
      </c>
      <c r="L939" s="53" t="s">
        <v>1815</v>
      </c>
      <c r="M939" s="53" t="s">
        <v>1816</v>
      </c>
      <c r="N939" s="53" t="s">
        <v>1817</v>
      </c>
      <c r="O939" s="53" t="s">
        <v>1818</v>
      </c>
      <c r="P939" s="53" t="s">
        <v>1819</v>
      </c>
      <c r="Q939" s="53" t="s">
        <v>1820</v>
      </c>
      <c r="R939" s="53" t="s">
        <v>1821</v>
      </c>
      <c r="S939" s="53" t="s">
        <v>1822</v>
      </c>
      <c r="T939" s="53" t="s">
        <v>1823</v>
      </c>
      <c r="U939" s="53" t="s">
        <v>1824</v>
      </c>
      <c r="V939" s="53" t="s">
        <v>1825</v>
      </c>
      <c r="W939" s="53" t="s">
        <v>1833</v>
      </c>
      <c r="X939" s="53" t="s">
        <v>1834</v>
      </c>
      <c r="Y939" s="53" t="s">
        <v>1827</v>
      </c>
      <c r="Z939" s="53">
        <v>760.2</v>
      </c>
      <c r="AA939" s="53">
        <v>760.2</v>
      </c>
      <c r="AB939" s="53">
        <v>0</v>
      </c>
      <c r="AC939" s="53">
        <v>760.2</v>
      </c>
      <c r="AD939" s="53">
        <v>0</v>
      </c>
      <c r="AE939" s="53">
        <v>0</v>
      </c>
      <c r="AF939" s="53" t="s">
        <v>1828</v>
      </c>
      <c r="AG939" s="53" t="s">
        <v>1814</v>
      </c>
      <c r="AH939" s="53" t="s">
        <v>780</v>
      </c>
      <c r="AI939" s="53" t="s">
        <v>1829</v>
      </c>
      <c r="AJ939" s="53" t="s">
        <v>1824</v>
      </c>
      <c r="AK939" s="53" t="s">
        <v>496</v>
      </c>
      <c r="AL939" s="53" t="s">
        <v>1830</v>
      </c>
      <c r="AM939" s="53" t="s">
        <v>1831</v>
      </c>
      <c r="AN939" s="53" t="s">
        <v>1770</v>
      </c>
      <c r="AO939" s="53" t="s">
        <v>641</v>
      </c>
    </row>
    <row r="940" spans="1:41" x14ac:dyDescent="0.25">
      <c r="A940" s="53" t="s">
        <v>19</v>
      </c>
      <c r="B940" s="53" t="s">
        <v>1809</v>
      </c>
      <c r="C940" s="53" t="s">
        <v>1810</v>
      </c>
      <c r="D940" s="53" t="s">
        <v>1811</v>
      </c>
      <c r="E940" s="53" t="s">
        <v>1812</v>
      </c>
      <c r="F940" s="53" t="s">
        <v>775</v>
      </c>
      <c r="G940" s="53" t="s">
        <v>1813</v>
      </c>
      <c r="H940" s="53" t="s">
        <v>775</v>
      </c>
      <c r="I940" s="53" t="s">
        <v>1813</v>
      </c>
      <c r="J940" s="53" t="s">
        <v>1814</v>
      </c>
      <c r="K940" s="53" t="s">
        <v>780</v>
      </c>
      <c r="L940" s="53" t="s">
        <v>1815</v>
      </c>
      <c r="M940" s="53" t="s">
        <v>1816</v>
      </c>
      <c r="N940" s="53" t="s">
        <v>1817</v>
      </c>
      <c r="O940" s="53" t="s">
        <v>1818</v>
      </c>
      <c r="P940" s="53" t="s">
        <v>1819</v>
      </c>
      <c r="Q940" s="53" t="s">
        <v>1820</v>
      </c>
      <c r="R940" s="53" t="s">
        <v>1821</v>
      </c>
      <c r="S940" s="53" t="s">
        <v>1822</v>
      </c>
      <c r="T940" s="53" t="s">
        <v>1823</v>
      </c>
      <c r="U940" s="53" t="s">
        <v>1824</v>
      </c>
      <c r="V940" s="53" t="s">
        <v>1825</v>
      </c>
      <c r="W940" s="53" t="s">
        <v>1833</v>
      </c>
      <c r="X940" s="53" t="s">
        <v>1835</v>
      </c>
      <c r="Y940" s="53" t="s">
        <v>1827</v>
      </c>
      <c r="Z940" s="53">
        <v>200.59</v>
      </c>
      <c r="AA940" s="53">
        <v>200.59</v>
      </c>
      <c r="AB940" s="53">
        <v>0</v>
      </c>
      <c r="AC940" s="53">
        <v>200.59</v>
      </c>
      <c r="AD940" s="53">
        <v>0</v>
      </c>
      <c r="AE940" s="53">
        <v>0</v>
      </c>
      <c r="AF940" s="53" t="s">
        <v>1828</v>
      </c>
      <c r="AG940" s="53" t="s">
        <v>1814</v>
      </c>
      <c r="AH940" s="53" t="s">
        <v>780</v>
      </c>
      <c r="AI940" s="53" t="s">
        <v>1829</v>
      </c>
      <c r="AJ940" s="53" t="s">
        <v>1824</v>
      </c>
      <c r="AK940" s="53" t="s">
        <v>496</v>
      </c>
      <c r="AL940" s="53" t="s">
        <v>1830</v>
      </c>
      <c r="AM940" s="53" t="s">
        <v>1831</v>
      </c>
      <c r="AN940" s="53" t="s">
        <v>1770</v>
      </c>
      <c r="AO940" s="53" t="s">
        <v>641</v>
      </c>
    </row>
    <row r="941" spans="1:41" x14ac:dyDescent="0.25">
      <c r="A941" s="53" t="s">
        <v>19</v>
      </c>
      <c r="B941" s="53" t="s">
        <v>1809</v>
      </c>
      <c r="C941" s="53" t="s">
        <v>1810</v>
      </c>
      <c r="D941" s="53" t="s">
        <v>1811</v>
      </c>
      <c r="E941" s="53" t="s">
        <v>1812</v>
      </c>
      <c r="F941" s="53" t="s">
        <v>775</v>
      </c>
      <c r="G941" s="53" t="s">
        <v>1813</v>
      </c>
      <c r="H941" s="53" t="s">
        <v>775</v>
      </c>
      <c r="I941" s="53" t="s">
        <v>1813</v>
      </c>
      <c r="J941" s="53" t="s">
        <v>1814</v>
      </c>
      <c r="K941" s="53" t="s">
        <v>780</v>
      </c>
      <c r="L941" s="53" t="s">
        <v>1815</v>
      </c>
      <c r="M941" s="53" t="s">
        <v>1816</v>
      </c>
      <c r="N941" s="53" t="s">
        <v>1817</v>
      </c>
      <c r="O941" s="53" t="s">
        <v>1818</v>
      </c>
      <c r="P941" s="53" t="s">
        <v>1819</v>
      </c>
      <c r="Q941" s="53" t="s">
        <v>1820</v>
      </c>
      <c r="R941" s="53" t="s">
        <v>1821</v>
      </c>
      <c r="S941" s="53" t="s">
        <v>1822</v>
      </c>
      <c r="T941" s="53" t="s">
        <v>1823</v>
      </c>
      <c r="U941" s="53" t="s">
        <v>1824</v>
      </c>
      <c r="V941" s="53" t="s">
        <v>1825</v>
      </c>
      <c r="W941" s="53" t="s">
        <v>1836</v>
      </c>
      <c r="X941" s="53" t="s">
        <v>1825</v>
      </c>
      <c r="Y941" s="53" t="s">
        <v>1827</v>
      </c>
      <c r="Z941" s="53">
        <v>10.9</v>
      </c>
      <c r="AA941" s="53">
        <v>10.9</v>
      </c>
      <c r="AB941" s="53">
        <v>0</v>
      </c>
      <c r="AC941" s="53">
        <v>10.9</v>
      </c>
      <c r="AD941" s="53">
        <v>0</v>
      </c>
      <c r="AE941" s="53">
        <v>0</v>
      </c>
      <c r="AF941" s="53" t="s">
        <v>1828</v>
      </c>
      <c r="AG941" s="53" t="s">
        <v>1814</v>
      </c>
      <c r="AH941" s="53" t="s">
        <v>780</v>
      </c>
      <c r="AI941" s="53" t="s">
        <v>1829</v>
      </c>
      <c r="AJ941" s="53" t="s">
        <v>1824</v>
      </c>
      <c r="AK941" s="53" t="s">
        <v>496</v>
      </c>
      <c r="AL941" s="53" t="s">
        <v>1830</v>
      </c>
      <c r="AM941" s="53" t="s">
        <v>1831</v>
      </c>
      <c r="AN941" s="53" t="s">
        <v>1770</v>
      </c>
      <c r="AO941" s="53" t="s">
        <v>641</v>
      </c>
    </row>
    <row r="942" spans="1:41" x14ac:dyDescent="0.25">
      <c r="A942" s="53" t="s">
        <v>19</v>
      </c>
      <c r="B942" s="53" t="s">
        <v>1809</v>
      </c>
      <c r="C942" s="53" t="s">
        <v>1810</v>
      </c>
      <c r="D942" s="53" t="s">
        <v>1811</v>
      </c>
      <c r="E942" s="53" t="s">
        <v>1812</v>
      </c>
      <c r="F942" s="53" t="s">
        <v>775</v>
      </c>
      <c r="G942" s="53" t="s">
        <v>1813</v>
      </c>
      <c r="H942" s="53" t="s">
        <v>775</v>
      </c>
      <c r="I942" s="53" t="s">
        <v>1813</v>
      </c>
      <c r="J942" s="53" t="s">
        <v>1814</v>
      </c>
      <c r="K942" s="53" t="s">
        <v>780</v>
      </c>
      <c r="L942" s="53" t="s">
        <v>1815</v>
      </c>
      <c r="M942" s="53" t="s">
        <v>1816</v>
      </c>
      <c r="N942" s="53" t="s">
        <v>1817</v>
      </c>
      <c r="O942" s="53" t="s">
        <v>1818</v>
      </c>
      <c r="P942" s="53" t="s">
        <v>1819</v>
      </c>
      <c r="Q942" s="53" t="s">
        <v>1820</v>
      </c>
      <c r="R942" s="53" t="s">
        <v>1821</v>
      </c>
      <c r="S942" s="53" t="s">
        <v>1822</v>
      </c>
      <c r="T942" s="53" t="s">
        <v>1823</v>
      </c>
      <c r="U942" s="53" t="s">
        <v>1824</v>
      </c>
      <c r="V942" s="53" t="s">
        <v>1825</v>
      </c>
      <c r="W942" s="53" t="s">
        <v>1837</v>
      </c>
      <c r="X942" s="53" t="s">
        <v>1825</v>
      </c>
      <c r="Y942" s="53" t="s">
        <v>1827</v>
      </c>
      <c r="Z942" s="53">
        <v>403.58</v>
      </c>
      <c r="AA942" s="53">
        <v>403.58</v>
      </c>
      <c r="AB942" s="53">
        <v>0</v>
      </c>
      <c r="AC942" s="53">
        <v>403.58</v>
      </c>
      <c r="AD942" s="53">
        <v>0</v>
      </c>
      <c r="AE942" s="53">
        <v>0</v>
      </c>
      <c r="AF942" s="53" t="s">
        <v>1828</v>
      </c>
      <c r="AG942" s="53" t="s">
        <v>1814</v>
      </c>
      <c r="AH942" s="53" t="s">
        <v>780</v>
      </c>
      <c r="AI942" s="53" t="s">
        <v>1829</v>
      </c>
      <c r="AJ942" s="53" t="s">
        <v>1824</v>
      </c>
      <c r="AK942" s="53" t="s">
        <v>496</v>
      </c>
      <c r="AL942" s="53" t="s">
        <v>1830</v>
      </c>
      <c r="AM942" s="53" t="s">
        <v>1831</v>
      </c>
      <c r="AN942" s="53" t="s">
        <v>1770</v>
      </c>
      <c r="AO942" s="53" t="s">
        <v>641</v>
      </c>
    </row>
    <row r="943" spans="1:41" x14ac:dyDescent="0.25">
      <c r="A943" s="53" t="s">
        <v>19</v>
      </c>
      <c r="B943" s="53" t="s">
        <v>1809</v>
      </c>
      <c r="C943" s="53" t="s">
        <v>1810</v>
      </c>
      <c r="D943" s="53" t="s">
        <v>1811</v>
      </c>
      <c r="E943" s="53" t="s">
        <v>1812</v>
      </c>
      <c r="F943" s="53" t="s">
        <v>775</v>
      </c>
      <c r="G943" s="53" t="s">
        <v>1813</v>
      </c>
      <c r="H943" s="53" t="s">
        <v>775</v>
      </c>
      <c r="I943" s="53" t="s">
        <v>1813</v>
      </c>
      <c r="J943" s="53" t="s">
        <v>1814</v>
      </c>
      <c r="K943" s="53" t="s">
        <v>780</v>
      </c>
      <c r="L943" s="53" t="s">
        <v>1815</v>
      </c>
      <c r="M943" s="53" t="s">
        <v>1816</v>
      </c>
      <c r="N943" s="53" t="s">
        <v>1817</v>
      </c>
      <c r="O943" s="53" t="s">
        <v>1818</v>
      </c>
      <c r="P943" s="53" t="s">
        <v>1819</v>
      </c>
      <c r="Q943" s="53" t="s">
        <v>1820</v>
      </c>
      <c r="R943" s="53" t="s">
        <v>1821</v>
      </c>
      <c r="S943" s="53" t="s">
        <v>1822</v>
      </c>
      <c r="T943" s="53" t="s">
        <v>1823</v>
      </c>
      <c r="U943" s="53" t="s">
        <v>1824</v>
      </c>
      <c r="V943" s="53" t="s">
        <v>1825</v>
      </c>
      <c r="W943" s="53" t="s">
        <v>1838</v>
      </c>
      <c r="X943" s="53" t="s">
        <v>1825</v>
      </c>
      <c r="Y943" s="53" t="s">
        <v>1827</v>
      </c>
      <c r="Z943" s="53">
        <v>192.54</v>
      </c>
      <c r="AA943" s="53">
        <v>192.54</v>
      </c>
      <c r="AB943" s="53">
        <v>0</v>
      </c>
      <c r="AC943" s="53">
        <v>192.54</v>
      </c>
      <c r="AD943" s="53">
        <v>0</v>
      </c>
      <c r="AE943" s="53">
        <v>0</v>
      </c>
      <c r="AF943" s="53" t="s">
        <v>1828</v>
      </c>
      <c r="AG943" s="53" t="s">
        <v>1814</v>
      </c>
      <c r="AH943" s="53" t="s">
        <v>780</v>
      </c>
      <c r="AI943" s="53" t="s">
        <v>1829</v>
      </c>
      <c r="AJ943" s="53" t="s">
        <v>1824</v>
      </c>
      <c r="AK943" s="53" t="s">
        <v>496</v>
      </c>
      <c r="AL943" s="53" t="s">
        <v>1830</v>
      </c>
      <c r="AM943" s="53" t="s">
        <v>1831</v>
      </c>
      <c r="AN943" s="53" t="s">
        <v>1770</v>
      </c>
      <c r="AO943" s="53" t="s">
        <v>641</v>
      </c>
    </row>
    <row r="944" spans="1:41" x14ac:dyDescent="0.25">
      <c r="A944" s="53" t="s">
        <v>19</v>
      </c>
      <c r="B944" s="53" t="s">
        <v>1839</v>
      </c>
      <c r="C944" s="53" t="s">
        <v>1840</v>
      </c>
      <c r="D944" s="53" t="s">
        <v>1841</v>
      </c>
      <c r="E944" s="53" t="s">
        <v>1842</v>
      </c>
      <c r="F944" s="53" t="s">
        <v>775</v>
      </c>
      <c r="G944" s="53" t="s">
        <v>1813</v>
      </c>
      <c r="H944" s="53" t="s">
        <v>775</v>
      </c>
      <c r="I944" s="53" t="s">
        <v>1813</v>
      </c>
      <c r="J944" s="53" t="s">
        <v>1843</v>
      </c>
      <c r="K944" s="53" t="s">
        <v>1844</v>
      </c>
      <c r="L944" s="53" t="s">
        <v>1845</v>
      </c>
      <c r="M944" s="53" t="s">
        <v>1816</v>
      </c>
      <c r="N944" s="53" t="s">
        <v>1817</v>
      </c>
      <c r="O944" s="53" t="s">
        <v>1818</v>
      </c>
      <c r="P944" s="53" t="s">
        <v>1819</v>
      </c>
      <c r="Q944" s="53" t="s">
        <v>1820</v>
      </c>
      <c r="R944" s="53" t="s">
        <v>1821</v>
      </c>
      <c r="S944" s="53" t="s">
        <v>1846</v>
      </c>
      <c r="T944" s="53" t="s">
        <v>1847</v>
      </c>
      <c r="U944" s="53" t="s">
        <v>1824</v>
      </c>
      <c r="V944" s="53" t="s">
        <v>1825</v>
      </c>
      <c r="W944" s="53" t="s">
        <v>1833</v>
      </c>
      <c r="X944" s="53" t="s">
        <v>1834</v>
      </c>
      <c r="Y944" s="53" t="s">
        <v>1827</v>
      </c>
      <c r="Z944" s="53">
        <v>11.48</v>
      </c>
      <c r="AA944" s="53">
        <v>11.48</v>
      </c>
      <c r="AB944" s="53">
        <v>0</v>
      </c>
      <c r="AC944" s="53">
        <v>11.48</v>
      </c>
      <c r="AD944" s="53">
        <v>0</v>
      </c>
      <c r="AE944" s="53">
        <v>0</v>
      </c>
      <c r="AF944" s="53" t="s">
        <v>1828</v>
      </c>
      <c r="AG944" s="53" t="s">
        <v>1843</v>
      </c>
      <c r="AH944" s="53" t="s">
        <v>1844</v>
      </c>
      <c r="AI944" s="53" t="s">
        <v>1849</v>
      </c>
      <c r="AJ944" s="53" t="s">
        <v>1824</v>
      </c>
      <c r="AK944" s="53" t="s">
        <v>496</v>
      </c>
      <c r="AL944" s="53" t="s">
        <v>1830</v>
      </c>
      <c r="AM944" s="53" t="s">
        <v>1831</v>
      </c>
      <c r="AN944" s="53" t="s">
        <v>1769</v>
      </c>
      <c r="AO944" s="53" t="s">
        <v>641</v>
      </c>
    </row>
    <row r="945" spans="1:41" x14ac:dyDescent="0.25">
      <c r="A945" s="53" t="s">
        <v>19</v>
      </c>
      <c r="B945" s="53" t="s">
        <v>1839</v>
      </c>
      <c r="C945" s="53" t="s">
        <v>1840</v>
      </c>
      <c r="D945" s="53" t="s">
        <v>1841</v>
      </c>
      <c r="E945" s="53" t="s">
        <v>1842</v>
      </c>
      <c r="F945" s="53" t="s">
        <v>775</v>
      </c>
      <c r="G945" s="53" t="s">
        <v>1813</v>
      </c>
      <c r="H945" s="53" t="s">
        <v>775</v>
      </c>
      <c r="I945" s="53" t="s">
        <v>1813</v>
      </c>
      <c r="J945" s="53" t="s">
        <v>1843</v>
      </c>
      <c r="K945" s="53" t="s">
        <v>1844</v>
      </c>
      <c r="L945" s="53" t="s">
        <v>1845</v>
      </c>
      <c r="M945" s="53" t="s">
        <v>1816</v>
      </c>
      <c r="N945" s="53" t="s">
        <v>1817</v>
      </c>
      <c r="O945" s="53" t="s">
        <v>1818</v>
      </c>
      <c r="P945" s="53" t="s">
        <v>1819</v>
      </c>
      <c r="Q945" s="53" t="s">
        <v>1820</v>
      </c>
      <c r="R945" s="53" t="s">
        <v>1821</v>
      </c>
      <c r="S945" s="53" t="s">
        <v>1846</v>
      </c>
      <c r="T945" s="53" t="s">
        <v>1847</v>
      </c>
      <c r="U945" s="53" t="s">
        <v>1824</v>
      </c>
      <c r="V945" s="53" t="s">
        <v>1825</v>
      </c>
      <c r="W945" s="53" t="s">
        <v>1848</v>
      </c>
      <c r="X945" s="53" t="s">
        <v>1825</v>
      </c>
      <c r="Y945" s="53" t="s">
        <v>1827</v>
      </c>
      <c r="Z945" s="53">
        <v>1235.96</v>
      </c>
      <c r="AA945" s="53">
        <v>1235.96</v>
      </c>
      <c r="AB945" s="53">
        <v>0</v>
      </c>
      <c r="AC945" s="53">
        <v>1235.96</v>
      </c>
      <c r="AD945" s="53">
        <v>0</v>
      </c>
      <c r="AE945" s="53">
        <v>0</v>
      </c>
      <c r="AF945" s="53" t="s">
        <v>1828</v>
      </c>
      <c r="AG945" s="53" t="s">
        <v>1843</v>
      </c>
      <c r="AH945" s="53" t="s">
        <v>1844</v>
      </c>
      <c r="AI945" s="53" t="s">
        <v>1849</v>
      </c>
      <c r="AJ945" s="53" t="s">
        <v>1824</v>
      </c>
      <c r="AK945" s="53" t="s">
        <v>496</v>
      </c>
      <c r="AL945" s="53" t="s">
        <v>1830</v>
      </c>
      <c r="AM945" s="53" t="s">
        <v>1831</v>
      </c>
      <c r="AN945" s="53" t="s">
        <v>1769</v>
      </c>
      <c r="AO945" s="53" t="s">
        <v>641</v>
      </c>
    </row>
    <row r="946" spans="1:41" x14ac:dyDescent="0.25">
      <c r="A946" s="53" t="s">
        <v>19</v>
      </c>
      <c r="B946" s="53" t="s">
        <v>1950</v>
      </c>
      <c r="C946" s="53" t="s">
        <v>1951</v>
      </c>
      <c r="D946" s="53" t="s">
        <v>1852</v>
      </c>
      <c r="E946" s="53" t="s">
        <v>510</v>
      </c>
      <c r="F946" s="53" t="s">
        <v>775</v>
      </c>
      <c r="G946" s="53" t="s">
        <v>1813</v>
      </c>
      <c r="H946" s="53" t="s">
        <v>775</v>
      </c>
      <c r="I946" s="53" t="s">
        <v>1813</v>
      </c>
      <c r="J946" s="53" t="s">
        <v>1814</v>
      </c>
      <c r="K946" s="53" t="s">
        <v>780</v>
      </c>
      <c r="L946" s="53" t="s">
        <v>1952</v>
      </c>
      <c r="M946" s="53" t="s">
        <v>1816</v>
      </c>
      <c r="N946" s="53" t="s">
        <v>1817</v>
      </c>
      <c r="O946" s="53" t="s">
        <v>1818</v>
      </c>
      <c r="P946" s="53" t="s">
        <v>1819</v>
      </c>
      <c r="Q946" s="53" t="s">
        <v>1820</v>
      </c>
      <c r="R946" s="53" t="s">
        <v>1821</v>
      </c>
      <c r="S946" s="53" t="s">
        <v>1953</v>
      </c>
      <c r="T946" s="53" t="s">
        <v>1954</v>
      </c>
      <c r="U946" s="53" t="s">
        <v>1824</v>
      </c>
      <c r="V946" s="53" t="s">
        <v>1825</v>
      </c>
      <c r="W946" s="53" t="s">
        <v>1856</v>
      </c>
      <c r="X946" s="53" t="s">
        <v>1857</v>
      </c>
      <c r="Y946" s="53" t="s">
        <v>1827</v>
      </c>
      <c r="Z946" s="53">
        <v>2156.3200000000002</v>
      </c>
      <c r="AA946" s="53">
        <v>2156.3200000000002</v>
      </c>
      <c r="AB946" s="53">
        <v>0</v>
      </c>
      <c r="AC946" s="53">
        <v>2156.3200000000002</v>
      </c>
      <c r="AD946" s="53">
        <v>0</v>
      </c>
      <c r="AE946" s="53">
        <v>0</v>
      </c>
      <c r="AF946" s="53" t="s">
        <v>1828</v>
      </c>
      <c r="AG946" s="53" t="s">
        <v>1814</v>
      </c>
      <c r="AH946" s="53" t="s">
        <v>780</v>
      </c>
      <c r="AI946" s="53" t="s">
        <v>1829</v>
      </c>
      <c r="AJ946" s="53" t="s">
        <v>1824</v>
      </c>
      <c r="AK946" s="53" t="s">
        <v>496</v>
      </c>
      <c r="AL946" s="53" t="s">
        <v>1830</v>
      </c>
      <c r="AM946" s="53" t="s">
        <v>1831</v>
      </c>
      <c r="AN946" s="53" t="s">
        <v>1770</v>
      </c>
      <c r="AO946" s="53" t="s">
        <v>641</v>
      </c>
    </row>
    <row r="947" spans="1:41" x14ac:dyDescent="0.25">
      <c r="A947" s="53" t="s">
        <v>19</v>
      </c>
      <c r="B947" s="53" t="s">
        <v>1955</v>
      </c>
      <c r="C947" s="53" t="s">
        <v>1956</v>
      </c>
      <c r="D947" s="53" t="s">
        <v>1852</v>
      </c>
      <c r="E947" s="53" t="s">
        <v>510</v>
      </c>
      <c r="F947" s="53" t="s">
        <v>775</v>
      </c>
      <c r="G947" s="53" t="s">
        <v>1813</v>
      </c>
      <c r="H947" s="53" t="s">
        <v>775</v>
      </c>
      <c r="I947" s="53" t="s">
        <v>1813</v>
      </c>
      <c r="J947" s="53" t="s">
        <v>1814</v>
      </c>
      <c r="K947" s="53" t="s">
        <v>780</v>
      </c>
      <c r="L947" s="53" t="s">
        <v>1957</v>
      </c>
      <c r="M947" s="53" t="s">
        <v>1816</v>
      </c>
      <c r="N947" s="53" t="s">
        <v>1817</v>
      </c>
      <c r="O947" s="53" t="s">
        <v>1818</v>
      </c>
      <c r="P947" s="53" t="s">
        <v>1819</v>
      </c>
      <c r="Q947" s="53" t="s">
        <v>1820</v>
      </c>
      <c r="R947" s="53" t="s">
        <v>1821</v>
      </c>
      <c r="S947" s="53" t="s">
        <v>1958</v>
      </c>
      <c r="T947" s="53" t="s">
        <v>1959</v>
      </c>
      <c r="U947" s="53" t="s">
        <v>1824</v>
      </c>
      <c r="V947" s="53" t="s">
        <v>1825</v>
      </c>
      <c r="W947" s="53" t="s">
        <v>1856</v>
      </c>
      <c r="X947" s="53" t="s">
        <v>1857</v>
      </c>
      <c r="Y947" s="53" t="s">
        <v>1827</v>
      </c>
      <c r="Z947" s="53">
        <v>2306.69</v>
      </c>
      <c r="AA947" s="53">
        <v>2306.69</v>
      </c>
      <c r="AB947" s="53">
        <v>0</v>
      </c>
      <c r="AC947" s="53">
        <v>2306.69</v>
      </c>
      <c r="AD947" s="53">
        <v>0</v>
      </c>
      <c r="AE947" s="53">
        <v>0</v>
      </c>
      <c r="AF947" s="53" t="s">
        <v>1828</v>
      </c>
      <c r="AG947" s="53" t="s">
        <v>1814</v>
      </c>
      <c r="AH947" s="53" t="s">
        <v>780</v>
      </c>
      <c r="AI947" s="53" t="s">
        <v>1829</v>
      </c>
      <c r="AJ947" s="53" t="s">
        <v>1824</v>
      </c>
      <c r="AK947" s="53" t="s">
        <v>496</v>
      </c>
      <c r="AL947" s="53" t="s">
        <v>1830</v>
      </c>
      <c r="AM947" s="53" t="s">
        <v>1831</v>
      </c>
      <c r="AN947" s="53" t="s">
        <v>1770</v>
      </c>
      <c r="AO947" s="53" t="s">
        <v>641</v>
      </c>
    </row>
    <row r="948" spans="1:41" x14ac:dyDescent="0.25">
      <c r="A948" s="53" t="s">
        <v>19</v>
      </c>
      <c r="B948" s="53" t="s">
        <v>1850</v>
      </c>
      <c r="C948" s="53" t="s">
        <v>1851</v>
      </c>
      <c r="D948" s="53" t="s">
        <v>1852</v>
      </c>
      <c r="E948" s="53" t="s">
        <v>510</v>
      </c>
      <c r="F948" s="53" t="s">
        <v>775</v>
      </c>
      <c r="G948" s="53" t="s">
        <v>1813</v>
      </c>
      <c r="H948" s="53" t="s">
        <v>775</v>
      </c>
      <c r="I948" s="53" t="s">
        <v>1813</v>
      </c>
      <c r="J948" s="53" t="s">
        <v>1814</v>
      </c>
      <c r="K948" s="53" t="s">
        <v>780</v>
      </c>
      <c r="L948" s="53" t="s">
        <v>1853</v>
      </c>
      <c r="M948" s="53" t="s">
        <v>1816</v>
      </c>
      <c r="N948" s="53" t="s">
        <v>1817</v>
      </c>
      <c r="O948" s="53" t="s">
        <v>1818</v>
      </c>
      <c r="P948" s="53" t="s">
        <v>1819</v>
      </c>
      <c r="Q948" s="53" t="s">
        <v>1820</v>
      </c>
      <c r="R948" s="53" t="s">
        <v>1821</v>
      </c>
      <c r="S948" s="53" t="s">
        <v>1854</v>
      </c>
      <c r="T948" s="53" t="s">
        <v>1855</v>
      </c>
      <c r="U948" s="53" t="s">
        <v>1824</v>
      </c>
      <c r="V948" s="53" t="s">
        <v>1825</v>
      </c>
      <c r="W948" s="53" t="s">
        <v>1856</v>
      </c>
      <c r="X948" s="53" t="s">
        <v>1857</v>
      </c>
      <c r="Y948" s="53" t="s">
        <v>1827</v>
      </c>
      <c r="Z948" s="53">
        <v>2445.44</v>
      </c>
      <c r="AA948" s="53">
        <v>2445.44</v>
      </c>
      <c r="AB948" s="53">
        <v>0</v>
      </c>
      <c r="AC948" s="53">
        <v>2445.44</v>
      </c>
      <c r="AD948" s="53">
        <v>0</v>
      </c>
      <c r="AE948" s="53">
        <v>0</v>
      </c>
      <c r="AF948" s="53" t="s">
        <v>1828</v>
      </c>
      <c r="AG948" s="53" t="s">
        <v>1814</v>
      </c>
      <c r="AH948" s="53" t="s">
        <v>780</v>
      </c>
      <c r="AI948" s="53" t="s">
        <v>1829</v>
      </c>
      <c r="AJ948" s="53" t="s">
        <v>1824</v>
      </c>
      <c r="AK948" s="53" t="s">
        <v>496</v>
      </c>
      <c r="AL948" s="53" t="s">
        <v>1830</v>
      </c>
      <c r="AM948" s="53" t="s">
        <v>1831</v>
      </c>
      <c r="AN948" s="53" t="s">
        <v>1770</v>
      </c>
      <c r="AO948" s="53" t="s">
        <v>641</v>
      </c>
    </row>
    <row r="949" spans="1:41" x14ac:dyDescent="0.25">
      <c r="A949" s="53" t="s">
        <v>19</v>
      </c>
      <c r="B949" s="53" t="s">
        <v>1858</v>
      </c>
      <c r="C949" s="53" t="s">
        <v>1859</v>
      </c>
      <c r="D949" s="53" t="s">
        <v>1852</v>
      </c>
      <c r="E949" s="53" t="s">
        <v>510</v>
      </c>
      <c r="F949" s="53" t="s">
        <v>775</v>
      </c>
      <c r="G949" s="53" t="s">
        <v>1813</v>
      </c>
      <c r="H949" s="53" t="s">
        <v>775</v>
      </c>
      <c r="I949" s="53" t="s">
        <v>1813</v>
      </c>
      <c r="J949" s="53" t="s">
        <v>1814</v>
      </c>
      <c r="K949" s="53" t="s">
        <v>780</v>
      </c>
      <c r="L949" s="53" t="s">
        <v>1860</v>
      </c>
      <c r="M949" s="53" t="s">
        <v>1816</v>
      </c>
      <c r="N949" s="53" t="s">
        <v>1817</v>
      </c>
      <c r="O949" s="53" t="s">
        <v>1818</v>
      </c>
      <c r="P949" s="53" t="s">
        <v>1819</v>
      </c>
      <c r="Q949" s="53" t="s">
        <v>1820</v>
      </c>
      <c r="R949" s="53" t="s">
        <v>1821</v>
      </c>
      <c r="S949" s="53" t="s">
        <v>1861</v>
      </c>
      <c r="T949" s="53" t="s">
        <v>1862</v>
      </c>
      <c r="U949" s="53" t="s">
        <v>1824</v>
      </c>
      <c r="V949" s="53" t="s">
        <v>1825</v>
      </c>
      <c r="W949" s="53" t="s">
        <v>1856</v>
      </c>
      <c r="X949" s="53" t="s">
        <v>1857</v>
      </c>
      <c r="Y949" s="53" t="s">
        <v>1827</v>
      </c>
      <c r="Z949" s="53">
        <v>1803.05</v>
      </c>
      <c r="AA949" s="53">
        <v>1803.05</v>
      </c>
      <c r="AB949" s="53">
        <v>0</v>
      </c>
      <c r="AC949" s="53">
        <v>1803.05</v>
      </c>
      <c r="AD949" s="53">
        <v>0</v>
      </c>
      <c r="AE949" s="53">
        <v>0</v>
      </c>
      <c r="AF949" s="53" t="s">
        <v>1828</v>
      </c>
      <c r="AG949" s="53" t="s">
        <v>1814</v>
      </c>
      <c r="AH949" s="53" t="s">
        <v>780</v>
      </c>
      <c r="AI949" s="53" t="s">
        <v>1829</v>
      </c>
      <c r="AJ949" s="53" t="s">
        <v>1824</v>
      </c>
      <c r="AK949" s="53" t="s">
        <v>496</v>
      </c>
      <c r="AL949" s="53" t="s">
        <v>1830</v>
      </c>
      <c r="AM949" s="53" t="s">
        <v>1831</v>
      </c>
      <c r="AN949" s="53" t="s">
        <v>1770</v>
      </c>
      <c r="AO949" s="53" t="s">
        <v>641</v>
      </c>
    </row>
    <row r="950" spans="1:41" x14ac:dyDescent="0.25">
      <c r="A950" s="53" t="s">
        <v>19</v>
      </c>
      <c r="B950" s="53" t="s">
        <v>1863</v>
      </c>
      <c r="C950" s="53" t="s">
        <v>1864</v>
      </c>
      <c r="D950" s="53" t="s">
        <v>1852</v>
      </c>
      <c r="E950" s="53" t="s">
        <v>510</v>
      </c>
      <c r="F950" s="53" t="s">
        <v>775</v>
      </c>
      <c r="G950" s="53" t="s">
        <v>1813</v>
      </c>
      <c r="H950" s="53" t="s">
        <v>775</v>
      </c>
      <c r="I950" s="53" t="s">
        <v>1813</v>
      </c>
      <c r="J950" s="53" t="s">
        <v>1814</v>
      </c>
      <c r="K950" s="53" t="s">
        <v>780</v>
      </c>
      <c r="L950" s="53" t="s">
        <v>1860</v>
      </c>
      <c r="M950" s="53" t="s">
        <v>1816</v>
      </c>
      <c r="N950" s="53" t="s">
        <v>1817</v>
      </c>
      <c r="O950" s="53" t="s">
        <v>1818</v>
      </c>
      <c r="P950" s="53" t="s">
        <v>1819</v>
      </c>
      <c r="Q950" s="53" t="s">
        <v>1820</v>
      </c>
      <c r="R950" s="53" t="s">
        <v>1821</v>
      </c>
      <c r="S950" s="53" t="s">
        <v>1865</v>
      </c>
      <c r="T950" s="53" t="s">
        <v>1866</v>
      </c>
      <c r="U950" s="53" t="s">
        <v>1824</v>
      </c>
      <c r="V950" s="53" t="s">
        <v>1825</v>
      </c>
      <c r="W950" s="53" t="s">
        <v>1856</v>
      </c>
      <c r="X950" s="53" t="s">
        <v>1857</v>
      </c>
      <c r="Y950" s="53" t="s">
        <v>1827</v>
      </c>
      <c r="Z950" s="53">
        <v>902.15</v>
      </c>
      <c r="AA950" s="53">
        <v>902.15</v>
      </c>
      <c r="AB950" s="53">
        <v>0</v>
      </c>
      <c r="AC950" s="53">
        <v>902.15</v>
      </c>
      <c r="AD950" s="53">
        <v>0</v>
      </c>
      <c r="AE950" s="53">
        <v>0</v>
      </c>
      <c r="AF950" s="53" t="s">
        <v>1828</v>
      </c>
      <c r="AG950" s="53" t="s">
        <v>1814</v>
      </c>
      <c r="AH950" s="53" t="s">
        <v>780</v>
      </c>
      <c r="AI950" s="53" t="s">
        <v>1829</v>
      </c>
      <c r="AJ950" s="53" t="s">
        <v>1824</v>
      </c>
      <c r="AK950" s="53" t="s">
        <v>496</v>
      </c>
      <c r="AL950" s="53" t="s">
        <v>1830</v>
      </c>
      <c r="AM950" s="53" t="s">
        <v>1831</v>
      </c>
      <c r="AN950" s="53" t="s">
        <v>1770</v>
      </c>
      <c r="AO950" s="53" t="s">
        <v>641</v>
      </c>
    </row>
    <row r="951" spans="1:41" x14ac:dyDescent="0.25">
      <c r="A951" s="53" t="s">
        <v>19</v>
      </c>
      <c r="B951" s="53" t="s">
        <v>1867</v>
      </c>
      <c r="C951" s="53" t="s">
        <v>1868</v>
      </c>
      <c r="D951" s="53" t="s">
        <v>1852</v>
      </c>
      <c r="E951" s="53" t="s">
        <v>510</v>
      </c>
      <c r="F951" s="53" t="s">
        <v>775</v>
      </c>
      <c r="G951" s="53" t="s">
        <v>1813</v>
      </c>
      <c r="H951" s="53" t="s">
        <v>775</v>
      </c>
      <c r="I951" s="53" t="s">
        <v>1813</v>
      </c>
      <c r="J951" s="53" t="s">
        <v>1814</v>
      </c>
      <c r="K951" s="53" t="s">
        <v>780</v>
      </c>
      <c r="L951" s="53" t="s">
        <v>1869</v>
      </c>
      <c r="M951" s="53" t="s">
        <v>1816</v>
      </c>
      <c r="N951" s="53" t="s">
        <v>1817</v>
      </c>
      <c r="O951" s="53" t="s">
        <v>1818</v>
      </c>
      <c r="P951" s="53" t="s">
        <v>1819</v>
      </c>
      <c r="Q951" s="53" t="s">
        <v>1820</v>
      </c>
      <c r="R951" s="53" t="s">
        <v>1821</v>
      </c>
      <c r="S951" s="53" t="s">
        <v>1870</v>
      </c>
      <c r="T951" s="53" t="s">
        <v>1871</v>
      </c>
      <c r="U951" s="53" t="s">
        <v>1824</v>
      </c>
      <c r="V951" s="53" t="s">
        <v>1825</v>
      </c>
      <c r="W951" s="53" t="s">
        <v>1856</v>
      </c>
      <c r="X951" s="53" t="s">
        <v>1857</v>
      </c>
      <c r="Y951" s="53" t="s">
        <v>1827</v>
      </c>
      <c r="Z951" s="53">
        <v>4638.38</v>
      </c>
      <c r="AA951" s="53">
        <v>4638.38</v>
      </c>
      <c r="AB951" s="53">
        <v>0</v>
      </c>
      <c r="AC951" s="53">
        <v>4638.38</v>
      </c>
      <c r="AD951" s="53">
        <v>0</v>
      </c>
      <c r="AE951" s="53">
        <v>0</v>
      </c>
      <c r="AF951" s="53" t="s">
        <v>1828</v>
      </c>
      <c r="AG951" s="53" t="s">
        <v>1814</v>
      </c>
      <c r="AH951" s="53" t="s">
        <v>780</v>
      </c>
      <c r="AI951" s="53" t="s">
        <v>1829</v>
      </c>
      <c r="AJ951" s="53" t="s">
        <v>1824</v>
      </c>
      <c r="AK951" s="53" t="s">
        <v>496</v>
      </c>
      <c r="AL951" s="53" t="s">
        <v>1830</v>
      </c>
      <c r="AM951" s="53" t="s">
        <v>1831</v>
      </c>
      <c r="AN951" s="53" t="s">
        <v>1770</v>
      </c>
      <c r="AO951" s="53" t="s">
        <v>641</v>
      </c>
    </row>
    <row r="952" spans="1:41" x14ac:dyDescent="0.25">
      <c r="A952" s="53" t="s">
        <v>19</v>
      </c>
      <c r="B952" s="53" t="s">
        <v>1872</v>
      </c>
      <c r="C952" s="53" t="s">
        <v>1873</v>
      </c>
      <c r="D952" s="53" t="s">
        <v>1841</v>
      </c>
      <c r="E952" s="53" t="s">
        <v>1842</v>
      </c>
      <c r="F952" s="53" t="s">
        <v>775</v>
      </c>
      <c r="G952" s="53" t="s">
        <v>1813</v>
      </c>
      <c r="H952" s="53" t="s">
        <v>775</v>
      </c>
      <c r="I952" s="53" t="s">
        <v>1813</v>
      </c>
      <c r="J952" s="53" t="s">
        <v>1843</v>
      </c>
      <c r="K952" s="53" t="s">
        <v>1844</v>
      </c>
      <c r="L952" s="53" t="s">
        <v>1874</v>
      </c>
      <c r="M952" s="53" t="s">
        <v>1816</v>
      </c>
      <c r="N952" s="53" t="s">
        <v>1817</v>
      </c>
      <c r="O952" s="53" t="s">
        <v>1818</v>
      </c>
      <c r="P952" s="53" t="s">
        <v>1819</v>
      </c>
      <c r="Q952" s="53" t="s">
        <v>1820</v>
      </c>
      <c r="R952" s="53" t="s">
        <v>1821</v>
      </c>
      <c r="S952" s="53" t="s">
        <v>1875</v>
      </c>
      <c r="T952" s="53" t="s">
        <v>1876</v>
      </c>
      <c r="U952" s="53" t="s">
        <v>1824</v>
      </c>
      <c r="V952" s="53" t="s">
        <v>1825</v>
      </c>
      <c r="W952" s="53" t="s">
        <v>1848</v>
      </c>
      <c r="X952" s="53" t="s">
        <v>1825</v>
      </c>
      <c r="Y952" s="53" t="s">
        <v>1827</v>
      </c>
      <c r="Z952" s="53">
        <v>3121.57</v>
      </c>
      <c r="AA952" s="53">
        <v>3121.57</v>
      </c>
      <c r="AB952" s="53">
        <v>0</v>
      </c>
      <c r="AC952" s="53">
        <v>3121.57</v>
      </c>
      <c r="AD952" s="53">
        <v>0</v>
      </c>
      <c r="AE952" s="53">
        <v>0</v>
      </c>
      <c r="AF952" s="53" t="s">
        <v>1828</v>
      </c>
      <c r="AG952" s="53" t="s">
        <v>1843</v>
      </c>
      <c r="AH952" s="53" t="s">
        <v>1844</v>
      </c>
      <c r="AI952" s="53" t="s">
        <v>1849</v>
      </c>
      <c r="AJ952" s="53" t="s">
        <v>1824</v>
      </c>
      <c r="AK952" s="53" t="s">
        <v>496</v>
      </c>
      <c r="AL952" s="53" t="s">
        <v>1830</v>
      </c>
      <c r="AM952" s="53" t="s">
        <v>1831</v>
      </c>
      <c r="AN952" s="53" t="s">
        <v>1769</v>
      </c>
      <c r="AO952" s="53" t="s">
        <v>641</v>
      </c>
    </row>
    <row r="953" spans="1:41" x14ac:dyDescent="0.25">
      <c r="A953" s="53" t="s">
        <v>19</v>
      </c>
      <c r="B953" s="53" t="s">
        <v>1877</v>
      </c>
      <c r="C953" s="53" t="s">
        <v>1878</v>
      </c>
      <c r="D953" s="53" t="s">
        <v>1841</v>
      </c>
      <c r="E953" s="53" t="s">
        <v>1842</v>
      </c>
      <c r="F953" s="53" t="s">
        <v>775</v>
      </c>
      <c r="G953" s="53" t="s">
        <v>1813</v>
      </c>
      <c r="H953" s="53" t="s">
        <v>775</v>
      </c>
      <c r="I953" s="53" t="s">
        <v>1813</v>
      </c>
      <c r="J953" s="53" t="s">
        <v>1843</v>
      </c>
      <c r="K953" s="53" t="s">
        <v>1844</v>
      </c>
      <c r="L953" s="53" t="s">
        <v>1879</v>
      </c>
      <c r="M953" s="53" t="s">
        <v>1816</v>
      </c>
      <c r="N953" s="53" t="s">
        <v>1817</v>
      </c>
      <c r="O953" s="53" t="s">
        <v>1818</v>
      </c>
      <c r="P953" s="53" t="s">
        <v>1819</v>
      </c>
      <c r="Q953" s="53" t="s">
        <v>1820</v>
      </c>
      <c r="R953" s="53" t="s">
        <v>1821</v>
      </c>
      <c r="S953" s="53" t="s">
        <v>1880</v>
      </c>
      <c r="T953" s="53" t="s">
        <v>1881</v>
      </c>
      <c r="U953" s="53" t="s">
        <v>1824</v>
      </c>
      <c r="V953" s="53" t="s">
        <v>1825</v>
      </c>
      <c r="W953" s="53" t="s">
        <v>1826</v>
      </c>
      <c r="X953" s="53" t="s">
        <v>1825</v>
      </c>
      <c r="Y953" s="53" t="s">
        <v>1827</v>
      </c>
      <c r="Z953" s="53">
        <v>201.33</v>
      </c>
      <c r="AA953" s="53">
        <v>201.33</v>
      </c>
      <c r="AB953" s="53">
        <v>0</v>
      </c>
      <c r="AC953" s="53">
        <v>201.33</v>
      </c>
      <c r="AD953" s="53">
        <v>0</v>
      </c>
      <c r="AE953" s="53">
        <v>0</v>
      </c>
      <c r="AF953" s="53" t="s">
        <v>1828</v>
      </c>
      <c r="AG953" s="53" t="s">
        <v>1843</v>
      </c>
      <c r="AH953" s="53" t="s">
        <v>1844</v>
      </c>
      <c r="AI953" s="53" t="s">
        <v>1849</v>
      </c>
      <c r="AJ953" s="53" t="s">
        <v>1824</v>
      </c>
      <c r="AK953" s="53" t="s">
        <v>496</v>
      </c>
      <c r="AL953" s="53" t="s">
        <v>1830</v>
      </c>
      <c r="AM953" s="53" t="s">
        <v>1831</v>
      </c>
      <c r="AN953" s="53" t="s">
        <v>1769</v>
      </c>
      <c r="AO953" s="53" t="s">
        <v>641</v>
      </c>
    </row>
    <row r="954" spans="1:41" x14ac:dyDescent="0.25">
      <c r="A954" s="53" t="s">
        <v>19</v>
      </c>
      <c r="B954" s="53" t="s">
        <v>1877</v>
      </c>
      <c r="C954" s="53" t="s">
        <v>1878</v>
      </c>
      <c r="D954" s="53" t="s">
        <v>1841</v>
      </c>
      <c r="E954" s="53" t="s">
        <v>1842</v>
      </c>
      <c r="F954" s="53" t="s">
        <v>775</v>
      </c>
      <c r="G954" s="53" t="s">
        <v>1813</v>
      </c>
      <c r="H954" s="53" t="s">
        <v>775</v>
      </c>
      <c r="I954" s="53" t="s">
        <v>1813</v>
      </c>
      <c r="J954" s="53" t="s">
        <v>1843</v>
      </c>
      <c r="K954" s="53" t="s">
        <v>1844</v>
      </c>
      <c r="L954" s="53" t="s">
        <v>1879</v>
      </c>
      <c r="M954" s="53" t="s">
        <v>1816</v>
      </c>
      <c r="N954" s="53" t="s">
        <v>1817</v>
      </c>
      <c r="O954" s="53" t="s">
        <v>1818</v>
      </c>
      <c r="P954" s="53" t="s">
        <v>1819</v>
      </c>
      <c r="Q954" s="53" t="s">
        <v>1820</v>
      </c>
      <c r="R954" s="53" t="s">
        <v>1821</v>
      </c>
      <c r="S954" s="53" t="s">
        <v>1880</v>
      </c>
      <c r="T954" s="53" t="s">
        <v>1881</v>
      </c>
      <c r="U954" s="53" t="s">
        <v>1824</v>
      </c>
      <c r="V954" s="53" t="s">
        <v>1825</v>
      </c>
      <c r="W954" s="53" t="s">
        <v>1832</v>
      </c>
      <c r="X954" s="53" t="s">
        <v>1825</v>
      </c>
      <c r="Y954" s="53" t="s">
        <v>1827</v>
      </c>
      <c r="Z954" s="53">
        <v>113.44</v>
      </c>
      <c r="AA954" s="53">
        <v>113.44</v>
      </c>
      <c r="AB954" s="53">
        <v>0</v>
      </c>
      <c r="AC954" s="53">
        <v>113.44</v>
      </c>
      <c r="AD954" s="53">
        <v>0</v>
      </c>
      <c r="AE954" s="53">
        <v>0</v>
      </c>
      <c r="AF954" s="53" t="s">
        <v>1828</v>
      </c>
      <c r="AG954" s="53" t="s">
        <v>1843</v>
      </c>
      <c r="AH954" s="53" t="s">
        <v>1844</v>
      </c>
      <c r="AI954" s="53" t="s">
        <v>1849</v>
      </c>
      <c r="AJ954" s="53" t="s">
        <v>1824</v>
      </c>
      <c r="AK954" s="53" t="s">
        <v>496</v>
      </c>
      <c r="AL954" s="53" t="s">
        <v>1830</v>
      </c>
      <c r="AM954" s="53" t="s">
        <v>1831</v>
      </c>
      <c r="AN954" s="53" t="s">
        <v>1769</v>
      </c>
      <c r="AO954" s="53" t="s">
        <v>641</v>
      </c>
    </row>
    <row r="955" spans="1:41" x14ac:dyDescent="0.25">
      <c r="A955" s="53" t="s">
        <v>19</v>
      </c>
      <c r="B955" s="53" t="s">
        <v>1877</v>
      </c>
      <c r="C955" s="53" t="s">
        <v>1878</v>
      </c>
      <c r="D955" s="53" t="s">
        <v>1841</v>
      </c>
      <c r="E955" s="53" t="s">
        <v>1842</v>
      </c>
      <c r="F955" s="53" t="s">
        <v>775</v>
      </c>
      <c r="G955" s="53" t="s">
        <v>1813</v>
      </c>
      <c r="H955" s="53" t="s">
        <v>775</v>
      </c>
      <c r="I955" s="53" t="s">
        <v>1813</v>
      </c>
      <c r="J955" s="53" t="s">
        <v>1843</v>
      </c>
      <c r="K955" s="53" t="s">
        <v>1844</v>
      </c>
      <c r="L955" s="53" t="s">
        <v>1879</v>
      </c>
      <c r="M955" s="53" t="s">
        <v>1816</v>
      </c>
      <c r="N955" s="53" t="s">
        <v>1817</v>
      </c>
      <c r="O955" s="53" t="s">
        <v>1818</v>
      </c>
      <c r="P955" s="53" t="s">
        <v>1819</v>
      </c>
      <c r="Q955" s="53" t="s">
        <v>1820</v>
      </c>
      <c r="R955" s="53" t="s">
        <v>1821</v>
      </c>
      <c r="S955" s="53" t="s">
        <v>1880</v>
      </c>
      <c r="T955" s="53" t="s">
        <v>1881</v>
      </c>
      <c r="U955" s="53" t="s">
        <v>1824</v>
      </c>
      <c r="V955" s="53" t="s">
        <v>1825</v>
      </c>
      <c r="W955" s="53" t="s">
        <v>1837</v>
      </c>
      <c r="X955" s="53" t="s">
        <v>1825</v>
      </c>
      <c r="Y955" s="53" t="s">
        <v>1827</v>
      </c>
      <c r="Z955" s="53">
        <v>211.5</v>
      </c>
      <c r="AA955" s="53">
        <v>211.5</v>
      </c>
      <c r="AB955" s="53">
        <v>0</v>
      </c>
      <c r="AC955" s="53">
        <v>211.5</v>
      </c>
      <c r="AD955" s="53">
        <v>0</v>
      </c>
      <c r="AE955" s="53">
        <v>0</v>
      </c>
      <c r="AF955" s="53" t="s">
        <v>1828</v>
      </c>
      <c r="AG955" s="53" t="s">
        <v>1843</v>
      </c>
      <c r="AH955" s="53" t="s">
        <v>1844</v>
      </c>
      <c r="AI955" s="53" t="s">
        <v>1849</v>
      </c>
      <c r="AJ955" s="53" t="s">
        <v>1824</v>
      </c>
      <c r="AK955" s="53" t="s">
        <v>496</v>
      </c>
      <c r="AL955" s="53" t="s">
        <v>1830</v>
      </c>
      <c r="AM955" s="53" t="s">
        <v>1831</v>
      </c>
      <c r="AN955" s="53" t="s">
        <v>1769</v>
      </c>
      <c r="AO955" s="53" t="s">
        <v>641</v>
      </c>
    </row>
    <row r="956" spans="1:41" x14ac:dyDescent="0.25">
      <c r="A956" s="53" t="s">
        <v>19</v>
      </c>
      <c r="B956" s="53" t="s">
        <v>1877</v>
      </c>
      <c r="C956" s="53" t="s">
        <v>1878</v>
      </c>
      <c r="D956" s="53" t="s">
        <v>1841</v>
      </c>
      <c r="E956" s="53" t="s">
        <v>1842</v>
      </c>
      <c r="F956" s="53" t="s">
        <v>775</v>
      </c>
      <c r="G956" s="53" t="s">
        <v>1813</v>
      </c>
      <c r="H956" s="53" t="s">
        <v>775</v>
      </c>
      <c r="I956" s="53" t="s">
        <v>1813</v>
      </c>
      <c r="J956" s="53" t="s">
        <v>1843</v>
      </c>
      <c r="K956" s="53" t="s">
        <v>1844</v>
      </c>
      <c r="L956" s="53" t="s">
        <v>1879</v>
      </c>
      <c r="M956" s="53" t="s">
        <v>1816</v>
      </c>
      <c r="N956" s="53" t="s">
        <v>1817</v>
      </c>
      <c r="O956" s="53" t="s">
        <v>1818</v>
      </c>
      <c r="P956" s="53" t="s">
        <v>1819</v>
      </c>
      <c r="Q956" s="53" t="s">
        <v>1820</v>
      </c>
      <c r="R956" s="53" t="s">
        <v>1821</v>
      </c>
      <c r="S956" s="53" t="s">
        <v>1880</v>
      </c>
      <c r="T956" s="53" t="s">
        <v>1881</v>
      </c>
      <c r="U956" s="53" t="s">
        <v>1824</v>
      </c>
      <c r="V956" s="53" t="s">
        <v>1825</v>
      </c>
      <c r="W956" s="53" t="s">
        <v>1838</v>
      </c>
      <c r="X956" s="53" t="s">
        <v>1825</v>
      </c>
      <c r="Y956" s="53" t="s">
        <v>1827</v>
      </c>
      <c r="Z956" s="53">
        <v>67.28</v>
      </c>
      <c r="AA956" s="53">
        <v>67.28</v>
      </c>
      <c r="AB956" s="53">
        <v>0</v>
      </c>
      <c r="AC956" s="53">
        <v>67.28</v>
      </c>
      <c r="AD956" s="53">
        <v>0</v>
      </c>
      <c r="AE956" s="53">
        <v>0</v>
      </c>
      <c r="AF956" s="53" t="s">
        <v>1828</v>
      </c>
      <c r="AG956" s="53" t="s">
        <v>1843</v>
      </c>
      <c r="AH956" s="53" t="s">
        <v>1844</v>
      </c>
      <c r="AI956" s="53" t="s">
        <v>1849</v>
      </c>
      <c r="AJ956" s="53" t="s">
        <v>1824</v>
      </c>
      <c r="AK956" s="53" t="s">
        <v>496</v>
      </c>
      <c r="AL956" s="53" t="s">
        <v>1830</v>
      </c>
      <c r="AM956" s="53" t="s">
        <v>1831</v>
      </c>
      <c r="AN956" s="53" t="s">
        <v>1769</v>
      </c>
      <c r="AO956" s="53" t="s">
        <v>641</v>
      </c>
    </row>
    <row r="957" spans="1:41" x14ac:dyDescent="0.25">
      <c r="A957" s="53" t="s">
        <v>19</v>
      </c>
      <c r="B957" s="53" t="s">
        <v>1882</v>
      </c>
      <c r="C957" s="53" t="s">
        <v>1883</v>
      </c>
      <c r="D957" s="53" t="s">
        <v>1841</v>
      </c>
      <c r="E957" s="53" t="s">
        <v>1842</v>
      </c>
      <c r="F957" s="53" t="s">
        <v>775</v>
      </c>
      <c r="G957" s="53" t="s">
        <v>1813</v>
      </c>
      <c r="H957" s="53" t="s">
        <v>775</v>
      </c>
      <c r="I957" s="53" t="s">
        <v>1813</v>
      </c>
      <c r="J957" s="53" t="s">
        <v>1843</v>
      </c>
      <c r="K957" s="53" t="s">
        <v>1844</v>
      </c>
      <c r="L957" s="53" t="s">
        <v>1884</v>
      </c>
      <c r="M957" s="53" t="s">
        <v>1816</v>
      </c>
      <c r="N957" s="53" t="s">
        <v>1817</v>
      </c>
      <c r="O957" s="53" t="s">
        <v>1818</v>
      </c>
      <c r="P957" s="53" t="s">
        <v>1819</v>
      </c>
      <c r="Q957" s="53" t="s">
        <v>1820</v>
      </c>
      <c r="R957" s="53" t="s">
        <v>1821</v>
      </c>
      <c r="S957" s="53" t="s">
        <v>1885</v>
      </c>
      <c r="T957" s="53" t="s">
        <v>1886</v>
      </c>
      <c r="U957" s="53" t="s">
        <v>1824</v>
      </c>
      <c r="V957" s="53" t="s">
        <v>1825</v>
      </c>
      <c r="W957" s="53" t="s">
        <v>1826</v>
      </c>
      <c r="X957" s="53" t="s">
        <v>1825</v>
      </c>
      <c r="Y957" s="53" t="s">
        <v>1827</v>
      </c>
      <c r="Z957" s="53">
        <v>244.73</v>
      </c>
      <c r="AA957" s="53">
        <v>244.73</v>
      </c>
      <c r="AB957" s="53">
        <v>0</v>
      </c>
      <c r="AC957" s="53">
        <v>244.73</v>
      </c>
      <c r="AD957" s="53">
        <v>0</v>
      </c>
      <c r="AE957" s="53">
        <v>0</v>
      </c>
      <c r="AF957" s="53" t="s">
        <v>1828</v>
      </c>
      <c r="AG957" s="53" t="s">
        <v>1843</v>
      </c>
      <c r="AH957" s="53" t="s">
        <v>1844</v>
      </c>
      <c r="AI957" s="53" t="s">
        <v>1849</v>
      </c>
      <c r="AJ957" s="53" t="s">
        <v>1824</v>
      </c>
      <c r="AK957" s="53" t="s">
        <v>496</v>
      </c>
      <c r="AL957" s="53" t="s">
        <v>1830</v>
      </c>
      <c r="AM957" s="53" t="s">
        <v>1831</v>
      </c>
      <c r="AN957" s="53" t="s">
        <v>1769</v>
      </c>
      <c r="AO957" s="53" t="s">
        <v>641</v>
      </c>
    </row>
    <row r="958" spans="1:41" x14ac:dyDescent="0.25">
      <c r="A958" s="53" t="s">
        <v>19</v>
      </c>
      <c r="B958" s="53" t="s">
        <v>1882</v>
      </c>
      <c r="C958" s="53" t="s">
        <v>1883</v>
      </c>
      <c r="D958" s="53" t="s">
        <v>1841</v>
      </c>
      <c r="E958" s="53" t="s">
        <v>1842</v>
      </c>
      <c r="F958" s="53" t="s">
        <v>775</v>
      </c>
      <c r="G958" s="53" t="s">
        <v>1813</v>
      </c>
      <c r="H958" s="53" t="s">
        <v>775</v>
      </c>
      <c r="I958" s="53" t="s">
        <v>1813</v>
      </c>
      <c r="J958" s="53" t="s">
        <v>1843</v>
      </c>
      <c r="K958" s="53" t="s">
        <v>1844</v>
      </c>
      <c r="L958" s="53" t="s">
        <v>1884</v>
      </c>
      <c r="M958" s="53" t="s">
        <v>1816</v>
      </c>
      <c r="N958" s="53" t="s">
        <v>1817</v>
      </c>
      <c r="O958" s="53" t="s">
        <v>1818</v>
      </c>
      <c r="P958" s="53" t="s">
        <v>1819</v>
      </c>
      <c r="Q958" s="53" t="s">
        <v>1820</v>
      </c>
      <c r="R958" s="53" t="s">
        <v>1821</v>
      </c>
      <c r="S958" s="53" t="s">
        <v>1885</v>
      </c>
      <c r="T958" s="53" t="s">
        <v>1886</v>
      </c>
      <c r="U958" s="53" t="s">
        <v>1824</v>
      </c>
      <c r="V958" s="53" t="s">
        <v>1825</v>
      </c>
      <c r="W958" s="53" t="s">
        <v>1832</v>
      </c>
      <c r="X958" s="53" t="s">
        <v>1825</v>
      </c>
      <c r="Y958" s="53" t="s">
        <v>1827</v>
      </c>
      <c r="Z958" s="53">
        <v>140.84</v>
      </c>
      <c r="AA958" s="53">
        <v>140.84</v>
      </c>
      <c r="AB958" s="53">
        <v>0</v>
      </c>
      <c r="AC958" s="53">
        <v>140.84</v>
      </c>
      <c r="AD958" s="53">
        <v>0</v>
      </c>
      <c r="AE958" s="53">
        <v>0</v>
      </c>
      <c r="AF958" s="53" t="s">
        <v>1828</v>
      </c>
      <c r="AG958" s="53" t="s">
        <v>1843</v>
      </c>
      <c r="AH958" s="53" t="s">
        <v>1844</v>
      </c>
      <c r="AI958" s="53" t="s">
        <v>1849</v>
      </c>
      <c r="AJ958" s="53" t="s">
        <v>1824</v>
      </c>
      <c r="AK958" s="53" t="s">
        <v>496</v>
      </c>
      <c r="AL958" s="53" t="s">
        <v>1830</v>
      </c>
      <c r="AM958" s="53" t="s">
        <v>1831</v>
      </c>
      <c r="AN958" s="53" t="s">
        <v>1769</v>
      </c>
      <c r="AO958" s="53" t="s">
        <v>641</v>
      </c>
    </row>
    <row r="959" spans="1:41" x14ac:dyDescent="0.25">
      <c r="A959" s="53" t="s">
        <v>19</v>
      </c>
      <c r="B959" s="53" t="s">
        <v>1882</v>
      </c>
      <c r="C959" s="53" t="s">
        <v>1883</v>
      </c>
      <c r="D959" s="53" t="s">
        <v>1841</v>
      </c>
      <c r="E959" s="53" t="s">
        <v>1842</v>
      </c>
      <c r="F959" s="53" t="s">
        <v>775</v>
      </c>
      <c r="G959" s="53" t="s">
        <v>1813</v>
      </c>
      <c r="H959" s="53" t="s">
        <v>775</v>
      </c>
      <c r="I959" s="53" t="s">
        <v>1813</v>
      </c>
      <c r="J959" s="53" t="s">
        <v>1843</v>
      </c>
      <c r="K959" s="53" t="s">
        <v>1844</v>
      </c>
      <c r="L959" s="53" t="s">
        <v>1884</v>
      </c>
      <c r="M959" s="53" t="s">
        <v>1816</v>
      </c>
      <c r="N959" s="53" t="s">
        <v>1817</v>
      </c>
      <c r="O959" s="53" t="s">
        <v>1818</v>
      </c>
      <c r="P959" s="53" t="s">
        <v>1819</v>
      </c>
      <c r="Q959" s="53" t="s">
        <v>1820</v>
      </c>
      <c r="R959" s="53" t="s">
        <v>1821</v>
      </c>
      <c r="S959" s="53" t="s">
        <v>1885</v>
      </c>
      <c r="T959" s="53" t="s">
        <v>1886</v>
      </c>
      <c r="U959" s="53" t="s">
        <v>1824</v>
      </c>
      <c r="V959" s="53" t="s">
        <v>1825</v>
      </c>
      <c r="W959" s="53" t="s">
        <v>1837</v>
      </c>
      <c r="X959" s="53" t="s">
        <v>1825</v>
      </c>
      <c r="Y959" s="53" t="s">
        <v>1827</v>
      </c>
      <c r="Z959" s="53">
        <v>47.4</v>
      </c>
      <c r="AA959" s="53">
        <v>47.4</v>
      </c>
      <c r="AB959" s="53">
        <v>0</v>
      </c>
      <c r="AC959" s="53">
        <v>47.4</v>
      </c>
      <c r="AD959" s="53">
        <v>0</v>
      </c>
      <c r="AE959" s="53">
        <v>0</v>
      </c>
      <c r="AF959" s="53" t="s">
        <v>1828</v>
      </c>
      <c r="AG959" s="53" t="s">
        <v>1843</v>
      </c>
      <c r="AH959" s="53" t="s">
        <v>1844</v>
      </c>
      <c r="AI959" s="53" t="s">
        <v>1849</v>
      </c>
      <c r="AJ959" s="53" t="s">
        <v>1824</v>
      </c>
      <c r="AK959" s="53" t="s">
        <v>496</v>
      </c>
      <c r="AL959" s="53" t="s">
        <v>1830</v>
      </c>
      <c r="AM959" s="53" t="s">
        <v>1831</v>
      </c>
      <c r="AN959" s="53" t="s">
        <v>1769</v>
      </c>
      <c r="AO959" s="53" t="s">
        <v>641</v>
      </c>
    </row>
    <row r="960" spans="1:41" x14ac:dyDescent="0.25">
      <c r="A960" s="53" t="s">
        <v>19</v>
      </c>
      <c r="B960" s="53" t="s">
        <v>1882</v>
      </c>
      <c r="C960" s="53" t="s">
        <v>1883</v>
      </c>
      <c r="D960" s="53" t="s">
        <v>1841</v>
      </c>
      <c r="E960" s="53" t="s">
        <v>1842</v>
      </c>
      <c r="F960" s="53" t="s">
        <v>775</v>
      </c>
      <c r="G960" s="53" t="s">
        <v>1813</v>
      </c>
      <c r="H960" s="53" t="s">
        <v>775</v>
      </c>
      <c r="I960" s="53" t="s">
        <v>1813</v>
      </c>
      <c r="J960" s="53" t="s">
        <v>1843</v>
      </c>
      <c r="K960" s="53" t="s">
        <v>1844</v>
      </c>
      <c r="L960" s="53" t="s">
        <v>1884</v>
      </c>
      <c r="M960" s="53" t="s">
        <v>1816</v>
      </c>
      <c r="N960" s="53" t="s">
        <v>1817</v>
      </c>
      <c r="O960" s="53" t="s">
        <v>1818</v>
      </c>
      <c r="P960" s="53" t="s">
        <v>1819</v>
      </c>
      <c r="Q960" s="53" t="s">
        <v>1820</v>
      </c>
      <c r="R960" s="53" t="s">
        <v>1821</v>
      </c>
      <c r="S960" s="53" t="s">
        <v>1885</v>
      </c>
      <c r="T960" s="53" t="s">
        <v>1886</v>
      </c>
      <c r="U960" s="53" t="s">
        <v>1824</v>
      </c>
      <c r="V960" s="53" t="s">
        <v>1825</v>
      </c>
      <c r="W960" s="53" t="s">
        <v>1838</v>
      </c>
      <c r="X960" s="53" t="s">
        <v>1825</v>
      </c>
      <c r="Y960" s="53" t="s">
        <v>1827</v>
      </c>
      <c r="Z960" s="53">
        <v>4.76</v>
      </c>
      <c r="AA960" s="53">
        <v>4.76</v>
      </c>
      <c r="AB960" s="53">
        <v>0</v>
      </c>
      <c r="AC960" s="53">
        <v>4.76</v>
      </c>
      <c r="AD960" s="53">
        <v>0</v>
      </c>
      <c r="AE960" s="53">
        <v>0</v>
      </c>
      <c r="AF960" s="53" t="s">
        <v>1828</v>
      </c>
      <c r="AG960" s="53" t="s">
        <v>1843</v>
      </c>
      <c r="AH960" s="53" t="s">
        <v>1844</v>
      </c>
      <c r="AI960" s="53" t="s">
        <v>1849</v>
      </c>
      <c r="AJ960" s="53" t="s">
        <v>1824</v>
      </c>
      <c r="AK960" s="53" t="s">
        <v>496</v>
      </c>
      <c r="AL960" s="53" t="s">
        <v>1830</v>
      </c>
      <c r="AM960" s="53" t="s">
        <v>1831</v>
      </c>
      <c r="AN960" s="53" t="s">
        <v>1769</v>
      </c>
      <c r="AO960" s="53" t="s">
        <v>641</v>
      </c>
    </row>
    <row r="961" spans="1:41" x14ac:dyDescent="0.25">
      <c r="A961" s="53" t="s">
        <v>19</v>
      </c>
      <c r="B961" s="53" t="s">
        <v>1996</v>
      </c>
      <c r="C961" s="53" t="s">
        <v>1997</v>
      </c>
      <c r="D961" s="53" t="s">
        <v>1811</v>
      </c>
      <c r="E961" s="53" t="s">
        <v>1812</v>
      </c>
      <c r="F961" s="53" t="s">
        <v>775</v>
      </c>
      <c r="G961" s="53" t="s">
        <v>1813</v>
      </c>
      <c r="H961" s="53" t="s">
        <v>775</v>
      </c>
      <c r="I961" s="53" t="s">
        <v>1813</v>
      </c>
      <c r="J961" s="53" t="s">
        <v>1814</v>
      </c>
      <c r="K961" s="53" t="s">
        <v>780</v>
      </c>
      <c r="L961" s="53" t="s">
        <v>1998</v>
      </c>
      <c r="M961" s="53" t="s">
        <v>1816</v>
      </c>
      <c r="N961" s="53" t="s">
        <v>1817</v>
      </c>
      <c r="O961" s="53" t="s">
        <v>1818</v>
      </c>
      <c r="P961" s="53" t="s">
        <v>1819</v>
      </c>
      <c r="Q961" s="53" t="s">
        <v>1820</v>
      </c>
      <c r="R961" s="53" t="s">
        <v>1821</v>
      </c>
      <c r="S961" s="53" t="s">
        <v>1999</v>
      </c>
      <c r="T961" s="53" t="s">
        <v>2000</v>
      </c>
      <c r="U961" s="53" t="s">
        <v>1824</v>
      </c>
      <c r="V961" s="53" t="s">
        <v>1825</v>
      </c>
      <c r="W961" s="53" t="s">
        <v>1826</v>
      </c>
      <c r="X961" s="53" t="s">
        <v>1825</v>
      </c>
      <c r="Y961" s="53" t="s">
        <v>1827</v>
      </c>
      <c r="Z961" s="53">
        <v>46.92</v>
      </c>
      <c r="AA961" s="53">
        <v>46.92</v>
      </c>
      <c r="AB961" s="53">
        <v>0</v>
      </c>
      <c r="AC961" s="53">
        <v>46.92</v>
      </c>
      <c r="AD961" s="53">
        <v>0</v>
      </c>
      <c r="AE961" s="53">
        <v>0</v>
      </c>
      <c r="AF961" s="53" t="s">
        <v>1828</v>
      </c>
      <c r="AG961" s="53" t="s">
        <v>1814</v>
      </c>
      <c r="AH961" s="53" t="s">
        <v>780</v>
      </c>
      <c r="AI961" s="53" t="s">
        <v>1829</v>
      </c>
      <c r="AJ961" s="53" t="s">
        <v>1824</v>
      </c>
      <c r="AK961" s="53" t="s">
        <v>496</v>
      </c>
      <c r="AL961" s="53" t="s">
        <v>1830</v>
      </c>
      <c r="AM961" s="53" t="s">
        <v>1831</v>
      </c>
      <c r="AN961" s="53" t="s">
        <v>1770</v>
      </c>
      <c r="AO961" s="53" t="s">
        <v>641</v>
      </c>
    </row>
    <row r="962" spans="1:41" x14ac:dyDescent="0.25">
      <c r="A962" s="53" t="s">
        <v>19</v>
      </c>
      <c r="B962" s="53" t="s">
        <v>1996</v>
      </c>
      <c r="C962" s="53" t="s">
        <v>1997</v>
      </c>
      <c r="D962" s="53" t="s">
        <v>1811</v>
      </c>
      <c r="E962" s="53" t="s">
        <v>1812</v>
      </c>
      <c r="F962" s="53" t="s">
        <v>775</v>
      </c>
      <c r="G962" s="53" t="s">
        <v>1813</v>
      </c>
      <c r="H962" s="53" t="s">
        <v>775</v>
      </c>
      <c r="I962" s="53" t="s">
        <v>1813</v>
      </c>
      <c r="J962" s="53" t="s">
        <v>1814</v>
      </c>
      <c r="K962" s="53" t="s">
        <v>780</v>
      </c>
      <c r="L962" s="53" t="s">
        <v>1998</v>
      </c>
      <c r="M962" s="53" t="s">
        <v>1816</v>
      </c>
      <c r="N962" s="53" t="s">
        <v>1817</v>
      </c>
      <c r="O962" s="53" t="s">
        <v>1818</v>
      </c>
      <c r="P962" s="53" t="s">
        <v>1819</v>
      </c>
      <c r="Q962" s="53" t="s">
        <v>1820</v>
      </c>
      <c r="R962" s="53" t="s">
        <v>1821</v>
      </c>
      <c r="S962" s="53" t="s">
        <v>1999</v>
      </c>
      <c r="T962" s="53" t="s">
        <v>2000</v>
      </c>
      <c r="U962" s="53" t="s">
        <v>1824</v>
      </c>
      <c r="V962" s="53" t="s">
        <v>1825</v>
      </c>
      <c r="W962" s="53" t="s">
        <v>1832</v>
      </c>
      <c r="X962" s="53" t="s">
        <v>1825</v>
      </c>
      <c r="Y962" s="53" t="s">
        <v>1827</v>
      </c>
      <c r="Z962" s="53">
        <v>197.65</v>
      </c>
      <c r="AA962" s="53">
        <v>197.65</v>
      </c>
      <c r="AB962" s="53">
        <v>0</v>
      </c>
      <c r="AC962" s="53">
        <v>197.65</v>
      </c>
      <c r="AD962" s="53">
        <v>0</v>
      </c>
      <c r="AE962" s="53">
        <v>0</v>
      </c>
      <c r="AF962" s="53" t="s">
        <v>1828</v>
      </c>
      <c r="AG962" s="53" t="s">
        <v>1814</v>
      </c>
      <c r="AH962" s="53" t="s">
        <v>780</v>
      </c>
      <c r="AI962" s="53" t="s">
        <v>1829</v>
      </c>
      <c r="AJ962" s="53" t="s">
        <v>1824</v>
      </c>
      <c r="AK962" s="53" t="s">
        <v>496</v>
      </c>
      <c r="AL962" s="53" t="s">
        <v>1830</v>
      </c>
      <c r="AM962" s="53" t="s">
        <v>1831</v>
      </c>
      <c r="AN962" s="53" t="s">
        <v>1770</v>
      </c>
      <c r="AO962" s="53" t="s">
        <v>641</v>
      </c>
    </row>
    <row r="963" spans="1:41" x14ac:dyDescent="0.25">
      <c r="A963" s="53" t="s">
        <v>19</v>
      </c>
      <c r="B963" s="53" t="s">
        <v>1996</v>
      </c>
      <c r="C963" s="53" t="s">
        <v>1997</v>
      </c>
      <c r="D963" s="53" t="s">
        <v>1811</v>
      </c>
      <c r="E963" s="53" t="s">
        <v>1812</v>
      </c>
      <c r="F963" s="53" t="s">
        <v>775</v>
      </c>
      <c r="G963" s="53" t="s">
        <v>1813</v>
      </c>
      <c r="H963" s="53" t="s">
        <v>775</v>
      </c>
      <c r="I963" s="53" t="s">
        <v>1813</v>
      </c>
      <c r="J963" s="53" t="s">
        <v>1814</v>
      </c>
      <c r="K963" s="53" t="s">
        <v>780</v>
      </c>
      <c r="L963" s="53" t="s">
        <v>1998</v>
      </c>
      <c r="M963" s="53" t="s">
        <v>1816</v>
      </c>
      <c r="N963" s="53" t="s">
        <v>1817</v>
      </c>
      <c r="O963" s="53" t="s">
        <v>1818</v>
      </c>
      <c r="P963" s="53" t="s">
        <v>1819</v>
      </c>
      <c r="Q963" s="53" t="s">
        <v>1820</v>
      </c>
      <c r="R963" s="53" t="s">
        <v>1821</v>
      </c>
      <c r="S963" s="53" t="s">
        <v>1999</v>
      </c>
      <c r="T963" s="53" t="s">
        <v>2000</v>
      </c>
      <c r="U963" s="53" t="s">
        <v>1824</v>
      </c>
      <c r="V963" s="53" t="s">
        <v>1825</v>
      </c>
      <c r="W963" s="53" t="s">
        <v>1833</v>
      </c>
      <c r="X963" s="53" t="s">
        <v>1834</v>
      </c>
      <c r="Y963" s="53" t="s">
        <v>1827</v>
      </c>
      <c r="Z963" s="53">
        <v>1083.9100000000001</v>
      </c>
      <c r="AA963" s="53">
        <v>1083.9100000000001</v>
      </c>
      <c r="AB963" s="53">
        <v>0</v>
      </c>
      <c r="AC963" s="53">
        <v>1083.9100000000001</v>
      </c>
      <c r="AD963" s="53">
        <v>0</v>
      </c>
      <c r="AE963" s="53">
        <v>0</v>
      </c>
      <c r="AF963" s="53" t="s">
        <v>1828</v>
      </c>
      <c r="AG963" s="53" t="s">
        <v>1814</v>
      </c>
      <c r="AH963" s="53" t="s">
        <v>780</v>
      </c>
      <c r="AI963" s="53" t="s">
        <v>1829</v>
      </c>
      <c r="AJ963" s="53" t="s">
        <v>1824</v>
      </c>
      <c r="AK963" s="53" t="s">
        <v>496</v>
      </c>
      <c r="AL963" s="53" t="s">
        <v>1830</v>
      </c>
      <c r="AM963" s="53" t="s">
        <v>1831</v>
      </c>
      <c r="AN963" s="53" t="s">
        <v>1770</v>
      </c>
      <c r="AO963" s="53" t="s">
        <v>641</v>
      </c>
    </row>
    <row r="964" spans="1:41" x14ac:dyDescent="0.25">
      <c r="A964" s="53" t="s">
        <v>19</v>
      </c>
      <c r="B964" s="53" t="s">
        <v>1996</v>
      </c>
      <c r="C964" s="53" t="s">
        <v>1997</v>
      </c>
      <c r="D964" s="53" t="s">
        <v>1811</v>
      </c>
      <c r="E964" s="53" t="s">
        <v>1812</v>
      </c>
      <c r="F964" s="53" t="s">
        <v>775</v>
      </c>
      <c r="G964" s="53" t="s">
        <v>1813</v>
      </c>
      <c r="H964" s="53" t="s">
        <v>775</v>
      </c>
      <c r="I964" s="53" t="s">
        <v>1813</v>
      </c>
      <c r="J964" s="53" t="s">
        <v>1814</v>
      </c>
      <c r="K964" s="53" t="s">
        <v>780</v>
      </c>
      <c r="L964" s="53" t="s">
        <v>1998</v>
      </c>
      <c r="M964" s="53" t="s">
        <v>1816</v>
      </c>
      <c r="N964" s="53" t="s">
        <v>1817</v>
      </c>
      <c r="O964" s="53" t="s">
        <v>1818</v>
      </c>
      <c r="P964" s="53" t="s">
        <v>1819</v>
      </c>
      <c r="Q964" s="53" t="s">
        <v>1820</v>
      </c>
      <c r="R964" s="53" t="s">
        <v>1821</v>
      </c>
      <c r="S964" s="53" t="s">
        <v>1999</v>
      </c>
      <c r="T964" s="53" t="s">
        <v>2000</v>
      </c>
      <c r="U964" s="53" t="s">
        <v>1824</v>
      </c>
      <c r="V964" s="53" t="s">
        <v>1825</v>
      </c>
      <c r="W964" s="53" t="s">
        <v>1837</v>
      </c>
      <c r="X964" s="53" t="s">
        <v>1825</v>
      </c>
      <c r="Y964" s="53" t="s">
        <v>1827</v>
      </c>
      <c r="Z964" s="53">
        <v>40.950000000000003</v>
      </c>
      <c r="AA964" s="53">
        <v>40.950000000000003</v>
      </c>
      <c r="AB964" s="53">
        <v>0</v>
      </c>
      <c r="AC964" s="53">
        <v>40.950000000000003</v>
      </c>
      <c r="AD964" s="53">
        <v>0</v>
      </c>
      <c r="AE964" s="53">
        <v>0</v>
      </c>
      <c r="AF964" s="53" t="s">
        <v>1828</v>
      </c>
      <c r="AG964" s="53" t="s">
        <v>1814</v>
      </c>
      <c r="AH964" s="53" t="s">
        <v>780</v>
      </c>
      <c r="AI964" s="53" t="s">
        <v>1829</v>
      </c>
      <c r="AJ964" s="53" t="s">
        <v>1824</v>
      </c>
      <c r="AK964" s="53" t="s">
        <v>496</v>
      </c>
      <c r="AL964" s="53" t="s">
        <v>1830</v>
      </c>
      <c r="AM964" s="53" t="s">
        <v>1831</v>
      </c>
      <c r="AN964" s="53" t="s">
        <v>1770</v>
      </c>
      <c r="AO964" s="53" t="s">
        <v>641</v>
      </c>
    </row>
    <row r="965" spans="1:41" x14ac:dyDescent="0.25">
      <c r="A965" s="53" t="s">
        <v>19</v>
      </c>
      <c r="B965" s="53" t="s">
        <v>1996</v>
      </c>
      <c r="C965" s="53" t="s">
        <v>1997</v>
      </c>
      <c r="D965" s="53" t="s">
        <v>1811</v>
      </c>
      <c r="E965" s="53" t="s">
        <v>1812</v>
      </c>
      <c r="F965" s="53" t="s">
        <v>775</v>
      </c>
      <c r="G965" s="53" t="s">
        <v>1813</v>
      </c>
      <c r="H965" s="53" t="s">
        <v>775</v>
      </c>
      <c r="I965" s="53" t="s">
        <v>1813</v>
      </c>
      <c r="J965" s="53" t="s">
        <v>1814</v>
      </c>
      <c r="K965" s="53" t="s">
        <v>780</v>
      </c>
      <c r="L965" s="53" t="s">
        <v>1998</v>
      </c>
      <c r="M965" s="53" t="s">
        <v>1816</v>
      </c>
      <c r="N965" s="53" t="s">
        <v>1817</v>
      </c>
      <c r="O965" s="53" t="s">
        <v>1818</v>
      </c>
      <c r="P965" s="53" t="s">
        <v>1819</v>
      </c>
      <c r="Q965" s="53" t="s">
        <v>1820</v>
      </c>
      <c r="R965" s="53" t="s">
        <v>1821</v>
      </c>
      <c r="S965" s="53" t="s">
        <v>1999</v>
      </c>
      <c r="T965" s="53" t="s">
        <v>2000</v>
      </c>
      <c r="U965" s="53" t="s">
        <v>1824</v>
      </c>
      <c r="V965" s="53" t="s">
        <v>1825</v>
      </c>
      <c r="W965" s="53" t="s">
        <v>1838</v>
      </c>
      <c r="X965" s="53" t="s">
        <v>1825</v>
      </c>
      <c r="Y965" s="53" t="s">
        <v>1827</v>
      </c>
      <c r="Z965" s="53">
        <v>24.92</v>
      </c>
      <c r="AA965" s="53">
        <v>24.92</v>
      </c>
      <c r="AB965" s="53">
        <v>0</v>
      </c>
      <c r="AC965" s="53">
        <v>24.92</v>
      </c>
      <c r="AD965" s="53">
        <v>0</v>
      </c>
      <c r="AE965" s="53">
        <v>0</v>
      </c>
      <c r="AF965" s="53" t="s">
        <v>1828</v>
      </c>
      <c r="AG965" s="53" t="s">
        <v>1814</v>
      </c>
      <c r="AH965" s="53" t="s">
        <v>780</v>
      </c>
      <c r="AI965" s="53" t="s">
        <v>1829</v>
      </c>
      <c r="AJ965" s="53" t="s">
        <v>1824</v>
      </c>
      <c r="AK965" s="53" t="s">
        <v>496</v>
      </c>
      <c r="AL965" s="53" t="s">
        <v>1830</v>
      </c>
      <c r="AM965" s="53" t="s">
        <v>1831</v>
      </c>
      <c r="AN965" s="53" t="s">
        <v>1770</v>
      </c>
      <c r="AO965" s="53" t="s">
        <v>641</v>
      </c>
    </row>
    <row r="966" spans="1:41" x14ac:dyDescent="0.25">
      <c r="A966" s="53" t="s">
        <v>19</v>
      </c>
      <c r="B966" s="53" t="s">
        <v>1887</v>
      </c>
      <c r="C966" s="53" t="s">
        <v>1888</v>
      </c>
      <c r="D966" s="53" t="s">
        <v>1889</v>
      </c>
      <c r="E966" s="53" t="s">
        <v>1890</v>
      </c>
      <c r="F966" s="53" t="s">
        <v>775</v>
      </c>
      <c r="G966" s="53" t="s">
        <v>1813</v>
      </c>
      <c r="H966" s="53" t="s">
        <v>775</v>
      </c>
      <c r="I966" s="53" t="s">
        <v>1813</v>
      </c>
      <c r="J966" s="53" t="s">
        <v>1891</v>
      </c>
      <c r="K966" s="53" t="s">
        <v>1988</v>
      </c>
      <c r="L966" s="53" t="s">
        <v>1893</v>
      </c>
      <c r="M966" s="53" t="s">
        <v>1816</v>
      </c>
      <c r="N966" s="53" t="s">
        <v>1817</v>
      </c>
      <c r="O966" s="53" t="s">
        <v>1818</v>
      </c>
      <c r="P966" s="53" t="s">
        <v>1819</v>
      </c>
      <c r="Q966" s="53" t="s">
        <v>1820</v>
      </c>
      <c r="R966" s="53" t="s">
        <v>1821</v>
      </c>
      <c r="S966" s="53" t="s">
        <v>1894</v>
      </c>
      <c r="T966" s="53" t="s">
        <v>1895</v>
      </c>
      <c r="U966" s="53" t="s">
        <v>1824</v>
      </c>
      <c r="V966" s="53" t="s">
        <v>1825</v>
      </c>
      <c r="W966" s="53" t="s">
        <v>1826</v>
      </c>
      <c r="X966" s="53" t="s">
        <v>1825</v>
      </c>
      <c r="Y966" s="53" t="s">
        <v>1827</v>
      </c>
      <c r="Z966" s="53">
        <v>804.15</v>
      </c>
      <c r="AA966" s="53">
        <v>804.15</v>
      </c>
      <c r="AB966" s="53">
        <v>0</v>
      </c>
      <c r="AC966" s="53">
        <v>804.15</v>
      </c>
      <c r="AD966" s="53">
        <v>0</v>
      </c>
      <c r="AE966" s="53">
        <v>0</v>
      </c>
      <c r="AF966" s="53" t="s">
        <v>1828</v>
      </c>
      <c r="AG966" s="53" t="s">
        <v>1891</v>
      </c>
      <c r="AH966" s="53" t="s">
        <v>1892</v>
      </c>
      <c r="AI966" s="53" t="s">
        <v>1829</v>
      </c>
      <c r="AJ966" s="53" t="s">
        <v>1824</v>
      </c>
      <c r="AK966" s="53" t="s">
        <v>496</v>
      </c>
      <c r="AL966" s="53" t="s">
        <v>1830</v>
      </c>
      <c r="AM966" s="53" t="s">
        <v>1831</v>
      </c>
      <c r="AN966" s="53" t="s">
        <v>1769</v>
      </c>
      <c r="AO966" s="53" t="s">
        <v>641</v>
      </c>
    </row>
    <row r="967" spans="1:41" x14ac:dyDescent="0.25">
      <c r="A967" s="53" t="s">
        <v>19</v>
      </c>
      <c r="B967" s="53" t="s">
        <v>1887</v>
      </c>
      <c r="C967" s="53" t="s">
        <v>1888</v>
      </c>
      <c r="D967" s="53" t="s">
        <v>1889</v>
      </c>
      <c r="E967" s="53" t="s">
        <v>1890</v>
      </c>
      <c r="F967" s="53" t="s">
        <v>775</v>
      </c>
      <c r="G967" s="53" t="s">
        <v>1813</v>
      </c>
      <c r="H967" s="53" t="s">
        <v>775</v>
      </c>
      <c r="I967" s="53" t="s">
        <v>1813</v>
      </c>
      <c r="J967" s="53" t="s">
        <v>1891</v>
      </c>
      <c r="K967" s="53" t="s">
        <v>1988</v>
      </c>
      <c r="L967" s="53" t="s">
        <v>1893</v>
      </c>
      <c r="M967" s="53" t="s">
        <v>1816</v>
      </c>
      <c r="N967" s="53" t="s">
        <v>1817</v>
      </c>
      <c r="O967" s="53" t="s">
        <v>1818</v>
      </c>
      <c r="P967" s="53" t="s">
        <v>1819</v>
      </c>
      <c r="Q967" s="53" t="s">
        <v>1820</v>
      </c>
      <c r="R967" s="53" t="s">
        <v>1821</v>
      </c>
      <c r="S967" s="53" t="s">
        <v>1894</v>
      </c>
      <c r="T967" s="53" t="s">
        <v>1895</v>
      </c>
      <c r="U967" s="53" t="s">
        <v>1824</v>
      </c>
      <c r="V967" s="53" t="s">
        <v>1825</v>
      </c>
      <c r="W967" s="53" t="s">
        <v>1832</v>
      </c>
      <c r="X967" s="53" t="s">
        <v>1825</v>
      </c>
      <c r="Y967" s="53" t="s">
        <v>1827</v>
      </c>
      <c r="Z967" s="53">
        <v>4028.05</v>
      </c>
      <c r="AA967" s="53">
        <v>4028.05</v>
      </c>
      <c r="AB967" s="53">
        <v>0</v>
      </c>
      <c r="AC967" s="53">
        <v>4028.05</v>
      </c>
      <c r="AD967" s="53">
        <v>0</v>
      </c>
      <c r="AE967" s="53">
        <v>0</v>
      </c>
      <c r="AF967" s="53" t="s">
        <v>1828</v>
      </c>
      <c r="AG967" s="53" t="s">
        <v>1891</v>
      </c>
      <c r="AH967" s="53" t="s">
        <v>1892</v>
      </c>
      <c r="AI967" s="53" t="s">
        <v>1829</v>
      </c>
      <c r="AJ967" s="53" t="s">
        <v>1824</v>
      </c>
      <c r="AK967" s="53" t="s">
        <v>496</v>
      </c>
      <c r="AL967" s="53" t="s">
        <v>1830</v>
      </c>
      <c r="AM967" s="53" t="s">
        <v>1831</v>
      </c>
      <c r="AN967" s="53" t="s">
        <v>1769</v>
      </c>
      <c r="AO967" s="53" t="s">
        <v>641</v>
      </c>
    </row>
    <row r="968" spans="1:41" x14ac:dyDescent="0.25">
      <c r="A968" s="53" t="s">
        <v>19</v>
      </c>
      <c r="B968" s="53" t="s">
        <v>1887</v>
      </c>
      <c r="C968" s="53" t="s">
        <v>1888</v>
      </c>
      <c r="D968" s="53" t="s">
        <v>1889</v>
      </c>
      <c r="E968" s="53" t="s">
        <v>1890</v>
      </c>
      <c r="F968" s="53" t="s">
        <v>775</v>
      </c>
      <c r="G968" s="53" t="s">
        <v>1813</v>
      </c>
      <c r="H968" s="53" t="s">
        <v>775</v>
      </c>
      <c r="I968" s="53" t="s">
        <v>1813</v>
      </c>
      <c r="J968" s="53" t="s">
        <v>1891</v>
      </c>
      <c r="K968" s="53" t="s">
        <v>1988</v>
      </c>
      <c r="L968" s="53" t="s">
        <v>1893</v>
      </c>
      <c r="M968" s="53" t="s">
        <v>1816</v>
      </c>
      <c r="N968" s="53" t="s">
        <v>1817</v>
      </c>
      <c r="O968" s="53" t="s">
        <v>1818</v>
      </c>
      <c r="P968" s="53" t="s">
        <v>1819</v>
      </c>
      <c r="Q968" s="53" t="s">
        <v>1820</v>
      </c>
      <c r="R968" s="53" t="s">
        <v>1821</v>
      </c>
      <c r="S968" s="53" t="s">
        <v>1894</v>
      </c>
      <c r="T968" s="53" t="s">
        <v>1895</v>
      </c>
      <c r="U968" s="53" t="s">
        <v>1824</v>
      </c>
      <c r="V968" s="53" t="s">
        <v>1825</v>
      </c>
      <c r="W968" s="53" t="s">
        <v>1833</v>
      </c>
      <c r="X968" s="53" t="s">
        <v>1835</v>
      </c>
      <c r="Y968" s="53" t="s">
        <v>1827</v>
      </c>
      <c r="Z968" s="53">
        <v>56.68</v>
      </c>
      <c r="AA968" s="53">
        <v>56.68</v>
      </c>
      <c r="AB968" s="53">
        <v>0</v>
      </c>
      <c r="AC968" s="53">
        <v>56.68</v>
      </c>
      <c r="AD968" s="53">
        <v>0</v>
      </c>
      <c r="AE968" s="53">
        <v>0</v>
      </c>
      <c r="AF968" s="53" t="s">
        <v>1828</v>
      </c>
      <c r="AG968" s="53" t="s">
        <v>1891</v>
      </c>
      <c r="AH968" s="53" t="s">
        <v>1892</v>
      </c>
      <c r="AI968" s="53" t="s">
        <v>1829</v>
      </c>
      <c r="AJ968" s="53" t="s">
        <v>1824</v>
      </c>
      <c r="AK968" s="53" t="s">
        <v>496</v>
      </c>
      <c r="AL968" s="53" t="s">
        <v>1830</v>
      </c>
      <c r="AM968" s="53" t="s">
        <v>1831</v>
      </c>
      <c r="AN968" s="53" t="s">
        <v>1769</v>
      </c>
      <c r="AO968" s="53" t="s">
        <v>641</v>
      </c>
    </row>
    <row r="969" spans="1:41" x14ac:dyDescent="0.25">
      <c r="A969" s="53" t="s">
        <v>19</v>
      </c>
      <c r="B969" s="53" t="s">
        <v>1977</v>
      </c>
      <c r="C969" s="53" t="s">
        <v>1978</v>
      </c>
      <c r="D969" s="53" t="s">
        <v>1841</v>
      </c>
      <c r="E969" s="53" t="s">
        <v>1842</v>
      </c>
      <c r="F969" s="53" t="s">
        <v>775</v>
      </c>
      <c r="G969" s="53" t="s">
        <v>1813</v>
      </c>
      <c r="H969" s="53" t="s">
        <v>775</v>
      </c>
      <c r="I969" s="53" t="s">
        <v>1813</v>
      </c>
      <c r="J969" s="53" t="s">
        <v>1843</v>
      </c>
      <c r="K969" s="53" t="s">
        <v>1844</v>
      </c>
      <c r="L969" s="53" t="s">
        <v>1979</v>
      </c>
      <c r="M969" s="53" t="s">
        <v>1816</v>
      </c>
      <c r="N969" s="53" t="s">
        <v>1817</v>
      </c>
      <c r="O969" s="53" t="s">
        <v>1818</v>
      </c>
      <c r="P969" s="53" t="s">
        <v>1819</v>
      </c>
      <c r="Q969" s="53" t="s">
        <v>1820</v>
      </c>
      <c r="R969" s="53" t="s">
        <v>1821</v>
      </c>
      <c r="S969" s="53" t="s">
        <v>1980</v>
      </c>
      <c r="T969" s="53" t="s">
        <v>1981</v>
      </c>
      <c r="U969" s="53" t="s">
        <v>1824</v>
      </c>
      <c r="V969" s="53" t="s">
        <v>1825</v>
      </c>
      <c r="W969" s="53" t="s">
        <v>1856</v>
      </c>
      <c r="X969" s="53" t="s">
        <v>1857</v>
      </c>
      <c r="Y969" s="53" t="s">
        <v>1827</v>
      </c>
      <c r="Z969" s="53">
        <v>66.72</v>
      </c>
      <c r="AA969" s="53">
        <v>66.72</v>
      </c>
      <c r="AB969" s="53">
        <v>0</v>
      </c>
      <c r="AC969" s="53">
        <v>66.72</v>
      </c>
      <c r="AD969" s="53">
        <v>0</v>
      </c>
      <c r="AE969" s="53">
        <v>0</v>
      </c>
      <c r="AF969" s="53" t="s">
        <v>1828</v>
      </c>
      <c r="AG969" s="53" t="s">
        <v>1843</v>
      </c>
      <c r="AH969" s="53" t="s">
        <v>1844</v>
      </c>
      <c r="AI969" s="53" t="s">
        <v>1849</v>
      </c>
      <c r="AJ969" s="53" t="s">
        <v>1824</v>
      </c>
      <c r="AK969" s="53" t="s">
        <v>496</v>
      </c>
      <c r="AL969" s="53" t="s">
        <v>1830</v>
      </c>
      <c r="AM969" s="53" t="s">
        <v>1831</v>
      </c>
      <c r="AN969" s="53" t="s">
        <v>1769</v>
      </c>
      <c r="AO969" s="53" t="s">
        <v>641</v>
      </c>
    </row>
    <row r="970" spans="1:41" x14ac:dyDescent="0.25">
      <c r="A970" s="53" t="s">
        <v>19</v>
      </c>
      <c r="B970" s="53" t="s">
        <v>1896</v>
      </c>
      <c r="C970" s="53" t="s">
        <v>1897</v>
      </c>
      <c r="D970" s="53" t="s">
        <v>1841</v>
      </c>
      <c r="E970" s="53" t="s">
        <v>1842</v>
      </c>
      <c r="F970" s="53" t="s">
        <v>775</v>
      </c>
      <c r="G970" s="53" t="s">
        <v>1813</v>
      </c>
      <c r="H970" s="53" t="s">
        <v>775</v>
      </c>
      <c r="I970" s="53" t="s">
        <v>1813</v>
      </c>
      <c r="J970" s="53" t="s">
        <v>1843</v>
      </c>
      <c r="K970" s="53" t="s">
        <v>1844</v>
      </c>
      <c r="L970" s="53" t="s">
        <v>1898</v>
      </c>
      <c r="M970" s="53" t="s">
        <v>1816</v>
      </c>
      <c r="N970" s="53" t="s">
        <v>1817</v>
      </c>
      <c r="O970" s="53" t="s">
        <v>1818</v>
      </c>
      <c r="P970" s="53" t="s">
        <v>1819</v>
      </c>
      <c r="Q970" s="53" t="s">
        <v>1820</v>
      </c>
      <c r="R970" s="53" t="s">
        <v>1821</v>
      </c>
      <c r="S970" s="53" t="s">
        <v>1899</v>
      </c>
      <c r="T970" s="53" t="s">
        <v>1900</v>
      </c>
      <c r="U970" s="53" t="s">
        <v>1824</v>
      </c>
      <c r="V970" s="53" t="s">
        <v>1825</v>
      </c>
      <c r="W970" s="53" t="s">
        <v>1833</v>
      </c>
      <c r="X970" s="53" t="s">
        <v>1834</v>
      </c>
      <c r="Y970" s="53" t="s">
        <v>1827</v>
      </c>
      <c r="Z970" s="53">
        <v>9.09</v>
      </c>
      <c r="AA970" s="53">
        <v>9.09</v>
      </c>
      <c r="AB970" s="53">
        <v>0</v>
      </c>
      <c r="AC970" s="53">
        <v>9.09</v>
      </c>
      <c r="AD970" s="53">
        <v>0</v>
      </c>
      <c r="AE970" s="53">
        <v>0</v>
      </c>
      <c r="AF970" s="53" t="s">
        <v>1828</v>
      </c>
      <c r="AG970" s="53" t="s">
        <v>1843</v>
      </c>
      <c r="AH970" s="53" t="s">
        <v>1844</v>
      </c>
      <c r="AI970" s="53" t="s">
        <v>1849</v>
      </c>
      <c r="AJ970" s="53" t="s">
        <v>1824</v>
      </c>
      <c r="AK970" s="53" t="s">
        <v>496</v>
      </c>
      <c r="AL970" s="53" t="s">
        <v>1830</v>
      </c>
      <c r="AM970" s="53" t="s">
        <v>1831</v>
      </c>
      <c r="AN970" s="53" t="s">
        <v>1769</v>
      </c>
      <c r="AO970" s="53" t="s">
        <v>641</v>
      </c>
    </row>
    <row r="971" spans="1:41" x14ac:dyDescent="0.25">
      <c r="A971" s="53" t="s">
        <v>19</v>
      </c>
      <c r="B971" s="53" t="s">
        <v>1896</v>
      </c>
      <c r="C971" s="53" t="s">
        <v>1897</v>
      </c>
      <c r="D971" s="53" t="s">
        <v>1841</v>
      </c>
      <c r="E971" s="53" t="s">
        <v>1842</v>
      </c>
      <c r="F971" s="53" t="s">
        <v>775</v>
      </c>
      <c r="G971" s="53" t="s">
        <v>1813</v>
      </c>
      <c r="H971" s="53" t="s">
        <v>775</v>
      </c>
      <c r="I971" s="53" t="s">
        <v>1813</v>
      </c>
      <c r="J971" s="53" t="s">
        <v>1843</v>
      </c>
      <c r="K971" s="53" t="s">
        <v>1844</v>
      </c>
      <c r="L971" s="53" t="s">
        <v>1898</v>
      </c>
      <c r="M971" s="53" t="s">
        <v>1816</v>
      </c>
      <c r="N971" s="53" t="s">
        <v>1817</v>
      </c>
      <c r="O971" s="53" t="s">
        <v>1818</v>
      </c>
      <c r="P971" s="53" t="s">
        <v>1819</v>
      </c>
      <c r="Q971" s="53" t="s">
        <v>1820</v>
      </c>
      <c r="R971" s="53" t="s">
        <v>1821</v>
      </c>
      <c r="S971" s="53" t="s">
        <v>1899</v>
      </c>
      <c r="T971" s="53" t="s">
        <v>1900</v>
      </c>
      <c r="U971" s="53" t="s">
        <v>1824</v>
      </c>
      <c r="V971" s="53" t="s">
        <v>1825</v>
      </c>
      <c r="W971" s="53" t="s">
        <v>1848</v>
      </c>
      <c r="X971" s="53" t="s">
        <v>1825</v>
      </c>
      <c r="Y971" s="53" t="s">
        <v>1827</v>
      </c>
      <c r="Z971" s="53">
        <v>1990.91</v>
      </c>
      <c r="AA971" s="53">
        <v>1990.91</v>
      </c>
      <c r="AB971" s="53">
        <v>0</v>
      </c>
      <c r="AC971" s="53">
        <v>1990.91</v>
      </c>
      <c r="AD971" s="53">
        <v>0</v>
      </c>
      <c r="AE971" s="53">
        <v>0</v>
      </c>
      <c r="AF971" s="53" t="s">
        <v>1828</v>
      </c>
      <c r="AG971" s="53" t="s">
        <v>1843</v>
      </c>
      <c r="AH971" s="53" t="s">
        <v>1844</v>
      </c>
      <c r="AI971" s="53" t="s">
        <v>1849</v>
      </c>
      <c r="AJ971" s="53" t="s">
        <v>1824</v>
      </c>
      <c r="AK971" s="53" t="s">
        <v>496</v>
      </c>
      <c r="AL971" s="53" t="s">
        <v>1830</v>
      </c>
      <c r="AM971" s="53" t="s">
        <v>1831</v>
      </c>
      <c r="AN971" s="53" t="s">
        <v>1769</v>
      </c>
      <c r="AO971" s="53" t="s">
        <v>641</v>
      </c>
    </row>
    <row r="972" spans="1:41" x14ac:dyDescent="0.25">
      <c r="A972" s="53" t="s">
        <v>19</v>
      </c>
      <c r="B972" s="53" t="s">
        <v>1901</v>
      </c>
      <c r="C972" s="53" t="s">
        <v>1902</v>
      </c>
      <c r="D972" s="53" t="s">
        <v>1903</v>
      </c>
      <c r="E972" s="53" t="s">
        <v>220</v>
      </c>
      <c r="F972" s="53" t="s">
        <v>775</v>
      </c>
      <c r="G972" s="53" t="s">
        <v>1813</v>
      </c>
      <c r="H972" s="53" t="s">
        <v>775</v>
      </c>
      <c r="I972" s="53" t="s">
        <v>1813</v>
      </c>
      <c r="J972" s="53" t="s">
        <v>1904</v>
      </c>
      <c r="K972" s="53" t="s">
        <v>1905</v>
      </c>
      <c r="L972" s="53" t="s">
        <v>1906</v>
      </c>
      <c r="M972" s="53" t="s">
        <v>1816</v>
      </c>
      <c r="N972" s="53" t="s">
        <v>1817</v>
      </c>
      <c r="O972" s="53" t="s">
        <v>1818</v>
      </c>
      <c r="P972" s="53" t="s">
        <v>1819</v>
      </c>
      <c r="Q972" s="53" t="s">
        <v>1820</v>
      </c>
      <c r="R972" s="53" t="s">
        <v>1821</v>
      </c>
      <c r="S972" s="53" t="s">
        <v>1907</v>
      </c>
      <c r="T972" s="53" t="s">
        <v>1908</v>
      </c>
      <c r="U972" s="53" t="s">
        <v>1824</v>
      </c>
      <c r="V972" s="53" t="s">
        <v>1825</v>
      </c>
      <c r="W972" s="53" t="s">
        <v>1826</v>
      </c>
      <c r="X972" s="53" t="s">
        <v>1825</v>
      </c>
      <c r="Y972" s="53" t="s">
        <v>1827</v>
      </c>
      <c r="Z972" s="53">
        <v>6946.87</v>
      </c>
      <c r="AA972" s="53">
        <v>6946.87</v>
      </c>
      <c r="AB972" s="53">
        <v>0</v>
      </c>
      <c r="AC972" s="53">
        <v>6946.87</v>
      </c>
      <c r="AD972" s="53">
        <v>0</v>
      </c>
      <c r="AE972" s="53">
        <v>0</v>
      </c>
      <c r="AF972" s="53" t="s">
        <v>1828</v>
      </c>
      <c r="AG972" s="53" t="s">
        <v>1904</v>
      </c>
      <c r="AH972" s="53" t="s">
        <v>1905</v>
      </c>
      <c r="AI972" s="53" t="s">
        <v>1829</v>
      </c>
      <c r="AJ972" s="53" t="s">
        <v>1824</v>
      </c>
      <c r="AK972" s="53" t="s">
        <v>496</v>
      </c>
      <c r="AL972" s="53" t="s">
        <v>1830</v>
      </c>
      <c r="AM972" s="53" t="s">
        <v>1831</v>
      </c>
      <c r="AN972" s="53" t="s">
        <v>1766</v>
      </c>
      <c r="AO972" s="53" t="s">
        <v>483</v>
      </c>
    </row>
    <row r="973" spans="1:41" x14ac:dyDescent="0.25">
      <c r="A973" s="53" t="s">
        <v>19</v>
      </c>
      <c r="B973" s="53" t="s">
        <v>1901</v>
      </c>
      <c r="C973" s="53" t="s">
        <v>1902</v>
      </c>
      <c r="D973" s="53" t="s">
        <v>1903</v>
      </c>
      <c r="E973" s="53" t="s">
        <v>220</v>
      </c>
      <c r="F973" s="53" t="s">
        <v>775</v>
      </c>
      <c r="G973" s="53" t="s">
        <v>1813</v>
      </c>
      <c r="H973" s="53" t="s">
        <v>775</v>
      </c>
      <c r="I973" s="53" t="s">
        <v>1813</v>
      </c>
      <c r="J973" s="53" t="s">
        <v>1904</v>
      </c>
      <c r="K973" s="53" t="s">
        <v>1905</v>
      </c>
      <c r="L973" s="53" t="s">
        <v>1906</v>
      </c>
      <c r="M973" s="53" t="s">
        <v>1816</v>
      </c>
      <c r="N973" s="53" t="s">
        <v>1817</v>
      </c>
      <c r="O973" s="53" t="s">
        <v>1818</v>
      </c>
      <c r="P973" s="53" t="s">
        <v>1819</v>
      </c>
      <c r="Q973" s="53" t="s">
        <v>1820</v>
      </c>
      <c r="R973" s="53" t="s">
        <v>1821</v>
      </c>
      <c r="S973" s="53" t="s">
        <v>1907</v>
      </c>
      <c r="T973" s="53" t="s">
        <v>1908</v>
      </c>
      <c r="U973" s="53" t="s">
        <v>1824</v>
      </c>
      <c r="V973" s="53" t="s">
        <v>1825</v>
      </c>
      <c r="W973" s="53" t="s">
        <v>1832</v>
      </c>
      <c r="X973" s="53" t="s">
        <v>1825</v>
      </c>
      <c r="Y973" s="53" t="s">
        <v>1827</v>
      </c>
      <c r="Z973" s="53">
        <v>25632</v>
      </c>
      <c r="AA973" s="53">
        <v>25632</v>
      </c>
      <c r="AB973" s="53">
        <v>0</v>
      </c>
      <c r="AC973" s="53">
        <v>25632</v>
      </c>
      <c r="AD973" s="53">
        <v>0</v>
      </c>
      <c r="AE973" s="53">
        <v>0</v>
      </c>
      <c r="AF973" s="53" t="s">
        <v>1828</v>
      </c>
      <c r="AG973" s="53" t="s">
        <v>1904</v>
      </c>
      <c r="AH973" s="53" t="s">
        <v>1905</v>
      </c>
      <c r="AI973" s="53" t="s">
        <v>1829</v>
      </c>
      <c r="AJ973" s="53" t="s">
        <v>1824</v>
      </c>
      <c r="AK973" s="53" t="s">
        <v>496</v>
      </c>
      <c r="AL973" s="53" t="s">
        <v>1830</v>
      </c>
      <c r="AM973" s="53" t="s">
        <v>1831</v>
      </c>
      <c r="AN973" s="53" t="s">
        <v>1766</v>
      </c>
      <c r="AO973" s="53" t="s">
        <v>483</v>
      </c>
    </row>
    <row r="974" spans="1:41" x14ac:dyDescent="0.25">
      <c r="A974" s="53" t="s">
        <v>19</v>
      </c>
      <c r="B974" s="53" t="s">
        <v>1901</v>
      </c>
      <c r="C974" s="53" t="s">
        <v>1902</v>
      </c>
      <c r="D974" s="53" t="s">
        <v>1903</v>
      </c>
      <c r="E974" s="53" t="s">
        <v>220</v>
      </c>
      <c r="F974" s="53" t="s">
        <v>775</v>
      </c>
      <c r="G974" s="53" t="s">
        <v>1813</v>
      </c>
      <c r="H974" s="53" t="s">
        <v>775</v>
      </c>
      <c r="I974" s="53" t="s">
        <v>1813</v>
      </c>
      <c r="J974" s="53" t="s">
        <v>1904</v>
      </c>
      <c r="K974" s="53" t="s">
        <v>1905</v>
      </c>
      <c r="L974" s="53" t="s">
        <v>1906</v>
      </c>
      <c r="M974" s="53" t="s">
        <v>1816</v>
      </c>
      <c r="N974" s="53" t="s">
        <v>1817</v>
      </c>
      <c r="O974" s="53" t="s">
        <v>1818</v>
      </c>
      <c r="P974" s="53" t="s">
        <v>1819</v>
      </c>
      <c r="Q974" s="53" t="s">
        <v>1820</v>
      </c>
      <c r="R974" s="53" t="s">
        <v>1821</v>
      </c>
      <c r="S974" s="53" t="s">
        <v>1907</v>
      </c>
      <c r="T974" s="53" t="s">
        <v>1908</v>
      </c>
      <c r="U974" s="53" t="s">
        <v>1824</v>
      </c>
      <c r="V974" s="53" t="s">
        <v>1825</v>
      </c>
      <c r="W974" s="53" t="s">
        <v>1833</v>
      </c>
      <c r="X974" s="53" t="s">
        <v>1835</v>
      </c>
      <c r="Y974" s="53" t="s">
        <v>1827</v>
      </c>
      <c r="Z974" s="53">
        <v>7.0000000000000007E-2</v>
      </c>
      <c r="AA974" s="53">
        <v>7.0000000000000007E-2</v>
      </c>
      <c r="AB974" s="53">
        <v>0</v>
      </c>
      <c r="AC974" s="53">
        <v>7.0000000000000007E-2</v>
      </c>
      <c r="AD974" s="53">
        <v>0</v>
      </c>
      <c r="AE974" s="53">
        <v>0</v>
      </c>
      <c r="AF974" s="53" t="s">
        <v>1828</v>
      </c>
      <c r="AG974" s="53" t="s">
        <v>1904</v>
      </c>
      <c r="AH974" s="53" t="s">
        <v>1905</v>
      </c>
      <c r="AI974" s="53" t="s">
        <v>1829</v>
      </c>
      <c r="AJ974" s="53" t="s">
        <v>1824</v>
      </c>
      <c r="AK974" s="53" t="s">
        <v>496</v>
      </c>
      <c r="AL974" s="53" t="s">
        <v>1830</v>
      </c>
      <c r="AM974" s="53" t="s">
        <v>1831</v>
      </c>
      <c r="AN974" s="53" t="s">
        <v>1766</v>
      </c>
      <c r="AO974" s="53" t="s">
        <v>483</v>
      </c>
    </row>
    <row r="975" spans="1:41" x14ac:dyDescent="0.25">
      <c r="A975" s="53" t="s">
        <v>19</v>
      </c>
      <c r="B975" s="53" t="s">
        <v>1901</v>
      </c>
      <c r="C975" s="53" t="s">
        <v>1902</v>
      </c>
      <c r="D975" s="53" t="s">
        <v>1903</v>
      </c>
      <c r="E975" s="53" t="s">
        <v>220</v>
      </c>
      <c r="F975" s="53" t="s">
        <v>775</v>
      </c>
      <c r="G975" s="53" t="s">
        <v>1813</v>
      </c>
      <c r="H975" s="53" t="s">
        <v>775</v>
      </c>
      <c r="I975" s="53" t="s">
        <v>1813</v>
      </c>
      <c r="J975" s="53" t="s">
        <v>1904</v>
      </c>
      <c r="K975" s="53" t="s">
        <v>1905</v>
      </c>
      <c r="L975" s="53" t="s">
        <v>1906</v>
      </c>
      <c r="M975" s="53" t="s">
        <v>1816</v>
      </c>
      <c r="N975" s="53" t="s">
        <v>1817</v>
      </c>
      <c r="O975" s="53" t="s">
        <v>1818</v>
      </c>
      <c r="P975" s="53" t="s">
        <v>1819</v>
      </c>
      <c r="Q975" s="53" t="s">
        <v>1820</v>
      </c>
      <c r="R975" s="53" t="s">
        <v>1821</v>
      </c>
      <c r="S975" s="53" t="s">
        <v>1907</v>
      </c>
      <c r="T975" s="53" t="s">
        <v>1908</v>
      </c>
      <c r="U975" s="53" t="s">
        <v>1824</v>
      </c>
      <c r="V975" s="53" t="s">
        <v>1825</v>
      </c>
      <c r="W975" s="53" t="s">
        <v>1838</v>
      </c>
      <c r="X975" s="53" t="s">
        <v>1825</v>
      </c>
      <c r="Y975" s="53" t="s">
        <v>1827</v>
      </c>
      <c r="Z975" s="53">
        <v>1657.55</v>
      </c>
      <c r="AA975" s="53">
        <v>1657.55</v>
      </c>
      <c r="AB975" s="53">
        <v>0</v>
      </c>
      <c r="AC975" s="53">
        <v>1657.55</v>
      </c>
      <c r="AD975" s="53">
        <v>0</v>
      </c>
      <c r="AE975" s="53">
        <v>0</v>
      </c>
      <c r="AF975" s="53" t="s">
        <v>1828</v>
      </c>
      <c r="AG975" s="53" t="s">
        <v>1904</v>
      </c>
      <c r="AH975" s="53" t="s">
        <v>1905</v>
      </c>
      <c r="AI975" s="53" t="s">
        <v>1829</v>
      </c>
      <c r="AJ975" s="53" t="s">
        <v>1824</v>
      </c>
      <c r="AK975" s="53" t="s">
        <v>496</v>
      </c>
      <c r="AL975" s="53" t="s">
        <v>1830</v>
      </c>
      <c r="AM975" s="53" t="s">
        <v>1831</v>
      </c>
      <c r="AN975" s="53" t="s">
        <v>1766</v>
      </c>
      <c r="AO975" s="53" t="s">
        <v>483</v>
      </c>
    </row>
    <row r="976" spans="1:41" x14ac:dyDescent="0.25">
      <c r="A976" s="53" t="s">
        <v>19</v>
      </c>
      <c r="B976" s="53" t="s">
        <v>1909</v>
      </c>
      <c r="C976" s="53" t="s">
        <v>1910</v>
      </c>
      <c r="D976" s="53" t="s">
        <v>1903</v>
      </c>
      <c r="E976" s="53" t="s">
        <v>220</v>
      </c>
      <c r="F976" s="53" t="s">
        <v>775</v>
      </c>
      <c r="G976" s="53" t="s">
        <v>1813</v>
      </c>
      <c r="H976" s="53" t="s">
        <v>775</v>
      </c>
      <c r="I976" s="53" t="s">
        <v>1813</v>
      </c>
      <c r="J976" s="53" t="s">
        <v>1904</v>
      </c>
      <c r="K976" s="53" t="s">
        <v>1905</v>
      </c>
      <c r="L976" s="53" t="s">
        <v>1911</v>
      </c>
      <c r="M976" s="53" t="s">
        <v>1816</v>
      </c>
      <c r="N976" s="53" t="s">
        <v>1817</v>
      </c>
      <c r="O976" s="53" t="s">
        <v>1818</v>
      </c>
      <c r="P976" s="53" t="s">
        <v>1819</v>
      </c>
      <c r="Q976" s="53" t="s">
        <v>1820</v>
      </c>
      <c r="R976" s="53" t="s">
        <v>1821</v>
      </c>
      <c r="S976" s="53" t="s">
        <v>1912</v>
      </c>
      <c r="T976" s="53" t="s">
        <v>1913</v>
      </c>
      <c r="U976" s="53" t="s">
        <v>1824</v>
      </c>
      <c r="V976" s="53" t="s">
        <v>1825</v>
      </c>
      <c r="W976" s="53" t="s">
        <v>1856</v>
      </c>
      <c r="X976" s="53" t="s">
        <v>1857</v>
      </c>
      <c r="Y976" s="53" t="s">
        <v>1827</v>
      </c>
      <c r="Z976" s="53">
        <v>7000</v>
      </c>
      <c r="AA976" s="53">
        <v>7000</v>
      </c>
      <c r="AB976" s="53">
        <v>0</v>
      </c>
      <c r="AC976" s="53">
        <v>7000</v>
      </c>
      <c r="AD976" s="53">
        <v>0</v>
      </c>
      <c r="AE976" s="53">
        <v>0</v>
      </c>
      <c r="AF976" s="53" t="s">
        <v>1828</v>
      </c>
      <c r="AG976" s="53" t="s">
        <v>1904</v>
      </c>
      <c r="AH976" s="53" t="s">
        <v>1905</v>
      </c>
      <c r="AI976" s="53" t="s">
        <v>1829</v>
      </c>
      <c r="AJ976" s="53" t="s">
        <v>1824</v>
      </c>
      <c r="AK976" s="53" t="s">
        <v>496</v>
      </c>
      <c r="AL976" s="53" t="s">
        <v>1830</v>
      </c>
      <c r="AM976" s="53" t="s">
        <v>1831</v>
      </c>
      <c r="AN976" s="53" t="s">
        <v>1766</v>
      </c>
      <c r="AO976" s="53" t="s">
        <v>483</v>
      </c>
    </row>
    <row r="977" spans="1:41" x14ac:dyDescent="0.25">
      <c r="A977" s="53" t="s">
        <v>19</v>
      </c>
      <c r="B977" s="53" t="s">
        <v>1914</v>
      </c>
      <c r="C977" s="53" t="s">
        <v>1915</v>
      </c>
      <c r="D977" s="53" t="s">
        <v>1903</v>
      </c>
      <c r="E977" s="53" t="s">
        <v>220</v>
      </c>
      <c r="F977" s="53" t="s">
        <v>775</v>
      </c>
      <c r="G977" s="53" t="s">
        <v>1813</v>
      </c>
      <c r="H977" s="53" t="s">
        <v>775</v>
      </c>
      <c r="I977" s="53" t="s">
        <v>1813</v>
      </c>
      <c r="J977" s="53" t="s">
        <v>1904</v>
      </c>
      <c r="K977" s="53" t="s">
        <v>1905</v>
      </c>
      <c r="L977" s="53" t="s">
        <v>1916</v>
      </c>
      <c r="M977" s="53" t="s">
        <v>1816</v>
      </c>
      <c r="N977" s="53" t="s">
        <v>1817</v>
      </c>
      <c r="O977" s="53" t="s">
        <v>1818</v>
      </c>
      <c r="P977" s="53" t="s">
        <v>1819</v>
      </c>
      <c r="Q977" s="53" t="s">
        <v>1820</v>
      </c>
      <c r="R977" s="53" t="s">
        <v>1821</v>
      </c>
      <c r="S977" s="53" t="s">
        <v>1917</v>
      </c>
      <c r="T977" s="53" t="s">
        <v>1918</v>
      </c>
      <c r="U977" s="53" t="s">
        <v>1824</v>
      </c>
      <c r="V977" s="53" t="s">
        <v>1825</v>
      </c>
      <c r="W977" s="53" t="s">
        <v>1826</v>
      </c>
      <c r="X977" s="53" t="s">
        <v>1825</v>
      </c>
      <c r="Y977" s="53" t="s">
        <v>1827</v>
      </c>
      <c r="Z977" s="53">
        <v>317.12</v>
      </c>
      <c r="AA977" s="53">
        <v>317.12</v>
      </c>
      <c r="AB977" s="53">
        <v>0</v>
      </c>
      <c r="AC977" s="53">
        <v>317.12</v>
      </c>
      <c r="AD977" s="53">
        <v>0</v>
      </c>
      <c r="AE977" s="53">
        <v>0</v>
      </c>
      <c r="AF977" s="53" t="s">
        <v>1828</v>
      </c>
      <c r="AG977" s="53" t="s">
        <v>1904</v>
      </c>
      <c r="AH977" s="53" t="s">
        <v>1905</v>
      </c>
      <c r="AI977" s="53" t="s">
        <v>1829</v>
      </c>
      <c r="AJ977" s="53" t="s">
        <v>1824</v>
      </c>
      <c r="AK977" s="53" t="s">
        <v>496</v>
      </c>
      <c r="AL977" s="53" t="s">
        <v>1830</v>
      </c>
      <c r="AM977" s="53" t="s">
        <v>1831</v>
      </c>
      <c r="AN977" s="53" t="s">
        <v>220</v>
      </c>
      <c r="AO977" s="53" t="s">
        <v>483</v>
      </c>
    </row>
    <row r="978" spans="1:41" x14ac:dyDescent="0.25">
      <c r="A978" s="53" t="s">
        <v>19</v>
      </c>
      <c r="B978" s="53" t="s">
        <v>1914</v>
      </c>
      <c r="C978" s="53" t="s">
        <v>1915</v>
      </c>
      <c r="D978" s="53" t="s">
        <v>1903</v>
      </c>
      <c r="E978" s="53" t="s">
        <v>220</v>
      </c>
      <c r="F978" s="53" t="s">
        <v>775</v>
      </c>
      <c r="G978" s="53" t="s">
        <v>1813</v>
      </c>
      <c r="H978" s="53" t="s">
        <v>775</v>
      </c>
      <c r="I978" s="53" t="s">
        <v>1813</v>
      </c>
      <c r="J978" s="53" t="s">
        <v>1904</v>
      </c>
      <c r="K978" s="53" t="s">
        <v>1905</v>
      </c>
      <c r="L978" s="53" t="s">
        <v>1916</v>
      </c>
      <c r="M978" s="53" t="s">
        <v>1816</v>
      </c>
      <c r="N978" s="53" t="s">
        <v>1817</v>
      </c>
      <c r="O978" s="53" t="s">
        <v>1818</v>
      </c>
      <c r="P978" s="53" t="s">
        <v>1819</v>
      </c>
      <c r="Q978" s="53" t="s">
        <v>1820</v>
      </c>
      <c r="R978" s="53" t="s">
        <v>1821</v>
      </c>
      <c r="S978" s="53" t="s">
        <v>1917</v>
      </c>
      <c r="T978" s="53" t="s">
        <v>1918</v>
      </c>
      <c r="U978" s="53" t="s">
        <v>1824</v>
      </c>
      <c r="V978" s="53" t="s">
        <v>1825</v>
      </c>
      <c r="W978" s="53" t="s">
        <v>1832</v>
      </c>
      <c r="X978" s="53" t="s">
        <v>1825</v>
      </c>
      <c r="Y978" s="53" t="s">
        <v>1827</v>
      </c>
      <c r="Z978" s="53">
        <v>4101.5</v>
      </c>
      <c r="AA978" s="53">
        <v>4101.5</v>
      </c>
      <c r="AB978" s="53">
        <v>0</v>
      </c>
      <c r="AC978" s="53">
        <v>4101.5</v>
      </c>
      <c r="AD978" s="53">
        <v>0</v>
      </c>
      <c r="AE978" s="53">
        <v>0</v>
      </c>
      <c r="AF978" s="53" t="s">
        <v>1828</v>
      </c>
      <c r="AG978" s="53" t="s">
        <v>1904</v>
      </c>
      <c r="AH978" s="53" t="s">
        <v>1905</v>
      </c>
      <c r="AI978" s="53" t="s">
        <v>1829</v>
      </c>
      <c r="AJ978" s="53" t="s">
        <v>1824</v>
      </c>
      <c r="AK978" s="53" t="s">
        <v>496</v>
      </c>
      <c r="AL978" s="53" t="s">
        <v>1830</v>
      </c>
      <c r="AM978" s="53" t="s">
        <v>1831</v>
      </c>
      <c r="AN978" s="53" t="s">
        <v>220</v>
      </c>
      <c r="AO978" s="53" t="s">
        <v>483</v>
      </c>
    </row>
    <row r="979" spans="1:41" x14ac:dyDescent="0.25">
      <c r="A979" s="53" t="s">
        <v>19</v>
      </c>
      <c r="B979" s="53" t="s">
        <v>1914</v>
      </c>
      <c r="C979" s="53" t="s">
        <v>1915</v>
      </c>
      <c r="D979" s="53" t="s">
        <v>1903</v>
      </c>
      <c r="E979" s="53" t="s">
        <v>220</v>
      </c>
      <c r="F979" s="53" t="s">
        <v>775</v>
      </c>
      <c r="G979" s="53" t="s">
        <v>1813</v>
      </c>
      <c r="H979" s="53" t="s">
        <v>775</v>
      </c>
      <c r="I979" s="53" t="s">
        <v>1813</v>
      </c>
      <c r="J979" s="53" t="s">
        <v>1904</v>
      </c>
      <c r="K979" s="53" t="s">
        <v>1905</v>
      </c>
      <c r="L979" s="53" t="s">
        <v>1916</v>
      </c>
      <c r="M979" s="53" t="s">
        <v>1816</v>
      </c>
      <c r="N979" s="53" t="s">
        <v>1817</v>
      </c>
      <c r="O979" s="53" t="s">
        <v>1818</v>
      </c>
      <c r="P979" s="53" t="s">
        <v>1819</v>
      </c>
      <c r="Q979" s="53" t="s">
        <v>1820</v>
      </c>
      <c r="R979" s="53" t="s">
        <v>1821</v>
      </c>
      <c r="S979" s="53" t="s">
        <v>1917</v>
      </c>
      <c r="T979" s="53" t="s">
        <v>1918</v>
      </c>
      <c r="U979" s="53" t="s">
        <v>1824</v>
      </c>
      <c r="V979" s="53" t="s">
        <v>1825</v>
      </c>
      <c r="W979" s="53" t="s">
        <v>1833</v>
      </c>
      <c r="X979" s="53" t="s">
        <v>1835</v>
      </c>
      <c r="Y979" s="53" t="s">
        <v>1827</v>
      </c>
      <c r="Z979" s="53">
        <v>17.78</v>
      </c>
      <c r="AA979" s="53">
        <v>17.78</v>
      </c>
      <c r="AB979" s="53">
        <v>0</v>
      </c>
      <c r="AC979" s="53">
        <v>17.78</v>
      </c>
      <c r="AD979" s="53">
        <v>0</v>
      </c>
      <c r="AE979" s="53">
        <v>0</v>
      </c>
      <c r="AF979" s="53" t="s">
        <v>1828</v>
      </c>
      <c r="AG979" s="53" t="s">
        <v>1904</v>
      </c>
      <c r="AH979" s="53" t="s">
        <v>1905</v>
      </c>
      <c r="AI979" s="53" t="s">
        <v>1829</v>
      </c>
      <c r="AJ979" s="53" t="s">
        <v>1824</v>
      </c>
      <c r="AK979" s="53" t="s">
        <v>496</v>
      </c>
      <c r="AL979" s="53" t="s">
        <v>1830</v>
      </c>
      <c r="AM979" s="53" t="s">
        <v>1831</v>
      </c>
      <c r="AN979" s="53" t="s">
        <v>220</v>
      </c>
      <c r="AO979" s="53" t="s">
        <v>483</v>
      </c>
    </row>
    <row r="980" spans="1:41" x14ac:dyDescent="0.25">
      <c r="A980" s="53" t="s">
        <v>19</v>
      </c>
      <c r="B980" s="53" t="s">
        <v>1914</v>
      </c>
      <c r="C980" s="53" t="s">
        <v>1915</v>
      </c>
      <c r="D980" s="53" t="s">
        <v>1903</v>
      </c>
      <c r="E980" s="53" t="s">
        <v>220</v>
      </c>
      <c r="F980" s="53" t="s">
        <v>775</v>
      </c>
      <c r="G980" s="53" t="s">
        <v>1813</v>
      </c>
      <c r="H980" s="53" t="s">
        <v>775</v>
      </c>
      <c r="I980" s="53" t="s">
        <v>1813</v>
      </c>
      <c r="J980" s="53" t="s">
        <v>1904</v>
      </c>
      <c r="K980" s="53" t="s">
        <v>1905</v>
      </c>
      <c r="L980" s="53" t="s">
        <v>1916</v>
      </c>
      <c r="M980" s="53" t="s">
        <v>1816</v>
      </c>
      <c r="N980" s="53" t="s">
        <v>1817</v>
      </c>
      <c r="O980" s="53" t="s">
        <v>1818</v>
      </c>
      <c r="P980" s="53" t="s">
        <v>1819</v>
      </c>
      <c r="Q980" s="53" t="s">
        <v>1820</v>
      </c>
      <c r="R980" s="53" t="s">
        <v>1821</v>
      </c>
      <c r="S980" s="53" t="s">
        <v>1917</v>
      </c>
      <c r="T980" s="53" t="s">
        <v>1918</v>
      </c>
      <c r="U980" s="53" t="s">
        <v>1824</v>
      </c>
      <c r="V980" s="53" t="s">
        <v>1825</v>
      </c>
      <c r="W980" s="53" t="s">
        <v>1838</v>
      </c>
      <c r="X980" s="53" t="s">
        <v>1825</v>
      </c>
      <c r="Y980" s="53" t="s">
        <v>1827</v>
      </c>
      <c r="Z980" s="53">
        <v>58.98</v>
      </c>
      <c r="AA980" s="53">
        <v>58.98</v>
      </c>
      <c r="AB980" s="53">
        <v>0</v>
      </c>
      <c r="AC980" s="53">
        <v>58.98</v>
      </c>
      <c r="AD980" s="53">
        <v>0</v>
      </c>
      <c r="AE980" s="53">
        <v>0</v>
      </c>
      <c r="AF980" s="53" t="s">
        <v>1828</v>
      </c>
      <c r="AG980" s="53" t="s">
        <v>1904</v>
      </c>
      <c r="AH980" s="53" t="s">
        <v>1905</v>
      </c>
      <c r="AI980" s="53" t="s">
        <v>1829</v>
      </c>
      <c r="AJ980" s="53" t="s">
        <v>1824</v>
      </c>
      <c r="AK980" s="53" t="s">
        <v>496</v>
      </c>
      <c r="AL980" s="53" t="s">
        <v>1830</v>
      </c>
      <c r="AM980" s="53" t="s">
        <v>1831</v>
      </c>
      <c r="AN980" s="53" t="s">
        <v>220</v>
      </c>
      <c r="AO980" s="53" t="s">
        <v>483</v>
      </c>
    </row>
    <row r="981" spans="1:41" x14ac:dyDescent="0.25">
      <c r="A981" s="53" t="s">
        <v>19</v>
      </c>
      <c r="B981" s="53" t="s">
        <v>1919</v>
      </c>
      <c r="C981" s="53" t="s">
        <v>1920</v>
      </c>
      <c r="D981" s="53" t="s">
        <v>1903</v>
      </c>
      <c r="E981" s="53" t="s">
        <v>220</v>
      </c>
      <c r="F981" s="53" t="s">
        <v>775</v>
      </c>
      <c r="G981" s="53" t="s">
        <v>1813</v>
      </c>
      <c r="H981" s="53" t="s">
        <v>775</v>
      </c>
      <c r="I981" s="53" t="s">
        <v>1813</v>
      </c>
      <c r="J981" s="53" t="s">
        <v>1904</v>
      </c>
      <c r="K981" s="53" t="s">
        <v>1905</v>
      </c>
      <c r="L981" s="53" t="s">
        <v>1921</v>
      </c>
      <c r="M981" s="53" t="s">
        <v>1816</v>
      </c>
      <c r="N981" s="53" t="s">
        <v>1817</v>
      </c>
      <c r="O981" s="53" t="s">
        <v>1818</v>
      </c>
      <c r="P981" s="53" t="s">
        <v>1819</v>
      </c>
      <c r="Q981" s="53" t="s">
        <v>1820</v>
      </c>
      <c r="R981" s="53" t="s">
        <v>1821</v>
      </c>
      <c r="S981" s="53" t="s">
        <v>1922</v>
      </c>
      <c r="T981" s="53" t="s">
        <v>1923</v>
      </c>
      <c r="U981" s="53" t="s">
        <v>1824</v>
      </c>
      <c r="V981" s="53" t="s">
        <v>1825</v>
      </c>
      <c r="W981" s="53" t="s">
        <v>1856</v>
      </c>
      <c r="X981" s="53" t="s">
        <v>1857</v>
      </c>
      <c r="Y981" s="53" t="s">
        <v>1827</v>
      </c>
      <c r="Z981" s="53">
        <v>2615.29</v>
      </c>
      <c r="AA981" s="53">
        <v>2615.29</v>
      </c>
      <c r="AB981" s="53">
        <v>0</v>
      </c>
      <c r="AC981" s="53">
        <v>2615.29</v>
      </c>
      <c r="AD981" s="53">
        <v>0</v>
      </c>
      <c r="AE981" s="53">
        <v>0</v>
      </c>
      <c r="AF981" s="53" t="s">
        <v>1828</v>
      </c>
      <c r="AG981" s="53" t="s">
        <v>1904</v>
      </c>
      <c r="AH981" s="53" t="s">
        <v>1905</v>
      </c>
      <c r="AI981" s="53" t="s">
        <v>1829</v>
      </c>
      <c r="AJ981" s="53" t="s">
        <v>1824</v>
      </c>
      <c r="AK981" s="53" t="s">
        <v>496</v>
      </c>
      <c r="AL981" s="53" t="s">
        <v>1830</v>
      </c>
      <c r="AM981" s="53" t="s">
        <v>1831</v>
      </c>
      <c r="AN981" s="53" t="s">
        <v>220</v>
      </c>
      <c r="AO981" s="53" t="s">
        <v>483</v>
      </c>
    </row>
    <row r="982" spans="1:41" x14ac:dyDescent="0.25">
      <c r="A982" s="53" t="s">
        <v>19</v>
      </c>
      <c r="B982" s="53" t="s">
        <v>1984</v>
      </c>
      <c r="C982" s="53" t="s">
        <v>1985</v>
      </c>
      <c r="D982" s="53" t="s">
        <v>1903</v>
      </c>
      <c r="E982" s="53" t="s">
        <v>220</v>
      </c>
      <c r="F982" s="53" t="s">
        <v>775</v>
      </c>
      <c r="G982" s="53" t="s">
        <v>1813</v>
      </c>
      <c r="H982" s="53" t="s">
        <v>775</v>
      </c>
      <c r="I982" s="53" t="s">
        <v>1813</v>
      </c>
      <c r="J982" s="53" t="s">
        <v>1904</v>
      </c>
      <c r="K982" s="53" t="s">
        <v>1905</v>
      </c>
      <c r="L982" s="53" t="s">
        <v>1926</v>
      </c>
      <c r="M982" s="53" t="s">
        <v>1816</v>
      </c>
      <c r="N982" s="53" t="s">
        <v>1817</v>
      </c>
      <c r="O982" s="53" t="s">
        <v>1818</v>
      </c>
      <c r="P982" s="53" t="s">
        <v>1819</v>
      </c>
      <c r="Q982" s="53" t="s">
        <v>1820</v>
      </c>
      <c r="R982" s="53" t="s">
        <v>1821</v>
      </c>
      <c r="S982" s="53" t="s">
        <v>1986</v>
      </c>
      <c r="T982" s="53" t="s">
        <v>1987</v>
      </c>
      <c r="U982" s="53" t="s">
        <v>1824</v>
      </c>
      <c r="V982" s="53" t="s">
        <v>1825</v>
      </c>
      <c r="W982" s="53" t="s">
        <v>1826</v>
      </c>
      <c r="X982" s="53" t="s">
        <v>1825</v>
      </c>
      <c r="Y982" s="53" t="s">
        <v>1827</v>
      </c>
      <c r="Z982" s="53">
        <v>74.73</v>
      </c>
      <c r="AA982" s="53">
        <v>74.73</v>
      </c>
      <c r="AB982" s="53">
        <v>0</v>
      </c>
      <c r="AC982" s="53">
        <v>74.73</v>
      </c>
      <c r="AD982" s="53">
        <v>0</v>
      </c>
      <c r="AE982" s="53">
        <v>0</v>
      </c>
      <c r="AF982" s="53" t="s">
        <v>1828</v>
      </c>
      <c r="AG982" s="53" t="s">
        <v>1904</v>
      </c>
      <c r="AH982" s="53" t="s">
        <v>1905</v>
      </c>
      <c r="AI982" s="53" t="s">
        <v>1829</v>
      </c>
      <c r="AJ982" s="53" t="s">
        <v>1824</v>
      </c>
      <c r="AK982" s="53" t="s">
        <v>496</v>
      </c>
      <c r="AL982" s="53" t="s">
        <v>1830</v>
      </c>
      <c r="AM982" s="53" t="s">
        <v>1831</v>
      </c>
      <c r="AN982" s="53" t="s">
        <v>220</v>
      </c>
      <c r="AO982" s="53" t="s">
        <v>483</v>
      </c>
    </row>
    <row r="983" spans="1:41" x14ac:dyDescent="0.25">
      <c r="A983" s="53" t="s">
        <v>19</v>
      </c>
      <c r="B983" s="53" t="s">
        <v>1984</v>
      </c>
      <c r="C983" s="53" t="s">
        <v>1985</v>
      </c>
      <c r="D983" s="53" t="s">
        <v>1903</v>
      </c>
      <c r="E983" s="53" t="s">
        <v>220</v>
      </c>
      <c r="F983" s="53" t="s">
        <v>775</v>
      </c>
      <c r="G983" s="53" t="s">
        <v>1813</v>
      </c>
      <c r="H983" s="53" t="s">
        <v>775</v>
      </c>
      <c r="I983" s="53" t="s">
        <v>1813</v>
      </c>
      <c r="J983" s="53" t="s">
        <v>1904</v>
      </c>
      <c r="K983" s="53" t="s">
        <v>1905</v>
      </c>
      <c r="L983" s="53" t="s">
        <v>1926</v>
      </c>
      <c r="M983" s="53" t="s">
        <v>1816</v>
      </c>
      <c r="N983" s="53" t="s">
        <v>1817</v>
      </c>
      <c r="O983" s="53" t="s">
        <v>1818</v>
      </c>
      <c r="P983" s="53" t="s">
        <v>1819</v>
      </c>
      <c r="Q983" s="53" t="s">
        <v>1820</v>
      </c>
      <c r="R983" s="53" t="s">
        <v>1821</v>
      </c>
      <c r="S983" s="53" t="s">
        <v>1986</v>
      </c>
      <c r="T983" s="53" t="s">
        <v>1987</v>
      </c>
      <c r="U983" s="53" t="s">
        <v>1824</v>
      </c>
      <c r="V983" s="53" t="s">
        <v>1825</v>
      </c>
      <c r="W983" s="53" t="s">
        <v>1832</v>
      </c>
      <c r="X983" s="53" t="s">
        <v>1825</v>
      </c>
      <c r="Y983" s="53" t="s">
        <v>1827</v>
      </c>
      <c r="Z983" s="53">
        <v>351.28</v>
      </c>
      <c r="AA983" s="53">
        <v>351.28</v>
      </c>
      <c r="AB983" s="53">
        <v>0</v>
      </c>
      <c r="AC983" s="53">
        <v>351.28</v>
      </c>
      <c r="AD983" s="53">
        <v>0</v>
      </c>
      <c r="AE983" s="53">
        <v>0</v>
      </c>
      <c r="AF983" s="53" t="s">
        <v>1828</v>
      </c>
      <c r="AG983" s="53" t="s">
        <v>1904</v>
      </c>
      <c r="AH983" s="53" t="s">
        <v>1905</v>
      </c>
      <c r="AI983" s="53" t="s">
        <v>1829</v>
      </c>
      <c r="AJ983" s="53" t="s">
        <v>1824</v>
      </c>
      <c r="AK983" s="53" t="s">
        <v>496</v>
      </c>
      <c r="AL983" s="53" t="s">
        <v>1830</v>
      </c>
      <c r="AM983" s="53" t="s">
        <v>1831</v>
      </c>
      <c r="AN983" s="53" t="s">
        <v>220</v>
      </c>
      <c r="AO983" s="53" t="s">
        <v>483</v>
      </c>
    </row>
    <row r="984" spans="1:41" x14ac:dyDescent="0.25">
      <c r="A984" s="53" t="s">
        <v>19</v>
      </c>
      <c r="B984" s="53" t="s">
        <v>1984</v>
      </c>
      <c r="C984" s="53" t="s">
        <v>1985</v>
      </c>
      <c r="D984" s="53" t="s">
        <v>1903</v>
      </c>
      <c r="E984" s="53" t="s">
        <v>220</v>
      </c>
      <c r="F984" s="53" t="s">
        <v>775</v>
      </c>
      <c r="G984" s="53" t="s">
        <v>1813</v>
      </c>
      <c r="H984" s="53" t="s">
        <v>775</v>
      </c>
      <c r="I984" s="53" t="s">
        <v>1813</v>
      </c>
      <c r="J984" s="53" t="s">
        <v>1904</v>
      </c>
      <c r="K984" s="53" t="s">
        <v>1905</v>
      </c>
      <c r="L984" s="53" t="s">
        <v>1926</v>
      </c>
      <c r="M984" s="53" t="s">
        <v>1816</v>
      </c>
      <c r="N984" s="53" t="s">
        <v>1817</v>
      </c>
      <c r="O984" s="53" t="s">
        <v>1818</v>
      </c>
      <c r="P984" s="53" t="s">
        <v>1819</v>
      </c>
      <c r="Q984" s="53" t="s">
        <v>1820</v>
      </c>
      <c r="R984" s="53" t="s">
        <v>1821</v>
      </c>
      <c r="S984" s="53" t="s">
        <v>1986</v>
      </c>
      <c r="T984" s="53" t="s">
        <v>1987</v>
      </c>
      <c r="U984" s="53" t="s">
        <v>1824</v>
      </c>
      <c r="V984" s="53" t="s">
        <v>1825</v>
      </c>
      <c r="W984" s="53" t="s">
        <v>1833</v>
      </c>
      <c r="X984" s="53" t="s">
        <v>1835</v>
      </c>
      <c r="Y984" s="53" t="s">
        <v>1827</v>
      </c>
      <c r="Z984" s="53">
        <v>271.39999999999998</v>
      </c>
      <c r="AA984" s="53">
        <v>271.39999999999998</v>
      </c>
      <c r="AB984" s="53">
        <v>0</v>
      </c>
      <c r="AC984" s="53">
        <v>271.39999999999998</v>
      </c>
      <c r="AD984" s="53">
        <v>0</v>
      </c>
      <c r="AE984" s="53">
        <v>0</v>
      </c>
      <c r="AF984" s="53" t="s">
        <v>1828</v>
      </c>
      <c r="AG984" s="53" t="s">
        <v>1904</v>
      </c>
      <c r="AH984" s="53" t="s">
        <v>1905</v>
      </c>
      <c r="AI984" s="53" t="s">
        <v>1829</v>
      </c>
      <c r="AJ984" s="53" t="s">
        <v>1824</v>
      </c>
      <c r="AK984" s="53" t="s">
        <v>496</v>
      </c>
      <c r="AL984" s="53" t="s">
        <v>1830</v>
      </c>
      <c r="AM984" s="53" t="s">
        <v>1831</v>
      </c>
      <c r="AN984" s="53" t="s">
        <v>220</v>
      </c>
      <c r="AO984" s="53" t="s">
        <v>483</v>
      </c>
    </row>
    <row r="985" spans="1:41" x14ac:dyDescent="0.25">
      <c r="A985" s="53" t="s">
        <v>19</v>
      </c>
      <c r="B985" s="53" t="s">
        <v>1984</v>
      </c>
      <c r="C985" s="53" t="s">
        <v>1985</v>
      </c>
      <c r="D985" s="53" t="s">
        <v>1903</v>
      </c>
      <c r="E985" s="53" t="s">
        <v>220</v>
      </c>
      <c r="F985" s="53" t="s">
        <v>775</v>
      </c>
      <c r="G985" s="53" t="s">
        <v>1813</v>
      </c>
      <c r="H985" s="53" t="s">
        <v>775</v>
      </c>
      <c r="I985" s="53" t="s">
        <v>1813</v>
      </c>
      <c r="J985" s="53" t="s">
        <v>1904</v>
      </c>
      <c r="K985" s="53" t="s">
        <v>1905</v>
      </c>
      <c r="L985" s="53" t="s">
        <v>1926</v>
      </c>
      <c r="M985" s="53" t="s">
        <v>1816</v>
      </c>
      <c r="N985" s="53" t="s">
        <v>1817</v>
      </c>
      <c r="O985" s="53" t="s">
        <v>1818</v>
      </c>
      <c r="P985" s="53" t="s">
        <v>1819</v>
      </c>
      <c r="Q985" s="53" t="s">
        <v>1820</v>
      </c>
      <c r="R985" s="53" t="s">
        <v>1821</v>
      </c>
      <c r="S985" s="53" t="s">
        <v>1986</v>
      </c>
      <c r="T985" s="53" t="s">
        <v>1987</v>
      </c>
      <c r="U985" s="53" t="s">
        <v>1824</v>
      </c>
      <c r="V985" s="53" t="s">
        <v>1825</v>
      </c>
      <c r="W985" s="53" t="s">
        <v>1838</v>
      </c>
      <c r="X985" s="53" t="s">
        <v>1825</v>
      </c>
      <c r="Y985" s="53" t="s">
        <v>1827</v>
      </c>
      <c r="Z985" s="53">
        <v>49.63</v>
      </c>
      <c r="AA985" s="53">
        <v>49.63</v>
      </c>
      <c r="AB985" s="53">
        <v>0</v>
      </c>
      <c r="AC985" s="53">
        <v>49.63</v>
      </c>
      <c r="AD985" s="53">
        <v>0</v>
      </c>
      <c r="AE985" s="53">
        <v>0</v>
      </c>
      <c r="AF985" s="53" t="s">
        <v>1828</v>
      </c>
      <c r="AG985" s="53" t="s">
        <v>1904</v>
      </c>
      <c r="AH985" s="53" t="s">
        <v>1905</v>
      </c>
      <c r="AI985" s="53" t="s">
        <v>1829</v>
      </c>
      <c r="AJ985" s="53" t="s">
        <v>1824</v>
      </c>
      <c r="AK985" s="53" t="s">
        <v>496</v>
      </c>
      <c r="AL985" s="53" t="s">
        <v>1830</v>
      </c>
      <c r="AM985" s="53" t="s">
        <v>1831</v>
      </c>
      <c r="AN985" s="53" t="s">
        <v>220</v>
      </c>
      <c r="AO985" s="53" t="s">
        <v>483</v>
      </c>
    </row>
    <row r="986" spans="1:41" x14ac:dyDescent="0.25">
      <c r="A986" s="53" t="s">
        <v>19</v>
      </c>
      <c r="B986" s="53" t="s">
        <v>1924</v>
      </c>
      <c r="C986" s="53" t="s">
        <v>1925</v>
      </c>
      <c r="D986" s="53" t="s">
        <v>1903</v>
      </c>
      <c r="E986" s="53" t="s">
        <v>220</v>
      </c>
      <c r="F986" s="53" t="s">
        <v>775</v>
      </c>
      <c r="G986" s="53" t="s">
        <v>1813</v>
      </c>
      <c r="H986" s="53" t="s">
        <v>775</v>
      </c>
      <c r="I986" s="53" t="s">
        <v>1813</v>
      </c>
      <c r="J986" s="53" t="s">
        <v>1904</v>
      </c>
      <c r="K986" s="53" t="s">
        <v>1905</v>
      </c>
      <c r="L986" s="53" t="s">
        <v>1926</v>
      </c>
      <c r="M986" s="53" t="s">
        <v>1816</v>
      </c>
      <c r="N986" s="53" t="s">
        <v>1817</v>
      </c>
      <c r="O986" s="53" t="s">
        <v>1818</v>
      </c>
      <c r="P986" s="53" t="s">
        <v>1819</v>
      </c>
      <c r="Q986" s="53" t="s">
        <v>1820</v>
      </c>
      <c r="R986" s="53" t="s">
        <v>1821</v>
      </c>
      <c r="S986" s="53" t="s">
        <v>1927</v>
      </c>
      <c r="T986" s="53" t="s">
        <v>1928</v>
      </c>
      <c r="U986" s="53" t="s">
        <v>1824</v>
      </c>
      <c r="V986" s="53" t="s">
        <v>1825</v>
      </c>
      <c r="W986" s="53" t="s">
        <v>1856</v>
      </c>
      <c r="X986" s="53" t="s">
        <v>1857</v>
      </c>
      <c r="Y986" s="53" t="s">
        <v>1827</v>
      </c>
      <c r="Z986" s="53">
        <v>180.57</v>
      </c>
      <c r="AA986" s="53">
        <v>180.57</v>
      </c>
      <c r="AB986" s="53">
        <v>0</v>
      </c>
      <c r="AC986" s="53">
        <v>180.57</v>
      </c>
      <c r="AD986" s="53">
        <v>0</v>
      </c>
      <c r="AE986" s="53">
        <v>0</v>
      </c>
      <c r="AF986" s="53" t="s">
        <v>1828</v>
      </c>
      <c r="AG986" s="53" t="s">
        <v>1904</v>
      </c>
      <c r="AH986" s="53" t="s">
        <v>1905</v>
      </c>
      <c r="AI986" s="53" t="s">
        <v>1829</v>
      </c>
      <c r="AJ986" s="53" t="s">
        <v>1824</v>
      </c>
      <c r="AK986" s="53" t="s">
        <v>496</v>
      </c>
      <c r="AL986" s="53" t="s">
        <v>1830</v>
      </c>
      <c r="AM986" s="53" t="s">
        <v>1831</v>
      </c>
      <c r="AN986" s="53" t="s">
        <v>220</v>
      </c>
      <c r="AO986" s="53" t="s">
        <v>483</v>
      </c>
    </row>
    <row r="987" spans="1:41" x14ac:dyDescent="0.25">
      <c r="A987" s="53" t="s">
        <v>19</v>
      </c>
      <c r="B987" s="53" t="s">
        <v>1972</v>
      </c>
      <c r="C987" s="53" t="s">
        <v>1973</v>
      </c>
      <c r="D987" s="53" t="s">
        <v>1889</v>
      </c>
      <c r="E987" s="53" t="s">
        <v>1890</v>
      </c>
      <c r="F987" s="53" t="s">
        <v>775</v>
      </c>
      <c r="G987" s="53" t="s">
        <v>1813</v>
      </c>
      <c r="H987" s="53" t="s">
        <v>775</v>
      </c>
      <c r="I987" s="53" t="s">
        <v>1813</v>
      </c>
      <c r="J987" s="53" t="s">
        <v>1891</v>
      </c>
      <c r="K987" s="53" t="s">
        <v>1988</v>
      </c>
      <c r="L987" s="53" t="s">
        <v>1974</v>
      </c>
      <c r="M987" s="53" t="s">
        <v>1816</v>
      </c>
      <c r="N987" s="53" t="s">
        <v>1817</v>
      </c>
      <c r="O987" s="53" t="s">
        <v>1818</v>
      </c>
      <c r="P987" s="53" t="s">
        <v>1819</v>
      </c>
      <c r="Q987" s="53" t="s">
        <v>1820</v>
      </c>
      <c r="R987" s="53" t="s">
        <v>1821</v>
      </c>
      <c r="S987" s="53" t="s">
        <v>1975</v>
      </c>
      <c r="T987" s="53" t="s">
        <v>1976</v>
      </c>
      <c r="U987" s="53" t="s">
        <v>1824</v>
      </c>
      <c r="V987" s="53" t="s">
        <v>1825</v>
      </c>
      <c r="W987" s="53" t="s">
        <v>1832</v>
      </c>
      <c r="X987" s="53" t="s">
        <v>1825</v>
      </c>
      <c r="Y987" s="53" t="s">
        <v>1827</v>
      </c>
      <c r="Z987" s="53">
        <v>2576.41</v>
      </c>
      <c r="AA987" s="53">
        <v>2576.41</v>
      </c>
      <c r="AB987" s="53">
        <v>0</v>
      </c>
      <c r="AC987" s="53">
        <v>2576.41</v>
      </c>
      <c r="AD987" s="53">
        <v>0</v>
      </c>
      <c r="AE987" s="53">
        <v>0</v>
      </c>
      <c r="AF987" s="53" t="s">
        <v>1828</v>
      </c>
      <c r="AG987" s="53" t="s">
        <v>1891</v>
      </c>
      <c r="AH987" s="53" t="s">
        <v>1892</v>
      </c>
      <c r="AI987" s="53" t="s">
        <v>1829</v>
      </c>
      <c r="AJ987" s="53" t="s">
        <v>1824</v>
      </c>
      <c r="AK987" s="53" t="s">
        <v>496</v>
      </c>
      <c r="AL987" s="53" t="s">
        <v>1830</v>
      </c>
      <c r="AM987" s="53" t="s">
        <v>1831</v>
      </c>
      <c r="AN987" s="53" t="s">
        <v>1769</v>
      </c>
      <c r="AO987" s="53" t="s">
        <v>641</v>
      </c>
    </row>
    <row r="988" spans="1:41" x14ac:dyDescent="0.25">
      <c r="A988" s="53" t="s">
        <v>19</v>
      </c>
      <c r="B988" s="53" t="s">
        <v>1972</v>
      </c>
      <c r="C988" s="53" t="s">
        <v>1973</v>
      </c>
      <c r="D988" s="53" t="s">
        <v>1889</v>
      </c>
      <c r="E988" s="53" t="s">
        <v>1890</v>
      </c>
      <c r="F988" s="53" t="s">
        <v>775</v>
      </c>
      <c r="G988" s="53" t="s">
        <v>1813</v>
      </c>
      <c r="H988" s="53" t="s">
        <v>775</v>
      </c>
      <c r="I988" s="53" t="s">
        <v>1813</v>
      </c>
      <c r="J988" s="53" t="s">
        <v>1891</v>
      </c>
      <c r="K988" s="53" t="s">
        <v>1988</v>
      </c>
      <c r="L988" s="53" t="s">
        <v>1974</v>
      </c>
      <c r="M988" s="53" t="s">
        <v>1816</v>
      </c>
      <c r="N988" s="53" t="s">
        <v>1817</v>
      </c>
      <c r="O988" s="53" t="s">
        <v>1818</v>
      </c>
      <c r="P988" s="53" t="s">
        <v>1819</v>
      </c>
      <c r="Q988" s="53" t="s">
        <v>1820</v>
      </c>
      <c r="R988" s="53" t="s">
        <v>1821</v>
      </c>
      <c r="S988" s="53" t="s">
        <v>1975</v>
      </c>
      <c r="T988" s="53" t="s">
        <v>1976</v>
      </c>
      <c r="U988" s="53" t="s">
        <v>1824</v>
      </c>
      <c r="V988" s="53" t="s">
        <v>1825</v>
      </c>
      <c r="W988" s="53" t="s">
        <v>1833</v>
      </c>
      <c r="X988" s="53" t="s">
        <v>1835</v>
      </c>
      <c r="Y988" s="53" t="s">
        <v>1827</v>
      </c>
      <c r="Z988" s="53">
        <v>3.88</v>
      </c>
      <c r="AA988" s="53">
        <v>3.88</v>
      </c>
      <c r="AB988" s="53">
        <v>0</v>
      </c>
      <c r="AC988" s="53">
        <v>3.88</v>
      </c>
      <c r="AD988" s="53">
        <v>0</v>
      </c>
      <c r="AE988" s="53">
        <v>0</v>
      </c>
      <c r="AF988" s="53" t="s">
        <v>1828</v>
      </c>
      <c r="AG988" s="53" t="s">
        <v>1891</v>
      </c>
      <c r="AH988" s="53" t="s">
        <v>1892</v>
      </c>
      <c r="AI988" s="53" t="s">
        <v>1829</v>
      </c>
      <c r="AJ988" s="53" t="s">
        <v>1824</v>
      </c>
      <c r="AK988" s="53" t="s">
        <v>496</v>
      </c>
      <c r="AL988" s="53" t="s">
        <v>1830</v>
      </c>
      <c r="AM988" s="53" t="s">
        <v>1831</v>
      </c>
      <c r="AN988" s="53" t="s">
        <v>1769</v>
      </c>
      <c r="AO988" s="53" t="s">
        <v>641</v>
      </c>
    </row>
    <row r="989" spans="1:41" x14ac:dyDescent="0.25">
      <c r="A989" s="53" t="s">
        <v>19</v>
      </c>
      <c r="B989" s="53" t="s">
        <v>2006</v>
      </c>
      <c r="C989" s="53" t="s">
        <v>2007</v>
      </c>
      <c r="D989" s="53" t="s">
        <v>1991</v>
      </c>
      <c r="E989" s="53" t="s">
        <v>1992</v>
      </c>
      <c r="F989" s="53" t="s">
        <v>775</v>
      </c>
      <c r="G989" s="53" t="s">
        <v>1813</v>
      </c>
      <c r="H989" s="53" t="s">
        <v>775</v>
      </c>
      <c r="I989" s="53" t="s">
        <v>1813</v>
      </c>
      <c r="J989" s="53" t="s">
        <v>1891</v>
      </c>
      <c r="K989" s="53" t="s">
        <v>1892</v>
      </c>
      <c r="L989" s="53" t="s">
        <v>2008</v>
      </c>
      <c r="M989" s="53" t="s">
        <v>1816</v>
      </c>
      <c r="N989" s="53" t="s">
        <v>1817</v>
      </c>
      <c r="O989" s="53" t="s">
        <v>1818</v>
      </c>
      <c r="P989" s="53" t="s">
        <v>1819</v>
      </c>
      <c r="Q989" s="53" t="s">
        <v>1820</v>
      </c>
      <c r="R989" s="53" t="s">
        <v>1821</v>
      </c>
      <c r="S989" s="53" t="s">
        <v>2009</v>
      </c>
      <c r="T989" s="53" t="s">
        <v>2010</v>
      </c>
      <c r="U989" s="53" t="s">
        <v>1824</v>
      </c>
      <c r="V989" s="53" t="s">
        <v>1825</v>
      </c>
      <c r="W989" s="53" t="s">
        <v>1832</v>
      </c>
      <c r="X989" s="53" t="s">
        <v>1825</v>
      </c>
      <c r="Y989" s="53" t="s">
        <v>1827</v>
      </c>
      <c r="Z989" s="53">
        <v>1189.6500000000001</v>
      </c>
      <c r="AA989" s="53">
        <v>28.84</v>
      </c>
      <c r="AB989" s="53">
        <v>1160.81</v>
      </c>
      <c r="AC989" s="53">
        <v>28.84</v>
      </c>
      <c r="AD989" s="53">
        <v>0</v>
      </c>
      <c r="AE989" s="53">
        <v>0</v>
      </c>
      <c r="AF989" s="53" t="s">
        <v>1828</v>
      </c>
      <c r="AG989" s="53" t="s">
        <v>1891</v>
      </c>
      <c r="AH989" s="53" t="s">
        <v>1892</v>
      </c>
      <c r="AI989" s="53" t="s">
        <v>1829</v>
      </c>
      <c r="AJ989" s="53" t="s">
        <v>1824</v>
      </c>
      <c r="AK989" s="53" t="s">
        <v>496</v>
      </c>
      <c r="AL989" s="53" t="s">
        <v>1830</v>
      </c>
      <c r="AM989" s="53" t="s">
        <v>1831</v>
      </c>
      <c r="AN989" s="53" t="s">
        <v>1769</v>
      </c>
      <c r="AO989" s="53" t="s">
        <v>641</v>
      </c>
    </row>
    <row r="990" spans="1:41" x14ac:dyDescent="0.25">
      <c r="A990" s="53" t="s">
        <v>19</v>
      </c>
      <c r="B990" s="53" t="s">
        <v>2011</v>
      </c>
      <c r="C990" s="53" t="s">
        <v>2012</v>
      </c>
      <c r="D990" s="53" t="s">
        <v>1991</v>
      </c>
      <c r="E990" s="53" t="s">
        <v>1992</v>
      </c>
      <c r="F990" s="53" t="s">
        <v>775</v>
      </c>
      <c r="G990" s="53" t="s">
        <v>1813</v>
      </c>
      <c r="H990" s="53" t="s">
        <v>775</v>
      </c>
      <c r="I990" s="53" t="s">
        <v>1813</v>
      </c>
      <c r="J990" s="53" t="s">
        <v>1891</v>
      </c>
      <c r="K990" s="53" t="s">
        <v>1892</v>
      </c>
      <c r="L990" s="53" t="s">
        <v>2013</v>
      </c>
      <c r="M990" s="53" t="s">
        <v>1816</v>
      </c>
      <c r="N990" s="53" t="s">
        <v>1817</v>
      </c>
      <c r="O990" s="53" t="s">
        <v>1818</v>
      </c>
      <c r="P990" s="53" t="s">
        <v>1819</v>
      </c>
      <c r="Q990" s="53" t="s">
        <v>1820</v>
      </c>
      <c r="R990" s="53" t="s">
        <v>1821</v>
      </c>
      <c r="S990" s="53" t="s">
        <v>2014</v>
      </c>
      <c r="T990" s="53" t="s">
        <v>2015</v>
      </c>
      <c r="U990" s="53" t="s">
        <v>1824</v>
      </c>
      <c r="V990" s="53" t="s">
        <v>1825</v>
      </c>
      <c r="W990" s="53" t="s">
        <v>1832</v>
      </c>
      <c r="X990" s="53" t="s">
        <v>1825</v>
      </c>
      <c r="Y990" s="53" t="s">
        <v>1827</v>
      </c>
      <c r="Z990" s="53">
        <v>1240.18</v>
      </c>
      <c r="AA990" s="53">
        <v>1240.18</v>
      </c>
      <c r="AB990" s="53">
        <v>0</v>
      </c>
      <c r="AC990" s="53">
        <v>1240.18</v>
      </c>
      <c r="AD990" s="53">
        <v>0</v>
      </c>
      <c r="AE990" s="53">
        <v>0</v>
      </c>
      <c r="AF990" s="53" t="s">
        <v>1828</v>
      </c>
      <c r="AG990" s="53" t="s">
        <v>1891</v>
      </c>
      <c r="AH990" s="53" t="s">
        <v>1892</v>
      </c>
      <c r="AI990" s="53" t="s">
        <v>1829</v>
      </c>
      <c r="AJ990" s="53" t="s">
        <v>1824</v>
      </c>
      <c r="AK990" s="53" t="s">
        <v>496</v>
      </c>
      <c r="AL990" s="53" t="s">
        <v>1830</v>
      </c>
      <c r="AM990" s="53" t="s">
        <v>1831</v>
      </c>
      <c r="AN990" s="53" t="s">
        <v>1769</v>
      </c>
      <c r="AO990" s="53" t="s">
        <v>641</v>
      </c>
    </row>
    <row r="991" spans="1:41" x14ac:dyDescent="0.25">
      <c r="A991" s="53" t="s">
        <v>19</v>
      </c>
      <c r="B991" s="53" t="s">
        <v>2011</v>
      </c>
      <c r="C991" s="53" t="s">
        <v>2012</v>
      </c>
      <c r="D991" s="53" t="s">
        <v>1991</v>
      </c>
      <c r="E991" s="53" t="s">
        <v>1992</v>
      </c>
      <c r="F991" s="53" t="s">
        <v>775</v>
      </c>
      <c r="G991" s="53" t="s">
        <v>1813</v>
      </c>
      <c r="H991" s="53" t="s">
        <v>775</v>
      </c>
      <c r="I991" s="53" t="s">
        <v>1813</v>
      </c>
      <c r="J991" s="53" t="s">
        <v>1891</v>
      </c>
      <c r="K991" s="53" t="s">
        <v>1892</v>
      </c>
      <c r="L991" s="53" t="s">
        <v>2013</v>
      </c>
      <c r="M991" s="53" t="s">
        <v>1816</v>
      </c>
      <c r="N991" s="53" t="s">
        <v>1817</v>
      </c>
      <c r="O991" s="53" t="s">
        <v>1818</v>
      </c>
      <c r="P991" s="53" t="s">
        <v>1819</v>
      </c>
      <c r="Q991" s="53" t="s">
        <v>1820</v>
      </c>
      <c r="R991" s="53" t="s">
        <v>1821</v>
      </c>
      <c r="S991" s="53" t="s">
        <v>2014</v>
      </c>
      <c r="T991" s="53" t="s">
        <v>2015</v>
      </c>
      <c r="U991" s="53" t="s">
        <v>1824</v>
      </c>
      <c r="V991" s="53" t="s">
        <v>1825</v>
      </c>
      <c r="W991" s="53" t="s">
        <v>1833</v>
      </c>
      <c r="X991" s="53" t="s">
        <v>1835</v>
      </c>
      <c r="Y991" s="53" t="s">
        <v>1827</v>
      </c>
      <c r="Z991" s="53">
        <v>0.13</v>
      </c>
      <c r="AA991" s="53">
        <v>0.13</v>
      </c>
      <c r="AB991" s="53">
        <v>0</v>
      </c>
      <c r="AC991" s="53">
        <v>0.13</v>
      </c>
      <c r="AD991" s="53">
        <v>0</v>
      </c>
      <c r="AE991" s="53">
        <v>0</v>
      </c>
      <c r="AF991" s="53" t="s">
        <v>1828</v>
      </c>
      <c r="AG991" s="53" t="s">
        <v>1891</v>
      </c>
      <c r="AH991" s="53" t="s">
        <v>1892</v>
      </c>
      <c r="AI991" s="53" t="s">
        <v>1829</v>
      </c>
      <c r="AJ991" s="53" t="s">
        <v>1824</v>
      </c>
      <c r="AK991" s="53" t="s">
        <v>496</v>
      </c>
      <c r="AL991" s="53" t="s">
        <v>1830</v>
      </c>
      <c r="AM991" s="53" t="s">
        <v>1831</v>
      </c>
      <c r="AN991" s="53" t="s">
        <v>1769</v>
      </c>
      <c r="AO991" s="53" t="s">
        <v>641</v>
      </c>
    </row>
    <row r="992" spans="1:41" x14ac:dyDescent="0.25">
      <c r="A992" s="53" t="s">
        <v>19</v>
      </c>
      <c r="B992" s="53" t="s">
        <v>2001</v>
      </c>
      <c r="C992" s="53" t="s">
        <v>2002</v>
      </c>
      <c r="D992" s="53" t="s">
        <v>1991</v>
      </c>
      <c r="E992" s="53" t="s">
        <v>1992</v>
      </c>
      <c r="F992" s="53" t="s">
        <v>775</v>
      </c>
      <c r="G992" s="53" t="s">
        <v>1813</v>
      </c>
      <c r="H992" s="53" t="s">
        <v>775</v>
      </c>
      <c r="I992" s="53" t="s">
        <v>1813</v>
      </c>
      <c r="J992" s="53" t="s">
        <v>1891</v>
      </c>
      <c r="K992" s="53" t="s">
        <v>1892</v>
      </c>
      <c r="L992" s="53" t="s">
        <v>2003</v>
      </c>
      <c r="M992" s="53" t="s">
        <v>1816</v>
      </c>
      <c r="N992" s="53" t="s">
        <v>1817</v>
      </c>
      <c r="O992" s="53" t="s">
        <v>1818</v>
      </c>
      <c r="P992" s="53" t="s">
        <v>1819</v>
      </c>
      <c r="Q992" s="53" t="s">
        <v>1820</v>
      </c>
      <c r="R992" s="53" t="s">
        <v>1821</v>
      </c>
      <c r="S992" s="53" t="s">
        <v>2004</v>
      </c>
      <c r="T992" s="53" t="s">
        <v>2005</v>
      </c>
      <c r="U992" s="53" t="s">
        <v>1824</v>
      </c>
      <c r="V992" s="53" t="s">
        <v>1825</v>
      </c>
      <c r="W992" s="53" t="s">
        <v>1832</v>
      </c>
      <c r="X992" s="53" t="s">
        <v>1825</v>
      </c>
      <c r="Y992" s="53" t="s">
        <v>1827</v>
      </c>
      <c r="Z992" s="53">
        <v>2973.96</v>
      </c>
      <c r="AA992" s="53">
        <v>2973.96</v>
      </c>
      <c r="AB992" s="53">
        <v>0</v>
      </c>
      <c r="AC992" s="53">
        <v>2973.96</v>
      </c>
      <c r="AD992" s="53">
        <v>0</v>
      </c>
      <c r="AE992" s="53">
        <v>0</v>
      </c>
      <c r="AF992" s="53" t="s">
        <v>1828</v>
      </c>
      <c r="AG992" s="53" t="s">
        <v>1891</v>
      </c>
      <c r="AH992" s="53" t="s">
        <v>1892</v>
      </c>
      <c r="AI992" s="53" t="s">
        <v>1829</v>
      </c>
      <c r="AJ992" s="53" t="s">
        <v>1824</v>
      </c>
      <c r="AK992" s="53" t="s">
        <v>496</v>
      </c>
      <c r="AL992" s="53" t="s">
        <v>1830</v>
      </c>
      <c r="AM992" s="53" t="s">
        <v>1831</v>
      </c>
      <c r="AN992" s="53" t="s">
        <v>1769</v>
      </c>
      <c r="AO992" s="53" t="s">
        <v>641</v>
      </c>
    </row>
    <row r="993" spans="1:41" x14ac:dyDescent="0.25">
      <c r="A993" s="53" t="s">
        <v>19</v>
      </c>
      <c r="B993" s="53" t="s">
        <v>2001</v>
      </c>
      <c r="C993" s="53" t="s">
        <v>2002</v>
      </c>
      <c r="D993" s="53" t="s">
        <v>1991</v>
      </c>
      <c r="E993" s="53" t="s">
        <v>1992</v>
      </c>
      <c r="F993" s="53" t="s">
        <v>775</v>
      </c>
      <c r="G993" s="53" t="s">
        <v>1813</v>
      </c>
      <c r="H993" s="53" t="s">
        <v>775</v>
      </c>
      <c r="I993" s="53" t="s">
        <v>1813</v>
      </c>
      <c r="J993" s="53" t="s">
        <v>1891</v>
      </c>
      <c r="K993" s="53" t="s">
        <v>1892</v>
      </c>
      <c r="L993" s="53" t="s">
        <v>2003</v>
      </c>
      <c r="M993" s="53" t="s">
        <v>1816</v>
      </c>
      <c r="N993" s="53" t="s">
        <v>1817</v>
      </c>
      <c r="O993" s="53" t="s">
        <v>1818</v>
      </c>
      <c r="P993" s="53" t="s">
        <v>1819</v>
      </c>
      <c r="Q993" s="53" t="s">
        <v>1820</v>
      </c>
      <c r="R993" s="53" t="s">
        <v>1821</v>
      </c>
      <c r="S993" s="53" t="s">
        <v>2004</v>
      </c>
      <c r="T993" s="53" t="s">
        <v>2005</v>
      </c>
      <c r="U993" s="53" t="s">
        <v>1824</v>
      </c>
      <c r="V993" s="53" t="s">
        <v>1825</v>
      </c>
      <c r="W993" s="53" t="s">
        <v>1833</v>
      </c>
      <c r="X993" s="53" t="s">
        <v>1835</v>
      </c>
      <c r="Y993" s="53" t="s">
        <v>1827</v>
      </c>
      <c r="Z993" s="53">
        <v>5.75</v>
      </c>
      <c r="AA993" s="53">
        <v>5.75</v>
      </c>
      <c r="AB993" s="53">
        <v>0</v>
      </c>
      <c r="AC993" s="53">
        <v>5.75</v>
      </c>
      <c r="AD993" s="53">
        <v>0</v>
      </c>
      <c r="AE993" s="53">
        <v>0</v>
      </c>
      <c r="AF993" s="53" t="s">
        <v>1828</v>
      </c>
      <c r="AG993" s="53" t="s">
        <v>1891</v>
      </c>
      <c r="AH993" s="53" t="s">
        <v>1892</v>
      </c>
      <c r="AI993" s="53" t="s">
        <v>1829</v>
      </c>
      <c r="AJ993" s="53" t="s">
        <v>1824</v>
      </c>
      <c r="AK993" s="53" t="s">
        <v>496</v>
      </c>
      <c r="AL993" s="53" t="s">
        <v>1830</v>
      </c>
      <c r="AM993" s="53" t="s">
        <v>1831</v>
      </c>
      <c r="AN993" s="53" t="s">
        <v>1769</v>
      </c>
      <c r="AO993" s="53" t="s">
        <v>641</v>
      </c>
    </row>
    <row r="994" spans="1:41" x14ac:dyDescent="0.25">
      <c r="A994" s="53" t="s">
        <v>19</v>
      </c>
      <c r="B994" s="53" t="s">
        <v>2016</v>
      </c>
      <c r="C994" s="53" t="s">
        <v>2017</v>
      </c>
      <c r="D994" s="53" t="s">
        <v>1991</v>
      </c>
      <c r="E994" s="53" t="s">
        <v>1992</v>
      </c>
      <c r="F994" s="53" t="s">
        <v>775</v>
      </c>
      <c r="G994" s="53" t="s">
        <v>1813</v>
      </c>
      <c r="H994" s="53" t="s">
        <v>775</v>
      </c>
      <c r="I994" s="53" t="s">
        <v>1813</v>
      </c>
      <c r="J994" s="53" t="s">
        <v>1891</v>
      </c>
      <c r="K994" s="53" t="s">
        <v>1892</v>
      </c>
      <c r="L994" s="53" t="s">
        <v>2018</v>
      </c>
      <c r="M994" s="53" t="s">
        <v>1816</v>
      </c>
      <c r="N994" s="53" t="s">
        <v>1817</v>
      </c>
      <c r="O994" s="53" t="s">
        <v>1818</v>
      </c>
      <c r="P994" s="53" t="s">
        <v>1819</v>
      </c>
      <c r="Q994" s="53" t="s">
        <v>1820</v>
      </c>
      <c r="R994" s="53" t="s">
        <v>1821</v>
      </c>
      <c r="S994" s="53" t="s">
        <v>2019</v>
      </c>
      <c r="T994" s="53" t="s">
        <v>2020</v>
      </c>
      <c r="U994" s="53" t="s">
        <v>1824</v>
      </c>
      <c r="V994" s="53" t="s">
        <v>1825</v>
      </c>
      <c r="W994" s="53" t="s">
        <v>1832</v>
      </c>
      <c r="X994" s="53" t="s">
        <v>1825</v>
      </c>
      <c r="Y994" s="53" t="s">
        <v>1827</v>
      </c>
      <c r="Z994" s="53">
        <v>328.88</v>
      </c>
      <c r="AA994" s="53">
        <v>328.88</v>
      </c>
      <c r="AB994" s="53">
        <v>0</v>
      </c>
      <c r="AC994" s="53">
        <v>328.88</v>
      </c>
      <c r="AD994" s="53">
        <v>0</v>
      </c>
      <c r="AE994" s="53">
        <v>0</v>
      </c>
      <c r="AF994" s="53" t="s">
        <v>1828</v>
      </c>
      <c r="AG994" s="53" t="s">
        <v>1891</v>
      </c>
      <c r="AH994" s="53" t="s">
        <v>1892</v>
      </c>
      <c r="AI994" s="53" t="s">
        <v>1829</v>
      </c>
      <c r="AJ994" s="53" t="s">
        <v>1824</v>
      </c>
      <c r="AK994" s="53" t="s">
        <v>496</v>
      </c>
      <c r="AL994" s="53" t="s">
        <v>1830</v>
      </c>
      <c r="AM994" s="53" t="s">
        <v>1831</v>
      </c>
      <c r="AN994" s="53" t="s">
        <v>1769</v>
      </c>
      <c r="AO994" s="53" t="s">
        <v>641</v>
      </c>
    </row>
    <row r="995" spans="1:41" x14ac:dyDescent="0.25">
      <c r="A995" s="53" t="s">
        <v>19</v>
      </c>
      <c r="B995" s="53" t="s">
        <v>1929</v>
      </c>
      <c r="C995" s="53" t="s">
        <v>1930</v>
      </c>
      <c r="D995" s="53" t="s">
        <v>1931</v>
      </c>
      <c r="E995" s="53" t="s">
        <v>1932</v>
      </c>
      <c r="F995" s="53" t="s">
        <v>775</v>
      </c>
      <c r="G995" s="53" t="s">
        <v>1813</v>
      </c>
      <c r="H995" s="53" t="s">
        <v>775</v>
      </c>
      <c r="I995" s="53" t="s">
        <v>1813</v>
      </c>
      <c r="J995" s="53" t="s">
        <v>1891</v>
      </c>
      <c r="K995" s="53" t="s">
        <v>1933</v>
      </c>
      <c r="L995" s="53" t="s">
        <v>1934</v>
      </c>
      <c r="M995" s="53" t="s">
        <v>1816</v>
      </c>
      <c r="N995" s="53" t="s">
        <v>1817</v>
      </c>
      <c r="O995" s="53" t="s">
        <v>1818</v>
      </c>
      <c r="P995" s="53" t="s">
        <v>1819</v>
      </c>
      <c r="Q995" s="53" t="s">
        <v>1820</v>
      </c>
      <c r="R995" s="53" t="s">
        <v>1821</v>
      </c>
      <c r="S995" s="53" t="s">
        <v>1935</v>
      </c>
      <c r="T995" s="53" t="s">
        <v>1936</v>
      </c>
      <c r="U995" s="53" t="s">
        <v>1824</v>
      </c>
      <c r="V995" s="53" t="s">
        <v>1825</v>
      </c>
      <c r="W995" s="53" t="s">
        <v>1826</v>
      </c>
      <c r="X995" s="53" t="s">
        <v>1825</v>
      </c>
      <c r="Y995" s="53" t="s">
        <v>1827</v>
      </c>
      <c r="Z995" s="53">
        <v>31.35</v>
      </c>
      <c r="AA995" s="53">
        <v>31.35</v>
      </c>
      <c r="AB995" s="53">
        <v>0</v>
      </c>
      <c r="AC995" s="53">
        <v>31.35</v>
      </c>
      <c r="AD995" s="53">
        <v>0</v>
      </c>
      <c r="AE995" s="53">
        <v>0</v>
      </c>
      <c r="AF995" s="53" t="s">
        <v>1828</v>
      </c>
      <c r="AG995" s="53" t="s">
        <v>1891</v>
      </c>
      <c r="AH995" s="53" t="s">
        <v>1937</v>
      </c>
      <c r="AI995" s="53" t="s">
        <v>1829</v>
      </c>
      <c r="AJ995" s="53" t="s">
        <v>1824</v>
      </c>
      <c r="AK995" s="53" t="s">
        <v>496</v>
      </c>
      <c r="AL995" s="53" t="s">
        <v>1830</v>
      </c>
      <c r="AM995" s="53" t="s">
        <v>1831</v>
      </c>
      <c r="AN995" s="53" t="s">
        <v>1769</v>
      </c>
      <c r="AO995" s="53" t="s">
        <v>641</v>
      </c>
    </row>
    <row r="996" spans="1:41" x14ac:dyDescent="0.25">
      <c r="A996" s="53" t="s">
        <v>19</v>
      </c>
      <c r="B996" s="53" t="s">
        <v>1929</v>
      </c>
      <c r="C996" s="53" t="s">
        <v>1930</v>
      </c>
      <c r="D996" s="53" t="s">
        <v>1931</v>
      </c>
      <c r="E996" s="53" t="s">
        <v>1932</v>
      </c>
      <c r="F996" s="53" t="s">
        <v>775</v>
      </c>
      <c r="G996" s="53" t="s">
        <v>1813</v>
      </c>
      <c r="H996" s="53" t="s">
        <v>775</v>
      </c>
      <c r="I996" s="53" t="s">
        <v>1813</v>
      </c>
      <c r="J996" s="53" t="s">
        <v>1891</v>
      </c>
      <c r="K996" s="53" t="s">
        <v>1933</v>
      </c>
      <c r="L996" s="53" t="s">
        <v>1934</v>
      </c>
      <c r="M996" s="53" t="s">
        <v>1816</v>
      </c>
      <c r="N996" s="53" t="s">
        <v>1817</v>
      </c>
      <c r="O996" s="53" t="s">
        <v>1818</v>
      </c>
      <c r="P996" s="53" t="s">
        <v>1819</v>
      </c>
      <c r="Q996" s="53" t="s">
        <v>1820</v>
      </c>
      <c r="R996" s="53" t="s">
        <v>1821</v>
      </c>
      <c r="S996" s="53" t="s">
        <v>1935</v>
      </c>
      <c r="T996" s="53" t="s">
        <v>1936</v>
      </c>
      <c r="U996" s="53" t="s">
        <v>1824</v>
      </c>
      <c r="V996" s="53" t="s">
        <v>1825</v>
      </c>
      <c r="W996" s="53" t="s">
        <v>1832</v>
      </c>
      <c r="X996" s="53" t="s">
        <v>1825</v>
      </c>
      <c r="Y996" s="53" t="s">
        <v>1827</v>
      </c>
      <c r="Z996" s="53">
        <v>29.72</v>
      </c>
      <c r="AA996" s="53">
        <v>29.72</v>
      </c>
      <c r="AB996" s="53">
        <v>0</v>
      </c>
      <c r="AC996" s="53">
        <v>29.72</v>
      </c>
      <c r="AD996" s="53">
        <v>0</v>
      </c>
      <c r="AE996" s="53">
        <v>0</v>
      </c>
      <c r="AF996" s="53" t="s">
        <v>1828</v>
      </c>
      <c r="AG996" s="53" t="s">
        <v>1891</v>
      </c>
      <c r="AH996" s="53" t="s">
        <v>1937</v>
      </c>
      <c r="AI996" s="53" t="s">
        <v>1829</v>
      </c>
      <c r="AJ996" s="53" t="s">
        <v>1824</v>
      </c>
      <c r="AK996" s="53" t="s">
        <v>496</v>
      </c>
      <c r="AL996" s="53" t="s">
        <v>1830</v>
      </c>
      <c r="AM996" s="53" t="s">
        <v>1831</v>
      </c>
      <c r="AN996" s="53" t="s">
        <v>1769</v>
      </c>
      <c r="AO996" s="53" t="s">
        <v>641</v>
      </c>
    </row>
    <row r="997" spans="1:41" x14ac:dyDescent="0.25">
      <c r="A997" s="53" t="s">
        <v>19</v>
      </c>
      <c r="B997" s="53" t="s">
        <v>1929</v>
      </c>
      <c r="C997" s="53" t="s">
        <v>1930</v>
      </c>
      <c r="D997" s="53" t="s">
        <v>1931</v>
      </c>
      <c r="E997" s="53" t="s">
        <v>1932</v>
      </c>
      <c r="F997" s="53" t="s">
        <v>775</v>
      </c>
      <c r="G997" s="53" t="s">
        <v>1813</v>
      </c>
      <c r="H997" s="53" t="s">
        <v>775</v>
      </c>
      <c r="I997" s="53" t="s">
        <v>1813</v>
      </c>
      <c r="J997" s="53" t="s">
        <v>1891</v>
      </c>
      <c r="K997" s="53" t="s">
        <v>1933</v>
      </c>
      <c r="L997" s="53" t="s">
        <v>1934</v>
      </c>
      <c r="M997" s="53" t="s">
        <v>1816</v>
      </c>
      <c r="N997" s="53" t="s">
        <v>1817</v>
      </c>
      <c r="O997" s="53" t="s">
        <v>1818</v>
      </c>
      <c r="P997" s="53" t="s">
        <v>1819</v>
      </c>
      <c r="Q997" s="53" t="s">
        <v>1820</v>
      </c>
      <c r="R997" s="53" t="s">
        <v>1821</v>
      </c>
      <c r="S997" s="53" t="s">
        <v>1935</v>
      </c>
      <c r="T997" s="53" t="s">
        <v>1936</v>
      </c>
      <c r="U997" s="53" t="s">
        <v>1824</v>
      </c>
      <c r="V997" s="53" t="s">
        <v>1825</v>
      </c>
      <c r="W997" s="53" t="s">
        <v>1833</v>
      </c>
      <c r="X997" s="53" t="s">
        <v>1834</v>
      </c>
      <c r="Y997" s="53" t="s">
        <v>1827</v>
      </c>
      <c r="Z997" s="53">
        <v>1.2</v>
      </c>
      <c r="AA997" s="53">
        <v>1.2</v>
      </c>
      <c r="AB997" s="53">
        <v>0</v>
      </c>
      <c r="AC997" s="53">
        <v>1.2</v>
      </c>
      <c r="AD997" s="53">
        <v>0</v>
      </c>
      <c r="AE997" s="53">
        <v>0</v>
      </c>
      <c r="AF997" s="53" t="s">
        <v>1828</v>
      </c>
      <c r="AG997" s="53" t="s">
        <v>1891</v>
      </c>
      <c r="AH997" s="53" t="s">
        <v>1937</v>
      </c>
      <c r="AI997" s="53" t="s">
        <v>1829</v>
      </c>
      <c r="AJ997" s="53" t="s">
        <v>1824</v>
      </c>
      <c r="AK997" s="53" t="s">
        <v>496</v>
      </c>
      <c r="AL997" s="53" t="s">
        <v>1830</v>
      </c>
      <c r="AM997" s="53" t="s">
        <v>1831</v>
      </c>
      <c r="AN997" s="53" t="s">
        <v>1769</v>
      </c>
      <c r="AO997" s="53" t="s">
        <v>641</v>
      </c>
    </row>
    <row r="998" spans="1:41" x14ac:dyDescent="0.25">
      <c r="A998" s="53" t="s">
        <v>19</v>
      </c>
      <c r="B998" s="53" t="s">
        <v>1929</v>
      </c>
      <c r="C998" s="53" t="s">
        <v>1930</v>
      </c>
      <c r="D998" s="53" t="s">
        <v>1931</v>
      </c>
      <c r="E998" s="53" t="s">
        <v>1932</v>
      </c>
      <c r="F998" s="53" t="s">
        <v>775</v>
      </c>
      <c r="G998" s="53" t="s">
        <v>1813</v>
      </c>
      <c r="H998" s="53" t="s">
        <v>775</v>
      </c>
      <c r="I998" s="53" t="s">
        <v>1813</v>
      </c>
      <c r="J998" s="53" t="s">
        <v>1891</v>
      </c>
      <c r="K998" s="53" t="s">
        <v>1933</v>
      </c>
      <c r="L998" s="53" t="s">
        <v>1934</v>
      </c>
      <c r="M998" s="53" t="s">
        <v>1816</v>
      </c>
      <c r="N998" s="53" t="s">
        <v>1817</v>
      </c>
      <c r="O998" s="53" t="s">
        <v>1818</v>
      </c>
      <c r="P998" s="53" t="s">
        <v>1819</v>
      </c>
      <c r="Q998" s="53" t="s">
        <v>1820</v>
      </c>
      <c r="R998" s="53" t="s">
        <v>1821</v>
      </c>
      <c r="S998" s="53" t="s">
        <v>1935</v>
      </c>
      <c r="T998" s="53" t="s">
        <v>1936</v>
      </c>
      <c r="U998" s="53" t="s">
        <v>1824</v>
      </c>
      <c r="V998" s="53" t="s">
        <v>1825</v>
      </c>
      <c r="W998" s="53" t="s">
        <v>1833</v>
      </c>
      <c r="X998" s="53" t="s">
        <v>1835</v>
      </c>
      <c r="Y998" s="53" t="s">
        <v>1827</v>
      </c>
      <c r="Z998" s="53">
        <v>0.7</v>
      </c>
      <c r="AA998" s="53">
        <v>0.7</v>
      </c>
      <c r="AB998" s="53">
        <v>0</v>
      </c>
      <c r="AC998" s="53">
        <v>0.7</v>
      </c>
      <c r="AD998" s="53">
        <v>0</v>
      </c>
      <c r="AE998" s="53">
        <v>0</v>
      </c>
      <c r="AF998" s="53" t="s">
        <v>1828</v>
      </c>
      <c r="AG998" s="53" t="s">
        <v>1891</v>
      </c>
      <c r="AH998" s="53" t="s">
        <v>1937</v>
      </c>
      <c r="AI998" s="53" t="s">
        <v>1829</v>
      </c>
      <c r="AJ998" s="53" t="s">
        <v>1824</v>
      </c>
      <c r="AK998" s="53" t="s">
        <v>496</v>
      </c>
      <c r="AL998" s="53" t="s">
        <v>1830</v>
      </c>
      <c r="AM998" s="53" t="s">
        <v>1831</v>
      </c>
      <c r="AN998" s="53" t="s">
        <v>1769</v>
      </c>
      <c r="AO998" s="53" t="s">
        <v>641</v>
      </c>
    </row>
    <row r="999" spans="1:41" x14ac:dyDescent="0.25">
      <c r="A999" s="53" t="s">
        <v>19</v>
      </c>
      <c r="B999" s="53" t="s">
        <v>1929</v>
      </c>
      <c r="C999" s="53" t="s">
        <v>1930</v>
      </c>
      <c r="D999" s="53" t="s">
        <v>1931</v>
      </c>
      <c r="E999" s="53" t="s">
        <v>1932</v>
      </c>
      <c r="F999" s="53" t="s">
        <v>775</v>
      </c>
      <c r="G999" s="53" t="s">
        <v>1813</v>
      </c>
      <c r="H999" s="53" t="s">
        <v>775</v>
      </c>
      <c r="I999" s="53" t="s">
        <v>1813</v>
      </c>
      <c r="J999" s="53" t="s">
        <v>1891</v>
      </c>
      <c r="K999" s="53" t="s">
        <v>1933</v>
      </c>
      <c r="L999" s="53" t="s">
        <v>1934</v>
      </c>
      <c r="M999" s="53" t="s">
        <v>1816</v>
      </c>
      <c r="N999" s="53" t="s">
        <v>1817</v>
      </c>
      <c r="O999" s="53" t="s">
        <v>1818</v>
      </c>
      <c r="P999" s="53" t="s">
        <v>1819</v>
      </c>
      <c r="Q999" s="53" t="s">
        <v>1820</v>
      </c>
      <c r="R999" s="53" t="s">
        <v>1821</v>
      </c>
      <c r="S999" s="53" t="s">
        <v>1935</v>
      </c>
      <c r="T999" s="53" t="s">
        <v>1936</v>
      </c>
      <c r="U999" s="53" t="s">
        <v>1824</v>
      </c>
      <c r="V999" s="53" t="s">
        <v>1825</v>
      </c>
      <c r="W999" s="53" t="s">
        <v>1837</v>
      </c>
      <c r="X999" s="53" t="s">
        <v>1825</v>
      </c>
      <c r="Y999" s="53" t="s">
        <v>1827</v>
      </c>
      <c r="Z999" s="53">
        <v>20.85</v>
      </c>
      <c r="AA999" s="53">
        <v>20.85</v>
      </c>
      <c r="AB999" s="53">
        <v>0</v>
      </c>
      <c r="AC999" s="53">
        <v>20.85</v>
      </c>
      <c r="AD999" s="53">
        <v>0</v>
      </c>
      <c r="AE999" s="53">
        <v>0</v>
      </c>
      <c r="AF999" s="53" t="s">
        <v>1828</v>
      </c>
      <c r="AG999" s="53" t="s">
        <v>1891</v>
      </c>
      <c r="AH999" s="53" t="s">
        <v>1937</v>
      </c>
      <c r="AI999" s="53" t="s">
        <v>1829</v>
      </c>
      <c r="AJ999" s="53" t="s">
        <v>1824</v>
      </c>
      <c r="AK999" s="53" t="s">
        <v>496</v>
      </c>
      <c r="AL999" s="53" t="s">
        <v>1830</v>
      </c>
      <c r="AM999" s="53" t="s">
        <v>1831</v>
      </c>
      <c r="AN999" s="53" t="s">
        <v>1769</v>
      </c>
      <c r="AO999" s="53" t="s">
        <v>641</v>
      </c>
    </row>
    <row r="1000" spans="1:41" x14ac:dyDescent="0.25">
      <c r="A1000" s="53" t="s">
        <v>19</v>
      </c>
      <c r="B1000" s="53" t="s">
        <v>1929</v>
      </c>
      <c r="C1000" s="53" t="s">
        <v>1930</v>
      </c>
      <c r="D1000" s="53" t="s">
        <v>1931</v>
      </c>
      <c r="E1000" s="53" t="s">
        <v>1932</v>
      </c>
      <c r="F1000" s="53" t="s">
        <v>775</v>
      </c>
      <c r="G1000" s="53" t="s">
        <v>1813</v>
      </c>
      <c r="H1000" s="53" t="s">
        <v>775</v>
      </c>
      <c r="I1000" s="53" t="s">
        <v>1813</v>
      </c>
      <c r="J1000" s="53" t="s">
        <v>1891</v>
      </c>
      <c r="K1000" s="53" t="s">
        <v>1933</v>
      </c>
      <c r="L1000" s="53" t="s">
        <v>1934</v>
      </c>
      <c r="M1000" s="53" t="s">
        <v>1816</v>
      </c>
      <c r="N1000" s="53" t="s">
        <v>1817</v>
      </c>
      <c r="O1000" s="53" t="s">
        <v>1818</v>
      </c>
      <c r="P1000" s="53" t="s">
        <v>1819</v>
      </c>
      <c r="Q1000" s="53" t="s">
        <v>1820</v>
      </c>
      <c r="R1000" s="53" t="s">
        <v>1821</v>
      </c>
      <c r="S1000" s="53" t="s">
        <v>1935</v>
      </c>
      <c r="T1000" s="53" t="s">
        <v>1936</v>
      </c>
      <c r="U1000" s="53" t="s">
        <v>1824</v>
      </c>
      <c r="V1000" s="53" t="s">
        <v>1825</v>
      </c>
      <c r="W1000" s="53" t="s">
        <v>1838</v>
      </c>
      <c r="X1000" s="53" t="s">
        <v>1825</v>
      </c>
      <c r="Y1000" s="53" t="s">
        <v>1827</v>
      </c>
      <c r="Z1000" s="53">
        <v>4.22</v>
      </c>
      <c r="AA1000" s="53">
        <v>4.22</v>
      </c>
      <c r="AB1000" s="53">
        <v>0</v>
      </c>
      <c r="AC1000" s="53">
        <v>4.22</v>
      </c>
      <c r="AD1000" s="53">
        <v>0</v>
      </c>
      <c r="AE1000" s="53">
        <v>0</v>
      </c>
      <c r="AF1000" s="53" t="s">
        <v>1828</v>
      </c>
      <c r="AG1000" s="53" t="s">
        <v>1891</v>
      </c>
      <c r="AH1000" s="53" t="s">
        <v>1937</v>
      </c>
      <c r="AI1000" s="53" t="s">
        <v>1829</v>
      </c>
      <c r="AJ1000" s="53" t="s">
        <v>1824</v>
      </c>
      <c r="AK1000" s="53" t="s">
        <v>496</v>
      </c>
      <c r="AL1000" s="53" t="s">
        <v>1830</v>
      </c>
      <c r="AM1000" s="53" t="s">
        <v>1831</v>
      </c>
      <c r="AN1000" s="53" t="s">
        <v>1769</v>
      </c>
      <c r="AO1000" s="53" t="s">
        <v>641</v>
      </c>
    </row>
    <row r="1001" spans="1:41" x14ac:dyDescent="0.25">
      <c r="A1001" s="53" t="s">
        <v>19</v>
      </c>
      <c r="B1001" s="53" t="s">
        <v>1989</v>
      </c>
      <c r="C1001" s="53" t="s">
        <v>1990</v>
      </c>
      <c r="D1001" s="53" t="s">
        <v>1991</v>
      </c>
      <c r="E1001" s="53" t="s">
        <v>1992</v>
      </c>
      <c r="F1001" s="53" t="s">
        <v>775</v>
      </c>
      <c r="G1001" s="53" t="s">
        <v>1813</v>
      </c>
      <c r="H1001" s="53" t="s">
        <v>775</v>
      </c>
      <c r="I1001" s="53" t="s">
        <v>1813</v>
      </c>
      <c r="J1001" s="53" t="s">
        <v>1891</v>
      </c>
      <c r="K1001" s="53" t="s">
        <v>1892</v>
      </c>
      <c r="L1001" s="53" t="s">
        <v>1993</v>
      </c>
      <c r="M1001" s="53" t="s">
        <v>1816</v>
      </c>
      <c r="N1001" s="53" t="s">
        <v>1817</v>
      </c>
      <c r="O1001" s="53" t="s">
        <v>1818</v>
      </c>
      <c r="P1001" s="53" t="s">
        <v>1819</v>
      </c>
      <c r="Q1001" s="53" t="s">
        <v>1820</v>
      </c>
      <c r="R1001" s="53" t="s">
        <v>1821</v>
      </c>
      <c r="S1001" s="53" t="s">
        <v>1994</v>
      </c>
      <c r="T1001" s="53" t="s">
        <v>1995</v>
      </c>
      <c r="U1001" s="53" t="s">
        <v>1824</v>
      </c>
      <c r="V1001" s="53" t="s">
        <v>1825</v>
      </c>
      <c r="W1001" s="53" t="s">
        <v>1832</v>
      </c>
      <c r="X1001" s="53" t="s">
        <v>1825</v>
      </c>
      <c r="Y1001" s="53" t="s">
        <v>1827</v>
      </c>
      <c r="Z1001" s="53">
        <v>6995.67</v>
      </c>
      <c r="AA1001" s="53">
        <v>6995.67</v>
      </c>
      <c r="AB1001" s="53">
        <v>0</v>
      </c>
      <c r="AC1001" s="53">
        <v>6995.67</v>
      </c>
      <c r="AD1001" s="53">
        <v>0</v>
      </c>
      <c r="AE1001" s="53">
        <v>0</v>
      </c>
      <c r="AF1001" s="53" t="s">
        <v>1828</v>
      </c>
      <c r="AG1001" s="53" t="s">
        <v>1891</v>
      </c>
      <c r="AH1001" s="53" t="s">
        <v>1892</v>
      </c>
      <c r="AI1001" s="53" t="s">
        <v>1829</v>
      </c>
      <c r="AJ1001" s="53" t="s">
        <v>1824</v>
      </c>
      <c r="AK1001" s="53" t="s">
        <v>496</v>
      </c>
      <c r="AL1001" s="53" t="s">
        <v>1830</v>
      </c>
      <c r="AM1001" s="53" t="s">
        <v>1831</v>
      </c>
      <c r="AN1001" s="53" t="s">
        <v>1769</v>
      </c>
      <c r="AO1001" s="53" t="s">
        <v>641</v>
      </c>
    </row>
    <row r="1002" spans="1:41" x14ac:dyDescent="0.25">
      <c r="A1002" s="53" t="s">
        <v>19</v>
      </c>
      <c r="B1002" s="53" t="s">
        <v>1989</v>
      </c>
      <c r="C1002" s="53" t="s">
        <v>1990</v>
      </c>
      <c r="D1002" s="53" t="s">
        <v>1991</v>
      </c>
      <c r="E1002" s="53" t="s">
        <v>1992</v>
      </c>
      <c r="F1002" s="53" t="s">
        <v>775</v>
      </c>
      <c r="G1002" s="53" t="s">
        <v>1813</v>
      </c>
      <c r="H1002" s="53" t="s">
        <v>775</v>
      </c>
      <c r="I1002" s="53" t="s">
        <v>1813</v>
      </c>
      <c r="J1002" s="53" t="s">
        <v>1891</v>
      </c>
      <c r="K1002" s="53" t="s">
        <v>1892</v>
      </c>
      <c r="L1002" s="53" t="s">
        <v>1993</v>
      </c>
      <c r="M1002" s="53" t="s">
        <v>1816</v>
      </c>
      <c r="N1002" s="53" t="s">
        <v>1817</v>
      </c>
      <c r="O1002" s="53" t="s">
        <v>1818</v>
      </c>
      <c r="P1002" s="53" t="s">
        <v>1819</v>
      </c>
      <c r="Q1002" s="53" t="s">
        <v>1820</v>
      </c>
      <c r="R1002" s="53" t="s">
        <v>1821</v>
      </c>
      <c r="S1002" s="53" t="s">
        <v>1994</v>
      </c>
      <c r="T1002" s="53" t="s">
        <v>1995</v>
      </c>
      <c r="U1002" s="53" t="s">
        <v>1824</v>
      </c>
      <c r="V1002" s="53" t="s">
        <v>1825</v>
      </c>
      <c r="W1002" s="53" t="s">
        <v>1833</v>
      </c>
      <c r="X1002" s="53" t="s">
        <v>1834</v>
      </c>
      <c r="Y1002" s="53" t="s">
        <v>1827</v>
      </c>
      <c r="Z1002" s="53">
        <v>4.33</v>
      </c>
      <c r="AA1002" s="53">
        <v>4.33</v>
      </c>
      <c r="AB1002" s="53">
        <v>0</v>
      </c>
      <c r="AC1002" s="53">
        <v>4.33</v>
      </c>
      <c r="AD1002" s="53">
        <v>0</v>
      </c>
      <c r="AE1002" s="53">
        <v>0</v>
      </c>
      <c r="AF1002" s="53" t="s">
        <v>1828</v>
      </c>
      <c r="AG1002" s="53" t="s">
        <v>1891</v>
      </c>
      <c r="AH1002" s="53" t="s">
        <v>1892</v>
      </c>
      <c r="AI1002" s="53" t="s">
        <v>1829</v>
      </c>
      <c r="AJ1002" s="53" t="s">
        <v>1824</v>
      </c>
      <c r="AK1002" s="53" t="s">
        <v>496</v>
      </c>
      <c r="AL1002" s="53" t="s">
        <v>1830</v>
      </c>
      <c r="AM1002" s="53" t="s">
        <v>1831</v>
      </c>
      <c r="AN1002" s="53" t="s">
        <v>1769</v>
      </c>
      <c r="AO1002" s="53" t="s">
        <v>641</v>
      </c>
    </row>
    <row r="1003" spans="1:41" x14ac:dyDescent="0.25">
      <c r="A1003" s="53" t="s">
        <v>19</v>
      </c>
      <c r="B1003" s="53" t="s">
        <v>1944</v>
      </c>
      <c r="C1003" s="53" t="s">
        <v>1945</v>
      </c>
      <c r="D1003" s="53" t="s">
        <v>1931</v>
      </c>
      <c r="E1003" s="53" t="s">
        <v>1932</v>
      </c>
      <c r="F1003" s="53" t="s">
        <v>775</v>
      </c>
      <c r="G1003" s="53" t="s">
        <v>1813</v>
      </c>
      <c r="H1003" s="53" t="s">
        <v>775</v>
      </c>
      <c r="I1003" s="53" t="s">
        <v>1813</v>
      </c>
      <c r="J1003" s="53" t="s">
        <v>1891</v>
      </c>
      <c r="K1003" s="53" t="s">
        <v>1933</v>
      </c>
      <c r="L1003" s="53" t="s">
        <v>1946</v>
      </c>
      <c r="M1003" s="53" t="s">
        <v>1816</v>
      </c>
      <c r="N1003" s="53" t="s">
        <v>1817</v>
      </c>
      <c r="O1003" s="53" t="s">
        <v>1818</v>
      </c>
      <c r="P1003" s="53" t="s">
        <v>1819</v>
      </c>
      <c r="Q1003" s="53" t="s">
        <v>1820</v>
      </c>
      <c r="R1003" s="53" t="s">
        <v>1821</v>
      </c>
      <c r="S1003" s="53" t="s">
        <v>1982</v>
      </c>
      <c r="T1003" s="53" t="s">
        <v>1983</v>
      </c>
      <c r="U1003" s="53" t="s">
        <v>1824</v>
      </c>
      <c r="V1003" s="53" t="s">
        <v>1825</v>
      </c>
      <c r="W1003" s="53" t="s">
        <v>1856</v>
      </c>
      <c r="X1003" s="53" t="s">
        <v>1857</v>
      </c>
      <c r="Y1003" s="53" t="s">
        <v>1827</v>
      </c>
      <c r="Z1003" s="53">
        <v>0.13</v>
      </c>
      <c r="AA1003" s="53">
        <v>0.13</v>
      </c>
      <c r="AB1003" s="53">
        <v>0</v>
      </c>
      <c r="AC1003" s="53">
        <v>0.13</v>
      </c>
      <c r="AD1003" s="53">
        <v>0</v>
      </c>
      <c r="AE1003" s="53">
        <v>0</v>
      </c>
      <c r="AF1003" s="53" t="s">
        <v>1949</v>
      </c>
      <c r="AG1003" s="53" t="s">
        <v>1813</v>
      </c>
      <c r="AH1003" s="53" t="s">
        <v>1813</v>
      </c>
      <c r="AI1003" s="53" t="s">
        <v>1849</v>
      </c>
      <c r="AJ1003" s="53" t="s">
        <v>1824</v>
      </c>
      <c r="AK1003" s="53" t="s">
        <v>496</v>
      </c>
      <c r="AL1003" s="53" t="s">
        <v>1830</v>
      </c>
      <c r="AM1003" s="53" t="s">
        <v>1831</v>
      </c>
      <c r="AN1003" s="53" t="s">
        <v>1769</v>
      </c>
      <c r="AO1003" s="53" t="s">
        <v>641</v>
      </c>
    </row>
    <row r="1004" spans="1:41" x14ac:dyDescent="0.25">
      <c r="A1004" s="53" t="s">
        <v>19</v>
      </c>
      <c r="B1004" s="53" t="s">
        <v>1944</v>
      </c>
      <c r="C1004" s="53" t="s">
        <v>1945</v>
      </c>
      <c r="D1004" s="53" t="s">
        <v>1931</v>
      </c>
      <c r="E1004" s="53" t="s">
        <v>1932</v>
      </c>
      <c r="F1004" s="53" t="s">
        <v>775</v>
      </c>
      <c r="G1004" s="53" t="s">
        <v>1813</v>
      </c>
      <c r="H1004" s="53" t="s">
        <v>775</v>
      </c>
      <c r="I1004" s="53" t="s">
        <v>1813</v>
      </c>
      <c r="J1004" s="53" t="s">
        <v>1891</v>
      </c>
      <c r="K1004" s="53" t="s">
        <v>1933</v>
      </c>
      <c r="L1004" s="53" t="s">
        <v>1946</v>
      </c>
      <c r="M1004" s="53" t="s">
        <v>1816</v>
      </c>
      <c r="N1004" s="53" t="s">
        <v>1817</v>
      </c>
      <c r="O1004" s="53" t="s">
        <v>1818</v>
      </c>
      <c r="P1004" s="53" t="s">
        <v>1819</v>
      </c>
      <c r="Q1004" s="53" t="s">
        <v>1820</v>
      </c>
      <c r="R1004" s="53" t="s">
        <v>1821</v>
      </c>
      <c r="S1004" s="53" t="s">
        <v>1947</v>
      </c>
      <c r="T1004" s="53" t="s">
        <v>1948</v>
      </c>
      <c r="U1004" s="53" t="s">
        <v>1824</v>
      </c>
      <c r="V1004" s="53" t="s">
        <v>1825</v>
      </c>
      <c r="W1004" s="53" t="s">
        <v>1826</v>
      </c>
      <c r="X1004" s="53" t="s">
        <v>1825</v>
      </c>
      <c r="Y1004" s="53" t="s">
        <v>1827</v>
      </c>
      <c r="Z1004" s="53">
        <v>68.17</v>
      </c>
      <c r="AA1004" s="53">
        <v>68.17</v>
      </c>
      <c r="AB1004" s="53">
        <v>0</v>
      </c>
      <c r="AC1004" s="53">
        <v>68.17</v>
      </c>
      <c r="AD1004" s="53">
        <v>0</v>
      </c>
      <c r="AE1004" s="53">
        <v>0</v>
      </c>
      <c r="AF1004" s="53" t="s">
        <v>1949</v>
      </c>
      <c r="AG1004" s="53" t="s">
        <v>1813</v>
      </c>
      <c r="AH1004" s="53" t="s">
        <v>1813</v>
      </c>
      <c r="AI1004" s="53" t="s">
        <v>1849</v>
      </c>
      <c r="AJ1004" s="53" t="s">
        <v>1824</v>
      </c>
      <c r="AK1004" s="53" t="s">
        <v>496</v>
      </c>
      <c r="AL1004" s="53" t="s">
        <v>1830</v>
      </c>
      <c r="AM1004" s="53" t="s">
        <v>1831</v>
      </c>
      <c r="AN1004" s="53" t="s">
        <v>1769</v>
      </c>
      <c r="AO1004" s="53" t="s">
        <v>641</v>
      </c>
    </row>
    <row r="1005" spans="1:41" x14ac:dyDescent="0.25">
      <c r="A1005" s="53" t="s">
        <v>19</v>
      </c>
      <c r="B1005" s="53" t="s">
        <v>1944</v>
      </c>
      <c r="C1005" s="53" t="s">
        <v>1945</v>
      </c>
      <c r="D1005" s="53" t="s">
        <v>1931</v>
      </c>
      <c r="E1005" s="53" t="s">
        <v>1932</v>
      </c>
      <c r="F1005" s="53" t="s">
        <v>775</v>
      </c>
      <c r="G1005" s="53" t="s">
        <v>1813</v>
      </c>
      <c r="H1005" s="53" t="s">
        <v>775</v>
      </c>
      <c r="I1005" s="53" t="s">
        <v>1813</v>
      </c>
      <c r="J1005" s="53" t="s">
        <v>1891</v>
      </c>
      <c r="K1005" s="53" t="s">
        <v>1933</v>
      </c>
      <c r="L1005" s="53" t="s">
        <v>1946</v>
      </c>
      <c r="M1005" s="53" t="s">
        <v>1816</v>
      </c>
      <c r="N1005" s="53" t="s">
        <v>1817</v>
      </c>
      <c r="O1005" s="53" t="s">
        <v>1818</v>
      </c>
      <c r="P1005" s="53" t="s">
        <v>1819</v>
      </c>
      <c r="Q1005" s="53" t="s">
        <v>1820</v>
      </c>
      <c r="R1005" s="53" t="s">
        <v>1821</v>
      </c>
      <c r="S1005" s="53" t="s">
        <v>1947</v>
      </c>
      <c r="T1005" s="53" t="s">
        <v>1948</v>
      </c>
      <c r="U1005" s="53" t="s">
        <v>1824</v>
      </c>
      <c r="V1005" s="53" t="s">
        <v>1825</v>
      </c>
      <c r="W1005" s="53" t="s">
        <v>1832</v>
      </c>
      <c r="X1005" s="53" t="s">
        <v>1825</v>
      </c>
      <c r="Y1005" s="53" t="s">
        <v>1827</v>
      </c>
      <c r="Z1005" s="53">
        <v>39.65</v>
      </c>
      <c r="AA1005" s="53">
        <v>39.65</v>
      </c>
      <c r="AB1005" s="53">
        <v>0</v>
      </c>
      <c r="AC1005" s="53">
        <v>39.65</v>
      </c>
      <c r="AD1005" s="53">
        <v>0</v>
      </c>
      <c r="AE1005" s="53">
        <v>0</v>
      </c>
      <c r="AF1005" s="53" t="s">
        <v>1949</v>
      </c>
      <c r="AG1005" s="53" t="s">
        <v>1813</v>
      </c>
      <c r="AH1005" s="53" t="s">
        <v>1813</v>
      </c>
      <c r="AI1005" s="53" t="s">
        <v>1849</v>
      </c>
      <c r="AJ1005" s="53" t="s">
        <v>1824</v>
      </c>
      <c r="AK1005" s="53" t="s">
        <v>496</v>
      </c>
      <c r="AL1005" s="53" t="s">
        <v>1830</v>
      </c>
      <c r="AM1005" s="53" t="s">
        <v>1831</v>
      </c>
      <c r="AN1005" s="53" t="s">
        <v>1769</v>
      </c>
      <c r="AO1005" s="53" t="s">
        <v>641</v>
      </c>
    </row>
    <row r="1006" spans="1:41" x14ac:dyDescent="0.25">
      <c r="A1006" s="53" t="s">
        <v>19</v>
      </c>
      <c r="B1006" s="53" t="s">
        <v>1944</v>
      </c>
      <c r="C1006" s="53" t="s">
        <v>1945</v>
      </c>
      <c r="D1006" s="53" t="s">
        <v>1931</v>
      </c>
      <c r="E1006" s="53" t="s">
        <v>1932</v>
      </c>
      <c r="F1006" s="53" t="s">
        <v>775</v>
      </c>
      <c r="G1006" s="53" t="s">
        <v>1813</v>
      </c>
      <c r="H1006" s="53" t="s">
        <v>775</v>
      </c>
      <c r="I1006" s="53" t="s">
        <v>1813</v>
      </c>
      <c r="J1006" s="53" t="s">
        <v>1891</v>
      </c>
      <c r="K1006" s="53" t="s">
        <v>1933</v>
      </c>
      <c r="L1006" s="53" t="s">
        <v>1946</v>
      </c>
      <c r="M1006" s="53" t="s">
        <v>1816</v>
      </c>
      <c r="N1006" s="53" t="s">
        <v>1817</v>
      </c>
      <c r="O1006" s="53" t="s">
        <v>1818</v>
      </c>
      <c r="P1006" s="53" t="s">
        <v>1819</v>
      </c>
      <c r="Q1006" s="53" t="s">
        <v>1820</v>
      </c>
      <c r="R1006" s="53" t="s">
        <v>1821</v>
      </c>
      <c r="S1006" s="53" t="s">
        <v>1947</v>
      </c>
      <c r="T1006" s="53" t="s">
        <v>1948</v>
      </c>
      <c r="U1006" s="53" t="s">
        <v>1824</v>
      </c>
      <c r="V1006" s="53" t="s">
        <v>1825</v>
      </c>
      <c r="W1006" s="53" t="s">
        <v>1833</v>
      </c>
      <c r="X1006" s="53" t="s">
        <v>1835</v>
      </c>
      <c r="Y1006" s="53" t="s">
        <v>1827</v>
      </c>
      <c r="Z1006" s="53">
        <v>0.37</v>
      </c>
      <c r="AA1006" s="53">
        <v>0.37</v>
      </c>
      <c r="AB1006" s="53">
        <v>0</v>
      </c>
      <c r="AC1006" s="53">
        <v>0.37</v>
      </c>
      <c r="AD1006" s="53">
        <v>0</v>
      </c>
      <c r="AE1006" s="53">
        <v>0</v>
      </c>
      <c r="AF1006" s="53" t="s">
        <v>1949</v>
      </c>
      <c r="AG1006" s="53" t="s">
        <v>1813</v>
      </c>
      <c r="AH1006" s="53" t="s">
        <v>1813</v>
      </c>
      <c r="AI1006" s="53" t="s">
        <v>1849</v>
      </c>
      <c r="AJ1006" s="53" t="s">
        <v>1824</v>
      </c>
      <c r="AK1006" s="53" t="s">
        <v>496</v>
      </c>
      <c r="AL1006" s="53" t="s">
        <v>1830</v>
      </c>
      <c r="AM1006" s="53" t="s">
        <v>1831</v>
      </c>
      <c r="AN1006" s="53" t="s">
        <v>1769</v>
      </c>
      <c r="AO1006" s="53" t="s">
        <v>641</v>
      </c>
    </row>
    <row r="1007" spans="1:41" x14ac:dyDescent="0.25">
      <c r="A1007" s="53" t="s">
        <v>19</v>
      </c>
      <c r="B1007" s="53" t="s">
        <v>1944</v>
      </c>
      <c r="C1007" s="53" t="s">
        <v>1945</v>
      </c>
      <c r="D1007" s="53" t="s">
        <v>1931</v>
      </c>
      <c r="E1007" s="53" t="s">
        <v>1932</v>
      </c>
      <c r="F1007" s="53" t="s">
        <v>775</v>
      </c>
      <c r="G1007" s="53" t="s">
        <v>1813</v>
      </c>
      <c r="H1007" s="53" t="s">
        <v>775</v>
      </c>
      <c r="I1007" s="53" t="s">
        <v>1813</v>
      </c>
      <c r="J1007" s="53" t="s">
        <v>1891</v>
      </c>
      <c r="K1007" s="53" t="s">
        <v>1933</v>
      </c>
      <c r="L1007" s="53" t="s">
        <v>1946</v>
      </c>
      <c r="M1007" s="53" t="s">
        <v>1816</v>
      </c>
      <c r="N1007" s="53" t="s">
        <v>1817</v>
      </c>
      <c r="O1007" s="53" t="s">
        <v>1818</v>
      </c>
      <c r="P1007" s="53" t="s">
        <v>1819</v>
      </c>
      <c r="Q1007" s="53" t="s">
        <v>1820</v>
      </c>
      <c r="R1007" s="53" t="s">
        <v>1821</v>
      </c>
      <c r="S1007" s="53" t="s">
        <v>1947</v>
      </c>
      <c r="T1007" s="53" t="s">
        <v>1948</v>
      </c>
      <c r="U1007" s="53" t="s">
        <v>1824</v>
      </c>
      <c r="V1007" s="53" t="s">
        <v>1825</v>
      </c>
      <c r="W1007" s="53" t="s">
        <v>1837</v>
      </c>
      <c r="X1007" s="53" t="s">
        <v>1825</v>
      </c>
      <c r="Y1007" s="53" t="s">
        <v>1827</v>
      </c>
      <c r="Z1007" s="53">
        <v>28.52</v>
      </c>
      <c r="AA1007" s="53">
        <v>28.52</v>
      </c>
      <c r="AB1007" s="53">
        <v>0</v>
      </c>
      <c r="AC1007" s="53">
        <v>28.52</v>
      </c>
      <c r="AD1007" s="53">
        <v>0</v>
      </c>
      <c r="AE1007" s="53">
        <v>0</v>
      </c>
      <c r="AF1007" s="53" t="s">
        <v>1949</v>
      </c>
      <c r="AG1007" s="53" t="s">
        <v>1813</v>
      </c>
      <c r="AH1007" s="53" t="s">
        <v>1813</v>
      </c>
      <c r="AI1007" s="53" t="s">
        <v>1849</v>
      </c>
      <c r="AJ1007" s="53" t="s">
        <v>1824</v>
      </c>
      <c r="AK1007" s="53" t="s">
        <v>496</v>
      </c>
      <c r="AL1007" s="53" t="s">
        <v>1830</v>
      </c>
      <c r="AM1007" s="53" t="s">
        <v>1831</v>
      </c>
      <c r="AN1007" s="53" t="s">
        <v>1769</v>
      </c>
      <c r="AO1007" s="53" t="s">
        <v>641</v>
      </c>
    </row>
    <row r="1008" spans="1:41" x14ac:dyDescent="0.25">
      <c r="A1008" s="53" t="s">
        <v>19</v>
      </c>
      <c r="B1008" s="53" t="s">
        <v>1944</v>
      </c>
      <c r="C1008" s="53" t="s">
        <v>1945</v>
      </c>
      <c r="D1008" s="53" t="s">
        <v>1931</v>
      </c>
      <c r="E1008" s="53" t="s">
        <v>1932</v>
      </c>
      <c r="F1008" s="53" t="s">
        <v>775</v>
      </c>
      <c r="G1008" s="53" t="s">
        <v>1813</v>
      </c>
      <c r="H1008" s="53" t="s">
        <v>775</v>
      </c>
      <c r="I1008" s="53" t="s">
        <v>1813</v>
      </c>
      <c r="J1008" s="53" t="s">
        <v>1891</v>
      </c>
      <c r="K1008" s="53" t="s">
        <v>1933</v>
      </c>
      <c r="L1008" s="53" t="s">
        <v>1946</v>
      </c>
      <c r="M1008" s="53" t="s">
        <v>1816</v>
      </c>
      <c r="N1008" s="53" t="s">
        <v>1817</v>
      </c>
      <c r="O1008" s="53" t="s">
        <v>1818</v>
      </c>
      <c r="P1008" s="53" t="s">
        <v>1819</v>
      </c>
      <c r="Q1008" s="53" t="s">
        <v>1820</v>
      </c>
      <c r="R1008" s="53" t="s">
        <v>1821</v>
      </c>
      <c r="S1008" s="53" t="s">
        <v>1947</v>
      </c>
      <c r="T1008" s="53" t="s">
        <v>1948</v>
      </c>
      <c r="U1008" s="53" t="s">
        <v>1824</v>
      </c>
      <c r="V1008" s="53" t="s">
        <v>1825</v>
      </c>
      <c r="W1008" s="53" t="s">
        <v>1838</v>
      </c>
      <c r="X1008" s="53" t="s">
        <v>1825</v>
      </c>
      <c r="Y1008" s="53" t="s">
        <v>1827</v>
      </c>
      <c r="Z1008" s="53">
        <v>6.92</v>
      </c>
      <c r="AA1008" s="53">
        <v>6.92</v>
      </c>
      <c r="AB1008" s="53">
        <v>0</v>
      </c>
      <c r="AC1008" s="53">
        <v>6.92</v>
      </c>
      <c r="AD1008" s="53">
        <v>0</v>
      </c>
      <c r="AE1008" s="53">
        <v>0</v>
      </c>
      <c r="AF1008" s="53" t="s">
        <v>1949</v>
      </c>
      <c r="AG1008" s="53" t="s">
        <v>1813</v>
      </c>
      <c r="AH1008" s="53" t="s">
        <v>1813</v>
      </c>
      <c r="AI1008" s="53" t="s">
        <v>1849</v>
      </c>
      <c r="AJ1008" s="53" t="s">
        <v>1824</v>
      </c>
      <c r="AK1008" s="53" t="s">
        <v>496</v>
      </c>
      <c r="AL1008" s="53" t="s">
        <v>1830</v>
      </c>
      <c r="AM1008" s="53" t="s">
        <v>1831</v>
      </c>
      <c r="AN1008" s="53" t="s">
        <v>1769</v>
      </c>
      <c r="AO1008" s="53" t="s">
        <v>641</v>
      </c>
    </row>
    <row r="1009" spans="1:41" x14ac:dyDescent="0.25">
      <c r="A1009" s="53" t="s">
        <v>18</v>
      </c>
      <c r="B1009" s="53" t="s">
        <v>1960</v>
      </c>
      <c r="C1009" s="53" t="s">
        <v>1961</v>
      </c>
      <c r="D1009" s="53" t="s">
        <v>1852</v>
      </c>
      <c r="E1009" s="53" t="s">
        <v>510</v>
      </c>
      <c r="F1009" s="53" t="s">
        <v>775</v>
      </c>
      <c r="G1009" s="53" t="s">
        <v>1813</v>
      </c>
      <c r="H1009" s="53" t="s">
        <v>775</v>
      </c>
      <c r="I1009" s="53" t="s">
        <v>1813</v>
      </c>
      <c r="J1009" s="53" t="s">
        <v>1814</v>
      </c>
      <c r="K1009" s="53" t="s">
        <v>780</v>
      </c>
      <c r="L1009" s="53" t="s">
        <v>1962</v>
      </c>
      <c r="M1009" s="53" t="s">
        <v>1816</v>
      </c>
      <c r="N1009" s="53" t="s">
        <v>1817</v>
      </c>
      <c r="O1009" s="53" t="s">
        <v>1818</v>
      </c>
      <c r="P1009" s="53" t="s">
        <v>1819</v>
      </c>
      <c r="Q1009" s="53" t="s">
        <v>1820</v>
      </c>
      <c r="R1009" s="53" t="s">
        <v>1821</v>
      </c>
      <c r="S1009" s="53" t="s">
        <v>1963</v>
      </c>
      <c r="T1009" s="53" t="s">
        <v>1964</v>
      </c>
      <c r="U1009" s="53" t="s">
        <v>1824</v>
      </c>
      <c r="V1009" s="53" t="s">
        <v>1825</v>
      </c>
      <c r="W1009" s="53" t="s">
        <v>1856</v>
      </c>
      <c r="X1009" s="53" t="s">
        <v>1857</v>
      </c>
      <c r="Y1009" s="53" t="s">
        <v>1827</v>
      </c>
      <c r="Z1009" s="53">
        <v>1926.6</v>
      </c>
      <c r="AA1009" s="53">
        <v>1926.6</v>
      </c>
      <c r="AB1009" s="53">
        <v>0</v>
      </c>
      <c r="AC1009" s="53">
        <v>1926.6</v>
      </c>
      <c r="AD1009" s="53">
        <v>0</v>
      </c>
      <c r="AE1009" s="53">
        <v>0</v>
      </c>
      <c r="AF1009" s="53" t="s">
        <v>1828</v>
      </c>
      <c r="AG1009" s="53" t="s">
        <v>1814</v>
      </c>
      <c r="AH1009" s="53" t="s">
        <v>780</v>
      </c>
      <c r="AI1009" s="53" t="s">
        <v>1829</v>
      </c>
      <c r="AJ1009" s="53" t="s">
        <v>1824</v>
      </c>
      <c r="AK1009" s="53" t="s">
        <v>496</v>
      </c>
      <c r="AL1009" s="53" t="s">
        <v>1830</v>
      </c>
      <c r="AM1009" s="53" t="s">
        <v>1831</v>
      </c>
      <c r="AN1009" s="53" t="s">
        <v>1770</v>
      </c>
      <c r="AO1009" s="53" t="s">
        <v>641</v>
      </c>
    </row>
    <row r="1010" spans="1:41" x14ac:dyDescent="0.25">
      <c r="A1010" s="53" t="s">
        <v>18</v>
      </c>
      <c r="B1010" s="53" t="s">
        <v>1809</v>
      </c>
      <c r="C1010" s="53" t="s">
        <v>1810</v>
      </c>
      <c r="D1010" s="53" t="s">
        <v>1811</v>
      </c>
      <c r="E1010" s="53" t="s">
        <v>1812</v>
      </c>
      <c r="F1010" s="53" t="s">
        <v>775</v>
      </c>
      <c r="G1010" s="53" t="s">
        <v>1813</v>
      </c>
      <c r="H1010" s="53" t="s">
        <v>775</v>
      </c>
      <c r="I1010" s="53" t="s">
        <v>1813</v>
      </c>
      <c r="J1010" s="53" t="s">
        <v>1814</v>
      </c>
      <c r="K1010" s="53" t="s">
        <v>780</v>
      </c>
      <c r="L1010" s="53" t="s">
        <v>1815</v>
      </c>
      <c r="M1010" s="53" t="s">
        <v>1816</v>
      </c>
      <c r="N1010" s="53" t="s">
        <v>1817</v>
      </c>
      <c r="O1010" s="53" t="s">
        <v>1818</v>
      </c>
      <c r="P1010" s="53" t="s">
        <v>1819</v>
      </c>
      <c r="Q1010" s="53" t="s">
        <v>1820</v>
      </c>
      <c r="R1010" s="53" t="s">
        <v>1821</v>
      </c>
      <c r="S1010" s="53" t="s">
        <v>1822</v>
      </c>
      <c r="T1010" s="53" t="s">
        <v>1823</v>
      </c>
      <c r="U1010" s="53" t="s">
        <v>1824</v>
      </c>
      <c r="V1010" s="53" t="s">
        <v>1825</v>
      </c>
      <c r="W1010" s="53" t="s">
        <v>1826</v>
      </c>
      <c r="X1010" s="53" t="s">
        <v>1825</v>
      </c>
      <c r="Y1010" s="53" t="s">
        <v>1827</v>
      </c>
      <c r="Z1010" s="53">
        <v>507.48</v>
      </c>
      <c r="AA1010" s="53">
        <v>507.48</v>
      </c>
      <c r="AB1010" s="53">
        <v>0</v>
      </c>
      <c r="AC1010" s="53">
        <v>507.48</v>
      </c>
      <c r="AD1010" s="53">
        <v>0</v>
      </c>
      <c r="AE1010" s="53">
        <v>0</v>
      </c>
      <c r="AF1010" s="53" t="s">
        <v>1828</v>
      </c>
      <c r="AG1010" s="53" t="s">
        <v>1814</v>
      </c>
      <c r="AH1010" s="53" t="s">
        <v>780</v>
      </c>
      <c r="AI1010" s="53" t="s">
        <v>1829</v>
      </c>
      <c r="AJ1010" s="53" t="s">
        <v>1824</v>
      </c>
      <c r="AK1010" s="53" t="s">
        <v>496</v>
      </c>
      <c r="AL1010" s="53" t="s">
        <v>1830</v>
      </c>
      <c r="AM1010" s="53" t="s">
        <v>1831</v>
      </c>
      <c r="AN1010" s="53" t="s">
        <v>1770</v>
      </c>
      <c r="AO1010" s="53" t="s">
        <v>641</v>
      </c>
    </row>
    <row r="1011" spans="1:41" x14ac:dyDescent="0.25">
      <c r="A1011" s="53" t="s">
        <v>18</v>
      </c>
      <c r="B1011" s="53" t="s">
        <v>1809</v>
      </c>
      <c r="C1011" s="53" t="s">
        <v>1810</v>
      </c>
      <c r="D1011" s="53" t="s">
        <v>1811</v>
      </c>
      <c r="E1011" s="53" t="s">
        <v>1812</v>
      </c>
      <c r="F1011" s="53" t="s">
        <v>775</v>
      </c>
      <c r="G1011" s="53" t="s">
        <v>1813</v>
      </c>
      <c r="H1011" s="53" t="s">
        <v>775</v>
      </c>
      <c r="I1011" s="53" t="s">
        <v>1813</v>
      </c>
      <c r="J1011" s="53" t="s">
        <v>1814</v>
      </c>
      <c r="K1011" s="53" t="s">
        <v>780</v>
      </c>
      <c r="L1011" s="53" t="s">
        <v>1815</v>
      </c>
      <c r="M1011" s="53" t="s">
        <v>1816</v>
      </c>
      <c r="N1011" s="53" t="s">
        <v>1817</v>
      </c>
      <c r="O1011" s="53" t="s">
        <v>1818</v>
      </c>
      <c r="P1011" s="53" t="s">
        <v>1819</v>
      </c>
      <c r="Q1011" s="53" t="s">
        <v>1820</v>
      </c>
      <c r="R1011" s="53" t="s">
        <v>1821</v>
      </c>
      <c r="S1011" s="53" t="s">
        <v>1822</v>
      </c>
      <c r="T1011" s="53" t="s">
        <v>1823</v>
      </c>
      <c r="U1011" s="53" t="s">
        <v>1824</v>
      </c>
      <c r="V1011" s="53" t="s">
        <v>1825</v>
      </c>
      <c r="W1011" s="53" t="s">
        <v>1832</v>
      </c>
      <c r="X1011" s="53" t="s">
        <v>1825</v>
      </c>
      <c r="Y1011" s="53" t="s">
        <v>1827</v>
      </c>
      <c r="Z1011" s="53">
        <v>5923.92</v>
      </c>
      <c r="AA1011" s="53">
        <v>5923.92</v>
      </c>
      <c r="AB1011" s="53">
        <v>0</v>
      </c>
      <c r="AC1011" s="53">
        <v>5923.92</v>
      </c>
      <c r="AD1011" s="53">
        <v>0</v>
      </c>
      <c r="AE1011" s="53">
        <v>0</v>
      </c>
      <c r="AF1011" s="53" t="s">
        <v>1828</v>
      </c>
      <c r="AG1011" s="53" t="s">
        <v>1814</v>
      </c>
      <c r="AH1011" s="53" t="s">
        <v>780</v>
      </c>
      <c r="AI1011" s="53" t="s">
        <v>1829</v>
      </c>
      <c r="AJ1011" s="53" t="s">
        <v>1824</v>
      </c>
      <c r="AK1011" s="53" t="s">
        <v>496</v>
      </c>
      <c r="AL1011" s="53" t="s">
        <v>1830</v>
      </c>
      <c r="AM1011" s="53" t="s">
        <v>1831</v>
      </c>
      <c r="AN1011" s="53" t="s">
        <v>1770</v>
      </c>
      <c r="AO1011" s="53" t="s">
        <v>641</v>
      </c>
    </row>
    <row r="1012" spans="1:41" x14ac:dyDescent="0.25">
      <c r="A1012" s="53" t="s">
        <v>18</v>
      </c>
      <c r="B1012" s="53" t="s">
        <v>1809</v>
      </c>
      <c r="C1012" s="53" t="s">
        <v>1810</v>
      </c>
      <c r="D1012" s="53" t="s">
        <v>1811</v>
      </c>
      <c r="E1012" s="53" t="s">
        <v>1812</v>
      </c>
      <c r="F1012" s="53" t="s">
        <v>775</v>
      </c>
      <c r="G1012" s="53" t="s">
        <v>1813</v>
      </c>
      <c r="H1012" s="53" t="s">
        <v>775</v>
      </c>
      <c r="I1012" s="53" t="s">
        <v>1813</v>
      </c>
      <c r="J1012" s="53" t="s">
        <v>1814</v>
      </c>
      <c r="K1012" s="53" t="s">
        <v>780</v>
      </c>
      <c r="L1012" s="53" t="s">
        <v>1815</v>
      </c>
      <c r="M1012" s="53" t="s">
        <v>1816</v>
      </c>
      <c r="N1012" s="53" t="s">
        <v>1817</v>
      </c>
      <c r="O1012" s="53" t="s">
        <v>1818</v>
      </c>
      <c r="P1012" s="53" t="s">
        <v>1819</v>
      </c>
      <c r="Q1012" s="53" t="s">
        <v>1820</v>
      </c>
      <c r="R1012" s="53" t="s">
        <v>1821</v>
      </c>
      <c r="S1012" s="53" t="s">
        <v>1822</v>
      </c>
      <c r="T1012" s="53" t="s">
        <v>1823</v>
      </c>
      <c r="U1012" s="53" t="s">
        <v>1824</v>
      </c>
      <c r="V1012" s="53" t="s">
        <v>1825</v>
      </c>
      <c r="W1012" s="53" t="s">
        <v>1833</v>
      </c>
      <c r="X1012" s="53" t="s">
        <v>1834</v>
      </c>
      <c r="Y1012" s="53" t="s">
        <v>1827</v>
      </c>
      <c r="Z1012" s="53">
        <v>1195.47</v>
      </c>
      <c r="AA1012" s="53">
        <v>1195.47</v>
      </c>
      <c r="AB1012" s="53">
        <v>0</v>
      </c>
      <c r="AC1012" s="53">
        <v>1195.47</v>
      </c>
      <c r="AD1012" s="53">
        <v>0</v>
      </c>
      <c r="AE1012" s="53">
        <v>0</v>
      </c>
      <c r="AF1012" s="53" t="s">
        <v>1828</v>
      </c>
      <c r="AG1012" s="53" t="s">
        <v>1814</v>
      </c>
      <c r="AH1012" s="53" t="s">
        <v>780</v>
      </c>
      <c r="AI1012" s="53" t="s">
        <v>1829</v>
      </c>
      <c r="AJ1012" s="53" t="s">
        <v>1824</v>
      </c>
      <c r="AK1012" s="53" t="s">
        <v>496</v>
      </c>
      <c r="AL1012" s="53" t="s">
        <v>1830</v>
      </c>
      <c r="AM1012" s="53" t="s">
        <v>1831</v>
      </c>
      <c r="AN1012" s="53" t="s">
        <v>1770</v>
      </c>
      <c r="AO1012" s="53" t="s">
        <v>641</v>
      </c>
    </row>
    <row r="1013" spans="1:41" x14ac:dyDescent="0.25">
      <c r="A1013" s="53" t="s">
        <v>18</v>
      </c>
      <c r="B1013" s="53" t="s">
        <v>1809</v>
      </c>
      <c r="C1013" s="53" t="s">
        <v>1810</v>
      </c>
      <c r="D1013" s="53" t="s">
        <v>1811</v>
      </c>
      <c r="E1013" s="53" t="s">
        <v>1812</v>
      </c>
      <c r="F1013" s="53" t="s">
        <v>775</v>
      </c>
      <c r="G1013" s="53" t="s">
        <v>1813</v>
      </c>
      <c r="H1013" s="53" t="s">
        <v>775</v>
      </c>
      <c r="I1013" s="53" t="s">
        <v>1813</v>
      </c>
      <c r="J1013" s="53" t="s">
        <v>1814</v>
      </c>
      <c r="K1013" s="53" t="s">
        <v>780</v>
      </c>
      <c r="L1013" s="53" t="s">
        <v>1815</v>
      </c>
      <c r="M1013" s="53" t="s">
        <v>1816</v>
      </c>
      <c r="N1013" s="53" t="s">
        <v>1817</v>
      </c>
      <c r="O1013" s="53" t="s">
        <v>1818</v>
      </c>
      <c r="P1013" s="53" t="s">
        <v>1819</v>
      </c>
      <c r="Q1013" s="53" t="s">
        <v>1820</v>
      </c>
      <c r="R1013" s="53" t="s">
        <v>1821</v>
      </c>
      <c r="S1013" s="53" t="s">
        <v>1822</v>
      </c>
      <c r="T1013" s="53" t="s">
        <v>1823</v>
      </c>
      <c r="U1013" s="53" t="s">
        <v>1824</v>
      </c>
      <c r="V1013" s="53" t="s">
        <v>1825</v>
      </c>
      <c r="W1013" s="53" t="s">
        <v>1833</v>
      </c>
      <c r="X1013" s="53" t="s">
        <v>1835</v>
      </c>
      <c r="Y1013" s="53" t="s">
        <v>1827</v>
      </c>
      <c r="Z1013" s="53">
        <v>30.22</v>
      </c>
      <c r="AA1013" s="53">
        <v>30.22</v>
      </c>
      <c r="AB1013" s="53">
        <v>0</v>
      </c>
      <c r="AC1013" s="53">
        <v>30.22</v>
      </c>
      <c r="AD1013" s="53">
        <v>0</v>
      </c>
      <c r="AE1013" s="53">
        <v>0</v>
      </c>
      <c r="AF1013" s="53" t="s">
        <v>1828</v>
      </c>
      <c r="AG1013" s="53" t="s">
        <v>1814</v>
      </c>
      <c r="AH1013" s="53" t="s">
        <v>780</v>
      </c>
      <c r="AI1013" s="53" t="s">
        <v>1829</v>
      </c>
      <c r="AJ1013" s="53" t="s">
        <v>1824</v>
      </c>
      <c r="AK1013" s="53" t="s">
        <v>496</v>
      </c>
      <c r="AL1013" s="53" t="s">
        <v>1830</v>
      </c>
      <c r="AM1013" s="53" t="s">
        <v>1831</v>
      </c>
      <c r="AN1013" s="53" t="s">
        <v>1770</v>
      </c>
      <c r="AO1013" s="53" t="s">
        <v>641</v>
      </c>
    </row>
    <row r="1014" spans="1:41" x14ac:dyDescent="0.25">
      <c r="A1014" s="53" t="s">
        <v>18</v>
      </c>
      <c r="B1014" s="53" t="s">
        <v>1809</v>
      </c>
      <c r="C1014" s="53" t="s">
        <v>1810</v>
      </c>
      <c r="D1014" s="53" t="s">
        <v>1811</v>
      </c>
      <c r="E1014" s="53" t="s">
        <v>1812</v>
      </c>
      <c r="F1014" s="53" t="s">
        <v>775</v>
      </c>
      <c r="G1014" s="53" t="s">
        <v>1813</v>
      </c>
      <c r="H1014" s="53" t="s">
        <v>775</v>
      </c>
      <c r="I1014" s="53" t="s">
        <v>1813</v>
      </c>
      <c r="J1014" s="53" t="s">
        <v>1814</v>
      </c>
      <c r="K1014" s="53" t="s">
        <v>780</v>
      </c>
      <c r="L1014" s="53" t="s">
        <v>1815</v>
      </c>
      <c r="M1014" s="53" t="s">
        <v>1816</v>
      </c>
      <c r="N1014" s="53" t="s">
        <v>1817</v>
      </c>
      <c r="O1014" s="53" t="s">
        <v>1818</v>
      </c>
      <c r="P1014" s="53" t="s">
        <v>1819</v>
      </c>
      <c r="Q1014" s="53" t="s">
        <v>1820</v>
      </c>
      <c r="R1014" s="53" t="s">
        <v>1821</v>
      </c>
      <c r="S1014" s="53" t="s">
        <v>1822</v>
      </c>
      <c r="T1014" s="53" t="s">
        <v>1823</v>
      </c>
      <c r="U1014" s="53" t="s">
        <v>1824</v>
      </c>
      <c r="V1014" s="53" t="s">
        <v>1825</v>
      </c>
      <c r="W1014" s="53" t="s">
        <v>1836</v>
      </c>
      <c r="X1014" s="53" t="s">
        <v>1825</v>
      </c>
      <c r="Y1014" s="53" t="s">
        <v>1827</v>
      </c>
      <c r="Z1014" s="53">
        <v>17.59</v>
      </c>
      <c r="AA1014" s="53">
        <v>17.59</v>
      </c>
      <c r="AB1014" s="53">
        <v>0</v>
      </c>
      <c r="AC1014" s="53">
        <v>17.59</v>
      </c>
      <c r="AD1014" s="53">
        <v>0</v>
      </c>
      <c r="AE1014" s="53">
        <v>0</v>
      </c>
      <c r="AF1014" s="53" t="s">
        <v>1828</v>
      </c>
      <c r="AG1014" s="53" t="s">
        <v>1814</v>
      </c>
      <c r="AH1014" s="53" t="s">
        <v>780</v>
      </c>
      <c r="AI1014" s="53" t="s">
        <v>1829</v>
      </c>
      <c r="AJ1014" s="53" t="s">
        <v>1824</v>
      </c>
      <c r="AK1014" s="53" t="s">
        <v>496</v>
      </c>
      <c r="AL1014" s="53" t="s">
        <v>1830</v>
      </c>
      <c r="AM1014" s="53" t="s">
        <v>1831</v>
      </c>
      <c r="AN1014" s="53" t="s">
        <v>1770</v>
      </c>
      <c r="AO1014" s="53" t="s">
        <v>641</v>
      </c>
    </row>
    <row r="1015" spans="1:41" x14ac:dyDescent="0.25">
      <c r="A1015" s="53" t="s">
        <v>18</v>
      </c>
      <c r="B1015" s="53" t="s">
        <v>1809</v>
      </c>
      <c r="C1015" s="53" t="s">
        <v>1810</v>
      </c>
      <c r="D1015" s="53" t="s">
        <v>1811</v>
      </c>
      <c r="E1015" s="53" t="s">
        <v>1812</v>
      </c>
      <c r="F1015" s="53" t="s">
        <v>775</v>
      </c>
      <c r="G1015" s="53" t="s">
        <v>1813</v>
      </c>
      <c r="H1015" s="53" t="s">
        <v>775</v>
      </c>
      <c r="I1015" s="53" t="s">
        <v>1813</v>
      </c>
      <c r="J1015" s="53" t="s">
        <v>1814</v>
      </c>
      <c r="K1015" s="53" t="s">
        <v>780</v>
      </c>
      <c r="L1015" s="53" t="s">
        <v>1815</v>
      </c>
      <c r="M1015" s="53" t="s">
        <v>1816</v>
      </c>
      <c r="N1015" s="53" t="s">
        <v>1817</v>
      </c>
      <c r="O1015" s="53" t="s">
        <v>1818</v>
      </c>
      <c r="P1015" s="53" t="s">
        <v>1819</v>
      </c>
      <c r="Q1015" s="53" t="s">
        <v>1820</v>
      </c>
      <c r="R1015" s="53" t="s">
        <v>1821</v>
      </c>
      <c r="S1015" s="53" t="s">
        <v>1822</v>
      </c>
      <c r="T1015" s="53" t="s">
        <v>1823</v>
      </c>
      <c r="U1015" s="53" t="s">
        <v>1824</v>
      </c>
      <c r="V1015" s="53" t="s">
        <v>1825</v>
      </c>
      <c r="W1015" s="53" t="s">
        <v>1837</v>
      </c>
      <c r="X1015" s="53" t="s">
        <v>1825</v>
      </c>
      <c r="Y1015" s="53" t="s">
        <v>1827</v>
      </c>
      <c r="Z1015" s="53">
        <v>587.63</v>
      </c>
      <c r="AA1015" s="53">
        <v>587.63</v>
      </c>
      <c r="AB1015" s="53">
        <v>0</v>
      </c>
      <c r="AC1015" s="53">
        <v>587.63</v>
      </c>
      <c r="AD1015" s="53">
        <v>0</v>
      </c>
      <c r="AE1015" s="53">
        <v>0</v>
      </c>
      <c r="AF1015" s="53" t="s">
        <v>1828</v>
      </c>
      <c r="AG1015" s="53" t="s">
        <v>1814</v>
      </c>
      <c r="AH1015" s="53" t="s">
        <v>780</v>
      </c>
      <c r="AI1015" s="53" t="s">
        <v>1829</v>
      </c>
      <c r="AJ1015" s="53" t="s">
        <v>1824</v>
      </c>
      <c r="AK1015" s="53" t="s">
        <v>496</v>
      </c>
      <c r="AL1015" s="53" t="s">
        <v>1830</v>
      </c>
      <c r="AM1015" s="53" t="s">
        <v>1831</v>
      </c>
      <c r="AN1015" s="53" t="s">
        <v>1770</v>
      </c>
      <c r="AO1015" s="53" t="s">
        <v>641</v>
      </c>
    </row>
    <row r="1016" spans="1:41" x14ac:dyDescent="0.25">
      <c r="A1016" s="53" t="s">
        <v>18</v>
      </c>
      <c r="B1016" s="53" t="s">
        <v>1809</v>
      </c>
      <c r="C1016" s="53" t="s">
        <v>1810</v>
      </c>
      <c r="D1016" s="53" t="s">
        <v>1811</v>
      </c>
      <c r="E1016" s="53" t="s">
        <v>1812</v>
      </c>
      <c r="F1016" s="53" t="s">
        <v>775</v>
      </c>
      <c r="G1016" s="53" t="s">
        <v>1813</v>
      </c>
      <c r="H1016" s="53" t="s">
        <v>775</v>
      </c>
      <c r="I1016" s="53" t="s">
        <v>1813</v>
      </c>
      <c r="J1016" s="53" t="s">
        <v>1814</v>
      </c>
      <c r="K1016" s="53" t="s">
        <v>780</v>
      </c>
      <c r="L1016" s="53" t="s">
        <v>1815</v>
      </c>
      <c r="M1016" s="53" t="s">
        <v>1816</v>
      </c>
      <c r="N1016" s="53" t="s">
        <v>1817</v>
      </c>
      <c r="O1016" s="53" t="s">
        <v>1818</v>
      </c>
      <c r="P1016" s="53" t="s">
        <v>1819</v>
      </c>
      <c r="Q1016" s="53" t="s">
        <v>1820</v>
      </c>
      <c r="R1016" s="53" t="s">
        <v>1821</v>
      </c>
      <c r="S1016" s="53" t="s">
        <v>1822</v>
      </c>
      <c r="T1016" s="53" t="s">
        <v>1823</v>
      </c>
      <c r="U1016" s="53" t="s">
        <v>1824</v>
      </c>
      <c r="V1016" s="53" t="s">
        <v>1825</v>
      </c>
      <c r="W1016" s="53" t="s">
        <v>1838</v>
      </c>
      <c r="X1016" s="53" t="s">
        <v>1825</v>
      </c>
      <c r="Y1016" s="53" t="s">
        <v>1827</v>
      </c>
      <c r="Z1016" s="53">
        <v>301.55</v>
      </c>
      <c r="AA1016" s="53">
        <v>301.55</v>
      </c>
      <c r="AB1016" s="53">
        <v>0</v>
      </c>
      <c r="AC1016" s="53">
        <v>301.55</v>
      </c>
      <c r="AD1016" s="53">
        <v>0</v>
      </c>
      <c r="AE1016" s="53">
        <v>0</v>
      </c>
      <c r="AF1016" s="53" t="s">
        <v>1828</v>
      </c>
      <c r="AG1016" s="53" t="s">
        <v>1814</v>
      </c>
      <c r="AH1016" s="53" t="s">
        <v>780</v>
      </c>
      <c r="AI1016" s="53" t="s">
        <v>1829</v>
      </c>
      <c r="AJ1016" s="53" t="s">
        <v>1824</v>
      </c>
      <c r="AK1016" s="53" t="s">
        <v>496</v>
      </c>
      <c r="AL1016" s="53" t="s">
        <v>1830</v>
      </c>
      <c r="AM1016" s="53" t="s">
        <v>1831</v>
      </c>
      <c r="AN1016" s="53" t="s">
        <v>1770</v>
      </c>
      <c r="AO1016" s="53" t="s">
        <v>641</v>
      </c>
    </row>
    <row r="1017" spans="1:41" x14ac:dyDescent="0.25">
      <c r="A1017" s="53" t="s">
        <v>18</v>
      </c>
      <c r="B1017" s="53" t="s">
        <v>1839</v>
      </c>
      <c r="C1017" s="53" t="s">
        <v>1840</v>
      </c>
      <c r="D1017" s="53" t="s">
        <v>1841</v>
      </c>
      <c r="E1017" s="53" t="s">
        <v>1842</v>
      </c>
      <c r="F1017" s="53" t="s">
        <v>775</v>
      </c>
      <c r="G1017" s="53" t="s">
        <v>1813</v>
      </c>
      <c r="H1017" s="53" t="s">
        <v>775</v>
      </c>
      <c r="I1017" s="53" t="s">
        <v>1813</v>
      </c>
      <c r="J1017" s="53" t="s">
        <v>1843</v>
      </c>
      <c r="K1017" s="53" t="s">
        <v>1844</v>
      </c>
      <c r="L1017" s="53" t="s">
        <v>1845</v>
      </c>
      <c r="M1017" s="53" t="s">
        <v>1816</v>
      </c>
      <c r="N1017" s="53" t="s">
        <v>1817</v>
      </c>
      <c r="O1017" s="53" t="s">
        <v>1818</v>
      </c>
      <c r="P1017" s="53" t="s">
        <v>1819</v>
      </c>
      <c r="Q1017" s="53" t="s">
        <v>1820</v>
      </c>
      <c r="R1017" s="53" t="s">
        <v>1821</v>
      </c>
      <c r="S1017" s="53" t="s">
        <v>1846</v>
      </c>
      <c r="T1017" s="53" t="s">
        <v>1847</v>
      </c>
      <c r="U1017" s="53" t="s">
        <v>1824</v>
      </c>
      <c r="V1017" s="53" t="s">
        <v>1825</v>
      </c>
      <c r="W1017" s="53" t="s">
        <v>1833</v>
      </c>
      <c r="X1017" s="53" t="s">
        <v>1834</v>
      </c>
      <c r="Y1017" s="53" t="s">
        <v>1827</v>
      </c>
      <c r="Z1017" s="53">
        <v>13.25</v>
      </c>
      <c r="AA1017" s="53">
        <v>13.25</v>
      </c>
      <c r="AB1017" s="53">
        <v>0</v>
      </c>
      <c r="AC1017" s="53">
        <v>13.25</v>
      </c>
      <c r="AD1017" s="53">
        <v>0</v>
      </c>
      <c r="AE1017" s="53">
        <v>0</v>
      </c>
      <c r="AF1017" s="53" t="s">
        <v>1828</v>
      </c>
      <c r="AG1017" s="53" t="s">
        <v>1843</v>
      </c>
      <c r="AH1017" s="53" t="s">
        <v>1844</v>
      </c>
      <c r="AI1017" s="53" t="s">
        <v>1849</v>
      </c>
      <c r="AJ1017" s="53" t="s">
        <v>1824</v>
      </c>
      <c r="AK1017" s="53" t="s">
        <v>496</v>
      </c>
      <c r="AL1017" s="53" t="s">
        <v>1830</v>
      </c>
      <c r="AM1017" s="53" t="s">
        <v>1831</v>
      </c>
      <c r="AN1017" s="53" t="s">
        <v>1769</v>
      </c>
      <c r="AO1017" s="53" t="s">
        <v>641</v>
      </c>
    </row>
    <row r="1018" spans="1:41" x14ac:dyDescent="0.25">
      <c r="A1018" s="53" t="s">
        <v>18</v>
      </c>
      <c r="B1018" s="53" t="s">
        <v>1839</v>
      </c>
      <c r="C1018" s="53" t="s">
        <v>1840</v>
      </c>
      <c r="D1018" s="53" t="s">
        <v>1841</v>
      </c>
      <c r="E1018" s="53" t="s">
        <v>1842</v>
      </c>
      <c r="F1018" s="53" t="s">
        <v>775</v>
      </c>
      <c r="G1018" s="53" t="s">
        <v>1813</v>
      </c>
      <c r="H1018" s="53" t="s">
        <v>775</v>
      </c>
      <c r="I1018" s="53" t="s">
        <v>1813</v>
      </c>
      <c r="J1018" s="53" t="s">
        <v>1843</v>
      </c>
      <c r="K1018" s="53" t="s">
        <v>1844</v>
      </c>
      <c r="L1018" s="53" t="s">
        <v>1845</v>
      </c>
      <c r="M1018" s="53" t="s">
        <v>1816</v>
      </c>
      <c r="N1018" s="53" t="s">
        <v>1817</v>
      </c>
      <c r="O1018" s="53" t="s">
        <v>1818</v>
      </c>
      <c r="P1018" s="53" t="s">
        <v>1819</v>
      </c>
      <c r="Q1018" s="53" t="s">
        <v>1820</v>
      </c>
      <c r="R1018" s="53" t="s">
        <v>1821</v>
      </c>
      <c r="S1018" s="53" t="s">
        <v>1846</v>
      </c>
      <c r="T1018" s="53" t="s">
        <v>1847</v>
      </c>
      <c r="U1018" s="53" t="s">
        <v>1824</v>
      </c>
      <c r="V1018" s="53" t="s">
        <v>1825</v>
      </c>
      <c r="W1018" s="53" t="s">
        <v>1848</v>
      </c>
      <c r="X1018" s="53" t="s">
        <v>1825</v>
      </c>
      <c r="Y1018" s="53" t="s">
        <v>1827</v>
      </c>
      <c r="Z1018" s="53">
        <v>1116.1500000000001</v>
      </c>
      <c r="AA1018" s="53">
        <v>1116.1500000000001</v>
      </c>
      <c r="AB1018" s="53">
        <v>0</v>
      </c>
      <c r="AC1018" s="53">
        <v>1116.1500000000001</v>
      </c>
      <c r="AD1018" s="53">
        <v>0</v>
      </c>
      <c r="AE1018" s="53">
        <v>0</v>
      </c>
      <c r="AF1018" s="53" t="s">
        <v>1828</v>
      </c>
      <c r="AG1018" s="53" t="s">
        <v>1843</v>
      </c>
      <c r="AH1018" s="53" t="s">
        <v>1844</v>
      </c>
      <c r="AI1018" s="53" t="s">
        <v>1849</v>
      </c>
      <c r="AJ1018" s="53" t="s">
        <v>1824</v>
      </c>
      <c r="AK1018" s="53" t="s">
        <v>496</v>
      </c>
      <c r="AL1018" s="53" t="s">
        <v>1830</v>
      </c>
      <c r="AM1018" s="53" t="s">
        <v>1831</v>
      </c>
      <c r="AN1018" s="53" t="s">
        <v>1769</v>
      </c>
      <c r="AO1018" s="53" t="s">
        <v>641</v>
      </c>
    </row>
    <row r="1019" spans="1:41" x14ac:dyDescent="0.25">
      <c r="A1019" s="53" t="s">
        <v>18</v>
      </c>
      <c r="B1019" s="53" t="s">
        <v>1950</v>
      </c>
      <c r="C1019" s="53" t="s">
        <v>1951</v>
      </c>
      <c r="D1019" s="53" t="s">
        <v>1852</v>
      </c>
      <c r="E1019" s="53" t="s">
        <v>510</v>
      </c>
      <c r="F1019" s="53" t="s">
        <v>775</v>
      </c>
      <c r="G1019" s="53" t="s">
        <v>1813</v>
      </c>
      <c r="H1019" s="53" t="s">
        <v>775</v>
      </c>
      <c r="I1019" s="53" t="s">
        <v>1813</v>
      </c>
      <c r="J1019" s="53" t="s">
        <v>1814</v>
      </c>
      <c r="K1019" s="53" t="s">
        <v>780</v>
      </c>
      <c r="L1019" s="53" t="s">
        <v>1952</v>
      </c>
      <c r="M1019" s="53" t="s">
        <v>1816</v>
      </c>
      <c r="N1019" s="53" t="s">
        <v>1817</v>
      </c>
      <c r="O1019" s="53" t="s">
        <v>1818</v>
      </c>
      <c r="P1019" s="53" t="s">
        <v>1819</v>
      </c>
      <c r="Q1019" s="53" t="s">
        <v>1820</v>
      </c>
      <c r="R1019" s="53" t="s">
        <v>1821</v>
      </c>
      <c r="S1019" s="53" t="s">
        <v>1953</v>
      </c>
      <c r="T1019" s="53" t="s">
        <v>1954</v>
      </c>
      <c r="U1019" s="53" t="s">
        <v>1824</v>
      </c>
      <c r="V1019" s="53" t="s">
        <v>1825</v>
      </c>
      <c r="W1019" s="53" t="s">
        <v>1856</v>
      </c>
      <c r="X1019" s="53" t="s">
        <v>1857</v>
      </c>
      <c r="Y1019" s="53" t="s">
        <v>1827</v>
      </c>
      <c r="Z1019" s="53">
        <v>1554.56</v>
      </c>
      <c r="AA1019" s="53">
        <v>1554.56</v>
      </c>
      <c r="AB1019" s="53">
        <v>0</v>
      </c>
      <c r="AC1019" s="53">
        <v>1554.56</v>
      </c>
      <c r="AD1019" s="53">
        <v>0</v>
      </c>
      <c r="AE1019" s="53">
        <v>0</v>
      </c>
      <c r="AF1019" s="53" t="s">
        <v>1828</v>
      </c>
      <c r="AG1019" s="53" t="s">
        <v>1814</v>
      </c>
      <c r="AH1019" s="53" t="s">
        <v>780</v>
      </c>
      <c r="AI1019" s="53" t="s">
        <v>1829</v>
      </c>
      <c r="AJ1019" s="53" t="s">
        <v>1824</v>
      </c>
      <c r="AK1019" s="53" t="s">
        <v>496</v>
      </c>
      <c r="AL1019" s="53" t="s">
        <v>1830</v>
      </c>
      <c r="AM1019" s="53" t="s">
        <v>1831</v>
      </c>
      <c r="AN1019" s="53" t="s">
        <v>1770</v>
      </c>
      <c r="AO1019" s="53" t="s">
        <v>641</v>
      </c>
    </row>
    <row r="1020" spans="1:41" x14ac:dyDescent="0.25">
      <c r="A1020" s="53" t="s">
        <v>18</v>
      </c>
      <c r="B1020" s="53" t="s">
        <v>1955</v>
      </c>
      <c r="C1020" s="53" t="s">
        <v>1956</v>
      </c>
      <c r="D1020" s="53" t="s">
        <v>1852</v>
      </c>
      <c r="E1020" s="53" t="s">
        <v>510</v>
      </c>
      <c r="F1020" s="53" t="s">
        <v>775</v>
      </c>
      <c r="G1020" s="53" t="s">
        <v>1813</v>
      </c>
      <c r="H1020" s="53" t="s">
        <v>775</v>
      </c>
      <c r="I1020" s="53" t="s">
        <v>1813</v>
      </c>
      <c r="J1020" s="53" t="s">
        <v>1814</v>
      </c>
      <c r="K1020" s="53" t="s">
        <v>780</v>
      </c>
      <c r="L1020" s="53" t="s">
        <v>1957</v>
      </c>
      <c r="M1020" s="53" t="s">
        <v>1816</v>
      </c>
      <c r="N1020" s="53" t="s">
        <v>1817</v>
      </c>
      <c r="O1020" s="53" t="s">
        <v>1818</v>
      </c>
      <c r="P1020" s="53" t="s">
        <v>1819</v>
      </c>
      <c r="Q1020" s="53" t="s">
        <v>1820</v>
      </c>
      <c r="R1020" s="53" t="s">
        <v>1821</v>
      </c>
      <c r="S1020" s="53" t="s">
        <v>1958</v>
      </c>
      <c r="T1020" s="53" t="s">
        <v>1959</v>
      </c>
      <c r="U1020" s="53" t="s">
        <v>1824</v>
      </c>
      <c r="V1020" s="53" t="s">
        <v>1825</v>
      </c>
      <c r="W1020" s="53" t="s">
        <v>1856</v>
      </c>
      <c r="X1020" s="53" t="s">
        <v>1857</v>
      </c>
      <c r="Y1020" s="53" t="s">
        <v>1827</v>
      </c>
      <c r="Z1020" s="53">
        <v>1535.34</v>
      </c>
      <c r="AA1020" s="53">
        <v>1535.34</v>
      </c>
      <c r="AB1020" s="53">
        <v>0</v>
      </c>
      <c r="AC1020" s="53">
        <v>1535.34</v>
      </c>
      <c r="AD1020" s="53">
        <v>0</v>
      </c>
      <c r="AE1020" s="53">
        <v>0</v>
      </c>
      <c r="AF1020" s="53" t="s">
        <v>1828</v>
      </c>
      <c r="AG1020" s="53" t="s">
        <v>1814</v>
      </c>
      <c r="AH1020" s="53" t="s">
        <v>780</v>
      </c>
      <c r="AI1020" s="53" t="s">
        <v>1829</v>
      </c>
      <c r="AJ1020" s="53" t="s">
        <v>1824</v>
      </c>
      <c r="AK1020" s="53" t="s">
        <v>496</v>
      </c>
      <c r="AL1020" s="53" t="s">
        <v>1830</v>
      </c>
      <c r="AM1020" s="53" t="s">
        <v>1831</v>
      </c>
      <c r="AN1020" s="53" t="s">
        <v>1770</v>
      </c>
      <c r="AO1020" s="53" t="s">
        <v>641</v>
      </c>
    </row>
    <row r="1021" spans="1:41" x14ac:dyDescent="0.25">
      <c r="A1021" s="53" t="s">
        <v>18</v>
      </c>
      <c r="B1021" s="53" t="s">
        <v>1850</v>
      </c>
      <c r="C1021" s="53" t="s">
        <v>1851</v>
      </c>
      <c r="D1021" s="53" t="s">
        <v>1852</v>
      </c>
      <c r="E1021" s="53" t="s">
        <v>510</v>
      </c>
      <c r="F1021" s="53" t="s">
        <v>775</v>
      </c>
      <c r="G1021" s="53" t="s">
        <v>1813</v>
      </c>
      <c r="H1021" s="53" t="s">
        <v>775</v>
      </c>
      <c r="I1021" s="53" t="s">
        <v>1813</v>
      </c>
      <c r="J1021" s="53" t="s">
        <v>1814</v>
      </c>
      <c r="K1021" s="53" t="s">
        <v>780</v>
      </c>
      <c r="L1021" s="53" t="s">
        <v>1853</v>
      </c>
      <c r="M1021" s="53" t="s">
        <v>1816</v>
      </c>
      <c r="N1021" s="53" t="s">
        <v>1817</v>
      </c>
      <c r="O1021" s="53" t="s">
        <v>1818</v>
      </c>
      <c r="P1021" s="53" t="s">
        <v>1819</v>
      </c>
      <c r="Q1021" s="53" t="s">
        <v>1820</v>
      </c>
      <c r="R1021" s="53" t="s">
        <v>1821</v>
      </c>
      <c r="S1021" s="53" t="s">
        <v>1854</v>
      </c>
      <c r="T1021" s="53" t="s">
        <v>1855</v>
      </c>
      <c r="U1021" s="53" t="s">
        <v>1824</v>
      </c>
      <c r="V1021" s="53" t="s">
        <v>1825</v>
      </c>
      <c r="W1021" s="53" t="s">
        <v>1856</v>
      </c>
      <c r="X1021" s="53" t="s">
        <v>1857</v>
      </c>
      <c r="Y1021" s="53" t="s">
        <v>1827</v>
      </c>
      <c r="Z1021" s="53">
        <v>2235.2199999999998</v>
      </c>
      <c r="AA1021" s="53">
        <v>2235.2199999999998</v>
      </c>
      <c r="AB1021" s="53">
        <v>0</v>
      </c>
      <c r="AC1021" s="53">
        <v>2235.2199999999998</v>
      </c>
      <c r="AD1021" s="53">
        <v>0</v>
      </c>
      <c r="AE1021" s="53">
        <v>0</v>
      </c>
      <c r="AF1021" s="53" t="s">
        <v>1828</v>
      </c>
      <c r="AG1021" s="53" t="s">
        <v>1814</v>
      </c>
      <c r="AH1021" s="53" t="s">
        <v>780</v>
      </c>
      <c r="AI1021" s="53" t="s">
        <v>1829</v>
      </c>
      <c r="AJ1021" s="53" t="s">
        <v>1824</v>
      </c>
      <c r="AK1021" s="53" t="s">
        <v>496</v>
      </c>
      <c r="AL1021" s="53" t="s">
        <v>1830</v>
      </c>
      <c r="AM1021" s="53" t="s">
        <v>1831</v>
      </c>
      <c r="AN1021" s="53" t="s">
        <v>1770</v>
      </c>
      <c r="AO1021" s="53" t="s">
        <v>641</v>
      </c>
    </row>
    <row r="1022" spans="1:41" x14ac:dyDescent="0.25">
      <c r="A1022" s="53" t="s">
        <v>18</v>
      </c>
      <c r="B1022" s="53" t="s">
        <v>1858</v>
      </c>
      <c r="C1022" s="53" t="s">
        <v>1859</v>
      </c>
      <c r="D1022" s="53" t="s">
        <v>1852</v>
      </c>
      <c r="E1022" s="53" t="s">
        <v>510</v>
      </c>
      <c r="F1022" s="53" t="s">
        <v>775</v>
      </c>
      <c r="G1022" s="53" t="s">
        <v>1813</v>
      </c>
      <c r="H1022" s="53" t="s">
        <v>775</v>
      </c>
      <c r="I1022" s="53" t="s">
        <v>1813</v>
      </c>
      <c r="J1022" s="53" t="s">
        <v>1814</v>
      </c>
      <c r="K1022" s="53" t="s">
        <v>780</v>
      </c>
      <c r="L1022" s="53" t="s">
        <v>1860</v>
      </c>
      <c r="M1022" s="53" t="s">
        <v>1816</v>
      </c>
      <c r="N1022" s="53" t="s">
        <v>1817</v>
      </c>
      <c r="O1022" s="53" t="s">
        <v>1818</v>
      </c>
      <c r="P1022" s="53" t="s">
        <v>1819</v>
      </c>
      <c r="Q1022" s="53" t="s">
        <v>1820</v>
      </c>
      <c r="R1022" s="53" t="s">
        <v>1821</v>
      </c>
      <c r="S1022" s="53" t="s">
        <v>1861</v>
      </c>
      <c r="T1022" s="53" t="s">
        <v>1862</v>
      </c>
      <c r="U1022" s="53" t="s">
        <v>1824</v>
      </c>
      <c r="V1022" s="53" t="s">
        <v>1825</v>
      </c>
      <c r="W1022" s="53" t="s">
        <v>1856</v>
      </c>
      <c r="X1022" s="53" t="s">
        <v>1857</v>
      </c>
      <c r="Y1022" s="53" t="s">
        <v>1827</v>
      </c>
      <c r="Z1022" s="53">
        <v>1306.8399999999999</v>
      </c>
      <c r="AA1022" s="53">
        <v>1306.8399999999999</v>
      </c>
      <c r="AB1022" s="53">
        <v>0</v>
      </c>
      <c r="AC1022" s="53">
        <v>1306.8399999999999</v>
      </c>
      <c r="AD1022" s="53">
        <v>0</v>
      </c>
      <c r="AE1022" s="53">
        <v>0</v>
      </c>
      <c r="AF1022" s="53" t="s">
        <v>1828</v>
      </c>
      <c r="AG1022" s="53" t="s">
        <v>1814</v>
      </c>
      <c r="AH1022" s="53" t="s">
        <v>780</v>
      </c>
      <c r="AI1022" s="53" t="s">
        <v>1829</v>
      </c>
      <c r="AJ1022" s="53" t="s">
        <v>1824</v>
      </c>
      <c r="AK1022" s="53" t="s">
        <v>496</v>
      </c>
      <c r="AL1022" s="53" t="s">
        <v>1830</v>
      </c>
      <c r="AM1022" s="53" t="s">
        <v>1831</v>
      </c>
      <c r="AN1022" s="53" t="s">
        <v>1770</v>
      </c>
      <c r="AO1022" s="53" t="s">
        <v>641</v>
      </c>
    </row>
    <row r="1023" spans="1:41" x14ac:dyDescent="0.25">
      <c r="A1023" s="53" t="s">
        <v>18</v>
      </c>
      <c r="B1023" s="53" t="s">
        <v>1863</v>
      </c>
      <c r="C1023" s="53" t="s">
        <v>1864</v>
      </c>
      <c r="D1023" s="53" t="s">
        <v>1852</v>
      </c>
      <c r="E1023" s="53" t="s">
        <v>510</v>
      </c>
      <c r="F1023" s="53" t="s">
        <v>775</v>
      </c>
      <c r="G1023" s="53" t="s">
        <v>1813</v>
      </c>
      <c r="H1023" s="53" t="s">
        <v>775</v>
      </c>
      <c r="I1023" s="53" t="s">
        <v>1813</v>
      </c>
      <c r="J1023" s="53" t="s">
        <v>1814</v>
      </c>
      <c r="K1023" s="53" t="s">
        <v>780</v>
      </c>
      <c r="L1023" s="53" t="s">
        <v>1860</v>
      </c>
      <c r="M1023" s="53" t="s">
        <v>1816</v>
      </c>
      <c r="N1023" s="53" t="s">
        <v>1817</v>
      </c>
      <c r="O1023" s="53" t="s">
        <v>1818</v>
      </c>
      <c r="P1023" s="53" t="s">
        <v>1819</v>
      </c>
      <c r="Q1023" s="53" t="s">
        <v>1820</v>
      </c>
      <c r="R1023" s="53" t="s">
        <v>1821</v>
      </c>
      <c r="S1023" s="53" t="s">
        <v>1865</v>
      </c>
      <c r="T1023" s="53" t="s">
        <v>1866</v>
      </c>
      <c r="U1023" s="53" t="s">
        <v>1824</v>
      </c>
      <c r="V1023" s="53" t="s">
        <v>1825</v>
      </c>
      <c r="W1023" s="53" t="s">
        <v>1856</v>
      </c>
      <c r="X1023" s="53" t="s">
        <v>1857</v>
      </c>
      <c r="Y1023" s="53" t="s">
        <v>1827</v>
      </c>
      <c r="Z1023" s="53">
        <v>1116.1199999999999</v>
      </c>
      <c r="AA1023" s="53">
        <v>1116.1199999999999</v>
      </c>
      <c r="AB1023" s="53">
        <v>0</v>
      </c>
      <c r="AC1023" s="53">
        <v>1116.1199999999999</v>
      </c>
      <c r="AD1023" s="53">
        <v>0</v>
      </c>
      <c r="AE1023" s="53">
        <v>0</v>
      </c>
      <c r="AF1023" s="53" t="s">
        <v>1828</v>
      </c>
      <c r="AG1023" s="53" t="s">
        <v>1814</v>
      </c>
      <c r="AH1023" s="53" t="s">
        <v>780</v>
      </c>
      <c r="AI1023" s="53" t="s">
        <v>1829</v>
      </c>
      <c r="AJ1023" s="53" t="s">
        <v>1824</v>
      </c>
      <c r="AK1023" s="53" t="s">
        <v>496</v>
      </c>
      <c r="AL1023" s="53" t="s">
        <v>1830</v>
      </c>
      <c r="AM1023" s="53" t="s">
        <v>1831</v>
      </c>
      <c r="AN1023" s="53" t="s">
        <v>1770</v>
      </c>
      <c r="AO1023" s="53" t="s">
        <v>641</v>
      </c>
    </row>
    <row r="1024" spans="1:41" x14ac:dyDescent="0.25">
      <c r="A1024" s="53" t="s">
        <v>18</v>
      </c>
      <c r="B1024" s="53" t="s">
        <v>1867</v>
      </c>
      <c r="C1024" s="53" t="s">
        <v>1868</v>
      </c>
      <c r="D1024" s="53" t="s">
        <v>1852</v>
      </c>
      <c r="E1024" s="53" t="s">
        <v>510</v>
      </c>
      <c r="F1024" s="53" t="s">
        <v>775</v>
      </c>
      <c r="G1024" s="53" t="s">
        <v>1813</v>
      </c>
      <c r="H1024" s="53" t="s">
        <v>775</v>
      </c>
      <c r="I1024" s="53" t="s">
        <v>1813</v>
      </c>
      <c r="J1024" s="53" t="s">
        <v>1814</v>
      </c>
      <c r="K1024" s="53" t="s">
        <v>780</v>
      </c>
      <c r="L1024" s="53" t="s">
        <v>1869</v>
      </c>
      <c r="M1024" s="53" t="s">
        <v>1816</v>
      </c>
      <c r="N1024" s="53" t="s">
        <v>1817</v>
      </c>
      <c r="O1024" s="53" t="s">
        <v>1818</v>
      </c>
      <c r="P1024" s="53" t="s">
        <v>1819</v>
      </c>
      <c r="Q1024" s="53" t="s">
        <v>1820</v>
      </c>
      <c r="R1024" s="53" t="s">
        <v>1821</v>
      </c>
      <c r="S1024" s="53" t="s">
        <v>1870</v>
      </c>
      <c r="T1024" s="53" t="s">
        <v>1871</v>
      </c>
      <c r="U1024" s="53" t="s">
        <v>1824</v>
      </c>
      <c r="V1024" s="53" t="s">
        <v>1825</v>
      </c>
      <c r="W1024" s="53" t="s">
        <v>1856</v>
      </c>
      <c r="X1024" s="53" t="s">
        <v>1857</v>
      </c>
      <c r="Y1024" s="53" t="s">
        <v>1827</v>
      </c>
      <c r="Z1024" s="53">
        <v>4026.97</v>
      </c>
      <c r="AA1024" s="53">
        <v>4026.97</v>
      </c>
      <c r="AB1024" s="53">
        <v>0</v>
      </c>
      <c r="AC1024" s="53">
        <v>4026.97</v>
      </c>
      <c r="AD1024" s="53">
        <v>0</v>
      </c>
      <c r="AE1024" s="53">
        <v>0</v>
      </c>
      <c r="AF1024" s="53" t="s">
        <v>1828</v>
      </c>
      <c r="AG1024" s="53" t="s">
        <v>1814</v>
      </c>
      <c r="AH1024" s="53" t="s">
        <v>780</v>
      </c>
      <c r="AI1024" s="53" t="s">
        <v>1829</v>
      </c>
      <c r="AJ1024" s="53" t="s">
        <v>1824</v>
      </c>
      <c r="AK1024" s="53" t="s">
        <v>496</v>
      </c>
      <c r="AL1024" s="53" t="s">
        <v>1830</v>
      </c>
      <c r="AM1024" s="53" t="s">
        <v>1831</v>
      </c>
      <c r="AN1024" s="53" t="s">
        <v>1770</v>
      </c>
      <c r="AO1024" s="53" t="s">
        <v>641</v>
      </c>
    </row>
    <row r="1025" spans="1:41" x14ac:dyDescent="0.25">
      <c r="A1025" s="53" t="s">
        <v>18</v>
      </c>
      <c r="B1025" s="53" t="s">
        <v>1872</v>
      </c>
      <c r="C1025" s="53" t="s">
        <v>1873</v>
      </c>
      <c r="D1025" s="53" t="s">
        <v>1841</v>
      </c>
      <c r="E1025" s="53" t="s">
        <v>1842</v>
      </c>
      <c r="F1025" s="53" t="s">
        <v>775</v>
      </c>
      <c r="G1025" s="53" t="s">
        <v>1813</v>
      </c>
      <c r="H1025" s="53" t="s">
        <v>775</v>
      </c>
      <c r="I1025" s="53" t="s">
        <v>1813</v>
      </c>
      <c r="J1025" s="53" t="s">
        <v>1843</v>
      </c>
      <c r="K1025" s="53" t="s">
        <v>1844</v>
      </c>
      <c r="L1025" s="53" t="s">
        <v>1874</v>
      </c>
      <c r="M1025" s="53" t="s">
        <v>1816</v>
      </c>
      <c r="N1025" s="53" t="s">
        <v>1817</v>
      </c>
      <c r="O1025" s="53" t="s">
        <v>1818</v>
      </c>
      <c r="P1025" s="53" t="s">
        <v>1819</v>
      </c>
      <c r="Q1025" s="53" t="s">
        <v>1820</v>
      </c>
      <c r="R1025" s="53" t="s">
        <v>1821</v>
      </c>
      <c r="S1025" s="53" t="s">
        <v>1875</v>
      </c>
      <c r="T1025" s="53" t="s">
        <v>1876</v>
      </c>
      <c r="U1025" s="53" t="s">
        <v>1824</v>
      </c>
      <c r="V1025" s="53" t="s">
        <v>1825</v>
      </c>
      <c r="W1025" s="53" t="s">
        <v>1848</v>
      </c>
      <c r="X1025" s="53" t="s">
        <v>1825</v>
      </c>
      <c r="Y1025" s="53" t="s">
        <v>1827</v>
      </c>
      <c r="Z1025" s="53">
        <v>2750</v>
      </c>
      <c r="AA1025" s="53">
        <v>2750</v>
      </c>
      <c r="AB1025" s="53">
        <v>0</v>
      </c>
      <c r="AC1025" s="53">
        <v>2750</v>
      </c>
      <c r="AD1025" s="53">
        <v>0</v>
      </c>
      <c r="AE1025" s="53">
        <v>0</v>
      </c>
      <c r="AF1025" s="53" t="s">
        <v>1828</v>
      </c>
      <c r="AG1025" s="53" t="s">
        <v>1843</v>
      </c>
      <c r="AH1025" s="53" t="s">
        <v>1844</v>
      </c>
      <c r="AI1025" s="53" t="s">
        <v>1849</v>
      </c>
      <c r="AJ1025" s="53" t="s">
        <v>1824</v>
      </c>
      <c r="AK1025" s="53" t="s">
        <v>496</v>
      </c>
      <c r="AL1025" s="53" t="s">
        <v>1830</v>
      </c>
      <c r="AM1025" s="53" t="s">
        <v>1831</v>
      </c>
      <c r="AN1025" s="53" t="s">
        <v>1769</v>
      </c>
      <c r="AO1025" s="53" t="s">
        <v>641</v>
      </c>
    </row>
    <row r="1026" spans="1:41" x14ac:dyDescent="0.25">
      <c r="A1026" s="53" t="s">
        <v>18</v>
      </c>
      <c r="B1026" s="53" t="s">
        <v>1877</v>
      </c>
      <c r="C1026" s="53" t="s">
        <v>1878</v>
      </c>
      <c r="D1026" s="53" t="s">
        <v>1841</v>
      </c>
      <c r="E1026" s="53" t="s">
        <v>1842</v>
      </c>
      <c r="F1026" s="53" t="s">
        <v>775</v>
      </c>
      <c r="G1026" s="53" t="s">
        <v>1813</v>
      </c>
      <c r="H1026" s="53" t="s">
        <v>775</v>
      </c>
      <c r="I1026" s="53" t="s">
        <v>1813</v>
      </c>
      <c r="J1026" s="53" t="s">
        <v>1843</v>
      </c>
      <c r="K1026" s="53" t="s">
        <v>1844</v>
      </c>
      <c r="L1026" s="53" t="s">
        <v>1879</v>
      </c>
      <c r="M1026" s="53" t="s">
        <v>1816</v>
      </c>
      <c r="N1026" s="53" t="s">
        <v>1817</v>
      </c>
      <c r="O1026" s="53" t="s">
        <v>1818</v>
      </c>
      <c r="P1026" s="53" t="s">
        <v>1819</v>
      </c>
      <c r="Q1026" s="53" t="s">
        <v>1820</v>
      </c>
      <c r="R1026" s="53" t="s">
        <v>1821</v>
      </c>
      <c r="S1026" s="53" t="s">
        <v>1880</v>
      </c>
      <c r="T1026" s="53" t="s">
        <v>1881</v>
      </c>
      <c r="U1026" s="53" t="s">
        <v>1824</v>
      </c>
      <c r="V1026" s="53" t="s">
        <v>1825</v>
      </c>
      <c r="W1026" s="53" t="s">
        <v>1826</v>
      </c>
      <c r="X1026" s="53" t="s">
        <v>1825</v>
      </c>
      <c r="Y1026" s="53" t="s">
        <v>1827</v>
      </c>
      <c r="Z1026" s="53">
        <v>120.9</v>
      </c>
      <c r="AA1026" s="53">
        <v>120.9</v>
      </c>
      <c r="AB1026" s="53">
        <v>0</v>
      </c>
      <c r="AC1026" s="53">
        <v>120.9</v>
      </c>
      <c r="AD1026" s="53">
        <v>0</v>
      </c>
      <c r="AE1026" s="53">
        <v>0</v>
      </c>
      <c r="AF1026" s="53" t="s">
        <v>1828</v>
      </c>
      <c r="AG1026" s="53" t="s">
        <v>1843</v>
      </c>
      <c r="AH1026" s="53" t="s">
        <v>1844</v>
      </c>
      <c r="AI1026" s="53" t="s">
        <v>1849</v>
      </c>
      <c r="AJ1026" s="53" t="s">
        <v>1824</v>
      </c>
      <c r="AK1026" s="53" t="s">
        <v>496</v>
      </c>
      <c r="AL1026" s="53" t="s">
        <v>1830</v>
      </c>
      <c r="AM1026" s="53" t="s">
        <v>1831</v>
      </c>
      <c r="AN1026" s="53" t="s">
        <v>1769</v>
      </c>
      <c r="AO1026" s="53" t="s">
        <v>641</v>
      </c>
    </row>
    <row r="1027" spans="1:41" x14ac:dyDescent="0.25">
      <c r="A1027" s="53" t="s">
        <v>18</v>
      </c>
      <c r="B1027" s="53" t="s">
        <v>1877</v>
      </c>
      <c r="C1027" s="53" t="s">
        <v>1878</v>
      </c>
      <c r="D1027" s="53" t="s">
        <v>1841</v>
      </c>
      <c r="E1027" s="53" t="s">
        <v>1842</v>
      </c>
      <c r="F1027" s="53" t="s">
        <v>775</v>
      </c>
      <c r="G1027" s="53" t="s">
        <v>1813</v>
      </c>
      <c r="H1027" s="53" t="s">
        <v>775</v>
      </c>
      <c r="I1027" s="53" t="s">
        <v>1813</v>
      </c>
      <c r="J1027" s="53" t="s">
        <v>1843</v>
      </c>
      <c r="K1027" s="53" t="s">
        <v>1844</v>
      </c>
      <c r="L1027" s="53" t="s">
        <v>1879</v>
      </c>
      <c r="M1027" s="53" t="s">
        <v>1816</v>
      </c>
      <c r="N1027" s="53" t="s">
        <v>1817</v>
      </c>
      <c r="O1027" s="53" t="s">
        <v>1818</v>
      </c>
      <c r="P1027" s="53" t="s">
        <v>1819</v>
      </c>
      <c r="Q1027" s="53" t="s">
        <v>1820</v>
      </c>
      <c r="R1027" s="53" t="s">
        <v>1821</v>
      </c>
      <c r="S1027" s="53" t="s">
        <v>1880</v>
      </c>
      <c r="T1027" s="53" t="s">
        <v>1881</v>
      </c>
      <c r="U1027" s="53" t="s">
        <v>1824</v>
      </c>
      <c r="V1027" s="53" t="s">
        <v>1825</v>
      </c>
      <c r="W1027" s="53" t="s">
        <v>1832</v>
      </c>
      <c r="X1027" s="53" t="s">
        <v>1825</v>
      </c>
      <c r="Y1027" s="53" t="s">
        <v>1827</v>
      </c>
      <c r="Z1027" s="53">
        <v>106.33</v>
      </c>
      <c r="AA1027" s="53">
        <v>106.33</v>
      </c>
      <c r="AB1027" s="53">
        <v>0</v>
      </c>
      <c r="AC1027" s="53">
        <v>106.33</v>
      </c>
      <c r="AD1027" s="53">
        <v>0</v>
      </c>
      <c r="AE1027" s="53">
        <v>0</v>
      </c>
      <c r="AF1027" s="53" t="s">
        <v>1828</v>
      </c>
      <c r="AG1027" s="53" t="s">
        <v>1843</v>
      </c>
      <c r="AH1027" s="53" t="s">
        <v>1844</v>
      </c>
      <c r="AI1027" s="53" t="s">
        <v>1849</v>
      </c>
      <c r="AJ1027" s="53" t="s">
        <v>1824</v>
      </c>
      <c r="AK1027" s="53" t="s">
        <v>496</v>
      </c>
      <c r="AL1027" s="53" t="s">
        <v>1830</v>
      </c>
      <c r="AM1027" s="53" t="s">
        <v>1831</v>
      </c>
      <c r="AN1027" s="53" t="s">
        <v>1769</v>
      </c>
      <c r="AO1027" s="53" t="s">
        <v>641</v>
      </c>
    </row>
    <row r="1028" spans="1:41" x14ac:dyDescent="0.25">
      <c r="A1028" s="53" t="s">
        <v>18</v>
      </c>
      <c r="B1028" s="53" t="s">
        <v>1877</v>
      </c>
      <c r="C1028" s="53" t="s">
        <v>1878</v>
      </c>
      <c r="D1028" s="53" t="s">
        <v>1841</v>
      </c>
      <c r="E1028" s="53" t="s">
        <v>1842</v>
      </c>
      <c r="F1028" s="53" t="s">
        <v>775</v>
      </c>
      <c r="G1028" s="53" t="s">
        <v>1813</v>
      </c>
      <c r="H1028" s="53" t="s">
        <v>775</v>
      </c>
      <c r="I1028" s="53" t="s">
        <v>1813</v>
      </c>
      <c r="J1028" s="53" t="s">
        <v>1843</v>
      </c>
      <c r="K1028" s="53" t="s">
        <v>1844</v>
      </c>
      <c r="L1028" s="53" t="s">
        <v>1879</v>
      </c>
      <c r="M1028" s="53" t="s">
        <v>1816</v>
      </c>
      <c r="N1028" s="53" t="s">
        <v>1817</v>
      </c>
      <c r="O1028" s="53" t="s">
        <v>1818</v>
      </c>
      <c r="P1028" s="53" t="s">
        <v>1819</v>
      </c>
      <c r="Q1028" s="53" t="s">
        <v>1820</v>
      </c>
      <c r="R1028" s="53" t="s">
        <v>1821</v>
      </c>
      <c r="S1028" s="53" t="s">
        <v>1880</v>
      </c>
      <c r="T1028" s="53" t="s">
        <v>1881</v>
      </c>
      <c r="U1028" s="53" t="s">
        <v>1824</v>
      </c>
      <c r="V1028" s="53" t="s">
        <v>1825</v>
      </c>
      <c r="W1028" s="53" t="s">
        <v>1837</v>
      </c>
      <c r="X1028" s="53" t="s">
        <v>1825</v>
      </c>
      <c r="Y1028" s="53" t="s">
        <v>1827</v>
      </c>
      <c r="Z1028" s="53">
        <v>131.31</v>
      </c>
      <c r="AA1028" s="53">
        <v>131.31</v>
      </c>
      <c r="AB1028" s="53">
        <v>0</v>
      </c>
      <c r="AC1028" s="53">
        <v>131.31</v>
      </c>
      <c r="AD1028" s="53">
        <v>0</v>
      </c>
      <c r="AE1028" s="53">
        <v>0</v>
      </c>
      <c r="AF1028" s="53" t="s">
        <v>1828</v>
      </c>
      <c r="AG1028" s="53" t="s">
        <v>1843</v>
      </c>
      <c r="AH1028" s="53" t="s">
        <v>1844</v>
      </c>
      <c r="AI1028" s="53" t="s">
        <v>1849</v>
      </c>
      <c r="AJ1028" s="53" t="s">
        <v>1824</v>
      </c>
      <c r="AK1028" s="53" t="s">
        <v>496</v>
      </c>
      <c r="AL1028" s="53" t="s">
        <v>1830</v>
      </c>
      <c r="AM1028" s="53" t="s">
        <v>1831</v>
      </c>
      <c r="AN1028" s="53" t="s">
        <v>1769</v>
      </c>
      <c r="AO1028" s="53" t="s">
        <v>641</v>
      </c>
    </row>
    <row r="1029" spans="1:41" x14ac:dyDescent="0.25">
      <c r="A1029" s="53" t="s">
        <v>18</v>
      </c>
      <c r="B1029" s="53" t="s">
        <v>1877</v>
      </c>
      <c r="C1029" s="53" t="s">
        <v>1878</v>
      </c>
      <c r="D1029" s="53" t="s">
        <v>1841</v>
      </c>
      <c r="E1029" s="53" t="s">
        <v>1842</v>
      </c>
      <c r="F1029" s="53" t="s">
        <v>775</v>
      </c>
      <c r="G1029" s="53" t="s">
        <v>1813</v>
      </c>
      <c r="H1029" s="53" t="s">
        <v>775</v>
      </c>
      <c r="I1029" s="53" t="s">
        <v>1813</v>
      </c>
      <c r="J1029" s="53" t="s">
        <v>1843</v>
      </c>
      <c r="K1029" s="53" t="s">
        <v>1844</v>
      </c>
      <c r="L1029" s="53" t="s">
        <v>1879</v>
      </c>
      <c r="M1029" s="53" t="s">
        <v>1816</v>
      </c>
      <c r="N1029" s="53" t="s">
        <v>1817</v>
      </c>
      <c r="O1029" s="53" t="s">
        <v>1818</v>
      </c>
      <c r="P1029" s="53" t="s">
        <v>1819</v>
      </c>
      <c r="Q1029" s="53" t="s">
        <v>1820</v>
      </c>
      <c r="R1029" s="53" t="s">
        <v>1821</v>
      </c>
      <c r="S1029" s="53" t="s">
        <v>1880</v>
      </c>
      <c r="T1029" s="53" t="s">
        <v>1881</v>
      </c>
      <c r="U1029" s="53" t="s">
        <v>1824</v>
      </c>
      <c r="V1029" s="53" t="s">
        <v>1825</v>
      </c>
      <c r="W1029" s="53" t="s">
        <v>1838</v>
      </c>
      <c r="X1029" s="53" t="s">
        <v>1825</v>
      </c>
      <c r="Y1029" s="53" t="s">
        <v>1827</v>
      </c>
      <c r="Z1029" s="53">
        <v>40.69</v>
      </c>
      <c r="AA1029" s="53">
        <v>40.69</v>
      </c>
      <c r="AB1029" s="53">
        <v>0</v>
      </c>
      <c r="AC1029" s="53">
        <v>40.69</v>
      </c>
      <c r="AD1029" s="53">
        <v>0</v>
      </c>
      <c r="AE1029" s="53">
        <v>0</v>
      </c>
      <c r="AF1029" s="53" t="s">
        <v>1828</v>
      </c>
      <c r="AG1029" s="53" t="s">
        <v>1843</v>
      </c>
      <c r="AH1029" s="53" t="s">
        <v>1844</v>
      </c>
      <c r="AI1029" s="53" t="s">
        <v>1849</v>
      </c>
      <c r="AJ1029" s="53" t="s">
        <v>1824</v>
      </c>
      <c r="AK1029" s="53" t="s">
        <v>496</v>
      </c>
      <c r="AL1029" s="53" t="s">
        <v>1830</v>
      </c>
      <c r="AM1029" s="53" t="s">
        <v>1831</v>
      </c>
      <c r="AN1029" s="53" t="s">
        <v>1769</v>
      </c>
      <c r="AO1029" s="53" t="s">
        <v>641</v>
      </c>
    </row>
    <row r="1030" spans="1:41" x14ac:dyDescent="0.25">
      <c r="A1030" s="53" t="s">
        <v>18</v>
      </c>
      <c r="B1030" s="53" t="s">
        <v>1882</v>
      </c>
      <c r="C1030" s="53" t="s">
        <v>1883</v>
      </c>
      <c r="D1030" s="53" t="s">
        <v>1841</v>
      </c>
      <c r="E1030" s="53" t="s">
        <v>1842</v>
      </c>
      <c r="F1030" s="53" t="s">
        <v>775</v>
      </c>
      <c r="G1030" s="53" t="s">
        <v>1813</v>
      </c>
      <c r="H1030" s="53" t="s">
        <v>775</v>
      </c>
      <c r="I1030" s="53" t="s">
        <v>1813</v>
      </c>
      <c r="J1030" s="53" t="s">
        <v>1843</v>
      </c>
      <c r="K1030" s="53" t="s">
        <v>1844</v>
      </c>
      <c r="L1030" s="53" t="s">
        <v>1884</v>
      </c>
      <c r="M1030" s="53" t="s">
        <v>1816</v>
      </c>
      <c r="N1030" s="53" t="s">
        <v>1817</v>
      </c>
      <c r="O1030" s="53" t="s">
        <v>1818</v>
      </c>
      <c r="P1030" s="53" t="s">
        <v>1819</v>
      </c>
      <c r="Q1030" s="53" t="s">
        <v>1820</v>
      </c>
      <c r="R1030" s="53" t="s">
        <v>1821</v>
      </c>
      <c r="S1030" s="53" t="s">
        <v>1885</v>
      </c>
      <c r="T1030" s="53" t="s">
        <v>1886</v>
      </c>
      <c r="U1030" s="53" t="s">
        <v>1824</v>
      </c>
      <c r="V1030" s="53" t="s">
        <v>1825</v>
      </c>
      <c r="W1030" s="53" t="s">
        <v>1826</v>
      </c>
      <c r="X1030" s="53" t="s">
        <v>1825</v>
      </c>
      <c r="Y1030" s="53" t="s">
        <v>1827</v>
      </c>
      <c r="Z1030" s="53">
        <v>249.21</v>
      </c>
      <c r="AA1030" s="53">
        <v>249.21</v>
      </c>
      <c r="AB1030" s="53">
        <v>0</v>
      </c>
      <c r="AC1030" s="53">
        <v>249.21</v>
      </c>
      <c r="AD1030" s="53">
        <v>0</v>
      </c>
      <c r="AE1030" s="53">
        <v>0</v>
      </c>
      <c r="AF1030" s="53" t="s">
        <v>1828</v>
      </c>
      <c r="AG1030" s="53" t="s">
        <v>1843</v>
      </c>
      <c r="AH1030" s="53" t="s">
        <v>1844</v>
      </c>
      <c r="AI1030" s="53" t="s">
        <v>1849</v>
      </c>
      <c r="AJ1030" s="53" t="s">
        <v>1824</v>
      </c>
      <c r="AK1030" s="53" t="s">
        <v>496</v>
      </c>
      <c r="AL1030" s="53" t="s">
        <v>1830</v>
      </c>
      <c r="AM1030" s="53" t="s">
        <v>1831</v>
      </c>
      <c r="AN1030" s="53" t="s">
        <v>1769</v>
      </c>
      <c r="AO1030" s="53" t="s">
        <v>641</v>
      </c>
    </row>
    <row r="1031" spans="1:41" x14ac:dyDescent="0.25">
      <c r="A1031" s="53" t="s">
        <v>18</v>
      </c>
      <c r="B1031" s="53" t="s">
        <v>1882</v>
      </c>
      <c r="C1031" s="53" t="s">
        <v>1883</v>
      </c>
      <c r="D1031" s="53" t="s">
        <v>1841</v>
      </c>
      <c r="E1031" s="53" t="s">
        <v>1842</v>
      </c>
      <c r="F1031" s="53" t="s">
        <v>775</v>
      </c>
      <c r="G1031" s="53" t="s">
        <v>1813</v>
      </c>
      <c r="H1031" s="53" t="s">
        <v>775</v>
      </c>
      <c r="I1031" s="53" t="s">
        <v>1813</v>
      </c>
      <c r="J1031" s="53" t="s">
        <v>1843</v>
      </c>
      <c r="K1031" s="53" t="s">
        <v>1844</v>
      </c>
      <c r="L1031" s="53" t="s">
        <v>1884</v>
      </c>
      <c r="M1031" s="53" t="s">
        <v>1816</v>
      </c>
      <c r="N1031" s="53" t="s">
        <v>1817</v>
      </c>
      <c r="O1031" s="53" t="s">
        <v>1818</v>
      </c>
      <c r="P1031" s="53" t="s">
        <v>1819</v>
      </c>
      <c r="Q1031" s="53" t="s">
        <v>1820</v>
      </c>
      <c r="R1031" s="53" t="s">
        <v>1821</v>
      </c>
      <c r="S1031" s="53" t="s">
        <v>1885</v>
      </c>
      <c r="T1031" s="53" t="s">
        <v>1886</v>
      </c>
      <c r="U1031" s="53" t="s">
        <v>1824</v>
      </c>
      <c r="V1031" s="53" t="s">
        <v>1825</v>
      </c>
      <c r="W1031" s="53" t="s">
        <v>1832</v>
      </c>
      <c r="X1031" s="53" t="s">
        <v>1825</v>
      </c>
      <c r="Y1031" s="53" t="s">
        <v>1827</v>
      </c>
      <c r="Z1031" s="53">
        <v>136.78</v>
      </c>
      <c r="AA1031" s="53">
        <v>136.78</v>
      </c>
      <c r="AB1031" s="53">
        <v>0</v>
      </c>
      <c r="AC1031" s="53">
        <v>136.78</v>
      </c>
      <c r="AD1031" s="53">
        <v>0</v>
      </c>
      <c r="AE1031" s="53">
        <v>0</v>
      </c>
      <c r="AF1031" s="53" t="s">
        <v>1828</v>
      </c>
      <c r="AG1031" s="53" t="s">
        <v>1843</v>
      </c>
      <c r="AH1031" s="53" t="s">
        <v>1844</v>
      </c>
      <c r="AI1031" s="53" t="s">
        <v>1849</v>
      </c>
      <c r="AJ1031" s="53" t="s">
        <v>1824</v>
      </c>
      <c r="AK1031" s="53" t="s">
        <v>496</v>
      </c>
      <c r="AL1031" s="53" t="s">
        <v>1830</v>
      </c>
      <c r="AM1031" s="53" t="s">
        <v>1831</v>
      </c>
      <c r="AN1031" s="53" t="s">
        <v>1769</v>
      </c>
      <c r="AO1031" s="53" t="s">
        <v>641</v>
      </c>
    </row>
    <row r="1032" spans="1:41" x14ac:dyDescent="0.25">
      <c r="A1032" s="53" t="s">
        <v>18</v>
      </c>
      <c r="B1032" s="53" t="s">
        <v>1882</v>
      </c>
      <c r="C1032" s="53" t="s">
        <v>1883</v>
      </c>
      <c r="D1032" s="53" t="s">
        <v>1841</v>
      </c>
      <c r="E1032" s="53" t="s">
        <v>1842</v>
      </c>
      <c r="F1032" s="53" t="s">
        <v>775</v>
      </c>
      <c r="G1032" s="53" t="s">
        <v>1813</v>
      </c>
      <c r="H1032" s="53" t="s">
        <v>775</v>
      </c>
      <c r="I1032" s="53" t="s">
        <v>1813</v>
      </c>
      <c r="J1032" s="53" t="s">
        <v>1843</v>
      </c>
      <c r="K1032" s="53" t="s">
        <v>1844</v>
      </c>
      <c r="L1032" s="53" t="s">
        <v>1884</v>
      </c>
      <c r="M1032" s="53" t="s">
        <v>1816</v>
      </c>
      <c r="N1032" s="53" t="s">
        <v>1817</v>
      </c>
      <c r="O1032" s="53" t="s">
        <v>1818</v>
      </c>
      <c r="P1032" s="53" t="s">
        <v>1819</v>
      </c>
      <c r="Q1032" s="53" t="s">
        <v>1820</v>
      </c>
      <c r="R1032" s="53" t="s">
        <v>1821</v>
      </c>
      <c r="S1032" s="53" t="s">
        <v>1885</v>
      </c>
      <c r="T1032" s="53" t="s">
        <v>1886</v>
      </c>
      <c r="U1032" s="53" t="s">
        <v>1824</v>
      </c>
      <c r="V1032" s="53" t="s">
        <v>1825</v>
      </c>
      <c r="W1032" s="53" t="s">
        <v>1837</v>
      </c>
      <c r="X1032" s="53" t="s">
        <v>1825</v>
      </c>
      <c r="Y1032" s="53" t="s">
        <v>1827</v>
      </c>
      <c r="Z1032" s="53">
        <v>76.819999999999993</v>
      </c>
      <c r="AA1032" s="53">
        <v>76.819999999999993</v>
      </c>
      <c r="AB1032" s="53">
        <v>0</v>
      </c>
      <c r="AC1032" s="53">
        <v>76.819999999999993</v>
      </c>
      <c r="AD1032" s="53">
        <v>0</v>
      </c>
      <c r="AE1032" s="53">
        <v>0</v>
      </c>
      <c r="AF1032" s="53" t="s">
        <v>1828</v>
      </c>
      <c r="AG1032" s="53" t="s">
        <v>1843</v>
      </c>
      <c r="AH1032" s="53" t="s">
        <v>1844</v>
      </c>
      <c r="AI1032" s="53" t="s">
        <v>1849</v>
      </c>
      <c r="AJ1032" s="53" t="s">
        <v>1824</v>
      </c>
      <c r="AK1032" s="53" t="s">
        <v>496</v>
      </c>
      <c r="AL1032" s="53" t="s">
        <v>1830</v>
      </c>
      <c r="AM1032" s="53" t="s">
        <v>1831</v>
      </c>
      <c r="AN1032" s="53" t="s">
        <v>1769</v>
      </c>
      <c r="AO1032" s="53" t="s">
        <v>641</v>
      </c>
    </row>
    <row r="1033" spans="1:41" x14ac:dyDescent="0.25">
      <c r="A1033" s="53" t="s">
        <v>18</v>
      </c>
      <c r="B1033" s="53" t="s">
        <v>1882</v>
      </c>
      <c r="C1033" s="53" t="s">
        <v>1883</v>
      </c>
      <c r="D1033" s="53" t="s">
        <v>1841</v>
      </c>
      <c r="E1033" s="53" t="s">
        <v>1842</v>
      </c>
      <c r="F1033" s="53" t="s">
        <v>775</v>
      </c>
      <c r="G1033" s="53" t="s">
        <v>1813</v>
      </c>
      <c r="H1033" s="53" t="s">
        <v>775</v>
      </c>
      <c r="I1033" s="53" t="s">
        <v>1813</v>
      </c>
      <c r="J1033" s="53" t="s">
        <v>1843</v>
      </c>
      <c r="K1033" s="53" t="s">
        <v>1844</v>
      </c>
      <c r="L1033" s="53" t="s">
        <v>1884</v>
      </c>
      <c r="M1033" s="53" t="s">
        <v>1816</v>
      </c>
      <c r="N1033" s="53" t="s">
        <v>1817</v>
      </c>
      <c r="O1033" s="53" t="s">
        <v>1818</v>
      </c>
      <c r="P1033" s="53" t="s">
        <v>1819</v>
      </c>
      <c r="Q1033" s="53" t="s">
        <v>1820</v>
      </c>
      <c r="R1033" s="53" t="s">
        <v>1821</v>
      </c>
      <c r="S1033" s="53" t="s">
        <v>1885</v>
      </c>
      <c r="T1033" s="53" t="s">
        <v>1886</v>
      </c>
      <c r="U1033" s="53" t="s">
        <v>1824</v>
      </c>
      <c r="V1033" s="53" t="s">
        <v>1825</v>
      </c>
      <c r="W1033" s="53" t="s">
        <v>1838</v>
      </c>
      <c r="X1033" s="53" t="s">
        <v>1825</v>
      </c>
      <c r="Y1033" s="53" t="s">
        <v>1827</v>
      </c>
      <c r="Z1033" s="53">
        <v>6.7</v>
      </c>
      <c r="AA1033" s="53">
        <v>6.7</v>
      </c>
      <c r="AB1033" s="53">
        <v>0</v>
      </c>
      <c r="AC1033" s="53">
        <v>6.7</v>
      </c>
      <c r="AD1033" s="53">
        <v>0</v>
      </c>
      <c r="AE1033" s="53">
        <v>0</v>
      </c>
      <c r="AF1033" s="53" t="s">
        <v>1828</v>
      </c>
      <c r="AG1033" s="53" t="s">
        <v>1843</v>
      </c>
      <c r="AH1033" s="53" t="s">
        <v>1844</v>
      </c>
      <c r="AI1033" s="53" t="s">
        <v>1849</v>
      </c>
      <c r="AJ1033" s="53" t="s">
        <v>1824</v>
      </c>
      <c r="AK1033" s="53" t="s">
        <v>496</v>
      </c>
      <c r="AL1033" s="53" t="s">
        <v>1830</v>
      </c>
      <c r="AM1033" s="53" t="s">
        <v>1831</v>
      </c>
      <c r="AN1033" s="53" t="s">
        <v>1769</v>
      </c>
      <c r="AO1033" s="53" t="s">
        <v>641</v>
      </c>
    </row>
    <row r="1034" spans="1:41" x14ac:dyDescent="0.25">
      <c r="A1034" s="53" t="s">
        <v>18</v>
      </c>
      <c r="B1034" s="53" t="s">
        <v>1996</v>
      </c>
      <c r="C1034" s="53" t="s">
        <v>1997</v>
      </c>
      <c r="D1034" s="53" t="s">
        <v>1811</v>
      </c>
      <c r="E1034" s="53" t="s">
        <v>1812</v>
      </c>
      <c r="F1034" s="53" t="s">
        <v>775</v>
      </c>
      <c r="G1034" s="53" t="s">
        <v>1813</v>
      </c>
      <c r="H1034" s="53" t="s">
        <v>775</v>
      </c>
      <c r="I1034" s="53" t="s">
        <v>1813</v>
      </c>
      <c r="J1034" s="53" t="s">
        <v>1814</v>
      </c>
      <c r="K1034" s="53" t="s">
        <v>780</v>
      </c>
      <c r="L1034" s="53" t="s">
        <v>1998</v>
      </c>
      <c r="M1034" s="53" t="s">
        <v>1816</v>
      </c>
      <c r="N1034" s="53" t="s">
        <v>1817</v>
      </c>
      <c r="O1034" s="53" t="s">
        <v>1818</v>
      </c>
      <c r="P1034" s="53" t="s">
        <v>1819</v>
      </c>
      <c r="Q1034" s="53" t="s">
        <v>1820</v>
      </c>
      <c r="R1034" s="53" t="s">
        <v>1821</v>
      </c>
      <c r="S1034" s="53" t="s">
        <v>1999</v>
      </c>
      <c r="T1034" s="53" t="s">
        <v>2000</v>
      </c>
      <c r="U1034" s="53" t="s">
        <v>1824</v>
      </c>
      <c r="V1034" s="53" t="s">
        <v>1825</v>
      </c>
      <c r="W1034" s="53" t="s">
        <v>1826</v>
      </c>
      <c r="X1034" s="53" t="s">
        <v>1825</v>
      </c>
      <c r="Y1034" s="53" t="s">
        <v>1827</v>
      </c>
      <c r="Z1034" s="53">
        <v>73.459999999999994</v>
      </c>
      <c r="AA1034" s="53">
        <v>73.459999999999994</v>
      </c>
      <c r="AB1034" s="53">
        <v>0</v>
      </c>
      <c r="AC1034" s="53">
        <v>73.459999999999994</v>
      </c>
      <c r="AD1034" s="53">
        <v>0</v>
      </c>
      <c r="AE1034" s="53">
        <v>0</v>
      </c>
      <c r="AF1034" s="53" t="s">
        <v>1828</v>
      </c>
      <c r="AG1034" s="53" t="s">
        <v>1814</v>
      </c>
      <c r="AH1034" s="53" t="s">
        <v>780</v>
      </c>
      <c r="AI1034" s="53" t="s">
        <v>1829</v>
      </c>
      <c r="AJ1034" s="53" t="s">
        <v>1824</v>
      </c>
      <c r="AK1034" s="53" t="s">
        <v>496</v>
      </c>
      <c r="AL1034" s="53" t="s">
        <v>1830</v>
      </c>
      <c r="AM1034" s="53" t="s">
        <v>1831</v>
      </c>
      <c r="AN1034" s="53" t="s">
        <v>1770</v>
      </c>
      <c r="AO1034" s="53" t="s">
        <v>641</v>
      </c>
    </row>
    <row r="1035" spans="1:41" x14ac:dyDescent="0.25">
      <c r="A1035" s="53" t="s">
        <v>18</v>
      </c>
      <c r="B1035" s="53" t="s">
        <v>1996</v>
      </c>
      <c r="C1035" s="53" t="s">
        <v>1997</v>
      </c>
      <c r="D1035" s="53" t="s">
        <v>1811</v>
      </c>
      <c r="E1035" s="53" t="s">
        <v>1812</v>
      </c>
      <c r="F1035" s="53" t="s">
        <v>775</v>
      </c>
      <c r="G1035" s="53" t="s">
        <v>1813</v>
      </c>
      <c r="H1035" s="53" t="s">
        <v>775</v>
      </c>
      <c r="I1035" s="53" t="s">
        <v>1813</v>
      </c>
      <c r="J1035" s="53" t="s">
        <v>1814</v>
      </c>
      <c r="K1035" s="53" t="s">
        <v>780</v>
      </c>
      <c r="L1035" s="53" t="s">
        <v>1998</v>
      </c>
      <c r="M1035" s="53" t="s">
        <v>1816</v>
      </c>
      <c r="N1035" s="53" t="s">
        <v>1817</v>
      </c>
      <c r="O1035" s="53" t="s">
        <v>1818</v>
      </c>
      <c r="P1035" s="53" t="s">
        <v>1819</v>
      </c>
      <c r="Q1035" s="53" t="s">
        <v>1820</v>
      </c>
      <c r="R1035" s="53" t="s">
        <v>1821</v>
      </c>
      <c r="S1035" s="53" t="s">
        <v>1999</v>
      </c>
      <c r="T1035" s="53" t="s">
        <v>2000</v>
      </c>
      <c r="U1035" s="53" t="s">
        <v>1824</v>
      </c>
      <c r="V1035" s="53" t="s">
        <v>1825</v>
      </c>
      <c r="W1035" s="53" t="s">
        <v>1832</v>
      </c>
      <c r="X1035" s="53" t="s">
        <v>1825</v>
      </c>
      <c r="Y1035" s="53" t="s">
        <v>1827</v>
      </c>
      <c r="Z1035" s="53">
        <v>365.35</v>
      </c>
      <c r="AA1035" s="53">
        <v>365.35</v>
      </c>
      <c r="AB1035" s="53">
        <v>0</v>
      </c>
      <c r="AC1035" s="53">
        <v>365.35</v>
      </c>
      <c r="AD1035" s="53">
        <v>0</v>
      </c>
      <c r="AE1035" s="53">
        <v>0</v>
      </c>
      <c r="AF1035" s="53" t="s">
        <v>1828</v>
      </c>
      <c r="AG1035" s="53" t="s">
        <v>1814</v>
      </c>
      <c r="AH1035" s="53" t="s">
        <v>780</v>
      </c>
      <c r="AI1035" s="53" t="s">
        <v>1829</v>
      </c>
      <c r="AJ1035" s="53" t="s">
        <v>1824</v>
      </c>
      <c r="AK1035" s="53" t="s">
        <v>496</v>
      </c>
      <c r="AL1035" s="53" t="s">
        <v>1830</v>
      </c>
      <c r="AM1035" s="53" t="s">
        <v>1831</v>
      </c>
      <c r="AN1035" s="53" t="s">
        <v>1770</v>
      </c>
      <c r="AO1035" s="53" t="s">
        <v>641</v>
      </c>
    </row>
    <row r="1036" spans="1:41" x14ac:dyDescent="0.25">
      <c r="A1036" s="53" t="s">
        <v>18</v>
      </c>
      <c r="B1036" s="53" t="s">
        <v>1996</v>
      </c>
      <c r="C1036" s="53" t="s">
        <v>1997</v>
      </c>
      <c r="D1036" s="53" t="s">
        <v>1811</v>
      </c>
      <c r="E1036" s="53" t="s">
        <v>1812</v>
      </c>
      <c r="F1036" s="53" t="s">
        <v>775</v>
      </c>
      <c r="G1036" s="53" t="s">
        <v>1813</v>
      </c>
      <c r="H1036" s="53" t="s">
        <v>775</v>
      </c>
      <c r="I1036" s="53" t="s">
        <v>1813</v>
      </c>
      <c r="J1036" s="53" t="s">
        <v>1814</v>
      </c>
      <c r="K1036" s="53" t="s">
        <v>780</v>
      </c>
      <c r="L1036" s="53" t="s">
        <v>1998</v>
      </c>
      <c r="M1036" s="53" t="s">
        <v>1816</v>
      </c>
      <c r="N1036" s="53" t="s">
        <v>1817</v>
      </c>
      <c r="O1036" s="53" t="s">
        <v>1818</v>
      </c>
      <c r="P1036" s="53" t="s">
        <v>1819</v>
      </c>
      <c r="Q1036" s="53" t="s">
        <v>1820</v>
      </c>
      <c r="R1036" s="53" t="s">
        <v>1821</v>
      </c>
      <c r="S1036" s="53" t="s">
        <v>1999</v>
      </c>
      <c r="T1036" s="53" t="s">
        <v>2000</v>
      </c>
      <c r="U1036" s="53" t="s">
        <v>1824</v>
      </c>
      <c r="V1036" s="53" t="s">
        <v>1825</v>
      </c>
      <c r="W1036" s="53" t="s">
        <v>1833</v>
      </c>
      <c r="X1036" s="53" t="s">
        <v>1834</v>
      </c>
      <c r="Y1036" s="53" t="s">
        <v>1827</v>
      </c>
      <c r="Z1036" s="53">
        <v>654.70000000000005</v>
      </c>
      <c r="AA1036" s="53">
        <v>654.70000000000005</v>
      </c>
      <c r="AB1036" s="53">
        <v>0</v>
      </c>
      <c r="AC1036" s="53">
        <v>654.70000000000005</v>
      </c>
      <c r="AD1036" s="53">
        <v>0</v>
      </c>
      <c r="AE1036" s="53">
        <v>0</v>
      </c>
      <c r="AF1036" s="53" t="s">
        <v>1828</v>
      </c>
      <c r="AG1036" s="53" t="s">
        <v>1814</v>
      </c>
      <c r="AH1036" s="53" t="s">
        <v>780</v>
      </c>
      <c r="AI1036" s="53" t="s">
        <v>1829</v>
      </c>
      <c r="AJ1036" s="53" t="s">
        <v>1824</v>
      </c>
      <c r="AK1036" s="53" t="s">
        <v>496</v>
      </c>
      <c r="AL1036" s="53" t="s">
        <v>1830</v>
      </c>
      <c r="AM1036" s="53" t="s">
        <v>1831</v>
      </c>
      <c r="AN1036" s="53" t="s">
        <v>1770</v>
      </c>
      <c r="AO1036" s="53" t="s">
        <v>641</v>
      </c>
    </row>
    <row r="1037" spans="1:41" x14ac:dyDescent="0.25">
      <c r="A1037" s="53" t="s">
        <v>18</v>
      </c>
      <c r="B1037" s="53" t="s">
        <v>1996</v>
      </c>
      <c r="C1037" s="53" t="s">
        <v>1997</v>
      </c>
      <c r="D1037" s="53" t="s">
        <v>1811</v>
      </c>
      <c r="E1037" s="53" t="s">
        <v>1812</v>
      </c>
      <c r="F1037" s="53" t="s">
        <v>775</v>
      </c>
      <c r="G1037" s="53" t="s">
        <v>1813</v>
      </c>
      <c r="H1037" s="53" t="s">
        <v>775</v>
      </c>
      <c r="I1037" s="53" t="s">
        <v>1813</v>
      </c>
      <c r="J1037" s="53" t="s">
        <v>1814</v>
      </c>
      <c r="K1037" s="53" t="s">
        <v>780</v>
      </c>
      <c r="L1037" s="53" t="s">
        <v>1998</v>
      </c>
      <c r="M1037" s="53" t="s">
        <v>1816</v>
      </c>
      <c r="N1037" s="53" t="s">
        <v>1817</v>
      </c>
      <c r="O1037" s="53" t="s">
        <v>1818</v>
      </c>
      <c r="P1037" s="53" t="s">
        <v>1819</v>
      </c>
      <c r="Q1037" s="53" t="s">
        <v>1820</v>
      </c>
      <c r="R1037" s="53" t="s">
        <v>1821</v>
      </c>
      <c r="S1037" s="53" t="s">
        <v>1999</v>
      </c>
      <c r="T1037" s="53" t="s">
        <v>2000</v>
      </c>
      <c r="U1037" s="53" t="s">
        <v>1824</v>
      </c>
      <c r="V1037" s="53" t="s">
        <v>1825</v>
      </c>
      <c r="W1037" s="53" t="s">
        <v>1837</v>
      </c>
      <c r="X1037" s="53" t="s">
        <v>1825</v>
      </c>
      <c r="Y1037" s="53" t="s">
        <v>1827</v>
      </c>
      <c r="Z1037" s="53">
        <v>38.75</v>
      </c>
      <c r="AA1037" s="53">
        <v>38.75</v>
      </c>
      <c r="AB1037" s="53">
        <v>0</v>
      </c>
      <c r="AC1037" s="53">
        <v>38.75</v>
      </c>
      <c r="AD1037" s="53">
        <v>0</v>
      </c>
      <c r="AE1037" s="53">
        <v>0</v>
      </c>
      <c r="AF1037" s="53" t="s">
        <v>1828</v>
      </c>
      <c r="AG1037" s="53" t="s">
        <v>1814</v>
      </c>
      <c r="AH1037" s="53" t="s">
        <v>780</v>
      </c>
      <c r="AI1037" s="53" t="s">
        <v>1829</v>
      </c>
      <c r="AJ1037" s="53" t="s">
        <v>1824</v>
      </c>
      <c r="AK1037" s="53" t="s">
        <v>496</v>
      </c>
      <c r="AL1037" s="53" t="s">
        <v>1830</v>
      </c>
      <c r="AM1037" s="53" t="s">
        <v>1831</v>
      </c>
      <c r="AN1037" s="53" t="s">
        <v>1770</v>
      </c>
      <c r="AO1037" s="53" t="s">
        <v>641</v>
      </c>
    </row>
    <row r="1038" spans="1:41" x14ac:dyDescent="0.25">
      <c r="A1038" s="53" t="s">
        <v>18</v>
      </c>
      <c r="B1038" s="53" t="s">
        <v>1996</v>
      </c>
      <c r="C1038" s="53" t="s">
        <v>1997</v>
      </c>
      <c r="D1038" s="53" t="s">
        <v>1811</v>
      </c>
      <c r="E1038" s="53" t="s">
        <v>1812</v>
      </c>
      <c r="F1038" s="53" t="s">
        <v>775</v>
      </c>
      <c r="G1038" s="53" t="s">
        <v>1813</v>
      </c>
      <c r="H1038" s="53" t="s">
        <v>775</v>
      </c>
      <c r="I1038" s="53" t="s">
        <v>1813</v>
      </c>
      <c r="J1038" s="53" t="s">
        <v>1814</v>
      </c>
      <c r="K1038" s="53" t="s">
        <v>780</v>
      </c>
      <c r="L1038" s="53" t="s">
        <v>1998</v>
      </c>
      <c r="M1038" s="53" t="s">
        <v>1816</v>
      </c>
      <c r="N1038" s="53" t="s">
        <v>1817</v>
      </c>
      <c r="O1038" s="53" t="s">
        <v>1818</v>
      </c>
      <c r="P1038" s="53" t="s">
        <v>1819</v>
      </c>
      <c r="Q1038" s="53" t="s">
        <v>1820</v>
      </c>
      <c r="R1038" s="53" t="s">
        <v>1821</v>
      </c>
      <c r="S1038" s="53" t="s">
        <v>1999</v>
      </c>
      <c r="T1038" s="53" t="s">
        <v>2000</v>
      </c>
      <c r="U1038" s="53" t="s">
        <v>1824</v>
      </c>
      <c r="V1038" s="53" t="s">
        <v>1825</v>
      </c>
      <c r="W1038" s="53" t="s">
        <v>1838</v>
      </c>
      <c r="X1038" s="53" t="s">
        <v>1825</v>
      </c>
      <c r="Y1038" s="53" t="s">
        <v>1827</v>
      </c>
      <c r="Z1038" s="53">
        <v>34.29</v>
      </c>
      <c r="AA1038" s="53">
        <v>34.29</v>
      </c>
      <c r="AB1038" s="53">
        <v>0</v>
      </c>
      <c r="AC1038" s="53">
        <v>34.29</v>
      </c>
      <c r="AD1038" s="53">
        <v>0</v>
      </c>
      <c r="AE1038" s="53">
        <v>0</v>
      </c>
      <c r="AF1038" s="53" t="s">
        <v>1828</v>
      </c>
      <c r="AG1038" s="53" t="s">
        <v>1814</v>
      </c>
      <c r="AH1038" s="53" t="s">
        <v>780</v>
      </c>
      <c r="AI1038" s="53" t="s">
        <v>1829</v>
      </c>
      <c r="AJ1038" s="53" t="s">
        <v>1824</v>
      </c>
      <c r="AK1038" s="53" t="s">
        <v>496</v>
      </c>
      <c r="AL1038" s="53" t="s">
        <v>1830</v>
      </c>
      <c r="AM1038" s="53" t="s">
        <v>1831</v>
      </c>
      <c r="AN1038" s="53" t="s">
        <v>1770</v>
      </c>
      <c r="AO1038" s="53" t="s">
        <v>641</v>
      </c>
    </row>
    <row r="1039" spans="1:41" x14ac:dyDescent="0.25">
      <c r="A1039" s="53" t="s">
        <v>18</v>
      </c>
      <c r="B1039" s="53" t="s">
        <v>1887</v>
      </c>
      <c r="C1039" s="53" t="s">
        <v>1888</v>
      </c>
      <c r="D1039" s="53" t="s">
        <v>1889</v>
      </c>
      <c r="E1039" s="53" t="s">
        <v>1890</v>
      </c>
      <c r="F1039" s="53" t="s">
        <v>775</v>
      </c>
      <c r="G1039" s="53" t="s">
        <v>1813</v>
      </c>
      <c r="H1039" s="53" t="s">
        <v>775</v>
      </c>
      <c r="I1039" s="53" t="s">
        <v>1813</v>
      </c>
      <c r="J1039" s="53" t="s">
        <v>1891</v>
      </c>
      <c r="K1039" s="53" t="s">
        <v>1988</v>
      </c>
      <c r="L1039" s="53" t="s">
        <v>1893</v>
      </c>
      <c r="M1039" s="53" t="s">
        <v>1816</v>
      </c>
      <c r="N1039" s="53" t="s">
        <v>1817</v>
      </c>
      <c r="O1039" s="53" t="s">
        <v>1818</v>
      </c>
      <c r="P1039" s="53" t="s">
        <v>1819</v>
      </c>
      <c r="Q1039" s="53" t="s">
        <v>1820</v>
      </c>
      <c r="R1039" s="53" t="s">
        <v>1821</v>
      </c>
      <c r="S1039" s="53" t="s">
        <v>1894</v>
      </c>
      <c r="T1039" s="53" t="s">
        <v>1895</v>
      </c>
      <c r="U1039" s="53" t="s">
        <v>1824</v>
      </c>
      <c r="V1039" s="53" t="s">
        <v>1825</v>
      </c>
      <c r="W1039" s="53" t="s">
        <v>1826</v>
      </c>
      <c r="X1039" s="53" t="s">
        <v>1825</v>
      </c>
      <c r="Y1039" s="53" t="s">
        <v>1827</v>
      </c>
      <c r="Z1039" s="53">
        <v>139.07</v>
      </c>
      <c r="AA1039" s="53">
        <v>139.07</v>
      </c>
      <c r="AB1039" s="53">
        <v>0</v>
      </c>
      <c r="AC1039" s="53">
        <v>139.07</v>
      </c>
      <c r="AD1039" s="53">
        <v>0</v>
      </c>
      <c r="AE1039" s="53">
        <v>0</v>
      </c>
      <c r="AF1039" s="53" t="s">
        <v>1828</v>
      </c>
      <c r="AG1039" s="53" t="s">
        <v>1891</v>
      </c>
      <c r="AH1039" s="53" t="s">
        <v>1892</v>
      </c>
      <c r="AI1039" s="53" t="s">
        <v>1829</v>
      </c>
      <c r="AJ1039" s="53" t="s">
        <v>1824</v>
      </c>
      <c r="AK1039" s="53" t="s">
        <v>496</v>
      </c>
      <c r="AL1039" s="53" t="s">
        <v>1830</v>
      </c>
      <c r="AM1039" s="53" t="s">
        <v>1831</v>
      </c>
      <c r="AN1039" s="53" t="s">
        <v>1769</v>
      </c>
      <c r="AO1039" s="53" t="s">
        <v>641</v>
      </c>
    </row>
    <row r="1040" spans="1:41" x14ac:dyDescent="0.25">
      <c r="A1040" s="53" t="s">
        <v>18</v>
      </c>
      <c r="B1040" s="53" t="s">
        <v>1887</v>
      </c>
      <c r="C1040" s="53" t="s">
        <v>1888</v>
      </c>
      <c r="D1040" s="53" t="s">
        <v>1889</v>
      </c>
      <c r="E1040" s="53" t="s">
        <v>1890</v>
      </c>
      <c r="F1040" s="53" t="s">
        <v>775</v>
      </c>
      <c r="G1040" s="53" t="s">
        <v>1813</v>
      </c>
      <c r="H1040" s="53" t="s">
        <v>775</v>
      </c>
      <c r="I1040" s="53" t="s">
        <v>1813</v>
      </c>
      <c r="J1040" s="53" t="s">
        <v>1891</v>
      </c>
      <c r="K1040" s="53" t="s">
        <v>1988</v>
      </c>
      <c r="L1040" s="53" t="s">
        <v>1893</v>
      </c>
      <c r="M1040" s="53" t="s">
        <v>1816</v>
      </c>
      <c r="N1040" s="53" t="s">
        <v>1817</v>
      </c>
      <c r="O1040" s="53" t="s">
        <v>1818</v>
      </c>
      <c r="P1040" s="53" t="s">
        <v>1819</v>
      </c>
      <c r="Q1040" s="53" t="s">
        <v>1820</v>
      </c>
      <c r="R1040" s="53" t="s">
        <v>1821</v>
      </c>
      <c r="S1040" s="53" t="s">
        <v>1894</v>
      </c>
      <c r="T1040" s="53" t="s">
        <v>1895</v>
      </c>
      <c r="U1040" s="53" t="s">
        <v>1824</v>
      </c>
      <c r="V1040" s="53" t="s">
        <v>1825</v>
      </c>
      <c r="W1040" s="53" t="s">
        <v>1832</v>
      </c>
      <c r="X1040" s="53" t="s">
        <v>1825</v>
      </c>
      <c r="Y1040" s="53" t="s">
        <v>1827</v>
      </c>
      <c r="Z1040" s="53">
        <v>4746.3</v>
      </c>
      <c r="AA1040" s="53">
        <v>4746.3</v>
      </c>
      <c r="AB1040" s="53">
        <v>0</v>
      </c>
      <c r="AC1040" s="53">
        <v>4746.3</v>
      </c>
      <c r="AD1040" s="53">
        <v>0</v>
      </c>
      <c r="AE1040" s="53">
        <v>0</v>
      </c>
      <c r="AF1040" s="53" t="s">
        <v>1828</v>
      </c>
      <c r="AG1040" s="53" t="s">
        <v>1891</v>
      </c>
      <c r="AH1040" s="53" t="s">
        <v>1892</v>
      </c>
      <c r="AI1040" s="53" t="s">
        <v>1829</v>
      </c>
      <c r="AJ1040" s="53" t="s">
        <v>1824</v>
      </c>
      <c r="AK1040" s="53" t="s">
        <v>496</v>
      </c>
      <c r="AL1040" s="53" t="s">
        <v>1830</v>
      </c>
      <c r="AM1040" s="53" t="s">
        <v>1831</v>
      </c>
      <c r="AN1040" s="53" t="s">
        <v>1769</v>
      </c>
      <c r="AO1040" s="53" t="s">
        <v>641</v>
      </c>
    </row>
    <row r="1041" spans="1:41" x14ac:dyDescent="0.25">
      <c r="A1041" s="53" t="s">
        <v>18</v>
      </c>
      <c r="B1041" s="53" t="s">
        <v>1887</v>
      </c>
      <c r="C1041" s="53" t="s">
        <v>1888</v>
      </c>
      <c r="D1041" s="53" t="s">
        <v>1889</v>
      </c>
      <c r="E1041" s="53" t="s">
        <v>1890</v>
      </c>
      <c r="F1041" s="53" t="s">
        <v>775</v>
      </c>
      <c r="G1041" s="53" t="s">
        <v>1813</v>
      </c>
      <c r="H1041" s="53" t="s">
        <v>775</v>
      </c>
      <c r="I1041" s="53" t="s">
        <v>1813</v>
      </c>
      <c r="J1041" s="53" t="s">
        <v>1891</v>
      </c>
      <c r="K1041" s="53" t="s">
        <v>1988</v>
      </c>
      <c r="L1041" s="53" t="s">
        <v>1893</v>
      </c>
      <c r="M1041" s="53" t="s">
        <v>1816</v>
      </c>
      <c r="N1041" s="53" t="s">
        <v>1817</v>
      </c>
      <c r="O1041" s="53" t="s">
        <v>1818</v>
      </c>
      <c r="P1041" s="53" t="s">
        <v>1819</v>
      </c>
      <c r="Q1041" s="53" t="s">
        <v>1820</v>
      </c>
      <c r="R1041" s="53" t="s">
        <v>1821</v>
      </c>
      <c r="S1041" s="53" t="s">
        <v>1894</v>
      </c>
      <c r="T1041" s="53" t="s">
        <v>1895</v>
      </c>
      <c r="U1041" s="53" t="s">
        <v>1824</v>
      </c>
      <c r="V1041" s="53" t="s">
        <v>1825</v>
      </c>
      <c r="W1041" s="53" t="s">
        <v>1833</v>
      </c>
      <c r="X1041" s="53" t="s">
        <v>1835</v>
      </c>
      <c r="Y1041" s="53" t="s">
        <v>1827</v>
      </c>
      <c r="Z1041" s="53">
        <v>3.51</v>
      </c>
      <c r="AA1041" s="53">
        <v>3.51</v>
      </c>
      <c r="AB1041" s="53">
        <v>0</v>
      </c>
      <c r="AC1041" s="53">
        <v>3.51</v>
      </c>
      <c r="AD1041" s="53">
        <v>0</v>
      </c>
      <c r="AE1041" s="53">
        <v>0</v>
      </c>
      <c r="AF1041" s="53" t="s">
        <v>1828</v>
      </c>
      <c r="AG1041" s="53" t="s">
        <v>1891</v>
      </c>
      <c r="AH1041" s="53" t="s">
        <v>1892</v>
      </c>
      <c r="AI1041" s="53" t="s">
        <v>1829</v>
      </c>
      <c r="AJ1041" s="53" t="s">
        <v>1824</v>
      </c>
      <c r="AK1041" s="53" t="s">
        <v>496</v>
      </c>
      <c r="AL1041" s="53" t="s">
        <v>1830</v>
      </c>
      <c r="AM1041" s="53" t="s">
        <v>1831</v>
      </c>
      <c r="AN1041" s="53" t="s">
        <v>1769</v>
      </c>
      <c r="AO1041" s="53" t="s">
        <v>641</v>
      </c>
    </row>
    <row r="1042" spans="1:41" x14ac:dyDescent="0.25">
      <c r="A1042" s="53" t="s">
        <v>18</v>
      </c>
      <c r="B1042" s="53" t="s">
        <v>1977</v>
      </c>
      <c r="C1042" s="53" t="s">
        <v>1978</v>
      </c>
      <c r="D1042" s="53" t="s">
        <v>1841</v>
      </c>
      <c r="E1042" s="53" t="s">
        <v>1842</v>
      </c>
      <c r="F1042" s="53" t="s">
        <v>775</v>
      </c>
      <c r="G1042" s="53" t="s">
        <v>1813</v>
      </c>
      <c r="H1042" s="53" t="s">
        <v>775</v>
      </c>
      <c r="I1042" s="53" t="s">
        <v>1813</v>
      </c>
      <c r="J1042" s="53" t="s">
        <v>1843</v>
      </c>
      <c r="K1042" s="53" t="s">
        <v>1844</v>
      </c>
      <c r="L1042" s="53" t="s">
        <v>1979</v>
      </c>
      <c r="M1042" s="53" t="s">
        <v>1816</v>
      </c>
      <c r="N1042" s="53" t="s">
        <v>1817</v>
      </c>
      <c r="O1042" s="53" t="s">
        <v>1818</v>
      </c>
      <c r="P1042" s="53" t="s">
        <v>1819</v>
      </c>
      <c r="Q1042" s="53" t="s">
        <v>1820</v>
      </c>
      <c r="R1042" s="53" t="s">
        <v>1821</v>
      </c>
      <c r="S1042" s="53" t="s">
        <v>1980</v>
      </c>
      <c r="T1042" s="53" t="s">
        <v>1981</v>
      </c>
      <c r="U1042" s="53" t="s">
        <v>1824</v>
      </c>
      <c r="V1042" s="53" t="s">
        <v>1825</v>
      </c>
      <c r="W1042" s="53" t="s">
        <v>1856</v>
      </c>
      <c r="X1042" s="53" t="s">
        <v>1857</v>
      </c>
      <c r="Y1042" s="53" t="s">
        <v>1827</v>
      </c>
      <c r="Z1042" s="53">
        <v>239.24</v>
      </c>
      <c r="AA1042" s="53">
        <v>239.24</v>
      </c>
      <c r="AB1042" s="53">
        <v>0</v>
      </c>
      <c r="AC1042" s="53">
        <v>239.24</v>
      </c>
      <c r="AD1042" s="53">
        <v>0</v>
      </c>
      <c r="AE1042" s="53">
        <v>0</v>
      </c>
      <c r="AF1042" s="53" t="s">
        <v>1828</v>
      </c>
      <c r="AG1042" s="53" t="s">
        <v>1843</v>
      </c>
      <c r="AH1042" s="53" t="s">
        <v>1844</v>
      </c>
      <c r="AI1042" s="53" t="s">
        <v>1849</v>
      </c>
      <c r="AJ1042" s="53" t="s">
        <v>1824</v>
      </c>
      <c r="AK1042" s="53" t="s">
        <v>496</v>
      </c>
      <c r="AL1042" s="53" t="s">
        <v>1830</v>
      </c>
      <c r="AM1042" s="53" t="s">
        <v>1831</v>
      </c>
      <c r="AN1042" s="53" t="s">
        <v>1769</v>
      </c>
      <c r="AO1042" s="53" t="s">
        <v>641</v>
      </c>
    </row>
    <row r="1043" spans="1:41" x14ac:dyDescent="0.25">
      <c r="A1043" s="53" t="s">
        <v>18</v>
      </c>
      <c r="B1043" s="53" t="s">
        <v>1896</v>
      </c>
      <c r="C1043" s="53" t="s">
        <v>1897</v>
      </c>
      <c r="D1043" s="53" t="s">
        <v>1841</v>
      </c>
      <c r="E1043" s="53" t="s">
        <v>1842</v>
      </c>
      <c r="F1043" s="53" t="s">
        <v>775</v>
      </c>
      <c r="G1043" s="53" t="s">
        <v>1813</v>
      </c>
      <c r="H1043" s="53" t="s">
        <v>775</v>
      </c>
      <c r="I1043" s="53" t="s">
        <v>1813</v>
      </c>
      <c r="J1043" s="53" t="s">
        <v>1843</v>
      </c>
      <c r="K1043" s="53" t="s">
        <v>1844</v>
      </c>
      <c r="L1043" s="53" t="s">
        <v>1898</v>
      </c>
      <c r="M1043" s="53" t="s">
        <v>1816</v>
      </c>
      <c r="N1043" s="53" t="s">
        <v>1817</v>
      </c>
      <c r="O1043" s="53" t="s">
        <v>1818</v>
      </c>
      <c r="P1043" s="53" t="s">
        <v>1819</v>
      </c>
      <c r="Q1043" s="53" t="s">
        <v>1820</v>
      </c>
      <c r="R1043" s="53" t="s">
        <v>1821</v>
      </c>
      <c r="S1043" s="53" t="s">
        <v>1899</v>
      </c>
      <c r="T1043" s="53" t="s">
        <v>1900</v>
      </c>
      <c r="U1043" s="53" t="s">
        <v>1824</v>
      </c>
      <c r="V1043" s="53" t="s">
        <v>1825</v>
      </c>
      <c r="W1043" s="53" t="s">
        <v>1833</v>
      </c>
      <c r="X1043" s="53" t="s">
        <v>1834</v>
      </c>
      <c r="Y1043" s="53" t="s">
        <v>1827</v>
      </c>
      <c r="Z1043" s="53">
        <v>9.0500000000000007</v>
      </c>
      <c r="AA1043" s="53">
        <v>9.0500000000000007</v>
      </c>
      <c r="AB1043" s="53">
        <v>0</v>
      </c>
      <c r="AC1043" s="53">
        <v>9.0500000000000007</v>
      </c>
      <c r="AD1043" s="53">
        <v>0</v>
      </c>
      <c r="AE1043" s="53">
        <v>0</v>
      </c>
      <c r="AF1043" s="53" t="s">
        <v>1828</v>
      </c>
      <c r="AG1043" s="53" t="s">
        <v>1843</v>
      </c>
      <c r="AH1043" s="53" t="s">
        <v>1844</v>
      </c>
      <c r="AI1043" s="53" t="s">
        <v>1849</v>
      </c>
      <c r="AJ1043" s="53" t="s">
        <v>1824</v>
      </c>
      <c r="AK1043" s="53" t="s">
        <v>496</v>
      </c>
      <c r="AL1043" s="53" t="s">
        <v>1830</v>
      </c>
      <c r="AM1043" s="53" t="s">
        <v>1831</v>
      </c>
      <c r="AN1043" s="53" t="s">
        <v>1769</v>
      </c>
      <c r="AO1043" s="53" t="s">
        <v>641</v>
      </c>
    </row>
    <row r="1044" spans="1:41" x14ac:dyDescent="0.25">
      <c r="A1044" s="53" t="s">
        <v>18</v>
      </c>
      <c r="B1044" s="53" t="s">
        <v>1896</v>
      </c>
      <c r="C1044" s="53" t="s">
        <v>1897</v>
      </c>
      <c r="D1044" s="53" t="s">
        <v>1841</v>
      </c>
      <c r="E1044" s="53" t="s">
        <v>1842</v>
      </c>
      <c r="F1044" s="53" t="s">
        <v>775</v>
      </c>
      <c r="G1044" s="53" t="s">
        <v>1813</v>
      </c>
      <c r="H1044" s="53" t="s">
        <v>775</v>
      </c>
      <c r="I1044" s="53" t="s">
        <v>1813</v>
      </c>
      <c r="J1044" s="53" t="s">
        <v>1843</v>
      </c>
      <c r="K1044" s="53" t="s">
        <v>1844</v>
      </c>
      <c r="L1044" s="53" t="s">
        <v>1898</v>
      </c>
      <c r="M1044" s="53" t="s">
        <v>1816</v>
      </c>
      <c r="N1044" s="53" t="s">
        <v>1817</v>
      </c>
      <c r="O1044" s="53" t="s">
        <v>1818</v>
      </c>
      <c r="P1044" s="53" t="s">
        <v>1819</v>
      </c>
      <c r="Q1044" s="53" t="s">
        <v>1820</v>
      </c>
      <c r="R1044" s="53" t="s">
        <v>1821</v>
      </c>
      <c r="S1044" s="53" t="s">
        <v>1899</v>
      </c>
      <c r="T1044" s="53" t="s">
        <v>1900</v>
      </c>
      <c r="U1044" s="53" t="s">
        <v>1824</v>
      </c>
      <c r="V1044" s="53" t="s">
        <v>1825</v>
      </c>
      <c r="W1044" s="53" t="s">
        <v>1848</v>
      </c>
      <c r="X1044" s="53" t="s">
        <v>1825</v>
      </c>
      <c r="Y1044" s="53" t="s">
        <v>1827</v>
      </c>
      <c r="Z1044" s="53">
        <v>2690.95</v>
      </c>
      <c r="AA1044" s="53">
        <v>2690.95</v>
      </c>
      <c r="AB1044" s="53">
        <v>0</v>
      </c>
      <c r="AC1044" s="53">
        <v>2690.95</v>
      </c>
      <c r="AD1044" s="53">
        <v>0</v>
      </c>
      <c r="AE1044" s="53">
        <v>0</v>
      </c>
      <c r="AF1044" s="53" t="s">
        <v>1828</v>
      </c>
      <c r="AG1044" s="53" t="s">
        <v>1843</v>
      </c>
      <c r="AH1044" s="53" t="s">
        <v>1844</v>
      </c>
      <c r="AI1044" s="53" t="s">
        <v>1849</v>
      </c>
      <c r="AJ1044" s="53" t="s">
        <v>1824</v>
      </c>
      <c r="AK1044" s="53" t="s">
        <v>496</v>
      </c>
      <c r="AL1044" s="53" t="s">
        <v>1830</v>
      </c>
      <c r="AM1044" s="53" t="s">
        <v>1831</v>
      </c>
      <c r="AN1044" s="53" t="s">
        <v>1769</v>
      </c>
      <c r="AO1044" s="53" t="s">
        <v>641</v>
      </c>
    </row>
    <row r="1045" spans="1:41" x14ac:dyDescent="0.25">
      <c r="A1045" s="53" t="s">
        <v>18</v>
      </c>
      <c r="B1045" s="53" t="s">
        <v>1901</v>
      </c>
      <c r="C1045" s="53" t="s">
        <v>1902</v>
      </c>
      <c r="D1045" s="53" t="s">
        <v>1903</v>
      </c>
      <c r="E1045" s="53" t="s">
        <v>220</v>
      </c>
      <c r="F1045" s="53" t="s">
        <v>775</v>
      </c>
      <c r="G1045" s="53" t="s">
        <v>1813</v>
      </c>
      <c r="H1045" s="53" t="s">
        <v>775</v>
      </c>
      <c r="I1045" s="53" t="s">
        <v>1813</v>
      </c>
      <c r="J1045" s="53" t="s">
        <v>1904</v>
      </c>
      <c r="K1045" s="53" t="s">
        <v>1905</v>
      </c>
      <c r="L1045" s="53" t="s">
        <v>1906</v>
      </c>
      <c r="M1045" s="53" t="s">
        <v>1816</v>
      </c>
      <c r="N1045" s="53" t="s">
        <v>1817</v>
      </c>
      <c r="O1045" s="53" t="s">
        <v>1818</v>
      </c>
      <c r="P1045" s="53" t="s">
        <v>1819</v>
      </c>
      <c r="Q1045" s="53" t="s">
        <v>1820</v>
      </c>
      <c r="R1045" s="53" t="s">
        <v>1821</v>
      </c>
      <c r="S1045" s="53" t="s">
        <v>1907</v>
      </c>
      <c r="T1045" s="53" t="s">
        <v>1908</v>
      </c>
      <c r="U1045" s="53" t="s">
        <v>1824</v>
      </c>
      <c r="V1045" s="53" t="s">
        <v>1825</v>
      </c>
      <c r="W1045" s="53" t="s">
        <v>1826</v>
      </c>
      <c r="X1045" s="53" t="s">
        <v>1825</v>
      </c>
      <c r="Y1045" s="53" t="s">
        <v>1827</v>
      </c>
      <c r="Z1045" s="53">
        <v>7117.3</v>
      </c>
      <c r="AA1045" s="53">
        <v>7117.3</v>
      </c>
      <c r="AB1045" s="53">
        <v>0</v>
      </c>
      <c r="AC1045" s="53">
        <v>7117.3</v>
      </c>
      <c r="AD1045" s="53">
        <v>0</v>
      </c>
      <c r="AE1045" s="53">
        <v>0</v>
      </c>
      <c r="AF1045" s="53" t="s">
        <v>1828</v>
      </c>
      <c r="AG1045" s="53" t="s">
        <v>1904</v>
      </c>
      <c r="AH1045" s="53" t="s">
        <v>1905</v>
      </c>
      <c r="AI1045" s="53" t="s">
        <v>1829</v>
      </c>
      <c r="AJ1045" s="53" t="s">
        <v>1824</v>
      </c>
      <c r="AK1045" s="53" t="s">
        <v>496</v>
      </c>
      <c r="AL1045" s="53" t="s">
        <v>1830</v>
      </c>
      <c r="AM1045" s="53" t="s">
        <v>1831</v>
      </c>
      <c r="AN1045" s="53" t="s">
        <v>1766</v>
      </c>
      <c r="AO1045" s="53" t="s">
        <v>483</v>
      </c>
    </row>
    <row r="1046" spans="1:41" x14ac:dyDescent="0.25">
      <c r="A1046" s="53" t="s">
        <v>18</v>
      </c>
      <c r="B1046" s="53" t="s">
        <v>1901</v>
      </c>
      <c r="C1046" s="53" t="s">
        <v>1902</v>
      </c>
      <c r="D1046" s="53" t="s">
        <v>1903</v>
      </c>
      <c r="E1046" s="53" t="s">
        <v>220</v>
      </c>
      <c r="F1046" s="53" t="s">
        <v>775</v>
      </c>
      <c r="G1046" s="53" t="s">
        <v>1813</v>
      </c>
      <c r="H1046" s="53" t="s">
        <v>775</v>
      </c>
      <c r="I1046" s="53" t="s">
        <v>1813</v>
      </c>
      <c r="J1046" s="53" t="s">
        <v>1904</v>
      </c>
      <c r="K1046" s="53" t="s">
        <v>1905</v>
      </c>
      <c r="L1046" s="53" t="s">
        <v>1906</v>
      </c>
      <c r="M1046" s="53" t="s">
        <v>1816</v>
      </c>
      <c r="N1046" s="53" t="s">
        <v>1817</v>
      </c>
      <c r="O1046" s="53" t="s">
        <v>1818</v>
      </c>
      <c r="P1046" s="53" t="s">
        <v>1819</v>
      </c>
      <c r="Q1046" s="53" t="s">
        <v>1820</v>
      </c>
      <c r="R1046" s="53" t="s">
        <v>1821</v>
      </c>
      <c r="S1046" s="53" t="s">
        <v>1907</v>
      </c>
      <c r="T1046" s="53" t="s">
        <v>1908</v>
      </c>
      <c r="U1046" s="53" t="s">
        <v>1824</v>
      </c>
      <c r="V1046" s="53" t="s">
        <v>1825</v>
      </c>
      <c r="W1046" s="53" t="s">
        <v>1832</v>
      </c>
      <c r="X1046" s="53" t="s">
        <v>1825</v>
      </c>
      <c r="Y1046" s="53" t="s">
        <v>1827</v>
      </c>
      <c r="Z1046" s="53">
        <v>24482.66</v>
      </c>
      <c r="AA1046" s="53">
        <v>24482.66</v>
      </c>
      <c r="AB1046" s="53">
        <v>0</v>
      </c>
      <c r="AC1046" s="53">
        <v>24482.66</v>
      </c>
      <c r="AD1046" s="53">
        <v>0</v>
      </c>
      <c r="AE1046" s="53">
        <v>0</v>
      </c>
      <c r="AF1046" s="53" t="s">
        <v>1828</v>
      </c>
      <c r="AG1046" s="53" t="s">
        <v>1904</v>
      </c>
      <c r="AH1046" s="53" t="s">
        <v>1905</v>
      </c>
      <c r="AI1046" s="53" t="s">
        <v>1829</v>
      </c>
      <c r="AJ1046" s="53" t="s">
        <v>1824</v>
      </c>
      <c r="AK1046" s="53" t="s">
        <v>496</v>
      </c>
      <c r="AL1046" s="53" t="s">
        <v>1830</v>
      </c>
      <c r="AM1046" s="53" t="s">
        <v>1831</v>
      </c>
      <c r="AN1046" s="53" t="s">
        <v>1766</v>
      </c>
      <c r="AO1046" s="53" t="s">
        <v>483</v>
      </c>
    </row>
    <row r="1047" spans="1:41" x14ac:dyDescent="0.25">
      <c r="A1047" s="53" t="s">
        <v>18</v>
      </c>
      <c r="B1047" s="53" t="s">
        <v>1901</v>
      </c>
      <c r="C1047" s="53" t="s">
        <v>1902</v>
      </c>
      <c r="D1047" s="53" t="s">
        <v>1903</v>
      </c>
      <c r="E1047" s="53" t="s">
        <v>220</v>
      </c>
      <c r="F1047" s="53" t="s">
        <v>775</v>
      </c>
      <c r="G1047" s="53" t="s">
        <v>1813</v>
      </c>
      <c r="H1047" s="53" t="s">
        <v>775</v>
      </c>
      <c r="I1047" s="53" t="s">
        <v>1813</v>
      </c>
      <c r="J1047" s="53" t="s">
        <v>1904</v>
      </c>
      <c r="K1047" s="53" t="s">
        <v>1905</v>
      </c>
      <c r="L1047" s="53" t="s">
        <v>1906</v>
      </c>
      <c r="M1047" s="53" t="s">
        <v>1816</v>
      </c>
      <c r="N1047" s="53" t="s">
        <v>1817</v>
      </c>
      <c r="O1047" s="53" t="s">
        <v>1818</v>
      </c>
      <c r="P1047" s="53" t="s">
        <v>1819</v>
      </c>
      <c r="Q1047" s="53" t="s">
        <v>1820</v>
      </c>
      <c r="R1047" s="53" t="s">
        <v>1821</v>
      </c>
      <c r="S1047" s="53" t="s">
        <v>1907</v>
      </c>
      <c r="T1047" s="53" t="s">
        <v>1908</v>
      </c>
      <c r="U1047" s="53" t="s">
        <v>1824</v>
      </c>
      <c r="V1047" s="53" t="s">
        <v>1825</v>
      </c>
      <c r="W1047" s="53" t="s">
        <v>1833</v>
      </c>
      <c r="X1047" s="53" t="s">
        <v>1835</v>
      </c>
      <c r="Y1047" s="53" t="s">
        <v>1827</v>
      </c>
      <c r="Z1047" s="53">
        <v>0.38</v>
      </c>
      <c r="AA1047" s="53">
        <v>0.38</v>
      </c>
      <c r="AB1047" s="53">
        <v>0</v>
      </c>
      <c r="AC1047" s="53">
        <v>0.38</v>
      </c>
      <c r="AD1047" s="53">
        <v>0</v>
      </c>
      <c r="AE1047" s="53">
        <v>0</v>
      </c>
      <c r="AF1047" s="53" t="s">
        <v>1828</v>
      </c>
      <c r="AG1047" s="53" t="s">
        <v>1904</v>
      </c>
      <c r="AH1047" s="53" t="s">
        <v>1905</v>
      </c>
      <c r="AI1047" s="53" t="s">
        <v>1829</v>
      </c>
      <c r="AJ1047" s="53" t="s">
        <v>1824</v>
      </c>
      <c r="AK1047" s="53" t="s">
        <v>496</v>
      </c>
      <c r="AL1047" s="53" t="s">
        <v>1830</v>
      </c>
      <c r="AM1047" s="53" t="s">
        <v>1831</v>
      </c>
      <c r="AN1047" s="53" t="s">
        <v>1766</v>
      </c>
      <c r="AO1047" s="53" t="s">
        <v>483</v>
      </c>
    </row>
    <row r="1048" spans="1:41" x14ac:dyDescent="0.25">
      <c r="A1048" s="53" t="s">
        <v>18</v>
      </c>
      <c r="B1048" s="53" t="s">
        <v>1901</v>
      </c>
      <c r="C1048" s="53" t="s">
        <v>1902</v>
      </c>
      <c r="D1048" s="53" t="s">
        <v>1903</v>
      </c>
      <c r="E1048" s="53" t="s">
        <v>220</v>
      </c>
      <c r="F1048" s="53" t="s">
        <v>775</v>
      </c>
      <c r="G1048" s="53" t="s">
        <v>1813</v>
      </c>
      <c r="H1048" s="53" t="s">
        <v>775</v>
      </c>
      <c r="I1048" s="53" t="s">
        <v>1813</v>
      </c>
      <c r="J1048" s="53" t="s">
        <v>1904</v>
      </c>
      <c r="K1048" s="53" t="s">
        <v>1905</v>
      </c>
      <c r="L1048" s="53" t="s">
        <v>1906</v>
      </c>
      <c r="M1048" s="53" t="s">
        <v>1816</v>
      </c>
      <c r="N1048" s="53" t="s">
        <v>1817</v>
      </c>
      <c r="O1048" s="53" t="s">
        <v>1818</v>
      </c>
      <c r="P1048" s="53" t="s">
        <v>1819</v>
      </c>
      <c r="Q1048" s="53" t="s">
        <v>1820</v>
      </c>
      <c r="R1048" s="53" t="s">
        <v>1821</v>
      </c>
      <c r="S1048" s="53" t="s">
        <v>1907</v>
      </c>
      <c r="T1048" s="53" t="s">
        <v>1908</v>
      </c>
      <c r="U1048" s="53" t="s">
        <v>1824</v>
      </c>
      <c r="V1048" s="53" t="s">
        <v>1825</v>
      </c>
      <c r="W1048" s="53" t="s">
        <v>1838</v>
      </c>
      <c r="X1048" s="53" t="s">
        <v>1825</v>
      </c>
      <c r="Y1048" s="53" t="s">
        <v>1827</v>
      </c>
      <c r="Z1048" s="53">
        <v>1723.17</v>
      </c>
      <c r="AA1048" s="53">
        <v>1723.17</v>
      </c>
      <c r="AB1048" s="53">
        <v>0</v>
      </c>
      <c r="AC1048" s="53">
        <v>1723.17</v>
      </c>
      <c r="AD1048" s="53">
        <v>0</v>
      </c>
      <c r="AE1048" s="53">
        <v>0</v>
      </c>
      <c r="AF1048" s="53" t="s">
        <v>1828</v>
      </c>
      <c r="AG1048" s="53" t="s">
        <v>1904</v>
      </c>
      <c r="AH1048" s="53" t="s">
        <v>1905</v>
      </c>
      <c r="AI1048" s="53" t="s">
        <v>1829</v>
      </c>
      <c r="AJ1048" s="53" t="s">
        <v>1824</v>
      </c>
      <c r="AK1048" s="53" t="s">
        <v>496</v>
      </c>
      <c r="AL1048" s="53" t="s">
        <v>1830</v>
      </c>
      <c r="AM1048" s="53" t="s">
        <v>1831</v>
      </c>
      <c r="AN1048" s="53" t="s">
        <v>1766</v>
      </c>
      <c r="AO1048" s="53" t="s">
        <v>483</v>
      </c>
    </row>
    <row r="1049" spans="1:41" x14ac:dyDescent="0.25">
      <c r="A1049" s="53" t="s">
        <v>18</v>
      </c>
      <c r="B1049" s="53" t="s">
        <v>1909</v>
      </c>
      <c r="C1049" s="53" t="s">
        <v>1910</v>
      </c>
      <c r="D1049" s="53" t="s">
        <v>1903</v>
      </c>
      <c r="E1049" s="53" t="s">
        <v>220</v>
      </c>
      <c r="F1049" s="53" t="s">
        <v>775</v>
      </c>
      <c r="G1049" s="53" t="s">
        <v>1813</v>
      </c>
      <c r="H1049" s="53" t="s">
        <v>775</v>
      </c>
      <c r="I1049" s="53" t="s">
        <v>1813</v>
      </c>
      <c r="J1049" s="53" t="s">
        <v>1904</v>
      </c>
      <c r="K1049" s="53" t="s">
        <v>1905</v>
      </c>
      <c r="L1049" s="53" t="s">
        <v>1911</v>
      </c>
      <c r="M1049" s="53" t="s">
        <v>1816</v>
      </c>
      <c r="N1049" s="53" t="s">
        <v>1817</v>
      </c>
      <c r="O1049" s="53" t="s">
        <v>1818</v>
      </c>
      <c r="P1049" s="53" t="s">
        <v>1819</v>
      </c>
      <c r="Q1049" s="53" t="s">
        <v>1820</v>
      </c>
      <c r="R1049" s="53" t="s">
        <v>1821</v>
      </c>
      <c r="S1049" s="53" t="s">
        <v>1912</v>
      </c>
      <c r="T1049" s="53" t="s">
        <v>1913</v>
      </c>
      <c r="U1049" s="53" t="s">
        <v>1824</v>
      </c>
      <c r="V1049" s="53" t="s">
        <v>1825</v>
      </c>
      <c r="W1049" s="53" t="s">
        <v>1856</v>
      </c>
      <c r="X1049" s="53" t="s">
        <v>1857</v>
      </c>
      <c r="Y1049" s="53" t="s">
        <v>1827</v>
      </c>
      <c r="Z1049" s="53">
        <v>7000</v>
      </c>
      <c r="AA1049" s="53">
        <v>7000</v>
      </c>
      <c r="AB1049" s="53">
        <v>0</v>
      </c>
      <c r="AC1049" s="53">
        <v>7000</v>
      </c>
      <c r="AD1049" s="53">
        <v>0</v>
      </c>
      <c r="AE1049" s="53">
        <v>0</v>
      </c>
      <c r="AF1049" s="53" t="s">
        <v>1828</v>
      </c>
      <c r="AG1049" s="53" t="s">
        <v>1904</v>
      </c>
      <c r="AH1049" s="53" t="s">
        <v>1905</v>
      </c>
      <c r="AI1049" s="53" t="s">
        <v>1829</v>
      </c>
      <c r="AJ1049" s="53" t="s">
        <v>1824</v>
      </c>
      <c r="AK1049" s="53" t="s">
        <v>496</v>
      </c>
      <c r="AL1049" s="53" t="s">
        <v>1830</v>
      </c>
      <c r="AM1049" s="53" t="s">
        <v>1831</v>
      </c>
      <c r="AN1049" s="53" t="s">
        <v>1766</v>
      </c>
      <c r="AO1049" s="53" t="s">
        <v>483</v>
      </c>
    </row>
    <row r="1050" spans="1:41" x14ac:dyDescent="0.25">
      <c r="A1050" s="53" t="s">
        <v>18</v>
      </c>
      <c r="B1050" s="53" t="s">
        <v>1914</v>
      </c>
      <c r="C1050" s="53" t="s">
        <v>1915</v>
      </c>
      <c r="D1050" s="53" t="s">
        <v>1903</v>
      </c>
      <c r="E1050" s="53" t="s">
        <v>220</v>
      </c>
      <c r="F1050" s="53" t="s">
        <v>775</v>
      </c>
      <c r="G1050" s="53" t="s">
        <v>1813</v>
      </c>
      <c r="H1050" s="53" t="s">
        <v>775</v>
      </c>
      <c r="I1050" s="53" t="s">
        <v>1813</v>
      </c>
      <c r="J1050" s="53" t="s">
        <v>1904</v>
      </c>
      <c r="K1050" s="53" t="s">
        <v>1905</v>
      </c>
      <c r="L1050" s="53" t="s">
        <v>1916</v>
      </c>
      <c r="M1050" s="53" t="s">
        <v>1816</v>
      </c>
      <c r="N1050" s="53" t="s">
        <v>1817</v>
      </c>
      <c r="O1050" s="53" t="s">
        <v>1818</v>
      </c>
      <c r="P1050" s="53" t="s">
        <v>1819</v>
      </c>
      <c r="Q1050" s="53" t="s">
        <v>1820</v>
      </c>
      <c r="R1050" s="53" t="s">
        <v>1821</v>
      </c>
      <c r="S1050" s="53" t="s">
        <v>1917</v>
      </c>
      <c r="T1050" s="53" t="s">
        <v>1918</v>
      </c>
      <c r="U1050" s="53" t="s">
        <v>1824</v>
      </c>
      <c r="V1050" s="53" t="s">
        <v>1825</v>
      </c>
      <c r="W1050" s="53" t="s">
        <v>1826</v>
      </c>
      <c r="X1050" s="53" t="s">
        <v>1825</v>
      </c>
      <c r="Y1050" s="53" t="s">
        <v>1827</v>
      </c>
      <c r="Z1050" s="53">
        <v>340.19</v>
      </c>
      <c r="AA1050" s="53">
        <v>340.19</v>
      </c>
      <c r="AB1050" s="53">
        <v>0</v>
      </c>
      <c r="AC1050" s="53">
        <v>340.19</v>
      </c>
      <c r="AD1050" s="53">
        <v>0</v>
      </c>
      <c r="AE1050" s="53">
        <v>0</v>
      </c>
      <c r="AF1050" s="53" t="s">
        <v>1828</v>
      </c>
      <c r="AG1050" s="53" t="s">
        <v>1904</v>
      </c>
      <c r="AH1050" s="53" t="s">
        <v>1905</v>
      </c>
      <c r="AI1050" s="53" t="s">
        <v>1829</v>
      </c>
      <c r="AJ1050" s="53" t="s">
        <v>1824</v>
      </c>
      <c r="AK1050" s="53" t="s">
        <v>496</v>
      </c>
      <c r="AL1050" s="53" t="s">
        <v>1830</v>
      </c>
      <c r="AM1050" s="53" t="s">
        <v>1831</v>
      </c>
      <c r="AN1050" s="53" t="s">
        <v>220</v>
      </c>
      <c r="AO1050" s="53" t="s">
        <v>483</v>
      </c>
    </row>
    <row r="1051" spans="1:41" x14ac:dyDescent="0.25">
      <c r="A1051" s="53" t="s">
        <v>18</v>
      </c>
      <c r="B1051" s="53" t="s">
        <v>1914</v>
      </c>
      <c r="C1051" s="53" t="s">
        <v>1915</v>
      </c>
      <c r="D1051" s="53" t="s">
        <v>1903</v>
      </c>
      <c r="E1051" s="53" t="s">
        <v>220</v>
      </c>
      <c r="F1051" s="53" t="s">
        <v>775</v>
      </c>
      <c r="G1051" s="53" t="s">
        <v>1813</v>
      </c>
      <c r="H1051" s="53" t="s">
        <v>775</v>
      </c>
      <c r="I1051" s="53" t="s">
        <v>1813</v>
      </c>
      <c r="J1051" s="53" t="s">
        <v>1904</v>
      </c>
      <c r="K1051" s="53" t="s">
        <v>1905</v>
      </c>
      <c r="L1051" s="53" t="s">
        <v>1916</v>
      </c>
      <c r="M1051" s="53" t="s">
        <v>1816</v>
      </c>
      <c r="N1051" s="53" t="s">
        <v>1817</v>
      </c>
      <c r="O1051" s="53" t="s">
        <v>1818</v>
      </c>
      <c r="P1051" s="53" t="s">
        <v>1819</v>
      </c>
      <c r="Q1051" s="53" t="s">
        <v>1820</v>
      </c>
      <c r="R1051" s="53" t="s">
        <v>1821</v>
      </c>
      <c r="S1051" s="53" t="s">
        <v>1917</v>
      </c>
      <c r="T1051" s="53" t="s">
        <v>1918</v>
      </c>
      <c r="U1051" s="53" t="s">
        <v>1824</v>
      </c>
      <c r="V1051" s="53" t="s">
        <v>1825</v>
      </c>
      <c r="W1051" s="53" t="s">
        <v>1832</v>
      </c>
      <c r="X1051" s="53" t="s">
        <v>1825</v>
      </c>
      <c r="Y1051" s="53" t="s">
        <v>1827</v>
      </c>
      <c r="Z1051" s="53">
        <v>3766.92</v>
      </c>
      <c r="AA1051" s="53">
        <v>3766.92</v>
      </c>
      <c r="AB1051" s="53">
        <v>0</v>
      </c>
      <c r="AC1051" s="53">
        <v>3766.92</v>
      </c>
      <c r="AD1051" s="53">
        <v>0</v>
      </c>
      <c r="AE1051" s="53">
        <v>0</v>
      </c>
      <c r="AF1051" s="53" t="s">
        <v>1828</v>
      </c>
      <c r="AG1051" s="53" t="s">
        <v>1904</v>
      </c>
      <c r="AH1051" s="53" t="s">
        <v>1905</v>
      </c>
      <c r="AI1051" s="53" t="s">
        <v>1829</v>
      </c>
      <c r="AJ1051" s="53" t="s">
        <v>1824</v>
      </c>
      <c r="AK1051" s="53" t="s">
        <v>496</v>
      </c>
      <c r="AL1051" s="53" t="s">
        <v>1830</v>
      </c>
      <c r="AM1051" s="53" t="s">
        <v>1831</v>
      </c>
      <c r="AN1051" s="53" t="s">
        <v>220</v>
      </c>
      <c r="AO1051" s="53" t="s">
        <v>483</v>
      </c>
    </row>
    <row r="1052" spans="1:41" x14ac:dyDescent="0.25">
      <c r="A1052" s="53" t="s">
        <v>18</v>
      </c>
      <c r="B1052" s="53" t="s">
        <v>1914</v>
      </c>
      <c r="C1052" s="53" t="s">
        <v>1915</v>
      </c>
      <c r="D1052" s="53" t="s">
        <v>1903</v>
      </c>
      <c r="E1052" s="53" t="s">
        <v>220</v>
      </c>
      <c r="F1052" s="53" t="s">
        <v>775</v>
      </c>
      <c r="G1052" s="53" t="s">
        <v>1813</v>
      </c>
      <c r="H1052" s="53" t="s">
        <v>775</v>
      </c>
      <c r="I1052" s="53" t="s">
        <v>1813</v>
      </c>
      <c r="J1052" s="53" t="s">
        <v>1904</v>
      </c>
      <c r="K1052" s="53" t="s">
        <v>1905</v>
      </c>
      <c r="L1052" s="53" t="s">
        <v>1916</v>
      </c>
      <c r="M1052" s="53" t="s">
        <v>1816</v>
      </c>
      <c r="N1052" s="53" t="s">
        <v>1817</v>
      </c>
      <c r="O1052" s="53" t="s">
        <v>1818</v>
      </c>
      <c r="P1052" s="53" t="s">
        <v>1819</v>
      </c>
      <c r="Q1052" s="53" t="s">
        <v>1820</v>
      </c>
      <c r="R1052" s="53" t="s">
        <v>1821</v>
      </c>
      <c r="S1052" s="53" t="s">
        <v>1917</v>
      </c>
      <c r="T1052" s="53" t="s">
        <v>1918</v>
      </c>
      <c r="U1052" s="53" t="s">
        <v>1824</v>
      </c>
      <c r="V1052" s="53" t="s">
        <v>1825</v>
      </c>
      <c r="W1052" s="53" t="s">
        <v>1833</v>
      </c>
      <c r="X1052" s="53" t="s">
        <v>1835</v>
      </c>
      <c r="Y1052" s="53" t="s">
        <v>1827</v>
      </c>
      <c r="Z1052" s="53">
        <v>19.739999999999998</v>
      </c>
      <c r="AA1052" s="53">
        <v>19.739999999999998</v>
      </c>
      <c r="AB1052" s="53">
        <v>0</v>
      </c>
      <c r="AC1052" s="53">
        <v>19.739999999999998</v>
      </c>
      <c r="AD1052" s="53">
        <v>0</v>
      </c>
      <c r="AE1052" s="53">
        <v>0</v>
      </c>
      <c r="AF1052" s="53" t="s">
        <v>1828</v>
      </c>
      <c r="AG1052" s="53" t="s">
        <v>1904</v>
      </c>
      <c r="AH1052" s="53" t="s">
        <v>1905</v>
      </c>
      <c r="AI1052" s="53" t="s">
        <v>1829</v>
      </c>
      <c r="AJ1052" s="53" t="s">
        <v>1824</v>
      </c>
      <c r="AK1052" s="53" t="s">
        <v>496</v>
      </c>
      <c r="AL1052" s="53" t="s">
        <v>1830</v>
      </c>
      <c r="AM1052" s="53" t="s">
        <v>1831</v>
      </c>
      <c r="AN1052" s="53" t="s">
        <v>220</v>
      </c>
      <c r="AO1052" s="53" t="s">
        <v>483</v>
      </c>
    </row>
    <row r="1053" spans="1:41" x14ac:dyDescent="0.25">
      <c r="A1053" s="53" t="s">
        <v>18</v>
      </c>
      <c r="B1053" s="53" t="s">
        <v>1914</v>
      </c>
      <c r="C1053" s="53" t="s">
        <v>1915</v>
      </c>
      <c r="D1053" s="53" t="s">
        <v>1903</v>
      </c>
      <c r="E1053" s="53" t="s">
        <v>220</v>
      </c>
      <c r="F1053" s="53" t="s">
        <v>775</v>
      </c>
      <c r="G1053" s="53" t="s">
        <v>1813</v>
      </c>
      <c r="H1053" s="53" t="s">
        <v>775</v>
      </c>
      <c r="I1053" s="53" t="s">
        <v>1813</v>
      </c>
      <c r="J1053" s="53" t="s">
        <v>1904</v>
      </c>
      <c r="K1053" s="53" t="s">
        <v>1905</v>
      </c>
      <c r="L1053" s="53" t="s">
        <v>1916</v>
      </c>
      <c r="M1053" s="53" t="s">
        <v>1816</v>
      </c>
      <c r="N1053" s="53" t="s">
        <v>1817</v>
      </c>
      <c r="O1053" s="53" t="s">
        <v>1818</v>
      </c>
      <c r="P1053" s="53" t="s">
        <v>1819</v>
      </c>
      <c r="Q1053" s="53" t="s">
        <v>1820</v>
      </c>
      <c r="R1053" s="53" t="s">
        <v>1821</v>
      </c>
      <c r="S1053" s="53" t="s">
        <v>1917</v>
      </c>
      <c r="T1053" s="53" t="s">
        <v>1918</v>
      </c>
      <c r="U1053" s="53" t="s">
        <v>1824</v>
      </c>
      <c r="V1053" s="53" t="s">
        <v>1825</v>
      </c>
      <c r="W1053" s="53" t="s">
        <v>1838</v>
      </c>
      <c r="X1053" s="53" t="s">
        <v>1825</v>
      </c>
      <c r="Y1053" s="53" t="s">
        <v>1827</v>
      </c>
      <c r="Z1053" s="53">
        <v>150.41</v>
      </c>
      <c r="AA1053" s="53">
        <v>150.41</v>
      </c>
      <c r="AB1053" s="53">
        <v>0</v>
      </c>
      <c r="AC1053" s="53">
        <v>150.41</v>
      </c>
      <c r="AD1053" s="53">
        <v>0</v>
      </c>
      <c r="AE1053" s="53">
        <v>0</v>
      </c>
      <c r="AF1053" s="53" t="s">
        <v>1828</v>
      </c>
      <c r="AG1053" s="53" t="s">
        <v>1904</v>
      </c>
      <c r="AH1053" s="53" t="s">
        <v>1905</v>
      </c>
      <c r="AI1053" s="53" t="s">
        <v>1829</v>
      </c>
      <c r="AJ1053" s="53" t="s">
        <v>1824</v>
      </c>
      <c r="AK1053" s="53" t="s">
        <v>496</v>
      </c>
      <c r="AL1053" s="53" t="s">
        <v>1830</v>
      </c>
      <c r="AM1053" s="53" t="s">
        <v>1831</v>
      </c>
      <c r="AN1053" s="53" t="s">
        <v>220</v>
      </c>
      <c r="AO1053" s="53" t="s">
        <v>483</v>
      </c>
    </row>
    <row r="1054" spans="1:41" x14ac:dyDescent="0.25">
      <c r="A1054" s="53" t="s">
        <v>18</v>
      </c>
      <c r="B1054" s="53" t="s">
        <v>1919</v>
      </c>
      <c r="C1054" s="53" t="s">
        <v>1920</v>
      </c>
      <c r="D1054" s="53" t="s">
        <v>1903</v>
      </c>
      <c r="E1054" s="53" t="s">
        <v>220</v>
      </c>
      <c r="F1054" s="53" t="s">
        <v>775</v>
      </c>
      <c r="G1054" s="53" t="s">
        <v>1813</v>
      </c>
      <c r="H1054" s="53" t="s">
        <v>775</v>
      </c>
      <c r="I1054" s="53" t="s">
        <v>1813</v>
      </c>
      <c r="J1054" s="53" t="s">
        <v>1904</v>
      </c>
      <c r="K1054" s="53" t="s">
        <v>1905</v>
      </c>
      <c r="L1054" s="53" t="s">
        <v>1921</v>
      </c>
      <c r="M1054" s="53" t="s">
        <v>1816</v>
      </c>
      <c r="N1054" s="53" t="s">
        <v>1817</v>
      </c>
      <c r="O1054" s="53" t="s">
        <v>1818</v>
      </c>
      <c r="P1054" s="53" t="s">
        <v>1819</v>
      </c>
      <c r="Q1054" s="53" t="s">
        <v>1820</v>
      </c>
      <c r="R1054" s="53" t="s">
        <v>1821</v>
      </c>
      <c r="S1054" s="53" t="s">
        <v>1922</v>
      </c>
      <c r="T1054" s="53" t="s">
        <v>1923</v>
      </c>
      <c r="U1054" s="53" t="s">
        <v>1824</v>
      </c>
      <c r="V1054" s="53" t="s">
        <v>1825</v>
      </c>
      <c r="W1054" s="53" t="s">
        <v>1856</v>
      </c>
      <c r="X1054" s="53" t="s">
        <v>1857</v>
      </c>
      <c r="Y1054" s="53" t="s">
        <v>1827</v>
      </c>
      <c r="Z1054" s="53">
        <v>3250.89</v>
      </c>
      <c r="AA1054" s="53">
        <v>3250.89</v>
      </c>
      <c r="AB1054" s="53">
        <v>0</v>
      </c>
      <c r="AC1054" s="53">
        <v>3250.89</v>
      </c>
      <c r="AD1054" s="53">
        <v>0</v>
      </c>
      <c r="AE1054" s="53">
        <v>0</v>
      </c>
      <c r="AF1054" s="53" t="s">
        <v>1828</v>
      </c>
      <c r="AG1054" s="53" t="s">
        <v>1904</v>
      </c>
      <c r="AH1054" s="53" t="s">
        <v>1905</v>
      </c>
      <c r="AI1054" s="53" t="s">
        <v>1829</v>
      </c>
      <c r="AJ1054" s="53" t="s">
        <v>1824</v>
      </c>
      <c r="AK1054" s="53" t="s">
        <v>496</v>
      </c>
      <c r="AL1054" s="53" t="s">
        <v>1830</v>
      </c>
      <c r="AM1054" s="53" t="s">
        <v>1831</v>
      </c>
      <c r="AN1054" s="53" t="s">
        <v>220</v>
      </c>
      <c r="AO1054" s="53" t="s">
        <v>483</v>
      </c>
    </row>
    <row r="1055" spans="1:41" x14ac:dyDescent="0.25">
      <c r="A1055" s="53" t="s">
        <v>18</v>
      </c>
      <c r="B1055" s="53" t="s">
        <v>1984</v>
      </c>
      <c r="C1055" s="53" t="s">
        <v>1985</v>
      </c>
      <c r="D1055" s="53" t="s">
        <v>1903</v>
      </c>
      <c r="E1055" s="53" t="s">
        <v>220</v>
      </c>
      <c r="F1055" s="53" t="s">
        <v>775</v>
      </c>
      <c r="G1055" s="53" t="s">
        <v>1813</v>
      </c>
      <c r="H1055" s="53" t="s">
        <v>775</v>
      </c>
      <c r="I1055" s="53" t="s">
        <v>1813</v>
      </c>
      <c r="J1055" s="53" t="s">
        <v>1904</v>
      </c>
      <c r="K1055" s="53" t="s">
        <v>1905</v>
      </c>
      <c r="L1055" s="53" t="s">
        <v>1926</v>
      </c>
      <c r="M1055" s="53" t="s">
        <v>1816</v>
      </c>
      <c r="N1055" s="53" t="s">
        <v>1817</v>
      </c>
      <c r="O1055" s="53" t="s">
        <v>1818</v>
      </c>
      <c r="P1055" s="53" t="s">
        <v>1819</v>
      </c>
      <c r="Q1055" s="53" t="s">
        <v>1820</v>
      </c>
      <c r="R1055" s="53" t="s">
        <v>1821</v>
      </c>
      <c r="S1055" s="53" t="s">
        <v>1986</v>
      </c>
      <c r="T1055" s="53" t="s">
        <v>1987</v>
      </c>
      <c r="U1055" s="53" t="s">
        <v>1824</v>
      </c>
      <c r="V1055" s="53" t="s">
        <v>1825</v>
      </c>
      <c r="W1055" s="53" t="s">
        <v>1826</v>
      </c>
      <c r="X1055" s="53" t="s">
        <v>1825</v>
      </c>
      <c r="Y1055" s="53" t="s">
        <v>1827</v>
      </c>
      <c r="Z1055" s="53">
        <v>38.880000000000003</v>
      </c>
      <c r="AA1055" s="53">
        <v>38.880000000000003</v>
      </c>
      <c r="AB1055" s="53">
        <v>0</v>
      </c>
      <c r="AC1055" s="53">
        <v>38.880000000000003</v>
      </c>
      <c r="AD1055" s="53">
        <v>0</v>
      </c>
      <c r="AE1055" s="53">
        <v>0</v>
      </c>
      <c r="AF1055" s="53" t="s">
        <v>1828</v>
      </c>
      <c r="AG1055" s="53" t="s">
        <v>1904</v>
      </c>
      <c r="AH1055" s="53" t="s">
        <v>1905</v>
      </c>
      <c r="AI1055" s="53" t="s">
        <v>1829</v>
      </c>
      <c r="AJ1055" s="53" t="s">
        <v>1824</v>
      </c>
      <c r="AK1055" s="53" t="s">
        <v>496</v>
      </c>
      <c r="AL1055" s="53" t="s">
        <v>1830</v>
      </c>
      <c r="AM1055" s="53" t="s">
        <v>1831</v>
      </c>
      <c r="AN1055" s="53" t="s">
        <v>220</v>
      </c>
      <c r="AO1055" s="53" t="s">
        <v>483</v>
      </c>
    </row>
    <row r="1056" spans="1:41" x14ac:dyDescent="0.25">
      <c r="A1056" s="53" t="s">
        <v>18</v>
      </c>
      <c r="B1056" s="53" t="s">
        <v>1984</v>
      </c>
      <c r="C1056" s="53" t="s">
        <v>1985</v>
      </c>
      <c r="D1056" s="53" t="s">
        <v>1903</v>
      </c>
      <c r="E1056" s="53" t="s">
        <v>220</v>
      </c>
      <c r="F1056" s="53" t="s">
        <v>775</v>
      </c>
      <c r="G1056" s="53" t="s">
        <v>1813</v>
      </c>
      <c r="H1056" s="53" t="s">
        <v>775</v>
      </c>
      <c r="I1056" s="53" t="s">
        <v>1813</v>
      </c>
      <c r="J1056" s="53" t="s">
        <v>1904</v>
      </c>
      <c r="K1056" s="53" t="s">
        <v>1905</v>
      </c>
      <c r="L1056" s="53" t="s">
        <v>1926</v>
      </c>
      <c r="M1056" s="53" t="s">
        <v>1816</v>
      </c>
      <c r="N1056" s="53" t="s">
        <v>1817</v>
      </c>
      <c r="O1056" s="53" t="s">
        <v>1818</v>
      </c>
      <c r="P1056" s="53" t="s">
        <v>1819</v>
      </c>
      <c r="Q1056" s="53" t="s">
        <v>1820</v>
      </c>
      <c r="R1056" s="53" t="s">
        <v>1821</v>
      </c>
      <c r="S1056" s="53" t="s">
        <v>1986</v>
      </c>
      <c r="T1056" s="53" t="s">
        <v>1987</v>
      </c>
      <c r="U1056" s="53" t="s">
        <v>1824</v>
      </c>
      <c r="V1056" s="53" t="s">
        <v>1825</v>
      </c>
      <c r="W1056" s="53" t="s">
        <v>1832</v>
      </c>
      <c r="X1056" s="53" t="s">
        <v>1825</v>
      </c>
      <c r="Y1056" s="53" t="s">
        <v>1827</v>
      </c>
      <c r="Z1056" s="53">
        <v>1252.42</v>
      </c>
      <c r="AA1056" s="53">
        <v>1252.42</v>
      </c>
      <c r="AB1056" s="53">
        <v>0</v>
      </c>
      <c r="AC1056" s="53">
        <v>1252.42</v>
      </c>
      <c r="AD1056" s="53">
        <v>0</v>
      </c>
      <c r="AE1056" s="53">
        <v>0</v>
      </c>
      <c r="AF1056" s="53" t="s">
        <v>1828</v>
      </c>
      <c r="AG1056" s="53" t="s">
        <v>1904</v>
      </c>
      <c r="AH1056" s="53" t="s">
        <v>1905</v>
      </c>
      <c r="AI1056" s="53" t="s">
        <v>1829</v>
      </c>
      <c r="AJ1056" s="53" t="s">
        <v>1824</v>
      </c>
      <c r="AK1056" s="53" t="s">
        <v>496</v>
      </c>
      <c r="AL1056" s="53" t="s">
        <v>1830</v>
      </c>
      <c r="AM1056" s="53" t="s">
        <v>1831</v>
      </c>
      <c r="AN1056" s="53" t="s">
        <v>220</v>
      </c>
      <c r="AO1056" s="53" t="s">
        <v>483</v>
      </c>
    </row>
    <row r="1057" spans="1:41" x14ac:dyDescent="0.25">
      <c r="A1057" s="53" t="s">
        <v>18</v>
      </c>
      <c r="B1057" s="53" t="s">
        <v>1984</v>
      </c>
      <c r="C1057" s="53" t="s">
        <v>1985</v>
      </c>
      <c r="D1057" s="53" t="s">
        <v>1903</v>
      </c>
      <c r="E1057" s="53" t="s">
        <v>220</v>
      </c>
      <c r="F1057" s="53" t="s">
        <v>775</v>
      </c>
      <c r="G1057" s="53" t="s">
        <v>1813</v>
      </c>
      <c r="H1057" s="53" t="s">
        <v>775</v>
      </c>
      <c r="I1057" s="53" t="s">
        <v>1813</v>
      </c>
      <c r="J1057" s="53" t="s">
        <v>1904</v>
      </c>
      <c r="K1057" s="53" t="s">
        <v>1905</v>
      </c>
      <c r="L1057" s="53" t="s">
        <v>1926</v>
      </c>
      <c r="M1057" s="53" t="s">
        <v>1816</v>
      </c>
      <c r="N1057" s="53" t="s">
        <v>1817</v>
      </c>
      <c r="O1057" s="53" t="s">
        <v>1818</v>
      </c>
      <c r="P1057" s="53" t="s">
        <v>1819</v>
      </c>
      <c r="Q1057" s="53" t="s">
        <v>1820</v>
      </c>
      <c r="R1057" s="53" t="s">
        <v>1821</v>
      </c>
      <c r="S1057" s="53" t="s">
        <v>1986</v>
      </c>
      <c r="T1057" s="53" t="s">
        <v>1987</v>
      </c>
      <c r="U1057" s="53" t="s">
        <v>1824</v>
      </c>
      <c r="V1057" s="53" t="s">
        <v>1825</v>
      </c>
      <c r="W1057" s="53" t="s">
        <v>1833</v>
      </c>
      <c r="X1057" s="53" t="s">
        <v>1835</v>
      </c>
      <c r="Y1057" s="53" t="s">
        <v>1827</v>
      </c>
      <c r="Z1057" s="53">
        <v>160.13999999999999</v>
      </c>
      <c r="AA1057" s="53">
        <v>160.13999999999999</v>
      </c>
      <c r="AB1057" s="53">
        <v>0</v>
      </c>
      <c r="AC1057" s="53">
        <v>160.13999999999999</v>
      </c>
      <c r="AD1057" s="53">
        <v>0</v>
      </c>
      <c r="AE1057" s="53">
        <v>0</v>
      </c>
      <c r="AF1057" s="53" t="s">
        <v>1828</v>
      </c>
      <c r="AG1057" s="53" t="s">
        <v>1904</v>
      </c>
      <c r="AH1057" s="53" t="s">
        <v>1905</v>
      </c>
      <c r="AI1057" s="53" t="s">
        <v>1829</v>
      </c>
      <c r="AJ1057" s="53" t="s">
        <v>1824</v>
      </c>
      <c r="AK1057" s="53" t="s">
        <v>496</v>
      </c>
      <c r="AL1057" s="53" t="s">
        <v>1830</v>
      </c>
      <c r="AM1057" s="53" t="s">
        <v>1831</v>
      </c>
      <c r="AN1057" s="53" t="s">
        <v>220</v>
      </c>
      <c r="AO1057" s="53" t="s">
        <v>483</v>
      </c>
    </row>
    <row r="1058" spans="1:41" x14ac:dyDescent="0.25">
      <c r="A1058" s="53" t="s">
        <v>18</v>
      </c>
      <c r="B1058" s="53" t="s">
        <v>1984</v>
      </c>
      <c r="C1058" s="53" t="s">
        <v>1985</v>
      </c>
      <c r="D1058" s="53" t="s">
        <v>1903</v>
      </c>
      <c r="E1058" s="53" t="s">
        <v>220</v>
      </c>
      <c r="F1058" s="53" t="s">
        <v>775</v>
      </c>
      <c r="G1058" s="53" t="s">
        <v>1813</v>
      </c>
      <c r="H1058" s="53" t="s">
        <v>775</v>
      </c>
      <c r="I1058" s="53" t="s">
        <v>1813</v>
      </c>
      <c r="J1058" s="53" t="s">
        <v>1904</v>
      </c>
      <c r="K1058" s="53" t="s">
        <v>1905</v>
      </c>
      <c r="L1058" s="53" t="s">
        <v>1926</v>
      </c>
      <c r="M1058" s="53" t="s">
        <v>1816</v>
      </c>
      <c r="N1058" s="53" t="s">
        <v>1817</v>
      </c>
      <c r="O1058" s="53" t="s">
        <v>1818</v>
      </c>
      <c r="P1058" s="53" t="s">
        <v>1819</v>
      </c>
      <c r="Q1058" s="53" t="s">
        <v>1820</v>
      </c>
      <c r="R1058" s="53" t="s">
        <v>1821</v>
      </c>
      <c r="S1058" s="53" t="s">
        <v>1986</v>
      </c>
      <c r="T1058" s="53" t="s">
        <v>1987</v>
      </c>
      <c r="U1058" s="53" t="s">
        <v>1824</v>
      </c>
      <c r="V1058" s="53" t="s">
        <v>1825</v>
      </c>
      <c r="W1058" s="53" t="s">
        <v>1838</v>
      </c>
      <c r="X1058" s="53" t="s">
        <v>1825</v>
      </c>
      <c r="Y1058" s="53" t="s">
        <v>1827</v>
      </c>
      <c r="Z1058" s="53">
        <v>25.8</v>
      </c>
      <c r="AA1058" s="53">
        <v>25.8</v>
      </c>
      <c r="AB1058" s="53">
        <v>0</v>
      </c>
      <c r="AC1058" s="53">
        <v>25.8</v>
      </c>
      <c r="AD1058" s="53">
        <v>0</v>
      </c>
      <c r="AE1058" s="53">
        <v>0</v>
      </c>
      <c r="AF1058" s="53" t="s">
        <v>1828</v>
      </c>
      <c r="AG1058" s="53" t="s">
        <v>1904</v>
      </c>
      <c r="AH1058" s="53" t="s">
        <v>1905</v>
      </c>
      <c r="AI1058" s="53" t="s">
        <v>1829</v>
      </c>
      <c r="AJ1058" s="53" t="s">
        <v>1824</v>
      </c>
      <c r="AK1058" s="53" t="s">
        <v>496</v>
      </c>
      <c r="AL1058" s="53" t="s">
        <v>1830</v>
      </c>
      <c r="AM1058" s="53" t="s">
        <v>1831</v>
      </c>
      <c r="AN1058" s="53" t="s">
        <v>220</v>
      </c>
      <c r="AO1058" s="53" t="s">
        <v>483</v>
      </c>
    </row>
    <row r="1059" spans="1:41" x14ac:dyDescent="0.25">
      <c r="A1059" s="53" t="s">
        <v>18</v>
      </c>
      <c r="B1059" s="53" t="s">
        <v>1924</v>
      </c>
      <c r="C1059" s="53" t="s">
        <v>1925</v>
      </c>
      <c r="D1059" s="53" t="s">
        <v>1903</v>
      </c>
      <c r="E1059" s="53" t="s">
        <v>220</v>
      </c>
      <c r="F1059" s="53" t="s">
        <v>775</v>
      </c>
      <c r="G1059" s="53" t="s">
        <v>1813</v>
      </c>
      <c r="H1059" s="53" t="s">
        <v>775</v>
      </c>
      <c r="I1059" s="53" t="s">
        <v>1813</v>
      </c>
      <c r="J1059" s="53" t="s">
        <v>1904</v>
      </c>
      <c r="K1059" s="53" t="s">
        <v>1905</v>
      </c>
      <c r="L1059" s="53" t="s">
        <v>1926</v>
      </c>
      <c r="M1059" s="53" t="s">
        <v>1816</v>
      </c>
      <c r="N1059" s="53" t="s">
        <v>1817</v>
      </c>
      <c r="O1059" s="53" t="s">
        <v>1818</v>
      </c>
      <c r="P1059" s="53" t="s">
        <v>1819</v>
      </c>
      <c r="Q1059" s="53" t="s">
        <v>1820</v>
      </c>
      <c r="R1059" s="53" t="s">
        <v>1821</v>
      </c>
      <c r="S1059" s="53" t="s">
        <v>1927</v>
      </c>
      <c r="T1059" s="53" t="s">
        <v>1928</v>
      </c>
      <c r="U1059" s="53" t="s">
        <v>1824</v>
      </c>
      <c r="V1059" s="53" t="s">
        <v>1825</v>
      </c>
      <c r="W1059" s="53" t="s">
        <v>1856</v>
      </c>
      <c r="X1059" s="53" t="s">
        <v>1857</v>
      </c>
      <c r="Y1059" s="53" t="s">
        <v>1827</v>
      </c>
      <c r="Z1059" s="53">
        <v>150.19999999999999</v>
      </c>
      <c r="AA1059" s="53">
        <v>150.19999999999999</v>
      </c>
      <c r="AB1059" s="53">
        <v>0</v>
      </c>
      <c r="AC1059" s="53">
        <v>150.19999999999999</v>
      </c>
      <c r="AD1059" s="53">
        <v>0</v>
      </c>
      <c r="AE1059" s="53">
        <v>0</v>
      </c>
      <c r="AF1059" s="53" t="s">
        <v>1828</v>
      </c>
      <c r="AG1059" s="53" t="s">
        <v>1904</v>
      </c>
      <c r="AH1059" s="53" t="s">
        <v>1905</v>
      </c>
      <c r="AI1059" s="53" t="s">
        <v>1829</v>
      </c>
      <c r="AJ1059" s="53" t="s">
        <v>1824</v>
      </c>
      <c r="AK1059" s="53" t="s">
        <v>496</v>
      </c>
      <c r="AL1059" s="53" t="s">
        <v>1830</v>
      </c>
      <c r="AM1059" s="53" t="s">
        <v>1831</v>
      </c>
      <c r="AN1059" s="53" t="s">
        <v>220</v>
      </c>
      <c r="AO1059" s="53" t="s">
        <v>483</v>
      </c>
    </row>
    <row r="1060" spans="1:41" x14ac:dyDescent="0.25">
      <c r="A1060" s="53" t="s">
        <v>18</v>
      </c>
      <c r="B1060" s="53" t="s">
        <v>1972</v>
      </c>
      <c r="C1060" s="53" t="s">
        <v>1973</v>
      </c>
      <c r="D1060" s="53" t="s">
        <v>1889</v>
      </c>
      <c r="E1060" s="53" t="s">
        <v>1890</v>
      </c>
      <c r="F1060" s="53" t="s">
        <v>775</v>
      </c>
      <c r="G1060" s="53" t="s">
        <v>1813</v>
      </c>
      <c r="H1060" s="53" t="s">
        <v>775</v>
      </c>
      <c r="I1060" s="53" t="s">
        <v>1813</v>
      </c>
      <c r="J1060" s="53" t="s">
        <v>1891</v>
      </c>
      <c r="K1060" s="53" t="s">
        <v>1988</v>
      </c>
      <c r="L1060" s="53" t="s">
        <v>1974</v>
      </c>
      <c r="M1060" s="53" t="s">
        <v>1816</v>
      </c>
      <c r="N1060" s="53" t="s">
        <v>1817</v>
      </c>
      <c r="O1060" s="53" t="s">
        <v>1818</v>
      </c>
      <c r="P1060" s="53" t="s">
        <v>1819</v>
      </c>
      <c r="Q1060" s="53" t="s">
        <v>1820</v>
      </c>
      <c r="R1060" s="53" t="s">
        <v>1821</v>
      </c>
      <c r="S1060" s="53" t="s">
        <v>1975</v>
      </c>
      <c r="T1060" s="53" t="s">
        <v>1976</v>
      </c>
      <c r="U1060" s="53" t="s">
        <v>1824</v>
      </c>
      <c r="V1060" s="53" t="s">
        <v>1825</v>
      </c>
      <c r="W1060" s="53" t="s">
        <v>1832</v>
      </c>
      <c r="X1060" s="53" t="s">
        <v>1825</v>
      </c>
      <c r="Y1060" s="53" t="s">
        <v>1827</v>
      </c>
      <c r="Z1060" s="53">
        <v>3718.18</v>
      </c>
      <c r="AA1060" s="53">
        <v>3718.18</v>
      </c>
      <c r="AB1060" s="53">
        <v>0</v>
      </c>
      <c r="AC1060" s="53">
        <v>3718.18</v>
      </c>
      <c r="AD1060" s="53">
        <v>0</v>
      </c>
      <c r="AE1060" s="53">
        <v>0</v>
      </c>
      <c r="AF1060" s="53" t="s">
        <v>1828</v>
      </c>
      <c r="AG1060" s="53" t="s">
        <v>1891</v>
      </c>
      <c r="AH1060" s="53" t="s">
        <v>1892</v>
      </c>
      <c r="AI1060" s="53" t="s">
        <v>1829</v>
      </c>
      <c r="AJ1060" s="53" t="s">
        <v>1824</v>
      </c>
      <c r="AK1060" s="53" t="s">
        <v>496</v>
      </c>
      <c r="AL1060" s="53" t="s">
        <v>1830</v>
      </c>
      <c r="AM1060" s="53" t="s">
        <v>1831</v>
      </c>
      <c r="AN1060" s="53" t="s">
        <v>1769</v>
      </c>
      <c r="AO1060" s="53" t="s">
        <v>641</v>
      </c>
    </row>
    <row r="1061" spans="1:41" x14ac:dyDescent="0.25">
      <c r="A1061" s="53" t="s">
        <v>18</v>
      </c>
      <c r="B1061" s="53" t="s">
        <v>1972</v>
      </c>
      <c r="C1061" s="53" t="s">
        <v>1973</v>
      </c>
      <c r="D1061" s="53" t="s">
        <v>1889</v>
      </c>
      <c r="E1061" s="53" t="s">
        <v>1890</v>
      </c>
      <c r="F1061" s="53" t="s">
        <v>775</v>
      </c>
      <c r="G1061" s="53" t="s">
        <v>1813</v>
      </c>
      <c r="H1061" s="53" t="s">
        <v>775</v>
      </c>
      <c r="I1061" s="53" t="s">
        <v>1813</v>
      </c>
      <c r="J1061" s="53" t="s">
        <v>1891</v>
      </c>
      <c r="K1061" s="53" t="s">
        <v>1988</v>
      </c>
      <c r="L1061" s="53" t="s">
        <v>1974</v>
      </c>
      <c r="M1061" s="53" t="s">
        <v>1816</v>
      </c>
      <c r="N1061" s="53" t="s">
        <v>1817</v>
      </c>
      <c r="O1061" s="53" t="s">
        <v>1818</v>
      </c>
      <c r="P1061" s="53" t="s">
        <v>1819</v>
      </c>
      <c r="Q1061" s="53" t="s">
        <v>1820</v>
      </c>
      <c r="R1061" s="53" t="s">
        <v>1821</v>
      </c>
      <c r="S1061" s="53" t="s">
        <v>1975</v>
      </c>
      <c r="T1061" s="53" t="s">
        <v>1976</v>
      </c>
      <c r="U1061" s="53" t="s">
        <v>1824</v>
      </c>
      <c r="V1061" s="53" t="s">
        <v>1825</v>
      </c>
      <c r="W1061" s="53" t="s">
        <v>1833</v>
      </c>
      <c r="X1061" s="53" t="s">
        <v>1835</v>
      </c>
      <c r="Y1061" s="53" t="s">
        <v>1827</v>
      </c>
      <c r="Z1061" s="53">
        <v>2.4900000000000002</v>
      </c>
      <c r="AA1061" s="53">
        <v>2.4900000000000002</v>
      </c>
      <c r="AB1061" s="53">
        <v>0</v>
      </c>
      <c r="AC1061" s="53">
        <v>2.4900000000000002</v>
      </c>
      <c r="AD1061" s="53">
        <v>0</v>
      </c>
      <c r="AE1061" s="53">
        <v>0</v>
      </c>
      <c r="AF1061" s="53" t="s">
        <v>1828</v>
      </c>
      <c r="AG1061" s="53" t="s">
        <v>1891</v>
      </c>
      <c r="AH1061" s="53" t="s">
        <v>1892</v>
      </c>
      <c r="AI1061" s="53" t="s">
        <v>1829</v>
      </c>
      <c r="AJ1061" s="53" t="s">
        <v>1824</v>
      </c>
      <c r="AK1061" s="53" t="s">
        <v>496</v>
      </c>
      <c r="AL1061" s="53" t="s">
        <v>1830</v>
      </c>
      <c r="AM1061" s="53" t="s">
        <v>1831</v>
      </c>
      <c r="AN1061" s="53" t="s">
        <v>1769</v>
      </c>
      <c r="AO1061" s="53" t="s">
        <v>641</v>
      </c>
    </row>
    <row r="1062" spans="1:41" x14ac:dyDescent="0.25">
      <c r="A1062" s="53" t="s">
        <v>18</v>
      </c>
      <c r="B1062" s="53" t="s">
        <v>2016</v>
      </c>
      <c r="C1062" s="53" t="s">
        <v>2017</v>
      </c>
      <c r="D1062" s="53" t="s">
        <v>1991</v>
      </c>
      <c r="E1062" s="53" t="s">
        <v>1992</v>
      </c>
      <c r="F1062" s="53" t="s">
        <v>775</v>
      </c>
      <c r="G1062" s="53" t="s">
        <v>1813</v>
      </c>
      <c r="H1062" s="53" t="s">
        <v>775</v>
      </c>
      <c r="I1062" s="53" t="s">
        <v>1813</v>
      </c>
      <c r="J1062" s="53" t="s">
        <v>1891</v>
      </c>
      <c r="K1062" s="53" t="s">
        <v>1892</v>
      </c>
      <c r="L1062" s="53" t="s">
        <v>2018</v>
      </c>
      <c r="M1062" s="53" t="s">
        <v>1816</v>
      </c>
      <c r="N1062" s="53" t="s">
        <v>1817</v>
      </c>
      <c r="O1062" s="53" t="s">
        <v>1818</v>
      </c>
      <c r="P1062" s="53" t="s">
        <v>1819</v>
      </c>
      <c r="Q1062" s="53" t="s">
        <v>1820</v>
      </c>
      <c r="R1062" s="53" t="s">
        <v>1821</v>
      </c>
      <c r="S1062" s="53" t="s">
        <v>2019</v>
      </c>
      <c r="T1062" s="53" t="s">
        <v>2020</v>
      </c>
      <c r="U1062" s="53" t="s">
        <v>1824</v>
      </c>
      <c r="V1062" s="53" t="s">
        <v>1825</v>
      </c>
      <c r="W1062" s="53" t="s">
        <v>1832</v>
      </c>
      <c r="X1062" s="53" t="s">
        <v>1825</v>
      </c>
      <c r="Y1062" s="53" t="s">
        <v>1827</v>
      </c>
      <c r="Z1062" s="53">
        <v>5194.12</v>
      </c>
      <c r="AA1062" s="53">
        <v>5194.12</v>
      </c>
      <c r="AB1062" s="53">
        <v>0</v>
      </c>
      <c r="AC1062" s="53">
        <v>5194.12</v>
      </c>
      <c r="AD1062" s="53">
        <v>0</v>
      </c>
      <c r="AE1062" s="53">
        <v>0</v>
      </c>
      <c r="AF1062" s="53" t="s">
        <v>1828</v>
      </c>
      <c r="AG1062" s="53" t="s">
        <v>1891</v>
      </c>
      <c r="AH1062" s="53" t="s">
        <v>1892</v>
      </c>
      <c r="AI1062" s="53" t="s">
        <v>1829</v>
      </c>
      <c r="AJ1062" s="53" t="s">
        <v>1824</v>
      </c>
      <c r="AK1062" s="53" t="s">
        <v>496</v>
      </c>
      <c r="AL1062" s="53" t="s">
        <v>1830</v>
      </c>
      <c r="AM1062" s="53" t="s">
        <v>1831</v>
      </c>
      <c r="AN1062" s="53" t="s">
        <v>1769</v>
      </c>
      <c r="AO1062" s="53" t="s">
        <v>641</v>
      </c>
    </row>
    <row r="1063" spans="1:41" x14ac:dyDescent="0.25">
      <c r="A1063" s="53" t="s">
        <v>18</v>
      </c>
      <c r="B1063" s="53" t="s">
        <v>2016</v>
      </c>
      <c r="C1063" s="53" t="s">
        <v>2017</v>
      </c>
      <c r="D1063" s="53" t="s">
        <v>1991</v>
      </c>
      <c r="E1063" s="53" t="s">
        <v>1992</v>
      </c>
      <c r="F1063" s="53" t="s">
        <v>775</v>
      </c>
      <c r="G1063" s="53" t="s">
        <v>1813</v>
      </c>
      <c r="H1063" s="53" t="s">
        <v>775</v>
      </c>
      <c r="I1063" s="53" t="s">
        <v>1813</v>
      </c>
      <c r="J1063" s="53" t="s">
        <v>1891</v>
      </c>
      <c r="K1063" s="53" t="s">
        <v>1892</v>
      </c>
      <c r="L1063" s="53" t="s">
        <v>2018</v>
      </c>
      <c r="M1063" s="53" t="s">
        <v>1816</v>
      </c>
      <c r="N1063" s="53" t="s">
        <v>1817</v>
      </c>
      <c r="O1063" s="53" t="s">
        <v>1818</v>
      </c>
      <c r="P1063" s="53" t="s">
        <v>1819</v>
      </c>
      <c r="Q1063" s="53" t="s">
        <v>1820</v>
      </c>
      <c r="R1063" s="53" t="s">
        <v>1821</v>
      </c>
      <c r="S1063" s="53" t="s">
        <v>2019</v>
      </c>
      <c r="T1063" s="53" t="s">
        <v>2020</v>
      </c>
      <c r="U1063" s="53" t="s">
        <v>1824</v>
      </c>
      <c r="V1063" s="53" t="s">
        <v>1825</v>
      </c>
      <c r="W1063" s="53" t="s">
        <v>1833</v>
      </c>
      <c r="X1063" s="53" t="s">
        <v>1835</v>
      </c>
      <c r="Y1063" s="53" t="s">
        <v>1827</v>
      </c>
      <c r="Z1063" s="53">
        <v>0.15</v>
      </c>
      <c r="AA1063" s="53">
        <v>0.15</v>
      </c>
      <c r="AB1063" s="53">
        <v>0</v>
      </c>
      <c r="AC1063" s="53">
        <v>0.15</v>
      </c>
      <c r="AD1063" s="53">
        <v>0</v>
      </c>
      <c r="AE1063" s="53">
        <v>0</v>
      </c>
      <c r="AF1063" s="53" t="s">
        <v>1828</v>
      </c>
      <c r="AG1063" s="53" t="s">
        <v>1891</v>
      </c>
      <c r="AH1063" s="53" t="s">
        <v>1892</v>
      </c>
      <c r="AI1063" s="53" t="s">
        <v>1829</v>
      </c>
      <c r="AJ1063" s="53" t="s">
        <v>1824</v>
      </c>
      <c r="AK1063" s="53" t="s">
        <v>496</v>
      </c>
      <c r="AL1063" s="53" t="s">
        <v>1830</v>
      </c>
      <c r="AM1063" s="53" t="s">
        <v>1831</v>
      </c>
      <c r="AN1063" s="53" t="s">
        <v>1769</v>
      </c>
      <c r="AO1063" s="53" t="s">
        <v>641</v>
      </c>
    </row>
    <row r="1064" spans="1:41" x14ac:dyDescent="0.25">
      <c r="A1064" s="53" t="s">
        <v>18</v>
      </c>
      <c r="B1064" s="53" t="s">
        <v>2021</v>
      </c>
      <c r="C1064" s="53" t="s">
        <v>2022</v>
      </c>
      <c r="D1064" s="53" t="s">
        <v>1991</v>
      </c>
      <c r="E1064" s="53" t="s">
        <v>1992</v>
      </c>
      <c r="F1064" s="53" t="s">
        <v>775</v>
      </c>
      <c r="G1064" s="53" t="s">
        <v>1813</v>
      </c>
      <c r="H1064" s="53" t="s">
        <v>775</v>
      </c>
      <c r="I1064" s="53" t="s">
        <v>1813</v>
      </c>
      <c r="J1064" s="53" t="s">
        <v>1891</v>
      </c>
      <c r="K1064" s="53" t="s">
        <v>1892</v>
      </c>
      <c r="L1064" s="53" t="s">
        <v>2023</v>
      </c>
      <c r="M1064" s="53" t="s">
        <v>1816</v>
      </c>
      <c r="N1064" s="53" t="s">
        <v>1817</v>
      </c>
      <c r="O1064" s="53" t="s">
        <v>1818</v>
      </c>
      <c r="P1064" s="53" t="s">
        <v>1819</v>
      </c>
      <c r="Q1064" s="53" t="s">
        <v>1820</v>
      </c>
      <c r="R1064" s="53" t="s">
        <v>1821</v>
      </c>
      <c r="S1064" s="53" t="s">
        <v>2024</v>
      </c>
      <c r="T1064" s="53" t="s">
        <v>2025</v>
      </c>
      <c r="U1064" s="53" t="s">
        <v>1824</v>
      </c>
      <c r="V1064" s="53" t="s">
        <v>1825</v>
      </c>
      <c r="W1064" s="53" t="s">
        <v>1832</v>
      </c>
      <c r="X1064" s="53" t="s">
        <v>1825</v>
      </c>
      <c r="Y1064" s="53" t="s">
        <v>1827</v>
      </c>
      <c r="Z1064" s="53">
        <v>821.63</v>
      </c>
      <c r="AA1064" s="53">
        <v>821.63</v>
      </c>
      <c r="AB1064" s="53">
        <v>0</v>
      </c>
      <c r="AC1064" s="53">
        <v>821.63</v>
      </c>
      <c r="AD1064" s="53">
        <v>0</v>
      </c>
      <c r="AE1064" s="53">
        <v>0</v>
      </c>
      <c r="AF1064" s="53" t="s">
        <v>1828</v>
      </c>
      <c r="AG1064" s="53" t="s">
        <v>1891</v>
      </c>
      <c r="AH1064" s="53" t="s">
        <v>1892</v>
      </c>
      <c r="AI1064" s="53" t="s">
        <v>1829</v>
      </c>
      <c r="AJ1064" s="53" t="s">
        <v>1824</v>
      </c>
      <c r="AK1064" s="53" t="s">
        <v>496</v>
      </c>
      <c r="AL1064" s="53" t="s">
        <v>1830</v>
      </c>
      <c r="AM1064" s="53" t="s">
        <v>1831</v>
      </c>
      <c r="AN1064" s="53" t="s">
        <v>1769</v>
      </c>
      <c r="AO1064" s="53" t="s">
        <v>641</v>
      </c>
    </row>
    <row r="1065" spans="1:41" x14ac:dyDescent="0.25">
      <c r="A1065" s="53" t="s">
        <v>18</v>
      </c>
      <c r="B1065" s="53" t="s">
        <v>2021</v>
      </c>
      <c r="C1065" s="53" t="s">
        <v>2022</v>
      </c>
      <c r="D1065" s="53" t="s">
        <v>1991</v>
      </c>
      <c r="E1065" s="53" t="s">
        <v>1992</v>
      </c>
      <c r="F1065" s="53" t="s">
        <v>775</v>
      </c>
      <c r="G1065" s="53" t="s">
        <v>1813</v>
      </c>
      <c r="H1065" s="53" t="s">
        <v>775</v>
      </c>
      <c r="I1065" s="53" t="s">
        <v>1813</v>
      </c>
      <c r="J1065" s="53" t="s">
        <v>1891</v>
      </c>
      <c r="K1065" s="53" t="s">
        <v>1892</v>
      </c>
      <c r="L1065" s="53" t="s">
        <v>2023</v>
      </c>
      <c r="M1065" s="53" t="s">
        <v>1816</v>
      </c>
      <c r="N1065" s="53" t="s">
        <v>1817</v>
      </c>
      <c r="O1065" s="53" t="s">
        <v>1818</v>
      </c>
      <c r="P1065" s="53" t="s">
        <v>1819</v>
      </c>
      <c r="Q1065" s="53" t="s">
        <v>1820</v>
      </c>
      <c r="R1065" s="53" t="s">
        <v>1821</v>
      </c>
      <c r="S1065" s="53" t="s">
        <v>2024</v>
      </c>
      <c r="T1065" s="53" t="s">
        <v>2025</v>
      </c>
      <c r="U1065" s="53" t="s">
        <v>1824</v>
      </c>
      <c r="V1065" s="53" t="s">
        <v>1825</v>
      </c>
      <c r="W1065" s="53" t="s">
        <v>1833</v>
      </c>
      <c r="X1065" s="53" t="s">
        <v>1835</v>
      </c>
      <c r="Y1065" s="53" t="s">
        <v>1827</v>
      </c>
      <c r="Z1065" s="53">
        <v>1.36</v>
      </c>
      <c r="AA1065" s="53">
        <v>1.36</v>
      </c>
      <c r="AB1065" s="53">
        <v>0</v>
      </c>
      <c r="AC1065" s="53">
        <v>1.36</v>
      </c>
      <c r="AD1065" s="53">
        <v>0</v>
      </c>
      <c r="AE1065" s="53">
        <v>0</v>
      </c>
      <c r="AF1065" s="53" t="s">
        <v>1828</v>
      </c>
      <c r="AG1065" s="53" t="s">
        <v>1891</v>
      </c>
      <c r="AH1065" s="53" t="s">
        <v>1892</v>
      </c>
      <c r="AI1065" s="53" t="s">
        <v>1829</v>
      </c>
      <c r="AJ1065" s="53" t="s">
        <v>1824</v>
      </c>
      <c r="AK1065" s="53" t="s">
        <v>496</v>
      </c>
      <c r="AL1065" s="53" t="s">
        <v>1830</v>
      </c>
      <c r="AM1065" s="53" t="s">
        <v>1831</v>
      </c>
      <c r="AN1065" s="53" t="s">
        <v>1769</v>
      </c>
      <c r="AO1065" s="53" t="s">
        <v>641</v>
      </c>
    </row>
    <row r="1066" spans="1:41" x14ac:dyDescent="0.25">
      <c r="A1066" s="53" t="s">
        <v>18</v>
      </c>
      <c r="B1066" s="53" t="s">
        <v>1929</v>
      </c>
      <c r="C1066" s="53" t="s">
        <v>1930</v>
      </c>
      <c r="D1066" s="53" t="s">
        <v>1931</v>
      </c>
      <c r="E1066" s="53" t="s">
        <v>1932</v>
      </c>
      <c r="F1066" s="53" t="s">
        <v>775</v>
      </c>
      <c r="G1066" s="53" t="s">
        <v>1813</v>
      </c>
      <c r="H1066" s="53" t="s">
        <v>775</v>
      </c>
      <c r="I1066" s="53" t="s">
        <v>1813</v>
      </c>
      <c r="J1066" s="53" t="s">
        <v>1891</v>
      </c>
      <c r="K1066" s="53" t="s">
        <v>1933</v>
      </c>
      <c r="L1066" s="53" t="s">
        <v>1934</v>
      </c>
      <c r="M1066" s="53" t="s">
        <v>1816</v>
      </c>
      <c r="N1066" s="53" t="s">
        <v>1817</v>
      </c>
      <c r="O1066" s="53" t="s">
        <v>1818</v>
      </c>
      <c r="P1066" s="53" t="s">
        <v>1819</v>
      </c>
      <c r="Q1066" s="53" t="s">
        <v>1820</v>
      </c>
      <c r="R1066" s="53" t="s">
        <v>1821</v>
      </c>
      <c r="S1066" s="53" t="s">
        <v>1965</v>
      </c>
      <c r="T1066" s="53" t="s">
        <v>1966</v>
      </c>
      <c r="U1066" s="53" t="s">
        <v>1824</v>
      </c>
      <c r="V1066" s="53" t="s">
        <v>1825</v>
      </c>
      <c r="W1066" s="53" t="s">
        <v>1856</v>
      </c>
      <c r="X1066" s="53" t="s">
        <v>1857</v>
      </c>
      <c r="Y1066" s="53" t="s">
        <v>1827</v>
      </c>
      <c r="Z1066" s="53">
        <v>0.06</v>
      </c>
      <c r="AA1066" s="53">
        <v>0.06</v>
      </c>
      <c r="AB1066" s="53">
        <v>0</v>
      </c>
      <c r="AC1066" s="53">
        <v>0.06</v>
      </c>
      <c r="AD1066" s="53">
        <v>0</v>
      </c>
      <c r="AE1066" s="53">
        <v>0</v>
      </c>
      <c r="AF1066" s="53" t="s">
        <v>1828</v>
      </c>
      <c r="AG1066" s="53" t="s">
        <v>1891</v>
      </c>
      <c r="AH1066" s="53" t="s">
        <v>1937</v>
      </c>
      <c r="AI1066" s="53" t="s">
        <v>1829</v>
      </c>
      <c r="AJ1066" s="53" t="s">
        <v>1824</v>
      </c>
      <c r="AK1066" s="53" t="s">
        <v>496</v>
      </c>
      <c r="AL1066" s="53" t="s">
        <v>1830</v>
      </c>
      <c r="AM1066" s="53" t="s">
        <v>1831</v>
      </c>
      <c r="AN1066" s="53" t="s">
        <v>1769</v>
      </c>
      <c r="AO1066" s="53" t="s">
        <v>641</v>
      </c>
    </row>
    <row r="1067" spans="1:41" x14ac:dyDescent="0.25">
      <c r="A1067" s="53" t="s">
        <v>18</v>
      </c>
      <c r="B1067" s="53" t="s">
        <v>1929</v>
      </c>
      <c r="C1067" s="53" t="s">
        <v>1930</v>
      </c>
      <c r="D1067" s="53" t="s">
        <v>1931</v>
      </c>
      <c r="E1067" s="53" t="s">
        <v>1932</v>
      </c>
      <c r="F1067" s="53" t="s">
        <v>775</v>
      </c>
      <c r="G1067" s="53" t="s">
        <v>1813</v>
      </c>
      <c r="H1067" s="53" t="s">
        <v>775</v>
      </c>
      <c r="I1067" s="53" t="s">
        <v>1813</v>
      </c>
      <c r="J1067" s="53" t="s">
        <v>1891</v>
      </c>
      <c r="K1067" s="53" t="s">
        <v>1933</v>
      </c>
      <c r="L1067" s="53" t="s">
        <v>1934</v>
      </c>
      <c r="M1067" s="53" t="s">
        <v>1816</v>
      </c>
      <c r="N1067" s="53" t="s">
        <v>1817</v>
      </c>
      <c r="O1067" s="53" t="s">
        <v>1818</v>
      </c>
      <c r="P1067" s="53" t="s">
        <v>1819</v>
      </c>
      <c r="Q1067" s="53" t="s">
        <v>1820</v>
      </c>
      <c r="R1067" s="53" t="s">
        <v>1821</v>
      </c>
      <c r="S1067" s="53" t="s">
        <v>1935</v>
      </c>
      <c r="T1067" s="53" t="s">
        <v>1936</v>
      </c>
      <c r="U1067" s="53" t="s">
        <v>1824</v>
      </c>
      <c r="V1067" s="53" t="s">
        <v>1825</v>
      </c>
      <c r="W1067" s="53" t="s">
        <v>1826</v>
      </c>
      <c r="X1067" s="53" t="s">
        <v>1825</v>
      </c>
      <c r="Y1067" s="53" t="s">
        <v>1827</v>
      </c>
      <c r="Z1067" s="53">
        <v>38.299999999999997</v>
      </c>
      <c r="AA1067" s="53">
        <v>38.299999999999997</v>
      </c>
      <c r="AB1067" s="53">
        <v>0</v>
      </c>
      <c r="AC1067" s="53">
        <v>38.299999999999997</v>
      </c>
      <c r="AD1067" s="53">
        <v>0</v>
      </c>
      <c r="AE1067" s="53">
        <v>0</v>
      </c>
      <c r="AF1067" s="53" t="s">
        <v>1828</v>
      </c>
      <c r="AG1067" s="53" t="s">
        <v>1891</v>
      </c>
      <c r="AH1067" s="53" t="s">
        <v>1937</v>
      </c>
      <c r="AI1067" s="53" t="s">
        <v>1829</v>
      </c>
      <c r="AJ1067" s="53" t="s">
        <v>1824</v>
      </c>
      <c r="AK1067" s="53" t="s">
        <v>496</v>
      </c>
      <c r="AL1067" s="53" t="s">
        <v>1830</v>
      </c>
      <c r="AM1067" s="53" t="s">
        <v>1831</v>
      </c>
      <c r="AN1067" s="53" t="s">
        <v>1769</v>
      </c>
      <c r="AO1067" s="53" t="s">
        <v>641</v>
      </c>
    </row>
    <row r="1068" spans="1:41" x14ac:dyDescent="0.25">
      <c r="A1068" s="53" t="s">
        <v>18</v>
      </c>
      <c r="B1068" s="53" t="s">
        <v>1929</v>
      </c>
      <c r="C1068" s="53" t="s">
        <v>1930</v>
      </c>
      <c r="D1068" s="53" t="s">
        <v>1931</v>
      </c>
      <c r="E1068" s="53" t="s">
        <v>1932</v>
      </c>
      <c r="F1068" s="53" t="s">
        <v>775</v>
      </c>
      <c r="G1068" s="53" t="s">
        <v>1813</v>
      </c>
      <c r="H1068" s="53" t="s">
        <v>775</v>
      </c>
      <c r="I1068" s="53" t="s">
        <v>1813</v>
      </c>
      <c r="J1068" s="53" t="s">
        <v>1891</v>
      </c>
      <c r="K1068" s="53" t="s">
        <v>1933</v>
      </c>
      <c r="L1068" s="53" t="s">
        <v>1934</v>
      </c>
      <c r="M1068" s="53" t="s">
        <v>1816</v>
      </c>
      <c r="N1068" s="53" t="s">
        <v>1817</v>
      </c>
      <c r="O1068" s="53" t="s">
        <v>1818</v>
      </c>
      <c r="P1068" s="53" t="s">
        <v>1819</v>
      </c>
      <c r="Q1068" s="53" t="s">
        <v>1820</v>
      </c>
      <c r="R1068" s="53" t="s">
        <v>1821</v>
      </c>
      <c r="S1068" s="53" t="s">
        <v>1935</v>
      </c>
      <c r="T1068" s="53" t="s">
        <v>1936</v>
      </c>
      <c r="U1068" s="53" t="s">
        <v>1824</v>
      </c>
      <c r="V1068" s="53" t="s">
        <v>1825</v>
      </c>
      <c r="W1068" s="53" t="s">
        <v>1832</v>
      </c>
      <c r="X1068" s="53" t="s">
        <v>1825</v>
      </c>
      <c r="Y1068" s="53" t="s">
        <v>1827</v>
      </c>
      <c r="Z1068" s="53">
        <v>32.57</v>
      </c>
      <c r="AA1068" s="53">
        <v>32.57</v>
      </c>
      <c r="AB1068" s="53">
        <v>0</v>
      </c>
      <c r="AC1068" s="53">
        <v>32.57</v>
      </c>
      <c r="AD1068" s="53">
        <v>0</v>
      </c>
      <c r="AE1068" s="53">
        <v>0</v>
      </c>
      <c r="AF1068" s="53" t="s">
        <v>1828</v>
      </c>
      <c r="AG1068" s="53" t="s">
        <v>1891</v>
      </c>
      <c r="AH1068" s="53" t="s">
        <v>1937</v>
      </c>
      <c r="AI1068" s="53" t="s">
        <v>1829</v>
      </c>
      <c r="AJ1068" s="53" t="s">
        <v>1824</v>
      </c>
      <c r="AK1068" s="53" t="s">
        <v>496</v>
      </c>
      <c r="AL1068" s="53" t="s">
        <v>1830</v>
      </c>
      <c r="AM1068" s="53" t="s">
        <v>1831</v>
      </c>
      <c r="AN1068" s="53" t="s">
        <v>1769</v>
      </c>
      <c r="AO1068" s="53" t="s">
        <v>641</v>
      </c>
    </row>
    <row r="1069" spans="1:41" x14ac:dyDescent="0.25">
      <c r="A1069" s="53" t="s">
        <v>18</v>
      </c>
      <c r="B1069" s="53" t="s">
        <v>1929</v>
      </c>
      <c r="C1069" s="53" t="s">
        <v>1930</v>
      </c>
      <c r="D1069" s="53" t="s">
        <v>1931</v>
      </c>
      <c r="E1069" s="53" t="s">
        <v>1932</v>
      </c>
      <c r="F1069" s="53" t="s">
        <v>775</v>
      </c>
      <c r="G1069" s="53" t="s">
        <v>1813</v>
      </c>
      <c r="H1069" s="53" t="s">
        <v>775</v>
      </c>
      <c r="I1069" s="53" t="s">
        <v>1813</v>
      </c>
      <c r="J1069" s="53" t="s">
        <v>1891</v>
      </c>
      <c r="K1069" s="53" t="s">
        <v>1933</v>
      </c>
      <c r="L1069" s="53" t="s">
        <v>1934</v>
      </c>
      <c r="M1069" s="53" t="s">
        <v>1816</v>
      </c>
      <c r="N1069" s="53" t="s">
        <v>1817</v>
      </c>
      <c r="O1069" s="53" t="s">
        <v>1818</v>
      </c>
      <c r="P1069" s="53" t="s">
        <v>1819</v>
      </c>
      <c r="Q1069" s="53" t="s">
        <v>1820</v>
      </c>
      <c r="R1069" s="53" t="s">
        <v>1821</v>
      </c>
      <c r="S1069" s="53" t="s">
        <v>1935</v>
      </c>
      <c r="T1069" s="53" t="s">
        <v>1936</v>
      </c>
      <c r="U1069" s="53" t="s">
        <v>1824</v>
      </c>
      <c r="V1069" s="53" t="s">
        <v>1825</v>
      </c>
      <c r="W1069" s="53" t="s">
        <v>1833</v>
      </c>
      <c r="X1069" s="53" t="s">
        <v>1834</v>
      </c>
      <c r="Y1069" s="53" t="s">
        <v>1827</v>
      </c>
      <c r="Z1069" s="53">
        <v>1.38</v>
      </c>
      <c r="AA1069" s="53">
        <v>1.38</v>
      </c>
      <c r="AB1069" s="53">
        <v>0</v>
      </c>
      <c r="AC1069" s="53">
        <v>1.38</v>
      </c>
      <c r="AD1069" s="53">
        <v>0</v>
      </c>
      <c r="AE1069" s="53">
        <v>0</v>
      </c>
      <c r="AF1069" s="53" t="s">
        <v>1828</v>
      </c>
      <c r="AG1069" s="53" t="s">
        <v>1891</v>
      </c>
      <c r="AH1069" s="53" t="s">
        <v>1937</v>
      </c>
      <c r="AI1069" s="53" t="s">
        <v>1829</v>
      </c>
      <c r="AJ1069" s="53" t="s">
        <v>1824</v>
      </c>
      <c r="AK1069" s="53" t="s">
        <v>496</v>
      </c>
      <c r="AL1069" s="53" t="s">
        <v>1830</v>
      </c>
      <c r="AM1069" s="53" t="s">
        <v>1831</v>
      </c>
      <c r="AN1069" s="53" t="s">
        <v>1769</v>
      </c>
      <c r="AO1069" s="53" t="s">
        <v>641</v>
      </c>
    </row>
    <row r="1070" spans="1:41" x14ac:dyDescent="0.25">
      <c r="A1070" s="53" t="s">
        <v>18</v>
      </c>
      <c r="B1070" s="53" t="s">
        <v>1929</v>
      </c>
      <c r="C1070" s="53" t="s">
        <v>1930</v>
      </c>
      <c r="D1070" s="53" t="s">
        <v>1931</v>
      </c>
      <c r="E1070" s="53" t="s">
        <v>1932</v>
      </c>
      <c r="F1070" s="53" t="s">
        <v>775</v>
      </c>
      <c r="G1070" s="53" t="s">
        <v>1813</v>
      </c>
      <c r="H1070" s="53" t="s">
        <v>775</v>
      </c>
      <c r="I1070" s="53" t="s">
        <v>1813</v>
      </c>
      <c r="J1070" s="53" t="s">
        <v>1891</v>
      </c>
      <c r="K1070" s="53" t="s">
        <v>1933</v>
      </c>
      <c r="L1070" s="53" t="s">
        <v>1934</v>
      </c>
      <c r="M1070" s="53" t="s">
        <v>1816</v>
      </c>
      <c r="N1070" s="53" t="s">
        <v>1817</v>
      </c>
      <c r="O1070" s="53" t="s">
        <v>1818</v>
      </c>
      <c r="P1070" s="53" t="s">
        <v>1819</v>
      </c>
      <c r="Q1070" s="53" t="s">
        <v>1820</v>
      </c>
      <c r="R1070" s="53" t="s">
        <v>1821</v>
      </c>
      <c r="S1070" s="53" t="s">
        <v>1935</v>
      </c>
      <c r="T1070" s="53" t="s">
        <v>1936</v>
      </c>
      <c r="U1070" s="53" t="s">
        <v>1824</v>
      </c>
      <c r="V1070" s="53" t="s">
        <v>1825</v>
      </c>
      <c r="W1070" s="53" t="s">
        <v>1833</v>
      </c>
      <c r="X1070" s="53" t="s">
        <v>1835</v>
      </c>
      <c r="Y1070" s="53" t="s">
        <v>1827</v>
      </c>
      <c r="Z1070" s="53">
        <v>0.01</v>
      </c>
      <c r="AA1070" s="53">
        <v>0.01</v>
      </c>
      <c r="AB1070" s="53">
        <v>0</v>
      </c>
      <c r="AC1070" s="53">
        <v>0.01</v>
      </c>
      <c r="AD1070" s="53">
        <v>0</v>
      </c>
      <c r="AE1070" s="53">
        <v>0</v>
      </c>
      <c r="AF1070" s="53" t="s">
        <v>1828</v>
      </c>
      <c r="AG1070" s="53" t="s">
        <v>1891</v>
      </c>
      <c r="AH1070" s="53" t="s">
        <v>1937</v>
      </c>
      <c r="AI1070" s="53" t="s">
        <v>1829</v>
      </c>
      <c r="AJ1070" s="53" t="s">
        <v>1824</v>
      </c>
      <c r="AK1070" s="53" t="s">
        <v>496</v>
      </c>
      <c r="AL1070" s="53" t="s">
        <v>1830</v>
      </c>
      <c r="AM1070" s="53" t="s">
        <v>1831</v>
      </c>
      <c r="AN1070" s="53" t="s">
        <v>1769</v>
      </c>
      <c r="AO1070" s="53" t="s">
        <v>641</v>
      </c>
    </row>
    <row r="1071" spans="1:41" x14ac:dyDescent="0.25">
      <c r="A1071" s="53" t="s">
        <v>18</v>
      </c>
      <c r="B1071" s="53" t="s">
        <v>1929</v>
      </c>
      <c r="C1071" s="53" t="s">
        <v>1930</v>
      </c>
      <c r="D1071" s="53" t="s">
        <v>1931</v>
      </c>
      <c r="E1071" s="53" t="s">
        <v>1932</v>
      </c>
      <c r="F1071" s="53" t="s">
        <v>775</v>
      </c>
      <c r="G1071" s="53" t="s">
        <v>1813</v>
      </c>
      <c r="H1071" s="53" t="s">
        <v>775</v>
      </c>
      <c r="I1071" s="53" t="s">
        <v>1813</v>
      </c>
      <c r="J1071" s="53" t="s">
        <v>1891</v>
      </c>
      <c r="K1071" s="53" t="s">
        <v>1933</v>
      </c>
      <c r="L1071" s="53" t="s">
        <v>1934</v>
      </c>
      <c r="M1071" s="53" t="s">
        <v>1816</v>
      </c>
      <c r="N1071" s="53" t="s">
        <v>1817</v>
      </c>
      <c r="O1071" s="53" t="s">
        <v>1818</v>
      </c>
      <c r="P1071" s="53" t="s">
        <v>1819</v>
      </c>
      <c r="Q1071" s="53" t="s">
        <v>1820</v>
      </c>
      <c r="R1071" s="53" t="s">
        <v>1821</v>
      </c>
      <c r="S1071" s="53" t="s">
        <v>1935</v>
      </c>
      <c r="T1071" s="53" t="s">
        <v>1936</v>
      </c>
      <c r="U1071" s="53" t="s">
        <v>1824</v>
      </c>
      <c r="V1071" s="53" t="s">
        <v>1825</v>
      </c>
      <c r="W1071" s="53" t="s">
        <v>1837</v>
      </c>
      <c r="X1071" s="53" t="s">
        <v>1825</v>
      </c>
      <c r="Y1071" s="53" t="s">
        <v>1827</v>
      </c>
      <c r="Z1071" s="53">
        <v>26.08</v>
      </c>
      <c r="AA1071" s="53">
        <v>26.08</v>
      </c>
      <c r="AB1071" s="53">
        <v>0</v>
      </c>
      <c r="AC1071" s="53">
        <v>26.08</v>
      </c>
      <c r="AD1071" s="53">
        <v>0</v>
      </c>
      <c r="AE1071" s="53">
        <v>0</v>
      </c>
      <c r="AF1071" s="53" t="s">
        <v>1828</v>
      </c>
      <c r="AG1071" s="53" t="s">
        <v>1891</v>
      </c>
      <c r="AH1071" s="53" t="s">
        <v>1937</v>
      </c>
      <c r="AI1071" s="53" t="s">
        <v>1829</v>
      </c>
      <c r="AJ1071" s="53" t="s">
        <v>1824</v>
      </c>
      <c r="AK1071" s="53" t="s">
        <v>496</v>
      </c>
      <c r="AL1071" s="53" t="s">
        <v>1830</v>
      </c>
      <c r="AM1071" s="53" t="s">
        <v>1831</v>
      </c>
      <c r="AN1071" s="53" t="s">
        <v>1769</v>
      </c>
      <c r="AO1071" s="53" t="s">
        <v>641</v>
      </c>
    </row>
    <row r="1072" spans="1:41" x14ac:dyDescent="0.25">
      <c r="A1072" s="53" t="s">
        <v>18</v>
      </c>
      <c r="B1072" s="53" t="s">
        <v>1929</v>
      </c>
      <c r="C1072" s="53" t="s">
        <v>1930</v>
      </c>
      <c r="D1072" s="53" t="s">
        <v>1931</v>
      </c>
      <c r="E1072" s="53" t="s">
        <v>1932</v>
      </c>
      <c r="F1072" s="53" t="s">
        <v>775</v>
      </c>
      <c r="G1072" s="53" t="s">
        <v>1813</v>
      </c>
      <c r="H1072" s="53" t="s">
        <v>775</v>
      </c>
      <c r="I1072" s="53" t="s">
        <v>1813</v>
      </c>
      <c r="J1072" s="53" t="s">
        <v>1891</v>
      </c>
      <c r="K1072" s="53" t="s">
        <v>1933</v>
      </c>
      <c r="L1072" s="53" t="s">
        <v>1934</v>
      </c>
      <c r="M1072" s="53" t="s">
        <v>1816</v>
      </c>
      <c r="N1072" s="53" t="s">
        <v>1817</v>
      </c>
      <c r="O1072" s="53" t="s">
        <v>1818</v>
      </c>
      <c r="P1072" s="53" t="s">
        <v>1819</v>
      </c>
      <c r="Q1072" s="53" t="s">
        <v>1820</v>
      </c>
      <c r="R1072" s="53" t="s">
        <v>1821</v>
      </c>
      <c r="S1072" s="53" t="s">
        <v>1935</v>
      </c>
      <c r="T1072" s="53" t="s">
        <v>1936</v>
      </c>
      <c r="U1072" s="53" t="s">
        <v>1824</v>
      </c>
      <c r="V1072" s="53" t="s">
        <v>1825</v>
      </c>
      <c r="W1072" s="53" t="s">
        <v>1838</v>
      </c>
      <c r="X1072" s="53" t="s">
        <v>1825</v>
      </c>
      <c r="Y1072" s="53" t="s">
        <v>1827</v>
      </c>
      <c r="Z1072" s="53">
        <v>6.68</v>
      </c>
      <c r="AA1072" s="53">
        <v>6.68</v>
      </c>
      <c r="AB1072" s="53">
        <v>0</v>
      </c>
      <c r="AC1072" s="53">
        <v>6.68</v>
      </c>
      <c r="AD1072" s="53">
        <v>0</v>
      </c>
      <c r="AE1072" s="53">
        <v>0</v>
      </c>
      <c r="AF1072" s="53" t="s">
        <v>1828</v>
      </c>
      <c r="AG1072" s="53" t="s">
        <v>1891</v>
      </c>
      <c r="AH1072" s="53" t="s">
        <v>1937</v>
      </c>
      <c r="AI1072" s="53" t="s">
        <v>1829</v>
      </c>
      <c r="AJ1072" s="53" t="s">
        <v>1824</v>
      </c>
      <c r="AK1072" s="53" t="s">
        <v>496</v>
      </c>
      <c r="AL1072" s="53" t="s">
        <v>1830</v>
      </c>
      <c r="AM1072" s="53" t="s">
        <v>1831</v>
      </c>
      <c r="AN1072" s="53" t="s">
        <v>1769</v>
      </c>
      <c r="AO1072" s="53" t="s">
        <v>641</v>
      </c>
    </row>
    <row r="1073" spans="1:41" x14ac:dyDescent="0.25">
      <c r="A1073" s="53" t="s">
        <v>18</v>
      </c>
      <c r="B1073" s="53" t="s">
        <v>1989</v>
      </c>
      <c r="C1073" s="53" t="s">
        <v>1990</v>
      </c>
      <c r="D1073" s="53" t="s">
        <v>1991</v>
      </c>
      <c r="E1073" s="53" t="s">
        <v>1992</v>
      </c>
      <c r="F1073" s="53" t="s">
        <v>775</v>
      </c>
      <c r="G1073" s="53" t="s">
        <v>1813</v>
      </c>
      <c r="H1073" s="53" t="s">
        <v>775</v>
      </c>
      <c r="I1073" s="53" t="s">
        <v>1813</v>
      </c>
      <c r="J1073" s="53" t="s">
        <v>1891</v>
      </c>
      <c r="K1073" s="53" t="s">
        <v>1892</v>
      </c>
      <c r="L1073" s="53" t="s">
        <v>1993</v>
      </c>
      <c r="M1073" s="53" t="s">
        <v>1816</v>
      </c>
      <c r="N1073" s="53" t="s">
        <v>1817</v>
      </c>
      <c r="O1073" s="53" t="s">
        <v>1818</v>
      </c>
      <c r="P1073" s="53" t="s">
        <v>1819</v>
      </c>
      <c r="Q1073" s="53" t="s">
        <v>1820</v>
      </c>
      <c r="R1073" s="53" t="s">
        <v>1821</v>
      </c>
      <c r="S1073" s="53" t="s">
        <v>1994</v>
      </c>
      <c r="T1073" s="53" t="s">
        <v>1995</v>
      </c>
      <c r="U1073" s="53" t="s">
        <v>1824</v>
      </c>
      <c r="V1073" s="53" t="s">
        <v>1825</v>
      </c>
      <c r="W1073" s="53" t="s">
        <v>1832</v>
      </c>
      <c r="X1073" s="53" t="s">
        <v>1825</v>
      </c>
      <c r="Y1073" s="53" t="s">
        <v>1827</v>
      </c>
      <c r="Z1073" s="53">
        <v>14942.98</v>
      </c>
      <c r="AA1073" s="53">
        <v>14942.98</v>
      </c>
      <c r="AB1073" s="53">
        <v>0</v>
      </c>
      <c r="AC1073" s="53">
        <v>14942.98</v>
      </c>
      <c r="AD1073" s="53">
        <v>0</v>
      </c>
      <c r="AE1073" s="53">
        <v>0</v>
      </c>
      <c r="AF1073" s="53" t="s">
        <v>1828</v>
      </c>
      <c r="AG1073" s="53" t="s">
        <v>1891</v>
      </c>
      <c r="AH1073" s="53" t="s">
        <v>1892</v>
      </c>
      <c r="AI1073" s="53" t="s">
        <v>1829</v>
      </c>
      <c r="AJ1073" s="53" t="s">
        <v>1824</v>
      </c>
      <c r="AK1073" s="53" t="s">
        <v>496</v>
      </c>
      <c r="AL1073" s="53" t="s">
        <v>1830</v>
      </c>
      <c r="AM1073" s="53" t="s">
        <v>1831</v>
      </c>
      <c r="AN1073" s="53" t="s">
        <v>1769</v>
      </c>
      <c r="AO1073" s="53" t="s">
        <v>641</v>
      </c>
    </row>
    <row r="1074" spans="1:41" x14ac:dyDescent="0.25">
      <c r="A1074" s="53" t="s">
        <v>18</v>
      </c>
      <c r="B1074" s="53" t="s">
        <v>1989</v>
      </c>
      <c r="C1074" s="53" t="s">
        <v>1990</v>
      </c>
      <c r="D1074" s="53" t="s">
        <v>1991</v>
      </c>
      <c r="E1074" s="53" t="s">
        <v>1992</v>
      </c>
      <c r="F1074" s="53" t="s">
        <v>775</v>
      </c>
      <c r="G1074" s="53" t="s">
        <v>1813</v>
      </c>
      <c r="H1074" s="53" t="s">
        <v>775</v>
      </c>
      <c r="I1074" s="53" t="s">
        <v>1813</v>
      </c>
      <c r="J1074" s="53" t="s">
        <v>1891</v>
      </c>
      <c r="K1074" s="53" t="s">
        <v>1892</v>
      </c>
      <c r="L1074" s="53" t="s">
        <v>1993</v>
      </c>
      <c r="M1074" s="53" t="s">
        <v>1816</v>
      </c>
      <c r="N1074" s="53" t="s">
        <v>1817</v>
      </c>
      <c r="O1074" s="53" t="s">
        <v>1818</v>
      </c>
      <c r="P1074" s="53" t="s">
        <v>1819</v>
      </c>
      <c r="Q1074" s="53" t="s">
        <v>1820</v>
      </c>
      <c r="R1074" s="53" t="s">
        <v>1821</v>
      </c>
      <c r="S1074" s="53" t="s">
        <v>1994</v>
      </c>
      <c r="T1074" s="53" t="s">
        <v>1995</v>
      </c>
      <c r="U1074" s="53" t="s">
        <v>1824</v>
      </c>
      <c r="V1074" s="53" t="s">
        <v>1825</v>
      </c>
      <c r="W1074" s="53" t="s">
        <v>1833</v>
      </c>
      <c r="X1074" s="53" t="s">
        <v>1834</v>
      </c>
      <c r="Y1074" s="53" t="s">
        <v>1827</v>
      </c>
      <c r="Z1074" s="53">
        <v>57.02</v>
      </c>
      <c r="AA1074" s="53">
        <v>57.02</v>
      </c>
      <c r="AB1074" s="53">
        <v>0</v>
      </c>
      <c r="AC1074" s="53">
        <v>57.02</v>
      </c>
      <c r="AD1074" s="53">
        <v>0</v>
      </c>
      <c r="AE1074" s="53">
        <v>0</v>
      </c>
      <c r="AF1074" s="53" t="s">
        <v>1828</v>
      </c>
      <c r="AG1074" s="53" t="s">
        <v>1891</v>
      </c>
      <c r="AH1074" s="53" t="s">
        <v>1892</v>
      </c>
      <c r="AI1074" s="53" t="s">
        <v>1829</v>
      </c>
      <c r="AJ1074" s="53" t="s">
        <v>1824</v>
      </c>
      <c r="AK1074" s="53" t="s">
        <v>496</v>
      </c>
      <c r="AL1074" s="53" t="s">
        <v>1830</v>
      </c>
      <c r="AM1074" s="53" t="s">
        <v>1831</v>
      </c>
      <c r="AN1074" s="53" t="s">
        <v>1769</v>
      </c>
      <c r="AO1074" s="53" t="s">
        <v>641</v>
      </c>
    </row>
    <row r="1075" spans="1:41" x14ac:dyDescent="0.25">
      <c r="A1075" s="53" t="s">
        <v>18</v>
      </c>
      <c r="B1075" s="53" t="s">
        <v>1944</v>
      </c>
      <c r="C1075" s="53" t="s">
        <v>1945</v>
      </c>
      <c r="D1075" s="53" t="s">
        <v>1931</v>
      </c>
      <c r="E1075" s="53" t="s">
        <v>1932</v>
      </c>
      <c r="F1075" s="53" t="s">
        <v>775</v>
      </c>
      <c r="G1075" s="53" t="s">
        <v>1813</v>
      </c>
      <c r="H1075" s="53" t="s">
        <v>775</v>
      </c>
      <c r="I1075" s="53" t="s">
        <v>1813</v>
      </c>
      <c r="J1075" s="53" t="s">
        <v>1891</v>
      </c>
      <c r="K1075" s="53" t="s">
        <v>1933</v>
      </c>
      <c r="L1075" s="53" t="s">
        <v>1946</v>
      </c>
      <c r="M1075" s="53" t="s">
        <v>1816</v>
      </c>
      <c r="N1075" s="53" t="s">
        <v>1817</v>
      </c>
      <c r="O1075" s="53" t="s">
        <v>1818</v>
      </c>
      <c r="P1075" s="53" t="s">
        <v>1819</v>
      </c>
      <c r="Q1075" s="53" t="s">
        <v>1820</v>
      </c>
      <c r="R1075" s="53" t="s">
        <v>1821</v>
      </c>
      <c r="S1075" s="53" t="s">
        <v>1982</v>
      </c>
      <c r="T1075" s="53" t="s">
        <v>1983</v>
      </c>
      <c r="U1075" s="53" t="s">
        <v>1824</v>
      </c>
      <c r="V1075" s="53" t="s">
        <v>1825</v>
      </c>
      <c r="W1075" s="53" t="s">
        <v>1856</v>
      </c>
      <c r="X1075" s="53" t="s">
        <v>1857</v>
      </c>
      <c r="Y1075" s="53" t="s">
        <v>1827</v>
      </c>
      <c r="Z1075" s="53">
        <v>2.98</v>
      </c>
      <c r="AA1075" s="53">
        <v>2.98</v>
      </c>
      <c r="AB1075" s="53">
        <v>0</v>
      </c>
      <c r="AC1075" s="53">
        <v>2.98</v>
      </c>
      <c r="AD1075" s="53">
        <v>0</v>
      </c>
      <c r="AE1075" s="53">
        <v>0</v>
      </c>
      <c r="AF1075" s="53" t="s">
        <v>1949</v>
      </c>
      <c r="AG1075" s="53" t="s">
        <v>1813</v>
      </c>
      <c r="AH1075" s="53" t="s">
        <v>1813</v>
      </c>
      <c r="AI1075" s="53" t="s">
        <v>1849</v>
      </c>
      <c r="AJ1075" s="53" t="s">
        <v>1824</v>
      </c>
      <c r="AK1075" s="53" t="s">
        <v>496</v>
      </c>
      <c r="AL1075" s="53" t="s">
        <v>1830</v>
      </c>
      <c r="AM1075" s="53" t="s">
        <v>1831</v>
      </c>
      <c r="AN1075" s="53" t="s">
        <v>1769</v>
      </c>
      <c r="AO1075" s="53" t="s">
        <v>641</v>
      </c>
    </row>
    <row r="1076" spans="1:41" x14ac:dyDescent="0.25">
      <c r="A1076" s="53" t="s">
        <v>18</v>
      </c>
      <c r="B1076" s="53" t="s">
        <v>1944</v>
      </c>
      <c r="C1076" s="53" t="s">
        <v>1945</v>
      </c>
      <c r="D1076" s="53" t="s">
        <v>1931</v>
      </c>
      <c r="E1076" s="53" t="s">
        <v>1932</v>
      </c>
      <c r="F1076" s="53" t="s">
        <v>775</v>
      </c>
      <c r="G1076" s="53" t="s">
        <v>1813</v>
      </c>
      <c r="H1076" s="53" t="s">
        <v>775</v>
      </c>
      <c r="I1076" s="53" t="s">
        <v>1813</v>
      </c>
      <c r="J1076" s="53" t="s">
        <v>1891</v>
      </c>
      <c r="K1076" s="53" t="s">
        <v>1933</v>
      </c>
      <c r="L1076" s="53" t="s">
        <v>1946</v>
      </c>
      <c r="M1076" s="53" t="s">
        <v>1816</v>
      </c>
      <c r="N1076" s="53" t="s">
        <v>1817</v>
      </c>
      <c r="O1076" s="53" t="s">
        <v>1818</v>
      </c>
      <c r="P1076" s="53" t="s">
        <v>1819</v>
      </c>
      <c r="Q1076" s="53" t="s">
        <v>1820</v>
      </c>
      <c r="R1076" s="53" t="s">
        <v>1821</v>
      </c>
      <c r="S1076" s="53" t="s">
        <v>1947</v>
      </c>
      <c r="T1076" s="53" t="s">
        <v>1948</v>
      </c>
      <c r="U1076" s="53" t="s">
        <v>1824</v>
      </c>
      <c r="V1076" s="53" t="s">
        <v>1825</v>
      </c>
      <c r="W1076" s="53" t="s">
        <v>1826</v>
      </c>
      <c r="X1076" s="53" t="s">
        <v>1825</v>
      </c>
      <c r="Y1076" s="53" t="s">
        <v>1827</v>
      </c>
      <c r="Z1076" s="53">
        <v>98.97</v>
      </c>
      <c r="AA1076" s="53">
        <v>98.97</v>
      </c>
      <c r="AB1076" s="53">
        <v>0</v>
      </c>
      <c r="AC1076" s="53">
        <v>98.97</v>
      </c>
      <c r="AD1076" s="53">
        <v>0</v>
      </c>
      <c r="AE1076" s="53">
        <v>0</v>
      </c>
      <c r="AF1076" s="53" t="s">
        <v>1949</v>
      </c>
      <c r="AG1076" s="53" t="s">
        <v>1813</v>
      </c>
      <c r="AH1076" s="53" t="s">
        <v>1813</v>
      </c>
      <c r="AI1076" s="53" t="s">
        <v>1849</v>
      </c>
      <c r="AJ1076" s="53" t="s">
        <v>1824</v>
      </c>
      <c r="AK1076" s="53" t="s">
        <v>496</v>
      </c>
      <c r="AL1076" s="53" t="s">
        <v>1830</v>
      </c>
      <c r="AM1076" s="53" t="s">
        <v>1831</v>
      </c>
      <c r="AN1076" s="53" t="s">
        <v>1769</v>
      </c>
      <c r="AO1076" s="53" t="s">
        <v>641</v>
      </c>
    </row>
    <row r="1077" spans="1:41" x14ac:dyDescent="0.25">
      <c r="A1077" s="53" t="s">
        <v>18</v>
      </c>
      <c r="B1077" s="53" t="s">
        <v>1944</v>
      </c>
      <c r="C1077" s="53" t="s">
        <v>1945</v>
      </c>
      <c r="D1077" s="53" t="s">
        <v>1931</v>
      </c>
      <c r="E1077" s="53" t="s">
        <v>1932</v>
      </c>
      <c r="F1077" s="53" t="s">
        <v>775</v>
      </c>
      <c r="G1077" s="53" t="s">
        <v>1813</v>
      </c>
      <c r="H1077" s="53" t="s">
        <v>775</v>
      </c>
      <c r="I1077" s="53" t="s">
        <v>1813</v>
      </c>
      <c r="J1077" s="53" t="s">
        <v>1891</v>
      </c>
      <c r="K1077" s="53" t="s">
        <v>1933</v>
      </c>
      <c r="L1077" s="53" t="s">
        <v>1946</v>
      </c>
      <c r="M1077" s="53" t="s">
        <v>1816</v>
      </c>
      <c r="N1077" s="53" t="s">
        <v>1817</v>
      </c>
      <c r="O1077" s="53" t="s">
        <v>1818</v>
      </c>
      <c r="P1077" s="53" t="s">
        <v>1819</v>
      </c>
      <c r="Q1077" s="53" t="s">
        <v>1820</v>
      </c>
      <c r="R1077" s="53" t="s">
        <v>1821</v>
      </c>
      <c r="S1077" s="53" t="s">
        <v>1947</v>
      </c>
      <c r="T1077" s="53" t="s">
        <v>1948</v>
      </c>
      <c r="U1077" s="53" t="s">
        <v>1824</v>
      </c>
      <c r="V1077" s="53" t="s">
        <v>1825</v>
      </c>
      <c r="W1077" s="53" t="s">
        <v>1832</v>
      </c>
      <c r="X1077" s="53" t="s">
        <v>1825</v>
      </c>
      <c r="Y1077" s="53" t="s">
        <v>1827</v>
      </c>
      <c r="Z1077" s="53">
        <v>29.13</v>
      </c>
      <c r="AA1077" s="53">
        <v>29.13</v>
      </c>
      <c r="AB1077" s="53">
        <v>0</v>
      </c>
      <c r="AC1077" s="53">
        <v>29.13</v>
      </c>
      <c r="AD1077" s="53">
        <v>0</v>
      </c>
      <c r="AE1077" s="53">
        <v>0</v>
      </c>
      <c r="AF1077" s="53" t="s">
        <v>1949</v>
      </c>
      <c r="AG1077" s="53" t="s">
        <v>1813</v>
      </c>
      <c r="AH1077" s="53" t="s">
        <v>1813</v>
      </c>
      <c r="AI1077" s="53" t="s">
        <v>1849</v>
      </c>
      <c r="AJ1077" s="53" t="s">
        <v>1824</v>
      </c>
      <c r="AK1077" s="53" t="s">
        <v>496</v>
      </c>
      <c r="AL1077" s="53" t="s">
        <v>1830</v>
      </c>
      <c r="AM1077" s="53" t="s">
        <v>1831</v>
      </c>
      <c r="AN1077" s="53" t="s">
        <v>1769</v>
      </c>
      <c r="AO1077" s="53" t="s">
        <v>641</v>
      </c>
    </row>
    <row r="1078" spans="1:41" x14ac:dyDescent="0.25">
      <c r="A1078" s="53" t="s">
        <v>18</v>
      </c>
      <c r="B1078" s="53" t="s">
        <v>1944</v>
      </c>
      <c r="C1078" s="53" t="s">
        <v>1945</v>
      </c>
      <c r="D1078" s="53" t="s">
        <v>1931</v>
      </c>
      <c r="E1078" s="53" t="s">
        <v>1932</v>
      </c>
      <c r="F1078" s="53" t="s">
        <v>775</v>
      </c>
      <c r="G1078" s="53" t="s">
        <v>1813</v>
      </c>
      <c r="H1078" s="53" t="s">
        <v>775</v>
      </c>
      <c r="I1078" s="53" t="s">
        <v>1813</v>
      </c>
      <c r="J1078" s="53" t="s">
        <v>1891</v>
      </c>
      <c r="K1078" s="53" t="s">
        <v>1933</v>
      </c>
      <c r="L1078" s="53" t="s">
        <v>1946</v>
      </c>
      <c r="M1078" s="53" t="s">
        <v>1816</v>
      </c>
      <c r="N1078" s="53" t="s">
        <v>1817</v>
      </c>
      <c r="O1078" s="53" t="s">
        <v>1818</v>
      </c>
      <c r="P1078" s="53" t="s">
        <v>1819</v>
      </c>
      <c r="Q1078" s="53" t="s">
        <v>1820</v>
      </c>
      <c r="R1078" s="53" t="s">
        <v>1821</v>
      </c>
      <c r="S1078" s="53" t="s">
        <v>1947</v>
      </c>
      <c r="T1078" s="53" t="s">
        <v>1948</v>
      </c>
      <c r="U1078" s="53" t="s">
        <v>1824</v>
      </c>
      <c r="V1078" s="53" t="s">
        <v>1825</v>
      </c>
      <c r="W1078" s="53" t="s">
        <v>1833</v>
      </c>
      <c r="X1078" s="53" t="s">
        <v>1835</v>
      </c>
      <c r="Y1078" s="53" t="s">
        <v>1827</v>
      </c>
      <c r="Z1078" s="53">
        <v>0.41</v>
      </c>
      <c r="AA1078" s="53">
        <v>0.41</v>
      </c>
      <c r="AB1078" s="53">
        <v>0</v>
      </c>
      <c r="AC1078" s="53">
        <v>0.41</v>
      </c>
      <c r="AD1078" s="53">
        <v>0</v>
      </c>
      <c r="AE1078" s="53">
        <v>0</v>
      </c>
      <c r="AF1078" s="53" t="s">
        <v>1949</v>
      </c>
      <c r="AG1078" s="53" t="s">
        <v>1813</v>
      </c>
      <c r="AH1078" s="53" t="s">
        <v>1813</v>
      </c>
      <c r="AI1078" s="53" t="s">
        <v>1849</v>
      </c>
      <c r="AJ1078" s="53" t="s">
        <v>1824</v>
      </c>
      <c r="AK1078" s="53" t="s">
        <v>496</v>
      </c>
      <c r="AL1078" s="53" t="s">
        <v>1830</v>
      </c>
      <c r="AM1078" s="53" t="s">
        <v>1831</v>
      </c>
      <c r="AN1078" s="53" t="s">
        <v>1769</v>
      </c>
      <c r="AO1078" s="53" t="s">
        <v>641</v>
      </c>
    </row>
    <row r="1079" spans="1:41" x14ac:dyDescent="0.25">
      <c r="A1079" s="53" t="s">
        <v>18</v>
      </c>
      <c r="B1079" s="53" t="s">
        <v>1944</v>
      </c>
      <c r="C1079" s="53" t="s">
        <v>1945</v>
      </c>
      <c r="D1079" s="53" t="s">
        <v>1931</v>
      </c>
      <c r="E1079" s="53" t="s">
        <v>1932</v>
      </c>
      <c r="F1079" s="53" t="s">
        <v>775</v>
      </c>
      <c r="G1079" s="53" t="s">
        <v>1813</v>
      </c>
      <c r="H1079" s="53" t="s">
        <v>775</v>
      </c>
      <c r="I1079" s="53" t="s">
        <v>1813</v>
      </c>
      <c r="J1079" s="53" t="s">
        <v>1891</v>
      </c>
      <c r="K1079" s="53" t="s">
        <v>1933</v>
      </c>
      <c r="L1079" s="53" t="s">
        <v>1946</v>
      </c>
      <c r="M1079" s="53" t="s">
        <v>1816</v>
      </c>
      <c r="N1079" s="53" t="s">
        <v>1817</v>
      </c>
      <c r="O1079" s="53" t="s">
        <v>1818</v>
      </c>
      <c r="P1079" s="53" t="s">
        <v>1819</v>
      </c>
      <c r="Q1079" s="53" t="s">
        <v>1820</v>
      </c>
      <c r="R1079" s="53" t="s">
        <v>1821</v>
      </c>
      <c r="S1079" s="53" t="s">
        <v>1947</v>
      </c>
      <c r="T1079" s="53" t="s">
        <v>1948</v>
      </c>
      <c r="U1079" s="53" t="s">
        <v>1824</v>
      </c>
      <c r="V1079" s="53" t="s">
        <v>1825</v>
      </c>
      <c r="W1079" s="53" t="s">
        <v>1837</v>
      </c>
      <c r="X1079" s="53" t="s">
        <v>1825</v>
      </c>
      <c r="Y1079" s="53" t="s">
        <v>1827</v>
      </c>
      <c r="Z1079" s="53">
        <v>47.85</v>
      </c>
      <c r="AA1079" s="53">
        <v>47.85</v>
      </c>
      <c r="AB1079" s="53">
        <v>0</v>
      </c>
      <c r="AC1079" s="53">
        <v>47.85</v>
      </c>
      <c r="AD1079" s="53">
        <v>0</v>
      </c>
      <c r="AE1079" s="53">
        <v>0</v>
      </c>
      <c r="AF1079" s="53" t="s">
        <v>1949</v>
      </c>
      <c r="AG1079" s="53" t="s">
        <v>1813</v>
      </c>
      <c r="AH1079" s="53" t="s">
        <v>1813</v>
      </c>
      <c r="AI1079" s="53" t="s">
        <v>1849</v>
      </c>
      <c r="AJ1079" s="53" t="s">
        <v>1824</v>
      </c>
      <c r="AK1079" s="53" t="s">
        <v>496</v>
      </c>
      <c r="AL1079" s="53" t="s">
        <v>1830</v>
      </c>
      <c r="AM1079" s="53" t="s">
        <v>1831</v>
      </c>
      <c r="AN1079" s="53" t="s">
        <v>1769</v>
      </c>
      <c r="AO1079" s="53" t="s">
        <v>641</v>
      </c>
    </row>
    <row r="1080" spans="1:41" x14ac:dyDescent="0.25">
      <c r="A1080" s="53" t="s">
        <v>18</v>
      </c>
      <c r="B1080" s="53" t="s">
        <v>1944</v>
      </c>
      <c r="C1080" s="53" t="s">
        <v>1945</v>
      </c>
      <c r="D1080" s="53" t="s">
        <v>1931</v>
      </c>
      <c r="E1080" s="53" t="s">
        <v>1932</v>
      </c>
      <c r="F1080" s="53" t="s">
        <v>775</v>
      </c>
      <c r="G1080" s="53" t="s">
        <v>1813</v>
      </c>
      <c r="H1080" s="53" t="s">
        <v>775</v>
      </c>
      <c r="I1080" s="53" t="s">
        <v>1813</v>
      </c>
      <c r="J1080" s="53" t="s">
        <v>1891</v>
      </c>
      <c r="K1080" s="53" t="s">
        <v>1933</v>
      </c>
      <c r="L1080" s="53" t="s">
        <v>1946</v>
      </c>
      <c r="M1080" s="53" t="s">
        <v>1816</v>
      </c>
      <c r="N1080" s="53" t="s">
        <v>1817</v>
      </c>
      <c r="O1080" s="53" t="s">
        <v>1818</v>
      </c>
      <c r="P1080" s="53" t="s">
        <v>1819</v>
      </c>
      <c r="Q1080" s="53" t="s">
        <v>1820</v>
      </c>
      <c r="R1080" s="53" t="s">
        <v>1821</v>
      </c>
      <c r="S1080" s="53" t="s">
        <v>1947</v>
      </c>
      <c r="T1080" s="53" t="s">
        <v>1948</v>
      </c>
      <c r="U1080" s="53" t="s">
        <v>1824</v>
      </c>
      <c r="V1080" s="53" t="s">
        <v>1825</v>
      </c>
      <c r="W1080" s="53" t="s">
        <v>1838</v>
      </c>
      <c r="X1080" s="53" t="s">
        <v>1825</v>
      </c>
      <c r="Y1080" s="53" t="s">
        <v>1827</v>
      </c>
      <c r="Z1080" s="53">
        <v>13.45</v>
      </c>
      <c r="AA1080" s="53">
        <v>13.45</v>
      </c>
      <c r="AB1080" s="53">
        <v>0</v>
      </c>
      <c r="AC1080" s="53">
        <v>13.45</v>
      </c>
      <c r="AD1080" s="53">
        <v>0</v>
      </c>
      <c r="AE1080" s="53">
        <v>0</v>
      </c>
      <c r="AF1080" s="53" t="s">
        <v>1949</v>
      </c>
      <c r="AG1080" s="53" t="s">
        <v>1813</v>
      </c>
      <c r="AH1080" s="53" t="s">
        <v>1813</v>
      </c>
      <c r="AI1080" s="53" t="s">
        <v>1849</v>
      </c>
      <c r="AJ1080" s="53" t="s">
        <v>1824</v>
      </c>
      <c r="AK1080" s="53" t="s">
        <v>496</v>
      </c>
      <c r="AL1080" s="53" t="s">
        <v>1830</v>
      </c>
      <c r="AM1080" s="53" t="s">
        <v>1831</v>
      </c>
      <c r="AN1080" s="53" t="s">
        <v>1769</v>
      </c>
      <c r="AO1080" s="53" t="s">
        <v>641</v>
      </c>
    </row>
    <row r="1081" spans="1:41" x14ac:dyDescent="0.25">
      <c r="A1081" s="53" t="s">
        <v>17</v>
      </c>
      <c r="B1081" s="53" t="s">
        <v>1960</v>
      </c>
      <c r="C1081" s="53" t="s">
        <v>1961</v>
      </c>
      <c r="D1081" s="53" t="s">
        <v>1852</v>
      </c>
      <c r="E1081" s="53" t="s">
        <v>510</v>
      </c>
      <c r="F1081" s="53" t="s">
        <v>775</v>
      </c>
      <c r="G1081" s="53" t="s">
        <v>1813</v>
      </c>
      <c r="H1081" s="53" t="s">
        <v>775</v>
      </c>
      <c r="I1081" s="53" t="s">
        <v>1813</v>
      </c>
      <c r="J1081" s="53" t="s">
        <v>1814</v>
      </c>
      <c r="K1081" s="53" t="s">
        <v>780</v>
      </c>
      <c r="L1081" s="53" t="s">
        <v>1962</v>
      </c>
      <c r="M1081" s="53" t="s">
        <v>1816</v>
      </c>
      <c r="N1081" s="53" t="s">
        <v>1817</v>
      </c>
      <c r="O1081" s="53" t="s">
        <v>1818</v>
      </c>
      <c r="P1081" s="53" t="s">
        <v>1819</v>
      </c>
      <c r="Q1081" s="53" t="s">
        <v>1820</v>
      </c>
      <c r="R1081" s="53" t="s">
        <v>1821</v>
      </c>
      <c r="S1081" s="53" t="s">
        <v>1963</v>
      </c>
      <c r="T1081" s="53" t="s">
        <v>1964</v>
      </c>
      <c r="U1081" s="53" t="s">
        <v>1824</v>
      </c>
      <c r="V1081" s="53" t="s">
        <v>1825</v>
      </c>
      <c r="W1081" s="53" t="s">
        <v>1856</v>
      </c>
      <c r="X1081" s="53" t="s">
        <v>1857</v>
      </c>
      <c r="Y1081" s="53" t="s">
        <v>1827</v>
      </c>
      <c r="Z1081" s="53">
        <v>505.61</v>
      </c>
      <c r="AA1081" s="53">
        <v>505.61</v>
      </c>
      <c r="AB1081" s="53">
        <v>0</v>
      </c>
      <c r="AC1081" s="53">
        <v>505.61</v>
      </c>
      <c r="AD1081" s="53">
        <v>0</v>
      </c>
      <c r="AE1081" s="53">
        <v>0</v>
      </c>
      <c r="AF1081" s="53" t="s">
        <v>1828</v>
      </c>
      <c r="AG1081" s="53" t="s">
        <v>1814</v>
      </c>
      <c r="AH1081" s="53" t="s">
        <v>780</v>
      </c>
      <c r="AI1081" s="53" t="s">
        <v>1829</v>
      </c>
      <c r="AJ1081" s="53" t="s">
        <v>1824</v>
      </c>
      <c r="AK1081" s="53" t="s">
        <v>496</v>
      </c>
      <c r="AL1081" s="53" t="s">
        <v>1830</v>
      </c>
      <c r="AM1081" s="53" t="s">
        <v>1831</v>
      </c>
      <c r="AN1081" s="53" t="s">
        <v>1770</v>
      </c>
      <c r="AO1081" s="53" t="s">
        <v>641</v>
      </c>
    </row>
    <row r="1082" spans="1:41" x14ac:dyDescent="0.25">
      <c r="A1082" s="53" t="s">
        <v>17</v>
      </c>
      <c r="B1082" s="53" t="s">
        <v>1809</v>
      </c>
      <c r="C1082" s="53" t="s">
        <v>1810</v>
      </c>
      <c r="D1082" s="53" t="s">
        <v>1811</v>
      </c>
      <c r="E1082" s="53" t="s">
        <v>1812</v>
      </c>
      <c r="F1082" s="53" t="s">
        <v>775</v>
      </c>
      <c r="G1082" s="53" t="s">
        <v>1813</v>
      </c>
      <c r="H1082" s="53" t="s">
        <v>775</v>
      </c>
      <c r="I1082" s="53" t="s">
        <v>1813</v>
      </c>
      <c r="J1082" s="53" t="s">
        <v>1814</v>
      </c>
      <c r="K1082" s="53" t="s">
        <v>780</v>
      </c>
      <c r="L1082" s="53" t="s">
        <v>1815</v>
      </c>
      <c r="M1082" s="53" t="s">
        <v>1816</v>
      </c>
      <c r="N1082" s="53" t="s">
        <v>1817</v>
      </c>
      <c r="O1082" s="53" t="s">
        <v>1818</v>
      </c>
      <c r="P1082" s="53" t="s">
        <v>1819</v>
      </c>
      <c r="Q1082" s="53" t="s">
        <v>1820</v>
      </c>
      <c r="R1082" s="53" t="s">
        <v>1821</v>
      </c>
      <c r="S1082" s="53" t="s">
        <v>1822</v>
      </c>
      <c r="T1082" s="53" t="s">
        <v>1823</v>
      </c>
      <c r="U1082" s="53" t="s">
        <v>1824</v>
      </c>
      <c r="V1082" s="53" t="s">
        <v>1825</v>
      </c>
      <c r="W1082" s="53" t="s">
        <v>1826</v>
      </c>
      <c r="X1082" s="53" t="s">
        <v>1825</v>
      </c>
      <c r="Y1082" s="53" t="s">
        <v>1827</v>
      </c>
      <c r="Z1082" s="53">
        <v>325.23</v>
      </c>
      <c r="AA1082" s="53">
        <v>325.23</v>
      </c>
      <c r="AB1082" s="53">
        <v>0</v>
      </c>
      <c r="AC1082" s="53">
        <v>325.23</v>
      </c>
      <c r="AD1082" s="53">
        <v>0</v>
      </c>
      <c r="AE1082" s="53">
        <v>0</v>
      </c>
      <c r="AF1082" s="53" t="s">
        <v>1828</v>
      </c>
      <c r="AG1082" s="53" t="s">
        <v>1814</v>
      </c>
      <c r="AH1082" s="53" t="s">
        <v>780</v>
      </c>
      <c r="AI1082" s="53" t="s">
        <v>1829</v>
      </c>
      <c r="AJ1082" s="53" t="s">
        <v>1824</v>
      </c>
      <c r="AK1082" s="53" t="s">
        <v>496</v>
      </c>
      <c r="AL1082" s="53" t="s">
        <v>1830</v>
      </c>
      <c r="AM1082" s="53" t="s">
        <v>1831</v>
      </c>
      <c r="AN1082" s="53" t="s">
        <v>1770</v>
      </c>
      <c r="AO1082" s="53" t="s">
        <v>641</v>
      </c>
    </row>
    <row r="1083" spans="1:41" x14ac:dyDescent="0.25">
      <c r="A1083" s="53" t="s">
        <v>17</v>
      </c>
      <c r="B1083" s="53" t="s">
        <v>1809</v>
      </c>
      <c r="C1083" s="53" t="s">
        <v>1810</v>
      </c>
      <c r="D1083" s="53" t="s">
        <v>1811</v>
      </c>
      <c r="E1083" s="53" t="s">
        <v>1812</v>
      </c>
      <c r="F1083" s="53" t="s">
        <v>775</v>
      </c>
      <c r="G1083" s="53" t="s">
        <v>1813</v>
      </c>
      <c r="H1083" s="53" t="s">
        <v>775</v>
      </c>
      <c r="I1083" s="53" t="s">
        <v>1813</v>
      </c>
      <c r="J1083" s="53" t="s">
        <v>1814</v>
      </c>
      <c r="K1083" s="53" t="s">
        <v>780</v>
      </c>
      <c r="L1083" s="53" t="s">
        <v>1815</v>
      </c>
      <c r="M1083" s="53" t="s">
        <v>1816</v>
      </c>
      <c r="N1083" s="53" t="s">
        <v>1817</v>
      </c>
      <c r="O1083" s="53" t="s">
        <v>1818</v>
      </c>
      <c r="P1083" s="53" t="s">
        <v>1819</v>
      </c>
      <c r="Q1083" s="53" t="s">
        <v>1820</v>
      </c>
      <c r="R1083" s="53" t="s">
        <v>1821</v>
      </c>
      <c r="S1083" s="53" t="s">
        <v>1822</v>
      </c>
      <c r="T1083" s="53" t="s">
        <v>1823</v>
      </c>
      <c r="U1083" s="53" t="s">
        <v>1824</v>
      </c>
      <c r="V1083" s="53" t="s">
        <v>1825</v>
      </c>
      <c r="W1083" s="53" t="s">
        <v>1832</v>
      </c>
      <c r="X1083" s="53" t="s">
        <v>1825</v>
      </c>
      <c r="Y1083" s="53" t="s">
        <v>1827</v>
      </c>
      <c r="Z1083" s="53">
        <v>6764.53</v>
      </c>
      <c r="AA1083" s="53">
        <v>6764.53</v>
      </c>
      <c r="AB1083" s="53">
        <v>0</v>
      </c>
      <c r="AC1083" s="53">
        <v>6764.53</v>
      </c>
      <c r="AD1083" s="53">
        <v>0</v>
      </c>
      <c r="AE1083" s="53">
        <v>0</v>
      </c>
      <c r="AF1083" s="53" t="s">
        <v>1828</v>
      </c>
      <c r="AG1083" s="53" t="s">
        <v>1814</v>
      </c>
      <c r="AH1083" s="53" t="s">
        <v>780</v>
      </c>
      <c r="AI1083" s="53" t="s">
        <v>1829</v>
      </c>
      <c r="AJ1083" s="53" t="s">
        <v>1824</v>
      </c>
      <c r="AK1083" s="53" t="s">
        <v>496</v>
      </c>
      <c r="AL1083" s="53" t="s">
        <v>1830</v>
      </c>
      <c r="AM1083" s="53" t="s">
        <v>1831</v>
      </c>
      <c r="AN1083" s="53" t="s">
        <v>1770</v>
      </c>
      <c r="AO1083" s="53" t="s">
        <v>641</v>
      </c>
    </row>
    <row r="1084" spans="1:41" x14ac:dyDescent="0.25">
      <c r="A1084" s="53" t="s">
        <v>17</v>
      </c>
      <c r="B1084" s="53" t="s">
        <v>1809</v>
      </c>
      <c r="C1084" s="53" t="s">
        <v>1810</v>
      </c>
      <c r="D1084" s="53" t="s">
        <v>1811</v>
      </c>
      <c r="E1084" s="53" t="s">
        <v>1812</v>
      </c>
      <c r="F1084" s="53" t="s">
        <v>775</v>
      </c>
      <c r="G1084" s="53" t="s">
        <v>1813</v>
      </c>
      <c r="H1084" s="53" t="s">
        <v>775</v>
      </c>
      <c r="I1084" s="53" t="s">
        <v>1813</v>
      </c>
      <c r="J1084" s="53" t="s">
        <v>1814</v>
      </c>
      <c r="K1084" s="53" t="s">
        <v>780</v>
      </c>
      <c r="L1084" s="53" t="s">
        <v>1815</v>
      </c>
      <c r="M1084" s="53" t="s">
        <v>1816</v>
      </c>
      <c r="N1084" s="53" t="s">
        <v>1817</v>
      </c>
      <c r="O1084" s="53" t="s">
        <v>1818</v>
      </c>
      <c r="P1084" s="53" t="s">
        <v>1819</v>
      </c>
      <c r="Q1084" s="53" t="s">
        <v>1820</v>
      </c>
      <c r="R1084" s="53" t="s">
        <v>1821</v>
      </c>
      <c r="S1084" s="53" t="s">
        <v>1822</v>
      </c>
      <c r="T1084" s="53" t="s">
        <v>1823</v>
      </c>
      <c r="U1084" s="53" t="s">
        <v>1824</v>
      </c>
      <c r="V1084" s="53" t="s">
        <v>1825</v>
      </c>
      <c r="W1084" s="53" t="s">
        <v>1833</v>
      </c>
      <c r="X1084" s="53" t="s">
        <v>1834</v>
      </c>
      <c r="Y1084" s="53" t="s">
        <v>1827</v>
      </c>
      <c r="Z1084" s="53">
        <v>843.54</v>
      </c>
      <c r="AA1084" s="53">
        <v>843.54</v>
      </c>
      <c r="AB1084" s="53">
        <v>0</v>
      </c>
      <c r="AC1084" s="53">
        <v>843.54</v>
      </c>
      <c r="AD1084" s="53">
        <v>0</v>
      </c>
      <c r="AE1084" s="53">
        <v>0</v>
      </c>
      <c r="AF1084" s="53" t="s">
        <v>1828</v>
      </c>
      <c r="AG1084" s="53" t="s">
        <v>1814</v>
      </c>
      <c r="AH1084" s="53" t="s">
        <v>780</v>
      </c>
      <c r="AI1084" s="53" t="s">
        <v>1829</v>
      </c>
      <c r="AJ1084" s="53" t="s">
        <v>1824</v>
      </c>
      <c r="AK1084" s="53" t="s">
        <v>496</v>
      </c>
      <c r="AL1084" s="53" t="s">
        <v>1830</v>
      </c>
      <c r="AM1084" s="53" t="s">
        <v>1831</v>
      </c>
      <c r="AN1084" s="53" t="s">
        <v>1770</v>
      </c>
      <c r="AO1084" s="53" t="s">
        <v>641</v>
      </c>
    </row>
    <row r="1085" spans="1:41" x14ac:dyDescent="0.25">
      <c r="A1085" s="53" t="s">
        <v>17</v>
      </c>
      <c r="B1085" s="53" t="s">
        <v>1809</v>
      </c>
      <c r="C1085" s="53" t="s">
        <v>1810</v>
      </c>
      <c r="D1085" s="53" t="s">
        <v>1811</v>
      </c>
      <c r="E1085" s="53" t="s">
        <v>1812</v>
      </c>
      <c r="F1085" s="53" t="s">
        <v>775</v>
      </c>
      <c r="G1085" s="53" t="s">
        <v>1813</v>
      </c>
      <c r="H1085" s="53" t="s">
        <v>775</v>
      </c>
      <c r="I1085" s="53" t="s">
        <v>1813</v>
      </c>
      <c r="J1085" s="53" t="s">
        <v>1814</v>
      </c>
      <c r="K1085" s="53" t="s">
        <v>780</v>
      </c>
      <c r="L1085" s="53" t="s">
        <v>1815</v>
      </c>
      <c r="M1085" s="53" t="s">
        <v>1816</v>
      </c>
      <c r="N1085" s="53" t="s">
        <v>1817</v>
      </c>
      <c r="O1085" s="53" t="s">
        <v>1818</v>
      </c>
      <c r="P1085" s="53" t="s">
        <v>1819</v>
      </c>
      <c r="Q1085" s="53" t="s">
        <v>1820</v>
      </c>
      <c r="R1085" s="53" t="s">
        <v>1821</v>
      </c>
      <c r="S1085" s="53" t="s">
        <v>1822</v>
      </c>
      <c r="T1085" s="53" t="s">
        <v>1823</v>
      </c>
      <c r="U1085" s="53" t="s">
        <v>1824</v>
      </c>
      <c r="V1085" s="53" t="s">
        <v>1825</v>
      </c>
      <c r="W1085" s="53" t="s">
        <v>1833</v>
      </c>
      <c r="X1085" s="53" t="s">
        <v>1835</v>
      </c>
      <c r="Y1085" s="53" t="s">
        <v>1827</v>
      </c>
      <c r="Z1085" s="53">
        <v>203.91</v>
      </c>
      <c r="AA1085" s="53">
        <v>203.91</v>
      </c>
      <c r="AB1085" s="53">
        <v>0</v>
      </c>
      <c r="AC1085" s="53">
        <v>203.91</v>
      </c>
      <c r="AD1085" s="53">
        <v>0</v>
      </c>
      <c r="AE1085" s="53">
        <v>0</v>
      </c>
      <c r="AF1085" s="53" t="s">
        <v>1828</v>
      </c>
      <c r="AG1085" s="53" t="s">
        <v>1814</v>
      </c>
      <c r="AH1085" s="53" t="s">
        <v>780</v>
      </c>
      <c r="AI1085" s="53" t="s">
        <v>1829</v>
      </c>
      <c r="AJ1085" s="53" t="s">
        <v>1824</v>
      </c>
      <c r="AK1085" s="53" t="s">
        <v>496</v>
      </c>
      <c r="AL1085" s="53" t="s">
        <v>1830</v>
      </c>
      <c r="AM1085" s="53" t="s">
        <v>1831</v>
      </c>
      <c r="AN1085" s="53" t="s">
        <v>1770</v>
      </c>
      <c r="AO1085" s="53" t="s">
        <v>641</v>
      </c>
    </row>
    <row r="1086" spans="1:41" x14ac:dyDescent="0.25">
      <c r="A1086" s="53" t="s">
        <v>17</v>
      </c>
      <c r="B1086" s="53" t="s">
        <v>1809</v>
      </c>
      <c r="C1086" s="53" t="s">
        <v>1810</v>
      </c>
      <c r="D1086" s="53" t="s">
        <v>1811</v>
      </c>
      <c r="E1086" s="53" t="s">
        <v>1812</v>
      </c>
      <c r="F1086" s="53" t="s">
        <v>775</v>
      </c>
      <c r="G1086" s="53" t="s">
        <v>1813</v>
      </c>
      <c r="H1086" s="53" t="s">
        <v>775</v>
      </c>
      <c r="I1086" s="53" t="s">
        <v>1813</v>
      </c>
      <c r="J1086" s="53" t="s">
        <v>1814</v>
      </c>
      <c r="K1086" s="53" t="s">
        <v>780</v>
      </c>
      <c r="L1086" s="53" t="s">
        <v>1815</v>
      </c>
      <c r="M1086" s="53" t="s">
        <v>1816</v>
      </c>
      <c r="N1086" s="53" t="s">
        <v>1817</v>
      </c>
      <c r="O1086" s="53" t="s">
        <v>1818</v>
      </c>
      <c r="P1086" s="53" t="s">
        <v>1819</v>
      </c>
      <c r="Q1086" s="53" t="s">
        <v>1820</v>
      </c>
      <c r="R1086" s="53" t="s">
        <v>1821</v>
      </c>
      <c r="S1086" s="53" t="s">
        <v>1822</v>
      </c>
      <c r="T1086" s="53" t="s">
        <v>1823</v>
      </c>
      <c r="U1086" s="53" t="s">
        <v>1824</v>
      </c>
      <c r="V1086" s="53" t="s">
        <v>1825</v>
      </c>
      <c r="W1086" s="53" t="s">
        <v>1836</v>
      </c>
      <c r="X1086" s="53" t="s">
        <v>1825</v>
      </c>
      <c r="Y1086" s="53" t="s">
        <v>1827</v>
      </c>
      <c r="Z1086" s="53">
        <v>5.75</v>
      </c>
      <c r="AA1086" s="53">
        <v>5.75</v>
      </c>
      <c r="AB1086" s="53">
        <v>0</v>
      </c>
      <c r="AC1086" s="53">
        <v>5.75</v>
      </c>
      <c r="AD1086" s="53">
        <v>0</v>
      </c>
      <c r="AE1086" s="53">
        <v>0</v>
      </c>
      <c r="AF1086" s="53" t="s">
        <v>1828</v>
      </c>
      <c r="AG1086" s="53" t="s">
        <v>1814</v>
      </c>
      <c r="AH1086" s="53" t="s">
        <v>780</v>
      </c>
      <c r="AI1086" s="53" t="s">
        <v>1829</v>
      </c>
      <c r="AJ1086" s="53" t="s">
        <v>1824</v>
      </c>
      <c r="AK1086" s="53" t="s">
        <v>496</v>
      </c>
      <c r="AL1086" s="53" t="s">
        <v>1830</v>
      </c>
      <c r="AM1086" s="53" t="s">
        <v>1831</v>
      </c>
      <c r="AN1086" s="53" t="s">
        <v>1770</v>
      </c>
      <c r="AO1086" s="53" t="s">
        <v>641</v>
      </c>
    </row>
    <row r="1087" spans="1:41" x14ac:dyDescent="0.25">
      <c r="A1087" s="53" t="s">
        <v>17</v>
      </c>
      <c r="B1087" s="53" t="s">
        <v>1809</v>
      </c>
      <c r="C1087" s="53" t="s">
        <v>1810</v>
      </c>
      <c r="D1087" s="53" t="s">
        <v>1811</v>
      </c>
      <c r="E1087" s="53" t="s">
        <v>1812</v>
      </c>
      <c r="F1087" s="53" t="s">
        <v>775</v>
      </c>
      <c r="G1087" s="53" t="s">
        <v>1813</v>
      </c>
      <c r="H1087" s="53" t="s">
        <v>775</v>
      </c>
      <c r="I1087" s="53" t="s">
        <v>1813</v>
      </c>
      <c r="J1087" s="53" t="s">
        <v>1814</v>
      </c>
      <c r="K1087" s="53" t="s">
        <v>780</v>
      </c>
      <c r="L1087" s="53" t="s">
        <v>1815</v>
      </c>
      <c r="M1087" s="53" t="s">
        <v>1816</v>
      </c>
      <c r="N1087" s="53" t="s">
        <v>1817</v>
      </c>
      <c r="O1087" s="53" t="s">
        <v>1818</v>
      </c>
      <c r="P1087" s="53" t="s">
        <v>1819</v>
      </c>
      <c r="Q1087" s="53" t="s">
        <v>1820</v>
      </c>
      <c r="R1087" s="53" t="s">
        <v>1821</v>
      </c>
      <c r="S1087" s="53" t="s">
        <v>1822</v>
      </c>
      <c r="T1087" s="53" t="s">
        <v>1823</v>
      </c>
      <c r="U1087" s="53" t="s">
        <v>1824</v>
      </c>
      <c r="V1087" s="53" t="s">
        <v>1825</v>
      </c>
      <c r="W1087" s="53" t="s">
        <v>1837</v>
      </c>
      <c r="X1087" s="53" t="s">
        <v>1825</v>
      </c>
      <c r="Y1087" s="53" t="s">
        <v>1827</v>
      </c>
      <c r="Z1087" s="53">
        <v>487.13</v>
      </c>
      <c r="AA1087" s="53">
        <v>487.13</v>
      </c>
      <c r="AB1087" s="53">
        <v>0</v>
      </c>
      <c r="AC1087" s="53">
        <v>487.13</v>
      </c>
      <c r="AD1087" s="53">
        <v>0</v>
      </c>
      <c r="AE1087" s="53">
        <v>0</v>
      </c>
      <c r="AF1087" s="53" t="s">
        <v>1828</v>
      </c>
      <c r="AG1087" s="53" t="s">
        <v>1814</v>
      </c>
      <c r="AH1087" s="53" t="s">
        <v>780</v>
      </c>
      <c r="AI1087" s="53" t="s">
        <v>1829</v>
      </c>
      <c r="AJ1087" s="53" t="s">
        <v>1824</v>
      </c>
      <c r="AK1087" s="53" t="s">
        <v>496</v>
      </c>
      <c r="AL1087" s="53" t="s">
        <v>1830</v>
      </c>
      <c r="AM1087" s="53" t="s">
        <v>1831</v>
      </c>
      <c r="AN1087" s="53" t="s">
        <v>1770</v>
      </c>
      <c r="AO1087" s="53" t="s">
        <v>641</v>
      </c>
    </row>
    <row r="1088" spans="1:41" x14ac:dyDescent="0.25">
      <c r="A1088" s="53" t="s">
        <v>17</v>
      </c>
      <c r="B1088" s="53" t="s">
        <v>1809</v>
      </c>
      <c r="C1088" s="53" t="s">
        <v>1810</v>
      </c>
      <c r="D1088" s="53" t="s">
        <v>1811</v>
      </c>
      <c r="E1088" s="53" t="s">
        <v>1812</v>
      </c>
      <c r="F1088" s="53" t="s">
        <v>775</v>
      </c>
      <c r="G1088" s="53" t="s">
        <v>1813</v>
      </c>
      <c r="H1088" s="53" t="s">
        <v>775</v>
      </c>
      <c r="I1088" s="53" t="s">
        <v>1813</v>
      </c>
      <c r="J1088" s="53" t="s">
        <v>1814</v>
      </c>
      <c r="K1088" s="53" t="s">
        <v>780</v>
      </c>
      <c r="L1088" s="53" t="s">
        <v>1815</v>
      </c>
      <c r="M1088" s="53" t="s">
        <v>1816</v>
      </c>
      <c r="N1088" s="53" t="s">
        <v>1817</v>
      </c>
      <c r="O1088" s="53" t="s">
        <v>1818</v>
      </c>
      <c r="P1088" s="53" t="s">
        <v>1819</v>
      </c>
      <c r="Q1088" s="53" t="s">
        <v>1820</v>
      </c>
      <c r="R1088" s="53" t="s">
        <v>1821</v>
      </c>
      <c r="S1088" s="53" t="s">
        <v>1822</v>
      </c>
      <c r="T1088" s="53" t="s">
        <v>1823</v>
      </c>
      <c r="U1088" s="53" t="s">
        <v>1824</v>
      </c>
      <c r="V1088" s="53" t="s">
        <v>1825</v>
      </c>
      <c r="W1088" s="53" t="s">
        <v>1838</v>
      </c>
      <c r="X1088" s="53" t="s">
        <v>1825</v>
      </c>
      <c r="Y1088" s="53" t="s">
        <v>1827</v>
      </c>
      <c r="Z1088" s="53">
        <v>251.91</v>
      </c>
      <c r="AA1088" s="53">
        <v>251.91</v>
      </c>
      <c r="AB1088" s="53">
        <v>0</v>
      </c>
      <c r="AC1088" s="53">
        <v>251.91</v>
      </c>
      <c r="AD1088" s="53">
        <v>0</v>
      </c>
      <c r="AE1088" s="53">
        <v>0</v>
      </c>
      <c r="AF1088" s="53" t="s">
        <v>1828</v>
      </c>
      <c r="AG1088" s="53" t="s">
        <v>1814</v>
      </c>
      <c r="AH1088" s="53" t="s">
        <v>780</v>
      </c>
      <c r="AI1088" s="53" t="s">
        <v>1829</v>
      </c>
      <c r="AJ1088" s="53" t="s">
        <v>1824</v>
      </c>
      <c r="AK1088" s="53" t="s">
        <v>496</v>
      </c>
      <c r="AL1088" s="53" t="s">
        <v>1830</v>
      </c>
      <c r="AM1088" s="53" t="s">
        <v>1831</v>
      </c>
      <c r="AN1088" s="53" t="s">
        <v>1770</v>
      </c>
      <c r="AO1088" s="53" t="s">
        <v>641</v>
      </c>
    </row>
    <row r="1089" spans="1:41" x14ac:dyDescent="0.25">
      <c r="A1089" s="53" t="s">
        <v>17</v>
      </c>
      <c r="B1089" s="53" t="s">
        <v>1839</v>
      </c>
      <c r="C1089" s="53" t="s">
        <v>1840</v>
      </c>
      <c r="D1089" s="53" t="s">
        <v>1841</v>
      </c>
      <c r="E1089" s="53" t="s">
        <v>1842</v>
      </c>
      <c r="F1089" s="53" t="s">
        <v>775</v>
      </c>
      <c r="G1089" s="53" t="s">
        <v>1813</v>
      </c>
      <c r="H1089" s="53" t="s">
        <v>775</v>
      </c>
      <c r="I1089" s="53" t="s">
        <v>1813</v>
      </c>
      <c r="J1089" s="53" t="s">
        <v>1843</v>
      </c>
      <c r="K1089" s="53" t="s">
        <v>1844</v>
      </c>
      <c r="L1089" s="53" t="s">
        <v>1845</v>
      </c>
      <c r="M1089" s="53" t="s">
        <v>1816</v>
      </c>
      <c r="N1089" s="53" t="s">
        <v>1817</v>
      </c>
      <c r="O1089" s="53" t="s">
        <v>1818</v>
      </c>
      <c r="P1089" s="53" t="s">
        <v>1819</v>
      </c>
      <c r="Q1089" s="53" t="s">
        <v>1820</v>
      </c>
      <c r="R1089" s="53" t="s">
        <v>1821</v>
      </c>
      <c r="S1089" s="53" t="s">
        <v>1846</v>
      </c>
      <c r="T1089" s="53" t="s">
        <v>1847</v>
      </c>
      <c r="U1089" s="53" t="s">
        <v>1824</v>
      </c>
      <c r="V1089" s="53" t="s">
        <v>1825</v>
      </c>
      <c r="W1089" s="53" t="s">
        <v>1833</v>
      </c>
      <c r="X1089" s="53" t="s">
        <v>1834</v>
      </c>
      <c r="Y1089" s="53" t="s">
        <v>1827</v>
      </c>
      <c r="Z1089" s="53">
        <v>0.28000000000000003</v>
      </c>
      <c r="AA1089" s="53">
        <v>0.28000000000000003</v>
      </c>
      <c r="AB1089" s="53">
        <v>0</v>
      </c>
      <c r="AC1089" s="53">
        <v>0.28000000000000003</v>
      </c>
      <c r="AD1089" s="53">
        <v>0</v>
      </c>
      <c r="AE1089" s="53">
        <v>0</v>
      </c>
      <c r="AF1089" s="53" t="s">
        <v>1828</v>
      </c>
      <c r="AG1089" s="53" t="s">
        <v>1843</v>
      </c>
      <c r="AH1089" s="53" t="s">
        <v>1844</v>
      </c>
      <c r="AI1089" s="53" t="s">
        <v>1849</v>
      </c>
      <c r="AJ1089" s="53" t="s">
        <v>1824</v>
      </c>
      <c r="AK1089" s="53" t="s">
        <v>496</v>
      </c>
      <c r="AL1089" s="53" t="s">
        <v>1830</v>
      </c>
      <c r="AM1089" s="53" t="s">
        <v>1831</v>
      </c>
      <c r="AN1089" s="53" t="s">
        <v>1769</v>
      </c>
      <c r="AO1089" s="53" t="s">
        <v>641</v>
      </c>
    </row>
    <row r="1090" spans="1:41" x14ac:dyDescent="0.25">
      <c r="A1090" s="53" t="s">
        <v>17</v>
      </c>
      <c r="B1090" s="53" t="s">
        <v>1839</v>
      </c>
      <c r="C1090" s="53" t="s">
        <v>1840</v>
      </c>
      <c r="D1090" s="53" t="s">
        <v>1841</v>
      </c>
      <c r="E1090" s="53" t="s">
        <v>1842</v>
      </c>
      <c r="F1090" s="53" t="s">
        <v>775</v>
      </c>
      <c r="G1090" s="53" t="s">
        <v>1813</v>
      </c>
      <c r="H1090" s="53" t="s">
        <v>775</v>
      </c>
      <c r="I1090" s="53" t="s">
        <v>1813</v>
      </c>
      <c r="J1090" s="53" t="s">
        <v>1843</v>
      </c>
      <c r="K1090" s="53" t="s">
        <v>1844</v>
      </c>
      <c r="L1090" s="53" t="s">
        <v>1845</v>
      </c>
      <c r="M1090" s="53" t="s">
        <v>1816</v>
      </c>
      <c r="N1090" s="53" t="s">
        <v>1817</v>
      </c>
      <c r="O1090" s="53" t="s">
        <v>1818</v>
      </c>
      <c r="P1090" s="53" t="s">
        <v>1819</v>
      </c>
      <c r="Q1090" s="53" t="s">
        <v>1820</v>
      </c>
      <c r="R1090" s="53" t="s">
        <v>1821</v>
      </c>
      <c r="S1090" s="53" t="s">
        <v>1846</v>
      </c>
      <c r="T1090" s="53" t="s">
        <v>1847</v>
      </c>
      <c r="U1090" s="53" t="s">
        <v>1824</v>
      </c>
      <c r="V1090" s="53" t="s">
        <v>1825</v>
      </c>
      <c r="W1090" s="53" t="s">
        <v>1848</v>
      </c>
      <c r="X1090" s="53" t="s">
        <v>1825</v>
      </c>
      <c r="Y1090" s="53" t="s">
        <v>1827</v>
      </c>
      <c r="Z1090" s="53">
        <v>1259.72</v>
      </c>
      <c r="AA1090" s="53">
        <v>1259.72</v>
      </c>
      <c r="AB1090" s="53">
        <v>0</v>
      </c>
      <c r="AC1090" s="53">
        <v>1259.72</v>
      </c>
      <c r="AD1090" s="53">
        <v>0</v>
      </c>
      <c r="AE1090" s="53">
        <v>0</v>
      </c>
      <c r="AF1090" s="53" t="s">
        <v>1828</v>
      </c>
      <c r="AG1090" s="53" t="s">
        <v>1843</v>
      </c>
      <c r="AH1090" s="53" t="s">
        <v>1844</v>
      </c>
      <c r="AI1090" s="53" t="s">
        <v>1849</v>
      </c>
      <c r="AJ1090" s="53" t="s">
        <v>1824</v>
      </c>
      <c r="AK1090" s="53" t="s">
        <v>496</v>
      </c>
      <c r="AL1090" s="53" t="s">
        <v>1830</v>
      </c>
      <c r="AM1090" s="53" t="s">
        <v>1831</v>
      </c>
      <c r="AN1090" s="53" t="s">
        <v>1769</v>
      </c>
      <c r="AO1090" s="53" t="s">
        <v>641</v>
      </c>
    </row>
    <row r="1091" spans="1:41" x14ac:dyDescent="0.25">
      <c r="A1091" s="53" t="s">
        <v>17</v>
      </c>
      <c r="B1091" s="53" t="s">
        <v>1950</v>
      </c>
      <c r="C1091" s="53" t="s">
        <v>1951</v>
      </c>
      <c r="D1091" s="53" t="s">
        <v>1852</v>
      </c>
      <c r="E1091" s="53" t="s">
        <v>510</v>
      </c>
      <c r="F1091" s="53" t="s">
        <v>775</v>
      </c>
      <c r="G1091" s="53" t="s">
        <v>1813</v>
      </c>
      <c r="H1091" s="53" t="s">
        <v>775</v>
      </c>
      <c r="I1091" s="53" t="s">
        <v>1813</v>
      </c>
      <c r="J1091" s="53" t="s">
        <v>1814</v>
      </c>
      <c r="K1091" s="53" t="s">
        <v>780</v>
      </c>
      <c r="L1091" s="53" t="s">
        <v>1952</v>
      </c>
      <c r="M1091" s="53" t="s">
        <v>1816</v>
      </c>
      <c r="N1091" s="53" t="s">
        <v>1817</v>
      </c>
      <c r="O1091" s="53" t="s">
        <v>1818</v>
      </c>
      <c r="P1091" s="53" t="s">
        <v>1819</v>
      </c>
      <c r="Q1091" s="53" t="s">
        <v>1820</v>
      </c>
      <c r="R1091" s="53" t="s">
        <v>1821</v>
      </c>
      <c r="S1091" s="53" t="s">
        <v>1953</v>
      </c>
      <c r="T1091" s="53" t="s">
        <v>1954</v>
      </c>
      <c r="U1091" s="53" t="s">
        <v>1824</v>
      </c>
      <c r="V1091" s="53" t="s">
        <v>1825</v>
      </c>
      <c r="W1091" s="53" t="s">
        <v>1856</v>
      </c>
      <c r="X1091" s="53" t="s">
        <v>1857</v>
      </c>
      <c r="Y1091" s="53" t="s">
        <v>1827</v>
      </c>
      <c r="Z1091" s="53">
        <v>823.08</v>
      </c>
      <c r="AA1091" s="53">
        <v>823.08</v>
      </c>
      <c r="AB1091" s="53">
        <v>0</v>
      </c>
      <c r="AC1091" s="53">
        <v>823.08</v>
      </c>
      <c r="AD1091" s="53">
        <v>0</v>
      </c>
      <c r="AE1091" s="53">
        <v>0</v>
      </c>
      <c r="AF1091" s="53" t="s">
        <v>1828</v>
      </c>
      <c r="AG1091" s="53" t="s">
        <v>1814</v>
      </c>
      <c r="AH1091" s="53" t="s">
        <v>780</v>
      </c>
      <c r="AI1091" s="53" t="s">
        <v>1829</v>
      </c>
      <c r="AJ1091" s="53" t="s">
        <v>1824</v>
      </c>
      <c r="AK1091" s="53" t="s">
        <v>496</v>
      </c>
      <c r="AL1091" s="53" t="s">
        <v>1830</v>
      </c>
      <c r="AM1091" s="53" t="s">
        <v>1831</v>
      </c>
      <c r="AN1091" s="53" t="s">
        <v>1770</v>
      </c>
      <c r="AO1091" s="53" t="s">
        <v>641</v>
      </c>
    </row>
    <row r="1092" spans="1:41" x14ac:dyDescent="0.25">
      <c r="A1092" s="53" t="s">
        <v>17</v>
      </c>
      <c r="B1092" s="53" t="s">
        <v>1955</v>
      </c>
      <c r="C1092" s="53" t="s">
        <v>1956</v>
      </c>
      <c r="D1092" s="53" t="s">
        <v>1852</v>
      </c>
      <c r="E1092" s="53" t="s">
        <v>510</v>
      </c>
      <c r="F1092" s="53" t="s">
        <v>775</v>
      </c>
      <c r="G1092" s="53" t="s">
        <v>1813</v>
      </c>
      <c r="H1092" s="53" t="s">
        <v>775</v>
      </c>
      <c r="I1092" s="53" t="s">
        <v>1813</v>
      </c>
      <c r="J1092" s="53" t="s">
        <v>1814</v>
      </c>
      <c r="K1092" s="53" t="s">
        <v>780</v>
      </c>
      <c r="L1092" s="53" t="s">
        <v>1957</v>
      </c>
      <c r="M1092" s="53" t="s">
        <v>1816</v>
      </c>
      <c r="N1092" s="53" t="s">
        <v>1817</v>
      </c>
      <c r="O1092" s="53" t="s">
        <v>1818</v>
      </c>
      <c r="P1092" s="53" t="s">
        <v>1819</v>
      </c>
      <c r="Q1092" s="53" t="s">
        <v>1820</v>
      </c>
      <c r="R1092" s="53" t="s">
        <v>1821</v>
      </c>
      <c r="S1092" s="53" t="s">
        <v>1958</v>
      </c>
      <c r="T1092" s="53" t="s">
        <v>1959</v>
      </c>
      <c r="U1092" s="53" t="s">
        <v>1824</v>
      </c>
      <c r="V1092" s="53" t="s">
        <v>1825</v>
      </c>
      <c r="W1092" s="53" t="s">
        <v>1856</v>
      </c>
      <c r="X1092" s="53" t="s">
        <v>1857</v>
      </c>
      <c r="Y1092" s="53" t="s">
        <v>1827</v>
      </c>
      <c r="Z1092" s="53">
        <v>2348.0500000000002</v>
      </c>
      <c r="AA1092" s="53">
        <v>2348.0500000000002</v>
      </c>
      <c r="AB1092" s="53">
        <v>0</v>
      </c>
      <c r="AC1092" s="53">
        <v>2348.0500000000002</v>
      </c>
      <c r="AD1092" s="53">
        <v>0</v>
      </c>
      <c r="AE1092" s="53">
        <v>0</v>
      </c>
      <c r="AF1092" s="53" t="s">
        <v>1828</v>
      </c>
      <c r="AG1092" s="53" t="s">
        <v>1814</v>
      </c>
      <c r="AH1092" s="53" t="s">
        <v>780</v>
      </c>
      <c r="AI1092" s="53" t="s">
        <v>1829</v>
      </c>
      <c r="AJ1092" s="53" t="s">
        <v>1824</v>
      </c>
      <c r="AK1092" s="53" t="s">
        <v>496</v>
      </c>
      <c r="AL1092" s="53" t="s">
        <v>1830</v>
      </c>
      <c r="AM1092" s="53" t="s">
        <v>1831</v>
      </c>
      <c r="AN1092" s="53" t="s">
        <v>1770</v>
      </c>
      <c r="AO1092" s="53" t="s">
        <v>641</v>
      </c>
    </row>
    <row r="1093" spans="1:41" x14ac:dyDescent="0.25">
      <c r="A1093" s="53" t="s">
        <v>17</v>
      </c>
      <c r="B1093" s="53" t="s">
        <v>1850</v>
      </c>
      <c r="C1093" s="53" t="s">
        <v>1851</v>
      </c>
      <c r="D1093" s="53" t="s">
        <v>1852</v>
      </c>
      <c r="E1093" s="53" t="s">
        <v>510</v>
      </c>
      <c r="F1093" s="53" t="s">
        <v>775</v>
      </c>
      <c r="G1093" s="53" t="s">
        <v>1813</v>
      </c>
      <c r="H1093" s="53" t="s">
        <v>775</v>
      </c>
      <c r="I1093" s="53" t="s">
        <v>1813</v>
      </c>
      <c r="J1093" s="53" t="s">
        <v>1814</v>
      </c>
      <c r="K1093" s="53" t="s">
        <v>780</v>
      </c>
      <c r="L1093" s="53" t="s">
        <v>1853</v>
      </c>
      <c r="M1093" s="53" t="s">
        <v>1816</v>
      </c>
      <c r="N1093" s="53" t="s">
        <v>1817</v>
      </c>
      <c r="O1093" s="53" t="s">
        <v>1818</v>
      </c>
      <c r="P1093" s="53" t="s">
        <v>1819</v>
      </c>
      <c r="Q1093" s="53" t="s">
        <v>1820</v>
      </c>
      <c r="R1093" s="53" t="s">
        <v>1821</v>
      </c>
      <c r="S1093" s="53" t="s">
        <v>1854</v>
      </c>
      <c r="T1093" s="53" t="s">
        <v>1855</v>
      </c>
      <c r="U1093" s="53" t="s">
        <v>1824</v>
      </c>
      <c r="V1093" s="53" t="s">
        <v>1825</v>
      </c>
      <c r="W1093" s="53" t="s">
        <v>1856</v>
      </c>
      <c r="X1093" s="53" t="s">
        <v>1857</v>
      </c>
      <c r="Y1093" s="53" t="s">
        <v>1827</v>
      </c>
      <c r="Z1093" s="53">
        <v>1884.27</v>
      </c>
      <c r="AA1093" s="53">
        <v>1884.27</v>
      </c>
      <c r="AB1093" s="53">
        <v>0</v>
      </c>
      <c r="AC1093" s="53">
        <v>1884.27</v>
      </c>
      <c r="AD1093" s="53">
        <v>0</v>
      </c>
      <c r="AE1093" s="53">
        <v>0</v>
      </c>
      <c r="AF1093" s="53" t="s">
        <v>1828</v>
      </c>
      <c r="AG1093" s="53" t="s">
        <v>1814</v>
      </c>
      <c r="AH1093" s="53" t="s">
        <v>780</v>
      </c>
      <c r="AI1093" s="53" t="s">
        <v>1829</v>
      </c>
      <c r="AJ1093" s="53" t="s">
        <v>1824</v>
      </c>
      <c r="AK1093" s="53" t="s">
        <v>496</v>
      </c>
      <c r="AL1093" s="53" t="s">
        <v>1830</v>
      </c>
      <c r="AM1093" s="53" t="s">
        <v>1831</v>
      </c>
      <c r="AN1093" s="53" t="s">
        <v>1770</v>
      </c>
      <c r="AO1093" s="53" t="s">
        <v>641</v>
      </c>
    </row>
    <row r="1094" spans="1:41" x14ac:dyDescent="0.25">
      <c r="A1094" s="53" t="s">
        <v>17</v>
      </c>
      <c r="B1094" s="53" t="s">
        <v>1858</v>
      </c>
      <c r="C1094" s="53" t="s">
        <v>1859</v>
      </c>
      <c r="D1094" s="53" t="s">
        <v>1852</v>
      </c>
      <c r="E1094" s="53" t="s">
        <v>510</v>
      </c>
      <c r="F1094" s="53" t="s">
        <v>775</v>
      </c>
      <c r="G1094" s="53" t="s">
        <v>1813</v>
      </c>
      <c r="H1094" s="53" t="s">
        <v>775</v>
      </c>
      <c r="I1094" s="53" t="s">
        <v>1813</v>
      </c>
      <c r="J1094" s="53" t="s">
        <v>1814</v>
      </c>
      <c r="K1094" s="53" t="s">
        <v>780</v>
      </c>
      <c r="L1094" s="53" t="s">
        <v>1860</v>
      </c>
      <c r="M1094" s="53" t="s">
        <v>1816</v>
      </c>
      <c r="N1094" s="53" t="s">
        <v>1817</v>
      </c>
      <c r="O1094" s="53" t="s">
        <v>1818</v>
      </c>
      <c r="P1094" s="53" t="s">
        <v>1819</v>
      </c>
      <c r="Q1094" s="53" t="s">
        <v>1820</v>
      </c>
      <c r="R1094" s="53" t="s">
        <v>1821</v>
      </c>
      <c r="S1094" s="53" t="s">
        <v>1861</v>
      </c>
      <c r="T1094" s="53" t="s">
        <v>1862</v>
      </c>
      <c r="U1094" s="53" t="s">
        <v>1824</v>
      </c>
      <c r="V1094" s="53" t="s">
        <v>1825</v>
      </c>
      <c r="W1094" s="53" t="s">
        <v>1856</v>
      </c>
      <c r="X1094" s="53" t="s">
        <v>1857</v>
      </c>
      <c r="Y1094" s="53" t="s">
        <v>1827</v>
      </c>
      <c r="Z1094" s="53">
        <v>1576.04</v>
      </c>
      <c r="AA1094" s="53">
        <v>1576.04</v>
      </c>
      <c r="AB1094" s="53">
        <v>0</v>
      </c>
      <c r="AC1094" s="53">
        <v>1576.04</v>
      </c>
      <c r="AD1094" s="53">
        <v>0</v>
      </c>
      <c r="AE1094" s="53">
        <v>0</v>
      </c>
      <c r="AF1094" s="53" t="s">
        <v>1828</v>
      </c>
      <c r="AG1094" s="53" t="s">
        <v>1814</v>
      </c>
      <c r="AH1094" s="53" t="s">
        <v>780</v>
      </c>
      <c r="AI1094" s="53" t="s">
        <v>1829</v>
      </c>
      <c r="AJ1094" s="53" t="s">
        <v>1824</v>
      </c>
      <c r="AK1094" s="53" t="s">
        <v>496</v>
      </c>
      <c r="AL1094" s="53" t="s">
        <v>1830</v>
      </c>
      <c r="AM1094" s="53" t="s">
        <v>1831</v>
      </c>
      <c r="AN1094" s="53" t="s">
        <v>1770</v>
      </c>
      <c r="AO1094" s="53" t="s">
        <v>641</v>
      </c>
    </row>
    <row r="1095" spans="1:41" x14ac:dyDescent="0.25">
      <c r="A1095" s="53" t="s">
        <v>17</v>
      </c>
      <c r="B1095" s="53" t="s">
        <v>1863</v>
      </c>
      <c r="C1095" s="53" t="s">
        <v>1864</v>
      </c>
      <c r="D1095" s="53" t="s">
        <v>1852</v>
      </c>
      <c r="E1095" s="53" t="s">
        <v>510</v>
      </c>
      <c r="F1095" s="53" t="s">
        <v>775</v>
      </c>
      <c r="G1095" s="53" t="s">
        <v>1813</v>
      </c>
      <c r="H1095" s="53" t="s">
        <v>775</v>
      </c>
      <c r="I1095" s="53" t="s">
        <v>1813</v>
      </c>
      <c r="J1095" s="53" t="s">
        <v>1814</v>
      </c>
      <c r="K1095" s="53" t="s">
        <v>780</v>
      </c>
      <c r="L1095" s="53" t="s">
        <v>1860</v>
      </c>
      <c r="M1095" s="53" t="s">
        <v>1816</v>
      </c>
      <c r="N1095" s="53" t="s">
        <v>1817</v>
      </c>
      <c r="O1095" s="53" t="s">
        <v>1818</v>
      </c>
      <c r="P1095" s="53" t="s">
        <v>1819</v>
      </c>
      <c r="Q1095" s="53" t="s">
        <v>1820</v>
      </c>
      <c r="R1095" s="53" t="s">
        <v>1821</v>
      </c>
      <c r="S1095" s="53" t="s">
        <v>1865</v>
      </c>
      <c r="T1095" s="53" t="s">
        <v>1866</v>
      </c>
      <c r="U1095" s="53" t="s">
        <v>1824</v>
      </c>
      <c r="V1095" s="53" t="s">
        <v>1825</v>
      </c>
      <c r="W1095" s="53" t="s">
        <v>1856</v>
      </c>
      <c r="X1095" s="53" t="s">
        <v>1857</v>
      </c>
      <c r="Y1095" s="53" t="s">
        <v>1827</v>
      </c>
      <c r="Z1095" s="53">
        <v>261.92</v>
      </c>
      <c r="AA1095" s="53">
        <v>261.92</v>
      </c>
      <c r="AB1095" s="53">
        <v>0</v>
      </c>
      <c r="AC1095" s="53">
        <v>261.92</v>
      </c>
      <c r="AD1095" s="53">
        <v>0</v>
      </c>
      <c r="AE1095" s="53">
        <v>0</v>
      </c>
      <c r="AF1095" s="53" t="s">
        <v>1828</v>
      </c>
      <c r="AG1095" s="53" t="s">
        <v>1814</v>
      </c>
      <c r="AH1095" s="53" t="s">
        <v>780</v>
      </c>
      <c r="AI1095" s="53" t="s">
        <v>1829</v>
      </c>
      <c r="AJ1095" s="53" t="s">
        <v>1824</v>
      </c>
      <c r="AK1095" s="53" t="s">
        <v>496</v>
      </c>
      <c r="AL1095" s="53" t="s">
        <v>1830</v>
      </c>
      <c r="AM1095" s="53" t="s">
        <v>1831</v>
      </c>
      <c r="AN1095" s="53" t="s">
        <v>1770</v>
      </c>
      <c r="AO1095" s="53" t="s">
        <v>641</v>
      </c>
    </row>
    <row r="1096" spans="1:41" x14ac:dyDescent="0.25">
      <c r="A1096" s="53" t="s">
        <v>17</v>
      </c>
      <c r="B1096" s="53" t="s">
        <v>1867</v>
      </c>
      <c r="C1096" s="53" t="s">
        <v>1868</v>
      </c>
      <c r="D1096" s="53" t="s">
        <v>1852</v>
      </c>
      <c r="E1096" s="53" t="s">
        <v>510</v>
      </c>
      <c r="F1096" s="53" t="s">
        <v>775</v>
      </c>
      <c r="G1096" s="53" t="s">
        <v>1813</v>
      </c>
      <c r="H1096" s="53" t="s">
        <v>775</v>
      </c>
      <c r="I1096" s="53" t="s">
        <v>1813</v>
      </c>
      <c r="J1096" s="53" t="s">
        <v>1814</v>
      </c>
      <c r="K1096" s="53" t="s">
        <v>780</v>
      </c>
      <c r="L1096" s="53" t="s">
        <v>1869</v>
      </c>
      <c r="M1096" s="53" t="s">
        <v>1816</v>
      </c>
      <c r="N1096" s="53" t="s">
        <v>1817</v>
      </c>
      <c r="O1096" s="53" t="s">
        <v>1818</v>
      </c>
      <c r="P1096" s="53" t="s">
        <v>1819</v>
      </c>
      <c r="Q1096" s="53" t="s">
        <v>1820</v>
      </c>
      <c r="R1096" s="53" t="s">
        <v>1821</v>
      </c>
      <c r="S1096" s="53" t="s">
        <v>1870</v>
      </c>
      <c r="T1096" s="53" t="s">
        <v>1871</v>
      </c>
      <c r="U1096" s="53" t="s">
        <v>1824</v>
      </c>
      <c r="V1096" s="53" t="s">
        <v>1825</v>
      </c>
      <c r="W1096" s="53" t="s">
        <v>1856</v>
      </c>
      <c r="X1096" s="53" t="s">
        <v>1857</v>
      </c>
      <c r="Y1096" s="53" t="s">
        <v>1827</v>
      </c>
      <c r="Z1096" s="53">
        <v>2881.92</v>
      </c>
      <c r="AA1096" s="53">
        <v>2881.92</v>
      </c>
      <c r="AB1096" s="53">
        <v>0</v>
      </c>
      <c r="AC1096" s="53">
        <v>2881.92</v>
      </c>
      <c r="AD1096" s="53">
        <v>0</v>
      </c>
      <c r="AE1096" s="53">
        <v>0</v>
      </c>
      <c r="AF1096" s="53" t="s">
        <v>1828</v>
      </c>
      <c r="AG1096" s="53" t="s">
        <v>1814</v>
      </c>
      <c r="AH1096" s="53" t="s">
        <v>780</v>
      </c>
      <c r="AI1096" s="53" t="s">
        <v>1829</v>
      </c>
      <c r="AJ1096" s="53" t="s">
        <v>1824</v>
      </c>
      <c r="AK1096" s="53" t="s">
        <v>496</v>
      </c>
      <c r="AL1096" s="53" t="s">
        <v>1830</v>
      </c>
      <c r="AM1096" s="53" t="s">
        <v>1831</v>
      </c>
      <c r="AN1096" s="53" t="s">
        <v>1770</v>
      </c>
      <c r="AO1096" s="53" t="s">
        <v>641</v>
      </c>
    </row>
    <row r="1097" spans="1:41" x14ac:dyDescent="0.25">
      <c r="A1097" s="53" t="s">
        <v>17</v>
      </c>
      <c r="B1097" s="53" t="s">
        <v>1872</v>
      </c>
      <c r="C1097" s="53" t="s">
        <v>1873</v>
      </c>
      <c r="D1097" s="53" t="s">
        <v>1841</v>
      </c>
      <c r="E1097" s="53" t="s">
        <v>1842</v>
      </c>
      <c r="F1097" s="53" t="s">
        <v>775</v>
      </c>
      <c r="G1097" s="53" t="s">
        <v>1813</v>
      </c>
      <c r="H1097" s="53" t="s">
        <v>775</v>
      </c>
      <c r="I1097" s="53" t="s">
        <v>1813</v>
      </c>
      <c r="J1097" s="53" t="s">
        <v>1843</v>
      </c>
      <c r="K1097" s="53" t="s">
        <v>1844</v>
      </c>
      <c r="L1097" s="53" t="s">
        <v>1874</v>
      </c>
      <c r="M1097" s="53" t="s">
        <v>1816</v>
      </c>
      <c r="N1097" s="53" t="s">
        <v>1817</v>
      </c>
      <c r="O1097" s="53" t="s">
        <v>1818</v>
      </c>
      <c r="P1097" s="53" t="s">
        <v>1819</v>
      </c>
      <c r="Q1097" s="53" t="s">
        <v>1820</v>
      </c>
      <c r="R1097" s="53" t="s">
        <v>1821</v>
      </c>
      <c r="S1097" s="53" t="s">
        <v>1875</v>
      </c>
      <c r="T1097" s="53" t="s">
        <v>1876</v>
      </c>
      <c r="U1097" s="53" t="s">
        <v>1824</v>
      </c>
      <c r="V1097" s="53" t="s">
        <v>1825</v>
      </c>
      <c r="W1097" s="53" t="s">
        <v>1848</v>
      </c>
      <c r="X1097" s="53" t="s">
        <v>1825</v>
      </c>
      <c r="Y1097" s="53" t="s">
        <v>1827</v>
      </c>
      <c r="Z1097" s="53">
        <v>4332.57</v>
      </c>
      <c r="AA1097" s="53">
        <v>4332.57</v>
      </c>
      <c r="AB1097" s="53">
        <v>0</v>
      </c>
      <c r="AC1097" s="53">
        <v>4332.57</v>
      </c>
      <c r="AD1097" s="53">
        <v>0</v>
      </c>
      <c r="AE1097" s="53">
        <v>0</v>
      </c>
      <c r="AF1097" s="53" t="s">
        <v>1828</v>
      </c>
      <c r="AG1097" s="53" t="s">
        <v>1843</v>
      </c>
      <c r="AH1097" s="53" t="s">
        <v>1844</v>
      </c>
      <c r="AI1097" s="53" t="s">
        <v>1849</v>
      </c>
      <c r="AJ1097" s="53" t="s">
        <v>1824</v>
      </c>
      <c r="AK1097" s="53" t="s">
        <v>496</v>
      </c>
      <c r="AL1097" s="53" t="s">
        <v>1830</v>
      </c>
      <c r="AM1097" s="53" t="s">
        <v>1831</v>
      </c>
      <c r="AN1097" s="53" t="s">
        <v>1769</v>
      </c>
      <c r="AO1097" s="53" t="s">
        <v>641</v>
      </c>
    </row>
    <row r="1098" spans="1:41" x14ac:dyDescent="0.25">
      <c r="A1098" s="53" t="s">
        <v>17</v>
      </c>
      <c r="B1098" s="53" t="s">
        <v>1877</v>
      </c>
      <c r="C1098" s="53" t="s">
        <v>1878</v>
      </c>
      <c r="D1098" s="53" t="s">
        <v>1841</v>
      </c>
      <c r="E1098" s="53" t="s">
        <v>1842</v>
      </c>
      <c r="F1098" s="53" t="s">
        <v>775</v>
      </c>
      <c r="G1098" s="53" t="s">
        <v>1813</v>
      </c>
      <c r="H1098" s="53" t="s">
        <v>775</v>
      </c>
      <c r="I1098" s="53" t="s">
        <v>1813</v>
      </c>
      <c r="J1098" s="53" t="s">
        <v>1843</v>
      </c>
      <c r="K1098" s="53" t="s">
        <v>1844</v>
      </c>
      <c r="L1098" s="53" t="s">
        <v>1879</v>
      </c>
      <c r="M1098" s="53" t="s">
        <v>1816</v>
      </c>
      <c r="N1098" s="53" t="s">
        <v>1817</v>
      </c>
      <c r="O1098" s="53" t="s">
        <v>1818</v>
      </c>
      <c r="P1098" s="53" t="s">
        <v>1819</v>
      </c>
      <c r="Q1098" s="53" t="s">
        <v>1820</v>
      </c>
      <c r="R1098" s="53" t="s">
        <v>1821</v>
      </c>
      <c r="S1098" s="53" t="s">
        <v>1880</v>
      </c>
      <c r="T1098" s="53" t="s">
        <v>1881</v>
      </c>
      <c r="U1098" s="53" t="s">
        <v>1824</v>
      </c>
      <c r="V1098" s="53" t="s">
        <v>1825</v>
      </c>
      <c r="W1098" s="53" t="s">
        <v>1826</v>
      </c>
      <c r="X1098" s="53" t="s">
        <v>1825</v>
      </c>
      <c r="Y1098" s="53" t="s">
        <v>1827</v>
      </c>
      <c r="Z1098" s="53">
        <v>105.41</v>
      </c>
      <c r="AA1098" s="53">
        <v>105.41</v>
      </c>
      <c r="AB1098" s="53">
        <v>0</v>
      </c>
      <c r="AC1098" s="53">
        <v>105.41</v>
      </c>
      <c r="AD1098" s="53">
        <v>0</v>
      </c>
      <c r="AE1098" s="53">
        <v>0</v>
      </c>
      <c r="AF1098" s="53" t="s">
        <v>1828</v>
      </c>
      <c r="AG1098" s="53" t="s">
        <v>1843</v>
      </c>
      <c r="AH1098" s="53" t="s">
        <v>1844</v>
      </c>
      <c r="AI1098" s="53" t="s">
        <v>1849</v>
      </c>
      <c r="AJ1098" s="53" t="s">
        <v>1824</v>
      </c>
      <c r="AK1098" s="53" t="s">
        <v>496</v>
      </c>
      <c r="AL1098" s="53" t="s">
        <v>1830</v>
      </c>
      <c r="AM1098" s="53" t="s">
        <v>1831</v>
      </c>
      <c r="AN1098" s="53" t="s">
        <v>1769</v>
      </c>
      <c r="AO1098" s="53" t="s">
        <v>641</v>
      </c>
    </row>
    <row r="1099" spans="1:41" x14ac:dyDescent="0.25">
      <c r="A1099" s="53" t="s">
        <v>17</v>
      </c>
      <c r="B1099" s="53" t="s">
        <v>1877</v>
      </c>
      <c r="C1099" s="53" t="s">
        <v>1878</v>
      </c>
      <c r="D1099" s="53" t="s">
        <v>1841</v>
      </c>
      <c r="E1099" s="53" t="s">
        <v>1842</v>
      </c>
      <c r="F1099" s="53" t="s">
        <v>775</v>
      </c>
      <c r="G1099" s="53" t="s">
        <v>1813</v>
      </c>
      <c r="H1099" s="53" t="s">
        <v>775</v>
      </c>
      <c r="I1099" s="53" t="s">
        <v>1813</v>
      </c>
      <c r="J1099" s="53" t="s">
        <v>1843</v>
      </c>
      <c r="K1099" s="53" t="s">
        <v>1844</v>
      </c>
      <c r="L1099" s="53" t="s">
        <v>1879</v>
      </c>
      <c r="M1099" s="53" t="s">
        <v>1816</v>
      </c>
      <c r="N1099" s="53" t="s">
        <v>1817</v>
      </c>
      <c r="O1099" s="53" t="s">
        <v>1818</v>
      </c>
      <c r="P1099" s="53" t="s">
        <v>1819</v>
      </c>
      <c r="Q1099" s="53" t="s">
        <v>1820</v>
      </c>
      <c r="R1099" s="53" t="s">
        <v>1821</v>
      </c>
      <c r="S1099" s="53" t="s">
        <v>1880</v>
      </c>
      <c r="T1099" s="53" t="s">
        <v>1881</v>
      </c>
      <c r="U1099" s="53" t="s">
        <v>1824</v>
      </c>
      <c r="V1099" s="53" t="s">
        <v>1825</v>
      </c>
      <c r="W1099" s="53" t="s">
        <v>1832</v>
      </c>
      <c r="X1099" s="53" t="s">
        <v>1825</v>
      </c>
      <c r="Y1099" s="53" t="s">
        <v>1827</v>
      </c>
      <c r="Z1099" s="53">
        <v>114.65</v>
      </c>
      <c r="AA1099" s="53">
        <v>114.65</v>
      </c>
      <c r="AB1099" s="53">
        <v>0</v>
      </c>
      <c r="AC1099" s="53">
        <v>114.65</v>
      </c>
      <c r="AD1099" s="53">
        <v>0</v>
      </c>
      <c r="AE1099" s="53">
        <v>0</v>
      </c>
      <c r="AF1099" s="53" t="s">
        <v>1828</v>
      </c>
      <c r="AG1099" s="53" t="s">
        <v>1843</v>
      </c>
      <c r="AH1099" s="53" t="s">
        <v>1844</v>
      </c>
      <c r="AI1099" s="53" t="s">
        <v>1849</v>
      </c>
      <c r="AJ1099" s="53" t="s">
        <v>1824</v>
      </c>
      <c r="AK1099" s="53" t="s">
        <v>496</v>
      </c>
      <c r="AL1099" s="53" t="s">
        <v>1830</v>
      </c>
      <c r="AM1099" s="53" t="s">
        <v>1831</v>
      </c>
      <c r="AN1099" s="53" t="s">
        <v>1769</v>
      </c>
      <c r="AO1099" s="53" t="s">
        <v>641</v>
      </c>
    </row>
    <row r="1100" spans="1:41" x14ac:dyDescent="0.25">
      <c r="A1100" s="53" t="s">
        <v>17</v>
      </c>
      <c r="B1100" s="53" t="s">
        <v>1877</v>
      </c>
      <c r="C1100" s="53" t="s">
        <v>1878</v>
      </c>
      <c r="D1100" s="53" t="s">
        <v>1841</v>
      </c>
      <c r="E1100" s="53" t="s">
        <v>1842</v>
      </c>
      <c r="F1100" s="53" t="s">
        <v>775</v>
      </c>
      <c r="G1100" s="53" t="s">
        <v>1813</v>
      </c>
      <c r="H1100" s="53" t="s">
        <v>775</v>
      </c>
      <c r="I1100" s="53" t="s">
        <v>1813</v>
      </c>
      <c r="J1100" s="53" t="s">
        <v>1843</v>
      </c>
      <c r="K1100" s="53" t="s">
        <v>1844</v>
      </c>
      <c r="L1100" s="53" t="s">
        <v>1879</v>
      </c>
      <c r="M1100" s="53" t="s">
        <v>1816</v>
      </c>
      <c r="N1100" s="53" t="s">
        <v>1817</v>
      </c>
      <c r="O1100" s="53" t="s">
        <v>1818</v>
      </c>
      <c r="P1100" s="53" t="s">
        <v>1819</v>
      </c>
      <c r="Q1100" s="53" t="s">
        <v>1820</v>
      </c>
      <c r="R1100" s="53" t="s">
        <v>1821</v>
      </c>
      <c r="S1100" s="53" t="s">
        <v>1880</v>
      </c>
      <c r="T1100" s="53" t="s">
        <v>1881</v>
      </c>
      <c r="U1100" s="53" t="s">
        <v>1824</v>
      </c>
      <c r="V1100" s="53" t="s">
        <v>1825</v>
      </c>
      <c r="W1100" s="53" t="s">
        <v>1837</v>
      </c>
      <c r="X1100" s="53" t="s">
        <v>1825</v>
      </c>
      <c r="Y1100" s="53" t="s">
        <v>1827</v>
      </c>
      <c r="Z1100" s="53">
        <v>119.85</v>
      </c>
      <c r="AA1100" s="53">
        <v>119.85</v>
      </c>
      <c r="AB1100" s="53">
        <v>0</v>
      </c>
      <c r="AC1100" s="53">
        <v>119.85</v>
      </c>
      <c r="AD1100" s="53">
        <v>0</v>
      </c>
      <c r="AE1100" s="53">
        <v>0</v>
      </c>
      <c r="AF1100" s="53" t="s">
        <v>1828</v>
      </c>
      <c r="AG1100" s="53" t="s">
        <v>1843</v>
      </c>
      <c r="AH1100" s="53" t="s">
        <v>1844</v>
      </c>
      <c r="AI1100" s="53" t="s">
        <v>1849</v>
      </c>
      <c r="AJ1100" s="53" t="s">
        <v>1824</v>
      </c>
      <c r="AK1100" s="53" t="s">
        <v>496</v>
      </c>
      <c r="AL1100" s="53" t="s">
        <v>1830</v>
      </c>
      <c r="AM1100" s="53" t="s">
        <v>1831</v>
      </c>
      <c r="AN1100" s="53" t="s">
        <v>1769</v>
      </c>
      <c r="AO1100" s="53" t="s">
        <v>641</v>
      </c>
    </row>
    <row r="1101" spans="1:41" x14ac:dyDescent="0.25">
      <c r="A1101" s="53" t="s">
        <v>17</v>
      </c>
      <c r="B1101" s="53" t="s">
        <v>1877</v>
      </c>
      <c r="C1101" s="53" t="s">
        <v>1878</v>
      </c>
      <c r="D1101" s="53" t="s">
        <v>1841</v>
      </c>
      <c r="E1101" s="53" t="s">
        <v>1842</v>
      </c>
      <c r="F1101" s="53" t="s">
        <v>775</v>
      </c>
      <c r="G1101" s="53" t="s">
        <v>1813</v>
      </c>
      <c r="H1101" s="53" t="s">
        <v>775</v>
      </c>
      <c r="I1101" s="53" t="s">
        <v>1813</v>
      </c>
      <c r="J1101" s="53" t="s">
        <v>1843</v>
      </c>
      <c r="K1101" s="53" t="s">
        <v>1844</v>
      </c>
      <c r="L1101" s="53" t="s">
        <v>1879</v>
      </c>
      <c r="M1101" s="53" t="s">
        <v>1816</v>
      </c>
      <c r="N1101" s="53" t="s">
        <v>1817</v>
      </c>
      <c r="O1101" s="53" t="s">
        <v>1818</v>
      </c>
      <c r="P1101" s="53" t="s">
        <v>1819</v>
      </c>
      <c r="Q1101" s="53" t="s">
        <v>1820</v>
      </c>
      <c r="R1101" s="53" t="s">
        <v>1821</v>
      </c>
      <c r="S1101" s="53" t="s">
        <v>1880</v>
      </c>
      <c r="T1101" s="53" t="s">
        <v>1881</v>
      </c>
      <c r="U1101" s="53" t="s">
        <v>1824</v>
      </c>
      <c r="V1101" s="53" t="s">
        <v>1825</v>
      </c>
      <c r="W1101" s="53" t="s">
        <v>1838</v>
      </c>
      <c r="X1101" s="53" t="s">
        <v>1825</v>
      </c>
      <c r="Y1101" s="53" t="s">
        <v>1827</v>
      </c>
      <c r="Z1101" s="53">
        <v>24.55</v>
      </c>
      <c r="AA1101" s="53">
        <v>24.55</v>
      </c>
      <c r="AB1101" s="53">
        <v>0</v>
      </c>
      <c r="AC1101" s="53">
        <v>24.55</v>
      </c>
      <c r="AD1101" s="53">
        <v>0</v>
      </c>
      <c r="AE1101" s="53">
        <v>0</v>
      </c>
      <c r="AF1101" s="53" t="s">
        <v>1828</v>
      </c>
      <c r="AG1101" s="53" t="s">
        <v>1843</v>
      </c>
      <c r="AH1101" s="53" t="s">
        <v>1844</v>
      </c>
      <c r="AI1101" s="53" t="s">
        <v>1849</v>
      </c>
      <c r="AJ1101" s="53" t="s">
        <v>1824</v>
      </c>
      <c r="AK1101" s="53" t="s">
        <v>496</v>
      </c>
      <c r="AL1101" s="53" t="s">
        <v>1830</v>
      </c>
      <c r="AM1101" s="53" t="s">
        <v>1831</v>
      </c>
      <c r="AN1101" s="53" t="s">
        <v>1769</v>
      </c>
      <c r="AO1101" s="53" t="s">
        <v>641</v>
      </c>
    </row>
    <row r="1102" spans="1:41" x14ac:dyDescent="0.25">
      <c r="A1102" s="53" t="s">
        <v>17</v>
      </c>
      <c r="B1102" s="53" t="s">
        <v>1882</v>
      </c>
      <c r="C1102" s="53" t="s">
        <v>1883</v>
      </c>
      <c r="D1102" s="53" t="s">
        <v>1841</v>
      </c>
      <c r="E1102" s="53" t="s">
        <v>1842</v>
      </c>
      <c r="F1102" s="53" t="s">
        <v>775</v>
      </c>
      <c r="G1102" s="53" t="s">
        <v>1813</v>
      </c>
      <c r="H1102" s="53" t="s">
        <v>775</v>
      </c>
      <c r="I1102" s="53" t="s">
        <v>1813</v>
      </c>
      <c r="J1102" s="53" t="s">
        <v>1843</v>
      </c>
      <c r="K1102" s="53" t="s">
        <v>1844</v>
      </c>
      <c r="L1102" s="53" t="s">
        <v>1884</v>
      </c>
      <c r="M1102" s="53" t="s">
        <v>1816</v>
      </c>
      <c r="N1102" s="53" t="s">
        <v>1817</v>
      </c>
      <c r="O1102" s="53" t="s">
        <v>1818</v>
      </c>
      <c r="P1102" s="53" t="s">
        <v>1819</v>
      </c>
      <c r="Q1102" s="53" t="s">
        <v>1820</v>
      </c>
      <c r="R1102" s="53" t="s">
        <v>1821</v>
      </c>
      <c r="S1102" s="53" t="s">
        <v>1885</v>
      </c>
      <c r="T1102" s="53" t="s">
        <v>1886</v>
      </c>
      <c r="U1102" s="53" t="s">
        <v>1824</v>
      </c>
      <c r="V1102" s="53" t="s">
        <v>1825</v>
      </c>
      <c r="W1102" s="53" t="s">
        <v>1826</v>
      </c>
      <c r="X1102" s="53" t="s">
        <v>1825</v>
      </c>
      <c r="Y1102" s="53" t="s">
        <v>1827</v>
      </c>
      <c r="Z1102" s="53">
        <v>575.91999999999996</v>
      </c>
      <c r="AA1102" s="53">
        <v>575.91999999999996</v>
      </c>
      <c r="AB1102" s="53">
        <v>0</v>
      </c>
      <c r="AC1102" s="53">
        <v>575.91999999999996</v>
      </c>
      <c r="AD1102" s="53">
        <v>0</v>
      </c>
      <c r="AE1102" s="53">
        <v>0</v>
      </c>
      <c r="AF1102" s="53" t="s">
        <v>1828</v>
      </c>
      <c r="AG1102" s="53" t="s">
        <v>1843</v>
      </c>
      <c r="AH1102" s="53" t="s">
        <v>1844</v>
      </c>
      <c r="AI1102" s="53" t="s">
        <v>1849</v>
      </c>
      <c r="AJ1102" s="53" t="s">
        <v>1824</v>
      </c>
      <c r="AK1102" s="53" t="s">
        <v>496</v>
      </c>
      <c r="AL1102" s="53" t="s">
        <v>1830</v>
      </c>
      <c r="AM1102" s="53" t="s">
        <v>1831</v>
      </c>
      <c r="AN1102" s="53" t="s">
        <v>1769</v>
      </c>
      <c r="AO1102" s="53" t="s">
        <v>641</v>
      </c>
    </row>
    <row r="1103" spans="1:41" x14ac:dyDescent="0.25">
      <c r="A1103" s="53" t="s">
        <v>17</v>
      </c>
      <c r="B1103" s="53" t="s">
        <v>1882</v>
      </c>
      <c r="C1103" s="53" t="s">
        <v>1883</v>
      </c>
      <c r="D1103" s="53" t="s">
        <v>1841</v>
      </c>
      <c r="E1103" s="53" t="s">
        <v>1842</v>
      </c>
      <c r="F1103" s="53" t="s">
        <v>775</v>
      </c>
      <c r="G1103" s="53" t="s">
        <v>1813</v>
      </c>
      <c r="H1103" s="53" t="s">
        <v>775</v>
      </c>
      <c r="I1103" s="53" t="s">
        <v>1813</v>
      </c>
      <c r="J1103" s="53" t="s">
        <v>1843</v>
      </c>
      <c r="K1103" s="53" t="s">
        <v>1844</v>
      </c>
      <c r="L1103" s="53" t="s">
        <v>1884</v>
      </c>
      <c r="M1103" s="53" t="s">
        <v>1816</v>
      </c>
      <c r="N1103" s="53" t="s">
        <v>1817</v>
      </c>
      <c r="O1103" s="53" t="s">
        <v>1818</v>
      </c>
      <c r="P1103" s="53" t="s">
        <v>1819</v>
      </c>
      <c r="Q1103" s="53" t="s">
        <v>1820</v>
      </c>
      <c r="R1103" s="53" t="s">
        <v>1821</v>
      </c>
      <c r="S1103" s="53" t="s">
        <v>1885</v>
      </c>
      <c r="T1103" s="53" t="s">
        <v>1886</v>
      </c>
      <c r="U1103" s="53" t="s">
        <v>1824</v>
      </c>
      <c r="V1103" s="53" t="s">
        <v>1825</v>
      </c>
      <c r="W1103" s="53" t="s">
        <v>1832</v>
      </c>
      <c r="X1103" s="53" t="s">
        <v>1825</v>
      </c>
      <c r="Y1103" s="53" t="s">
        <v>1827</v>
      </c>
      <c r="Z1103" s="53">
        <v>225.08</v>
      </c>
      <c r="AA1103" s="53">
        <v>225.08</v>
      </c>
      <c r="AB1103" s="53">
        <v>0</v>
      </c>
      <c r="AC1103" s="53">
        <v>225.08</v>
      </c>
      <c r="AD1103" s="53">
        <v>0</v>
      </c>
      <c r="AE1103" s="53">
        <v>0</v>
      </c>
      <c r="AF1103" s="53" t="s">
        <v>1828</v>
      </c>
      <c r="AG1103" s="53" t="s">
        <v>1843</v>
      </c>
      <c r="AH1103" s="53" t="s">
        <v>1844</v>
      </c>
      <c r="AI1103" s="53" t="s">
        <v>1849</v>
      </c>
      <c r="AJ1103" s="53" t="s">
        <v>1824</v>
      </c>
      <c r="AK1103" s="53" t="s">
        <v>496</v>
      </c>
      <c r="AL1103" s="53" t="s">
        <v>1830</v>
      </c>
      <c r="AM1103" s="53" t="s">
        <v>1831</v>
      </c>
      <c r="AN1103" s="53" t="s">
        <v>1769</v>
      </c>
      <c r="AO1103" s="53" t="s">
        <v>641</v>
      </c>
    </row>
    <row r="1104" spans="1:41" x14ac:dyDescent="0.25">
      <c r="A1104" s="53" t="s">
        <v>17</v>
      </c>
      <c r="B1104" s="53" t="s">
        <v>1882</v>
      </c>
      <c r="C1104" s="53" t="s">
        <v>1883</v>
      </c>
      <c r="D1104" s="53" t="s">
        <v>1841</v>
      </c>
      <c r="E1104" s="53" t="s">
        <v>1842</v>
      </c>
      <c r="F1104" s="53" t="s">
        <v>775</v>
      </c>
      <c r="G1104" s="53" t="s">
        <v>1813</v>
      </c>
      <c r="H1104" s="53" t="s">
        <v>775</v>
      </c>
      <c r="I1104" s="53" t="s">
        <v>1813</v>
      </c>
      <c r="J1104" s="53" t="s">
        <v>1843</v>
      </c>
      <c r="K1104" s="53" t="s">
        <v>1844</v>
      </c>
      <c r="L1104" s="53" t="s">
        <v>1884</v>
      </c>
      <c r="M1104" s="53" t="s">
        <v>1816</v>
      </c>
      <c r="N1104" s="53" t="s">
        <v>1817</v>
      </c>
      <c r="O1104" s="53" t="s">
        <v>1818</v>
      </c>
      <c r="P1104" s="53" t="s">
        <v>1819</v>
      </c>
      <c r="Q1104" s="53" t="s">
        <v>1820</v>
      </c>
      <c r="R1104" s="53" t="s">
        <v>1821</v>
      </c>
      <c r="S1104" s="53" t="s">
        <v>1885</v>
      </c>
      <c r="T1104" s="53" t="s">
        <v>1886</v>
      </c>
      <c r="U1104" s="53" t="s">
        <v>1824</v>
      </c>
      <c r="V1104" s="53" t="s">
        <v>1825</v>
      </c>
      <c r="W1104" s="53" t="s">
        <v>1837</v>
      </c>
      <c r="X1104" s="53" t="s">
        <v>1825</v>
      </c>
      <c r="Y1104" s="53" t="s">
        <v>1827</v>
      </c>
      <c r="Z1104" s="53">
        <v>185.9</v>
      </c>
      <c r="AA1104" s="53">
        <v>185.9</v>
      </c>
      <c r="AB1104" s="53">
        <v>0</v>
      </c>
      <c r="AC1104" s="53">
        <v>185.9</v>
      </c>
      <c r="AD1104" s="53">
        <v>0</v>
      </c>
      <c r="AE1104" s="53">
        <v>0</v>
      </c>
      <c r="AF1104" s="53" t="s">
        <v>1828</v>
      </c>
      <c r="AG1104" s="53" t="s">
        <v>1843</v>
      </c>
      <c r="AH1104" s="53" t="s">
        <v>1844</v>
      </c>
      <c r="AI1104" s="53" t="s">
        <v>1849</v>
      </c>
      <c r="AJ1104" s="53" t="s">
        <v>1824</v>
      </c>
      <c r="AK1104" s="53" t="s">
        <v>496</v>
      </c>
      <c r="AL1104" s="53" t="s">
        <v>1830</v>
      </c>
      <c r="AM1104" s="53" t="s">
        <v>1831</v>
      </c>
      <c r="AN1104" s="53" t="s">
        <v>1769</v>
      </c>
      <c r="AO1104" s="53" t="s">
        <v>641</v>
      </c>
    </row>
    <row r="1105" spans="1:41" x14ac:dyDescent="0.25">
      <c r="A1105" s="53" t="s">
        <v>17</v>
      </c>
      <c r="B1105" s="53" t="s">
        <v>1882</v>
      </c>
      <c r="C1105" s="53" t="s">
        <v>1883</v>
      </c>
      <c r="D1105" s="53" t="s">
        <v>1841</v>
      </c>
      <c r="E1105" s="53" t="s">
        <v>1842</v>
      </c>
      <c r="F1105" s="53" t="s">
        <v>775</v>
      </c>
      <c r="G1105" s="53" t="s">
        <v>1813</v>
      </c>
      <c r="H1105" s="53" t="s">
        <v>775</v>
      </c>
      <c r="I1105" s="53" t="s">
        <v>1813</v>
      </c>
      <c r="J1105" s="53" t="s">
        <v>1843</v>
      </c>
      <c r="K1105" s="53" t="s">
        <v>1844</v>
      </c>
      <c r="L1105" s="53" t="s">
        <v>1884</v>
      </c>
      <c r="M1105" s="53" t="s">
        <v>1816</v>
      </c>
      <c r="N1105" s="53" t="s">
        <v>1817</v>
      </c>
      <c r="O1105" s="53" t="s">
        <v>1818</v>
      </c>
      <c r="P1105" s="53" t="s">
        <v>1819</v>
      </c>
      <c r="Q1105" s="53" t="s">
        <v>1820</v>
      </c>
      <c r="R1105" s="53" t="s">
        <v>1821</v>
      </c>
      <c r="S1105" s="53" t="s">
        <v>1885</v>
      </c>
      <c r="T1105" s="53" t="s">
        <v>1886</v>
      </c>
      <c r="U1105" s="53" t="s">
        <v>1824</v>
      </c>
      <c r="V1105" s="53" t="s">
        <v>1825</v>
      </c>
      <c r="W1105" s="53" t="s">
        <v>1838</v>
      </c>
      <c r="X1105" s="53" t="s">
        <v>1825</v>
      </c>
      <c r="Y1105" s="53" t="s">
        <v>1827</v>
      </c>
      <c r="Z1105" s="53">
        <v>12.31</v>
      </c>
      <c r="AA1105" s="53">
        <v>12.31</v>
      </c>
      <c r="AB1105" s="53">
        <v>0</v>
      </c>
      <c r="AC1105" s="53">
        <v>12.31</v>
      </c>
      <c r="AD1105" s="53">
        <v>0</v>
      </c>
      <c r="AE1105" s="53">
        <v>0</v>
      </c>
      <c r="AF1105" s="53" t="s">
        <v>1828</v>
      </c>
      <c r="AG1105" s="53" t="s">
        <v>1843</v>
      </c>
      <c r="AH1105" s="53" t="s">
        <v>1844</v>
      </c>
      <c r="AI1105" s="53" t="s">
        <v>1849</v>
      </c>
      <c r="AJ1105" s="53" t="s">
        <v>1824</v>
      </c>
      <c r="AK1105" s="53" t="s">
        <v>496</v>
      </c>
      <c r="AL1105" s="53" t="s">
        <v>1830</v>
      </c>
      <c r="AM1105" s="53" t="s">
        <v>1831</v>
      </c>
      <c r="AN1105" s="53" t="s">
        <v>1769</v>
      </c>
      <c r="AO1105" s="53" t="s">
        <v>641</v>
      </c>
    </row>
    <row r="1106" spans="1:41" x14ac:dyDescent="0.25">
      <c r="A1106" s="53" t="s">
        <v>17</v>
      </c>
      <c r="B1106" s="53" t="s">
        <v>1996</v>
      </c>
      <c r="C1106" s="53" t="s">
        <v>1997</v>
      </c>
      <c r="D1106" s="53" t="s">
        <v>1811</v>
      </c>
      <c r="E1106" s="53" t="s">
        <v>1812</v>
      </c>
      <c r="F1106" s="53" t="s">
        <v>775</v>
      </c>
      <c r="G1106" s="53" t="s">
        <v>1813</v>
      </c>
      <c r="H1106" s="53" t="s">
        <v>775</v>
      </c>
      <c r="I1106" s="53" t="s">
        <v>1813</v>
      </c>
      <c r="J1106" s="53" t="s">
        <v>1814</v>
      </c>
      <c r="K1106" s="53" t="s">
        <v>780</v>
      </c>
      <c r="L1106" s="53" t="s">
        <v>1998</v>
      </c>
      <c r="M1106" s="53" t="s">
        <v>1816</v>
      </c>
      <c r="N1106" s="53" t="s">
        <v>1817</v>
      </c>
      <c r="O1106" s="53" t="s">
        <v>1818</v>
      </c>
      <c r="P1106" s="53" t="s">
        <v>1819</v>
      </c>
      <c r="Q1106" s="53" t="s">
        <v>1820</v>
      </c>
      <c r="R1106" s="53" t="s">
        <v>1821</v>
      </c>
      <c r="S1106" s="53" t="s">
        <v>1999</v>
      </c>
      <c r="T1106" s="53" t="s">
        <v>2000</v>
      </c>
      <c r="U1106" s="53" t="s">
        <v>1824</v>
      </c>
      <c r="V1106" s="53" t="s">
        <v>1825</v>
      </c>
      <c r="W1106" s="53" t="s">
        <v>1826</v>
      </c>
      <c r="X1106" s="53" t="s">
        <v>1825</v>
      </c>
      <c r="Y1106" s="53" t="s">
        <v>1827</v>
      </c>
      <c r="Z1106" s="53">
        <v>92.63</v>
      </c>
      <c r="AA1106" s="53">
        <v>92.63</v>
      </c>
      <c r="AB1106" s="53">
        <v>0</v>
      </c>
      <c r="AC1106" s="53">
        <v>92.63</v>
      </c>
      <c r="AD1106" s="53">
        <v>0</v>
      </c>
      <c r="AE1106" s="53">
        <v>0</v>
      </c>
      <c r="AF1106" s="53" t="s">
        <v>1828</v>
      </c>
      <c r="AG1106" s="53" t="s">
        <v>1814</v>
      </c>
      <c r="AH1106" s="53" t="s">
        <v>780</v>
      </c>
      <c r="AI1106" s="53" t="s">
        <v>1829</v>
      </c>
      <c r="AJ1106" s="53" t="s">
        <v>1824</v>
      </c>
      <c r="AK1106" s="53" t="s">
        <v>496</v>
      </c>
      <c r="AL1106" s="53" t="s">
        <v>1830</v>
      </c>
      <c r="AM1106" s="53" t="s">
        <v>1831</v>
      </c>
      <c r="AN1106" s="53" t="s">
        <v>1770</v>
      </c>
      <c r="AO1106" s="53" t="s">
        <v>641</v>
      </c>
    </row>
    <row r="1107" spans="1:41" x14ac:dyDescent="0.25">
      <c r="A1107" s="53" t="s">
        <v>17</v>
      </c>
      <c r="B1107" s="53" t="s">
        <v>1996</v>
      </c>
      <c r="C1107" s="53" t="s">
        <v>1997</v>
      </c>
      <c r="D1107" s="53" t="s">
        <v>1811</v>
      </c>
      <c r="E1107" s="53" t="s">
        <v>1812</v>
      </c>
      <c r="F1107" s="53" t="s">
        <v>775</v>
      </c>
      <c r="G1107" s="53" t="s">
        <v>1813</v>
      </c>
      <c r="H1107" s="53" t="s">
        <v>775</v>
      </c>
      <c r="I1107" s="53" t="s">
        <v>1813</v>
      </c>
      <c r="J1107" s="53" t="s">
        <v>1814</v>
      </c>
      <c r="K1107" s="53" t="s">
        <v>780</v>
      </c>
      <c r="L1107" s="53" t="s">
        <v>1998</v>
      </c>
      <c r="M1107" s="53" t="s">
        <v>1816</v>
      </c>
      <c r="N1107" s="53" t="s">
        <v>1817</v>
      </c>
      <c r="O1107" s="53" t="s">
        <v>1818</v>
      </c>
      <c r="P1107" s="53" t="s">
        <v>1819</v>
      </c>
      <c r="Q1107" s="53" t="s">
        <v>1820</v>
      </c>
      <c r="R1107" s="53" t="s">
        <v>1821</v>
      </c>
      <c r="S1107" s="53" t="s">
        <v>1999</v>
      </c>
      <c r="T1107" s="53" t="s">
        <v>2000</v>
      </c>
      <c r="U1107" s="53" t="s">
        <v>1824</v>
      </c>
      <c r="V1107" s="53" t="s">
        <v>1825</v>
      </c>
      <c r="W1107" s="53" t="s">
        <v>1832</v>
      </c>
      <c r="X1107" s="53" t="s">
        <v>1825</v>
      </c>
      <c r="Y1107" s="53" t="s">
        <v>1827</v>
      </c>
      <c r="Z1107" s="53">
        <v>409.8</v>
      </c>
      <c r="AA1107" s="53">
        <v>409.8</v>
      </c>
      <c r="AB1107" s="53">
        <v>0</v>
      </c>
      <c r="AC1107" s="53">
        <v>409.8</v>
      </c>
      <c r="AD1107" s="53">
        <v>0</v>
      </c>
      <c r="AE1107" s="53">
        <v>0</v>
      </c>
      <c r="AF1107" s="53" t="s">
        <v>1828</v>
      </c>
      <c r="AG1107" s="53" t="s">
        <v>1814</v>
      </c>
      <c r="AH1107" s="53" t="s">
        <v>780</v>
      </c>
      <c r="AI1107" s="53" t="s">
        <v>1829</v>
      </c>
      <c r="AJ1107" s="53" t="s">
        <v>1824</v>
      </c>
      <c r="AK1107" s="53" t="s">
        <v>496</v>
      </c>
      <c r="AL1107" s="53" t="s">
        <v>1830</v>
      </c>
      <c r="AM1107" s="53" t="s">
        <v>1831</v>
      </c>
      <c r="AN1107" s="53" t="s">
        <v>1770</v>
      </c>
      <c r="AO1107" s="53" t="s">
        <v>641</v>
      </c>
    </row>
    <row r="1108" spans="1:41" x14ac:dyDescent="0.25">
      <c r="A1108" s="53" t="s">
        <v>17</v>
      </c>
      <c r="B1108" s="53" t="s">
        <v>1996</v>
      </c>
      <c r="C1108" s="53" t="s">
        <v>1997</v>
      </c>
      <c r="D1108" s="53" t="s">
        <v>1811</v>
      </c>
      <c r="E1108" s="53" t="s">
        <v>1812</v>
      </c>
      <c r="F1108" s="53" t="s">
        <v>775</v>
      </c>
      <c r="G1108" s="53" t="s">
        <v>1813</v>
      </c>
      <c r="H1108" s="53" t="s">
        <v>775</v>
      </c>
      <c r="I1108" s="53" t="s">
        <v>1813</v>
      </c>
      <c r="J1108" s="53" t="s">
        <v>1814</v>
      </c>
      <c r="K1108" s="53" t="s">
        <v>780</v>
      </c>
      <c r="L1108" s="53" t="s">
        <v>1998</v>
      </c>
      <c r="M1108" s="53" t="s">
        <v>1816</v>
      </c>
      <c r="N1108" s="53" t="s">
        <v>1817</v>
      </c>
      <c r="O1108" s="53" t="s">
        <v>1818</v>
      </c>
      <c r="P1108" s="53" t="s">
        <v>1819</v>
      </c>
      <c r="Q1108" s="53" t="s">
        <v>1820</v>
      </c>
      <c r="R1108" s="53" t="s">
        <v>1821</v>
      </c>
      <c r="S1108" s="53" t="s">
        <v>1999</v>
      </c>
      <c r="T1108" s="53" t="s">
        <v>2000</v>
      </c>
      <c r="U1108" s="53" t="s">
        <v>1824</v>
      </c>
      <c r="V1108" s="53" t="s">
        <v>1825</v>
      </c>
      <c r="W1108" s="53" t="s">
        <v>1833</v>
      </c>
      <c r="X1108" s="53" t="s">
        <v>1834</v>
      </c>
      <c r="Y1108" s="53" t="s">
        <v>1827</v>
      </c>
      <c r="Z1108" s="53">
        <v>464.53</v>
      </c>
      <c r="AA1108" s="53">
        <v>464.53</v>
      </c>
      <c r="AB1108" s="53">
        <v>0</v>
      </c>
      <c r="AC1108" s="53">
        <v>464.53</v>
      </c>
      <c r="AD1108" s="53">
        <v>0</v>
      </c>
      <c r="AE1108" s="53">
        <v>0</v>
      </c>
      <c r="AF1108" s="53" t="s">
        <v>1828</v>
      </c>
      <c r="AG1108" s="53" t="s">
        <v>1814</v>
      </c>
      <c r="AH1108" s="53" t="s">
        <v>780</v>
      </c>
      <c r="AI1108" s="53" t="s">
        <v>1829</v>
      </c>
      <c r="AJ1108" s="53" t="s">
        <v>1824</v>
      </c>
      <c r="AK1108" s="53" t="s">
        <v>496</v>
      </c>
      <c r="AL1108" s="53" t="s">
        <v>1830</v>
      </c>
      <c r="AM1108" s="53" t="s">
        <v>1831</v>
      </c>
      <c r="AN1108" s="53" t="s">
        <v>1770</v>
      </c>
      <c r="AO1108" s="53" t="s">
        <v>641</v>
      </c>
    </row>
    <row r="1109" spans="1:41" x14ac:dyDescent="0.25">
      <c r="A1109" s="53" t="s">
        <v>17</v>
      </c>
      <c r="B1109" s="53" t="s">
        <v>1996</v>
      </c>
      <c r="C1109" s="53" t="s">
        <v>1997</v>
      </c>
      <c r="D1109" s="53" t="s">
        <v>1811</v>
      </c>
      <c r="E1109" s="53" t="s">
        <v>1812</v>
      </c>
      <c r="F1109" s="53" t="s">
        <v>775</v>
      </c>
      <c r="G1109" s="53" t="s">
        <v>1813</v>
      </c>
      <c r="H1109" s="53" t="s">
        <v>775</v>
      </c>
      <c r="I1109" s="53" t="s">
        <v>1813</v>
      </c>
      <c r="J1109" s="53" t="s">
        <v>1814</v>
      </c>
      <c r="K1109" s="53" t="s">
        <v>780</v>
      </c>
      <c r="L1109" s="53" t="s">
        <v>1998</v>
      </c>
      <c r="M1109" s="53" t="s">
        <v>1816</v>
      </c>
      <c r="N1109" s="53" t="s">
        <v>1817</v>
      </c>
      <c r="O1109" s="53" t="s">
        <v>1818</v>
      </c>
      <c r="P1109" s="53" t="s">
        <v>1819</v>
      </c>
      <c r="Q1109" s="53" t="s">
        <v>1820</v>
      </c>
      <c r="R1109" s="53" t="s">
        <v>1821</v>
      </c>
      <c r="S1109" s="53" t="s">
        <v>1999</v>
      </c>
      <c r="T1109" s="53" t="s">
        <v>2000</v>
      </c>
      <c r="U1109" s="53" t="s">
        <v>1824</v>
      </c>
      <c r="V1109" s="53" t="s">
        <v>1825</v>
      </c>
      <c r="W1109" s="53" t="s">
        <v>1837</v>
      </c>
      <c r="X1109" s="53" t="s">
        <v>1825</v>
      </c>
      <c r="Y1109" s="53" t="s">
        <v>1827</v>
      </c>
      <c r="Z1109" s="53">
        <v>57.82</v>
      </c>
      <c r="AA1109" s="53">
        <v>57.82</v>
      </c>
      <c r="AB1109" s="53">
        <v>0</v>
      </c>
      <c r="AC1109" s="53">
        <v>57.82</v>
      </c>
      <c r="AD1109" s="53">
        <v>0</v>
      </c>
      <c r="AE1109" s="53">
        <v>0</v>
      </c>
      <c r="AF1109" s="53" t="s">
        <v>1828</v>
      </c>
      <c r="AG1109" s="53" t="s">
        <v>1814</v>
      </c>
      <c r="AH1109" s="53" t="s">
        <v>780</v>
      </c>
      <c r="AI1109" s="53" t="s">
        <v>1829</v>
      </c>
      <c r="AJ1109" s="53" t="s">
        <v>1824</v>
      </c>
      <c r="AK1109" s="53" t="s">
        <v>496</v>
      </c>
      <c r="AL1109" s="53" t="s">
        <v>1830</v>
      </c>
      <c r="AM1109" s="53" t="s">
        <v>1831</v>
      </c>
      <c r="AN1109" s="53" t="s">
        <v>1770</v>
      </c>
      <c r="AO1109" s="53" t="s">
        <v>641</v>
      </c>
    </row>
    <row r="1110" spans="1:41" x14ac:dyDescent="0.25">
      <c r="A1110" s="53" t="s">
        <v>17</v>
      </c>
      <c r="B1110" s="53" t="s">
        <v>1996</v>
      </c>
      <c r="C1110" s="53" t="s">
        <v>1997</v>
      </c>
      <c r="D1110" s="53" t="s">
        <v>1811</v>
      </c>
      <c r="E1110" s="53" t="s">
        <v>1812</v>
      </c>
      <c r="F1110" s="53" t="s">
        <v>775</v>
      </c>
      <c r="G1110" s="53" t="s">
        <v>1813</v>
      </c>
      <c r="H1110" s="53" t="s">
        <v>775</v>
      </c>
      <c r="I1110" s="53" t="s">
        <v>1813</v>
      </c>
      <c r="J1110" s="53" t="s">
        <v>1814</v>
      </c>
      <c r="K1110" s="53" t="s">
        <v>780</v>
      </c>
      <c r="L1110" s="53" t="s">
        <v>1998</v>
      </c>
      <c r="M1110" s="53" t="s">
        <v>1816</v>
      </c>
      <c r="N1110" s="53" t="s">
        <v>1817</v>
      </c>
      <c r="O1110" s="53" t="s">
        <v>1818</v>
      </c>
      <c r="P1110" s="53" t="s">
        <v>1819</v>
      </c>
      <c r="Q1110" s="53" t="s">
        <v>1820</v>
      </c>
      <c r="R1110" s="53" t="s">
        <v>1821</v>
      </c>
      <c r="S1110" s="53" t="s">
        <v>1999</v>
      </c>
      <c r="T1110" s="53" t="s">
        <v>2000</v>
      </c>
      <c r="U1110" s="53" t="s">
        <v>1824</v>
      </c>
      <c r="V1110" s="53" t="s">
        <v>1825</v>
      </c>
      <c r="W1110" s="53" t="s">
        <v>1838</v>
      </c>
      <c r="X1110" s="53" t="s">
        <v>1825</v>
      </c>
      <c r="Y1110" s="53" t="s">
        <v>1827</v>
      </c>
      <c r="Z1110" s="53">
        <v>48.63</v>
      </c>
      <c r="AA1110" s="53">
        <v>48.63</v>
      </c>
      <c r="AB1110" s="53">
        <v>0</v>
      </c>
      <c r="AC1110" s="53">
        <v>48.63</v>
      </c>
      <c r="AD1110" s="53">
        <v>0</v>
      </c>
      <c r="AE1110" s="53">
        <v>0</v>
      </c>
      <c r="AF1110" s="53" t="s">
        <v>1828</v>
      </c>
      <c r="AG1110" s="53" t="s">
        <v>1814</v>
      </c>
      <c r="AH1110" s="53" t="s">
        <v>780</v>
      </c>
      <c r="AI1110" s="53" t="s">
        <v>1829</v>
      </c>
      <c r="AJ1110" s="53" t="s">
        <v>1824</v>
      </c>
      <c r="AK1110" s="53" t="s">
        <v>496</v>
      </c>
      <c r="AL1110" s="53" t="s">
        <v>1830</v>
      </c>
      <c r="AM1110" s="53" t="s">
        <v>1831</v>
      </c>
      <c r="AN1110" s="53" t="s">
        <v>1770</v>
      </c>
      <c r="AO1110" s="53" t="s">
        <v>641</v>
      </c>
    </row>
    <row r="1111" spans="1:41" x14ac:dyDescent="0.25">
      <c r="A1111" s="53" t="s">
        <v>17</v>
      </c>
      <c r="B1111" s="53" t="s">
        <v>1887</v>
      </c>
      <c r="C1111" s="53" t="s">
        <v>1888</v>
      </c>
      <c r="D1111" s="53" t="s">
        <v>1889</v>
      </c>
      <c r="E1111" s="53" t="s">
        <v>1890</v>
      </c>
      <c r="F1111" s="53" t="s">
        <v>775</v>
      </c>
      <c r="G1111" s="53" t="s">
        <v>1813</v>
      </c>
      <c r="H1111" s="53" t="s">
        <v>775</v>
      </c>
      <c r="I1111" s="53" t="s">
        <v>1813</v>
      </c>
      <c r="J1111" s="53" t="s">
        <v>1891</v>
      </c>
      <c r="K1111" s="53" t="s">
        <v>1988</v>
      </c>
      <c r="L1111" s="53" t="s">
        <v>1893</v>
      </c>
      <c r="M1111" s="53" t="s">
        <v>1816</v>
      </c>
      <c r="N1111" s="53" t="s">
        <v>1817</v>
      </c>
      <c r="O1111" s="53" t="s">
        <v>1818</v>
      </c>
      <c r="P1111" s="53" t="s">
        <v>1819</v>
      </c>
      <c r="Q1111" s="53" t="s">
        <v>1820</v>
      </c>
      <c r="R1111" s="53" t="s">
        <v>1821</v>
      </c>
      <c r="S1111" s="53" t="s">
        <v>1894</v>
      </c>
      <c r="T1111" s="53" t="s">
        <v>1895</v>
      </c>
      <c r="U1111" s="53" t="s">
        <v>1824</v>
      </c>
      <c r="V1111" s="53" t="s">
        <v>1825</v>
      </c>
      <c r="W1111" s="53" t="s">
        <v>1826</v>
      </c>
      <c r="X1111" s="53" t="s">
        <v>1825</v>
      </c>
      <c r="Y1111" s="53" t="s">
        <v>1827</v>
      </c>
      <c r="Z1111" s="53">
        <v>63.42</v>
      </c>
      <c r="AA1111" s="53">
        <v>63.42</v>
      </c>
      <c r="AB1111" s="53">
        <v>0</v>
      </c>
      <c r="AC1111" s="53">
        <v>63.42</v>
      </c>
      <c r="AD1111" s="53">
        <v>0</v>
      </c>
      <c r="AE1111" s="53">
        <v>0</v>
      </c>
      <c r="AF1111" s="53" t="s">
        <v>1828</v>
      </c>
      <c r="AG1111" s="53" t="s">
        <v>1891</v>
      </c>
      <c r="AH1111" s="53" t="s">
        <v>1892</v>
      </c>
      <c r="AI1111" s="53" t="s">
        <v>1829</v>
      </c>
      <c r="AJ1111" s="53" t="s">
        <v>1824</v>
      </c>
      <c r="AK1111" s="53" t="s">
        <v>496</v>
      </c>
      <c r="AL1111" s="53" t="s">
        <v>1830</v>
      </c>
      <c r="AM1111" s="53" t="s">
        <v>1831</v>
      </c>
      <c r="AN1111" s="53" t="s">
        <v>1769</v>
      </c>
      <c r="AO1111" s="53" t="s">
        <v>641</v>
      </c>
    </row>
    <row r="1112" spans="1:41" x14ac:dyDescent="0.25">
      <c r="A1112" s="53" t="s">
        <v>17</v>
      </c>
      <c r="B1112" s="53" t="s">
        <v>1887</v>
      </c>
      <c r="C1112" s="53" t="s">
        <v>1888</v>
      </c>
      <c r="D1112" s="53" t="s">
        <v>1889</v>
      </c>
      <c r="E1112" s="53" t="s">
        <v>1890</v>
      </c>
      <c r="F1112" s="53" t="s">
        <v>775</v>
      </c>
      <c r="G1112" s="53" t="s">
        <v>1813</v>
      </c>
      <c r="H1112" s="53" t="s">
        <v>775</v>
      </c>
      <c r="I1112" s="53" t="s">
        <v>1813</v>
      </c>
      <c r="J1112" s="53" t="s">
        <v>1891</v>
      </c>
      <c r="K1112" s="53" t="s">
        <v>1988</v>
      </c>
      <c r="L1112" s="53" t="s">
        <v>1893</v>
      </c>
      <c r="M1112" s="53" t="s">
        <v>1816</v>
      </c>
      <c r="N1112" s="53" t="s">
        <v>1817</v>
      </c>
      <c r="O1112" s="53" t="s">
        <v>1818</v>
      </c>
      <c r="P1112" s="53" t="s">
        <v>1819</v>
      </c>
      <c r="Q1112" s="53" t="s">
        <v>1820</v>
      </c>
      <c r="R1112" s="53" t="s">
        <v>1821</v>
      </c>
      <c r="S1112" s="53" t="s">
        <v>1894</v>
      </c>
      <c r="T1112" s="53" t="s">
        <v>1895</v>
      </c>
      <c r="U1112" s="53" t="s">
        <v>1824</v>
      </c>
      <c r="V1112" s="53" t="s">
        <v>1825</v>
      </c>
      <c r="W1112" s="53" t="s">
        <v>1832</v>
      </c>
      <c r="X1112" s="53" t="s">
        <v>1825</v>
      </c>
      <c r="Y1112" s="53" t="s">
        <v>1827</v>
      </c>
      <c r="Z1112" s="53">
        <v>2477.59</v>
      </c>
      <c r="AA1112" s="53">
        <v>2477.59</v>
      </c>
      <c r="AB1112" s="53">
        <v>0</v>
      </c>
      <c r="AC1112" s="53">
        <v>2477.59</v>
      </c>
      <c r="AD1112" s="53">
        <v>0</v>
      </c>
      <c r="AE1112" s="53">
        <v>0</v>
      </c>
      <c r="AF1112" s="53" t="s">
        <v>1828</v>
      </c>
      <c r="AG1112" s="53" t="s">
        <v>1891</v>
      </c>
      <c r="AH1112" s="53" t="s">
        <v>1892</v>
      </c>
      <c r="AI1112" s="53" t="s">
        <v>1829</v>
      </c>
      <c r="AJ1112" s="53" t="s">
        <v>1824</v>
      </c>
      <c r="AK1112" s="53" t="s">
        <v>496</v>
      </c>
      <c r="AL1112" s="53" t="s">
        <v>1830</v>
      </c>
      <c r="AM1112" s="53" t="s">
        <v>1831</v>
      </c>
      <c r="AN1112" s="53" t="s">
        <v>1769</v>
      </c>
      <c r="AO1112" s="53" t="s">
        <v>641</v>
      </c>
    </row>
    <row r="1113" spans="1:41" x14ac:dyDescent="0.25">
      <c r="A1113" s="53" t="s">
        <v>17</v>
      </c>
      <c r="B1113" s="53" t="s">
        <v>1887</v>
      </c>
      <c r="C1113" s="53" t="s">
        <v>1888</v>
      </c>
      <c r="D1113" s="53" t="s">
        <v>1889</v>
      </c>
      <c r="E1113" s="53" t="s">
        <v>1890</v>
      </c>
      <c r="F1113" s="53" t="s">
        <v>775</v>
      </c>
      <c r="G1113" s="53" t="s">
        <v>1813</v>
      </c>
      <c r="H1113" s="53" t="s">
        <v>775</v>
      </c>
      <c r="I1113" s="53" t="s">
        <v>1813</v>
      </c>
      <c r="J1113" s="53" t="s">
        <v>1891</v>
      </c>
      <c r="K1113" s="53" t="s">
        <v>1988</v>
      </c>
      <c r="L1113" s="53" t="s">
        <v>1893</v>
      </c>
      <c r="M1113" s="53" t="s">
        <v>1816</v>
      </c>
      <c r="N1113" s="53" t="s">
        <v>1817</v>
      </c>
      <c r="O1113" s="53" t="s">
        <v>1818</v>
      </c>
      <c r="P1113" s="53" t="s">
        <v>1819</v>
      </c>
      <c r="Q1113" s="53" t="s">
        <v>1820</v>
      </c>
      <c r="R1113" s="53" t="s">
        <v>1821</v>
      </c>
      <c r="S1113" s="53" t="s">
        <v>1894</v>
      </c>
      <c r="T1113" s="53" t="s">
        <v>1895</v>
      </c>
      <c r="U1113" s="53" t="s">
        <v>1824</v>
      </c>
      <c r="V1113" s="53" t="s">
        <v>1825</v>
      </c>
      <c r="W1113" s="53" t="s">
        <v>1833</v>
      </c>
      <c r="X1113" s="53" t="s">
        <v>1835</v>
      </c>
      <c r="Y1113" s="53" t="s">
        <v>1827</v>
      </c>
      <c r="Z1113" s="53">
        <v>7.92</v>
      </c>
      <c r="AA1113" s="53">
        <v>7.92</v>
      </c>
      <c r="AB1113" s="53">
        <v>0</v>
      </c>
      <c r="AC1113" s="53">
        <v>7.92</v>
      </c>
      <c r="AD1113" s="53">
        <v>0</v>
      </c>
      <c r="AE1113" s="53">
        <v>0</v>
      </c>
      <c r="AF1113" s="53" t="s">
        <v>1828</v>
      </c>
      <c r="AG1113" s="53" t="s">
        <v>1891</v>
      </c>
      <c r="AH1113" s="53" t="s">
        <v>1892</v>
      </c>
      <c r="AI1113" s="53" t="s">
        <v>1829</v>
      </c>
      <c r="AJ1113" s="53" t="s">
        <v>1824</v>
      </c>
      <c r="AK1113" s="53" t="s">
        <v>496</v>
      </c>
      <c r="AL1113" s="53" t="s">
        <v>1830</v>
      </c>
      <c r="AM1113" s="53" t="s">
        <v>1831</v>
      </c>
      <c r="AN1113" s="53" t="s">
        <v>1769</v>
      </c>
      <c r="AO1113" s="53" t="s">
        <v>641</v>
      </c>
    </row>
    <row r="1114" spans="1:41" x14ac:dyDescent="0.25">
      <c r="A1114" s="53" t="s">
        <v>17</v>
      </c>
      <c r="B1114" s="53" t="s">
        <v>1977</v>
      </c>
      <c r="C1114" s="53" t="s">
        <v>1978</v>
      </c>
      <c r="D1114" s="53" t="s">
        <v>1841</v>
      </c>
      <c r="E1114" s="53" t="s">
        <v>1842</v>
      </c>
      <c r="F1114" s="53" t="s">
        <v>775</v>
      </c>
      <c r="G1114" s="53" t="s">
        <v>1813</v>
      </c>
      <c r="H1114" s="53" t="s">
        <v>775</v>
      </c>
      <c r="I1114" s="53" t="s">
        <v>1813</v>
      </c>
      <c r="J1114" s="53" t="s">
        <v>1843</v>
      </c>
      <c r="K1114" s="53" t="s">
        <v>1844</v>
      </c>
      <c r="L1114" s="53" t="s">
        <v>1979</v>
      </c>
      <c r="M1114" s="53" t="s">
        <v>1816</v>
      </c>
      <c r="N1114" s="53" t="s">
        <v>1817</v>
      </c>
      <c r="O1114" s="53" t="s">
        <v>1818</v>
      </c>
      <c r="P1114" s="53" t="s">
        <v>1819</v>
      </c>
      <c r="Q1114" s="53" t="s">
        <v>1820</v>
      </c>
      <c r="R1114" s="53" t="s">
        <v>1821</v>
      </c>
      <c r="S1114" s="53" t="s">
        <v>1980</v>
      </c>
      <c r="T1114" s="53" t="s">
        <v>1981</v>
      </c>
      <c r="U1114" s="53" t="s">
        <v>1824</v>
      </c>
      <c r="V1114" s="53" t="s">
        <v>1825</v>
      </c>
      <c r="W1114" s="53" t="s">
        <v>1856</v>
      </c>
      <c r="X1114" s="53" t="s">
        <v>1857</v>
      </c>
      <c r="Y1114" s="53" t="s">
        <v>1827</v>
      </c>
      <c r="Z1114" s="53">
        <v>630.9</v>
      </c>
      <c r="AA1114" s="53">
        <v>630.9</v>
      </c>
      <c r="AB1114" s="53">
        <v>0</v>
      </c>
      <c r="AC1114" s="53">
        <v>630.9</v>
      </c>
      <c r="AD1114" s="53">
        <v>0</v>
      </c>
      <c r="AE1114" s="53">
        <v>0</v>
      </c>
      <c r="AF1114" s="53" t="s">
        <v>1828</v>
      </c>
      <c r="AG1114" s="53" t="s">
        <v>1843</v>
      </c>
      <c r="AH1114" s="53" t="s">
        <v>1844</v>
      </c>
      <c r="AI1114" s="53" t="s">
        <v>1849</v>
      </c>
      <c r="AJ1114" s="53" t="s">
        <v>1824</v>
      </c>
      <c r="AK1114" s="53" t="s">
        <v>496</v>
      </c>
      <c r="AL1114" s="53" t="s">
        <v>1830</v>
      </c>
      <c r="AM1114" s="53" t="s">
        <v>1831</v>
      </c>
      <c r="AN1114" s="53" t="s">
        <v>1769</v>
      </c>
      <c r="AO1114" s="53" t="s">
        <v>641</v>
      </c>
    </row>
    <row r="1115" spans="1:41" x14ac:dyDescent="0.25">
      <c r="A1115" s="53" t="s">
        <v>17</v>
      </c>
      <c r="B1115" s="53" t="s">
        <v>1896</v>
      </c>
      <c r="C1115" s="53" t="s">
        <v>1897</v>
      </c>
      <c r="D1115" s="53" t="s">
        <v>1841</v>
      </c>
      <c r="E1115" s="53" t="s">
        <v>1842</v>
      </c>
      <c r="F1115" s="53" t="s">
        <v>775</v>
      </c>
      <c r="G1115" s="53" t="s">
        <v>1813</v>
      </c>
      <c r="H1115" s="53" t="s">
        <v>775</v>
      </c>
      <c r="I1115" s="53" t="s">
        <v>1813</v>
      </c>
      <c r="J1115" s="53" t="s">
        <v>1843</v>
      </c>
      <c r="K1115" s="53" t="s">
        <v>1844</v>
      </c>
      <c r="L1115" s="53" t="s">
        <v>1898</v>
      </c>
      <c r="M1115" s="53" t="s">
        <v>1816</v>
      </c>
      <c r="N1115" s="53" t="s">
        <v>1817</v>
      </c>
      <c r="O1115" s="53" t="s">
        <v>1818</v>
      </c>
      <c r="P1115" s="53" t="s">
        <v>1819</v>
      </c>
      <c r="Q1115" s="53" t="s">
        <v>1820</v>
      </c>
      <c r="R1115" s="53" t="s">
        <v>1821</v>
      </c>
      <c r="S1115" s="53" t="s">
        <v>1899</v>
      </c>
      <c r="T1115" s="53" t="s">
        <v>1900</v>
      </c>
      <c r="U1115" s="53" t="s">
        <v>1824</v>
      </c>
      <c r="V1115" s="53" t="s">
        <v>1825</v>
      </c>
      <c r="W1115" s="53" t="s">
        <v>1833</v>
      </c>
      <c r="X1115" s="53" t="s">
        <v>1834</v>
      </c>
      <c r="Y1115" s="53" t="s">
        <v>1827</v>
      </c>
      <c r="Z1115" s="53">
        <v>9.76</v>
      </c>
      <c r="AA1115" s="53">
        <v>9.76</v>
      </c>
      <c r="AB1115" s="53">
        <v>0</v>
      </c>
      <c r="AC1115" s="53">
        <v>9.76</v>
      </c>
      <c r="AD1115" s="53">
        <v>0</v>
      </c>
      <c r="AE1115" s="53">
        <v>0</v>
      </c>
      <c r="AF1115" s="53" t="s">
        <v>1828</v>
      </c>
      <c r="AG1115" s="53" t="s">
        <v>1843</v>
      </c>
      <c r="AH1115" s="53" t="s">
        <v>1844</v>
      </c>
      <c r="AI1115" s="53" t="s">
        <v>1849</v>
      </c>
      <c r="AJ1115" s="53" t="s">
        <v>1824</v>
      </c>
      <c r="AK1115" s="53" t="s">
        <v>496</v>
      </c>
      <c r="AL1115" s="53" t="s">
        <v>1830</v>
      </c>
      <c r="AM1115" s="53" t="s">
        <v>1831</v>
      </c>
      <c r="AN1115" s="53" t="s">
        <v>1769</v>
      </c>
      <c r="AO1115" s="53" t="s">
        <v>641</v>
      </c>
    </row>
    <row r="1116" spans="1:41" x14ac:dyDescent="0.25">
      <c r="A1116" s="53" t="s">
        <v>17</v>
      </c>
      <c r="B1116" s="53" t="s">
        <v>1896</v>
      </c>
      <c r="C1116" s="53" t="s">
        <v>1897</v>
      </c>
      <c r="D1116" s="53" t="s">
        <v>1841</v>
      </c>
      <c r="E1116" s="53" t="s">
        <v>1842</v>
      </c>
      <c r="F1116" s="53" t="s">
        <v>775</v>
      </c>
      <c r="G1116" s="53" t="s">
        <v>1813</v>
      </c>
      <c r="H1116" s="53" t="s">
        <v>775</v>
      </c>
      <c r="I1116" s="53" t="s">
        <v>1813</v>
      </c>
      <c r="J1116" s="53" t="s">
        <v>1843</v>
      </c>
      <c r="K1116" s="53" t="s">
        <v>1844</v>
      </c>
      <c r="L1116" s="53" t="s">
        <v>1898</v>
      </c>
      <c r="M1116" s="53" t="s">
        <v>1816</v>
      </c>
      <c r="N1116" s="53" t="s">
        <v>1817</v>
      </c>
      <c r="O1116" s="53" t="s">
        <v>1818</v>
      </c>
      <c r="P1116" s="53" t="s">
        <v>1819</v>
      </c>
      <c r="Q1116" s="53" t="s">
        <v>1820</v>
      </c>
      <c r="R1116" s="53" t="s">
        <v>1821</v>
      </c>
      <c r="S1116" s="53" t="s">
        <v>1899</v>
      </c>
      <c r="T1116" s="53" t="s">
        <v>1900</v>
      </c>
      <c r="U1116" s="53" t="s">
        <v>1824</v>
      </c>
      <c r="V1116" s="53" t="s">
        <v>1825</v>
      </c>
      <c r="W1116" s="53" t="s">
        <v>1848</v>
      </c>
      <c r="X1116" s="53" t="s">
        <v>1825</v>
      </c>
      <c r="Y1116" s="53" t="s">
        <v>1827</v>
      </c>
      <c r="Z1116" s="53">
        <v>3338.82</v>
      </c>
      <c r="AA1116" s="53">
        <v>3338.82</v>
      </c>
      <c r="AB1116" s="53">
        <v>0</v>
      </c>
      <c r="AC1116" s="53">
        <v>3338.82</v>
      </c>
      <c r="AD1116" s="53">
        <v>0</v>
      </c>
      <c r="AE1116" s="53">
        <v>0</v>
      </c>
      <c r="AF1116" s="53" t="s">
        <v>1828</v>
      </c>
      <c r="AG1116" s="53" t="s">
        <v>1843</v>
      </c>
      <c r="AH1116" s="53" t="s">
        <v>1844</v>
      </c>
      <c r="AI1116" s="53" t="s">
        <v>1849</v>
      </c>
      <c r="AJ1116" s="53" t="s">
        <v>1824</v>
      </c>
      <c r="AK1116" s="53" t="s">
        <v>496</v>
      </c>
      <c r="AL1116" s="53" t="s">
        <v>1830</v>
      </c>
      <c r="AM1116" s="53" t="s">
        <v>1831</v>
      </c>
      <c r="AN1116" s="53" t="s">
        <v>1769</v>
      </c>
      <c r="AO1116" s="53" t="s">
        <v>641</v>
      </c>
    </row>
    <row r="1117" spans="1:41" x14ac:dyDescent="0.25">
      <c r="A1117" s="53" t="s">
        <v>17</v>
      </c>
      <c r="B1117" s="53" t="s">
        <v>1901</v>
      </c>
      <c r="C1117" s="53" t="s">
        <v>1902</v>
      </c>
      <c r="D1117" s="53" t="s">
        <v>1903</v>
      </c>
      <c r="E1117" s="53" t="s">
        <v>220</v>
      </c>
      <c r="F1117" s="53" t="s">
        <v>775</v>
      </c>
      <c r="G1117" s="53" t="s">
        <v>1813</v>
      </c>
      <c r="H1117" s="53" t="s">
        <v>775</v>
      </c>
      <c r="I1117" s="53" t="s">
        <v>1813</v>
      </c>
      <c r="J1117" s="53" t="s">
        <v>1904</v>
      </c>
      <c r="K1117" s="53" t="s">
        <v>1905</v>
      </c>
      <c r="L1117" s="53" t="s">
        <v>1906</v>
      </c>
      <c r="M1117" s="53" t="s">
        <v>1816</v>
      </c>
      <c r="N1117" s="53" t="s">
        <v>1817</v>
      </c>
      <c r="O1117" s="53" t="s">
        <v>1818</v>
      </c>
      <c r="P1117" s="53" t="s">
        <v>1819</v>
      </c>
      <c r="Q1117" s="53" t="s">
        <v>1820</v>
      </c>
      <c r="R1117" s="53" t="s">
        <v>1821</v>
      </c>
      <c r="S1117" s="53" t="s">
        <v>1907</v>
      </c>
      <c r="T1117" s="53" t="s">
        <v>1908</v>
      </c>
      <c r="U1117" s="53" t="s">
        <v>1824</v>
      </c>
      <c r="V1117" s="53" t="s">
        <v>1825</v>
      </c>
      <c r="W1117" s="53" t="s">
        <v>1826</v>
      </c>
      <c r="X1117" s="53" t="s">
        <v>1825</v>
      </c>
      <c r="Y1117" s="53" t="s">
        <v>1827</v>
      </c>
      <c r="Z1117" s="53">
        <v>6827.31</v>
      </c>
      <c r="AA1117" s="53">
        <v>6827.31</v>
      </c>
      <c r="AB1117" s="53">
        <v>0</v>
      </c>
      <c r="AC1117" s="53">
        <v>6827.31</v>
      </c>
      <c r="AD1117" s="53">
        <v>0</v>
      </c>
      <c r="AE1117" s="53">
        <v>0</v>
      </c>
      <c r="AF1117" s="53" t="s">
        <v>1828</v>
      </c>
      <c r="AG1117" s="53" t="s">
        <v>1904</v>
      </c>
      <c r="AH1117" s="53" t="s">
        <v>1905</v>
      </c>
      <c r="AI1117" s="53" t="s">
        <v>1829</v>
      </c>
      <c r="AJ1117" s="53" t="s">
        <v>1824</v>
      </c>
      <c r="AK1117" s="53" t="s">
        <v>496</v>
      </c>
      <c r="AL1117" s="53" t="s">
        <v>1830</v>
      </c>
      <c r="AM1117" s="53" t="s">
        <v>1831</v>
      </c>
      <c r="AN1117" s="53" t="s">
        <v>1766</v>
      </c>
      <c r="AO1117" s="53" t="s">
        <v>483</v>
      </c>
    </row>
    <row r="1118" spans="1:41" x14ac:dyDescent="0.25">
      <c r="A1118" s="53" t="s">
        <v>17</v>
      </c>
      <c r="B1118" s="53" t="s">
        <v>1901</v>
      </c>
      <c r="C1118" s="53" t="s">
        <v>1902</v>
      </c>
      <c r="D1118" s="53" t="s">
        <v>1903</v>
      </c>
      <c r="E1118" s="53" t="s">
        <v>220</v>
      </c>
      <c r="F1118" s="53" t="s">
        <v>775</v>
      </c>
      <c r="G1118" s="53" t="s">
        <v>1813</v>
      </c>
      <c r="H1118" s="53" t="s">
        <v>775</v>
      </c>
      <c r="I1118" s="53" t="s">
        <v>1813</v>
      </c>
      <c r="J1118" s="53" t="s">
        <v>1904</v>
      </c>
      <c r="K1118" s="53" t="s">
        <v>1905</v>
      </c>
      <c r="L1118" s="53" t="s">
        <v>1906</v>
      </c>
      <c r="M1118" s="53" t="s">
        <v>1816</v>
      </c>
      <c r="N1118" s="53" t="s">
        <v>1817</v>
      </c>
      <c r="O1118" s="53" t="s">
        <v>1818</v>
      </c>
      <c r="P1118" s="53" t="s">
        <v>1819</v>
      </c>
      <c r="Q1118" s="53" t="s">
        <v>1820</v>
      </c>
      <c r="R1118" s="53" t="s">
        <v>1821</v>
      </c>
      <c r="S1118" s="53" t="s">
        <v>1907</v>
      </c>
      <c r="T1118" s="53" t="s">
        <v>1908</v>
      </c>
      <c r="U1118" s="53" t="s">
        <v>1824</v>
      </c>
      <c r="V1118" s="53" t="s">
        <v>1825</v>
      </c>
      <c r="W1118" s="53" t="s">
        <v>1832</v>
      </c>
      <c r="X1118" s="53" t="s">
        <v>1825</v>
      </c>
      <c r="Y1118" s="53" t="s">
        <v>1827</v>
      </c>
      <c r="Z1118" s="53">
        <v>24801.41</v>
      </c>
      <c r="AA1118" s="53">
        <v>24801.41</v>
      </c>
      <c r="AB1118" s="53">
        <v>0</v>
      </c>
      <c r="AC1118" s="53">
        <v>24801.41</v>
      </c>
      <c r="AD1118" s="53">
        <v>0</v>
      </c>
      <c r="AE1118" s="53">
        <v>0</v>
      </c>
      <c r="AF1118" s="53" t="s">
        <v>1828</v>
      </c>
      <c r="AG1118" s="53" t="s">
        <v>1904</v>
      </c>
      <c r="AH1118" s="53" t="s">
        <v>1905</v>
      </c>
      <c r="AI1118" s="53" t="s">
        <v>1829</v>
      </c>
      <c r="AJ1118" s="53" t="s">
        <v>1824</v>
      </c>
      <c r="AK1118" s="53" t="s">
        <v>496</v>
      </c>
      <c r="AL1118" s="53" t="s">
        <v>1830</v>
      </c>
      <c r="AM1118" s="53" t="s">
        <v>1831</v>
      </c>
      <c r="AN1118" s="53" t="s">
        <v>1766</v>
      </c>
      <c r="AO1118" s="53" t="s">
        <v>483</v>
      </c>
    </row>
    <row r="1119" spans="1:41" x14ac:dyDescent="0.25">
      <c r="A1119" s="53" t="s">
        <v>17</v>
      </c>
      <c r="B1119" s="53" t="s">
        <v>1901</v>
      </c>
      <c r="C1119" s="53" t="s">
        <v>1902</v>
      </c>
      <c r="D1119" s="53" t="s">
        <v>1903</v>
      </c>
      <c r="E1119" s="53" t="s">
        <v>220</v>
      </c>
      <c r="F1119" s="53" t="s">
        <v>775</v>
      </c>
      <c r="G1119" s="53" t="s">
        <v>1813</v>
      </c>
      <c r="H1119" s="53" t="s">
        <v>775</v>
      </c>
      <c r="I1119" s="53" t="s">
        <v>1813</v>
      </c>
      <c r="J1119" s="53" t="s">
        <v>1904</v>
      </c>
      <c r="K1119" s="53" t="s">
        <v>1905</v>
      </c>
      <c r="L1119" s="53" t="s">
        <v>1906</v>
      </c>
      <c r="M1119" s="53" t="s">
        <v>1816</v>
      </c>
      <c r="N1119" s="53" t="s">
        <v>1817</v>
      </c>
      <c r="O1119" s="53" t="s">
        <v>1818</v>
      </c>
      <c r="P1119" s="53" t="s">
        <v>1819</v>
      </c>
      <c r="Q1119" s="53" t="s">
        <v>1820</v>
      </c>
      <c r="R1119" s="53" t="s">
        <v>1821</v>
      </c>
      <c r="S1119" s="53" t="s">
        <v>1907</v>
      </c>
      <c r="T1119" s="53" t="s">
        <v>1908</v>
      </c>
      <c r="U1119" s="53" t="s">
        <v>1824</v>
      </c>
      <c r="V1119" s="53" t="s">
        <v>1825</v>
      </c>
      <c r="W1119" s="53" t="s">
        <v>1833</v>
      </c>
      <c r="X1119" s="53" t="s">
        <v>1835</v>
      </c>
      <c r="Y1119" s="53" t="s">
        <v>1827</v>
      </c>
      <c r="Z1119" s="53">
        <v>0.33</v>
      </c>
      <c r="AA1119" s="53">
        <v>0.33</v>
      </c>
      <c r="AB1119" s="53">
        <v>0</v>
      </c>
      <c r="AC1119" s="53">
        <v>0.33</v>
      </c>
      <c r="AD1119" s="53">
        <v>0</v>
      </c>
      <c r="AE1119" s="53">
        <v>0</v>
      </c>
      <c r="AF1119" s="53" t="s">
        <v>1828</v>
      </c>
      <c r="AG1119" s="53" t="s">
        <v>1904</v>
      </c>
      <c r="AH1119" s="53" t="s">
        <v>1905</v>
      </c>
      <c r="AI1119" s="53" t="s">
        <v>1829</v>
      </c>
      <c r="AJ1119" s="53" t="s">
        <v>1824</v>
      </c>
      <c r="AK1119" s="53" t="s">
        <v>496</v>
      </c>
      <c r="AL1119" s="53" t="s">
        <v>1830</v>
      </c>
      <c r="AM1119" s="53" t="s">
        <v>1831</v>
      </c>
      <c r="AN1119" s="53" t="s">
        <v>1766</v>
      </c>
      <c r="AO1119" s="53" t="s">
        <v>483</v>
      </c>
    </row>
    <row r="1120" spans="1:41" x14ac:dyDescent="0.25">
      <c r="A1120" s="53" t="s">
        <v>17</v>
      </c>
      <c r="B1120" s="53" t="s">
        <v>1901</v>
      </c>
      <c r="C1120" s="53" t="s">
        <v>1902</v>
      </c>
      <c r="D1120" s="53" t="s">
        <v>1903</v>
      </c>
      <c r="E1120" s="53" t="s">
        <v>220</v>
      </c>
      <c r="F1120" s="53" t="s">
        <v>775</v>
      </c>
      <c r="G1120" s="53" t="s">
        <v>1813</v>
      </c>
      <c r="H1120" s="53" t="s">
        <v>775</v>
      </c>
      <c r="I1120" s="53" t="s">
        <v>1813</v>
      </c>
      <c r="J1120" s="53" t="s">
        <v>1904</v>
      </c>
      <c r="K1120" s="53" t="s">
        <v>1905</v>
      </c>
      <c r="L1120" s="53" t="s">
        <v>1906</v>
      </c>
      <c r="M1120" s="53" t="s">
        <v>1816</v>
      </c>
      <c r="N1120" s="53" t="s">
        <v>1817</v>
      </c>
      <c r="O1120" s="53" t="s">
        <v>1818</v>
      </c>
      <c r="P1120" s="53" t="s">
        <v>1819</v>
      </c>
      <c r="Q1120" s="53" t="s">
        <v>1820</v>
      </c>
      <c r="R1120" s="53" t="s">
        <v>1821</v>
      </c>
      <c r="S1120" s="53" t="s">
        <v>1907</v>
      </c>
      <c r="T1120" s="53" t="s">
        <v>1908</v>
      </c>
      <c r="U1120" s="53" t="s">
        <v>1824</v>
      </c>
      <c r="V1120" s="53" t="s">
        <v>1825</v>
      </c>
      <c r="W1120" s="53" t="s">
        <v>1838</v>
      </c>
      <c r="X1120" s="53" t="s">
        <v>1825</v>
      </c>
      <c r="Y1120" s="53" t="s">
        <v>1827</v>
      </c>
      <c r="Z1120" s="53">
        <v>1546.6</v>
      </c>
      <c r="AA1120" s="53">
        <v>1546.6</v>
      </c>
      <c r="AB1120" s="53">
        <v>0</v>
      </c>
      <c r="AC1120" s="53">
        <v>1546.6</v>
      </c>
      <c r="AD1120" s="53">
        <v>0</v>
      </c>
      <c r="AE1120" s="53">
        <v>0</v>
      </c>
      <c r="AF1120" s="53" t="s">
        <v>1828</v>
      </c>
      <c r="AG1120" s="53" t="s">
        <v>1904</v>
      </c>
      <c r="AH1120" s="53" t="s">
        <v>1905</v>
      </c>
      <c r="AI1120" s="53" t="s">
        <v>1829</v>
      </c>
      <c r="AJ1120" s="53" t="s">
        <v>1824</v>
      </c>
      <c r="AK1120" s="53" t="s">
        <v>496</v>
      </c>
      <c r="AL1120" s="53" t="s">
        <v>1830</v>
      </c>
      <c r="AM1120" s="53" t="s">
        <v>1831</v>
      </c>
      <c r="AN1120" s="53" t="s">
        <v>1766</v>
      </c>
      <c r="AO1120" s="53" t="s">
        <v>483</v>
      </c>
    </row>
    <row r="1121" spans="1:41" x14ac:dyDescent="0.25">
      <c r="A1121" s="53" t="s">
        <v>17</v>
      </c>
      <c r="B1121" s="53" t="s">
        <v>1909</v>
      </c>
      <c r="C1121" s="53" t="s">
        <v>1910</v>
      </c>
      <c r="D1121" s="53" t="s">
        <v>1903</v>
      </c>
      <c r="E1121" s="53" t="s">
        <v>220</v>
      </c>
      <c r="F1121" s="53" t="s">
        <v>775</v>
      </c>
      <c r="G1121" s="53" t="s">
        <v>1813</v>
      </c>
      <c r="H1121" s="53" t="s">
        <v>775</v>
      </c>
      <c r="I1121" s="53" t="s">
        <v>1813</v>
      </c>
      <c r="J1121" s="53" t="s">
        <v>1904</v>
      </c>
      <c r="K1121" s="53" t="s">
        <v>1905</v>
      </c>
      <c r="L1121" s="53" t="s">
        <v>1911</v>
      </c>
      <c r="M1121" s="53" t="s">
        <v>1816</v>
      </c>
      <c r="N1121" s="53" t="s">
        <v>1817</v>
      </c>
      <c r="O1121" s="53" t="s">
        <v>1818</v>
      </c>
      <c r="P1121" s="53" t="s">
        <v>1819</v>
      </c>
      <c r="Q1121" s="53" t="s">
        <v>1820</v>
      </c>
      <c r="R1121" s="53" t="s">
        <v>1821</v>
      </c>
      <c r="S1121" s="53" t="s">
        <v>1912</v>
      </c>
      <c r="T1121" s="53" t="s">
        <v>1913</v>
      </c>
      <c r="U1121" s="53" t="s">
        <v>1824</v>
      </c>
      <c r="V1121" s="53" t="s">
        <v>1825</v>
      </c>
      <c r="W1121" s="53" t="s">
        <v>1856</v>
      </c>
      <c r="X1121" s="53" t="s">
        <v>1857</v>
      </c>
      <c r="Y1121" s="53" t="s">
        <v>1827</v>
      </c>
      <c r="Z1121" s="53">
        <v>7000</v>
      </c>
      <c r="AA1121" s="53">
        <v>7000</v>
      </c>
      <c r="AB1121" s="53">
        <v>0</v>
      </c>
      <c r="AC1121" s="53">
        <v>7000</v>
      </c>
      <c r="AD1121" s="53">
        <v>0</v>
      </c>
      <c r="AE1121" s="53">
        <v>0</v>
      </c>
      <c r="AF1121" s="53" t="s">
        <v>1828</v>
      </c>
      <c r="AG1121" s="53" t="s">
        <v>1904</v>
      </c>
      <c r="AH1121" s="53" t="s">
        <v>1905</v>
      </c>
      <c r="AI1121" s="53" t="s">
        <v>1829</v>
      </c>
      <c r="AJ1121" s="53" t="s">
        <v>1824</v>
      </c>
      <c r="AK1121" s="53" t="s">
        <v>496</v>
      </c>
      <c r="AL1121" s="53" t="s">
        <v>1830</v>
      </c>
      <c r="AM1121" s="53" t="s">
        <v>1831</v>
      </c>
      <c r="AN1121" s="53" t="s">
        <v>1766</v>
      </c>
      <c r="AO1121" s="53" t="s">
        <v>483</v>
      </c>
    </row>
    <row r="1122" spans="1:41" x14ac:dyDescent="0.25">
      <c r="A1122" s="53" t="s">
        <v>17</v>
      </c>
      <c r="B1122" s="53" t="s">
        <v>1914</v>
      </c>
      <c r="C1122" s="53" t="s">
        <v>1915</v>
      </c>
      <c r="D1122" s="53" t="s">
        <v>1903</v>
      </c>
      <c r="E1122" s="53" t="s">
        <v>220</v>
      </c>
      <c r="F1122" s="53" t="s">
        <v>775</v>
      </c>
      <c r="G1122" s="53" t="s">
        <v>1813</v>
      </c>
      <c r="H1122" s="53" t="s">
        <v>775</v>
      </c>
      <c r="I1122" s="53" t="s">
        <v>1813</v>
      </c>
      <c r="J1122" s="53" t="s">
        <v>1904</v>
      </c>
      <c r="K1122" s="53" t="s">
        <v>1905</v>
      </c>
      <c r="L1122" s="53" t="s">
        <v>1916</v>
      </c>
      <c r="M1122" s="53" t="s">
        <v>1816</v>
      </c>
      <c r="N1122" s="53" t="s">
        <v>1817</v>
      </c>
      <c r="O1122" s="53" t="s">
        <v>1818</v>
      </c>
      <c r="P1122" s="53" t="s">
        <v>1819</v>
      </c>
      <c r="Q1122" s="53" t="s">
        <v>1820</v>
      </c>
      <c r="R1122" s="53" t="s">
        <v>1821</v>
      </c>
      <c r="S1122" s="53" t="s">
        <v>1917</v>
      </c>
      <c r="T1122" s="53" t="s">
        <v>1918</v>
      </c>
      <c r="U1122" s="53" t="s">
        <v>1824</v>
      </c>
      <c r="V1122" s="53" t="s">
        <v>1825</v>
      </c>
      <c r="W1122" s="53" t="s">
        <v>1826</v>
      </c>
      <c r="X1122" s="53" t="s">
        <v>1825</v>
      </c>
      <c r="Y1122" s="53" t="s">
        <v>1827</v>
      </c>
      <c r="Z1122" s="53">
        <v>356.71</v>
      </c>
      <c r="AA1122" s="53">
        <v>356.71</v>
      </c>
      <c r="AB1122" s="53">
        <v>0</v>
      </c>
      <c r="AC1122" s="53">
        <v>356.71</v>
      </c>
      <c r="AD1122" s="53">
        <v>0</v>
      </c>
      <c r="AE1122" s="53">
        <v>0</v>
      </c>
      <c r="AF1122" s="53" t="s">
        <v>1828</v>
      </c>
      <c r="AG1122" s="53" t="s">
        <v>1904</v>
      </c>
      <c r="AH1122" s="53" t="s">
        <v>1905</v>
      </c>
      <c r="AI1122" s="53" t="s">
        <v>1829</v>
      </c>
      <c r="AJ1122" s="53" t="s">
        <v>1824</v>
      </c>
      <c r="AK1122" s="53" t="s">
        <v>496</v>
      </c>
      <c r="AL1122" s="53" t="s">
        <v>1830</v>
      </c>
      <c r="AM1122" s="53" t="s">
        <v>1831</v>
      </c>
      <c r="AN1122" s="53" t="s">
        <v>220</v>
      </c>
      <c r="AO1122" s="53" t="s">
        <v>483</v>
      </c>
    </row>
    <row r="1123" spans="1:41" x14ac:dyDescent="0.25">
      <c r="A1123" s="53" t="s">
        <v>17</v>
      </c>
      <c r="B1123" s="53" t="s">
        <v>1914</v>
      </c>
      <c r="C1123" s="53" t="s">
        <v>1915</v>
      </c>
      <c r="D1123" s="53" t="s">
        <v>1903</v>
      </c>
      <c r="E1123" s="53" t="s">
        <v>220</v>
      </c>
      <c r="F1123" s="53" t="s">
        <v>775</v>
      </c>
      <c r="G1123" s="53" t="s">
        <v>1813</v>
      </c>
      <c r="H1123" s="53" t="s">
        <v>775</v>
      </c>
      <c r="I1123" s="53" t="s">
        <v>1813</v>
      </c>
      <c r="J1123" s="53" t="s">
        <v>1904</v>
      </c>
      <c r="K1123" s="53" t="s">
        <v>1905</v>
      </c>
      <c r="L1123" s="53" t="s">
        <v>1916</v>
      </c>
      <c r="M1123" s="53" t="s">
        <v>1816</v>
      </c>
      <c r="N1123" s="53" t="s">
        <v>1817</v>
      </c>
      <c r="O1123" s="53" t="s">
        <v>1818</v>
      </c>
      <c r="P1123" s="53" t="s">
        <v>1819</v>
      </c>
      <c r="Q1123" s="53" t="s">
        <v>1820</v>
      </c>
      <c r="R1123" s="53" t="s">
        <v>1821</v>
      </c>
      <c r="S1123" s="53" t="s">
        <v>1917</v>
      </c>
      <c r="T1123" s="53" t="s">
        <v>1918</v>
      </c>
      <c r="U1123" s="53" t="s">
        <v>1824</v>
      </c>
      <c r="V1123" s="53" t="s">
        <v>1825</v>
      </c>
      <c r="W1123" s="53" t="s">
        <v>1832</v>
      </c>
      <c r="X1123" s="53" t="s">
        <v>1825</v>
      </c>
      <c r="Y1123" s="53" t="s">
        <v>1827</v>
      </c>
      <c r="Z1123" s="53">
        <v>4216.8999999999996</v>
      </c>
      <c r="AA1123" s="53">
        <v>4216.8999999999996</v>
      </c>
      <c r="AB1123" s="53">
        <v>0</v>
      </c>
      <c r="AC1123" s="53">
        <v>4216.8999999999996</v>
      </c>
      <c r="AD1123" s="53">
        <v>0</v>
      </c>
      <c r="AE1123" s="53">
        <v>0</v>
      </c>
      <c r="AF1123" s="53" t="s">
        <v>1828</v>
      </c>
      <c r="AG1123" s="53" t="s">
        <v>1904</v>
      </c>
      <c r="AH1123" s="53" t="s">
        <v>1905</v>
      </c>
      <c r="AI1123" s="53" t="s">
        <v>1829</v>
      </c>
      <c r="AJ1123" s="53" t="s">
        <v>1824</v>
      </c>
      <c r="AK1123" s="53" t="s">
        <v>496</v>
      </c>
      <c r="AL1123" s="53" t="s">
        <v>1830</v>
      </c>
      <c r="AM1123" s="53" t="s">
        <v>1831</v>
      </c>
      <c r="AN1123" s="53" t="s">
        <v>220</v>
      </c>
      <c r="AO1123" s="53" t="s">
        <v>483</v>
      </c>
    </row>
    <row r="1124" spans="1:41" x14ac:dyDescent="0.25">
      <c r="A1124" s="53" t="s">
        <v>17</v>
      </c>
      <c r="B1124" s="53" t="s">
        <v>1914</v>
      </c>
      <c r="C1124" s="53" t="s">
        <v>1915</v>
      </c>
      <c r="D1124" s="53" t="s">
        <v>1903</v>
      </c>
      <c r="E1124" s="53" t="s">
        <v>220</v>
      </c>
      <c r="F1124" s="53" t="s">
        <v>775</v>
      </c>
      <c r="G1124" s="53" t="s">
        <v>1813</v>
      </c>
      <c r="H1124" s="53" t="s">
        <v>775</v>
      </c>
      <c r="I1124" s="53" t="s">
        <v>1813</v>
      </c>
      <c r="J1124" s="53" t="s">
        <v>1904</v>
      </c>
      <c r="K1124" s="53" t="s">
        <v>1905</v>
      </c>
      <c r="L1124" s="53" t="s">
        <v>1916</v>
      </c>
      <c r="M1124" s="53" t="s">
        <v>1816</v>
      </c>
      <c r="N1124" s="53" t="s">
        <v>1817</v>
      </c>
      <c r="O1124" s="53" t="s">
        <v>1818</v>
      </c>
      <c r="P1124" s="53" t="s">
        <v>1819</v>
      </c>
      <c r="Q1124" s="53" t="s">
        <v>1820</v>
      </c>
      <c r="R1124" s="53" t="s">
        <v>1821</v>
      </c>
      <c r="S1124" s="53" t="s">
        <v>1917</v>
      </c>
      <c r="T1124" s="53" t="s">
        <v>1918</v>
      </c>
      <c r="U1124" s="53" t="s">
        <v>1824</v>
      </c>
      <c r="V1124" s="53" t="s">
        <v>1825</v>
      </c>
      <c r="W1124" s="53" t="s">
        <v>1833</v>
      </c>
      <c r="X1124" s="53" t="s">
        <v>1835</v>
      </c>
      <c r="Y1124" s="53" t="s">
        <v>1827</v>
      </c>
      <c r="Z1124" s="53">
        <v>14.9</v>
      </c>
      <c r="AA1124" s="53">
        <v>14.9</v>
      </c>
      <c r="AB1124" s="53">
        <v>0</v>
      </c>
      <c r="AC1124" s="53">
        <v>14.9</v>
      </c>
      <c r="AD1124" s="53">
        <v>0</v>
      </c>
      <c r="AE1124" s="53">
        <v>0</v>
      </c>
      <c r="AF1124" s="53" t="s">
        <v>1828</v>
      </c>
      <c r="AG1124" s="53" t="s">
        <v>1904</v>
      </c>
      <c r="AH1124" s="53" t="s">
        <v>1905</v>
      </c>
      <c r="AI1124" s="53" t="s">
        <v>1829</v>
      </c>
      <c r="AJ1124" s="53" t="s">
        <v>1824</v>
      </c>
      <c r="AK1124" s="53" t="s">
        <v>496</v>
      </c>
      <c r="AL1124" s="53" t="s">
        <v>1830</v>
      </c>
      <c r="AM1124" s="53" t="s">
        <v>1831</v>
      </c>
      <c r="AN1124" s="53" t="s">
        <v>220</v>
      </c>
      <c r="AO1124" s="53" t="s">
        <v>483</v>
      </c>
    </row>
    <row r="1125" spans="1:41" x14ac:dyDescent="0.25">
      <c r="A1125" s="53" t="s">
        <v>17</v>
      </c>
      <c r="B1125" s="53" t="s">
        <v>1914</v>
      </c>
      <c r="C1125" s="53" t="s">
        <v>1915</v>
      </c>
      <c r="D1125" s="53" t="s">
        <v>1903</v>
      </c>
      <c r="E1125" s="53" t="s">
        <v>220</v>
      </c>
      <c r="F1125" s="53" t="s">
        <v>775</v>
      </c>
      <c r="G1125" s="53" t="s">
        <v>1813</v>
      </c>
      <c r="H1125" s="53" t="s">
        <v>775</v>
      </c>
      <c r="I1125" s="53" t="s">
        <v>1813</v>
      </c>
      <c r="J1125" s="53" t="s">
        <v>1904</v>
      </c>
      <c r="K1125" s="53" t="s">
        <v>1905</v>
      </c>
      <c r="L1125" s="53" t="s">
        <v>1916</v>
      </c>
      <c r="M1125" s="53" t="s">
        <v>1816</v>
      </c>
      <c r="N1125" s="53" t="s">
        <v>1817</v>
      </c>
      <c r="O1125" s="53" t="s">
        <v>1818</v>
      </c>
      <c r="P1125" s="53" t="s">
        <v>1819</v>
      </c>
      <c r="Q1125" s="53" t="s">
        <v>1820</v>
      </c>
      <c r="R1125" s="53" t="s">
        <v>1821</v>
      </c>
      <c r="S1125" s="53" t="s">
        <v>1917</v>
      </c>
      <c r="T1125" s="53" t="s">
        <v>1918</v>
      </c>
      <c r="U1125" s="53" t="s">
        <v>1824</v>
      </c>
      <c r="V1125" s="53" t="s">
        <v>1825</v>
      </c>
      <c r="W1125" s="53" t="s">
        <v>1838</v>
      </c>
      <c r="X1125" s="53" t="s">
        <v>1825</v>
      </c>
      <c r="Y1125" s="53" t="s">
        <v>1827</v>
      </c>
      <c r="Z1125" s="53">
        <v>208.76</v>
      </c>
      <c r="AA1125" s="53">
        <v>208.76</v>
      </c>
      <c r="AB1125" s="53">
        <v>0</v>
      </c>
      <c r="AC1125" s="53">
        <v>208.76</v>
      </c>
      <c r="AD1125" s="53">
        <v>0</v>
      </c>
      <c r="AE1125" s="53">
        <v>0</v>
      </c>
      <c r="AF1125" s="53" t="s">
        <v>1828</v>
      </c>
      <c r="AG1125" s="53" t="s">
        <v>1904</v>
      </c>
      <c r="AH1125" s="53" t="s">
        <v>1905</v>
      </c>
      <c r="AI1125" s="53" t="s">
        <v>1829</v>
      </c>
      <c r="AJ1125" s="53" t="s">
        <v>1824</v>
      </c>
      <c r="AK1125" s="53" t="s">
        <v>496</v>
      </c>
      <c r="AL1125" s="53" t="s">
        <v>1830</v>
      </c>
      <c r="AM1125" s="53" t="s">
        <v>1831</v>
      </c>
      <c r="AN1125" s="53" t="s">
        <v>220</v>
      </c>
      <c r="AO1125" s="53" t="s">
        <v>483</v>
      </c>
    </row>
    <row r="1126" spans="1:41" x14ac:dyDescent="0.25">
      <c r="A1126" s="53" t="s">
        <v>17</v>
      </c>
      <c r="B1126" s="53" t="s">
        <v>1919</v>
      </c>
      <c r="C1126" s="53" t="s">
        <v>1920</v>
      </c>
      <c r="D1126" s="53" t="s">
        <v>1903</v>
      </c>
      <c r="E1126" s="53" t="s">
        <v>220</v>
      </c>
      <c r="F1126" s="53" t="s">
        <v>775</v>
      </c>
      <c r="G1126" s="53" t="s">
        <v>1813</v>
      </c>
      <c r="H1126" s="53" t="s">
        <v>775</v>
      </c>
      <c r="I1126" s="53" t="s">
        <v>1813</v>
      </c>
      <c r="J1126" s="53" t="s">
        <v>1904</v>
      </c>
      <c r="K1126" s="53" t="s">
        <v>1905</v>
      </c>
      <c r="L1126" s="53" t="s">
        <v>1921</v>
      </c>
      <c r="M1126" s="53" t="s">
        <v>1816</v>
      </c>
      <c r="N1126" s="53" t="s">
        <v>1817</v>
      </c>
      <c r="O1126" s="53" t="s">
        <v>1818</v>
      </c>
      <c r="P1126" s="53" t="s">
        <v>1819</v>
      </c>
      <c r="Q1126" s="53" t="s">
        <v>1820</v>
      </c>
      <c r="R1126" s="53" t="s">
        <v>1821</v>
      </c>
      <c r="S1126" s="53" t="s">
        <v>1922</v>
      </c>
      <c r="T1126" s="53" t="s">
        <v>1923</v>
      </c>
      <c r="U1126" s="53" t="s">
        <v>1824</v>
      </c>
      <c r="V1126" s="53" t="s">
        <v>1825</v>
      </c>
      <c r="W1126" s="53" t="s">
        <v>1856</v>
      </c>
      <c r="X1126" s="53" t="s">
        <v>1857</v>
      </c>
      <c r="Y1126" s="53" t="s">
        <v>1827</v>
      </c>
      <c r="Z1126" s="53">
        <v>3162.55</v>
      </c>
      <c r="AA1126" s="53">
        <v>3162.55</v>
      </c>
      <c r="AB1126" s="53">
        <v>0</v>
      </c>
      <c r="AC1126" s="53">
        <v>3162.55</v>
      </c>
      <c r="AD1126" s="53">
        <v>0</v>
      </c>
      <c r="AE1126" s="53">
        <v>0</v>
      </c>
      <c r="AF1126" s="53" t="s">
        <v>1828</v>
      </c>
      <c r="AG1126" s="53" t="s">
        <v>1904</v>
      </c>
      <c r="AH1126" s="53" t="s">
        <v>1905</v>
      </c>
      <c r="AI1126" s="53" t="s">
        <v>1829</v>
      </c>
      <c r="AJ1126" s="53" t="s">
        <v>1824</v>
      </c>
      <c r="AK1126" s="53" t="s">
        <v>496</v>
      </c>
      <c r="AL1126" s="53" t="s">
        <v>1830</v>
      </c>
      <c r="AM1126" s="53" t="s">
        <v>1831</v>
      </c>
      <c r="AN1126" s="53" t="s">
        <v>220</v>
      </c>
      <c r="AO1126" s="53" t="s">
        <v>483</v>
      </c>
    </row>
    <row r="1127" spans="1:41" x14ac:dyDescent="0.25">
      <c r="A1127" s="53" t="s">
        <v>17</v>
      </c>
      <c r="B1127" s="53" t="s">
        <v>1984</v>
      </c>
      <c r="C1127" s="53" t="s">
        <v>1985</v>
      </c>
      <c r="D1127" s="53" t="s">
        <v>1903</v>
      </c>
      <c r="E1127" s="53" t="s">
        <v>220</v>
      </c>
      <c r="F1127" s="53" t="s">
        <v>775</v>
      </c>
      <c r="G1127" s="53" t="s">
        <v>1813</v>
      </c>
      <c r="H1127" s="53" t="s">
        <v>775</v>
      </c>
      <c r="I1127" s="53" t="s">
        <v>1813</v>
      </c>
      <c r="J1127" s="53" t="s">
        <v>1904</v>
      </c>
      <c r="K1127" s="53" t="s">
        <v>1905</v>
      </c>
      <c r="L1127" s="53" t="s">
        <v>1926</v>
      </c>
      <c r="M1127" s="53" t="s">
        <v>1816</v>
      </c>
      <c r="N1127" s="53" t="s">
        <v>1817</v>
      </c>
      <c r="O1127" s="53" t="s">
        <v>1818</v>
      </c>
      <c r="P1127" s="53" t="s">
        <v>1819</v>
      </c>
      <c r="Q1127" s="53" t="s">
        <v>1820</v>
      </c>
      <c r="R1127" s="53" t="s">
        <v>1821</v>
      </c>
      <c r="S1127" s="53" t="s">
        <v>1986</v>
      </c>
      <c r="T1127" s="53" t="s">
        <v>1987</v>
      </c>
      <c r="U1127" s="53" t="s">
        <v>1824</v>
      </c>
      <c r="V1127" s="53" t="s">
        <v>1825</v>
      </c>
      <c r="W1127" s="53" t="s">
        <v>1826</v>
      </c>
      <c r="X1127" s="53" t="s">
        <v>1825</v>
      </c>
      <c r="Y1127" s="53" t="s">
        <v>1827</v>
      </c>
      <c r="Z1127" s="53">
        <v>60.72</v>
      </c>
      <c r="AA1127" s="53">
        <v>60.72</v>
      </c>
      <c r="AB1127" s="53">
        <v>0</v>
      </c>
      <c r="AC1127" s="53">
        <v>60.72</v>
      </c>
      <c r="AD1127" s="53">
        <v>0</v>
      </c>
      <c r="AE1127" s="53">
        <v>0</v>
      </c>
      <c r="AF1127" s="53" t="s">
        <v>1828</v>
      </c>
      <c r="AG1127" s="53" t="s">
        <v>1904</v>
      </c>
      <c r="AH1127" s="53" t="s">
        <v>1905</v>
      </c>
      <c r="AI1127" s="53" t="s">
        <v>1829</v>
      </c>
      <c r="AJ1127" s="53" t="s">
        <v>1824</v>
      </c>
      <c r="AK1127" s="53" t="s">
        <v>496</v>
      </c>
      <c r="AL1127" s="53" t="s">
        <v>1830</v>
      </c>
      <c r="AM1127" s="53" t="s">
        <v>1831</v>
      </c>
      <c r="AN1127" s="53" t="s">
        <v>220</v>
      </c>
      <c r="AO1127" s="53" t="s">
        <v>483</v>
      </c>
    </row>
    <row r="1128" spans="1:41" x14ac:dyDescent="0.25">
      <c r="A1128" s="53" t="s">
        <v>17</v>
      </c>
      <c r="B1128" s="53" t="s">
        <v>1984</v>
      </c>
      <c r="C1128" s="53" t="s">
        <v>1985</v>
      </c>
      <c r="D1128" s="53" t="s">
        <v>1903</v>
      </c>
      <c r="E1128" s="53" t="s">
        <v>220</v>
      </c>
      <c r="F1128" s="53" t="s">
        <v>775</v>
      </c>
      <c r="G1128" s="53" t="s">
        <v>1813</v>
      </c>
      <c r="H1128" s="53" t="s">
        <v>775</v>
      </c>
      <c r="I1128" s="53" t="s">
        <v>1813</v>
      </c>
      <c r="J1128" s="53" t="s">
        <v>1904</v>
      </c>
      <c r="K1128" s="53" t="s">
        <v>1905</v>
      </c>
      <c r="L1128" s="53" t="s">
        <v>1926</v>
      </c>
      <c r="M1128" s="53" t="s">
        <v>1816</v>
      </c>
      <c r="N1128" s="53" t="s">
        <v>1817</v>
      </c>
      <c r="O1128" s="53" t="s">
        <v>1818</v>
      </c>
      <c r="P1128" s="53" t="s">
        <v>1819</v>
      </c>
      <c r="Q1128" s="53" t="s">
        <v>1820</v>
      </c>
      <c r="R1128" s="53" t="s">
        <v>1821</v>
      </c>
      <c r="S1128" s="53" t="s">
        <v>1986</v>
      </c>
      <c r="T1128" s="53" t="s">
        <v>1987</v>
      </c>
      <c r="U1128" s="53" t="s">
        <v>1824</v>
      </c>
      <c r="V1128" s="53" t="s">
        <v>1825</v>
      </c>
      <c r="W1128" s="53" t="s">
        <v>1832</v>
      </c>
      <c r="X1128" s="53" t="s">
        <v>1825</v>
      </c>
      <c r="Y1128" s="53" t="s">
        <v>1827</v>
      </c>
      <c r="Z1128" s="53">
        <v>665.41</v>
      </c>
      <c r="AA1128" s="53">
        <v>665.41</v>
      </c>
      <c r="AB1128" s="53">
        <v>0</v>
      </c>
      <c r="AC1128" s="53">
        <v>665.41</v>
      </c>
      <c r="AD1128" s="53">
        <v>0</v>
      </c>
      <c r="AE1128" s="53">
        <v>0</v>
      </c>
      <c r="AF1128" s="53" t="s">
        <v>1828</v>
      </c>
      <c r="AG1128" s="53" t="s">
        <v>1904</v>
      </c>
      <c r="AH1128" s="53" t="s">
        <v>1905</v>
      </c>
      <c r="AI1128" s="53" t="s">
        <v>1829</v>
      </c>
      <c r="AJ1128" s="53" t="s">
        <v>1824</v>
      </c>
      <c r="AK1128" s="53" t="s">
        <v>496</v>
      </c>
      <c r="AL1128" s="53" t="s">
        <v>1830</v>
      </c>
      <c r="AM1128" s="53" t="s">
        <v>1831</v>
      </c>
      <c r="AN1128" s="53" t="s">
        <v>220</v>
      </c>
      <c r="AO1128" s="53" t="s">
        <v>483</v>
      </c>
    </row>
    <row r="1129" spans="1:41" x14ac:dyDescent="0.25">
      <c r="A1129" s="53" t="s">
        <v>17</v>
      </c>
      <c r="B1129" s="53" t="s">
        <v>1984</v>
      </c>
      <c r="C1129" s="53" t="s">
        <v>1985</v>
      </c>
      <c r="D1129" s="53" t="s">
        <v>1903</v>
      </c>
      <c r="E1129" s="53" t="s">
        <v>220</v>
      </c>
      <c r="F1129" s="53" t="s">
        <v>775</v>
      </c>
      <c r="G1129" s="53" t="s">
        <v>1813</v>
      </c>
      <c r="H1129" s="53" t="s">
        <v>775</v>
      </c>
      <c r="I1129" s="53" t="s">
        <v>1813</v>
      </c>
      <c r="J1129" s="53" t="s">
        <v>1904</v>
      </c>
      <c r="K1129" s="53" t="s">
        <v>1905</v>
      </c>
      <c r="L1129" s="53" t="s">
        <v>1926</v>
      </c>
      <c r="M1129" s="53" t="s">
        <v>1816</v>
      </c>
      <c r="N1129" s="53" t="s">
        <v>1817</v>
      </c>
      <c r="O1129" s="53" t="s">
        <v>1818</v>
      </c>
      <c r="P1129" s="53" t="s">
        <v>1819</v>
      </c>
      <c r="Q1129" s="53" t="s">
        <v>1820</v>
      </c>
      <c r="R1129" s="53" t="s">
        <v>1821</v>
      </c>
      <c r="S1129" s="53" t="s">
        <v>1986</v>
      </c>
      <c r="T1129" s="53" t="s">
        <v>1987</v>
      </c>
      <c r="U1129" s="53" t="s">
        <v>1824</v>
      </c>
      <c r="V1129" s="53" t="s">
        <v>1825</v>
      </c>
      <c r="W1129" s="53" t="s">
        <v>1833</v>
      </c>
      <c r="X1129" s="53" t="s">
        <v>1835</v>
      </c>
      <c r="Y1129" s="53" t="s">
        <v>1827</v>
      </c>
      <c r="Z1129" s="53">
        <v>655.59</v>
      </c>
      <c r="AA1129" s="53">
        <v>655.59</v>
      </c>
      <c r="AB1129" s="53">
        <v>0</v>
      </c>
      <c r="AC1129" s="53">
        <v>655.59</v>
      </c>
      <c r="AD1129" s="53">
        <v>0</v>
      </c>
      <c r="AE1129" s="53">
        <v>0</v>
      </c>
      <c r="AF1129" s="53" t="s">
        <v>1828</v>
      </c>
      <c r="AG1129" s="53" t="s">
        <v>1904</v>
      </c>
      <c r="AH1129" s="53" t="s">
        <v>1905</v>
      </c>
      <c r="AI1129" s="53" t="s">
        <v>1829</v>
      </c>
      <c r="AJ1129" s="53" t="s">
        <v>1824</v>
      </c>
      <c r="AK1129" s="53" t="s">
        <v>496</v>
      </c>
      <c r="AL1129" s="53" t="s">
        <v>1830</v>
      </c>
      <c r="AM1129" s="53" t="s">
        <v>1831</v>
      </c>
      <c r="AN1129" s="53" t="s">
        <v>220</v>
      </c>
      <c r="AO1129" s="53" t="s">
        <v>483</v>
      </c>
    </row>
    <row r="1130" spans="1:41" x14ac:dyDescent="0.25">
      <c r="A1130" s="53" t="s">
        <v>17</v>
      </c>
      <c r="B1130" s="53" t="s">
        <v>1984</v>
      </c>
      <c r="C1130" s="53" t="s">
        <v>1985</v>
      </c>
      <c r="D1130" s="53" t="s">
        <v>1903</v>
      </c>
      <c r="E1130" s="53" t="s">
        <v>220</v>
      </c>
      <c r="F1130" s="53" t="s">
        <v>775</v>
      </c>
      <c r="G1130" s="53" t="s">
        <v>1813</v>
      </c>
      <c r="H1130" s="53" t="s">
        <v>775</v>
      </c>
      <c r="I1130" s="53" t="s">
        <v>1813</v>
      </c>
      <c r="J1130" s="53" t="s">
        <v>1904</v>
      </c>
      <c r="K1130" s="53" t="s">
        <v>1905</v>
      </c>
      <c r="L1130" s="53" t="s">
        <v>1926</v>
      </c>
      <c r="M1130" s="53" t="s">
        <v>1816</v>
      </c>
      <c r="N1130" s="53" t="s">
        <v>1817</v>
      </c>
      <c r="O1130" s="53" t="s">
        <v>1818</v>
      </c>
      <c r="P1130" s="53" t="s">
        <v>1819</v>
      </c>
      <c r="Q1130" s="53" t="s">
        <v>1820</v>
      </c>
      <c r="R1130" s="53" t="s">
        <v>1821</v>
      </c>
      <c r="S1130" s="53" t="s">
        <v>1986</v>
      </c>
      <c r="T1130" s="53" t="s">
        <v>1987</v>
      </c>
      <c r="U1130" s="53" t="s">
        <v>1824</v>
      </c>
      <c r="V1130" s="53" t="s">
        <v>1825</v>
      </c>
      <c r="W1130" s="53" t="s">
        <v>1838</v>
      </c>
      <c r="X1130" s="53" t="s">
        <v>1825</v>
      </c>
      <c r="Y1130" s="53" t="s">
        <v>1827</v>
      </c>
      <c r="Z1130" s="53">
        <v>29.65</v>
      </c>
      <c r="AA1130" s="53">
        <v>29.65</v>
      </c>
      <c r="AB1130" s="53">
        <v>0</v>
      </c>
      <c r="AC1130" s="53">
        <v>29.65</v>
      </c>
      <c r="AD1130" s="53">
        <v>0</v>
      </c>
      <c r="AE1130" s="53">
        <v>0</v>
      </c>
      <c r="AF1130" s="53" t="s">
        <v>1828</v>
      </c>
      <c r="AG1130" s="53" t="s">
        <v>1904</v>
      </c>
      <c r="AH1130" s="53" t="s">
        <v>1905</v>
      </c>
      <c r="AI1130" s="53" t="s">
        <v>1829</v>
      </c>
      <c r="AJ1130" s="53" t="s">
        <v>1824</v>
      </c>
      <c r="AK1130" s="53" t="s">
        <v>496</v>
      </c>
      <c r="AL1130" s="53" t="s">
        <v>1830</v>
      </c>
      <c r="AM1130" s="53" t="s">
        <v>1831</v>
      </c>
      <c r="AN1130" s="53" t="s">
        <v>220</v>
      </c>
      <c r="AO1130" s="53" t="s">
        <v>483</v>
      </c>
    </row>
    <row r="1131" spans="1:41" x14ac:dyDescent="0.25">
      <c r="A1131" s="53" t="s">
        <v>17</v>
      </c>
      <c r="B1131" s="53" t="s">
        <v>1924</v>
      </c>
      <c r="C1131" s="53" t="s">
        <v>1925</v>
      </c>
      <c r="D1131" s="53" t="s">
        <v>1903</v>
      </c>
      <c r="E1131" s="53" t="s">
        <v>220</v>
      </c>
      <c r="F1131" s="53" t="s">
        <v>775</v>
      </c>
      <c r="G1131" s="53" t="s">
        <v>1813</v>
      </c>
      <c r="H1131" s="53" t="s">
        <v>775</v>
      </c>
      <c r="I1131" s="53" t="s">
        <v>1813</v>
      </c>
      <c r="J1131" s="53" t="s">
        <v>1904</v>
      </c>
      <c r="K1131" s="53" t="s">
        <v>1905</v>
      </c>
      <c r="L1131" s="53" t="s">
        <v>1926</v>
      </c>
      <c r="M1131" s="53" t="s">
        <v>1816</v>
      </c>
      <c r="N1131" s="53" t="s">
        <v>1817</v>
      </c>
      <c r="O1131" s="53" t="s">
        <v>1818</v>
      </c>
      <c r="P1131" s="53" t="s">
        <v>1819</v>
      </c>
      <c r="Q1131" s="53" t="s">
        <v>1820</v>
      </c>
      <c r="R1131" s="53" t="s">
        <v>1821</v>
      </c>
      <c r="S1131" s="53" t="s">
        <v>1927</v>
      </c>
      <c r="T1131" s="53" t="s">
        <v>1928</v>
      </c>
      <c r="U1131" s="53" t="s">
        <v>1824</v>
      </c>
      <c r="V1131" s="53" t="s">
        <v>1825</v>
      </c>
      <c r="W1131" s="53" t="s">
        <v>1856</v>
      </c>
      <c r="X1131" s="53" t="s">
        <v>1857</v>
      </c>
      <c r="Y1131" s="53" t="s">
        <v>1827</v>
      </c>
      <c r="Z1131" s="53">
        <v>671.67</v>
      </c>
      <c r="AA1131" s="53">
        <v>671.67</v>
      </c>
      <c r="AB1131" s="53">
        <v>0</v>
      </c>
      <c r="AC1131" s="53">
        <v>671.67</v>
      </c>
      <c r="AD1131" s="53">
        <v>0</v>
      </c>
      <c r="AE1131" s="53">
        <v>0</v>
      </c>
      <c r="AF1131" s="53" t="s">
        <v>1828</v>
      </c>
      <c r="AG1131" s="53" t="s">
        <v>1904</v>
      </c>
      <c r="AH1131" s="53" t="s">
        <v>1905</v>
      </c>
      <c r="AI1131" s="53" t="s">
        <v>1829</v>
      </c>
      <c r="AJ1131" s="53" t="s">
        <v>1824</v>
      </c>
      <c r="AK1131" s="53" t="s">
        <v>496</v>
      </c>
      <c r="AL1131" s="53" t="s">
        <v>1830</v>
      </c>
      <c r="AM1131" s="53" t="s">
        <v>1831</v>
      </c>
      <c r="AN1131" s="53" t="s">
        <v>220</v>
      </c>
      <c r="AO1131" s="53" t="s">
        <v>483</v>
      </c>
    </row>
    <row r="1132" spans="1:41" x14ac:dyDescent="0.25">
      <c r="A1132" s="53" t="s">
        <v>17</v>
      </c>
      <c r="B1132" s="53" t="s">
        <v>1972</v>
      </c>
      <c r="C1132" s="53" t="s">
        <v>1973</v>
      </c>
      <c r="D1132" s="53" t="s">
        <v>1889</v>
      </c>
      <c r="E1132" s="53" t="s">
        <v>1890</v>
      </c>
      <c r="F1132" s="53" t="s">
        <v>775</v>
      </c>
      <c r="G1132" s="53" t="s">
        <v>1813</v>
      </c>
      <c r="H1132" s="53" t="s">
        <v>775</v>
      </c>
      <c r="I1132" s="53" t="s">
        <v>1813</v>
      </c>
      <c r="J1132" s="53" t="s">
        <v>1891</v>
      </c>
      <c r="K1132" s="53" t="s">
        <v>1988</v>
      </c>
      <c r="L1132" s="53" t="s">
        <v>1974</v>
      </c>
      <c r="M1132" s="53" t="s">
        <v>1816</v>
      </c>
      <c r="N1132" s="53" t="s">
        <v>1817</v>
      </c>
      <c r="O1132" s="53" t="s">
        <v>1818</v>
      </c>
      <c r="P1132" s="53" t="s">
        <v>1819</v>
      </c>
      <c r="Q1132" s="53" t="s">
        <v>1820</v>
      </c>
      <c r="R1132" s="53" t="s">
        <v>1821</v>
      </c>
      <c r="S1132" s="53" t="s">
        <v>1975</v>
      </c>
      <c r="T1132" s="53" t="s">
        <v>1976</v>
      </c>
      <c r="U1132" s="53" t="s">
        <v>1824</v>
      </c>
      <c r="V1132" s="53" t="s">
        <v>1825</v>
      </c>
      <c r="W1132" s="53" t="s">
        <v>1832</v>
      </c>
      <c r="X1132" s="53" t="s">
        <v>1825</v>
      </c>
      <c r="Y1132" s="53" t="s">
        <v>1827</v>
      </c>
      <c r="Z1132" s="53">
        <v>3889.73</v>
      </c>
      <c r="AA1132" s="53">
        <v>3889.73</v>
      </c>
      <c r="AB1132" s="53">
        <v>0</v>
      </c>
      <c r="AC1132" s="53">
        <v>3889.73</v>
      </c>
      <c r="AD1132" s="53">
        <v>0</v>
      </c>
      <c r="AE1132" s="53">
        <v>0</v>
      </c>
      <c r="AF1132" s="53" t="s">
        <v>1828</v>
      </c>
      <c r="AG1132" s="53" t="s">
        <v>1891</v>
      </c>
      <c r="AH1132" s="53" t="s">
        <v>1892</v>
      </c>
      <c r="AI1132" s="53" t="s">
        <v>1829</v>
      </c>
      <c r="AJ1132" s="53" t="s">
        <v>1824</v>
      </c>
      <c r="AK1132" s="53" t="s">
        <v>496</v>
      </c>
      <c r="AL1132" s="53" t="s">
        <v>1830</v>
      </c>
      <c r="AM1132" s="53" t="s">
        <v>1831</v>
      </c>
      <c r="AN1132" s="53" t="s">
        <v>1769</v>
      </c>
      <c r="AO1132" s="53" t="s">
        <v>641</v>
      </c>
    </row>
    <row r="1133" spans="1:41" x14ac:dyDescent="0.25">
      <c r="A1133" s="53" t="s">
        <v>17</v>
      </c>
      <c r="B1133" s="53" t="s">
        <v>1972</v>
      </c>
      <c r="C1133" s="53" t="s">
        <v>1973</v>
      </c>
      <c r="D1133" s="53" t="s">
        <v>1889</v>
      </c>
      <c r="E1133" s="53" t="s">
        <v>1890</v>
      </c>
      <c r="F1133" s="53" t="s">
        <v>775</v>
      </c>
      <c r="G1133" s="53" t="s">
        <v>1813</v>
      </c>
      <c r="H1133" s="53" t="s">
        <v>775</v>
      </c>
      <c r="I1133" s="53" t="s">
        <v>1813</v>
      </c>
      <c r="J1133" s="53" t="s">
        <v>1891</v>
      </c>
      <c r="K1133" s="53" t="s">
        <v>1988</v>
      </c>
      <c r="L1133" s="53" t="s">
        <v>1974</v>
      </c>
      <c r="M1133" s="53" t="s">
        <v>1816</v>
      </c>
      <c r="N1133" s="53" t="s">
        <v>1817</v>
      </c>
      <c r="O1133" s="53" t="s">
        <v>1818</v>
      </c>
      <c r="P1133" s="53" t="s">
        <v>1819</v>
      </c>
      <c r="Q1133" s="53" t="s">
        <v>1820</v>
      </c>
      <c r="R1133" s="53" t="s">
        <v>1821</v>
      </c>
      <c r="S1133" s="53" t="s">
        <v>1975</v>
      </c>
      <c r="T1133" s="53" t="s">
        <v>1976</v>
      </c>
      <c r="U1133" s="53" t="s">
        <v>1824</v>
      </c>
      <c r="V1133" s="53" t="s">
        <v>1825</v>
      </c>
      <c r="W1133" s="53" t="s">
        <v>1833</v>
      </c>
      <c r="X1133" s="53" t="s">
        <v>1835</v>
      </c>
      <c r="Y1133" s="53" t="s">
        <v>1827</v>
      </c>
      <c r="Z1133" s="53">
        <v>182.98</v>
      </c>
      <c r="AA1133" s="53">
        <v>182.98</v>
      </c>
      <c r="AB1133" s="53">
        <v>0</v>
      </c>
      <c r="AC1133" s="53">
        <v>182.98</v>
      </c>
      <c r="AD1133" s="53">
        <v>0</v>
      </c>
      <c r="AE1133" s="53">
        <v>0</v>
      </c>
      <c r="AF1133" s="53" t="s">
        <v>1828</v>
      </c>
      <c r="AG1133" s="53" t="s">
        <v>1891</v>
      </c>
      <c r="AH1133" s="53" t="s">
        <v>1892</v>
      </c>
      <c r="AI1133" s="53" t="s">
        <v>1829</v>
      </c>
      <c r="AJ1133" s="53" t="s">
        <v>1824</v>
      </c>
      <c r="AK1133" s="53" t="s">
        <v>496</v>
      </c>
      <c r="AL1133" s="53" t="s">
        <v>1830</v>
      </c>
      <c r="AM1133" s="53" t="s">
        <v>1831</v>
      </c>
      <c r="AN1133" s="53" t="s">
        <v>1769</v>
      </c>
      <c r="AO1133" s="53" t="s">
        <v>641</v>
      </c>
    </row>
    <row r="1134" spans="1:41" x14ac:dyDescent="0.25">
      <c r="A1134" s="53" t="s">
        <v>17</v>
      </c>
      <c r="B1134" s="53" t="s">
        <v>2016</v>
      </c>
      <c r="C1134" s="53" t="s">
        <v>2017</v>
      </c>
      <c r="D1134" s="53" t="s">
        <v>1991</v>
      </c>
      <c r="E1134" s="53" t="s">
        <v>1992</v>
      </c>
      <c r="F1134" s="53" t="s">
        <v>775</v>
      </c>
      <c r="G1134" s="53" t="s">
        <v>1813</v>
      </c>
      <c r="H1134" s="53" t="s">
        <v>775</v>
      </c>
      <c r="I1134" s="53" t="s">
        <v>1813</v>
      </c>
      <c r="J1134" s="53" t="s">
        <v>1891</v>
      </c>
      <c r="K1134" s="53" t="s">
        <v>1892</v>
      </c>
      <c r="L1134" s="53" t="s">
        <v>2018</v>
      </c>
      <c r="M1134" s="53" t="s">
        <v>1816</v>
      </c>
      <c r="N1134" s="53" t="s">
        <v>1817</v>
      </c>
      <c r="O1134" s="53" t="s">
        <v>1818</v>
      </c>
      <c r="P1134" s="53" t="s">
        <v>1819</v>
      </c>
      <c r="Q1134" s="53" t="s">
        <v>1820</v>
      </c>
      <c r="R1134" s="53" t="s">
        <v>1821</v>
      </c>
      <c r="S1134" s="53" t="s">
        <v>2019</v>
      </c>
      <c r="T1134" s="53" t="s">
        <v>2020</v>
      </c>
      <c r="U1134" s="53" t="s">
        <v>1824</v>
      </c>
      <c r="V1134" s="53" t="s">
        <v>1825</v>
      </c>
      <c r="W1134" s="53" t="s">
        <v>1832</v>
      </c>
      <c r="X1134" s="53" t="s">
        <v>1825</v>
      </c>
      <c r="Y1134" s="53" t="s">
        <v>1827</v>
      </c>
      <c r="Z1134" s="53">
        <v>4996.6400000000003</v>
      </c>
      <c r="AA1134" s="53">
        <v>4996.6400000000003</v>
      </c>
      <c r="AB1134" s="53">
        <v>0</v>
      </c>
      <c r="AC1134" s="53">
        <v>4996.6400000000003</v>
      </c>
      <c r="AD1134" s="53">
        <v>0</v>
      </c>
      <c r="AE1134" s="53">
        <v>0</v>
      </c>
      <c r="AF1134" s="53" t="s">
        <v>1828</v>
      </c>
      <c r="AG1134" s="53" t="s">
        <v>1891</v>
      </c>
      <c r="AH1134" s="53" t="s">
        <v>1892</v>
      </c>
      <c r="AI1134" s="53" t="s">
        <v>1829</v>
      </c>
      <c r="AJ1134" s="53" t="s">
        <v>1824</v>
      </c>
      <c r="AK1134" s="53" t="s">
        <v>496</v>
      </c>
      <c r="AL1134" s="53" t="s">
        <v>1830</v>
      </c>
      <c r="AM1134" s="53" t="s">
        <v>1831</v>
      </c>
      <c r="AN1134" s="53" t="s">
        <v>1769</v>
      </c>
      <c r="AO1134" s="53" t="s">
        <v>641</v>
      </c>
    </row>
    <row r="1135" spans="1:41" x14ac:dyDescent="0.25">
      <c r="A1135" s="53" t="s">
        <v>17</v>
      </c>
      <c r="B1135" s="53" t="s">
        <v>2016</v>
      </c>
      <c r="C1135" s="53" t="s">
        <v>2017</v>
      </c>
      <c r="D1135" s="53" t="s">
        <v>1991</v>
      </c>
      <c r="E1135" s="53" t="s">
        <v>1992</v>
      </c>
      <c r="F1135" s="53" t="s">
        <v>775</v>
      </c>
      <c r="G1135" s="53" t="s">
        <v>1813</v>
      </c>
      <c r="H1135" s="53" t="s">
        <v>775</v>
      </c>
      <c r="I1135" s="53" t="s">
        <v>1813</v>
      </c>
      <c r="J1135" s="53" t="s">
        <v>1891</v>
      </c>
      <c r="K1135" s="53" t="s">
        <v>1892</v>
      </c>
      <c r="L1135" s="53" t="s">
        <v>2018</v>
      </c>
      <c r="M1135" s="53" t="s">
        <v>1816</v>
      </c>
      <c r="N1135" s="53" t="s">
        <v>1817</v>
      </c>
      <c r="O1135" s="53" t="s">
        <v>1818</v>
      </c>
      <c r="P1135" s="53" t="s">
        <v>1819</v>
      </c>
      <c r="Q1135" s="53" t="s">
        <v>1820</v>
      </c>
      <c r="R1135" s="53" t="s">
        <v>1821</v>
      </c>
      <c r="S1135" s="53" t="s">
        <v>2019</v>
      </c>
      <c r="T1135" s="53" t="s">
        <v>2020</v>
      </c>
      <c r="U1135" s="53" t="s">
        <v>1824</v>
      </c>
      <c r="V1135" s="53" t="s">
        <v>1825</v>
      </c>
      <c r="W1135" s="53" t="s">
        <v>1833</v>
      </c>
      <c r="X1135" s="53" t="s">
        <v>1835</v>
      </c>
      <c r="Y1135" s="53" t="s">
        <v>1827</v>
      </c>
      <c r="Z1135" s="53">
        <v>3.36</v>
      </c>
      <c r="AA1135" s="53">
        <v>3.36</v>
      </c>
      <c r="AB1135" s="53">
        <v>0</v>
      </c>
      <c r="AC1135" s="53">
        <v>3.36</v>
      </c>
      <c r="AD1135" s="53">
        <v>0</v>
      </c>
      <c r="AE1135" s="53">
        <v>0</v>
      </c>
      <c r="AF1135" s="53" t="s">
        <v>1828</v>
      </c>
      <c r="AG1135" s="53" t="s">
        <v>1891</v>
      </c>
      <c r="AH1135" s="53" t="s">
        <v>1892</v>
      </c>
      <c r="AI1135" s="53" t="s">
        <v>1829</v>
      </c>
      <c r="AJ1135" s="53" t="s">
        <v>1824</v>
      </c>
      <c r="AK1135" s="53" t="s">
        <v>496</v>
      </c>
      <c r="AL1135" s="53" t="s">
        <v>1830</v>
      </c>
      <c r="AM1135" s="53" t="s">
        <v>1831</v>
      </c>
      <c r="AN1135" s="53" t="s">
        <v>1769</v>
      </c>
      <c r="AO1135" s="53" t="s">
        <v>641</v>
      </c>
    </row>
    <row r="1136" spans="1:41" x14ac:dyDescent="0.25">
      <c r="A1136" s="53" t="s">
        <v>17</v>
      </c>
      <c r="B1136" s="53" t="s">
        <v>1929</v>
      </c>
      <c r="C1136" s="53" t="s">
        <v>1930</v>
      </c>
      <c r="D1136" s="53" t="s">
        <v>1931</v>
      </c>
      <c r="E1136" s="53" t="s">
        <v>1932</v>
      </c>
      <c r="F1136" s="53" t="s">
        <v>775</v>
      </c>
      <c r="G1136" s="53" t="s">
        <v>1813</v>
      </c>
      <c r="H1136" s="53" t="s">
        <v>775</v>
      </c>
      <c r="I1136" s="53" t="s">
        <v>1813</v>
      </c>
      <c r="J1136" s="53" t="s">
        <v>1891</v>
      </c>
      <c r="K1136" s="53" t="s">
        <v>1933</v>
      </c>
      <c r="L1136" s="53" t="s">
        <v>1934</v>
      </c>
      <c r="M1136" s="53" t="s">
        <v>1816</v>
      </c>
      <c r="N1136" s="53" t="s">
        <v>1817</v>
      </c>
      <c r="O1136" s="53" t="s">
        <v>1818</v>
      </c>
      <c r="P1136" s="53" t="s">
        <v>1819</v>
      </c>
      <c r="Q1136" s="53" t="s">
        <v>1820</v>
      </c>
      <c r="R1136" s="53" t="s">
        <v>1821</v>
      </c>
      <c r="S1136" s="53" t="s">
        <v>1965</v>
      </c>
      <c r="T1136" s="53" t="s">
        <v>1966</v>
      </c>
      <c r="U1136" s="53" t="s">
        <v>1824</v>
      </c>
      <c r="V1136" s="53" t="s">
        <v>1825</v>
      </c>
      <c r="W1136" s="53" t="s">
        <v>1856</v>
      </c>
      <c r="X1136" s="53" t="s">
        <v>1857</v>
      </c>
      <c r="Y1136" s="53" t="s">
        <v>1827</v>
      </c>
      <c r="Z1136" s="53">
        <v>0.01</v>
      </c>
      <c r="AA1136" s="53">
        <v>0.01</v>
      </c>
      <c r="AB1136" s="53">
        <v>0</v>
      </c>
      <c r="AC1136" s="53">
        <v>0.01</v>
      </c>
      <c r="AD1136" s="53">
        <v>0</v>
      </c>
      <c r="AE1136" s="53">
        <v>0</v>
      </c>
      <c r="AF1136" s="53" t="s">
        <v>1828</v>
      </c>
      <c r="AG1136" s="53" t="s">
        <v>1891</v>
      </c>
      <c r="AH1136" s="53" t="s">
        <v>1937</v>
      </c>
      <c r="AI1136" s="53" t="s">
        <v>1829</v>
      </c>
      <c r="AJ1136" s="53" t="s">
        <v>1824</v>
      </c>
      <c r="AK1136" s="53" t="s">
        <v>496</v>
      </c>
      <c r="AL1136" s="53" t="s">
        <v>1830</v>
      </c>
      <c r="AM1136" s="53" t="s">
        <v>1831</v>
      </c>
      <c r="AN1136" s="53" t="s">
        <v>1769</v>
      </c>
      <c r="AO1136" s="53" t="s">
        <v>641</v>
      </c>
    </row>
    <row r="1137" spans="1:41" x14ac:dyDescent="0.25">
      <c r="A1137" s="53" t="s">
        <v>17</v>
      </c>
      <c r="B1137" s="53" t="s">
        <v>1929</v>
      </c>
      <c r="C1137" s="53" t="s">
        <v>1930</v>
      </c>
      <c r="D1137" s="53" t="s">
        <v>1931</v>
      </c>
      <c r="E1137" s="53" t="s">
        <v>1932</v>
      </c>
      <c r="F1137" s="53" t="s">
        <v>775</v>
      </c>
      <c r="G1137" s="53" t="s">
        <v>1813</v>
      </c>
      <c r="H1137" s="53" t="s">
        <v>775</v>
      </c>
      <c r="I1137" s="53" t="s">
        <v>1813</v>
      </c>
      <c r="J1137" s="53" t="s">
        <v>1891</v>
      </c>
      <c r="K1137" s="53" t="s">
        <v>1933</v>
      </c>
      <c r="L1137" s="53" t="s">
        <v>1934</v>
      </c>
      <c r="M1137" s="53" t="s">
        <v>1816</v>
      </c>
      <c r="N1137" s="53" t="s">
        <v>1817</v>
      </c>
      <c r="O1137" s="53" t="s">
        <v>1818</v>
      </c>
      <c r="P1137" s="53" t="s">
        <v>1819</v>
      </c>
      <c r="Q1137" s="53" t="s">
        <v>1820</v>
      </c>
      <c r="R1137" s="53" t="s">
        <v>1821</v>
      </c>
      <c r="S1137" s="53" t="s">
        <v>1935</v>
      </c>
      <c r="T1137" s="53" t="s">
        <v>1936</v>
      </c>
      <c r="U1137" s="53" t="s">
        <v>1824</v>
      </c>
      <c r="V1137" s="53" t="s">
        <v>1825</v>
      </c>
      <c r="W1137" s="53" t="s">
        <v>1826</v>
      </c>
      <c r="X1137" s="53" t="s">
        <v>1825</v>
      </c>
      <c r="Y1137" s="53" t="s">
        <v>1827</v>
      </c>
      <c r="Z1137" s="53">
        <v>5.98</v>
      </c>
      <c r="AA1137" s="53">
        <v>5.98</v>
      </c>
      <c r="AB1137" s="53">
        <v>0</v>
      </c>
      <c r="AC1137" s="53">
        <v>5.98</v>
      </c>
      <c r="AD1137" s="53">
        <v>0</v>
      </c>
      <c r="AE1137" s="53">
        <v>0</v>
      </c>
      <c r="AF1137" s="53" t="s">
        <v>1828</v>
      </c>
      <c r="AG1137" s="53" t="s">
        <v>1891</v>
      </c>
      <c r="AH1137" s="53" t="s">
        <v>1937</v>
      </c>
      <c r="AI1137" s="53" t="s">
        <v>1829</v>
      </c>
      <c r="AJ1137" s="53" t="s">
        <v>1824</v>
      </c>
      <c r="AK1137" s="53" t="s">
        <v>496</v>
      </c>
      <c r="AL1137" s="53" t="s">
        <v>1830</v>
      </c>
      <c r="AM1137" s="53" t="s">
        <v>1831</v>
      </c>
      <c r="AN1137" s="53" t="s">
        <v>1769</v>
      </c>
      <c r="AO1137" s="53" t="s">
        <v>641</v>
      </c>
    </row>
    <row r="1138" spans="1:41" x14ac:dyDescent="0.25">
      <c r="A1138" s="53" t="s">
        <v>17</v>
      </c>
      <c r="B1138" s="53" t="s">
        <v>1929</v>
      </c>
      <c r="C1138" s="53" t="s">
        <v>1930</v>
      </c>
      <c r="D1138" s="53" t="s">
        <v>1931</v>
      </c>
      <c r="E1138" s="53" t="s">
        <v>1932</v>
      </c>
      <c r="F1138" s="53" t="s">
        <v>775</v>
      </c>
      <c r="G1138" s="53" t="s">
        <v>1813</v>
      </c>
      <c r="H1138" s="53" t="s">
        <v>775</v>
      </c>
      <c r="I1138" s="53" t="s">
        <v>1813</v>
      </c>
      <c r="J1138" s="53" t="s">
        <v>1891</v>
      </c>
      <c r="K1138" s="53" t="s">
        <v>1933</v>
      </c>
      <c r="L1138" s="53" t="s">
        <v>1934</v>
      </c>
      <c r="M1138" s="53" t="s">
        <v>1816</v>
      </c>
      <c r="N1138" s="53" t="s">
        <v>1817</v>
      </c>
      <c r="O1138" s="53" t="s">
        <v>1818</v>
      </c>
      <c r="P1138" s="53" t="s">
        <v>1819</v>
      </c>
      <c r="Q1138" s="53" t="s">
        <v>1820</v>
      </c>
      <c r="R1138" s="53" t="s">
        <v>1821</v>
      </c>
      <c r="S1138" s="53" t="s">
        <v>1935</v>
      </c>
      <c r="T1138" s="53" t="s">
        <v>1936</v>
      </c>
      <c r="U1138" s="53" t="s">
        <v>1824</v>
      </c>
      <c r="V1138" s="53" t="s">
        <v>1825</v>
      </c>
      <c r="W1138" s="53" t="s">
        <v>1832</v>
      </c>
      <c r="X1138" s="53" t="s">
        <v>1825</v>
      </c>
      <c r="Y1138" s="53" t="s">
        <v>1827</v>
      </c>
      <c r="Z1138" s="53">
        <v>13.72</v>
      </c>
      <c r="AA1138" s="53">
        <v>13.72</v>
      </c>
      <c r="AB1138" s="53">
        <v>0</v>
      </c>
      <c r="AC1138" s="53">
        <v>13.72</v>
      </c>
      <c r="AD1138" s="53">
        <v>0</v>
      </c>
      <c r="AE1138" s="53">
        <v>0</v>
      </c>
      <c r="AF1138" s="53" t="s">
        <v>1828</v>
      </c>
      <c r="AG1138" s="53" t="s">
        <v>1891</v>
      </c>
      <c r="AH1138" s="53" t="s">
        <v>1937</v>
      </c>
      <c r="AI1138" s="53" t="s">
        <v>1829</v>
      </c>
      <c r="AJ1138" s="53" t="s">
        <v>1824</v>
      </c>
      <c r="AK1138" s="53" t="s">
        <v>496</v>
      </c>
      <c r="AL1138" s="53" t="s">
        <v>1830</v>
      </c>
      <c r="AM1138" s="53" t="s">
        <v>1831</v>
      </c>
      <c r="AN1138" s="53" t="s">
        <v>1769</v>
      </c>
      <c r="AO1138" s="53" t="s">
        <v>641</v>
      </c>
    </row>
    <row r="1139" spans="1:41" x14ac:dyDescent="0.25">
      <c r="A1139" s="53" t="s">
        <v>17</v>
      </c>
      <c r="B1139" s="53" t="s">
        <v>1929</v>
      </c>
      <c r="C1139" s="53" t="s">
        <v>1930</v>
      </c>
      <c r="D1139" s="53" t="s">
        <v>1931</v>
      </c>
      <c r="E1139" s="53" t="s">
        <v>1932</v>
      </c>
      <c r="F1139" s="53" t="s">
        <v>775</v>
      </c>
      <c r="G1139" s="53" t="s">
        <v>1813</v>
      </c>
      <c r="H1139" s="53" t="s">
        <v>775</v>
      </c>
      <c r="I1139" s="53" t="s">
        <v>1813</v>
      </c>
      <c r="J1139" s="53" t="s">
        <v>1891</v>
      </c>
      <c r="K1139" s="53" t="s">
        <v>1933</v>
      </c>
      <c r="L1139" s="53" t="s">
        <v>1934</v>
      </c>
      <c r="M1139" s="53" t="s">
        <v>1816</v>
      </c>
      <c r="N1139" s="53" t="s">
        <v>1817</v>
      </c>
      <c r="O1139" s="53" t="s">
        <v>1818</v>
      </c>
      <c r="P1139" s="53" t="s">
        <v>1819</v>
      </c>
      <c r="Q1139" s="53" t="s">
        <v>1820</v>
      </c>
      <c r="R1139" s="53" t="s">
        <v>1821</v>
      </c>
      <c r="S1139" s="53" t="s">
        <v>1935</v>
      </c>
      <c r="T1139" s="53" t="s">
        <v>1936</v>
      </c>
      <c r="U1139" s="53" t="s">
        <v>1824</v>
      </c>
      <c r="V1139" s="53" t="s">
        <v>1825</v>
      </c>
      <c r="W1139" s="53" t="s">
        <v>1833</v>
      </c>
      <c r="X1139" s="53" t="s">
        <v>1834</v>
      </c>
      <c r="Y1139" s="53" t="s">
        <v>1827</v>
      </c>
      <c r="Z1139" s="53">
        <v>0.23</v>
      </c>
      <c r="AA1139" s="53">
        <v>0.23</v>
      </c>
      <c r="AB1139" s="53">
        <v>0</v>
      </c>
      <c r="AC1139" s="53">
        <v>0.23</v>
      </c>
      <c r="AD1139" s="53">
        <v>0</v>
      </c>
      <c r="AE1139" s="53">
        <v>0</v>
      </c>
      <c r="AF1139" s="53" t="s">
        <v>1828</v>
      </c>
      <c r="AG1139" s="53" t="s">
        <v>1891</v>
      </c>
      <c r="AH1139" s="53" t="s">
        <v>1937</v>
      </c>
      <c r="AI1139" s="53" t="s">
        <v>1829</v>
      </c>
      <c r="AJ1139" s="53" t="s">
        <v>1824</v>
      </c>
      <c r="AK1139" s="53" t="s">
        <v>496</v>
      </c>
      <c r="AL1139" s="53" t="s">
        <v>1830</v>
      </c>
      <c r="AM1139" s="53" t="s">
        <v>1831</v>
      </c>
      <c r="AN1139" s="53" t="s">
        <v>1769</v>
      </c>
      <c r="AO1139" s="53" t="s">
        <v>641</v>
      </c>
    </row>
    <row r="1140" spans="1:41" x14ac:dyDescent="0.25">
      <c r="A1140" s="53" t="s">
        <v>17</v>
      </c>
      <c r="B1140" s="53" t="s">
        <v>1929</v>
      </c>
      <c r="C1140" s="53" t="s">
        <v>1930</v>
      </c>
      <c r="D1140" s="53" t="s">
        <v>1931</v>
      </c>
      <c r="E1140" s="53" t="s">
        <v>1932</v>
      </c>
      <c r="F1140" s="53" t="s">
        <v>775</v>
      </c>
      <c r="G1140" s="53" t="s">
        <v>1813</v>
      </c>
      <c r="H1140" s="53" t="s">
        <v>775</v>
      </c>
      <c r="I1140" s="53" t="s">
        <v>1813</v>
      </c>
      <c r="J1140" s="53" t="s">
        <v>1891</v>
      </c>
      <c r="K1140" s="53" t="s">
        <v>1933</v>
      </c>
      <c r="L1140" s="53" t="s">
        <v>1934</v>
      </c>
      <c r="M1140" s="53" t="s">
        <v>1816</v>
      </c>
      <c r="N1140" s="53" t="s">
        <v>1817</v>
      </c>
      <c r="O1140" s="53" t="s">
        <v>1818</v>
      </c>
      <c r="P1140" s="53" t="s">
        <v>1819</v>
      </c>
      <c r="Q1140" s="53" t="s">
        <v>1820</v>
      </c>
      <c r="R1140" s="53" t="s">
        <v>1821</v>
      </c>
      <c r="S1140" s="53" t="s">
        <v>1935</v>
      </c>
      <c r="T1140" s="53" t="s">
        <v>1936</v>
      </c>
      <c r="U1140" s="53" t="s">
        <v>1824</v>
      </c>
      <c r="V1140" s="53" t="s">
        <v>1825</v>
      </c>
      <c r="W1140" s="53" t="s">
        <v>1837</v>
      </c>
      <c r="X1140" s="53" t="s">
        <v>1825</v>
      </c>
      <c r="Y1140" s="53" t="s">
        <v>1827</v>
      </c>
      <c r="Z1140" s="53">
        <v>5.74</v>
      </c>
      <c r="AA1140" s="53">
        <v>5.74</v>
      </c>
      <c r="AB1140" s="53">
        <v>0</v>
      </c>
      <c r="AC1140" s="53">
        <v>5.74</v>
      </c>
      <c r="AD1140" s="53">
        <v>0</v>
      </c>
      <c r="AE1140" s="53">
        <v>0</v>
      </c>
      <c r="AF1140" s="53" t="s">
        <v>1828</v>
      </c>
      <c r="AG1140" s="53" t="s">
        <v>1891</v>
      </c>
      <c r="AH1140" s="53" t="s">
        <v>1937</v>
      </c>
      <c r="AI1140" s="53" t="s">
        <v>1829</v>
      </c>
      <c r="AJ1140" s="53" t="s">
        <v>1824</v>
      </c>
      <c r="AK1140" s="53" t="s">
        <v>496</v>
      </c>
      <c r="AL1140" s="53" t="s">
        <v>1830</v>
      </c>
      <c r="AM1140" s="53" t="s">
        <v>1831</v>
      </c>
      <c r="AN1140" s="53" t="s">
        <v>1769</v>
      </c>
      <c r="AO1140" s="53" t="s">
        <v>641</v>
      </c>
    </row>
    <row r="1141" spans="1:41" x14ac:dyDescent="0.25">
      <c r="A1141" s="53" t="s">
        <v>17</v>
      </c>
      <c r="B1141" s="53" t="s">
        <v>1929</v>
      </c>
      <c r="C1141" s="53" t="s">
        <v>1930</v>
      </c>
      <c r="D1141" s="53" t="s">
        <v>1931</v>
      </c>
      <c r="E1141" s="53" t="s">
        <v>1932</v>
      </c>
      <c r="F1141" s="53" t="s">
        <v>775</v>
      </c>
      <c r="G1141" s="53" t="s">
        <v>1813</v>
      </c>
      <c r="H1141" s="53" t="s">
        <v>775</v>
      </c>
      <c r="I1141" s="53" t="s">
        <v>1813</v>
      </c>
      <c r="J1141" s="53" t="s">
        <v>1891</v>
      </c>
      <c r="K1141" s="53" t="s">
        <v>1933</v>
      </c>
      <c r="L1141" s="53" t="s">
        <v>1934</v>
      </c>
      <c r="M1141" s="53" t="s">
        <v>1816</v>
      </c>
      <c r="N1141" s="53" t="s">
        <v>1817</v>
      </c>
      <c r="O1141" s="53" t="s">
        <v>1818</v>
      </c>
      <c r="P1141" s="53" t="s">
        <v>1819</v>
      </c>
      <c r="Q1141" s="53" t="s">
        <v>1820</v>
      </c>
      <c r="R1141" s="53" t="s">
        <v>1821</v>
      </c>
      <c r="S1141" s="53" t="s">
        <v>1935</v>
      </c>
      <c r="T1141" s="53" t="s">
        <v>1936</v>
      </c>
      <c r="U1141" s="53" t="s">
        <v>1824</v>
      </c>
      <c r="V1141" s="53" t="s">
        <v>1825</v>
      </c>
      <c r="W1141" s="53" t="s">
        <v>1838</v>
      </c>
      <c r="X1141" s="53" t="s">
        <v>1825</v>
      </c>
      <c r="Y1141" s="53" t="s">
        <v>1827</v>
      </c>
      <c r="Z1141" s="53">
        <v>1.17</v>
      </c>
      <c r="AA1141" s="53">
        <v>1.17</v>
      </c>
      <c r="AB1141" s="53">
        <v>0</v>
      </c>
      <c r="AC1141" s="53">
        <v>1.17</v>
      </c>
      <c r="AD1141" s="53">
        <v>0</v>
      </c>
      <c r="AE1141" s="53">
        <v>0</v>
      </c>
      <c r="AF1141" s="53" t="s">
        <v>1828</v>
      </c>
      <c r="AG1141" s="53" t="s">
        <v>1891</v>
      </c>
      <c r="AH1141" s="53" t="s">
        <v>1937</v>
      </c>
      <c r="AI1141" s="53" t="s">
        <v>1829</v>
      </c>
      <c r="AJ1141" s="53" t="s">
        <v>1824</v>
      </c>
      <c r="AK1141" s="53" t="s">
        <v>496</v>
      </c>
      <c r="AL1141" s="53" t="s">
        <v>1830</v>
      </c>
      <c r="AM1141" s="53" t="s">
        <v>1831</v>
      </c>
      <c r="AN1141" s="53" t="s">
        <v>1769</v>
      </c>
      <c r="AO1141" s="53" t="s">
        <v>641</v>
      </c>
    </row>
    <row r="1142" spans="1:41" x14ac:dyDescent="0.25">
      <c r="A1142" s="53" t="s">
        <v>17</v>
      </c>
      <c r="B1142" s="53" t="s">
        <v>2026</v>
      </c>
      <c r="C1142" s="53" t="s">
        <v>2027</v>
      </c>
      <c r="D1142" s="53" t="s">
        <v>1841</v>
      </c>
      <c r="E1142" s="53" t="s">
        <v>1842</v>
      </c>
      <c r="F1142" s="53" t="s">
        <v>775</v>
      </c>
      <c r="G1142" s="53" t="s">
        <v>1813</v>
      </c>
      <c r="H1142" s="53" t="s">
        <v>775</v>
      </c>
      <c r="I1142" s="53" t="s">
        <v>1813</v>
      </c>
      <c r="J1142" s="53" t="s">
        <v>1843</v>
      </c>
      <c r="K1142" s="53" t="s">
        <v>1844</v>
      </c>
      <c r="L1142" s="53" t="s">
        <v>2028</v>
      </c>
      <c r="M1142" s="53" t="s">
        <v>1816</v>
      </c>
      <c r="N1142" s="53" t="s">
        <v>1817</v>
      </c>
      <c r="O1142" s="53" t="s">
        <v>1818</v>
      </c>
      <c r="P1142" s="53" t="s">
        <v>1819</v>
      </c>
      <c r="Q1142" s="53" t="s">
        <v>1820</v>
      </c>
      <c r="R1142" s="53" t="s">
        <v>1821</v>
      </c>
      <c r="S1142" s="53" t="s">
        <v>2029</v>
      </c>
      <c r="T1142" s="53" t="s">
        <v>2030</v>
      </c>
      <c r="U1142" s="53" t="s">
        <v>1824</v>
      </c>
      <c r="V1142" s="53" t="s">
        <v>1825</v>
      </c>
      <c r="W1142" s="53" t="s">
        <v>1833</v>
      </c>
      <c r="X1142" s="53" t="s">
        <v>1834</v>
      </c>
      <c r="Y1142" s="53" t="s">
        <v>1827</v>
      </c>
      <c r="Z1142" s="53">
        <v>0.38</v>
      </c>
      <c r="AA1142" s="53">
        <v>0.38</v>
      </c>
      <c r="AB1142" s="53">
        <v>0</v>
      </c>
      <c r="AC1142" s="53">
        <v>0.38</v>
      </c>
      <c r="AD1142" s="53">
        <v>0</v>
      </c>
      <c r="AE1142" s="53">
        <v>0</v>
      </c>
      <c r="AF1142" s="53" t="s">
        <v>1828</v>
      </c>
      <c r="AG1142" s="53" t="s">
        <v>1843</v>
      </c>
      <c r="AH1142" s="53" t="s">
        <v>1844</v>
      </c>
      <c r="AI1142" s="53" t="s">
        <v>1849</v>
      </c>
      <c r="AJ1142" s="53" t="s">
        <v>1824</v>
      </c>
      <c r="AK1142" s="53" t="s">
        <v>496</v>
      </c>
      <c r="AL1142" s="53" t="s">
        <v>1830</v>
      </c>
      <c r="AM1142" s="53" t="s">
        <v>1831</v>
      </c>
      <c r="AN1142" s="53" t="s">
        <v>1769</v>
      </c>
      <c r="AO1142" s="53" t="s">
        <v>641</v>
      </c>
    </row>
    <row r="1143" spans="1:41" x14ac:dyDescent="0.25">
      <c r="A1143" s="53" t="s">
        <v>17</v>
      </c>
      <c r="B1143" s="53" t="s">
        <v>2026</v>
      </c>
      <c r="C1143" s="53" t="s">
        <v>2027</v>
      </c>
      <c r="D1143" s="53" t="s">
        <v>1841</v>
      </c>
      <c r="E1143" s="53" t="s">
        <v>1842</v>
      </c>
      <c r="F1143" s="53" t="s">
        <v>775</v>
      </c>
      <c r="G1143" s="53" t="s">
        <v>1813</v>
      </c>
      <c r="H1143" s="53" t="s">
        <v>775</v>
      </c>
      <c r="I1143" s="53" t="s">
        <v>1813</v>
      </c>
      <c r="J1143" s="53" t="s">
        <v>1843</v>
      </c>
      <c r="K1143" s="53" t="s">
        <v>1844</v>
      </c>
      <c r="L1143" s="53" t="s">
        <v>2028</v>
      </c>
      <c r="M1143" s="53" t="s">
        <v>1816</v>
      </c>
      <c r="N1143" s="53" t="s">
        <v>1817</v>
      </c>
      <c r="O1143" s="53" t="s">
        <v>1818</v>
      </c>
      <c r="P1143" s="53" t="s">
        <v>1819</v>
      </c>
      <c r="Q1143" s="53" t="s">
        <v>1820</v>
      </c>
      <c r="R1143" s="53" t="s">
        <v>1821</v>
      </c>
      <c r="S1143" s="53" t="s">
        <v>2029</v>
      </c>
      <c r="T1143" s="53" t="s">
        <v>2030</v>
      </c>
      <c r="U1143" s="53" t="s">
        <v>1824</v>
      </c>
      <c r="V1143" s="53" t="s">
        <v>1825</v>
      </c>
      <c r="W1143" s="53" t="s">
        <v>1848</v>
      </c>
      <c r="X1143" s="53" t="s">
        <v>1825</v>
      </c>
      <c r="Y1143" s="53" t="s">
        <v>1827</v>
      </c>
      <c r="Z1143" s="53">
        <v>35.46</v>
      </c>
      <c r="AA1143" s="53">
        <v>35.46</v>
      </c>
      <c r="AB1143" s="53">
        <v>0</v>
      </c>
      <c r="AC1143" s="53">
        <v>35.46</v>
      </c>
      <c r="AD1143" s="53">
        <v>0</v>
      </c>
      <c r="AE1143" s="53">
        <v>0</v>
      </c>
      <c r="AF1143" s="53" t="s">
        <v>1828</v>
      </c>
      <c r="AG1143" s="53" t="s">
        <v>1843</v>
      </c>
      <c r="AH1143" s="53" t="s">
        <v>1844</v>
      </c>
      <c r="AI1143" s="53" t="s">
        <v>1849</v>
      </c>
      <c r="AJ1143" s="53" t="s">
        <v>1824</v>
      </c>
      <c r="AK1143" s="53" t="s">
        <v>496</v>
      </c>
      <c r="AL1143" s="53" t="s">
        <v>1830</v>
      </c>
      <c r="AM1143" s="53" t="s">
        <v>1831</v>
      </c>
      <c r="AN1143" s="53" t="s">
        <v>1769</v>
      </c>
      <c r="AO1143" s="53" t="s">
        <v>641</v>
      </c>
    </row>
    <row r="1144" spans="1:41" x14ac:dyDescent="0.25">
      <c r="A1144" s="53" t="s">
        <v>17</v>
      </c>
      <c r="B1144" s="53" t="s">
        <v>2031</v>
      </c>
      <c r="C1144" s="53" t="s">
        <v>2032</v>
      </c>
      <c r="D1144" s="53" t="s">
        <v>1991</v>
      </c>
      <c r="E1144" s="53" t="s">
        <v>1992</v>
      </c>
      <c r="F1144" s="53" t="s">
        <v>775</v>
      </c>
      <c r="G1144" s="53" t="s">
        <v>1813</v>
      </c>
      <c r="H1144" s="53" t="s">
        <v>775</v>
      </c>
      <c r="I1144" s="53" t="s">
        <v>1813</v>
      </c>
      <c r="J1144" s="53" t="s">
        <v>1891</v>
      </c>
      <c r="K1144" s="53" t="s">
        <v>1892</v>
      </c>
      <c r="L1144" s="53" t="s">
        <v>2033</v>
      </c>
      <c r="M1144" s="53" t="s">
        <v>1816</v>
      </c>
      <c r="N1144" s="53" t="s">
        <v>1817</v>
      </c>
      <c r="O1144" s="53" t="s">
        <v>1818</v>
      </c>
      <c r="P1144" s="53" t="s">
        <v>1819</v>
      </c>
      <c r="Q1144" s="53" t="s">
        <v>1820</v>
      </c>
      <c r="R1144" s="53" t="s">
        <v>1821</v>
      </c>
      <c r="S1144" s="53" t="s">
        <v>2034</v>
      </c>
      <c r="T1144" s="53" t="s">
        <v>2035</v>
      </c>
      <c r="U1144" s="53" t="s">
        <v>1824</v>
      </c>
      <c r="V1144" s="53" t="s">
        <v>1825</v>
      </c>
      <c r="W1144" s="53" t="s">
        <v>1832</v>
      </c>
      <c r="X1144" s="53" t="s">
        <v>1825</v>
      </c>
      <c r="Y1144" s="53" t="s">
        <v>1827</v>
      </c>
      <c r="Z1144" s="53">
        <v>642.41</v>
      </c>
      <c r="AA1144" s="53">
        <v>642.41</v>
      </c>
      <c r="AB1144" s="53">
        <v>0</v>
      </c>
      <c r="AC1144" s="53">
        <v>642.41</v>
      </c>
      <c r="AD1144" s="53">
        <v>0</v>
      </c>
      <c r="AE1144" s="53">
        <v>0</v>
      </c>
      <c r="AF1144" s="53" t="s">
        <v>1828</v>
      </c>
      <c r="AG1144" s="53" t="s">
        <v>1891</v>
      </c>
      <c r="AH1144" s="53" t="s">
        <v>1988</v>
      </c>
      <c r="AI1144" s="53" t="s">
        <v>1829</v>
      </c>
      <c r="AJ1144" s="53" t="s">
        <v>1824</v>
      </c>
      <c r="AK1144" s="53" t="s">
        <v>496</v>
      </c>
      <c r="AL1144" s="53" t="s">
        <v>1830</v>
      </c>
      <c r="AM1144" s="53" t="s">
        <v>1831</v>
      </c>
      <c r="AN1144" s="53" t="s">
        <v>1769</v>
      </c>
      <c r="AO1144" s="53" t="s">
        <v>641</v>
      </c>
    </row>
    <row r="1145" spans="1:41" x14ac:dyDescent="0.25">
      <c r="A1145" s="53" t="s">
        <v>17</v>
      </c>
      <c r="B1145" s="53" t="s">
        <v>1989</v>
      </c>
      <c r="C1145" s="53" t="s">
        <v>1990</v>
      </c>
      <c r="D1145" s="53" t="s">
        <v>1991</v>
      </c>
      <c r="E1145" s="53" t="s">
        <v>1992</v>
      </c>
      <c r="F1145" s="53" t="s">
        <v>775</v>
      </c>
      <c r="G1145" s="53" t="s">
        <v>1813</v>
      </c>
      <c r="H1145" s="53" t="s">
        <v>775</v>
      </c>
      <c r="I1145" s="53" t="s">
        <v>1813</v>
      </c>
      <c r="J1145" s="53" t="s">
        <v>1891</v>
      </c>
      <c r="K1145" s="53" t="s">
        <v>1892</v>
      </c>
      <c r="L1145" s="53" t="s">
        <v>1993</v>
      </c>
      <c r="M1145" s="53" t="s">
        <v>1816</v>
      </c>
      <c r="N1145" s="53" t="s">
        <v>1817</v>
      </c>
      <c r="O1145" s="53" t="s">
        <v>1818</v>
      </c>
      <c r="P1145" s="53" t="s">
        <v>1819</v>
      </c>
      <c r="Q1145" s="53" t="s">
        <v>1820</v>
      </c>
      <c r="R1145" s="53" t="s">
        <v>1821</v>
      </c>
      <c r="S1145" s="53" t="s">
        <v>1994</v>
      </c>
      <c r="T1145" s="53" t="s">
        <v>1995</v>
      </c>
      <c r="U1145" s="53" t="s">
        <v>1824</v>
      </c>
      <c r="V1145" s="53" t="s">
        <v>1825</v>
      </c>
      <c r="W1145" s="53" t="s">
        <v>1832</v>
      </c>
      <c r="X1145" s="53" t="s">
        <v>1825</v>
      </c>
      <c r="Y1145" s="53" t="s">
        <v>1827</v>
      </c>
      <c r="Z1145" s="53">
        <v>32741.59</v>
      </c>
      <c r="AA1145" s="53">
        <v>32741.59</v>
      </c>
      <c r="AB1145" s="53">
        <v>0</v>
      </c>
      <c r="AC1145" s="53">
        <v>32741.59</v>
      </c>
      <c r="AD1145" s="53">
        <v>0</v>
      </c>
      <c r="AE1145" s="53">
        <v>0</v>
      </c>
      <c r="AF1145" s="53" t="s">
        <v>1828</v>
      </c>
      <c r="AG1145" s="53" t="s">
        <v>1891</v>
      </c>
      <c r="AH1145" s="53" t="s">
        <v>1892</v>
      </c>
      <c r="AI1145" s="53" t="s">
        <v>1829</v>
      </c>
      <c r="AJ1145" s="53" t="s">
        <v>1824</v>
      </c>
      <c r="AK1145" s="53" t="s">
        <v>496</v>
      </c>
      <c r="AL1145" s="53" t="s">
        <v>1830</v>
      </c>
      <c r="AM1145" s="53" t="s">
        <v>1831</v>
      </c>
      <c r="AN1145" s="53" t="s">
        <v>1769</v>
      </c>
      <c r="AO1145" s="53" t="s">
        <v>641</v>
      </c>
    </row>
    <row r="1146" spans="1:41" x14ac:dyDescent="0.25">
      <c r="A1146" s="53" t="s">
        <v>17</v>
      </c>
      <c r="B1146" s="53" t="s">
        <v>1989</v>
      </c>
      <c r="C1146" s="53" t="s">
        <v>1990</v>
      </c>
      <c r="D1146" s="53" t="s">
        <v>1991</v>
      </c>
      <c r="E1146" s="53" t="s">
        <v>1992</v>
      </c>
      <c r="F1146" s="53" t="s">
        <v>775</v>
      </c>
      <c r="G1146" s="53" t="s">
        <v>1813</v>
      </c>
      <c r="H1146" s="53" t="s">
        <v>775</v>
      </c>
      <c r="I1146" s="53" t="s">
        <v>1813</v>
      </c>
      <c r="J1146" s="53" t="s">
        <v>1891</v>
      </c>
      <c r="K1146" s="53" t="s">
        <v>1892</v>
      </c>
      <c r="L1146" s="53" t="s">
        <v>1993</v>
      </c>
      <c r="M1146" s="53" t="s">
        <v>1816</v>
      </c>
      <c r="N1146" s="53" t="s">
        <v>1817</v>
      </c>
      <c r="O1146" s="53" t="s">
        <v>1818</v>
      </c>
      <c r="P1146" s="53" t="s">
        <v>1819</v>
      </c>
      <c r="Q1146" s="53" t="s">
        <v>1820</v>
      </c>
      <c r="R1146" s="53" t="s">
        <v>1821</v>
      </c>
      <c r="S1146" s="53" t="s">
        <v>1994</v>
      </c>
      <c r="T1146" s="53" t="s">
        <v>1995</v>
      </c>
      <c r="U1146" s="53" t="s">
        <v>1824</v>
      </c>
      <c r="V1146" s="53" t="s">
        <v>1825</v>
      </c>
      <c r="W1146" s="53" t="s">
        <v>1833</v>
      </c>
      <c r="X1146" s="53" t="s">
        <v>1834</v>
      </c>
      <c r="Y1146" s="53" t="s">
        <v>1827</v>
      </c>
      <c r="Z1146" s="53">
        <v>90.78</v>
      </c>
      <c r="AA1146" s="53">
        <v>90.78</v>
      </c>
      <c r="AB1146" s="53">
        <v>0</v>
      </c>
      <c r="AC1146" s="53">
        <v>90.78</v>
      </c>
      <c r="AD1146" s="53">
        <v>0</v>
      </c>
      <c r="AE1146" s="53">
        <v>0</v>
      </c>
      <c r="AF1146" s="53" t="s">
        <v>1828</v>
      </c>
      <c r="AG1146" s="53" t="s">
        <v>1891</v>
      </c>
      <c r="AH1146" s="53" t="s">
        <v>1892</v>
      </c>
      <c r="AI1146" s="53" t="s">
        <v>1829</v>
      </c>
      <c r="AJ1146" s="53" t="s">
        <v>1824</v>
      </c>
      <c r="AK1146" s="53" t="s">
        <v>496</v>
      </c>
      <c r="AL1146" s="53" t="s">
        <v>1830</v>
      </c>
      <c r="AM1146" s="53" t="s">
        <v>1831</v>
      </c>
      <c r="AN1146" s="53" t="s">
        <v>1769</v>
      </c>
      <c r="AO1146" s="53" t="s">
        <v>641</v>
      </c>
    </row>
    <row r="1147" spans="1:41" x14ac:dyDescent="0.25">
      <c r="A1147" s="53" t="s">
        <v>17</v>
      </c>
      <c r="B1147" s="53" t="s">
        <v>2036</v>
      </c>
      <c r="C1147" s="53" t="s">
        <v>2037</v>
      </c>
      <c r="D1147" s="53" t="s">
        <v>1991</v>
      </c>
      <c r="E1147" s="53" t="s">
        <v>1992</v>
      </c>
      <c r="F1147" s="53" t="s">
        <v>775</v>
      </c>
      <c r="G1147" s="53" t="s">
        <v>1813</v>
      </c>
      <c r="H1147" s="53" t="s">
        <v>775</v>
      </c>
      <c r="I1147" s="53" t="s">
        <v>1813</v>
      </c>
      <c r="J1147" s="53" t="s">
        <v>1891</v>
      </c>
      <c r="K1147" s="53" t="s">
        <v>1892</v>
      </c>
      <c r="L1147" s="53" t="s">
        <v>1993</v>
      </c>
      <c r="M1147" s="53" t="s">
        <v>1816</v>
      </c>
      <c r="N1147" s="53" t="s">
        <v>1817</v>
      </c>
      <c r="O1147" s="53" t="s">
        <v>1818</v>
      </c>
      <c r="P1147" s="53" t="s">
        <v>1819</v>
      </c>
      <c r="Q1147" s="53" t="s">
        <v>1820</v>
      </c>
      <c r="R1147" s="53" t="s">
        <v>1821</v>
      </c>
      <c r="S1147" s="53" t="s">
        <v>2038</v>
      </c>
      <c r="T1147" s="53" t="s">
        <v>2039</v>
      </c>
      <c r="U1147" s="53" t="s">
        <v>1824</v>
      </c>
      <c r="V1147" s="53" t="s">
        <v>1825</v>
      </c>
      <c r="W1147" s="53" t="s">
        <v>1832</v>
      </c>
      <c r="X1147" s="53" t="s">
        <v>1825</v>
      </c>
      <c r="Y1147" s="53" t="s">
        <v>1827</v>
      </c>
      <c r="Z1147" s="53">
        <v>57.78</v>
      </c>
      <c r="AA1147" s="53">
        <v>57.78</v>
      </c>
      <c r="AB1147" s="53">
        <v>0</v>
      </c>
      <c r="AC1147" s="53">
        <v>57.78</v>
      </c>
      <c r="AD1147" s="53">
        <v>0</v>
      </c>
      <c r="AE1147" s="53">
        <v>0</v>
      </c>
      <c r="AF1147" s="53" t="s">
        <v>1828</v>
      </c>
      <c r="AG1147" s="53" t="s">
        <v>1891</v>
      </c>
      <c r="AH1147" s="53" t="s">
        <v>1892</v>
      </c>
      <c r="AI1147" s="53" t="s">
        <v>1829</v>
      </c>
      <c r="AJ1147" s="53" t="s">
        <v>1824</v>
      </c>
      <c r="AK1147" s="53" t="s">
        <v>496</v>
      </c>
      <c r="AL1147" s="53" t="s">
        <v>1830</v>
      </c>
      <c r="AM1147" s="53" t="s">
        <v>1831</v>
      </c>
      <c r="AN1147" s="53" t="s">
        <v>1769</v>
      </c>
      <c r="AO1147" s="53" t="s">
        <v>641</v>
      </c>
    </row>
    <row r="1148" spans="1:41" x14ac:dyDescent="0.25">
      <c r="A1148" s="53" t="s">
        <v>17</v>
      </c>
      <c r="B1148" s="53" t="s">
        <v>1944</v>
      </c>
      <c r="C1148" s="53" t="s">
        <v>1945</v>
      </c>
      <c r="D1148" s="53" t="s">
        <v>1931</v>
      </c>
      <c r="E1148" s="53" t="s">
        <v>1932</v>
      </c>
      <c r="F1148" s="53" t="s">
        <v>775</v>
      </c>
      <c r="G1148" s="53" t="s">
        <v>1813</v>
      </c>
      <c r="H1148" s="53" t="s">
        <v>775</v>
      </c>
      <c r="I1148" s="53" t="s">
        <v>1813</v>
      </c>
      <c r="J1148" s="53" t="s">
        <v>1891</v>
      </c>
      <c r="K1148" s="53" t="s">
        <v>1933</v>
      </c>
      <c r="L1148" s="53" t="s">
        <v>1946</v>
      </c>
      <c r="M1148" s="53" t="s">
        <v>1816</v>
      </c>
      <c r="N1148" s="53" t="s">
        <v>1817</v>
      </c>
      <c r="O1148" s="53" t="s">
        <v>1818</v>
      </c>
      <c r="P1148" s="53" t="s">
        <v>1819</v>
      </c>
      <c r="Q1148" s="53" t="s">
        <v>1820</v>
      </c>
      <c r="R1148" s="53" t="s">
        <v>1821</v>
      </c>
      <c r="S1148" s="53" t="s">
        <v>1982</v>
      </c>
      <c r="T1148" s="53" t="s">
        <v>1983</v>
      </c>
      <c r="U1148" s="53" t="s">
        <v>1824</v>
      </c>
      <c r="V1148" s="53" t="s">
        <v>1825</v>
      </c>
      <c r="W1148" s="53" t="s">
        <v>1856</v>
      </c>
      <c r="X1148" s="53" t="s">
        <v>1857</v>
      </c>
      <c r="Y1148" s="53" t="s">
        <v>1827</v>
      </c>
      <c r="Z1148" s="53">
        <v>0.1</v>
      </c>
      <c r="AA1148" s="53">
        <v>0.1</v>
      </c>
      <c r="AB1148" s="53">
        <v>0</v>
      </c>
      <c r="AC1148" s="53">
        <v>0.1</v>
      </c>
      <c r="AD1148" s="53">
        <v>0</v>
      </c>
      <c r="AE1148" s="53">
        <v>0</v>
      </c>
      <c r="AF1148" s="53" t="s">
        <v>1949</v>
      </c>
      <c r="AG1148" s="53" t="s">
        <v>1813</v>
      </c>
      <c r="AH1148" s="53" t="s">
        <v>1813</v>
      </c>
      <c r="AI1148" s="53" t="s">
        <v>1849</v>
      </c>
      <c r="AJ1148" s="53" t="s">
        <v>1824</v>
      </c>
      <c r="AK1148" s="53" t="s">
        <v>496</v>
      </c>
      <c r="AL1148" s="53" t="s">
        <v>1830</v>
      </c>
      <c r="AM1148" s="53" t="s">
        <v>1831</v>
      </c>
      <c r="AN1148" s="53" t="s">
        <v>1769</v>
      </c>
      <c r="AO1148" s="53" t="s">
        <v>641</v>
      </c>
    </row>
    <row r="1149" spans="1:41" x14ac:dyDescent="0.25">
      <c r="A1149" s="53" t="s">
        <v>17</v>
      </c>
      <c r="B1149" s="53" t="s">
        <v>1944</v>
      </c>
      <c r="C1149" s="53" t="s">
        <v>1945</v>
      </c>
      <c r="D1149" s="53" t="s">
        <v>1931</v>
      </c>
      <c r="E1149" s="53" t="s">
        <v>1932</v>
      </c>
      <c r="F1149" s="53" t="s">
        <v>775</v>
      </c>
      <c r="G1149" s="53" t="s">
        <v>1813</v>
      </c>
      <c r="H1149" s="53" t="s">
        <v>775</v>
      </c>
      <c r="I1149" s="53" t="s">
        <v>1813</v>
      </c>
      <c r="J1149" s="53" t="s">
        <v>1891</v>
      </c>
      <c r="K1149" s="53" t="s">
        <v>1933</v>
      </c>
      <c r="L1149" s="53" t="s">
        <v>1946</v>
      </c>
      <c r="M1149" s="53" t="s">
        <v>1816</v>
      </c>
      <c r="N1149" s="53" t="s">
        <v>1817</v>
      </c>
      <c r="O1149" s="53" t="s">
        <v>1818</v>
      </c>
      <c r="P1149" s="53" t="s">
        <v>1819</v>
      </c>
      <c r="Q1149" s="53" t="s">
        <v>1820</v>
      </c>
      <c r="R1149" s="53" t="s">
        <v>1821</v>
      </c>
      <c r="S1149" s="53" t="s">
        <v>1947</v>
      </c>
      <c r="T1149" s="53" t="s">
        <v>1948</v>
      </c>
      <c r="U1149" s="53" t="s">
        <v>1824</v>
      </c>
      <c r="V1149" s="53" t="s">
        <v>1825</v>
      </c>
      <c r="W1149" s="53" t="s">
        <v>1826</v>
      </c>
      <c r="X1149" s="53" t="s">
        <v>1825</v>
      </c>
      <c r="Y1149" s="53" t="s">
        <v>1827</v>
      </c>
      <c r="Z1149" s="53">
        <v>8.89</v>
      </c>
      <c r="AA1149" s="53">
        <v>8.89</v>
      </c>
      <c r="AB1149" s="53">
        <v>0</v>
      </c>
      <c r="AC1149" s="53">
        <v>8.89</v>
      </c>
      <c r="AD1149" s="53">
        <v>0</v>
      </c>
      <c r="AE1149" s="53">
        <v>0</v>
      </c>
      <c r="AF1149" s="53" t="s">
        <v>1949</v>
      </c>
      <c r="AG1149" s="53" t="s">
        <v>1813</v>
      </c>
      <c r="AH1149" s="53" t="s">
        <v>1813</v>
      </c>
      <c r="AI1149" s="53" t="s">
        <v>1849</v>
      </c>
      <c r="AJ1149" s="53" t="s">
        <v>1824</v>
      </c>
      <c r="AK1149" s="53" t="s">
        <v>496</v>
      </c>
      <c r="AL1149" s="53" t="s">
        <v>1830</v>
      </c>
      <c r="AM1149" s="53" t="s">
        <v>1831</v>
      </c>
      <c r="AN1149" s="53" t="s">
        <v>1769</v>
      </c>
      <c r="AO1149" s="53" t="s">
        <v>641</v>
      </c>
    </row>
    <row r="1150" spans="1:41" x14ac:dyDescent="0.25">
      <c r="A1150" s="53" t="s">
        <v>17</v>
      </c>
      <c r="B1150" s="53" t="s">
        <v>1944</v>
      </c>
      <c r="C1150" s="53" t="s">
        <v>1945</v>
      </c>
      <c r="D1150" s="53" t="s">
        <v>1931</v>
      </c>
      <c r="E1150" s="53" t="s">
        <v>1932</v>
      </c>
      <c r="F1150" s="53" t="s">
        <v>775</v>
      </c>
      <c r="G1150" s="53" t="s">
        <v>1813</v>
      </c>
      <c r="H1150" s="53" t="s">
        <v>775</v>
      </c>
      <c r="I1150" s="53" t="s">
        <v>1813</v>
      </c>
      <c r="J1150" s="53" t="s">
        <v>1891</v>
      </c>
      <c r="K1150" s="53" t="s">
        <v>1933</v>
      </c>
      <c r="L1150" s="53" t="s">
        <v>1946</v>
      </c>
      <c r="M1150" s="53" t="s">
        <v>1816</v>
      </c>
      <c r="N1150" s="53" t="s">
        <v>1817</v>
      </c>
      <c r="O1150" s="53" t="s">
        <v>1818</v>
      </c>
      <c r="P1150" s="53" t="s">
        <v>1819</v>
      </c>
      <c r="Q1150" s="53" t="s">
        <v>1820</v>
      </c>
      <c r="R1150" s="53" t="s">
        <v>1821</v>
      </c>
      <c r="S1150" s="53" t="s">
        <v>1947</v>
      </c>
      <c r="T1150" s="53" t="s">
        <v>1948</v>
      </c>
      <c r="U1150" s="53" t="s">
        <v>1824</v>
      </c>
      <c r="V1150" s="53" t="s">
        <v>1825</v>
      </c>
      <c r="W1150" s="53" t="s">
        <v>1832</v>
      </c>
      <c r="X1150" s="53" t="s">
        <v>1825</v>
      </c>
      <c r="Y1150" s="53" t="s">
        <v>1827</v>
      </c>
      <c r="Z1150" s="53">
        <v>3.35</v>
      </c>
      <c r="AA1150" s="53">
        <v>3.35</v>
      </c>
      <c r="AB1150" s="53">
        <v>0</v>
      </c>
      <c r="AC1150" s="53">
        <v>3.35</v>
      </c>
      <c r="AD1150" s="53">
        <v>0</v>
      </c>
      <c r="AE1150" s="53">
        <v>0</v>
      </c>
      <c r="AF1150" s="53" t="s">
        <v>1949</v>
      </c>
      <c r="AG1150" s="53" t="s">
        <v>1813</v>
      </c>
      <c r="AH1150" s="53" t="s">
        <v>1813</v>
      </c>
      <c r="AI1150" s="53" t="s">
        <v>1849</v>
      </c>
      <c r="AJ1150" s="53" t="s">
        <v>1824</v>
      </c>
      <c r="AK1150" s="53" t="s">
        <v>496</v>
      </c>
      <c r="AL1150" s="53" t="s">
        <v>1830</v>
      </c>
      <c r="AM1150" s="53" t="s">
        <v>1831</v>
      </c>
      <c r="AN1150" s="53" t="s">
        <v>1769</v>
      </c>
      <c r="AO1150" s="53" t="s">
        <v>641</v>
      </c>
    </row>
    <row r="1151" spans="1:41" x14ac:dyDescent="0.25">
      <c r="A1151" s="53" t="s">
        <v>17</v>
      </c>
      <c r="B1151" s="53" t="s">
        <v>1944</v>
      </c>
      <c r="C1151" s="53" t="s">
        <v>1945</v>
      </c>
      <c r="D1151" s="53" t="s">
        <v>1931</v>
      </c>
      <c r="E1151" s="53" t="s">
        <v>1932</v>
      </c>
      <c r="F1151" s="53" t="s">
        <v>775</v>
      </c>
      <c r="G1151" s="53" t="s">
        <v>1813</v>
      </c>
      <c r="H1151" s="53" t="s">
        <v>775</v>
      </c>
      <c r="I1151" s="53" t="s">
        <v>1813</v>
      </c>
      <c r="J1151" s="53" t="s">
        <v>1891</v>
      </c>
      <c r="K1151" s="53" t="s">
        <v>1933</v>
      </c>
      <c r="L1151" s="53" t="s">
        <v>1946</v>
      </c>
      <c r="M1151" s="53" t="s">
        <v>1816</v>
      </c>
      <c r="N1151" s="53" t="s">
        <v>1817</v>
      </c>
      <c r="O1151" s="53" t="s">
        <v>1818</v>
      </c>
      <c r="P1151" s="53" t="s">
        <v>1819</v>
      </c>
      <c r="Q1151" s="53" t="s">
        <v>1820</v>
      </c>
      <c r="R1151" s="53" t="s">
        <v>1821</v>
      </c>
      <c r="S1151" s="53" t="s">
        <v>1947</v>
      </c>
      <c r="T1151" s="53" t="s">
        <v>1948</v>
      </c>
      <c r="U1151" s="53" t="s">
        <v>1824</v>
      </c>
      <c r="V1151" s="53" t="s">
        <v>1825</v>
      </c>
      <c r="W1151" s="53" t="s">
        <v>1833</v>
      </c>
      <c r="X1151" s="53" t="s">
        <v>1835</v>
      </c>
      <c r="Y1151" s="53" t="s">
        <v>1827</v>
      </c>
      <c r="Z1151" s="53">
        <v>0.12</v>
      </c>
      <c r="AA1151" s="53">
        <v>0.12</v>
      </c>
      <c r="AB1151" s="53">
        <v>0</v>
      </c>
      <c r="AC1151" s="53">
        <v>0.12</v>
      </c>
      <c r="AD1151" s="53">
        <v>0</v>
      </c>
      <c r="AE1151" s="53">
        <v>0</v>
      </c>
      <c r="AF1151" s="53" t="s">
        <v>1949</v>
      </c>
      <c r="AG1151" s="53" t="s">
        <v>1813</v>
      </c>
      <c r="AH1151" s="53" t="s">
        <v>1813</v>
      </c>
      <c r="AI1151" s="53" t="s">
        <v>1849</v>
      </c>
      <c r="AJ1151" s="53" t="s">
        <v>1824</v>
      </c>
      <c r="AK1151" s="53" t="s">
        <v>496</v>
      </c>
      <c r="AL1151" s="53" t="s">
        <v>1830</v>
      </c>
      <c r="AM1151" s="53" t="s">
        <v>1831</v>
      </c>
      <c r="AN1151" s="53" t="s">
        <v>1769</v>
      </c>
      <c r="AO1151" s="53" t="s">
        <v>641</v>
      </c>
    </row>
    <row r="1152" spans="1:41" x14ac:dyDescent="0.25">
      <c r="A1152" s="53" t="s">
        <v>17</v>
      </c>
      <c r="B1152" s="53" t="s">
        <v>1944</v>
      </c>
      <c r="C1152" s="53" t="s">
        <v>1945</v>
      </c>
      <c r="D1152" s="53" t="s">
        <v>1931</v>
      </c>
      <c r="E1152" s="53" t="s">
        <v>1932</v>
      </c>
      <c r="F1152" s="53" t="s">
        <v>775</v>
      </c>
      <c r="G1152" s="53" t="s">
        <v>1813</v>
      </c>
      <c r="H1152" s="53" t="s">
        <v>775</v>
      </c>
      <c r="I1152" s="53" t="s">
        <v>1813</v>
      </c>
      <c r="J1152" s="53" t="s">
        <v>1891</v>
      </c>
      <c r="K1152" s="53" t="s">
        <v>1933</v>
      </c>
      <c r="L1152" s="53" t="s">
        <v>1946</v>
      </c>
      <c r="M1152" s="53" t="s">
        <v>1816</v>
      </c>
      <c r="N1152" s="53" t="s">
        <v>1817</v>
      </c>
      <c r="O1152" s="53" t="s">
        <v>1818</v>
      </c>
      <c r="P1152" s="53" t="s">
        <v>1819</v>
      </c>
      <c r="Q1152" s="53" t="s">
        <v>1820</v>
      </c>
      <c r="R1152" s="53" t="s">
        <v>1821</v>
      </c>
      <c r="S1152" s="53" t="s">
        <v>1947</v>
      </c>
      <c r="T1152" s="53" t="s">
        <v>1948</v>
      </c>
      <c r="U1152" s="53" t="s">
        <v>1824</v>
      </c>
      <c r="V1152" s="53" t="s">
        <v>1825</v>
      </c>
      <c r="W1152" s="53" t="s">
        <v>1837</v>
      </c>
      <c r="X1152" s="53" t="s">
        <v>1825</v>
      </c>
      <c r="Y1152" s="53" t="s">
        <v>1827</v>
      </c>
      <c r="Z1152" s="53">
        <v>0.85</v>
      </c>
      <c r="AA1152" s="53">
        <v>0.85</v>
      </c>
      <c r="AB1152" s="53">
        <v>0</v>
      </c>
      <c r="AC1152" s="53">
        <v>0.85</v>
      </c>
      <c r="AD1152" s="53">
        <v>0</v>
      </c>
      <c r="AE1152" s="53">
        <v>0</v>
      </c>
      <c r="AF1152" s="53" t="s">
        <v>1949</v>
      </c>
      <c r="AG1152" s="53" t="s">
        <v>1813</v>
      </c>
      <c r="AH1152" s="53" t="s">
        <v>1813</v>
      </c>
      <c r="AI1152" s="53" t="s">
        <v>1849</v>
      </c>
      <c r="AJ1152" s="53" t="s">
        <v>1824</v>
      </c>
      <c r="AK1152" s="53" t="s">
        <v>496</v>
      </c>
      <c r="AL1152" s="53" t="s">
        <v>1830</v>
      </c>
      <c r="AM1152" s="53" t="s">
        <v>1831</v>
      </c>
      <c r="AN1152" s="53" t="s">
        <v>1769</v>
      </c>
      <c r="AO1152" s="53" t="s">
        <v>641</v>
      </c>
    </row>
    <row r="1153" spans="1:41" x14ac:dyDescent="0.25">
      <c r="A1153" s="53" t="s">
        <v>17</v>
      </c>
      <c r="B1153" s="53" t="s">
        <v>1944</v>
      </c>
      <c r="C1153" s="53" t="s">
        <v>1945</v>
      </c>
      <c r="D1153" s="53" t="s">
        <v>1931</v>
      </c>
      <c r="E1153" s="53" t="s">
        <v>1932</v>
      </c>
      <c r="F1153" s="53" t="s">
        <v>775</v>
      </c>
      <c r="G1153" s="53" t="s">
        <v>1813</v>
      </c>
      <c r="H1153" s="53" t="s">
        <v>775</v>
      </c>
      <c r="I1153" s="53" t="s">
        <v>1813</v>
      </c>
      <c r="J1153" s="53" t="s">
        <v>1891</v>
      </c>
      <c r="K1153" s="53" t="s">
        <v>1933</v>
      </c>
      <c r="L1153" s="53" t="s">
        <v>1946</v>
      </c>
      <c r="M1153" s="53" t="s">
        <v>1816</v>
      </c>
      <c r="N1153" s="53" t="s">
        <v>1817</v>
      </c>
      <c r="O1153" s="53" t="s">
        <v>1818</v>
      </c>
      <c r="P1153" s="53" t="s">
        <v>1819</v>
      </c>
      <c r="Q1153" s="53" t="s">
        <v>1820</v>
      </c>
      <c r="R1153" s="53" t="s">
        <v>1821</v>
      </c>
      <c r="S1153" s="53" t="s">
        <v>1947</v>
      </c>
      <c r="T1153" s="53" t="s">
        <v>1948</v>
      </c>
      <c r="U1153" s="53" t="s">
        <v>1824</v>
      </c>
      <c r="V1153" s="53" t="s">
        <v>1825</v>
      </c>
      <c r="W1153" s="53" t="s">
        <v>1838</v>
      </c>
      <c r="X1153" s="53" t="s">
        <v>1825</v>
      </c>
      <c r="Y1153" s="53" t="s">
        <v>1827</v>
      </c>
      <c r="Z1153" s="53">
        <v>0.92</v>
      </c>
      <c r="AA1153" s="53">
        <v>0.92</v>
      </c>
      <c r="AB1153" s="53">
        <v>0</v>
      </c>
      <c r="AC1153" s="53">
        <v>0.92</v>
      </c>
      <c r="AD1153" s="53">
        <v>0</v>
      </c>
      <c r="AE1153" s="53">
        <v>0</v>
      </c>
      <c r="AF1153" s="53" t="s">
        <v>1949</v>
      </c>
      <c r="AG1153" s="53" t="s">
        <v>1813</v>
      </c>
      <c r="AH1153" s="53" t="s">
        <v>1813</v>
      </c>
      <c r="AI1153" s="53" t="s">
        <v>1849</v>
      </c>
      <c r="AJ1153" s="53" t="s">
        <v>1824</v>
      </c>
      <c r="AK1153" s="53" t="s">
        <v>496</v>
      </c>
      <c r="AL1153" s="53" t="s">
        <v>1830</v>
      </c>
      <c r="AM1153" s="53" t="s">
        <v>1831</v>
      </c>
      <c r="AN1153" s="53" t="s">
        <v>1769</v>
      </c>
      <c r="AO1153" s="53" t="s">
        <v>641</v>
      </c>
    </row>
    <row r="1154" spans="1:41" x14ac:dyDescent="0.25">
      <c r="A1154" s="53" t="s">
        <v>16</v>
      </c>
      <c r="B1154" s="53" t="s">
        <v>1960</v>
      </c>
      <c r="C1154" s="53" t="s">
        <v>1961</v>
      </c>
      <c r="D1154" s="53" t="s">
        <v>1852</v>
      </c>
      <c r="E1154" s="53" t="s">
        <v>510</v>
      </c>
      <c r="F1154" s="53" t="s">
        <v>775</v>
      </c>
      <c r="G1154" s="53" t="s">
        <v>1813</v>
      </c>
      <c r="H1154" s="53" t="s">
        <v>775</v>
      </c>
      <c r="I1154" s="53" t="s">
        <v>1813</v>
      </c>
      <c r="J1154" s="53" t="s">
        <v>1814</v>
      </c>
      <c r="K1154" s="53" t="s">
        <v>780</v>
      </c>
      <c r="L1154" s="53" t="s">
        <v>1962</v>
      </c>
      <c r="M1154" s="53" t="s">
        <v>1816</v>
      </c>
      <c r="N1154" s="53" t="s">
        <v>1817</v>
      </c>
      <c r="O1154" s="53" t="s">
        <v>1818</v>
      </c>
      <c r="P1154" s="53" t="s">
        <v>1819</v>
      </c>
      <c r="Q1154" s="53" t="s">
        <v>1820</v>
      </c>
      <c r="R1154" s="53" t="s">
        <v>1821</v>
      </c>
      <c r="S1154" s="53" t="s">
        <v>1963</v>
      </c>
      <c r="T1154" s="53" t="s">
        <v>1964</v>
      </c>
      <c r="U1154" s="53" t="s">
        <v>1824</v>
      </c>
      <c r="V1154" s="53" t="s">
        <v>1825</v>
      </c>
      <c r="W1154" s="53" t="s">
        <v>1856</v>
      </c>
      <c r="X1154" s="53" t="s">
        <v>1857</v>
      </c>
      <c r="Y1154" s="53" t="s">
        <v>1827</v>
      </c>
      <c r="Z1154" s="53">
        <v>2522.52</v>
      </c>
      <c r="AA1154" s="53">
        <v>2488</v>
      </c>
      <c r="AB1154" s="53">
        <v>34.520000000000003</v>
      </c>
      <c r="AC1154" s="53">
        <v>2488</v>
      </c>
      <c r="AD1154" s="53">
        <v>0</v>
      </c>
      <c r="AE1154" s="53">
        <v>0</v>
      </c>
      <c r="AF1154" s="53" t="s">
        <v>1828</v>
      </c>
      <c r="AG1154" s="53" t="s">
        <v>1814</v>
      </c>
      <c r="AH1154" s="53" t="s">
        <v>780</v>
      </c>
      <c r="AI1154" s="53" t="s">
        <v>1829</v>
      </c>
      <c r="AJ1154" s="53" t="s">
        <v>1824</v>
      </c>
      <c r="AK1154" s="53" t="s">
        <v>496</v>
      </c>
      <c r="AL1154" s="53" t="s">
        <v>1830</v>
      </c>
      <c r="AM1154" s="53" t="s">
        <v>1831</v>
      </c>
      <c r="AN1154" s="53" t="s">
        <v>1770</v>
      </c>
      <c r="AO1154" s="53" t="s">
        <v>641</v>
      </c>
    </row>
    <row r="1155" spans="1:41" x14ac:dyDescent="0.25">
      <c r="A1155" s="53" t="s">
        <v>16</v>
      </c>
      <c r="B1155" s="53" t="s">
        <v>1809</v>
      </c>
      <c r="C1155" s="53" t="s">
        <v>1810</v>
      </c>
      <c r="D1155" s="53" t="s">
        <v>1811</v>
      </c>
      <c r="E1155" s="53" t="s">
        <v>1812</v>
      </c>
      <c r="F1155" s="53" t="s">
        <v>775</v>
      </c>
      <c r="G1155" s="53" t="s">
        <v>1813</v>
      </c>
      <c r="H1155" s="53" t="s">
        <v>775</v>
      </c>
      <c r="I1155" s="53" t="s">
        <v>1813</v>
      </c>
      <c r="J1155" s="53" t="s">
        <v>1814</v>
      </c>
      <c r="K1155" s="53" t="s">
        <v>780</v>
      </c>
      <c r="L1155" s="53" t="s">
        <v>1815</v>
      </c>
      <c r="M1155" s="53" t="s">
        <v>1816</v>
      </c>
      <c r="N1155" s="53" t="s">
        <v>1817</v>
      </c>
      <c r="O1155" s="53" t="s">
        <v>1818</v>
      </c>
      <c r="P1155" s="53" t="s">
        <v>1819</v>
      </c>
      <c r="Q1155" s="53" t="s">
        <v>1820</v>
      </c>
      <c r="R1155" s="53" t="s">
        <v>1821</v>
      </c>
      <c r="S1155" s="53" t="s">
        <v>1822</v>
      </c>
      <c r="T1155" s="53" t="s">
        <v>1823</v>
      </c>
      <c r="U1155" s="53" t="s">
        <v>1824</v>
      </c>
      <c r="V1155" s="53" t="s">
        <v>1825</v>
      </c>
      <c r="W1155" s="53" t="s">
        <v>1826</v>
      </c>
      <c r="X1155" s="53" t="s">
        <v>1825</v>
      </c>
      <c r="Y1155" s="53" t="s">
        <v>1827</v>
      </c>
      <c r="Z1155" s="53">
        <v>447.95</v>
      </c>
      <c r="AA1155" s="53">
        <v>447.95</v>
      </c>
      <c r="AB1155" s="53">
        <v>0</v>
      </c>
      <c r="AC1155" s="53">
        <v>447.95</v>
      </c>
      <c r="AD1155" s="53">
        <v>0</v>
      </c>
      <c r="AE1155" s="53">
        <v>0</v>
      </c>
      <c r="AF1155" s="53" t="s">
        <v>1828</v>
      </c>
      <c r="AG1155" s="53" t="s">
        <v>1814</v>
      </c>
      <c r="AH1155" s="53" t="s">
        <v>780</v>
      </c>
      <c r="AI1155" s="53" t="s">
        <v>1829</v>
      </c>
      <c r="AJ1155" s="53" t="s">
        <v>1824</v>
      </c>
      <c r="AK1155" s="53" t="s">
        <v>496</v>
      </c>
      <c r="AL1155" s="53" t="s">
        <v>1830</v>
      </c>
      <c r="AM1155" s="53" t="s">
        <v>1831</v>
      </c>
      <c r="AN1155" s="53" t="s">
        <v>1770</v>
      </c>
      <c r="AO1155" s="53" t="s">
        <v>641</v>
      </c>
    </row>
    <row r="1156" spans="1:41" x14ac:dyDescent="0.25">
      <c r="A1156" s="53" t="s">
        <v>16</v>
      </c>
      <c r="B1156" s="53" t="s">
        <v>1809</v>
      </c>
      <c r="C1156" s="53" t="s">
        <v>1810</v>
      </c>
      <c r="D1156" s="53" t="s">
        <v>1811</v>
      </c>
      <c r="E1156" s="53" t="s">
        <v>1812</v>
      </c>
      <c r="F1156" s="53" t="s">
        <v>775</v>
      </c>
      <c r="G1156" s="53" t="s">
        <v>1813</v>
      </c>
      <c r="H1156" s="53" t="s">
        <v>775</v>
      </c>
      <c r="I1156" s="53" t="s">
        <v>1813</v>
      </c>
      <c r="J1156" s="53" t="s">
        <v>1814</v>
      </c>
      <c r="K1156" s="53" t="s">
        <v>780</v>
      </c>
      <c r="L1156" s="53" t="s">
        <v>1815</v>
      </c>
      <c r="M1156" s="53" t="s">
        <v>1816</v>
      </c>
      <c r="N1156" s="53" t="s">
        <v>1817</v>
      </c>
      <c r="O1156" s="53" t="s">
        <v>1818</v>
      </c>
      <c r="P1156" s="53" t="s">
        <v>1819</v>
      </c>
      <c r="Q1156" s="53" t="s">
        <v>1820</v>
      </c>
      <c r="R1156" s="53" t="s">
        <v>1821</v>
      </c>
      <c r="S1156" s="53" t="s">
        <v>1822</v>
      </c>
      <c r="T1156" s="53" t="s">
        <v>1823</v>
      </c>
      <c r="U1156" s="53" t="s">
        <v>1824</v>
      </c>
      <c r="V1156" s="53" t="s">
        <v>1825</v>
      </c>
      <c r="W1156" s="53" t="s">
        <v>1832</v>
      </c>
      <c r="X1156" s="53" t="s">
        <v>1825</v>
      </c>
      <c r="Y1156" s="53" t="s">
        <v>1827</v>
      </c>
      <c r="Z1156" s="53">
        <v>4692.42</v>
      </c>
      <c r="AA1156" s="53">
        <v>4692.42</v>
      </c>
      <c r="AB1156" s="53">
        <v>0</v>
      </c>
      <c r="AC1156" s="53">
        <v>4692.42</v>
      </c>
      <c r="AD1156" s="53">
        <v>0</v>
      </c>
      <c r="AE1156" s="53">
        <v>0</v>
      </c>
      <c r="AF1156" s="53" t="s">
        <v>1828</v>
      </c>
      <c r="AG1156" s="53" t="s">
        <v>1814</v>
      </c>
      <c r="AH1156" s="53" t="s">
        <v>780</v>
      </c>
      <c r="AI1156" s="53" t="s">
        <v>1829</v>
      </c>
      <c r="AJ1156" s="53" t="s">
        <v>1824</v>
      </c>
      <c r="AK1156" s="53" t="s">
        <v>496</v>
      </c>
      <c r="AL1156" s="53" t="s">
        <v>1830</v>
      </c>
      <c r="AM1156" s="53" t="s">
        <v>1831</v>
      </c>
      <c r="AN1156" s="53" t="s">
        <v>1770</v>
      </c>
      <c r="AO1156" s="53" t="s">
        <v>641</v>
      </c>
    </row>
    <row r="1157" spans="1:41" x14ac:dyDescent="0.25">
      <c r="A1157" s="53" t="s">
        <v>16</v>
      </c>
      <c r="B1157" s="53" t="s">
        <v>1809</v>
      </c>
      <c r="C1157" s="53" t="s">
        <v>1810</v>
      </c>
      <c r="D1157" s="53" t="s">
        <v>1811</v>
      </c>
      <c r="E1157" s="53" t="s">
        <v>1812</v>
      </c>
      <c r="F1157" s="53" t="s">
        <v>775</v>
      </c>
      <c r="G1157" s="53" t="s">
        <v>1813</v>
      </c>
      <c r="H1157" s="53" t="s">
        <v>775</v>
      </c>
      <c r="I1157" s="53" t="s">
        <v>1813</v>
      </c>
      <c r="J1157" s="53" t="s">
        <v>1814</v>
      </c>
      <c r="K1157" s="53" t="s">
        <v>780</v>
      </c>
      <c r="L1157" s="53" t="s">
        <v>1815</v>
      </c>
      <c r="M1157" s="53" t="s">
        <v>1816</v>
      </c>
      <c r="N1157" s="53" t="s">
        <v>1817</v>
      </c>
      <c r="O1157" s="53" t="s">
        <v>1818</v>
      </c>
      <c r="P1157" s="53" t="s">
        <v>1819</v>
      </c>
      <c r="Q1157" s="53" t="s">
        <v>1820</v>
      </c>
      <c r="R1157" s="53" t="s">
        <v>1821</v>
      </c>
      <c r="S1157" s="53" t="s">
        <v>1822</v>
      </c>
      <c r="T1157" s="53" t="s">
        <v>1823</v>
      </c>
      <c r="U1157" s="53" t="s">
        <v>1824</v>
      </c>
      <c r="V1157" s="53" t="s">
        <v>1825</v>
      </c>
      <c r="W1157" s="53" t="s">
        <v>1833</v>
      </c>
      <c r="X1157" s="53" t="s">
        <v>1834</v>
      </c>
      <c r="Y1157" s="53" t="s">
        <v>1827</v>
      </c>
      <c r="Z1157" s="53">
        <v>553.03</v>
      </c>
      <c r="AA1157" s="53">
        <v>553.03</v>
      </c>
      <c r="AB1157" s="53">
        <v>0</v>
      </c>
      <c r="AC1157" s="53">
        <v>553.03</v>
      </c>
      <c r="AD1157" s="53">
        <v>0</v>
      </c>
      <c r="AE1157" s="53">
        <v>0</v>
      </c>
      <c r="AF1157" s="53" t="s">
        <v>1828</v>
      </c>
      <c r="AG1157" s="53" t="s">
        <v>1814</v>
      </c>
      <c r="AH1157" s="53" t="s">
        <v>780</v>
      </c>
      <c r="AI1157" s="53" t="s">
        <v>1829</v>
      </c>
      <c r="AJ1157" s="53" t="s">
        <v>1824</v>
      </c>
      <c r="AK1157" s="53" t="s">
        <v>496</v>
      </c>
      <c r="AL1157" s="53" t="s">
        <v>1830</v>
      </c>
      <c r="AM1157" s="53" t="s">
        <v>1831</v>
      </c>
      <c r="AN1157" s="53" t="s">
        <v>1770</v>
      </c>
      <c r="AO1157" s="53" t="s">
        <v>641</v>
      </c>
    </row>
    <row r="1158" spans="1:41" x14ac:dyDescent="0.25">
      <c r="A1158" s="53" t="s">
        <v>16</v>
      </c>
      <c r="B1158" s="53" t="s">
        <v>1809</v>
      </c>
      <c r="C1158" s="53" t="s">
        <v>1810</v>
      </c>
      <c r="D1158" s="53" t="s">
        <v>1811</v>
      </c>
      <c r="E1158" s="53" t="s">
        <v>1812</v>
      </c>
      <c r="F1158" s="53" t="s">
        <v>775</v>
      </c>
      <c r="G1158" s="53" t="s">
        <v>1813</v>
      </c>
      <c r="H1158" s="53" t="s">
        <v>775</v>
      </c>
      <c r="I1158" s="53" t="s">
        <v>1813</v>
      </c>
      <c r="J1158" s="53" t="s">
        <v>1814</v>
      </c>
      <c r="K1158" s="53" t="s">
        <v>780</v>
      </c>
      <c r="L1158" s="53" t="s">
        <v>1815</v>
      </c>
      <c r="M1158" s="53" t="s">
        <v>1816</v>
      </c>
      <c r="N1158" s="53" t="s">
        <v>1817</v>
      </c>
      <c r="O1158" s="53" t="s">
        <v>1818</v>
      </c>
      <c r="P1158" s="53" t="s">
        <v>1819</v>
      </c>
      <c r="Q1158" s="53" t="s">
        <v>1820</v>
      </c>
      <c r="R1158" s="53" t="s">
        <v>1821</v>
      </c>
      <c r="S1158" s="53" t="s">
        <v>1822</v>
      </c>
      <c r="T1158" s="53" t="s">
        <v>1823</v>
      </c>
      <c r="U1158" s="53" t="s">
        <v>1824</v>
      </c>
      <c r="V1158" s="53" t="s">
        <v>1825</v>
      </c>
      <c r="W1158" s="53" t="s">
        <v>1833</v>
      </c>
      <c r="X1158" s="53" t="s">
        <v>1835</v>
      </c>
      <c r="Y1158" s="53" t="s">
        <v>1827</v>
      </c>
      <c r="Z1158" s="53">
        <v>44.27</v>
      </c>
      <c r="AA1158" s="53">
        <v>44.27</v>
      </c>
      <c r="AB1158" s="53">
        <v>0</v>
      </c>
      <c r="AC1158" s="53">
        <v>44.27</v>
      </c>
      <c r="AD1158" s="53">
        <v>0</v>
      </c>
      <c r="AE1158" s="53">
        <v>0</v>
      </c>
      <c r="AF1158" s="53" t="s">
        <v>1828</v>
      </c>
      <c r="AG1158" s="53" t="s">
        <v>1814</v>
      </c>
      <c r="AH1158" s="53" t="s">
        <v>780</v>
      </c>
      <c r="AI1158" s="53" t="s">
        <v>1829</v>
      </c>
      <c r="AJ1158" s="53" t="s">
        <v>1824</v>
      </c>
      <c r="AK1158" s="53" t="s">
        <v>496</v>
      </c>
      <c r="AL1158" s="53" t="s">
        <v>1830</v>
      </c>
      <c r="AM1158" s="53" t="s">
        <v>1831</v>
      </c>
      <c r="AN1158" s="53" t="s">
        <v>1770</v>
      </c>
      <c r="AO1158" s="53" t="s">
        <v>641</v>
      </c>
    </row>
    <row r="1159" spans="1:41" x14ac:dyDescent="0.25">
      <c r="A1159" s="53" t="s">
        <v>16</v>
      </c>
      <c r="B1159" s="53" t="s">
        <v>1809</v>
      </c>
      <c r="C1159" s="53" t="s">
        <v>1810</v>
      </c>
      <c r="D1159" s="53" t="s">
        <v>1811</v>
      </c>
      <c r="E1159" s="53" t="s">
        <v>1812</v>
      </c>
      <c r="F1159" s="53" t="s">
        <v>775</v>
      </c>
      <c r="G1159" s="53" t="s">
        <v>1813</v>
      </c>
      <c r="H1159" s="53" t="s">
        <v>775</v>
      </c>
      <c r="I1159" s="53" t="s">
        <v>1813</v>
      </c>
      <c r="J1159" s="53" t="s">
        <v>1814</v>
      </c>
      <c r="K1159" s="53" t="s">
        <v>780</v>
      </c>
      <c r="L1159" s="53" t="s">
        <v>1815</v>
      </c>
      <c r="M1159" s="53" t="s">
        <v>1816</v>
      </c>
      <c r="N1159" s="53" t="s">
        <v>1817</v>
      </c>
      <c r="O1159" s="53" t="s">
        <v>1818</v>
      </c>
      <c r="P1159" s="53" t="s">
        <v>1819</v>
      </c>
      <c r="Q1159" s="53" t="s">
        <v>1820</v>
      </c>
      <c r="R1159" s="53" t="s">
        <v>1821</v>
      </c>
      <c r="S1159" s="53" t="s">
        <v>1822</v>
      </c>
      <c r="T1159" s="53" t="s">
        <v>1823</v>
      </c>
      <c r="U1159" s="53" t="s">
        <v>1824</v>
      </c>
      <c r="V1159" s="53" t="s">
        <v>1825</v>
      </c>
      <c r="W1159" s="53" t="s">
        <v>1836</v>
      </c>
      <c r="X1159" s="53" t="s">
        <v>1825</v>
      </c>
      <c r="Y1159" s="53" t="s">
        <v>1827</v>
      </c>
      <c r="Z1159" s="53">
        <v>5.93</v>
      </c>
      <c r="AA1159" s="53">
        <v>5.93</v>
      </c>
      <c r="AB1159" s="53">
        <v>0</v>
      </c>
      <c r="AC1159" s="53">
        <v>5.93</v>
      </c>
      <c r="AD1159" s="53">
        <v>0</v>
      </c>
      <c r="AE1159" s="53">
        <v>0</v>
      </c>
      <c r="AF1159" s="53" t="s">
        <v>1828</v>
      </c>
      <c r="AG1159" s="53" t="s">
        <v>1814</v>
      </c>
      <c r="AH1159" s="53" t="s">
        <v>780</v>
      </c>
      <c r="AI1159" s="53" t="s">
        <v>1829</v>
      </c>
      <c r="AJ1159" s="53" t="s">
        <v>1824</v>
      </c>
      <c r="AK1159" s="53" t="s">
        <v>496</v>
      </c>
      <c r="AL1159" s="53" t="s">
        <v>1830</v>
      </c>
      <c r="AM1159" s="53" t="s">
        <v>1831</v>
      </c>
      <c r="AN1159" s="53" t="s">
        <v>1770</v>
      </c>
      <c r="AO1159" s="53" t="s">
        <v>641</v>
      </c>
    </row>
    <row r="1160" spans="1:41" x14ac:dyDescent="0.25">
      <c r="A1160" s="53" t="s">
        <v>16</v>
      </c>
      <c r="B1160" s="53" t="s">
        <v>1809</v>
      </c>
      <c r="C1160" s="53" t="s">
        <v>1810</v>
      </c>
      <c r="D1160" s="53" t="s">
        <v>1811</v>
      </c>
      <c r="E1160" s="53" t="s">
        <v>1812</v>
      </c>
      <c r="F1160" s="53" t="s">
        <v>775</v>
      </c>
      <c r="G1160" s="53" t="s">
        <v>1813</v>
      </c>
      <c r="H1160" s="53" t="s">
        <v>775</v>
      </c>
      <c r="I1160" s="53" t="s">
        <v>1813</v>
      </c>
      <c r="J1160" s="53" t="s">
        <v>1814</v>
      </c>
      <c r="K1160" s="53" t="s">
        <v>780</v>
      </c>
      <c r="L1160" s="53" t="s">
        <v>1815</v>
      </c>
      <c r="M1160" s="53" t="s">
        <v>1816</v>
      </c>
      <c r="N1160" s="53" t="s">
        <v>1817</v>
      </c>
      <c r="O1160" s="53" t="s">
        <v>1818</v>
      </c>
      <c r="P1160" s="53" t="s">
        <v>1819</v>
      </c>
      <c r="Q1160" s="53" t="s">
        <v>1820</v>
      </c>
      <c r="R1160" s="53" t="s">
        <v>1821</v>
      </c>
      <c r="S1160" s="53" t="s">
        <v>1822</v>
      </c>
      <c r="T1160" s="53" t="s">
        <v>1823</v>
      </c>
      <c r="U1160" s="53" t="s">
        <v>1824</v>
      </c>
      <c r="V1160" s="53" t="s">
        <v>1825</v>
      </c>
      <c r="W1160" s="53" t="s">
        <v>1837</v>
      </c>
      <c r="X1160" s="53" t="s">
        <v>1825</v>
      </c>
      <c r="Y1160" s="53" t="s">
        <v>1827</v>
      </c>
      <c r="Z1160" s="53">
        <v>339.39</v>
      </c>
      <c r="AA1160" s="53">
        <v>339.39</v>
      </c>
      <c r="AB1160" s="53">
        <v>0</v>
      </c>
      <c r="AC1160" s="53">
        <v>339.39</v>
      </c>
      <c r="AD1160" s="53">
        <v>0</v>
      </c>
      <c r="AE1160" s="53">
        <v>0</v>
      </c>
      <c r="AF1160" s="53" t="s">
        <v>1828</v>
      </c>
      <c r="AG1160" s="53" t="s">
        <v>1814</v>
      </c>
      <c r="AH1160" s="53" t="s">
        <v>780</v>
      </c>
      <c r="AI1160" s="53" t="s">
        <v>1829</v>
      </c>
      <c r="AJ1160" s="53" t="s">
        <v>1824</v>
      </c>
      <c r="AK1160" s="53" t="s">
        <v>496</v>
      </c>
      <c r="AL1160" s="53" t="s">
        <v>1830</v>
      </c>
      <c r="AM1160" s="53" t="s">
        <v>1831</v>
      </c>
      <c r="AN1160" s="53" t="s">
        <v>1770</v>
      </c>
      <c r="AO1160" s="53" t="s">
        <v>641</v>
      </c>
    </row>
    <row r="1161" spans="1:41" x14ac:dyDescent="0.25">
      <c r="A1161" s="53" t="s">
        <v>16</v>
      </c>
      <c r="B1161" s="53" t="s">
        <v>1809</v>
      </c>
      <c r="C1161" s="53" t="s">
        <v>1810</v>
      </c>
      <c r="D1161" s="53" t="s">
        <v>1811</v>
      </c>
      <c r="E1161" s="53" t="s">
        <v>1812</v>
      </c>
      <c r="F1161" s="53" t="s">
        <v>775</v>
      </c>
      <c r="G1161" s="53" t="s">
        <v>1813</v>
      </c>
      <c r="H1161" s="53" t="s">
        <v>775</v>
      </c>
      <c r="I1161" s="53" t="s">
        <v>1813</v>
      </c>
      <c r="J1161" s="53" t="s">
        <v>1814</v>
      </c>
      <c r="K1161" s="53" t="s">
        <v>780</v>
      </c>
      <c r="L1161" s="53" t="s">
        <v>1815</v>
      </c>
      <c r="M1161" s="53" t="s">
        <v>1816</v>
      </c>
      <c r="N1161" s="53" t="s">
        <v>1817</v>
      </c>
      <c r="O1161" s="53" t="s">
        <v>1818</v>
      </c>
      <c r="P1161" s="53" t="s">
        <v>1819</v>
      </c>
      <c r="Q1161" s="53" t="s">
        <v>1820</v>
      </c>
      <c r="R1161" s="53" t="s">
        <v>1821</v>
      </c>
      <c r="S1161" s="53" t="s">
        <v>1822</v>
      </c>
      <c r="T1161" s="53" t="s">
        <v>1823</v>
      </c>
      <c r="U1161" s="53" t="s">
        <v>1824</v>
      </c>
      <c r="V1161" s="53" t="s">
        <v>1825</v>
      </c>
      <c r="W1161" s="53" t="s">
        <v>1838</v>
      </c>
      <c r="X1161" s="53" t="s">
        <v>1825</v>
      </c>
      <c r="Y1161" s="53" t="s">
        <v>1827</v>
      </c>
      <c r="Z1161" s="53">
        <v>292.20999999999998</v>
      </c>
      <c r="AA1161" s="53">
        <v>292.20999999999998</v>
      </c>
      <c r="AB1161" s="53">
        <v>0</v>
      </c>
      <c r="AC1161" s="53">
        <v>292.20999999999998</v>
      </c>
      <c r="AD1161" s="53">
        <v>0</v>
      </c>
      <c r="AE1161" s="53">
        <v>0</v>
      </c>
      <c r="AF1161" s="53" t="s">
        <v>1828</v>
      </c>
      <c r="AG1161" s="53" t="s">
        <v>1814</v>
      </c>
      <c r="AH1161" s="53" t="s">
        <v>780</v>
      </c>
      <c r="AI1161" s="53" t="s">
        <v>1829</v>
      </c>
      <c r="AJ1161" s="53" t="s">
        <v>1824</v>
      </c>
      <c r="AK1161" s="53" t="s">
        <v>496</v>
      </c>
      <c r="AL1161" s="53" t="s">
        <v>1830</v>
      </c>
      <c r="AM1161" s="53" t="s">
        <v>1831</v>
      </c>
      <c r="AN1161" s="53" t="s">
        <v>1770</v>
      </c>
      <c r="AO1161" s="53" t="s">
        <v>641</v>
      </c>
    </row>
    <row r="1162" spans="1:41" x14ac:dyDescent="0.25">
      <c r="A1162" s="53" t="s">
        <v>16</v>
      </c>
      <c r="B1162" s="53" t="s">
        <v>1839</v>
      </c>
      <c r="C1162" s="53" t="s">
        <v>1840</v>
      </c>
      <c r="D1162" s="53" t="s">
        <v>1841</v>
      </c>
      <c r="E1162" s="53" t="s">
        <v>1842</v>
      </c>
      <c r="F1162" s="53" t="s">
        <v>775</v>
      </c>
      <c r="G1162" s="53" t="s">
        <v>1813</v>
      </c>
      <c r="H1162" s="53" t="s">
        <v>775</v>
      </c>
      <c r="I1162" s="53" t="s">
        <v>1813</v>
      </c>
      <c r="J1162" s="53" t="s">
        <v>1843</v>
      </c>
      <c r="K1162" s="53" t="s">
        <v>1844</v>
      </c>
      <c r="L1162" s="53" t="s">
        <v>1845</v>
      </c>
      <c r="M1162" s="53" t="s">
        <v>1816</v>
      </c>
      <c r="N1162" s="53" t="s">
        <v>1817</v>
      </c>
      <c r="O1162" s="53" t="s">
        <v>1818</v>
      </c>
      <c r="P1162" s="53" t="s">
        <v>1819</v>
      </c>
      <c r="Q1162" s="53" t="s">
        <v>1820</v>
      </c>
      <c r="R1162" s="53" t="s">
        <v>1821</v>
      </c>
      <c r="S1162" s="53" t="s">
        <v>1846</v>
      </c>
      <c r="T1162" s="53" t="s">
        <v>1847</v>
      </c>
      <c r="U1162" s="53" t="s">
        <v>1824</v>
      </c>
      <c r="V1162" s="53" t="s">
        <v>1825</v>
      </c>
      <c r="W1162" s="53" t="s">
        <v>1833</v>
      </c>
      <c r="X1162" s="53" t="s">
        <v>1834</v>
      </c>
      <c r="Y1162" s="53" t="s">
        <v>1827</v>
      </c>
      <c r="Z1162" s="53">
        <v>5.49</v>
      </c>
      <c r="AA1162" s="53">
        <v>5.49</v>
      </c>
      <c r="AB1162" s="53">
        <v>0</v>
      </c>
      <c r="AC1162" s="53">
        <v>5.49</v>
      </c>
      <c r="AD1162" s="53">
        <v>0</v>
      </c>
      <c r="AE1162" s="53">
        <v>0</v>
      </c>
      <c r="AF1162" s="53" t="s">
        <v>1828</v>
      </c>
      <c r="AG1162" s="53" t="s">
        <v>1843</v>
      </c>
      <c r="AH1162" s="53" t="s">
        <v>1844</v>
      </c>
      <c r="AI1162" s="53" t="s">
        <v>1849</v>
      </c>
      <c r="AJ1162" s="53" t="s">
        <v>1824</v>
      </c>
      <c r="AK1162" s="53" t="s">
        <v>496</v>
      </c>
      <c r="AL1162" s="53" t="s">
        <v>1830</v>
      </c>
      <c r="AM1162" s="53" t="s">
        <v>1831</v>
      </c>
      <c r="AN1162" s="53" t="s">
        <v>1769</v>
      </c>
      <c r="AO1162" s="53" t="s">
        <v>641</v>
      </c>
    </row>
    <row r="1163" spans="1:41" x14ac:dyDescent="0.25">
      <c r="A1163" s="53" t="s">
        <v>16</v>
      </c>
      <c r="B1163" s="53" t="s">
        <v>1839</v>
      </c>
      <c r="C1163" s="53" t="s">
        <v>1840</v>
      </c>
      <c r="D1163" s="53" t="s">
        <v>1841</v>
      </c>
      <c r="E1163" s="53" t="s">
        <v>1842</v>
      </c>
      <c r="F1163" s="53" t="s">
        <v>775</v>
      </c>
      <c r="G1163" s="53" t="s">
        <v>1813</v>
      </c>
      <c r="H1163" s="53" t="s">
        <v>775</v>
      </c>
      <c r="I1163" s="53" t="s">
        <v>1813</v>
      </c>
      <c r="J1163" s="53" t="s">
        <v>1843</v>
      </c>
      <c r="K1163" s="53" t="s">
        <v>1844</v>
      </c>
      <c r="L1163" s="53" t="s">
        <v>1845</v>
      </c>
      <c r="M1163" s="53" t="s">
        <v>1816</v>
      </c>
      <c r="N1163" s="53" t="s">
        <v>1817</v>
      </c>
      <c r="O1163" s="53" t="s">
        <v>1818</v>
      </c>
      <c r="P1163" s="53" t="s">
        <v>1819</v>
      </c>
      <c r="Q1163" s="53" t="s">
        <v>1820</v>
      </c>
      <c r="R1163" s="53" t="s">
        <v>1821</v>
      </c>
      <c r="S1163" s="53" t="s">
        <v>1846</v>
      </c>
      <c r="T1163" s="53" t="s">
        <v>1847</v>
      </c>
      <c r="U1163" s="53" t="s">
        <v>1824</v>
      </c>
      <c r="V1163" s="53" t="s">
        <v>1825</v>
      </c>
      <c r="W1163" s="53" t="s">
        <v>1848</v>
      </c>
      <c r="X1163" s="53" t="s">
        <v>1825</v>
      </c>
      <c r="Y1163" s="53" t="s">
        <v>1827</v>
      </c>
      <c r="Z1163" s="53">
        <v>1251.79</v>
      </c>
      <c r="AA1163" s="53">
        <v>1251.79</v>
      </c>
      <c r="AB1163" s="53">
        <v>0</v>
      </c>
      <c r="AC1163" s="53">
        <v>1251.79</v>
      </c>
      <c r="AD1163" s="53">
        <v>0</v>
      </c>
      <c r="AE1163" s="53">
        <v>0</v>
      </c>
      <c r="AF1163" s="53" t="s">
        <v>1828</v>
      </c>
      <c r="AG1163" s="53" t="s">
        <v>1843</v>
      </c>
      <c r="AH1163" s="53" t="s">
        <v>1844</v>
      </c>
      <c r="AI1163" s="53" t="s">
        <v>1849</v>
      </c>
      <c r="AJ1163" s="53" t="s">
        <v>1824</v>
      </c>
      <c r="AK1163" s="53" t="s">
        <v>496</v>
      </c>
      <c r="AL1163" s="53" t="s">
        <v>1830</v>
      </c>
      <c r="AM1163" s="53" t="s">
        <v>1831</v>
      </c>
      <c r="AN1163" s="53" t="s">
        <v>1769</v>
      </c>
      <c r="AO1163" s="53" t="s">
        <v>641</v>
      </c>
    </row>
    <row r="1164" spans="1:41" x14ac:dyDescent="0.25">
      <c r="A1164" s="53" t="s">
        <v>16</v>
      </c>
      <c r="B1164" s="53" t="s">
        <v>1950</v>
      </c>
      <c r="C1164" s="53" t="s">
        <v>1951</v>
      </c>
      <c r="D1164" s="53" t="s">
        <v>1852</v>
      </c>
      <c r="E1164" s="53" t="s">
        <v>510</v>
      </c>
      <c r="F1164" s="53" t="s">
        <v>775</v>
      </c>
      <c r="G1164" s="53" t="s">
        <v>1813</v>
      </c>
      <c r="H1164" s="53" t="s">
        <v>775</v>
      </c>
      <c r="I1164" s="53" t="s">
        <v>1813</v>
      </c>
      <c r="J1164" s="53" t="s">
        <v>1814</v>
      </c>
      <c r="K1164" s="53" t="s">
        <v>780</v>
      </c>
      <c r="L1164" s="53" t="s">
        <v>1952</v>
      </c>
      <c r="M1164" s="53" t="s">
        <v>1816</v>
      </c>
      <c r="N1164" s="53" t="s">
        <v>1817</v>
      </c>
      <c r="O1164" s="53" t="s">
        <v>1818</v>
      </c>
      <c r="P1164" s="53" t="s">
        <v>1819</v>
      </c>
      <c r="Q1164" s="53" t="s">
        <v>1820</v>
      </c>
      <c r="R1164" s="53" t="s">
        <v>1821</v>
      </c>
      <c r="S1164" s="53" t="s">
        <v>1953</v>
      </c>
      <c r="T1164" s="53" t="s">
        <v>1954</v>
      </c>
      <c r="U1164" s="53" t="s">
        <v>1824</v>
      </c>
      <c r="V1164" s="53" t="s">
        <v>1825</v>
      </c>
      <c r="W1164" s="53" t="s">
        <v>1856</v>
      </c>
      <c r="X1164" s="53" t="s">
        <v>1857</v>
      </c>
      <c r="Y1164" s="53" t="s">
        <v>1827</v>
      </c>
      <c r="Z1164" s="53">
        <v>740.26</v>
      </c>
      <c r="AA1164" s="53">
        <v>740.26</v>
      </c>
      <c r="AB1164" s="53">
        <v>0</v>
      </c>
      <c r="AC1164" s="53">
        <v>740.26</v>
      </c>
      <c r="AD1164" s="53">
        <v>0</v>
      </c>
      <c r="AE1164" s="53">
        <v>0</v>
      </c>
      <c r="AF1164" s="53" t="s">
        <v>1828</v>
      </c>
      <c r="AG1164" s="53" t="s">
        <v>1814</v>
      </c>
      <c r="AH1164" s="53" t="s">
        <v>780</v>
      </c>
      <c r="AI1164" s="53" t="s">
        <v>1829</v>
      </c>
      <c r="AJ1164" s="53" t="s">
        <v>1824</v>
      </c>
      <c r="AK1164" s="53" t="s">
        <v>496</v>
      </c>
      <c r="AL1164" s="53" t="s">
        <v>1830</v>
      </c>
      <c r="AM1164" s="53" t="s">
        <v>1831</v>
      </c>
      <c r="AN1164" s="53" t="s">
        <v>1770</v>
      </c>
      <c r="AO1164" s="53" t="s">
        <v>641</v>
      </c>
    </row>
    <row r="1165" spans="1:41" x14ac:dyDescent="0.25">
      <c r="A1165" s="53" t="s">
        <v>16</v>
      </c>
      <c r="B1165" s="53" t="s">
        <v>1955</v>
      </c>
      <c r="C1165" s="53" t="s">
        <v>1956</v>
      </c>
      <c r="D1165" s="53" t="s">
        <v>1852</v>
      </c>
      <c r="E1165" s="53" t="s">
        <v>510</v>
      </c>
      <c r="F1165" s="53" t="s">
        <v>775</v>
      </c>
      <c r="G1165" s="53" t="s">
        <v>1813</v>
      </c>
      <c r="H1165" s="53" t="s">
        <v>775</v>
      </c>
      <c r="I1165" s="53" t="s">
        <v>1813</v>
      </c>
      <c r="J1165" s="53" t="s">
        <v>1814</v>
      </c>
      <c r="K1165" s="53" t="s">
        <v>780</v>
      </c>
      <c r="L1165" s="53" t="s">
        <v>1957</v>
      </c>
      <c r="M1165" s="53" t="s">
        <v>1816</v>
      </c>
      <c r="N1165" s="53" t="s">
        <v>1817</v>
      </c>
      <c r="O1165" s="53" t="s">
        <v>1818</v>
      </c>
      <c r="P1165" s="53" t="s">
        <v>1819</v>
      </c>
      <c r="Q1165" s="53" t="s">
        <v>1820</v>
      </c>
      <c r="R1165" s="53" t="s">
        <v>1821</v>
      </c>
      <c r="S1165" s="53" t="s">
        <v>1958</v>
      </c>
      <c r="T1165" s="53" t="s">
        <v>1959</v>
      </c>
      <c r="U1165" s="53" t="s">
        <v>1824</v>
      </c>
      <c r="V1165" s="53" t="s">
        <v>1825</v>
      </c>
      <c r="W1165" s="53" t="s">
        <v>1856</v>
      </c>
      <c r="X1165" s="53" t="s">
        <v>1857</v>
      </c>
      <c r="Y1165" s="53" t="s">
        <v>1827</v>
      </c>
      <c r="Z1165" s="53">
        <v>1129.31</v>
      </c>
      <c r="AA1165" s="53">
        <v>1129.31</v>
      </c>
      <c r="AB1165" s="53">
        <v>0</v>
      </c>
      <c r="AC1165" s="53">
        <v>1129.31</v>
      </c>
      <c r="AD1165" s="53">
        <v>0</v>
      </c>
      <c r="AE1165" s="53">
        <v>0</v>
      </c>
      <c r="AF1165" s="53" t="s">
        <v>1828</v>
      </c>
      <c r="AG1165" s="53" t="s">
        <v>1814</v>
      </c>
      <c r="AH1165" s="53" t="s">
        <v>780</v>
      </c>
      <c r="AI1165" s="53" t="s">
        <v>1829</v>
      </c>
      <c r="AJ1165" s="53" t="s">
        <v>1824</v>
      </c>
      <c r="AK1165" s="53" t="s">
        <v>496</v>
      </c>
      <c r="AL1165" s="53" t="s">
        <v>1830</v>
      </c>
      <c r="AM1165" s="53" t="s">
        <v>1831</v>
      </c>
      <c r="AN1165" s="53" t="s">
        <v>1770</v>
      </c>
      <c r="AO1165" s="53" t="s">
        <v>641</v>
      </c>
    </row>
    <row r="1166" spans="1:41" x14ac:dyDescent="0.25">
      <c r="A1166" s="53" t="s">
        <v>16</v>
      </c>
      <c r="B1166" s="53" t="s">
        <v>1850</v>
      </c>
      <c r="C1166" s="53" t="s">
        <v>1851</v>
      </c>
      <c r="D1166" s="53" t="s">
        <v>1852</v>
      </c>
      <c r="E1166" s="53" t="s">
        <v>510</v>
      </c>
      <c r="F1166" s="53" t="s">
        <v>775</v>
      </c>
      <c r="G1166" s="53" t="s">
        <v>1813</v>
      </c>
      <c r="H1166" s="53" t="s">
        <v>775</v>
      </c>
      <c r="I1166" s="53" t="s">
        <v>1813</v>
      </c>
      <c r="J1166" s="53" t="s">
        <v>1814</v>
      </c>
      <c r="K1166" s="53" t="s">
        <v>780</v>
      </c>
      <c r="L1166" s="53" t="s">
        <v>1853</v>
      </c>
      <c r="M1166" s="53" t="s">
        <v>1816</v>
      </c>
      <c r="N1166" s="53" t="s">
        <v>1817</v>
      </c>
      <c r="O1166" s="53" t="s">
        <v>1818</v>
      </c>
      <c r="P1166" s="53" t="s">
        <v>1819</v>
      </c>
      <c r="Q1166" s="53" t="s">
        <v>1820</v>
      </c>
      <c r="R1166" s="53" t="s">
        <v>1821</v>
      </c>
      <c r="S1166" s="53" t="s">
        <v>1854</v>
      </c>
      <c r="T1166" s="53" t="s">
        <v>1855</v>
      </c>
      <c r="U1166" s="53" t="s">
        <v>1824</v>
      </c>
      <c r="V1166" s="53" t="s">
        <v>1825</v>
      </c>
      <c r="W1166" s="53" t="s">
        <v>1856</v>
      </c>
      <c r="X1166" s="53" t="s">
        <v>1857</v>
      </c>
      <c r="Y1166" s="53" t="s">
        <v>1827</v>
      </c>
      <c r="Z1166" s="53">
        <v>1283.95</v>
      </c>
      <c r="AA1166" s="53">
        <v>1283.95</v>
      </c>
      <c r="AB1166" s="53">
        <v>0</v>
      </c>
      <c r="AC1166" s="53">
        <v>1283.95</v>
      </c>
      <c r="AD1166" s="53">
        <v>0</v>
      </c>
      <c r="AE1166" s="53">
        <v>0</v>
      </c>
      <c r="AF1166" s="53" t="s">
        <v>1828</v>
      </c>
      <c r="AG1166" s="53" t="s">
        <v>1814</v>
      </c>
      <c r="AH1166" s="53" t="s">
        <v>780</v>
      </c>
      <c r="AI1166" s="53" t="s">
        <v>1829</v>
      </c>
      <c r="AJ1166" s="53" t="s">
        <v>1824</v>
      </c>
      <c r="AK1166" s="53" t="s">
        <v>496</v>
      </c>
      <c r="AL1166" s="53" t="s">
        <v>1830</v>
      </c>
      <c r="AM1166" s="53" t="s">
        <v>1831</v>
      </c>
      <c r="AN1166" s="53" t="s">
        <v>1770</v>
      </c>
      <c r="AO1166" s="53" t="s">
        <v>641</v>
      </c>
    </row>
    <row r="1167" spans="1:41" x14ac:dyDescent="0.25">
      <c r="A1167" s="53" t="s">
        <v>16</v>
      </c>
      <c r="B1167" s="53" t="s">
        <v>1858</v>
      </c>
      <c r="C1167" s="53" t="s">
        <v>1859</v>
      </c>
      <c r="D1167" s="53" t="s">
        <v>1852</v>
      </c>
      <c r="E1167" s="53" t="s">
        <v>510</v>
      </c>
      <c r="F1167" s="53" t="s">
        <v>775</v>
      </c>
      <c r="G1167" s="53" t="s">
        <v>1813</v>
      </c>
      <c r="H1167" s="53" t="s">
        <v>775</v>
      </c>
      <c r="I1167" s="53" t="s">
        <v>1813</v>
      </c>
      <c r="J1167" s="53" t="s">
        <v>1814</v>
      </c>
      <c r="K1167" s="53" t="s">
        <v>780</v>
      </c>
      <c r="L1167" s="53" t="s">
        <v>1860</v>
      </c>
      <c r="M1167" s="53" t="s">
        <v>1816</v>
      </c>
      <c r="N1167" s="53" t="s">
        <v>1817</v>
      </c>
      <c r="O1167" s="53" t="s">
        <v>1818</v>
      </c>
      <c r="P1167" s="53" t="s">
        <v>1819</v>
      </c>
      <c r="Q1167" s="53" t="s">
        <v>1820</v>
      </c>
      <c r="R1167" s="53" t="s">
        <v>1821</v>
      </c>
      <c r="S1167" s="53" t="s">
        <v>1861</v>
      </c>
      <c r="T1167" s="53" t="s">
        <v>1862</v>
      </c>
      <c r="U1167" s="53" t="s">
        <v>1824</v>
      </c>
      <c r="V1167" s="53" t="s">
        <v>1825</v>
      </c>
      <c r="W1167" s="53" t="s">
        <v>1856</v>
      </c>
      <c r="X1167" s="53" t="s">
        <v>1857</v>
      </c>
      <c r="Y1167" s="53" t="s">
        <v>1827</v>
      </c>
      <c r="Z1167" s="53">
        <v>1256.52</v>
      </c>
      <c r="AA1167" s="53">
        <v>1256.52</v>
      </c>
      <c r="AB1167" s="53">
        <v>0</v>
      </c>
      <c r="AC1167" s="53">
        <v>1256.52</v>
      </c>
      <c r="AD1167" s="53">
        <v>0</v>
      </c>
      <c r="AE1167" s="53">
        <v>0</v>
      </c>
      <c r="AF1167" s="53" t="s">
        <v>1828</v>
      </c>
      <c r="AG1167" s="53" t="s">
        <v>1814</v>
      </c>
      <c r="AH1167" s="53" t="s">
        <v>780</v>
      </c>
      <c r="AI1167" s="53" t="s">
        <v>1829</v>
      </c>
      <c r="AJ1167" s="53" t="s">
        <v>1824</v>
      </c>
      <c r="AK1167" s="53" t="s">
        <v>496</v>
      </c>
      <c r="AL1167" s="53" t="s">
        <v>1830</v>
      </c>
      <c r="AM1167" s="53" t="s">
        <v>1831</v>
      </c>
      <c r="AN1167" s="53" t="s">
        <v>1770</v>
      </c>
      <c r="AO1167" s="53" t="s">
        <v>641</v>
      </c>
    </row>
    <row r="1168" spans="1:41" x14ac:dyDescent="0.25">
      <c r="A1168" s="53" t="s">
        <v>16</v>
      </c>
      <c r="B1168" s="53" t="s">
        <v>1863</v>
      </c>
      <c r="C1168" s="53" t="s">
        <v>1864</v>
      </c>
      <c r="D1168" s="53" t="s">
        <v>1852</v>
      </c>
      <c r="E1168" s="53" t="s">
        <v>510</v>
      </c>
      <c r="F1168" s="53" t="s">
        <v>775</v>
      </c>
      <c r="G1168" s="53" t="s">
        <v>1813</v>
      </c>
      <c r="H1168" s="53" t="s">
        <v>775</v>
      </c>
      <c r="I1168" s="53" t="s">
        <v>1813</v>
      </c>
      <c r="J1168" s="53" t="s">
        <v>1814</v>
      </c>
      <c r="K1168" s="53" t="s">
        <v>780</v>
      </c>
      <c r="L1168" s="53" t="s">
        <v>1860</v>
      </c>
      <c r="M1168" s="53" t="s">
        <v>1816</v>
      </c>
      <c r="N1168" s="53" t="s">
        <v>1817</v>
      </c>
      <c r="O1168" s="53" t="s">
        <v>1818</v>
      </c>
      <c r="P1168" s="53" t="s">
        <v>1819</v>
      </c>
      <c r="Q1168" s="53" t="s">
        <v>1820</v>
      </c>
      <c r="R1168" s="53" t="s">
        <v>1821</v>
      </c>
      <c r="S1168" s="53" t="s">
        <v>1865</v>
      </c>
      <c r="T1168" s="53" t="s">
        <v>1866</v>
      </c>
      <c r="U1168" s="53" t="s">
        <v>1824</v>
      </c>
      <c r="V1168" s="53" t="s">
        <v>1825</v>
      </c>
      <c r="W1168" s="53" t="s">
        <v>1856</v>
      </c>
      <c r="X1168" s="53" t="s">
        <v>1857</v>
      </c>
      <c r="Y1168" s="53" t="s">
        <v>1827</v>
      </c>
      <c r="Z1168" s="53">
        <v>194.71</v>
      </c>
      <c r="AA1168" s="53">
        <v>194.71</v>
      </c>
      <c r="AB1168" s="53">
        <v>0</v>
      </c>
      <c r="AC1168" s="53">
        <v>194.71</v>
      </c>
      <c r="AD1168" s="53">
        <v>0</v>
      </c>
      <c r="AE1168" s="53">
        <v>0</v>
      </c>
      <c r="AF1168" s="53" t="s">
        <v>1828</v>
      </c>
      <c r="AG1168" s="53" t="s">
        <v>1814</v>
      </c>
      <c r="AH1168" s="53" t="s">
        <v>780</v>
      </c>
      <c r="AI1168" s="53" t="s">
        <v>1829</v>
      </c>
      <c r="AJ1168" s="53" t="s">
        <v>1824</v>
      </c>
      <c r="AK1168" s="53" t="s">
        <v>496</v>
      </c>
      <c r="AL1168" s="53" t="s">
        <v>1830</v>
      </c>
      <c r="AM1168" s="53" t="s">
        <v>1831</v>
      </c>
      <c r="AN1168" s="53" t="s">
        <v>1770</v>
      </c>
      <c r="AO1168" s="53" t="s">
        <v>641</v>
      </c>
    </row>
    <row r="1169" spans="1:41" x14ac:dyDescent="0.25">
      <c r="A1169" s="53" t="s">
        <v>16</v>
      </c>
      <c r="B1169" s="53" t="s">
        <v>1867</v>
      </c>
      <c r="C1169" s="53" t="s">
        <v>1868</v>
      </c>
      <c r="D1169" s="53" t="s">
        <v>1852</v>
      </c>
      <c r="E1169" s="53" t="s">
        <v>510</v>
      </c>
      <c r="F1169" s="53" t="s">
        <v>775</v>
      </c>
      <c r="G1169" s="53" t="s">
        <v>1813</v>
      </c>
      <c r="H1169" s="53" t="s">
        <v>775</v>
      </c>
      <c r="I1169" s="53" t="s">
        <v>1813</v>
      </c>
      <c r="J1169" s="53" t="s">
        <v>1814</v>
      </c>
      <c r="K1169" s="53" t="s">
        <v>780</v>
      </c>
      <c r="L1169" s="53" t="s">
        <v>1869</v>
      </c>
      <c r="M1169" s="53" t="s">
        <v>1816</v>
      </c>
      <c r="N1169" s="53" t="s">
        <v>1817</v>
      </c>
      <c r="O1169" s="53" t="s">
        <v>1818</v>
      </c>
      <c r="P1169" s="53" t="s">
        <v>1819</v>
      </c>
      <c r="Q1169" s="53" t="s">
        <v>1820</v>
      </c>
      <c r="R1169" s="53" t="s">
        <v>1821</v>
      </c>
      <c r="S1169" s="53" t="s">
        <v>1870</v>
      </c>
      <c r="T1169" s="53" t="s">
        <v>1871</v>
      </c>
      <c r="U1169" s="53" t="s">
        <v>1824</v>
      </c>
      <c r="V1169" s="53" t="s">
        <v>1825</v>
      </c>
      <c r="W1169" s="53" t="s">
        <v>1856</v>
      </c>
      <c r="X1169" s="53" t="s">
        <v>1857</v>
      </c>
      <c r="Y1169" s="53" t="s">
        <v>1827</v>
      </c>
      <c r="Z1169" s="53">
        <v>4382.08</v>
      </c>
      <c r="AA1169" s="53">
        <v>4382.08</v>
      </c>
      <c r="AB1169" s="53">
        <v>0</v>
      </c>
      <c r="AC1169" s="53">
        <v>4382.08</v>
      </c>
      <c r="AD1169" s="53">
        <v>0</v>
      </c>
      <c r="AE1169" s="53">
        <v>0</v>
      </c>
      <c r="AF1169" s="53" t="s">
        <v>1828</v>
      </c>
      <c r="AG1169" s="53" t="s">
        <v>1814</v>
      </c>
      <c r="AH1169" s="53" t="s">
        <v>780</v>
      </c>
      <c r="AI1169" s="53" t="s">
        <v>1829</v>
      </c>
      <c r="AJ1169" s="53" t="s">
        <v>1824</v>
      </c>
      <c r="AK1169" s="53" t="s">
        <v>496</v>
      </c>
      <c r="AL1169" s="53" t="s">
        <v>1830</v>
      </c>
      <c r="AM1169" s="53" t="s">
        <v>1831</v>
      </c>
      <c r="AN1169" s="53" t="s">
        <v>1770</v>
      </c>
      <c r="AO1169" s="53" t="s">
        <v>641</v>
      </c>
    </row>
    <row r="1170" spans="1:41" x14ac:dyDescent="0.25">
      <c r="A1170" s="53" t="s">
        <v>16</v>
      </c>
      <c r="B1170" s="53" t="s">
        <v>1872</v>
      </c>
      <c r="C1170" s="53" t="s">
        <v>1873</v>
      </c>
      <c r="D1170" s="53" t="s">
        <v>1841</v>
      </c>
      <c r="E1170" s="53" t="s">
        <v>1842</v>
      </c>
      <c r="F1170" s="53" t="s">
        <v>775</v>
      </c>
      <c r="G1170" s="53" t="s">
        <v>1813</v>
      </c>
      <c r="H1170" s="53" t="s">
        <v>775</v>
      </c>
      <c r="I1170" s="53" t="s">
        <v>1813</v>
      </c>
      <c r="J1170" s="53" t="s">
        <v>1843</v>
      </c>
      <c r="K1170" s="53" t="s">
        <v>1844</v>
      </c>
      <c r="L1170" s="53" t="s">
        <v>1874</v>
      </c>
      <c r="M1170" s="53" t="s">
        <v>1816</v>
      </c>
      <c r="N1170" s="53" t="s">
        <v>1817</v>
      </c>
      <c r="O1170" s="53" t="s">
        <v>1818</v>
      </c>
      <c r="P1170" s="53" t="s">
        <v>1819</v>
      </c>
      <c r="Q1170" s="53" t="s">
        <v>1820</v>
      </c>
      <c r="R1170" s="53" t="s">
        <v>1821</v>
      </c>
      <c r="S1170" s="53" t="s">
        <v>1875</v>
      </c>
      <c r="T1170" s="53" t="s">
        <v>1876</v>
      </c>
      <c r="U1170" s="53" t="s">
        <v>1824</v>
      </c>
      <c r="V1170" s="53" t="s">
        <v>1825</v>
      </c>
      <c r="W1170" s="53" t="s">
        <v>1848</v>
      </c>
      <c r="X1170" s="53" t="s">
        <v>1825</v>
      </c>
      <c r="Y1170" s="53" t="s">
        <v>1827</v>
      </c>
      <c r="Z1170" s="53">
        <v>1313.83</v>
      </c>
      <c r="AA1170" s="53">
        <v>1313.83</v>
      </c>
      <c r="AB1170" s="53">
        <v>0</v>
      </c>
      <c r="AC1170" s="53">
        <v>1313.83</v>
      </c>
      <c r="AD1170" s="53">
        <v>0</v>
      </c>
      <c r="AE1170" s="53">
        <v>0</v>
      </c>
      <c r="AF1170" s="53" t="s">
        <v>1828</v>
      </c>
      <c r="AG1170" s="53" t="s">
        <v>1843</v>
      </c>
      <c r="AH1170" s="53" t="s">
        <v>1844</v>
      </c>
      <c r="AI1170" s="53" t="s">
        <v>1849</v>
      </c>
      <c r="AJ1170" s="53" t="s">
        <v>1824</v>
      </c>
      <c r="AK1170" s="53" t="s">
        <v>496</v>
      </c>
      <c r="AL1170" s="53" t="s">
        <v>1830</v>
      </c>
      <c r="AM1170" s="53" t="s">
        <v>1831</v>
      </c>
      <c r="AN1170" s="53" t="s">
        <v>1769</v>
      </c>
      <c r="AO1170" s="53" t="s">
        <v>641</v>
      </c>
    </row>
    <row r="1171" spans="1:41" x14ac:dyDescent="0.25">
      <c r="A1171" s="53" t="s">
        <v>16</v>
      </c>
      <c r="B1171" s="53" t="s">
        <v>1877</v>
      </c>
      <c r="C1171" s="53" t="s">
        <v>1878</v>
      </c>
      <c r="D1171" s="53" t="s">
        <v>1841</v>
      </c>
      <c r="E1171" s="53" t="s">
        <v>1842</v>
      </c>
      <c r="F1171" s="53" t="s">
        <v>775</v>
      </c>
      <c r="G1171" s="53" t="s">
        <v>1813</v>
      </c>
      <c r="H1171" s="53" t="s">
        <v>775</v>
      </c>
      <c r="I1171" s="53" t="s">
        <v>1813</v>
      </c>
      <c r="J1171" s="53" t="s">
        <v>1843</v>
      </c>
      <c r="K1171" s="53" t="s">
        <v>1844</v>
      </c>
      <c r="L1171" s="53" t="s">
        <v>1879</v>
      </c>
      <c r="M1171" s="53" t="s">
        <v>1816</v>
      </c>
      <c r="N1171" s="53" t="s">
        <v>1817</v>
      </c>
      <c r="O1171" s="53" t="s">
        <v>1818</v>
      </c>
      <c r="P1171" s="53" t="s">
        <v>1819</v>
      </c>
      <c r="Q1171" s="53" t="s">
        <v>1820</v>
      </c>
      <c r="R1171" s="53" t="s">
        <v>1821</v>
      </c>
      <c r="S1171" s="53" t="s">
        <v>1880</v>
      </c>
      <c r="T1171" s="53" t="s">
        <v>1881</v>
      </c>
      <c r="U1171" s="53" t="s">
        <v>1824</v>
      </c>
      <c r="V1171" s="53" t="s">
        <v>1825</v>
      </c>
      <c r="W1171" s="53" t="s">
        <v>1826</v>
      </c>
      <c r="X1171" s="53" t="s">
        <v>1825</v>
      </c>
      <c r="Y1171" s="53" t="s">
        <v>1827</v>
      </c>
      <c r="Z1171" s="53">
        <v>272.66000000000003</v>
      </c>
      <c r="AA1171" s="53">
        <v>272.66000000000003</v>
      </c>
      <c r="AB1171" s="53">
        <v>0</v>
      </c>
      <c r="AC1171" s="53">
        <v>272.66000000000003</v>
      </c>
      <c r="AD1171" s="53">
        <v>0</v>
      </c>
      <c r="AE1171" s="53">
        <v>0</v>
      </c>
      <c r="AF1171" s="53" t="s">
        <v>1828</v>
      </c>
      <c r="AG1171" s="53" t="s">
        <v>1843</v>
      </c>
      <c r="AH1171" s="53" t="s">
        <v>1844</v>
      </c>
      <c r="AI1171" s="53" t="s">
        <v>1849</v>
      </c>
      <c r="AJ1171" s="53" t="s">
        <v>1824</v>
      </c>
      <c r="AK1171" s="53" t="s">
        <v>496</v>
      </c>
      <c r="AL1171" s="53" t="s">
        <v>1830</v>
      </c>
      <c r="AM1171" s="53" t="s">
        <v>1831</v>
      </c>
      <c r="AN1171" s="53" t="s">
        <v>1769</v>
      </c>
      <c r="AO1171" s="53" t="s">
        <v>641</v>
      </c>
    </row>
    <row r="1172" spans="1:41" x14ac:dyDescent="0.25">
      <c r="A1172" s="53" t="s">
        <v>16</v>
      </c>
      <c r="B1172" s="53" t="s">
        <v>1877</v>
      </c>
      <c r="C1172" s="53" t="s">
        <v>1878</v>
      </c>
      <c r="D1172" s="53" t="s">
        <v>1841</v>
      </c>
      <c r="E1172" s="53" t="s">
        <v>1842</v>
      </c>
      <c r="F1172" s="53" t="s">
        <v>775</v>
      </c>
      <c r="G1172" s="53" t="s">
        <v>1813</v>
      </c>
      <c r="H1172" s="53" t="s">
        <v>775</v>
      </c>
      <c r="I1172" s="53" t="s">
        <v>1813</v>
      </c>
      <c r="J1172" s="53" t="s">
        <v>1843</v>
      </c>
      <c r="K1172" s="53" t="s">
        <v>1844</v>
      </c>
      <c r="L1172" s="53" t="s">
        <v>1879</v>
      </c>
      <c r="M1172" s="53" t="s">
        <v>1816</v>
      </c>
      <c r="N1172" s="53" t="s">
        <v>1817</v>
      </c>
      <c r="O1172" s="53" t="s">
        <v>1818</v>
      </c>
      <c r="P1172" s="53" t="s">
        <v>1819</v>
      </c>
      <c r="Q1172" s="53" t="s">
        <v>1820</v>
      </c>
      <c r="R1172" s="53" t="s">
        <v>1821</v>
      </c>
      <c r="S1172" s="53" t="s">
        <v>1880</v>
      </c>
      <c r="T1172" s="53" t="s">
        <v>1881</v>
      </c>
      <c r="U1172" s="53" t="s">
        <v>1824</v>
      </c>
      <c r="V1172" s="53" t="s">
        <v>1825</v>
      </c>
      <c r="W1172" s="53" t="s">
        <v>1832</v>
      </c>
      <c r="X1172" s="53" t="s">
        <v>1825</v>
      </c>
      <c r="Y1172" s="53" t="s">
        <v>1827</v>
      </c>
      <c r="Z1172" s="53">
        <v>166.09</v>
      </c>
      <c r="AA1172" s="53">
        <v>166.09</v>
      </c>
      <c r="AB1172" s="53">
        <v>0</v>
      </c>
      <c r="AC1172" s="53">
        <v>166.09</v>
      </c>
      <c r="AD1172" s="53">
        <v>0</v>
      </c>
      <c r="AE1172" s="53">
        <v>0</v>
      </c>
      <c r="AF1172" s="53" t="s">
        <v>1828</v>
      </c>
      <c r="AG1172" s="53" t="s">
        <v>1843</v>
      </c>
      <c r="AH1172" s="53" t="s">
        <v>1844</v>
      </c>
      <c r="AI1172" s="53" t="s">
        <v>1849</v>
      </c>
      <c r="AJ1172" s="53" t="s">
        <v>1824</v>
      </c>
      <c r="AK1172" s="53" t="s">
        <v>496</v>
      </c>
      <c r="AL1172" s="53" t="s">
        <v>1830</v>
      </c>
      <c r="AM1172" s="53" t="s">
        <v>1831</v>
      </c>
      <c r="AN1172" s="53" t="s">
        <v>1769</v>
      </c>
      <c r="AO1172" s="53" t="s">
        <v>641</v>
      </c>
    </row>
    <row r="1173" spans="1:41" x14ac:dyDescent="0.25">
      <c r="A1173" s="53" t="s">
        <v>16</v>
      </c>
      <c r="B1173" s="53" t="s">
        <v>1877</v>
      </c>
      <c r="C1173" s="53" t="s">
        <v>1878</v>
      </c>
      <c r="D1173" s="53" t="s">
        <v>1841</v>
      </c>
      <c r="E1173" s="53" t="s">
        <v>1842</v>
      </c>
      <c r="F1173" s="53" t="s">
        <v>775</v>
      </c>
      <c r="G1173" s="53" t="s">
        <v>1813</v>
      </c>
      <c r="H1173" s="53" t="s">
        <v>775</v>
      </c>
      <c r="I1173" s="53" t="s">
        <v>1813</v>
      </c>
      <c r="J1173" s="53" t="s">
        <v>1843</v>
      </c>
      <c r="K1173" s="53" t="s">
        <v>1844</v>
      </c>
      <c r="L1173" s="53" t="s">
        <v>1879</v>
      </c>
      <c r="M1173" s="53" t="s">
        <v>1816</v>
      </c>
      <c r="N1173" s="53" t="s">
        <v>1817</v>
      </c>
      <c r="O1173" s="53" t="s">
        <v>1818</v>
      </c>
      <c r="P1173" s="53" t="s">
        <v>1819</v>
      </c>
      <c r="Q1173" s="53" t="s">
        <v>1820</v>
      </c>
      <c r="R1173" s="53" t="s">
        <v>1821</v>
      </c>
      <c r="S1173" s="53" t="s">
        <v>1880</v>
      </c>
      <c r="T1173" s="53" t="s">
        <v>1881</v>
      </c>
      <c r="U1173" s="53" t="s">
        <v>1824</v>
      </c>
      <c r="V1173" s="53" t="s">
        <v>1825</v>
      </c>
      <c r="W1173" s="53" t="s">
        <v>1837</v>
      </c>
      <c r="X1173" s="53" t="s">
        <v>1825</v>
      </c>
      <c r="Y1173" s="53" t="s">
        <v>1827</v>
      </c>
      <c r="Z1173" s="53">
        <v>328.72</v>
      </c>
      <c r="AA1173" s="53">
        <v>328.72</v>
      </c>
      <c r="AB1173" s="53">
        <v>0</v>
      </c>
      <c r="AC1173" s="53">
        <v>328.72</v>
      </c>
      <c r="AD1173" s="53">
        <v>0</v>
      </c>
      <c r="AE1173" s="53">
        <v>0</v>
      </c>
      <c r="AF1173" s="53" t="s">
        <v>1828</v>
      </c>
      <c r="AG1173" s="53" t="s">
        <v>1843</v>
      </c>
      <c r="AH1173" s="53" t="s">
        <v>1844</v>
      </c>
      <c r="AI1173" s="53" t="s">
        <v>1849</v>
      </c>
      <c r="AJ1173" s="53" t="s">
        <v>1824</v>
      </c>
      <c r="AK1173" s="53" t="s">
        <v>496</v>
      </c>
      <c r="AL1173" s="53" t="s">
        <v>1830</v>
      </c>
      <c r="AM1173" s="53" t="s">
        <v>1831</v>
      </c>
      <c r="AN1173" s="53" t="s">
        <v>1769</v>
      </c>
      <c r="AO1173" s="53" t="s">
        <v>641</v>
      </c>
    </row>
    <row r="1174" spans="1:41" x14ac:dyDescent="0.25">
      <c r="A1174" s="53" t="s">
        <v>16</v>
      </c>
      <c r="B1174" s="53" t="s">
        <v>1877</v>
      </c>
      <c r="C1174" s="53" t="s">
        <v>1878</v>
      </c>
      <c r="D1174" s="53" t="s">
        <v>1841</v>
      </c>
      <c r="E1174" s="53" t="s">
        <v>1842</v>
      </c>
      <c r="F1174" s="53" t="s">
        <v>775</v>
      </c>
      <c r="G1174" s="53" t="s">
        <v>1813</v>
      </c>
      <c r="H1174" s="53" t="s">
        <v>775</v>
      </c>
      <c r="I1174" s="53" t="s">
        <v>1813</v>
      </c>
      <c r="J1174" s="53" t="s">
        <v>1843</v>
      </c>
      <c r="K1174" s="53" t="s">
        <v>1844</v>
      </c>
      <c r="L1174" s="53" t="s">
        <v>1879</v>
      </c>
      <c r="M1174" s="53" t="s">
        <v>1816</v>
      </c>
      <c r="N1174" s="53" t="s">
        <v>1817</v>
      </c>
      <c r="O1174" s="53" t="s">
        <v>1818</v>
      </c>
      <c r="P1174" s="53" t="s">
        <v>1819</v>
      </c>
      <c r="Q1174" s="53" t="s">
        <v>1820</v>
      </c>
      <c r="R1174" s="53" t="s">
        <v>1821</v>
      </c>
      <c r="S1174" s="53" t="s">
        <v>1880</v>
      </c>
      <c r="T1174" s="53" t="s">
        <v>1881</v>
      </c>
      <c r="U1174" s="53" t="s">
        <v>1824</v>
      </c>
      <c r="V1174" s="53" t="s">
        <v>1825</v>
      </c>
      <c r="W1174" s="53" t="s">
        <v>1838</v>
      </c>
      <c r="X1174" s="53" t="s">
        <v>1825</v>
      </c>
      <c r="Y1174" s="53" t="s">
        <v>1827</v>
      </c>
      <c r="Z1174" s="53">
        <v>119.75</v>
      </c>
      <c r="AA1174" s="53">
        <v>119.75</v>
      </c>
      <c r="AB1174" s="53">
        <v>0</v>
      </c>
      <c r="AC1174" s="53">
        <v>119.75</v>
      </c>
      <c r="AD1174" s="53">
        <v>0</v>
      </c>
      <c r="AE1174" s="53">
        <v>0</v>
      </c>
      <c r="AF1174" s="53" t="s">
        <v>1828</v>
      </c>
      <c r="AG1174" s="53" t="s">
        <v>1843</v>
      </c>
      <c r="AH1174" s="53" t="s">
        <v>1844</v>
      </c>
      <c r="AI1174" s="53" t="s">
        <v>1849</v>
      </c>
      <c r="AJ1174" s="53" t="s">
        <v>1824</v>
      </c>
      <c r="AK1174" s="53" t="s">
        <v>496</v>
      </c>
      <c r="AL1174" s="53" t="s">
        <v>1830</v>
      </c>
      <c r="AM1174" s="53" t="s">
        <v>1831</v>
      </c>
      <c r="AN1174" s="53" t="s">
        <v>1769</v>
      </c>
      <c r="AO1174" s="53" t="s">
        <v>641</v>
      </c>
    </row>
    <row r="1175" spans="1:41" x14ac:dyDescent="0.25">
      <c r="A1175" s="53" t="s">
        <v>16</v>
      </c>
      <c r="B1175" s="53" t="s">
        <v>1877</v>
      </c>
      <c r="C1175" s="53" t="s">
        <v>1878</v>
      </c>
      <c r="D1175" s="53" t="s">
        <v>1841</v>
      </c>
      <c r="E1175" s="53" t="s">
        <v>1842</v>
      </c>
      <c r="F1175" s="53" t="s">
        <v>775</v>
      </c>
      <c r="G1175" s="53" t="s">
        <v>1813</v>
      </c>
      <c r="H1175" s="53" t="s">
        <v>775</v>
      </c>
      <c r="I1175" s="53" t="s">
        <v>1813</v>
      </c>
      <c r="J1175" s="53" t="s">
        <v>1843</v>
      </c>
      <c r="K1175" s="53" t="s">
        <v>1844</v>
      </c>
      <c r="L1175" s="53" t="s">
        <v>1879</v>
      </c>
      <c r="M1175" s="53" t="s">
        <v>1816</v>
      </c>
      <c r="N1175" s="53" t="s">
        <v>1817</v>
      </c>
      <c r="O1175" s="53" t="s">
        <v>1818</v>
      </c>
      <c r="P1175" s="53" t="s">
        <v>1819</v>
      </c>
      <c r="Q1175" s="53" t="s">
        <v>1820</v>
      </c>
      <c r="R1175" s="53" t="s">
        <v>1821</v>
      </c>
      <c r="S1175" s="53" t="s">
        <v>1880</v>
      </c>
      <c r="T1175" s="53" t="s">
        <v>1881</v>
      </c>
      <c r="U1175" s="53" t="s">
        <v>1824</v>
      </c>
      <c r="V1175" s="53" t="s">
        <v>1825</v>
      </c>
      <c r="W1175" s="53" t="s">
        <v>1848</v>
      </c>
      <c r="X1175" s="53" t="s">
        <v>1825</v>
      </c>
      <c r="Y1175" s="53" t="s">
        <v>1827</v>
      </c>
      <c r="Z1175" s="53">
        <v>20.37</v>
      </c>
      <c r="AA1175" s="53">
        <v>20.37</v>
      </c>
      <c r="AB1175" s="53">
        <v>0</v>
      </c>
      <c r="AC1175" s="53">
        <v>20.37</v>
      </c>
      <c r="AD1175" s="53">
        <v>0</v>
      </c>
      <c r="AE1175" s="53">
        <v>0</v>
      </c>
      <c r="AF1175" s="53" t="s">
        <v>1828</v>
      </c>
      <c r="AG1175" s="53" t="s">
        <v>1843</v>
      </c>
      <c r="AH1175" s="53" t="s">
        <v>1844</v>
      </c>
      <c r="AI1175" s="53" t="s">
        <v>1849</v>
      </c>
      <c r="AJ1175" s="53" t="s">
        <v>1824</v>
      </c>
      <c r="AK1175" s="53" t="s">
        <v>496</v>
      </c>
      <c r="AL1175" s="53" t="s">
        <v>1830</v>
      </c>
      <c r="AM1175" s="53" t="s">
        <v>1831</v>
      </c>
      <c r="AN1175" s="53" t="s">
        <v>1769</v>
      </c>
      <c r="AO1175" s="53" t="s">
        <v>641</v>
      </c>
    </row>
    <row r="1176" spans="1:41" x14ac:dyDescent="0.25">
      <c r="A1176" s="53" t="s">
        <v>16</v>
      </c>
      <c r="B1176" s="53" t="s">
        <v>1882</v>
      </c>
      <c r="C1176" s="53" t="s">
        <v>1883</v>
      </c>
      <c r="D1176" s="53" t="s">
        <v>1841</v>
      </c>
      <c r="E1176" s="53" t="s">
        <v>1842</v>
      </c>
      <c r="F1176" s="53" t="s">
        <v>775</v>
      </c>
      <c r="G1176" s="53" t="s">
        <v>1813</v>
      </c>
      <c r="H1176" s="53" t="s">
        <v>775</v>
      </c>
      <c r="I1176" s="53" t="s">
        <v>1813</v>
      </c>
      <c r="J1176" s="53" t="s">
        <v>1843</v>
      </c>
      <c r="K1176" s="53" t="s">
        <v>1844</v>
      </c>
      <c r="L1176" s="53" t="s">
        <v>1884</v>
      </c>
      <c r="M1176" s="53" t="s">
        <v>1816</v>
      </c>
      <c r="N1176" s="53" t="s">
        <v>1817</v>
      </c>
      <c r="O1176" s="53" t="s">
        <v>1818</v>
      </c>
      <c r="P1176" s="53" t="s">
        <v>1819</v>
      </c>
      <c r="Q1176" s="53" t="s">
        <v>1820</v>
      </c>
      <c r="R1176" s="53" t="s">
        <v>1821</v>
      </c>
      <c r="S1176" s="53" t="s">
        <v>1885</v>
      </c>
      <c r="T1176" s="53" t="s">
        <v>1886</v>
      </c>
      <c r="U1176" s="53" t="s">
        <v>1824</v>
      </c>
      <c r="V1176" s="53" t="s">
        <v>1825</v>
      </c>
      <c r="W1176" s="53" t="s">
        <v>1826</v>
      </c>
      <c r="X1176" s="53" t="s">
        <v>1825</v>
      </c>
      <c r="Y1176" s="53" t="s">
        <v>1827</v>
      </c>
      <c r="Z1176" s="53">
        <v>587.76</v>
      </c>
      <c r="AA1176" s="53">
        <v>587.76</v>
      </c>
      <c r="AB1176" s="53">
        <v>0</v>
      </c>
      <c r="AC1176" s="53">
        <v>587.76</v>
      </c>
      <c r="AD1176" s="53">
        <v>0</v>
      </c>
      <c r="AE1176" s="53">
        <v>0</v>
      </c>
      <c r="AF1176" s="53" t="s">
        <v>1828</v>
      </c>
      <c r="AG1176" s="53" t="s">
        <v>1843</v>
      </c>
      <c r="AH1176" s="53" t="s">
        <v>1844</v>
      </c>
      <c r="AI1176" s="53" t="s">
        <v>1849</v>
      </c>
      <c r="AJ1176" s="53" t="s">
        <v>1824</v>
      </c>
      <c r="AK1176" s="53" t="s">
        <v>496</v>
      </c>
      <c r="AL1176" s="53" t="s">
        <v>1830</v>
      </c>
      <c r="AM1176" s="53" t="s">
        <v>1831</v>
      </c>
      <c r="AN1176" s="53" t="s">
        <v>1769</v>
      </c>
      <c r="AO1176" s="53" t="s">
        <v>641</v>
      </c>
    </row>
    <row r="1177" spans="1:41" x14ac:dyDescent="0.25">
      <c r="A1177" s="53" t="s">
        <v>16</v>
      </c>
      <c r="B1177" s="53" t="s">
        <v>1882</v>
      </c>
      <c r="C1177" s="53" t="s">
        <v>1883</v>
      </c>
      <c r="D1177" s="53" t="s">
        <v>1841</v>
      </c>
      <c r="E1177" s="53" t="s">
        <v>1842</v>
      </c>
      <c r="F1177" s="53" t="s">
        <v>775</v>
      </c>
      <c r="G1177" s="53" t="s">
        <v>1813</v>
      </c>
      <c r="H1177" s="53" t="s">
        <v>775</v>
      </c>
      <c r="I1177" s="53" t="s">
        <v>1813</v>
      </c>
      <c r="J1177" s="53" t="s">
        <v>1843</v>
      </c>
      <c r="K1177" s="53" t="s">
        <v>1844</v>
      </c>
      <c r="L1177" s="53" t="s">
        <v>1884</v>
      </c>
      <c r="M1177" s="53" t="s">
        <v>1816</v>
      </c>
      <c r="N1177" s="53" t="s">
        <v>1817</v>
      </c>
      <c r="O1177" s="53" t="s">
        <v>1818</v>
      </c>
      <c r="P1177" s="53" t="s">
        <v>1819</v>
      </c>
      <c r="Q1177" s="53" t="s">
        <v>1820</v>
      </c>
      <c r="R1177" s="53" t="s">
        <v>1821</v>
      </c>
      <c r="S1177" s="53" t="s">
        <v>1885</v>
      </c>
      <c r="T1177" s="53" t="s">
        <v>1886</v>
      </c>
      <c r="U1177" s="53" t="s">
        <v>1824</v>
      </c>
      <c r="V1177" s="53" t="s">
        <v>1825</v>
      </c>
      <c r="W1177" s="53" t="s">
        <v>1832</v>
      </c>
      <c r="X1177" s="53" t="s">
        <v>1825</v>
      </c>
      <c r="Y1177" s="53" t="s">
        <v>1827</v>
      </c>
      <c r="Z1177" s="53">
        <v>275.08</v>
      </c>
      <c r="AA1177" s="53">
        <v>275.08</v>
      </c>
      <c r="AB1177" s="53">
        <v>0</v>
      </c>
      <c r="AC1177" s="53">
        <v>275.08</v>
      </c>
      <c r="AD1177" s="53">
        <v>0</v>
      </c>
      <c r="AE1177" s="53">
        <v>0</v>
      </c>
      <c r="AF1177" s="53" t="s">
        <v>1828</v>
      </c>
      <c r="AG1177" s="53" t="s">
        <v>1843</v>
      </c>
      <c r="AH1177" s="53" t="s">
        <v>1844</v>
      </c>
      <c r="AI1177" s="53" t="s">
        <v>1849</v>
      </c>
      <c r="AJ1177" s="53" t="s">
        <v>1824</v>
      </c>
      <c r="AK1177" s="53" t="s">
        <v>496</v>
      </c>
      <c r="AL1177" s="53" t="s">
        <v>1830</v>
      </c>
      <c r="AM1177" s="53" t="s">
        <v>1831</v>
      </c>
      <c r="AN1177" s="53" t="s">
        <v>1769</v>
      </c>
      <c r="AO1177" s="53" t="s">
        <v>641</v>
      </c>
    </row>
    <row r="1178" spans="1:41" x14ac:dyDescent="0.25">
      <c r="A1178" s="53" t="s">
        <v>16</v>
      </c>
      <c r="B1178" s="53" t="s">
        <v>1882</v>
      </c>
      <c r="C1178" s="53" t="s">
        <v>1883</v>
      </c>
      <c r="D1178" s="53" t="s">
        <v>1841</v>
      </c>
      <c r="E1178" s="53" t="s">
        <v>1842</v>
      </c>
      <c r="F1178" s="53" t="s">
        <v>775</v>
      </c>
      <c r="G1178" s="53" t="s">
        <v>1813</v>
      </c>
      <c r="H1178" s="53" t="s">
        <v>775</v>
      </c>
      <c r="I1178" s="53" t="s">
        <v>1813</v>
      </c>
      <c r="J1178" s="53" t="s">
        <v>1843</v>
      </c>
      <c r="K1178" s="53" t="s">
        <v>1844</v>
      </c>
      <c r="L1178" s="53" t="s">
        <v>1884</v>
      </c>
      <c r="M1178" s="53" t="s">
        <v>1816</v>
      </c>
      <c r="N1178" s="53" t="s">
        <v>1817</v>
      </c>
      <c r="O1178" s="53" t="s">
        <v>1818</v>
      </c>
      <c r="P1178" s="53" t="s">
        <v>1819</v>
      </c>
      <c r="Q1178" s="53" t="s">
        <v>1820</v>
      </c>
      <c r="R1178" s="53" t="s">
        <v>1821</v>
      </c>
      <c r="S1178" s="53" t="s">
        <v>1885</v>
      </c>
      <c r="T1178" s="53" t="s">
        <v>1886</v>
      </c>
      <c r="U1178" s="53" t="s">
        <v>1824</v>
      </c>
      <c r="V1178" s="53" t="s">
        <v>1825</v>
      </c>
      <c r="W1178" s="53" t="s">
        <v>1837</v>
      </c>
      <c r="X1178" s="53" t="s">
        <v>1825</v>
      </c>
      <c r="Y1178" s="53" t="s">
        <v>1827</v>
      </c>
      <c r="Z1178" s="53">
        <v>115.69</v>
      </c>
      <c r="AA1178" s="53">
        <v>115.69</v>
      </c>
      <c r="AB1178" s="53">
        <v>0</v>
      </c>
      <c r="AC1178" s="53">
        <v>115.69</v>
      </c>
      <c r="AD1178" s="53">
        <v>0</v>
      </c>
      <c r="AE1178" s="53">
        <v>0</v>
      </c>
      <c r="AF1178" s="53" t="s">
        <v>1828</v>
      </c>
      <c r="AG1178" s="53" t="s">
        <v>1843</v>
      </c>
      <c r="AH1178" s="53" t="s">
        <v>1844</v>
      </c>
      <c r="AI1178" s="53" t="s">
        <v>1849</v>
      </c>
      <c r="AJ1178" s="53" t="s">
        <v>1824</v>
      </c>
      <c r="AK1178" s="53" t="s">
        <v>496</v>
      </c>
      <c r="AL1178" s="53" t="s">
        <v>1830</v>
      </c>
      <c r="AM1178" s="53" t="s">
        <v>1831</v>
      </c>
      <c r="AN1178" s="53" t="s">
        <v>1769</v>
      </c>
      <c r="AO1178" s="53" t="s">
        <v>641</v>
      </c>
    </row>
    <row r="1179" spans="1:41" x14ac:dyDescent="0.25">
      <c r="A1179" s="53" t="s">
        <v>16</v>
      </c>
      <c r="B1179" s="53" t="s">
        <v>1882</v>
      </c>
      <c r="C1179" s="53" t="s">
        <v>1883</v>
      </c>
      <c r="D1179" s="53" t="s">
        <v>1841</v>
      </c>
      <c r="E1179" s="53" t="s">
        <v>1842</v>
      </c>
      <c r="F1179" s="53" t="s">
        <v>775</v>
      </c>
      <c r="G1179" s="53" t="s">
        <v>1813</v>
      </c>
      <c r="H1179" s="53" t="s">
        <v>775</v>
      </c>
      <c r="I1179" s="53" t="s">
        <v>1813</v>
      </c>
      <c r="J1179" s="53" t="s">
        <v>1843</v>
      </c>
      <c r="K1179" s="53" t="s">
        <v>1844</v>
      </c>
      <c r="L1179" s="53" t="s">
        <v>1884</v>
      </c>
      <c r="M1179" s="53" t="s">
        <v>1816</v>
      </c>
      <c r="N1179" s="53" t="s">
        <v>1817</v>
      </c>
      <c r="O1179" s="53" t="s">
        <v>1818</v>
      </c>
      <c r="P1179" s="53" t="s">
        <v>1819</v>
      </c>
      <c r="Q1179" s="53" t="s">
        <v>1820</v>
      </c>
      <c r="R1179" s="53" t="s">
        <v>1821</v>
      </c>
      <c r="S1179" s="53" t="s">
        <v>1885</v>
      </c>
      <c r="T1179" s="53" t="s">
        <v>1886</v>
      </c>
      <c r="U1179" s="53" t="s">
        <v>1824</v>
      </c>
      <c r="V1179" s="53" t="s">
        <v>1825</v>
      </c>
      <c r="W1179" s="53" t="s">
        <v>1838</v>
      </c>
      <c r="X1179" s="53" t="s">
        <v>1825</v>
      </c>
      <c r="Y1179" s="53" t="s">
        <v>1827</v>
      </c>
      <c r="Z1179" s="53">
        <v>21.47</v>
      </c>
      <c r="AA1179" s="53">
        <v>21.47</v>
      </c>
      <c r="AB1179" s="53">
        <v>0</v>
      </c>
      <c r="AC1179" s="53">
        <v>21.47</v>
      </c>
      <c r="AD1179" s="53">
        <v>0</v>
      </c>
      <c r="AE1179" s="53">
        <v>0</v>
      </c>
      <c r="AF1179" s="53" t="s">
        <v>1828</v>
      </c>
      <c r="AG1179" s="53" t="s">
        <v>1843</v>
      </c>
      <c r="AH1179" s="53" t="s">
        <v>1844</v>
      </c>
      <c r="AI1179" s="53" t="s">
        <v>1849</v>
      </c>
      <c r="AJ1179" s="53" t="s">
        <v>1824</v>
      </c>
      <c r="AK1179" s="53" t="s">
        <v>496</v>
      </c>
      <c r="AL1179" s="53" t="s">
        <v>1830</v>
      </c>
      <c r="AM1179" s="53" t="s">
        <v>1831</v>
      </c>
      <c r="AN1179" s="53" t="s">
        <v>1769</v>
      </c>
      <c r="AO1179" s="53" t="s">
        <v>641</v>
      </c>
    </row>
    <row r="1180" spans="1:41" x14ac:dyDescent="0.25">
      <c r="A1180" s="53" t="s">
        <v>16</v>
      </c>
      <c r="B1180" s="53" t="s">
        <v>1996</v>
      </c>
      <c r="C1180" s="53" t="s">
        <v>1997</v>
      </c>
      <c r="D1180" s="53" t="s">
        <v>1811</v>
      </c>
      <c r="E1180" s="53" t="s">
        <v>1812</v>
      </c>
      <c r="F1180" s="53" t="s">
        <v>775</v>
      </c>
      <c r="G1180" s="53" t="s">
        <v>1813</v>
      </c>
      <c r="H1180" s="53" t="s">
        <v>775</v>
      </c>
      <c r="I1180" s="53" t="s">
        <v>1813</v>
      </c>
      <c r="J1180" s="53" t="s">
        <v>1814</v>
      </c>
      <c r="K1180" s="53" t="s">
        <v>780</v>
      </c>
      <c r="L1180" s="53" t="s">
        <v>1998</v>
      </c>
      <c r="M1180" s="53" t="s">
        <v>1816</v>
      </c>
      <c r="N1180" s="53" t="s">
        <v>1817</v>
      </c>
      <c r="O1180" s="53" t="s">
        <v>1818</v>
      </c>
      <c r="P1180" s="53" t="s">
        <v>1819</v>
      </c>
      <c r="Q1180" s="53" t="s">
        <v>1820</v>
      </c>
      <c r="R1180" s="53" t="s">
        <v>1821</v>
      </c>
      <c r="S1180" s="53" t="s">
        <v>1999</v>
      </c>
      <c r="T1180" s="53" t="s">
        <v>2000</v>
      </c>
      <c r="U1180" s="53" t="s">
        <v>1824</v>
      </c>
      <c r="V1180" s="53" t="s">
        <v>1825</v>
      </c>
      <c r="W1180" s="53" t="s">
        <v>1826</v>
      </c>
      <c r="X1180" s="53" t="s">
        <v>1825</v>
      </c>
      <c r="Y1180" s="53" t="s">
        <v>1827</v>
      </c>
      <c r="Z1180" s="53">
        <v>42.41</v>
      </c>
      <c r="AA1180" s="53">
        <v>42.41</v>
      </c>
      <c r="AB1180" s="53">
        <v>0</v>
      </c>
      <c r="AC1180" s="53">
        <v>42.41</v>
      </c>
      <c r="AD1180" s="53">
        <v>0</v>
      </c>
      <c r="AE1180" s="53">
        <v>0</v>
      </c>
      <c r="AF1180" s="53" t="s">
        <v>1828</v>
      </c>
      <c r="AG1180" s="53" t="s">
        <v>1814</v>
      </c>
      <c r="AH1180" s="53" t="s">
        <v>780</v>
      </c>
      <c r="AI1180" s="53" t="s">
        <v>1829</v>
      </c>
      <c r="AJ1180" s="53" t="s">
        <v>1824</v>
      </c>
      <c r="AK1180" s="53" t="s">
        <v>496</v>
      </c>
      <c r="AL1180" s="53" t="s">
        <v>1830</v>
      </c>
      <c r="AM1180" s="53" t="s">
        <v>1831</v>
      </c>
      <c r="AN1180" s="53" t="s">
        <v>1770</v>
      </c>
      <c r="AO1180" s="53" t="s">
        <v>641</v>
      </c>
    </row>
    <row r="1181" spans="1:41" x14ac:dyDescent="0.25">
      <c r="A1181" s="53" t="s">
        <v>16</v>
      </c>
      <c r="B1181" s="53" t="s">
        <v>1996</v>
      </c>
      <c r="C1181" s="53" t="s">
        <v>1997</v>
      </c>
      <c r="D1181" s="53" t="s">
        <v>1811</v>
      </c>
      <c r="E1181" s="53" t="s">
        <v>1812</v>
      </c>
      <c r="F1181" s="53" t="s">
        <v>775</v>
      </c>
      <c r="G1181" s="53" t="s">
        <v>1813</v>
      </c>
      <c r="H1181" s="53" t="s">
        <v>775</v>
      </c>
      <c r="I1181" s="53" t="s">
        <v>1813</v>
      </c>
      <c r="J1181" s="53" t="s">
        <v>1814</v>
      </c>
      <c r="K1181" s="53" t="s">
        <v>780</v>
      </c>
      <c r="L1181" s="53" t="s">
        <v>1998</v>
      </c>
      <c r="M1181" s="53" t="s">
        <v>1816</v>
      </c>
      <c r="N1181" s="53" t="s">
        <v>1817</v>
      </c>
      <c r="O1181" s="53" t="s">
        <v>1818</v>
      </c>
      <c r="P1181" s="53" t="s">
        <v>1819</v>
      </c>
      <c r="Q1181" s="53" t="s">
        <v>1820</v>
      </c>
      <c r="R1181" s="53" t="s">
        <v>1821</v>
      </c>
      <c r="S1181" s="53" t="s">
        <v>1999</v>
      </c>
      <c r="T1181" s="53" t="s">
        <v>2000</v>
      </c>
      <c r="U1181" s="53" t="s">
        <v>1824</v>
      </c>
      <c r="V1181" s="53" t="s">
        <v>1825</v>
      </c>
      <c r="W1181" s="53" t="s">
        <v>1832</v>
      </c>
      <c r="X1181" s="53" t="s">
        <v>1825</v>
      </c>
      <c r="Y1181" s="53" t="s">
        <v>1827</v>
      </c>
      <c r="Z1181" s="53">
        <v>501.02</v>
      </c>
      <c r="AA1181" s="53">
        <v>501.02</v>
      </c>
      <c r="AB1181" s="53">
        <v>0</v>
      </c>
      <c r="AC1181" s="53">
        <v>501.02</v>
      </c>
      <c r="AD1181" s="53">
        <v>0</v>
      </c>
      <c r="AE1181" s="53">
        <v>0</v>
      </c>
      <c r="AF1181" s="53" t="s">
        <v>1828</v>
      </c>
      <c r="AG1181" s="53" t="s">
        <v>1814</v>
      </c>
      <c r="AH1181" s="53" t="s">
        <v>780</v>
      </c>
      <c r="AI1181" s="53" t="s">
        <v>1829</v>
      </c>
      <c r="AJ1181" s="53" t="s">
        <v>1824</v>
      </c>
      <c r="AK1181" s="53" t="s">
        <v>496</v>
      </c>
      <c r="AL1181" s="53" t="s">
        <v>1830</v>
      </c>
      <c r="AM1181" s="53" t="s">
        <v>1831</v>
      </c>
      <c r="AN1181" s="53" t="s">
        <v>1770</v>
      </c>
      <c r="AO1181" s="53" t="s">
        <v>641</v>
      </c>
    </row>
    <row r="1182" spans="1:41" x14ac:dyDescent="0.25">
      <c r="A1182" s="53" t="s">
        <v>16</v>
      </c>
      <c r="B1182" s="53" t="s">
        <v>1996</v>
      </c>
      <c r="C1182" s="53" t="s">
        <v>1997</v>
      </c>
      <c r="D1182" s="53" t="s">
        <v>1811</v>
      </c>
      <c r="E1182" s="53" t="s">
        <v>1812</v>
      </c>
      <c r="F1182" s="53" t="s">
        <v>775</v>
      </c>
      <c r="G1182" s="53" t="s">
        <v>1813</v>
      </c>
      <c r="H1182" s="53" t="s">
        <v>775</v>
      </c>
      <c r="I1182" s="53" t="s">
        <v>1813</v>
      </c>
      <c r="J1182" s="53" t="s">
        <v>1814</v>
      </c>
      <c r="K1182" s="53" t="s">
        <v>780</v>
      </c>
      <c r="L1182" s="53" t="s">
        <v>1998</v>
      </c>
      <c r="M1182" s="53" t="s">
        <v>1816</v>
      </c>
      <c r="N1182" s="53" t="s">
        <v>1817</v>
      </c>
      <c r="O1182" s="53" t="s">
        <v>1818</v>
      </c>
      <c r="P1182" s="53" t="s">
        <v>1819</v>
      </c>
      <c r="Q1182" s="53" t="s">
        <v>1820</v>
      </c>
      <c r="R1182" s="53" t="s">
        <v>1821</v>
      </c>
      <c r="S1182" s="53" t="s">
        <v>1999</v>
      </c>
      <c r="T1182" s="53" t="s">
        <v>2000</v>
      </c>
      <c r="U1182" s="53" t="s">
        <v>1824</v>
      </c>
      <c r="V1182" s="53" t="s">
        <v>1825</v>
      </c>
      <c r="W1182" s="53" t="s">
        <v>1833</v>
      </c>
      <c r="X1182" s="53" t="s">
        <v>1834</v>
      </c>
      <c r="Y1182" s="53" t="s">
        <v>1827</v>
      </c>
      <c r="Z1182" s="53">
        <v>556.69000000000005</v>
      </c>
      <c r="AA1182" s="53">
        <v>556.69000000000005</v>
      </c>
      <c r="AB1182" s="53">
        <v>0</v>
      </c>
      <c r="AC1182" s="53">
        <v>556.69000000000005</v>
      </c>
      <c r="AD1182" s="53">
        <v>0</v>
      </c>
      <c r="AE1182" s="53">
        <v>0</v>
      </c>
      <c r="AF1182" s="53" t="s">
        <v>1828</v>
      </c>
      <c r="AG1182" s="53" t="s">
        <v>1814</v>
      </c>
      <c r="AH1182" s="53" t="s">
        <v>780</v>
      </c>
      <c r="AI1182" s="53" t="s">
        <v>1829</v>
      </c>
      <c r="AJ1182" s="53" t="s">
        <v>1824</v>
      </c>
      <c r="AK1182" s="53" t="s">
        <v>496</v>
      </c>
      <c r="AL1182" s="53" t="s">
        <v>1830</v>
      </c>
      <c r="AM1182" s="53" t="s">
        <v>1831</v>
      </c>
      <c r="AN1182" s="53" t="s">
        <v>1770</v>
      </c>
      <c r="AO1182" s="53" t="s">
        <v>641</v>
      </c>
    </row>
    <row r="1183" spans="1:41" x14ac:dyDescent="0.25">
      <c r="A1183" s="53" t="s">
        <v>16</v>
      </c>
      <c r="B1183" s="53" t="s">
        <v>1996</v>
      </c>
      <c r="C1183" s="53" t="s">
        <v>1997</v>
      </c>
      <c r="D1183" s="53" t="s">
        <v>1811</v>
      </c>
      <c r="E1183" s="53" t="s">
        <v>1812</v>
      </c>
      <c r="F1183" s="53" t="s">
        <v>775</v>
      </c>
      <c r="G1183" s="53" t="s">
        <v>1813</v>
      </c>
      <c r="H1183" s="53" t="s">
        <v>775</v>
      </c>
      <c r="I1183" s="53" t="s">
        <v>1813</v>
      </c>
      <c r="J1183" s="53" t="s">
        <v>1814</v>
      </c>
      <c r="K1183" s="53" t="s">
        <v>780</v>
      </c>
      <c r="L1183" s="53" t="s">
        <v>1998</v>
      </c>
      <c r="M1183" s="53" t="s">
        <v>1816</v>
      </c>
      <c r="N1183" s="53" t="s">
        <v>1817</v>
      </c>
      <c r="O1183" s="53" t="s">
        <v>1818</v>
      </c>
      <c r="P1183" s="53" t="s">
        <v>1819</v>
      </c>
      <c r="Q1183" s="53" t="s">
        <v>1820</v>
      </c>
      <c r="R1183" s="53" t="s">
        <v>1821</v>
      </c>
      <c r="S1183" s="53" t="s">
        <v>1999</v>
      </c>
      <c r="T1183" s="53" t="s">
        <v>2000</v>
      </c>
      <c r="U1183" s="53" t="s">
        <v>1824</v>
      </c>
      <c r="V1183" s="53" t="s">
        <v>1825</v>
      </c>
      <c r="W1183" s="53" t="s">
        <v>1837</v>
      </c>
      <c r="X1183" s="53" t="s">
        <v>1825</v>
      </c>
      <c r="Y1183" s="53" t="s">
        <v>1827</v>
      </c>
      <c r="Z1183" s="53">
        <v>31.18</v>
      </c>
      <c r="AA1183" s="53">
        <v>31.18</v>
      </c>
      <c r="AB1183" s="53">
        <v>0</v>
      </c>
      <c r="AC1183" s="53">
        <v>31.18</v>
      </c>
      <c r="AD1183" s="53">
        <v>0</v>
      </c>
      <c r="AE1183" s="53">
        <v>0</v>
      </c>
      <c r="AF1183" s="53" t="s">
        <v>1828</v>
      </c>
      <c r="AG1183" s="53" t="s">
        <v>1814</v>
      </c>
      <c r="AH1183" s="53" t="s">
        <v>780</v>
      </c>
      <c r="AI1183" s="53" t="s">
        <v>1829</v>
      </c>
      <c r="AJ1183" s="53" t="s">
        <v>1824</v>
      </c>
      <c r="AK1183" s="53" t="s">
        <v>496</v>
      </c>
      <c r="AL1183" s="53" t="s">
        <v>1830</v>
      </c>
      <c r="AM1183" s="53" t="s">
        <v>1831</v>
      </c>
      <c r="AN1183" s="53" t="s">
        <v>1770</v>
      </c>
      <c r="AO1183" s="53" t="s">
        <v>641</v>
      </c>
    </row>
    <row r="1184" spans="1:41" x14ac:dyDescent="0.25">
      <c r="A1184" s="53" t="s">
        <v>16</v>
      </c>
      <c r="B1184" s="53" t="s">
        <v>1996</v>
      </c>
      <c r="C1184" s="53" t="s">
        <v>1997</v>
      </c>
      <c r="D1184" s="53" t="s">
        <v>1811</v>
      </c>
      <c r="E1184" s="53" t="s">
        <v>1812</v>
      </c>
      <c r="F1184" s="53" t="s">
        <v>775</v>
      </c>
      <c r="G1184" s="53" t="s">
        <v>1813</v>
      </c>
      <c r="H1184" s="53" t="s">
        <v>775</v>
      </c>
      <c r="I1184" s="53" t="s">
        <v>1813</v>
      </c>
      <c r="J1184" s="53" t="s">
        <v>1814</v>
      </c>
      <c r="K1184" s="53" t="s">
        <v>780</v>
      </c>
      <c r="L1184" s="53" t="s">
        <v>1998</v>
      </c>
      <c r="M1184" s="53" t="s">
        <v>1816</v>
      </c>
      <c r="N1184" s="53" t="s">
        <v>1817</v>
      </c>
      <c r="O1184" s="53" t="s">
        <v>1818</v>
      </c>
      <c r="P1184" s="53" t="s">
        <v>1819</v>
      </c>
      <c r="Q1184" s="53" t="s">
        <v>1820</v>
      </c>
      <c r="R1184" s="53" t="s">
        <v>1821</v>
      </c>
      <c r="S1184" s="53" t="s">
        <v>1999</v>
      </c>
      <c r="T1184" s="53" t="s">
        <v>2000</v>
      </c>
      <c r="U1184" s="53" t="s">
        <v>1824</v>
      </c>
      <c r="V1184" s="53" t="s">
        <v>1825</v>
      </c>
      <c r="W1184" s="53" t="s">
        <v>1838</v>
      </c>
      <c r="X1184" s="53" t="s">
        <v>1825</v>
      </c>
      <c r="Y1184" s="53" t="s">
        <v>1827</v>
      </c>
      <c r="Z1184" s="53">
        <v>20.67</v>
      </c>
      <c r="AA1184" s="53">
        <v>20.67</v>
      </c>
      <c r="AB1184" s="53">
        <v>0</v>
      </c>
      <c r="AC1184" s="53">
        <v>20.67</v>
      </c>
      <c r="AD1184" s="53">
        <v>0</v>
      </c>
      <c r="AE1184" s="53">
        <v>0</v>
      </c>
      <c r="AF1184" s="53" t="s">
        <v>1828</v>
      </c>
      <c r="AG1184" s="53" t="s">
        <v>1814</v>
      </c>
      <c r="AH1184" s="53" t="s">
        <v>780</v>
      </c>
      <c r="AI1184" s="53" t="s">
        <v>1829</v>
      </c>
      <c r="AJ1184" s="53" t="s">
        <v>1824</v>
      </c>
      <c r="AK1184" s="53" t="s">
        <v>496</v>
      </c>
      <c r="AL1184" s="53" t="s">
        <v>1830</v>
      </c>
      <c r="AM1184" s="53" t="s">
        <v>1831</v>
      </c>
      <c r="AN1184" s="53" t="s">
        <v>1770</v>
      </c>
      <c r="AO1184" s="53" t="s">
        <v>641</v>
      </c>
    </row>
    <row r="1185" spans="1:41" x14ac:dyDescent="0.25">
      <c r="A1185" s="53" t="s">
        <v>16</v>
      </c>
      <c r="B1185" s="53" t="s">
        <v>1887</v>
      </c>
      <c r="C1185" s="53" t="s">
        <v>1888</v>
      </c>
      <c r="D1185" s="53" t="s">
        <v>1889</v>
      </c>
      <c r="E1185" s="53" t="s">
        <v>1890</v>
      </c>
      <c r="F1185" s="53" t="s">
        <v>775</v>
      </c>
      <c r="G1185" s="53" t="s">
        <v>1813</v>
      </c>
      <c r="H1185" s="53" t="s">
        <v>775</v>
      </c>
      <c r="I1185" s="53" t="s">
        <v>1813</v>
      </c>
      <c r="J1185" s="53" t="s">
        <v>1891</v>
      </c>
      <c r="K1185" s="53" t="s">
        <v>1988</v>
      </c>
      <c r="L1185" s="53" t="s">
        <v>1893</v>
      </c>
      <c r="M1185" s="53" t="s">
        <v>1816</v>
      </c>
      <c r="N1185" s="53" t="s">
        <v>1817</v>
      </c>
      <c r="O1185" s="53" t="s">
        <v>1818</v>
      </c>
      <c r="P1185" s="53" t="s">
        <v>1819</v>
      </c>
      <c r="Q1185" s="53" t="s">
        <v>1820</v>
      </c>
      <c r="R1185" s="53" t="s">
        <v>1821</v>
      </c>
      <c r="S1185" s="53" t="s">
        <v>1894</v>
      </c>
      <c r="T1185" s="53" t="s">
        <v>1895</v>
      </c>
      <c r="U1185" s="53" t="s">
        <v>1824</v>
      </c>
      <c r="V1185" s="53" t="s">
        <v>1825</v>
      </c>
      <c r="W1185" s="53" t="s">
        <v>1826</v>
      </c>
      <c r="X1185" s="53" t="s">
        <v>1825</v>
      </c>
      <c r="Y1185" s="53" t="s">
        <v>1827</v>
      </c>
      <c r="Z1185" s="53">
        <v>353.52</v>
      </c>
      <c r="AA1185" s="53">
        <v>353.52</v>
      </c>
      <c r="AB1185" s="53">
        <v>0</v>
      </c>
      <c r="AC1185" s="53">
        <v>353.52</v>
      </c>
      <c r="AD1185" s="53">
        <v>0</v>
      </c>
      <c r="AE1185" s="53">
        <v>0</v>
      </c>
      <c r="AF1185" s="53" t="s">
        <v>1828</v>
      </c>
      <c r="AG1185" s="53" t="s">
        <v>1891</v>
      </c>
      <c r="AH1185" s="53" t="s">
        <v>1892</v>
      </c>
      <c r="AI1185" s="53" t="s">
        <v>1829</v>
      </c>
      <c r="AJ1185" s="53" t="s">
        <v>1824</v>
      </c>
      <c r="AK1185" s="53" t="s">
        <v>496</v>
      </c>
      <c r="AL1185" s="53" t="s">
        <v>1830</v>
      </c>
      <c r="AM1185" s="53" t="s">
        <v>1831</v>
      </c>
      <c r="AN1185" s="53" t="s">
        <v>1769</v>
      </c>
      <c r="AO1185" s="53" t="s">
        <v>641</v>
      </c>
    </row>
    <row r="1186" spans="1:41" x14ac:dyDescent="0.25">
      <c r="A1186" s="53" t="s">
        <v>16</v>
      </c>
      <c r="B1186" s="53" t="s">
        <v>1887</v>
      </c>
      <c r="C1186" s="53" t="s">
        <v>1888</v>
      </c>
      <c r="D1186" s="53" t="s">
        <v>1889</v>
      </c>
      <c r="E1186" s="53" t="s">
        <v>1890</v>
      </c>
      <c r="F1186" s="53" t="s">
        <v>775</v>
      </c>
      <c r="G1186" s="53" t="s">
        <v>1813</v>
      </c>
      <c r="H1186" s="53" t="s">
        <v>775</v>
      </c>
      <c r="I1186" s="53" t="s">
        <v>1813</v>
      </c>
      <c r="J1186" s="53" t="s">
        <v>1891</v>
      </c>
      <c r="K1186" s="53" t="s">
        <v>1988</v>
      </c>
      <c r="L1186" s="53" t="s">
        <v>1893</v>
      </c>
      <c r="M1186" s="53" t="s">
        <v>1816</v>
      </c>
      <c r="N1186" s="53" t="s">
        <v>1817</v>
      </c>
      <c r="O1186" s="53" t="s">
        <v>1818</v>
      </c>
      <c r="P1186" s="53" t="s">
        <v>1819</v>
      </c>
      <c r="Q1186" s="53" t="s">
        <v>1820</v>
      </c>
      <c r="R1186" s="53" t="s">
        <v>1821</v>
      </c>
      <c r="S1186" s="53" t="s">
        <v>1894</v>
      </c>
      <c r="T1186" s="53" t="s">
        <v>1895</v>
      </c>
      <c r="U1186" s="53" t="s">
        <v>1824</v>
      </c>
      <c r="V1186" s="53" t="s">
        <v>1825</v>
      </c>
      <c r="W1186" s="53" t="s">
        <v>1832</v>
      </c>
      <c r="X1186" s="53" t="s">
        <v>1825</v>
      </c>
      <c r="Y1186" s="53" t="s">
        <v>1827</v>
      </c>
      <c r="Z1186" s="53">
        <v>5525.97</v>
      </c>
      <c r="AA1186" s="53">
        <v>5525.97</v>
      </c>
      <c r="AB1186" s="53">
        <v>0</v>
      </c>
      <c r="AC1186" s="53">
        <v>5525.97</v>
      </c>
      <c r="AD1186" s="53">
        <v>0</v>
      </c>
      <c r="AE1186" s="53">
        <v>0</v>
      </c>
      <c r="AF1186" s="53" t="s">
        <v>1828</v>
      </c>
      <c r="AG1186" s="53" t="s">
        <v>1891</v>
      </c>
      <c r="AH1186" s="53" t="s">
        <v>1892</v>
      </c>
      <c r="AI1186" s="53" t="s">
        <v>1829</v>
      </c>
      <c r="AJ1186" s="53" t="s">
        <v>1824</v>
      </c>
      <c r="AK1186" s="53" t="s">
        <v>496</v>
      </c>
      <c r="AL1186" s="53" t="s">
        <v>1830</v>
      </c>
      <c r="AM1186" s="53" t="s">
        <v>1831</v>
      </c>
      <c r="AN1186" s="53" t="s">
        <v>1769</v>
      </c>
      <c r="AO1186" s="53" t="s">
        <v>641</v>
      </c>
    </row>
    <row r="1187" spans="1:41" x14ac:dyDescent="0.25">
      <c r="A1187" s="53" t="s">
        <v>16</v>
      </c>
      <c r="B1187" s="53" t="s">
        <v>1887</v>
      </c>
      <c r="C1187" s="53" t="s">
        <v>1888</v>
      </c>
      <c r="D1187" s="53" t="s">
        <v>1889</v>
      </c>
      <c r="E1187" s="53" t="s">
        <v>1890</v>
      </c>
      <c r="F1187" s="53" t="s">
        <v>775</v>
      </c>
      <c r="G1187" s="53" t="s">
        <v>1813</v>
      </c>
      <c r="H1187" s="53" t="s">
        <v>775</v>
      </c>
      <c r="I1187" s="53" t="s">
        <v>1813</v>
      </c>
      <c r="J1187" s="53" t="s">
        <v>1891</v>
      </c>
      <c r="K1187" s="53" t="s">
        <v>1988</v>
      </c>
      <c r="L1187" s="53" t="s">
        <v>1893</v>
      </c>
      <c r="M1187" s="53" t="s">
        <v>1816</v>
      </c>
      <c r="N1187" s="53" t="s">
        <v>1817</v>
      </c>
      <c r="O1187" s="53" t="s">
        <v>1818</v>
      </c>
      <c r="P1187" s="53" t="s">
        <v>1819</v>
      </c>
      <c r="Q1187" s="53" t="s">
        <v>1820</v>
      </c>
      <c r="R1187" s="53" t="s">
        <v>1821</v>
      </c>
      <c r="S1187" s="53" t="s">
        <v>1894</v>
      </c>
      <c r="T1187" s="53" t="s">
        <v>1895</v>
      </c>
      <c r="U1187" s="53" t="s">
        <v>1824</v>
      </c>
      <c r="V1187" s="53" t="s">
        <v>1825</v>
      </c>
      <c r="W1187" s="53" t="s">
        <v>1833</v>
      </c>
      <c r="X1187" s="53" t="s">
        <v>1835</v>
      </c>
      <c r="Y1187" s="53" t="s">
        <v>1827</v>
      </c>
      <c r="Z1187" s="53">
        <v>9.39</v>
      </c>
      <c r="AA1187" s="53">
        <v>9.39</v>
      </c>
      <c r="AB1187" s="53">
        <v>0</v>
      </c>
      <c r="AC1187" s="53">
        <v>9.39</v>
      </c>
      <c r="AD1187" s="53">
        <v>0</v>
      </c>
      <c r="AE1187" s="53">
        <v>0</v>
      </c>
      <c r="AF1187" s="53" t="s">
        <v>1828</v>
      </c>
      <c r="AG1187" s="53" t="s">
        <v>1891</v>
      </c>
      <c r="AH1187" s="53" t="s">
        <v>1892</v>
      </c>
      <c r="AI1187" s="53" t="s">
        <v>1829</v>
      </c>
      <c r="AJ1187" s="53" t="s">
        <v>1824</v>
      </c>
      <c r="AK1187" s="53" t="s">
        <v>496</v>
      </c>
      <c r="AL1187" s="53" t="s">
        <v>1830</v>
      </c>
      <c r="AM1187" s="53" t="s">
        <v>1831</v>
      </c>
      <c r="AN1187" s="53" t="s">
        <v>1769</v>
      </c>
      <c r="AO1187" s="53" t="s">
        <v>641</v>
      </c>
    </row>
    <row r="1188" spans="1:41" x14ac:dyDescent="0.25">
      <c r="A1188" s="53" t="s">
        <v>16</v>
      </c>
      <c r="B1188" s="53" t="s">
        <v>1977</v>
      </c>
      <c r="C1188" s="53" t="s">
        <v>1978</v>
      </c>
      <c r="D1188" s="53" t="s">
        <v>1841</v>
      </c>
      <c r="E1188" s="53" t="s">
        <v>1842</v>
      </c>
      <c r="F1188" s="53" t="s">
        <v>775</v>
      </c>
      <c r="G1188" s="53" t="s">
        <v>1813</v>
      </c>
      <c r="H1188" s="53" t="s">
        <v>775</v>
      </c>
      <c r="I1188" s="53" t="s">
        <v>1813</v>
      </c>
      <c r="J1188" s="53" t="s">
        <v>1843</v>
      </c>
      <c r="K1188" s="53" t="s">
        <v>1844</v>
      </c>
      <c r="L1188" s="53" t="s">
        <v>1979</v>
      </c>
      <c r="M1188" s="53" t="s">
        <v>1816</v>
      </c>
      <c r="N1188" s="53" t="s">
        <v>1817</v>
      </c>
      <c r="O1188" s="53" t="s">
        <v>1818</v>
      </c>
      <c r="P1188" s="53" t="s">
        <v>1819</v>
      </c>
      <c r="Q1188" s="53" t="s">
        <v>1820</v>
      </c>
      <c r="R1188" s="53" t="s">
        <v>1821</v>
      </c>
      <c r="S1188" s="53" t="s">
        <v>1980</v>
      </c>
      <c r="T1188" s="53" t="s">
        <v>1981</v>
      </c>
      <c r="U1188" s="53" t="s">
        <v>1824</v>
      </c>
      <c r="V1188" s="53" t="s">
        <v>1825</v>
      </c>
      <c r="W1188" s="53" t="s">
        <v>1856</v>
      </c>
      <c r="X1188" s="53" t="s">
        <v>1857</v>
      </c>
      <c r="Y1188" s="53" t="s">
        <v>1827</v>
      </c>
      <c r="Z1188" s="53">
        <v>89.53</v>
      </c>
      <c r="AA1188" s="53">
        <v>89.53</v>
      </c>
      <c r="AB1188" s="53">
        <v>0</v>
      </c>
      <c r="AC1188" s="53">
        <v>89.53</v>
      </c>
      <c r="AD1188" s="53">
        <v>0</v>
      </c>
      <c r="AE1188" s="53">
        <v>0</v>
      </c>
      <c r="AF1188" s="53" t="s">
        <v>1828</v>
      </c>
      <c r="AG1188" s="53" t="s">
        <v>1843</v>
      </c>
      <c r="AH1188" s="53" t="s">
        <v>1844</v>
      </c>
      <c r="AI1188" s="53" t="s">
        <v>1849</v>
      </c>
      <c r="AJ1188" s="53" t="s">
        <v>1824</v>
      </c>
      <c r="AK1188" s="53" t="s">
        <v>496</v>
      </c>
      <c r="AL1188" s="53" t="s">
        <v>1830</v>
      </c>
      <c r="AM1188" s="53" t="s">
        <v>1831</v>
      </c>
      <c r="AN1188" s="53" t="s">
        <v>1769</v>
      </c>
      <c r="AO1188" s="53" t="s">
        <v>641</v>
      </c>
    </row>
    <row r="1189" spans="1:41" x14ac:dyDescent="0.25">
      <c r="A1189" s="53" t="s">
        <v>16</v>
      </c>
      <c r="B1189" s="53" t="s">
        <v>1896</v>
      </c>
      <c r="C1189" s="53" t="s">
        <v>1897</v>
      </c>
      <c r="D1189" s="53" t="s">
        <v>1841</v>
      </c>
      <c r="E1189" s="53" t="s">
        <v>1842</v>
      </c>
      <c r="F1189" s="53" t="s">
        <v>775</v>
      </c>
      <c r="G1189" s="53" t="s">
        <v>1813</v>
      </c>
      <c r="H1189" s="53" t="s">
        <v>775</v>
      </c>
      <c r="I1189" s="53" t="s">
        <v>1813</v>
      </c>
      <c r="J1189" s="53" t="s">
        <v>1843</v>
      </c>
      <c r="K1189" s="53" t="s">
        <v>1844</v>
      </c>
      <c r="L1189" s="53" t="s">
        <v>1898</v>
      </c>
      <c r="M1189" s="53" t="s">
        <v>1816</v>
      </c>
      <c r="N1189" s="53" t="s">
        <v>1817</v>
      </c>
      <c r="O1189" s="53" t="s">
        <v>1818</v>
      </c>
      <c r="P1189" s="53" t="s">
        <v>1819</v>
      </c>
      <c r="Q1189" s="53" t="s">
        <v>1820</v>
      </c>
      <c r="R1189" s="53" t="s">
        <v>1821</v>
      </c>
      <c r="S1189" s="53" t="s">
        <v>1899</v>
      </c>
      <c r="T1189" s="53" t="s">
        <v>1900</v>
      </c>
      <c r="U1189" s="53" t="s">
        <v>1824</v>
      </c>
      <c r="V1189" s="53" t="s">
        <v>1825</v>
      </c>
      <c r="W1189" s="53" t="s">
        <v>1833</v>
      </c>
      <c r="X1189" s="53" t="s">
        <v>1834</v>
      </c>
      <c r="Y1189" s="53" t="s">
        <v>1827</v>
      </c>
      <c r="Z1189" s="53">
        <v>5.75</v>
      </c>
      <c r="AA1189" s="53">
        <v>5.75</v>
      </c>
      <c r="AB1189" s="53">
        <v>0</v>
      </c>
      <c r="AC1189" s="53">
        <v>5.75</v>
      </c>
      <c r="AD1189" s="53">
        <v>0</v>
      </c>
      <c r="AE1189" s="53">
        <v>0</v>
      </c>
      <c r="AF1189" s="53" t="s">
        <v>1828</v>
      </c>
      <c r="AG1189" s="53" t="s">
        <v>1843</v>
      </c>
      <c r="AH1189" s="53" t="s">
        <v>1844</v>
      </c>
      <c r="AI1189" s="53" t="s">
        <v>1849</v>
      </c>
      <c r="AJ1189" s="53" t="s">
        <v>1824</v>
      </c>
      <c r="AK1189" s="53" t="s">
        <v>496</v>
      </c>
      <c r="AL1189" s="53" t="s">
        <v>1830</v>
      </c>
      <c r="AM1189" s="53" t="s">
        <v>1831</v>
      </c>
      <c r="AN1189" s="53" t="s">
        <v>1769</v>
      </c>
      <c r="AO1189" s="53" t="s">
        <v>641</v>
      </c>
    </row>
    <row r="1190" spans="1:41" x14ac:dyDescent="0.25">
      <c r="A1190" s="53" t="s">
        <v>16</v>
      </c>
      <c r="B1190" s="53" t="s">
        <v>1896</v>
      </c>
      <c r="C1190" s="53" t="s">
        <v>1897</v>
      </c>
      <c r="D1190" s="53" t="s">
        <v>1841</v>
      </c>
      <c r="E1190" s="53" t="s">
        <v>1842</v>
      </c>
      <c r="F1190" s="53" t="s">
        <v>775</v>
      </c>
      <c r="G1190" s="53" t="s">
        <v>1813</v>
      </c>
      <c r="H1190" s="53" t="s">
        <v>775</v>
      </c>
      <c r="I1190" s="53" t="s">
        <v>1813</v>
      </c>
      <c r="J1190" s="53" t="s">
        <v>1843</v>
      </c>
      <c r="K1190" s="53" t="s">
        <v>1844</v>
      </c>
      <c r="L1190" s="53" t="s">
        <v>1898</v>
      </c>
      <c r="M1190" s="53" t="s">
        <v>1816</v>
      </c>
      <c r="N1190" s="53" t="s">
        <v>1817</v>
      </c>
      <c r="O1190" s="53" t="s">
        <v>1818</v>
      </c>
      <c r="P1190" s="53" t="s">
        <v>1819</v>
      </c>
      <c r="Q1190" s="53" t="s">
        <v>1820</v>
      </c>
      <c r="R1190" s="53" t="s">
        <v>1821</v>
      </c>
      <c r="S1190" s="53" t="s">
        <v>1899</v>
      </c>
      <c r="T1190" s="53" t="s">
        <v>1900</v>
      </c>
      <c r="U1190" s="53" t="s">
        <v>1824</v>
      </c>
      <c r="V1190" s="53" t="s">
        <v>1825</v>
      </c>
      <c r="W1190" s="53" t="s">
        <v>1848</v>
      </c>
      <c r="X1190" s="53" t="s">
        <v>1825</v>
      </c>
      <c r="Y1190" s="53" t="s">
        <v>1827</v>
      </c>
      <c r="Z1190" s="53">
        <v>1494.25</v>
      </c>
      <c r="AA1190" s="53">
        <v>1494.25</v>
      </c>
      <c r="AB1190" s="53">
        <v>0</v>
      </c>
      <c r="AC1190" s="53">
        <v>1494.25</v>
      </c>
      <c r="AD1190" s="53">
        <v>0</v>
      </c>
      <c r="AE1190" s="53">
        <v>0</v>
      </c>
      <c r="AF1190" s="53" t="s">
        <v>1828</v>
      </c>
      <c r="AG1190" s="53" t="s">
        <v>1843</v>
      </c>
      <c r="AH1190" s="53" t="s">
        <v>1844</v>
      </c>
      <c r="AI1190" s="53" t="s">
        <v>1849</v>
      </c>
      <c r="AJ1190" s="53" t="s">
        <v>1824</v>
      </c>
      <c r="AK1190" s="53" t="s">
        <v>496</v>
      </c>
      <c r="AL1190" s="53" t="s">
        <v>1830</v>
      </c>
      <c r="AM1190" s="53" t="s">
        <v>1831</v>
      </c>
      <c r="AN1190" s="53" t="s">
        <v>1769</v>
      </c>
      <c r="AO1190" s="53" t="s">
        <v>641</v>
      </c>
    </row>
    <row r="1191" spans="1:41" x14ac:dyDescent="0.25">
      <c r="A1191" s="53" t="s">
        <v>16</v>
      </c>
      <c r="B1191" s="53" t="s">
        <v>1901</v>
      </c>
      <c r="C1191" s="53" t="s">
        <v>1902</v>
      </c>
      <c r="D1191" s="53" t="s">
        <v>1903</v>
      </c>
      <c r="E1191" s="53" t="s">
        <v>220</v>
      </c>
      <c r="F1191" s="53" t="s">
        <v>775</v>
      </c>
      <c r="G1191" s="53" t="s">
        <v>1813</v>
      </c>
      <c r="H1191" s="53" t="s">
        <v>775</v>
      </c>
      <c r="I1191" s="53" t="s">
        <v>1813</v>
      </c>
      <c r="J1191" s="53" t="s">
        <v>1904</v>
      </c>
      <c r="K1191" s="53" t="s">
        <v>1905</v>
      </c>
      <c r="L1191" s="53" t="s">
        <v>1906</v>
      </c>
      <c r="M1191" s="53" t="s">
        <v>1816</v>
      </c>
      <c r="N1191" s="53" t="s">
        <v>1817</v>
      </c>
      <c r="O1191" s="53" t="s">
        <v>1818</v>
      </c>
      <c r="P1191" s="53" t="s">
        <v>1819</v>
      </c>
      <c r="Q1191" s="53" t="s">
        <v>1820</v>
      </c>
      <c r="R1191" s="53" t="s">
        <v>1821</v>
      </c>
      <c r="S1191" s="53" t="s">
        <v>1907</v>
      </c>
      <c r="T1191" s="53" t="s">
        <v>1908</v>
      </c>
      <c r="U1191" s="53" t="s">
        <v>1824</v>
      </c>
      <c r="V1191" s="53" t="s">
        <v>1825</v>
      </c>
      <c r="W1191" s="53" t="s">
        <v>1826</v>
      </c>
      <c r="X1191" s="53" t="s">
        <v>1825</v>
      </c>
      <c r="Y1191" s="53" t="s">
        <v>1827</v>
      </c>
      <c r="Z1191" s="53">
        <v>6013.43</v>
      </c>
      <c r="AA1191" s="53">
        <v>6013.43</v>
      </c>
      <c r="AB1191" s="53">
        <v>0</v>
      </c>
      <c r="AC1191" s="53">
        <v>6013.43</v>
      </c>
      <c r="AD1191" s="53">
        <v>0</v>
      </c>
      <c r="AE1191" s="53">
        <v>0</v>
      </c>
      <c r="AF1191" s="53" t="s">
        <v>1828</v>
      </c>
      <c r="AG1191" s="53" t="s">
        <v>1904</v>
      </c>
      <c r="AH1191" s="53" t="s">
        <v>1905</v>
      </c>
      <c r="AI1191" s="53" t="s">
        <v>1829</v>
      </c>
      <c r="AJ1191" s="53" t="s">
        <v>1824</v>
      </c>
      <c r="AK1191" s="53" t="s">
        <v>496</v>
      </c>
      <c r="AL1191" s="53" t="s">
        <v>1830</v>
      </c>
      <c r="AM1191" s="53" t="s">
        <v>1831</v>
      </c>
      <c r="AN1191" s="53" t="s">
        <v>1766</v>
      </c>
      <c r="AO1191" s="53" t="s">
        <v>483</v>
      </c>
    </row>
    <row r="1192" spans="1:41" x14ac:dyDescent="0.25">
      <c r="A1192" s="53" t="s">
        <v>16</v>
      </c>
      <c r="B1192" s="53" t="s">
        <v>1901</v>
      </c>
      <c r="C1192" s="53" t="s">
        <v>1902</v>
      </c>
      <c r="D1192" s="53" t="s">
        <v>1903</v>
      </c>
      <c r="E1192" s="53" t="s">
        <v>220</v>
      </c>
      <c r="F1192" s="53" t="s">
        <v>775</v>
      </c>
      <c r="G1192" s="53" t="s">
        <v>1813</v>
      </c>
      <c r="H1192" s="53" t="s">
        <v>775</v>
      </c>
      <c r="I1192" s="53" t="s">
        <v>1813</v>
      </c>
      <c r="J1192" s="53" t="s">
        <v>1904</v>
      </c>
      <c r="K1192" s="53" t="s">
        <v>1905</v>
      </c>
      <c r="L1192" s="53" t="s">
        <v>1906</v>
      </c>
      <c r="M1192" s="53" t="s">
        <v>1816</v>
      </c>
      <c r="N1192" s="53" t="s">
        <v>1817</v>
      </c>
      <c r="O1192" s="53" t="s">
        <v>1818</v>
      </c>
      <c r="P1192" s="53" t="s">
        <v>1819</v>
      </c>
      <c r="Q1192" s="53" t="s">
        <v>1820</v>
      </c>
      <c r="R1192" s="53" t="s">
        <v>1821</v>
      </c>
      <c r="S1192" s="53" t="s">
        <v>1907</v>
      </c>
      <c r="T1192" s="53" t="s">
        <v>1908</v>
      </c>
      <c r="U1192" s="53" t="s">
        <v>1824</v>
      </c>
      <c r="V1192" s="53" t="s">
        <v>1825</v>
      </c>
      <c r="W1192" s="53" t="s">
        <v>1832</v>
      </c>
      <c r="X1192" s="53" t="s">
        <v>1825</v>
      </c>
      <c r="Y1192" s="53" t="s">
        <v>1827</v>
      </c>
      <c r="Z1192" s="53">
        <v>24940.54</v>
      </c>
      <c r="AA1192" s="53">
        <v>24940.54</v>
      </c>
      <c r="AB1192" s="53">
        <v>0</v>
      </c>
      <c r="AC1192" s="53">
        <v>24940.54</v>
      </c>
      <c r="AD1192" s="53">
        <v>0</v>
      </c>
      <c r="AE1192" s="53">
        <v>0</v>
      </c>
      <c r="AF1192" s="53" t="s">
        <v>1828</v>
      </c>
      <c r="AG1192" s="53" t="s">
        <v>1904</v>
      </c>
      <c r="AH1192" s="53" t="s">
        <v>1905</v>
      </c>
      <c r="AI1192" s="53" t="s">
        <v>1829</v>
      </c>
      <c r="AJ1192" s="53" t="s">
        <v>1824</v>
      </c>
      <c r="AK1192" s="53" t="s">
        <v>496</v>
      </c>
      <c r="AL1192" s="53" t="s">
        <v>1830</v>
      </c>
      <c r="AM1192" s="53" t="s">
        <v>1831</v>
      </c>
      <c r="AN1192" s="53" t="s">
        <v>1766</v>
      </c>
      <c r="AO1192" s="53" t="s">
        <v>483</v>
      </c>
    </row>
    <row r="1193" spans="1:41" x14ac:dyDescent="0.25">
      <c r="A1193" s="53" t="s">
        <v>16</v>
      </c>
      <c r="B1193" s="53" t="s">
        <v>1901</v>
      </c>
      <c r="C1193" s="53" t="s">
        <v>1902</v>
      </c>
      <c r="D1193" s="53" t="s">
        <v>1903</v>
      </c>
      <c r="E1193" s="53" t="s">
        <v>220</v>
      </c>
      <c r="F1193" s="53" t="s">
        <v>775</v>
      </c>
      <c r="G1193" s="53" t="s">
        <v>1813</v>
      </c>
      <c r="H1193" s="53" t="s">
        <v>775</v>
      </c>
      <c r="I1193" s="53" t="s">
        <v>1813</v>
      </c>
      <c r="J1193" s="53" t="s">
        <v>1904</v>
      </c>
      <c r="K1193" s="53" t="s">
        <v>1905</v>
      </c>
      <c r="L1193" s="53" t="s">
        <v>1906</v>
      </c>
      <c r="M1193" s="53" t="s">
        <v>1816</v>
      </c>
      <c r="N1193" s="53" t="s">
        <v>1817</v>
      </c>
      <c r="O1193" s="53" t="s">
        <v>1818</v>
      </c>
      <c r="P1193" s="53" t="s">
        <v>1819</v>
      </c>
      <c r="Q1193" s="53" t="s">
        <v>1820</v>
      </c>
      <c r="R1193" s="53" t="s">
        <v>1821</v>
      </c>
      <c r="S1193" s="53" t="s">
        <v>1907</v>
      </c>
      <c r="T1193" s="53" t="s">
        <v>1908</v>
      </c>
      <c r="U1193" s="53" t="s">
        <v>1824</v>
      </c>
      <c r="V1193" s="53" t="s">
        <v>1825</v>
      </c>
      <c r="W1193" s="53" t="s">
        <v>1833</v>
      </c>
      <c r="X1193" s="53" t="s">
        <v>1835</v>
      </c>
      <c r="Y1193" s="53" t="s">
        <v>1827</v>
      </c>
      <c r="Z1193" s="53">
        <v>0.64</v>
      </c>
      <c r="AA1193" s="53">
        <v>0.64</v>
      </c>
      <c r="AB1193" s="53">
        <v>0</v>
      </c>
      <c r="AC1193" s="53">
        <v>0.64</v>
      </c>
      <c r="AD1193" s="53">
        <v>0</v>
      </c>
      <c r="AE1193" s="53">
        <v>0</v>
      </c>
      <c r="AF1193" s="53" t="s">
        <v>1828</v>
      </c>
      <c r="AG1193" s="53" t="s">
        <v>1904</v>
      </c>
      <c r="AH1193" s="53" t="s">
        <v>1905</v>
      </c>
      <c r="AI1193" s="53" t="s">
        <v>1829</v>
      </c>
      <c r="AJ1193" s="53" t="s">
        <v>1824</v>
      </c>
      <c r="AK1193" s="53" t="s">
        <v>496</v>
      </c>
      <c r="AL1193" s="53" t="s">
        <v>1830</v>
      </c>
      <c r="AM1193" s="53" t="s">
        <v>1831</v>
      </c>
      <c r="AN1193" s="53" t="s">
        <v>1766</v>
      </c>
      <c r="AO1193" s="53" t="s">
        <v>483</v>
      </c>
    </row>
    <row r="1194" spans="1:41" x14ac:dyDescent="0.25">
      <c r="A1194" s="53" t="s">
        <v>16</v>
      </c>
      <c r="B1194" s="53" t="s">
        <v>1901</v>
      </c>
      <c r="C1194" s="53" t="s">
        <v>1902</v>
      </c>
      <c r="D1194" s="53" t="s">
        <v>1903</v>
      </c>
      <c r="E1194" s="53" t="s">
        <v>220</v>
      </c>
      <c r="F1194" s="53" t="s">
        <v>775</v>
      </c>
      <c r="G1194" s="53" t="s">
        <v>1813</v>
      </c>
      <c r="H1194" s="53" t="s">
        <v>775</v>
      </c>
      <c r="I1194" s="53" t="s">
        <v>1813</v>
      </c>
      <c r="J1194" s="53" t="s">
        <v>1904</v>
      </c>
      <c r="K1194" s="53" t="s">
        <v>1905</v>
      </c>
      <c r="L1194" s="53" t="s">
        <v>1906</v>
      </c>
      <c r="M1194" s="53" t="s">
        <v>1816</v>
      </c>
      <c r="N1194" s="53" t="s">
        <v>1817</v>
      </c>
      <c r="O1194" s="53" t="s">
        <v>1818</v>
      </c>
      <c r="P1194" s="53" t="s">
        <v>1819</v>
      </c>
      <c r="Q1194" s="53" t="s">
        <v>1820</v>
      </c>
      <c r="R1194" s="53" t="s">
        <v>1821</v>
      </c>
      <c r="S1194" s="53" t="s">
        <v>1907</v>
      </c>
      <c r="T1194" s="53" t="s">
        <v>1908</v>
      </c>
      <c r="U1194" s="53" t="s">
        <v>1824</v>
      </c>
      <c r="V1194" s="53" t="s">
        <v>1825</v>
      </c>
      <c r="W1194" s="53" t="s">
        <v>1838</v>
      </c>
      <c r="X1194" s="53" t="s">
        <v>1825</v>
      </c>
      <c r="Y1194" s="53" t="s">
        <v>1827</v>
      </c>
      <c r="Z1194" s="53">
        <v>1940.8</v>
      </c>
      <c r="AA1194" s="53">
        <v>1940.8</v>
      </c>
      <c r="AB1194" s="53">
        <v>0</v>
      </c>
      <c r="AC1194" s="53">
        <v>1940.8</v>
      </c>
      <c r="AD1194" s="53">
        <v>0</v>
      </c>
      <c r="AE1194" s="53">
        <v>0</v>
      </c>
      <c r="AF1194" s="53" t="s">
        <v>1828</v>
      </c>
      <c r="AG1194" s="53" t="s">
        <v>1904</v>
      </c>
      <c r="AH1194" s="53" t="s">
        <v>1905</v>
      </c>
      <c r="AI1194" s="53" t="s">
        <v>1829</v>
      </c>
      <c r="AJ1194" s="53" t="s">
        <v>1824</v>
      </c>
      <c r="AK1194" s="53" t="s">
        <v>496</v>
      </c>
      <c r="AL1194" s="53" t="s">
        <v>1830</v>
      </c>
      <c r="AM1194" s="53" t="s">
        <v>1831</v>
      </c>
      <c r="AN1194" s="53" t="s">
        <v>1766</v>
      </c>
      <c r="AO1194" s="53" t="s">
        <v>483</v>
      </c>
    </row>
    <row r="1195" spans="1:41" x14ac:dyDescent="0.25">
      <c r="A1195" s="53" t="s">
        <v>16</v>
      </c>
      <c r="B1195" s="53" t="s">
        <v>1909</v>
      </c>
      <c r="C1195" s="53" t="s">
        <v>1910</v>
      </c>
      <c r="D1195" s="53" t="s">
        <v>1903</v>
      </c>
      <c r="E1195" s="53" t="s">
        <v>220</v>
      </c>
      <c r="F1195" s="53" t="s">
        <v>775</v>
      </c>
      <c r="G1195" s="53" t="s">
        <v>1813</v>
      </c>
      <c r="H1195" s="53" t="s">
        <v>775</v>
      </c>
      <c r="I1195" s="53" t="s">
        <v>1813</v>
      </c>
      <c r="J1195" s="53" t="s">
        <v>1904</v>
      </c>
      <c r="K1195" s="53" t="s">
        <v>1905</v>
      </c>
      <c r="L1195" s="53" t="s">
        <v>1911</v>
      </c>
      <c r="M1195" s="53" t="s">
        <v>1816</v>
      </c>
      <c r="N1195" s="53" t="s">
        <v>1817</v>
      </c>
      <c r="O1195" s="53" t="s">
        <v>1818</v>
      </c>
      <c r="P1195" s="53" t="s">
        <v>1819</v>
      </c>
      <c r="Q1195" s="53" t="s">
        <v>1820</v>
      </c>
      <c r="R1195" s="53" t="s">
        <v>1821</v>
      </c>
      <c r="S1195" s="53" t="s">
        <v>1912</v>
      </c>
      <c r="T1195" s="53" t="s">
        <v>1913</v>
      </c>
      <c r="U1195" s="53" t="s">
        <v>1824</v>
      </c>
      <c r="V1195" s="53" t="s">
        <v>1825</v>
      </c>
      <c r="W1195" s="53" t="s">
        <v>1856</v>
      </c>
      <c r="X1195" s="53" t="s">
        <v>1857</v>
      </c>
      <c r="Y1195" s="53" t="s">
        <v>1827</v>
      </c>
      <c r="Z1195" s="53">
        <v>7500</v>
      </c>
      <c r="AA1195" s="53">
        <v>7500</v>
      </c>
      <c r="AB1195" s="53">
        <v>0</v>
      </c>
      <c r="AC1195" s="53">
        <v>7500</v>
      </c>
      <c r="AD1195" s="53">
        <v>0</v>
      </c>
      <c r="AE1195" s="53">
        <v>0</v>
      </c>
      <c r="AF1195" s="53" t="s">
        <v>1828</v>
      </c>
      <c r="AG1195" s="53" t="s">
        <v>1904</v>
      </c>
      <c r="AH1195" s="53" t="s">
        <v>1905</v>
      </c>
      <c r="AI1195" s="53" t="s">
        <v>1829</v>
      </c>
      <c r="AJ1195" s="53" t="s">
        <v>1824</v>
      </c>
      <c r="AK1195" s="53" t="s">
        <v>496</v>
      </c>
      <c r="AL1195" s="53" t="s">
        <v>1830</v>
      </c>
      <c r="AM1195" s="53" t="s">
        <v>1831</v>
      </c>
      <c r="AN1195" s="53" t="s">
        <v>1766</v>
      </c>
      <c r="AO1195" s="53" t="s">
        <v>483</v>
      </c>
    </row>
    <row r="1196" spans="1:41" x14ac:dyDescent="0.25">
      <c r="A1196" s="53" t="s">
        <v>16</v>
      </c>
      <c r="B1196" s="53" t="s">
        <v>1914</v>
      </c>
      <c r="C1196" s="53" t="s">
        <v>1915</v>
      </c>
      <c r="D1196" s="53" t="s">
        <v>1903</v>
      </c>
      <c r="E1196" s="53" t="s">
        <v>220</v>
      </c>
      <c r="F1196" s="53" t="s">
        <v>775</v>
      </c>
      <c r="G1196" s="53" t="s">
        <v>1813</v>
      </c>
      <c r="H1196" s="53" t="s">
        <v>775</v>
      </c>
      <c r="I1196" s="53" t="s">
        <v>1813</v>
      </c>
      <c r="J1196" s="53" t="s">
        <v>1904</v>
      </c>
      <c r="K1196" s="53" t="s">
        <v>1905</v>
      </c>
      <c r="L1196" s="53" t="s">
        <v>1916</v>
      </c>
      <c r="M1196" s="53" t="s">
        <v>1816</v>
      </c>
      <c r="N1196" s="53" t="s">
        <v>1817</v>
      </c>
      <c r="O1196" s="53" t="s">
        <v>1818</v>
      </c>
      <c r="P1196" s="53" t="s">
        <v>1819</v>
      </c>
      <c r="Q1196" s="53" t="s">
        <v>1820</v>
      </c>
      <c r="R1196" s="53" t="s">
        <v>1821</v>
      </c>
      <c r="S1196" s="53" t="s">
        <v>1917</v>
      </c>
      <c r="T1196" s="53" t="s">
        <v>1918</v>
      </c>
      <c r="U1196" s="53" t="s">
        <v>1824</v>
      </c>
      <c r="V1196" s="53" t="s">
        <v>1825</v>
      </c>
      <c r="W1196" s="53" t="s">
        <v>1826</v>
      </c>
      <c r="X1196" s="53" t="s">
        <v>1825</v>
      </c>
      <c r="Y1196" s="53" t="s">
        <v>1827</v>
      </c>
      <c r="Z1196" s="53">
        <v>345.34</v>
      </c>
      <c r="AA1196" s="53">
        <v>345.34</v>
      </c>
      <c r="AB1196" s="53">
        <v>0</v>
      </c>
      <c r="AC1196" s="53">
        <v>345.34</v>
      </c>
      <c r="AD1196" s="53">
        <v>0</v>
      </c>
      <c r="AE1196" s="53">
        <v>0</v>
      </c>
      <c r="AF1196" s="53" t="s">
        <v>1828</v>
      </c>
      <c r="AG1196" s="53" t="s">
        <v>1904</v>
      </c>
      <c r="AH1196" s="53" t="s">
        <v>1905</v>
      </c>
      <c r="AI1196" s="53" t="s">
        <v>1829</v>
      </c>
      <c r="AJ1196" s="53" t="s">
        <v>1824</v>
      </c>
      <c r="AK1196" s="53" t="s">
        <v>496</v>
      </c>
      <c r="AL1196" s="53" t="s">
        <v>1830</v>
      </c>
      <c r="AM1196" s="53" t="s">
        <v>1831</v>
      </c>
      <c r="AN1196" s="53" t="s">
        <v>220</v>
      </c>
      <c r="AO1196" s="53" t="s">
        <v>483</v>
      </c>
    </row>
    <row r="1197" spans="1:41" x14ac:dyDescent="0.25">
      <c r="A1197" s="53" t="s">
        <v>16</v>
      </c>
      <c r="B1197" s="53" t="s">
        <v>1914</v>
      </c>
      <c r="C1197" s="53" t="s">
        <v>1915</v>
      </c>
      <c r="D1197" s="53" t="s">
        <v>1903</v>
      </c>
      <c r="E1197" s="53" t="s">
        <v>220</v>
      </c>
      <c r="F1197" s="53" t="s">
        <v>775</v>
      </c>
      <c r="G1197" s="53" t="s">
        <v>1813</v>
      </c>
      <c r="H1197" s="53" t="s">
        <v>775</v>
      </c>
      <c r="I1197" s="53" t="s">
        <v>1813</v>
      </c>
      <c r="J1197" s="53" t="s">
        <v>1904</v>
      </c>
      <c r="K1197" s="53" t="s">
        <v>1905</v>
      </c>
      <c r="L1197" s="53" t="s">
        <v>1916</v>
      </c>
      <c r="M1197" s="53" t="s">
        <v>1816</v>
      </c>
      <c r="N1197" s="53" t="s">
        <v>1817</v>
      </c>
      <c r="O1197" s="53" t="s">
        <v>1818</v>
      </c>
      <c r="P1197" s="53" t="s">
        <v>1819</v>
      </c>
      <c r="Q1197" s="53" t="s">
        <v>1820</v>
      </c>
      <c r="R1197" s="53" t="s">
        <v>1821</v>
      </c>
      <c r="S1197" s="53" t="s">
        <v>1917</v>
      </c>
      <c r="T1197" s="53" t="s">
        <v>1918</v>
      </c>
      <c r="U1197" s="53" t="s">
        <v>1824</v>
      </c>
      <c r="V1197" s="53" t="s">
        <v>1825</v>
      </c>
      <c r="W1197" s="53" t="s">
        <v>1832</v>
      </c>
      <c r="X1197" s="53" t="s">
        <v>1825</v>
      </c>
      <c r="Y1197" s="53" t="s">
        <v>1827</v>
      </c>
      <c r="Z1197" s="53">
        <v>2532.7800000000002</v>
      </c>
      <c r="AA1197" s="53">
        <v>2532.7800000000002</v>
      </c>
      <c r="AB1197" s="53">
        <v>0</v>
      </c>
      <c r="AC1197" s="53">
        <v>2532.7800000000002</v>
      </c>
      <c r="AD1197" s="53">
        <v>0</v>
      </c>
      <c r="AE1197" s="53">
        <v>0</v>
      </c>
      <c r="AF1197" s="53" t="s">
        <v>1828</v>
      </c>
      <c r="AG1197" s="53" t="s">
        <v>1904</v>
      </c>
      <c r="AH1197" s="53" t="s">
        <v>1905</v>
      </c>
      <c r="AI1197" s="53" t="s">
        <v>1829</v>
      </c>
      <c r="AJ1197" s="53" t="s">
        <v>1824</v>
      </c>
      <c r="AK1197" s="53" t="s">
        <v>496</v>
      </c>
      <c r="AL1197" s="53" t="s">
        <v>1830</v>
      </c>
      <c r="AM1197" s="53" t="s">
        <v>1831</v>
      </c>
      <c r="AN1197" s="53" t="s">
        <v>220</v>
      </c>
      <c r="AO1197" s="53" t="s">
        <v>483</v>
      </c>
    </row>
    <row r="1198" spans="1:41" x14ac:dyDescent="0.25">
      <c r="A1198" s="53" t="s">
        <v>16</v>
      </c>
      <c r="B1198" s="53" t="s">
        <v>1914</v>
      </c>
      <c r="C1198" s="53" t="s">
        <v>1915</v>
      </c>
      <c r="D1198" s="53" t="s">
        <v>1903</v>
      </c>
      <c r="E1198" s="53" t="s">
        <v>220</v>
      </c>
      <c r="F1198" s="53" t="s">
        <v>775</v>
      </c>
      <c r="G1198" s="53" t="s">
        <v>1813</v>
      </c>
      <c r="H1198" s="53" t="s">
        <v>775</v>
      </c>
      <c r="I1198" s="53" t="s">
        <v>1813</v>
      </c>
      <c r="J1198" s="53" t="s">
        <v>1904</v>
      </c>
      <c r="K1198" s="53" t="s">
        <v>1905</v>
      </c>
      <c r="L1198" s="53" t="s">
        <v>1916</v>
      </c>
      <c r="M1198" s="53" t="s">
        <v>1816</v>
      </c>
      <c r="N1198" s="53" t="s">
        <v>1817</v>
      </c>
      <c r="O1198" s="53" t="s">
        <v>1818</v>
      </c>
      <c r="P1198" s="53" t="s">
        <v>1819</v>
      </c>
      <c r="Q1198" s="53" t="s">
        <v>1820</v>
      </c>
      <c r="R1198" s="53" t="s">
        <v>1821</v>
      </c>
      <c r="S1198" s="53" t="s">
        <v>1917</v>
      </c>
      <c r="T1198" s="53" t="s">
        <v>1918</v>
      </c>
      <c r="U1198" s="53" t="s">
        <v>1824</v>
      </c>
      <c r="V1198" s="53" t="s">
        <v>1825</v>
      </c>
      <c r="W1198" s="53" t="s">
        <v>1833</v>
      </c>
      <c r="X1198" s="53" t="s">
        <v>1835</v>
      </c>
      <c r="Y1198" s="53" t="s">
        <v>1827</v>
      </c>
      <c r="Z1198" s="53">
        <v>23.33</v>
      </c>
      <c r="AA1198" s="53">
        <v>23.33</v>
      </c>
      <c r="AB1198" s="53">
        <v>0</v>
      </c>
      <c r="AC1198" s="53">
        <v>23.33</v>
      </c>
      <c r="AD1198" s="53">
        <v>0</v>
      </c>
      <c r="AE1198" s="53">
        <v>0</v>
      </c>
      <c r="AF1198" s="53" t="s">
        <v>1828</v>
      </c>
      <c r="AG1198" s="53" t="s">
        <v>1904</v>
      </c>
      <c r="AH1198" s="53" t="s">
        <v>1905</v>
      </c>
      <c r="AI1198" s="53" t="s">
        <v>1829</v>
      </c>
      <c r="AJ1198" s="53" t="s">
        <v>1824</v>
      </c>
      <c r="AK1198" s="53" t="s">
        <v>496</v>
      </c>
      <c r="AL1198" s="53" t="s">
        <v>1830</v>
      </c>
      <c r="AM1198" s="53" t="s">
        <v>1831</v>
      </c>
      <c r="AN1198" s="53" t="s">
        <v>220</v>
      </c>
      <c r="AO1198" s="53" t="s">
        <v>483</v>
      </c>
    </row>
    <row r="1199" spans="1:41" x14ac:dyDescent="0.25">
      <c r="A1199" s="53" t="s">
        <v>16</v>
      </c>
      <c r="B1199" s="53" t="s">
        <v>1914</v>
      </c>
      <c r="C1199" s="53" t="s">
        <v>1915</v>
      </c>
      <c r="D1199" s="53" t="s">
        <v>1903</v>
      </c>
      <c r="E1199" s="53" t="s">
        <v>220</v>
      </c>
      <c r="F1199" s="53" t="s">
        <v>775</v>
      </c>
      <c r="G1199" s="53" t="s">
        <v>1813</v>
      </c>
      <c r="H1199" s="53" t="s">
        <v>775</v>
      </c>
      <c r="I1199" s="53" t="s">
        <v>1813</v>
      </c>
      <c r="J1199" s="53" t="s">
        <v>1904</v>
      </c>
      <c r="K1199" s="53" t="s">
        <v>1905</v>
      </c>
      <c r="L1199" s="53" t="s">
        <v>1916</v>
      </c>
      <c r="M1199" s="53" t="s">
        <v>1816</v>
      </c>
      <c r="N1199" s="53" t="s">
        <v>1817</v>
      </c>
      <c r="O1199" s="53" t="s">
        <v>1818</v>
      </c>
      <c r="P1199" s="53" t="s">
        <v>1819</v>
      </c>
      <c r="Q1199" s="53" t="s">
        <v>1820</v>
      </c>
      <c r="R1199" s="53" t="s">
        <v>1821</v>
      </c>
      <c r="S1199" s="53" t="s">
        <v>1917</v>
      </c>
      <c r="T1199" s="53" t="s">
        <v>1918</v>
      </c>
      <c r="U1199" s="53" t="s">
        <v>1824</v>
      </c>
      <c r="V1199" s="53" t="s">
        <v>1825</v>
      </c>
      <c r="W1199" s="53" t="s">
        <v>1838</v>
      </c>
      <c r="X1199" s="53" t="s">
        <v>1825</v>
      </c>
      <c r="Y1199" s="53" t="s">
        <v>1827</v>
      </c>
      <c r="Z1199" s="53">
        <v>139.16999999999999</v>
      </c>
      <c r="AA1199" s="53">
        <v>139.16999999999999</v>
      </c>
      <c r="AB1199" s="53">
        <v>0</v>
      </c>
      <c r="AC1199" s="53">
        <v>139.16999999999999</v>
      </c>
      <c r="AD1199" s="53">
        <v>0</v>
      </c>
      <c r="AE1199" s="53">
        <v>0</v>
      </c>
      <c r="AF1199" s="53" t="s">
        <v>1828</v>
      </c>
      <c r="AG1199" s="53" t="s">
        <v>1904</v>
      </c>
      <c r="AH1199" s="53" t="s">
        <v>1905</v>
      </c>
      <c r="AI1199" s="53" t="s">
        <v>1829</v>
      </c>
      <c r="AJ1199" s="53" t="s">
        <v>1824</v>
      </c>
      <c r="AK1199" s="53" t="s">
        <v>496</v>
      </c>
      <c r="AL1199" s="53" t="s">
        <v>1830</v>
      </c>
      <c r="AM1199" s="53" t="s">
        <v>1831</v>
      </c>
      <c r="AN1199" s="53" t="s">
        <v>220</v>
      </c>
      <c r="AO1199" s="53" t="s">
        <v>483</v>
      </c>
    </row>
    <row r="1200" spans="1:41" x14ac:dyDescent="0.25">
      <c r="A1200" s="53" t="s">
        <v>16</v>
      </c>
      <c r="B1200" s="53" t="s">
        <v>1919</v>
      </c>
      <c r="C1200" s="53" t="s">
        <v>1920</v>
      </c>
      <c r="D1200" s="53" t="s">
        <v>1903</v>
      </c>
      <c r="E1200" s="53" t="s">
        <v>220</v>
      </c>
      <c r="F1200" s="53" t="s">
        <v>775</v>
      </c>
      <c r="G1200" s="53" t="s">
        <v>1813</v>
      </c>
      <c r="H1200" s="53" t="s">
        <v>775</v>
      </c>
      <c r="I1200" s="53" t="s">
        <v>1813</v>
      </c>
      <c r="J1200" s="53" t="s">
        <v>1904</v>
      </c>
      <c r="K1200" s="53" t="s">
        <v>1905</v>
      </c>
      <c r="L1200" s="53" t="s">
        <v>1921</v>
      </c>
      <c r="M1200" s="53" t="s">
        <v>1816</v>
      </c>
      <c r="N1200" s="53" t="s">
        <v>1817</v>
      </c>
      <c r="O1200" s="53" t="s">
        <v>1818</v>
      </c>
      <c r="P1200" s="53" t="s">
        <v>1819</v>
      </c>
      <c r="Q1200" s="53" t="s">
        <v>1820</v>
      </c>
      <c r="R1200" s="53" t="s">
        <v>1821</v>
      </c>
      <c r="S1200" s="53" t="s">
        <v>1922</v>
      </c>
      <c r="T1200" s="53" t="s">
        <v>1923</v>
      </c>
      <c r="U1200" s="53" t="s">
        <v>1824</v>
      </c>
      <c r="V1200" s="53" t="s">
        <v>1825</v>
      </c>
      <c r="W1200" s="53" t="s">
        <v>1856</v>
      </c>
      <c r="X1200" s="53" t="s">
        <v>1857</v>
      </c>
      <c r="Y1200" s="53" t="s">
        <v>1827</v>
      </c>
      <c r="Z1200" s="53">
        <v>2214.5700000000002</v>
      </c>
      <c r="AA1200" s="53">
        <v>2214.5700000000002</v>
      </c>
      <c r="AB1200" s="53">
        <v>0</v>
      </c>
      <c r="AC1200" s="53">
        <v>2214.5700000000002</v>
      </c>
      <c r="AD1200" s="53">
        <v>0</v>
      </c>
      <c r="AE1200" s="53">
        <v>0</v>
      </c>
      <c r="AF1200" s="53" t="s">
        <v>1828</v>
      </c>
      <c r="AG1200" s="53" t="s">
        <v>1904</v>
      </c>
      <c r="AH1200" s="53" t="s">
        <v>1905</v>
      </c>
      <c r="AI1200" s="53" t="s">
        <v>1829</v>
      </c>
      <c r="AJ1200" s="53" t="s">
        <v>1824</v>
      </c>
      <c r="AK1200" s="53" t="s">
        <v>496</v>
      </c>
      <c r="AL1200" s="53" t="s">
        <v>1830</v>
      </c>
      <c r="AM1200" s="53" t="s">
        <v>1831</v>
      </c>
      <c r="AN1200" s="53" t="s">
        <v>220</v>
      </c>
      <c r="AO1200" s="53" t="s">
        <v>483</v>
      </c>
    </row>
    <row r="1201" spans="1:41" x14ac:dyDescent="0.25">
      <c r="A1201" s="53" t="s">
        <v>16</v>
      </c>
      <c r="B1201" s="53" t="s">
        <v>1984</v>
      </c>
      <c r="C1201" s="53" t="s">
        <v>1985</v>
      </c>
      <c r="D1201" s="53" t="s">
        <v>1903</v>
      </c>
      <c r="E1201" s="53" t="s">
        <v>220</v>
      </c>
      <c r="F1201" s="53" t="s">
        <v>775</v>
      </c>
      <c r="G1201" s="53" t="s">
        <v>1813</v>
      </c>
      <c r="H1201" s="53" t="s">
        <v>775</v>
      </c>
      <c r="I1201" s="53" t="s">
        <v>1813</v>
      </c>
      <c r="J1201" s="53" t="s">
        <v>1904</v>
      </c>
      <c r="K1201" s="53" t="s">
        <v>1905</v>
      </c>
      <c r="L1201" s="53" t="s">
        <v>1926</v>
      </c>
      <c r="M1201" s="53" t="s">
        <v>1816</v>
      </c>
      <c r="N1201" s="53" t="s">
        <v>1817</v>
      </c>
      <c r="O1201" s="53" t="s">
        <v>1818</v>
      </c>
      <c r="P1201" s="53" t="s">
        <v>1819</v>
      </c>
      <c r="Q1201" s="53" t="s">
        <v>1820</v>
      </c>
      <c r="R1201" s="53" t="s">
        <v>1821</v>
      </c>
      <c r="S1201" s="53" t="s">
        <v>1986</v>
      </c>
      <c r="T1201" s="53" t="s">
        <v>1987</v>
      </c>
      <c r="U1201" s="53" t="s">
        <v>1824</v>
      </c>
      <c r="V1201" s="53" t="s">
        <v>1825</v>
      </c>
      <c r="W1201" s="53" t="s">
        <v>1826</v>
      </c>
      <c r="X1201" s="53" t="s">
        <v>1825</v>
      </c>
      <c r="Y1201" s="53" t="s">
        <v>1827</v>
      </c>
      <c r="Z1201" s="53">
        <v>124.37</v>
      </c>
      <c r="AA1201" s="53">
        <v>124.37</v>
      </c>
      <c r="AB1201" s="53">
        <v>0</v>
      </c>
      <c r="AC1201" s="53">
        <v>124.37</v>
      </c>
      <c r="AD1201" s="53">
        <v>0</v>
      </c>
      <c r="AE1201" s="53">
        <v>0</v>
      </c>
      <c r="AF1201" s="53" t="s">
        <v>1828</v>
      </c>
      <c r="AG1201" s="53" t="s">
        <v>1904</v>
      </c>
      <c r="AH1201" s="53" t="s">
        <v>1905</v>
      </c>
      <c r="AI1201" s="53" t="s">
        <v>1829</v>
      </c>
      <c r="AJ1201" s="53" t="s">
        <v>1824</v>
      </c>
      <c r="AK1201" s="53" t="s">
        <v>496</v>
      </c>
      <c r="AL1201" s="53" t="s">
        <v>1830</v>
      </c>
      <c r="AM1201" s="53" t="s">
        <v>1831</v>
      </c>
      <c r="AN1201" s="53" t="s">
        <v>220</v>
      </c>
      <c r="AO1201" s="53" t="s">
        <v>483</v>
      </c>
    </row>
    <row r="1202" spans="1:41" x14ac:dyDescent="0.25">
      <c r="A1202" s="53" t="s">
        <v>16</v>
      </c>
      <c r="B1202" s="53" t="s">
        <v>1984</v>
      </c>
      <c r="C1202" s="53" t="s">
        <v>1985</v>
      </c>
      <c r="D1202" s="53" t="s">
        <v>1903</v>
      </c>
      <c r="E1202" s="53" t="s">
        <v>220</v>
      </c>
      <c r="F1202" s="53" t="s">
        <v>775</v>
      </c>
      <c r="G1202" s="53" t="s">
        <v>1813</v>
      </c>
      <c r="H1202" s="53" t="s">
        <v>775</v>
      </c>
      <c r="I1202" s="53" t="s">
        <v>1813</v>
      </c>
      <c r="J1202" s="53" t="s">
        <v>1904</v>
      </c>
      <c r="K1202" s="53" t="s">
        <v>1905</v>
      </c>
      <c r="L1202" s="53" t="s">
        <v>1926</v>
      </c>
      <c r="M1202" s="53" t="s">
        <v>1816</v>
      </c>
      <c r="N1202" s="53" t="s">
        <v>1817</v>
      </c>
      <c r="O1202" s="53" t="s">
        <v>1818</v>
      </c>
      <c r="P1202" s="53" t="s">
        <v>1819</v>
      </c>
      <c r="Q1202" s="53" t="s">
        <v>1820</v>
      </c>
      <c r="R1202" s="53" t="s">
        <v>1821</v>
      </c>
      <c r="S1202" s="53" t="s">
        <v>1986</v>
      </c>
      <c r="T1202" s="53" t="s">
        <v>1987</v>
      </c>
      <c r="U1202" s="53" t="s">
        <v>1824</v>
      </c>
      <c r="V1202" s="53" t="s">
        <v>1825</v>
      </c>
      <c r="W1202" s="53" t="s">
        <v>1832</v>
      </c>
      <c r="X1202" s="53" t="s">
        <v>1825</v>
      </c>
      <c r="Y1202" s="53" t="s">
        <v>1827</v>
      </c>
      <c r="Z1202" s="53">
        <v>2027.53</v>
      </c>
      <c r="AA1202" s="53">
        <v>2027.53</v>
      </c>
      <c r="AB1202" s="53">
        <v>0</v>
      </c>
      <c r="AC1202" s="53">
        <v>2027.53</v>
      </c>
      <c r="AD1202" s="53">
        <v>0</v>
      </c>
      <c r="AE1202" s="53">
        <v>0</v>
      </c>
      <c r="AF1202" s="53" t="s">
        <v>1828</v>
      </c>
      <c r="AG1202" s="53" t="s">
        <v>1904</v>
      </c>
      <c r="AH1202" s="53" t="s">
        <v>1905</v>
      </c>
      <c r="AI1202" s="53" t="s">
        <v>1829</v>
      </c>
      <c r="AJ1202" s="53" t="s">
        <v>1824</v>
      </c>
      <c r="AK1202" s="53" t="s">
        <v>496</v>
      </c>
      <c r="AL1202" s="53" t="s">
        <v>1830</v>
      </c>
      <c r="AM1202" s="53" t="s">
        <v>1831</v>
      </c>
      <c r="AN1202" s="53" t="s">
        <v>220</v>
      </c>
      <c r="AO1202" s="53" t="s">
        <v>483</v>
      </c>
    </row>
    <row r="1203" spans="1:41" x14ac:dyDescent="0.25">
      <c r="A1203" s="53" t="s">
        <v>16</v>
      </c>
      <c r="B1203" s="53" t="s">
        <v>1984</v>
      </c>
      <c r="C1203" s="53" t="s">
        <v>1985</v>
      </c>
      <c r="D1203" s="53" t="s">
        <v>1903</v>
      </c>
      <c r="E1203" s="53" t="s">
        <v>220</v>
      </c>
      <c r="F1203" s="53" t="s">
        <v>775</v>
      </c>
      <c r="G1203" s="53" t="s">
        <v>1813</v>
      </c>
      <c r="H1203" s="53" t="s">
        <v>775</v>
      </c>
      <c r="I1203" s="53" t="s">
        <v>1813</v>
      </c>
      <c r="J1203" s="53" t="s">
        <v>1904</v>
      </c>
      <c r="K1203" s="53" t="s">
        <v>1905</v>
      </c>
      <c r="L1203" s="53" t="s">
        <v>1926</v>
      </c>
      <c r="M1203" s="53" t="s">
        <v>1816</v>
      </c>
      <c r="N1203" s="53" t="s">
        <v>1817</v>
      </c>
      <c r="O1203" s="53" t="s">
        <v>1818</v>
      </c>
      <c r="P1203" s="53" t="s">
        <v>1819</v>
      </c>
      <c r="Q1203" s="53" t="s">
        <v>1820</v>
      </c>
      <c r="R1203" s="53" t="s">
        <v>1821</v>
      </c>
      <c r="S1203" s="53" t="s">
        <v>1986</v>
      </c>
      <c r="T1203" s="53" t="s">
        <v>1987</v>
      </c>
      <c r="U1203" s="53" t="s">
        <v>1824</v>
      </c>
      <c r="V1203" s="53" t="s">
        <v>1825</v>
      </c>
      <c r="W1203" s="53" t="s">
        <v>1833</v>
      </c>
      <c r="X1203" s="53" t="s">
        <v>1835</v>
      </c>
      <c r="Y1203" s="53" t="s">
        <v>1827</v>
      </c>
      <c r="Z1203" s="53">
        <v>656.48</v>
      </c>
      <c r="AA1203" s="53">
        <v>656.48</v>
      </c>
      <c r="AB1203" s="53">
        <v>0</v>
      </c>
      <c r="AC1203" s="53">
        <v>656.48</v>
      </c>
      <c r="AD1203" s="53">
        <v>0</v>
      </c>
      <c r="AE1203" s="53">
        <v>0</v>
      </c>
      <c r="AF1203" s="53" t="s">
        <v>1828</v>
      </c>
      <c r="AG1203" s="53" t="s">
        <v>1904</v>
      </c>
      <c r="AH1203" s="53" t="s">
        <v>1905</v>
      </c>
      <c r="AI1203" s="53" t="s">
        <v>1829</v>
      </c>
      <c r="AJ1203" s="53" t="s">
        <v>1824</v>
      </c>
      <c r="AK1203" s="53" t="s">
        <v>496</v>
      </c>
      <c r="AL1203" s="53" t="s">
        <v>1830</v>
      </c>
      <c r="AM1203" s="53" t="s">
        <v>1831</v>
      </c>
      <c r="AN1203" s="53" t="s">
        <v>220</v>
      </c>
      <c r="AO1203" s="53" t="s">
        <v>483</v>
      </c>
    </row>
    <row r="1204" spans="1:41" x14ac:dyDescent="0.25">
      <c r="A1204" s="53" t="s">
        <v>16</v>
      </c>
      <c r="B1204" s="53" t="s">
        <v>1984</v>
      </c>
      <c r="C1204" s="53" t="s">
        <v>1985</v>
      </c>
      <c r="D1204" s="53" t="s">
        <v>1903</v>
      </c>
      <c r="E1204" s="53" t="s">
        <v>220</v>
      </c>
      <c r="F1204" s="53" t="s">
        <v>775</v>
      </c>
      <c r="G1204" s="53" t="s">
        <v>1813</v>
      </c>
      <c r="H1204" s="53" t="s">
        <v>775</v>
      </c>
      <c r="I1204" s="53" t="s">
        <v>1813</v>
      </c>
      <c r="J1204" s="53" t="s">
        <v>1904</v>
      </c>
      <c r="K1204" s="53" t="s">
        <v>1905</v>
      </c>
      <c r="L1204" s="53" t="s">
        <v>1926</v>
      </c>
      <c r="M1204" s="53" t="s">
        <v>1816</v>
      </c>
      <c r="N1204" s="53" t="s">
        <v>1817</v>
      </c>
      <c r="O1204" s="53" t="s">
        <v>1818</v>
      </c>
      <c r="P1204" s="53" t="s">
        <v>1819</v>
      </c>
      <c r="Q1204" s="53" t="s">
        <v>1820</v>
      </c>
      <c r="R1204" s="53" t="s">
        <v>1821</v>
      </c>
      <c r="S1204" s="53" t="s">
        <v>1986</v>
      </c>
      <c r="T1204" s="53" t="s">
        <v>1987</v>
      </c>
      <c r="U1204" s="53" t="s">
        <v>1824</v>
      </c>
      <c r="V1204" s="53" t="s">
        <v>1825</v>
      </c>
      <c r="W1204" s="53" t="s">
        <v>1838</v>
      </c>
      <c r="X1204" s="53" t="s">
        <v>1825</v>
      </c>
      <c r="Y1204" s="53" t="s">
        <v>1827</v>
      </c>
      <c r="Z1204" s="53">
        <v>81.66</v>
      </c>
      <c r="AA1204" s="53">
        <v>81.66</v>
      </c>
      <c r="AB1204" s="53">
        <v>0</v>
      </c>
      <c r="AC1204" s="53">
        <v>81.66</v>
      </c>
      <c r="AD1204" s="53">
        <v>0</v>
      </c>
      <c r="AE1204" s="53">
        <v>0</v>
      </c>
      <c r="AF1204" s="53" t="s">
        <v>1828</v>
      </c>
      <c r="AG1204" s="53" t="s">
        <v>1904</v>
      </c>
      <c r="AH1204" s="53" t="s">
        <v>1905</v>
      </c>
      <c r="AI1204" s="53" t="s">
        <v>1829</v>
      </c>
      <c r="AJ1204" s="53" t="s">
        <v>1824</v>
      </c>
      <c r="AK1204" s="53" t="s">
        <v>496</v>
      </c>
      <c r="AL1204" s="53" t="s">
        <v>1830</v>
      </c>
      <c r="AM1204" s="53" t="s">
        <v>1831</v>
      </c>
      <c r="AN1204" s="53" t="s">
        <v>220</v>
      </c>
      <c r="AO1204" s="53" t="s">
        <v>483</v>
      </c>
    </row>
    <row r="1205" spans="1:41" x14ac:dyDescent="0.25">
      <c r="A1205" s="53" t="s">
        <v>16</v>
      </c>
      <c r="B1205" s="53" t="s">
        <v>1924</v>
      </c>
      <c r="C1205" s="53" t="s">
        <v>1925</v>
      </c>
      <c r="D1205" s="53" t="s">
        <v>1903</v>
      </c>
      <c r="E1205" s="53" t="s">
        <v>220</v>
      </c>
      <c r="F1205" s="53" t="s">
        <v>775</v>
      </c>
      <c r="G1205" s="53" t="s">
        <v>1813</v>
      </c>
      <c r="H1205" s="53" t="s">
        <v>775</v>
      </c>
      <c r="I1205" s="53" t="s">
        <v>1813</v>
      </c>
      <c r="J1205" s="53" t="s">
        <v>1904</v>
      </c>
      <c r="K1205" s="53" t="s">
        <v>1905</v>
      </c>
      <c r="L1205" s="53" t="s">
        <v>1926</v>
      </c>
      <c r="M1205" s="53" t="s">
        <v>1816</v>
      </c>
      <c r="N1205" s="53" t="s">
        <v>1817</v>
      </c>
      <c r="O1205" s="53" t="s">
        <v>1818</v>
      </c>
      <c r="P1205" s="53" t="s">
        <v>1819</v>
      </c>
      <c r="Q1205" s="53" t="s">
        <v>1820</v>
      </c>
      <c r="R1205" s="53" t="s">
        <v>1821</v>
      </c>
      <c r="S1205" s="53" t="s">
        <v>1927</v>
      </c>
      <c r="T1205" s="53" t="s">
        <v>1928</v>
      </c>
      <c r="U1205" s="53" t="s">
        <v>1824</v>
      </c>
      <c r="V1205" s="53" t="s">
        <v>1825</v>
      </c>
      <c r="W1205" s="53" t="s">
        <v>1856</v>
      </c>
      <c r="X1205" s="53" t="s">
        <v>1857</v>
      </c>
      <c r="Y1205" s="53" t="s">
        <v>1827</v>
      </c>
      <c r="Z1205" s="53">
        <v>1068.25</v>
      </c>
      <c r="AA1205" s="53">
        <v>1068.25</v>
      </c>
      <c r="AB1205" s="53">
        <v>0</v>
      </c>
      <c r="AC1205" s="53">
        <v>1068.25</v>
      </c>
      <c r="AD1205" s="53">
        <v>0</v>
      </c>
      <c r="AE1205" s="53">
        <v>0</v>
      </c>
      <c r="AF1205" s="53" t="s">
        <v>1828</v>
      </c>
      <c r="AG1205" s="53" t="s">
        <v>1904</v>
      </c>
      <c r="AH1205" s="53" t="s">
        <v>1905</v>
      </c>
      <c r="AI1205" s="53" t="s">
        <v>1829</v>
      </c>
      <c r="AJ1205" s="53" t="s">
        <v>1824</v>
      </c>
      <c r="AK1205" s="53" t="s">
        <v>496</v>
      </c>
      <c r="AL1205" s="53" t="s">
        <v>1830</v>
      </c>
      <c r="AM1205" s="53" t="s">
        <v>1831</v>
      </c>
      <c r="AN1205" s="53" t="s">
        <v>220</v>
      </c>
      <c r="AO1205" s="53" t="s">
        <v>483</v>
      </c>
    </row>
    <row r="1206" spans="1:41" x14ac:dyDescent="0.25">
      <c r="A1206" s="53" t="s">
        <v>16</v>
      </c>
      <c r="B1206" s="53" t="s">
        <v>1972</v>
      </c>
      <c r="C1206" s="53" t="s">
        <v>1973</v>
      </c>
      <c r="D1206" s="53" t="s">
        <v>1889</v>
      </c>
      <c r="E1206" s="53" t="s">
        <v>1890</v>
      </c>
      <c r="F1206" s="53" t="s">
        <v>775</v>
      </c>
      <c r="G1206" s="53" t="s">
        <v>1813</v>
      </c>
      <c r="H1206" s="53" t="s">
        <v>775</v>
      </c>
      <c r="I1206" s="53" t="s">
        <v>1813</v>
      </c>
      <c r="J1206" s="53" t="s">
        <v>1891</v>
      </c>
      <c r="K1206" s="53" t="s">
        <v>1988</v>
      </c>
      <c r="L1206" s="53" t="s">
        <v>1974</v>
      </c>
      <c r="M1206" s="53" t="s">
        <v>1816</v>
      </c>
      <c r="N1206" s="53" t="s">
        <v>1817</v>
      </c>
      <c r="O1206" s="53" t="s">
        <v>1818</v>
      </c>
      <c r="P1206" s="53" t="s">
        <v>1819</v>
      </c>
      <c r="Q1206" s="53" t="s">
        <v>1820</v>
      </c>
      <c r="R1206" s="53" t="s">
        <v>1821</v>
      </c>
      <c r="S1206" s="53" t="s">
        <v>1975</v>
      </c>
      <c r="T1206" s="53" t="s">
        <v>1976</v>
      </c>
      <c r="U1206" s="53" t="s">
        <v>1824</v>
      </c>
      <c r="V1206" s="53" t="s">
        <v>1825</v>
      </c>
      <c r="W1206" s="53" t="s">
        <v>1832</v>
      </c>
      <c r="X1206" s="53" t="s">
        <v>1825</v>
      </c>
      <c r="Y1206" s="53" t="s">
        <v>1827</v>
      </c>
      <c r="Z1206" s="53">
        <v>7239.97</v>
      </c>
      <c r="AA1206" s="53">
        <v>7239.97</v>
      </c>
      <c r="AB1206" s="53">
        <v>0</v>
      </c>
      <c r="AC1206" s="53">
        <v>7239.97</v>
      </c>
      <c r="AD1206" s="53">
        <v>0</v>
      </c>
      <c r="AE1206" s="53">
        <v>0</v>
      </c>
      <c r="AF1206" s="53" t="s">
        <v>1828</v>
      </c>
      <c r="AG1206" s="53" t="s">
        <v>1891</v>
      </c>
      <c r="AH1206" s="53" t="s">
        <v>1892</v>
      </c>
      <c r="AI1206" s="53" t="s">
        <v>1829</v>
      </c>
      <c r="AJ1206" s="53" t="s">
        <v>1824</v>
      </c>
      <c r="AK1206" s="53" t="s">
        <v>496</v>
      </c>
      <c r="AL1206" s="53" t="s">
        <v>1830</v>
      </c>
      <c r="AM1206" s="53" t="s">
        <v>1831</v>
      </c>
      <c r="AN1206" s="53" t="s">
        <v>1769</v>
      </c>
      <c r="AO1206" s="53" t="s">
        <v>641</v>
      </c>
    </row>
    <row r="1207" spans="1:41" x14ac:dyDescent="0.25">
      <c r="A1207" s="53" t="s">
        <v>16</v>
      </c>
      <c r="B1207" s="53" t="s">
        <v>1972</v>
      </c>
      <c r="C1207" s="53" t="s">
        <v>1973</v>
      </c>
      <c r="D1207" s="53" t="s">
        <v>1889</v>
      </c>
      <c r="E1207" s="53" t="s">
        <v>1890</v>
      </c>
      <c r="F1207" s="53" t="s">
        <v>775</v>
      </c>
      <c r="G1207" s="53" t="s">
        <v>1813</v>
      </c>
      <c r="H1207" s="53" t="s">
        <v>775</v>
      </c>
      <c r="I1207" s="53" t="s">
        <v>1813</v>
      </c>
      <c r="J1207" s="53" t="s">
        <v>1891</v>
      </c>
      <c r="K1207" s="53" t="s">
        <v>1988</v>
      </c>
      <c r="L1207" s="53" t="s">
        <v>1974</v>
      </c>
      <c r="M1207" s="53" t="s">
        <v>1816</v>
      </c>
      <c r="N1207" s="53" t="s">
        <v>1817</v>
      </c>
      <c r="O1207" s="53" t="s">
        <v>1818</v>
      </c>
      <c r="P1207" s="53" t="s">
        <v>1819</v>
      </c>
      <c r="Q1207" s="53" t="s">
        <v>1820</v>
      </c>
      <c r="R1207" s="53" t="s">
        <v>1821</v>
      </c>
      <c r="S1207" s="53" t="s">
        <v>1975</v>
      </c>
      <c r="T1207" s="53" t="s">
        <v>1976</v>
      </c>
      <c r="U1207" s="53" t="s">
        <v>1824</v>
      </c>
      <c r="V1207" s="53" t="s">
        <v>1825</v>
      </c>
      <c r="W1207" s="53" t="s">
        <v>1833</v>
      </c>
      <c r="X1207" s="53" t="s">
        <v>1835</v>
      </c>
      <c r="Y1207" s="53" t="s">
        <v>1827</v>
      </c>
      <c r="Z1207" s="53">
        <v>19.239999999999998</v>
      </c>
      <c r="AA1207" s="53">
        <v>19.239999999999998</v>
      </c>
      <c r="AB1207" s="53">
        <v>0</v>
      </c>
      <c r="AC1207" s="53">
        <v>19.239999999999998</v>
      </c>
      <c r="AD1207" s="53">
        <v>0</v>
      </c>
      <c r="AE1207" s="53">
        <v>0</v>
      </c>
      <c r="AF1207" s="53" t="s">
        <v>1828</v>
      </c>
      <c r="AG1207" s="53" t="s">
        <v>1891</v>
      </c>
      <c r="AH1207" s="53" t="s">
        <v>1892</v>
      </c>
      <c r="AI1207" s="53" t="s">
        <v>1829</v>
      </c>
      <c r="AJ1207" s="53" t="s">
        <v>1824</v>
      </c>
      <c r="AK1207" s="53" t="s">
        <v>496</v>
      </c>
      <c r="AL1207" s="53" t="s">
        <v>1830</v>
      </c>
      <c r="AM1207" s="53" t="s">
        <v>1831</v>
      </c>
      <c r="AN1207" s="53" t="s">
        <v>1769</v>
      </c>
      <c r="AO1207" s="53" t="s">
        <v>641</v>
      </c>
    </row>
    <row r="1208" spans="1:41" x14ac:dyDescent="0.25">
      <c r="A1208" s="53" t="s">
        <v>16</v>
      </c>
      <c r="B1208" s="53" t="s">
        <v>2016</v>
      </c>
      <c r="C1208" s="53" t="s">
        <v>2017</v>
      </c>
      <c r="D1208" s="53" t="s">
        <v>1991</v>
      </c>
      <c r="E1208" s="53" t="s">
        <v>1992</v>
      </c>
      <c r="F1208" s="53" t="s">
        <v>775</v>
      </c>
      <c r="G1208" s="53" t="s">
        <v>1813</v>
      </c>
      <c r="H1208" s="53" t="s">
        <v>775</v>
      </c>
      <c r="I1208" s="53" t="s">
        <v>1813</v>
      </c>
      <c r="J1208" s="53" t="s">
        <v>1891</v>
      </c>
      <c r="K1208" s="53" t="s">
        <v>1892</v>
      </c>
      <c r="L1208" s="53" t="s">
        <v>2018</v>
      </c>
      <c r="M1208" s="53" t="s">
        <v>1816</v>
      </c>
      <c r="N1208" s="53" t="s">
        <v>1817</v>
      </c>
      <c r="O1208" s="53" t="s">
        <v>1818</v>
      </c>
      <c r="P1208" s="53" t="s">
        <v>1819</v>
      </c>
      <c r="Q1208" s="53" t="s">
        <v>1820</v>
      </c>
      <c r="R1208" s="53" t="s">
        <v>1821</v>
      </c>
      <c r="S1208" s="53" t="s">
        <v>2019</v>
      </c>
      <c r="T1208" s="53" t="s">
        <v>2020</v>
      </c>
      <c r="U1208" s="53" t="s">
        <v>1824</v>
      </c>
      <c r="V1208" s="53" t="s">
        <v>1825</v>
      </c>
      <c r="W1208" s="53" t="s">
        <v>1832</v>
      </c>
      <c r="X1208" s="53" t="s">
        <v>1825</v>
      </c>
      <c r="Y1208" s="53" t="s">
        <v>1827</v>
      </c>
      <c r="Z1208" s="53">
        <v>4999.6499999999996</v>
      </c>
      <c r="AA1208" s="53">
        <v>4999.6499999999996</v>
      </c>
      <c r="AB1208" s="53">
        <v>0</v>
      </c>
      <c r="AC1208" s="53">
        <v>4999.6499999999996</v>
      </c>
      <c r="AD1208" s="53">
        <v>0</v>
      </c>
      <c r="AE1208" s="53">
        <v>0</v>
      </c>
      <c r="AF1208" s="53" t="s">
        <v>1828</v>
      </c>
      <c r="AG1208" s="53" t="s">
        <v>1891</v>
      </c>
      <c r="AH1208" s="53" t="s">
        <v>1892</v>
      </c>
      <c r="AI1208" s="53" t="s">
        <v>1829</v>
      </c>
      <c r="AJ1208" s="53" t="s">
        <v>1824</v>
      </c>
      <c r="AK1208" s="53" t="s">
        <v>496</v>
      </c>
      <c r="AL1208" s="53" t="s">
        <v>1830</v>
      </c>
      <c r="AM1208" s="53" t="s">
        <v>1831</v>
      </c>
      <c r="AN1208" s="53" t="s">
        <v>1769</v>
      </c>
      <c r="AO1208" s="53" t="s">
        <v>641</v>
      </c>
    </row>
    <row r="1209" spans="1:41" x14ac:dyDescent="0.25">
      <c r="A1209" s="53" t="s">
        <v>16</v>
      </c>
      <c r="B1209" s="53" t="s">
        <v>2016</v>
      </c>
      <c r="C1209" s="53" t="s">
        <v>2017</v>
      </c>
      <c r="D1209" s="53" t="s">
        <v>1991</v>
      </c>
      <c r="E1209" s="53" t="s">
        <v>1992</v>
      </c>
      <c r="F1209" s="53" t="s">
        <v>775</v>
      </c>
      <c r="G1209" s="53" t="s">
        <v>1813</v>
      </c>
      <c r="H1209" s="53" t="s">
        <v>775</v>
      </c>
      <c r="I1209" s="53" t="s">
        <v>1813</v>
      </c>
      <c r="J1209" s="53" t="s">
        <v>1891</v>
      </c>
      <c r="K1209" s="53" t="s">
        <v>1892</v>
      </c>
      <c r="L1209" s="53" t="s">
        <v>2018</v>
      </c>
      <c r="M1209" s="53" t="s">
        <v>1816</v>
      </c>
      <c r="N1209" s="53" t="s">
        <v>1817</v>
      </c>
      <c r="O1209" s="53" t="s">
        <v>1818</v>
      </c>
      <c r="P1209" s="53" t="s">
        <v>1819</v>
      </c>
      <c r="Q1209" s="53" t="s">
        <v>1820</v>
      </c>
      <c r="R1209" s="53" t="s">
        <v>1821</v>
      </c>
      <c r="S1209" s="53" t="s">
        <v>2019</v>
      </c>
      <c r="T1209" s="53" t="s">
        <v>2020</v>
      </c>
      <c r="U1209" s="53" t="s">
        <v>1824</v>
      </c>
      <c r="V1209" s="53" t="s">
        <v>1825</v>
      </c>
      <c r="W1209" s="53" t="s">
        <v>1833</v>
      </c>
      <c r="X1209" s="53" t="s">
        <v>1835</v>
      </c>
      <c r="Y1209" s="53" t="s">
        <v>1827</v>
      </c>
      <c r="Z1209" s="53">
        <v>0.35</v>
      </c>
      <c r="AA1209" s="53">
        <v>0.35</v>
      </c>
      <c r="AB1209" s="53">
        <v>0</v>
      </c>
      <c r="AC1209" s="53">
        <v>0.35</v>
      </c>
      <c r="AD1209" s="53">
        <v>0</v>
      </c>
      <c r="AE1209" s="53">
        <v>0</v>
      </c>
      <c r="AF1209" s="53" t="s">
        <v>1828</v>
      </c>
      <c r="AG1209" s="53" t="s">
        <v>1891</v>
      </c>
      <c r="AH1209" s="53" t="s">
        <v>1892</v>
      </c>
      <c r="AI1209" s="53" t="s">
        <v>1829</v>
      </c>
      <c r="AJ1209" s="53" t="s">
        <v>1824</v>
      </c>
      <c r="AK1209" s="53" t="s">
        <v>496</v>
      </c>
      <c r="AL1209" s="53" t="s">
        <v>1830</v>
      </c>
      <c r="AM1209" s="53" t="s">
        <v>1831</v>
      </c>
      <c r="AN1209" s="53" t="s">
        <v>1769</v>
      </c>
      <c r="AO1209" s="53" t="s">
        <v>641</v>
      </c>
    </row>
    <row r="1210" spans="1:41" x14ac:dyDescent="0.25">
      <c r="A1210" s="53" t="s">
        <v>16</v>
      </c>
      <c r="B1210" s="53" t="s">
        <v>2021</v>
      </c>
      <c r="C1210" s="53" t="s">
        <v>2022</v>
      </c>
      <c r="D1210" s="53" t="s">
        <v>1991</v>
      </c>
      <c r="E1210" s="53" t="s">
        <v>1992</v>
      </c>
      <c r="F1210" s="53" t="s">
        <v>775</v>
      </c>
      <c r="G1210" s="53" t="s">
        <v>1813</v>
      </c>
      <c r="H1210" s="53" t="s">
        <v>775</v>
      </c>
      <c r="I1210" s="53" t="s">
        <v>1813</v>
      </c>
      <c r="J1210" s="53" t="s">
        <v>1891</v>
      </c>
      <c r="K1210" s="53" t="s">
        <v>1892</v>
      </c>
      <c r="L1210" s="53" t="s">
        <v>2023</v>
      </c>
      <c r="M1210" s="53" t="s">
        <v>1816</v>
      </c>
      <c r="N1210" s="53" t="s">
        <v>1817</v>
      </c>
      <c r="O1210" s="53" t="s">
        <v>1818</v>
      </c>
      <c r="P1210" s="53" t="s">
        <v>1819</v>
      </c>
      <c r="Q1210" s="53" t="s">
        <v>1820</v>
      </c>
      <c r="R1210" s="53" t="s">
        <v>1821</v>
      </c>
      <c r="S1210" s="53" t="s">
        <v>2024</v>
      </c>
      <c r="T1210" s="53" t="s">
        <v>2025</v>
      </c>
      <c r="U1210" s="53" t="s">
        <v>1824</v>
      </c>
      <c r="V1210" s="53" t="s">
        <v>1825</v>
      </c>
      <c r="W1210" s="53" t="s">
        <v>1832</v>
      </c>
      <c r="X1210" s="53" t="s">
        <v>1825</v>
      </c>
      <c r="Y1210" s="53" t="s">
        <v>1827</v>
      </c>
      <c r="Z1210" s="53">
        <v>619.75</v>
      </c>
      <c r="AA1210" s="53">
        <v>619.75</v>
      </c>
      <c r="AB1210" s="53">
        <v>0</v>
      </c>
      <c r="AC1210" s="53">
        <v>619.75</v>
      </c>
      <c r="AD1210" s="53">
        <v>0</v>
      </c>
      <c r="AE1210" s="53">
        <v>0</v>
      </c>
      <c r="AF1210" s="53" t="s">
        <v>1828</v>
      </c>
      <c r="AG1210" s="53" t="s">
        <v>1891</v>
      </c>
      <c r="AH1210" s="53" t="s">
        <v>1892</v>
      </c>
      <c r="AI1210" s="53" t="s">
        <v>1829</v>
      </c>
      <c r="AJ1210" s="53" t="s">
        <v>1824</v>
      </c>
      <c r="AK1210" s="53" t="s">
        <v>496</v>
      </c>
      <c r="AL1210" s="53" t="s">
        <v>1830</v>
      </c>
      <c r="AM1210" s="53" t="s">
        <v>1831</v>
      </c>
      <c r="AN1210" s="53" t="s">
        <v>1769</v>
      </c>
      <c r="AO1210" s="53" t="s">
        <v>641</v>
      </c>
    </row>
    <row r="1211" spans="1:41" x14ac:dyDescent="0.25">
      <c r="A1211" s="53" t="s">
        <v>16</v>
      </c>
      <c r="B1211" s="53" t="s">
        <v>2021</v>
      </c>
      <c r="C1211" s="53" t="s">
        <v>2022</v>
      </c>
      <c r="D1211" s="53" t="s">
        <v>1991</v>
      </c>
      <c r="E1211" s="53" t="s">
        <v>1992</v>
      </c>
      <c r="F1211" s="53" t="s">
        <v>775</v>
      </c>
      <c r="G1211" s="53" t="s">
        <v>1813</v>
      </c>
      <c r="H1211" s="53" t="s">
        <v>775</v>
      </c>
      <c r="I1211" s="53" t="s">
        <v>1813</v>
      </c>
      <c r="J1211" s="53" t="s">
        <v>1891</v>
      </c>
      <c r="K1211" s="53" t="s">
        <v>1892</v>
      </c>
      <c r="L1211" s="53" t="s">
        <v>2023</v>
      </c>
      <c r="M1211" s="53" t="s">
        <v>1816</v>
      </c>
      <c r="N1211" s="53" t="s">
        <v>1817</v>
      </c>
      <c r="O1211" s="53" t="s">
        <v>1818</v>
      </c>
      <c r="P1211" s="53" t="s">
        <v>1819</v>
      </c>
      <c r="Q1211" s="53" t="s">
        <v>1820</v>
      </c>
      <c r="R1211" s="53" t="s">
        <v>1821</v>
      </c>
      <c r="S1211" s="53" t="s">
        <v>2024</v>
      </c>
      <c r="T1211" s="53" t="s">
        <v>2025</v>
      </c>
      <c r="U1211" s="53" t="s">
        <v>1824</v>
      </c>
      <c r="V1211" s="53" t="s">
        <v>1825</v>
      </c>
      <c r="W1211" s="53" t="s">
        <v>1833</v>
      </c>
      <c r="X1211" s="53" t="s">
        <v>1835</v>
      </c>
      <c r="Y1211" s="53" t="s">
        <v>1827</v>
      </c>
      <c r="Z1211" s="53">
        <v>1.1000000000000001</v>
      </c>
      <c r="AA1211" s="53">
        <v>1.1000000000000001</v>
      </c>
      <c r="AB1211" s="53">
        <v>0</v>
      </c>
      <c r="AC1211" s="53">
        <v>1.1000000000000001</v>
      </c>
      <c r="AD1211" s="53">
        <v>0</v>
      </c>
      <c r="AE1211" s="53">
        <v>0</v>
      </c>
      <c r="AF1211" s="53" t="s">
        <v>1828</v>
      </c>
      <c r="AG1211" s="53" t="s">
        <v>1891</v>
      </c>
      <c r="AH1211" s="53" t="s">
        <v>1892</v>
      </c>
      <c r="AI1211" s="53" t="s">
        <v>1829</v>
      </c>
      <c r="AJ1211" s="53" t="s">
        <v>1824</v>
      </c>
      <c r="AK1211" s="53" t="s">
        <v>496</v>
      </c>
      <c r="AL1211" s="53" t="s">
        <v>1830</v>
      </c>
      <c r="AM1211" s="53" t="s">
        <v>1831</v>
      </c>
      <c r="AN1211" s="53" t="s">
        <v>1769</v>
      </c>
      <c r="AO1211" s="53" t="s">
        <v>641</v>
      </c>
    </row>
    <row r="1212" spans="1:41" x14ac:dyDescent="0.25">
      <c r="A1212" s="53" t="s">
        <v>16</v>
      </c>
      <c r="B1212" s="53" t="s">
        <v>1929</v>
      </c>
      <c r="C1212" s="53" t="s">
        <v>1930</v>
      </c>
      <c r="D1212" s="53" t="s">
        <v>1931</v>
      </c>
      <c r="E1212" s="53" t="s">
        <v>1932</v>
      </c>
      <c r="F1212" s="53" t="s">
        <v>775</v>
      </c>
      <c r="G1212" s="53" t="s">
        <v>1813</v>
      </c>
      <c r="H1212" s="53" t="s">
        <v>775</v>
      </c>
      <c r="I1212" s="53" t="s">
        <v>1813</v>
      </c>
      <c r="J1212" s="53" t="s">
        <v>1891</v>
      </c>
      <c r="K1212" s="53" t="s">
        <v>1933</v>
      </c>
      <c r="L1212" s="53" t="s">
        <v>1934</v>
      </c>
      <c r="M1212" s="53" t="s">
        <v>1816</v>
      </c>
      <c r="N1212" s="53" t="s">
        <v>1817</v>
      </c>
      <c r="O1212" s="53" t="s">
        <v>1818</v>
      </c>
      <c r="P1212" s="53" t="s">
        <v>1819</v>
      </c>
      <c r="Q1212" s="53" t="s">
        <v>1820</v>
      </c>
      <c r="R1212" s="53" t="s">
        <v>1821</v>
      </c>
      <c r="S1212" s="53" t="s">
        <v>1965</v>
      </c>
      <c r="T1212" s="53" t="s">
        <v>1966</v>
      </c>
      <c r="U1212" s="53" t="s">
        <v>1824</v>
      </c>
      <c r="V1212" s="53" t="s">
        <v>1825</v>
      </c>
      <c r="W1212" s="53" t="s">
        <v>1856</v>
      </c>
      <c r="X1212" s="53" t="s">
        <v>1857</v>
      </c>
      <c r="Y1212" s="53" t="s">
        <v>1827</v>
      </c>
      <c r="Z1212" s="53">
        <v>0.11</v>
      </c>
      <c r="AA1212" s="53">
        <v>0.11</v>
      </c>
      <c r="AB1212" s="53">
        <v>0</v>
      </c>
      <c r="AC1212" s="53">
        <v>0.11</v>
      </c>
      <c r="AD1212" s="53">
        <v>0</v>
      </c>
      <c r="AE1212" s="53">
        <v>0</v>
      </c>
      <c r="AF1212" s="53" t="s">
        <v>1828</v>
      </c>
      <c r="AG1212" s="53" t="s">
        <v>1891</v>
      </c>
      <c r="AH1212" s="53" t="s">
        <v>1937</v>
      </c>
      <c r="AI1212" s="53" t="s">
        <v>1829</v>
      </c>
      <c r="AJ1212" s="53" t="s">
        <v>1824</v>
      </c>
      <c r="AK1212" s="53" t="s">
        <v>496</v>
      </c>
      <c r="AL1212" s="53" t="s">
        <v>1830</v>
      </c>
      <c r="AM1212" s="53" t="s">
        <v>1831</v>
      </c>
      <c r="AN1212" s="53" t="s">
        <v>1769</v>
      </c>
      <c r="AO1212" s="53" t="s">
        <v>641</v>
      </c>
    </row>
    <row r="1213" spans="1:41" x14ac:dyDescent="0.25">
      <c r="A1213" s="53" t="s">
        <v>16</v>
      </c>
      <c r="B1213" s="53" t="s">
        <v>1929</v>
      </c>
      <c r="C1213" s="53" t="s">
        <v>1930</v>
      </c>
      <c r="D1213" s="53" t="s">
        <v>1931</v>
      </c>
      <c r="E1213" s="53" t="s">
        <v>1932</v>
      </c>
      <c r="F1213" s="53" t="s">
        <v>775</v>
      </c>
      <c r="G1213" s="53" t="s">
        <v>1813</v>
      </c>
      <c r="H1213" s="53" t="s">
        <v>775</v>
      </c>
      <c r="I1213" s="53" t="s">
        <v>1813</v>
      </c>
      <c r="J1213" s="53" t="s">
        <v>1891</v>
      </c>
      <c r="K1213" s="53" t="s">
        <v>1933</v>
      </c>
      <c r="L1213" s="53" t="s">
        <v>1934</v>
      </c>
      <c r="M1213" s="53" t="s">
        <v>1816</v>
      </c>
      <c r="N1213" s="53" t="s">
        <v>1817</v>
      </c>
      <c r="O1213" s="53" t="s">
        <v>1818</v>
      </c>
      <c r="P1213" s="53" t="s">
        <v>1819</v>
      </c>
      <c r="Q1213" s="53" t="s">
        <v>1820</v>
      </c>
      <c r="R1213" s="53" t="s">
        <v>1821</v>
      </c>
      <c r="S1213" s="53" t="s">
        <v>1935</v>
      </c>
      <c r="T1213" s="53" t="s">
        <v>1936</v>
      </c>
      <c r="U1213" s="53" t="s">
        <v>1824</v>
      </c>
      <c r="V1213" s="53" t="s">
        <v>1825</v>
      </c>
      <c r="W1213" s="53" t="s">
        <v>1826</v>
      </c>
      <c r="X1213" s="53" t="s">
        <v>1825</v>
      </c>
      <c r="Y1213" s="53" t="s">
        <v>1827</v>
      </c>
      <c r="Z1213" s="53">
        <v>21.15</v>
      </c>
      <c r="AA1213" s="53">
        <v>21.15</v>
      </c>
      <c r="AB1213" s="53">
        <v>0</v>
      </c>
      <c r="AC1213" s="53">
        <v>21.15</v>
      </c>
      <c r="AD1213" s="53">
        <v>0</v>
      </c>
      <c r="AE1213" s="53">
        <v>0</v>
      </c>
      <c r="AF1213" s="53" t="s">
        <v>1828</v>
      </c>
      <c r="AG1213" s="53" t="s">
        <v>1891</v>
      </c>
      <c r="AH1213" s="53" t="s">
        <v>1937</v>
      </c>
      <c r="AI1213" s="53" t="s">
        <v>1829</v>
      </c>
      <c r="AJ1213" s="53" t="s">
        <v>1824</v>
      </c>
      <c r="AK1213" s="53" t="s">
        <v>496</v>
      </c>
      <c r="AL1213" s="53" t="s">
        <v>1830</v>
      </c>
      <c r="AM1213" s="53" t="s">
        <v>1831</v>
      </c>
      <c r="AN1213" s="53" t="s">
        <v>1769</v>
      </c>
      <c r="AO1213" s="53" t="s">
        <v>641</v>
      </c>
    </row>
    <row r="1214" spans="1:41" x14ac:dyDescent="0.25">
      <c r="A1214" s="53" t="s">
        <v>16</v>
      </c>
      <c r="B1214" s="53" t="s">
        <v>1929</v>
      </c>
      <c r="C1214" s="53" t="s">
        <v>1930</v>
      </c>
      <c r="D1214" s="53" t="s">
        <v>1931</v>
      </c>
      <c r="E1214" s="53" t="s">
        <v>1932</v>
      </c>
      <c r="F1214" s="53" t="s">
        <v>775</v>
      </c>
      <c r="G1214" s="53" t="s">
        <v>1813</v>
      </c>
      <c r="H1214" s="53" t="s">
        <v>775</v>
      </c>
      <c r="I1214" s="53" t="s">
        <v>1813</v>
      </c>
      <c r="J1214" s="53" t="s">
        <v>1891</v>
      </c>
      <c r="K1214" s="53" t="s">
        <v>1933</v>
      </c>
      <c r="L1214" s="53" t="s">
        <v>1934</v>
      </c>
      <c r="M1214" s="53" t="s">
        <v>1816</v>
      </c>
      <c r="N1214" s="53" t="s">
        <v>1817</v>
      </c>
      <c r="O1214" s="53" t="s">
        <v>1818</v>
      </c>
      <c r="P1214" s="53" t="s">
        <v>1819</v>
      </c>
      <c r="Q1214" s="53" t="s">
        <v>1820</v>
      </c>
      <c r="R1214" s="53" t="s">
        <v>1821</v>
      </c>
      <c r="S1214" s="53" t="s">
        <v>1935</v>
      </c>
      <c r="T1214" s="53" t="s">
        <v>1936</v>
      </c>
      <c r="U1214" s="53" t="s">
        <v>1824</v>
      </c>
      <c r="V1214" s="53" t="s">
        <v>1825</v>
      </c>
      <c r="W1214" s="53" t="s">
        <v>1832</v>
      </c>
      <c r="X1214" s="53" t="s">
        <v>1825</v>
      </c>
      <c r="Y1214" s="53" t="s">
        <v>1827</v>
      </c>
      <c r="Z1214" s="53">
        <v>31.03</v>
      </c>
      <c r="AA1214" s="53">
        <v>31.03</v>
      </c>
      <c r="AB1214" s="53">
        <v>0</v>
      </c>
      <c r="AC1214" s="53">
        <v>31.03</v>
      </c>
      <c r="AD1214" s="53">
        <v>0</v>
      </c>
      <c r="AE1214" s="53">
        <v>0</v>
      </c>
      <c r="AF1214" s="53" t="s">
        <v>1828</v>
      </c>
      <c r="AG1214" s="53" t="s">
        <v>1891</v>
      </c>
      <c r="AH1214" s="53" t="s">
        <v>1937</v>
      </c>
      <c r="AI1214" s="53" t="s">
        <v>1829</v>
      </c>
      <c r="AJ1214" s="53" t="s">
        <v>1824</v>
      </c>
      <c r="AK1214" s="53" t="s">
        <v>496</v>
      </c>
      <c r="AL1214" s="53" t="s">
        <v>1830</v>
      </c>
      <c r="AM1214" s="53" t="s">
        <v>1831</v>
      </c>
      <c r="AN1214" s="53" t="s">
        <v>1769</v>
      </c>
      <c r="AO1214" s="53" t="s">
        <v>641</v>
      </c>
    </row>
    <row r="1215" spans="1:41" x14ac:dyDescent="0.25">
      <c r="A1215" s="53" t="s">
        <v>16</v>
      </c>
      <c r="B1215" s="53" t="s">
        <v>1929</v>
      </c>
      <c r="C1215" s="53" t="s">
        <v>1930</v>
      </c>
      <c r="D1215" s="53" t="s">
        <v>1931</v>
      </c>
      <c r="E1215" s="53" t="s">
        <v>1932</v>
      </c>
      <c r="F1215" s="53" t="s">
        <v>775</v>
      </c>
      <c r="G1215" s="53" t="s">
        <v>1813</v>
      </c>
      <c r="H1215" s="53" t="s">
        <v>775</v>
      </c>
      <c r="I1215" s="53" t="s">
        <v>1813</v>
      </c>
      <c r="J1215" s="53" t="s">
        <v>1891</v>
      </c>
      <c r="K1215" s="53" t="s">
        <v>1933</v>
      </c>
      <c r="L1215" s="53" t="s">
        <v>1934</v>
      </c>
      <c r="M1215" s="53" t="s">
        <v>1816</v>
      </c>
      <c r="N1215" s="53" t="s">
        <v>1817</v>
      </c>
      <c r="O1215" s="53" t="s">
        <v>1818</v>
      </c>
      <c r="P1215" s="53" t="s">
        <v>1819</v>
      </c>
      <c r="Q1215" s="53" t="s">
        <v>1820</v>
      </c>
      <c r="R1215" s="53" t="s">
        <v>1821</v>
      </c>
      <c r="S1215" s="53" t="s">
        <v>1935</v>
      </c>
      <c r="T1215" s="53" t="s">
        <v>1936</v>
      </c>
      <c r="U1215" s="53" t="s">
        <v>1824</v>
      </c>
      <c r="V1215" s="53" t="s">
        <v>1825</v>
      </c>
      <c r="W1215" s="53" t="s">
        <v>1833</v>
      </c>
      <c r="X1215" s="53" t="s">
        <v>1834</v>
      </c>
      <c r="Y1215" s="53" t="s">
        <v>1827</v>
      </c>
      <c r="Z1215" s="53">
        <v>3.54</v>
      </c>
      <c r="AA1215" s="53">
        <v>3.54</v>
      </c>
      <c r="AB1215" s="53">
        <v>0</v>
      </c>
      <c r="AC1215" s="53">
        <v>3.54</v>
      </c>
      <c r="AD1215" s="53">
        <v>0</v>
      </c>
      <c r="AE1215" s="53">
        <v>0</v>
      </c>
      <c r="AF1215" s="53" t="s">
        <v>1828</v>
      </c>
      <c r="AG1215" s="53" t="s">
        <v>1891</v>
      </c>
      <c r="AH1215" s="53" t="s">
        <v>1937</v>
      </c>
      <c r="AI1215" s="53" t="s">
        <v>1829</v>
      </c>
      <c r="AJ1215" s="53" t="s">
        <v>1824</v>
      </c>
      <c r="AK1215" s="53" t="s">
        <v>496</v>
      </c>
      <c r="AL1215" s="53" t="s">
        <v>1830</v>
      </c>
      <c r="AM1215" s="53" t="s">
        <v>1831</v>
      </c>
      <c r="AN1215" s="53" t="s">
        <v>1769</v>
      </c>
      <c r="AO1215" s="53" t="s">
        <v>641</v>
      </c>
    </row>
    <row r="1216" spans="1:41" x14ac:dyDescent="0.25">
      <c r="A1216" s="53" t="s">
        <v>16</v>
      </c>
      <c r="B1216" s="53" t="s">
        <v>1929</v>
      </c>
      <c r="C1216" s="53" t="s">
        <v>1930</v>
      </c>
      <c r="D1216" s="53" t="s">
        <v>1931</v>
      </c>
      <c r="E1216" s="53" t="s">
        <v>1932</v>
      </c>
      <c r="F1216" s="53" t="s">
        <v>775</v>
      </c>
      <c r="G1216" s="53" t="s">
        <v>1813</v>
      </c>
      <c r="H1216" s="53" t="s">
        <v>775</v>
      </c>
      <c r="I1216" s="53" t="s">
        <v>1813</v>
      </c>
      <c r="J1216" s="53" t="s">
        <v>1891</v>
      </c>
      <c r="K1216" s="53" t="s">
        <v>1933</v>
      </c>
      <c r="L1216" s="53" t="s">
        <v>1934</v>
      </c>
      <c r="M1216" s="53" t="s">
        <v>1816</v>
      </c>
      <c r="N1216" s="53" t="s">
        <v>1817</v>
      </c>
      <c r="O1216" s="53" t="s">
        <v>1818</v>
      </c>
      <c r="P1216" s="53" t="s">
        <v>1819</v>
      </c>
      <c r="Q1216" s="53" t="s">
        <v>1820</v>
      </c>
      <c r="R1216" s="53" t="s">
        <v>1821</v>
      </c>
      <c r="S1216" s="53" t="s">
        <v>1935</v>
      </c>
      <c r="T1216" s="53" t="s">
        <v>1936</v>
      </c>
      <c r="U1216" s="53" t="s">
        <v>1824</v>
      </c>
      <c r="V1216" s="53" t="s">
        <v>1825</v>
      </c>
      <c r="W1216" s="53" t="s">
        <v>1833</v>
      </c>
      <c r="X1216" s="53" t="s">
        <v>1835</v>
      </c>
      <c r="Y1216" s="53" t="s">
        <v>1827</v>
      </c>
      <c r="Z1216" s="53">
        <v>0.19</v>
      </c>
      <c r="AA1216" s="53">
        <v>0.19</v>
      </c>
      <c r="AB1216" s="53">
        <v>0</v>
      </c>
      <c r="AC1216" s="53">
        <v>0.19</v>
      </c>
      <c r="AD1216" s="53">
        <v>0</v>
      </c>
      <c r="AE1216" s="53">
        <v>0</v>
      </c>
      <c r="AF1216" s="53" t="s">
        <v>1828</v>
      </c>
      <c r="AG1216" s="53" t="s">
        <v>1891</v>
      </c>
      <c r="AH1216" s="53" t="s">
        <v>1937</v>
      </c>
      <c r="AI1216" s="53" t="s">
        <v>1829</v>
      </c>
      <c r="AJ1216" s="53" t="s">
        <v>1824</v>
      </c>
      <c r="AK1216" s="53" t="s">
        <v>496</v>
      </c>
      <c r="AL1216" s="53" t="s">
        <v>1830</v>
      </c>
      <c r="AM1216" s="53" t="s">
        <v>1831</v>
      </c>
      <c r="AN1216" s="53" t="s">
        <v>1769</v>
      </c>
      <c r="AO1216" s="53" t="s">
        <v>641</v>
      </c>
    </row>
    <row r="1217" spans="1:41" x14ac:dyDescent="0.25">
      <c r="A1217" s="53" t="s">
        <v>16</v>
      </c>
      <c r="B1217" s="53" t="s">
        <v>1929</v>
      </c>
      <c r="C1217" s="53" t="s">
        <v>1930</v>
      </c>
      <c r="D1217" s="53" t="s">
        <v>1931</v>
      </c>
      <c r="E1217" s="53" t="s">
        <v>1932</v>
      </c>
      <c r="F1217" s="53" t="s">
        <v>775</v>
      </c>
      <c r="G1217" s="53" t="s">
        <v>1813</v>
      </c>
      <c r="H1217" s="53" t="s">
        <v>775</v>
      </c>
      <c r="I1217" s="53" t="s">
        <v>1813</v>
      </c>
      <c r="J1217" s="53" t="s">
        <v>1891</v>
      </c>
      <c r="K1217" s="53" t="s">
        <v>1933</v>
      </c>
      <c r="L1217" s="53" t="s">
        <v>1934</v>
      </c>
      <c r="M1217" s="53" t="s">
        <v>1816</v>
      </c>
      <c r="N1217" s="53" t="s">
        <v>1817</v>
      </c>
      <c r="O1217" s="53" t="s">
        <v>1818</v>
      </c>
      <c r="P1217" s="53" t="s">
        <v>1819</v>
      </c>
      <c r="Q1217" s="53" t="s">
        <v>1820</v>
      </c>
      <c r="R1217" s="53" t="s">
        <v>1821</v>
      </c>
      <c r="S1217" s="53" t="s">
        <v>1935</v>
      </c>
      <c r="T1217" s="53" t="s">
        <v>1936</v>
      </c>
      <c r="U1217" s="53" t="s">
        <v>1824</v>
      </c>
      <c r="V1217" s="53" t="s">
        <v>1825</v>
      </c>
      <c r="W1217" s="53" t="s">
        <v>1837</v>
      </c>
      <c r="X1217" s="53" t="s">
        <v>1825</v>
      </c>
      <c r="Y1217" s="53" t="s">
        <v>1827</v>
      </c>
      <c r="Z1217" s="53">
        <v>17.75</v>
      </c>
      <c r="AA1217" s="53">
        <v>17.75</v>
      </c>
      <c r="AB1217" s="53">
        <v>0</v>
      </c>
      <c r="AC1217" s="53">
        <v>17.75</v>
      </c>
      <c r="AD1217" s="53">
        <v>0</v>
      </c>
      <c r="AE1217" s="53">
        <v>0</v>
      </c>
      <c r="AF1217" s="53" t="s">
        <v>1828</v>
      </c>
      <c r="AG1217" s="53" t="s">
        <v>1891</v>
      </c>
      <c r="AH1217" s="53" t="s">
        <v>1937</v>
      </c>
      <c r="AI1217" s="53" t="s">
        <v>1829</v>
      </c>
      <c r="AJ1217" s="53" t="s">
        <v>1824</v>
      </c>
      <c r="AK1217" s="53" t="s">
        <v>496</v>
      </c>
      <c r="AL1217" s="53" t="s">
        <v>1830</v>
      </c>
      <c r="AM1217" s="53" t="s">
        <v>1831</v>
      </c>
      <c r="AN1217" s="53" t="s">
        <v>1769</v>
      </c>
      <c r="AO1217" s="53" t="s">
        <v>641</v>
      </c>
    </row>
    <row r="1218" spans="1:41" x14ac:dyDescent="0.25">
      <c r="A1218" s="53" t="s">
        <v>16</v>
      </c>
      <c r="B1218" s="53" t="s">
        <v>1929</v>
      </c>
      <c r="C1218" s="53" t="s">
        <v>1930</v>
      </c>
      <c r="D1218" s="53" t="s">
        <v>1931</v>
      </c>
      <c r="E1218" s="53" t="s">
        <v>1932</v>
      </c>
      <c r="F1218" s="53" t="s">
        <v>775</v>
      </c>
      <c r="G1218" s="53" t="s">
        <v>1813</v>
      </c>
      <c r="H1218" s="53" t="s">
        <v>775</v>
      </c>
      <c r="I1218" s="53" t="s">
        <v>1813</v>
      </c>
      <c r="J1218" s="53" t="s">
        <v>1891</v>
      </c>
      <c r="K1218" s="53" t="s">
        <v>1933</v>
      </c>
      <c r="L1218" s="53" t="s">
        <v>1934</v>
      </c>
      <c r="M1218" s="53" t="s">
        <v>1816</v>
      </c>
      <c r="N1218" s="53" t="s">
        <v>1817</v>
      </c>
      <c r="O1218" s="53" t="s">
        <v>1818</v>
      </c>
      <c r="P1218" s="53" t="s">
        <v>1819</v>
      </c>
      <c r="Q1218" s="53" t="s">
        <v>1820</v>
      </c>
      <c r="R1218" s="53" t="s">
        <v>1821</v>
      </c>
      <c r="S1218" s="53" t="s">
        <v>1935</v>
      </c>
      <c r="T1218" s="53" t="s">
        <v>1936</v>
      </c>
      <c r="U1218" s="53" t="s">
        <v>1824</v>
      </c>
      <c r="V1218" s="53" t="s">
        <v>1825</v>
      </c>
      <c r="W1218" s="53" t="s">
        <v>1838</v>
      </c>
      <c r="X1218" s="53" t="s">
        <v>1825</v>
      </c>
      <c r="Y1218" s="53" t="s">
        <v>1827</v>
      </c>
      <c r="Z1218" s="53">
        <v>3.26</v>
      </c>
      <c r="AA1218" s="53">
        <v>3.26</v>
      </c>
      <c r="AB1218" s="53">
        <v>0</v>
      </c>
      <c r="AC1218" s="53">
        <v>3.26</v>
      </c>
      <c r="AD1218" s="53">
        <v>0</v>
      </c>
      <c r="AE1218" s="53">
        <v>0</v>
      </c>
      <c r="AF1218" s="53" t="s">
        <v>1828</v>
      </c>
      <c r="AG1218" s="53" t="s">
        <v>1891</v>
      </c>
      <c r="AH1218" s="53" t="s">
        <v>1937</v>
      </c>
      <c r="AI1218" s="53" t="s">
        <v>1829</v>
      </c>
      <c r="AJ1218" s="53" t="s">
        <v>1824</v>
      </c>
      <c r="AK1218" s="53" t="s">
        <v>496</v>
      </c>
      <c r="AL1218" s="53" t="s">
        <v>1830</v>
      </c>
      <c r="AM1218" s="53" t="s">
        <v>1831</v>
      </c>
      <c r="AN1218" s="53" t="s">
        <v>1769</v>
      </c>
      <c r="AO1218" s="53" t="s">
        <v>641</v>
      </c>
    </row>
    <row r="1219" spans="1:41" x14ac:dyDescent="0.25">
      <c r="A1219" s="53" t="s">
        <v>16</v>
      </c>
      <c r="B1219" s="53" t="s">
        <v>2026</v>
      </c>
      <c r="C1219" s="53" t="s">
        <v>2027</v>
      </c>
      <c r="D1219" s="53" t="s">
        <v>1841</v>
      </c>
      <c r="E1219" s="53" t="s">
        <v>1842</v>
      </c>
      <c r="F1219" s="53" t="s">
        <v>775</v>
      </c>
      <c r="G1219" s="53" t="s">
        <v>1813</v>
      </c>
      <c r="H1219" s="53" t="s">
        <v>775</v>
      </c>
      <c r="I1219" s="53" t="s">
        <v>1813</v>
      </c>
      <c r="J1219" s="53" t="s">
        <v>1843</v>
      </c>
      <c r="K1219" s="53" t="s">
        <v>1844</v>
      </c>
      <c r="L1219" s="53" t="s">
        <v>2028</v>
      </c>
      <c r="M1219" s="53" t="s">
        <v>1816</v>
      </c>
      <c r="N1219" s="53" t="s">
        <v>1817</v>
      </c>
      <c r="O1219" s="53" t="s">
        <v>1818</v>
      </c>
      <c r="P1219" s="53" t="s">
        <v>1819</v>
      </c>
      <c r="Q1219" s="53" t="s">
        <v>1820</v>
      </c>
      <c r="R1219" s="53" t="s">
        <v>1821</v>
      </c>
      <c r="S1219" s="53" t="s">
        <v>2029</v>
      </c>
      <c r="T1219" s="53" t="s">
        <v>2030</v>
      </c>
      <c r="U1219" s="53" t="s">
        <v>1824</v>
      </c>
      <c r="V1219" s="53" t="s">
        <v>1825</v>
      </c>
      <c r="W1219" s="53" t="s">
        <v>1833</v>
      </c>
      <c r="X1219" s="53" t="s">
        <v>1834</v>
      </c>
      <c r="Y1219" s="53" t="s">
        <v>1827</v>
      </c>
      <c r="Z1219" s="53">
        <v>0.39</v>
      </c>
      <c r="AA1219" s="53">
        <v>0.39</v>
      </c>
      <c r="AB1219" s="53">
        <v>0</v>
      </c>
      <c r="AC1219" s="53">
        <v>0.39</v>
      </c>
      <c r="AD1219" s="53">
        <v>0</v>
      </c>
      <c r="AE1219" s="53">
        <v>0</v>
      </c>
      <c r="AF1219" s="53" t="s">
        <v>1828</v>
      </c>
      <c r="AG1219" s="53" t="s">
        <v>1843</v>
      </c>
      <c r="AH1219" s="53" t="s">
        <v>1844</v>
      </c>
      <c r="AI1219" s="53" t="s">
        <v>1849</v>
      </c>
      <c r="AJ1219" s="53" t="s">
        <v>1824</v>
      </c>
      <c r="AK1219" s="53" t="s">
        <v>496</v>
      </c>
      <c r="AL1219" s="53" t="s">
        <v>1830</v>
      </c>
      <c r="AM1219" s="53" t="s">
        <v>1831</v>
      </c>
      <c r="AN1219" s="53" t="s">
        <v>1769</v>
      </c>
      <c r="AO1219" s="53" t="s">
        <v>641</v>
      </c>
    </row>
    <row r="1220" spans="1:41" x14ac:dyDescent="0.25">
      <c r="A1220" s="53" t="s">
        <v>16</v>
      </c>
      <c r="B1220" s="53" t="s">
        <v>2026</v>
      </c>
      <c r="C1220" s="53" t="s">
        <v>2027</v>
      </c>
      <c r="D1220" s="53" t="s">
        <v>1841</v>
      </c>
      <c r="E1220" s="53" t="s">
        <v>1842</v>
      </c>
      <c r="F1220" s="53" t="s">
        <v>775</v>
      </c>
      <c r="G1220" s="53" t="s">
        <v>1813</v>
      </c>
      <c r="H1220" s="53" t="s">
        <v>775</v>
      </c>
      <c r="I1220" s="53" t="s">
        <v>1813</v>
      </c>
      <c r="J1220" s="53" t="s">
        <v>1843</v>
      </c>
      <c r="K1220" s="53" t="s">
        <v>1844</v>
      </c>
      <c r="L1220" s="53" t="s">
        <v>2028</v>
      </c>
      <c r="M1220" s="53" t="s">
        <v>1816</v>
      </c>
      <c r="N1220" s="53" t="s">
        <v>1817</v>
      </c>
      <c r="O1220" s="53" t="s">
        <v>1818</v>
      </c>
      <c r="P1220" s="53" t="s">
        <v>1819</v>
      </c>
      <c r="Q1220" s="53" t="s">
        <v>1820</v>
      </c>
      <c r="R1220" s="53" t="s">
        <v>1821</v>
      </c>
      <c r="S1220" s="53" t="s">
        <v>2029</v>
      </c>
      <c r="T1220" s="53" t="s">
        <v>2030</v>
      </c>
      <c r="U1220" s="53" t="s">
        <v>1824</v>
      </c>
      <c r="V1220" s="53" t="s">
        <v>1825</v>
      </c>
      <c r="W1220" s="53" t="s">
        <v>1848</v>
      </c>
      <c r="X1220" s="53" t="s">
        <v>1825</v>
      </c>
      <c r="Y1220" s="53" t="s">
        <v>1827</v>
      </c>
      <c r="Z1220" s="53">
        <v>70.349999999999994</v>
      </c>
      <c r="AA1220" s="53">
        <v>70.349999999999994</v>
      </c>
      <c r="AB1220" s="53">
        <v>0</v>
      </c>
      <c r="AC1220" s="53">
        <v>70.349999999999994</v>
      </c>
      <c r="AD1220" s="53">
        <v>0</v>
      </c>
      <c r="AE1220" s="53">
        <v>0</v>
      </c>
      <c r="AF1220" s="53" t="s">
        <v>1828</v>
      </c>
      <c r="AG1220" s="53" t="s">
        <v>1843</v>
      </c>
      <c r="AH1220" s="53" t="s">
        <v>1844</v>
      </c>
      <c r="AI1220" s="53" t="s">
        <v>1849</v>
      </c>
      <c r="AJ1220" s="53" t="s">
        <v>1824</v>
      </c>
      <c r="AK1220" s="53" t="s">
        <v>496</v>
      </c>
      <c r="AL1220" s="53" t="s">
        <v>1830</v>
      </c>
      <c r="AM1220" s="53" t="s">
        <v>1831</v>
      </c>
      <c r="AN1220" s="53" t="s">
        <v>1769</v>
      </c>
      <c r="AO1220" s="53" t="s">
        <v>641</v>
      </c>
    </row>
    <row r="1221" spans="1:41" x14ac:dyDescent="0.25">
      <c r="A1221" s="53" t="s">
        <v>16</v>
      </c>
      <c r="B1221" s="53" t="s">
        <v>2031</v>
      </c>
      <c r="C1221" s="53" t="s">
        <v>2032</v>
      </c>
      <c r="D1221" s="53" t="s">
        <v>1991</v>
      </c>
      <c r="E1221" s="53" t="s">
        <v>1992</v>
      </c>
      <c r="F1221" s="53" t="s">
        <v>775</v>
      </c>
      <c r="G1221" s="53" t="s">
        <v>1813</v>
      </c>
      <c r="H1221" s="53" t="s">
        <v>775</v>
      </c>
      <c r="I1221" s="53" t="s">
        <v>1813</v>
      </c>
      <c r="J1221" s="53" t="s">
        <v>1891</v>
      </c>
      <c r="K1221" s="53" t="s">
        <v>1892</v>
      </c>
      <c r="L1221" s="53" t="s">
        <v>2033</v>
      </c>
      <c r="M1221" s="53" t="s">
        <v>1816</v>
      </c>
      <c r="N1221" s="53" t="s">
        <v>1817</v>
      </c>
      <c r="O1221" s="53" t="s">
        <v>1818</v>
      </c>
      <c r="P1221" s="53" t="s">
        <v>1819</v>
      </c>
      <c r="Q1221" s="53" t="s">
        <v>1820</v>
      </c>
      <c r="R1221" s="53" t="s">
        <v>1821</v>
      </c>
      <c r="S1221" s="53" t="s">
        <v>2034</v>
      </c>
      <c r="T1221" s="53" t="s">
        <v>2035</v>
      </c>
      <c r="U1221" s="53" t="s">
        <v>1824</v>
      </c>
      <c r="V1221" s="53" t="s">
        <v>1825</v>
      </c>
      <c r="W1221" s="53" t="s">
        <v>1832</v>
      </c>
      <c r="X1221" s="53" t="s">
        <v>1825</v>
      </c>
      <c r="Y1221" s="53" t="s">
        <v>1827</v>
      </c>
      <c r="Z1221" s="53">
        <v>7572.3</v>
      </c>
      <c r="AA1221" s="53">
        <v>7572.3</v>
      </c>
      <c r="AB1221" s="53">
        <v>0</v>
      </c>
      <c r="AC1221" s="53">
        <v>7572.3</v>
      </c>
      <c r="AD1221" s="53">
        <v>0</v>
      </c>
      <c r="AE1221" s="53">
        <v>0</v>
      </c>
      <c r="AF1221" s="53" t="s">
        <v>1828</v>
      </c>
      <c r="AG1221" s="53" t="s">
        <v>1891</v>
      </c>
      <c r="AH1221" s="53" t="s">
        <v>1988</v>
      </c>
      <c r="AI1221" s="53" t="s">
        <v>1829</v>
      </c>
      <c r="AJ1221" s="53" t="s">
        <v>1824</v>
      </c>
      <c r="AK1221" s="53" t="s">
        <v>496</v>
      </c>
      <c r="AL1221" s="53" t="s">
        <v>1830</v>
      </c>
      <c r="AM1221" s="53" t="s">
        <v>1831</v>
      </c>
      <c r="AN1221" s="53" t="s">
        <v>1769</v>
      </c>
      <c r="AO1221" s="53" t="s">
        <v>641</v>
      </c>
    </row>
    <row r="1222" spans="1:41" x14ac:dyDescent="0.25">
      <c r="A1222" s="53" t="s">
        <v>16</v>
      </c>
      <c r="B1222" s="53" t="s">
        <v>2031</v>
      </c>
      <c r="C1222" s="53" t="s">
        <v>2032</v>
      </c>
      <c r="D1222" s="53" t="s">
        <v>1991</v>
      </c>
      <c r="E1222" s="53" t="s">
        <v>1992</v>
      </c>
      <c r="F1222" s="53" t="s">
        <v>775</v>
      </c>
      <c r="G1222" s="53" t="s">
        <v>1813</v>
      </c>
      <c r="H1222" s="53" t="s">
        <v>775</v>
      </c>
      <c r="I1222" s="53" t="s">
        <v>1813</v>
      </c>
      <c r="J1222" s="53" t="s">
        <v>1891</v>
      </c>
      <c r="K1222" s="53" t="s">
        <v>1892</v>
      </c>
      <c r="L1222" s="53" t="s">
        <v>2033</v>
      </c>
      <c r="M1222" s="53" t="s">
        <v>1816</v>
      </c>
      <c r="N1222" s="53" t="s">
        <v>1817</v>
      </c>
      <c r="O1222" s="53" t="s">
        <v>1818</v>
      </c>
      <c r="P1222" s="53" t="s">
        <v>1819</v>
      </c>
      <c r="Q1222" s="53" t="s">
        <v>1820</v>
      </c>
      <c r="R1222" s="53" t="s">
        <v>1821</v>
      </c>
      <c r="S1222" s="53" t="s">
        <v>2034</v>
      </c>
      <c r="T1222" s="53" t="s">
        <v>2035</v>
      </c>
      <c r="U1222" s="53" t="s">
        <v>1824</v>
      </c>
      <c r="V1222" s="53" t="s">
        <v>1825</v>
      </c>
      <c r="W1222" s="53" t="s">
        <v>1833</v>
      </c>
      <c r="X1222" s="53" t="s">
        <v>1835</v>
      </c>
      <c r="Y1222" s="53" t="s">
        <v>1827</v>
      </c>
      <c r="Z1222" s="53">
        <v>1.54</v>
      </c>
      <c r="AA1222" s="53">
        <v>1.54</v>
      </c>
      <c r="AB1222" s="53">
        <v>0</v>
      </c>
      <c r="AC1222" s="53">
        <v>1.54</v>
      </c>
      <c r="AD1222" s="53">
        <v>0</v>
      </c>
      <c r="AE1222" s="53">
        <v>0</v>
      </c>
      <c r="AF1222" s="53" t="s">
        <v>1828</v>
      </c>
      <c r="AG1222" s="53" t="s">
        <v>1891</v>
      </c>
      <c r="AH1222" s="53" t="s">
        <v>1988</v>
      </c>
      <c r="AI1222" s="53" t="s">
        <v>1829</v>
      </c>
      <c r="AJ1222" s="53" t="s">
        <v>1824</v>
      </c>
      <c r="AK1222" s="53" t="s">
        <v>496</v>
      </c>
      <c r="AL1222" s="53" t="s">
        <v>1830</v>
      </c>
      <c r="AM1222" s="53" t="s">
        <v>1831</v>
      </c>
      <c r="AN1222" s="53" t="s">
        <v>1769</v>
      </c>
      <c r="AO1222" s="53" t="s">
        <v>641</v>
      </c>
    </row>
    <row r="1223" spans="1:41" x14ac:dyDescent="0.25">
      <c r="A1223" s="53" t="s">
        <v>16</v>
      </c>
      <c r="B1223" s="53" t="s">
        <v>1989</v>
      </c>
      <c r="C1223" s="53" t="s">
        <v>1990</v>
      </c>
      <c r="D1223" s="53" t="s">
        <v>1991</v>
      </c>
      <c r="E1223" s="53" t="s">
        <v>1992</v>
      </c>
      <c r="F1223" s="53" t="s">
        <v>775</v>
      </c>
      <c r="G1223" s="53" t="s">
        <v>1813</v>
      </c>
      <c r="H1223" s="53" t="s">
        <v>775</v>
      </c>
      <c r="I1223" s="53" t="s">
        <v>1813</v>
      </c>
      <c r="J1223" s="53" t="s">
        <v>1891</v>
      </c>
      <c r="K1223" s="53" t="s">
        <v>1892</v>
      </c>
      <c r="L1223" s="53" t="s">
        <v>1993</v>
      </c>
      <c r="M1223" s="53" t="s">
        <v>1816</v>
      </c>
      <c r="N1223" s="53" t="s">
        <v>1817</v>
      </c>
      <c r="O1223" s="53" t="s">
        <v>1818</v>
      </c>
      <c r="P1223" s="53" t="s">
        <v>1819</v>
      </c>
      <c r="Q1223" s="53" t="s">
        <v>1820</v>
      </c>
      <c r="R1223" s="53" t="s">
        <v>1821</v>
      </c>
      <c r="S1223" s="53" t="s">
        <v>1994</v>
      </c>
      <c r="T1223" s="53" t="s">
        <v>1995</v>
      </c>
      <c r="U1223" s="53" t="s">
        <v>1824</v>
      </c>
      <c r="V1223" s="53" t="s">
        <v>1825</v>
      </c>
      <c r="W1223" s="53" t="s">
        <v>1832</v>
      </c>
      <c r="X1223" s="53" t="s">
        <v>1825</v>
      </c>
      <c r="Y1223" s="53" t="s">
        <v>1827</v>
      </c>
      <c r="Z1223" s="53">
        <v>21825.33</v>
      </c>
      <c r="AA1223" s="53">
        <v>21825.33</v>
      </c>
      <c r="AB1223" s="53">
        <v>0</v>
      </c>
      <c r="AC1223" s="53">
        <v>21825.33</v>
      </c>
      <c r="AD1223" s="53">
        <v>0</v>
      </c>
      <c r="AE1223" s="53">
        <v>0</v>
      </c>
      <c r="AF1223" s="53" t="s">
        <v>1828</v>
      </c>
      <c r="AG1223" s="53" t="s">
        <v>1891</v>
      </c>
      <c r="AH1223" s="53" t="s">
        <v>1892</v>
      </c>
      <c r="AI1223" s="53" t="s">
        <v>1829</v>
      </c>
      <c r="AJ1223" s="53" t="s">
        <v>1824</v>
      </c>
      <c r="AK1223" s="53" t="s">
        <v>496</v>
      </c>
      <c r="AL1223" s="53" t="s">
        <v>1830</v>
      </c>
      <c r="AM1223" s="53" t="s">
        <v>1831</v>
      </c>
      <c r="AN1223" s="53" t="s">
        <v>1769</v>
      </c>
      <c r="AO1223" s="53" t="s">
        <v>641</v>
      </c>
    </row>
    <row r="1224" spans="1:41" x14ac:dyDescent="0.25">
      <c r="A1224" s="53" t="s">
        <v>16</v>
      </c>
      <c r="B1224" s="53" t="s">
        <v>1989</v>
      </c>
      <c r="C1224" s="53" t="s">
        <v>1990</v>
      </c>
      <c r="D1224" s="53" t="s">
        <v>1991</v>
      </c>
      <c r="E1224" s="53" t="s">
        <v>1992</v>
      </c>
      <c r="F1224" s="53" t="s">
        <v>775</v>
      </c>
      <c r="G1224" s="53" t="s">
        <v>1813</v>
      </c>
      <c r="H1224" s="53" t="s">
        <v>775</v>
      </c>
      <c r="I1224" s="53" t="s">
        <v>1813</v>
      </c>
      <c r="J1224" s="53" t="s">
        <v>1891</v>
      </c>
      <c r="K1224" s="53" t="s">
        <v>1892</v>
      </c>
      <c r="L1224" s="53" t="s">
        <v>1993</v>
      </c>
      <c r="M1224" s="53" t="s">
        <v>1816</v>
      </c>
      <c r="N1224" s="53" t="s">
        <v>1817</v>
      </c>
      <c r="O1224" s="53" t="s">
        <v>1818</v>
      </c>
      <c r="P1224" s="53" t="s">
        <v>1819</v>
      </c>
      <c r="Q1224" s="53" t="s">
        <v>1820</v>
      </c>
      <c r="R1224" s="53" t="s">
        <v>1821</v>
      </c>
      <c r="S1224" s="53" t="s">
        <v>1994</v>
      </c>
      <c r="T1224" s="53" t="s">
        <v>1995</v>
      </c>
      <c r="U1224" s="53" t="s">
        <v>1824</v>
      </c>
      <c r="V1224" s="53" t="s">
        <v>1825</v>
      </c>
      <c r="W1224" s="53" t="s">
        <v>1833</v>
      </c>
      <c r="X1224" s="53" t="s">
        <v>1834</v>
      </c>
      <c r="Y1224" s="53" t="s">
        <v>1827</v>
      </c>
      <c r="Z1224" s="53">
        <v>96.31</v>
      </c>
      <c r="AA1224" s="53">
        <v>96.31</v>
      </c>
      <c r="AB1224" s="53">
        <v>0</v>
      </c>
      <c r="AC1224" s="53">
        <v>96.31</v>
      </c>
      <c r="AD1224" s="53">
        <v>0</v>
      </c>
      <c r="AE1224" s="53">
        <v>0</v>
      </c>
      <c r="AF1224" s="53" t="s">
        <v>1828</v>
      </c>
      <c r="AG1224" s="53" t="s">
        <v>1891</v>
      </c>
      <c r="AH1224" s="53" t="s">
        <v>1892</v>
      </c>
      <c r="AI1224" s="53" t="s">
        <v>1829</v>
      </c>
      <c r="AJ1224" s="53" t="s">
        <v>1824</v>
      </c>
      <c r="AK1224" s="53" t="s">
        <v>496</v>
      </c>
      <c r="AL1224" s="53" t="s">
        <v>1830</v>
      </c>
      <c r="AM1224" s="53" t="s">
        <v>1831</v>
      </c>
      <c r="AN1224" s="53" t="s">
        <v>1769</v>
      </c>
      <c r="AO1224" s="53" t="s">
        <v>641</v>
      </c>
    </row>
    <row r="1225" spans="1:41" x14ac:dyDescent="0.25">
      <c r="A1225" s="53" t="s">
        <v>16</v>
      </c>
      <c r="B1225" s="53" t="s">
        <v>2040</v>
      </c>
      <c r="C1225" s="53" t="s">
        <v>2041</v>
      </c>
      <c r="D1225" s="53" t="s">
        <v>1991</v>
      </c>
      <c r="E1225" s="53" t="s">
        <v>1992</v>
      </c>
      <c r="F1225" s="53" t="s">
        <v>775</v>
      </c>
      <c r="G1225" s="53" t="s">
        <v>1813</v>
      </c>
      <c r="H1225" s="53" t="s">
        <v>775</v>
      </c>
      <c r="I1225" s="53" t="s">
        <v>1813</v>
      </c>
      <c r="J1225" s="53" t="s">
        <v>1891</v>
      </c>
      <c r="K1225" s="53" t="s">
        <v>1892</v>
      </c>
      <c r="L1225" s="53" t="s">
        <v>2042</v>
      </c>
      <c r="M1225" s="53" t="s">
        <v>1816</v>
      </c>
      <c r="N1225" s="53" t="s">
        <v>1817</v>
      </c>
      <c r="O1225" s="53" t="s">
        <v>1818</v>
      </c>
      <c r="P1225" s="53" t="s">
        <v>1819</v>
      </c>
      <c r="Q1225" s="53" t="s">
        <v>1820</v>
      </c>
      <c r="R1225" s="53" t="s">
        <v>1821</v>
      </c>
      <c r="S1225" s="53" t="s">
        <v>2043</v>
      </c>
      <c r="T1225" s="53" t="s">
        <v>2044</v>
      </c>
      <c r="U1225" s="53" t="s">
        <v>1824</v>
      </c>
      <c r="V1225" s="53" t="s">
        <v>1825</v>
      </c>
      <c r="W1225" s="53" t="s">
        <v>1832</v>
      </c>
      <c r="X1225" s="53" t="s">
        <v>1825</v>
      </c>
      <c r="Y1225" s="53" t="s">
        <v>1827</v>
      </c>
      <c r="Z1225" s="53">
        <v>6549.82</v>
      </c>
      <c r="AA1225" s="53">
        <v>6549.82</v>
      </c>
      <c r="AB1225" s="53">
        <v>0</v>
      </c>
      <c r="AC1225" s="53">
        <v>6549.82</v>
      </c>
      <c r="AD1225" s="53">
        <v>0</v>
      </c>
      <c r="AE1225" s="53">
        <v>0</v>
      </c>
      <c r="AF1225" s="53" t="s">
        <v>1828</v>
      </c>
      <c r="AG1225" s="53" t="s">
        <v>1891</v>
      </c>
      <c r="AH1225" s="53" t="s">
        <v>1892</v>
      </c>
      <c r="AI1225" s="53" t="s">
        <v>1829</v>
      </c>
      <c r="AJ1225" s="53" t="s">
        <v>1824</v>
      </c>
      <c r="AK1225" s="53" t="s">
        <v>496</v>
      </c>
      <c r="AL1225" s="53" t="s">
        <v>1830</v>
      </c>
      <c r="AM1225" s="53" t="s">
        <v>1831</v>
      </c>
      <c r="AN1225" s="53" t="s">
        <v>1769</v>
      </c>
      <c r="AO1225" s="53" t="s">
        <v>641</v>
      </c>
    </row>
    <row r="1226" spans="1:41" x14ac:dyDescent="0.25">
      <c r="A1226" s="53" t="s">
        <v>16</v>
      </c>
      <c r="B1226" s="53" t="s">
        <v>2040</v>
      </c>
      <c r="C1226" s="53" t="s">
        <v>2041</v>
      </c>
      <c r="D1226" s="53" t="s">
        <v>1991</v>
      </c>
      <c r="E1226" s="53" t="s">
        <v>1992</v>
      </c>
      <c r="F1226" s="53" t="s">
        <v>775</v>
      </c>
      <c r="G1226" s="53" t="s">
        <v>1813</v>
      </c>
      <c r="H1226" s="53" t="s">
        <v>775</v>
      </c>
      <c r="I1226" s="53" t="s">
        <v>1813</v>
      </c>
      <c r="J1226" s="53" t="s">
        <v>1891</v>
      </c>
      <c r="K1226" s="53" t="s">
        <v>1892</v>
      </c>
      <c r="L1226" s="53" t="s">
        <v>2042</v>
      </c>
      <c r="M1226" s="53" t="s">
        <v>1816</v>
      </c>
      <c r="N1226" s="53" t="s">
        <v>1817</v>
      </c>
      <c r="O1226" s="53" t="s">
        <v>1818</v>
      </c>
      <c r="P1226" s="53" t="s">
        <v>1819</v>
      </c>
      <c r="Q1226" s="53" t="s">
        <v>1820</v>
      </c>
      <c r="R1226" s="53" t="s">
        <v>1821</v>
      </c>
      <c r="S1226" s="53" t="s">
        <v>2043</v>
      </c>
      <c r="T1226" s="53" t="s">
        <v>2044</v>
      </c>
      <c r="U1226" s="53" t="s">
        <v>1824</v>
      </c>
      <c r="V1226" s="53" t="s">
        <v>1825</v>
      </c>
      <c r="W1226" s="53" t="s">
        <v>1833</v>
      </c>
      <c r="X1226" s="53" t="s">
        <v>1834</v>
      </c>
      <c r="Y1226" s="53" t="s">
        <v>1827</v>
      </c>
      <c r="Z1226" s="53">
        <v>31.41</v>
      </c>
      <c r="AA1226" s="53">
        <v>31.41</v>
      </c>
      <c r="AB1226" s="53">
        <v>0</v>
      </c>
      <c r="AC1226" s="53">
        <v>31.41</v>
      </c>
      <c r="AD1226" s="53">
        <v>0</v>
      </c>
      <c r="AE1226" s="53">
        <v>0</v>
      </c>
      <c r="AF1226" s="53" t="s">
        <v>1828</v>
      </c>
      <c r="AG1226" s="53" t="s">
        <v>1891</v>
      </c>
      <c r="AH1226" s="53" t="s">
        <v>1892</v>
      </c>
      <c r="AI1226" s="53" t="s">
        <v>1829</v>
      </c>
      <c r="AJ1226" s="53" t="s">
        <v>1824</v>
      </c>
      <c r="AK1226" s="53" t="s">
        <v>496</v>
      </c>
      <c r="AL1226" s="53" t="s">
        <v>1830</v>
      </c>
      <c r="AM1226" s="53" t="s">
        <v>1831</v>
      </c>
      <c r="AN1226" s="53" t="s">
        <v>1769</v>
      </c>
      <c r="AO1226" s="53" t="s">
        <v>641</v>
      </c>
    </row>
    <row r="1227" spans="1:41" x14ac:dyDescent="0.25">
      <c r="A1227" s="53" t="s">
        <v>16</v>
      </c>
      <c r="B1227" s="53" t="s">
        <v>1944</v>
      </c>
      <c r="C1227" s="53" t="s">
        <v>1945</v>
      </c>
      <c r="D1227" s="53" t="s">
        <v>1931</v>
      </c>
      <c r="E1227" s="53" t="s">
        <v>1932</v>
      </c>
      <c r="F1227" s="53" t="s">
        <v>775</v>
      </c>
      <c r="G1227" s="53" t="s">
        <v>1813</v>
      </c>
      <c r="H1227" s="53" t="s">
        <v>775</v>
      </c>
      <c r="I1227" s="53" t="s">
        <v>1813</v>
      </c>
      <c r="J1227" s="53" t="s">
        <v>1891</v>
      </c>
      <c r="K1227" s="53" t="s">
        <v>1933</v>
      </c>
      <c r="L1227" s="53" t="s">
        <v>1946</v>
      </c>
      <c r="M1227" s="53" t="s">
        <v>1816</v>
      </c>
      <c r="N1227" s="53" t="s">
        <v>1817</v>
      </c>
      <c r="O1227" s="53" t="s">
        <v>1818</v>
      </c>
      <c r="P1227" s="53" t="s">
        <v>1819</v>
      </c>
      <c r="Q1227" s="53" t="s">
        <v>1820</v>
      </c>
      <c r="R1227" s="53" t="s">
        <v>1821</v>
      </c>
      <c r="S1227" s="53" t="s">
        <v>1982</v>
      </c>
      <c r="T1227" s="53" t="s">
        <v>1983</v>
      </c>
      <c r="U1227" s="53" t="s">
        <v>1824</v>
      </c>
      <c r="V1227" s="53" t="s">
        <v>1825</v>
      </c>
      <c r="W1227" s="53" t="s">
        <v>1856</v>
      </c>
      <c r="X1227" s="53" t="s">
        <v>1857</v>
      </c>
      <c r="Y1227" s="53" t="s">
        <v>1827</v>
      </c>
      <c r="Z1227" s="53">
        <v>0.23</v>
      </c>
      <c r="AA1227" s="53">
        <v>0.23</v>
      </c>
      <c r="AB1227" s="53">
        <v>0</v>
      </c>
      <c r="AC1227" s="53">
        <v>0.23</v>
      </c>
      <c r="AD1227" s="53">
        <v>0</v>
      </c>
      <c r="AE1227" s="53">
        <v>0</v>
      </c>
      <c r="AF1227" s="53" t="s">
        <v>1949</v>
      </c>
      <c r="AG1227" s="53" t="s">
        <v>1813</v>
      </c>
      <c r="AH1227" s="53" t="s">
        <v>1813</v>
      </c>
      <c r="AI1227" s="53" t="s">
        <v>1849</v>
      </c>
      <c r="AJ1227" s="53" t="s">
        <v>1824</v>
      </c>
      <c r="AK1227" s="53" t="s">
        <v>496</v>
      </c>
      <c r="AL1227" s="53" t="s">
        <v>1830</v>
      </c>
      <c r="AM1227" s="53" t="s">
        <v>1831</v>
      </c>
      <c r="AN1227" s="53" t="s">
        <v>1769</v>
      </c>
      <c r="AO1227" s="53" t="s">
        <v>641</v>
      </c>
    </row>
    <row r="1228" spans="1:41" x14ac:dyDescent="0.25">
      <c r="A1228" s="53" t="s">
        <v>16</v>
      </c>
      <c r="B1228" s="53" t="s">
        <v>1944</v>
      </c>
      <c r="C1228" s="53" t="s">
        <v>1945</v>
      </c>
      <c r="D1228" s="53" t="s">
        <v>1931</v>
      </c>
      <c r="E1228" s="53" t="s">
        <v>1932</v>
      </c>
      <c r="F1228" s="53" t="s">
        <v>775</v>
      </c>
      <c r="G1228" s="53" t="s">
        <v>1813</v>
      </c>
      <c r="H1228" s="53" t="s">
        <v>775</v>
      </c>
      <c r="I1228" s="53" t="s">
        <v>1813</v>
      </c>
      <c r="J1228" s="53" t="s">
        <v>1891</v>
      </c>
      <c r="K1228" s="53" t="s">
        <v>1933</v>
      </c>
      <c r="L1228" s="53" t="s">
        <v>1946</v>
      </c>
      <c r="M1228" s="53" t="s">
        <v>1816</v>
      </c>
      <c r="N1228" s="53" t="s">
        <v>1817</v>
      </c>
      <c r="O1228" s="53" t="s">
        <v>1818</v>
      </c>
      <c r="P1228" s="53" t="s">
        <v>1819</v>
      </c>
      <c r="Q1228" s="53" t="s">
        <v>1820</v>
      </c>
      <c r="R1228" s="53" t="s">
        <v>1821</v>
      </c>
      <c r="S1228" s="53" t="s">
        <v>1947</v>
      </c>
      <c r="T1228" s="53" t="s">
        <v>1948</v>
      </c>
      <c r="U1228" s="53" t="s">
        <v>1824</v>
      </c>
      <c r="V1228" s="53" t="s">
        <v>1825</v>
      </c>
      <c r="W1228" s="53" t="s">
        <v>1826</v>
      </c>
      <c r="X1228" s="53" t="s">
        <v>1825</v>
      </c>
      <c r="Y1228" s="53" t="s">
        <v>1827</v>
      </c>
      <c r="Z1228" s="53">
        <v>37.03</v>
      </c>
      <c r="AA1228" s="53">
        <v>37.03</v>
      </c>
      <c r="AB1228" s="53">
        <v>0</v>
      </c>
      <c r="AC1228" s="53">
        <v>37.03</v>
      </c>
      <c r="AD1228" s="53">
        <v>0</v>
      </c>
      <c r="AE1228" s="53">
        <v>0</v>
      </c>
      <c r="AF1228" s="53" t="s">
        <v>1949</v>
      </c>
      <c r="AG1228" s="53" t="s">
        <v>1813</v>
      </c>
      <c r="AH1228" s="53" t="s">
        <v>1813</v>
      </c>
      <c r="AI1228" s="53" t="s">
        <v>1849</v>
      </c>
      <c r="AJ1228" s="53" t="s">
        <v>1824</v>
      </c>
      <c r="AK1228" s="53" t="s">
        <v>496</v>
      </c>
      <c r="AL1228" s="53" t="s">
        <v>1830</v>
      </c>
      <c r="AM1228" s="53" t="s">
        <v>1831</v>
      </c>
      <c r="AN1228" s="53" t="s">
        <v>1769</v>
      </c>
      <c r="AO1228" s="53" t="s">
        <v>641</v>
      </c>
    </row>
    <row r="1229" spans="1:41" x14ac:dyDescent="0.25">
      <c r="A1229" s="53" t="s">
        <v>16</v>
      </c>
      <c r="B1229" s="53" t="s">
        <v>1944</v>
      </c>
      <c r="C1229" s="53" t="s">
        <v>1945</v>
      </c>
      <c r="D1229" s="53" t="s">
        <v>1931</v>
      </c>
      <c r="E1229" s="53" t="s">
        <v>1932</v>
      </c>
      <c r="F1229" s="53" t="s">
        <v>775</v>
      </c>
      <c r="G1229" s="53" t="s">
        <v>1813</v>
      </c>
      <c r="H1229" s="53" t="s">
        <v>775</v>
      </c>
      <c r="I1229" s="53" t="s">
        <v>1813</v>
      </c>
      <c r="J1229" s="53" t="s">
        <v>1891</v>
      </c>
      <c r="K1229" s="53" t="s">
        <v>1933</v>
      </c>
      <c r="L1229" s="53" t="s">
        <v>1946</v>
      </c>
      <c r="M1229" s="53" t="s">
        <v>1816</v>
      </c>
      <c r="N1229" s="53" t="s">
        <v>1817</v>
      </c>
      <c r="O1229" s="53" t="s">
        <v>1818</v>
      </c>
      <c r="P1229" s="53" t="s">
        <v>1819</v>
      </c>
      <c r="Q1229" s="53" t="s">
        <v>1820</v>
      </c>
      <c r="R1229" s="53" t="s">
        <v>1821</v>
      </c>
      <c r="S1229" s="53" t="s">
        <v>1947</v>
      </c>
      <c r="T1229" s="53" t="s">
        <v>1948</v>
      </c>
      <c r="U1229" s="53" t="s">
        <v>1824</v>
      </c>
      <c r="V1229" s="53" t="s">
        <v>1825</v>
      </c>
      <c r="W1229" s="53" t="s">
        <v>1832</v>
      </c>
      <c r="X1229" s="53" t="s">
        <v>1825</v>
      </c>
      <c r="Y1229" s="53" t="s">
        <v>1827</v>
      </c>
      <c r="Z1229" s="53">
        <v>13.05</v>
      </c>
      <c r="AA1229" s="53">
        <v>13.05</v>
      </c>
      <c r="AB1229" s="53">
        <v>0</v>
      </c>
      <c r="AC1229" s="53">
        <v>13.05</v>
      </c>
      <c r="AD1229" s="53">
        <v>0</v>
      </c>
      <c r="AE1229" s="53">
        <v>0</v>
      </c>
      <c r="AF1229" s="53" t="s">
        <v>1949</v>
      </c>
      <c r="AG1229" s="53" t="s">
        <v>1813</v>
      </c>
      <c r="AH1229" s="53" t="s">
        <v>1813</v>
      </c>
      <c r="AI1229" s="53" t="s">
        <v>1849</v>
      </c>
      <c r="AJ1229" s="53" t="s">
        <v>1824</v>
      </c>
      <c r="AK1229" s="53" t="s">
        <v>496</v>
      </c>
      <c r="AL1229" s="53" t="s">
        <v>1830</v>
      </c>
      <c r="AM1229" s="53" t="s">
        <v>1831</v>
      </c>
      <c r="AN1229" s="53" t="s">
        <v>1769</v>
      </c>
      <c r="AO1229" s="53" t="s">
        <v>641</v>
      </c>
    </row>
    <row r="1230" spans="1:41" x14ac:dyDescent="0.25">
      <c r="A1230" s="53" t="s">
        <v>16</v>
      </c>
      <c r="B1230" s="53" t="s">
        <v>1944</v>
      </c>
      <c r="C1230" s="53" t="s">
        <v>1945</v>
      </c>
      <c r="D1230" s="53" t="s">
        <v>1931</v>
      </c>
      <c r="E1230" s="53" t="s">
        <v>1932</v>
      </c>
      <c r="F1230" s="53" t="s">
        <v>775</v>
      </c>
      <c r="G1230" s="53" t="s">
        <v>1813</v>
      </c>
      <c r="H1230" s="53" t="s">
        <v>775</v>
      </c>
      <c r="I1230" s="53" t="s">
        <v>1813</v>
      </c>
      <c r="J1230" s="53" t="s">
        <v>1891</v>
      </c>
      <c r="K1230" s="53" t="s">
        <v>1933</v>
      </c>
      <c r="L1230" s="53" t="s">
        <v>1946</v>
      </c>
      <c r="M1230" s="53" t="s">
        <v>1816</v>
      </c>
      <c r="N1230" s="53" t="s">
        <v>1817</v>
      </c>
      <c r="O1230" s="53" t="s">
        <v>1818</v>
      </c>
      <c r="P1230" s="53" t="s">
        <v>1819</v>
      </c>
      <c r="Q1230" s="53" t="s">
        <v>1820</v>
      </c>
      <c r="R1230" s="53" t="s">
        <v>1821</v>
      </c>
      <c r="S1230" s="53" t="s">
        <v>1947</v>
      </c>
      <c r="T1230" s="53" t="s">
        <v>1948</v>
      </c>
      <c r="U1230" s="53" t="s">
        <v>1824</v>
      </c>
      <c r="V1230" s="53" t="s">
        <v>1825</v>
      </c>
      <c r="W1230" s="53" t="s">
        <v>1833</v>
      </c>
      <c r="X1230" s="53" t="s">
        <v>1835</v>
      </c>
      <c r="Y1230" s="53" t="s">
        <v>1827</v>
      </c>
      <c r="Z1230" s="53">
        <v>3.44</v>
      </c>
      <c r="AA1230" s="53">
        <v>3.44</v>
      </c>
      <c r="AB1230" s="53">
        <v>0</v>
      </c>
      <c r="AC1230" s="53">
        <v>3.44</v>
      </c>
      <c r="AD1230" s="53">
        <v>0</v>
      </c>
      <c r="AE1230" s="53">
        <v>0</v>
      </c>
      <c r="AF1230" s="53" t="s">
        <v>1949</v>
      </c>
      <c r="AG1230" s="53" t="s">
        <v>1813</v>
      </c>
      <c r="AH1230" s="53" t="s">
        <v>1813</v>
      </c>
      <c r="AI1230" s="53" t="s">
        <v>1849</v>
      </c>
      <c r="AJ1230" s="53" t="s">
        <v>1824</v>
      </c>
      <c r="AK1230" s="53" t="s">
        <v>496</v>
      </c>
      <c r="AL1230" s="53" t="s">
        <v>1830</v>
      </c>
      <c r="AM1230" s="53" t="s">
        <v>1831</v>
      </c>
      <c r="AN1230" s="53" t="s">
        <v>1769</v>
      </c>
      <c r="AO1230" s="53" t="s">
        <v>641</v>
      </c>
    </row>
    <row r="1231" spans="1:41" x14ac:dyDescent="0.25">
      <c r="A1231" s="53" t="s">
        <v>16</v>
      </c>
      <c r="B1231" s="53" t="s">
        <v>1944</v>
      </c>
      <c r="C1231" s="53" t="s">
        <v>1945</v>
      </c>
      <c r="D1231" s="53" t="s">
        <v>1931</v>
      </c>
      <c r="E1231" s="53" t="s">
        <v>1932</v>
      </c>
      <c r="F1231" s="53" t="s">
        <v>775</v>
      </c>
      <c r="G1231" s="53" t="s">
        <v>1813</v>
      </c>
      <c r="H1231" s="53" t="s">
        <v>775</v>
      </c>
      <c r="I1231" s="53" t="s">
        <v>1813</v>
      </c>
      <c r="J1231" s="53" t="s">
        <v>1891</v>
      </c>
      <c r="K1231" s="53" t="s">
        <v>1933</v>
      </c>
      <c r="L1231" s="53" t="s">
        <v>1946</v>
      </c>
      <c r="M1231" s="53" t="s">
        <v>1816</v>
      </c>
      <c r="N1231" s="53" t="s">
        <v>1817</v>
      </c>
      <c r="O1231" s="53" t="s">
        <v>1818</v>
      </c>
      <c r="P1231" s="53" t="s">
        <v>1819</v>
      </c>
      <c r="Q1231" s="53" t="s">
        <v>1820</v>
      </c>
      <c r="R1231" s="53" t="s">
        <v>1821</v>
      </c>
      <c r="S1231" s="53" t="s">
        <v>1947</v>
      </c>
      <c r="T1231" s="53" t="s">
        <v>1948</v>
      </c>
      <c r="U1231" s="53" t="s">
        <v>1824</v>
      </c>
      <c r="V1231" s="53" t="s">
        <v>1825</v>
      </c>
      <c r="W1231" s="53" t="s">
        <v>1837</v>
      </c>
      <c r="X1231" s="53" t="s">
        <v>1825</v>
      </c>
      <c r="Y1231" s="53" t="s">
        <v>1827</v>
      </c>
      <c r="Z1231" s="53">
        <v>11.34</v>
      </c>
      <c r="AA1231" s="53">
        <v>11.34</v>
      </c>
      <c r="AB1231" s="53">
        <v>0</v>
      </c>
      <c r="AC1231" s="53">
        <v>11.34</v>
      </c>
      <c r="AD1231" s="53">
        <v>0</v>
      </c>
      <c r="AE1231" s="53">
        <v>0</v>
      </c>
      <c r="AF1231" s="53" t="s">
        <v>1949</v>
      </c>
      <c r="AG1231" s="53" t="s">
        <v>1813</v>
      </c>
      <c r="AH1231" s="53" t="s">
        <v>1813</v>
      </c>
      <c r="AI1231" s="53" t="s">
        <v>1849</v>
      </c>
      <c r="AJ1231" s="53" t="s">
        <v>1824</v>
      </c>
      <c r="AK1231" s="53" t="s">
        <v>496</v>
      </c>
      <c r="AL1231" s="53" t="s">
        <v>1830</v>
      </c>
      <c r="AM1231" s="53" t="s">
        <v>1831</v>
      </c>
      <c r="AN1231" s="53" t="s">
        <v>1769</v>
      </c>
      <c r="AO1231" s="53" t="s">
        <v>641</v>
      </c>
    </row>
    <row r="1232" spans="1:41" x14ac:dyDescent="0.25">
      <c r="A1232" s="53" t="s">
        <v>16</v>
      </c>
      <c r="B1232" s="53" t="s">
        <v>1944</v>
      </c>
      <c r="C1232" s="53" t="s">
        <v>1945</v>
      </c>
      <c r="D1232" s="53" t="s">
        <v>1931</v>
      </c>
      <c r="E1232" s="53" t="s">
        <v>1932</v>
      </c>
      <c r="F1232" s="53" t="s">
        <v>775</v>
      </c>
      <c r="G1232" s="53" t="s">
        <v>1813</v>
      </c>
      <c r="H1232" s="53" t="s">
        <v>775</v>
      </c>
      <c r="I1232" s="53" t="s">
        <v>1813</v>
      </c>
      <c r="J1232" s="53" t="s">
        <v>1891</v>
      </c>
      <c r="K1232" s="53" t="s">
        <v>1933</v>
      </c>
      <c r="L1232" s="53" t="s">
        <v>1946</v>
      </c>
      <c r="M1232" s="53" t="s">
        <v>1816</v>
      </c>
      <c r="N1232" s="53" t="s">
        <v>1817</v>
      </c>
      <c r="O1232" s="53" t="s">
        <v>1818</v>
      </c>
      <c r="P1232" s="53" t="s">
        <v>1819</v>
      </c>
      <c r="Q1232" s="53" t="s">
        <v>1820</v>
      </c>
      <c r="R1232" s="53" t="s">
        <v>1821</v>
      </c>
      <c r="S1232" s="53" t="s">
        <v>1947</v>
      </c>
      <c r="T1232" s="53" t="s">
        <v>1948</v>
      </c>
      <c r="U1232" s="53" t="s">
        <v>1824</v>
      </c>
      <c r="V1232" s="53" t="s">
        <v>1825</v>
      </c>
      <c r="W1232" s="53" t="s">
        <v>1838</v>
      </c>
      <c r="X1232" s="53" t="s">
        <v>1825</v>
      </c>
      <c r="Y1232" s="53" t="s">
        <v>1827</v>
      </c>
      <c r="Z1232" s="53">
        <v>3.4</v>
      </c>
      <c r="AA1232" s="53">
        <v>3.4</v>
      </c>
      <c r="AB1232" s="53">
        <v>0</v>
      </c>
      <c r="AC1232" s="53">
        <v>3.4</v>
      </c>
      <c r="AD1232" s="53">
        <v>0</v>
      </c>
      <c r="AE1232" s="53">
        <v>0</v>
      </c>
      <c r="AF1232" s="53" t="s">
        <v>1949</v>
      </c>
      <c r="AG1232" s="53" t="s">
        <v>1813</v>
      </c>
      <c r="AH1232" s="53" t="s">
        <v>1813</v>
      </c>
      <c r="AI1232" s="53" t="s">
        <v>1849</v>
      </c>
      <c r="AJ1232" s="53" t="s">
        <v>1824</v>
      </c>
      <c r="AK1232" s="53" t="s">
        <v>496</v>
      </c>
      <c r="AL1232" s="53" t="s">
        <v>1830</v>
      </c>
      <c r="AM1232" s="53" t="s">
        <v>1831</v>
      </c>
      <c r="AN1232" s="53" t="s">
        <v>1769</v>
      </c>
      <c r="AO1232" s="53" t="s">
        <v>641</v>
      </c>
    </row>
    <row r="1233" spans="1:41" x14ac:dyDescent="0.25">
      <c r="A1233" s="53" t="s">
        <v>15</v>
      </c>
      <c r="B1233" s="53" t="s">
        <v>1960</v>
      </c>
      <c r="C1233" s="53" t="s">
        <v>1961</v>
      </c>
      <c r="D1233" s="53" t="s">
        <v>1852</v>
      </c>
      <c r="E1233" s="53" t="s">
        <v>510</v>
      </c>
      <c r="F1233" s="53" t="s">
        <v>775</v>
      </c>
      <c r="G1233" s="53" t="s">
        <v>1813</v>
      </c>
      <c r="H1233" s="53" t="s">
        <v>775</v>
      </c>
      <c r="I1233" s="53" t="s">
        <v>1813</v>
      </c>
      <c r="J1233" s="53" t="s">
        <v>1814</v>
      </c>
      <c r="K1233" s="53" t="s">
        <v>780</v>
      </c>
      <c r="L1233" s="53" t="s">
        <v>1962</v>
      </c>
      <c r="M1233" s="53" t="s">
        <v>1816</v>
      </c>
      <c r="N1233" s="53" t="s">
        <v>1817</v>
      </c>
      <c r="O1233" s="53" t="s">
        <v>1818</v>
      </c>
      <c r="P1233" s="53" t="s">
        <v>1819</v>
      </c>
      <c r="Q1233" s="53" t="s">
        <v>1820</v>
      </c>
      <c r="R1233" s="53" t="s">
        <v>1821</v>
      </c>
      <c r="S1233" s="53" t="s">
        <v>1963</v>
      </c>
      <c r="T1233" s="53" t="s">
        <v>1964</v>
      </c>
      <c r="U1233" s="53" t="s">
        <v>1824</v>
      </c>
      <c r="V1233" s="53" t="s">
        <v>1825</v>
      </c>
      <c r="W1233" s="53" t="s">
        <v>1856</v>
      </c>
      <c r="X1233" s="53" t="s">
        <v>1857</v>
      </c>
      <c r="Y1233" s="53" t="s">
        <v>1827</v>
      </c>
      <c r="Z1233" s="53">
        <v>536.17999999999995</v>
      </c>
      <c r="AA1233" s="53">
        <v>360.61</v>
      </c>
      <c r="AB1233" s="53">
        <v>175.57</v>
      </c>
      <c r="AC1233" s="53">
        <v>360.61</v>
      </c>
      <c r="AD1233" s="53">
        <v>0</v>
      </c>
      <c r="AE1233" s="53">
        <v>0</v>
      </c>
      <c r="AF1233" s="53" t="s">
        <v>1828</v>
      </c>
      <c r="AG1233" s="53" t="s">
        <v>1814</v>
      </c>
      <c r="AH1233" s="53" t="s">
        <v>780</v>
      </c>
      <c r="AI1233" s="53" t="s">
        <v>1829</v>
      </c>
      <c r="AJ1233" s="53" t="s">
        <v>1824</v>
      </c>
      <c r="AK1233" s="53" t="s">
        <v>496</v>
      </c>
      <c r="AL1233" s="53" t="s">
        <v>1830</v>
      </c>
      <c r="AM1233" s="53" t="s">
        <v>1831</v>
      </c>
      <c r="AN1233" s="53" t="s">
        <v>1770</v>
      </c>
      <c r="AO1233" s="53" t="s">
        <v>641</v>
      </c>
    </row>
    <row r="1234" spans="1:41" x14ac:dyDescent="0.25">
      <c r="A1234" s="53" t="s">
        <v>15</v>
      </c>
      <c r="B1234" s="53" t="s">
        <v>1809</v>
      </c>
      <c r="C1234" s="53" t="s">
        <v>1810</v>
      </c>
      <c r="D1234" s="53" t="s">
        <v>1811</v>
      </c>
      <c r="E1234" s="53" t="s">
        <v>1812</v>
      </c>
      <c r="F1234" s="53" t="s">
        <v>775</v>
      </c>
      <c r="G1234" s="53" t="s">
        <v>1813</v>
      </c>
      <c r="H1234" s="53" t="s">
        <v>775</v>
      </c>
      <c r="I1234" s="53" t="s">
        <v>1813</v>
      </c>
      <c r="J1234" s="53" t="s">
        <v>1814</v>
      </c>
      <c r="K1234" s="53" t="s">
        <v>780</v>
      </c>
      <c r="L1234" s="53" t="s">
        <v>1815</v>
      </c>
      <c r="M1234" s="53" t="s">
        <v>1816</v>
      </c>
      <c r="N1234" s="53" t="s">
        <v>1817</v>
      </c>
      <c r="O1234" s="53" t="s">
        <v>1818</v>
      </c>
      <c r="P1234" s="53" t="s">
        <v>1819</v>
      </c>
      <c r="Q1234" s="53" t="s">
        <v>1820</v>
      </c>
      <c r="R1234" s="53" t="s">
        <v>1821</v>
      </c>
      <c r="S1234" s="53" t="s">
        <v>1822</v>
      </c>
      <c r="T1234" s="53" t="s">
        <v>1823</v>
      </c>
      <c r="U1234" s="53" t="s">
        <v>1824</v>
      </c>
      <c r="V1234" s="53" t="s">
        <v>1825</v>
      </c>
      <c r="W1234" s="53" t="s">
        <v>1826</v>
      </c>
      <c r="X1234" s="53" t="s">
        <v>1825</v>
      </c>
      <c r="Y1234" s="53" t="s">
        <v>1827</v>
      </c>
      <c r="Z1234" s="53">
        <v>300.5</v>
      </c>
      <c r="AA1234" s="53">
        <v>300.5</v>
      </c>
      <c r="AB1234" s="53">
        <v>0</v>
      </c>
      <c r="AC1234" s="53">
        <v>300.5</v>
      </c>
      <c r="AD1234" s="53">
        <v>0</v>
      </c>
      <c r="AE1234" s="53">
        <v>0</v>
      </c>
      <c r="AF1234" s="53" t="s">
        <v>1828</v>
      </c>
      <c r="AG1234" s="53" t="s">
        <v>1814</v>
      </c>
      <c r="AH1234" s="53" t="s">
        <v>780</v>
      </c>
      <c r="AI1234" s="53" t="s">
        <v>1829</v>
      </c>
      <c r="AJ1234" s="53" t="s">
        <v>1824</v>
      </c>
      <c r="AK1234" s="53" t="s">
        <v>496</v>
      </c>
      <c r="AL1234" s="53" t="s">
        <v>1830</v>
      </c>
      <c r="AM1234" s="53" t="s">
        <v>1831</v>
      </c>
      <c r="AN1234" s="53" t="s">
        <v>1770</v>
      </c>
      <c r="AO1234" s="53" t="s">
        <v>641</v>
      </c>
    </row>
    <row r="1235" spans="1:41" x14ac:dyDescent="0.25">
      <c r="A1235" s="53" t="s">
        <v>15</v>
      </c>
      <c r="B1235" s="53" t="s">
        <v>1809</v>
      </c>
      <c r="C1235" s="53" t="s">
        <v>1810</v>
      </c>
      <c r="D1235" s="53" t="s">
        <v>1811</v>
      </c>
      <c r="E1235" s="53" t="s">
        <v>1812</v>
      </c>
      <c r="F1235" s="53" t="s">
        <v>775</v>
      </c>
      <c r="G1235" s="53" t="s">
        <v>1813</v>
      </c>
      <c r="H1235" s="53" t="s">
        <v>775</v>
      </c>
      <c r="I1235" s="53" t="s">
        <v>1813</v>
      </c>
      <c r="J1235" s="53" t="s">
        <v>1814</v>
      </c>
      <c r="K1235" s="53" t="s">
        <v>780</v>
      </c>
      <c r="L1235" s="53" t="s">
        <v>1815</v>
      </c>
      <c r="M1235" s="53" t="s">
        <v>1816</v>
      </c>
      <c r="N1235" s="53" t="s">
        <v>1817</v>
      </c>
      <c r="O1235" s="53" t="s">
        <v>1818</v>
      </c>
      <c r="P1235" s="53" t="s">
        <v>1819</v>
      </c>
      <c r="Q1235" s="53" t="s">
        <v>1820</v>
      </c>
      <c r="R1235" s="53" t="s">
        <v>1821</v>
      </c>
      <c r="S1235" s="53" t="s">
        <v>1822</v>
      </c>
      <c r="T1235" s="53" t="s">
        <v>1823</v>
      </c>
      <c r="U1235" s="53" t="s">
        <v>1824</v>
      </c>
      <c r="V1235" s="53" t="s">
        <v>1825</v>
      </c>
      <c r="W1235" s="53" t="s">
        <v>1832</v>
      </c>
      <c r="X1235" s="53" t="s">
        <v>1825</v>
      </c>
      <c r="Y1235" s="53" t="s">
        <v>1827</v>
      </c>
      <c r="Z1235" s="53">
        <v>4332.17</v>
      </c>
      <c r="AA1235" s="53">
        <v>4332.17</v>
      </c>
      <c r="AB1235" s="53">
        <v>0</v>
      </c>
      <c r="AC1235" s="53">
        <v>4332.17</v>
      </c>
      <c r="AD1235" s="53">
        <v>0</v>
      </c>
      <c r="AE1235" s="53">
        <v>0</v>
      </c>
      <c r="AF1235" s="53" t="s">
        <v>1828</v>
      </c>
      <c r="AG1235" s="53" t="s">
        <v>1814</v>
      </c>
      <c r="AH1235" s="53" t="s">
        <v>780</v>
      </c>
      <c r="AI1235" s="53" t="s">
        <v>1829</v>
      </c>
      <c r="AJ1235" s="53" t="s">
        <v>1824</v>
      </c>
      <c r="AK1235" s="53" t="s">
        <v>496</v>
      </c>
      <c r="AL1235" s="53" t="s">
        <v>1830</v>
      </c>
      <c r="AM1235" s="53" t="s">
        <v>1831</v>
      </c>
      <c r="AN1235" s="53" t="s">
        <v>1770</v>
      </c>
      <c r="AO1235" s="53" t="s">
        <v>641</v>
      </c>
    </row>
    <row r="1236" spans="1:41" x14ac:dyDescent="0.25">
      <c r="A1236" s="53" t="s">
        <v>15</v>
      </c>
      <c r="B1236" s="53" t="s">
        <v>1809</v>
      </c>
      <c r="C1236" s="53" t="s">
        <v>1810</v>
      </c>
      <c r="D1236" s="53" t="s">
        <v>1811</v>
      </c>
      <c r="E1236" s="53" t="s">
        <v>1812</v>
      </c>
      <c r="F1236" s="53" t="s">
        <v>775</v>
      </c>
      <c r="G1236" s="53" t="s">
        <v>1813</v>
      </c>
      <c r="H1236" s="53" t="s">
        <v>775</v>
      </c>
      <c r="I1236" s="53" t="s">
        <v>1813</v>
      </c>
      <c r="J1236" s="53" t="s">
        <v>1814</v>
      </c>
      <c r="K1236" s="53" t="s">
        <v>780</v>
      </c>
      <c r="L1236" s="53" t="s">
        <v>1815</v>
      </c>
      <c r="M1236" s="53" t="s">
        <v>1816</v>
      </c>
      <c r="N1236" s="53" t="s">
        <v>1817</v>
      </c>
      <c r="O1236" s="53" t="s">
        <v>1818</v>
      </c>
      <c r="P1236" s="53" t="s">
        <v>1819</v>
      </c>
      <c r="Q1236" s="53" t="s">
        <v>1820</v>
      </c>
      <c r="R1236" s="53" t="s">
        <v>1821</v>
      </c>
      <c r="S1236" s="53" t="s">
        <v>1822</v>
      </c>
      <c r="T1236" s="53" t="s">
        <v>1823</v>
      </c>
      <c r="U1236" s="53" t="s">
        <v>1824</v>
      </c>
      <c r="V1236" s="53" t="s">
        <v>1825</v>
      </c>
      <c r="W1236" s="53" t="s">
        <v>1833</v>
      </c>
      <c r="X1236" s="53" t="s">
        <v>1834</v>
      </c>
      <c r="Y1236" s="53" t="s">
        <v>1827</v>
      </c>
      <c r="Z1236" s="53">
        <v>477.4</v>
      </c>
      <c r="AA1236" s="53">
        <v>477.4</v>
      </c>
      <c r="AB1236" s="53">
        <v>0</v>
      </c>
      <c r="AC1236" s="53">
        <v>477.4</v>
      </c>
      <c r="AD1236" s="53">
        <v>0</v>
      </c>
      <c r="AE1236" s="53">
        <v>0</v>
      </c>
      <c r="AF1236" s="53" t="s">
        <v>1828</v>
      </c>
      <c r="AG1236" s="53" t="s">
        <v>1814</v>
      </c>
      <c r="AH1236" s="53" t="s">
        <v>780</v>
      </c>
      <c r="AI1236" s="53" t="s">
        <v>1829</v>
      </c>
      <c r="AJ1236" s="53" t="s">
        <v>1824</v>
      </c>
      <c r="AK1236" s="53" t="s">
        <v>496</v>
      </c>
      <c r="AL1236" s="53" t="s">
        <v>1830</v>
      </c>
      <c r="AM1236" s="53" t="s">
        <v>1831</v>
      </c>
      <c r="AN1236" s="53" t="s">
        <v>1770</v>
      </c>
      <c r="AO1236" s="53" t="s">
        <v>641</v>
      </c>
    </row>
    <row r="1237" spans="1:41" x14ac:dyDescent="0.25">
      <c r="A1237" s="53" t="s">
        <v>15</v>
      </c>
      <c r="B1237" s="53" t="s">
        <v>1809</v>
      </c>
      <c r="C1237" s="53" t="s">
        <v>1810</v>
      </c>
      <c r="D1237" s="53" t="s">
        <v>1811</v>
      </c>
      <c r="E1237" s="53" t="s">
        <v>1812</v>
      </c>
      <c r="F1237" s="53" t="s">
        <v>775</v>
      </c>
      <c r="G1237" s="53" t="s">
        <v>1813</v>
      </c>
      <c r="H1237" s="53" t="s">
        <v>775</v>
      </c>
      <c r="I1237" s="53" t="s">
        <v>1813</v>
      </c>
      <c r="J1237" s="53" t="s">
        <v>1814</v>
      </c>
      <c r="K1237" s="53" t="s">
        <v>780</v>
      </c>
      <c r="L1237" s="53" t="s">
        <v>1815</v>
      </c>
      <c r="M1237" s="53" t="s">
        <v>1816</v>
      </c>
      <c r="N1237" s="53" t="s">
        <v>1817</v>
      </c>
      <c r="O1237" s="53" t="s">
        <v>1818</v>
      </c>
      <c r="P1237" s="53" t="s">
        <v>1819</v>
      </c>
      <c r="Q1237" s="53" t="s">
        <v>1820</v>
      </c>
      <c r="R1237" s="53" t="s">
        <v>1821</v>
      </c>
      <c r="S1237" s="53" t="s">
        <v>1822</v>
      </c>
      <c r="T1237" s="53" t="s">
        <v>1823</v>
      </c>
      <c r="U1237" s="53" t="s">
        <v>1824</v>
      </c>
      <c r="V1237" s="53" t="s">
        <v>1825</v>
      </c>
      <c r="W1237" s="53" t="s">
        <v>1833</v>
      </c>
      <c r="X1237" s="53" t="s">
        <v>1835</v>
      </c>
      <c r="Y1237" s="53" t="s">
        <v>1827</v>
      </c>
      <c r="Z1237" s="53">
        <v>3.51</v>
      </c>
      <c r="AA1237" s="53">
        <v>3.51</v>
      </c>
      <c r="AB1237" s="53">
        <v>0</v>
      </c>
      <c r="AC1237" s="53">
        <v>3.51</v>
      </c>
      <c r="AD1237" s="53">
        <v>0</v>
      </c>
      <c r="AE1237" s="53">
        <v>0</v>
      </c>
      <c r="AF1237" s="53" t="s">
        <v>1828</v>
      </c>
      <c r="AG1237" s="53" t="s">
        <v>1814</v>
      </c>
      <c r="AH1237" s="53" t="s">
        <v>780</v>
      </c>
      <c r="AI1237" s="53" t="s">
        <v>1829</v>
      </c>
      <c r="AJ1237" s="53" t="s">
        <v>1824</v>
      </c>
      <c r="AK1237" s="53" t="s">
        <v>496</v>
      </c>
      <c r="AL1237" s="53" t="s">
        <v>1830</v>
      </c>
      <c r="AM1237" s="53" t="s">
        <v>1831</v>
      </c>
      <c r="AN1237" s="53" t="s">
        <v>1770</v>
      </c>
      <c r="AO1237" s="53" t="s">
        <v>641</v>
      </c>
    </row>
    <row r="1238" spans="1:41" x14ac:dyDescent="0.25">
      <c r="A1238" s="53" t="s">
        <v>15</v>
      </c>
      <c r="B1238" s="53" t="s">
        <v>1809</v>
      </c>
      <c r="C1238" s="53" t="s">
        <v>1810</v>
      </c>
      <c r="D1238" s="53" t="s">
        <v>1811</v>
      </c>
      <c r="E1238" s="53" t="s">
        <v>1812</v>
      </c>
      <c r="F1238" s="53" t="s">
        <v>775</v>
      </c>
      <c r="G1238" s="53" t="s">
        <v>1813</v>
      </c>
      <c r="H1238" s="53" t="s">
        <v>775</v>
      </c>
      <c r="I1238" s="53" t="s">
        <v>1813</v>
      </c>
      <c r="J1238" s="53" t="s">
        <v>1814</v>
      </c>
      <c r="K1238" s="53" t="s">
        <v>780</v>
      </c>
      <c r="L1238" s="53" t="s">
        <v>1815</v>
      </c>
      <c r="M1238" s="53" t="s">
        <v>1816</v>
      </c>
      <c r="N1238" s="53" t="s">
        <v>1817</v>
      </c>
      <c r="O1238" s="53" t="s">
        <v>1818</v>
      </c>
      <c r="P1238" s="53" t="s">
        <v>1819</v>
      </c>
      <c r="Q1238" s="53" t="s">
        <v>1820</v>
      </c>
      <c r="R1238" s="53" t="s">
        <v>1821</v>
      </c>
      <c r="S1238" s="53" t="s">
        <v>1822</v>
      </c>
      <c r="T1238" s="53" t="s">
        <v>1823</v>
      </c>
      <c r="U1238" s="53" t="s">
        <v>1824</v>
      </c>
      <c r="V1238" s="53" t="s">
        <v>1825</v>
      </c>
      <c r="W1238" s="53" t="s">
        <v>1836</v>
      </c>
      <c r="X1238" s="53" t="s">
        <v>1825</v>
      </c>
      <c r="Y1238" s="53" t="s">
        <v>1827</v>
      </c>
      <c r="Z1238" s="53">
        <v>11.67</v>
      </c>
      <c r="AA1238" s="53">
        <v>11.67</v>
      </c>
      <c r="AB1238" s="53">
        <v>0</v>
      </c>
      <c r="AC1238" s="53">
        <v>11.67</v>
      </c>
      <c r="AD1238" s="53">
        <v>0</v>
      </c>
      <c r="AE1238" s="53">
        <v>0</v>
      </c>
      <c r="AF1238" s="53" t="s">
        <v>1828</v>
      </c>
      <c r="AG1238" s="53" t="s">
        <v>1814</v>
      </c>
      <c r="AH1238" s="53" t="s">
        <v>780</v>
      </c>
      <c r="AI1238" s="53" t="s">
        <v>1829</v>
      </c>
      <c r="AJ1238" s="53" t="s">
        <v>1824</v>
      </c>
      <c r="AK1238" s="53" t="s">
        <v>496</v>
      </c>
      <c r="AL1238" s="53" t="s">
        <v>1830</v>
      </c>
      <c r="AM1238" s="53" t="s">
        <v>1831</v>
      </c>
      <c r="AN1238" s="53" t="s">
        <v>1770</v>
      </c>
      <c r="AO1238" s="53" t="s">
        <v>641</v>
      </c>
    </row>
    <row r="1239" spans="1:41" x14ac:dyDescent="0.25">
      <c r="A1239" s="53" t="s">
        <v>15</v>
      </c>
      <c r="B1239" s="53" t="s">
        <v>1809</v>
      </c>
      <c r="C1239" s="53" t="s">
        <v>1810</v>
      </c>
      <c r="D1239" s="53" t="s">
        <v>1811</v>
      </c>
      <c r="E1239" s="53" t="s">
        <v>1812</v>
      </c>
      <c r="F1239" s="53" t="s">
        <v>775</v>
      </c>
      <c r="G1239" s="53" t="s">
        <v>1813</v>
      </c>
      <c r="H1239" s="53" t="s">
        <v>775</v>
      </c>
      <c r="I1239" s="53" t="s">
        <v>1813</v>
      </c>
      <c r="J1239" s="53" t="s">
        <v>1814</v>
      </c>
      <c r="K1239" s="53" t="s">
        <v>780</v>
      </c>
      <c r="L1239" s="53" t="s">
        <v>1815</v>
      </c>
      <c r="M1239" s="53" t="s">
        <v>1816</v>
      </c>
      <c r="N1239" s="53" t="s">
        <v>1817</v>
      </c>
      <c r="O1239" s="53" t="s">
        <v>1818</v>
      </c>
      <c r="P1239" s="53" t="s">
        <v>1819</v>
      </c>
      <c r="Q1239" s="53" t="s">
        <v>1820</v>
      </c>
      <c r="R1239" s="53" t="s">
        <v>1821</v>
      </c>
      <c r="S1239" s="53" t="s">
        <v>1822</v>
      </c>
      <c r="T1239" s="53" t="s">
        <v>1823</v>
      </c>
      <c r="U1239" s="53" t="s">
        <v>1824</v>
      </c>
      <c r="V1239" s="53" t="s">
        <v>1825</v>
      </c>
      <c r="W1239" s="53" t="s">
        <v>1837</v>
      </c>
      <c r="X1239" s="53" t="s">
        <v>1825</v>
      </c>
      <c r="Y1239" s="53" t="s">
        <v>1827</v>
      </c>
      <c r="Z1239" s="53">
        <v>285.64</v>
      </c>
      <c r="AA1239" s="53">
        <v>285.64</v>
      </c>
      <c r="AB1239" s="53">
        <v>0</v>
      </c>
      <c r="AC1239" s="53">
        <v>285.64</v>
      </c>
      <c r="AD1239" s="53">
        <v>0</v>
      </c>
      <c r="AE1239" s="53">
        <v>0</v>
      </c>
      <c r="AF1239" s="53" t="s">
        <v>1828</v>
      </c>
      <c r="AG1239" s="53" t="s">
        <v>1814</v>
      </c>
      <c r="AH1239" s="53" t="s">
        <v>780</v>
      </c>
      <c r="AI1239" s="53" t="s">
        <v>1829</v>
      </c>
      <c r="AJ1239" s="53" t="s">
        <v>1824</v>
      </c>
      <c r="AK1239" s="53" t="s">
        <v>496</v>
      </c>
      <c r="AL1239" s="53" t="s">
        <v>1830</v>
      </c>
      <c r="AM1239" s="53" t="s">
        <v>1831</v>
      </c>
      <c r="AN1239" s="53" t="s">
        <v>1770</v>
      </c>
      <c r="AO1239" s="53" t="s">
        <v>641</v>
      </c>
    </row>
    <row r="1240" spans="1:41" x14ac:dyDescent="0.25">
      <c r="A1240" s="53" t="s">
        <v>15</v>
      </c>
      <c r="B1240" s="53" t="s">
        <v>1809</v>
      </c>
      <c r="C1240" s="53" t="s">
        <v>1810</v>
      </c>
      <c r="D1240" s="53" t="s">
        <v>1811</v>
      </c>
      <c r="E1240" s="53" t="s">
        <v>1812</v>
      </c>
      <c r="F1240" s="53" t="s">
        <v>775</v>
      </c>
      <c r="G1240" s="53" t="s">
        <v>1813</v>
      </c>
      <c r="H1240" s="53" t="s">
        <v>775</v>
      </c>
      <c r="I1240" s="53" t="s">
        <v>1813</v>
      </c>
      <c r="J1240" s="53" t="s">
        <v>1814</v>
      </c>
      <c r="K1240" s="53" t="s">
        <v>780</v>
      </c>
      <c r="L1240" s="53" t="s">
        <v>1815</v>
      </c>
      <c r="M1240" s="53" t="s">
        <v>1816</v>
      </c>
      <c r="N1240" s="53" t="s">
        <v>1817</v>
      </c>
      <c r="O1240" s="53" t="s">
        <v>1818</v>
      </c>
      <c r="P1240" s="53" t="s">
        <v>1819</v>
      </c>
      <c r="Q1240" s="53" t="s">
        <v>1820</v>
      </c>
      <c r="R1240" s="53" t="s">
        <v>1821</v>
      </c>
      <c r="S1240" s="53" t="s">
        <v>1822</v>
      </c>
      <c r="T1240" s="53" t="s">
        <v>1823</v>
      </c>
      <c r="U1240" s="53" t="s">
        <v>1824</v>
      </c>
      <c r="V1240" s="53" t="s">
        <v>1825</v>
      </c>
      <c r="W1240" s="53" t="s">
        <v>1838</v>
      </c>
      <c r="X1240" s="53" t="s">
        <v>1825</v>
      </c>
      <c r="Y1240" s="53" t="s">
        <v>1827</v>
      </c>
      <c r="Z1240" s="53">
        <v>232.72</v>
      </c>
      <c r="AA1240" s="53">
        <v>232.72</v>
      </c>
      <c r="AB1240" s="53">
        <v>0</v>
      </c>
      <c r="AC1240" s="53">
        <v>232.72</v>
      </c>
      <c r="AD1240" s="53">
        <v>0</v>
      </c>
      <c r="AE1240" s="53">
        <v>0</v>
      </c>
      <c r="AF1240" s="53" t="s">
        <v>1828</v>
      </c>
      <c r="AG1240" s="53" t="s">
        <v>1814</v>
      </c>
      <c r="AH1240" s="53" t="s">
        <v>780</v>
      </c>
      <c r="AI1240" s="53" t="s">
        <v>1829</v>
      </c>
      <c r="AJ1240" s="53" t="s">
        <v>1824</v>
      </c>
      <c r="AK1240" s="53" t="s">
        <v>496</v>
      </c>
      <c r="AL1240" s="53" t="s">
        <v>1830</v>
      </c>
      <c r="AM1240" s="53" t="s">
        <v>1831</v>
      </c>
      <c r="AN1240" s="53" t="s">
        <v>1770</v>
      </c>
      <c r="AO1240" s="53" t="s">
        <v>641</v>
      </c>
    </row>
    <row r="1241" spans="1:41" x14ac:dyDescent="0.25">
      <c r="A1241" s="53" t="s">
        <v>15</v>
      </c>
      <c r="B1241" s="53" t="s">
        <v>1839</v>
      </c>
      <c r="C1241" s="53" t="s">
        <v>1840</v>
      </c>
      <c r="D1241" s="53" t="s">
        <v>1841</v>
      </c>
      <c r="E1241" s="53" t="s">
        <v>1842</v>
      </c>
      <c r="F1241" s="53" t="s">
        <v>775</v>
      </c>
      <c r="G1241" s="53" t="s">
        <v>1813</v>
      </c>
      <c r="H1241" s="53" t="s">
        <v>775</v>
      </c>
      <c r="I1241" s="53" t="s">
        <v>1813</v>
      </c>
      <c r="J1241" s="53" t="s">
        <v>1843</v>
      </c>
      <c r="K1241" s="53" t="s">
        <v>1844</v>
      </c>
      <c r="L1241" s="53" t="s">
        <v>1845</v>
      </c>
      <c r="M1241" s="53" t="s">
        <v>1816</v>
      </c>
      <c r="N1241" s="53" t="s">
        <v>1817</v>
      </c>
      <c r="O1241" s="53" t="s">
        <v>1818</v>
      </c>
      <c r="P1241" s="53" t="s">
        <v>1819</v>
      </c>
      <c r="Q1241" s="53" t="s">
        <v>1820</v>
      </c>
      <c r="R1241" s="53" t="s">
        <v>1821</v>
      </c>
      <c r="S1241" s="53" t="s">
        <v>1846</v>
      </c>
      <c r="T1241" s="53" t="s">
        <v>1847</v>
      </c>
      <c r="U1241" s="53" t="s">
        <v>1824</v>
      </c>
      <c r="V1241" s="53" t="s">
        <v>1825</v>
      </c>
      <c r="W1241" s="53" t="s">
        <v>1833</v>
      </c>
      <c r="X1241" s="53" t="s">
        <v>1834</v>
      </c>
      <c r="Y1241" s="53" t="s">
        <v>1827</v>
      </c>
      <c r="Z1241" s="53">
        <v>5.86</v>
      </c>
      <c r="AA1241" s="53">
        <v>5.86</v>
      </c>
      <c r="AB1241" s="53">
        <v>0</v>
      </c>
      <c r="AC1241" s="53">
        <v>5.86</v>
      </c>
      <c r="AD1241" s="53">
        <v>0</v>
      </c>
      <c r="AE1241" s="53">
        <v>0</v>
      </c>
      <c r="AF1241" s="53" t="s">
        <v>1828</v>
      </c>
      <c r="AG1241" s="53" t="s">
        <v>1843</v>
      </c>
      <c r="AH1241" s="53" t="s">
        <v>1844</v>
      </c>
      <c r="AI1241" s="53" t="s">
        <v>1849</v>
      </c>
      <c r="AJ1241" s="53" t="s">
        <v>1824</v>
      </c>
      <c r="AK1241" s="53" t="s">
        <v>496</v>
      </c>
      <c r="AL1241" s="53" t="s">
        <v>1830</v>
      </c>
      <c r="AM1241" s="53" t="s">
        <v>1831</v>
      </c>
      <c r="AN1241" s="53" t="s">
        <v>1769</v>
      </c>
      <c r="AO1241" s="53" t="s">
        <v>641</v>
      </c>
    </row>
    <row r="1242" spans="1:41" x14ac:dyDescent="0.25">
      <c r="A1242" s="53" t="s">
        <v>15</v>
      </c>
      <c r="B1242" s="53" t="s">
        <v>1839</v>
      </c>
      <c r="C1242" s="53" t="s">
        <v>1840</v>
      </c>
      <c r="D1242" s="53" t="s">
        <v>1841</v>
      </c>
      <c r="E1242" s="53" t="s">
        <v>1842</v>
      </c>
      <c r="F1242" s="53" t="s">
        <v>775</v>
      </c>
      <c r="G1242" s="53" t="s">
        <v>1813</v>
      </c>
      <c r="H1242" s="53" t="s">
        <v>775</v>
      </c>
      <c r="I1242" s="53" t="s">
        <v>1813</v>
      </c>
      <c r="J1242" s="53" t="s">
        <v>1843</v>
      </c>
      <c r="K1242" s="53" t="s">
        <v>1844</v>
      </c>
      <c r="L1242" s="53" t="s">
        <v>1845</v>
      </c>
      <c r="M1242" s="53" t="s">
        <v>1816</v>
      </c>
      <c r="N1242" s="53" t="s">
        <v>1817</v>
      </c>
      <c r="O1242" s="53" t="s">
        <v>1818</v>
      </c>
      <c r="P1242" s="53" t="s">
        <v>1819</v>
      </c>
      <c r="Q1242" s="53" t="s">
        <v>1820</v>
      </c>
      <c r="R1242" s="53" t="s">
        <v>1821</v>
      </c>
      <c r="S1242" s="53" t="s">
        <v>1846</v>
      </c>
      <c r="T1242" s="53" t="s">
        <v>1847</v>
      </c>
      <c r="U1242" s="53" t="s">
        <v>1824</v>
      </c>
      <c r="V1242" s="53" t="s">
        <v>1825</v>
      </c>
      <c r="W1242" s="53" t="s">
        <v>1848</v>
      </c>
      <c r="X1242" s="53" t="s">
        <v>1825</v>
      </c>
      <c r="Y1242" s="53" t="s">
        <v>1827</v>
      </c>
      <c r="Z1242" s="53">
        <v>1143.05</v>
      </c>
      <c r="AA1242" s="53">
        <v>1143.05</v>
      </c>
      <c r="AB1242" s="53">
        <v>0</v>
      </c>
      <c r="AC1242" s="53">
        <v>1143.05</v>
      </c>
      <c r="AD1242" s="53">
        <v>0</v>
      </c>
      <c r="AE1242" s="53">
        <v>0</v>
      </c>
      <c r="AF1242" s="53" t="s">
        <v>1828</v>
      </c>
      <c r="AG1242" s="53" t="s">
        <v>1843</v>
      </c>
      <c r="AH1242" s="53" t="s">
        <v>1844</v>
      </c>
      <c r="AI1242" s="53" t="s">
        <v>1849</v>
      </c>
      <c r="AJ1242" s="53" t="s">
        <v>1824</v>
      </c>
      <c r="AK1242" s="53" t="s">
        <v>496</v>
      </c>
      <c r="AL1242" s="53" t="s">
        <v>1830</v>
      </c>
      <c r="AM1242" s="53" t="s">
        <v>1831</v>
      </c>
      <c r="AN1242" s="53" t="s">
        <v>1769</v>
      </c>
      <c r="AO1242" s="53" t="s">
        <v>641</v>
      </c>
    </row>
    <row r="1243" spans="1:41" x14ac:dyDescent="0.25">
      <c r="A1243" s="53" t="s">
        <v>15</v>
      </c>
      <c r="B1243" s="53" t="s">
        <v>1950</v>
      </c>
      <c r="C1243" s="53" t="s">
        <v>1951</v>
      </c>
      <c r="D1243" s="53" t="s">
        <v>1852</v>
      </c>
      <c r="E1243" s="53" t="s">
        <v>510</v>
      </c>
      <c r="F1243" s="53" t="s">
        <v>775</v>
      </c>
      <c r="G1243" s="53" t="s">
        <v>1813</v>
      </c>
      <c r="H1243" s="53" t="s">
        <v>775</v>
      </c>
      <c r="I1243" s="53" t="s">
        <v>1813</v>
      </c>
      <c r="J1243" s="53" t="s">
        <v>1814</v>
      </c>
      <c r="K1243" s="53" t="s">
        <v>780</v>
      </c>
      <c r="L1243" s="53" t="s">
        <v>1952</v>
      </c>
      <c r="M1243" s="53" t="s">
        <v>1816</v>
      </c>
      <c r="N1243" s="53" t="s">
        <v>1817</v>
      </c>
      <c r="O1243" s="53" t="s">
        <v>1818</v>
      </c>
      <c r="P1243" s="53" t="s">
        <v>1819</v>
      </c>
      <c r="Q1243" s="53" t="s">
        <v>1820</v>
      </c>
      <c r="R1243" s="53" t="s">
        <v>1821</v>
      </c>
      <c r="S1243" s="53" t="s">
        <v>1953</v>
      </c>
      <c r="T1243" s="53" t="s">
        <v>1954</v>
      </c>
      <c r="U1243" s="53" t="s">
        <v>1824</v>
      </c>
      <c r="V1243" s="53" t="s">
        <v>1825</v>
      </c>
      <c r="W1243" s="53" t="s">
        <v>1856</v>
      </c>
      <c r="X1243" s="53" t="s">
        <v>1857</v>
      </c>
      <c r="Y1243" s="53" t="s">
        <v>1827</v>
      </c>
      <c r="Z1243" s="53">
        <v>683.58</v>
      </c>
      <c r="AA1243" s="53">
        <v>613.76</v>
      </c>
      <c r="AB1243" s="53">
        <v>69.819999999999993</v>
      </c>
      <c r="AC1243" s="53">
        <v>613.76</v>
      </c>
      <c r="AD1243" s="53">
        <v>0</v>
      </c>
      <c r="AE1243" s="53">
        <v>0</v>
      </c>
      <c r="AF1243" s="53" t="s">
        <v>1828</v>
      </c>
      <c r="AG1243" s="53" t="s">
        <v>1814</v>
      </c>
      <c r="AH1243" s="53" t="s">
        <v>780</v>
      </c>
      <c r="AI1243" s="53" t="s">
        <v>1829</v>
      </c>
      <c r="AJ1243" s="53" t="s">
        <v>1824</v>
      </c>
      <c r="AK1243" s="53" t="s">
        <v>496</v>
      </c>
      <c r="AL1243" s="53" t="s">
        <v>1830</v>
      </c>
      <c r="AM1243" s="53" t="s">
        <v>1831</v>
      </c>
      <c r="AN1243" s="53" t="s">
        <v>1770</v>
      </c>
      <c r="AO1243" s="53" t="s">
        <v>641</v>
      </c>
    </row>
    <row r="1244" spans="1:41" x14ac:dyDescent="0.25">
      <c r="A1244" s="53" t="s">
        <v>15</v>
      </c>
      <c r="B1244" s="53" t="s">
        <v>1955</v>
      </c>
      <c r="C1244" s="53" t="s">
        <v>1956</v>
      </c>
      <c r="D1244" s="53" t="s">
        <v>1852</v>
      </c>
      <c r="E1244" s="53" t="s">
        <v>510</v>
      </c>
      <c r="F1244" s="53" t="s">
        <v>775</v>
      </c>
      <c r="G1244" s="53" t="s">
        <v>1813</v>
      </c>
      <c r="H1244" s="53" t="s">
        <v>775</v>
      </c>
      <c r="I1244" s="53" t="s">
        <v>1813</v>
      </c>
      <c r="J1244" s="53" t="s">
        <v>1814</v>
      </c>
      <c r="K1244" s="53" t="s">
        <v>780</v>
      </c>
      <c r="L1244" s="53" t="s">
        <v>1957</v>
      </c>
      <c r="M1244" s="53" t="s">
        <v>1816</v>
      </c>
      <c r="N1244" s="53" t="s">
        <v>1817</v>
      </c>
      <c r="O1244" s="53" t="s">
        <v>1818</v>
      </c>
      <c r="P1244" s="53" t="s">
        <v>1819</v>
      </c>
      <c r="Q1244" s="53" t="s">
        <v>1820</v>
      </c>
      <c r="R1244" s="53" t="s">
        <v>1821</v>
      </c>
      <c r="S1244" s="53" t="s">
        <v>1958</v>
      </c>
      <c r="T1244" s="53" t="s">
        <v>1959</v>
      </c>
      <c r="U1244" s="53" t="s">
        <v>1824</v>
      </c>
      <c r="V1244" s="53" t="s">
        <v>1825</v>
      </c>
      <c r="W1244" s="53" t="s">
        <v>1856</v>
      </c>
      <c r="X1244" s="53" t="s">
        <v>1857</v>
      </c>
      <c r="Y1244" s="53" t="s">
        <v>1827</v>
      </c>
      <c r="Z1244" s="53">
        <v>1554.3</v>
      </c>
      <c r="AA1244" s="53">
        <v>1552.86</v>
      </c>
      <c r="AB1244" s="53">
        <v>1.44</v>
      </c>
      <c r="AC1244" s="53">
        <v>1552.86</v>
      </c>
      <c r="AD1244" s="53">
        <v>0</v>
      </c>
      <c r="AE1244" s="53">
        <v>0</v>
      </c>
      <c r="AF1244" s="53" t="s">
        <v>1828</v>
      </c>
      <c r="AG1244" s="53" t="s">
        <v>1814</v>
      </c>
      <c r="AH1244" s="53" t="s">
        <v>780</v>
      </c>
      <c r="AI1244" s="53" t="s">
        <v>1829</v>
      </c>
      <c r="AJ1244" s="53" t="s">
        <v>1824</v>
      </c>
      <c r="AK1244" s="53" t="s">
        <v>496</v>
      </c>
      <c r="AL1244" s="53" t="s">
        <v>1830</v>
      </c>
      <c r="AM1244" s="53" t="s">
        <v>1831</v>
      </c>
      <c r="AN1244" s="53" t="s">
        <v>1770</v>
      </c>
      <c r="AO1244" s="53" t="s">
        <v>641</v>
      </c>
    </row>
    <row r="1245" spans="1:41" x14ac:dyDescent="0.25">
      <c r="A1245" s="53" t="s">
        <v>15</v>
      </c>
      <c r="B1245" s="53" t="s">
        <v>1850</v>
      </c>
      <c r="C1245" s="53" t="s">
        <v>1851</v>
      </c>
      <c r="D1245" s="53" t="s">
        <v>1852</v>
      </c>
      <c r="E1245" s="53" t="s">
        <v>510</v>
      </c>
      <c r="F1245" s="53" t="s">
        <v>775</v>
      </c>
      <c r="G1245" s="53" t="s">
        <v>1813</v>
      </c>
      <c r="H1245" s="53" t="s">
        <v>775</v>
      </c>
      <c r="I1245" s="53" t="s">
        <v>1813</v>
      </c>
      <c r="J1245" s="53" t="s">
        <v>1814</v>
      </c>
      <c r="K1245" s="53" t="s">
        <v>780</v>
      </c>
      <c r="L1245" s="53" t="s">
        <v>1853</v>
      </c>
      <c r="M1245" s="53" t="s">
        <v>1816</v>
      </c>
      <c r="N1245" s="53" t="s">
        <v>1817</v>
      </c>
      <c r="O1245" s="53" t="s">
        <v>1818</v>
      </c>
      <c r="P1245" s="53" t="s">
        <v>1819</v>
      </c>
      <c r="Q1245" s="53" t="s">
        <v>1820</v>
      </c>
      <c r="R1245" s="53" t="s">
        <v>1821</v>
      </c>
      <c r="S1245" s="53" t="s">
        <v>1854</v>
      </c>
      <c r="T1245" s="53" t="s">
        <v>1855</v>
      </c>
      <c r="U1245" s="53" t="s">
        <v>1824</v>
      </c>
      <c r="V1245" s="53" t="s">
        <v>1825</v>
      </c>
      <c r="W1245" s="53" t="s">
        <v>1856</v>
      </c>
      <c r="X1245" s="53" t="s">
        <v>1857</v>
      </c>
      <c r="Y1245" s="53" t="s">
        <v>1827</v>
      </c>
      <c r="Z1245" s="53">
        <v>1598.15</v>
      </c>
      <c r="AA1245" s="53">
        <v>1465.8</v>
      </c>
      <c r="AB1245" s="53">
        <v>132.35</v>
      </c>
      <c r="AC1245" s="53">
        <v>1465.8</v>
      </c>
      <c r="AD1245" s="53">
        <v>0</v>
      </c>
      <c r="AE1245" s="53">
        <v>0</v>
      </c>
      <c r="AF1245" s="53" t="s">
        <v>1828</v>
      </c>
      <c r="AG1245" s="53" t="s">
        <v>1814</v>
      </c>
      <c r="AH1245" s="53" t="s">
        <v>780</v>
      </c>
      <c r="AI1245" s="53" t="s">
        <v>1829</v>
      </c>
      <c r="AJ1245" s="53" t="s">
        <v>1824</v>
      </c>
      <c r="AK1245" s="53" t="s">
        <v>496</v>
      </c>
      <c r="AL1245" s="53" t="s">
        <v>1830</v>
      </c>
      <c r="AM1245" s="53" t="s">
        <v>1831</v>
      </c>
      <c r="AN1245" s="53" t="s">
        <v>1770</v>
      </c>
      <c r="AO1245" s="53" t="s">
        <v>641</v>
      </c>
    </row>
    <row r="1246" spans="1:41" x14ac:dyDescent="0.25">
      <c r="A1246" s="53" t="s">
        <v>15</v>
      </c>
      <c r="B1246" s="53" t="s">
        <v>1858</v>
      </c>
      <c r="C1246" s="53" t="s">
        <v>1859</v>
      </c>
      <c r="D1246" s="53" t="s">
        <v>1852</v>
      </c>
      <c r="E1246" s="53" t="s">
        <v>510</v>
      </c>
      <c r="F1246" s="53" t="s">
        <v>775</v>
      </c>
      <c r="G1246" s="53" t="s">
        <v>1813</v>
      </c>
      <c r="H1246" s="53" t="s">
        <v>775</v>
      </c>
      <c r="I1246" s="53" t="s">
        <v>1813</v>
      </c>
      <c r="J1246" s="53" t="s">
        <v>1814</v>
      </c>
      <c r="K1246" s="53" t="s">
        <v>780</v>
      </c>
      <c r="L1246" s="53" t="s">
        <v>1860</v>
      </c>
      <c r="M1246" s="53" t="s">
        <v>1816</v>
      </c>
      <c r="N1246" s="53" t="s">
        <v>1817</v>
      </c>
      <c r="O1246" s="53" t="s">
        <v>1818</v>
      </c>
      <c r="P1246" s="53" t="s">
        <v>1819</v>
      </c>
      <c r="Q1246" s="53" t="s">
        <v>1820</v>
      </c>
      <c r="R1246" s="53" t="s">
        <v>1821</v>
      </c>
      <c r="S1246" s="53" t="s">
        <v>1861</v>
      </c>
      <c r="T1246" s="53" t="s">
        <v>1862</v>
      </c>
      <c r="U1246" s="53" t="s">
        <v>1824</v>
      </c>
      <c r="V1246" s="53" t="s">
        <v>1825</v>
      </c>
      <c r="W1246" s="53" t="s">
        <v>1856</v>
      </c>
      <c r="X1246" s="53" t="s">
        <v>1857</v>
      </c>
      <c r="Y1246" s="53" t="s">
        <v>1827</v>
      </c>
      <c r="Z1246" s="53">
        <v>708.76</v>
      </c>
      <c r="AA1246" s="53">
        <v>708.76</v>
      </c>
      <c r="AB1246" s="53">
        <v>0</v>
      </c>
      <c r="AC1246" s="53">
        <v>708.76</v>
      </c>
      <c r="AD1246" s="53">
        <v>0</v>
      </c>
      <c r="AE1246" s="53">
        <v>0</v>
      </c>
      <c r="AF1246" s="53" t="s">
        <v>1828</v>
      </c>
      <c r="AG1246" s="53" t="s">
        <v>1814</v>
      </c>
      <c r="AH1246" s="53" t="s">
        <v>780</v>
      </c>
      <c r="AI1246" s="53" t="s">
        <v>1829</v>
      </c>
      <c r="AJ1246" s="53" t="s">
        <v>1824</v>
      </c>
      <c r="AK1246" s="53" t="s">
        <v>496</v>
      </c>
      <c r="AL1246" s="53" t="s">
        <v>1830</v>
      </c>
      <c r="AM1246" s="53" t="s">
        <v>1831</v>
      </c>
      <c r="AN1246" s="53" t="s">
        <v>1770</v>
      </c>
      <c r="AO1246" s="53" t="s">
        <v>641</v>
      </c>
    </row>
    <row r="1247" spans="1:41" x14ac:dyDescent="0.25">
      <c r="A1247" s="53" t="s">
        <v>15</v>
      </c>
      <c r="B1247" s="53" t="s">
        <v>1863</v>
      </c>
      <c r="C1247" s="53" t="s">
        <v>1864</v>
      </c>
      <c r="D1247" s="53" t="s">
        <v>1852</v>
      </c>
      <c r="E1247" s="53" t="s">
        <v>510</v>
      </c>
      <c r="F1247" s="53" t="s">
        <v>775</v>
      </c>
      <c r="G1247" s="53" t="s">
        <v>1813</v>
      </c>
      <c r="H1247" s="53" t="s">
        <v>775</v>
      </c>
      <c r="I1247" s="53" t="s">
        <v>1813</v>
      </c>
      <c r="J1247" s="53" t="s">
        <v>1814</v>
      </c>
      <c r="K1247" s="53" t="s">
        <v>780</v>
      </c>
      <c r="L1247" s="53" t="s">
        <v>1860</v>
      </c>
      <c r="M1247" s="53" t="s">
        <v>1816</v>
      </c>
      <c r="N1247" s="53" t="s">
        <v>1817</v>
      </c>
      <c r="O1247" s="53" t="s">
        <v>1818</v>
      </c>
      <c r="P1247" s="53" t="s">
        <v>1819</v>
      </c>
      <c r="Q1247" s="53" t="s">
        <v>1820</v>
      </c>
      <c r="R1247" s="53" t="s">
        <v>1821</v>
      </c>
      <c r="S1247" s="53" t="s">
        <v>1865</v>
      </c>
      <c r="T1247" s="53" t="s">
        <v>1866</v>
      </c>
      <c r="U1247" s="53" t="s">
        <v>1824</v>
      </c>
      <c r="V1247" s="53" t="s">
        <v>1825</v>
      </c>
      <c r="W1247" s="53" t="s">
        <v>1856</v>
      </c>
      <c r="X1247" s="53" t="s">
        <v>1857</v>
      </c>
      <c r="Y1247" s="53" t="s">
        <v>1827</v>
      </c>
      <c r="Z1247" s="53">
        <v>300.72000000000003</v>
      </c>
      <c r="AA1247" s="53">
        <v>244.99</v>
      </c>
      <c r="AB1247" s="53">
        <v>55.73</v>
      </c>
      <c r="AC1247" s="53">
        <v>244.99</v>
      </c>
      <c r="AD1247" s="53">
        <v>0</v>
      </c>
      <c r="AE1247" s="53">
        <v>0</v>
      </c>
      <c r="AF1247" s="53" t="s">
        <v>1828</v>
      </c>
      <c r="AG1247" s="53" t="s">
        <v>1814</v>
      </c>
      <c r="AH1247" s="53" t="s">
        <v>780</v>
      </c>
      <c r="AI1247" s="53" t="s">
        <v>1829</v>
      </c>
      <c r="AJ1247" s="53" t="s">
        <v>1824</v>
      </c>
      <c r="AK1247" s="53" t="s">
        <v>496</v>
      </c>
      <c r="AL1247" s="53" t="s">
        <v>1830</v>
      </c>
      <c r="AM1247" s="53" t="s">
        <v>1831</v>
      </c>
      <c r="AN1247" s="53" t="s">
        <v>1770</v>
      </c>
      <c r="AO1247" s="53" t="s">
        <v>641</v>
      </c>
    </row>
    <row r="1248" spans="1:41" x14ac:dyDescent="0.25">
      <c r="A1248" s="53" t="s">
        <v>15</v>
      </c>
      <c r="B1248" s="53" t="s">
        <v>1867</v>
      </c>
      <c r="C1248" s="53" t="s">
        <v>1868</v>
      </c>
      <c r="D1248" s="53" t="s">
        <v>1852</v>
      </c>
      <c r="E1248" s="53" t="s">
        <v>510</v>
      </c>
      <c r="F1248" s="53" t="s">
        <v>775</v>
      </c>
      <c r="G1248" s="53" t="s">
        <v>1813</v>
      </c>
      <c r="H1248" s="53" t="s">
        <v>775</v>
      </c>
      <c r="I1248" s="53" t="s">
        <v>1813</v>
      </c>
      <c r="J1248" s="53" t="s">
        <v>1814</v>
      </c>
      <c r="K1248" s="53" t="s">
        <v>780</v>
      </c>
      <c r="L1248" s="53" t="s">
        <v>1869</v>
      </c>
      <c r="M1248" s="53" t="s">
        <v>1816</v>
      </c>
      <c r="N1248" s="53" t="s">
        <v>1817</v>
      </c>
      <c r="O1248" s="53" t="s">
        <v>1818</v>
      </c>
      <c r="P1248" s="53" t="s">
        <v>1819</v>
      </c>
      <c r="Q1248" s="53" t="s">
        <v>1820</v>
      </c>
      <c r="R1248" s="53" t="s">
        <v>1821</v>
      </c>
      <c r="S1248" s="53" t="s">
        <v>1870</v>
      </c>
      <c r="T1248" s="53" t="s">
        <v>1871</v>
      </c>
      <c r="U1248" s="53" t="s">
        <v>1824</v>
      </c>
      <c r="V1248" s="53" t="s">
        <v>1825</v>
      </c>
      <c r="W1248" s="53" t="s">
        <v>1856</v>
      </c>
      <c r="X1248" s="53" t="s">
        <v>1857</v>
      </c>
      <c r="Y1248" s="53" t="s">
        <v>1827</v>
      </c>
      <c r="Z1248" s="53">
        <v>4057.19</v>
      </c>
      <c r="AA1248" s="53">
        <v>3906.41</v>
      </c>
      <c r="AB1248" s="53">
        <v>150.78</v>
      </c>
      <c r="AC1248" s="53">
        <v>3906.41</v>
      </c>
      <c r="AD1248" s="53">
        <v>0</v>
      </c>
      <c r="AE1248" s="53">
        <v>0</v>
      </c>
      <c r="AF1248" s="53" t="s">
        <v>1828</v>
      </c>
      <c r="AG1248" s="53" t="s">
        <v>1814</v>
      </c>
      <c r="AH1248" s="53" t="s">
        <v>780</v>
      </c>
      <c r="AI1248" s="53" t="s">
        <v>1829</v>
      </c>
      <c r="AJ1248" s="53" t="s">
        <v>1824</v>
      </c>
      <c r="AK1248" s="53" t="s">
        <v>496</v>
      </c>
      <c r="AL1248" s="53" t="s">
        <v>1830</v>
      </c>
      <c r="AM1248" s="53" t="s">
        <v>1831</v>
      </c>
      <c r="AN1248" s="53" t="s">
        <v>1770</v>
      </c>
      <c r="AO1248" s="53" t="s">
        <v>641</v>
      </c>
    </row>
    <row r="1249" spans="1:41" x14ac:dyDescent="0.25">
      <c r="A1249" s="53" t="s">
        <v>15</v>
      </c>
      <c r="B1249" s="53" t="s">
        <v>1872</v>
      </c>
      <c r="C1249" s="53" t="s">
        <v>1873</v>
      </c>
      <c r="D1249" s="53" t="s">
        <v>1841</v>
      </c>
      <c r="E1249" s="53" t="s">
        <v>1842</v>
      </c>
      <c r="F1249" s="53" t="s">
        <v>775</v>
      </c>
      <c r="G1249" s="53" t="s">
        <v>1813</v>
      </c>
      <c r="H1249" s="53" t="s">
        <v>775</v>
      </c>
      <c r="I1249" s="53" t="s">
        <v>1813</v>
      </c>
      <c r="J1249" s="53" t="s">
        <v>1843</v>
      </c>
      <c r="K1249" s="53" t="s">
        <v>1844</v>
      </c>
      <c r="L1249" s="53" t="s">
        <v>1874</v>
      </c>
      <c r="M1249" s="53" t="s">
        <v>1816</v>
      </c>
      <c r="N1249" s="53" t="s">
        <v>1817</v>
      </c>
      <c r="O1249" s="53" t="s">
        <v>1818</v>
      </c>
      <c r="P1249" s="53" t="s">
        <v>1819</v>
      </c>
      <c r="Q1249" s="53" t="s">
        <v>1820</v>
      </c>
      <c r="R1249" s="53" t="s">
        <v>1821</v>
      </c>
      <c r="S1249" s="53" t="s">
        <v>1875</v>
      </c>
      <c r="T1249" s="53" t="s">
        <v>1876</v>
      </c>
      <c r="U1249" s="53" t="s">
        <v>1824</v>
      </c>
      <c r="V1249" s="53" t="s">
        <v>1825</v>
      </c>
      <c r="W1249" s="53" t="s">
        <v>1848</v>
      </c>
      <c r="X1249" s="53" t="s">
        <v>1825</v>
      </c>
      <c r="Y1249" s="53" t="s">
        <v>1827</v>
      </c>
      <c r="Z1249" s="53">
        <v>1681.25</v>
      </c>
      <c r="AA1249" s="53">
        <v>1681.25</v>
      </c>
      <c r="AB1249" s="53">
        <v>0</v>
      </c>
      <c r="AC1249" s="53">
        <v>1681.25</v>
      </c>
      <c r="AD1249" s="53">
        <v>0</v>
      </c>
      <c r="AE1249" s="53">
        <v>0</v>
      </c>
      <c r="AF1249" s="53" t="s">
        <v>1828</v>
      </c>
      <c r="AG1249" s="53" t="s">
        <v>1843</v>
      </c>
      <c r="AH1249" s="53" t="s">
        <v>1844</v>
      </c>
      <c r="AI1249" s="53" t="s">
        <v>1849</v>
      </c>
      <c r="AJ1249" s="53" t="s">
        <v>1824</v>
      </c>
      <c r="AK1249" s="53" t="s">
        <v>496</v>
      </c>
      <c r="AL1249" s="53" t="s">
        <v>1830</v>
      </c>
      <c r="AM1249" s="53" t="s">
        <v>1831</v>
      </c>
      <c r="AN1249" s="53" t="s">
        <v>1769</v>
      </c>
      <c r="AO1249" s="53" t="s">
        <v>641</v>
      </c>
    </row>
    <row r="1250" spans="1:41" x14ac:dyDescent="0.25">
      <c r="A1250" s="53" t="s">
        <v>15</v>
      </c>
      <c r="B1250" s="53" t="s">
        <v>1877</v>
      </c>
      <c r="C1250" s="53" t="s">
        <v>1878</v>
      </c>
      <c r="D1250" s="53" t="s">
        <v>1841</v>
      </c>
      <c r="E1250" s="53" t="s">
        <v>1842</v>
      </c>
      <c r="F1250" s="53" t="s">
        <v>775</v>
      </c>
      <c r="G1250" s="53" t="s">
        <v>1813</v>
      </c>
      <c r="H1250" s="53" t="s">
        <v>775</v>
      </c>
      <c r="I1250" s="53" t="s">
        <v>1813</v>
      </c>
      <c r="J1250" s="53" t="s">
        <v>1843</v>
      </c>
      <c r="K1250" s="53" t="s">
        <v>1844</v>
      </c>
      <c r="L1250" s="53" t="s">
        <v>1879</v>
      </c>
      <c r="M1250" s="53" t="s">
        <v>1816</v>
      </c>
      <c r="N1250" s="53" t="s">
        <v>1817</v>
      </c>
      <c r="O1250" s="53" t="s">
        <v>1818</v>
      </c>
      <c r="P1250" s="53" t="s">
        <v>1819</v>
      </c>
      <c r="Q1250" s="53" t="s">
        <v>1820</v>
      </c>
      <c r="R1250" s="53" t="s">
        <v>1821</v>
      </c>
      <c r="S1250" s="53" t="s">
        <v>1880</v>
      </c>
      <c r="T1250" s="53" t="s">
        <v>1881</v>
      </c>
      <c r="U1250" s="53" t="s">
        <v>1824</v>
      </c>
      <c r="V1250" s="53" t="s">
        <v>1825</v>
      </c>
      <c r="W1250" s="53" t="s">
        <v>1826</v>
      </c>
      <c r="X1250" s="53" t="s">
        <v>1825</v>
      </c>
      <c r="Y1250" s="53" t="s">
        <v>1827</v>
      </c>
      <c r="Z1250" s="53">
        <v>243.62</v>
      </c>
      <c r="AA1250" s="53">
        <v>243.62</v>
      </c>
      <c r="AB1250" s="53">
        <v>0</v>
      </c>
      <c r="AC1250" s="53">
        <v>243.62</v>
      </c>
      <c r="AD1250" s="53">
        <v>0</v>
      </c>
      <c r="AE1250" s="53">
        <v>0</v>
      </c>
      <c r="AF1250" s="53" t="s">
        <v>1828</v>
      </c>
      <c r="AG1250" s="53" t="s">
        <v>1843</v>
      </c>
      <c r="AH1250" s="53" t="s">
        <v>1844</v>
      </c>
      <c r="AI1250" s="53" t="s">
        <v>1849</v>
      </c>
      <c r="AJ1250" s="53" t="s">
        <v>1824</v>
      </c>
      <c r="AK1250" s="53" t="s">
        <v>496</v>
      </c>
      <c r="AL1250" s="53" t="s">
        <v>1830</v>
      </c>
      <c r="AM1250" s="53" t="s">
        <v>1831</v>
      </c>
      <c r="AN1250" s="53" t="s">
        <v>1769</v>
      </c>
      <c r="AO1250" s="53" t="s">
        <v>641</v>
      </c>
    </row>
    <row r="1251" spans="1:41" x14ac:dyDescent="0.25">
      <c r="A1251" s="53" t="s">
        <v>15</v>
      </c>
      <c r="B1251" s="53" t="s">
        <v>1877</v>
      </c>
      <c r="C1251" s="53" t="s">
        <v>1878</v>
      </c>
      <c r="D1251" s="53" t="s">
        <v>1841</v>
      </c>
      <c r="E1251" s="53" t="s">
        <v>1842</v>
      </c>
      <c r="F1251" s="53" t="s">
        <v>775</v>
      </c>
      <c r="G1251" s="53" t="s">
        <v>1813</v>
      </c>
      <c r="H1251" s="53" t="s">
        <v>775</v>
      </c>
      <c r="I1251" s="53" t="s">
        <v>1813</v>
      </c>
      <c r="J1251" s="53" t="s">
        <v>1843</v>
      </c>
      <c r="K1251" s="53" t="s">
        <v>1844</v>
      </c>
      <c r="L1251" s="53" t="s">
        <v>1879</v>
      </c>
      <c r="M1251" s="53" t="s">
        <v>1816</v>
      </c>
      <c r="N1251" s="53" t="s">
        <v>1817</v>
      </c>
      <c r="O1251" s="53" t="s">
        <v>1818</v>
      </c>
      <c r="P1251" s="53" t="s">
        <v>1819</v>
      </c>
      <c r="Q1251" s="53" t="s">
        <v>1820</v>
      </c>
      <c r="R1251" s="53" t="s">
        <v>1821</v>
      </c>
      <c r="S1251" s="53" t="s">
        <v>1880</v>
      </c>
      <c r="T1251" s="53" t="s">
        <v>1881</v>
      </c>
      <c r="U1251" s="53" t="s">
        <v>1824</v>
      </c>
      <c r="V1251" s="53" t="s">
        <v>1825</v>
      </c>
      <c r="W1251" s="53" t="s">
        <v>1832</v>
      </c>
      <c r="X1251" s="53" t="s">
        <v>1825</v>
      </c>
      <c r="Y1251" s="53" t="s">
        <v>1827</v>
      </c>
      <c r="Z1251" s="53">
        <v>161.32</v>
      </c>
      <c r="AA1251" s="53">
        <v>161.32</v>
      </c>
      <c r="AB1251" s="53">
        <v>0</v>
      </c>
      <c r="AC1251" s="53">
        <v>161.32</v>
      </c>
      <c r="AD1251" s="53">
        <v>0</v>
      </c>
      <c r="AE1251" s="53">
        <v>0</v>
      </c>
      <c r="AF1251" s="53" t="s">
        <v>1828</v>
      </c>
      <c r="AG1251" s="53" t="s">
        <v>1843</v>
      </c>
      <c r="AH1251" s="53" t="s">
        <v>1844</v>
      </c>
      <c r="AI1251" s="53" t="s">
        <v>1849</v>
      </c>
      <c r="AJ1251" s="53" t="s">
        <v>1824</v>
      </c>
      <c r="AK1251" s="53" t="s">
        <v>496</v>
      </c>
      <c r="AL1251" s="53" t="s">
        <v>1830</v>
      </c>
      <c r="AM1251" s="53" t="s">
        <v>1831</v>
      </c>
      <c r="AN1251" s="53" t="s">
        <v>1769</v>
      </c>
      <c r="AO1251" s="53" t="s">
        <v>641</v>
      </c>
    </row>
    <row r="1252" spans="1:41" x14ac:dyDescent="0.25">
      <c r="A1252" s="53" t="s">
        <v>15</v>
      </c>
      <c r="B1252" s="53" t="s">
        <v>1877</v>
      </c>
      <c r="C1252" s="53" t="s">
        <v>1878</v>
      </c>
      <c r="D1252" s="53" t="s">
        <v>1841</v>
      </c>
      <c r="E1252" s="53" t="s">
        <v>1842</v>
      </c>
      <c r="F1252" s="53" t="s">
        <v>775</v>
      </c>
      <c r="G1252" s="53" t="s">
        <v>1813</v>
      </c>
      <c r="H1252" s="53" t="s">
        <v>775</v>
      </c>
      <c r="I1252" s="53" t="s">
        <v>1813</v>
      </c>
      <c r="J1252" s="53" t="s">
        <v>1843</v>
      </c>
      <c r="K1252" s="53" t="s">
        <v>1844</v>
      </c>
      <c r="L1252" s="53" t="s">
        <v>1879</v>
      </c>
      <c r="M1252" s="53" t="s">
        <v>1816</v>
      </c>
      <c r="N1252" s="53" t="s">
        <v>1817</v>
      </c>
      <c r="O1252" s="53" t="s">
        <v>1818</v>
      </c>
      <c r="P1252" s="53" t="s">
        <v>1819</v>
      </c>
      <c r="Q1252" s="53" t="s">
        <v>1820</v>
      </c>
      <c r="R1252" s="53" t="s">
        <v>1821</v>
      </c>
      <c r="S1252" s="53" t="s">
        <v>1880</v>
      </c>
      <c r="T1252" s="53" t="s">
        <v>1881</v>
      </c>
      <c r="U1252" s="53" t="s">
        <v>1824</v>
      </c>
      <c r="V1252" s="53" t="s">
        <v>1825</v>
      </c>
      <c r="W1252" s="53" t="s">
        <v>1837</v>
      </c>
      <c r="X1252" s="53" t="s">
        <v>1825</v>
      </c>
      <c r="Y1252" s="53" t="s">
        <v>1827</v>
      </c>
      <c r="Z1252" s="53">
        <v>306.55</v>
      </c>
      <c r="AA1252" s="53">
        <v>306.55</v>
      </c>
      <c r="AB1252" s="53">
        <v>0</v>
      </c>
      <c r="AC1252" s="53">
        <v>306.55</v>
      </c>
      <c r="AD1252" s="53">
        <v>0</v>
      </c>
      <c r="AE1252" s="53">
        <v>0</v>
      </c>
      <c r="AF1252" s="53" t="s">
        <v>1828</v>
      </c>
      <c r="AG1252" s="53" t="s">
        <v>1843</v>
      </c>
      <c r="AH1252" s="53" t="s">
        <v>1844</v>
      </c>
      <c r="AI1252" s="53" t="s">
        <v>1849</v>
      </c>
      <c r="AJ1252" s="53" t="s">
        <v>1824</v>
      </c>
      <c r="AK1252" s="53" t="s">
        <v>496</v>
      </c>
      <c r="AL1252" s="53" t="s">
        <v>1830</v>
      </c>
      <c r="AM1252" s="53" t="s">
        <v>1831</v>
      </c>
      <c r="AN1252" s="53" t="s">
        <v>1769</v>
      </c>
      <c r="AO1252" s="53" t="s">
        <v>641</v>
      </c>
    </row>
    <row r="1253" spans="1:41" x14ac:dyDescent="0.25">
      <c r="A1253" s="53" t="s">
        <v>15</v>
      </c>
      <c r="B1253" s="53" t="s">
        <v>1877</v>
      </c>
      <c r="C1253" s="53" t="s">
        <v>1878</v>
      </c>
      <c r="D1253" s="53" t="s">
        <v>1841</v>
      </c>
      <c r="E1253" s="53" t="s">
        <v>1842</v>
      </c>
      <c r="F1253" s="53" t="s">
        <v>775</v>
      </c>
      <c r="G1253" s="53" t="s">
        <v>1813</v>
      </c>
      <c r="H1253" s="53" t="s">
        <v>775</v>
      </c>
      <c r="I1253" s="53" t="s">
        <v>1813</v>
      </c>
      <c r="J1253" s="53" t="s">
        <v>1843</v>
      </c>
      <c r="K1253" s="53" t="s">
        <v>1844</v>
      </c>
      <c r="L1253" s="53" t="s">
        <v>1879</v>
      </c>
      <c r="M1253" s="53" t="s">
        <v>1816</v>
      </c>
      <c r="N1253" s="53" t="s">
        <v>1817</v>
      </c>
      <c r="O1253" s="53" t="s">
        <v>1818</v>
      </c>
      <c r="P1253" s="53" t="s">
        <v>1819</v>
      </c>
      <c r="Q1253" s="53" t="s">
        <v>1820</v>
      </c>
      <c r="R1253" s="53" t="s">
        <v>1821</v>
      </c>
      <c r="S1253" s="53" t="s">
        <v>1880</v>
      </c>
      <c r="T1253" s="53" t="s">
        <v>1881</v>
      </c>
      <c r="U1253" s="53" t="s">
        <v>1824</v>
      </c>
      <c r="V1253" s="53" t="s">
        <v>1825</v>
      </c>
      <c r="W1253" s="53" t="s">
        <v>1838</v>
      </c>
      <c r="X1253" s="53" t="s">
        <v>1825</v>
      </c>
      <c r="Y1253" s="53" t="s">
        <v>1827</v>
      </c>
      <c r="Z1253" s="53">
        <v>95.67</v>
      </c>
      <c r="AA1253" s="53">
        <v>95.67</v>
      </c>
      <c r="AB1253" s="53">
        <v>0</v>
      </c>
      <c r="AC1253" s="53">
        <v>95.67</v>
      </c>
      <c r="AD1253" s="53">
        <v>0</v>
      </c>
      <c r="AE1253" s="53">
        <v>0</v>
      </c>
      <c r="AF1253" s="53" t="s">
        <v>1828</v>
      </c>
      <c r="AG1253" s="53" t="s">
        <v>1843</v>
      </c>
      <c r="AH1253" s="53" t="s">
        <v>1844</v>
      </c>
      <c r="AI1253" s="53" t="s">
        <v>1849</v>
      </c>
      <c r="AJ1253" s="53" t="s">
        <v>1824</v>
      </c>
      <c r="AK1253" s="53" t="s">
        <v>496</v>
      </c>
      <c r="AL1253" s="53" t="s">
        <v>1830</v>
      </c>
      <c r="AM1253" s="53" t="s">
        <v>1831</v>
      </c>
      <c r="AN1253" s="53" t="s">
        <v>1769</v>
      </c>
      <c r="AO1253" s="53" t="s">
        <v>641</v>
      </c>
    </row>
    <row r="1254" spans="1:41" x14ac:dyDescent="0.25">
      <c r="A1254" s="53" t="s">
        <v>15</v>
      </c>
      <c r="B1254" s="53" t="s">
        <v>1877</v>
      </c>
      <c r="C1254" s="53" t="s">
        <v>1878</v>
      </c>
      <c r="D1254" s="53" t="s">
        <v>1841</v>
      </c>
      <c r="E1254" s="53" t="s">
        <v>1842</v>
      </c>
      <c r="F1254" s="53" t="s">
        <v>775</v>
      </c>
      <c r="G1254" s="53" t="s">
        <v>1813</v>
      </c>
      <c r="H1254" s="53" t="s">
        <v>775</v>
      </c>
      <c r="I1254" s="53" t="s">
        <v>1813</v>
      </c>
      <c r="J1254" s="53" t="s">
        <v>1843</v>
      </c>
      <c r="K1254" s="53" t="s">
        <v>1844</v>
      </c>
      <c r="L1254" s="53" t="s">
        <v>1879</v>
      </c>
      <c r="M1254" s="53" t="s">
        <v>1816</v>
      </c>
      <c r="N1254" s="53" t="s">
        <v>1817</v>
      </c>
      <c r="O1254" s="53" t="s">
        <v>1818</v>
      </c>
      <c r="P1254" s="53" t="s">
        <v>1819</v>
      </c>
      <c r="Q1254" s="53" t="s">
        <v>1820</v>
      </c>
      <c r="R1254" s="53" t="s">
        <v>1821</v>
      </c>
      <c r="S1254" s="53" t="s">
        <v>1880</v>
      </c>
      <c r="T1254" s="53" t="s">
        <v>1881</v>
      </c>
      <c r="U1254" s="53" t="s">
        <v>1824</v>
      </c>
      <c r="V1254" s="53" t="s">
        <v>1825</v>
      </c>
      <c r="W1254" s="53" t="s">
        <v>1848</v>
      </c>
      <c r="X1254" s="53" t="s">
        <v>1825</v>
      </c>
      <c r="Y1254" s="53" t="s">
        <v>1827</v>
      </c>
      <c r="Z1254" s="53">
        <v>49.2</v>
      </c>
      <c r="AA1254" s="53">
        <v>49.2</v>
      </c>
      <c r="AB1254" s="53">
        <v>0</v>
      </c>
      <c r="AC1254" s="53">
        <v>49.2</v>
      </c>
      <c r="AD1254" s="53">
        <v>0</v>
      </c>
      <c r="AE1254" s="53">
        <v>0</v>
      </c>
      <c r="AF1254" s="53" t="s">
        <v>1828</v>
      </c>
      <c r="AG1254" s="53" t="s">
        <v>1843</v>
      </c>
      <c r="AH1254" s="53" t="s">
        <v>1844</v>
      </c>
      <c r="AI1254" s="53" t="s">
        <v>1849</v>
      </c>
      <c r="AJ1254" s="53" t="s">
        <v>1824</v>
      </c>
      <c r="AK1254" s="53" t="s">
        <v>496</v>
      </c>
      <c r="AL1254" s="53" t="s">
        <v>1830</v>
      </c>
      <c r="AM1254" s="53" t="s">
        <v>1831</v>
      </c>
      <c r="AN1254" s="53" t="s">
        <v>1769</v>
      </c>
      <c r="AO1254" s="53" t="s">
        <v>641</v>
      </c>
    </row>
    <row r="1255" spans="1:41" x14ac:dyDescent="0.25">
      <c r="A1255" s="53" t="s">
        <v>15</v>
      </c>
      <c r="B1255" s="53" t="s">
        <v>1882</v>
      </c>
      <c r="C1255" s="53" t="s">
        <v>1883</v>
      </c>
      <c r="D1255" s="53" t="s">
        <v>1841</v>
      </c>
      <c r="E1255" s="53" t="s">
        <v>1842</v>
      </c>
      <c r="F1255" s="53" t="s">
        <v>775</v>
      </c>
      <c r="G1255" s="53" t="s">
        <v>1813</v>
      </c>
      <c r="H1255" s="53" t="s">
        <v>775</v>
      </c>
      <c r="I1255" s="53" t="s">
        <v>1813</v>
      </c>
      <c r="J1255" s="53" t="s">
        <v>1843</v>
      </c>
      <c r="K1255" s="53" t="s">
        <v>1844</v>
      </c>
      <c r="L1255" s="53" t="s">
        <v>1884</v>
      </c>
      <c r="M1255" s="53" t="s">
        <v>1816</v>
      </c>
      <c r="N1255" s="53" t="s">
        <v>1817</v>
      </c>
      <c r="O1255" s="53" t="s">
        <v>1818</v>
      </c>
      <c r="P1255" s="53" t="s">
        <v>1819</v>
      </c>
      <c r="Q1255" s="53" t="s">
        <v>1820</v>
      </c>
      <c r="R1255" s="53" t="s">
        <v>1821</v>
      </c>
      <c r="S1255" s="53" t="s">
        <v>1885</v>
      </c>
      <c r="T1255" s="53" t="s">
        <v>1886</v>
      </c>
      <c r="U1255" s="53" t="s">
        <v>1824</v>
      </c>
      <c r="V1255" s="53" t="s">
        <v>1825</v>
      </c>
      <c r="W1255" s="53" t="s">
        <v>1826</v>
      </c>
      <c r="X1255" s="53" t="s">
        <v>1825</v>
      </c>
      <c r="Y1255" s="53" t="s">
        <v>1827</v>
      </c>
      <c r="Z1255" s="53">
        <v>481.92</v>
      </c>
      <c r="AA1255" s="53">
        <v>481.92</v>
      </c>
      <c r="AB1255" s="53">
        <v>0</v>
      </c>
      <c r="AC1255" s="53">
        <v>481.92</v>
      </c>
      <c r="AD1255" s="53">
        <v>0</v>
      </c>
      <c r="AE1255" s="53">
        <v>0</v>
      </c>
      <c r="AF1255" s="53" t="s">
        <v>1828</v>
      </c>
      <c r="AG1255" s="53" t="s">
        <v>1843</v>
      </c>
      <c r="AH1255" s="53" t="s">
        <v>1844</v>
      </c>
      <c r="AI1255" s="53" t="s">
        <v>1849</v>
      </c>
      <c r="AJ1255" s="53" t="s">
        <v>1824</v>
      </c>
      <c r="AK1255" s="53" t="s">
        <v>496</v>
      </c>
      <c r="AL1255" s="53" t="s">
        <v>1830</v>
      </c>
      <c r="AM1255" s="53" t="s">
        <v>1831</v>
      </c>
      <c r="AN1255" s="53" t="s">
        <v>1769</v>
      </c>
      <c r="AO1255" s="53" t="s">
        <v>641</v>
      </c>
    </row>
    <row r="1256" spans="1:41" x14ac:dyDescent="0.25">
      <c r="A1256" s="53" t="s">
        <v>15</v>
      </c>
      <c r="B1256" s="53" t="s">
        <v>1882</v>
      </c>
      <c r="C1256" s="53" t="s">
        <v>1883</v>
      </c>
      <c r="D1256" s="53" t="s">
        <v>1841</v>
      </c>
      <c r="E1256" s="53" t="s">
        <v>1842</v>
      </c>
      <c r="F1256" s="53" t="s">
        <v>775</v>
      </c>
      <c r="G1256" s="53" t="s">
        <v>1813</v>
      </c>
      <c r="H1256" s="53" t="s">
        <v>775</v>
      </c>
      <c r="I1256" s="53" t="s">
        <v>1813</v>
      </c>
      <c r="J1256" s="53" t="s">
        <v>1843</v>
      </c>
      <c r="K1256" s="53" t="s">
        <v>1844</v>
      </c>
      <c r="L1256" s="53" t="s">
        <v>1884</v>
      </c>
      <c r="M1256" s="53" t="s">
        <v>1816</v>
      </c>
      <c r="N1256" s="53" t="s">
        <v>1817</v>
      </c>
      <c r="O1256" s="53" t="s">
        <v>1818</v>
      </c>
      <c r="P1256" s="53" t="s">
        <v>1819</v>
      </c>
      <c r="Q1256" s="53" t="s">
        <v>1820</v>
      </c>
      <c r="R1256" s="53" t="s">
        <v>1821</v>
      </c>
      <c r="S1256" s="53" t="s">
        <v>1885</v>
      </c>
      <c r="T1256" s="53" t="s">
        <v>1886</v>
      </c>
      <c r="U1256" s="53" t="s">
        <v>1824</v>
      </c>
      <c r="V1256" s="53" t="s">
        <v>1825</v>
      </c>
      <c r="W1256" s="53" t="s">
        <v>1832</v>
      </c>
      <c r="X1256" s="53" t="s">
        <v>1825</v>
      </c>
      <c r="Y1256" s="53" t="s">
        <v>1827</v>
      </c>
      <c r="Z1256" s="53">
        <v>348.16</v>
      </c>
      <c r="AA1256" s="53">
        <v>348.16</v>
      </c>
      <c r="AB1256" s="53">
        <v>0</v>
      </c>
      <c r="AC1256" s="53">
        <v>348.16</v>
      </c>
      <c r="AD1256" s="53">
        <v>0</v>
      </c>
      <c r="AE1256" s="53">
        <v>0</v>
      </c>
      <c r="AF1256" s="53" t="s">
        <v>1828</v>
      </c>
      <c r="AG1256" s="53" t="s">
        <v>1843</v>
      </c>
      <c r="AH1256" s="53" t="s">
        <v>1844</v>
      </c>
      <c r="AI1256" s="53" t="s">
        <v>1849</v>
      </c>
      <c r="AJ1256" s="53" t="s">
        <v>1824</v>
      </c>
      <c r="AK1256" s="53" t="s">
        <v>496</v>
      </c>
      <c r="AL1256" s="53" t="s">
        <v>1830</v>
      </c>
      <c r="AM1256" s="53" t="s">
        <v>1831</v>
      </c>
      <c r="AN1256" s="53" t="s">
        <v>1769</v>
      </c>
      <c r="AO1256" s="53" t="s">
        <v>641</v>
      </c>
    </row>
    <row r="1257" spans="1:41" x14ac:dyDescent="0.25">
      <c r="A1257" s="53" t="s">
        <v>15</v>
      </c>
      <c r="B1257" s="53" t="s">
        <v>1882</v>
      </c>
      <c r="C1257" s="53" t="s">
        <v>1883</v>
      </c>
      <c r="D1257" s="53" t="s">
        <v>1841</v>
      </c>
      <c r="E1257" s="53" t="s">
        <v>1842</v>
      </c>
      <c r="F1257" s="53" t="s">
        <v>775</v>
      </c>
      <c r="G1257" s="53" t="s">
        <v>1813</v>
      </c>
      <c r="H1257" s="53" t="s">
        <v>775</v>
      </c>
      <c r="I1257" s="53" t="s">
        <v>1813</v>
      </c>
      <c r="J1257" s="53" t="s">
        <v>1843</v>
      </c>
      <c r="K1257" s="53" t="s">
        <v>1844</v>
      </c>
      <c r="L1257" s="53" t="s">
        <v>1884</v>
      </c>
      <c r="M1257" s="53" t="s">
        <v>1816</v>
      </c>
      <c r="N1257" s="53" t="s">
        <v>1817</v>
      </c>
      <c r="O1257" s="53" t="s">
        <v>1818</v>
      </c>
      <c r="P1257" s="53" t="s">
        <v>1819</v>
      </c>
      <c r="Q1257" s="53" t="s">
        <v>1820</v>
      </c>
      <c r="R1257" s="53" t="s">
        <v>1821</v>
      </c>
      <c r="S1257" s="53" t="s">
        <v>1885</v>
      </c>
      <c r="T1257" s="53" t="s">
        <v>1886</v>
      </c>
      <c r="U1257" s="53" t="s">
        <v>1824</v>
      </c>
      <c r="V1257" s="53" t="s">
        <v>1825</v>
      </c>
      <c r="W1257" s="53" t="s">
        <v>1837</v>
      </c>
      <c r="X1257" s="53" t="s">
        <v>1825</v>
      </c>
      <c r="Y1257" s="53" t="s">
        <v>1827</v>
      </c>
      <c r="Z1257" s="53">
        <v>147.9</v>
      </c>
      <c r="AA1257" s="53">
        <v>147.9</v>
      </c>
      <c r="AB1257" s="53">
        <v>0</v>
      </c>
      <c r="AC1257" s="53">
        <v>147.9</v>
      </c>
      <c r="AD1257" s="53">
        <v>0</v>
      </c>
      <c r="AE1257" s="53">
        <v>0</v>
      </c>
      <c r="AF1257" s="53" t="s">
        <v>1828</v>
      </c>
      <c r="AG1257" s="53" t="s">
        <v>1843</v>
      </c>
      <c r="AH1257" s="53" t="s">
        <v>1844</v>
      </c>
      <c r="AI1257" s="53" t="s">
        <v>1849</v>
      </c>
      <c r="AJ1257" s="53" t="s">
        <v>1824</v>
      </c>
      <c r="AK1257" s="53" t="s">
        <v>496</v>
      </c>
      <c r="AL1257" s="53" t="s">
        <v>1830</v>
      </c>
      <c r="AM1257" s="53" t="s">
        <v>1831</v>
      </c>
      <c r="AN1257" s="53" t="s">
        <v>1769</v>
      </c>
      <c r="AO1257" s="53" t="s">
        <v>641</v>
      </c>
    </row>
    <row r="1258" spans="1:41" x14ac:dyDescent="0.25">
      <c r="A1258" s="53" t="s">
        <v>15</v>
      </c>
      <c r="B1258" s="53" t="s">
        <v>1882</v>
      </c>
      <c r="C1258" s="53" t="s">
        <v>1883</v>
      </c>
      <c r="D1258" s="53" t="s">
        <v>1841</v>
      </c>
      <c r="E1258" s="53" t="s">
        <v>1842</v>
      </c>
      <c r="F1258" s="53" t="s">
        <v>775</v>
      </c>
      <c r="G1258" s="53" t="s">
        <v>1813</v>
      </c>
      <c r="H1258" s="53" t="s">
        <v>775</v>
      </c>
      <c r="I1258" s="53" t="s">
        <v>1813</v>
      </c>
      <c r="J1258" s="53" t="s">
        <v>1843</v>
      </c>
      <c r="K1258" s="53" t="s">
        <v>1844</v>
      </c>
      <c r="L1258" s="53" t="s">
        <v>1884</v>
      </c>
      <c r="M1258" s="53" t="s">
        <v>1816</v>
      </c>
      <c r="N1258" s="53" t="s">
        <v>1817</v>
      </c>
      <c r="O1258" s="53" t="s">
        <v>1818</v>
      </c>
      <c r="P1258" s="53" t="s">
        <v>1819</v>
      </c>
      <c r="Q1258" s="53" t="s">
        <v>1820</v>
      </c>
      <c r="R1258" s="53" t="s">
        <v>1821</v>
      </c>
      <c r="S1258" s="53" t="s">
        <v>1885</v>
      </c>
      <c r="T1258" s="53" t="s">
        <v>1886</v>
      </c>
      <c r="U1258" s="53" t="s">
        <v>1824</v>
      </c>
      <c r="V1258" s="53" t="s">
        <v>1825</v>
      </c>
      <c r="W1258" s="53" t="s">
        <v>1838</v>
      </c>
      <c r="X1258" s="53" t="s">
        <v>1825</v>
      </c>
      <c r="Y1258" s="53" t="s">
        <v>1827</v>
      </c>
      <c r="Z1258" s="53">
        <v>22.02</v>
      </c>
      <c r="AA1258" s="53">
        <v>22.02</v>
      </c>
      <c r="AB1258" s="53">
        <v>0</v>
      </c>
      <c r="AC1258" s="53">
        <v>22.02</v>
      </c>
      <c r="AD1258" s="53">
        <v>0</v>
      </c>
      <c r="AE1258" s="53">
        <v>0</v>
      </c>
      <c r="AF1258" s="53" t="s">
        <v>1828</v>
      </c>
      <c r="AG1258" s="53" t="s">
        <v>1843</v>
      </c>
      <c r="AH1258" s="53" t="s">
        <v>1844</v>
      </c>
      <c r="AI1258" s="53" t="s">
        <v>1849</v>
      </c>
      <c r="AJ1258" s="53" t="s">
        <v>1824</v>
      </c>
      <c r="AK1258" s="53" t="s">
        <v>496</v>
      </c>
      <c r="AL1258" s="53" t="s">
        <v>1830</v>
      </c>
      <c r="AM1258" s="53" t="s">
        <v>1831</v>
      </c>
      <c r="AN1258" s="53" t="s">
        <v>1769</v>
      </c>
      <c r="AO1258" s="53" t="s">
        <v>641</v>
      </c>
    </row>
    <row r="1259" spans="1:41" x14ac:dyDescent="0.25">
      <c r="A1259" s="53" t="s">
        <v>15</v>
      </c>
      <c r="B1259" s="53" t="s">
        <v>1996</v>
      </c>
      <c r="C1259" s="53" t="s">
        <v>1997</v>
      </c>
      <c r="D1259" s="53" t="s">
        <v>1811</v>
      </c>
      <c r="E1259" s="53" t="s">
        <v>1812</v>
      </c>
      <c r="F1259" s="53" t="s">
        <v>775</v>
      </c>
      <c r="G1259" s="53" t="s">
        <v>1813</v>
      </c>
      <c r="H1259" s="53" t="s">
        <v>775</v>
      </c>
      <c r="I1259" s="53" t="s">
        <v>1813</v>
      </c>
      <c r="J1259" s="53" t="s">
        <v>1814</v>
      </c>
      <c r="K1259" s="53" t="s">
        <v>780</v>
      </c>
      <c r="L1259" s="53" t="s">
        <v>1998</v>
      </c>
      <c r="M1259" s="53" t="s">
        <v>1816</v>
      </c>
      <c r="N1259" s="53" t="s">
        <v>1817</v>
      </c>
      <c r="O1259" s="53" t="s">
        <v>1818</v>
      </c>
      <c r="P1259" s="53" t="s">
        <v>1819</v>
      </c>
      <c r="Q1259" s="53" t="s">
        <v>1820</v>
      </c>
      <c r="R1259" s="53" t="s">
        <v>1821</v>
      </c>
      <c r="S1259" s="53" t="s">
        <v>1999</v>
      </c>
      <c r="T1259" s="53" t="s">
        <v>2000</v>
      </c>
      <c r="U1259" s="53" t="s">
        <v>1824</v>
      </c>
      <c r="V1259" s="53" t="s">
        <v>1825</v>
      </c>
      <c r="W1259" s="53" t="s">
        <v>1826</v>
      </c>
      <c r="X1259" s="53" t="s">
        <v>1825</v>
      </c>
      <c r="Y1259" s="53" t="s">
        <v>1827</v>
      </c>
      <c r="Z1259" s="53">
        <v>60.36</v>
      </c>
      <c r="AA1259" s="53">
        <v>60.36</v>
      </c>
      <c r="AB1259" s="53">
        <v>0</v>
      </c>
      <c r="AC1259" s="53">
        <v>60.36</v>
      </c>
      <c r="AD1259" s="53">
        <v>0</v>
      </c>
      <c r="AE1259" s="53">
        <v>0</v>
      </c>
      <c r="AF1259" s="53" t="s">
        <v>1828</v>
      </c>
      <c r="AG1259" s="53" t="s">
        <v>1814</v>
      </c>
      <c r="AH1259" s="53" t="s">
        <v>780</v>
      </c>
      <c r="AI1259" s="53" t="s">
        <v>1829</v>
      </c>
      <c r="AJ1259" s="53" t="s">
        <v>1824</v>
      </c>
      <c r="AK1259" s="53" t="s">
        <v>496</v>
      </c>
      <c r="AL1259" s="53" t="s">
        <v>1830</v>
      </c>
      <c r="AM1259" s="53" t="s">
        <v>1831</v>
      </c>
      <c r="AN1259" s="53" t="s">
        <v>1770</v>
      </c>
      <c r="AO1259" s="53" t="s">
        <v>641</v>
      </c>
    </row>
    <row r="1260" spans="1:41" x14ac:dyDescent="0.25">
      <c r="A1260" s="53" t="s">
        <v>15</v>
      </c>
      <c r="B1260" s="53" t="s">
        <v>1996</v>
      </c>
      <c r="C1260" s="53" t="s">
        <v>1997</v>
      </c>
      <c r="D1260" s="53" t="s">
        <v>1811</v>
      </c>
      <c r="E1260" s="53" t="s">
        <v>1812</v>
      </c>
      <c r="F1260" s="53" t="s">
        <v>775</v>
      </c>
      <c r="G1260" s="53" t="s">
        <v>1813</v>
      </c>
      <c r="H1260" s="53" t="s">
        <v>775</v>
      </c>
      <c r="I1260" s="53" t="s">
        <v>1813</v>
      </c>
      <c r="J1260" s="53" t="s">
        <v>1814</v>
      </c>
      <c r="K1260" s="53" t="s">
        <v>780</v>
      </c>
      <c r="L1260" s="53" t="s">
        <v>1998</v>
      </c>
      <c r="M1260" s="53" t="s">
        <v>1816</v>
      </c>
      <c r="N1260" s="53" t="s">
        <v>1817</v>
      </c>
      <c r="O1260" s="53" t="s">
        <v>1818</v>
      </c>
      <c r="P1260" s="53" t="s">
        <v>1819</v>
      </c>
      <c r="Q1260" s="53" t="s">
        <v>1820</v>
      </c>
      <c r="R1260" s="53" t="s">
        <v>1821</v>
      </c>
      <c r="S1260" s="53" t="s">
        <v>1999</v>
      </c>
      <c r="T1260" s="53" t="s">
        <v>2000</v>
      </c>
      <c r="U1260" s="53" t="s">
        <v>1824</v>
      </c>
      <c r="V1260" s="53" t="s">
        <v>1825</v>
      </c>
      <c r="W1260" s="53" t="s">
        <v>1832</v>
      </c>
      <c r="X1260" s="53" t="s">
        <v>1825</v>
      </c>
      <c r="Y1260" s="53" t="s">
        <v>1827</v>
      </c>
      <c r="Z1260" s="53">
        <v>658.12</v>
      </c>
      <c r="AA1260" s="53">
        <v>658.12</v>
      </c>
      <c r="AB1260" s="53">
        <v>0</v>
      </c>
      <c r="AC1260" s="53">
        <v>658.12</v>
      </c>
      <c r="AD1260" s="53">
        <v>0</v>
      </c>
      <c r="AE1260" s="53">
        <v>0</v>
      </c>
      <c r="AF1260" s="53" t="s">
        <v>1828</v>
      </c>
      <c r="AG1260" s="53" t="s">
        <v>1814</v>
      </c>
      <c r="AH1260" s="53" t="s">
        <v>780</v>
      </c>
      <c r="AI1260" s="53" t="s">
        <v>1829</v>
      </c>
      <c r="AJ1260" s="53" t="s">
        <v>1824</v>
      </c>
      <c r="AK1260" s="53" t="s">
        <v>496</v>
      </c>
      <c r="AL1260" s="53" t="s">
        <v>1830</v>
      </c>
      <c r="AM1260" s="53" t="s">
        <v>1831</v>
      </c>
      <c r="AN1260" s="53" t="s">
        <v>1770</v>
      </c>
      <c r="AO1260" s="53" t="s">
        <v>641</v>
      </c>
    </row>
    <row r="1261" spans="1:41" x14ac:dyDescent="0.25">
      <c r="A1261" s="53" t="s">
        <v>15</v>
      </c>
      <c r="B1261" s="53" t="s">
        <v>1996</v>
      </c>
      <c r="C1261" s="53" t="s">
        <v>1997</v>
      </c>
      <c r="D1261" s="53" t="s">
        <v>1811</v>
      </c>
      <c r="E1261" s="53" t="s">
        <v>1812</v>
      </c>
      <c r="F1261" s="53" t="s">
        <v>775</v>
      </c>
      <c r="G1261" s="53" t="s">
        <v>1813</v>
      </c>
      <c r="H1261" s="53" t="s">
        <v>775</v>
      </c>
      <c r="I1261" s="53" t="s">
        <v>1813</v>
      </c>
      <c r="J1261" s="53" t="s">
        <v>1814</v>
      </c>
      <c r="K1261" s="53" t="s">
        <v>780</v>
      </c>
      <c r="L1261" s="53" t="s">
        <v>1998</v>
      </c>
      <c r="M1261" s="53" t="s">
        <v>1816</v>
      </c>
      <c r="N1261" s="53" t="s">
        <v>1817</v>
      </c>
      <c r="O1261" s="53" t="s">
        <v>1818</v>
      </c>
      <c r="P1261" s="53" t="s">
        <v>1819</v>
      </c>
      <c r="Q1261" s="53" t="s">
        <v>1820</v>
      </c>
      <c r="R1261" s="53" t="s">
        <v>1821</v>
      </c>
      <c r="S1261" s="53" t="s">
        <v>1999</v>
      </c>
      <c r="T1261" s="53" t="s">
        <v>2000</v>
      </c>
      <c r="U1261" s="53" t="s">
        <v>1824</v>
      </c>
      <c r="V1261" s="53" t="s">
        <v>1825</v>
      </c>
      <c r="W1261" s="53" t="s">
        <v>1833</v>
      </c>
      <c r="X1261" s="53" t="s">
        <v>1834</v>
      </c>
      <c r="Y1261" s="53" t="s">
        <v>1827</v>
      </c>
      <c r="Z1261" s="53">
        <v>354.57</v>
      </c>
      <c r="AA1261" s="53">
        <v>354.57</v>
      </c>
      <c r="AB1261" s="53">
        <v>0</v>
      </c>
      <c r="AC1261" s="53">
        <v>354.57</v>
      </c>
      <c r="AD1261" s="53">
        <v>0</v>
      </c>
      <c r="AE1261" s="53">
        <v>0</v>
      </c>
      <c r="AF1261" s="53" t="s">
        <v>1828</v>
      </c>
      <c r="AG1261" s="53" t="s">
        <v>1814</v>
      </c>
      <c r="AH1261" s="53" t="s">
        <v>780</v>
      </c>
      <c r="AI1261" s="53" t="s">
        <v>1829</v>
      </c>
      <c r="AJ1261" s="53" t="s">
        <v>1824</v>
      </c>
      <c r="AK1261" s="53" t="s">
        <v>496</v>
      </c>
      <c r="AL1261" s="53" t="s">
        <v>1830</v>
      </c>
      <c r="AM1261" s="53" t="s">
        <v>1831</v>
      </c>
      <c r="AN1261" s="53" t="s">
        <v>1770</v>
      </c>
      <c r="AO1261" s="53" t="s">
        <v>641</v>
      </c>
    </row>
    <row r="1262" spans="1:41" x14ac:dyDescent="0.25">
      <c r="A1262" s="53" t="s">
        <v>15</v>
      </c>
      <c r="B1262" s="53" t="s">
        <v>1996</v>
      </c>
      <c r="C1262" s="53" t="s">
        <v>1997</v>
      </c>
      <c r="D1262" s="53" t="s">
        <v>1811</v>
      </c>
      <c r="E1262" s="53" t="s">
        <v>1812</v>
      </c>
      <c r="F1262" s="53" t="s">
        <v>775</v>
      </c>
      <c r="G1262" s="53" t="s">
        <v>1813</v>
      </c>
      <c r="H1262" s="53" t="s">
        <v>775</v>
      </c>
      <c r="I1262" s="53" t="s">
        <v>1813</v>
      </c>
      <c r="J1262" s="53" t="s">
        <v>1814</v>
      </c>
      <c r="K1262" s="53" t="s">
        <v>780</v>
      </c>
      <c r="L1262" s="53" t="s">
        <v>1998</v>
      </c>
      <c r="M1262" s="53" t="s">
        <v>1816</v>
      </c>
      <c r="N1262" s="53" t="s">
        <v>1817</v>
      </c>
      <c r="O1262" s="53" t="s">
        <v>1818</v>
      </c>
      <c r="P1262" s="53" t="s">
        <v>1819</v>
      </c>
      <c r="Q1262" s="53" t="s">
        <v>1820</v>
      </c>
      <c r="R1262" s="53" t="s">
        <v>1821</v>
      </c>
      <c r="S1262" s="53" t="s">
        <v>1999</v>
      </c>
      <c r="T1262" s="53" t="s">
        <v>2000</v>
      </c>
      <c r="U1262" s="53" t="s">
        <v>1824</v>
      </c>
      <c r="V1262" s="53" t="s">
        <v>1825</v>
      </c>
      <c r="W1262" s="53" t="s">
        <v>1837</v>
      </c>
      <c r="X1262" s="53" t="s">
        <v>1825</v>
      </c>
      <c r="Y1262" s="53" t="s">
        <v>1827</v>
      </c>
      <c r="Z1262" s="53">
        <v>54.73</v>
      </c>
      <c r="AA1262" s="53">
        <v>54.73</v>
      </c>
      <c r="AB1262" s="53">
        <v>0</v>
      </c>
      <c r="AC1262" s="53">
        <v>54.73</v>
      </c>
      <c r="AD1262" s="53">
        <v>0</v>
      </c>
      <c r="AE1262" s="53">
        <v>0</v>
      </c>
      <c r="AF1262" s="53" t="s">
        <v>1828</v>
      </c>
      <c r="AG1262" s="53" t="s">
        <v>1814</v>
      </c>
      <c r="AH1262" s="53" t="s">
        <v>780</v>
      </c>
      <c r="AI1262" s="53" t="s">
        <v>1829</v>
      </c>
      <c r="AJ1262" s="53" t="s">
        <v>1824</v>
      </c>
      <c r="AK1262" s="53" t="s">
        <v>496</v>
      </c>
      <c r="AL1262" s="53" t="s">
        <v>1830</v>
      </c>
      <c r="AM1262" s="53" t="s">
        <v>1831</v>
      </c>
      <c r="AN1262" s="53" t="s">
        <v>1770</v>
      </c>
      <c r="AO1262" s="53" t="s">
        <v>641</v>
      </c>
    </row>
    <row r="1263" spans="1:41" x14ac:dyDescent="0.25">
      <c r="A1263" s="53" t="s">
        <v>15</v>
      </c>
      <c r="B1263" s="53" t="s">
        <v>1996</v>
      </c>
      <c r="C1263" s="53" t="s">
        <v>1997</v>
      </c>
      <c r="D1263" s="53" t="s">
        <v>1811</v>
      </c>
      <c r="E1263" s="53" t="s">
        <v>1812</v>
      </c>
      <c r="F1263" s="53" t="s">
        <v>775</v>
      </c>
      <c r="G1263" s="53" t="s">
        <v>1813</v>
      </c>
      <c r="H1263" s="53" t="s">
        <v>775</v>
      </c>
      <c r="I1263" s="53" t="s">
        <v>1813</v>
      </c>
      <c r="J1263" s="53" t="s">
        <v>1814</v>
      </c>
      <c r="K1263" s="53" t="s">
        <v>780</v>
      </c>
      <c r="L1263" s="53" t="s">
        <v>1998</v>
      </c>
      <c r="M1263" s="53" t="s">
        <v>1816</v>
      </c>
      <c r="N1263" s="53" t="s">
        <v>1817</v>
      </c>
      <c r="O1263" s="53" t="s">
        <v>1818</v>
      </c>
      <c r="P1263" s="53" t="s">
        <v>1819</v>
      </c>
      <c r="Q1263" s="53" t="s">
        <v>1820</v>
      </c>
      <c r="R1263" s="53" t="s">
        <v>1821</v>
      </c>
      <c r="S1263" s="53" t="s">
        <v>1999</v>
      </c>
      <c r="T1263" s="53" t="s">
        <v>2000</v>
      </c>
      <c r="U1263" s="53" t="s">
        <v>1824</v>
      </c>
      <c r="V1263" s="53" t="s">
        <v>1825</v>
      </c>
      <c r="W1263" s="53" t="s">
        <v>1838</v>
      </c>
      <c r="X1263" s="53" t="s">
        <v>1825</v>
      </c>
      <c r="Y1263" s="53" t="s">
        <v>1827</v>
      </c>
      <c r="Z1263" s="53">
        <v>33.03</v>
      </c>
      <c r="AA1263" s="53">
        <v>33.03</v>
      </c>
      <c r="AB1263" s="53">
        <v>0</v>
      </c>
      <c r="AC1263" s="53">
        <v>33.03</v>
      </c>
      <c r="AD1263" s="53">
        <v>0</v>
      </c>
      <c r="AE1263" s="53">
        <v>0</v>
      </c>
      <c r="AF1263" s="53" t="s">
        <v>1828</v>
      </c>
      <c r="AG1263" s="53" t="s">
        <v>1814</v>
      </c>
      <c r="AH1263" s="53" t="s">
        <v>780</v>
      </c>
      <c r="AI1263" s="53" t="s">
        <v>1829</v>
      </c>
      <c r="AJ1263" s="53" t="s">
        <v>1824</v>
      </c>
      <c r="AK1263" s="53" t="s">
        <v>496</v>
      </c>
      <c r="AL1263" s="53" t="s">
        <v>1830</v>
      </c>
      <c r="AM1263" s="53" t="s">
        <v>1831</v>
      </c>
      <c r="AN1263" s="53" t="s">
        <v>1770</v>
      </c>
      <c r="AO1263" s="53" t="s">
        <v>641</v>
      </c>
    </row>
    <row r="1264" spans="1:41" x14ac:dyDescent="0.25">
      <c r="A1264" s="53" t="s">
        <v>15</v>
      </c>
      <c r="B1264" s="53" t="s">
        <v>1887</v>
      </c>
      <c r="C1264" s="53" t="s">
        <v>1888</v>
      </c>
      <c r="D1264" s="53" t="s">
        <v>1889</v>
      </c>
      <c r="E1264" s="53" t="s">
        <v>1890</v>
      </c>
      <c r="F1264" s="53" t="s">
        <v>775</v>
      </c>
      <c r="G1264" s="53" t="s">
        <v>1813</v>
      </c>
      <c r="H1264" s="53" t="s">
        <v>775</v>
      </c>
      <c r="I1264" s="53" t="s">
        <v>1813</v>
      </c>
      <c r="J1264" s="53" t="s">
        <v>1891</v>
      </c>
      <c r="K1264" s="53" t="s">
        <v>1988</v>
      </c>
      <c r="L1264" s="53" t="s">
        <v>1893</v>
      </c>
      <c r="M1264" s="53" t="s">
        <v>1816</v>
      </c>
      <c r="N1264" s="53" t="s">
        <v>1817</v>
      </c>
      <c r="O1264" s="53" t="s">
        <v>1818</v>
      </c>
      <c r="P1264" s="53" t="s">
        <v>1819</v>
      </c>
      <c r="Q1264" s="53" t="s">
        <v>1820</v>
      </c>
      <c r="R1264" s="53" t="s">
        <v>1821</v>
      </c>
      <c r="S1264" s="53" t="s">
        <v>1894</v>
      </c>
      <c r="T1264" s="53" t="s">
        <v>1895</v>
      </c>
      <c r="U1264" s="53" t="s">
        <v>1824</v>
      </c>
      <c r="V1264" s="53" t="s">
        <v>1825</v>
      </c>
      <c r="W1264" s="53" t="s">
        <v>1826</v>
      </c>
      <c r="X1264" s="53" t="s">
        <v>1825</v>
      </c>
      <c r="Y1264" s="53" t="s">
        <v>1827</v>
      </c>
      <c r="Z1264" s="53">
        <v>251.08</v>
      </c>
      <c r="AA1264" s="53">
        <v>251.08</v>
      </c>
      <c r="AB1264" s="53">
        <v>0</v>
      </c>
      <c r="AC1264" s="53">
        <v>251.08</v>
      </c>
      <c r="AD1264" s="53">
        <v>0</v>
      </c>
      <c r="AE1264" s="53">
        <v>0</v>
      </c>
      <c r="AF1264" s="53" t="s">
        <v>1828</v>
      </c>
      <c r="AG1264" s="53" t="s">
        <v>1891</v>
      </c>
      <c r="AH1264" s="53" t="s">
        <v>1892</v>
      </c>
      <c r="AI1264" s="53" t="s">
        <v>1829</v>
      </c>
      <c r="AJ1264" s="53" t="s">
        <v>1824</v>
      </c>
      <c r="AK1264" s="53" t="s">
        <v>496</v>
      </c>
      <c r="AL1264" s="53" t="s">
        <v>1830</v>
      </c>
      <c r="AM1264" s="53" t="s">
        <v>1831</v>
      </c>
      <c r="AN1264" s="53" t="s">
        <v>1769</v>
      </c>
      <c r="AO1264" s="53" t="s">
        <v>641</v>
      </c>
    </row>
    <row r="1265" spans="1:41" x14ac:dyDescent="0.25">
      <c r="A1265" s="53" t="s">
        <v>15</v>
      </c>
      <c r="B1265" s="53" t="s">
        <v>1887</v>
      </c>
      <c r="C1265" s="53" t="s">
        <v>1888</v>
      </c>
      <c r="D1265" s="53" t="s">
        <v>1889</v>
      </c>
      <c r="E1265" s="53" t="s">
        <v>1890</v>
      </c>
      <c r="F1265" s="53" t="s">
        <v>775</v>
      </c>
      <c r="G1265" s="53" t="s">
        <v>1813</v>
      </c>
      <c r="H1265" s="53" t="s">
        <v>775</v>
      </c>
      <c r="I1265" s="53" t="s">
        <v>1813</v>
      </c>
      <c r="J1265" s="53" t="s">
        <v>1891</v>
      </c>
      <c r="K1265" s="53" t="s">
        <v>1988</v>
      </c>
      <c r="L1265" s="53" t="s">
        <v>1893</v>
      </c>
      <c r="M1265" s="53" t="s">
        <v>1816</v>
      </c>
      <c r="N1265" s="53" t="s">
        <v>1817</v>
      </c>
      <c r="O1265" s="53" t="s">
        <v>1818</v>
      </c>
      <c r="P1265" s="53" t="s">
        <v>1819</v>
      </c>
      <c r="Q1265" s="53" t="s">
        <v>1820</v>
      </c>
      <c r="R1265" s="53" t="s">
        <v>1821</v>
      </c>
      <c r="S1265" s="53" t="s">
        <v>1894</v>
      </c>
      <c r="T1265" s="53" t="s">
        <v>1895</v>
      </c>
      <c r="U1265" s="53" t="s">
        <v>1824</v>
      </c>
      <c r="V1265" s="53" t="s">
        <v>1825</v>
      </c>
      <c r="W1265" s="53" t="s">
        <v>1832</v>
      </c>
      <c r="X1265" s="53" t="s">
        <v>1825</v>
      </c>
      <c r="Y1265" s="53" t="s">
        <v>1827</v>
      </c>
      <c r="Z1265" s="53">
        <v>5621.34</v>
      </c>
      <c r="AA1265" s="53">
        <v>5621.34</v>
      </c>
      <c r="AB1265" s="53">
        <v>0</v>
      </c>
      <c r="AC1265" s="53">
        <v>5621.34</v>
      </c>
      <c r="AD1265" s="53">
        <v>0</v>
      </c>
      <c r="AE1265" s="53">
        <v>0</v>
      </c>
      <c r="AF1265" s="53" t="s">
        <v>1828</v>
      </c>
      <c r="AG1265" s="53" t="s">
        <v>1891</v>
      </c>
      <c r="AH1265" s="53" t="s">
        <v>1892</v>
      </c>
      <c r="AI1265" s="53" t="s">
        <v>1829</v>
      </c>
      <c r="AJ1265" s="53" t="s">
        <v>1824</v>
      </c>
      <c r="AK1265" s="53" t="s">
        <v>496</v>
      </c>
      <c r="AL1265" s="53" t="s">
        <v>1830</v>
      </c>
      <c r="AM1265" s="53" t="s">
        <v>1831</v>
      </c>
      <c r="AN1265" s="53" t="s">
        <v>1769</v>
      </c>
      <c r="AO1265" s="53" t="s">
        <v>641</v>
      </c>
    </row>
    <row r="1266" spans="1:41" x14ac:dyDescent="0.25">
      <c r="A1266" s="53" t="s">
        <v>15</v>
      </c>
      <c r="B1266" s="53" t="s">
        <v>1887</v>
      </c>
      <c r="C1266" s="53" t="s">
        <v>1888</v>
      </c>
      <c r="D1266" s="53" t="s">
        <v>1889</v>
      </c>
      <c r="E1266" s="53" t="s">
        <v>1890</v>
      </c>
      <c r="F1266" s="53" t="s">
        <v>775</v>
      </c>
      <c r="G1266" s="53" t="s">
        <v>1813</v>
      </c>
      <c r="H1266" s="53" t="s">
        <v>775</v>
      </c>
      <c r="I1266" s="53" t="s">
        <v>1813</v>
      </c>
      <c r="J1266" s="53" t="s">
        <v>1891</v>
      </c>
      <c r="K1266" s="53" t="s">
        <v>1988</v>
      </c>
      <c r="L1266" s="53" t="s">
        <v>1893</v>
      </c>
      <c r="M1266" s="53" t="s">
        <v>1816</v>
      </c>
      <c r="N1266" s="53" t="s">
        <v>1817</v>
      </c>
      <c r="O1266" s="53" t="s">
        <v>1818</v>
      </c>
      <c r="P1266" s="53" t="s">
        <v>1819</v>
      </c>
      <c r="Q1266" s="53" t="s">
        <v>1820</v>
      </c>
      <c r="R1266" s="53" t="s">
        <v>1821</v>
      </c>
      <c r="S1266" s="53" t="s">
        <v>1894</v>
      </c>
      <c r="T1266" s="53" t="s">
        <v>1895</v>
      </c>
      <c r="U1266" s="53" t="s">
        <v>1824</v>
      </c>
      <c r="V1266" s="53" t="s">
        <v>1825</v>
      </c>
      <c r="W1266" s="53" t="s">
        <v>1833</v>
      </c>
      <c r="X1266" s="53" t="s">
        <v>1835</v>
      </c>
      <c r="Y1266" s="53" t="s">
        <v>1827</v>
      </c>
      <c r="Z1266" s="53">
        <v>16.46</v>
      </c>
      <c r="AA1266" s="53">
        <v>16.46</v>
      </c>
      <c r="AB1266" s="53">
        <v>0</v>
      </c>
      <c r="AC1266" s="53">
        <v>16.46</v>
      </c>
      <c r="AD1266" s="53">
        <v>0</v>
      </c>
      <c r="AE1266" s="53">
        <v>0</v>
      </c>
      <c r="AF1266" s="53" t="s">
        <v>1828</v>
      </c>
      <c r="AG1266" s="53" t="s">
        <v>1891</v>
      </c>
      <c r="AH1266" s="53" t="s">
        <v>1892</v>
      </c>
      <c r="AI1266" s="53" t="s">
        <v>1829</v>
      </c>
      <c r="AJ1266" s="53" t="s">
        <v>1824</v>
      </c>
      <c r="AK1266" s="53" t="s">
        <v>496</v>
      </c>
      <c r="AL1266" s="53" t="s">
        <v>1830</v>
      </c>
      <c r="AM1266" s="53" t="s">
        <v>1831</v>
      </c>
      <c r="AN1266" s="53" t="s">
        <v>1769</v>
      </c>
      <c r="AO1266" s="53" t="s">
        <v>641</v>
      </c>
    </row>
    <row r="1267" spans="1:41" x14ac:dyDescent="0.25">
      <c r="A1267" s="53" t="s">
        <v>15</v>
      </c>
      <c r="B1267" s="53" t="s">
        <v>1977</v>
      </c>
      <c r="C1267" s="53" t="s">
        <v>1978</v>
      </c>
      <c r="D1267" s="53" t="s">
        <v>1841</v>
      </c>
      <c r="E1267" s="53" t="s">
        <v>1842</v>
      </c>
      <c r="F1267" s="53" t="s">
        <v>775</v>
      </c>
      <c r="G1267" s="53" t="s">
        <v>1813</v>
      </c>
      <c r="H1267" s="53" t="s">
        <v>775</v>
      </c>
      <c r="I1267" s="53" t="s">
        <v>1813</v>
      </c>
      <c r="J1267" s="53" t="s">
        <v>1843</v>
      </c>
      <c r="K1267" s="53" t="s">
        <v>1844</v>
      </c>
      <c r="L1267" s="53" t="s">
        <v>1979</v>
      </c>
      <c r="M1267" s="53" t="s">
        <v>1816</v>
      </c>
      <c r="N1267" s="53" t="s">
        <v>1817</v>
      </c>
      <c r="O1267" s="53" t="s">
        <v>1818</v>
      </c>
      <c r="P1267" s="53" t="s">
        <v>1819</v>
      </c>
      <c r="Q1267" s="53" t="s">
        <v>1820</v>
      </c>
      <c r="R1267" s="53" t="s">
        <v>1821</v>
      </c>
      <c r="S1267" s="53" t="s">
        <v>1980</v>
      </c>
      <c r="T1267" s="53" t="s">
        <v>1981</v>
      </c>
      <c r="U1267" s="53" t="s">
        <v>1824</v>
      </c>
      <c r="V1267" s="53" t="s">
        <v>1825</v>
      </c>
      <c r="W1267" s="53" t="s">
        <v>1856</v>
      </c>
      <c r="X1267" s="53" t="s">
        <v>1857</v>
      </c>
      <c r="Y1267" s="53" t="s">
        <v>1827</v>
      </c>
      <c r="Z1267" s="53">
        <v>72.83</v>
      </c>
      <c r="AA1267" s="53">
        <v>72.83</v>
      </c>
      <c r="AB1267" s="53">
        <v>0</v>
      </c>
      <c r="AC1267" s="53">
        <v>72.83</v>
      </c>
      <c r="AD1267" s="53">
        <v>0</v>
      </c>
      <c r="AE1267" s="53">
        <v>0</v>
      </c>
      <c r="AF1267" s="53" t="s">
        <v>1828</v>
      </c>
      <c r="AG1267" s="53" t="s">
        <v>1843</v>
      </c>
      <c r="AH1267" s="53" t="s">
        <v>1844</v>
      </c>
      <c r="AI1267" s="53" t="s">
        <v>1849</v>
      </c>
      <c r="AJ1267" s="53" t="s">
        <v>1824</v>
      </c>
      <c r="AK1267" s="53" t="s">
        <v>496</v>
      </c>
      <c r="AL1267" s="53" t="s">
        <v>1830</v>
      </c>
      <c r="AM1267" s="53" t="s">
        <v>1831</v>
      </c>
      <c r="AN1267" s="53" t="s">
        <v>1769</v>
      </c>
      <c r="AO1267" s="53" t="s">
        <v>641</v>
      </c>
    </row>
    <row r="1268" spans="1:41" x14ac:dyDescent="0.25">
      <c r="A1268" s="53" t="s">
        <v>15</v>
      </c>
      <c r="B1268" s="53" t="s">
        <v>1896</v>
      </c>
      <c r="C1268" s="53" t="s">
        <v>1897</v>
      </c>
      <c r="D1268" s="53" t="s">
        <v>1841</v>
      </c>
      <c r="E1268" s="53" t="s">
        <v>1842</v>
      </c>
      <c r="F1268" s="53" t="s">
        <v>775</v>
      </c>
      <c r="G1268" s="53" t="s">
        <v>1813</v>
      </c>
      <c r="H1268" s="53" t="s">
        <v>775</v>
      </c>
      <c r="I1268" s="53" t="s">
        <v>1813</v>
      </c>
      <c r="J1268" s="53" t="s">
        <v>1843</v>
      </c>
      <c r="K1268" s="53" t="s">
        <v>1844</v>
      </c>
      <c r="L1268" s="53" t="s">
        <v>1898</v>
      </c>
      <c r="M1268" s="53" t="s">
        <v>1816</v>
      </c>
      <c r="N1268" s="53" t="s">
        <v>1817</v>
      </c>
      <c r="O1268" s="53" t="s">
        <v>1818</v>
      </c>
      <c r="P1268" s="53" t="s">
        <v>1819</v>
      </c>
      <c r="Q1268" s="53" t="s">
        <v>1820</v>
      </c>
      <c r="R1268" s="53" t="s">
        <v>1821</v>
      </c>
      <c r="S1268" s="53" t="s">
        <v>1899</v>
      </c>
      <c r="T1268" s="53" t="s">
        <v>1900</v>
      </c>
      <c r="U1268" s="53" t="s">
        <v>1824</v>
      </c>
      <c r="V1268" s="53" t="s">
        <v>1825</v>
      </c>
      <c r="W1268" s="53" t="s">
        <v>1833</v>
      </c>
      <c r="X1268" s="53" t="s">
        <v>1834</v>
      </c>
      <c r="Y1268" s="53" t="s">
        <v>1827</v>
      </c>
      <c r="Z1268" s="53">
        <v>3.3</v>
      </c>
      <c r="AA1268" s="53">
        <v>3.3</v>
      </c>
      <c r="AB1268" s="53">
        <v>0</v>
      </c>
      <c r="AC1268" s="53">
        <v>3.3</v>
      </c>
      <c r="AD1268" s="53">
        <v>0</v>
      </c>
      <c r="AE1268" s="53">
        <v>0</v>
      </c>
      <c r="AF1268" s="53" t="s">
        <v>1828</v>
      </c>
      <c r="AG1268" s="53" t="s">
        <v>1843</v>
      </c>
      <c r="AH1268" s="53" t="s">
        <v>1844</v>
      </c>
      <c r="AI1268" s="53" t="s">
        <v>1849</v>
      </c>
      <c r="AJ1268" s="53" t="s">
        <v>1824</v>
      </c>
      <c r="AK1268" s="53" t="s">
        <v>496</v>
      </c>
      <c r="AL1268" s="53" t="s">
        <v>1830</v>
      </c>
      <c r="AM1268" s="53" t="s">
        <v>1831</v>
      </c>
      <c r="AN1268" s="53" t="s">
        <v>1769</v>
      </c>
      <c r="AO1268" s="53" t="s">
        <v>641</v>
      </c>
    </row>
    <row r="1269" spans="1:41" x14ac:dyDescent="0.25">
      <c r="A1269" s="53" t="s">
        <v>15</v>
      </c>
      <c r="B1269" s="53" t="s">
        <v>1896</v>
      </c>
      <c r="C1269" s="53" t="s">
        <v>1897</v>
      </c>
      <c r="D1269" s="53" t="s">
        <v>1841</v>
      </c>
      <c r="E1269" s="53" t="s">
        <v>1842</v>
      </c>
      <c r="F1269" s="53" t="s">
        <v>775</v>
      </c>
      <c r="G1269" s="53" t="s">
        <v>1813</v>
      </c>
      <c r="H1269" s="53" t="s">
        <v>775</v>
      </c>
      <c r="I1269" s="53" t="s">
        <v>1813</v>
      </c>
      <c r="J1269" s="53" t="s">
        <v>1843</v>
      </c>
      <c r="K1269" s="53" t="s">
        <v>1844</v>
      </c>
      <c r="L1269" s="53" t="s">
        <v>1898</v>
      </c>
      <c r="M1269" s="53" t="s">
        <v>1816</v>
      </c>
      <c r="N1269" s="53" t="s">
        <v>1817</v>
      </c>
      <c r="O1269" s="53" t="s">
        <v>1818</v>
      </c>
      <c r="P1269" s="53" t="s">
        <v>1819</v>
      </c>
      <c r="Q1269" s="53" t="s">
        <v>1820</v>
      </c>
      <c r="R1269" s="53" t="s">
        <v>1821</v>
      </c>
      <c r="S1269" s="53" t="s">
        <v>1899</v>
      </c>
      <c r="T1269" s="53" t="s">
        <v>1900</v>
      </c>
      <c r="U1269" s="53" t="s">
        <v>1824</v>
      </c>
      <c r="V1269" s="53" t="s">
        <v>1825</v>
      </c>
      <c r="W1269" s="53" t="s">
        <v>1848</v>
      </c>
      <c r="X1269" s="53" t="s">
        <v>1825</v>
      </c>
      <c r="Y1269" s="53" t="s">
        <v>1827</v>
      </c>
      <c r="Z1269" s="53">
        <v>1496.7</v>
      </c>
      <c r="AA1269" s="53">
        <v>1496.7</v>
      </c>
      <c r="AB1269" s="53">
        <v>0</v>
      </c>
      <c r="AC1269" s="53">
        <v>1496.7</v>
      </c>
      <c r="AD1269" s="53">
        <v>0</v>
      </c>
      <c r="AE1269" s="53">
        <v>0</v>
      </c>
      <c r="AF1269" s="53" t="s">
        <v>1828</v>
      </c>
      <c r="AG1269" s="53" t="s">
        <v>1843</v>
      </c>
      <c r="AH1269" s="53" t="s">
        <v>1844</v>
      </c>
      <c r="AI1269" s="53" t="s">
        <v>1849</v>
      </c>
      <c r="AJ1269" s="53" t="s">
        <v>1824</v>
      </c>
      <c r="AK1269" s="53" t="s">
        <v>496</v>
      </c>
      <c r="AL1269" s="53" t="s">
        <v>1830</v>
      </c>
      <c r="AM1269" s="53" t="s">
        <v>1831</v>
      </c>
      <c r="AN1269" s="53" t="s">
        <v>1769</v>
      </c>
      <c r="AO1269" s="53" t="s">
        <v>641</v>
      </c>
    </row>
    <row r="1270" spans="1:41" x14ac:dyDescent="0.25">
      <c r="A1270" s="53" t="s">
        <v>15</v>
      </c>
      <c r="B1270" s="53" t="s">
        <v>1901</v>
      </c>
      <c r="C1270" s="53" t="s">
        <v>1902</v>
      </c>
      <c r="D1270" s="53" t="s">
        <v>1903</v>
      </c>
      <c r="E1270" s="53" t="s">
        <v>220</v>
      </c>
      <c r="F1270" s="53" t="s">
        <v>775</v>
      </c>
      <c r="G1270" s="53" t="s">
        <v>1813</v>
      </c>
      <c r="H1270" s="53" t="s">
        <v>775</v>
      </c>
      <c r="I1270" s="53" t="s">
        <v>1813</v>
      </c>
      <c r="J1270" s="53" t="s">
        <v>1904</v>
      </c>
      <c r="K1270" s="53" t="s">
        <v>1905</v>
      </c>
      <c r="L1270" s="53" t="s">
        <v>1906</v>
      </c>
      <c r="M1270" s="53" t="s">
        <v>1816</v>
      </c>
      <c r="N1270" s="53" t="s">
        <v>1817</v>
      </c>
      <c r="O1270" s="53" t="s">
        <v>1818</v>
      </c>
      <c r="P1270" s="53" t="s">
        <v>1819</v>
      </c>
      <c r="Q1270" s="53" t="s">
        <v>1820</v>
      </c>
      <c r="R1270" s="53" t="s">
        <v>1821</v>
      </c>
      <c r="S1270" s="53" t="s">
        <v>1907</v>
      </c>
      <c r="T1270" s="53" t="s">
        <v>1908</v>
      </c>
      <c r="U1270" s="53" t="s">
        <v>1824</v>
      </c>
      <c r="V1270" s="53" t="s">
        <v>1825</v>
      </c>
      <c r="W1270" s="53" t="s">
        <v>1826</v>
      </c>
      <c r="X1270" s="53" t="s">
        <v>1825</v>
      </c>
      <c r="Y1270" s="53" t="s">
        <v>1827</v>
      </c>
      <c r="Z1270" s="53">
        <v>6245.5</v>
      </c>
      <c r="AA1270" s="53">
        <v>6245.5</v>
      </c>
      <c r="AB1270" s="53">
        <v>0</v>
      </c>
      <c r="AC1270" s="53">
        <v>6245.5</v>
      </c>
      <c r="AD1270" s="53">
        <v>0</v>
      </c>
      <c r="AE1270" s="53">
        <v>0</v>
      </c>
      <c r="AF1270" s="53" t="s">
        <v>1828</v>
      </c>
      <c r="AG1270" s="53" t="s">
        <v>1904</v>
      </c>
      <c r="AH1270" s="53" t="s">
        <v>1905</v>
      </c>
      <c r="AI1270" s="53" t="s">
        <v>1829</v>
      </c>
      <c r="AJ1270" s="53" t="s">
        <v>1824</v>
      </c>
      <c r="AK1270" s="53" t="s">
        <v>496</v>
      </c>
      <c r="AL1270" s="53" t="s">
        <v>1830</v>
      </c>
      <c r="AM1270" s="53" t="s">
        <v>1831</v>
      </c>
      <c r="AN1270" s="53" t="s">
        <v>1766</v>
      </c>
      <c r="AO1270" s="53" t="s">
        <v>483</v>
      </c>
    </row>
    <row r="1271" spans="1:41" x14ac:dyDescent="0.25">
      <c r="A1271" s="53" t="s">
        <v>15</v>
      </c>
      <c r="B1271" s="53" t="s">
        <v>1901</v>
      </c>
      <c r="C1271" s="53" t="s">
        <v>1902</v>
      </c>
      <c r="D1271" s="53" t="s">
        <v>1903</v>
      </c>
      <c r="E1271" s="53" t="s">
        <v>220</v>
      </c>
      <c r="F1271" s="53" t="s">
        <v>775</v>
      </c>
      <c r="G1271" s="53" t="s">
        <v>1813</v>
      </c>
      <c r="H1271" s="53" t="s">
        <v>775</v>
      </c>
      <c r="I1271" s="53" t="s">
        <v>1813</v>
      </c>
      <c r="J1271" s="53" t="s">
        <v>1904</v>
      </c>
      <c r="K1271" s="53" t="s">
        <v>1905</v>
      </c>
      <c r="L1271" s="53" t="s">
        <v>1906</v>
      </c>
      <c r="M1271" s="53" t="s">
        <v>1816</v>
      </c>
      <c r="N1271" s="53" t="s">
        <v>1817</v>
      </c>
      <c r="O1271" s="53" t="s">
        <v>1818</v>
      </c>
      <c r="P1271" s="53" t="s">
        <v>1819</v>
      </c>
      <c r="Q1271" s="53" t="s">
        <v>1820</v>
      </c>
      <c r="R1271" s="53" t="s">
        <v>1821</v>
      </c>
      <c r="S1271" s="53" t="s">
        <v>1907</v>
      </c>
      <c r="T1271" s="53" t="s">
        <v>1908</v>
      </c>
      <c r="U1271" s="53" t="s">
        <v>1824</v>
      </c>
      <c r="V1271" s="53" t="s">
        <v>1825</v>
      </c>
      <c r="W1271" s="53" t="s">
        <v>1832</v>
      </c>
      <c r="X1271" s="53" t="s">
        <v>1825</v>
      </c>
      <c r="Y1271" s="53" t="s">
        <v>1827</v>
      </c>
      <c r="Z1271" s="53">
        <v>25415.4</v>
      </c>
      <c r="AA1271" s="53">
        <v>25415.4</v>
      </c>
      <c r="AB1271" s="53">
        <v>0</v>
      </c>
      <c r="AC1271" s="53">
        <v>25415.4</v>
      </c>
      <c r="AD1271" s="53">
        <v>0</v>
      </c>
      <c r="AE1271" s="53">
        <v>0</v>
      </c>
      <c r="AF1271" s="53" t="s">
        <v>1828</v>
      </c>
      <c r="AG1271" s="53" t="s">
        <v>1904</v>
      </c>
      <c r="AH1271" s="53" t="s">
        <v>1905</v>
      </c>
      <c r="AI1271" s="53" t="s">
        <v>1829</v>
      </c>
      <c r="AJ1271" s="53" t="s">
        <v>1824</v>
      </c>
      <c r="AK1271" s="53" t="s">
        <v>496</v>
      </c>
      <c r="AL1271" s="53" t="s">
        <v>1830</v>
      </c>
      <c r="AM1271" s="53" t="s">
        <v>1831</v>
      </c>
      <c r="AN1271" s="53" t="s">
        <v>1766</v>
      </c>
      <c r="AO1271" s="53" t="s">
        <v>483</v>
      </c>
    </row>
    <row r="1272" spans="1:41" x14ac:dyDescent="0.25">
      <c r="A1272" s="53" t="s">
        <v>15</v>
      </c>
      <c r="B1272" s="53" t="s">
        <v>1901</v>
      </c>
      <c r="C1272" s="53" t="s">
        <v>1902</v>
      </c>
      <c r="D1272" s="53" t="s">
        <v>1903</v>
      </c>
      <c r="E1272" s="53" t="s">
        <v>220</v>
      </c>
      <c r="F1272" s="53" t="s">
        <v>775</v>
      </c>
      <c r="G1272" s="53" t="s">
        <v>1813</v>
      </c>
      <c r="H1272" s="53" t="s">
        <v>775</v>
      </c>
      <c r="I1272" s="53" t="s">
        <v>1813</v>
      </c>
      <c r="J1272" s="53" t="s">
        <v>1904</v>
      </c>
      <c r="K1272" s="53" t="s">
        <v>1905</v>
      </c>
      <c r="L1272" s="53" t="s">
        <v>1906</v>
      </c>
      <c r="M1272" s="53" t="s">
        <v>1816</v>
      </c>
      <c r="N1272" s="53" t="s">
        <v>1817</v>
      </c>
      <c r="O1272" s="53" t="s">
        <v>1818</v>
      </c>
      <c r="P1272" s="53" t="s">
        <v>1819</v>
      </c>
      <c r="Q1272" s="53" t="s">
        <v>1820</v>
      </c>
      <c r="R1272" s="53" t="s">
        <v>1821</v>
      </c>
      <c r="S1272" s="53" t="s">
        <v>1907</v>
      </c>
      <c r="T1272" s="53" t="s">
        <v>1908</v>
      </c>
      <c r="U1272" s="53" t="s">
        <v>1824</v>
      </c>
      <c r="V1272" s="53" t="s">
        <v>1825</v>
      </c>
      <c r="W1272" s="53" t="s">
        <v>1833</v>
      </c>
      <c r="X1272" s="53" t="s">
        <v>1835</v>
      </c>
      <c r="Y1272" s="53" t="s">
        <v>1827</v>
      </c>
      <c r="Z1272" s="53">
        <v>0.34</v>
      </c>
      <c r="AA1272" s="53">
        <v>0.13</v>
      </c>
      <c r="AB1272" s="53">
        <v>0.21</v>
      </c>
      <c r="AC1272" s="53">
        <v>0.13</v>
      </c>
      <c r="AD1272" s="53">
        <v>0</v>
      </c>
      <c r="AE1272" s="53">
        <v>0</v>
      </c>
      <c r="AF1272" s="53" t="s">
        <v>1828</v>
      </c>
      <c r="AG1272" s="53" t="s">
        <v>1904</v>
      </c>
      <c r="AH1272" s="53" t="s">
        <v>1905</v>
      </c>
      <c r="AI1272" s="53" t="s">
        <v>1829</v>
      </c>
      <c r="AJ1272" s="53" t="s">
        <v>1824</v>
      </c>
      <c r="AK1272" s="53" t="s">
        <v>496</v>
      </c>
      <c r="AL1272" s="53" t="s">
        <v>1830</v>
      </c>
      <c r="AM1272" s="53" t="s">
        <v>1831</v>
      </c>
      <c r="AN1272" s="53" t="s">
        <v>1766</v>
      </c>
      <c r="AO1272" s="53" t="s">
        <v>483</v>
      </c>
    </row>
    <row r="1273" spans="1:41" x14ac:dyDescent="0.25">
      <c r="A1273" s="53" t="s">
        <v>15</v>
      </c>
      <c r="B1273" s="53" t="s">
        <v>1901</v>
      </c>
      <c r="C1273" s="53" t="s">
        <v>1902</v>
      </c>
      <c r="D1273" s="53" t="s">
        <v>1903</v>
      </c>
      <c r="E1273" s="53" t="s">
        <v>220</v>
      </c>
      <c r="F1273" s="53" t="s">
        <v>775</v>
      </c>
      <c r="G1273" s="53" t="s">
        <v>1813</v>
      </c>
      <c r="H1273" s="53" t="s">
        <v>775</v>
      </c>
      <c r="I1273" s="53" t="s">
        <v>1813</v>
      </c>
      <c r="J1273" s="53" t="s">
        <v>1904</v>
      </c>
      <c r="K1273" s="53" t="s">
        <v>1905</v>
      </c>
      <c r="L1273" s="53" t="s">
        <v>1906</v>
      </c>
      <c r="M1273" s="53" t="s">
        <v>1816</v>
      </c>
      <c r="N1273" s="53" t="s">
        <v>1817</v>
      </c>
      <c r="O1273" s="53" t="s">
        <v>1818</v>
      </c>
      <c r="P1273" s="53" t="s">
        <v>1819</v>
      </c>
      <c r="Q1273" s="53" t="s">
        <v>1820</v>
      </c>
      <c r="R1273" s="53" t="s">
        <v>1821</v>
      </c>
      <c r="S1273" s="53" t="s">
        <v>1907</v>
      </c>
      <c r="T1273" s="53" t="s">
        <v>1908</v>
      </c>
      <c r="U1273" s="53" t="s">
        <v>1824</v>
      </c>
      <c r="V1273" s="53" t="s">
        <v>1825</v>
      </c>
      <c r="W1273" s="53" t="s">
        <v>1838</v>
      </c>
      <c r="X1273" s="53" t="s">
        <v>1825</v>
      </c>
      <c r="Y1273" s="53" t="s">
        <v>1827</v>
      </c>
      <c r="Z1273" s="53">
        <v>2096.81</v>
      </c>
      <c r="AA1273" s="53">
        <v>2096.81</v>
      </c>
      <c r="AB1273" s="53">
        <v>0</v>
      </c>
      <c r="AC1273" s="53">
        <v>2096.81</v>
      </c>
      <c r="AD1273" s="53">
        <v>0</v>
      </c>
      <c r="AE1273" s="53">
        <v>0</v>
      </c>
      <c r="AF1273" s="53" t="s">
        <v>1828</v>
      </c>
      <c r="AG1273" s="53" t="s">
        <v>1904</v>
      </c>
      <c r="AH1273" s="53" t="s">
        <v>1905</v>
      </c>
      <c r="AI1273" s="53" t="s">
        <v>1829</v>
      </c>
      <c r="AJ1273" s="53" t="s">
        <v>1824</v>
      </c>
      <c r="AK1273" s="53" t="s">
        <v>496</v>
      </c>
      <c r="AL1273" s="53" t="s">
        <v>1830</v>
      </c>
      <c r="AM1273" s="53" t="s">
        <v>1831</v>
      </c>
      <c r="AN1273" s="53" t="s">
        <v>1766</v>
      </c>
      <c r="AO1273" s="53" t="s">
        <v>483</v>
      </c>
    </row>
    <row r="1274" spans="1:41" x14ac:dyDescent="0.25">
      <c r="A1274" s="53" t="s">
        <v>15</v>
      </c>
      <c r="B1274" s="53" t="s">
        <v>1909</v>
      </c>
      <c r="C1274" s="53" t="s">
        <v>1910</v>
      </c>
      <c r="D1274" s="53" t="s">
        <v>1903</v>
      </c>
      <c r="E1274" s="53" t="s">
        <v>220</v>
      </c>
      <c r="F1274" s="53" t="s">
        <v>775</v>
      </c>
      <c r="G1274" s="53" t="s">
        <v>1813</v>
      </c>
      <c r="H1274" s="53" t="s">
        <v>775</v>
      </c>
      <c r="I1274" s="53" t="s">
        <v>1813</v>
      </c>
      <c r="J1274" s="53" t="s">
        <v>1904</v>
      </c>
      <c r="K1274" s="53" t="s">
        <v>1905</v>
      </c>
      <c r="L1274" s="53" t="s">
        <v>1911</v>
      </c>
      <c r="M1274" s="53" t="s">
        <v>1816</v>
      </c>
      <c r="N1274" s="53" t="s">
        <v>1817</v>
      </c>
      <c r="O1274" s="53" t="s">
        <v>1818</v>
      </c>
      <c r="P1274" s="53" t="s">
        <v>1819</v>
      </c>
      <c r="Q1274" s="53" t="s">
        <v>1820</v>
      </c>
      <c r="R1274" s="53" t="s">
        <v>1821</v>
      </c>
      <c r="S1274" s="53" t="s">
        <v>1912</v>
      </c>
      <c r="T1274" s="53" t="s">
        <v>1913</v>
      </c>
      <c r="U1274" s="53" t="s">
        <v>1824</v>
      </c>
      <c r="V1274" s="53" t="s">
        <v>1825</v>
      </c>
      <c r="W1274" s="53" t="s">
        <v>1856</v>
      </c>
      <c r="X1274" s="53" t="s">
        <v>1857</v>
      </c>
      <c r="Y1274" s="53" t="s">
        <v>1827</v>
      </c>
      <c r="Z1274" s="53">
        <v>7000</v>
      </c>
      <c r="AA1274" s="53">
        <v>7000</v>
      </c>
      <c r="AB1274" s="53">
        <v>0</v>
      </c>
      <c r="AC1274" s="53">
        <v>7000</v>
      </c>
      <c r="AD1274" s="53">
        <v>0</v>
      </c>
      <c r="AE1274" s="53">
        <v>0</v>
      </c>
      <c r="AF1274" s="53" t="s">
        <v>1828</v>
      </c>
      <c r="AG1274" s="53" t="s">
        <v>1904</v>
      </c>
      <c r="AH1274" s="53" t="s">
        <v>1905</v>
      </c>
      <c r="AI1274" s="53" t="s">
        <v>1829</v>
      </c>
      <c r="AJ1274" s="53" t="s">
        <v>1824</v>
      </c>
      <c r="AK1274" s="53" t="s">
        <v>496</v>
      </c>
      <c r="AL1274" s="53" t="s">
        <v>1830</v>
      </c>
      <c r="AM1274" s="53" t="s">
        <v>1831</v>
      </c>
      <c r="AN1274" s="53" t="s">
        <v>1766</v>
      </c>
      <c r="AO1274" s="53" t="s">
        <v>483</v>
      </c>
    </row>
    <row r="1275" spans="1:41" x14ac:dyDescent="0.25">
      <c r="A1275" s="53" t="s">
        <v>15</v>
      </c>
      <c r="B1275" s="53" t="s">
        <v>1914</v>
      </c>
      <c r="C1275" s="53" t="s">
        <v>1915</v>
      </c>
      <c r="D1275" s="53" t="s">
        <v>1903</v>
      </c>
      <c r="E1275" s="53" t="s">
        <v>220</v>
      </c>
      <c r="F1275" s="53" t="s">
        <v>775</v>
      </c>
      <c r="G1275" s="53" t="s">
        <v>1813</v>
      </c>
      <c r="H1275" s="53" t="s">
        <v>775</v>
      </c>
      <c r="I1275" s="53" t="s">
        <v>1813</v>
      </c>
      <c r="J1275" s="53" t="s">
        <v>1904</v>
      </c>
      <c r="K1275" s="53" t="s">
        <v>1905</v>
      </c>
      <c r="L1275" s="53" t="s">
        <v>1916</v>
      </c>
      <c r="M1275" s="53" t="s">
        <v>1816</v>
      </c>
      <c r="N1275" s="53" t="s">
        <v>1817</v>
      </c>
      <c r="O1275" s="53" t="s">
        <v>1818</v>
      </c>
      <c r="P1275" s="53" t="s">
        <v>1819</v>
      </c>
      <c r="Q1275" s="53" t="s">
        <v>1820</v>
      </c>
      <c r="R1275" s="53" t="s">
        <v>1821</v>
      </c>
      <c r="S1275" s="53" t="s">
        <v>1917</v>
      </c>
      <c r="T1275" s="53" t="s">
        <v>1918</v>
      </c>
      <c r="U1275" s="53" t="s">
        <v>1824</v>
      </c>
      <c r="V1275" s="53" t="s">
        <v>1825</v>
      </c>
      <c r="W1275" s="53" t="s">
        <v>1826</v>
      </c>
      <c r="X1275" s="53" t="s">
        <v>1825</v>
      </c>
      <c r="Y1275" s="53" t="s">
        <v>1827</v>
      </c>
      <c r="Z1275" s="53">
        <v>132.35</v>
      </c>
      <c r="AA1275" s="53">
        <v>132.35</v>
      </c>
      <c r="AB1275" s="53">
        <v>0</v>
      </c>
      <c r="AC1275" s="53">
        <v>132.35</v>
      </c>
      <c r="AD1275" s="53">
        <v>0</v>
      </c>
      <c r="AE1275" s="53">
        <v>0</v>
      </c>
      <c r="AF1275" s="53" t="s">
        <v>1828</v>
      </c>
      <c r="AG1275" s="53" t="s">
        <v>1904</v>
      </c>
      <c r="AH1275" s="53" t="s">
        <v>1905</v>
      </c>
      <c r="AI1275" s="53" t="s">
        <v>1829</v>
      </c>
      <c r="AJ1275" s="53" t="s">
        <v>1824</v>
      </c>
      <c r="AK1275" s="53" t="s">
        <v>496</v>
      </c>
      <c r="AL1275" s="53" t="s">
        <v>1830</v>
      </c>
      <c r="AM1275" s="53" t="s">
        <v>1831</v>
      </c>
      <c r="AN1275" s="53" t="s">
        <v>220</v>
      </c>
      <c r="AO1275" s="53" t="s">
        <v>483</v>
      </c>
    </row>
    <row r="1276" spans="1:41" x14ac:dyDescent="0.25">
      <c r="A1276" s="53" t="s">
        <v>15</v>
      </c>
      <c r="B1276" s="53" t="s">
        <v>1914</v>
      </c>
      <c r="C1276" s="53" t="s">
        <v>1915</v>
      </c>
      <c r="D1276" s="53" t="s">
        <v>1903</v>
      </c>
      <c r="E1276" s="53" t="s">
        <v>220</v>
      </c>
      <c r="F1276" s="53" t="s">
        <v>775</v>
      </c>
      <c r="G1276" s="53" t="s">
        <v>1813</v>
      </c>
      <c r="H1276" s="53" t="s">
        <v>775</v>
      </c>
      <c r="I1276" s="53" t="s">
        <v>1813</v>
      </c>
      <c r="J1276" s="53" t="s">
        <v>1904</v>
      </c>
      <c r="K1276" s="53" t="s">
        <v>1905</v>
      </c>
      <c r="L1276" s="53" t="s">
        <v>1916</v>
      </c>
      <c r="M1276" s="53" t="s">
        <v>1816</v>
      </c>
      <c r="N1276" s="53" t="s">
        <v>1817</v>
      </c>
      <c r="O1276" s="53" t="s">
        <v>1818</v>
      </c>
      <c r="P1276" s="53" t="s">
        <v>1819</v>
      </c>
      <c r="Q1276" s="53" t="s">
        <v>1820</v>
      </c>
      <c r="R1276" s="53" t="s">
        <v>1821</v>
      </c>
      <c r="S1276" s="53" t="s">
        <v>1917</v>
      </c>
      <c r="T1276" s="53" t="s">
        <v>1918</v>
      </c>
      <c r="U1276" s="53" t="s">
        <v>1824</v>
      </c>
      <c r="V1276" s="53" t="s">
        <v>1825</v>
      </c>
      <c r="W1276" s="53" t="s">
        <v>1832</v>
      </c>
      <c r="X1276" s="53" t="s">
        <v>1825</v>
      </c>
      <c r="Y1276" s="53" t="s">
        <v>1827</v>
      </c>
      <c r="Z1276" s="53">
        <v>1413</v>
      </c>
      <c r="AA1276" s="53">
        <v>1413</v>
      </c>
      <c r="AB1276" s="53">
        <v>0</v>
      </c>
      <c r="AC1276" s="53">
        <v>1413</v>
      </c>
      <c r="AD1276" s="53">
        <v>0</v>
      </c>
      <c r="AE1276" s="53">
        <v>0</v>
      </c>
      <c r="AF1276" s="53" t="s">
        <v>1828</v>
      </c>
      <c r="AG1276" s="53" t="s">
        <v>1904</v>
      </c>
      <c r="AH1276" s="53" t="s">
        <v>1905</v>
      </c>
      <c r="AI1276" s="53" t="s">
        <v>1829</v>
      </c>
      <c r="AJ1276" s="53" t="s">
        <v>1824</v>
      </c>
      <c r="AK1276" s="53" t="s">
        <v>496</v>
      </c>
      <c r="AL1276" s="53" t="s">
        <v>1830</v>
      </c>
      <c r="AM1276" s="53" t="s">
        <v>1831</v>
      </c>
      <c r="AN1276" s="53" t="s">
        <v>220</v>
      </c>
      <c r="AO1276" s="53" t="s">
        <v>483</v>
      </c>
    </row>
    <row r="1277" spans="1:41" x14ac:dyDescent="0.25">
      <c r="A1277" s="53" t="s">
        <v>15</v>
      </c>
      <c r="B1277" s="53" t="s">
        <v>1914</v>
      </c>
      <c r="C1277" s="53" t="s">
        <v>1915</v>
      </c>
      <c r="D1277" s="53" t="s">
        <v>1903</v>
      </c>
      <c r="E1277" s="53" t="s">
        <v>220</v>
      </c>
      <c r="F1277" s="53" t="s">
        <v>775</v>
      </c>
      <c r="G1277" s="53" t="s">
        <v>1813</v>
      </c>
      <c r="H1277" s="53" t="s">
        <v>775</v>
      </c>
      <c r="I1277" s="53" t="s">
        <v>1813</v>
      </c>
      <c r="J1277" s="53" t="s">
        <v>1904</v>
      </c>
      <c r="K1277" s="53" t="s">
        <v>1905</v>
      </c>
      <c r="L1277" s="53" t="s">
        <v>1916</v>
      </c>
      <c r="M1277" s="53" t="s">
        <v>1816</v>
      </c>
      <c r="N1277" s="53" t="s">
        <v>1817</v>
      </c>
      <c r="O1277" s="53" t="s">
        <v>1818</v>
      </c>
      <c r="P1277" s="53" t="s">
        <v>1819</v>
      </c>
      <c r="Q1277" s="53" t="s">
        <v>1820</v>
      </c>
      <c r="R1277" s="53" t="s">
        <v>1821</v>
      </c>
      <c r="S1277" s="53" t="s">
        <v>1917</v>
      </c>
      <c r="T1277" s="53" t="s">
        <v>1918</v>
      </c>
      <c r="U1277" s="53" t="s">
        <v>1824</v>
      </c>
      <c r="V1277" s="53" t="s">
        <v>1825</v>
      </c>
      <c r="W1277" s="53" t="s">
        <v>1833</v>
      </c>
      <c r="X1277" s="53" t="s">
        <v>1835</v>
      </c>
      <c r="Y1277" s="53" t="s">
        <v>1827</v>
      </c>
      <c r="Z1277" s="53">
        <v>4.59</v>
      </c>
      <c r="AA1277" s="53">
        <v>3.17</v>
      </c>
      <c r="AB1277" s="53">
        <v>1.42</v>
      </c>
      <c r="AC1277" s="53">
        <v>3.17</v>
      </c>
      <c r="AD1277" s="53">
        <v>0</v>
      </c>
      <c r="AE1277" s="53">
        <v>0</v>
      </c>
      <c r="AF1277" s="53" t="s">
        <v>1828</v>
      </c>
      <c r="AG1277" s="53" t="s">
        <v>1904</v>
      </c>
      <c r="AH1277" s="53" t="s">
        <v>1905</v>
      </c>
      <c r="AI1277" s="53" t="s">
        <v>1829</v>
      </c>
      <c r="AJ1277" s="53" t="s">
        <v>1824</v>
      </c>
      <c r="AK1277" s="53" t="s">
        <v>496</v>
      </c>
      <c r="AL1277" s="53" t="s">
        <v>1830</v>
      </c>
      <c r="AM1277" s="53" t="s">
        <v>1831</v>
      </c>
      <c r="AN1277" s="53" t="s">
        <v>220</v>
      </c>
      <c r="AO1277" s="53" t="s">
        <v>483</v>
      </c>
    </row>
    <row r="1278" spans="1:41" x14ac:dyDescent="0.25">
      <c r="A1278" s="53" t="s">
        <v>15</v>
      </c>
      <c r="B1278" s="53" t="s">
        <v>1914</v>
      </c>
      <c r="C1278" s="53" t="s">
        <v>1915</v>
      </c>
      <c r="D1278" s="53" t="s">
        <v>1903</v>
      </c>
      <c r="E1278" s="53" t="s">
        <v>220</v>
      </c>
      <c r="F1278" s="53" t="s">
        <v>775</v>
      </c>
      <c r="G1278" s="53" t="s">
        <v>1813</v>
      </c>
      <c r="H1278" s="53" t="s">
        <v>775</v>
      </c>
      <c r="I1278" s="53" t="s">
        <v>1813</v>
      </c>
      <c r="J1278" s="53" t="s">
        <v>1904</v>
      </c>
      <c r="K1278" s="53" t="s">
        <v>1905</v>
      </c>
      <c r="L1278" s="53" t="s">
        <v>1916</v>
      </c>
      <c r="M1278" s="53" t="s">
        <v>1816</v>
      </c>
      <c r="N1278" s="53" t="s">
        <v>1817</v>
      </c>
      <c r="O1278" s="53" t="s">
        <v>1818</v>
      </c>
      <c r="P1278" s="53" t="s">
        <v>1819</v>
      </c>
      <c r="Q1278" s="53" t="s">
        <v>1820</v>
      </c>
      <c r="R1278" s="53" t="s">
        <v>1821</v>
      </c>
      <c r="S1278" s="53" t="s">
        <v>1917</v>
      </c>
      <c r="T1278" s="53" t="s">
        <v>1918</v>
      </c>
      <c r="U1278" s="53" t="s">
        <v>1824</v>
      </c>
      <c r="V1278" s="53" t="s">
        <v>1825</v>
      </c>
      <c r="W1278" s="53" t="s">
        <v>1838</v>
      </c>
      <c r="X1278" s="53" t="s">
        <v>1825</v>
      </c>
      <c r="Y1278" s="53" t="s">
        <v>1827</v>
      </c>
      <c r="Z1278" s="53">
        <v>35.630000000000003</v>
      </c>
      <c r="AA1278" s="53">
        <v>35.630000000000003</v>
      </c>
      <c r="AB1278" s="53">
        <v>0</v>
      </c>
      <c r="AC1278" s="53">
        <v>35.630000000000003</v>
      </c>
      <c r="AD1278" s="53">
        <v>0</v>
      </c>
      <c r="AE1278" s="53">
        <v>0</v>
      </c>
      <c r="AF1278" s="53" t="s">
        <v>1828</v>
      </c>
      <c r="AG1278" s="53" t="s">
        <v>1904</v>
      </c>
      <c r="AH1278" s="53" t="s">
        <v>1905</v>
      </c>
      <c r="AI1278" s="53" t="s">
        <v>1829</v>
      </c>
      <c r="AJ1278" s="53" t="s">
        <v>1824</v>
      </c>
      <c r="AK1278" s="53" t="s">
        <v>496</v>
      </c>
      <c r="AL1278" s="53" t="s">
        <v>1830</v>
      </c>
      <c r="AM1278" s="53" t="s">
        <v>1831</v>
      </c>
      <c r="AN1278" s="53" t="s">
        <v>220</v>
      </c>
      <c r="AO1278" s="53" t="s">
        <v>483</v>
      </c>
    </row>
    <row r="1279" spans="1:41" x14ac:dyDescent="0.25">
      <c r="A1279" s="53" t="s">
        <v>15</v>
      </c>
      <c r="B1279" s="53" t="s">
        <v>2045</v>
      </c>
      <c r="C1279" s="53" t="s">
        <v>2046</v>
      </c>
      <c r="D1279" s="53" t="s">
        <v>1903</v>
      </c>
      <c r="E1279" s="53" t="s">
        <v>220</v>
      </c>
      <c r="F1279" s="53" t="s">
        <v>775</v>
      </c>
      <c r="G1279" s="53" t="s">
        <v>1813</v>
      </c>
      <c r="H1279" s="53" t="s">
        <v>775</v>
      </c>
      <c r="I1279" s="53" t="s">
        <v>1813</v>
      </c>
      <c r="J1279" s="53" t="s">
        <v>1904</v>
      </c>
      <c r="K1279" s="53" t="s">
        <v>1905</v>
      </c>
      <c r="L1279" s="53" t="s">
        <v>2047</v>
      </c>
      <c r="M1279" s="53" t="s">
        <v>1816</v>
      </c>
      <c r="N1279" s="53" t="s">
        <v>1817</v>
      </c>
      <c r="O1279" s="53" t="s">
        <v>1818</v>
      </c>
      <c r="P1279" s="53" t="s">
        <v>1819</v>
      </c>
      <c r="Q1279" s="53" t="s">
        <v>1820</v>
      </c>
      <c r="R1279" s="53" t="s">
        <v>1821</v>
      </c>
      <c r="S1279" s="53" t="s">
        <v>2048</v>
      </c>
      <c r="T1279" s="53" t="s">
        <v>2049</v>
      </c>
      <c r="U1279" s="53" t="s">
        <v>1824</v>
      </c>
      <c r="V1279" s="53" t="s">
        <v>1825</v>
      </c>
      <c r="W1279" s="53" t="s">
        <v>1856</v>
      </c>
      <c r="X1279" s="53" t="s">
        <v>1857</v>
      </c>
      <c r="Y1279" s="53" t="s">
        <v>1827</v>
      </c>
      <c r="Z1279" s="53">
        <v>2.67</v>
      </c>
      <c r="AA1279" s="53">
        <v>2.67</v>
      </c>
      <c r="AB1279" s="53">
        <v>0</v>
      </c>
      <c r="AC1279" s="53">
        <v>2.67</v>
      </c>
      <c r="AD1279" s="53">
        <v>0</v>
      </c>
      <c r="AE1279" s="53">
        <v>0</v>
      </c>
      <c r="AF1279" s="53" t="s">
        <v>1828</v>
      </c>
      <c r="AG1279" s="53" t="s">
        <v>1904</v>
      </c>
      <c r="AH1279" s="53" t="s">
        <v>1905</v>
      </c>
      <c r="AI1279" s="53" t="s">
        <v>1829</v>
      </c>
      <c r="AJ1279" s="53" t="s">
        <v>1824</v>
      </c>
      <c r="AK1279" s="53" t="s">
        <v>496</v>
      </c>
      <c r="AL1279" s="53" t="s">
        <v>1830</v>
      </c>
      <c r="AM1279" s="53" t="s">
        <v>1831</v>
      </c>
      <c r="AN1279" s="53" t="s">
        <v>220</v>
      </c>
      <c r="AO1279" s="53" t="s">
        <v>483</v>
      </c>
    </row>
    <row r="1280" spans="1:41" x14ac:dyDescent="0.25">
      <c r="A1280" s="53" t="s">
        <v>15</v>
      </c>
      <c r="B1280" s="53" t="s">
        <v>1919</v>
      </c>
      <c r="C1280" s="53" t="s">
        <v>1920</v>
      </c>
      <c r="D1280" s="53" t="s">
        <v>1903</v>
      </c>
      <c r="E1280" s="53" t="s">
        <v>220</v>
      </c>
      <c r="F1280" s="53" t="s">
        <v>775</v>
      </c>
      <c r="G1280" s="53" t="s">
        <v>1813</v>
      </c>
      <c r="H1280" s="53" t="s">
        <v>775</v>
      </c>
      <c r="I1280" s="53" t="s">
        <v>1813</v>
      </c>
      <c r="J1280" s="53" t="s">
        <v>1904</v>
      </c>
      <c r="K1280" s="53" t="s">
        <v>1905</v>
      </c>
      <c r="L1280" s="53" t="s">
        <v>1921</v>
      </c>
      <c r="M1280" s="53" t="s">
        <v>1816</v>
      </c>
      <c r="N1280" s="53" t="s">
        <v>1817</v>
      </c>
      <c r="O1280" s="53" t="s">
        <v>1818</v>
      </c>
      <c r="P1280" s="53" t="s">
        <v>1819</v>
      </c>
      <c r="Q1280" s="53" t="s">
        <v>1820</v>
      </c>
      <c r="R1280" s="53" t="s">
        <v>1821</v>
      </c>
      <c r="S1280" s="53" t="s">
        <v>1922</v>
      </c>
      <c r="T1280" s="53" t="s">
        <v>1923</v>
      </c>
      <c r="U1280" s="53" t="s">
        <v>1824</v>
      </c>
      <c r="V1280" s="53" t="s">
        <v>1825</v>
      </c>
      <c r="W1280" s="53" t="s">
        <v>1856</v>
      </c>
      <c r="X1280" s="53" t="s">
        <v>1857</v>
      </c>
      <c r="Y1280" s="53" t="s">
        <v>1827</v>
      </c>
      <c r="Z1280" s="53">
        <v>1820.91</v>
      </c>
      <c r="AA1280" s="53">
        <v>1820.91</v>
      </c>
      <c r="AB1280" s="53">
        <v>0</v>
      </c>
      <c r="AC1280" s="53">
        <v>1820.91</v>
      </c>
      <c r="AD1280" s="53">
        <v>0</v>
      </c>
      <c r="AE1280" s="53">
        <v>0</v>
      </c>
      <c r="AF1280" s="53" t="s">
        <v>1828</v>
      </c>
      <c r="AG1280" s="53" t="s">
        <v>1904</v>
      </c>
      <c r="AH1280" s="53" t="s">
        <v>1905</v>
      </c>
      <c r="AI1280" s="53" t="s">
        <v>1829</v>
      </c>
      <c r="AJ1280" s="53" t="s">
        <v>1824</v>
      </c>
      <c r="AK1280" s="53" t="s">
        <v>496</v>
      </c>
      <c r="AL1280" s="53" t="s">
        <v>1830</v>
      </c>
      <c r="AM1280" s="53" t="s">
        <v>1831</v>
      </c>
      <c r="AN1280" s="53" t="s">
        <v>220</v>
      </c>
      <c r="AO1280" s="53" t="s">
        <v>483</v>
      </c>
    </row>
    <row r="1281" spans="1:41" x14ac:dyDescent="0.25">
      <c r="A1281" s="53" t="s">
        <v>15</v>
      </c>
      <c r="B1281" s="53" t="s">
        <v>1984</v>
      </c>
      <c r="C1281" s="53" t="s">
        <v>1985</v>
      </c>
      <c r="D1281" s="53" t="s">
        <v>1903</v>
      </c>
      <c r="E1281" s="53" t="s">
        <v>220</v>
      </c>
      <c r="F1281" s="53" t="s">
        <v>775</v>
      </c>
      <c r="G1281" s="53" t="s">
        <v>1813</v>
      </c>
      <c r="H1281" s="53" t="s">
        <v>775</v>
      </c>
      <c r="I1281" s="53" t="s">
        <v>1813</v>
      </c>
      <c r="J1281" s="53" t="s">
        <v>1904</v>
      </c>
      <c r="K1281" s="53" t="s">
        <v>1905</v>
      </c>
      <c r="L1281" s="53" t="s">
        <v>1926</v>
      </c>
      <c r="M1281" s="53" t="s">
        <v>1816</v>
      </c>
      <c r="N1281" s="53" t="s">
        <v>1817</v>
      </c>
      <c r="O1281" s="53" t="s">
        <v>1818</v>
      </c>
      <c r="P1281" s="53" t="s">
        <v>1819</v>
      </c>
      <c r="Q1281" s="53" t="s">
        <v>1820</v>
      </c>
      <c r="R1281" s="53" t="s">
        <v>1821</v>
      </c>
      <c r="S1281" s="53" t="s">
        <v>1986</v>
      </c>
      <c r="T1281" s="53" t="s">
        <v>1987</v>
      </c>
      <c r="U1281" s="53" t="s">
        <v>1824</v>
      </c>
      <c r="V1281" s="53" t="s">
        <v>1825</v>
      </c>
      <c r="W1281" s="53" t="s">
        <v>1826</v>
      </c>
      <c r="X1281" s="53" t="s">
        <v>1825</v>
      </c>
      <c r="Y1281" s="53" t="s">
        <v>1827</v>
      </c>
      <c r="Z1281" s="53">
        <v>166.72</v>
      </c>
      <c r="AA1281" s="53">
        <v>166.72</v>
      </c>
      <c r="AB1281" s="53">
        <v>0</v>
      </c>
      <c r="AC1281" s="53">
        <v>166.72</v>
      </c>
      <c r="AD1281" s="53">
        <v>0</v>
      </c>
      <c r="AE1281" s="53">
        <v>0</v>
      </c>
      <c r="AF1281" s="53" t="s">
        <v>1828</v>
      </c>
      <c r="AG1281" s="53" t="s">
        <v>1904</v>
      </c>
      <c r="AH1281" s="53" t="s">
        <v>1905</v>
      </c>
      <c r="AI1281" s="53" t="s">
        <v>1829</v>
      </c>
      <c r="AJ1281" s="53" t="s">
        <v>1824</v>
      </c>
      <c r="AK1281" s="53" t="s">
        <v>496</v>
      </c>
      <c r="AL1281" s="53" t="s">
        <v>1830</v>
      </c>
      <c r="AM1281" s="53" t="s">
        <v>1831</v>
      </c>
      <c r="AN1281" s="53" t="s">
        <v>220</v>
      </c>
      <c r="AO1281" s="53" t="s">
        <v>483</v>
      </c>
    </row>
    <row r="1282" spans="1:41" x14ac:dyDescent="0.25">
      <c r="A1282" s="53" t="s">
        <v>15</v>
      </c>
      <c r="B1282" s="53" t="s">
        <v>1984</v>
      </c>
      <c r="C1282" s="53" t="s">
        <v>1985</v>
      </c>
      <c r="D1282" s="53" t="s">
        <v>1903</v>
      </c>
      <c r="E1282" s="53" t="s">
        <v>220</v>
      </c>
      <c r="F1282" s="53" t="s">
        <v>775</v>
      </c>
      <c r="G1282" s="53" t="s">
        <v>1813</v>
      </c>
      <c r="H1282" s="53" t="s">
        <v>775</v>
      </c>
      <c r="I1282" s="53" t="s">
        <v>1813</v>
      </c>
      <c r="J1282" s="53" t="s">
        <v>1904</v>
      </c>
      <c r="K1282" s="53" t="s">
        <v>1905</v>
      </c>
      <c r="L1282" s="53" t="s">
        <v>1926</v>
      </c>
      <c r="M1282" s="53" t="s">
        <v>1816</v>
      </c>
      <c r="N1282" s="53" t="s">
        <v>1817</v>
      </c>
      <c r="O1282" s="53" t="s">
        <v>1818</v>
      </c>
      <c r="P1282" s="53" t="s">
        <v>1819</v>
      </c>
      <c r="Q1282" s="53" t="s">
        <v>1820</v>
      </c>
      <c r="R1282" s="53" t="s">
        <v>1821</v>
      </c>
      <c r="S1282" s="53" t="s">
        <v>1986</v>
      </c>
      <c r="T1282" s="53" t="s">
        <v>1987</v>
      </c>
      <c r="U1282" s="53" t="s">
        <v>1824</v>
      </c>
      <c r="V1282" s="53" t="s">
        <v>1825</v>
      </c>
      <c r="W1282" s="53" t="s">
        <v>1832</v>
      </c>
      <c r="X1282" s="53" t="s">
        <v>1825</v>
      </c>
      <c r="Y1282" s="53" t="s">
        <v>1827</v>
      </c>
      <c r="Z1282" s="53">
        <v>525.67999999999995</v>
      </c>
      <c r="AA1282" s="53">
        <v>525.67999999999995</v>
      </c>
      <c r="AB1282" s="53">
        <v>0</v>
      </c>
      <c r="AC1282" s="53">
        <v>525.67999999999995</v>
      </c>
      <c r="AD1282" s="53">
        <v>0</v>
      </c>
      <c r="AE1282" s="53">
        <v>0</v>
      </c>
      <c r="AF1282" s="53" t="s">
        <v>1828</v>
      </c>
      <c r="AG1282" s="53" t="s">
        <v>1904</v>
      </c>
      <c r="AH1282" s="53" t="s">
        <v>1905</v>
      </c>
      <c r="AI1282" s="53" t="s">
        <v>1829</v>
      </c>
      <c r="AJ1282" s="53" t="s">
        <v>1824</v>
      </c>
      <c r="AK1282" s="53" t="s">
        <v>496</v>
      </c>
      <c r="AL1282" s="53" t="s">
        <v>1830</v>
      </c>
      <c r="AM1282" s="53" t="s">
        <v>1831</v>
      </c>
      <c r="AN1282" s="53" t="s">
        <v>220</v>
      </c>
      <c r="AO1282" s="53" t="s">
        <v>483</v>
      </c>
    </row>
    <row r="1283" spans="1:41" x14ac:dyDescent="0.25">
      <c r="A1283" s="53" t="s">
        <v>15</v>
      </c>
      <c r="B1283" s="53" t="s">
        <v>1984</v>
      </c>
      <c r="C1283" s="53" t="s">
        <v>1985</v>
      </c>
      <c r="D1283" s="53" t="s">
        <v>1903</v>
      </c>
      <c r="E1283" s="53" t="s">
        <v>220</v>
      </c>
      <c r="F1283" s="53" t="s">
        <v>775</v>
      </c>
      <c r="G1283" s="53" t="s">
        <v>1813</v>
      </c>
      <c r="H1283" s="53" t="s">
        <v>775</v>
      </c>
      <c r="I1283" s="53" t="s">
        <v>1813</v>
      </c>
      <c r="J1283" s="53" t="s">
        <v>1904</v>
      </c>
      <c r="K1283" s="53" t="s">
        <v>1905</v>
      </c>
      <c r="L1283" s="53" t="s">
        <v>1926</v>
      </c>
      <c r="M1283" s="53" t="s">
        <v>1816</v>
      </c>
      <c r="N1283" s="53" t="s">
        <v>1817</v>
      </c>
      <c r="O1283" s="53" t="s">
        <v>1818</v>
      </c>
      <c r="P1283" s="53" t="s">
        <v>1819</v>
      </c>
      <c r="Q1283" s="53" t="s">
        <v>1820</v>
      </c>
      <c r="R1283" s="53" t="s">
        <v>1821</v>
      </c>
      <c r="S1283" s="53" t="s">
        <v>1986</v>
      </c>
      <c r="T1283" s="53" t="s">
        <v>1987</v>
      </c>
      <c r="U1283" s="53" t="s">
        <v>1824</v>
      </c>
      <c r="V1283" s="53" t="s">
        <v>1825</v>
      </c>
      <c r="W1283" s="53" t="s">
        <v>1833</v>
      </c>
      <c r="X1283" s="53" t="s">
        <v>1835</v>
      </c>
      <c r="Y1283" s="53" t="s">
        <v>1827</v>
      </c>
      <c r="Z1283" s="53">
        <v>325.02</v>
      </c>
      <c r="AA1283" s="53">
        <v>105.85</v>
      </c>
      <c r="AB1283" s="53">
        <v>219.17</v>
      </c>
      <c r="AC1283" s="53">
        <v>105.85</v>
      </c>
      <c r="AD1283" s="53">
        <v>0</v>
      </c>
      <c r="AE1283" s="53">
        <v>0</v>
      </c>
      <c r="AF1283" s="53" t="s">
        <v>1828</v>
      </c>
      <c r="AG1283" s="53" t="s">
        <v>1904</v>
      </c>
      <c r="AH1283" s="53" t="s">
        <v>1905</v>
      </c>
      <c r="AI1283" s="53" t="s">
        <v>1829</v>
      </c>
      <c r="AJ1283" s="53" t="s">
        <v>1824</v>
      </c>
      <c r="AK1283" s="53" t="s">
        <v>496</v>
      </c>
      <c r="AL1283" s="53" t="s">
        <v>1830</v>
      </c>
      <c r="AM1283" s="53" t="s">
        <v>1831</v>
      </c>
      <c r="AN1283" s="53" t="s">
        <v>220</v>
      </c>
      <c r="AO1283" s="53" t="s">
        <v>483</v>
      </c>
    </row>
    <row r="1284" spans="1:41" x14ac:dyDescent="0.25">
      <c r="A1284" s="53" t="s">
        <v>15</v>
      </c>
      <c r="B1284" s="53" t="s">
        <v>1984</v>
      </c>
      <c r="C1284" s="53" t="s">
        <v>1985</v>
      </c>
      <c r="D1284" s="53" t="s">
        <v>1903</v>
      </c>
      <c r="E1284" s="53" t="s">
        <v>220</v>
      </c>
      <c r="F1284" s="53" t="s">
        <v>775</v>
      </c>
      <c r="G1284" s="53" t="s">
        <v>1813</v>
      </c>
      <c r="H1284" s="53" t="s">
        <v>775</v>
      </c>
      <c r="I1284" s="53" t="s">
        <v>1813</v>
      </c>
      <c r="J1284" s="53" t="s">
        <v>1904</v>
      </c>
      <c r="K1284" s="53" t="s">
        <v>1905</v>
      </c>
      <c r="L1284" s="53" t="s">
        <v>1926</v>
      </c>
      <c r="M1284" s="53" t="s">
        <v>1816</v>
      </c>
      <c r="N1284" s="53" t="s">
        <v>1817</v>
      </c>
      <c r="O1284" s="53" t="s">
        <v>1818</v>
      </c>
      <c r="P1284" s="53" t="s">
        <v>1819</v>
      </c>
      <c r="Q1284" s="53" t="s">
        <v>1820</v>
      </c>
      <c r="R1284" s="53" t="s">
        <v>1821</v>
      </c>
      <c r="S1284" s="53" t="s">
        <v>1986</v>
      </c>
      <c r="T1284" s="53" t="s">
        <v>1987</v>
      </c>
      <c r="U1284" s="53" t="s">
        <v>1824</v>
      </c>
      <c r="V1284" s="53" t="s">
        <v>1825</v>
      </c>
      <c r="W1284" s="53" t="s">
        <v>1838</v>
      </c>
      <c r="X1284" s="53" t="s">
        <v>1825</v>
      </c>
      <c r="Y1284" s="53" t="s">
        <v>1827</v>
      </c>
      <c r="Z1284" s="53">
        <v>80.02</v>
      </c>
      <c r="AA1284" s="53">
        <v>80.02</v>
      </c>
      <c r="AB1284" s="53">
        <v>0</v>
      </c>
      <c r="AC1284" s="53">
        <v>80.02</v>
      </c>
      <c r="AD1284" s="53">
        <v>0</v>
      </c>
      <c r="AE1284" s="53">
        <v>0</v>
      </c>
      <c r="AF1284" s="53" t="s">
        <v>1828</v>
      </c>
      <c r="AG1284" s="53" t="s">
        <v>1904</v>
      </c>
      <c r="AH1284" s="53" t="s">
        <v>1905</v>
      </c>
      <c r="AI1284" s="53" t="s">
        <v>1829</v>
      </c>
      <c r="AJ1284" s="53" t="s">
        <v>1824</v>
      </c>
      <c r="AK1284" s="53" t="s">
        <v>496</v>
      </c>
      <c r="AL1284" s="53" t="s">
        <v>1830</v>
      </c>
      <c r="AM1284" s="53" t="s">
        <v>1831</v>
      </c>
      <c r="AN1284" s="53" t="s">
        <v>220</v>
      </c>
      <c r="AO1284" s="53" t="s">
        <v>483</v>
      </c>
    </row>
    <row r="1285" spans="1:41" x14ac:dyDescent="0.25">
      <c r="A1285" s="53" t="s">
        <v>15</v>
      </c>
      <c r="B1285" s="53" t="s">
        <v>1924</v>
      </c>
      <c r="C1285" s="53" t="s">
        <v>1925</v>
      </c>
      <c r="D1285" s="53" t="s">
        <v>1903</v>
      </c>
      <c r="E1285" s="53" t="s">
        <v>220</v>
      </c>
      <c r="F1285" s="53" t="s">
        <v>775</v>
      </c>
      <c r="G1285" s="53" t="s">
        <v>1813</v>
      </c>
      <c r="H1285" s="53" t="s">
        <v>775</v>
      </c>
      <c r="I1285" s="53" t="s">
        <v>1813</v>
      </c>
      <c r="J1285" s="53" t="s">
        <v>1904</v>
      </c>
      <c r="K1285" s="53" t="s">
        <v>1905</v>
      </c>
      <c r="L1285" s="53" t="s">
        <v>1926</v>
      </c>
      <c r="M1285" s="53" t="s">
        <v>1816</v>
      </c>
      <c r="N1285" s="53" t="s">
        <v>1817</v>
      </c>
      <c r="O1285" s="53" t="s">
        <v>1818</v>
      </c>
      <c r="P1285" s="53" t="s">
        <v>1819</v>
      </c>
      <c r="Q1285" s="53" t="s">
        <v>1820</v>
      </c>
      <c r="R1285" s="53" t="s">
        <v>1821</v>
      </c>
      <c r="S1285" s="53" t="s">
        <v>1927</v>
      </c>
      <c r="T1285" s="53" t="s">
        <v>1928</v>
      </c>
      <c r="U1285" s="53" t="s">
        <v>1824</v>
      </c>
      <c r="V1285" s="53" t="s">
        <v>1825</v>
      </c>
      <c r="W1285" s="53" t="s">
        <v>1856</v>
      </c>
      <c r="X1285" s="53" t="s">
        <v>1857</v>
      </c>
      <c r="Y1285" s="53" t="s">
        <v>1827</v>
      </c>
      <c r="Z1285" s="53">
        <v>775.2</v>
      </c>
      <c r="AA1285" s="53">
        <v>775.2</v>
      </c>
      <c r="AB1285" s="53">
        <v>0</v>
      </c>
      <c r="AC1285" s="53">
        <v>775.2</v>
      </c>
      <c r="AD1285" s="53">
        <v>0</v>
      </c>
      <c r="AE1285" s="53">
        <v>0</v>
      </c>
      <c r="AF1285" s="53" t="s">
        <v>1828</v>
      </c>
      <c r="AG1285" s="53" t="s">
        <v>1904</v>
      </c>
      <c r="AH1285" s="53" t="s">
        <v>1905</v>
      </c>
      <c r="AI1285" s="53" t="s">
        <v>1829</v>
      </c>
      <c r="AJ1285" s="53" t="s">
        <v>1824</v>
      </c>
      <c r="AK1285" s="53" t="s">
        <v>496</v>
      </c>
      <c r="AL1285" s="53" t="s">
        <v>1830</v>
      </c>
      <c r="AM1285" s="53" t="s">
        <v>1831</v>
      </c>
      <c r="AN1285" s="53" t="s">
        <v>220</v>
      </c>
      <c r="AO1285" s="53" t="s">
        <v>483</v>
      </c>
    </row>
    <row r="1286" spans="1:41" x14ac:dyDescent="0.25">
      <c r="A1286" s="53" t="s">
        <v>15</v>
      </c>
      <c r="B1286" s="53" t="s">
        <v>1972</v>
      </c>
      <c r="C1286" s="53" t="s">
        <v>1973</v>
      </c>
      <c r="D1286" s="53" t="s">
        <v>1889</v>
      </c>
      <c r="E1286" s="53" t="s">
        <v>1890</v>
      </c>
      <c r="F1286" s="53" t="s">
        <v>775</v>
      </c>
      <c r="G1286" s="53" t="s">
        <v>1813</v>
      </c>
      <c r="H1286" s="53" t="s">
        <v>775</v>
      </c>
      <c r="I1286" s="53" t="s">
        <v>1813</v>
      </c>
      <c r="J1286" s="53" t="s">
        <v>1891</v>
      </c>
      <c r="K1286" s="53" t="s">
        <v>1988</v>
      </c>
      <c r="L1286" s="53" t="s">
        <v>1974</v>
      </c>
      <c r="M1286" s="53" t="s">
        <v>1816</v>
      </c>
      <c r="N1286" s="53" t="s">
        <v>1817</v>
      </c>
      <c r="O1286" s="53" t="s">
        <v>1818</v>
      </c>
      <c r="P1286" s="53" t="s">
        <v>1819</v>
      </c>
      <c r="Q1286" s="53" t="s">
        <v>1820</v>
      </c>
      <c r="R1286" s="53" t="s">
        <v>1821</v>
      </c>
      <c r="S1286" s="53" t="s">
        <v>1975</v>
      </c>
      <c r="T1286" s="53" t="s">
        <v>1976</v>
      </c>
      <c r="U1286" s="53" t="s">
        <v>1824</v>
      </c>
      <c r="V1286" s="53" t="s">
        <v>1825</v>
      </c>
      <c r="W1286" s="53" t="s">
        <v>1832</v>
      </c>
      <c r="X1286" s="53" t="s">
        <v>1825</v>
      </c>
      <c r="Y1286" s="53" t="s">
        <v>1827</v>
      </c>
      <c r="Z1286" s="53">
        <v>7964.68</v>
      </c>
      <c r="AA1286" s="53">
        <v>7964.68</v>
      </c>
      <c r="AB1286" s="53">
        <v>0</v>
      </c>
      <c r="AC1286" s="53">
        <v>7964.68</v>
      </c>
      <c r="AD1286" s="53">
        <v>0</v>
      </c>
      <c r="AE1286" s="53">
        <v>0</v>
      </c>
      <c r="AF1286" s="53" t="s">
        <v>1828</v>
      </c>
      <c r="AG1286" s="53" t="s">
        <v>1891</v>
      </c>
      <c r="AH1286" s="53" t="s">
        <v>1892</v>
      </c>
      <c r="AI1286" s="53" t="s">
        <v>1829</v>
      </c>
      <c r="AJ1286" s="53" t="s">
        <v>1824</v>
      </c>
      <c r="AK1286" s="53" t="s">
        <v>496</v>
      </c>
      <c r="AL1286" s="53" t="s">
        <v>1830</v>
      </c>
      <c r="AM1286" s="53" t="s">
        <v>1831</v>
      </c>
      <c r="AN1286" s="53" t="s">
        <v>1769</v>
      </c>
      <c r="AO1286" s="53" t="s">
        <v>641</v>
      </c>
    </row>
    <row r="1287" spans="1:41" x14ac:dyDescent="0.25">
      <c r="A1287" s="53" t="s">
        <v>15</v>
      </c>
      <c r="B1287" s="53" t="s">
        <v>1972</v>
      </c>
      <c r="C1287" s="53" t="s">
        <v>1973</v>
      </c>
      <c r="D1287" s="53" t="s">
        <v>1889</v>
      </c>
      <c r="E1287" s="53" t="s">
        <v>1890</v>
      </c>
      <c r="F1287" s="53" t="s">
        <v>775</v>
      </c>
      <c r="G1287" s="53" t="s">
        <v>1813</v>
      </c>
      <c r="H1287" s="53" t="s">
        <v>775</v>
      </c>
      <c r="I1287" s="53" t="s">
        <v>1813</v>
      </c>
      <c r="J1287" s="53" t="s">
        <v>1891</v>
      </c>
      <c r="K1287" s="53" t="s">
        <v>1988</v>
      </c>
      <c r="L1287" s="53" t="s">
        <v>1974</v>
      </c>
      <c r="M1287" s="53" t="s">
        <v>1816</v>
      </c>
      <c r="N1287" s="53" t="s">
        <v>1817</v>
      </c>
      <c r="O1287" s="53" t="s">
        <v>1818</v>
      </c>
      <c r="P1287" s="53" t="s">
        <v>1819</v>
      </c>
      <c r="Q1287" s="53" t="s">
        <v>1820</v>
      </c>
      <c r="R1287" s="53" t="s">
        <v>1821</v>
      </c>
      <c r="S1287" s="53" t="s">
        <v>1975</v>
      </c>
      <c r="T1287" s="53" t="s">
        <v>1976</v>
      </c>
      <c r="U1287" s="53" t="s">
        <v>1824</v>
      </c>
      <c r="V1287" s="53" t="s">
        <v>1825</v>
      </c>
      <c r="W1287" s="53" t="s">
        <v>1833</v>
      </c>
      <c r="X1287" s="53" t="s">
        <v>1835</v>
      </c>
      <c r="Y1287" s="53" t="s">
        <v>1827</v>
      </c>
      <c r="Z1287" s="53">
        <v>35.32</v>
      </c>
      <c r="AA1287" s="53">
        <v>35.32</v>
      </c>
      <c r="AB1287" s="53">
        <v>0</v>
      </c>
      <c r="AC1287" s="53">
        <v>35.32</v>
      </c>
      <c r="AD1287" s="53">
        <v>0</v>
      </c>
      <c r="AE1287" s="53">
        <v>0</v>
      </c>
      <c r="AF1287" s="53" t="s">
        <v>1828</v>
      </c>
      <c r="AG1287" s="53" t="s">
        <v>1891</v>
      </c>
      <c r="AH1287" s="53" t="s">
        <v>1892</v>
      </c>
      <c r="AI1287" s="53" t="s">
        <v>1829</v>
      </c>
      <c r="AJ1287" s="53" t="s">
        <v>1824</v>
      </c>
      <c r="AK1287" s="53" t="s">
        <v>496</v>
      </c>
      <c r="AL1287" s="53" t="s">
        <v>1830</v>
      </c>
      <c r="AM1287" s="53" t="s">
        <v>1831</v>
      </c>
      <c r="AN1287" s="53" t="s">
        <v>1769</v>
      </c>
      <c r="AO1287" s="53" t="s">
        <v>641</v>
      </c>
    </row>
    <row r="1288" spans="1:41" x14ac:dyDescent="0.25">
      <c r="A1288" s="53" t="s">
        <v>15</v>
      </c>
      <c r="B1288" s="53" t="s">
        <v>2016</v>
      </c>
      <c r="C1288" s="53" t="s">
        <v>2017</v>
      </c>
      <c r="D1288" s="53" t="s">
        <v>1991</v>
      </c>
      <c r="E1288" s="53" t="s">
        <v>1992</v>
      </c>
      <c r="F1288" s="53" t="s">
        <v>775</v>
      </c>
      <c r="G1288" s="53" t="s">
        <v>1813</v>
      </c>
      <c r="H1288" s="53" t="s">
        <v>775</v>
      </c>
      <c r="I1288" s="53" t="s">
        <v>1813</v>
      </c>
      <c r="J1288" s="53" t="s">
        <v>1891</v>
      </c>
      <c r="K1288" s="53" t="s">
        <v>1892</v>
      </c>
      <c r="L1288" s="53" t="s">
        <v>2018</v>
      </c>
      <c r="M1288" s="53" t="s">
        <v>1816</v>
      </c>
      <c r="N1288" s="53" t="s">
        <v>1817</v>
      </c>
      <c r="O1288" s="53" t="s">
        <v>1818</v>
      </c>
      <c r="P1288" s="53" t="s">
        <v>1819</v>
      </c>
      <c r="Q1288" s="53" t="s">
        <v>1820</v>
      </c>
      <c r="R1288" s="53" t="s">
        <v>1821</v>
      </c>
      <c r="S1288" s="53" t="s">
        <v>2019</v>
      </c>
      <c r="T1288" s="53" t="s">
        <v>2020</v>
      </c>
      <c r="U1288" s="53" t="s">
        <v>1824</v>
      </c>
      <c r="V1288" s="53" t="s">
        <v>1825</v>
      </c>
      <c r="W1288" s="53" t="s">
        <v>1832</v>
      </c>
      <c r="X1288" s="53" t="s">
        <v>1825</v>
      </c>
      <c r="Y1288" s="53" t="s">
        <v>1827</v>
      </c>
      <c r="Z1288" s="53">
        <v>4999.99</v>
      </c>
      <c r="AA1288" s="53">
        <v>4999.99</v>
      </c>
      <c r="AB1288" s="53">
        <v>0</v>
      </c>
      <c r="AC1288" s="53">
        <v>4999.99</v>
      </c>
      <c r="AD1288" s="53">
        <v>0</v>
      </c>
      <c r="AE1288" s="53">
        <v>0</v>
      </c>
      <c r="AF1288" s="53" t="s">
        <v>1828</v>
      </c>
      <c r="AG1288" s="53" t="s">
        <v>1891</v>
      </c>
      <c r="AH1288" s="53" t="s">
        <v>1892</v>
      </c>
      <c r="AI1288" s="53" t="s">
        <v>1829</v>
      </c>
      <c r="AJ1288" s="53" t="s">
        <v>1824</v>
      </c>
      <c r="AK1288" s="53" t="s">
        <v>496</v>
      </c>
      <c r="AL1288" s="53" t="s">
        <v>1830</v>
      </c>
      <c r="AM1288" s="53" t="s">
        <v>1831</v>
      </c>
      <c r="AN1288" s="53" t="s">
        <v>1769</v>
      </c>
      <c r="AO1288" s="53" t="s">
        <v>641</v>
      </c>
    </row>
    <row r="1289" spans="1:41" x14ac:dyDescent="0.25">
      <c r="A1289" s="53" t="s">
        <v>15</v>
      </c>
      <c r="B1289" s="53" t="s">
        <v>2016</v>
      </c>
      <c r="C1289" s="53" t="s">
        <v>2017</v>
      </c>
      <c r="D1289" s="53" t="s">
        <v>1991</v>
      </c>
      <c r="E1289" s="53" t="s">
        <v>1992</v>
      </c>
      <c r="F1289" s="53" t="s">
        <v>775</v>
      </c>
      <c r="G1289" s="53" t="s">
        <v>1813</v>
      </c>
      <c r="H1289" s="53" t="s">
        <v>775</v>
      </c>
      <c r="I1289" s="53" t="s">
        <v>1813</v>
      </c>
      <c r="J1289" s="53" t="s">
        <v>1891</v>
      </c>
      <c r="K1289" s="53" t="s">
        <v>1892</v>
      </c>
      <c r="L1289" s="53" t="s">
        <v>2018</v>
      </c>
      <c r="M1289" s="53" t="s">
        <v>1816</v>
      </c>
      <c r="N1289" s="53" t="s">
        <v>1817</v>
      </c>
      <c r="O1289" s="53" t="s">
        <v>1818</v>
      </c>
      <c r="P1289" s="53" t="s">
        <v>1819</v>
      </c>
      <c r="Q1289" s="53" t="s">
        <v>1820</v>
      </c>
      <c r="R1289" s="53" t="s">
        <v>1821</v>
      </c>
      <c r="S1289" s="53" t="s">
        <v>2019</v>
      </c>
      <c r="T1289" s="53" t="s">
        <v>2020</v>
      </c>
      <c r="U1289" s="53" t="s">
        <v>1824</v>
      </c>
      <c r="V1289" s="53" t="s">
        <v>1825</v>
      </c>
      <c r="W1289" s="53" t="s">
        <v>1833</v>
      </c>
      <c r="X1289" s="53" t="s">
        <v>1835</v>
      </c>
      <c r="Y1289" s="53" t="s">
        <v>1827</v>
      </c>
      <c r="Z1289" s="53">
        <v>0.01</v>
      </c>
      <c r="AA1289" s="53">
        <v>0.01</v>
      </c>
      <c r="AB1289" s="53">
        <v>0</v>
      </c>
      <c r="AC1289" s="53">
        <v>0.01</v>
      </c>
      <c r="AD1289" s="53">
        <v>0</v>
      </c>
      <c r="AE1289" s="53">
        <v>0</v>
      </c>
      <c r="AF1289" s="53" t="s">
        <v>1828</v>
      </c>
      <c r="AG1289" s="53" t="s">
        <v>1891</v>
      </c>
      <c r="AH1289" s="53" t="s">
        <v>1892</v>
      </c>
      <c r="AI1289" s="53" t="s">
        <v>1829</v>
      </c>
      <c r="AJ1289" s="53" t="s">
        <v>1824</v>
      </c>
      <c r="AK1289" s="53" t="s">
        <v>496</v>
      </c>
      <c r="AL1289" s="53" t="s">
        <v>1830</v>
      </c>
      <c r="AM1289" s="53" t="s">
        <v>1831</v>
      </c>
      <c r="AN1289" s="53" t="s">
        <v>1769</v>
      </c>
      <c r="AO1289" s="53" t="s">
        <v>641</v>
      </c>
    </row>
    <row r="1290" spans="1:41" x14ac:dyDescent="0.25">
      <c r="A1290" s="53" t="s">
        <v>15</v>
      </c>
      <c r="B1290" s="53" t="s">
        <v>2021</v>
      </c>
      <c r="C1290" s="53" t="s">
        <v>2022</v>
      </c>
      <c r="D1290" s="53" t="s">
        <v>1991</v>
      </c>
      <c r="E1290" s="53" t="s">
        <v>1992</v>
      </c>
      <c r="F1290" s="53" t="s">
        <v>775</v>
      </c>
      <c r="G1290" s="53" t="s">
        <v>1813</v>
      </c>
      <c r="H1290" s="53" t="s">
        <v>775</v>
      </c>
      <c r="I1290" s="53" t="s">
        <v>1813</v>
      </c>
      <c r="J1290" s="53" t="s">
        <v>1891</v>
      </c>
      <c r="K1290" s="53" t="s">
        <v>1892</v>
      </c>
      <c r="L1290" s="53" t="s">
        <v>2023</v>
      </c>
      <c r="M1290" s="53" t="s">
        <v>1816</v>
      </c>
      <c r="N1290" s="53" t="s">
        <v>1817</v>
      </c>
      <c r="O1290" s="53" t="s">
        <v>1818</v>
      </c>
      <c r="P1290" s="53" t="s">
        <v>1819</v>
      </c>
      <c r="Q1290" s="53" t="s">
        <v>1820</v>
      </c>
      <c r="R1290" s="53" t="s">
        <v>1821</v>
      </c>
      <c r="S1290" s="53" t="s">
        <v>2024</v>
      </c>
      <c r="T1290" s="53" t="s">
        <v>2025</v>
      </c>
      <c r="U1290" s="53" t="s">
        <v>1824</v>
      </c>
      <c r="V1290" s="53" t="s">
        <v>1825</v>
      </c>
      <c r="W1290" s="53" t="s">
        <v>1832</v>
      </c>
      <c r="X1290" s="53" t="s">
        <v>1825</v>
      </c>
      <c r="Y1290" s="53" t="s">
        <v>1827</v>
      </c>
      <c r="Z1290" s="53">
        <v>996.23</v>
      </c>
      <c r="AA1290" s="53">
        <v>996.23</v>
      </c>
      <c r="AB1290" s="53">
        <v>0</v>
      </c>
      <c r="AC1290" s="53">
        <v>996.23</v>
      </c>
      <c r="AD1290" s="53">
        <v>0</v>
      </c>
      <c r="AE1290" s="53">
        <v>0</v>
      </c>
      <c r="AF1290" s="53" t="s">
        <v>1828</v>
      </c>
      <c r="AG1290" s="53" t="s">
        <v>1891</v>
      </c>
      <c r="AH1290" s="53" t="s">
        <v>1892</v>
      </c>
      <c r="AI1290" s="53" t="s">
        <v>1829</v>
      </c>
      <c r="AJ1290" s="53" t="s">
        <v>1824</v>
      </c>
      <c r="AK1290" s="53" t="s">
        <v>496</v>
      </c>
      <c r="AL1290" s="53" t="s">
        <v>1830</v>
      </c>
      <c r="AM1290" s="53" t="s">
        <v>1831</v>
      </c>
      <c r="AN1290" s="53" t="s">
        <v>1769</v>
      </c>
      <c r="AO1290" s="53" t="s">
        <v>641</v>
      </c>
    </row>
    <row r="1291" spans="1:41" x14ac:dyDescent="0.25">
      <c r="A1291" s="53" t="s">
        <v>15</v>
      </c>
      <c r="B1291" s="53" t="s">
        <v>2021</v>
      </c>
      <c r="C1291" s="53" t="s">
        <v>2022</v>
      </c>
      <c r="D1291" s="53" t="s">
        <v>1991</v>
      </c>
      <c r="E1291" s="53" t="s">
        <v>1992</v>
      </c>
      <c r="F1291" s="53" t="s">
        <v>775</v>
      </c>
      <c r="G1291" s="53" t="s">
        <v>1813</v>
      </c>
      <c r="H1291" s="53" t="s">
        <v>775</v>
      </c>
      <c r="I1291" s="53" t="s">
        <v>1813</v>
      </c>
      <c r="J1291" s="53" t="s">
        <v>1891</v>
      </c>
      <c r="K1291" s="53" t="s">
        <v>1892</v>
      </c>
      <c r="L1291" s="53" t="s">
        <v>2023</v>
      </c>
      <c r="M1291" s="53" t="s">
        <v>1816</v>
      </c>
      <c r="N1291" s="53" t="s">
        <v>1817</v>
      </c>
      <c r="O1291" s="53" t="s">
        <v>1818</v>
      </c>
      <c r="P1291" s="53" t="s">
        <v>1819</v>
      </c>
      <c r="Q1291" s="53" t="s">
        <v>1820</v>
      </c>
      <c r="R1291" s="53" t="s">
        <v>1821</v>
      </c>
      <c r="S1291" s="53" t="s">
        <v>2024</v>
      </c>
      <c r="T1291" s="53" t="s">
        <v>2025</v>
      </c>
      <c r="U1291" s="53" t="s">
        <v>1824</v>
      </c>
      <c r="V1291" s="53" t="s">
        <v>1825</v>
      </c>
      <c r="W1291" s="53" t="s">
        <v>1833</v>
      </c>
      <c r="X1291" s="53" t="s">
        <v>1835</v>
      </c>
      <c r="Y1291" s="53" t="s">
        <v>1827</v>
      </c>
      <c r="Z1291" s="53">
        <v>3.77</v>
      </c>
      <c r="AA1291" s="53">
        <v>3.77</v>
      </c>
      <c r="AB1291" s="53">
        <v>0</v>
      </c>
      <c r="AC1291" s="53">
        <v>3.77</v>
      </c>
      <c r="AD1291" s="53">
        <v>0</v>
      </c>
      <c r="AE1291" s="53">
        <v>0</v>
      </c>
      <c r="AF1291" s="53" t="s">
        <v>1828</v>
      </c>
      <c r="AG1291" s="53" t="s">
        <v>1891</v>
      </c>
      <c r="AH1291" s="53" t="s">
        <v>1892</v>
      </c>
      <c r="AI1291" s="53" t="s">
        <v>1829</v>
      </c>
      <c r="AJ1291" s="53" t="s">
        <v>1824</v>
      </c>
      <c r="AK1291" s="53" t="s">
        <v>496</v>
      </c>
      <c r="AL1291" s="53" t="s">
        <v>1830</v>
      </c>
      <c r="AM1291" s="53" t="s">
        <v>1831</v>
      </c>
      <c r="AN1291" s="53" t="s">
        <v>1769</v>
      </c>
      <c r="AO1291" s="53" t="s">
        <v>641</v>
      </c>
    </row>
    <row r="1292" spans="1:41" x14ac:dyDescent="0.25">
      <c r="A1292" s="53" t="s">
        <v>15</v>
      </c>
      <c r="B1292" s="53" t="s">
        <v>1929</v>
      </c>
      <c r="C1292" s="53" t="s">
        <v>1930</v>
      </c>
      <c r="D1292" s="53" t="s">
        <v>1931</v>
      </c>
      <c r="E1292" s="53" t="s">
        <v>1932</v>
      </c>
      <c r="F1292" s="53" t="s">
        <v>775</v>
      </c>
      <c r="G1292" s="53" t="s">
        <v>1813</v>
      </c>
      <c r="H1292" s="53" t="s">
        <v>775</v>
      </c>
      <c r="I1292" s="53" t="s">
        <v>1813</v>
      </c>
      <c r="J1292" s="53" t="s">
        <v>1891</v>
      </c>
      <c r="K1292" s="53" t="s">
        <v>1933</v>
      </c>
      <c r="L1292" s="53" t="s">
        <v>1934</v>
      </c>
      <c r="M1292" s="53" t="s">
        <v>1816</v>
      </c>
      <c r="N1292" s="53" t="s">
        <v>1817</v>
      </c>
      <c r="O1292" s="53" t="s">
        <v>1818</v>
      </c>
      <c r="P1292" s="53" t="s">
        <v>1819</v>
      </c>
      <c r="Q1292" s="53" t="s">
        <v>1820</v>
      </c>
      <c r="R1292" s="53" t="s">
        <v>1821</v>
      </c>
      <c r="S1292" s="53" t="s">
        <v>1935</v>
      </c>
      <c r="T1292" s="53" t="s">
        <v>1936</v>
      </c>
      <c r="U1292" s="53" t="s">
        <v>1824</v>
      </c>
      <c r="V1292" s="53" t="s">
        <v>1825</v>
      </c>
      <c r="W1292" s="53" t="s">
        <v>1826</v>
      </c>
      <c r="X1292" s="53" t="s">
        <v>1825</v>
      </c>
      <c r="Y1292" s="53" t="s">
        <v>1827</v>
      </c>
      <c r="Z1292" s="53">
        <v>9.15</v>
      </c>
      <c r="AA1292" s="53">
        <v>9.15</v>
      </c>
      <c r="AB1292" s="53">
        <v>0</v>
      </c>
      <c r="AC1292" s="53">
        <v>9.15</v>
      </c>
      <c r="AD1292" s="53">
        <v>0</v>
      </c>
      <c r="AE1292" s="53">
        <v>0</v>
      </c>
      <c r="AF1292" s="53" t="s">
        <v>1828</v>
      </c>
      <c r="AG1292" s="53" t="s">
        <v>1891</v>
      </c>
      <c r="AH1292" s="53" t="s">
        <v>1937</v>
      </c>
      <c r="AI1292" s="53" t="s">
        <v>1829</v>
      </c>
      <c r="AJ1292" s="53" t="s">
        <v>1824</v>
      </c>
      <c r="AK1292" s="53" t="s">
        <v>496</v>
      </c>
      <c r="AL1292" s="53" t="s">
        <v>1830</v>
      </c>
      <c r="AM1292" s="53" t="s">
        <v>1831</v>
      </c>
      <c r="AN1292" s="53" t="s">
        <v>1769</v>
      </c>
      <c r="AO1292" s="53" t="s">
        <v>641</v>
      </c>
    </row>
    <row r="1293" spans="1:41" x14ac:dyDescent="0.25">
      <c r="A1293" s="53" t="s">
        <v>15</v>
      </c>
      <c r="B1293" s="53" t="s">
        <v>1929</v>
      </c>
      <c r="C1293" s="53" t="s">
        <v>1930</v>
      </c>
      <c r="D1293" s="53" t="s">
        <v>1931</v>
      </c>
      <c r="E1293" s="53" t="s">
        <v>1932</v>
      </c>
      <c r="F1293" s="53" t="s">
        <v>775</v>
      </c>
      <c r="G1293" s="53" t="s">
        <v>1813</v>
      </c>
      <c r="H1293" s="53" t="s">
        <v>775</v>
      </c>
      <c r="I1293" s="53" t="s">
        <v>1813</v>
      </c>
      <c r="J1293" s="53" t="s">
        <v>1891</v>
      </c>
      <c r="K1293" s="53" t="s">
        <v>1933</v>
      </c>
      <c r="L1293" s="53" t="s">
        <v>1934</v>
      </c>
      <c r="M1293" s="53" t="s">
        <v>1816</v>
      </c>
      <c r="N1293" s="53" t="s">
        <v>1817</v>
      </c>
      <c r="O1293" s="53" t="s">
        <v>1818</v>
      </c>
      <c r="P1293" s="53" t="s">
        <v>1819</v>
      </c>
      <c r="Q1293" s="53" t="s">
        <v>1820</v>
      </c>
      <c r="R1293" s="53" t="s">
        <v>1821</v>
      </c>
      <c r="S1293" s="53" t="s">
        <v>1935</v>
      </c>
      <c r="T1293" s="53" t="s">
        <v>1936</v>
      </c>
      <c r="U1293" s="53" t="s">
        <v>1824</v>
      </c>
      <c r="V1293" s="53" t="s">
        <v>1825</v>
      </c>
      <c r="W1293" s="53" t="s">
        <v>1832</v>
      </c>
      <c r="X1293" s="53" t="s">
        <v>1825</v>
      </c>
      <c r="Y1293" s="53" t="s">
        <v>1827</v>
      </c>
      <c r="Z1293" s="53">
        <v>16.55</v>
      </c>
      <c r="AA1293" s="53">
        <v>16.55</v>
      </c>
      <c r="AB1293" s="53">
        <v>0</v>
      </c>
      <c r="AC1293" s="53">
        <v>16.55</v>
      </c>
      <c r="AD1293" s="53">
        <v>0</v>
      </c>
      <c r="AE1293" s="53">
        <v>0</v>
      </c>
      <c r="AF1293" s="53" t="s">
        <v>1828</v>
      </c>
      <c r="AG1293" s="53" t="s">
        <v>1891</v>
      </c>
      <c r="AH1293" s="53" t="s">
        <v>1937</v>
      </c>
      <c r="AI1293" s="53" t="s">
        <v>1829</v>
      </c>
      <c r="AJ1293" s="53" t="s">
        <v>1824</v>
      </c>
      <c r="AK1293" s="53" t="s">
        <v>496</v>
      </c>
      <c r="AL1293" s="53" t="s">
        <v>1830</v>
      </c>
      <c r="AM1293" s="53" t="s">
        <v>1831</v>
      </c>
      <c r="AN1293" s="53" t="s">
        <v>1769</v>
      </c>
      <c r="AO1293" s="53" t="s">
        <v>641</v>
      </c>
    </row>
    <row r="1294" spans="1:41" x14ac:dyDescent="0.25">
      <c r="A1294" s="53" t="s">
        <v>15</v>
      </c>
      <c r="B1294" s="53" t="s">
        <v>1929</v>
      </c>
      <c r="C1294" s="53" t="s">
        <v>1930</v>
      </c>
      <c r="D1294" s="53" t="s">
        <v>1931</v>
      </c>
      <c r="E1294" s="53" t="s">
        <v>1932</v>
      </c>
      <c r="F1294" s="53" t="s">
        <v>775</v>
      </c>
      <c r="G1294" s="53" t="s">
        <v>1813</v>
      </c>
      <c r="H1294" s="53" t="s">
        <v>775</v>
      </c>
      <c r="I1294" s="53" t="s">
        <v>1813</v>
      </c>
      <c r="J1294" s="53" t="s">
        <v>1891</v>
      </c>
      <c r="K1294" s="53" t="s">
        <v>1933</v>
      </c>
      <c r="L1294" s="53" t="s">
        <v>1934</v>
      </c>
      <c r="M1294" s="53" t="s">
        <v>1816</v>
      </c>
      <c r="N1294" s="53" t="s">
        <v>1817</v>
      </c>
      <c r="O1294" s="53" t="s">
        <v>1818</v>
      </c>
      <c r="P1294" s="53" t="s">
        <v>1819</v>
      </c>
      <c r="Q1294" s="53" t="s">
        <v>1820</v>
      </c>
      <c r="R1294" s="53" t="s">
        <v>1821</v>
      </c>
      <c r="S1294" s="53" t="s">
        <v>1935</v>
      </c>
      <c r="T1294" s="53" t="s">
        <v>1936</v>
      </c>
      <c r="U1294" s="53" t="s">
        <v>1824</v>
      </c>
      <c r="V1294" s="53" t="s">
        <v>1825</v>
      </c>
      <c r="W1294" s="53" t="s">
        <v>1833</v>
      </c>
      <c r="X1294" s="53" t="s">
        <v>1834</v>
      </c>
      <c r="Y1294" s="53" t="s">
        <v>1827</v>
      </c>
      <c r="Z1294" s="53">
        <v>2.73</v>
      </c>
      <c r="AA1294" s="53">
        <v>2.73</v>
      </c>
      <c r="AB1294" s="53">
        <v>0</v>
      </c>
      <c r="AC1294" s="53">
        <v>2.73</v>
      </c>
      <c r="AD1294" s="53">
        <v>0</v>
      </c>
      <c r="AE1294" s="53">
        <v>0</v>
      </c>
      <c r="AF1294" s="53" t="s">
        <v>1828</v>
      </c>
      <c r="AG1294" s="53" t="s">
        <v>1891</v>
      </c>
      <c r="AH1294" s="53" t="s">
        <v>1937</v>
      </c>
      <c r="AI1294" s="53" t="s">
        <v>1829</v>
      </c>
      <c r="AJ1294" s="53" t="s">
        <v>1824</v>
      </c>
      <c r="AK1294" s="53" t="s">
        <v>496</v>
      </c>
      <c r="AL1294" s="53" t="s">
        <v>1830</v>
      </c>
      <c r="AM1294" s="53" t="s">
        <v>1831</v>
      </c>
      <c r="AN1294" s="53" t="s">
        <v>1769</v>
      </c>
      <c r="AO1294" s="53" t="s">
        <v>641</v>
      </c>
    </row>
    <row r="1295" spans="1:41" x14ac:dyDescent="0.25">
      <c r="A1295" s="53" t="s">
        <v>15</v>
      </c>
      <c r="B1295" s="53" t="s">
        <v>1929</v>
      </c>
      <c r="C1295" s="53" t="s">
        <v>1930</v>
      </c>
      <c r="D1295" s="53" t="s">
        <v>1931</v>
      </c>
      <c r="E1295" s="53" t="s">
        <v>1932</v>
      </c>
      <c r="F1295" s="53" t="s">
        <v>775</v>
      </c>
      <c r="G1295" s="53" t="s">
        <v>1813</v>
      </c>
      <c r="H1295" s="53" t="s">
        <v>775</v>
      </c>
      <c r="I1295" s="53" t="s">
        <v>1813</v>
      </c>
      <c r="J1295" s="53" t="s">
        <v>1891</v>
      </c>
      <c r="K1295" s="53" t="s">
        <v>1933</v>
      </c>
      <c r="L1295" s="53" t="s">
        <v>1934</v>
      </c>
      <c r="M1295" s="53" t="s">
        <v>1816</v>
      </c>
      <c r="N1295" s="53" t="s">
        <v>1817</v>
      </c>
      <c r="O1295" s="53" t="s">
        <v>1818</v>
      </c>
      <c r="P1295" s="53" t="s">
        <v>1819</v>
      </c>
      <c r="Q1295" s="53" t="s">
        <v>1820</v>
      </c>
      <c r="R1295" s="53" t="s">
        <v>1821</v>
      </c>
      <c r="S1295" s="53" t="s">
        <v>1935</v>
      </c>
      <c r="T1295" s="53" t="s">
        <v>1936</v>
      </c>
      <c r="U1295" s="53" t="s">
        <v>1824</v>
      </c>
      <c r="V1295" s="53" t="s">
        <v>1825</v>
      </c>
      <c r="W1295" s="53" t="s">
        <v>1833</v>
      </c>
      <c r="X1295" s="53" t="s">
        <v>1835</v>
      </c>
      <c r="Y1295" s="53" t="s">
        <v>1827</v>
      </c>
      <c r="Z1295" s="53">
        <v>0.13</v>
      </c>
      <c r="AA1295" s="53">
        <v>0.13</v>
      </c>
      <c r="AB1295" s="53">
        <v>0</v>
      </c>
      <c r="AC1295" s="53">
        <v>0.13</v>
      </c>
      <c r="AD1295" s="53">
        <v>0</v>
      </c>
      <c r="AE1295" s="53">
        <v>0</v>
      </c>
      <c r="AF1295" s="53" t="s">
        <v>1828</v>
      </c>
      <c r="AG1295" s="53" t="s">
        <v>1891</v>
      </c>
      <c r="AH1295" s="53" t="s">
        <v>1937</v>
      </c>
      <c r="AI1295" s="53" t="s">
        <v>1829</v>
      </c>
      <c r="AJ1295" s="53" t="s">
        <v>1824</v>
      </c>
      <c r="AK1295" s="53" t="s">
        <v>496</v>
      </c>
      <c r="AL1295" s="53" t="s">
        <v>1830</v>
      </c>
      <c r="AM1295" s="53" t="s">
        <v>1831</v>
      </c>
      <c r="AN1295" s="53" t="s">
        <v>1769</v>
      </c>
      <c r="AO1295" s="53" t="s">
        <v>641</v>
      </c>
    </row>
    <row r="1296" spans="1:41" x14ac:dyDescent="0.25">
      <c r="A1296" s="53" t="s">
        <v>15</v>
      </c>
      <c r="B1296" s="53" t="s">
        <v>1929</v>
      </c>
      <c r="C1296" s="53" t="s">
        <v>1930</v>
      </c>
      <c r="D1296" s="53" t="s">
        <v>1931</v>
      </c>
      <c r="E1296" s="53" t="s">
        <v>1932</v>
      </c>
      <c r="F1296" s="53" t="s">
        <v>775</v>
      </c>
      <c r="G1296" s="53" t="s">
        <v>1813</v>
      </c>
      <c r="H1296" s="53" t="s">
        <v>775</v>
      </c>
      <c r="I1296" s="53" t="s">
        <v>1813</v>
      </c>
      <c r="J1296" s="53" t="s">
        <v>1891</v>
      </c>
      <c r="K1296" s="53" t="s">
        <v>1933</v>
      </c>
      <c r="L1296" s="53" t="s">
        <v>1934</v>
      </c>
      <c r="M1296" s="53" t="s">
        <v>1816</v>
      </c>
      <c r="N1296" s="53" t="s">
        <v>1817</v>
      </c>
      <c r="O1296" s="53" t="s">
        <v>1818</v>
      </c>
      <c r="P1296" s="53" t="s">
        <v>1819</v>
      </c>
      <c r="Q1296" s="53" t="s">
        <v>1820</v>
      </c>
      <c r="R1296" s="53" t="s">
        <v>1821</v>
      </c>
      <c r="S1296" s="53" t="s">
        <v>1935</v>
      </c>
      <c r="T1296" s="53" t="s">
        <v>1936</v>
      </c>
      <c r="U1296" s="53" t="s">
        <v>1824</v>
      </c>
      <c r="V1296" s="53" t="s">
        <v>1825</v>
      </c>
      <c r="W1296" s="53" t="s">
        <v>1837</v>
      </c>
      <c r="X1296" s="53" t="s">
        <v>1825</v>
      </c>
      <c r="Y1296" s="53" t="s">
        <v>1827</v>
      </c>
      <c r="Z1296" s="53">
        <v>9.75</v>
      </c>
      <c r="AA1296" s="53">
        <v>9.75</v>
      </c>
      <c r="AB1296" s="53">
        <v>0</v>
      </c>
      <c r="AC1296" s="53">
        <v>9.75</v>
      </c>
      <c r="AD1296" s="53">
        <v>0</v>
      </c>
      <c r="AE1296" s="53">
        <v>0</v>
      </c>
      <c r="AF1296" s="53" t="s">
        <v>1828</v>
      </c>
      <c r="AG1296" s="53" t="s">
        <v>1891</v>
      </c>
      <c r="AH1296" s="53" t="s">
        <v>1937</v>
      </c>
      <c r="AI1296" s="53" t="s">
        <v>1829</v>
      </c>
      <c r="AJ1296" s="53" t="s">
        <v>1824</v>
      </c>
      <c r="AK1296" s="53" t="s">
        <v>496</v>
      </c>
      <c r="AL1296" s="53" t="s">
        <v>1830</v>
      </c>
      <c r="AM1296" s="53" t="s">
        <v>1831</v>
      </c>
      <c r="AN1296" s="53" t="s">
        <v>1769</v>
      </c>
      <c r="AO1296" s="53" t="s">
        <v>641</v>
      </c>
    </row>
    <row r="1297" spans="1:41" x14ac:dyDescent="0.25">
      <c r="A1297" s="53" t="s">
        <v>15</v>
      </c>
      <c r="B1297" s="53" t="s">
        <v>1929</v>
      </c>
      <c r="C1297" s="53" t="s">
        <v>1930</v>
      </c>
      <c r="D1297" s="53" t="s">
        <v>1931</v>
      </c>
      <c r="E1297" s="53" t="s">
        <v>1932</v>
      </c>
      <c r="F1297" s="53" t="s">
        <v>775</v>
      </c>
      <c r="G1297" s="53" t="s">
        <v>1813</v>
      </c>
      <c r="H1297" s="53" t="s">
        <v>775</v>
      </c>
      <c r="I1297" s="53" t="s">
        <v>1813</v>
      </c>
      <c r="J1297" s="53" t="s">
        <v>1891</v>
      </c>
      <c r="K1297" s="53" t="s">
        <v>1933</v>
      </c>
      <c r="L1297" s="53" t="s">
        <v>1934</v>
      </c>
      <c r="M1297" s="53" t="s">
        <v>1816</v>
      </c>
      <c r="N1297" s="53" t="s">
        <v>1817</v>
      </c>
      <c r="O1297" s="53" t="s">
        <v>1818</v>
      </c>
      <c r="P1297" s="53" t="s">
        <v>1819</v>
      </c>
      <c r="Q1297" s="53" t="s">
        <v>1820</v>
      </c>
      <c r="R1297" s="53" t="s">
        <v>1821</v>
      </c>
      <c r="S1297" s="53" t="s">
        <v>1935</v>
      </c>
      <c r="T1297" s="53" t="s">
        <v>1936</v>
      </c>
      <c r="U1297" s="53" t="s">
        <v>1824</v>
      </c>
      <c r="V1297" s="53" t="s">
        <v>1825</v>
      </c>
      <c r="W1297" s="53" t="s">
        <v>1838</v>
      </c>
      <c r="X1297" s="53" t="s">
        <v>1825</v>
      </c>
      <c r="Y1297" s="53" t="s">
        <v>1827</v>
      </c>
      <c r="Z1297" s="53">
        <v>2.2200000000000002</v>
      </c>
      <c r="AA1297" s="53">
        <v>2.2200000000000002</v>
      </c>
      <c r="AB1297" s="53">
        <v>0</v>
      </c>
      <c r="AC1297" s="53">
        <v>2.2200000000000002</v>
      </c>
      <c r="AD1297" s="53">
        <v>0</v>
      </c>
      <c r="AE1297" s="53">
        <v>0</v>
      </c>
      <c r="AF1297" s="53" t="s">
        <v>1828</v>
      </c>
      <c r="AG1297" s="53" t="s">
        <v>1891</v>
      </c>
      <c r="AH1297" s="53" t="s">
        <v>1937</v>
      </c>
      <c r="AI1297" s="53" t="s">
        <v>1829</v>
      </c>
      <c r="AJ1297" s="53" t="s">
        <v>1824</v>
      </c>
      <c r="AK1297" s="53" t="s">
        <v>496</v>
      </c>
      <c r="AL1297" s="53" t="s">
        <v>1830</v>
      </c>
      <c r="AM1297" s="53" t="s">
        <v>1831</v>
      </c>
      <c r="AN1297" s="53" t="s">
        <v>1769</v>
      </c>
      <c r="AO1297" s="53" t="s">
        <v>641</v>
      </c>
    </row>
    <row r="1298" spans="1:41" x14ac:dyDescent="0.25">
      <c r="A1298" s="53" t="s">
        <v>15</v>
      </c>
      <c r="B1298" s="53" t="s">
        <v>2026</v>
      </c>
      <c r="C1298" s="53" t="s">
        <v>2027</v>
      </c>
      <c r="D1298" s="53" t="s">
        <v>1841</v>
      </c>
      <c r="E1298" s="53" t="s">
        <v>1842</v>
      </c>
      <c r="F1298" s="53" t="s">
        <v>775</v>
      </c>
      <c r="G1298" s="53" t="s">
        <v>1813</v>
      </c>
      <c r="H1298" s="53" t="s">
        <v>775</v>
      </c>
      <c r="I1298" s="53" t="s">
        <v>1813</v>
      </c>
      <c r="J1298" s="53" t="s">
        <v>1843</v>
      </c>
      <c r="K1298" s="53" t="s">
        <v>1844</v>
      </c>
      <c r="L1298" s="53" t="s">
        <v>2028</v>
      </c>
      <c r="M1298" s="53" t="s">
        <v>1816</v>
      </c>
      <c r="N1298" s="53" t="s">
        <v>1817</v>
      </c>
      <c r="O1298" s="53" t="s">
        <v>1818</v>
      </c>
      <c r="P1298" s="53" t="s">
        <v>1819</v>
      </c>
      <c r="Q1298" s="53" t="s">
        <v>1820</v>
      </c>
      <c r="R1298" s="53" t="s">
        <v>1821</v>
      </c>
      <c r="S1298" s="53" t="s">
        <v>2029</v>
      </c>
      <c r="T1298" s="53" t="s">
        <v>2030</v>
      </c>
      <c r="U1298" s="53" t="s">
        <v>1824</v>
      </c>
      <c r="V1298" s="53" t="s">
        <v>1825</v>
      </c>
      <c r="W1298" s="53" t="s">
        <v>1833</v>
      </c>
      <c r="X1298" s="53" t="s">
        <v>1834</v>
      </c>
      <c r="Y1298" s="53" t="s">
        <v>1827</v>
      </c>
      <c r="Z1298" s="53">
        <v>0.82</v>
      </c>
      <c r="AA1298" s="53">
        <v>0.82</v>
      </c>
      <c r="AB1298" s="53">
        <v>0</v>
      </c>
      <c r="AC1298" s="53">
        <v>0.82</v>
      </c>
      <c r="AD1298" s="53">
        <v>0</v>
      </c>
      <c r="AE1298" s="53">
        <v>0</v>
      </c>
      <c r="AF1298" s="53" t="s">
        <v>1828</v>
      </c>
      <c r="AG1298" s="53" t="s">
        <v>1843</v>
      </c>
      <c r="AH1298" s="53" t="s">
        <v>1844</v>
      </c>
      <c r="AI1298" s="53" t="s">
        <v>1849</v>
      </c>
      <c r="AJ1298" s="53" t="s">
        <v>1824</v>
      </c>
      <c r="AK1298" s="53" t="s">
        <v>496</v>
      </c>
      <c r="AL1298" s="53" t="s">
        <v>1830</v>
      </c>
      <c r="AM1298" s="53" t="s">
        <v>1831</v>
      </c>
      <c r="AN1298" s="53" t="s">
        <v>1769</v>
      </c>
      <c r="AO1298" s="53" t="s">
        <v>641</v>
      </c>
    </row>
    <row r="1299" spans="1:41" x14ac:dyDescent="0.25">
      <c r="A1299" s="53" t="s">
        <v>15</v>
      </c>
      <c r="B1299" s="53" t="s">
        <v>2026</v>
      </c>
      <c r="C1299" s="53" t="s">
        <v>2027</v>
      </c>
      <c r="D1299" s="53" t="s">
        <v>1841</v>
      </c>
      <c r="E1299" s="53" t="s">
        <v>1842</v>
      </c>
      <c r="F1299" s="53" t="s">
        <v>775</v>
      </c>
      <c r="G1299" s="53" t="s">
        <v>1813</v>
      </c>
      <c r="H1299" s="53" t="s">
        <v>775</v>
      </c>
      <c r="I1299" s="53" t="s">
        <v>1813</v>
      </c>
      <c r="J1299" s="53" t="s">
        <v>1843</v>
      </c>
      <c r="K1299" s="53" t="s">
        <v>1844</v>
      </c>
      <c r="L1299" s="53" t="s">
        <v>2028</v>
      </c>
      <c r="M1299" s="53" t="s">
        <v>1816</v>
      </c>
      <c r="N1299" s="53" t="s">
        <v>1817</v>
      </c>
      <c r="O1299" s="53" t="s">
        <v>1818</v>
      </c>
      <c r="P1299" s="53" t="s">
        <v>1819</v>
      </c>
      <c r="Q1299" s="53" t="s">
        <v>1820</v>
      </c>
      <c r="R1299" s="53" t="s">
        <v>1821</v>
      </c>
      <c r="S1299" s="53" t="s">
        <v>2029</v>
      </c>
      <c r="T1299" s="53" t="s">
        <v>2030</v>
      </c>
      <c r="U1299" s="53" t="s">
        <v>1824</v>
      </c>
      <c r="V1299" s="53" t="s">
        <v>1825</v>
      </c>
      <c r="W1299" s="53" t="s">
        <v>1848</v>
      </c>
      <c r="X1299" s="53" t="s">
        <v>1825</v>
      </c>
      <c r="Y1299" s="53" t="s">
        <v>1827</v>
      </c>
      <c r="Z1299" s="53">
        <v>115.94</v>
      </c>
      <c r="AA1299" s="53">
        <v>115.94</v>
      </c>
      <c r="AB1299" s="53">
        <v>0</v>
      </c>
      <c r="AC1299" s="53">
        <v>115.94</v>
      </c>
      <c r="AD1299" s="53">
        <v>0</v>
      </c>
      <c r="AE1299" s="53">
        <v>0</v>
      </c>
      <c r="AF1299" s="53" t="s">
        <v>1828</v>
      </c>
      <c r="AG1299" s="53" t="s">
        <v>1843</v>
      </c>
      <c r="AH1299" s="53" t="s">
        <v>1844</v>
      </c>
      <c r="AI1299" s="53" t="s">
        <v>1849</v>
      </c>
      <c r="AJ1299" s="53" t="s">
        <v>1824</v>
      </c>
      <c r="AK1299" s="53" t="s">
        <v>496</v>
      </c>
      <c r="AL1299" s="53" t="s">
        <v>1830</v>
      </c>
      <c r="AM1299" s="53" t="s">
        <v>1831</v>
      </c>
      <c r="AN1299" s="53" t="s">
        <v>1769</v>
      </c>
      <c r="AO1299" s="53" t="s">
        <v>641</v>
      </c>
    </row>
    <row r="1300" spans="1:41" x14ac:dyDescent="0.25">
      <c r="A1300" s="53" t="s">
        <v>15</v>
      </c>
      <c r="B1300" s="53" t="s">
        <v>2031</v>
      </c>
      <c r="C1300" s="53" t="s">
        <v>2032</v>
      </c>
      <c r="D1300" s="53" t="s">
        <v>1991</v>
      </c>
      <c r="E1300" s="53" t="s">
        <v>1992</v>
      </c>
      <c r="F1300" s="53" t="s">
        <v>775</v>
      </c>
      <c r="G1300" s="53" t="s">
        <v>1813</v>
      </c>
      <c r="H1300" s="53" t="s">
        <v>775</v>
      </c>
      <c r="I1300" s="53" t="s">
        <v>1813</v>
      </c>
      <c r="J1300" s="53" t="s">
        <v>1891</v>
      </c>
      <c r="K1300" s="53" t="s">
        <v>1892</v>
      </c>
      <c r="L1300" s="53" t="s">
        <v>2033</v>
      </c>
      <c r="M1300" s="53" t="s">
        <v>1816</v>
      </c>
      <c r="N1300" s="53" t="s">
        <v>1817</v>
      </c>
      <c r="O1300" s="53" t="s">
        <v>1818</v>
      </c>
      <c r="P1300" s="53" t="s">
        <v>1819</v>
      </c>
      <c r="Q1300" s="53" t="s">
        <v>1820</v>
      </c>
      <c r="R1300" s="53" t="s">
        <v>1821</v>
      </c>
      <c r="S1300" s="53" t="s">
        <v>2034</v>
      </c>
      <c r="T1300" s="53" t="s">
        <v>2035</v>
      </c>
      <c r="U1300" s="53" t="s">
        <v>1824</v>
      </c>
      <c r="V1300" s="53" t="s">
        <v>1825</v>
      </c>
      <c r="W1300" s="53" t="s">
        <v>1832</v>
      </c>
      <c r="X1300" s="53" t="s">
        <v>1825</v>
      </c>
      <c r="Y1300" s="53" t="s">
        <v>1827</v>
      </c>
      <c r="Z1300" s="53">
        <v>9055.48</v>
      </c>
      <c r="AA1300" s="53">
        <v>9055.48</v>
      </c>
      <c r="AB1300" s="53">
        <v>0</v>
      </c>
      <c r="AC1300" s="53">
        <v>9055.48</v>
      </c>
      <c r="AD1300" s="53">
        <v>0</v>
      </c>
      <c r="AE1300" s="53">
        <v>0</v>
      </c>
      <c r="AF1300" s="53" t="s">
        <v>1828</v>
      </c>
      <c r="AG1300" s="53" t="s">
        <v>1891</v>
      </c>
      <c r="AH1300" s="53" t="s">
        <v>1988</v>
      </c>
      <c r="AI1300" s="53" t="s">
        <v>1829</v>
      </c>
      <c r="AJ1300" s="53" t="s">
        <v>1824</v>
      </c>
      <c r="AK1300" s="53" t="s">
        <v>496</v>
      </c>
      <c r="AL1300" s="53" t="s">
        <v>1830</v>
      </c>
      <c r="AM1300" s="53" t="s">
        <v>1831</v>
      </c>
      <c r="AN1300" s="53" t="s">
        <v>1769</v>
      </c>
      <c r="AO1300" s="53" t="s">
        <v>641</v>
      </c>
    </row>
    <row r="1301" spans="1:41" x14ac:dyDescent="0.25">
      <c r="A1301" s="53" t="s">
        <v>15</v>
      </c>
      <c r="B1301" s="53" t="s">
        <v>1989</v>
      </c>
      <c r="C1301" s="53" t="s">
        <v>1990</v>
      </c>
      <c r="D1301" s="53" t="s">
        <v>1991</v>
      </c>
      <c r="E1301" s="53" t="s">
        <v>1992</v>
      </c>
      <c r="F1301" s="53" t="s">
        <v>775</v>
      </c>
      <c r="G1301" s="53" t="s">
        <v>1813</v>
      </c>
      <c r="H1301" s="53" t="s">
        <v>775</v>
      </c>
      <c r="I1301" s="53" t="s">
        <v>1813</v>
      </c>
      <c r="J1301" s="53" t="s">
        <v>1891</v>
      </c>
      <c r="K1301" s="53" t="s">
        <v>1892</v>
      </c>
      <c r="L1301" s="53" t="s">
        <v>1993</v>
      </c>
      <c r="M1301" s="53" t="s">
        <v>1816</v>
      </c>
      <c r="N1301" s="53" t="s">
        <v>1817</v>
      </c>
      <c r="O1301" s="53" t="s">
        <v>1818</v>
      </c>
      <c r="P1301" s="53" t="s">
        <v>1819</v>
      </c>
      <c r="Q1301" s="53" t="s">
        <v>1820</v>
      </c>
      <c r="R1301" s="53" t="s">
        <v>1821</v>
      </c>
      <c r="S1301" s="53" t="s">
        <v>1994</v>
      </c>
      <c r="T1301" s="53" t="s">
        <v>1995</v>
      </c>
      <c r="U1301" s="53" t="s">
        <v>1824</v>
      </c>
      <c r="V1301" s="53" t="s">
        <v>1825</v>
      </c>
      <c r="W1301" s="53" t="s">
        <v>1832</v>
      </c>
      <c r="X1301" s="53" t="s">
        <v>1825</v>
      </c>
      <c r="Y1301" s="53" t="s">
        <v>1827</v>
      </c>
      <c r="Z1301" s="53">
        <v>16731.2</v>
      </c>
      <c r="AA1301" s="53">
        <v>16731.2</v>
      </c>
      <c r="AB1301" s="53">
        <v>0</v>
      </c>
      <c r="AC1301" s="53">
        <v>16731.2</v>
      </c>
      <c r="AD1301" s="53">
        <v>0</v>
      </c>
      <c r="AE1301" s="53">
        <v>0</v>
      </c>
      <c r="AF1301" s="53" t="s">
        <v>1828</v>
      </c>
      <c r="AG1301" s="53" t="s">
        <v>1891</v>
      </c>
      <c r="AH1301" s="53" t="s">
        <v>1892</v>
      </c>
      <c r="AI1301" s="53" t="s">
        <v>1829</v>
      </c>
      <c r="AJ1301" s="53" t="s">
        <v>1824</v>
      </c>
      <c r="AK1301" s="53" t="s">
        <v>496</v>
      </c>
      <c r="AL1301" s="53" t="s">
        <v>1830</v>
      </c>
      <c r="AM1301" s="53" t="s">
        <v>1831</v>
      </c>
      <c r="AN1301" s="53" t="s">
        <v>1769</v>
      </c>
      <c r="AO1301" s="53" t="s">
        <v>641</v>
      </c>
    </row>
    <row r="1302" spans="1:41" x14ac:dyDescent="0.25">
      <c r="A1302" s="53" t="s">
        <v>15</v>
      </c>
      <c r="B1302" s="53" t="s">
        <v>1989</v>
      </c>
      <c r="C1302" s="53" t="s">
        <v>1990</v>
      </c>
      <c r="D1302" s="53" t="s">
        <v>1991</v>
      </c>
      <c r="E1302" s="53" t="s">
        <v>1992</v>
      </c>
      <c r="F1302" s="53" t="s">
        <v>775</v>
      </c>
      <c r="G1302" s="53" t="s">
        <v>1813</v>
      </c>
      <c r="H1302" s="53" t="s">
        <v>775</v>
      </c>
      <c r="I1302" s="53" t="s">
        <v>1813</v>
      </c>
      <c r="J1302" s="53" t="s">
        <v>1891</v>
      </c>
      <c r="K1302" s="53" t="s">
        <v>1892</v>
      </c>
      <c r="L1302" s="53" t="s">
        <v>1993</v>
      </c>
      <c r="M1302" s="53" t="s">
        <v>1816</v>
      </c>
      <c r="N1302" s="53" t="s">
        <v>1817</v>
      </c>
      <c r="O1302" s="53" t="s">
        <v>1818</v>
      </c>
      <c r="P1302" s="53" t="s">
        <v>1819</v>
      </c>
      <c r="Q1302" s="53" t="s">
        <v>1820</v>
      </c>
      <c r="R1302" s="53" t="s">
        <v>1821</v>
      </c>
      <c r="S1302" s="53" t="s">
        <v>1994</v>
      </c>
      <c r="T1302" s="53" t="s">
        <v>1995</v>
      </c>
      <c r="U1302" s="53" t="s">
        <v>1824</v>
      </c>
      <c r="V1302" s="53" t="s">
        <v>1825</v>
      </c>
      <c r="W1302" s="53" t="s">
        <v>1833</v>
      </c>
      <c r="X1302" s="53" t="s">
        <v>1834</v>
      </c>
      <c r="Y1302" s="53" t="s">
        <v>1827</v>
      </c>
      <c r="Z1302" s="53">
        <v>64.31</v>
      </c>
      <c r="AA1302" s="53">
        <v>64.31</v>
      </c>
      <c r="AB1302" s="53">
        <v>0</v>
      </c>
      <c r="AC1302" s="53">
        <v>64.31</v>
      </c>
      <c r="AD1302" s="53">
        <v>0</v>
      </c>
      <c r="AE1302" s="53">
        <v>0</v>
      </c>
      <c r="AF1302" s="53" t="s">
        <v>1828</v>
      </c>
      <c r="AG1302" s="53" t="s">
        <v>1891</v>
      </c>
      <c r="AH1302" s="53" t="s">
        <v>1892</v>
      </c>
      <c r="AI1302" s="53" t="s">
        <v>1829</v>
      </c>
      <c r="AJ1302" s="53" t="s">
        <v>1824</v>
      </c>
      <c r="AK1302" s="53" t="s">
        <v>496</v>
      </c>
      <c r="AL1302" s="53" t="s">
        <v>1830</v>
      </c>
      <c r="AM1302" s="53" t="s">
        <v>1831</v>
      </c>
      <c r="AN1302" s="53" t="s">
        <v>1769</v>
      </c>
      <c r="AO1302" s="53" t="s">
        <v>641</v>
      </c>
    </row>
    <row r="1303" spans="1:41" x14ac:dyDescent="0.25">
      <c r="A1303" s="53" t="s">
        <v>15</v>
      </c>
      <c r="B1303" s="53" t="s">
        <v>2040</v>
      </c>
      <c r="C1303" s="53" t="s">
        <v>2041</v>
      </c>
      <c r="D1303" s="53" t="s">
        <v>1991</v>
      </c>
      <c r="E1303" s="53" t="s">
        <v>1992</v>
      </c>
      <c r="F1303" s="53" t="s">
        <v>775</v>
      </c>
      <c r="G1303" s="53" t="s">
        <v>1813</v>
      </c>
      <c r="H1303" s="53" t="s">
        <v>775</v>
      </c>
      <c r="I1303" s="53" t="s">
        <v>1813</v>
      </c>
      <c r="J1303" s="53" t="s">
        <v>1891</v>
      </c>
      <c r="K1303" s="53" t="s">
        <v>1892</v>
      </c>
      <c r="L1303" s="53" t="s">
        <v>2042</v>
      </c>
      <c r="M1303" s="53" t="s">
        <v>1816</v>
      </c>
      <c r="N1303" s="53" t="s">
        <v>1817</v>
      </c>
      <c r="O1303" s="53" t="s">
        <v>1818</v>
      </c>
      <c r="P1303" s="53" t="s">
        <v>1819</v>
      </c>
      <c r="Q1303" s="53" t="s">
        <v>1820</v>
      </c>
      <c r="R1303" s="53" t="s">
        <v>1821</v>
      </c>
      <c r="S1303" s="53" t="s">
        <v>2043</v>
      </c>
      <c r="T1303" s="53" t="s">
        <v>2044</v>
      </c>
      <c r="U1303" s="53" t="s">
        <v>1824</v>
      </c>
      <c r="V1303" s="53" t="s">
        <v>1825</v>
      </c>
      <c r="W1303" s="53" t="s">
        <v>1832</v>
      </c>
      <c r="X1303" s="53" t="s">
        <v>1825</v>
      </c>
      <c r="Y1303" s="53" t="s">
        <v>1827</v>
      </c>
      <c r="Z1303" s="53">
        <v>6981.71</v>
      </c>
      <c r="AA1303" s="53">
        <v>6981.71</v>
      </c>
      <c r="AB1303" s="53">
        <v>0</v>
      </c>
      <c r="AC1303" s="53">
        <v>6981.71</v>
      </c>
      <c r="AD1303" s="53">
        <v>0</v>
      </c>
      <c r="AE1303" s="53">
        <v>0</v>
      </c>
      <c r="AF1303" s="53" t="s">
        <v>1828</v>
      </c>
      <c r="AG1303" s="53" t="s">
        <v>1891</v>
      </c>
      <c r="AH1303" s="53" t="s">
        <v>1892</v>
      </c>
      <c r="AI1303" s="53" t="s">
        <v>1829</v>
      </c>
      <c r="AJ1303" s="53" t="s">
        <v>1824</v>
      </c>
      <c r="AK1303" s="53" t="s">
        <v>496</v>
      </c>
      <c r="AL1303" s="53" t="s">
        <v>1830</v>
      </c>
      <c r="AM1303" s="53" t="s">
        <v>1831</v>
      </c>
      <c r="AN1303" s="53" t="s">
        <v>1769</v>
      </c>
      <c r="AO1303" s="53" t="s">
        <v>641</v>
      </c>
    </row>
    <row r="1304" spans="1:41" x14ac:dyDescent="0.25">
      <c r="A1304" s="53" t="s">
        <v>15</v>
      </c>
      <c r="B1304" s="53" t="s">
        <v>2040</v>
      </c>
      <c r="C1304" s="53" t="s">
        <v>2041</v>
      </c>
      <c r="D1304" s="53" t="s">
        <v>1991</v>
      </c>
      <c r="E1304" s="53" t="s">
        <v>1992</v>
      </c>
      <c r="F1304" s="53" t="s">
        <v>775</v>
      </c>
      <c r="G1304" s="53" t="s">
        <v>1813</v>
      </c>
      <c r="H1304" s="53" t="s">
        <v>775</v>
      </c>
      <c r="I1304" s="53" t="s">
        <v>1813</v>
      </c>
      <c r="J1304" s="53" t="s">
        <v>1891</v>
      </c>
      <c r="K1304" s="53" t="s">
        <v>1892</v>
      </c>
      <c r="L1304" s="53" t="s">
        <v>2042</v>
      </c>
      <c r="M1304" s="53" t="s">
        <v>1816</v>
      </c>
      <c r="N1304" s="53" t="s">
        <v>1817</v>
      </c>
      <c r="O1304" s="53" t="s">
        <v>1818</v>
      </c>
      <c r="P1304" s="53" t="s">
        <v>1819</v>
      </c>
      <c r="Q1304" s="53" t="s">
        <v>1820</v>
      </c>
      <c r="R1304" s="53" t="s">
        <v>1821</v>
      </c>
      <c r="S1304" s="53" t="s">
        <v>2043</v>
      </c>
      <c r="T1304" s="53" t="s">
        <v>2044</v>
      </c>
      <c r="U1304" s="53" t="s">
        <v>1824</v>
      </c>
      <c r="V1304" s="53" t="s">
        <v>1825</v>
      </c>
      <c r="W1304" s="53" t="s">
        <v>1833</v>
      </c>
      <c r="X1304" s="53" t="s">
        <v>1834</v>
      </c>
      <c r="Y1304" s="53" t="s">
        <v>1827</v>
      </c>
      <c r="Z1304" s="53">
        <v>18.29</v>
      </c>
      <c r="AA1304" s="53">
        <v>18.29</v>
      </c>
      <c r="AB1304" s="53">
        <v>0</v>
      </c>
      <c r="AC1304" s="53">
        <v>18.29</v>
      </c>
      <c r="AD1304" s="53">
        <v>0</v>
      </c>
      <c r="AE1304" s="53">
        <v>0</v>
      </c>
      <c r="AF1304" s="53" t="s">
        <v>1828</v>
      </c>
      <c r="AG1304" s="53" t="s">
        <v>1891</v>
      </c>
      <c r="AH1304" s="53" t="s">
        <v>1892</v>
      </c>
      <c r="AI1304" s="53" t="s">
        <v>1829</v>
      </c>
      <c r="AJ1304" s="53" t="s">
        <v>1824</v>
      </c>
      <c r="AK1304" s="53" t="s">
        <v>496</v>
      </c>
      <c r="AL1304" s="53" t="s">
        <v>1830</v>
      </c>
      <c r="AM1304" s="53" t="s">
        <v>1831</v>
      </c>
      <c r="AN1304" s="53" t="s">
        <v>1769</v>
      </c>
      <c r="AO1304" s="53" t="s">
        <v>641</v>
      </c>
    </row>
    <row r="1305" spans="1:41" x14ac:dyDescent="0.25">
      <c r="A1305" s="53" t="s">
        <v>15</v>
      </c>
      <c r="B1305" s="53" t="s">
        <v>1944</v>
      </c>
      <c r="C1305" s="53" t="s">
        <v>1945</v>
      </c>
      <c r="D1305" s="53" t="s">
        <v>1931</v>
      </c>
      <c r="E1305" s="53" t="s">
        <v>1932</v>
      </c>
      <c r="F1305" s="53" t="s">
        <v>775</v>
      </c>
      <c r="G1305" s="53" t="s">
        <v>1813</v>
      </c>
      <c r="H1305" s="53" t="s">
        <v>775</v>
      </c>
      <c r="I1305" s="53" t="s">
        <v>1813</v>
      </c>
      <c r="J1305" s="53" t="s">
        <v>1891</v>
      </c>
      <c r="K1305" s="53" t="s">
        <v>1933</v>
      </c>
      <c r="L1305" s="53" t="s">
        <v>1946</v>
      </c>
      <c r="M1305" s="53" t="s">
        <v>1816</v>
      </c>
      <c r="N1305" s="53" t="s">
        <v>1817</v>
      </c>
      <c r="O1305" s="53" t="s">
        <v>1818</v>
      </c>
      <c r="P1305" s="53" t="s">
        <v>1819</v>
      </c>
      <c r="Q1305" s="53" t="s">
        <v>1820</v>
      </c>
      <c r="R1305" s="53" t="s">
        <v>1821</v>
      </c>
      <c r="S1305" s="53" t="s">
        <v>1982</v>
      </c>
      <c r="T1305" s="53" t="s">
        <v>1983</v>
      </c>
      <c r="U1305" s="53" t="s">
        <v>1824</v>
      </c>
      <c r="V1305" s="53" t="s">
        <v>1825</v>
      </c>
      <c r="W1305" s="53" t="s">
        <v>1856</v>
      </c>
      <c r="X1305" s="53" t="s">
        <v>1857</v>
      </c>
      <c r="Y1305" s="53" t="s">
        <v>1827</v>
      </c>
      <c r="Z1305" s="53">
        <v>0.1</v>
      </c>
      <c r="AA1305" s="53">
        <v>0.1</v>
      </c>
      <c r="AB1305" s="53">
        <v>0</v>
      </c>
      <c r="AC1305" s="53">
        <v>0.1</v>
      </c>
      <c r="AD1305" s="53">
        <v>0</v>
      </c>
      <c r="AE1305" s="53">
        <v>0</v>
      </c>
      <c r="AF1305" s="53" t="s">
        <v>1949</v>
      </c>
      <c r="AG1305" s="53" t="s">
        <v>1813</v>
      </c>
      <c r="AH1305" s="53" t="s">
        <v>1813</v>
      </c>
      <c r="AI1305" s="53" t="s">
        <v>1849</v>
      </c>
      <c r="AJ1305" s="53" t="s">
        <v>1824</v>
      </c>
      <c r="AK1305" s="53" t="s">
        <v>496</v>
      </c>
      <c r="AL1305" s="53" t="s">
        <v>1830</v>
      </c>
      <c r="AM1305" s="53" t="s">
        <v>1831</v>
      </c>
      <c r="AN1305" s="53" t="s">
        <v>1769</v>
      </c>
      <c r="AO1305" s="53" t="s">
        <v>641</v>
      </c>
    </row>
    <row r="1306" spans="1:41" x14ac:dyDescent="0.25">
      <c r="A1306" s="53" t="s">
        <v>15</v>
      </c>
      <c r="B1306" s="53" t="s">
        <v>1944</v>
      </c>
      <c r="C1306" s="53" t="s">
        <v>1945</v>
      </c>
      <c r="D1306" s="53" t="s">
        <v>1931</v>
      </c>
      <c r="E1306" s="53" t="s">
        <v>1932</v>
      </c>
      <c r="F1306" s="53" t="s">
        <v>775</v>
      </c>
      <c r="G1306" s="53" t="s">
        <v>1813</v>
      </c>
      <c r="H1306" s="53" t="s">
        <v>775</v>
      </c>
      <c r="I1306" s="53" t="s">
        <v>1813</v>
      </c>
      <c r="J1306" s="53" t="s">
        <v>1891</v>
      </c>
      <c r="K1306" s="53" t="s">
        <v>1933</v>
      </c>
      <c r="L1306" s="53" t="s">
        <v>1946</v>
      </c>
      <c r="M1306" s="53" t="s">
        <v>1816</v>
      </c>
      <c r="N1306" s="53" t="s">
        <v>1817</v>
      </c>
      <c r="O1306" s="53" t="s">
        <v>1818</v>
      </c>
      <c r="P1306" s="53" t="s">
        <v>1819</v>
      </c>
      <c r="Q1306" s="53" t="s">
        <v>1820</v>
      </c>
      <c r="R1306" s="53" t="s">
        <v>1821</v>
      </c>
      <c r="S1306" s="53" t="s">
        <v>1947</v>
      </c>
      <c r="T1306" s="53" t="s">
        <v>1948</v>
      </c>
      <c r="U1306" s="53" t="s">
        <v>1824</v>
      </c>
      <c r="V1306" s="53" t="s">
        <v>1825</v>
      </c>
      <c r="W1306" s="53" t="s">
        <v>1826</v>
      </c>
      <c r="X1306" s="53" t="s">
        <v>1825</v>
      </c>
      <c r="Y1306" s="53" t="s">
        <v>1827</v>
      </c>
      <c r="Z1306" s="53">
        <v>33.92</v>
      </c>
      <c r="AA1306" s="53">
        <v>33.92</v>
      </c>
      <c r="AB1306" s="53">
        <v>0</v>
      </c>
      <c r="AC1306" s="53">
        <v>33.92</v>
      </c>
      <c r="AD1306" s="53">
        <v>0</v>
      </c>
      <c r="AE1306" s="53">
        <v>0</v>
      </c>
      <c r="AF1306" s="53" t="s">
        <v>1949</v>
      </c>
      <c r="AG1306" s="53" t="s">
        <v>1813</v>
      </c>
      <c r="AH1306" s="53" t="s">
        <v>1813</v>
      </c>
      <c r="AI1306" s="53" t="s">
        <v>1849</v>
      </c>
      <c r="AJ1306" s="53" t="s">
        <v>1824</v>
      </c>
      <c r="AK1306" s="53" t="s">
        <v>496</v>
      </c>
      <c r="AL1306" s="53" t="s">
        <v>1830</v>
      </c>
      <c r="AM1306" s="53" t="s">
        <v>1831</v>
      </c>
      <c r="AN1306" s="53" t="s">
        <v>1769</v>
      </c>
      <c r="AO1306" s="53" t="s">
        <v>641</v>
      </c>
    </row>
    <row r="1307" spans="1:41" x14ac:dyDescent="0.25">
      <c r="A1307" s="53" t="s">
        <v>15</v>
      </c>
      <c r="B1307" s="53" t="s">
        <v>1944</v>
      </c>
      <c r="C1307" s="53" t="s">
        <v>1945</v>
      </c>
      <c r="D1307" s="53" t="s">
        <v>1931</v>
      </c>
      <c r="E1307" s="53" t="s">
        <v>1932</v>
      </c>
      <c r="F1307" s="53" t="s">
        <v>775</v>
      </c>
      <c r="G1307" s="53" t="s">
        <v>1813</v>
      </c>
      <c r="H1307" s="53" t="s">
        <v>775</v>
      </c>
      <c r="I1307" s="53" t="s">
        <v>1813</v>
      </c>
      <c r="J1307" s="53" t="s">
        <v>1891</v>
      </c>
      <c r="K1307" s="53" t="s">
        <v>1933</v>
      </c>
      <c r="L1307" s="53" t="s">
        <v>1946</v>
      </c>
      <c r="M1307" s="53" t="s">
        <v>1816</v>
      </c>
      <c r="N1307" s="53" t="s">
        <v>1817</v>
      </c>
      <c r="O1307" s="53" t="s">
        <v>1818</v>
      </c>
      <c r="P1307" s="53" t="s">
        <v>1819</v>
      </c>
      <c r="Q1307" s="53" t="s">
        <v>1820</v>
      </c>
      <c r="R1307" s="53" t="s">
        <v>1821</v>
      </c>
      <c r="S1307" s="53" t="s">
        <v>1947</v>
      </c>
      <c r="T1307" s="53" t="s">
        <v>1948</v>
      </c>
      <c r="U1307" s="53" t="s">
        <v>1824</v>
      </c>
      <c r="V1307" s="53" t="s">
        <v>1825</v>
      </c>
      <c r="W1307" s="53" t="s">
        <v>1832</v>
      </c>
      <c r="X1307" s="53" t="s">
        <v>1825</v>
      </c>
      <c r="Y1307" s="53" t="s">
        <v>1827</v>
      </c>
      <c r="Z1307" s="53">
        <v>7.39</v>
      </c>
      <c r="AA1307" s="53">
        <v>7.39</v>
      </c>
      <c r="AB1307" s="53">
        <v>0</v>
      </c>
      <c r="AC1307" s="53">
        <v>7.39</v>
      </c>
      <c r="AD1307" s="53">
        <v>0</v>
      </c>
      <c r="AE1307" s="53">
        <v>0</v>
      </c>
      <c r="AF1307" s="53" t="s">
        <v>1949</v>
      </c>
      <c r="AG1307" s="53" t="s">
        <v>1813</v>
      </c>
      <c r="AH1307" s="53" t="s">
        <v>1813</v>
      </c>
      <c r="AI1307" s="53" t="s">
        <v>1849</v>
      </c>
      <c r="AJ1307" s="53" t="s">
        <v>1824</v>
      </c>
      <c r="AK1307" s="53" t="s">
        <v>496</v>
      </c>
      <c r="AL1307" s="53" t="s">
        <v>1830</v>
      </c>
      <c r="AM1307" s="53" t="s">
        <v>1831</v>
      </c>
      <c r="AN1307" s="53" t="s">
        <v>1769</v>
      </c>
      <c r="AO1307" s="53" t="s">
        <v>641</v>
      </c>
    </row>
    <row r="1308" spans="1:41" x14ac:dyDescent="0.25">
      <c r="A1308" s="53" t="s">
        <v>15</v>
      </c>
      <c r="B1308" s="53" t="s">
        <v>1944</v>
      </c>
      <c r="C1308" s="53" t="s">
        <v>1945</v>
      </c>
      <c r="D1308" s="53" t="s">
        <v>1931</v>
      </c>
      <c r="E1308" s="53" t="s">
        <v>1932</v>
      </c>
      <c r="F1308" s="53" t="s">
        <v>775</v>
      </c>
      <c r="G1308" s="53" t="s">
        <v>1813</v>
      </c>
      <c r="H1308" s="53" t="s">
        <v>775</v>
      </c>
      <c r="I1308" s="53" t="s">
        <v>1813</v>
      </c>
      <c r="J1308" s="53" t="s">
        <v>1891</v>
      </c>
      <c r="K1308" s="53" t="s">
        <v>1933</v>
      </c>
      <c r="L1308" s="53" t="s">
        <v>1946</v>
      </c>
      <c r="M1308" s="53" t="s">
        <v>1816</v>
      </c>
      <c r="N1308" s="53" t="s">
        <v>1817</v>
      </c>
      <c r="O1308" s="53" t="s">
        <v>1818</v>
      </c>
      <c r="P1308" s="53" t="s">
        <v>1819</v>
      </c>
      <c r="Q1308" s="53" t="s">
        <v>1820</v>
      </c>
      <c r="R1308" s="53" t="s">
        <v>1821</v>
      </c>
      <c r="S1308" s="53" t="s">
        <v>1947</v>
      </c>
      <c r="T1308" s="53" t="s">
        <v>1948</v>
      </c>
      <c r="U1308" s="53" t="s">
        <v>1824</v>
      </c>
      <c r="V1308" s="53" t="s">
        <v>1825</v>
      </c>
      <c r="W1308" s="53" t="s">
        <v>1833</v>
      </c>
      <c r="X1308" s="53" t="s">
        <v>1835</v>
      </c>
      <c r="Y1308" s="53" t="s">
        <v>1827</v>
      </c>
      <c r="Z1308" s="53">
        <v>0.51</v>
      </c>
      <c r="AA1308" s="53">
        <v>0.51</v>
      </c>
      <c r="AB1308" s="53">
        <v>0</v>
      </c>
      <c r="AC1308" s="53">
        <v>0.51</v>
      </c>
      <c r="AD1308" s="53">
        <v>0</v>
      </c>
      <c r="AE1308" s="53">
        <v>0</v>
      </c>
      <c r="AF1308" s="53" t="s">
        <v>1949</v>
      </c>
      <c r="AG1308" s="53" t="s">
        <v>1813</v>
      </c>
      <c r="AH1308" s="53" t="s">
        <v>1813</v>
      </c>
      <c r="AI1308" s="53" t="s">
        <v>1849</v>
      </c>
      <c r="AJ1308" s="53" t="s">
        <v>1824</v>
      </c>
      <c r="AK1308" s="53" t="s">
        <v>496</v>
      </c>
      <c r="AL1308" s="53" t="s">
        <v>1830</v>
      </c>
      <c r="AM1308" s="53" t="s">
        <v>1831</v>
      </c>
      <c r="AN1308" s="53" t="s">
        <v>1769</v>
      </c>
      <c r="AO1308" s="53" t="s">
        <v>641</v>
      </c>
    </row>
    <row r="1309" spans="1:41" x14ac:dyDescent="0.25">
      <c r="A1309" s="53" t="s">
        <v>15</v>
      </c>
      <c r="B1309" s="53" t="s">
        <v>1944</v>
      </c>
      <c r="C1309" s="53" t="s">
        <v>1945</v>
      </c>
      <c r="D1309" s="53" t="s">
        <v>1931</v>
      </c>
      <c r="E1309" s="53" t="s">
        <v>1932</v>
      </c>
      <c r="F1309" s="53" t="s">
        <v>775</v>
      </c>
      <c r="G1309" s="53" t="s">
        <v>1813</v>
      </c>
      <c r="H1309" s="53" t="s">
        <v>775</v>
      </c>
      <c r="I1309" s="53" t="s">
        <v>1813</v>
      </c>
      <c r="J1309" s="53" t="s">
        <v>1891</v>
      </c>
      <c r="K1309" s="53" t="s">
        <v>1933</v>
      </c>
      <c r="L1309" s="53" t="s">
        <v>1946</v>
      </c>
      <c r="M1309" s="53" t="s">
        <v>1816</v>
      </c>
      <c r="N1309" s="53" t="s">
        <v>1817</v>
      </c>
      <c r="O1309" s="53" t="s">
        <v>1818</v>
      </c>
      <c r="P1309" s="53" t="s">
        <v>1819</v>
      </c>
      <c r="Q1309" s="53" t="s">
        <v>1820</v>
      </c>
      <c r="R1309" s="53" t="s">
        <v>1821</v>
      </c>
      <c r="S1309" s="53" t="s">
        <v>1947</v>
      </c>
      <c r="T1309" s="53" t="s">
        <v>1948</v>
      </c>
      <c r="U1309" s="53" t="s">
        <v>1824</v>
      </c>
      <c r="V1309" s="53" t="s">
        <v>1825</v>
      </c>
      <c r="W1309" s="53" t="s">
        <v>1837</v>
      </c>
      <c r="X1309" s="53" t="s">
        <v>1825</v>
      </c>
      <c r="Y1309" s="53" t="s">
        <v>1827</v>
      </c>
      <c r="Z1309" s="53">
        <v>12.49</v>
      </c>
      <c r="AA1309" s="53">
        <v>12.49</v>
      </c>
      <c r="AB1309" s="53">
        <v>0</v>
      </c>
      <c r="AC1309" s="53">
        <v>12.49</v>
      </c>
      <c r="AD1309" s="53">
        <v>0</v>
      </c>
      <c r="AE1309" s="53">
        <v>0</v>
      </c>
      <c r="AF1309" s="53" t="s">
        <v>1949</v>
      </c>
      <c r="AG1309" s="53" t="s">
        <v>1813</v>
      </c>
      <c r="AH1309" s="53" t="s">
        <v>1813</v>
      </c>
      <c r="AI1309" s="53" t="s">
        <v>1849</v>
      </c>
      <c r="AJ1309" s="53" t="s">
        <v>1824</v>
      </c>
      <c r="AK1309" s="53" t="s">
        <v>496</v>
      </c>
      <c r="AL1309" s="53" t="s">
        <v>1830</v>
      </c>
      <c r="AM1309" s="53" t="s">
        <v>1831</v>
      </c>
      <c r="AN1309" s="53" t="s">
        <v>1769</v>
      </c>
      <c r="AO1309" s="53" t="s">
        <v>641</v>
      </c>
    </row>
    <row r="1310" spans="1:41" x14ac:dyDescent="0.25">
      <c r="A1310" s="53" t="s">
        <v>15</v>
      </c>
      <c r="B1310" s="53" t="s">
        <v>1944</v>
      </c>
      <c r="C1310" s="53" t="s">
        <v>1945</v>
      </c>
      <c r="D1310" s="53" t="s">
        <v>1931</v>
      </c>
      <c r="E1310" s="53" t="s">
        <v>1932</v>
      </c>
      <c r="F1310" s="53" t="s">
        <v>775</v>
      </c>
      <c r="G1310" s="53" t="s">
        <v>1813</v>
      </c>
      <c r="H1310" s="53" t="s">
        <v>775</v>
      </c>
      <c r="I1310" s="53" t="s">
        <v>1813</v>
      </c>
      <c r="J1310" s="53" t="s">
        <v>1891</v>
      </c>
      <c r="K1310" s="53" t="s">
        <v>1933</v>
      </c>
      <c r="L1310" s="53" t="s">
        <v>1946</v>
      </c>
      <c r="M1310" s="53" t="s">
        <v>1816</v>
      </c>
      <c r="N1310" s="53" t="s">
        <v>1817</v>
      </c>
      <c r="O1310" s="53" t="s">
        <v>1818</v>
      </c>
      <c r="P1310" s="53" t="s">
        <v>1819</v>
      </c>
      <c r="Q1310" s="53" t="s">
        <v>1820</v>
      </c>
      <c r="R1310" s="53" t="s">
        <v>1821</v>
      </c>
      <c r="S1310" s="53" t="s">
        <v>1947</v>
      </c>
      <c r="T1310" s="53" t="s">
        <v>1948</v>
      </c>
      <c r="U1310" s="53" t="s">
        <v>1824</v>
      </c>
      <c r="V1310" s="53" t="s">
        <v>1825</v>
      </c>
      <c r="W1310" s="53" t="s">
        <v>1838</v>
      </c>
      <c r="X1310" s="53" t="s">
        <v>1825</v>
      </c>
      <c r="Y1310" s="53" t="s">
        <v>1827</v>
      </c>
      <c r="Z1310" s="53">
        <v>1.96</v>
      </c>
      <c r="AA1310" s="53">
        <v>1.96</v>
      </c>
      <c r="AB1310" s="53">
        <v>0</v>
      </c>
      <c r="AC1310" s="53">
        <v>1.96</v>
      </c>
      <c r="AD1310" s="53">
        <v>0</v>
      </c>
      <c r="AE1310" s="53">
        <v>0</v>
      </c>
      <c r="AF1310" s="53" t="s">
        <v>1949</v>
      </c>
      <c r="AG1310" s="53" t="s">
        <v>1813</v>
      </c>
      <c r="AH1310" s="53" t="s">
        <v>1813</v>
      </c>
      <c r="AI1310" s="53" t="s">
        <v>1849</v>
      </c>
      <c r="AJ1310" s="53" t="s">
        <v>1824</v>
      </c>
      <c r="AK1310" s="53" t="s">
        <v>496</v>
      </c>
      <c r="AL1310" s="53" t="s">
        <v>1830</v>
      </c>
      <c r="AM1310" s="53" t="s">
        <v>1831</v>
      </c>
      <c r="AN1310" s="53" t="s">
        <v>1769</v>
      </c>
      <c r="AO1310" s="53" t="s">
        <v>641</v>
      </c>
    </row>
    <row r="1311" spans="1:41" x14ac:dyDescent="0.25">
      <c r="A1311" s="53" t="s">
        <v>14</v>
      </c>
      <c r="B1311" s="53" t="s">
        <v>1960</v>
      </c>
      <c r="C1311" s="53" t="s">
        <v>1961</v>
      </c>
      <c r="D1311" s="53" t="s">
        <v>1852</v>
      </c>
      <c r="E1311" s="53" t="s">
        <v>510</v>
      </c>
      <c r="F1311" s="53" t="s">
        <v>775</v>
      </c>
      <c r="G1311" s="53" t="s">
        <v>1813</v>
      </c>
      <c r="H1311" s="53" t="s">
        <v>775</v>
      </c>
      <c r="I1311" s="53" t="s">
        <v>1813</v>
      </c>
      <c r="J1311" s="53" t="s">
        <v>1814</v>
      </c>
      <c r="K1311" s="53" t="s">
        <v>780</v>
      </c>
      <c r="L1311" s="53" t="s">
        <v>1962</v>
      </c>
      <c r="M1311" s="53" t="s">
        <v>1816</v>
      </c>
      <c r="N1311" s="53" t="s">
        <v>1817</v>
      </c>
      <c r="O1311" s="53" t="s">
        <v>1818</v>
      </c>
      <c r="P1311" s="53" t="s">
        <v>1819</v>
      </c>
      <c r="Q1311" s="53" t="s">
        <v>1820</v>
      </c>
      <c r="R1311" s="53" t="s">
        <v>1821</v>
      </c>
      <c r="S1311" s="53" t="s">
        <v>1963</v>
      </c>
      <c r="T1311" s="53" t="s">
        <v>1964</v>
      </c>
      <c r="U1311" s="53" t="s">
        <v>1824</v>
      </c>
      <c r="V1311" s="53" t="s">
        <v>1825</v>
      </c>
      <c r="W1311" s="53" t="s">
        <v>1856</v>
      </c>
      <c r="X1311" s="53" t="s">
        <v>1857</v>
      </c>
      <c r="Y1311" s="53" t="s">
        <v>1827</v>
      </c>
      <c r="Z1311" s="53">
        <v>878.4</v>
      </c>
      <c r="AA1311" s="53">
        <v>622.14</v>
      </c>
      <c r="AB1311" s="53">
        <v>256.26</v>
      </c>
      <c r="AC1311" s="53">
        <v>622.14</v>
      </c>
      <c r="AD1311" s="53">
        <v>0</v>
      </c>
      <c r="AE1311" s="53">
        <v>0</v>
      </c>
      <c r="AF1311" s="53" t="s">
        <v>1828</v>
      </c>
      <c r="AG1311" s="53" t="s">
        <v>1814</v>
      </c>
      <c r="AH1311" s="53" t="s">
        <v>780</v>
      </c>
      <c r="AI1311" s="53" t="s">
        <v>1829</v>
      </c>
      <c r="AJ1311" s="53" t="s">
        <v>1824</v>
      </c>
      <c r="AK1311" s="53" t="s">
        <v>496</v>
      </c>
      <c r="AL1311" s="53" t="s">
        <v>1830</v>
      </c>
      <c r="AM1311" s="53" t="s">
        <v>1831</v>
      </c>
      <c r="AN1311" s="53" t="s">
        <v>1770</v>
      </c>
      <c r="AO1311" s="53" t="s">
        <v>641</v>
      </c>
    </row>
    <row r="1312" spans="1:41" x14ac:dyDescent="0.25">
      <c r="A1312" s="53" t="s">
        <v>14</v>
      </c>
      <c r="B1312" s="53" t="s">
        <v>1809</v>
      </c>
      <c r="C1312" s="53" t="s">
        <v>1810</v>
      </c>
      <c r="D1312" s="53" t="s">
        <v>1811</v>
      </c>
      <c r="E1312" s="53" t="s">
        <v>1812</v>
      </c>
      <c r="F1312" s="53" t="s">
        <v>775</v>
      </c>
      <c r="G1312" s="53" t="s">
        <v>1813</v>
      </c>
      <c r="H1312" s="53" t="s">
        <v>775</v>
      </c>
      <c r="I1312" s="53" t="s">
        <v>1813</v>
      </c>
      <c r="J1312" s="53" t="s">
        <v>1814</v>
      </c>
      <c r="K1312" s="53" t="s">
        <v>780</v>
      </c>
      <c r="L1312" s="53" t="s">
        <v>1815</v>
      </c>
      <c r="M1312" s="53" t="s">
        <v>1816</v>
      </c>
      <c r="N1312" s="53" t="s">
        <v>1817</v>
      </c>
      <c r="O1312" s="53" t="s">
        <v>1818</v>
      </c>
      <c r="P1312" s="53" t="s">
        <v>1819</v>
      </c>
      <c r="Q1312" s="53" t="s">
        <v>1820</v>
      </c>
      <c r="R1312" s="53" t="s">
        <v>1821</v>
      </c>
      <c r="S1312" s="53" t="s">
        <v>1822</v>
      </c>
      <c r="T1312" s="53" t="s">
        <v>1823</v>
      </c>
      <c r="U1312" s="53" t="s">
        <v>1824</v>
      </c>
      <c r="V1312" s="53" t="s">
        <v>1825</v>
      </c>
      <c r="W1312" s="53" t="s">
        <v>1826</v>
      </c>
      <c r="X1312" s="53" t="s">
        <v>1825</v>
      </c>
      <c r="Y1312" s="53" t="s">
        <v>1827</v>
      </c>
      <c r="Z1312" s="53">
        <v>290.33999999999997</v>
      </c>
      <c r="AA1312" s="53">
        <v>290.33999999999997</v>
      </c>
      <c r="AB1312" s="53">
        <v>0</v>
      </c>
      <c r="AC1312" s="53">
        <v>290.33999999999997</v>
      </c>
      <c r="AD1312" s="53">
        <v>0</v>
      </c>
      <c r="AE1312" s="53">
        <v>0</v>
      </c>
      <c r="AF1312" s="53" t="s">
        <v>1828</v>
      </c>
      <c r="AG1312" s="53" t="s">
        <v>1814</v>
      </c>
      <c r="AH1312" s="53" t="s">
        <v>780</v>
      </c>
      <c r="AI1312" s="53" t="s">
        <v>1829</v>
      </c>
      <c r="AJ1312" s="53" t="s">
        <v>1824</v>
      </c>
      <c r="AK1312" s="53" t="s">
        <v>496</v>
      </c>
      <c r="AL1312" s="53" t="s">
        <v>1830</v>
      </c>
      <c r="AM1312" s="53" t="s">
        <v>1831</v>
      </c>
      <c r="AN1312" s="53" t="s">
        <v>1770</v>
      </c>
      <c r="AO1312" s="53" t="s">
        <v>641</v>
      </c>
    </row>
    <row r="1313" spans="1:41" x14ac:dyDescent="0.25">
      <c r="A1313" s="53" t="s">
        <v>14</v>
      </c>
      <c r="B1313" s="53" t="s">
        <v>1809</v>
      </c>
      <c r="C1313" s="53" t="s">
        <v>1810</v>
      </c>
      <c r="D1313" s="53" t="s">
        <v>1811</v>
      </c>
      <c r="E1313" s="53" t="s">
        <v>1812</v>
      </c>
      <c r="F1313" s="53" t="s">
        <v>775</v>
      </c>
      <c r="G1313" s="53" t="s">
        <v>1813</v>
      </c>
      <c r="H1313" s="53" t="s">
        <v>775</v>
      </c>
      <c r="I1313" s="53" t="s">
        <v>1813</v>
      </c>
      <c r="J1313" s="53" t="s">
        <v>1814</v>
      </c>
      <c r="K1313" s="53" t="s">
        <v>780</v>
      </c>
      <c r="L1313" s="53" t="s">
        <v>1815</v>
      </c>
      <c r="M1313" s="53" t="s">
        <v>1816</v>
      </c>
      <c r="N1313" s="53" t="s">
        <v>1817</v>
      </c>
      <c r="O1313" s="53" t="s">
        <v>1818</v>
      </c>
      <c r="P1313" s="53" t="s">
        <v>1819</v>
      </c>
      <c r="Q1313" s="53" t="s">
        <v>1820</v>
      </c>
      <c r="R1313" s="53" t="s">
        <v>1821</v>
      </c>
      <c r="S1313" s="53" t="s">
        <v>1822</v>
      </c>
      <c r="T1313" s="53" t="s">
        <v>1823</v>
      </c>
      <c r="U1313" s="53" t="s">
        <v>1824</v>
      </c>
      <c r="V1313" s="53" t="s">
        <v>1825</v>
      </c>
      <c r="W1313" s="53" t="s">
        <v>1832</v>
      </c>
      <c r="X1313" s="53" t="s">
        <v>1825</v>
      </c>
      <c r="Y1313" s="53" t="s">
        <v>1827</v>
      </c>
      <c r="Z1313" s="53">
        <v>3268.53</v>
      </c>
      <c r="AA1313" s="53">
        <v>3268.53</v>
      </c>
      <c r="AB1313" s="53">
        <v>0</v>
      </c>
      <c r="AC1313" s="53">
        <v>3268.53</v>
      </c>
      <c r="AD1313" s="53">
        <v>0</v>
      </c>
      <c r="AE1313" s="53">
        <v>0</v>
      </c>
      <c r="AF1313" s="53" t="s">
        <v>1828</v>
      </c>
      <c r="AG1313" s="53" t="s">
        <v>1814</v>
      </c>
      <c r="AH1313" s="53" t="s">
        <v>780</v>
      </c>
      <c r="AI1313" s="53" t="s">
        <v>1829</v>
      </c>
      <c r="AJ1313" s="53" t="s">
        <v>1824</v>
      </c>
      <c r="AK1313" s="53" t="s">
        <v>496</v>
      </c>
      <c r="AL1313" s="53" t="s">
        <v>1830</v>
      </c>
      <c r="AM1313" s="53" t="s">
        <v>1831</v>
      </c>
      <c r="AN1313" s="53" t="s">
        <v>1770</v>
      </c>
      <c r="AO1313" s="53" t="s">
        <v>641</v>
      </c>
    </row>
    <row r="1314" spans="1:41" x14ac:dyDescent="0.25">
      <c r="A1314" s="53" t="s">
        <v>14</v>
      </c>
      <c r="B1314" s="53" t="s">
        <v>1809</v>
      </c>
      <c r="C1314" s="53" t="s">
        <v>1810</v>
      </c>
      <c r="D1314" s="53" t="s">
        <v>1811</v>
      </c>
      <c r="E1314" s="53" t="s">
        <v>1812</v>
      </c>
      <c r="F1314" s="53" t="s">
        <v>775</v>
      </c>
      <c r="G1314" s="53" t="s">
        <v>1813</v>
      </c>
      <c r="H1314" s="53" t="s">
        <v>775</v>
      </c>
      <c r="I1314" s="53" t="s">
        <v>1813</v>
      </c>
      <c r="J1314" s="53" t="s">
        <v>1814</v>
      </c>
      <c r="K1314" s="53" t="s">
        <v>780</v>
      </c>
      <c r="L1314" s="53" t="s">
        <v>1815</v>
      </c>
      <c r="M1314" s="53" t="s">
        <v>1816</v>
      </c>
      <c r="N1314" s="53" t="s">
        <v>1817</v>
      </c>
      <c r="O1314" s="53" t="s">
        <v>1818</v>
      </c>
      <c r="P1314" s="53" t="s">
        <v>1819</v>
      </c>
      <c r="Q1314" s="53" t="s">
        <v>1820</v>
      </c>
      <c r="R1314" s="53" t="s">
        <v>1821</v>
      </c>
      <c r="S1314" s="53" t="s">
        <v>1822</v>
      </c>
      <c r="T1314" s="53" t="s">
        <v>1823</v>
      </c>
      <c r="U1314" s="53" t="s">
        <v>1824</v>
      </c>
      <c r="V1314" s="53" t="s">
        <v>1825</v>
      </c>
      <c r="W1314" s="53" t="s">
        <v>1833</v>
      </c>
      <c r="X1314" s="53" t="s">
        <v>1834</v>
      </c>
      <c r="Y1314" s="53" t="s">
        <v>1827</v>
      </c>
      <c r="Z1314" s="53">
        <v>616.30999999999995</v>
      </c>
      <c r="AA1314" s="53">
        <v>616.30999999999995</v>
      </c>
      <c r="AB1314" s="53">
        <v>0</v>
      </c>
      <c r="AC1314" s="53">
        <v>616.30999999999995</v>
      </c>
      <c r="AD1314" s="53">
        <v>0</v>
      </c>
      <c r="AE1314" s="53">
        <v>0</v>
      </c>
      <c r="AF1314" s="53" t="s">
        <v>1828</v>
      </c>
      <c r="AG1314" s="53" t="s">
        <v>1814</v>
      </c>
      <c r="AH1314" s="53" t="s">
        <v>780</v>
      </c>
      <c r="AI1314" s="53" t="s">
        <v>1829</v>
      </c>
      <c r="AJ1314" s="53" t="s">
        <v>1824</v>
      </c>
      <c r="AK1314" s="53" t="s">
        <v>496</v>
      </c>
      <c r="AL1314" s="53" t="s">
        <v>1830</v>
      </c>
      <c r="AM1314" s="53" t="s">
        <v>1831</v>
      </c>
      <c r="AN1314" s="53" t="s">
        <v>1770</v>
      </c>
      <c r="AO1314" s="53" t="s">
        <v>641</v>
      </c>
    </row>
    <row r="1315" spans="1:41" x14ac:dyDescent="0.25">
      <c r="A1315" s="53" t="s">
        <v>14</v>
      </c>
      <c r="B1315" s="53" t="s">
        <v>1809</v>
      </c>
      <c r="C1315" s="53" t="s">
        <v>1810</v>
      </c>
      <c r="D1315" s="53" t="s">
        <v>1811</v>
      </c>
      <c r="E1315" s="53" t="s">
        <v>1812</v>
      </c>
      <c r="F1315" s="53" t="s">
        <v>775</v>
      </c>
      <c r="G1315" s="53" t="s">
        <v>1813</v>
      </c>
      <c r="H1315" s="53" t="s">
        <v>775</v>
      </c>
      <c r="I1315" s="53" t="s">
        <v>1813</v>
      </c>
      <c r="J1315" s="53" t="s">
        <v>1814</v>
      </c>
      <c r="K1315" s="53" t="s">
        <v>780</v>
      </c>
      <c r="L1315" s="53" t="s">
        <v>1815</v>
      </c>
      <c r="M1315" s="53" t="s">
        <v>1816</v>
      </c>
      <c r="N1315" s="53" t="s">
        <v>1817</v>
      </c>
      <c r="O1315" s="53" t="s">
        <v>1818</v>
      </c>
      <c r="P1315" s="53" t="s">
        <v>1819</v>
      </c>
      <c r="Q1315" s="53" t="s">
        <v>1820</v>
      </c>
      <c r="R1315" s="53" t="s">
        <v>1821</v>
      </c>
      <c r="S1315" s="53" t="s">
        <v>1822</v>
      </c>
      <c r="T1315" s="53" t="s">
        <v>1823</v>
      </c>
      <c r="U1315" s="53" t="s">
        <v>1824</v>
      </c>
      <c r="V1315" s="53" t="s">
        <v>1825</v>
      </c>
      <c r="W1315" s="53" t="s">
        <v>1833</v>
      </c>
      <c r="X1315" s="53" t="s">
        <v>1835</v>
      </c>
      <c r="Y1315" s="53" t="s">
        <v>1827</v>
      </c>
      <c r="Z1315" s="53">
        <v>1.89</v>
      </c>
      <c r="AA1315" s="53">
        <v>1.89</v>
      </c>
      <c r="AB1315" s="53">
        <v>0</v>
      </c>
      <c r="AC1315" s="53">
        <v>1.89</v>
      </c>
      <c r="AD1315" s="53">
        <v>0</v>
      </c>
      <c r="AE1315" s="53">
        <v>0</v>
      </c>
      <c r="AF1315" s="53" t="s">
        <v>1828</v>
      </c>
      <c r="AG1315" s="53" t="s">
        <v>1814</v>
      </c>
      <c r="AH1315" s="53" t="s">
        <v>780</v>
      </c>
      <c r="AI1315" s="53" t="s">
        <v>1829</v>
      </c>
      <c r="AJ1315" s="53" t="s">
        <v>1824</v>
      </c>
      <c r="AK1315" s="53" t="s">
        <v>496</v>
      </c>
      <c r="AL1315" s="53" t="s">
        <v>1830</v>
      </c>
      <c r="AM1315" s="53" t="s">
        <v>1831</v>
      </c>
      <c r="AN1315" s="53" t="s">
        <v>1770</v>
      </c>
      <c r="AO1315" s="53" t="s">
        <v>641</v>
      </c>
    </row>
    <row r="1316" spans="1:41" x14ac:dyDescent="0.25">
      <c r="A1316" s="53" t="s">
        <v>14</v>
      </c>
      <c r="B1316" s="53" t="s">
        <v>1809</v>
      </c>
      <c r="C1316" s="53" t="s">
        <v>1810</v>
      </c>
      <c r="D1316" s="53" t="s">
        <v>1811</v>
      </c>
      <c r="E1316" s="53" t="s">
        <v>1812</v>
      </c>
      <c r="F1316" s="53" t="s">
        <v>775</v>
      </c>
      <c r="G1316" s="53" t="s">
        <v>1813</v>
      </c>
      <c r="H1316" s="53" t="s">
        <v>775</v>
      </c>
      <c r="I1316" s="53" t="s">
        <v>1813</v>
      </c>
      <c r="J1316" s="53" t="s">
        <v>1814</v>
      </c>
      <c r="K1316" s="53" t="s">
        <v>780</v>
      </c>
      <c r="L1316" s="53" t="s">
        <v>1815</v>
      </c>
      <c r="M1316" s="53" t="s">
        <v>1816</v>
      </c>
      <c r="N1316" s="53" t="s">
        <v>1817</v>
      </c>
      <c r="O1316" s="53" t="s">
        <v>1818</v>
      </c>
      <c r="P1316" s="53" t="s">
        <v>1819</v>
      </c>
      <c r="Q1316" s="53" t="s">
        <v>1820</v>
      </c>
      <c r="R1316" s="53" t="s">
        <v>1821</v>
      </c>
      <c r="S1316" s="53" t="s">
        <v>1822</v>
      </c>
      <c r="T1316" s="53" t="s">
        <v>1823</v>
      </c>
      <c r="U1316" s="53" t="s">
        <v>1824</v>
      </c>
      <c r="V1316" s="53" t="s">
        <v>1825</v>
      </c>
      <c r="W1316" s="53" t="s">
        <v>1836</v>
      </c>
      <c r="X1316" s="53" t="s">
        <v>1825</v>
      </c>
      <c r="Y1316" s="53" t="s">
        <v>1827</v>
      </c>
      <c r="Z1316" s="53">
        <v>6.45</v>
      </c>
      <c r="AA1316" s="53">
        <v>6.45</v>
      </c>
      <c r="AB1316" s="53">
        <v>0</v>
      </c>
      <c r="AC1316" s="53">
        <v>6.45</v>
      </c>
      <c r="AD1316" s="53">
        <v>0</v>
      </c>
      <c r="AE1316" s="53">
        <v>0</v>
      </c>
      <c r="AF1316" s="53" t="s">
        <v>1828</v>
      </c>
      <c r="AG1316" s="53" t="s">
        <v>1814</v>
      </c>
      <c r="AH1316" s="53" t="s">
        <v>780</v>
      </c>
      <c r="AI1316" s="53" t="s">
        <v>1829</v>
      </c>
      <c r="AJ1316" s="53" t="s">
        <v>1824</v>
      </c>
      <c r="AK1316" s="53" t="s">
        <v>496</v>
      </c>
      <c r="AL1316" s="53" t="s">
        <v>1830</v>
      </c>
      <c r="AM1316" s="53" t="s">
        <v>1831</v>
      </c>
      <c r="AN1316" s="53" t="s">
        <v>1770</v>
      </c>
      <c r="AO1316" s="53" t="s">
        <v>641</v>
      </c>
    </row>
    <row r="1317" spans="1:41" x14ac:dyDescent="0.25">
      <c r="A1317" s="53" t="s">
        <v>14</v>
      </c>
      <c r="B1317" s="53" t="s">
        <v>1809</v>
      </c>
      <c r="C1317" s="53" t="s">
        <v>1810</v>
      </c>
      <c r="D1317" s="53" t="s">
        <v>1811</v>
      </c>
      <c r="E1317" s="53" t="s">
        <v>1812</v>
      </c>
      <c r="F1317" s="53" t="s">
        <v>775</v>
      </c>
      <c r="G1317" s="53" t="s">
        <v>1813</v>
      </c>
      <c r="H1317" s="53" t="s">
        <v>775</v>
      </c>
      <c r="I1317" s="53" t="s">
        <v>1813</v>
      </c>
      <c r="J1317" s="53" t="s">
        <v>1814</v>
      </c>
      <c r="K1317" s="53" t="s">
        <v>780</v>
      </c>
      <c r="L1317" s="53" t="s">
        <v>1815</v>
      </c>
      <c r="M1317" s="53" t="s">
        <v>1816</v>
      </c>
      <c r="N1317" s="53" t="s">
        <v>1817</v>
      </c>
      <c r="O1317" s="53" t="s">
        <v>1818</v>
      </c>
      <c r="P1317" s="53" t="s">
        <v>1819</v>
      </c>
      <c r="Q1317" s="53" t="s">
        <v>1820</v>
      </c>
      <c r="R1317" s="53" t="s">
        <v>1821</v>
      </c>
      <c r="S1317" s="53" t="s">
        <v>1822</v>
      </c>
      <c r="T1317" s="53" t="s">
        <v>1823</v>
      </c>
      <c r="U1317" s="53" t="s">
        <v>1824</v>
      </c>
      <c r="V1317" s="53" t="s">
        <v>1825</v>
      </c>
      <c r="W1317" s="53" t="s">
        <v>1837</v>
      </c>
      <c r="X1317" s="53" t="s">
        <v>1825</v>
      </c>
      <c r="Y1317" s="53" t="s">
        <v>1827</v>
      </c>
      <c r="Z1317" s="53">
        <v>187.56</v>
      </c>
      <c r="AA1317" s="53">
        <v>187.56</v>
      </c>
      <c r="AB1317" s="53">
        <v>0</v>
      </c>
      <c r="AC1317" s="53">
        <v>187.56</v>
      </c>
      <c r="AD1317" s="53">
        <v>0</v>
      </c>
      <c r="AE1317" s="53">
        <v>0</v>
      </c>
      <c r="AF1317" s="53" t="s">
        <v>1828</v>
      </c>
      <c r="AG1317" s="53" t="s">
        <v>1814</v>
      </c>
      <c r="AH1317" s="53" t="s">
        <v>780</v>
      </c>
      <c r="AI1317" s="53" t="s">
        <v>1829</v>
      </c>
      <c r="AJ1317" s="53" t="s">
        <v>1824</v>
      </c>
      <c r="AK1317" s="53" t="s">
        <v>496</v>
      </c>
      <c r="AL1317" s="53" t="s">
        <v>1830</v>
      </c>
      <c r="AM1317" s="53" t="s">
        <v>1831</v>
      </c>
      <c r="AN1317" s="53" t="s">
        <v>1770</v>
      </c>
      <c r="AO1317" s="53" t="s">
        <v>641</v>
      </c>
    </row>
    <row r="1318" spans="1:41" x14ac:dyDescent="0.25">
      <c r="A1318" s="53" t="s">
        <v>14</v>
      </c>
      <c r="B1318" s="53" t="s">
        <v>1809</v>
      </c>
      <c r="C1318" s="53" t="s">
        <v>1810</v>
      </c>
      <c r="D1318" s="53" t="s">
        <v>1811</v>
      </c>
      <c r="E1318" s="53" t="s">
        <v>1812</v>
      </c>
      <c r="F1318" s="53" t="s">
        <v>775</v>
      </c>
      <c r="G1318" s="53" t="s">
        <v>1813</v>
      </c>
      <c r="H1318" s="53" t="s">
        <v>775</v>
      </c>
      <c r="I1318" s="53" t="s">
        <v>1813</v>
      </c>
      <c r="J1318" s="53" t="s">
        <v>1814</v>
      </c>
      <c r="K1318" s="53" t="s">
        <v>780</v>
      </c>
      <c r="L1318" s="53" t="s">
        <v>1815</v>
      </c>
      <c r="M1318" s="53" t="s">
        <v>1816</v>
      </c>
      <c r="N1318" s="53" t="s">
        <v>1817</v>
      </c>
      <c r="O1318" s="53" t="s">
        <v>1818</v>
      </c>
      <c r="P1318" s="53" t="s">
        <v>1819</v>
      </c>
      <c r="Q1318" s="53" t="s">
        <v>1820</v>
      </c>
      <c r="R1318" s="53" t="s">
        <v>1821</v>
      </c>
      <c r="S1318" s="53" t="s">
        <v>1822</v>
      </c>
      <c r="T1318" s="53" t="s">
        <v>1823</v>
      </c>
      <c r="U1318" s="53" t="s">
        <v>1824</v>
      </c>
      <c r="V1318" s="53" t="s">
        <v>1825</v>
      </c>
      <c r="W1318" s="53" t="s">
        <v>1838</v>
      </c>
      <c r="X1318" s="53" t="s">
        <v>1825</v>
      </c>
      <c r="Y1318" s="53" t="s">
        <v>1827</v>
      </c>
      <c r="Z1318" s="53">
        <v>145.66999999999999</v>
      </c>
      <c r="AA1318" s="53">
        <v>145.66999999999999</v>
      </c>
      <c r="AB1318" s="53">
        <v>0</v>
      </c>
      <c r="AC1318" s="53">
        <v>145.66999999999999</v>
      </c>
      <c r="AD1318" s="53">
        <v>0</v>
      </c>
      <c r="AE1318" s="53">
        <v>0</v>
      </c>
      <c r="AF1318" s="53" t="s">
        <v>1828</v>
      </c>
      <c r="AG1318" s="53" t="s">
        <v>1814</v>
      </c>
      <c r="AH1318" s="53" t="s">
        <v>780</v>
      </c>
      <c r="AI1318" s="53" t="s">
        <v>1829</v>
      </c>
      <c r="AJ1318" s="53" t="s">
        <v>1824</v>
      </c>
      <c r="AK1318" s="53" t="s">
        <v>496</v>
      </c>
      <c r="AL1318" s="53" t="s">
        <v>1830</v>
      </c>
      <c r="AM1318" s="53" t="s">
        <v>1831</v>
      </c>
      <c r="AN1318" s="53" t="s">
        <v>1770</v>
      </c>
      <c r="AO1318" s="53" t="s">
        <v>641</v>
      </c>
    </row>
    <row r="1319" spans="1:41" x14ac:dyDescent="0.25">
      <c r="A1319" s="53" t="s">
        <v>14</v>
      </c>
      <c r="B1319" s="53" t="s">
        <v>1839</v>
      </c>
      <c r="C1319" s="53" t="s">
        <v>1840</v>
      </c>
      <c r="D1319" s="53" t="s">
        <v>1841</v>
      </c>
      <c r="E1319" s="53" t="s">
        <v>1842</v>
      </c>
      <c r="F1319" s="53" t="s">
        <v>775</v>
      </c>
      <c r="G1319" s="53" t="s">
        <v>1813</v>
      </c>
      <c r="H1319" s="53" t="s">
        <v>775</v>
      </c>
      <c r="I1319" s="53" t="s">
        <v>1813</v>
      </c>
      <c r="J1319" s="53" t="s">
        <v>1843</v>
      </c>
      <c r="K1319" s="53" t="s">
        <v>1844</v>
      </c>
      <c r="L1319" s="53" t="s">
        <v>1845</v>
      </c>
      <c r="M1319" s="53" t="s">
        <v>1816</v>
      </c>
      <c r="N1319" s="53" t="s">
        <v>1817</v>
      </c>
      <c r="O1319" s="53" t="s">
        <v>1818</v>
      </c>
      <c r="P1319" s="53" t="s">
        <v>1819</v>
      </c>
      <c r="Q1319" s="53" t="s">
        <v>1820</v>
      </c>
      <c r="R1319" s="53" t="s">
        <v>1821</v>
      </c>
      <c r="S1319" s="53" t="s">
        <v>1846</v>
      </c>
      <c r="T1319" s="53" t="s">
        <v>1847</v>
      </c>
      <c r="U1319" s="53" t="s">
        <v>1824</v>
      </c>
      <c r="V1319" s="53" t="s">
        <v>1825</v>
      </c>
      <c r="W1319" s="53" t="s">
        <v>1833</v>
      </c>
      <c r="X1319" s="53" t="s">
        <v>1834</v>
      </c>
      <c r="Y1319" s="53" t="s">
        <v>1827</v>
      </c>
      <c r="Z1319" s="53">
        <v>2.34</v>
      </c>
      <c r="AA1319" s="53">
        <v>2.34</v>
      </c>
      <c r="AB1319" s="53">
        <v>0</v>
      </c>
      <c r="AC1319" s="53">
        <v>2.34</v>
      </c>
      <c r="AD1319" s="53">
        <v>0</v>
      </c>
      <c r="AE1319" s="53">
        <v>0</v>
      </c>
      <c r="AF1319" s="53" t="s">
        <v>1828</v>
      </c>
      <c r="AG1319" s="53" t="s">
        <v>1843</v>
      </c>
      <c r="AH1319" s="53" t="s">
        <v>1844</v>
      </c>
      <c r="AI1319" s="53" t="s">
        <v>1849</v>
      </c>
      <c r="AJ1319" s="53" t="s">
        <v>1824</v>
      </c>
      <c r="AK1319" s="53" t="s">
        <v>496</v>
      </c>
      <c r="AL1319" s="53" t="s">
        <v>1830</v>
      </c>
      <c r="AM1319" s="53" t="s">
        <v>1831</v>
      </c>
      <c r="AN1319" s="53" t="s">
        <v>1769</v>
      </c>
      <c r="AO1319" s="53" t="s">
        <v>641</v>
      </c>
    </row>
    <row r="1320" spans="1:41" x14ac:dyDescent="0.25">
      <c r="A1320" s="53" t="s">
        <v>14</v>
      </c>
      <c r="B1320" s="53" t="s">
        <v>1839</v>
      </c>
      <c r="C1320" s="53" t="s">
        <v>1840</v>
      </c>
      <c r="D1320" s="53" t="s">
        <v>1841</v>
      </c>
      <c r="E1320" s="53" t="s">
        <v>1842</v>
      </c>
      <c r="F1320" s="53" t="s">
        <v>775</v>
      </c>
      <c r="G1320" s="53" t="s">
        <v>1813</v>
      </c>
      <c r="H1320" s="53" t="s">
        <v>775</v>
      </c>
      <c r="I1320" s="53" t="s">
        <v>1813</v>
      </c>
      <c r="J1320" s="53" t="s">
        <v>1843</v>
      </c>
      <c r="K1320" s="53" t="s">
        <v>1844</v>
      </c>
      <c r="L1320" s="53" t="s">
        <v>1845</v>
      </c>
      <c r="M1320" s="53" t="s">
        <v>1816</v>
      </c>
      <c r="N1320" s="53" t="s">
        <v>1817</v>
      </c>
      <c r="O1320" s="53" t="s">
        <v>1818</v>
      </c>
      <c r="P1320" s="53" t="s">
        <v>1819</v>
      </c>
      <c r="Q1320" s="53" t="s">
        <v>1820</v>
      </c>
      <c r="R1320" s="53" t="s">
        <v>1821</v>
      </c>
      <c r="S1320" s="53" t="s">
        <v>1846</v>
      </c>
      <c r="T1320" s="53" t="s">
        <v>1847</v>
      </c>
      <c r="U1320" s="53" t="s">
        <v>1824</v>
      </c>
      <c r="V1320" s="53" t="s">
        <v>1825</v>
      </c>
      <c r="W1320" s="53" t="s">
        <v>1848</v>
      </c>
      <c r="X1320" s="53" t="s">
        <v>1825</v>
      </c>
      <c r="Y1320" s="53" t="s">
        <v>1827</v>
      </c>
      <c r="Z1320" s="53">
        <v>988.27</v>
      </c>
      <c r="AA1320" s="53">
        <v>988.27</v>
      </c>
      <c r="AB1320" s="53">
        <v>0</v>
      </c>
      <c r="AC1320" s="53">
        <v>988.27</v>
      </c>
      <c r="AD1320" s="53">
        <v>0</v>
      </c>
      <c r="AE1320" s="53">
        <v>0</v>
      </c>
      <c r="AF1320" s="53" t="s">
        <v>1828</v>
      </c>
      <c r="AG1320" s="53" t="s">
        <v>1843</v>
      </c>
      <c r="AH1320" s="53" t="s">
        <v>1844</v>
      </c>
      <c r="AI1320" s="53" t="s">
        <v>1849</v>
      </c>
      <c r="AJ1320" s="53" t="s">
        <v>1824</v>
      </c>
      <c r="AK1320" s="53" t="s">
        <v>496</v>
      </c>
      <c r="AL1320" s="53" t="s">
        <v>1830</v>
      </c>
      <c r="AM1320" s="53" t="s">
        <v>1831</v>
      </c>
      <c r="AN1320" s="53" t="s">
        <v>1769</v>
      </c>
      <c r="AO1320" s="53" t="s">
        <v>641</v>
      </c>
    </row>
    <row r="1321" spans="1:41" x14ac:dyDescent="0.25">
      <c r="A1321" s="53" t="s">
        <v>14</v>
      </c>
      <c r="B1321" s="53" t="s">
        <v>1950</v>
      </c>
      <c r="C1321" s="53" t="s">
        <v>1951</v>
      </c>
      <c r="D1321" s="53" t="s">
        <v>1852</v>
      </c>
      <c r="E1321" s="53" t="s">
        <v>510</v>
      </c>
      <c r="F1321" s="53" t="s">
        <v>775</v>
      </c>
      <c r="G1321" s="53" t="s">
        <v>1813</v>
      </c>
      <c r="H1321" s="53" t="s">
        <v>775</v>
      </c>
      <c r="I1321" s="53" t="s">
        <v>1813</v>
      </c>
      <c r="J1321" s="53" t="s">
        <v>1814</v>
      </c>
      <c r="K1321" s="53" t="s">
        <v>780</v>
      </c>
      <c r="L1321" s="53" t="s">
        <v>1952</v>
      </c>
      <c r="M1321" s="53" t="s">
        <v>1816</v>
      </c>
      <c r="N1321" s="53" t="s">
        <v>1817</v>
      </c>
      <c r="O1321" s="53" t="s">
        <v>1818</v>
      </c>
      <c r="P1321" s="53" t="s">
        <v>1819</v>
      </c>
      <c r="Q1321" s="53" t="s">
        <v>1820</v>
      </c>
      <c r="R1321" s="53" t="s">
        <v>1821</v>
      </c>
      <c r="S1321" s="53" t="s">
        <v>1953</v>
      </c>
      <c r="T1321" s="53" t="s">
        <v>1954</v>
      </c>
      <c r="U1321" s="53" t="s">
        <v>1824</v>
      </c>
      <c r="V1321" s="53" t="s">
        <v>1825</v>
      </c>
      <c r="W1321" s="53" t="s">
        <v>1856</v>
      </c>
      <c r="X1321" s="53" t="s">
        <v>1857</v>
      </c>
      <c r="Y1321" s="53" t="s">
        <v>1827</v>
      </c>
      <c r="Z1321" s="53">
        <v>1063.2</v>
      </c>
      <c r="AA1321" s="53">
        <v>1063.2</v>
      </c>
      <c r="AB1321" s="53">
        <v>0</v>
      </c>
      <c r="AC1321" s="53">
        <v>1063.2</v>
      </c>
      <c r="AD1321" s="53">
        <v>0</v>
      </c>
      <c r="AE1321" s="53">
        <v>0</v>
      </c>
      <c r="AF1321" s="53" t="s">
        <v>1828</v>
      </c>
      <c r="AG1321" s="53" t="s">
        <v>1814</v>
      </c>
      <c r="AH1321" s="53" t="s">
        <v>780</v>
      </c>
      <c r="AI1321" s="53" t="s">
        <v>1829</v>
      </c>
      <c r="AJ1321" s="53" t="s">
        <v>1824</v>
      </c>
      <c r="AK1321" s="53" t="s">
        <v>496</v>
      </c>
      <c r="AL1321" s="53" t="s">
        <v>1830</v>
      </c>
      <c r="AM1321" s="53" t="s">
        <v>1831</v>
      </c>
      <c r="AN1321" s="53" t="s">
        <v>1770</v>
      </c>
      <c r="AO1321" s="53" t="s">
        <v>641</v>
      </c>
    </row>
    <row r="1322" spans="1:41" x14ac:dyDescent="0.25">
      <c r="A1322" s="53" t="s">
        <v>14</v>
      </c>
      <c r="B1322" s="53" t="s">
        <v>1955</v>
      </c>
      <c r="C1322" s="53" t="s">
        <v>1956</v>
      </c>
      <c r="D1322" s="53" t="s">
        <v>1852</v>
      </c>
      <c r="E1322" s="53" t="s">
        <v>510</v>
      </c>
      <c r="F1322" s="53" t="s">
        <v>775</v>
      </c>
      <c r="G1322" s="53" t="s">
        <v>1813</v>
      </c>
      <c r="H1322" s="53" t="s">
        <v>775</v>
      </c>
      <c r="I1322" s="53" t="s">
        <v>1813</v>
      </c>
      <c r="J1322" s="53" t="s">
        <v>1814</v>
      </c>
      <c r="K1322" s="53" t="s">
        <v>780</v>
      </c>
      <c r="L1322" s="53" t="s">
        <v>1957</v>
      </c>
      <c r="M1322" s="53" t="s">
        <v>1816</v>
      </c>
      <c r="N1322" s="53" t="s">
        <v>1817</v>
      </c>
      <c r="O1322" s="53" t="s">
        <v>1818</v>
      </c>
      <c r="P1322" s="53" t="s">
        <v>1819</v>
      </c>
      <c r="Q1322" s="53" t="s">
        <v>1820</v>
      </c>
      <c r="R1322" s="53" t="s">
        <v>1821</v>
      </c>
      <c r="S1322" s="53" t="s">
        <v>1958</v>
      </c>
      <c r="T1322" s="53" t="s">
        <v>1959</v>
      </c>
      <c r="U1322" s="53" t="s">
        <v>1824</v>
      </c>
      <c r="V1322" s="53" t="s">
        <v>1825</v>
      </c>
      <c r="W1322" s="53" t="s">
        <v>1856</v>
      </c>
      <c r="X1322" s="53" t="s">
        <v>1857</v>
      </c>
      <c r="Y1322" s="53" t="s">
        <v>1827</v>
      </c>
      <c r="Z1322" s="53">
        <v>2085.59</v>
      </c>
      <c r="AA1322" s="53">
        <v>2085.59</v>
      </c>
      <c r="AB1322" s="53">
        <v>0</v>
      </c>
      <c r="AC1322" s="53">
        <v>2085.59</v>
      </c>
      <c r="AD1322" s="53">
        <v>0</v>
      </c>
      <c r="AE1322" s="53">
        <v>0</v>
      </c>
      <c r="AF1322" s="53" t="s">
        <v>1828</v>
      </c>
      <c r="AG1322" s="53" t="s">
        <v>1814</v>
      </c>
      <c r="AH1322" s="53" t="s">
        <v>780</v>
      </c>
      <c r="AI1322" s="53" t="s">
        <v>1829</v>
      </c>
      <c r="AJ1322" s="53" t="s">
        <v>1824</v>
      </c>
      <c r="AK1322" s="53" t="s">
        <v>496</v>
      </c>
      <c r="AL1322" s="53" t="s">
        <v>1830</v>
      </c>
      <c r="AM1322" s="53" t="s">
        <v>1831</v>
      </c>
      <c r="AN1322" s="53" t="s">
        <v>1770</v>
      </c>
      <c r="AO1322" s="53" t="s">
        <v>641</v>
      </c>
    </row>
    <row r="1323" spans="1:41" x14ac:dyDescent="0.25">
      <c r="A1323" s="53" t="s">
        <v>14</v>
      </c>
      <c r="B1323" s="53" t="s">
        <v>1850</v>
      </c>
      <c r="C1323" s="53" t="s">
        <v>1851</v>
      </c>
      <c r="D1323" s="53" t="s">
        <v>1852</v>
      </c>
      <c r="E1323" s="53" t="s">
        <v>510</v>
      </c>
      <c r="F1323" s="53" t="s">
        <v>775</v>
      </c>
      <c r="G1323" s="53" t="s">
        <v>1813</v>
      </c>
      <c r="H1323" s="53" t="s">
        <v>775</v>
      </c>
      <c r="I1323" s="53" t="s">
        <v>1813</v>
      </c>
      <c r="J1323" s="53" t="s">
        <v>1814</v>
      </c>
      <c r="K1323" s="53" t="s">
        <v>780</v>
      </c>
      <c r="L1323" s="53" t="s">
        <v>1853</v>
      </c>
      <c r="M1323" s="53" t="s">
        <v>1816</v>
      </c>
      <c r="N1323" s="53" t="s">
        <v>1817</v>
      </c>
      <c r="O1323" s="53" t="s">
        <v>1818</v>
      </c>
      <c r="P1323" s="53" t="s">
        <v>1819</v>
      </c>
      <c r="Q1323" s="53" t="s">
        <v>1820</v>
      </c>
      <c r="R1323" s="53" t="s">
        <v>1821</v>
      </c>
      <c r="S1323" s="53" t="s">
        <v>1854</v>
      </c>
      <c r="T1323" s="53" t="s">
        <v>1855</v>
      </c>
      <c r="U1323" s="53" t="s">
        <v>1824</v>
      </c>
      <c r="V1323" s="53" t="s">
        <v>1825</v>
      </c>
      <c r="W1323" s="53" t="s">
        <v>1856</v>
      </c>
      <c r="X1323" s="53" t="s">
        <v>1857</v>
      </c>
      <c r="Y1323" s="53" t="s">
        <v>1827</v>
      </c>
      <c r="Z1323" s="53">
        <v>1122.92</v>
      </c>
      <c r="AA1323" s="53">
        <v>1122.92</v>
      </c>
      <c r="AB1323" s="53">
        <v>0</v>
      </c>
      <c r="AC1323" s="53">
        <v>1122.92</v>
      </c>
      <c r="AD1323" s="53">
        <v>0</v>
      </c>
      <c r="AE1323" s="53">
        <v>0</v>
      </c>
      <c r="AF1323" s="53" t="s">
        <v>1828</v>
      </c>
      <c r="AG1323" s="53" t="s">
        <v>1814</v>
      </c>
      <c r="AH1323" s="53" t="s">
        <v>780</v>
      </c>
      <c r="AI1323" s="53" t="s">
        <v>1829</v>
      </c>
      <c r="AJ1323" s="53" t="s">
        <v>1824</v>
      </c>
      <c r="AK1323" s="53" t="s">
        <v>496</v>
      </c>
      <c r="AL1323" s="53" t="s">
        <v>1830</v>
      </c>
      <c r="AM1323" s="53" t="s">
        <v>1831</v>
      </c>
      <c r="AN1323" s="53" t="s">
        <v>1770</v>
      </c>
      <c r="AO1323" s="53" t="s">
        <v>641</v>
      </c>
    </row>
    <row r="1324" spans="1:41" x14ac:dyDescent="0.25">
      <c r="A1324" s="53" t="s">
        <v>14</v>
      </c>
      <c r="B1324" s="53" t="s">
        <v>1858</v>
      </c>
      <c r="C1324" s="53" t="s">
        <v>1859</v>
      </c>
      <c r="D1324" s="53" t="s">
        <v>1852</v>
      </c>
      <c r="E1324" s="53" t="s">
        <v>510</v>
      </c>
      <c r="F1324" s="53" t="s">
        <v>775</v>
      </c>
      <c r="G1324" s="53" t="s">
        <v>1813</v>
      </c>
      <c r="H1324" s="53" t="s">
        <v>775</v>
      </c>
      <c r="I1324" s="53" t="s">
        <v>1813</v>
      </c>
      <c r="J1324" s="53" t="s">
        <v>1814</v>
      </c>
      <c r="K1324" s="53" t="s">
        <v>780</v>
      </c>
      <c r="L1324" s="53" t="s">
        <v>1860</v>
      </c>
      <c r="M1324" s="53" t="s">
        <v>1816</v>
      </c>
      <c r="N1324" s="53" t="s">
        <v>1817</v>
      </c>
      <c r="O1324" s="53" t="s">
        <v>1818</v>
      </c>
      <c r="P1324" s="53" t="s">
        <v>1819</v>
      </c>
      <c r="Q1324" s="53" t="s">
        <v>1820</v>
      </c>
      <c r="R1324" s="53" t="s">
        <v>1821</v>
      </c>
      <c r="S1324" s="53" t="s">
        <v>1861</v>
      </c>
      <c r="T1324" s="53" t="s">
        <v>1862</v>
      </c>
      <c r="U1324" s="53" t="s">
        <v>1824</v>
      </c>
      <c r="V1324" s="53" t="s">
        <v>1825</v>
      </c>
      <c r="W1324" s="53" t="s">
        <v>1856</v>
      </c>
      <c r="X1324" s="53" t="s">
        <v>1857</v>
      </c>
      <c r="Y1324" s="53" t="s">
        <v>1827</v>
      </c>
      <c r="Z1324" s="53">
        <v>1360.13</v>
      </c>
      <c r="AA1324" s="53">
        <v>934.59</v>
      </c>
      <c r="AB1324" s="53">
        <v>425.54</v>
      </c>
      <c r="AC1324" s="53">
        <v>934.59</v>
      </c>
      <c r="AD1324" s="53">
        <v>0</v>
      </c>
      <c r="AE1324" s="53">
        <v>0</v>
      </c>
      <c r="AF1324" s="53" t="s">
        <v>1828</v>
      </c>
      <c r="AG1324" s="53" t="s">
        <v>1814</v>
      </c>
      <c r="AH1324" s="53" t="s">
        <v>780</v>
      </c>
      <c r="AI1324" s="53" t="s">
        <v>1829</v>
      </c>
      <c r="AJ1324" s="53" t="s">
        <v>1824</v>
      </c>
      <c r="AK1324" s="53" t="s">
        <v>496</v>
      </c>
      <c r="AL1324" s="53" t="s">
        <v>1830</v>
      </c>
      <c r="AM1324" s="53" t="s">
        <v>1831</v>
      </c>
      <c r="AN1324" s="53" t="s">
        <v>1770</v>
      </c>
      <c r="AO1324" s="53" t="s">
        <v>641</v>
      </c>
    </row>
    <row r="1325" spans="1:41" x14ac:dyDescent="0.25">
      <c r="A1325" s="53" t="s">
        <v>14</v>
      </c>
      <c r="B1325" s="53" t="s">
        <v>1867</v>
      </c>
      <c r="C1325" s="53" t="s">
        <v>1868</v>
      </c>
      <c r="D1325" s="53" t="s">
        <v>1852</v>
      </c>
      <c r="E1325" s="53" t="s">
        <v>510</v>
      </c>
      <c r="F1325" s="53" t="s">
        <v>775</v>
      </c>
      <c r="G1325" s="53" t="s">
        <v>1813</v>
      </c>
      <c r="H1325" s="53" t="s">
        <v>775</v>
      </c>
      <c r="I1325" s="53" t="s">
        <v>1813</v>
      </c>
      <c r="J1325" s="53" t="s">
        <v>1814</v>
      </c>
      <c r="K1325" s="53" t="s">
        <v>780</v>
      </c>
      <c r="L1325" s="53" t="s">
        <v>1869</v>
      </c>
      <c r="M1325" s="53" t="s">
        <v>1816</v>
      </c>
      <c r="N1325" s="53" t="s">
        <v>1817</v>
      </c>
      <c r="O1325" s="53" t="s">
        <v>1818</v>
      </c>
      <c r="P1325" s="53" t="s">
        <v>1819</v>
      </c>
      <c r="Q1325" s="53" t="s">
        <v>1820</v>
      </c>
      <c r="R1325" s="53" t="s">
        <v>1821</v>
      </c>
      <c r="S1325" s="53" t="s">
        <v>1870</v>
      </c>
      <c r="T1325" s="53" t="s">
        <v>1871</v>
      </c>
      <c r="U1325" s="53" t="s">
        <v>1824</v>
      </c>
      <c r="V1325" s="53" t="s">
        <v>1825</v>
      </c>
      <c r="W1325" s="53" t="s">
        <v>1856</v>
      </c>
      <c r="X1325" s="53" t="s">
        <v>1857</v>
      </c>
      <c r="Y1325" s="53" t="s">
        <v>1827</v>
      </c>
      <c r="Z1325" s="53">
        <v>3451.79</v>
      </c>
      <c r="AA1325" s="53">
        <v>3451.79</v>
      </c>
      <c r="AB1325" s="53">
        <v>0</v>
      </c>
      <c r="AC1325" s="53">
        <v>3451.79</v>
      </c>
      <c r="AD1325" s="53">
        <v>0</v>
      </c>
      <c r="AE1325" s="53">
        <v>0</v>
      </c>
      <c r="AF1325" s="53" t="s">
        <v>1828</v>
      </c>
      <c r="AG1325" s="53" t="s">
        <v>1814</v>
      </c>
      <c r="AH1325" s="53" t="s">
        <v>780</v>
      </c>
      <c r="AI1325" s="53" t="s">
        <v>1829</v>
      </c>
      <c r="AJ1325" s="53" t="s">
        <v>1824</v>
      </c>
      <c r="AK1325" s="53" t="s">
        <v>496</v>
      </c>
      <c r="AL1325" s="53" t="s">
        <v>1830</v>
      </c>
      <c r="AM1325" s="53" t="s">
        <v>1831</v>
      </c>
      <c r="AN1325" s="53" t="s">
        <v>1770</v>
      </c>
      <c r="AO1325" s="53" t="s">
        <v>641</v>
      </c>
    </row>
    <row r="1326" spans="1:41" x14ac:dyDescent="0.25">
      <c r="A1326" s="53" t="s">
        <v>14</v>
      </c>
      <c r="B1326" s="53" t="s">
        <v>1872</v>
      </c>
      <c r="C1326" s="53" t="s">
        <v>1873</v>
      </c>
      <c r="D1326" s="53" t="s">
        <v>1841</v>
      </c>
      <c r="E1326" s="53" t="s">
        <v>1842</v>
      </c>
      <c r="F1326" s="53" t="s">
        <v>775</v>
      </c>
      <c r="G1326" s="53" t="s">
        <v>1813</v>
      </c>
      <c r="H1326" s="53" t="s">
        <v>775</v>
      </c>
      <c r="I1326" s="53" t="s">
        <v>1813</v>
      </c>
      <c r="J1326" s="53" t="s">
        <v>1843</v>
      </c>
      <c r="K1326" s="53" t="s">
        <v>1844</v>
      </c>
      <c r="L1326" s="53" t="s">
        <v>1874</v>
      </c>
      <c r="M1326" s="53" t="s">
        <v>1816</v>
      </c>
      <c r="N1326" s="53" t="s">
        <v>1817</v>
      </c>
      <c r="O1326" s="53" t="s">
        <v>1818</v>
      </c>
      <c r="P1326" s="53" t="s">
        <v>1819</v>
      </c>
      <c r="Q1326" s="53" t="s">
        <v>1820</v>
      </c>
      <c r="R1326" s="53" t="s">
        <v>1821</v>
      </c>
      <c r="S1326" s="53" t="s">
        <v>1875</v>
      </c>
      <c r="T1326" s="53" t="s">
        <v>1876</v>
      </c>
      <c r="U1326" s="53" t="s">
        <v>1824</v>
      </c>
      <c r="V1326" s="53" t="s">
        <v>1825</v>
      </c>
      <c r="W1326" s="53" t="s">
        <v>1848</v>
      </c>
      <c r="X1326" s="53" t="s">
        <v>1825</v>
      </c>
      <c r="Y1326" s="53" t="s">
        <v>1827</v>
      </c>
      <c r="Z1326" s="53">
        <v>2564.58</v>
      </c>
      <c r="AA1326" s="53">
        <v>2564.58</v>
      </c>
      <c r="AB1326" s="53">
        <v>0</v>
      </c>
      <c r="AC1326" s="53">
        <v>2564.58</v>
      </c>
      <c r="AD1326" s="53">
        <v>0</v>
      </c>
      <c r="AE1326" s="53">
        <v>0</v>
      </c>
      <c r="AF1326" s="53" t="s">
        <v>1828</v>
      </c>
      <c r="AG1326" s="53" t="s">
        <v>1843</v>
      </c>
      <c r="AH1326" s="53" t="s">
        <v>1844</v>
      </c>
      <c r="AI1326" s="53" t="s">
        <v>1849</v>
      </c>
      <c r="AJ1326" s="53" t="s">
        <v>1824</v>
      </c>
      <c r="AK1326" s="53" t="s">
        <v>496</v>
      </c>
      <c r="AL1326" s="53" t="s">
        <v>1830</v>
      </c>
      <c r="AM1326" s="53" t="s">
        <v>1831</v>
      </c>
      <c r="AN1326" s="53" t="s">
        <v>1769</v>
      </c>
      <c r="AO1326" s="53" t="s">
        <v>641</v>
      </c>
    </row>
    <row r="1327" spans="1:41" x14ac:dyDescent="0.25">
      <c r="A1327" s="53" t="s">
        <v>14</v>
      </c>
      <c r="B1327" s="53" t="s">
        <v>1877</v>
      </c>
      <c r="C1327" s="53" t="s">
        <v>1878</v>
      </c>
      <c r="D1327" s="53" t="s">
        <v>1841</v>
      </c>
      <c r="E1327" s="53" t="s">
        <v>1842</v>
      </c>
      <c r="F1327" s="53" t="s">
        <v>775</v>
      </c>
      <c r="G1327" s="53" t="s">
        <v>1813</v>
      </c>
      <c r="H1327" s="53" t="s">
        <v>775</v>
      </c>
      <c r="I1327" s="53" t="s">
        <v>1813</v>
      </c>
      <c r="J1327" s="53" t="s">
        <v>1843</v>
      </c>
      <c r="K1327" s="53" t="s">
        <v>1844</v>
      </c>
      <c r="L1327" s="53" t="s">
        <v>1879</v>
      </c>
      <c r="M1327" s="53" t="s">
        <v>1816</v>
      </c>
      <c r="N1327" s="53" t="s">
        <v>1817</v>
      </c>
      <c r="O1327" s="53" t="s">
        <v>1818</v>
      </c>
      <c r="P1327" s="53" t="s">
        <v>1819</v>
      </c>
      <c r="Q1327" s="53" t="s">
        <v>1820</v>
      </c>
      <c r="R1327" s="53" t="s">
        <v>1821</v>
      </c>
      <c r="S1327" s="53" t="s">
        <v>1880</v>
      </c>
      <c r="T1327" s="53" t="s">
        <v>1881</v>
      </c>
      <c r="U1327" s="53" t="s">
        <v>1824</v>
      </c>
      <c r="V1327" s="53" t="s">
        <v>1825</v>
      </c>
      <c r="W1327" s="53" t="s">
        <v>1826</v>
      </c>
      <c r="X1327" s="53" t="s">
        <v>1825</v>
      </c>
      <c r="Y1327" s="53" t="s">
        <v>1827</v>
      </c>
      <c r="Z1327" s="53">
        <v>197.14</v>
      </c>
      <c r="AA1327" s="53">
        <v>197.14</v>
      </c>
      <c r="AB1327" s="53">
        <v>0</v>
      </c>
      <c r="AC1327" s="53">
        <v>197.14</v>
      </c>
      <c r="AD1327" s="53">
        <v>0</v>
      </c>
      <c r="AE1327" s="53">
        <v>0</v>
      </c>
      <c r="AF1327" s="53" t="s">
        <v>1828</v>
      </c>
      <c r="AG1327" s="53" t="s">
        <v>1843</v>
      </c>
      <c r="AH1327" s="53" t="s">
        <v>1844</v>
      </c>
      <c r="AI1327" s="53" t="s">
        <v>1849</v>
      </c>
      <c r="AJ1327" s="53" t="s">
        <v>1824</v>
      </c>
      <c r="AK1327" s="53" t="s">
        <v>496</v>
      </c>
      <c r="AL1327" s="53" t="s">
        <v>1830</v>
      </c>
      <c r="AM1327" s="53" t="s">
        <v>1831</v>
      </c>
      <c r="AN1327" s="53" t="s">
        <v>1769</v>
      </c>
      <c r="AO1327" s="53" t="s">
        <v>641</v>
      </c>
    </row>
    <row r="1328" spans="1:41" x14ac:dyDescent="0.25">
      <c r="A1328" s="53" t="s">
        <v>14</v>
      </c>
      <c r="B1328" s="53" t="s">
        <v>1877</v>
      </c>
      <c r="C1328" s="53" t="s">
        <v>1878</v>
      </c>
      <c r="D1328" s="53" t="s">
        <v>1841</v>
      </c>
      <c r="E1328" s="53" t="s">
        <v>1842</v>
      </c>
      <c r="F1328" s="53" t="s">
        <v>775</v>
      </c>
      <c r="G1328" s="53" t="s">
        <v>1813</v>
      </c>
      <c r="H1328" s="53" t="s">
        <v>775</v>
      </c>
      <c r="I1328" s="53" t="s">
        <v>1813</v>
      </c>
      <c r="J1328" s="53" t="s">
        <v>1843</v>
      </c>
      <c r="K1328" s="53" t="s">
        <v>1844</v>
      </c>
      <c r="L1328" s="53" t="s">
        <v>1879</v>
      </c>
      <c r="M1328" s="53" t="s">
        <v>1816</v>
      </c>
      <c r="N1328" s="53" t="s">
        <v>1817</v>
      </c>
      <c r="O1328" s="53" t="s">
        <v>1818</v>
      </c>
      <c r="P1328" s="53" t="s">
        <v>1819</v>
      </c>
      <c r="Q1328" s="53" t="s">
        <v>1820</v>
      </c>
      <c r="R1328" s="53" t="s">
        <v>1821</v>
      </c>
      <c r="S1328" s="53" t="s">
        <v>1880</v>
      </c>
      <c r="T1328" s="53" t="s">
        <v>1881</v>
      </c>
      <c r="U1328" s="53" t="s">
        <v>1824</v>
      </c>
      <c r="V1328" s="53" t="s">
        <v>1825</v>
      </c>
      <c r="W1328" s="53" t="s">
        <v>1832</v>
      </c>
      <c r="X1328" s="53" t="s">
        <v>1825</v>
      </c>
      <c r="Y1328" s="53" t="s">
        <v>1827</v>
      </c>
      <c r="Z1328" s="53">
        <v>149.91999999999999</v>
      </c>
      <c r="AA1328" s="53">
        <v>149.91999999999999</v>
      </c>
      <c r="AB1328" s="53">
        <v>0</v>
      </c>
      <c r="AC1328" s="53">
        <v>149.91999999999999</v>
      </c>
      <c r="AD1328" s="53">
        <v>0</v>
      </c>
      <c r="AE1328" s="53">
        <v>0</v>
      </c>
      <c r="AF1328" s="53" t="s">
        <v>1828</v>
      </c>
      <c r="AG1328" s="53" t="s">
        <v>1843</v>
      </c>
      <c r="AH1328" s="53" t="s">
        <v>1844</v>
      </c>
      <c r="AI1328" s="53" t="s">
        <v>1849</v>
      </c>
      <c r="AJ1328" s="53" t="s">
        <v>1824</v>
      </c>
      <c r="AK1328" s="53" t="s">
        <v>496</v>
      </c>
      <c r="AL1328" s="53" t="s">
        <v>1830</v>
      </c>
      <c r="AM1328" s="53" t="s">
        <v>1831</v>
      </c>
      <c r="AN1328" s="53" t="s">
        <v>1769</v>
      </c>
      <c r="AO1328" s="53" t="s">
        <v>641</v>
      </c>
    </row>
    <row r="1329" spans="1:41" x14ac:dyDescent="0.25">
      <c r="A1329" s="53" t="s">
        <v>14</v>
      </c>
      <c r="B1329" s="53" t="s">
        <v>1877</v>
      </c>
      <c r="C1329" s="53" t="s">
        <v>1878</v>
      </c>
      <c r="D1329" s="53" t="s">
        <v>1841</v>
      </c>
      <c r="E1329" s="53" t="s">
        <v>1842</v>
      </c>
      <c r="F1329" s="53" t="s">
        <v>775</v>
      </c>
      <c r="G1329" s="53" t="s">
        <v>1813</v>
      </c>
      <c r="H1329" s="53" t="s">
        <v>775</v>
      </c>
      <c r="I1329" s="53" t="s">
        <v>1813</v>
      </c>
      <c r="J1329" s="53" t="s">
        <v>1843</v>
      </c>
      <c r="K1329" s="53" t="s">
        <v>1844</v>
      </c>
      <c r="L1329" s="53" t="s">
        <v>1879</v>
      </c>
      <c r="M1329" s="53" t="s">
        <v>1816</v>
      </c>
      <c r="N1329" s="53" t="s">
        <v>1817</v>
      </c>
      <c r="O1329" s="53" t="s">
        <v>1818</v>
      </c>
      <c r="P1329" s="53" t="s">
        <v>1819</v>
      </c>
      <c r="Q1329" s="53" t="s">
        <v>1820</v>
      </c>
      <c r="R1329" s="53" t="s">
        <v>1821</v>
      </c>
      <c r="S1329" s="53" t="s">
        <v>1880</v>
      </c>
      <c r="T1329" s="53" t="s">
        <v>1881</v>
      </c>
      <c r="U1329" s="53" t="s">
        <v>1824</v>
      </c>
      <c r="V1329" s="53" t="s">
        <v>1825</v>
      </c>
      <c r="W1329" s="53" t="s">
        <v>1833</v>
      </c>
      <c r="X1329" s="53" t="s">
        <v>1834</v>
      </c>
      <c r="Y1329" s="53" t="s">
        <v>1827</v>
      </c>
      <c r="Z1329" s="53">
        <v>0.3</v>
      </c>
      <c r="AA1329" s="53">
        <v>0.3</v>
      </c>
      <c r="AB1329" s="53">
        <v>0</v>
      </c>
      <c r="AC1329" s="53">
        <v>0.3</v>
      </c>
      <c r="AD1329" s="53">
        <v>0</v>
      </c>
      <c r="AE1329" s="53">
        <v>0</v>
      </c>
      <c r="AF1329" s="53" t="s">
        <v>1828</v>
      </c>
      <c r="AG1329" s="53" t="s">
        <v>1843</v>
      </c>
      <c r="AH1329" s="53" t="s">
        <v>1844</v>
      </c>
      <c r="AI1329" s="53" t="s">
        <v>1849</v>
      </c>
      <c r="AJ1329" s="53" t="s">
        <v>1824</v>
      </c>
      <c r="AK1329" s="53" t="s">
        <v>496</v>
      </c>
      <c r="AL1329" s="53" t="s">
        <v>1830</v>
      </c>
      <c r="AM1329" s="53" t="s">
        <v>1831</v>
      </c>
      <c r="AN1329" s="53" t="s">
        <v>1769</v>
      </c>
      <c r="AO1329" s="53" t="s">
        <v>641</v>
      </c>
    </row>
    <row r="1330" spans="1:41" x14ac:dyDescent="0.25">
      <c r="A1330" s="53" t="s">
        <v>14</v>
      </c>
      <c r="B1330" s="53" t="s">
        <v>1877</v>
      </c>
      <c r="C1330" s="53" t="s">
        <v>1878</v>
      </c>
      <c r="D1330" s="53" t="s">
        <v>1841</v>
      </c>
      <c r="E1330" s="53" t="s">
        <v>1842</v>
      </c>
      <c r="F1330" s="53" t="s">
        <v>775</v>
      </c>
      <c r="G1330" s="53" t="s">
        <v>1813</v>
      </c>
      <c r="H1330" s="53" t="s">
        <v>775</v>
      </c>
      <c r="I1330" s="53" t="s">
        <v>1813</v>
      </c>
      <c r="J1330" s="53" t="s">
        <v>1843</v>
      </c>
      <c r="K1330" s="53" t="s">
        <v>1844</v>
      </c>
      <c r="L1330" s="53" t="s">
        <v>1879</v>
      </c>
      <c r="M1330" s="53" t="s">
        <v>1816</v>
      </c>
      <c r="N1330" s="53" t="s">
        <v>1817</v>
      </c>
      <c r="O1330" s="53" t="s">
        <v>1818</v>
      </c>
      <c r="P1330" s="53" t="s">
        <v>1819</v>
      </c>
      <c r="Q1330" s="53" t="s">
        <v>1820</v>
      </c>
      <c r="R1330" s="53" t="s">
        <v>1821</v>
      </c>
      <c r="S1330" s="53" t="s">
        <v>1880</v>
      </c>
      <c r="T1330" s="53" t="s">
        <v>1881</v>
      </c>
      <c r="U1330" s="53" t="s">
        <v>1824</v>
      </c>
      <c r="V1330" s="53" t="s">
        <v>1825</v>
      </c>
      <c r="W1330" s="53" t="s">
        <v>1837</v>
      </c>
      <c r="X1330" s="53" t="s">
        <v>1825</v>
      </c>
      <c r="Y1330" s="53" t="s">
        <v>1827</v>
      </c>
      <c r="Z1330" s="53">
        <v>207.47</v>
      </c>
      <c r="AA1330" s="53">
        <v>207.47</v>
      </c>
      <c r="AB1330" s="53">
        <v>0</v>
      </c>
      <c r="AC1330" s="53">
        <v>207.47</v>
      </c>
      <c r="AD1330" s="53">
        <v>0</v>
      </c>
      <c r="AE1330" s="53">
        <v>0</v>
      </c>
      <c r="AF1330" s="53" t="s">
        <v>1828</v>
      </c>
      <c r="AG1330" s="53" t="s">
        <v>1843</v>
      </c>
      <c r="AH1330" s="53" t="s">
        <v>1844</v>
      </c>
      <c r="AI1330" s="53" t="s">
        <v>1849</v>
      </c>
      <c r="AJ1330" s="53" t="s">
        <v>1824</v>
      </c>
      <c r="AK1330" s="53" t="s">
        <v>496</v>
      </c>
      <c r="AL1330" s="53" t="s">
        <v>1830</v>
      </c>
      <c r="AM1330" s="53" t="s">
        <v>1831</v>
      </c>
      <c r="AN1330" s="53" t="s">
        <v>1769</v>
      </c>
      <c r="AO1330" s="53" t="s">
        <v>641</v>
      </c>
    </row>
    <row r="1331" spans="1:41" x14ac:dyDescent="0.25">
      <c r="A1331" s="53" t="s">
        <v>14</v>
      </c>
      <c r="B1331" s="53" t="s">
        <v>1877</v>
      </c>
      <c r="C1331" s="53" t="s">
        <v>1878</v>
      </c>
      <c r="D1331" s="53" t="s">
        <v>1841</v>
      </c>
      <c r="E1331" s="53" t="s">
        <v>1842</v>
      </c>
      <c r="F1331" s="53" t="s">
        <v>775</v>
      </c>
      <c r="G1331" s="53" t="s">
        <v>1813</v>
      </c>
      <c r="H1331" s="53" t="s">
        <v>775</v>
      </c>
      <c r="I1331" s="53" t="s">
        <v>1813</v>
      </c>
      <c r="J1331" s="53" t="s">
        <v>1843</v>
      </c>
      <c r="K1331" s="53" t="s">
        <v>1844</v>
      </c>
      <c r="L1331" s="53" t="s">
        <v>1879</v>
      </c>
      <c r="M1331" s="53" t="s">
        <v>1816</v>
      </c>
      <c r="N1331" s="53" t="s">
        <v>1817</v>
      </c>
      <c r="O1331" s="53" t="s">
        <v>1818</v>
      </c>
      <c r="P1331" s="53" t="s">
        <v>1819</v>
      </c>
      <c r="Q1331" s="53" t="s">
        <v>1820</v>
      </c>
      <c r="R1331" s="53" t="s">
        <v>1821</v>
      </c>
      <c r="S1331" s="53" t="s">
        <v>1880</v>
      </c>
      <c r="T1331" s="53" t="s">
        <v>1881</v>
      </c>
      <c r="U1331" s="53" t="s">
        <v>1824</v>
      </c>
      <c r="V1331" s="53" t="s">
        <v>1825</v>
      </c>
      <c r="W1331" s="53" t="s">
        <v>1838</v>
      </c>
      <c r="X1331" s="53" t="s">
        <v>1825</v>
      </c>
      <c r="Y1331" s="53" t="s">
        <v>1827</v>
      </c>
      <c r="Z1331" s="53">
        <v>50.02</v>
      </c>
      <c r="AA1331" s="53">
        <v>50.02</v>
      </c>
      <c r="AB1331" s="53">
        <v>0</v>
      </c>
      <c r="AC1331" s="53">
        <v>50.02</v>
      </c>
      <c r="AD1331" s="53">
        <v>0</v>
      </c>
      <c r="AE1331" s="53">
        <v>0</v>
      </c>
      <c r="AF1331" s="53" t="s">
        <v>1828</v>
      </c>
      <c r="AG1331" s="53" t="s">
        <v>1843</v>
      </c>
      <c r="AH1331" s="53" t="s">
        <v>1844</v>
      </c>
      <c r="AI1331" s="53" t="s">
        <v>1849</v>
      </c>
      <c r="AJ1331" s="53" t="s">
        <v>1824</v>
      </c>
      <c r="AK1331" s="53" t="s">
        <v>496</v>
      </c>
      <c r="AL1331" s="53" t="s">
        <v>1830</v>
      </c>
      <c r="AM1331" s="53" t="s">
        <v>1831</v>
      </c>
      <c r="AN1331" s="53" t="s">
        <v>1769</v>
      </c>
      <c r="AO1331" s="53" t="s">
        <v>641</v>
      </c>
    </row>
    <row r="1332" spans="1:41" x14ac:dyDescent="0.25">
      <c r="A1332" s="53" t="s">
        <v>14</v>
      </c>
      <c r="B1332" s="53" t="s">
        <v>1877</v>
      </c>
      <c r="C1332" s="53" t="s">
        <v>1878</v>
      </c>
      <c r="D1332" s="53" t="s">
        <v>1841</v>
      </c>
      <c r="E1332" s="53" t="s">
        <v>1842</v>
      </c>
      <c r="F1332" s="53" t="s">
        <v>775</v>
      </c>
      <c r="G1332" s="53" t="s">
        <v>1813</v>
      </c>
      <c r="H1332" s="53" t="s">
        <v>775</v>
      </c>
      <c r="I1332" s="53" t="s">
        <v>1813</v>
      </c>
      <c r="J1332" s="53" t="s">
        <v>1843</v>
      </c>
      <c r="K1332" s="53" t="s">
        <v>1844</v>
      </c>
      <c r="L1332" s="53" t="s">
        <v>1879</v>
      </c>
      <c r="M1332" s="53" t="s">
        <v>1816</v>
      </c>
      <c r="N1332" s="53" t="s">
        <v>1817</v>
      </c>
      <c r="O1332" s="53" t="s">
        <v>1818</v>
      </c>
      <c r="P1332" s="53" t="s">
        <v>1819</v>
      </c>
      <c r="Q1332" s="53" t="s">
        <v>1820</v>
      </c>
      <c r="R1332" s="53" t="s">
        <v>1821</v>
      </c>
      <c r="S1332" s="53" t="s">
        <v>1880</v>
      </c>
      <c r="T1332" s="53" t="s">
        <v>1881</v>
      </c>
      <c r="U1332" s="53" t="s">
        <v>1824</v>
      </c>
      <c r="V1332" s="53" t="s">
        <v>1825</v>
      </c>
      <c r="W1332" s="53" t="s">
        <v>1848</v>
      </c>
      <c r="X1332" s="53" t="s">
        <v>1825</v>
      </c>
      <c r="Y1332" s="53" t="s">
        <v>1827</v>
      </c>
      <c r="Z1332" s="53">
        <v>14.78</v>
      </c>
      <c r="AA1332" s="53">
        <v>14.78</v>
      </c>
      <c r="AB1332" s="53">
        <v>0</v>
      </c>
      <c r="AC1332" s="53">
        <v>14.78</v>
      </c>
      <c r="AD1332" s="53">
        <v>0</v>
      </c>
      <c r="AE1332" s="53">
        <v>0</v>
      </c>
      <c r="AF1332" s="53" t="s">
        <v>1828</v>
      </c>
      <c r="AG1332" s="53" t="s">
        <v>1843</v>
      </c>
      <c r="AH1332" s="53" t="s">
        <v>1844</v>
      </c>
      <c r="AI1332" s="53" t="s">
        <v>1849</v>
      </c>
      <c r="AJ1332" s="53" t="s">
        <v>1824</v>
      </c>
      <c r="AK1332" s="53" t="s">
        <v>496</v>
      </c>
      <c r="AL1332" s="53" t="s">
        <v>1830</v>
      </c>
      <c r="AM1332" s="53" t="s">
        <v>1831</v>
      </c>
      <c r="AN1332" s="53" t="s">
        <v>1769</v>
      </c>
      <c r="AO1332" s="53" t="s">
        <v>641</v>
      </c>
    </row>
    <row r="1333" spans="1:41" x14ac:dyDescent="0.25">
      <c r="A1333" s="53" t="s">
        <v>14</v>
      </c>
      <c r="B1333" s="53" t="s">
        <v>1882</v>
      </c>
      <c r="C1333" s="53" t="s">
        <v>1883</v>
      </c>
      <c r="D1333" s="53" t="s">
        <v>1841</v>
      </c>
      <c r="E1333" s="53" t="s">
        <v>1842</v>
      </c>
      <c r="F1333" s="53" t="s">
        <v>775</v>
      </c>
      <c r="G1333" s="53" t="s">
        <v>1813</v>
      </c>
      <c r="H1333" s="53" t="s">
        <v>775</v>
      </c>
      <c r="I1333" s="53" t="s">
        <v>1813</v>
      </c>
      <c r="J1333" s="53" t="s">
        <v>1843</v>
      </c>
      <c r="K1333" s="53" t="s">
        <v>1844</v>
      </c>
      <c r="L1333" s="53" t="s">
        <v>1884</v>
      </c>
      <c r="M1333" s="53" t="s">
        <v>1816</v>
      </c>
      <c r="N1333" s="53" t="s">
        <v>1817</v>
      </c>
      <c r="O1333" s="53" t="s">
        <v>1818</v>
      </c>
      <c r="P1333" s="53" t="s">
        <v>1819</v>
      </c>
      <c r="Q1333" s="53" t="s">
        <v>1820</v>
      </c>
      <c r="R1333" s="53" t="s">
        <v>1821</v>
      </c>
      <c r="S1333" s="53" t="s">
        <v>1885</v>
      </c>
      <c r="T1333" s="53" t="s">
        <v>1886</v>
      </c>
      <c r="U1333" s="53" t="s">
        <v>1824</v>
      </c>
      <c r="V1333" s="53" t="s">
        <v>1825</v>
      </c>
      <c r="W1333" s="53" t="s">
        <v>1826</v>
      </c>
      <c r="X1333" s="53" t="s">
        <v>1825</v>
      </c>
      <c r="Y1333" s="53" t="s">
        <v>1827</v>
      </c>
      <c r="Z1333" s="53">
        <v>453.19</v>
      </c>
      <c r="AA1333" s="53">
        <v>453.19</v>
      </c>
      <c r="AB1333" s="53">
        <v>0</v>
      </c>
      <c r="AC1333" s="53">
        <v>453.19</v>
      </c>
      <c r="AD1333" s="53">
        <v>0</v>
      </c>
      <c r="AE1333" s="53">
        <v>0</v>
      </c>
      <c r="AF1333" s="53" t="s">
        <v>1828</v>
      </c>
      <c r="AG1333" s="53" t="s">
        <v>1843</v>
      </c>
      <c r="AH1333" s="53" t="s">
        <v>1844</v>
      </c>
      <c r="AI1333" s="53" t="s">
        <v>1849</v>
      </c>
      <c r="AJ1333" s="53" t="s">
        <v>1824</v>
      </c>
      <c r="AK1333" s="53" t="s">
        <v>496</v>
      </c>
      <c r="AL1333" s="53" t="s">
        <v>1830</v>
      </c>
      <c r="AM1333" s="53" t="s">
        <v>1831</v>
      </c>
      <c r="AN1333" s="53" t="s">
        <v>1769</v>
      </c>
      <c r="AO1333" s="53" t="s">
        <v>641</v>
      </c>
    </row>
    <row r="1334" spans="1:41" x14ac:dyDescent="0.25">
      <c r="A1334" s="53" t="s">
        <v>14</v>
      </c>
      <c r="B1334" s="53" t="s">
        <v>1882</v>
      </c>
      <c r="C1334" s="53" t="s">
        <v>1883</v>
      </c>
      <c r="D1334" s="53" t="s">
        <v>1841</v>
      </c>
      <c r="E1334" s="53" t="s">
        <v>1842</v>
      </c>
      <c r="F1334" s="53" t="s">
        <v>775</v>
      </c>
      <c r="G1334" s="53" t="s">
        <v>1813</v>
      </c>
      <c r="H1334" s="53" t="s">
        <v>775</v>
      </c>
      <c r="I1334" s="53" t="s">
        <v>1813</v>
      </c>
      <c r="J1334" s="53" t="s">
        <v>1843</v>
      </c>
      <c r="K1334" s="53" t="s">
        <v>1844</v>
      </c>
      <c r="L1334" s="53" t="s">
        <v>1884</v>
      </c>
      <c r="M1334" s="53" t="s">
        <v>1816</v>
      </c>
      <c r="N1334" s="53" t="s">
        <v>1817</v>
      </c>
      <c r="O1334" s="53" t="s">
        <v>1818</v>
      </c>
      <c r="P1334" s="53" t="s">
        <v>1819</v>
      </c>
      <c r="Q1334" s="53" t="s">
        <v>1820</v>
      </c>
      <c r="R1334" s="53" t="s">
        <v>1821</v>
      </c>
      <c r="S1334" s="53" t="s">
        <v>1885</v>
      </c>
      <c r="T1334" s="53" t="s">
        <v>1886</v>
      </c>
      <c r="U1334" s="53" t="s">
        <v>1824</v>
      </c>
      <c r="V1334" s="53" t="s">
        <v>1825</v>
      </c>
      <c r="W1334" s="53" t="s">
        <v>1832</v>
      </c>
      <c r="X1334" s="53" t="s">
        <v>1825</v>
      </c>
      <c r="Y1334" s="53" t="s">
        <v>1827</v>
      </c>
      <c r="Z1334" s="53">
        <v>375.21</v>
      </c>
      <c r="AA1334" s="53">
        <v>375.21</v>
      </c>
      <c r="AB1334" s="53">
        <v>0</v>
      </c>
      <c r="AC1334" s="53">
        <v>375.21</v>
      </c>
      <c r="AD1334" s="53">
        <v>0</v>
      </c>
      <c r="AE1334" s="53">
        <v>0</v>
      </c>
      <c r="AF1334" s="53" t="s">
        <v>1828</v>
      </c>
      <c r="AG1334" s="53" t="s">
        <v>1843</v>
      </c>
      <c r="AH1334" s="53" t="s">
        <v>1844</v>
      </c>
      <c r="AI1334" s="53" t="s">
        <v>1849</v>
      </c>
      <c r="AJ1334" s="53" t="s">
        <v>1824</v>
      </c>
      <c r="AK1334" s="53" t="s">
        <v>496</v>
      </c>
      <c r="AL1334" s="53" t="s">
        <v>1830</v>
      </c>
      <c r="AM1334" s="53" t="s">
        <v>1831</v>
      </c>
      <c r="AN1334" s="53" t="s">
        <v>1769</v>
      </c>
      <c r="AO1334" s="53" t="s">
        <v>641</v>
      </c>
    </row>
    <row r="1335" spans="1:41" x14ac:dyDescent="0.25">
      <c r="A1335" s="53" t="s">
        <v>14</v>
      </c>
      <c r="B1335" s="53" t="s">
        <v>1882</v>
      </c>
      <c r="C1335" s="53" t="s">
        <v>1883</v>
      </c>
      <c r="D1335" s="53" t="s">
        <v>1841</v>
      </c>
      <c r="E1335" s="53" t="s">
        <v>1842</v>
      </c>
      <c r="F1335" s="53" t="s">
        <v>775</v>
      </c>
      <c r="G1335" s="53" t="s">
        <v>1813</v>
      </c>
      <c r="H1335" s="53" t="s">
        <v>775</v>
      </c>
      <c r="I1335" s="53" t="s">
        <v>1813</v>
      </c>
      <c r="J1335" s="53" t="s">
        <v>1843</v>
      </c>
      <c r="K1335" s="53" t="s">
        <v>1844</v>
      </c>
      <c r="L1335" s="53" t="s">
        <v>1884</v>
      </c>
      <c r="M1335" s="53" t="s">
        <v>1816</v>
      </c>
      <c r="N1335" s="53" t="s">
        <v>1817</v>
      </c>
      <c r="O1335" s="53" t="s">
        <v>1818</v>
      </c>
      <c r="P1335" s="53" t="s">
        <v>1819</v>
      </c>
      <c r="Q1335" s="53" t="s">
        <v>1820</v>
      </c>
      <c r="R1335" s="53" t="s">
        <v>1821</v>
      </c>
      <c r="S1335" s="53" t="s">
        <v>1885</v>
      </c>
      <c r="T1335" s="53" t="s">
        <v>1886</v>
      </c>
      <c r="U1335" s="53" t="s">
        <v>1824</v>
      </c>
      <c r="V1335" s="53" t="s">
        <v>1825</v>
      </c>
      <c r="W1335" s="53" t="s">
        <v>1837</v>
      </c>
      <c r="X1335" s="53" t="s">
        <v>1825</v>
      </c>
      <c r="Y1335" s="53" t="s">
        <v>1827</v>
      </c>
      <c r="Z1335" s="53">
        <v>143.72999999999999</v>
      </c>
      <c r="AA1335" s="53">
        <v>143.72999999999999</v>
      </c>
      <c r="AB1335" s="53">
        <v>0</v>
      </c>
      <c r="AC1335" s="53">
        <v>143.72999999999999</v>
      </c>
      <c r="AD1335" s="53">
        <v>0</v>
      </c>
      <c r="AE1335" s="53">
        <v>0</v>
      </c>
      <c r="AF1335" s="53" t="s">
        <v>1828</v>
      </c>
      <c r="AG1335" s="53" t="s">
        <v>1843</v>
      </c>
      <c r="AH1335" s="53" t="s">
        <v>1844</v>
      </c>
      <c r="AI1335" s="53" t="s">
        <v>1849</v>
      </c>
      <c r="AJ1335" s="53" t="s">
        <v>1824</v>
      </c>
      <c r="AK1335" s="53" t="s">
        <v>496</v>
      </c>
      <c r="AL1335" s="53" t="s">
        <v>1830</v>
      </c>
      <c r="AM1335" s="53" t="s">
        <v>1831</v>
      </c>
      <c r="AN1335" s="53" t="s">
        <v>1769</v>
      </c>
      <c r="AO1335" s="53" t="s">
        <v>641</v>
      </c>
    </row>
    <row r="1336" spans="1:41" x14ac:dyDescent="0.25">
      <c r="A1336" s="53" t="s">
        <v>14</v>
      </c>
      <c r="B1336" s="53" t="s">
        <v>1882</v>
      </c>
      <c r="C1336" s="53" t="s">
        <v>1883</v>
      </c>
      <c r="D1336" s="53" t="s">
        <v>1841</v>
      </c>
      <c r="E1336" s="53" t="s">
        <v>1842</v>
      </c>
      <c r="F1336" s="53" t="s">
        <v>775</v>
      </c>
      <c r="G1336" s="53" t="s">
        <v>1813</v>
      </c>
      <c r="H1336" s="53" t="s">
        <v>775</v>
      </c>
      <c r="I1336" s="53" t="s">
        <v>1813</v>
      </c>
      <c r="J1336" s="53" t="s">
        <v>1843</v>
      </c>
      <c r="K1336" s="53" t="s">
        <v>1844</v>
      </c>
      <c r="L1336" s="53" t="s">
        <v>1884</v>
      </c>
      <c r="M1336" s="53" t="s">
        <v>1816</v>
      </c>
      <c r="N1336" s="53" t="s">
        <v>1817</v>
      </c>
      <c r="O1336" s="53" t="s">
        <v>1818</v>
      </c>
      <c r="P1336" s="53" t="s">
        <v>1819</v>
      </c>
      <c r="Q1336" s="53" t="s">
        <v>1820</v>
      </c>
      <c r="R1336" s="53" t="s">
        <v>1821</v>
      </c>
      <c r="S1336" s="53" t="s">
        <v>1885</v>
      </c>
      <c r="T1336" s="53" t="s">
        <v>1886</v>
      </c>
      <c r="U1336" s="53" t="s">
        <v>1824</v>
      </c>
      <c r="V1336" s="53" t="s">
        <v>1825</v>
      </c>
      <c r="W1336" s="53" t="s">
        <v>1838</v>
      </c>
      <c r="X1336" s="53" t="s">
        <v>1825</v>
      </c>
      <c r="Y1336" s="53" t="s">
        <v>1827</v>
      </c>
      <c r="Z1336" s="53">
        <v>16.55</v>
      </c>
      <c r="AA1336" s="53">
        <v>16.55</v>
      </c>
      <c r="AB1336" s="53">
        <v>0</v>
      </c>
      <c r="AC1336" s="53">
        <v>16.55</v>
      </c>
      <c r="AD1336" s="53">
        <v>0</v>
      </c>
      <c r="AE1336" s="53">
        <v>0</v>
      </c>
      <c r="AF1336" s="53" t="s">
        <v>1828</v>
      </c>
      <c r="AG1336" s="53" t="s">
        <v>1843</v>
      </c>
      <c r="AH1336" s="53" t="s">
        <v>1844</v>
      </c>
      <c r="AI1336" s="53" t="s">
        <v>1849</v>
      </c>
      <c r="AJ1336" s="53" t="s">
        <v>1824</v>
      </c>
      <c r="AK1336" s="53" t="s">
        <v>496</v>
      </c>
      <c r="AL1336" s="53" t="s">
        <v>1830</v>
      </c>
      <c r="AM1336" s="53" t="s">
        <v>1831</v>
      </c>
      <c r="AN1336" s="53" t="s">
        <v>1769</v>
      </c>
      <c r="AO1336" s="53" t="s">
        <v>641</v>
      </c>
    </row>
    <row r="1337" spans="1:41" x14ac:dyDescent="0.25">
      <c r="A1337" s="53" t="s">
        <v>14</v>
      </c>
      <c r="B1337" s="53" t="s">
        <v>1996</v>
      </c>
      <c r="C1337" s="53" t="s">
        <v>1997</v>
      </c>
      <c r="D1337" s="53" t="s">
        <v>1811</v>
      </c>
      <c r="E1337" s="53" t="s">
        <v>1812</v>
      </c>
      <c r="F1337" s="53" t="s">
        <v>775</v>
      </c>
      <c r="G1337" s="53" t="s">
        <v>1813</v>
      </c>
      <c r="H1337" s="53" t="s">
        <v>775</v>
      </c>
      <c r="I1337" s="53" t="s">
        <v>1813</v>
      </c>
      <c r="J1337" s="53" t="s">
        <v>1814</v>
      </c>
      <c r="K1337" s="53" t="s">
        <v>780</v>
      </c>
      <c r="L1337" s="53" t="s">
        <v>1998</v>
      </c>
      <c r="M1337" s="53" t="s">
        <v>1816</v>
      </c>
      <c r="N1337" s="53" t="s">
        <v>1817</v>
      </c>
      <c r="O1337" s="53" t="s">
        <v>1818</v>
      </c>
      <c r="P1337" s="53" t="s">
        <v>1819</v>
      </c>
      <c r="Q1337" s="53" t="s">
        <v>1820</v>
      </c>
      <c r="R1337" s="53" t="s">
        <v>1821</v>
      </c>
      <c r="S1337" s="53" t="s">
        <v>1999</v>
      </c>
      <c r="T1337" s="53" t="s">
        <v>2000</v>
      </c>
      <c r="U1337" s="53" t="s">
        <v>1824</v>
      </c>
      <c r="V1337" s="53" t="s">
        <v>1825</v>
      </c>
      <c r="W1337" s="53" t="s">
        <v>1826</v>
      </c>
      <c r="X1337" s="53" t="s">
        <v>1825</v>
      </c>
      <c r="Y1337" s="53" t="s">
        <v>1827</v>
      </c>
      <c r="Z1337" s="53">
        <v>47.36</v>
      </c>
      <c r="AA1337" s="53">
        <v>47.36</v>
      </c>
      <c r="AB1337" s="53">
        <v>0</v>
      </c>
      <c r="AC1337" s="53">
        <v>47.36</v>
      </c>
      <c r="AD1337" s="53">
        <v>0</v>
      </c>
      <c r="AE1337" s="53">
        <v>0</v>
      </c>
      <c r="AF1337" s="53" t="s">
        <v>1828</v>
      </c>
      <c r="AG1337" s="53" t="s">
        <v>1814</v>
      </c>
      <c r="AH1337" s="53" t="s">
        <v>780</v>
      </c>
      <c r="AI1337" s="53" t="s">
        <v>1829</v>
      </c>
      <c r="AJ1337" s="53" t="s">
        <v>1824</v>
      </c>
      <c r="AK1337" s="53" t="s">
        <v>496</v>
      </c>
      <c r="AL1337" s="53" t="s">
        <v>1830</v>
      </c>
      <c r="AM1337" s="53" t="s">
        <v>1831</v>
      </c>
      <c r="AN1337" s="53" t="s">
        <v>1770</v>
      </c>
      <c r="AO1337" s="53" t="s">
        <v>641</v>
      </c>
    </row>
    <row r="1338" spans="1:41" x14ac:dyDescent="0.25">
      <c r="A1338" s="53" t="s">
        <v>14</v>
      </c>
      <c r="B1338" s="53" t="s">
        <v>1996</v>
      </c>
      <c r="C1338" s="53" t="s">
        <v>1997</v>
      </c>
      <c r="D1338" s="53" t="s">
        <v>1811</v>
      </c>
      <c r="E1338" s="53" t="s">
        <v>1812</v>
      </c>
      <c r="F1338" s="53" t="s">
        <v>775</v>
      </c>
      <c r="G1338" s="53" t="s">
        <v>1813</v>
      </c>
      <c r="H1338" s="53" t="s">
        <v>775</v>
      </c>
      <c r="I1338" s="53" t="s">
        <v>1813</v>
      </c>
      <c r="J1338" s="53" t="s">
        <v>1814</v>
      </c>
      <c r="K1338" s="53" t="s">
        <v>780</v>
      </c>
      <c r="L1338" s="53" t="s">
        <v>1998</v>
      </c>
      <c r="M1338" s="53" t="s">
        <v>1816</v>
      </c>
      <c r="N1338" s="53" t="s">
        <v>1817</v>
      </c>
      <c r="O1338" s="53" t="s">
        <v>1818</v>
      </c>
      <c r="P1338" s="53" t="s">
        <v>1819</v>
      </c>
      <c r="Q1338" s="53" t="s">
        <v>1820</v>
      </c>
      <c r="R1338" s="53" t="s">
        <v>1821</v>
      </c>
      <c r="S1338" s="53" t="s">
        <v>1999</v>
      </c>
      <c r="T1338" s="53" t="s">
        <v>2000</v>
      </c>
      <c r="U1338" s="53" t="s">
        <v>1824</v>
      </c>
      <c r="V1338" s="53" t="s">
        <v>1825</v>
      </c>
      <c r="W1338" s="53" t="s">
        <v>1832</v>
      </c>
      <c r="X1338" s="53" t="s">
        <v>1825</v>
      </c>
      <c r="Y1338" s="53" t="s">
        <v>1827</v>
      </c>
      <c r="Z1338" s="53">
        <v>391.69</v>
      </c>
      <c r="AA1338" s="53">
        <v>391.69</v>
      </c>
      <c r="AB1338" s="53">
        <v>0</v>
      </c>
      <c r="AC1338" s="53">
        <v>391.69</v>
      </c>
      <c r="AD1338" s="53">
        <v>0</v>
      </c>
      <c r="AE1338" s="53">
        <v>0</v>
      </c>
      <c r="AF1338" s="53" t="s">
        <v>1828</v>
      </c>
      <c r="AG1338" s="53" t="s">
        <v>1814</v>
      </c>
      <c r="AH1338" s="53" t="s">
        <v>780</v>
      </c>
      <c r="AI1338" s="53" t="s">
        <v>1829</v>
      </c>
      <c r="AJ1338" s="53" t="s">
        <v>1824</v>
      </c>
      <c r="AK1338" s="53" t="s">
        <v>496</v>
      </c>
      <c r="AL1338" s="53" t="s">
        <v>1830</v>
      </c>
      <c r="AM1338" s="53" t="s">
        <v>1831</v>
      </c>
      <c r="AN1338" s="53" t="s">
        <v>1770</v>
      </c>
      <c r="AO1338" s="53" t="s">
        <v>641</v>
      </c>
    </row>
    <row r="1339" spans="1:41" x14ac:dyDescent="0.25">
      <c r="A1339" s="53" t="s">
        <v>14</v>
      </c>
      <c r="B1339" s="53" t="s">
        <v>1996</v>
      </c>
      <c r="C1339" s="53" t="s">
        <v>1997</v>
      </c>
      <c r="D1339" s="53" t="s">
        <v>1811</v>
      </c>
      <c r="E1339" s="53" t="s">
        <v>1812</v>
      </c>
      <c r="F1339" s="53" t="s">
        <v>775</v>
      </c>
      <c r="G1339" s="53" t="s">
        <v>1813</v>
      </c>
      <c r="H1339" s="53" t="s">
        <v>775</v>
      </c>
      <c r="I1339" s="53" t="s">
        <v>1813</v>
      </c>
      <c r="J1339" s="53" t="s">
        <v>1814</v>
      </c>
      <c r="K1339" s="53" t="s">
        <v>780</v>
      </c>
      <c r="L1339" s="53" t="s">
        <v>1998</v>
      </c>
      <c r="M1339" s="53" t="s">
        <v>1816</v>
      </c>
      <c r="N1339" s="53" t="s">
        <v>1817</v>
      </c>
      <c r="O1339" s="53" t="s">
        <v>1818</v>
      </c>
      <c r="P1339" s="53" t="s">
        <v>1819</v>
      </c>
      <c r="Q1339" s="53" t="s">
        <v>1820</v>
      </c>
      <c r="R1339" s="53" t="s">
        <v>1821</v>
      </c>
      <c r="S1339" s="53" t="s">
        <v>1999</v>
      </c>
      <c r="T1339" s="53" t="s">
        <v>2000</v>
      </c>
      <c r="U1339" s="53" t="s">
        <v>1824</v>
      </c>
      <c r="V1339" s="53" t="s">
        <v>1825</v>
      </c>
      <c r="W1339" s="53" t="s">
        <v>1833</v>
      </c>
      <c r="X1339" s="53" t="s">
        <v>1834</v>
      </c>
      <c r="Y1339" s="53" t="s">
        <v>1827</v>
      </c>
      <c r="Z1339" s="53">
        <v>682.44</v>
      </c>
      <c r="AA1339" s="53">
        <v>682.44</v>
      </c>
      <c r="AB1339" s="53">
        <v>0</v>
      </c>
      <c r="AC1339" s="53">
        <v>682.44</v>
      </c>
      <c r="AD1339" s="53">
        <v>0</v>
      </c>
      <c r="AE1339" s="53">
        <v>0</v>
      </c>
      <c r="AF1339" s="53" t="s">
        <v>1828</v>
      </c>
      <c r="AG1339" s="53" t="s">
        <v>1814</v>
      </c>
      <c r="AH1339" s="53" t="s">
        <v>780</v>
      </c>
      <c r="AI1339" s="53" t="s">
        <v>1829</v>
      </c>
      <c r="AJ1339" s="53" t="s">
        <v>1824</v>
      </c>
      <c r="AK1339" s="53" t="s">
        <v>496</v>
      </c>
      <c r="AL1339" s="53" t="s">
        <v>1830</v>
      </c>
      <c r="AM1339" s="53" t="s">
        <v>1831</v>
      </c>
      <c r="AN1339" s="53" t="s">
        <v>1770</v>
      </c>
      <c r="AO1339" s="53" t="s">
        <v>641</v>
      </c>
    </row>
    <row r="1340" spans="1:41" x14ac:dyDescent="0.25">
      <c r="A1340" s="53" t="s">
        <v>14</v>
      </c>
      <c r="B1340" s="53" t="s">
        <v>1996</v>
      </c>
      <c r="C1340" s="53" t="s">
        <v>1997</v>
      </c>
      <c r="D1340" s="53" t="s">
        <v>1811</v>
      </c>
      <c r="E1340" s="53" t="s">
        <v>1812</v>
      </c>
      <c r="F1340" s="53" t="s">
        <v>775</v>
      </c>
      <c r="G1340" s="53" t="s">
        <v>1813</v>
      </c>
      <c r="H1340" s="53" t="s">
        <v>775</v>
      </c>
      <c r="I1340" s="53" t="s">
        <v>1813</v>
      </c>
      <c r="J1340" s="53" t="s">
        <v>1814</v>
      </c>
      <c r="K1340" s="53" t="s">
        <v>780</v>
      </c>
      <c r="L1340" s="53" t="s">
        <v>1998</v>
      </c>
      <c r="M1340" s="53" t="s">
        <v>1816</v>
      </c>
      <c r="N1340" s="53" t="s">
        <v>1817</v>
      </c>
      <c r="O1340" s="53" t="s">
        <v>1818</v>
      </c>
      <c r="P1340" s="53" t="s">
        <v>1819</v>
      </c>
      <c r="Q1340" s="53" t="s">
        <v>1820</v>
      </c>
      <c r="R1340" s="53" t="s">
        <v>1821</v>
      </c>
      <c r="S1340" s="53" t="s">
        <v>1999</v>
      </c>
      <c r="T1340" s="53" t="s">
        <v>2000</v>
      </c>
      <c r="U1340" s="53" t="s">
        <v>1824</v>
      </c>
      <c r="V1340" s="53" t="s">
        <v>1825</v>
      </c>
      <c r="W1340" s="53" t="s">
        <v>1837</v>
      </c>
      <c r="X1340" s="53" t="s">
        <v>1825</v>
      </c>
      <c r="Y1340" s="53" t="s">
        <v>1827</v>
      </c>
      <c r="Z1340" s="53">
        <v>29.57</v>
      </c>
      <c r="AA1340" s="53">
        <v>29.57</v>
      </c>
      <c r="AB1340" s="53">
        <v>0</v>
      </c>
      <c r="AC1340" s="53">
        <v>29.57</v>
      </c>
      <c r="AD1340" s="53">
        <v>0</v>
      </c>
      <c r="AE1340" s="53">
        <v>0</v>
      </c>
      <c r="AF1340" s="53" t="s">
        <v>1828</v>
      </c>
      <c r="AG1340" s="53" t="s">
        <v>1814</v>
      </c>
      <c r="AH1340" s="53" t="s">
        <v>780</v>
      </c>
      <c r="AI1340" s="53" t="s">
        <v>1829</v>
      </c>
      <c r="AJ1340" s="53" t="s">
        <v>1824</v>
      </c>
      <c r="AK1340" s="53" t="s">
        <v>496</v>
      </c>
      <c r="AL1340" s="53" t="s">
        <v>1830</v>
      </c>
      <c r="AM1340" s="53" t="s">
        <v>1831</v>
      </c>
      <c r="AN1340" s="53" t="s">
        <v>1770</v>
      </c>
      <c r="AO1340" s="53" t="s">
        <v>641</v>
      </c>
    </row>
    <row r="1341" spans="1:41" x14ac:dyDescent="0.25">
      <c r="A1341" s="53" t="s">
        <v>14</v>
      </c>
      <c r="B1341" s="53" t="s">
        <v>1996</v>
      </c>
      <c r="C1341" s="53" t="s">
        <v>1997</v>
      </c>
      <c r="D1341" s="53" t="s">
        <v>1811</v>
      </c>
      <c r="E1341" s="53" t="s">
        <v>1812</v>
      </c>
      <c r="F1341" s="53" t="s">
        <v>775</v>
      </c>
      <c r="G1341" s="53" t="s">
        <v>1813</v>
      </c>
      <c r="H1341" s="53" t="s">
        <v>775</v>
      </c>
      <c r="I1341" s="53" t="s">
        <v>1813</v>
      </c>
      <c r="J1341" s="53" t="s">
        <v>1814</v>
      </c>
      <c r="K1341" s="53" t="s">
        <v>780</v>
      </c>
      <c r="L1341" s="53" t="s">
        <v>1998</v>
      </c>
      <c r="M1341" s="53" t="s">
        <v>1816</v>
      </c>
      <c r="N1341" s="53" t="s">
        <v>1817</v>
      </c>
      <c r="O1341" s="53" t="s">
        <v>1818</v>
      </c>
      <c r="P1341" s="53" t="s">
        <v>1819</v>
      </c>
      <c r="Q1341" s="53" t="s">
        <v>1820</v>
      </c>
      <c r="R1341" s="53" t="s">
        <v>1821</v>
      </c>
      <c r="S1341" s="53" t="s">
        <v>1999</v>
      </c>
      <c r="T1341" s="53" t="s">
        <v>2000</v>
      </c>
      <c r="U1341" s="53" t="s">
        <v>1824</v>
      </c>
      <c r="V1341" s="53" t="s">
        <v>1825</v>
      </c>
      <c r="W1341" s="53" t="s">
        <v>1838</v>
      </c>
      <c r="X1341" s="53" t="s">
        <v>1825</v>
      </c>
      <c r="Y1341" s="53" t="s">
        <v>1827</v>
      </c>
      <c r="Z1341" s="53">
        <v>23.13</v>
      </c>
      <c r="AA1341" s="53">
        <v>23.13</v>
      </c>
      <c r="AB1341" s="53">
        <v>0</v>
      </c>
      <c r="AC1341" s="53">
        <v>23.13</v>
      </c>
      <c r="AD1341" s="53">
        <v>0</v>
      </c>
      <c r="AE1341" s="53">
        <v>0</v>
      </c>
      <c r="AF1341" s="53" t="s">
        <v>1828</v>
      </c>
      <c r="AG1341" s="53" t="s">
        <v>1814</v>
      </c>
      <c r="AH1341" s="53" t="s">
        <v>780</v>
      </c>
      <c r="AI1341" s="53" t="s">
        <v>1829</v>
      </c>
      <c r="AJ1341" s="53" t="s">
        <v>1824</v>
      </c>
      <c r="AK1341" s="53" t="s">
        <v>496</v>
      </c>
      <c r="AL1341" s="53" t="s">
        <v>1830</v>
      </c>
      <c r="AM1341" s="53" t="s">
        <v>1831</v>
      </c>
      <c r="AN1341" s="53" t="s">
        <v>1770</v>
      </c>
      <c r="AO1341" s="53" t="s">
        <v>641</v>
      </c>
    </row>
    <row r="1342" spans="1:41" x14ac:dyDescent="0.25">
      <c r="A1342" s="53" t="s">
        <v>14</v>
      </c>
      <c r="B1342" s="53" t="s">
        <v>1887</v>
      </c>
      <c r="C1342" s="53" t="s">
        <v>1888</v>
      </c>
      <c r="D1342" s="53" t="s">
        <v>1889</v>
      </c>
      <c r="E1342" s="53" t="s">
        <v>1890</v>
      </c>
      <c r="F1342" s="53" t="s">
        <v>775</v>
      </c>
      <c r="G1342" s="53" t="s">
        <v>1813</v>
      </c>
      <c r="H1342" s="53" t="s">
        <v>775</v>
      </c>
      <c r="I1342" s="53" t="s">
        <v>1813</v>
      </c>
      <c r="J1342" s="53" t="s">
        <v>1891</v>
      </c>
      <c r="K1342" s="53" t="s">
        <v>1988</v>
      </c>
      <c r="L1342" s="53" t="s">
        <v>1893</v>
      </c>
      <c r="M1342" s="53" t="s">
        <v>1816</v>
      </c>
      <c r="N1342" s="53" t="s">
        <v>1817</v>
      </c>
      <c r="O1342" s="53" t="s">
        <v>1818</v>
      </c>
      <c r="P1342" s="53" t="s">
        <v>1819</v>
      </c>
      <c r="Q1342" s="53" t="s">
        <v>1820</v>
      </c>
      <c r="R1342" s="53" t="s">
        <v>1821</v>
      </c>
      <c r="S1342" s="53" t="s">
        <v>1894</v>
      </c>
      <c r="T1342" s="53" t="s">
        <v>1895</v>
      </c>
      <c r="U1342" s="53" t="s">
        <v>1824</v>
      </c>
      <c r="V1342" s="53" t="s">
        <v>1825</v>
      </c>
      <c r="W1342" s="53" t="s">
        <v>1826</v>
      </c>
      <c r="X1342" s="53" t="s">
        <v>1825</v>
      </c>
      <c r="Y1342" s="53" t="s">
        <v>1827</v>
      </c>
      <c r="Z1342" s="53">
        <v>173.27</v>
      </c>
      <c r="AA1342" s="53">
        <v>173.27</v>
      </c>
      <c r="AB1342" s="53">
        <v>0</v>
      </c>
      <c r="AC1342" s="53">
        <v>173.27</v>
      </c>
      <c r="AD1342" s="53">
        <v>0</v>
      </c>
      <c r="AE1342" s="53">
        <v>0</v>
      </c>
      <c r="AF1342" s="53" t="s">
        <v>1828</v>
      </c>
      <c r="AG1342" s="53" t="s">
        <v>1891</v>
      </c>
      <c r="AH1342" s="53" t="s">
        <v>1892</v>
      </c>
      <c r="AI1342" s="53" t="s">
        <v>1829</v>
      </c>
      <c r="AJ1342" s="53" t="s">
        <v>1824</v>
      </c>
      <c r="AK1342" s="53" t="s">
        <v>496</v>
      </c>
      <c r="AL1342" s="53" t="s">
        <v>1830</v>
      </c>
      <c r="AM1342" s="53" t="s">
        <v>1831</v>
      </c>
      <c r="AN1342" s="53" t="s">
        <v>1769</v>
      </c>
      <c r="AO1342" s="53" t="s">
        <v>641</v>
      </c>
    </row>
    <row r="1343" spans="1:41" x14ac:dyDescent="0.25">
      <c r="A1343" s="53" t="s">
        <v>14</v>
      </c>
      <c r="B1343" s="53" t="s">
        <v>1887</v>
      </c>
      <c r="C1343" s="53" t="s">
        <v>1888</v>
      </c>
      <c r="D1343" s="53" t="s">
        <v>1889</v>
      </c>
      <c r="E1343" s="53" t="s">
        <v>1890</v>
      </c>
      <c r="F1343" s="53" t="s">
        <v>775</v>
      </c>
      <c r="G1343" s="53" t="s">
        <v>1813</v>
      </c>
      <c r="H1343" s="53" t="s">
        <v>775</v>
      </c>
      <c r="I1343" s="53" t="s">
        <v>1813</v>
      </c>
      <c r="J1343" s="53" t="s">
        <v>1891</v>
      </c>
      <c r="K1343" s="53" t="s">
        <v>1988</v>
      </c>
      <c r="L1343" s="53" t="s">
        <v>1893</v>
      </c>
      <c r="M1343" s="53" t="s">
        <v>1816</v>
      </c>
      <c r="N1343" s="53" t="s">
        <v>1817</v>
      </c>
      <c r="O1343" s="53" t="s">
        <v>1818</v>
      </c>
      <c r="P1343" s="53" t="s">
        <v>1819</v>
      </c>
      <c r="Q1343" s="53" t="s">
        <v>1820</v>
      </c>
      <c r="R1343" s="53" t="s">
        <v>1821</v>
      </c>
      <c r="S1343" s="53" t="s">
        <v>1894</v>
      </c>
      <c r="T1343" s="53" t="s">
        <v>1895</v>
      </c>
      <c r="U1343" s="53" t="s">
        <v>1824</v>
      </c>
      <c r="V1343" s="53" t="s">
        <v>1825</v>
      </c>
      <c r="W1343" s="53" t="s">
        <v>1832</v>
      </c>
      <c r="X1343" s="53" t="s">
        <v>1825</v>
      </c>
      <c r="Y1343" s="53" t="s">
        <v>1827</v>
      </c>
      <c r="Z1343" s="53">
        <v>5709.5</v>
      </c>
      <c r="AA1343" s="53">
        <v>5709.5</v>
      </c>
      <c r="AB1343" s="53">
        <v>0</v>
      </c>
      <c r="AC1343" s="53">
        <v>5709.5</v>
      </c>
      <c r="AD1343" s="53">
        <v>0</v>
      </c>
      <c r="AE1343" s="53">
        <v>0</v>
      </c>
      <c r="AF1343" s="53" t="s">
        <v>1828</v>
      </c>
      <c r="AG1343" s="53" t="s">
        <v>1891</v>
      </c>
      <c r="AH1343" s="53" t="s">
        <v>1892</v>
      </c>
      <c r="AI1343" s="53" t="s">
        <v>1829</v>
      </c>
      <c r="AJ1343" s="53" t="s">
        <v>1824</v>
      </c>
      <c r="AK1343" s="53" t="s">
        <v>496</v>
      </c>
      <c r="AL1343" s="53" t="s">
        <v>1830</v>
      </c>
      <c r="AM1343" s="53" t="s">
        <v>1831</v>
      </c>
      <c r="AN1343" s="53" t="s">
        <v>1769</v>
      </c>
      <c r="AO1343" s="53" t="s">
        <v>641</v>
      </c>
    </row>
    <row r="1344" spans="1:41" x14ac:dyDescent="0.25">
      <c r="A1344" s="53" t="s">
        <v>14</v>
      </c>
      <c r="B1344" s="53" t="s">
        <v>1887</v>
      </c>
      <c r="C1344" s="53" t="s">
        <v>1888</v>
      </c>
      <c r="D1344" s="53" t="s">
        <v>1889</v>
      </c>
      <c r="E1344" s="53" t="s">
        <v>1890</v>
      </c>
      <c r="F1344" s="53" t="s">
        <v>775</v>
      </c>
      <c r="G1344" s="53" t="s">
        <v>1813</v>
      </c>
      <c r="H1344" s="53" t="s">
        <v>775</v>
      </c>
      <c r="I1344" s="53" t="s">
        <v>1813</v>
      </c>
      <c r="J1344" s="53" t="s">
        <v>1891</v>
      </c>
      <c r="K1344" s="53" t="s">
        <v>1988</v>
      </c>
      <c r="L1344" s="53" t="s">
        <v>1893</v>
      </c>
      <c r="M1344" s="53" t="s">
        <v>1816</v>
      </c>
      <c r="N1344" s="53" t="s">
        <v>1817</v>
      </c>
      <c r="O1344" s="53" t="s">
        <v>1818</v>
      </c>
      <c r="P1344" s="53" t="s">
        <v>1819</v>
      </c>
      <c r="Q1344" s="53" t="s">
        <v>1820</v>
      </c>
      <c r="R1344" s="53" t="s">
        <v>1821</v>
      </c>
      <c r="S1344" s="53" t="s">
        <v>1894</v>
      </c>
      <c r="T1344" s="53" t="s">
        <v>1895</v>
      </c>
      <c r="U1344" s="53" t="s">
        <v>1824</v>
      </c>
      <c r="V1344" s="53" t="s">
        <v>1825</v>
      </c>
      <c r="W1344" s="53" t="s">
        <v>1833</v>
      </c>
      <c r="X1344" s="53" t="s">
        <v>1835</v>
      </c>
      <c r="Y1344" s="53" t="s">
        <v>1827</v>
      </c>
      <c r="Z1344" s="53">
        <v>6.11</v>
      </c>
      <c r="AA1344" s="53">
        <v>6.11</v>
      </c>
      <c r="AB1344" s="53">
        <v>0</v>
      </c>
      <c r="AC1344" s="53">
        <v>6.11</v>
      </c>
      <c r="AD1344" s="53">
        <v>0</v>
      </c>
      <c r="AE1344" s="53">
        <v>0</v>
      </c>
      <c r="AF1344" s="53" t="s">
        <v>1828</v>
      </c>
      <c r="AG1344" s="53" t="s">
        <v>1891</v>
      </c>
      <c r="AH1344" s="53" t="s">
        <v>1892</v>
      </c>
      <c r="AI1344" s="53" t="s">
        <v>1829</v>
      </c>
      <c r="AJ1344" s="53" t="s">
        <v>1824</v>
      </c>
      <c r="AK1344" s="53" t="s">
        <v>496</v>
      </c>
      <c r="AL1344" s="53" t="s">
        <v>1830</v>
      </c>
      <c r="AM1344" s="53" t="s">
        <v>1831</v>
      </c>
      <c r="AN1344" s="53" t="s">
        <v>1769</v>
      </c>
      <c r="AO1344" s="53" t="s">
        <v>641</v>
      </c>
    </row>
    <row r="1345" spans="1:41" x14ac:dyDescent="0.25">
      <c r="A1345" s="53" t="s">
        <v>14</v>
      </c>
      <c r="B1345" s="53" t="s">
        <v>1977</v>
      </c>
      <c r="C1345" s="53" t="s">
        <v>1978</v>
      </c>
      <c r="D1345" s="53" t="s">
        <v>1841</v>
      </c>
      <c r="E1345" s="53" t="s">
        <v>1842</v>
      </c>
      <c r="F1345" s="53" t="s">
        <v>775</v>
      </c>
      <c r="G1345" s="53" t="s">
        <v>1813</v>
      </c>
      <c r="H1345" s="53" t="s">
        <v>775</v>
      </c>
      <c r="I1345" s="53" t="s">
        <v>1813</v>
      </c>
      <c r="J1345" s="53" t="s">
        <v>1843</v>
      </c>
      <c r="K1345" s="53" t="s">
        <v>1844</v>
      </c>
      <c r="L1345" s="53" t="s">
        <v>1979</v>
      </c>
      <c r="M1345" s="53" t="s">
        <v>1816</v>
      </c>
      <c r="N1345" s="53" t="s">
        <v>1817</v>
      </c>
      <c r="O1345" s="53" t="s">
        <v>1818</v>
      </c>
      <c r="P1345" s="53" t="s">
        <v>1819</v>
      </c>
      <c r="Q1345" s="53" t="s">
        <v>1820</v>
      </c>
      <c r="R1345" s="53" t="s">
        <v>1821</v>
      </c>
      <c r="S1345" s="53" t="s">
        <v>1980</v>
      </c>
      <c r="T1345" s="53" t="s">
        <v>1981</v>
      </c>
      <c r="U1345" s="53" t="s">
        <v>1824</v>
      </c>
      <c r="V1345" s="53" t="s">
        <v>1825</v>
      </c>
      <c r="W1345" s="53" t="s">
        <v>1856</v>
      </c>
      <c r="X1345" s="53" t="s">
        <v>1857</v>
      </c>
      <c r="Y1345" s="53" t="s">
        <v>1827</v>
      </c>
      <c r="Z1345" s="53">
        <v>55</v>
      </c>
      <c r="AA1345" s="53">
        <v>50.21</v>
      </c>
      <c r="AB1345" s="53">
        <v>4.79</v>
      </c>
      <c r="AC1345" s="53">
        <v>50.21</v>
      </c>
      <c r="AD1345" s="53">
        <v>0</v>
      </c>
      <c r="AE1345" s="53">
        <v>0</v>
      </c>
      <c r="AF1345" s="53" t="s">
        <v>1828</v>
      </c>
      <c r="AG1345" s="53" t="s">
        <v>1843</v>
      </c>
      <c r="AH1345" s="53" t="s">
        <v>1844</v>
      </c>
      <c r="AI1345" s="53" t="s">
        <v>1849</v>
      </c>
      <c r="AJ1345" s="53" t="s">
        <v>1824</v>
      </c>
      <c r="AK1345" s="53" t="s">
        <v>496</v>
      </c>
      <c r="AL1345" s="53" t="s">
        <v>1830</v>
      </c>
      <c r="AM1345" s="53" t="s">
        <v>1831</v>
      </c>
      <c r="AN1345" s="53" t="s">
        <v>1769</v>
      </c>
      <c r="AO1345" s="53" t="s">
        <v>641</v>
      </c>
    </row>
    <row r="1346" spans="1:41" x14ac:dyDescent="0.25">
      <c r="A1346" s="53" t="s">
        <v>14</v>
      </c>
      <c r="B1346" s="53" t="s">
        <v>1896</v>
      </c>
      <c r="C1346" s="53" t="s">
        <v>1897</v>
      </c>
      <c r="D1346" s="53" t="s">
        <v>1841</v>
      </c>
      <c r="E1346" s="53" t="s">
        <v>1842</v>
      </c>
      <c r="F1346" s="53" t="s">
        <v>775</v>
      </c>
      <c r="G1346" s="53" t="s">
        <v>1813</v>
      </c>
      <c r="H1346" s="53" t="s">
        <v>775</v>
      </c>
      <c r="I1346" s="53" t="s">
        <v>1813</v>
      </c>
      <c r="J1346" s="53" t="s">
        <v>1843</v>
      </c>
      <c r="K1346" s="53" t="s">
        <v>1844</v>
      </c>
      <c r="L1346" s="53" t="s">
        <v>1898</v>
      </c>
      <c r="M1346" s="53" t="s">
        <v>1816</v>
      </c>
      <c r="N1346" s="53" t="s">
        <v>1817</v>
      </c>
      <c r="O1346" s="53" t="s">
        <v>1818</v>
      </c>
      <c r="P1346" s="53" t="s">
        <v>1819</v>
      </c>
      <c r="Q1346" s="53" t="s">
        <v>1820</v>
      </c>
      <c r="R1346" s="53" t="s">
        <v>1821</v>
      </c>
      <c r="S1346" s="53" t="s">
        <v>1899</v>
      </c>
      <c r="T1346" s="53" t="s">
        <v>1900</v>
      </c>
      <c r="U1346" s="53" t="s">
        <v>1824</v>
      </c>
      <c r="V1346" s="53" t="s">
        <v>1825</v>
      </c>
      <c r="W1346" s="53" t="s">
        <v>1833</v>
      </c>
      <c r="X1346" s="53" t="s">
        <v>1834</v>
      </c>
      <c r="Y1346" s="53" t="s">
        <v>1827</v>
      </c>
      <c r="Z1346" s="53">
        <v>7.51</v>
      </c>
      <c r="AA1346" s="53">
        <v>7.51</v>
      </c>
      <c r="AB1346" s="53">
        <v>0</v>
      </c>
      <c r="AC1346" s="53">
        <v>7.51</v>
      </c>
      <c r="AD1346" s="53">
        <v>0</v>
      </c>
      <c r="AE1346" s="53">
        <v>0</v>
      </c>
      <c r="AF1346" s="53" t="s">
        <v>1828</v>
      </c>
      <c r="AG1346" s="53" t="s">
        <v>1843</v>
      </c>
      <c r="AH1346" s="53" t="s">
        <v>1844</v>
      </c>
      <c r="AI1346" s="53" t="s">
        <v>1849</v>
      </c>
      <c r="AJ1346" s="53" t="s">
        <v>1824</v>
      </c>
      <c r="AK1346" s="53" t="s">
        <v>496</v>
      </c>
      <c r="AL1346" s="53" t="s">
        <v>1830</v>
      </c>
      <c r="AM1346" s="53" t="s">
        <v>1831</v>
      </c>
      <c r="AN1346" s="53" t="s">
        <v>1769</v>
      </c>
      <c r="AO1346" s="53" t="s">
        <v>641</v>
      </c>
    </row>
    <row r="1347" spans="1:41" x14ac:dyDescent="0.25">
      <c r="A1347" s="53" t="s">
        <v>14</v>
      </c>
      <c r="B1347" s="53" t="s">
        <v>1896</v>
      </c>
      <c r="C1347" s="53" t="s">
        <v>1897</v>
      </c>
      <c r="D1347" s="53" t="s">
        <v>1841</v>
      </c>
      <c r="E1347" s="53" t="s">
        <v>1842</v>
      </c>
      <c r="F1347" s="53" t="s">
        <v>775</v>
      </c>
      <c r="G1347" s="53" t="s">
        <v>1813</v>
      </c>
      <c r="H1347" s="53" t="s">
        <v>775</v>
      </c>
      <c r="I1347" s="53" t="s">
        <v>1813</v>
      </c>
      <c r="J1347" s="53" t="s">
        <v>1843</v>
      </c>
      <c r="K1347" s="53" t="s">
        <v>1844</v>
      </c>
      <c r="L1347" s="53" t="s">
        <v>1898</v>
      </c>
      <c r="M1347" s="53" t="s">
        <v>1816</v>
      </c>
      <c r="N1347" s="53" t="s">
        <v>1817</v>
      </c>
      <c r="O1347" s="53" t="s">
        <v>1818</v>
      </c>
      <c r="P1347" s="53" t="s">
        <v>1819</v>
      </c>
      <c r="Q1347" s="53" t="s">
        <v>1820</v>
      </c>
      <c r="R1347" s="53" t="s">
        <v>1821</v>
      </c>
      <c r="S1347" s="53" t="s">
        <v>1899</v>
      </c>
      <c r="T1347" s="53" t="s">
        <v>1900</v>
      </c>
      <c r="U1347" s="53" t="s">
        <v>1824</v>
      </c>
      <c r="V1347" s="53" t="s">
        <v>1825</v>
      </c>
      <c r="W1347" s="53" t="s">
        <v>1848</v>
      </c>
      <c r="X1347" s="53" t="s">
        <v>1825</v>
      </c>
      <c r="Y1347" s="53" t="s">
        <v>1827</v>
      </c>
      <c r="Z1347" s="53">
        <v>1992.49</v>
      </c>
      <c r="AA1347" s="53">
        <v>1992.49</v>
      </c>
      <c r="AB1347" s="53">
        <v>0</v>
      </c>
      <c r="AC1347" s="53">
        <v>1992.49</v>
      </c>
      <c r="AD1347" s="53">
        <v>0</v>
      </c>
      <c r="AE1347" s="53">
        <v>0</v>
      </c>
      <c r="AF1347" s="53" t="s">
        <v>1828</v>
      </c>
      <c r="AG1347" s="53" t="s">
        <v>1843</v>
      </c>
      <c r="AH1347" s="53" t="s">
        <v>1844</v>
      </c>
      <c r="AI1347" s="53" t="s">
        <v>1849</v>
      </c>
      <c r="AJ1347" s="53" t="s">
        <v>1824</v>
      </c>
      <c r="AK1347" s="53" t="s">
        <v>496</v>
      </c>
      <c r="AL1347" s="53" t="s">
        <v>1830</v>
      </c>
      <c r="AM1347" s="53" t="s">
        <v>1831</v>
      </c>
      <c r="AN1347" s="53" t="s">
        <v>1769</v>
      </c>
      <c r="AO1347" s="53" t="s">
        <v>641</v>
      </c>
    </row>
    <row r="1348" spans="1:41" x14ac:dyDescent="0.25">
      <c r="A1348" s="53" t="s">
        <v>14</v>
      </c>
      <c r="B1348" s="53" t="s">
        <v>1901</v>
      </c>
      <c r="C1348" s="53" t="s">
        <v>1902</v>
      </c>
      <c r="D1348" s="53" t="s">
        <v>1903</v>
      </c>
      <c r="E1348" s="53" t="s">
        <v>220</v>
      </c>
      <c r="F1348" s="53" t="s">
        <v>775</v>
      </c>
      <c r="G1348" s="53" t="s">
        <v>1813</v>
      </c>
      <c r="H1348" s="53" t="s">
        <v>775</v>
      </c>
      <c r="I1348" s="53" t="s">
        <v>1813</v>
      </c>
      <c r="J1348" s="53" t="s">
        <v>1904</v>
      </c>
      <c r="K1348" s="53" t="s">
        <v>1905</v>
      </c>
      <c r="L1348" s="53" t="s">
        <v>1906</v>
      </c>
      <c r="M1348" s="53" t="s">
        <v>1816</v>
      </c>
      <c r="N1348" s="53" t="s">
        <v>1817</v>
      </c>
      <c r="O1348" s="53" t="s">
        <v>1818</v>
      </c>
      <c r="P1348" s="53" t="s">
        <v>1819</v>
      </c>
      <c r="Q1348" s="53" t="s">
        <v>1820</v>
      </c>
      <c r="R1348" s="53" t="s">
        <v>1821</v>
      </c>
      <c r="S1348" s="53" t="s">
        <v>1907</v>
      </c>
      <c r="T1348" s="53" t="s">
        <v>1908</v>
      </c>
      <c r="U1348" s="53" t="s">
        <v>1824</v>
      </c>
      <c r="V1348" s="53" t="s">
        <v>1825</v>
      </c>
      <c r="W1348" s="53" t="s">
        <v>1826</v>
      </c>
      <c r="X1348" s="53" t="s">
        <v>1825</v>
      </c>
      <c r="Y1348" s="53" t="s">
        <v>1827</v>
      </c>
      <c r="Z1348" s="53">
        <v>6005.82</v>
      </c>
      <c r="AA1348" s="53">
        <v>6005.82</v>
      </c>
      <c r="AB1348" s="53">
        <v>0</v>
      </c>
      <c r="AC1348" s="53">
        <v>6005.82</v>
      </c>
      <c r="AD1348" s="53">
        <v>0</v>
      </c>
      <c r="AE1348" s="53">
        <v>0</v>
      </c>
      <c r="AF1348" s="53" t="s">
        <v>1828</v>
      </c>
      <c r="AG1348" s="53" t="s">
        <v>1904</v>
      </c>
      <c r="AH1348" s="53" t="s">
        <v>1905</v>
      </c>
      <c r="AI1348" s="53" t="s">
        <v>1829</v>
      </c>
      <c r="AJ1348" s="53" t="s">
        <v>1824</v>
      </c>
      <c r="AK1348" s="53" t="s">
        <v>496</v>
      </c>
      <c r="AL1348" s="53" t="s">
        <v>1830</v>
      </c>
      <c r="AM1348" s="53" t="s">
        <v>1831</v>
      </c>
      <c r="AN1348" s="53" t="s">
        <v>1766</v>
      </c>
      <c r="AO1348" s="53" t="s">
        <v>483</v>
      </c>
    </row>
    <row r="1349" spans="1:41" x14ac:dyDescent="0.25">
      <c r="A1349" s="53" t="s">
        <v>14</v>
      </c>
      <c r="B1349" s="53" t="s">
        <v>1901</v>
      </c>
      <c r="C1349" s="53" t="s">
        <v>1902</v>
      </c>
      <c r="D1349" s="53" t="s">
        <v>1903</v>
      </c>
      <c r="E1349" s="53" t="s">
        <v>220</v>
      </c>
      <c r="F1349" s="53" t="s">
        <v>775</v>
      </c>
      <c r="G1349" s="53" t="s">
        <v>1813</v>
      </c>
      <c r="H1349" s="53" t="s">
        <v>775</v>
      </c>
      <c r="I1349" s="53" t="s">
        <v>1813</v>
      </c>
      <c r="J1349" s="53" t="s">
        <v>1904</v>
      </c>
      <c r="K1349" s="53" t="s">
        <v>1905</v>
      </c>
      <c r="L1349" s="53" t="s">
        <v>1906</v>
      </c>
      <c r="M1349" s="53" t="s">
        <v>1816</v>
      </c>
      <c r="N1349" s="53" t="s">
        <v>1817</v>
      </c>
      <c r="O1349" s="53" t="s">
        <v>1818</v>
      </c>
      <c r="P1349" s="53" t="s">
        <v>1819</v>
      </c>
      <c r="Q1349" s="53" t="s">
        <v>1820</v>
      </c>
      <c r="R1349" s="53" t="s">
        <v>1821</v>
      </c>
      <c r="S1349" s="53" t="s">
        <v>1907</v>
      </c>
      <c r="T1349" s="53" t="s">
        <v>1908</v>
      </c>
      <c r="U1349" s="53" t="s">
        <v>1824</v>
      </c>
      <c r="V1349" s="53" t="s">
        <v>1825</v>
      </c>
      <c r="W1349" s="53" t="s">
        <v>1832</v>
      </c>
      <c r="X1349" s="53" t="s">
        <v>1825</v>
      </c>
      <c r="Y1349" s="53" t="s">
        <v>1827</v>
      </c>
      <c r="Z1349" s="53">
        <v>24445.88</v>
      </c>
      <c r="AA1349" s="53">
        <v>24445.88</v>
      </c>
      <c r="AB1349" s="53">
        <v>0</v>
      </c>
      <c r="AC1349" s="53">
        <v>24445.88</v>
      </c>
      <c r="AD1349" s="53">
        <v>0</v>
      </c>
      <c r="AE1349" s="53">
        <v>0</v>
      </c>
      <c r="AF1349" s="53" t="s">
        <v>1828</v>
      </c>
      <c r="AG1349" s="53" t="s">
        <v>1904</v>
      </c>
      <c r="AH1349" s="53" t="s">
        <v>1905</v>
      </c>
      <c r="AI1349" s="53" t="s">
        <v>1829</v>
      </c>
      <c r="AJ1349" s="53" t="s">
        <v>1824</v>
      </c>
      <c r="AK1349" s="53" t="s">
        <v>496</v>
      </c>
      <c r="AL1349" s="53" t="s">
        <v>1830</v>
      </c>
      <c r="AM1349" s="53" t="s">
        <v>1831</v>
      </c>
      <c r="AN1349" s="53" t="s">
        <v>1766</v>
      </c>
      <c r="AO1349" s="53" t="s">
        <v>483</v>
      </c>
    </row>
    <row r="1350" spans="1:41" x14ac:dyDescent="0.25">
      <c r="A1350" s="53" t="s">
        <v>14</v>
      </c>
      <c r="B1350" s="53" t="s">
        <v>1901</v>
      </c>
      <c r="C1350" s="53" t="s">
        <v>1902</v>
      </c>
      <c r="D1350" s="53" t="s">
        <v>1903</v>
      </c>
      <c r="E1350" s="53" t="s">
        <v>220</v>
      </c>
      <c r="F1350" s="53" t="s">
        <v>775</v>
      </c>
      <c r="G1350" s="53" t="s">
        <v>1813</v>
      </c>
      <c r="H1350" s="53" t="s">
        <v>775</v>
      </c>
      <c r="I1350" s="53" t="s">
        <v>1813</v>
      </c>
      <c r="J1350" s="53" t="s">
        <v>1904</v>
      </c>
      <c r="K1350" s="53" t="s">
        <v>1905</v>
      </c>
      <c r="L1350" s="53" t="s">
        <v>1906</v>
      </c>
      <c r="M1350" s="53" t="s">
        <v>1816</v>
      </c>
      <c r="N1350" s="53" t="s">
        <v>1817</v>
      </c>
      <c r="O1350" s="53" t="s">
        <v>1818</v>
      </c>
      <c r="P1350" s="53" t="s">
        <v>1819</v>
      </c>
      <c r="Q1350" s="53" t="s">
        <v>1820</v>
      </c>
      <c r="R1350" s="53" t="s">
        <v>1821</v>
      </c>
      <c r="S1350" s="53" t="s">
        <v>1907</v>
      </c>
      <c r="T1350" s="53" t="s">
        <v>1908</v>
      </c>
      <c r="U1350" s="53" t="s">
        <v>1824</v>
      </c>
      <c r="V1350" s="53" t="s">
        <v>1825</v>
      </c>
      <c r="W1350" s="53" t="s">
        <v>1838</v>
      </c>
      <c r="X1350" s="53" t="s">
        <v>1825</v>
      </c>
      <c r="Y1350" s="53" t="s">
        <v>1827</v>
      </c>
      <c r="Z1350" s="53">
        <v>3185.69</v>
      </c>
      <c r="AA1350" s="53">
        <v>3185.69</v>
      </c>
      <c r="AB1350" s="53">
        <v>0</v>
      </c>
      <c r="AC1350" s="53">
        <v>3185.69</v>
      </c>
      <c r="AD1350" s="53">
        <v>0</v>
      </c>
      <c r="AE1350" s="53">
        <v>0</v>
      </c>
      <c r="AF1350" s="53" t="s">
        <v>1828</v>
      </c>
      <c r="AG1350" s="53" t="s">
        <v>1904</v>
      </c>
      <c r="AH1350" s="53" t="s">
        <v>1905</v>
      </c>
      <c r="AI1350" s="53" t="s">
        <v>1829</v>
      </c>
      <c r="AJ1350" s="53" t="s">
        <v>1824</v>
      </c>
      <c r="AK1350" s="53" t="s">
        <v>496</v>
      </c>
      <c r="AL1350" s="53" t="s">
        <v>1830</v>
      </c>
      <c r="AM1350" s="53" t="s">
        <v>1831</v>
      </c>
      <c r="AN1350" s="53" t="s">
        <v>1766</v>
      </c>
      <c r="AO1350" s="53" t="s">
        <v>483</v>
      </c>
    </row>
    <row r="1351" spans="1:41" x14ac:dyDescent="0.25">
      <c r="A1351" s="53" t="s">
        <v>14</v>
      </c>
      <c r="B1351" s="53" t="s">
        <v>1909</v>
      </c>
      <c r="C1351" s="53" t="s">
        <v>1910</v>
      </c>
      <c r="D1351" s="53" t="s">
        <v>1903</v>
      </c>
      <c r="E1351" s="53" t="s">
        <v>220</v>
      </c>
      <c r="F1351" s="53" t="s">
        <v>775</v>
      </c>
      <c r="G1351" s="53" t="s">
        <v>1813</v>
      </c>
      <c r="H1351" s="53" t="s">
        <v>775</v>
      </c>
      <c r="I1351" s="53" t="s">
        <v>1813</v>
      </c>
      <c r="J1351" s="53" t="s">
        <v>1904</v>
      </c>
      <c r="K1351" s="53" t="s">
        <v>1905</v>
      </c>
      <c r="L1351" s="53" t="s">
        <v>1911</v>
      </c>
      <c r="M1351" s="53" t="s">
        <v>1816</v>
      </c>
      <c r="N1351" s="53" t="s">
        <v>1817</v>
      </c>
      <c r="O1351" s="53" t="s">
        <v>1818</v>
      </c>
      <c r="P1351" s="53" t="s">
        <v>1819</v>
      </c>
      <c r="Q1351" s="53" t="s">
        <v>1820</v>
      </c>
      <c r="R1351" s="53" t="s">
        <v>1821</v>
      </c>
      <c r="S1351" s="53" t="s">
        <v>1912</v>
      </c>
      <c r="T1351" s="53" t="s">
        <v>1913</v>
      </c>
      <c r="U1351" s="53" t="s">
        <v>1824</v>
      </c>
      <c r="V1351" s="53" t="s">
        <v>1825</v>
      </c>
      <c r="W1351" s="53" t="s">
        <v>1856</v>
      </c>
      <c r="X1351" s="53" t="s">
        <v>1857</v>
      </c>
      <c r="Y1351" s="53" t="s">
        <v>1827</v>
      </c>
      <c r="Z1351" s="53">
        <v>7000</v>
      </c>
      <c r="AA1351" s="53">
        <v>7000</v>
      </c>
      <c r="AB1351" s="53">
        <v>0</v>
      </c>
      <c r="AC1351" s="53">
        <v>7000</v>
      </c>
      <c r="AD1351" s="53">
        <v>0</v>
      </c>
      <c r="AE1351" s="53">
        <v>0</v>
      </c>
      <c r="AF1351" s="53" t="s">
        <v>1828</v>
      </c>
      <c r="AG1351" s="53" t="s">
        <v>1904</v>
      </c>
      <c r="AH1351" s="53" t="s">
        <v>1905</v>
      </c>
      <c r="AI1351" s="53" t="s">
        <v>1829</v>
      </c>
      <c r="AJ1351" s="53" t="s">
        <v>1824</v>
      </c>
      <c r="AK1351" s="53" t="s">
        <v>496</v>
      </c>
      <c r="AL1351" s="53" t="s">
        <v>1830</v>
      </c>
      <c r="AM1351" s="53" t="s">
        <v>1831</v>
      </c>
      <c r="AN1351" s="53" t="s">
        <v>1766</v>
      </c>
      <c r="AO1351" s="53" t="s">
        <v>483</v>
      </c>
    </row>
    <row r="1352" spans="1:41" x14ac:dyDescent="0.25">
      <c r="A1352" s="53" t="s">
        <v>14</v>
      </c>
      <c r="B1352" s="53" t="s">
        <v>1914</v>
      </c>
      <c r="C1352" s="53" t="s">
        <v>1915</v>
      </c>
      <c r="D1352" s="53" t="s">
        <v>1903</v>
      </c>
      <c r="E1352" s="53" t="s">
        <v>220</v>
      </c>
      <c r="F1352" s="53" t="s">
        <v>775</v>
      </c>
      <c r="G1352" s="53" t="s">
        <v>1813</v>
      </c>
      <c r="H1352" s="53" t="s">
        <v>775</v>
      </c>
      <c r="I1352" s="53" t="s">
        <v>1813</v>
      </c>
      <c r="J1352" s="53" t="s">
        <v>1904</v>
      </c>
      <c r="K1352" s="53" t="s">
        <v>1905</v>
      </c>
      <c r="L1352" s="53" t="s">
        <v>1916</v>
      </c>
      <c r="M1352" s="53" t="s">
        <v>1816</v>
      </c>
      <c r="N1352" s="53" t="s">
        <v>1817</v>
      </c>
      <c r="O1352" s="53" t="s">
        <v>1818</v>
      </c>
      <c r="P1352" s="53" t="s">
        <v>1819</v>
      </c>
      <c r="Q1352" s="53" t="s">
        <v>1820</v>
      </c>
      <c r="R1352" s="53" t="s">
        <v>1821</v>
      </c>
      <c r="S1352" s="53" t="s">
        <v>1917</v>
      </c>
      <c r="T1352" s="53" t="s">
        <v>1918</v>
      </c>
      <c r="U1352" s="53" t="s">
        <v>1824</v>
      </c>
      <c r="V1352" s="53" t="s">
        <v>1825</v>
      </c>
      <c r="W1352" s="53" t="s">
        <v>1826</v>
      </c>
      <c r="X1352" s="53" t="s">
        <v>1825</v>
      </c>
      <c r="Y1352" s="53" t="s">
        <v>1827</v>
      </c>
      <c r="Z1352" s="53">
        <v>95.93</v>
      </c>
      <c r="AA1352" s="53">
        <v>95.93</v>
      </c>
      <c r="AB1352" s="53">
        <v>0</v>
      </c>
      <c r="AC1352" s="53">
        <v>95.93</v>
      </c>
      <c r="AD1352" s="53">
        <v>0</v>
      </c>
      <c r="AE1352" s="53">
        <v>0</v>
      </c>
      <c r="AF1352" s="53" t="s">
        <v>1828</v>
      </c>
      <c r="AG1352" s="53" t="s">
        <v>1904</v>
      </c>
      <c r="AH1352" s="53" t="s">
        <v>1905</v>
      </c>
      <c r="AI1352" s="53" t="s">
        <v>1829</v>
      </c>
      <c r="AJ1352" s="53" t="s">
        <v>1824</v>
      </c>
      <c r="AK1352" s="53" t="s">
        <v>496</v>
      </c>
      <c r="AL1352" s="53" t="s">
        <v>1830</v>
      </c>
      <c r="AM1352" s="53" t="s">
        <v>1831</v>
      </c>
      <c r="AN1352" s="53" t="s">
        <v>220</v>
      </c>
      <c r="AO1352" s="53" t="s">
        <v>483</v>
      </c>
    </row>
    <row r="1353" spans="1:41" x14ac:dyDescent="0.25">
      <c r="A1353" s="53" t="s">
        <v>14</v>
      </c>
      <c r="B1353" s="53" t="s">
        <v>1914</v>
      </c>
      <c r="C1353" s="53" t="s">
        <v>1915</v>
      </c>
      <c r="D1353" s="53" t="s">
        <v>1903</v>
      </c>
      <c r="E1353" s="53" t="s">
        <v>220</v>
      </c>
      <c r="F1353" s="53" t="s">
        <v>775</v>
      </c>
      <c r="G1353" s="53" t="s">
        <v>1813</v>
      </c>
      <c r="H1353" s="53" t="s">
        <v>775</v>
      </c>
      <c r="I1353" s="53" t="s">
        <v>1813</v>
      </c>
      <c r="J1353" s="53" t="s">
        <v>1904</v>
      </c>
      <c r="K1353" s="53" t="s">
        <v>1905</v>
      </c>
      <c r="L1353" s="53" t="s">
        <v>1916</v>
      </c>
      <c r="M1353" s="53" t="s">
        <v>1816</v>
      </c>
      <c r="N1353" s="53" t="s">
        <v>1817</v>
      </c>
      <c r="O1353" s="53" t="s">
        <v>1818</v>
      </c>
      <c r="P1353" s="53" t="s">
        <v>1819</v>
      </c>
      <c r="Q1353" s="53" t="s">
        <v>1820</v>
      </c>
      <c r="R1353" s="53" t="s">
        <v>1821</v>
      </c>
      <c r="S1353" s="53" t="s">
        <v>1917</v>
      </c>
      <c r="T1353" s="53" t="s">
        <v>1918</v>
      </c>
      <c r="U1353" s="53" t="s">
        <v>1824</v>
      </c>
      <c r="V1353" s="53" t="s">
        <v>1825</v>
      </c>
      <c r="W1353" s="53" t="s">
        <v>1832</v>
      </c>
      <c r="X1353" s="53" t="s">
        <v>1825</v>
      </c>
      <c r="Y1353" s="53" t="s">
        <v>1827</v>
      </c>
      <c r="Z1353" s="53">
        <v>819.21</v>
      </c>
      <c r="AA1353" s="53">
        <v>819.21</v>
      </c>
      <c r="AB1353" s="53">
        <v>0</v>
      </c>
      <c r="AC1353" s="53">
        <v>819.21</v>
      </c>
      <c r="AD1353" s="53">
        <v>0</v>
      </c>
      <c r="AE1353" s="53">
        <v>0</v>
      </c>
      <c r="AF1353" s="53" t="s">
        <v>1828</v>
      </c>
      <c r="AG1353" s="53" t="s">
        <v>1904</v>
      </c>
      <c r="AH1353" s="53" t="s">
        <v>1905</v>
      </c>
      <c r="AI1353" s="53" t="s">
        <v>1829</v>
      </c>
      <c r="AJ1353" s="53" t="s">
        <v>1824</v>
      </c>
      <c r="AK1353" s="53" t="s">
        <v>496</v>
      </c>
      <c r="AL1353" s="53" t="s">
        <v>1830</v>
      </c>
      <c r="AM1353" s="53" t="s">
        <v>1831</v>
      </c>
      <c r="AN1353" s="53" t="s">
        <v>220</v>
      </c>
      <c r="AO1353" s="53" t="s">
        <v>483</v>
      </c>
    </row>
    <row r="1354" spans="1:41" x14ac:dyDescent="0.25">
      <c r="A1354" s="53" t="s">
        <v>14</v>
      </c>
      <c r="B1354" s="53" t="s">
        <v>1914</v>
      </c>
      <c r="C1354" s="53" t="s">
        <v>1915</v>
      </c>
      <c r="D1354" s="53" t="s">
        <v>1903</v>
      </c>
      <c r="E1354" s="53" t="s">
        <v>220</v>
      </c>
      <c r="F1354" s="53" t="s">
        <v>775</v>
      </c>
      <c r="G1354" s="53" t="s">
        <v>1813</v>
      </c>
      <c r="H1354" s="53" t="s">
        <v>775</v>
      </c>
      <c r="I1354" s="53" t="s">
        <v>1813</v>
      </c>
      <c r="J1354" s="53" t="s">
        <v>1904</v>
      </c>
      <c r="K1354" s="53" t="s">
        <v>1905</v>
      </c>
      <c r="L1354" s="53" t="s">
        <v>1916</v>
      </c>
      <c r="M1354" s="53" t="s">
        <v>1816</v>
      </c>
      <c r="N1354" s="53" t="s">
        <v>1817</v>
      </c>
      <c r="O1354" s="53" t="s">
        <v>1818</v>
      </c>
      <c r="P1354" s="53" t="s">
        <v>1819</v>
      </c>
      <c r="Q1354" s="53" t="s">
        <v>1820</v>
      </c>
      <c r="R1354" s="53" t="s">
        <v>1821</v>
      </c>
      <c r="S1354" s="53" t="s">
        <v>1917</v>
      </c>
      <c r="T1354" s="53" t="s">
        <v>1918</v>
      </c>
      <c r="U1354" s="53" t="s">
        <v>1824</v>
      </c>
      <c r="V1354" s="53" t="s">
        <v>1825</v>
      </c>
      <c r="W1354" s="53" t="s">
        <v>1833</v>
      </c>
      <c r="X1354" s="53" t="s">
        <v>1835</v>
      </c>
      <c r="Y1354" s="53" t="s">
        <v>1827</v>
      </c>
      <c r="Z1354" s="53">
        <v>2.23</v>
      </c>
      <c r="AA1354" s="53">
        <v>0.15</v>
      </c>
      <c r="AB1354" s="53">
        <v>2.08</v>
      </c>
      <c r="AC1354" s="53">
        <v>0.15</v>
      </c>
      <c r="AD1354" s="53">
        <v>0</v>
      </c>
      <c r="AE1354" s="53">
        <v>0</v>
      </c>
      <c r="AF1354" s="53" t="s">
        <v>1828</v>
      </c>
      <c r="AG1354" s="53" t="s">
        <v>1904</v>
      </c>
      <c r="AH1354" s="53" t="s">
        <v>1905</v>
      </c>
      <c r="AI1354" s="53" t="s">
        <v>1829</v>
      </c>
      <c r="AJ1354" s="53" t="s">
        <v>1824</v>
      </c>
      <c r="AK1354" s="53" t="s">
        <v>496</v>
      </c>
      <c r="AL1354" s="53" t="s">
        <v>1830</v>
      </c>
      <c r="AM1354" s="53" t="s">
        <v>1831</v>
      </c>
      <c r="AN1354" s="53" t="s">
        <v>220</v>
      </c>
      <c r="AO1354" s="53" t="s">
        <v>483</v>
      </c>
    </row>
    <row r="1355" spans="1:41" x14ac:dyDescent="0.25">
      <c r="A1355" s="53" t="s">
        <v>14</v>
      </c>
      <c r="B1355" s="53" t="s">
        <v>1914</v>
      </c>
      <c r="C1355" s="53" t="s">
        <v>1915</v>
      </c>
      <c r="D1355" s="53" t="s">
        <v>1903</v>
      </c>
      <c r="E1355" s="53" t="s">
        <v>220</v>
      </c>
      <c r="F1355" s="53" t="s">
        <v>775</v>
      </c>
      <c r="G1355" s="53" t="s">
        <v>1813</v>
      </c>
      <c r="H1355" s="53" t="s">
        <v>775</v>
      </c>
      <c r="I1355" s="53" t="s">
        <v>1813</v>
      </c>
      <c r="J1355" s="53" t="s">
        <v>1904</v>
      </c>
      <c r="K1355" s="53" t="s">
        <v>1905</v>
      </c>
      <c r="L1355" s="53" t="s">
        <v>1916</v>
      </c>
      <c r="M1355" s="53" t="s">
        <v>1816</v>
      </c>
      <c r="N1355" s="53" t="s">
        <v>1817</v>
      </c>
      <c r="O1355" s="53" t="s">
        <v>1818</v>
      </c>
      <c r="P1355" s="53" t="s">
        <v>1819</v>
      </c>
      <c r="Q1355" s="53" t="s">
        <v>1820</v>
      </c>
      <c r="R1355" s="53" t="s">
        <v>1821</v>
      </c>
      <c r="S1355" s="53" t="s">
        <v>1917</v>
      </c>
      <c r="T1355" s="53" t="s">
        <v>1918</v>
      </c>
      <c r="U1355" s="53" t="s">
        <v>1824</v>
      </c>
      <c r="V1355" s="53" t="s">
        <v>1825</v>
      </c>
      <c r="W1355" s="53" t="s">
        <v>1838</v>
      </c>
      <c r="X1355" s="53" t="s">
        <v>1825</v>
      </c>
      <c r="Y1355" s="53" t="s">
        <v>1827</v>
      </c>
      <c r="Z1355" s="53">
        <v>35.979999999999997</v>
      </c>
      <c r="AA1355" s="53">
        <v>35.979999999999997</v>
      </c>
      <c r="AB1355" s="53">
        <v>0</v>
      </c>
      <c r="AC1355" s="53">
        <v>35.979999999999997</v>
      </c>
      <c r="AD1355" s="53">
        <v>0</v>
      </c>
      <c r="AE1355" s="53">
        <v>0</v>
      </c>
      <c r="AF1355" s="53" t="s">
        <v>1828</v>
      </c>
      <c r="AG1355" s="53" t="s">
        <v>1904</v>
      </c>
      <c r="AH1355" s="53" t="s">
        <v>1905</v>
      </c>
      <c r="AI1355" s="53" t="s">
        <v>1829</v>
      </c>
      <c r="AJ1355" s="53" t="s">
        <v>1824</v>
      </c>
      <c r="AK1355" s="53" t="s">
        <v>496</v>
      </c>
      <c r="AL1355" s="53" t="s">
        <v>1830</v>
      </c>
      <c r="AM1355" s="53" t="s">
        <v>1831</v>
      </c>
      <c r="AN1355" s="53" t="s">
        <v>220</v>
      </c>
      <c r="AO1355" s="53" t="s">
        <v>483</v>
      </c>
    </row>
    <row r="1356" spans="1:41" x14ac:dyDescent="0.25">
      <c r="A1356" s="53" t="s">
        <v>14</v>
      </c>
      <c r="B1356" s="53" t="s">
        <v>2045</v>
      </c>
      <c r="C1356" s="53" t="s">
        <v>2046</v>
      </c>
      <c r="D1356" s="53" t="s">
        <v>1903</v>
      </c>
      <c r="E1356" s="53" t="s">
        <v>220</v>
      </c>
      <c r="F1356" s="53" t="s">
        <v>775</v>
      </c>
      <c r="G1356" s="53" t="s">
        <v>1813</v>
      </c>
      <c r="H1356" s="53" t="s">
        <v>775</v>
      </c>
      <c r="I1356" s="53" t="s">
        <v>1813</v>
      </c>
      <c r="J1356" s="53" t="s">
        <v>1904</v>
      </c>
      <c r="K1356" s="53" t="s">
        <v>1905</v>
      </c>
      <c r="L1356" s="53" t="s">
        <v>2047</v>
      </c>
      <c r="M1356" s="53" t="s">
        <v>1816</v>
      </c>
      <c r="N1356" s="53" t="s">
        <v>1817</v>
      </c>
      <c r="O1356" s="53" t="s">
        <v>1818</v>
      </c>
      <c r="P1356" s="53" t="s">
        <v>1819</v>
      </c>
      <c r="Q1356" s="53" t="s">
        <v>1820</v>
      </c>
      <c r="R1356" s="53" t="s">
        <v>1821</v>
      </c>
      <c r="S1356" s="53" t="s">
        <v>2048</v>
      </c>
      <c r="T1356" s="53" t="s">
        <v>2049</v>
      </c>
      <c r="U1356" s="53" t="s">
        <v>1824</v>
      </c>
      <c r="V1356" s="53" t="s">
        <v>1825</v>
      </c>
      <c r="W1356" s="53" t="s">
        <v>1856</v>
      </c>
      <c r="X1356" s="53" t="s">
        <v>1857</v>
      </c>
      <c r="Y1356" s="53" t="s">
        <v>1827</v>
      </c>
      <c r="Z1356" s="53">
        <v>3000</v>
      </c>
      <c r="AA1356" s="53">
        <v>3000</v>
      </c>
      <c r="AB1356" s="53">
        <v>0</v>
      </c>
      <c r="AC1356" s="53">
        <v>3000</v>
      </c>
      <c r="AD1356" s="53">
        <v>0</v>
      </c>
      <c r="AE1356" s="53">
        <v>0</v>
      </c>
      <c r="AF1356" s="53" t="s">
        <v>1828</v>
      </c>
      <c r="AG1356" s="53" t="s">
        <v>1904</v>
      </c>
      <c r="AH1356" s="53" t="s">
        <v>1905</v>
      </c>
      <c r="AI1356" s="53" t="s">
        <v>1829</v>
      </c>
      <c r="AJ1356" s="53" t="s">
        <v>1824</v>
      </c>
      <c r="AK1356" s="53" t="s">
        <v>496</v>
      </c>
      <c r="AL1356" s="53" t="s">
        <v>1830</v>
      </c>
      <c r="AM1356" s="53" t="s">
        <v>1831</v>
      </c>
      <c r="AN1356" s="53" t="s">
        <v>220</v>
      </c>
      <c r="AO1356" s="53" t="s">
        <v>483</v>
      </c>
    </row>
    <row r="1357" spans="1:41" x14ac:dyDescent="0.25">
      <c r="A1357" s="53" t="s">
        <v>14</v>
      </c>
      <c r="B1357" s="53" t="s">
        <v>1919</v>
      </c>
      <c r="C1357" s="53" t="s">
        <v>1920</v>
      </c>
      <c r="D1357" s="53" t="s">
        <v>1903</v>
      </c>
      <c r="E1357" s="53" t="s">
        <v>220</v>
      </c>
      <c r="F1357" s="53" t="s">
        <v>775</v>
      </c>
      <c r="G1357" s="53" t="s">
        <v>1813</v>
      </c>
      <c r="H1357" s="53" t="s">
        <v>775</v>
      </c>
      <c r="I1357" s="53" t="s">
        <v>1813</v>
      </c>
      <c r="J1357" s="53" t="s">
        <v>1904</v>
      </c>
      <c r="K1357" s="53" t="s">
        <v>1905</v>
      </c>
      <c r="L1357" s="53" t="s">
        <v>1921</v>
      </c>
      <c r="M1357" s="53" t="s">
        <v>1816</v>
      </c>
      <c r="N1357" s="53" t="s">
        <v>1817</v>
      </c>
      <c r="O1357" s="53" t="s">
        <v>1818</v>
      </c>
      <c r="P1357" s="53" t="s">
        <v>1819</v>
      </c>
      <c r="Q1357" s="53" t="s">
        <v>1820</v>
      </c>
      <c r="R1357" s="53" t="s">
        <v>1821</v>
      </c>
      <c r="S1357" s="53" t="s">
        <v>1922</v>
      </c>
      <c r="T1357" s="53" t="s">
        <v>1923</v>
      </c>
      <c r="U1357" s="53" t="s">
        <v>1824</v>
      </c>
      <c r="V1357" s="53" t="s">
        <v>1825</v>
      </c>
      <c r="W1357" s="53" t="s">
        <v>1856</v>
      </c>
      <c r="X1357" s="53" t="s">
        <v>1857</v>
      </c>
      <c r="Y1357" s="53" t="s">
        <v>1827</v>
      </c>
      <c r="Z1357" s="53">
        <v>2053.84</v>
      </c>
      <c r="AA1357" s="53">
        <v>983.47</v>
      </c>
      <c r="AB1357" s="53">
        <v>1070.3699999999999</v>
      </c>
      <c r="AC1357" s="53">
        <v>983.47</v>
      </c>
      <c r="AD1357" s="53">
        <v>0</v>
      </c>
      <c r="AE1357" s="53">
        <v>0</v>
      </c>
      <c r="AF1357" s="53" t="s">
        <v>1828</v>
      </c>
      <c r="AG1357" s="53" t="s">
        <v>1904</v>
      </c>
      <c r="AH1357" s="53" t="s">
        <v>1905</v>
      </c>
      <c r="AI1357" s="53" t="s">
        <v>1829</v>
      </c>
      <c r="AJ1357" s="53" t="s">
        <v>1824</v>
      </c>
      <c r="AK1357" s="53" t="s">
        <v>496</v>
      </c>
      <c r="AL1357" s="53" t="s">
        <v>1830</v>
      </c>
      <c r="AM1357" s="53" t="s">
        <v>1831</v>
      </c>
      <c r="AN1357" s="53" t="s">
        <v>220</v>
      </c>
      <c r="AO1357" s="53" t="s">
        <v>483</v>
      </c>
    </row>
    <row r="1358" spans="1:41" x14ac:dyDescent="0.25">
      <c r="A1358" s="53" t="s">
        <v>14</v>
      </c>
      <c r="B1358" s="53" t="s">
        <v>1984</v>
      </c>
      <c r="C1358" s="53" t="s">
        <v>1985</v>
      </c>
      <c r="D1358" s="53" t="s">
        <v>1903</v>
      </c>
      <c r="E1358" s="53" t="s">
        <v>220</v>
      </c>
      <c r="F1358" s="53" t="s">
        <v>775</v>
      </c>
      <c r="G1358" s="53" t="s">
        <v>1813</v>
      </c>
      <c r="H1358" s="53" t="s">
        <v>775</v>
      </c>
      <c r="I1358" s="53" t="s">
        <v>1813</v>
      </c>
      <c r="J1358" s="53" t="s">
        <v>1904</v>
      </c>
      <c r="K1358" s="53" t="s">
        <v>1905</v>
      </c>
      <c r="L1358" s="53" t="s">
        <v>1926</v>
      </c>
      <c r="M1358" s="53" t="s">
        <v>1816</v>
      </c>
      <c r="N1358" s="53" t="s">
        <v>1817</v>
      </c>
      <c r="O1358" s="53" t="s">
        <v>1818</v>
      </c>
      <c r="P1358" s="53" t="s">
        <v>1819</v>
      </c>
      <c r="Q1358" s="53" t="s">
        <v>1820</v>
      </c>
      <c r="R1358" s="53" t="s">
        <v>1821</v>
      </c>
      <c r="S1358" s="53" t="s">
        <v>1986</v>
      </c>
      <c r="T1358" s="53" t="s">
        <v>1987</v>
      </c>
      <c r="U1358" s="53" t="s">
        <v>1824</v>
      </c>
      <c r="V1358" s="53" t="s">
        <v>1825</v>
      </c>
      <c r="W1358" s="53" t="s">
        <v>1826</v>
      </c>
      <c r="X1358" s="53" t="s">
        <v>1825</v>
      </c>
      <c r="Y1358" s="53" t="s">
        <v>1827</v>
      </c>
      <c r="Z1358" s="53">
        <v>10.23</v>
      </c>
      <c r="AA1358" s="53">
        <v>10.23</v>
      </c>
      <c r="AB1358" s="53">
        <v>0</v>
      </c>
      <c r="AC1358" s="53">
        <v>10.23</v>
      </c>
      <c r="AD1358" s="53">
        <v>0</v>
      </c>
      <c r="AE1358" s="53">
        <v>0</v>
      </c>
      <c r="AF1358" s="53" t="s">
        <v>1828</v>
      </c>
      <c r="AG1358" s="53" t="s">
        <v>1904</v>
      </c>
      <c r="AH1358" s="53" t="s">
        <v>1905</v>
      </c>
      <c r="AI1358" s="53" t="s">
        <v>1829</v>
      </c>
      <c r="AJ1358" s="53" t="s">
        <v>1824</v>
      </c>
      <c r="AK1358" s="53" t="s">
        <v>496</v>
      </c>
      <c r="AL1358" s="53" t="s">
        <v>1830</v>
      </c>
      <c r="AM1358" s="53" t="s">
        <v>1831</v>
      </c>
      <c r="AN1358" s="53" t="s">
        <v>220</v>
      </c>
      <c r="AO1358" s="53" t="s">
        <v>483</v>
      </c>
    </row>
    <row r="1359" spans="1:41" x14ac:dyDescent="0.25">
      <c r="A1359" s="53" t="s">
        <v>14</v>
      </c>
      <c r="B1359" s="53" t="s">
        <v>1984</v>
      </c>
      <c r="C1359" s="53" t="s">
        <v>1985</v>
      </c>
      <c r="D1359" s="53" t="s">
        <v>1903</v>
      </c>
      <c r="E1359" s="53" t="s">
        <v>220</v>
      </c>
      <c r="F1359" s="53" t="s">
        <v>775</v>
      </c>
      <c r="G1359" s="53" t="s">
        <v>1813</v>
      </c>
      <c r="H1359" s="53" t="s">
        <v>775</v>
      </c>
      <c r="I1359" s="53" t="s">
        <v>1813</v>
      </c>
      <c r="J1359" s="53" t="s">
        <v>1904</v>
      </c>
      <c r="K1359" s="53" t="s">
        <v>1905</v>
      </c>
      <c r="L1359" s="53" t="s">
        <v>1926</v>
      </c>
      <c r="M1359" s="53" t="s">
        <v>1816</v>
      </c>
      <c r="N1359" s="53" t="s">
        <v>1817</v>
      </c>
      <c r="O1359" s="53" t="s">
        <v>1818</v>
      </c>
      <c r="P1359" s="53" t="s">
        <v>1819</v>
      </c>
      <c r="Q1359" s="53" t="s">
        <v>1820</v>
      </c>
      <c r="R1359" s="53" t="s">
        <v>1821</v>
      </c>
      <c r="S1359" s="53" t="s">
        <v>1986</v>
      </c>
      <c r="T1359" s="53" t="s">
        <v>1987</v>
      </c>
      <c r="U1359" s="53" t="s">
        <v>1824</v>
      </c>
      <c r="V1359" s="53" t="s">
        <v>1825</v>
      </c>
      <c r="W1359" s="53" t="s">
        <v>1832</v>
      </c>
      <c r="X1359" s="53" t="s">
        <v>1825</v>
      </c>
      <c r="Y1359" s="53" t="s">
        <v>1827</v>
      </c>
      <c r="Z1359" s="53">
        <v>16.97</v>
      </c>
      <c r="AA1359" s="53">
        <v>16.97</v>
      </c>
      <c r="AB1359" s="53">
        <v>0</v>
      </c>
      <c r="AC1359" s="53">
        <v>16.97</v>
      </c>
      <c r="AD1359" s="53">
        <v>0</v>
      </c>
      <c r="AE1359" s="53">
        <v>0</v>
      </c>
      <c r="AF1359" s="53" t="s">
        <v>1828</v>
      </c>
      <c r="AG1359" s="53" t="s">
        <v>1904</v>
      </c>
      <c r="AH1359" s="53" t="s">
        <v>1905</v>
      </c>
      <c r="AI1359" s="53" t="s">
        <v>1829</v>
      </c>
      <c r="AJ1359" s="53" t="s">
        <v>1824</v>
      </c>
      <c r="AK1359" s="53" t="s">
        <v>496</v>
      </c>
      <c r="AL1359" s="53" t="s">
        <v>1830</v>
      </c>
      <c r="AM1359" s="53" t="s">
        <v>1831</v>
      </c>
      <c r="AN1359" s="53" t="s">
        <v>220</v>
      </c>
      <c r="AO1359" s="53" t="s">
        <v>483</v>
      </c>
    </row>
    <row r="1360" spans="1:41" x14ac:dyDescent="0.25">
      <c r="A1360" s="53" t="s">
        <v>14</v>
      </c>
      <c r="B1360" s="53" t="s">
        <v>1984</v>
      </c>
      <c r="C1360" s="53" t="s">
        <v>1985</v>
      </c>
      <c r="D1360" s="53" t="s">
        <v>1903</v>
      </c>
      <c r="E1360" s="53" t="s">
        <v>220</v>
      </c>
      <c r="F1360" s="53" t="s">
        <v>775</v>
      </c>
      <c r="G1360" s="53" t="s">
        <v>1813</v>
      </c>
      <c r="H1360" s="53" t="s">
        <v>775</v>
      </c>
      <c r="I1360" s="53" t="s">
        <v>1813</v>
      </c>
      <c r="J1360" s="53" t="s">
        <v>1904</v>
      </c>
      <c r="K1360" s="53" t="s">
        <v>1905</v>
      </c>
      <c r="L1360" s="53" t="s">
        <v>1926</v>
      </c>
      <c r="M1360" s="53" t="s">
        <v>1816</v>
      </c>
      <c r="N1360" s="53" t="s">
        <v>1817</v>
      </c>
      <c r="O1360" s="53" t="s">
        <v>1818</v>
      </c>
      <c r="P1360" s="53" t="s">
        <v>1819</v>
      </c>
      <c r="Q1360" s="53" t="s">
        <v>1820</v>
      </c>
      <c r="R1360" s="53" t="s">
        <v>1821</v>
      </c>
      <c r="S1360" s="53" t="s">
        <v>1986</v>
      </c>
      <c r="T1360" s="53" t="s">
        <v>1987</v>
      </c>
      <c r="U1360" s="53" t="s">
        <v>1824</v>
      </c>
      <c r="V1360" s="53" t="s">
        <v>1825</v>
      </c>
      <c r="W1360" s="53" t="s">
        <v>1838</v>
      </c>
      <c r="X1360" s="53" t="s">
        <v>1825</v>
      </c>
      <c r="Y1360" s="53" t="s">
        <v>1827</v>
      </c>
      <c r="Z1360" s="53">
        <v>3.88</v>
      </c>
      <c r="AA1360" s="53">
        <v>3.88</v>
      </c>
      <c r="AB1360" s="53">
        <v>0</v>
      </c>
      <c r="AC1360" s="53">
        <v>3.88</v>
      </c>
      <c r="AD1360" s="53">
        <v>0</v>
      </c>
      <c r="AE1360" s="53">
        <v>0</v>
      </c>
      <c r="AF1360" s="53" t="s">
        <v>1828</v>
      </c>
      <c r="AG1360" s="53" t="s">
        <v>1904</v>
      </c>
      <c r="AH1360" s="53" t="s">
        <v>1905</v>
      </c>
      <c r="AI1360" s="53" t="s">
        <v>1829</v>
      </c>
      <c r="AJ1360" s="53" t="s">
        <v>1824</v>
      </c>
      <c r="AK1360" s="53" t="s">
        <v>496</v>
      </c>
      <c r="AL1360" s="53" t="s">
        <v>1830</v>
      </c>
      <c r="AM1360" s="53" t="s">
        <v>1831</v>
      </c>
      <c r="AN1360" s="53" t="s">
        <v>220</v>
      </c>
      <c r="AO1360" s="53" t="s">
        <v>483</v>
      </c>
    </row>
    <row r="1361" spans="1:41" x14ac:dyDescent="0.25">
      <c r="A1361" s="53" t="s">
        <v>14</v>
      </c>
      <c r="B1361" s="53" t="s">
        <v>1924</v>
      </c>
      <c r="C1361" s="53" t="s">
        <v>1925</v>
      </c>
      <c r="D1361" s="53" t="s">
        <v>1903</v>
      </c>
      <c r="E1361" s="53" t="s">
        <v>220</v>
      </c>
      <c r="F1361" s="53" t="s">
        <v>775</v>
      </c>
      <c r="G1361" s="53" t="s">
        <v>1813</v>
      </c>
      <c r="H1361" s="53" t="s">
        <v>775</v>
      </c>
      <c r="I1361" s="53" t="s">
        <v>1813</v>
      </c>
      <c r="J1361" s="53" t="s">
        <v>1904</v>
      </c>
      <c r="K1361" s="53" t="s">
        <v>1905</v>
      </c>
      <c r="L1361" s="53" t="s">
        <v>1926</v>
      </c>
      <c r="M1361" s="53" t="s">
        <v>1816</v>
      </c>
      <c r="N1361" s="53" t="s">
        <v>1817</v>
      </c>
      <c r="O1361" s="53" t="s">
        <v>1818</v>
      </c>
      <c r="P1361" s="53" t="s">
        <v>1819</v>
      </c>
      <c r="Q1361" s="53" t="s">
        <v>1820</v>
      </c>
      <c r="R1361" s="53" t="s">
        <v>1821</v>
      </c>
      <c r="S1361" s="53" t="s">
        <v>1927</v>
      </c>
      <c r="T1361" s="53" t="s">
        <v>1928</v>
      </c>
      <c r="U1361" s="53" t="s">
        <v>1824</v>
      </c>
      <c r="V1361" s="53" t="s">
        <v>1825</v>
      </c>
      <c r="W1361" s="53" t="s">
        <v>1856</v>
      </c>
      <c r="X1361" s="53" t="s">
        <v>1857</v>
      </c>
      <c r="Y1361" s="53" t="s">
        <v>1827</v>
      </c>
      <c r="Z1361" s="53">
        <v>1455.78</v>
      </c>
      <c r="AA1361" s="53">
        <v>1455.78</v>
      </c>
      <c r="AB1361" s="53">
        <v>0</v>
      </c>
      <c r="AC1361" s="53">
        <v>1455.78</v>
      </c>
      <c r="AD1361" s="53">
        <v>0</v>
      </c>
      <c r="AE1361" s="53">
        <v>0</v>
      </c>
      <c r="AF1361" s="53" t="s">
        <v>1828</v>
      </c>
      <c r="AG1361" s="53" t="s">
        <v>1904</v>
      </c>
      <c r="AH1361" s="53" t="s">
        <v>1905</v>
      </c>
      <c r="AI1361" s="53" t="s">
        <v>1829</v>
      </c>
      <c r="AJ1361" s="53" t="s">
        <v>1824</v>
      </c>
      <c r="AK1361" s="53" t="s">
        <v>496</v>
      </c>
      <c r="AL1361" s="53" t="s">
        <v>1830</v>
      </c>
      <c r="AM1361" s="53" t="s">
        <v>1831</v>
      </c>
      <c r="AN1361" s="53" t="s">
        <v>220</v>
      </c>
      <c r="AO1361" s="53" t="s">
        <v>483</v>
      </c>
    </row>
    <row r="1362" spans="1:41" x14ac:dyDescent="0.25">
      <c r="A1362" s="53" t="s">
        <v>14</v>
      </c>
      <c r="B1362" s="53" t="s">
        <v>1972</v>
      </c>
      <c r="C1362" s="53" t="s">
        <v>1973</v>
      </c>
      <c r="D1362" s="53" t="s">
        <v>1889</v>
      </c>
      <c r="E1362" s="53" t="s">
        <v>1890</v>
      </c>
      <c r="F1362" s="53" t="s">
        <v>775</v>
      </c>
      <c r="G1362" s="53" t="s">
        <v>1813</v>
      </c>
      <c r="H1362" s="53" t="s">
        <v>775</v>
      </c>
      <c r="I1362" s="53" t="s">
        <v>1813</v>
      </c>
      <c r="J1362" s="53" t="s">
        <v>1891</v>
      </c>
      <c r="K1362" s="53" t="s">
        <v>1988</v>
      </c>
      <c r="L1362" s="53" t="s">
        <v>1974</v>
      </c>
      <c r="M1362" s="53" t="s">
        <v>1816</v>
      </c>
      <c r="N1362" s="53" t="s">
        <v>1817</v>
      </c>
      <c r="O1362" s="53" t="s">
        <v>1818</v>
      </c>
      <c r="P1362" s="53" t="s">
        <v>1819</v>
      </c>
      <c r="Q1362" s="53" t="s">
        <v>1820</v>
      </c>
      <c r="R1362" s="53" t="s">
        <v>1821</v>
      </c>
      <c r="S1362" s="53" t="s">
        <v>1975</v>
      </c>
      <c r="T1362" s="53" t="s">
        <v>1976</v>
      </c>
      <c r="U1362" s="53" t="s">
        <v>1824</v>
      </c>
      <c r="V1362" s="53" t="s">
        <v>1825</v>
      </c>
      <c r="W1362" s="53" t="s">
        <v>1832</v>
      </c>
      <c r="X1362" s="53" t="s">
        <v>1825</v>
      </c>
      <c r="Y1362" s="53" t="s">
        <v>1827</v>
      </c>
      <c r="Z1362" s="53">
        <v>6594.52</v>
      </c>
      <c r="AA1362" s="53">
        <v>6594.52</v>
      </c>
      <c r="AB1362" s="53">
        <v>0</v>
      </c>
      <c r="AC1362" s="53">
        <v>6594.52</v>
      </c>
      <c r="AD1362" s="53">
        <v>0</v>
      </c>
      <c r="AE1362" s="53">
        <v>0</v>
      </c>
      <c r="AF1362" s="53" t="s">
        <v>1828</v>
      </c>
      <c r="AG1362" s="53" t="s">
        <v>1891</v>
      </c>
      <c r="AH1362" s="53" t="s">
        <v>1892</v>
      </c>
      <c r="AI1362" s="53" t="s">
        <v>1829</v>
      </c>
      <c r="AJ1362" s="53" t="s">
        <v>1824</v>
      </c>
      <c r="AK1362" s="53" t="s">
        <v>496</v>
      </c>
      <c r="AL1362" s="53" t="s">
        <v>1830</v>
      </c>
      <c r="AM1362" s="53" t="s">
        <v>1831</v>
      </c>
      <c r="AN1362" s="53" t="s">
        <v>1769</v>
      </c>
      <c r="AO1362" s="53" t="s">
        <v>641</v>
      </c>
    </row>
    <row r="1363" spans="1:41" x14ac:dyDescent="0.25">
      <c r="A1363" s="53" t="s">
        <v>14</v>
      </c>
      <c r="B1363" s="53" t="s">
        <v>1972</v>
      </c>
      <c r="C1363" s="53" t="s">
        <v>1973</v>
      </c>
      <c r="D1363" s="53" t="s">
        <v>1889</v>
      </c>
      <c r="E1363" s="53" t="s">
        <v>1890</v>
      </c>
      <c r="F1363" s="53" t="s">
        <v>775</v>
      </c>
      <c r="G1363" s="53" t="s">
        <v>1813</v>
      </c>
      <c r="H1363" s="53" t="s">
        <v>775</v>
      </c>
      <c r="I1363" s="53" t="s">
        <v>1813</v>
      </c>
      <c r="J1363" s="53" t="s">
        <v>1891</v>
      </c>
      <c r="K1363" s="53" t="s">
        <v>1988</v>
      </c>
      <c r="L1363" s="53" t="s">
        <v>1974</v>
      </c>
      <c r="M1363" s="53" t="s">
        <v>1816</v>
      </c>
      <c r="N1363" s="53" t="s">
        <v>1817</v>
      </c>
      <c r="O1363" s="53" t="s">
        <v>1818</v>
      </c>
      <c r="P1363" s="53" t="s">
        <v>1819</v>
      </c>
      <c r="Q1363" s="53" t="s">
        <v>1820</v>
      </c>
      <c r="R1363" s="53" t="s">
        <v>1821</v>
      </c>
      <c r="S1363" s="53" t="s">
        <v>1975</v>
      </c>
      <c r="T1363" s="53" t="s">
        <v>1976</v>
      </c>
      <c r="U1363" s="53" t="s">
        <v>1824</v>
      </c>
      <c r="V1363" s="53" t="s">
        <v>1825</v>
      </c>
      <c r="W1363" s="53" t="s">
        <v>1833</v>
      </c>
      <c r="X1363" s="53" t="s">
        <v>1835</v>
      </c>
      <c r="Y1363" s="53" t="s">
        <v>1827</v>
      </c>
      <c r="Z1363" s="53">
        <v>5.48</v>
      </c>
      <c r="AA1363" s="53">
        <v>5.48</v>
      </c>
      <c r="AB1363" s="53">
        <v>0</v>
      </c>
      <c r="AC1363" s="53">
        <v>5.48</v>
      </c>
      <c r="AD1363" s="53">
        <v>0</v>
      </c>
      <c r="AE1363" s="53">
        <v>0</v>
      </c>
      <c r="AF1363" s="53" t="s">
        <v>1828</v>
      </c>
      <c r="AG1363" s="53" t="s">
        <v>1891</v>
      </c>
      <c r="AH1363" s="53" t="s">
        <v>1892</v>
      </c>
      <c r="AI1363" s="53" t="s">
        <v>1829</v>
      </c>
      <c r="AJ1363" s="53" t="s">
        <v>1824</v>
      </c>
      <c r="AK1363" s="53" t="s">
        <v>496</v>
      </c>
      <c r="AL1363" s="53" t="s">
        <v>1830</v>
      </c>
      <c r="AM1363" s="53" t="s">
        <v>1831</v>
      </c>
      <c r="AN1363" s="53" t="s">
        <v>1769</v>
      </c>
      <c r="AO1363" s="53" t="s">
        <v>641</v>
      </c>
    </row>
    <row r="1364" spans="1:41" x14ac:dyDescent="0.25">
      <c r="A1364" s="53" t="s">
        <v>14</v>
      </c>
      <c r="B1364" s="53" t="s">
        <v>2016</v>
      </c>
      <c r="C1364" s="53" t="s">
        <v>2017</v>
      </c>
      <c r="D1364" s="53" t="s">
        <v>1991</v>
      </c>
      <c r="E1364" s="53" t="s">
        <v>1992</v>
      </c>
      <c r="F1364" s="53" t="s">
        <v>775</v>
      </c>
      <c r="G1364" s="53" t="s">
        <v>1813</v>
      </c>
      <c r="H1364" s="53" t="s">
        <v>775</v>
      </c>
      <c r="I1364" s="53" t="s">
        <v>1813</v>
      </c>
      <c r="J1364" s="53" t="s">
        <v>1891</v>
      </c>
      <c r="K1364" s="53" t="s">
        <v>1892</v>
      </c>
      <c r="L1364" s="53" t="s">
        <v>2018</v>
      </c>
      <c r="M1364" s="53" t="s">
        <v>1816</v>
      </c>
      <c r="N1364" s="53" t="s">
        <v>1817</v>
      </c>
      <c r="O1364" s="53" t="s">
        <v>1818</v>
      </c>
      <c r="P1364" s="53" t="s">
        <v>1819</v>
      </c>
      <c r="Q1364" s="53" t="s">
        <v>1820</v>
      </c>
      <c r="R1364" s="53" t="s">
        <v>1821</v>
      </c>
      <c r="S1364" s="53" t="s">
        <v>2019</v>
      </c>
      <c r="T1364" s="53" t="s">
        <v>2020</v>
      </c>
      <c r="U1364" s="53" t="s">
        <v>1824</v>
      </c>
      <c r="V1364" s="53" t="s">
        <v>1825</v>
      </c>
      <c r="W1364" s="53" t="s">
        <v>1832</v>
      </c>
      <c r="X1364" s="53" t="s">
        <v>1825</v>
      </c>
      <c r="Y1364" s="53" t="s">
        <v>1827</v>
      </c>
      <c r="Z1364" s="53">
        <v>8893.94</v>
      </c>
      <c r="AA1364" s="53">
        <v>8893.94</v>
      </c>
      <c r="AB1364" s="53">
        <v>0</v>
      </c>
      <c r="AC1364" s="53">
        <v>8893.94</v>
      </c>
      <c r="AD1364" s="53">
        <v>0</v>
      </c>
      <c r="AE1364" s="53">
        <v>0</v>
      </c>
      <c r="AF1364" s="53" t="s">
        <v>1828</v>
      </c>
      <c r="AG1364" s="53" t="s">
        <v>1891</v>
      </c>
      <c r="AH1364" s="53" t="s">
        <v>1892</v>
      </c>
      <c r="AI1364" s="53" t="s">
        <v>1829</v>
      </c>
      <c r="AJ1364" s="53" t="s">
        <v>1824</v>
      </c>
      <c r="AK1364" s="53" t="s">
        <v>496</v>
      </c>
      <c r="AL1364" s="53" t="s">
        <v>1830</v>
      </c>
      <c r="AM1364" s="53" t="s">
        <v>1831</v>
      </c>
      <c r="AN1364" s="53" t="s">
        <v>1769</v>
      </c>
      <c r="AO1364" s="53" t="s">
        <v>641</v>
      </c>
    </row>
    <row r="1365" spans="1:41" x14ac:dyDescent="0.25">
      <c r="A1365" s="53" t="s">
        <v>14</v>
      </c>
      <c r="B1365" s="53" t="s">
        <v>2016</v>
      </c>
      <c r="C1365" s="53" t="s">
        <v>2017</v>
      </c>
      <c r="D1365" s="53" t="s">
        <v>1991</v>
      </c>
      <c r="E1365" s="53" t="s">
        <v>1992</v>
      </c>
      <c r="F1365" s="53" t="s">
        <v>775</v>
      </c>
      <c r="G1365" s="53" t="s">
        <v>1813</v>
      </c>
      <c r="H1365" s="53" t="s">
        <v>775</v>
      </c>
      <c r="I1365" s="53" t="s">
        <v>1813</v>
      </c>
      <c r="J1365" s="53" t="s">
        <v>1891</v>
      </c>
      <c r="K1365" s="53" t="s">
        <v>1892</v>
      </c>
      <c r="L1365" s="53" t="s">
        <v>2018</v>
      </c>
      <c r="M1365" s="53" t="s">
        <v>1816</v>
      </c>
      <c r="N1365" s="53" t="s">
        <v>1817</v>
      </c>
      <c r="O1365" s="53" t="s">
        <v>1818</v>
      </c>
      <c r="P1365" s="53" t="s">
        <v>1819</v>
      </c>
      <c r="Q1365" s="53" t="s">
        <v>1820</v>
      </c>
      <c r="R1365" s="53" t="s">
        <v>1821</v>
      </c>
      <c r="S1365" s="53" t="s">
        <v>2019</v>
      </c>
      <c r="T1365" s="53" t="s">
        <v>2020</v>
      </c>
      <c r="U1365" s="53" t="s">
        <v>1824</v>
      </c>
      <c r="V1365" s="53" t="s">
        <v>1825</v>
      </c>
      <c r="W1365" s="53" t="s">
        <v>1833</v>
      </c>
      <c r="X1365" s="53" t="s">
        <v>1835</v>
      </c>
      <c r="Y1365" s="53" t="s">
        <v>1827</v>
      </c>
      <c r="Z1365" s="53">
        <v>0.04</v>
      </c>
      <c r="AA1365" s="53">
        <v>0.04</v>
      </c>
      <c r="AB1365" s="53">
        <v>0</v>
      </c>
      <c r="AC1365" s="53">
        <v>0.04</v>
      </c>
      <c r="AD1365" s="53">
        <v>0</v>
      </c>
      <c r="AE1365" s="53">
        <v>0</v>
      </c>
      <c r="AF1365" s="53" t="s">
        <v>1828</v>
      </c>
      <c r="AG1365" s="53" t="s">
        <v>1891</v>
      </c>
      <c r="AH1365" s="53" t="s">
        <v>1892</v>
      </c>
      <c r="AI1365" s="53" t="s">
        <v>1829</v>
      </c>
      <c r="AJ1365" s="53" t="s">
        <v>1824</v>
      </c>
      <c r="AK1365" s="53" t="s">
        <v>496</v>
      </c>
      <c r="AL1365" s="53" t="s">
        <v>1830</v>
      </c>
      <c r="AM1365" s="53" t="s">
        <v>1831</v>
      </c>
      <c r="AN1365" s="53" t="s">
        <v>1769</v>
      </c>
      <c r="AO1365" s="53" t="s">
        <v>641</v>
      </c>
    </row>
    <row r="1366" spans="1:41" x14ac:dyDescent="0.25">
      <c r="A1366" s="53" t="s">
        <v>14</v>
      </c>
      <c r="B1366" s="53" t="s">
        <v>1929</v>
      </c>
      <c r="C1366" s="53" t="s">
        <v>1930</v>
      </c>
      <c r="D1366" s="53" t="s">
        <v>1931</v>
      </c>
      <c r="E1366" s="53" t="s">
        <v>1932</v>
      </c>
      <c r="F1366" s="53" t="s">
        <v>775</v>
      </c>
      <c r="G1366" s="53" t="s">
        <v>1813</v>
      </c>
      <c r="H1366" s="53" t="s">
        <v>775</v>
      </c>
      <c r="I1366" s="53" t="s">
        <v>1813</v>
      </c>
      <c r="J1366" s="53" t="s">
        <v>1891</v>
      </c>
      <c r="K1366" s="53" t="s">
        <v>1933</v>
      </c>
      <c r="L1366" s="53" t="s">
        <v>1934</v>
      </c>
      <c r="M1366" s="53" t="s">
        <v>1816</v>
      </c>
      <c r="N1366" s="53" t="s">
        <v>1817</v>
      </c>
      <c r="O1366" s="53" t="s">
        <v>1818</v>
      </c>
      <c r="P1366" s="53" t="s">
        <v>1819</v>
      </c>
      <c r="Q1366" s="53" t="s">
        <v>1820</v>
      </c>
      <c r="R1366" s="53" t="s">
        <v>1821</v>
      </c>
      <c r="S1366" s="53" t="s">
        <v>1965</v>
      </c>
      <c r="T1366" s="53" t="s">
        <v>1966</v>
      </c>
      <c r="U1366" s="53" t="s">
        <v>1824</v>
      </c>
      <c r="V1366" s="53" t="s">
        <v>1825</v>
      </c>
      <c r="W1366" s="53" t="s">
        <v>1856</v>
      </c>
      <c r="X1366" s="53" t="s">
        <v>1857</v>
      </c>
      <c r="Y1366" s="53" t="s">
        <v>1827</v>
      </c>
      <c r="Z1366" s="53">
        <v>0.01</v>
      </c>
      <c r="AA1366" s="53">
        <v>0.01</v>
      </c>
      <c r="AB1366" s="53">
        <v>0</v>
      </c>
      <c r="AC1366" s="53">
        <v>0.01</v>
      </c>
      <c r="AD1366" s="53">
        <v>0</v>
      </c>
      <c r="AE1366" s="53">
        <v>0</v>
      </c>
      <c r="AF1366" s="53" t="s">
        <v>1828</v>
      </c>
      <c r="AG1366" s="53" t="s">
        <v>1891</v>
      </c>
      <c r="AH1366" s="53" t="s">
        <v>1937</v>
      </c>
      <c r="AI1366" s="53" t="s">
        <v>1829</v>
      </c>
      <c r="AJ1366" s="53" t="s">
        <v>1824</v>
      </c>
      <c r="AK1366" s="53" t="s">
        <v>496</v>
      </c>
      <c r="AL1366" s="53" t="s">
        <v>1830</v>
      </c>
      <c r="AM1366" s="53" t="s">
        <v>1831</v>
      </c>
      <c r="AN1366" s="53" t="s">
        <v>1769</v>
      </c>
      <c r="AO1366" s="53" t="s">
        <v>641</v>
      </c>
    </row>
    <row r="1367" spans="1:41" x14ac:dyDescent="0.25">
      <c r="A1367" s="53" t="s">
        <v>14</v>
      </c>
      <c r="B1367" s="53" t="s">
        <v>1929</v>
      </c>
      <c r="C1367" s="53" t="s">
        <v>1930</v>
      </c>
      <c r="D1367" s="53" t="s">
        <v>1931</v>
      </c>
      <c r="E1367" s="53" t="s">
        <v>1932</v>
      </c>
      <c r="F1367" s="53" t="s">
        <v>775</v>
      </c>
      <c r="G1367" s="53" t="s">
        <v>1813</v>
      </c>
      <c r="H1367" s="53" t="s">
        <v>775</v>
      </c>
      <c r="I1367" s="53" t="s">
        <v>1813</v>
      </c>
      <c r="J1367" s="53" t="s">
        <v>1891</v>
      </c>
      <c r="K1367" s="53" t="s">
        <v>1933</v>
      </c>
      <c r="L1367" s="53" t="s">
        <v>1934</v>
      </c>
      <c r="M1367" s="53" t="s">
        <v>1816</v>
      </c>
      <c r="N1367" s="53" t="s">
        <v>1817</v>
      </c>
      <c r="O1367" s="53" t="s">
        <v>1818</v>
      </c>
      <c r="P1367" s="53" t="s">
        <v>1819</v>
      </c>
      <c r="Q1367" s="53" t="s">
        <v>1820</v>
      </c>
      <c r="R1367" s="53" t="s">
        <v>1821</v>
      </c>
      <c r="S1367" s="53" t="s">
        <v>1935</v>
      </c>
      <c r="T1367" s="53" t="s">
        <v>1936</v>
      </c>
      <c r="U1367" s="53" t="s">
        <v>1824</v>
      </c>
      <c r="V1367" s="53" t="s">
        <v>1825</v>
      </c>
      <c r="W1367" s="53" t="s">
        <v>1826</v>
      </c>
      <c r="X1367" s="53" t="s">
        <v>1825</v>
      </c>
      <c r="Y1367" s="53" t="s">
        <v>1827</v>
      </c>
      <c r="Z1367" s="53">
        <v>10.27</v>
      </c>
      <c r="AA1367" s="53">
        <v>10.27</v>
      </c>
      <c r="AB1367" s="53">
        <v>0</v>
      </c>
      <c r="AC1367" s="53">
        <v>10.27</v>
      </c>
      <c r="AD1367" s="53">
        <v>0</v>
      </c>
      <c r="AE1367" s="53">
        <v>0</v>
      </c>
      <c r="AF1367" s="53" t="s">
        <v>1828</v>
      </c>
      <c r="AG1367" s="53" t="s">
        <v>1891</v>
      </c>
      <c r="AH1367" s="53" t="s">
        <v>1937</v>
      </c>
      <c r="AI1367" s="53" t="s">
        <v>1829</v>
      </c>
      <c r="AJ1367" s="53" t="s">
        <v>1824</v>
      </c>
      <c r="AK1367" s="53" t="s">
        <v>496</v>
      </c>
      <c r="AL1367" s="53" t="s">
        <v>1830</v>
      </c>
      <c r="AM1367" s="53" t="s">
        <v>1831</v>
      </c>
      <c r="AN1367" s="53" t="s">
        <v>1769</v>
      </c>
      <c r="AO1367" s="53" t="s">
        <v>641</v>
      </c>
    </row>
    <row r="1368" spans="1:41" x14ac:dyDescent="0.25">
      <c r="A1368" s="53" t="s">
        <v>14</v>
      </c>
      <c r="B1368" s="53" t="s">
        <v>1929</v>
      </c>
      <c r="C1368" s="53" t="s">
        <v>1930</v>
      </c>
      <c r="D1368" s="53" t="s">
        <v>1931</v>
      </c>
      <c r="E1368" s="53" t="s">
        <v>1932</v>
      </c>
      <c r="F1368" s="53" t="s">
        <v>775</v>
      </c>
      <c r="G1368" s="53" t="s">
        <v>1813</v>
      </c>
      <c r="H1368" s="53" t="s">
        <v>775</v>
      </c>
      <c r="I1368" s="53" t="s">
        <v>1813</v>
      </c>
      <c r="J1368" s="53" t="s">
        <v>1891</v>
      </c>
      <c r="K1368" s="53" t="s">
        <v>1933</v>
      </c>
      <c r="L1368" s="53" t="s">
        <v>1934</v>
      </c>
      <c r="M1368" s="53" t="s">
        <v>1816</v>
      </c>
      <c r="N1368" s="53" t="s">
        <v>1817</v>
      </c>
      <c r="O1368" s="53" t="s">
        <v>1818</v>
      </c>
      <c r="P1368" s="53" t="s">
        <v>1819</v>
      </c>
      <c r="Q1368" s="53" t="s">
        <v>1820</v>
      </c>
      <c r="R1368" s="53" t="s">
        <v>1821</v>
      </c>
      <c r="S1368" s="53" t="s">
        <v>1935</v>
      </c>
      <c r="T1368" s="53" t="s">
        <v>1936</v>
      </c>
      <c r="U1368" s="53" t="s">
        <v>1824</v>
      </c>
      <c r="V1368" s="53" t="s">
        <v>1825</v>
      </c>
      <c r="W1368" s="53" t="s">
        <v>1832</v>
      </c>
      <c r="X1368" s="53" t="s">
        <v>1825</v>
      </c>
      <c r="Y1368" s="53" t="s">
        <v>1827</v>
      </c>
      <c r="Z1368" s="53">
        <v>24.39</v>
      </c>
      <c r="AA1368" s="53">
        <v>24.39</v>
      </c>
      <c r="AB1368" s="53">
        <v>0</v>
      </c>
      <c r="AC1368" s="53">
        <v>24.39</v>
      </c>
      <c r="AD1368" s="53">
        <v>0</v>
      </c>
      <c r="AE1368" s="53">
        <v>0</v>
      </c>
      <c r="AF1368" s="53" t="s">
        <v>1828</v>
      </c>
      <c r="AG1368" s="53" t="s">
        <v>1891</v>
      </c>
      <c r="AH1368" s="53" t="s">
        <v>1937</v>
      </c>
      <c r="AI1368" s="53" t="s">
        <v>1829</v>
      </c>
      <c r="AJ1368" s="53" t="s">
        <v>1824</v>
      </c>
      <c r="AK1368" s="53" t="s">
        <v>496</v>
      </c>
      <c r="AL1368" s="53" t="s">
        <v>1830</v>
      </c>
      <c r="AM1368" s="53" t="s">
        <v>1831</v>
      </c>
      <c r="AN1368" s="53" t="s">
        <v>1769</v>
      </c>
      <c r="AO1368" s="53" t="s">
        <v>641</v>
      </c>
    </row>
    <row r="1369" spans="1:41" x14ac:dyDescent="0.25">
      <c r="A1369" s="53" t="s">
        <v>14</v>
      </c>
      <c r="B1369" s="53" t="s">
        <v>1929</v>
      </c>
      <c r="C1369" s="53" t="s">
        <v>1930</v>
      </c>
      <c r="D1369" s="53" t="s">
        <v>1931</v>
      </c>
      <c r="E1369" s="53" t="s">
        <v>1932</v>
      </c>
      <c r="F1369" s="53" t="s">
        <v>775</v>
      </c>
      <c r="G1369" s="53" t="s">
        <v>1813</v>
      </c>
      <c r="H1369" s="53" t="s">
        <v>775</v>
      </c>
      <c r="I1369" s="53" t="s">
        <v>1813</v>
      </c>
      <c r="J1369" s="53" t="s">
        <v>1891</v>
      </c>
      <c r="K1369" s="53" t="s">
        <v>1933</v>
      </c>
      <c r="L1369" s="53" t="s">
        <v>1934</v>
      </c>
      <c r="M1369" s="53" t="s">
        <v>1816</v>
      </c>
      <c r="N1369" s="53" t="s">
        <v>1817</v>
      </c>
      <c r="O1369" s="53" t="s">
        <v>1818</v>
      </c>
      <c r="P1369" s="53" t="s">
        <v>1819</v>
      </c>
      <c r="Q1369" s="53" t="s">
        <v>1820</v>
      </c>
      <c r="R1369" s="53" t="s">
        <v>1821</v>
      </c>
      <c r="S1369" s="53" t="s">
        <v>1935</v>
      </c>
      <c r="T1369" s="53" t="s">
        <v>1936</v>
      </c>
      <c r="U1369" s="53" t="s">
        <v>1824</v>
      </c>
      <c r="V1369" s="53" t="s">
        <v>1825</v>
      </c>
      <c r="W1369" s="53" t="s">
        <v>1833</v>
      </c>
      <c r="X1369" s="53" t="s">
        <v>1834</v>
      </c>
      <c r="Y1369" s="53" t="s">
        <v>1827</v>
      </c>
      <c r="Z1369" s="53">
        <v>1.8</v>
      </c>
      <c r="AA1369" s="53">
        <v>1.8</v>
      </c>
      <c r="AB1369" s="53">
        <v>0</v>
      </c>
      <c r="AC1369" s="53">
        <v>1.8</v>
      </c>
      <c r="AD1369" s="53">
        <v>0</v>
      </c>
      <c r="AE1369" s="53">
        <v>0</v>
      </c>
      <c r="AF1369" s="53" t="s">
        <v>1828</v>
      </c>
      <c r="AG1369" s="53" t="s">
        <v>1891</v>
      </c>
      <c r="AH1369" s="53" t="s">
        <v>1937</v>
      </c>
      <c r="AI1369" s="53" t="s">
        <v>1829</v>
      </c>
      <c r="AJ1369" s="53" t="s">
        <v>1824</v>
      </c>
      <c r="AK1369" s="53" t="s">
        <v>496</v>
      </c>
      <c r="AL1369" s="53" t="s">
        <v>1830</v>
      </c>
      <c r="AM1369" s="53" t="s">
        <v>1831</v>
      </c>
      <c r="AN1369" s="53" t="s">
        <v>1769</v>
      </c>
      <c r="AO1369" s="53" t="s">
        <v>641</v>
      </c>
    </row>
    <row r="1370" spans="1:41" x14ac:dyDescent="0.25">
      <c r="A1370" s="53" t="s">
        <v>14</v>
      </c>
      <c r="B1370" s="53" t="s">
        <v>1929</v>
      </c>
      <c r="C1370" s="53" t="s">
        <v>1930</v>
      </c>
      <c r="D1370" s="53" t="s">
        <v>1931</v>
      </c>
      <c r="E1370" s="53" t="s">
        <v>1932</v>
      </c>
      <c r="F1370" s="53" t="s">
        <v>775</v>
      </c>
      <c r="G1370" s="53" t="s">
        <v>1813</v>
      </c>
      <c r="H1370" s="53" t="s">
        <v>775</v>
      </c>
      <c r="I1370" s="53" t="s">
        <v>1813</v>
      </c>
      <c r="J1370" s="53" t="s">
        <v>1891</v>
      </c>
      <c r="K1370" s="53" t="s">
        <v>1933</v>
      </c>
      <c r="L1370" s="53" t="s">
        <v>1934</v>
      </c>
      <c r="M1370" s="53" t="s">
        <v>1816</v>
      </c>
      <c r="N1370" s="53" t="s">
        <v>1817</v>
      </c>
      <c r="O1370" s="53" t="s">
        <v>1818</v>
      </c>
      <c r="P1370" s="53" t="s">
        <v>1819</v>
      </c>
      <c r="Q1370" s="53" t="s">
        <v>1820</v>
      </c>
      <c r="R1370" s="53" t="s">
        <v>1821</v>
      </c>
      <c r="S1370" s="53" t="s">
        <v>1935</v>
      </c>
      <c r="T1370" s="53" t="s">
        <v>1936</v>
      </c>
      <c r="U1370" s="53" t="s">
        <v>1824</v>
      </c>
      <c r="V1370" s="53" t="s">
        <v>1825</v>
      </c>
      <c r="W1370" s="53" t="s">
        <v>1837</v>
      </c>
      <c r="X1370" s="53" t="s">
        <v>1825</v>
      </c>
      <c r="Y1370" s="53" t="s">
        <v>1827</v>
      </c>
      <c r="Z1370" s="53">
        <v>16.420000000000002</v>
      </c>
      <c r="AA1370" s="53">
        <v>16.420000000000002</v>
      </c>
      <c r="AB1370" s="53">
        <v>0</v>
      </c>
      <c r="AC1370" s="53">
        <v>16.420000000000002</v>
      </c>
      <c r="AD1370" s="53">
        <v>0</v>
      </c>
      <c r="AE1370" s="53">
        <v>0</v>
      </c>
      <c r="AF1370" s="53" t="s">
        <v>1828</v>
      </c>
      <c r="AG1370" s="53" t="s">
        <v>1891</v>
      </c>
      <c r="AH1370" s="53" t="s">
        <v>1937</v>
      </c>
      <c r="AI1370" s="53" t="s">
        <v>1829</v>
      </c>
      <c r="AJ1370" s="53" t="s">
        <v>1824</v>
      </c>
      <c r="AK1370" s="53" t="s">
        <v>496</v>
      </c>
      <c r="AL1370" s="53" t="s">
        <v>1830</v>
      </c>
      <c r="AM1370" s="53" t="s">
        <v>1831</v>
      </c>
      <c r="AN1370" s="53" t="s">
        <v>1769</v>
      </c>
      <c r="AO1370" s="53" t="s">
        <v>641</v>
      </c>
    </row>
    <row r="1371" spans="1:41" x14ac:dyDescent="0.25">
      <c r="A1371" s="53" t="s">
        <v>14</v>
      </c>
      <c r="B1371" s="53" t="s">
        <v>1929</v>
      </c>
      <c r="C1371" s="53" t="s">
        <v>1930</v>
      </c>
      <c r="D1371" s="53" t="s">
        <v>1931</v>
      </c>
      <c r="E1371" s="53" t="s">
        <v>1932</v>
      </c>
      <c r="F1371" s="53" t="s">
        <v>775</v>
      </c>
      <c r="G1371" s="53" t="s">
        <v>1813</v>
      </c>
      <c r="H1371" s="53" t="s">
        <v>775</v>
      </c>
      <c r="I1371" s="53" t="s">
        <v>1813</v>
      </c>
      <c r="J1371" s="53" t="s">
        <v>1891</v>
      </c>
      <c r="K1371" s="53" t="s">
        <v>1933</v>
      </c>
      <c r="L1371" s="53" t="s">
        <v>1934</v>
      </c>
      <c r="M1371" s="53" t="s">
        <v>1816</v>
      </c>
      <c r="N1371" s="53" t="s">
        <v>1817</v>
      </c>
      <c r="O1371" s="53" t="s">
        <v>1818</v>
      </c>
      <c r="P1371" s="53" t="s">
        <v>1819</v>
      </c>
      <c r="Q1371" s="53" t="s">
        <v>1820</v>
      </c>
      <c r="R1371" s="53" t="s">
        <v>1821</v>
      </c>
      <c r="S1371" s="53" t="s">
        <v>1935</v>
      </c>
      <c r="T1371" s="53" t="s">
        <v>1936</v>
      </c>
      <c r="U1371" s="53" t="s">
        <v>1824</v>
      </c>
      <c r="V1371" s="53" t="s">
        <v>1825</v>
      </c>
      <c r="W1371" s="53" t="s">
        <v>1838</v>
      </c>
      <c r="X1371" s="53" t="s">
        <v>1825</v>
      </c>
      <c r="Y1371" s="53" t="s">
        <v>1827</v>
      </c>
      <c r="Z1371" s="53">
        <v>3.45</v>
      </c>
      <c r="AA1371" s="53">
        <v>3.45</v>
      </c>
      <c r="AB1371" s="53">
        <v>0</v>
      </c>
      <c r="AC1371" s="53">
        <v>3.45</v>
      </c>
      <c r="AD1371" s="53">
        <v>0</v>
      </c>
      <c r="AE1371" s="53">
        <v>0</v>
      </c>
      <c r="AF1371" s="53" t="s">
        <v>1828</v>
      </c>
      <c r="AG1371" s="53" t="s">
        <v>1891</v>
      </c>
      <c r="AH1371" s="53" t="s">
        <v>1937</v>
      </c>
      <c r="AI1371" s="53" t="s">
        <v>1829</v>
      </c>
      <c r="AJ1371" s="53" t="s">
        <v>1824</v>
      </c>
      <c r="AK1371" s="53" t="s">
        <v>496</v>
      </c>
      <c r="AL1371" s="53" t="s">
        <v>1830</v>
      </c>
      <c r="AM1371" s="53" t="s">
        <v>1831</v>
      </c>
      <c r="AN1371" s="53" t="s">
        <v>1769</v>
      </c>
      <c r="AO1371" s="53" t="s">
        <v>641</v>
      </c>
    </row>
    <row r="1372" spans="1:41" x14ac:dyDescent="0.25">
      <c r="A1372" s="53" t="s">
        <v>14</v>
      </c>
      <c r="B1372" s="53" t="s">
        <v>2026</v>
      </c>
      <c r="C1372" s="53" t="s">
        <v>2027</v>
      </c>
      <c r="D1372" s="53" t="s">
        <v>1841</v>
      </c>
      <c r="E1372" s="53" t="s">
        <v>1842</v>
      </c>
      <c r="F1372" s="53" t="s">
        <v>775</v>
      </c>
      <c r="G1372" s="53" t="s">
        <v>1813</v>
      </c>
      <c r="H1372" s="53" t="s">
        <v>775</v>
      </c>
      <c r="I1372" s="53" t="s">
        <v>1813</v>
      </c>
      <c r="J1372" s="53" t="s">
        <v>1843</v>
      </c>
      <c r="K1372" s="53" t="s">
        <v>1844</v>
      </c>
      <c r="L1372" s="53" t="s">
        <v>2028</v>
      </c>
      <c r="M1372" s="53" t="s">
        <v>1816</v>
      </c>
      <c r="N1372" s="53" t="s">
        <v>1817</v>
      </c>
      <c r="O1372" s="53" t="s">
        <v>1818</v>
      </c>
      <c r="P1372" s="53" t="s">
        <v>1819</v>
      </c>
      <c r="Q1372" s="53" t="s">
        <v>1820</v>
      </c>
      <c r="R1372" s="53" t="s">
        <v>1821</v>
      </c>
      <c r="S1372" s="53" t="s">
        <v>2029</v>
      </c>
      <c r="T1372" s="53" t="s">
        <v>2030</v>
      </c>
      <c r="U1372" s="53" t="s">
        <v>1824</v>
      </c>
      <c r="V1372" s="53" t="s">
        <v>1825</v>
      </c>
      <c r="W1372" s="53" t="s">
        <v>1833</v>
      </c>
      <c r="X1372" s="53" t="s">
        <v>1834</v>
      </c>
      <c r="Y1372" s="53" t="s">
        <v>1827</v>
      </c>
      <c r="Z1372" s="53">
        <v>0.99</v>
      </c>
      <c r="AA1372" s="53">
        <v>0.99</v>
      </c>
      <c r="AB1372" s="53">
        <v>0</v>
      </c>
      <c r="AC1372" s="53">
        <v>0.99</v>
      </c>
      <c r="AD1372" s="53">
        <v>0</v>
      </c>
      <c r="AE1372" s="53">
        <v>0</v>
      </c>
      <c r="AF1372" s="53" t="s">
        <v>1828</v>
      </c>
      <c r="AG1372" s="53" t="s">
        <v>1843</v>
      </c>
      <c r="AH1372" s="53" t="s">
        <v>1844</v>
      </c>
      <c r="AI1372" s="53" t="s">
        <v>1849</v>
      </c>
      <c r="AJ1372" s="53" t="s">
        <v>1824</v>
      </c>
      <c r="AK1372" s="53" t="s">
        <v>496</v>
      </c>
      <c r="AL1372" s="53" t="s">
        <v>1830</v>
      </c>
      <c r="AM1372" s="53" t="s">
        <v>1831</v>
      </c>
      <c r="AN1372" s="53" t="s">
        <v>1769</v>
      </c>
      <c r="AO1372" s="53" t="s">
        <v>641</v>
      </c>
    </row>
    <row r="1373" spans="1:41" x14ac:dyDescent="0.25">
      <c r="A1373" s="53" t="s">
        <v>14</v>
      </c>
      <c r="B1373" s="53" t="s">
        <v>2026</v>
      </c>
      <c r="C1373" s="53" t="s">
        <v>2027</v>
      </c>
      <c r="D1373" s="53" t="s">
        <v>1841</v>
      </c>
      <c r="E1373" s="53" t="s">
        <v>1842</v>
      </c>
      <c r="F1373" s="53" t="s">
        <v>775</v>
      </c>
      <c r="G1373" s="53" t="s">
        <v>1813</v>
      </c>
      <c r="H1373" s="53" t="s">
        <v>775</v>
      </c>
      <c r="I1373" s="53" t="s">
        <v>1813</v>
      </c>
      <c r="J1373" s="53" t="s">
        <v>1843</v>
      </c>
      <c r="K1373" s="53" t="s">
        <v>1844</v>
      </c>
      <c r="L1373" s="53" t="s">
        <v>2028</v>
      </c>
      <c r="M1373" s="53" t="s">
        <v>1816</v>
      </c>
      <c r="N1373" s="53" t="s">
        <v>1817</v>
      </c>
      <c r="O1373" s="53" t="s">
        <v>1818</v>
      </c>
      <c r="P1373" s="53" t="s">
        <v>1819</v>
      </c>
      <c r="Q1373" s="53" t="s">
        <v>1820</v>
      </c>
      <c r="R1373" s="53" t="s">
        <v>1821</v>
      </c>
      <c r="S1373" s="53" t="s">
        <v>2029</v>
      </c>
      <c r="T1373" s="53" t="s">
        <v>2030</v>
      </c>
      <c r="U1373" s="53" t="s">
        <v>1824</v>
      </c>
      <c r="V1373" s="53" t="s">
        <v>1825</v>
      </c>
      <c r="W1373" s="53" t="s">
        <v>1848</v>
      </c>
      <c r="X1373" s="53" t="s">
        <v>1825</v>
      </c>
      <c r="Y1373" s="53" t="s">
        <v>1827</v>
      </c>
      <c r="Z1373" s="53">
        <v>178.77</v>
      </c>
      <c r="AA1373" s="53">
        <v>178.77</v>
      </c>
      <c r="AB1373" s="53">
        <v>0</v>
      </c>
      <c r="AC1373" s="53">
        <v>178.77</v>
      </c>
      <c r="AD1373" s="53">
        <v>0</v>
      </c>
      <c r="AE1373" s="53">
        <v>0</v>
      </c>
      <c r="AF1373" s="53" t="s">
        <v>1828</v>
      </c>
      <c r="AG1373" s="53" t="s">
        <v>1843</v>
      </c>
      <c r="AH1373" s="53" t="s">
        <v>1844</v>
      </c>
      <c r="AI1373" s="53" t="s">
        <v>1849</v>
      </c>
      <c r="AJ1373" s="53" t="s">
        <v>1824</v>
      </c>
      <c r="AK1373" s="53" t="s">
        <v>496</v>
      </c>
      <c r="AL1373" s="53" t="s">
        <v>1830</v>
      </c>
      <c r="AM1373" s="53" t="s">
        <v>1831</v>
      </c>
      <c r="AN1373" s="53" t="s">
        <v>1769</v>
      </c>
      <c r="AO1373" s="53" t="s">
        <v>641</v>
      </c>
    </row>
    <row r="1374" spans="1:41" x14ac:dyDescent="0.25">
      <c r="A1374" s="53" t="s">
        <v>14</v>
      </c>
      <c r="B1374" s="53" t="s">
        <v>2031</v>
      </c>
      <c r="C1374" s="53" t="s">
        <v>2032</v>
      </c>
      <c r="D1374" s="53" t="s">
        <v>1991</v>
      </c>
      <c r="E1374" s="53" t="s">
        <v>1992</v>
      </c>
      <c r="F1374" s="53" t="s">
        <v>775</v>
      </c>
      <c r="G1374" s="53" t="s">
        <v>1813</v>
      </c>
      <c r="H1374" s="53" t="s">
        <v>775</v>
      </c>
      <c r="I1374" s="53" t="s">
        <v>1813</v>
      </c>
      <c r="J1374" s="53" t="s">
        <v>1891</v>
      </c>
      <c r="K1374" s="53" t="s">
        <v>1892</v>
      </c>
      <c r="L1374" s="53" t="s">
        <v>2033</v>
      </c>
      <c r="M1374" s="53" t="s">
        <v>1816</v>
      </c>
      <c r="N1374" s="53" t="s">
        <v>1817</v>
      </c>
      <c r="O1374" s="53" t="s">
        <v>1818</v>
      </c>
      <c r="P1374" s="53" t="s">
        <v>1819</v>
      </c>
      <c r="Q1374" s="53" t="s">
        <v>1820</v>
      </c>
      <c r="R1374" s="53" t="s">
        <v>1821</v>
      </c>
      <c r="S1374" s="53" t="s">
        <v>2034</v>
      </c>
      <c r="T1374" s="53" t="s">
        <v>2035</v>
      </c>
      <c r="U1374" s="53" t="s">
        <v>1824</v>
      </c>
      <c r="V1374" s="53" t="s">
        <v>1825</v>
      </c>
      <c r="W1374" s="53" t="s">
        <v>1832</v>
      </c>
      <c r="X1374" s="53" t="s">
        <v>1825</v>
      </c>
      <c r="Y1374" s="53" t="s">
        <v>1827</v>
      </c>
      <c r="Z1374" s="53">
        <v>5595.57</v>
      </c>
      <c r="AA1374" s="53">
        <v>5595.57</v>
      </c>
      <c r="AB1374" s="53">
        <v>0</v>
      </c>
      <c r="AC1374" s="53">
        <v>5595.57</v>
      </c>
      <c r="AD1374" s="53">
        <v>0</v>
      </c>
      <c r="AE1374" s="53">
        <v>0</v>
      </c>
      <c r="AF1374" s="53" t="s">
        <v>1828</v>
      </c>
      <c r="AG1374" s="53" t="s">
        <v>1891</v>
      </c>
      <c r="AH1374" s="53" t="s">
        <v>1988</v>
      </c>
      <c r="AI1374" s="53" t="s">
        <v>1829</v>
      </c>
      <c r="AJ1374" s="53" t="s">
        <v>1824</v>
      </c>
      <c r="AK1374" s="53" t="s">
        <v>496</v>
      </c>
      <c r="AL1374" s="53" t="s">
        <v>1830</v>
      </c>
      <c r="AM1374" s="53" t="s">
        <v>1831</v>
      </c>
      <c r="AN1374" s="53" t="s">
        <v>1769</v>
      </c>
      <c r="AO1374" s="53" t="s">
        <v>641</v>
      </c>
    </row>
    <row r="1375" spans="1:41" x14ac:dyDescent="0.25">
      <c r="A1375" s="53" t="s">
        <v>14</v>
      </c>
      <c r="B1375" s="53" t="s">
        <v>1989</v>
      </c>
      <c r="C1375" s="53" t="s">
        <v>1990</v>
      </c>
      <c r="D1375" s="53" t="s">
        <v>1991</v>
      </c>
      <c r="E1375" s="53" t="s">
        <v>1992</v>
      </c>
      <c r="F1375" s="53" t="s">
        <v>775</v>
      </c>
      <c r="G1375" s="53" t="s">
        <v>1813</v>
      </c>
      <c r="H1375" s="53" t="s">
        <v>775</v>
      </c>
      <c r="I1375" s="53" t="s">
        <v>1813</v>
      </c>
      <c r="J1375" s="53" t="s">
        <v>1891</v>
      </c>
      <c r="K1375" s="53" t="s">
        <v>1892</v>
      </c>
      <c r="L1375" s="53" t="s">
        <v>1993</v>
      </c>
      <c r="M1375" s="53" t="s">
        <v>1816</v>
      </c>
      <c r="N1375" s="53" t="s">
        <v>1817</v>
      </c>
      <c r="O1375" s="53" t="s">
        <v>1818</v>
      </c>
      <c r="P1375" s="53" t="s">
        <v>1819</v>
      </c>
      <c r="Q1375" s="53" t="s">
        <v>1820</v>
      </c>
      <c r="R1375" s="53" t="s">
        <v>1821</v>
      </c>
      <c r="S1375" s="53" t="s">
        <v>1994</v>
      </c>
      <c r="T1375" s="53" t="s">
        <v>1995</v>
      </c>
      <c r="U1375" s="53" t="s">
        <v>1824</v>
      </c>
      <c r="V1375" s="53" t="s">
        <v>1825</v>
      </c>
      <c r="W1375" s="53" t="s">
        <v>1832</v>
      </c>
      <c r="X1375" s="53" t="s">
        <v>1825</v>
      </c>
      <c r="Y1375" s="53" t="s">
        <v>1827</v>
      </c>
      <c r="Z1375" s="53">
        <v>6835.54</v>
      </c>
      <c r="AA1375" s="53">
        <v>6835.54</v>
      </c>
      <c r="AB1375" s="53">
        <v>0</v>
      </c>
      <c r="AC1375" s="53">
        <v>6835.54</v>
      </c>
      <c r="AD1375" s="53">
        <v>0</v>
      </c>
      <c r="AE1375" s="53">
        <v>0</v>
      </c>
      <c r="AF1375" s="53" t="s">
        <v>1828</v>
      </c>
      <c r="AG1375" s="53" t="s">
        <v>1891</v>
      </c>
      <c r="AH1375" s="53" t="s">
        <v>1892</v>
      </c>
      <c r="AI1375" s="53" t="s">
        <v>1829</v>
      </c>
      <c r="AJ1375" s="53" t="s">
        <v>1824</v>
      </c>
      <c r="AK1375" s="53" t="s">
        <v>496</v>
      </c>
      <c r="AL1375" s="53" t="s">
        <v>1830</v>
      </c>
      <c r="AM1375" s="53" t="s">
        <v>1831</v>
      </c>
      <c r="AN1375" s="53" t="s">
        <v>1769</v>
      </c>
      <c r="AO1375" s="53" t="s">
        <v>641</v>
      </c>
    </row>
    <row r="1376" spans="1:41" x14ac:dyDescent="0.25">
      <c r="A1376" s="53" t="s">
        <v>14</v>
      </c>
      <c r="B1376" s="53" t="s">
        <v>1989</v>
      </c>
      <c r="C1376" s="53" t="s">
        <v>1990</v>
      </c>
      <c r="D1376" s="53" t="s">
        <v>1991</v>
      </c>
      <c r="E1376" s="53" t="s">
        <v>1992</v>
      </c>
      <c r="F1376" s="53" t="s">
        <v>775</v>
      </c>
      <c r="G1376" s="53" t="s">
        <v>1813</v>
      </c>
      <c r="H1376" s="53" t="s">
        <v>775</v>
      </c>
      <c r="I1376" s="53" t="s">
        <v>1813</v>
      </c>
      <c r="J1376" s="53" t="s">
        <v>1891</v>
      </c>
      <c r="K1376" s="53" t="s">
        <v>1892</v>
      </c>
      <c r="L1376" s="53" t="s">
        <v>1993</v>
      </c>
      <c r="M1376" s="53" t="s">
        <v>1816</v>
      </c>
      <c r="N1376" s="53" t="s">
        <v>1817</v>
      </c>
      <c r="O1376" s="53" t="s">
        <v>1818</v>
      </c>
      <c r="P1376" s="53" t="s">
        <v>1819</v>
      </c>
      <c r="Q1376" s="53" t="s">
        <v>1820</v>
      </c>
      <c r="R1376" s="53" t="s">
        <v>1821</v>
      </c>
      <c r="S1376" s="53" t="s">
        <v>1994</v>
      </c>
      <c r="T1376" s="53" t="s">
        <v>1995</v>
      </c>
      <c r="U1376" s="53" t="s">
        <v>1824</v>
      </c>
      <c r="V1376" s="53" t="s">
        <v>1825</v>
      </c>
      <c r="W1376" s="53" t="s">
        <v>1833</v>
      </c>
      <c r="X1376" s="53" t="s">
        <v>1834</v>
      </c>
      <c r="Y1376" s="53" t="s">
        <v>1827</v>
      </c>
      <c r="Z1376" s="53">
        <v>8.2799999999999994</v>
      </c>
      <c r="AA1376" s="53">
        <v>8.2799999999999994</v>
      </c>
      <c r="AB1376" s="53">
        <v>0</v>
      </c>
      <c r="AC1376" s="53">
        <v>8.2799999999999994</v>
      </c>
      <c r="AD1376" s="53">
        <v>0</v>
      </c>
      <c r="AE1376" s="53">
        <v>0</v>
      </c>
      <c r="AF1376" s="53" t="s">
        <v>1828</v>
      </c>
      <c r="AG1376" s="53" t="s">
        <v>1891</v>
      </c>
      <c r="AH1376" s="53" t="s">
        <v>1892</v>
      </c>
      <c r="AI1376" s="53" t="s">
        <v>1829</v>
      </c>
      <c r="AJ1376" s="53" t="s">
        <v>1824</v>
      </c>
      <c r="AK1376" s="53" t="s">
        <v>496</v>
      </c>
      <c r="AL1376" s="53" t="s">
        <v>1830</v>
      </c>
      <c r="AM1376" s="53" t="s">
        <v>1831</v>
      </c>
      <c r="AN1376" s="53" t="s">
        <v>1769</v>
      </c>
      <c r="AO1376" s="53" t="s">
        <v>641</v>
      </c>
    </row>
    <row r="1377" spans="1:41" x14ac:dyDescent="0.25">
      <c r="A1377" s="53" t="s">
        <v>14</v>
      </c>
      <c r="B1377" s="53" t="s">
        <v>2040</v>
      </c>
      <c r="C1377" s="53" t="s">
        <v>2041</v>
      </c>
      <c r="D1377" s="53" t="s">
        <v>1991</v>
      </c>
      <c r="E1377" s="53" t="s">
        <v>1992</v>
      </c>
      <c r="F1377" s="53" t="s">
        <v>775</v>
      </c>
      <c r="G1377" s="53" t="s">
        <v>1813</v>
      </c>
      <c r="H1377" s="53" t="s">
        <v>775</v>
      </c>
      <c r="I1377" s="53" t="s">
        <v>1813</v>
      </c>
      <c r="J1377" s="53" t="s">
        <v>1891</v>
      </c>
      <c r="K1377" s="53" t="s">
        <v>1892</v>
      </c>
      <c r="L1377" s="53" t="s">
        <v>2042</v>
      </c>
      <c r="M1377" s="53" t="s">
        <v>1816</v>
      </c>
      <c r="N1377" s="53" t="s">
        <v>1817</v>
      </c>
      <c r="O1377" s="53" t="s">
        <v>1818</v>
      </c>
      <c r="P1377" s="53" t="s">
        <v>1819</v>
      </c>
      <c r="Q1377" s="53" t="s">
        <v>1820</v>
      </c>
      <c r="R1377" s="53" t="s">
        <v>1821</v>
      </c>
      <c r="S1377" s="53" t="s">
        <v>2043</v>
      </c>
      <c r="T1377" s="53" t="s">
        <v>2044</v>
      </c>
      <c r="U1377" s="53" t="s">
        <v>1824</v>
      </c>
      <c r="V1377" s="53" t="s">
        <v>1825</v>
      </c>
      <c r="W1377" s="53" t="s">
        <v>1832</v>
      </c>
      <c r="X1377" s="53" t="s">
        <v>1825</v>
      </c>
      <c r="Y1377" s="53" t="s">
        <v>1827</v>
      </c>
      <c r="Z1377" s="53">
        <v>10778.69</v>
      </c>
      <c r="AA1377" s="53">
        <v>10778.69</v>
      </c>
      <c r="AB1377" s="53">
        <v>0</v>
      </c>
      <c r="AC1377" s="53">
        <v>10778.69</v>
      </c>
      <c r="AD1377" s="53">
        <v>0</v>
      </c>
      <c r="AE1377" s="53">
        <v>0</v>
      </c>
      <c r="AF1377" s="53" t="s">
        <v>1828</v>
      </c>
      <c r="AG1377" s="53" t="s">
        <v>1891</v>
      </c>
      <c r="AH1377" s="53" t="s">
        <v>1892</v>
      </c>
      <c r="AI1377" s="53" t="s">
        <v>1829</v>
      </c>
      <c r="AJ1377" s="53" t="s">
        <v>1824</v>
      </c>
      <c r="AK1377" s="53" t="s">
        <v>496</v>
      </c>
      <c r="AL1377" s="53" t="s">
        <v>1830</v>
      </c>
      <c r="AM1377" s="53" t="s">
        <v>1831</v>
      </c>
      <c r="AN1377" s="53" t="s">
        <v>1769</v>
      </c>
      <c r="AO1377" s="53" t="s">
        <v>641</v>
      </c>
    </row>
    <row r="1378" spans="1:41" x14ac:dyDescent="0.25">
      <c r="A1378" s="53" t="s">
        <v>14</v>
      </c>
      <c r="B1378" s="53" t="s">
        <v>2040</v>
      </c>
      <c r="C1378" s="53" t="s">
        <v>2041</v>
      </c>
      <c r="D1378" s="53" t="s">
        <v>1991</v>
      </c>
      <c r="E1378" s="53" t="s">
        <v>1992</v>
      </c>
      <c r="F1378" s="53" t="s">
        <v>775</v>
      </c>
      <c r="G1378" s="53" t="s">
        <v>1813</v>
      </c>
      <c r="H1378" s="53" t="s">
        <v>775</v>
      </c>
      <c r="I1378" s="53" t="s">
        <v>1813</v>
      </c>
      <c r="J1378" s="53" t="s">
        <v>1891</v>
      </c>
      <c r="K1378" s="53" t="s">
        <v>1892</v>
      </c>
      <c r="L1378" s="53" t="s">
        <v>2042</v>
      </c>
      <c r="M1378" s="53" t="s">
        <v>1816</v>
      </c>
      <c r="N1378" s="53" t="s">
        <v>1817</v>
      </c>
      <c r="O1378" s="53" t="s">
        <v>1818</v>
      </c>
      <c r="P1378" s="53" t="s">
        <v>1819</v>
      </c>
      <c r="Q1378" s="53" t="s">
        <v>1820</v>
      </c>
      <c r="R1378" s="53" t="s">
        <v>1821</v>
      </c>
      <c r="S1378" s="53" t="s">
        <v>2043</v>
      </c>
      <c r="T1378" s="53" t="s">
        <v>2044</v>
      </c>
      <c r="U1378" s="53" t="s">
        <v>1824</v>
      </c>
      <c r="V1378" s="53" t="s">
        <v>1825</v>
      </c>
      <c r="W1378" s="53" t="s">
        <v>1833</v>
      </c>
      <c r="X1378" s="53" t="s">
        <v>1834</v>
      </c>
      <c r="Y1378" s="53" t="s">
        <v>1827</v>
      </c>
      <c r="Z1378" s="53">
        <v>10.15</v>
      </c>
      <c r="AA1378" s="53">
        <v>10.15</v>
      </c>
      <c r="AB1378" s="53">
        <v>0</v>
      </c>
      <c r="AC1378" s="53">
        <v>10.15</v>
      </c>
      <c r="AD1378" s="53">
        <v>0</v>
      </c>
      <c r="AE1378" s="53">
        <v>0</v>
      </c>
      <c r="AF1378" s="53" t="s">
        <v>1828</v>
      </c>
      <c r="AG1378" s="53" t="s">
        <v>1891</v>
      </c>
      <c r="AH1378" s="53" t="s">
        <v>1892</v>
      </c>
      <c r="AI1378" s="53" t="s">
        <v>1829</v>
      </c>
      <c r="AJ1378" s="53" t="s">
        <v>1824</v>
      </c>
      <c r="AK1378" s="53" t="s">
        <v>496</v>
      </c>
      <c r="AL1378" s="53" t="s">
        <v>1830</v>
      </c>
      <c r="AM1378" s="53" t="s">
        <v>1831</v>
      </c>
      <c r="AN1378" s="53" t="s">
        <v>1769</v>
      </c>
      <c r="AO1378" s="53" t="s">
        <v>641</v>
      </c>
    </row>
    <row r="1379" spans="1:41" x14ac:dyDescent="0.25">
      <c r="A1379" s="53" t="s">
        <v>14</v>
      </c>
      <c r="B1379" s="53" t="s">
        <v>1944</v>
      </c>
      <c r="C1379" s="53" t="s">
        <v>1945</v>
      </c>
      <c r="D1379" s="53" t="s">
        <v>1931</v>
      </c>
      <c r="E1379" s="53" t="s">
        <v>1932</v>
      </c>
      <c r="F1379" s="53" t="s">
        <v>775</v>
      </c>
      <c r="G1379" s="53" t="s">
        <v>1813</v>
      </c>
      <c r="H1379" s="53" t="s">
        <v>775</v>
      </c>
      <c r="I1379" s="53" t="s">
        <v>1813</v>
      </c>
      <c r="J1379" s="53" t="s">
        <v>1891</v>
      </c>
      <c r="K1379" s="53" t="s">
        <v>1933</v>
      </c>
      <c r="L1379" s="53" t="s">
        <v>1946</v>
      </c>
      <c r="M1379" s="53" t="s">
        <v>1816</v>
      </c>
      <c r="N1379" s="53" t="s">
        <v>1817</v>
      </c>
      <c r="O1379" s="53" t="s">
        <v>1818</v>
      </c>
      <c r="P1379" s="53" t="s">
        <v>1819</v>
      </c>
      <c r="Q1379" s="53" t="s">
        <v>1820</v>
      </c>
      <c r="R1379" s="53" t="s">
        <v>1821</v>
      </c>
      <c r="S1379" s="53" t="s">
        <v>1947</v>
      </c>
      <c r="T1379" s="53" t="s">
        <v>1948</v>
      </c>
      <c r="U1379" s="53" t="s">
        <v>1824</v>
      </c>
      <c r="V1379" s="53" t="s">
        <v>1825</v>
      </c>
      <c r="W1379" s="53" t="s">
        <v>1826</v>
      </c>
      <c r="X1379" s="53" t="s">
        <v>1825</v>
      </c>
      <c r="Y1379" s="53" t="s">
        <v>1827</v>
      </c>
      <c r="Z1379" s="53">
        <v>41.62</v>
      </c>
      <c r="AA1379" s="53">
        <v>41.62</v>
      </c>
      <c r="AB1379" s="53">
        <v>0</v>
      </c>
      <c r="AC1379" s="53">
        <v>41.62</v>
      </c>
      <c r="AD1379" s="53">
        <v>0</v>
      </c>
      <c r="AE1379" s="53">
        <v>0</v>
      </c>
      <c r="AF1379" s="53" t="s">
        <v>1949</v>
      </c>
      <c r="AG1379" s="53" t="s">
        <v>1813</v>
      </c>
      <c r="AH1379" s="53" t="s">
        <v>1813</v>
      </c>
      <c r="AI1379" s="53" t="s">
        <v>1849</v>
      </c>
      <c r="AJ1379" s="53" t="s">
        <v>1824</v>
      </c>
      <c r="AK1379" s="53" t="s">
        <v>496</v>
      </c>
      <c r="AL1379" s="53" t="s">
        <v>1830</v>
      </c>
      <c r="AM1379" s="53" t="s">
        <v>1831</v>
      </c>
      <c r="AN1379" s="53" t="s">
        <v>1769</v>
      </c>
      <c r="AO1379" s="53" t="s">
        <v>641</v>
      </c>
    </row>
    <row r="1380" spans="1:41" x14ac:dyDescent="0.25">
      <c r="A1380" s="53" t="s">
        <v>14</v>
      </c>
      <c r="B1380" s="53" t="s">
        <v>1944</v>
      </c>
      <c r="C1380" s="53" t="s">
        <v>1945</v>
      </c>
      <c r="D1380" s="53" t="s">
        <v>1931</v>
      </c>
      <c r="E1380" s="53" t="s">
        <v>1932</v>
      </c>
      <c r="F1380" s="53" t="s">
        <v>775</v>
      </c>
      <c r="G1380" s="53" t="s">
        <v>1813</v>
      </c>
      <c r="H1380" s="53" t="s">
        <v>775</v>
      </c>
      <c r="I1380" s="53" t="s">
        <v>1813</v>
      </c>
      <c r="J1380" s="53" t="s">
        <v>1891</v>
      </c>
      <c r="K1380" s="53" t="s">
        <v>1933</v>
      </c>
      <c r="L1380" s="53" t="s">
        <v>1946</v>
      </c>
      <c r="M1380" s="53" t="s">
        <v>1816</v>
      </c>
      <c r="N1380" s="53" t="s">
        <v>1817</v>
      </c>
      <c r="O1380" s="53" t="s">
        <v>1818</v>
      </c>
      <c r="P1380" s="53" t="s">
        <v>1819</v>
      </c>
      <c r="Q1380" s="53" t="s">
        <v>1820</v>
      </c>
      <c r="R1380" s="53" t="s">
        <v>1821</v>
      </c>
      <c r="S1380" s="53" t="s">
        <v>1947</v>
      </c>
      <c r="T1380" s="53" t="s">
        <v>1948</v>
      </c>
      <c r="U1380" s="53" t="s">
        <v>1824</v>
      </c>
      <c r="V1380" s="53" t="s">
        <v>1825</v>
      </c>
      <c r="W1380" s="53" t="s">
        <v>1832</v>
      </c>
      <c r="X1380" s="53" t="s">
        <v>1825</v>
      </c>
      <c r="Y1380" s="53" t="s">
        <v>1827</v>
      </c>
      <c r="Z1380" s="53">
        <v>86.83</v>
      </c>
      <c r="AA1380" s="53">
        <v>86.83</v>
      </c>
      <c r="AB1380" s="53">
        <v>0</v>
      </c>
      <c r="AC1380" s="53">
        <v>86.83</v>
      </c>
      <c r="AD1380" s="53">
        <v>0</v>
      </c>
      <c r="AE1380" s="53">
        <v>0</v>
      </c>
      <c r="AF1380" s="53" t="s">
        <v>1949</v>
      </c>
      <c r="AG1380" s="53" t="s">
        <v>1813</v>
      </c>
      <c r="AH1380" s="53" t="s">
        <v>1813</v>
      </c>
      <c r="AI1380" s="53" t="s">
        <v>1849</v>
      </c>
      <c r="AJ1380" s="53" t="s">
        <v>1824</v>
      </c>
      <c r="AK1380" s="53" t="s">
        <v>496</v>
      </c>
      <c r="AL1380" s="53" t="s">
        <v>1830</v>
      </c>
      <c r="AM1380" s="53" t="s">
        <v>1831</v>
      </c>
      <c r="AN1380" s="53" t="s">
        <v>1769</v>
      </c>
      <c r="AO1380" s="53" t="s">
        <v>641</v>
      </c>
    </row>
    <row r="1381" spans="1:41" x14ac:dyDescent="0.25">
      <c r="A1381" s="53" t="s">
        <v>14</v>
      </c>
      <c r="B1381" s="53" t="s">
        <v>1944</v>
      </c>
      <c r="C1381" s="53" t="s">
        <v>1945</v>
      </c>
      <c r="D1381" s="53" t="s">
        <v>1931</v>
      </c>
      <c r="E1381" s="53" t="s">
        <v>1932</v>
      </c>
      <c r="F1381" s="53" t="s">
        <v>775</v>
      </c>
      <c r="G1381" s="53" t="s">
        <v>1813</v>
      </c>
      <c r="H1381" s="53" t="s">
        <v>775</v>
      </c>
      <c r="I1381" s="53" t="s">
        <v>1813</v>
      </c>
      <c r="J1381" s="53" t="s">
        <v>1891</v>
      </c>
      <c r="K1381" s="53" t="s">
        <v>1933</v>
      </c>
      <c r="L1381" s="53" t="s">
        <v>1946</v>
      </c>
      <c r="M1381" s="53" t="s">
        <v>1816</v>
      </c>
      <c r="N1381" s="53" t="s">
        <v>1817</v>
      </c>
      <c r="O1381" s="53" t="s">
        <v>1818</v>
      </c>
      <c r="P1381" s="53" t="s">
        <v>1819</v>
      </c>
      <c r="Q1381" s="53" t="s">
        <v>1820</v>
      </c>
      <c r="R1381" s="53" t="s">
        <v>1821</v>
      </c>
      <c r="S1381" s="53" t="s">
        <v>1947</v>
      </c>
      <c r="T1381" s="53" t="s">
        <v>1948</v>
      </c>
      <c r="U1381" s="53" t="s">
        <v>1824</v>
      </c>
      <c r="V1381" s="53" t="s">
        <v>1825</v>
      </c>
      <c r="W1381" s="53" t="s">
        <v>1833</v>
      </c>
      <c r="X1381" s="53" t="s">
        <v>1835</v>
      </c>
      <c r="Y1381" s="53" t="s">
        <v>1827</v>
      </c>
      <c r="Z1381" s="53">
        <v>5.23</v>
      </c>
      <c r="AA1381" s="53">
        <v>5.23</v>
      </c>
      <c r="AB1381" s="53">
        <v>0</v>
      </c>
      <c r="AC1381" s="53">
        <v>5.23</v>
      </c>
      <c r="AD1381" s="53">
        <v>0</v>
      </c>
      <c r="AE1381" s="53">
        <v>0</v>
      </c>
      <c r="AF1381" s="53" t="s">
        <v>1949</v>
      </c>
      <c r="AG1381" s="53" t="s">
        <v>1813</v>
      </c>
      <c r="AH1381" s="53" t="s">
        <v>1813</v>
      </c>
      <c r="AI1381" s="53" t="s">
        <v>1849</v>
      </c>
      <c r="AJ1381" s="53" t="s">
        <v>1824</v>
      </c>
      <c r="AK1381" s="53" t="s">
        <v>496</v>
      </c>
      <c r="AL1381" s="53" t="s">
        <v>1830</v>
      </c>
      <c r="AM1381" s="53" t="s">
        <v>1831</v>
      </c>
      <c r="AN1381" s="53" t="s">
        <v>1769</v>
      </c>
      <c r="AO1381" s="53" t="s">
        <v>641</v>
      </c>
    </row>
    <row r="1382" spans="1:41" x14ac:dyDescent="0.25">
      <c r="A1382" s="53" t="s">
        <v>14</v>
      </c>
      <c r="B1382" s="53" t="s">
        <v>1944</v>
      </c>
      <c r="C1382" s="53" t="s">
        <v>1945</v>
      </c>
      <c r="D1382" s="53" t="s">
        <v>1931</v>
      </c>
      <c r="E1382" s="53" t="s">
        <v>1932</v>
      </c>
      <c r="F1382" s="53" t="s">
        <v>775</v>
      </c>
      <c r="G1382" s="53" t="s">
        <v>1813</v>
      </c>
      <c r="H1382" s="53" t="s">
        <v>775</v>
      </c>
      <c r="I1382" s="53" t="s">
        <v>1813</v>
      </c>
      <c r="J1382" s="53" t="s">
        <v>1891</v>
      </c>
      <c r="K1382" s="53" t="s">
        <v>1933</v>
      </c>
      <c r="L1382" s="53" t="s">
        <v>1946</v>
      </c>
      <c r="M1382" s="53" t="s">
        <v>1816</v>
      </c>
      <c r="N1382" s="53" t="s">
        <v>1817</v>
      </c>
      <c r="O1382" s="53" t="s">
        <v>1818</v>
      </c>
      <c r="P1382" s="53" t="s">
        <v>1819</v>
      </c>
      <c r="Q1382" s="53" t="s">
        <v>1820</v>
      </c>
      <c r="R1382" s="53" t="s">
        <v>1821</v>
      </c>
      <c r="S1382" s="53" t="s">
        <v>1947</v>
      </c>
      <c r="T1382" s="53" t="s">
        <v>1948</v>
      </c>
      <c r="U1382" s="53" t="s">
        <v>1824</v>
      </c>
      <c r="V1382" s="53" t="s">
        <v>1825</v>
      </c>
      <c r="W1382" s="53" t="s">
        <v>1837</v>
      </c>
      <c r="X1382" s="53" t="s">
        <v>1825</v>
      </c>
      <c r="Y1382" s="53" t="s">
        <v>1827</v>
      </c>
      <c r="Z1382" s="53">
        <v>13.13</v>
      </c>
      <c r="AA1382" s="53">
        <v>13.13</v>
      </c>
      <c r="AB1382" s="53">
        <v>0</v>
      </c>
      <c r="AC1382" s="53">
        <v>13.13</v>
      </c>
      <c r="AD1382" s="53">
        <v>0</v>
      </c>
      <c r="AE1382" s="53">
        <v>0</v>
      </c>
      <c r="AF1382" s="53" t="s">
        <v>1949</v>
      </c>
      <c r="AG1382" s="53" t="s">
        <v>1813</v>
      </c>
      <c r="AH1382" s="53" t="s">
        <v>1813</v>
      </c>
      <c r="AI1382" s="53" t="s">
        <v>1849</v>
      </c>
      <c r="AJ1382" s="53" t="s">
        <v>1824</v>
      </c>
      <c r="AK1382" s="53" t="s">
        <v>496</v>
      </c>
      <c r="AL1382" s="53" t="s">
        <v>1830</v>
      </c>
      <c r="AM1382" s="53" t="s">
        <v>1831</v>
      </c>
      <c r="AN1382" s="53" t="s">
        <v>1769</v>
      </c>
      <c r="AO1382" s="53" t="s">
        <v>641</v>
      </c>
    </row>
    <row r="1383" spans="1:41" x14ac:dyDescent="0.25">
      <c r="A1383" s="53" t="s">
        <v>14</v>
      </c>
      <c r="B1383" s="53" t="s">
        <v>1944</v>
      </c>
      <c r="C1383" s="53" t="s">
        <v>1945</v>
      </c>
      <c r="D1383" s="53" t="s">
        <v>1931</v>
      </c>
      <c r="E1383" s="53" t="s">
        <v>1932</v>
      </c>
      <c r="F1383" s="53" t="s">
        <v>775</v>
      </c>
      <c r="G1383" s="53" t="s">
        <v>1813</v>
      </c>
      <c r="H1383" s="53" t="s">
        <v>775</v>
      </c>
      <c r="I1383" s="53" t="s">
        <v>1813</v>
      </c>
      <c r="J1383" s="53" t="s">
        <v>1891</v>
      </c>
      <c r="K1383" s="53" t="s">
        <v>1933</v>
      </c>
      <c r="L1383" s="53" t="s">
        <v>1946</v>
      </c>
      <c r="M1383" s="53" t="s">
        <v>1816</v>
      </c>
      <c r="N1383" s="53" t="s">
        <v>1817</v>
      </c>
      <c r="O1383" s="53" t="s">
        <v>1818</v>
      </c>
      <c r="P1383" s="53" t="s">
        <v>1819</v>
      </c>
      <c r="Q1383" s="53" t="s">
        <v>1820</v>
      </c>
      <c r="R1383" s="53" t="s">
        <v>1821</v>
      </c>
      <c r="S1383" s="53" t="s">
        <v>1947</v>
      </c>
      <c r="T1383" s="53" t="s">
        <v>1948</v>
      </c>
      <c r="U1383" s="53" t="s">
        <v>1824</v>
      </c>
      <c r="V1383" s="53" t="s">
        <v>1825</v>
      </c>
      <c r="W1383" s="53" t="s">
        <v>1838</v>
      </c>
      <c r="X1383" s="53" t="s">
        <v>1825</v>
      </c>
      <c r="Y1383" s="53" t="s">
        <v>1827</v>
      </c>
      <c r="Z1383" s="53">
        <v>4.07</v>
      </c>
      <c r="AA1383" s="53">
        <v>4.07</v>
      </c>
      <c r="AB1383" s="53">
        <v>0</v>
      </c>
      <c r="AC1383" s="53">
        <v>4.07</v>
      </c>
      <c r="AD1383" s="53">
        <v>0</v>
      </c>
      <c r="AE1383" s="53">
        <v>0</v>
      </c>
      <c r="AF1383" s="53" t="s">
        <v>1949</v>
      </c>
      <c r="AG1383" s="53" t="s">
        <v>1813</v>
      </c>
      <c r="AH1383" s="53" t="s">
        <v>1813</v>
      </c>
      <c r="AI1383" s="53" t="s">
        <v>1849</v>
      </c>
      <c r="AJ1383" s="53" t="s">
        <v>1824</v>
      </c>
      <c r="AK1383" s="53" t="s">
        <v>496</v>
      </c>
      <c r="AL1383" s="53" t="s">
        <v>1830</v>
      </c>
      <c r="AM1383" s="53" t="s">
        <v>1831</v>
      </c>
      <c r="AN1383" s="53" t="s">
        <v>1769</v>
      </c>
      <c r="AO1383" s="53" t="s">
        <v>641</v>
      </c>
    </row>
    <row r="1384" spans="1:41" x14ac:dyDescent="0.25">
      <c r="A1384" s="53" t="s">
        <v>13</v>
      </c>
      <c r="B1384" s="53" t="s">
        <v>1960</v>
      </c>
      <c r="C1384" s="53" t="s">
        <v>1961</v>
      </c>
      <c r="D1384" s="53" t="s">
        <v>1852</v>
      </c>
      <c r="E1384" s="53" t="s">
        <v>510</v>
      </c>
      <c r="F1384" s="53" t="s">
        <v>775</v>
      </c>
      <c r="G1384" s="53" t="s">
        <v>1813</v>
      </c>
      <c r="H1384" s="53" t="s">
        <v>775</v>
      </c>
      <c r="I1384" s="53" t="s">
        <v>1813</v>
      </c>
      <c r="J1384" s="53" t="s">
        <v>1814</v>
      </c>
      <c r="K1384" s="53" t="s">
        <v>780</v>
      </c>
      <c r="L1384" s="53" t="s">
        <v>1962</v>
      </c>
      <c r="M1384" s="53" t="s">
        <v>1816</v>
      </c>
      <c r="N1384" s="53" t="s">
        <v>1817</v>
      </c>
      <c r="O1384" s="53" t="s">
        <v>1818</v>
      </c>
      <c r="P1384" s="53" t="s">
        <v>1819</v>
      </c>
      <c r="Q1384" s="53" t="s">
        <v>1820</v>
      </c>
      <c r="R1384" s="53" t="s">
        <v>1821</v>
      </c>
      <c r="S1384" s="53" t="s">
        <v>1963</v>
      </c>
      <c r="T1384" s="53" t="s">
        <v>1964</v>
      </c>
      <c r="U1384" s="53" t="s">
        <v>1824</v>
      </c>
      <c r="V1384" s="53" t="s">
        <v>1825</v>
      </c>
      <c r="W1384" s="53" t="s">
        <v>1856</v>
      </c>
      <c r="X1384" s="53" t="s">
        <v>1857</v>
      </c>
      <c r="Y1384" s="53" t="s">
        <v>1827</v>
      </c>
      <c r="Z1384" s="53">
        <v>1096.4000000000001</v>
      </c>
      <c r="AA1384" s="53">
        <v>571.32000000000005</v>
      </c>
      <c r="AB1384" s="53">
        <v>525.08000000000004</v>
      </c>
      <c r="AC1384" s="53">
        <v>571.32000000000005</v>
      </c>
      <c r="AD1384" s="53">
        <v>0</v>
      </c>
      <c r="AE1384" s="53">
        <v>0</v>
      </c>
      <c r="AF1384" s="53" t="s">
        <v>1828</v>
      </c>
      <c r="AG1384" s="53" t="s">
        <v>1814</v>
      </c>
      <c r="AH1384" s="53" t="s">
        <v>780</v>
      </c>
      <c r="AI1384" s="53" t="s">
        <v>1829</v>
      </c>
      <c r="AJ1384" s="53" t="s">
        <v>1824</v>
      </c>
      <c r="AK1384" s="53" t="s">
        <v>496</v>
      </c>
      <c r="AL1384" s="53" t="s">
        <v>1830</v>
      </c>
      <c r="AM1384" s="53" t="s">
        <v>1831</v>
      </c>
      <c r="AN1384" s="53" t="s">
        <v>1770</v>
      </c>
      <c r="AO1384" s="53" t="s">
        <v>641</v>
      </c>
    </row>
    <row r="1385" spans="1:41" x14ac:dyDescent="0.25">
      <c r="A1385" s="53" t="s">
        <v>13</v>
      </c>
      <c r="B1385" s="53" t="s">
        <v>1809</v>
      </c>
      <c r="C1385" s="53" t="s">
        <v>1810</v>
      </c>
      <c r="D1385" s="53" t="s">
        <v>1811</v>
      </c>
      <c r="E1385" s="53" t="s">
        <v>1812</v>
      </c>
      <c r="F1385" s="53" t="s">
        <v>775</v>
      </c>
      <c r="G1385" s="53" t="s">
        <v>1813</v>
      </c>
      <c r="H1385" s="53" t="s">
        <v>775</v>
      </c>
      <c r="I1385" s="53" t="s">
        <v>1813</v>
      </c>
      <c r="J1385" s="53" t="s">
        <v>1814</v>
      </c>
      <c r="K1385" s="53" t="s">
        <v>780</v>
      </c>
      <c r="L1385" s="53" t="s">
        <v>1815</v>
      </c>
      <c r="M1385" s="53" t="s">
        <v>1816</v>
      </c>
      <c r="N1385" s="53" t="s">
        <v>1817</v>
      </c>
      <c r="O1385" s="53" t="s">
        <v>1818</v>
      </c>
      <c r="P1385" s="53" t="s">
        <v>1819</v>
      </c>
      <c r="Q1385" s="53" t="s">
        <v>1820</v>
      </c>
      <c r="R1385" s="53" t="s">
        <v>1821</v>
      </c>
      <c r="S1385" s="53" t="s">
        <v>1822</v>
      </c>
      <c r="T1385" s="53" t="s">
        <v>1823</v>
      </c>
      <c r="U1385" s="53" t="s">
        <v>1824</v>
      </c>
      <c r="V1385" s="53" t="s">
        <v>1825</v>
      </c>
      <c r="W1385" s="53" t="s">
        <v>1826</v>
      </c>
      <c r="X1385" s="53" t="s">
        <v>1825</v>
      </c>
      <c r="Y1385" s="53" t="s">
        <v>1827</v>
      </c>
      <c r="Z1385" s="53">
        <v>378.63</v>
      </c>
      <c r="AA1385" s="53">
        <v>370.15</v>
      </c>
      <c r="AB1385" s="53">
        <v>8.48</v>
      </c>
      <c r="AC1385" s="53">
        <v>370.15</v>
      </c>
      <c r="AD1385" s="53">
        <v>0</v>
      </c>
      <c r="AE1385" s="53">
        <v>0</v>
      </c>
      <c r="AF1385" s="53" t="s">
        <v>1828</v>
      </c>
      <c r="AG1385" s="53" t="s">
        <v>1814</v>
      </c>
      <c r="AH1385" s="53" t="s">
        <v>780</v>
      </c>
      <c r="AI1385" s="53" t="s">
        <v>1829</v>
      </c>
      <c r="AJ1385" s="53" t="s">
        <v>1824</v>
      </c>
      <c r="AK1385" s="53" t="s">
        <v>496</v>
      </c>
      <c r="AL1385" s="53" t="s">
        <v>1830</v>
      </c>
      <c r="AM1385" s="53" t="s">
        <v>1831</v>
      </c>
      <c r="AN1385" s="53" t="s">
        <v>1770</v>
      </c>
      <c r="AO1385" s="53" t="s">
        <v>641</v>
      </c>
    </row>
    <row r="1386" spans="1:41" x14ac:dyDescent="0.25">
      <c r="A1386" s="53" t="s">
        <v>13</v>
      </c>
      <c r="B1386" s="53" t="s">
        <v>1809</v>
      </c>
      <c r="C1386" s="53" t="s">
        <v>1810</v>
      </c>
      <c r="D1386" s="53" t="s">
        <v>1811</v>
      </c>
      <c r="E1386" s="53" t="s">
        <v>1812</v>
      </c>
      <c r="F1386" s="53" t="s">
        <v>775</v>
      </c>
      <c r="G1386" s="53" t="s">
        <v>1813</v>
      </c>
      <c r="H1386" s="53" t="s">
        <v>775</v>
      </c>
      <c r="I1386" s="53" t="s">
        <v>1813</v>
      </c>
      <c r="J1386" s="53" t="s">
        <v>1814</v>
      </c>
      <c r="K1386" s="53" t="s">
        <v>780</v>
      </c>
      <c r="L1386" s="53" t="s">
        <v>1815</v>
      </c>
      <c r="M1386" s="53" t="s">
        <v>1816</v>
      </c>
      <c r="N1386" s="53" t="s">
        <v>1817</v>
      </c>
      <c r="O1386" s="53" t="s">
        <v>1818</v>
      </c>
      <c r="P1386" s="53" t="s">
        <v>1819</v>
      </c>
      <c r="Q1386" s="53" t="s">
        <v>1820</v>
      </c>
      <c r="R1386" s="53" t="s">
        <v>1821</v>
      </c>
      <c r="S1386" s="53" t="s">
        <v>1822</v>
      </c>
      <c r="T1386" s="53" t="s">
        <v>1823</v>
      </c>
      <c r="U1386" s="53" t="s">
        <v>1824</v>
      </c>
      <c r="V1386" s="53" t="s">
        <v>1825</v>
      </c>
      <c r="W1386" s="53" t="s">
        <v>1832</v>
      </c>
      <c r="X1386" s="53" t="s">
        <v>1825</v>
      </c>
      <c r="Y1386" s="53" t="s">
        <v>1827</v>
      </c>
      <c r="Z1386" s="53">
        <v>5058.3599999999997</v>
      </c>
      <c r="AA1386" s="53">
        <v>4869.5600000000004</v>
      </c>
      <c r="AB1386" s="53">
        <v>188.8</v>
      </c>
      <c r="AC1386" s="53">
        <v>4869.5600000000004</v>
      </c>
      <c r="AD1386" s="53">
        <v>0</v>
      </c>
      <c r="AE1386" s="53">
        <v>0</v>
      </c>
      <c r="AF1386" s="53" t="s">
        <v>1828</v>
      </c>
      <c r="AG1386" s="53" t="s">
        <v>1814</v>
      </c>
      <c r="AH1386" s="53" t="s">
        <v>780</v>
      </c>
      <c r="AI1386" s="53" t="s">
        <v>1829</v>
      </c>
      <c r="AJ1386" s="53" t="s">
        <v>1824</v>
      </c>
      <c r="AK1386" s="53" t="s">
        <v>496</v>
      </c>
      <c r="AL1386" s="53" t="s">
        <v>1830</v>
      </c>
      <c r="AM1386" s="53" t="s">
        <v>1831</v>
      </c>
      <c r="AN1386" s="53" t="s">
        <v>1770</v>
      </c>
      <c r="AO1386" s="53" t="s">
        <v>641</v>
      </c>
    </row>
    <row r="1387" spans="1:41" x14ac:dyDescent="0.25">
      <c r="A1387" s="53" t="s">
        <v>13</v>
      </c>
      <c r="B1387" s="53" t="s">
        <v>1809</v>
      </c>
      <c r="C1387" s="53" t="s">
        <v>1810</v>
      </c>
      <c r="D1387" s="53" t="s">
        <v>1811</v>
      </c>
      <c r="E1387" s="53" t="s">
        <v>1812</v>
      </c>
      <c r="F1387" s="53" t="s">
        <v>775</v>
      </c>
      <c r="G1387" s="53" t="s">
        <v>1813</v>
      </c>
      <c r="H1387" s="53" t="s">
        <v>775</v>
      </c>
      <c r="I1387" s="53" t="s">
        <v>1813</v>
      </c>
      <c r="J1387" s="53" t="s">
        <v>1814</v>
      </c>
      <c r="K1387" s="53" t="s">
        <v>780</v>
      </c>
      <c r="L1387" s="53" t="s">
        <v>1815</v>
      </c>
      <c r="M1387" s="53" t="s">
        <v>1816</v>
      </c>
      <c r="N1387" s="53" t="s">
        <v>1817</v>
      </c>
      <c r="O1387" s="53" t="s">
        <v>1818</v>
      </c>
      <c r="P1387" s="53" t="s">
        <v>1819</v>
      </c>
      <c r="Q1387" s="53" t="s">
        <v>1820</v>
      </c>
      <c r="R1387" s="53" t="s">
        <v>1821</v>
      </c>
      <c r="S1387" s="53" t="s">
        <v>1822</v>
      </c>
      <c r="T1387" s="53" t="s">
        <v>1823</v>
      </c>
      <c r="U1387" s="53" t="s">
        <v>1824</v>
      </c>
      <c r="V1387" s="53" t="s">
        <v>1825</v>
      </c>
      <c r="W1387" s="53" t="s">
        <v>1833</v>
      </c>
      <c r="X1387" s="53" t="s">
        <v>1834</v>
      </c>
      <c r="Y1387" s="53" t="s">
        <v>1827</v>
      </c>
      <c r="Z1387" s="53">
        <v>652.54999999999995</v>
      </c>
      <c r="AA1387" s="53">
        <v>644.57000000000005</v>
      </c>
      <c r="AB1387" s="53">
        <v>7.98</v>
      </c>
      <c r="AC1387" s="53">
        <v>644.57000000000005</v>
      </c>
      <c r="AD1387" s="53">
        <v>0</v>
      </c>
      <c r="AE1387" s="53">
        <v>0</v>
      </c>
      <c r="AF1387" s="53" t="s">
        <v>1828</v>
      </c>
      <c r="AG1387" s="53" t="s">
        <v>1814</v>
      </c>
      <c r="AH1387" s="53" t="s">
        <v>780</v>
      </c>
      <c r="AI1387" s="53" t="s">
        <v>1829</v>
      </c>
      <c r="AJ1387" s="53" t="s">
        <v>1824</v>
      </c>
      <c r="AK1387" s="53" t="s">
        <v>496</v>
      </c>
      <c r="AL1387" s="53" t="s">
        <v>1830</v>
      </c>
      <c r="AM1387" s="53" t="s">
        <v>1831</v>
      </c>
      <c r="AN1387" s="53" t="s">
        <v>1770</v>
      </c>
      <c r="AO1387" s="53" t="s">
        <v>641</v>
      </c>
    </row>
    <row r="1388" spans="1:41" x14ac:dyDescent="0.25">
      <c r="A1388" s="53" t="s">
        <v>13</v>
      </c>
      <c r="B1388" s="53" t="s">
        <v>1809</v>
      </c>
      <c r="C1388" s="53" t="s">
        <v>1810</v>
      </c>
      <c r="D1388" s="53" t="s">
        <v>1811</v>
      </c>
      <c r="E1388" s="53" t="s">
        <v>1812</v>
      </c>
      <c r="F1388" s="53" t="s">
        <v>775</v>
      </c>
      <c r="G1388" s="53" t="s">
        <v>1813</v>
      </c>
      <c r="H1388" s="53" t="s">
        <v>775</v>
      </c>
      <c r="I1388" s="53" t="s">
        <v>1813</v>
      </c>
      <c r="J1388" s="53" t="s">
        <v>1814</v>
      </c>
      <c r="K1388" s="53" t="s">
        <v>780</v>
      </c>
      <c r="L1388" s="53" t="s">
        <v>1815</v>
      </c>
      <c r="M1388" s="53" t="s">
        <v>1816</v>
      </c>
      <c r="N1388" s="53" t="s">
        <v>1817</v>
      </c>
      <c r="O1388" s="53" t="s">
        <v>1818</v>
      </c>
      <c r="P1388" s="53" t="s">
        <v>1819</v>
      </c>
      <c r="Q1388" s="53" t="s">
        <v>1820</v>
      </c>
      <c r="R1388" s="53" t="s">
        <v>1821</v>
      </c>
      <c r="S1388" s="53" t="s">
        <v>1822</v>
      </c>
      <c r="T1388" s="53" t="s">
        <v>1823</v>
      </c>
      <c r="U1388" s="53" t="s">
        <v>1824</v>
      </c>
      <c r="V1388" s="53" t="s">
        <v>1825</v>
      </c>
      <c r="W1388" s="53" t="s">
        <v>1833</v>
      </c>
      <c r="X1388" s="53" t="s">
        <v>1835</v>
      </c>
      <c r="Y1388" s="53" t="s">
        <v>1827</v>
      </c>
      <c r="Z1388" s="53">
        <v>0.78</v>
      </c>
      <c r="AA1388" s="53">
        <v>0.64</v>
      </c>
      <c r="AB1388" s="53">
        <v>0.14000000000000001</v>
      </c>
      <c r="AC1388" s="53">
        <v>0.64</v>
      </c>
      <c r="AD1388" s="53">
        <v>0</v>
      </c>
      <c r="AE1388" s="53">
        <v>0</v>
      </c>
      <c r="AF1388" s="53" t="s">
        <v>1828</v>
      </c>
      <c r="AG1388" s="53" t="s">
        <v>1814</v>
      </c>
      <c r="AH1388" s="53" t="s">
        <v>780</v>
      </c>
      <c r="AI1388" s="53" t="s">
        <v>1829</v>
      </c>
      <c r="AJ1388" s="53" t="s">
        <v>1824</v>
      </c>
      <c r="AK1388" s="53" t="s">
        <v>496</v>
      </c>
      <c r="AL1388" s="53" t="s">
        <v>1830</v>
      </c>
      <c r="AM1388" s="53" t="s">
        <v>1831</v>
      </c>
      <c r="AN1388" s="53" t="s">
        <v>1770</v>
      </c>
      <c r="AO1388" s="53" t="s">
        <v>641</v>
      </c>
    </row>
    <row r="1389" spans="1:41" x14ac:dyDescent="0.25">
      <c r="A1389" s="53" t="s">
        <v>13</v>
      </c>
      <c r="B1389" s="53" t="s">
        <v>1809</v>
      </c>
      <c r="C1389" s="53" t="s">
        <v>1810</v>
      </c>
      <c r="D1389" s="53" t="s">
        <v>1811</v>
      </c>
      <c r="E1389" s="53" t="s">
        <v>1812</v>
      </c>
      <c r="F1389" s="53" t="s">
        <v>775</v>
      </c>
      <c r="G1389" s="53" t="s">
        <v>1813</v>
      </c>
      <c r="H1389" s="53" t="s">
        <v>775</v>
      </c>
      <c r="I1389" s="53" t="s">
        <v>1813</v>
      </c>
      <c r="J1389" s="53" t="s">
        <v>1814</v>
      </c>
      <c r="K1389" s="53" t="s">
        <v>780</v>
      </c>
      <c r="L1389" s="53" t="s">
        <v>1815</v>
      </c>
      <c r="M1389" s="53" t="s">
        <v>1816</v>
      </c>
      <c r="N1389" s="53" t="s">
        <v>1817</v>
      </c>
      <c r="O1389" s="53" t="s">
        <v>1818</v>
      </c>
      <c r="P1389" s="53" t="s">
        <v>1819</v>
      </c>
      <c r="Q1389" s="53" t="s">
        <v>1820</v>
      </c>
      <c r="R1389" s="53" t="s">
        <v>1821</v>
      </c>
      <c r="S1389" s="53" t="s">
        <v>1822</v>
      </c>
      <c r="T1389" s="53" t="s">
        <v>1823</v>
      </c>
      <c r="U1389" s="53" t="s">
        <v>1824</v>
      </c>
      <c r="V1389" s="53" t="s">
        <v>1825</v>
      </c>
      <c r="W1389" s="53" t="s">
        <v>1836</v>
      </c>
      <c r="X1389" s="53" t="s">
        <v>1825</v>
      </c>
      <c r="Y1389" s="53" t="s">
        <v>1827</v>
      </c>
      <c r="Z1389" s="53">
        <v>17.41</v>
      </c>
      <c r="AA1389" s="53">
        <v>16.96</v>
      </c>
      <c r="AB1389" s="53">
        <v>0.45</v>
      </c>
      <c r="AC1389" s="53">
        <v>16.96</v>
      </c>
      <c r="AD1389" s="53">
        <v>0</v>
      </c>
      <c r="AE1389" s="53">
        <v>0</v>
      </c>
      <c r="AF1389" s="53" t="s">
        <v>1828</v>
      </c>
      <c r="AG1389" s="53" t="s">
        <v>1814</v>
      </c>
      <c r="AH1389" s="53" t="s">
        <v>780</v>
      </c>
      <c r="AI1389" s="53" t="s">
        <v>1829</v>
      </c>
      <c r="AJ1389" s="53" t="s">
        <v>1824</v>
      </c>
      <c r="AK1389" s="53" t="s">
        <v>496</v>
      </c>
      <c r="AL1389" s="53" t="s">
        <v>1830</v>
      </c>
      <c r="AM1389" s="53" t="s">
        <v>1831</v>
      </c>
      <c r="AN1389" s="53" t="s">
        <v>1770</v>
      </c>
      <c r="AO1389" s="53" t="s">
        <v>641</v>
      </c>
    </row>
    <row r="1390" spans="1:41" x14ac:dyDescent="0.25">
      <c r="A1390" s="53" t="s">
        <v>13</v>
      </c>
      <c r="B1390" s="53" t="s">
        <v>1809</v>
      </c>
      <c r="C1390" s="53" t="s">
        <v>1810</v>
      </c>
      <c r="D1390" s="53" t="s">
        <v>1811</v>
      </c>
      <c r="E1390" s="53" t="s">
        <v>1812</v>
      </c>
      <c r="F1390" s="53" t="s">
        <v>775</v>
      </c>
      <c r="G1390" s="53" t="s">
        <v>1813</v>
      </c>
      <c r="H1390" s="53" t="s">
        <v>775</v>
      </c>
      <c r="I1390" s="53" t="s">
        <v>1813</v>
      </c>
      <c r="J1390" s="53" t="s">
        <v>1814</v>
      </c>
      <c r="K1390" s="53" t="s">
        <v>780</v>
      </c>
      <c r="L1390" s="53" t="s">
        <v>1815</v>
      </c>
      <c r="M1390" s="53" t="s">
        <v>1816</v>
      </c>
      <c r="N1390" s="53" t="s">
        <v>1817</v>
      </c>
      <c r="O1390" s="53" t="s">
        <v>1818</v>
      </c>
      <c r="P1390" s="53" t="s">
        <v>1819</v>
      </c>
      <c r="Q1390" s="53" t="s">
        <v>1820</v>
      </c>
      <c r="R1390" s="53" t="s">
        <v>1821</v>
      </c>
      <c r="S1390" s="53" t="s">
        <v>1822</v>
      </c>
      <c r="T1390" s="53" t="s">
        <v>1823</v>
      </c>
      <c r="U1390" s="53" t="s">
        <v>1824</v>
      </c>
      <c r="V1390" s="53" t="s">
        <v>1825</v>
      </c>
      <c r="W1390" s="53" t="s">
        <v>1837</v>
      </c>
      <c r="X1390" s="53" t="s">
        <v>1825</v>
      </c>
      <c r="Y1390" s="53" t="s">
        <v>1827</v>
      </c>
      <c r="Z1390" s="53">
        <v>275.41000000000003</v>
      </c>
      <c r="AA1390" s="53">
        <v>272.39</v>
      </c>
      <c r="AB1390" s="53">
        <v>3.02</v>
      </c>
      <c r="AC1390" s="53">
        <v>272.39</v>
      </c>
      <c r="AD1390" s="53">
        <v>0</v>
      </c>
      <c r="AE1390" s="53">
        <v>0</v>
      </c>
      <c r="AF1390" s="53" t="s">
        <v>1828</v>
      </c>
      <c r="AG1390" s="53" t="s">
        <v>1814</v>
      </c>
      <c r="AH1390" s="53" t="s">
        <v>780</v>
      </c>
      <c r="AI1390" s="53" t="s">
        <v>1829</v>
      </c>
      <c r="AJ1390" s="53" t="s">
        <v>1824</v>
      </c>
      <c r="AK1390" s="53" t="s">
        <v>496</v>
      </c>
      <c r="AL1390" s="53" t="s">
        <v>1830</v>
      </c>
      <c r="AM1390" s="53" t="s">
        <v>1831</v>
      </c>
      <c r="AN1390" s="53" t="s">
        <v>1770</v>
      </c>
      <c r="AO1390" s="53" t="s">
        <v>641</v>
      </c>
    </row>
    <row r="1391" spans="1:41" x14ac:dyDescent="0.25">
      <c r="A1391" s="53" t="s">
        <v>13</v>
      </c>
      <c r="B1391" s="53" t="s">
        <v>1809</v>
      </c>
      <c r="C1391" s="53" t="s">
        <v>1810</v>
      </c>
      <c r="D1391" s="53" t="s">
        <v>1811</v>
      </c>
      <c r="E1391" s="53" t="s">
        <v>1812</v>
      </c>
      <c r="F1391" s="53" t="s">
        <v>775</v>
      </c>
      <c r="G1391" s="53" t="s">
        <v>1813</v>
      </c>
      <c r="H1391" s="53" t="s">
        <v>775</v>
      </c>
      <c r="I1391" s="53" t="s">
        <v>1813</v>
      </c>
      <c r="J1391" s="53" t="s">
        <v>1814</v>
      </c>
      <c r="K1391" s="53" t="s">
        <v>780</v>
      </c>
      <c r="L1391" s="53" t="s">
        <v>1815</v>
      </c>
      <c r="M1391" s="53" t="s">
        <v>1816</v>
      </c>
      <c r="N1391" s="53" t="s">
        <v>1817</v>
      </c>
      <c r="O1391" s="53" t="s">
        <v>1818</v>
      </c>
      <c r="P1391" s="53" t="s">
        <v>1819</v>
      </c>
      <c r="Q1391" s="53" t="s">
        <v>1820</v>
      </c>
      <c r="R1391" s="53" t="s">
        <v>1821</v>
      </c>
      <c r="S1391" s="53" t="s">
        <v>1822</v>
      </c>
      <c r="T1391" s="53" t="s">
        <v>1823</v>
      </c>
      <c r="U1391" s="53" t="s">
        <v>1824</v>
      </c>
      <c r="V1391" s="53" t="s">
        <v>1825</v>
      </c>
      <c r="W1391" s="53" t="s">
        <v>1838</v>
      </c>
      <c r="X1391" s="53" t="s">
        <v>1825</v>
      </c>
      <c r="Y1391" s="53" t="s">
        <v>1827</v>
      </c>
      <c r="Z1391" s="53">
        <v>222.6</v>
      </c>
      <c r="AA1391" s="53">
        <v>216.65</v>
      </c>
      <c r="AB1391" s="53">
        <v>5.95</v>
      </c>
      <c r="AC1391" s="53">
        <v>216.65</v>
      </c>
      <c r="AD1391" s="53">
        <v>0</v>
      </c>
      <c r="AE1391" s="53">
        <v>0</v>
      </c>
      <c r="AF1391" s="53" t="s">
        <v>1828</v>
      </c>
      <c r="AG1391" s="53" t="s">
        <v>1814</v>
      </c>
      <c r="AH1391" s="53" t="s">
        <v>780</v>
      </c>
      <c r="AI1391" s="53" t="s">
        <v>1829</v>
      </c>
      <c r="AJ1391" s="53" t="s">
        <v>1824</v>
      </c>
      <c r="AK1391" s="53" t="s">
        <v>496</v>
      </c>
      <c r="AL1391" s="53" t="s">
        <v>1830</v>
      </c>
      <c r="AM1391" s="53" t="s">
        <v>1831</v>
      </c>
      <c r="AN1391" s="53" t="s">
        <v>1770</v>
      </c>
      <c r="AO1391" s="53" t="s">
        <v>641</v>
      </c>
    </row>
    <row r="1392" spans="1:41" x14ac:dyDescent="0.25">
      <c r="A1392" s="53" t="s">
        <v>13</v>
      </c>
      <c r="B1392" s="53" t="s">
        <v>1839</v>
      </c>
      <c r="C1392" s="53" t="s">
        <v>1840</v>
      </c>
      <c r="D1392" s="53" t="s">
        <v>1841</v>
      </c>
      <c r="E1392" s="53" t="s">
        <v>1842</v>
      </c>
      <c r="F1392" s="53" t="s">
        <v>775</v>
      </c>
      <c r="G1392" s="53" t="s">
        <v>1813</v>
      </c>
      <c r="H1392" s="53" t="s">
        <v>775</v>
      </c>
      <c r="I1392" s="53" t="s">
        <v>1813</v>
      </c>
      <c r="J1392" s="53" t="s">
        <v>1843</v>
      </c>
      <c r="K1392" s="53" t="s">
        <v>1844</v>
      </c>
      <c r="L1392" s="53" t="s">
        <v>1845</v>
      </c>
      <c r="M1392" s="53" t="s">
        <v>1816</v>
      </c>
      <c r="N1392" s="53" t="s">
        <v>1817</v>
      </c>
      <c r="O1392" s="53" t="s">
        <v>1818</v>
      </c>
      <c r="P1392" s="53" t="s">
        <v>1819</v>
      </c>
      <c r="Q1392" s="53" t="s">
        <v>1820</v>
      </c>
      <c r="R1392" s="53" t="s">
        <v>1821</v>
      </c>
      <c r="S1392" s="53" t="s">
        <v>1846</v>
      </c>
      <c r="T1392" s="53" t="s">
        <v>1847</v>
      </c>
      <c r="U1392" s="53" t="s">
        <v>1824</v>
      </c>
      <c r="V1392" s="53" t="s">
        <v>1825</v>
      </c>
      <c r="W1392" s="53" t="s">
        <v>1833</v>
      </c>
      <c r="X1392" s="53" t="s">
        <v>1834</v>
      </c>
      <c r="Y1392" s="53" t="s">
        <v>1827</v>
      </c>
      <c r="Z1392" s="53">
        <v>1.69</v>
      </c>
      <c r="AA1392" s="53">
        <v>1.69</v>
      </c>
      <c r="AB1392" s="53">
        <v>0</v>
      </c>
      <c r="AC1392" s="53">
        <v>1.69</v>
      </c>
      <c r="AD1392" s="53">
        <v>0</v>
      </c>
      <c r="AE1392" s="53">
        <v>0</v>
      </c>
      <c r="AF1392" s="53" t="s">
        <v>1828</v>
      </c>
      <c r="AG1392" s="53" t="s">
        <v>1843</v>
      </c>
      <c r="AH1392" s="53" t="s">
        <v>1844</v>
      </c>
      <c r="AI1392" s="53" t="s">
        <v>1849</v>
      </c>
      <c r="AJ1392" s="53" t="s">
        <v>1824</v>
      </c>
      <c r="AK1392" s="53" t="s">
        <v>496</v>
      </c>
      <c r="AL1392" s="53" t="s">
        <v>1830</v>
      </c>
      <c r="AM1392" s="53" t="s">
        <v>1831</v>
      </c>
      <c r="AN1392" s="53" t="s">
        <v>1769</v>
      </c>
      <c r="AO1392" s="53" t="s">
        <v>641</v>
      </c>
    </row>
    <row r="1393" spans="1:41" x14ac:dyDescent="0.25">
      <c r="A1393" s="53" t="s">
        <v>13</v>
      </c>
      <c r="B1393" s="53" t="s">
        <v>1839</v>
      </c>
      <c r="C1393" s="53" t="s">
        <v>1840</v>
      </c>
      <c r="D1393" s="53" t="s">
        <v>1841</v>
      </c>
      <c r="E1393" s="53" t="s">
        <v>1842</v>
      </c>
      <c r="F1393" s="53" t="s">
        <v>775</v>
      </c>
      <c r="G1393" s="53" t="s">
        <v>1813</v>
      </c>
      <c r="H1393" s="53" t="s">
        <v>775</v>
      </c>
      <c r="I1393" s="53" t="s">
        <v>1813</v>
      </c>
      <c r="J1393" s="53" t="s">
        <v>1843</v>
      </c>
      <c r="K1393" s="53" t="s">
        <v>1844</v>
      </c>
      <c r="L1393" s="53" t="s">
        <v>1845</v>
      </c>
      <c r="M1393" s="53" t="s">
        <v>1816</v>
      </c>
      <c r="N1393" s="53" t="s">
        <v>1817</v>
      </c>
      <c r="O1393" s="53" t="s">
        <v>1818</v>
      </c>
      <c r="P1393" s="53" t="s">
        <v>1819</v>
      </c>
      <c r="Q1393" s="53" t="s">
        <v>1820</v>
      </c>
      <c r="R1393" s="53" t="s">
        <v>1821</v>
      </c>
      <c r="S1393" s="53" t="s">
        <v>1846</v>
      </c>
      <c r="T1393" s="53" t="s">
        <v>1847</v>
      </c>
      <c r="U1393" s="53" t="s">
        <v>1824</v>
      </c>
      <c r="V1393" s="53" t="s">
        <v>1825</v>
      </c>
      <c r="W1393" s="53" t="s">
        <v>1848</v>
      </c>
      <c r="X1393" s="53" t="s">
        <v>1825</v>
      </c>
      <c r="Y1393" s="53" t="s">
        <v>1827</v>
      </c>
      <c r="Z1393" s="53">
        <v>944.03</v>
      </c>
      <c r="AA1393" s="53">
        <v>913.11</v>
      </c>
      <c r="AB1393" s="53">
        <v>30.92</v>
      </c>
      <c r="AC1393" s="53">
        <v>913.11</v>
      </c>
      <c r="AD1393" s="53">
        <v>0</v>
      </c>
      <c r="AE1393" s="53">
        <v>0</v>
      </c>
      <c r="AF1393" s="53" t="s">
        <v>1828</v>
      </c>
      <c r="AG1393" s="53" t="s">
        <v>1843</v>
      </c>
      <c r="AH1393" s="53" t="s">
        <v>1844</v>
      </c>
      <c r="AI1393" s="53" t="s">
        <v>1849</v>
      </c>
      <c r="AJ1393" s="53" t="s">
        <v>1824</v>
      </c>
      <c r="AK1393" s="53" t="s">
        <v>496</v>
      </c>
      <c r="AL1393" s="53" t="s">
        <v>1830</v>
      </c>
      <c r="AM1393" s="53" t="s">
        <v>1831</v>
      </c>
      <c r="AN1393" s="53" t="s">
        <v>1769</v>
      </c>
      <c r="AO1393" s="53" t="s">
        <v>641</v>
      </c>
    </row>
    <row r="1394" spans="1:41" x14ac:dyDescent="0.25">
      <c r="A1394" s="53" t="s">
        <v>13</v>
      </c>
      <c r="B1394" s="53" t="s">
        <v>1950</v>
      </c>
      <c r="C1394" s="53" t="s">
        <v>1951</v>
      </c>
      <c r="D1394" s="53" t="s">
        <v>1852</v>
      </c>
      <c r="E1394" s="53" t="s">
        <v>510</v>
      </c>
      <c r="F1394" s="53" t="s">
        <v>775</v>
      </c>
      <c r="G1394" s="53" t="s">
        <v>1813</v>
      </c>
      <c r="H1394" s="53" t="s">
        <v>775</v>
      </c>
      <c r="I1394" s="53" t="s">
        <v>1813</v>
      </c>
      <c r="J1394" s="53" t="s">
        <v>1814</v>
      </c>
      <c r="K1394" s="53" t="s">
        <v>780</v>
      </c>
      <c r="L1394" s="53" t="s">
        <v>1952</v>
      </c>
      <c r="M1394" s="53" t="s">
        <v>1816</v>
      </c>
      <c r="N1394" s="53" t="s">
        <v>1817</v>
      </c>
      <c r="O1394" s="53" t="s">
        <v>1818</v>
      </c>
      <c r="P1394" s="53" t="s">
        <v>1819</v>
      </c>
      <c r="Q1394" s="53" t="s">
        <v>1820</v>
      </c>
      <c r="R1394" s="53" t="s">
        <v>1821</v>
      </c>
      <c r="S1394" s="53" t="s">
        <v>1953</v>
      </c>
      <c r="T1394" s="53" t="s">
        <v>1954</v>
      </c>
      <c r="U1394" s="53" t="s">
        <v>1824</v>
      </c>
      <c r="V1394" s="53" t="s">
        <v>1825</v>
      </c>
      <c r="W1394" s="53" t="s">
        <v>1856</v>
      </c>
      <c r="X1394" s="53" t="s">
        <v>1857</v>
      </c>
      <c r="Y1394" s="53" t="s">
        <v>1827</v>
      </c>
      <c r="Z1394" s="53">
        <v>1537.93</v>
      </c>
      <c r="AA1394" s="53">
        <v>1419.91</v>
      </c>
      <c r="AB1394" s="53">
        <v>118.02</v>
      </c>
      <c r="AC1394" s="53">
        <v>1419.91</v>
      </c>
      <c r="AD1394" s="53">
        <v>0</v>
      </c>
      <c r="AE1394" s="53">
        <v>0</v>
      </c>
      <c r="AF1394" s="53" t="s">
        <v>1828</v>
      </c>
      <c r="AG1394" s="53" t="s">
        <v>1814</v>
      </c>
      <c r="AH1394" s="53" t="s">
        <v>780</v>
      </c>
      <c r="AI1394" s="53" t="s">
        <v>1829</v>
      </c>
      <c r="AJ1394" s="53" t="s">
        <v>1824</v>
      </c>
      <c r="AK1394" s="53" t="s">
        <v>496</v>
      </c>
      <c r="AL1394" s="53" t="s">
        <v>1830</v>
      </c>
      <c r="AM1394" s="53" t="s">
        <v>1831</v>
      </c>
      <c r="AN1394" s="53" t="s">
        <v>1770</v>
      </c>
      <c r="AO1394" s="53" t="s">
        <v>641</v>
      </c>
    </row>
    <row r="1395" spans="1:41" x14ac:dyDescent="0.25">
      <c r="A1395" s="53" t="s">
        <v>13</v>
      </c>
      <c r="B1395" s="53" t="s">
        <v>1955</v>
      </c>
      <c r="C1395" s="53" t="s">
        <v>1956</v>
      </c>
      <c r="D1395" s="53" t="s">
        <v>1852</v>
      </c>
      <c r="E1395" s="53" t="s">
        <v>510</v>
      </c>
      <c r="F1395" s="53" t="s">
        <v>775</v>
      </c>
      <c r="G1395" s="53" t="s">
        <v>1813</v>
      </c>
      <c r="H1395" s="53" t="s">
        <v>775</v>
      </c>
      <c r="I1395" s="53" t="s">
        <v>1813</v>
      </c>
      <c r="J1395" s="53" t="s">
        <v>1814</v>
      </c>
      <c r="K1395" s="53" t="s">
        <v>780</v>
      </c>
      <c r="L1395" s="53" t="s">
        <v>1957</v>
      </c>
      <c r="M1395" s="53" t="s">
        <v>1816</v>
      </c>
      <c r="N1395" s="53" t="s">
        <v>1817</v>
      </c>
      <c r="O1395" s="53" t="s">
        <v>1818</v>
      </c>
      <c r="P1395" s="53" t="s">
        <v>1819</v>
      </c>
      <c r="Q1395" s="53" t="s">
        <v>1820</v>
      </c>
      <c r="R1395" s="53" t="s">
        <v>1821</v>
      </c>
      <c r="S1395" s="53" t="s">
        <v>1958</v>
      </c>
      <c r="T1395" s="53" t="s">
        <v>1959</v>
      </c>
      <c r="U1395" s="53" t="s">
        <v>1824</v>
      </c>
      <c r="V1395" s="53" t="s">
        <v>1825</v>
      </c>
      <c r="W1395" s="53" t="s">
        <v>1856</v>
      </c>
      <c r="X1395" s="53" t="s">
        <v>1857</v>
      </c>
      <c r="Y1395" s="53" t="s">
        <v>1827</v>
      </c>
      <c r="Z1395" s="53">
        <v>5169.55</v>
      </c>
      <c r="AA1395" s="53">
        <v>5014.1899999999996</v>
      </c>
      <c r="AB1395" s="53">
        <v>155.36000000000001</v>
      </c>
      <c r="AC1395" s="53">
        <v>5014.1899999999996</v>
      </c>
      <c r="AD1395" s="53">
        <v>0</v>
      </c>
      <c r="AE1395" s="53">
        <v>0</v>
      </c>
      <c r="AF1395" s="53" t="s">
        <v>1828</v>
      </c>
      <c r="AG1395" s="53" t="s">
        <v>1814</v>
      </c>
      <c r="AH1395" s="53" t="s">
        <v>780</v>
      </c>
      <c r="AI1395" s="53" t="s">
        <v>1829</v>
      </c>
      <c r="AJ1395" s="53" t="s">
        <v>1824</v>
      </c>
      <c r="AK1395" s="53" t="s">
        <v>496</v>
      </c>
      <c r="AL1395" s="53" t="s">
        <v>1830</v>
      </c>
      <c r="AM1395" s="53" t="s">
        <v>1831</v>
      </c>
      <c r="AN1395" s="53" t="s">
        <v>1770</v>
      </c>
      <c r="AO1395" s="53" t="s">
        <v>641</v>
      </c>
    </row>
    <row r="1396" spans="1:41" x14ac:dyDescent="0.25">
      <c r="A1396" s="53" t="s">
        <v>13</v>
      </c>
      <c r="B1396" s="53" t="s">
        <v>1850</v>
      </c>
      <c r="C1396" s="53" t="s">
        <v>1851</v>
      </c>
      <c r="D1396" s="53" t="s">
        <v>1852</v>
      </c>
      <c r="E1396" s="53" t="s">
        <v>510</v>
      </c>
      <c r="F1396" s="53" t="s">
        <v>775</v>
      </c>
      <c r="G1396" s="53" t="s">
        <v>1813</v>
      </c>
      <c r="H1396" s="53" t="s">
        <v>775</v>
      </c>
      <c r="I1396" s="53" t="s">
        <v>1813</v>
      </c>
      <c r="J1396" s="53" t="s">
        <v>1814</v>
      </c>
      <c r="K1396" s="53" t="s">
        <v>780</v>
      </c>
      <c r="L1396" s="53" t="s">
        <v>1853</v>
      </c>
      <c r="M1396" s="53" t="s">
        <v>1816</v>
      </c>
      <c r="N1396" s="53" t="s">
        <v>1817</v>
      </c>
      <c r="O1396" s="53" t="s">
        <v>1818</v>
      </c>
      <c r="P1396" s="53" t="s">
        <v>1819</v>
      </c>
      <c r="Q1396" s="53" t="s">
        <v>1820</v>
      </c>
      <c r="R1396" s="53" t="s">
        <v>1821</v>
      </c>
      <c r="S1396" s="53" t="s">
        <v>1854</v>
      </c>
      <c r="T1396" s="53" t="s">
        <v>1855</v>
      </c>
      <c r="U1396" s="53" t="s">
        <v>1824</v>
      </c>
      <c r="V1396" s="53" t="s">
        <v>1825</v>
      </c>
      <c r="W1396" s="53" t="s">
        <v>1856</v>
      </c>
      <c r="X1396" s="53" t="s">
        <v>1857</v>
      </c>
      <c r="Y1396" s="53" t="s">
        <v>1827</v>
      </c>
      <c r="Z1396" s="53">
        <v>1591.93</v>
      </c>
      <c r="AA1396" s="53">
        <v>1542.52</v>
      </c>
      <c r="AB1396" s="53">
        <v>49.41</v>
      </c>
      <c r="AC1396" s="53">
        <v>1542.52</v>
      </c>
      <c r="AD1396" s="53">
        <v>0</v>
      </c>
      <c r="AE1396" s="53">
        <v>0</v>
      </c>
      <c r="AF1396" s="53" t="s">
        <v>1828</v>
      </c>
      <c r="AG1396" s="53" t="s">
        <v>1814</v>
      </c>
      <c r="AH1396" s="53" t="s">
        <v>780</v>
      </c>
      <c r="AI1396" s="53" t="s">
        <v>1829</v>
      </c>
      <c r="AJ1396" s="53" t="s">
        <v>1824</v>
      </c>
      <c r="AK1396" s="53" t="s">
        <v>496</v>
      </c>
      <c r="AL1396" s="53" t="s">
        <v>1830</v>
      </c>
      <c r="AM1396" s="53" t="s">
        <v>1831</v>
      </c>
      <c r="AN1396" s="53" t="s">
        <v>1770</v>
      </c>
      <c r="AO1396" s="53" t="s">
        <v>641</v>
      </c>
    </row>
    <row r="1397" spans="1:41" x14ac:dyDescent="0.25">
      <c r="A1397" s="53" t="s">
        <v>13</v>
      </c>
      <c r="B1397" s="53" t="s">
        <v>1858</v>
      </c>
      <c r="C1397" s="53" t="s">
        <v>1859</v>
      </c>
      <c r="D1397" s="53" t="s">
        <v>1852</v>
      </c>
      <c r="E1397" s="53" t="s">
        <v>510</v>
      </c>
      <c r="F1397" s="53" t="s">
        <v>775</v>
      </c>
      <c r="G1397" s="53" t="s">
        <v>1813</v>
      </c>
      <c r="H1397" s="53" t="s">
        <v>775</v>
      </c>
      <c r="I1397" s="53" t="s">
        <v>1813</v>
      </c>
      <c r="J1397" s="53" t="s">
        <v>1814</v>
      </c>
      <c r="K1397" s="53" t="s">
        <v>780</v>
      </c>
      <c r="L1397" s="53" t="s">
        <v>1860</v>
      </c>
      <c r="M1397" s="53" t="s">
        <v>1816</v>
      </c>
      <c r="N1397" s="53" t="s">
        <v>1817</v>
      </c>
      <c r="O1397" s="53" t="s">
        <v>1818</v>
      </c>
      <c r="P1397" s="53" t="s">
        <v>1819</v>
      </c>
      <c r="Q1397" s="53" t="s">
        <v>1820</v>
      </c>
      <c r="R1397" s="53" t="s">
        <v>1821</v>
      </c>
      <c r="S1397" s="53" t="s">
        <v>1861</v>
      </c>
      <c r="T1397" s="53" t="s">
        <v>1862</v>
      </c>
      <c r="U1397" s="53" t="s">
        <v>1824</v>
      </c>
      <c r="V1397" s="53" t="s">
        <v>1825</v>
      </c>
      <c r="W1397" s="53" t="s">
        <v>1856</v>
      </c>
      <c r="X1397" s="53" t="s">
        <v>1857</v>
      </c>
      <c r="Y1397" s="53" t="s">
        <v>1827</v>
      </c>
      <c r="Z1397" s="53">
        <v>1679.66</v>
      </c>
      <c r="AA1397" s="53">
        <v>1214.95</v>
      </c>
      <c r="AB1397" s="53">
        <v>464.71</v>
      </c>
      <c r="AC1397" s="53">
        <v>1214.95</v>
      </c>
      <c r="AD1397" s="53">
        <v>0</v>
      </c>
      <c r="AE1397" s="53">
        <v>0</v>
      </c>
      <c r="AF1397" s="53" t="s">
        <v>1828</v>
      </c>
      <c r="AG1397" s="53" t="s">
        <v>1814</v>
      </c>
      <c r="AH1397" s="53" t="s">
        <v>780</v>
      </c>
      <c r="AI1397" s="53" t="s">
        <v>1829</v>
      </c>
      <c r="AJ1397" s="53" t="s">
        <v>1824</v>
      </c>
      <c r="AK1397" s="53" t="s">
        <v>496</v>
      </c>
      <c r="AL1397" s="53" t="s">
        <v>1830</v>
      </c>
      <c r="AM1397" s="53" t="s">
        <v>1831</v>
      </c>
      <c r="AN1397" s="53" t="s">
        <v>1770</v>
      </c>
      <c r="AO1397" s="53" t="s">
        <v>641</v>
      </c>
    </row>
    <row r="1398" spans="1:41" x14ac:dyDescent="0.25">
      <c r="A1398" s="53" t="s">
        <v>13</v>
      </c>
      <c r="B1398" s="53" t="s">
        <v>1863</v>
      </c>
      <c r="C1398" s="53" t="s">
        <v>1864</v>
      </c>
      <c r="D1398" s="53" t="s">
        <v>1852</v>
      </c>
      <c r="E1398" s="53" t="s">
        <v>510</v>
      </c>
      <c r="F1398" s="53" t="s">
        <v>775</v>
      </c>
      <c r="G1398" s="53" t="s">
        <v>1813</v>
      </c>
      <c r="H1398" s="53" t="s">
        <v>775</v>
      </c>
      <c r="I1398" s="53" t="s">
        <v>1813</v>
      </c>
      <c r="J1398" s="53" t="s">
        <v>1814</v>
      </c>
      <c r="K1398" s="53" t="s">
        <v>780</v>
      </c>
      <c r="L1398" s="53" t="s">
        <v>1860</v>
      </c>
      <c r="M1398" s="53" t="s">
        <v>1816</v>
      </c>
      <c r="N1398" s="53" t="s">
        <v>1817</v>
      </c>
      <c r="O1398" s="53" t="s">
        <v>1818</v>
      </c>
      <c r="P1398" s="53" t="s">
        <v>1819</v>
      </c>
      <c r="Q1398" s="53" t="s">
        <v>1820</v>
      </c>
      <c r="R1398" s="53" t="s">
        <v>1821</v>
      </c>
      <c r="S1398" s="53" t="s">
        <v>1865</v>
      </c>
      <c r="T1398" s="53" t="s">
        <v>1866</v>
      </c>
      <c r="U1398" s="53" t="s">
        <v>1824</v>
      </c>
      <c r="V1398" s="53" t="s">
        <v>1825</v>
      </c>
      <c r="W1398" s="53" t="s">
        <v>1856</v>
      </c>
      <c r="X1398" s="53" t="s">
        <v>1857</v>
      </c>
      <c r="Y1398" s="53" t="s">
        <v>1827</v>
      </c>
      <c r="Z1398" s="53">
        <v>648.75</v>
      </c>
      <c r="AA1398" s="53">
        <v>507.05</v>
      </c>
      <c r="AB1398" s="53">
        <v>141.69999999999999</v>
      </c>
      <c r="AC1398" s="53">
        <v>507.05</v>
      </c>
      <c r="AD1398" s="53">
        <v>0</v>
      </c>
      <c r="AE1398" s="53">
        <v>0</v>
      </c>
      <c r="AF1398" s="53" t="s">
        <v>1828</v>
      </c>
      <c r="AG1398" s="53" t="s">
        <v>1814</v>
      </c>
      <c r="AH1398" s="53" t="s">
        <v>780</v>
      </c>
      <c r="AI1398" s="53" t="s">
        <v>1829</v>
      </c>
      <c r="AJ1398" s="53" t="s">
        <v>1824</v>
      </c>
      <c r="AK1398" s="53" t="s">
        <v>496</v>
      </c>
      <c r="AL1398" s="53" t="s">
        <v>1830</v>
      </c>
      <c r="AM1398" s="53" t="s">
        <v>1831</v>
      </c>
      <c r="AN1398" s="53" t="s">
        <v>1770</v>
      </c>
      <c r="AO1398" s="53" t="s">
        <v>641</v>
      </c>
    </row>
    <row r="1399" spans="1:41" x14ac:dyDescent="0.25">
      <c r="A1399" s="53" t="s">
        <v>13</v>
      </c>
      <c r="B1399" s="53" t="s">
        <v>1867</v>
      </c>
      <c r="C1399" s="53" t="s">
        <v>1868</v>
      </c>
      <c r="D1399" s="53" t="s">
        <v>1852</v>
      </c>
      <c r="E1399" s="53" t="s">
        <v>510</v>
      </c>
      <c r="F1399" s="53" t="s">
        <v>775</v>
      </c>
      <c r="G1399" s="53" t="s">
        <v>1813</v>
      </c>
      <c r="H1399" s="53" t="s">
        <v>775</v>
      </c>
      <c r="I1399" s="53" t="s">
        <v>1813</v>
      </c>
      <c r="J1399" s="53" t="s">
        <v>1814</v>
      </c>
      <c r="K1399" s="53" t="s">
        <v>780</v>
      </c>
      <c r="L1399" s="53" t="s">
        <v>1869</v>
      </c>
      <c r="M1399" s="53" t="s">
        <v>1816</v>
      </c>
      <c r="N1399" s="53" t="s">
        <v>1817</v>
      </c>
      <c r="O1399" s="53" t="s">
        <v>1818</v>
      </c>
      <c r="P1399" s="53" t="s">
        <v>1819</v>
      </c>
      <c r="Q1399" s="53" t="s">
        <v>1820</v>
      </c>
      <c r="R1399" s="53" t="s">
        <v>1821</v>
      </c>
      <c r="S1399" s="53" t="s">
        <v>1870</v>
      </c>
      <c r="T1399" s="53" t="s">
        <v>1871</v>
      </c>
      <c r="U1399" s="53" t="s">
        <v>1824</v>
      </c>
      <c r="V1399" s="53" t="s">
        <v>1825</v>
      </c>
      <c r="W1399" s="53" t="s">
        <v>1856</v>
      </c>
      <c r="X1399" s="53" t="s">
        <v>1857</v>
      </c>
      <c r="Y1399" s="53" t="s">
        <v>1827</v>
      </c>
      <c r="Z1399" s="53">
        <v>5692.83</v>
      </c>
      <c r="AA1399" s="53">
        <v>5192.95</v>
      </c>
      <c r="AB1399" s="53">
        <v>499.88</v>
      </c>
      <c r="AC1399" s="53">
        <v>5192.95</v>
      </c>
      <c r="AD1399" s="53">
        <v>0</v>
      </c>
      <c r="AE1399" s="53">
        <v>0</v>
      </c>
      <c r="AF1399" s="53" t="s">
        <v>1828</v>
      </c>
      <c r="AG1399" s="53" t="s">
        <v>1814</v>
      </c>
      <c r="AH1399" s="53" t="s">
        <v>780</v>
      </c>
      <c r="AI1399" s="53" t="s">
        <v>1829</v>
      </c>
      <c r="AJ1399" s="53" t="s">
        <v>1824</v>
      </c>
      <c r="AK1399" s="53" t="s">
        <v>496</v>
      </c>
      <c r="AL1399" s="53" t="s">
        <v>1830</v>
      </c>
      <c r="AM1399" s="53" t="s">
        <v>1831</v>
      </c>
      <c r="AN1399" s="53" t="s">
        <v>1770</v>
      </c>
      <c r="AO1399" s="53" t="s">
        <v>641</v>
      </c>
    </row>
    <row r="1400" spans="1:41" x14ac:dyDescent="0.25">
      <c r="A1400" s="53" t="s">
        <v>13</v>
      </c>
      <c r="B1400" s="53" t="s">
        <v>1872</v>
      </c>
      <c r="C1400" s="53" t="s">
        <v>1873</v>
      </c>
      <c r="D1400" s="53" t="s">
        <v>1841</v>
      </c>
      <c r="E1400" s="53" t="s">
        <v>1842</v>
      </c>
      <c r="F1400" s="53" t="s">
        <v>775</v>
      </c>
      <c r="G1400" s="53" t="s">
        <v>1813</v>
      </c>
      <c r="H1400" s="53" t="s">
        <v>775</v>
      </c>
      <c r="I1400" s="53" t="s">
        <v>1813</v>
      </c>
      <c r="J1400" s="53" t="s">
        <v>1843</v>
      </c>
      <c r="K1400" s="53" t="s">
        <v>1844</v>
      </c>
      <c r="L1400" s="53" t="s">
        <v>1874</v>
      </c>
      <c r="M1400" s="53" t="s">
        <v>1816</v>
      </c>
      <c r="N1400" s="53" t="s">
        <v>1817</v>
      </c>
      <c r="O1400" s="53" t="s">
        <v>1818</v>
      </c>
      <c r="P1400" s="53" t="s">
        <v>1819</v>
      </c>
      <c r="Q1400" s="53" t="s">
        <v>1820</v>
      </c>
      <c r="R1400" s="53" t="s">
        <v>1821</v>
      </c>
      <c r="S1400" s="53" t="s">
        <v>1875</v>
      </c>
      <c r="T1400" s="53" t="s">
        <v>1876</v>
      </c>
      <c r="U1400" s="53" t="s">
        <v>1824</v>
      </c>
      <c r="V1400" s="53" t="s">
        <v>1825</v>
      </c>
      <c r="W1400" s="53" t="s">
        <v>1826</v>
      </c>
      <c r="X1400" s="53" t="s">
        <v>1825</v>
      </c>
      <c r="Y1400" s="53" t="s">
        <v>1827</v>
      </c>
      <c r="Z1400" s="53">
        <v>12.61</v>
      </c>
      <c r="AA1400" s="53">
        <v>12.61</v>
      </c>
      <c r="AB1400" s="53">
        <v>0</v>
      </c>
      <c r="AC1400" s="53">
        <v>12.61</v>
      </c>
      <c r="AD1400" s="53">
        <v>0</v>
      </c>
      <c r="AE1400" s="53">
        <v>0</v>
      </c>
      <c r="AF1400" s="53" t="s">
        <v>1828</v>
      </c>
      <c r="AG1400" s="53" t="s">
        <v>1843</v>
      </c>
      <c r="AH1400" s="53" t="s">
        <v>1844</v>
      </c>
      <c r="AI1400" s="53" t="s">
        <v>1849</v>
      </c>
      <c r="AJ1400" s="53" t="s">
        <v>1824</v>
      </c>
      <c r="AK1400" s="53" t="s">
        <v>496</v>
      </c>
      <c r="AL1400" s="53" t="s">
        <v>1830</v>
      </c>
      <c r="AM1400" s="53" t="s">
        <v>1831</v>
      </c>
      <c r="AN1400" s="53" t="s">
        <v>1769</v>
      </c>
      <c r="AO1400" s="53" t="s">
        <v>641</v>
      </c>
    </row>
    <row r="1401" spans="1:41" x14ac:dyDescent="0.25">
      <c r="A1401" s="53" t="s">
        <v>13</v>
      </c>
      <c r="B1401" s="53" t="s">
        <v>1872</v>
      </c>
      <c r="C1401" s="53" t="s">
        <v>1873</v>
      </c>
      <c r="D1401" s="53" t="s">
        <v>1841</v>
      </c>
      <c r="E1401" s="53" t="s">
        <v>1842</v>
      </c>
      <c r="F1401" s="53" t="s">
        <v>775</v>
      </c>
      <c r="G1401" s="53" t="s">
        <v>1813</v>
      </c>
      <c r="H1401" s="53" t="s">
        <v>775</v>
      </c>
      <c r="I1401" s="53" t="s">
        <v>1813</v>
      </c>
      <c r="J1401" s="53" t="s">
        <v>1843</v>
      </c>
      <c r="K1401" s="53" t="s">
        <v>1844</v>
      </c>
      <c r="L1401" s="53" t="s">
        <v>1874</v>
      </c>
      <c r="M1401" s="53" t="s">
        <v>1816</v>
      </c>
      <c r="N1401" s="53" t="s">
        <v>1817</v>
      </c>
      <c r="O1401" s="53" t="s">
        <v>1818</v>
      </c>
      <c r="P1401" s="53" t="s">
        <v>1819</v>
      </c>
      <c r="Q1401" s="53" t="s">
        <v>1820</v>
      </c>
      <c r="R1401" s="53" t="s">
        <v>1821</v>
      </c>
      <c r="S1401" s="53" t="s">
        <v>1875</v>
      </c>
      <c r="T1401" s="53" t="s">
        <v>1876</v>
      </c>
      <c r="U1401" s="53" t="s">
        <v>1824</v>
      </c>
      <c r="V1401" s="53" t="s">
        <v>1825</v>
      </c>
      <c r="W1401" s="53" t="s">
        <v>1832</v>
      </c>
      <c r="X1401" s="53" t="s">
        <v>1825</v>
      </c>
      <c r="Y1401" s="53" t="s">
        <v>1827</v>
      </c>
      <c r="Z1401" s="53">
        <v>3.57</v>
      </c>
      <c r="AA1401" s="53">
        <v>3.57</v>
      </c>
      <c r="AB1401" s="53">
        <v>0</v>
      </c>
      <c r="AC1401" s="53">
        <v>3.57</v>
      </c>
      <c r="AD1401" s="53">
        <v>0</v>
      </c>
      <c r="AE1401" s="53">
        <v>0</v>
      </c>
      <c r="AF1401" s="53" t="s">
        <v>1828</v>
      </c>
      <c r="AG1401" s="53" t="s">
        <v>1843</v>
      </c>
      <c r="AH1401" s="53" t="s">
        <v>1844</v>
      </c>
      <c r="AI1401" s="53" t="s">
        <v>1849</v>
      </c>
      <c r="AJ1401" s="53" t="s">
        <v>1824</v>
      </c>
      <c r="AK1401" s="53" t="s">
        <v>496</v>
      </c>
      <c r="AL1401" s="53" t="s">
        <v>1830</v>
      </c>
      <c r="AM1401" s="53" t="s">
        <v>1831</v>
      </c>
      <c r="AN1401" s="53" t="s">
        <v>1769</v>
      </c>
      <c r="AO1401" s="53" t="s">
        <v>641</v>
      </c>
    </row>
    <row r="1402" spans="1:41" x14ac:dyDescent="0.25">
      <c r="A1402" s="53" t="s">
        <v>13</v>
      </c>
      <c r="B1402" s="53" t="s">
        <v>1872</v>
      </c>
      <c r="C1402" s="53" t="s">
        <v>1873</v>
      </c>
      <c r="D1402" s="53" t="s">
        <v>1841</v>
      </c>
      <c r="E1402" s="53" t="s">
        <v>1842</v>
      </c>
      <c r="F1402" s="53" t="s">
        <v>775</v>
      </c>
      <c r="G1402" s="53" t="s">
        <v>1813</v>
      </c>
      <c r="H1402" s="53" t="s">
        <v>775</v>
      </c>
      <c r="I1402" s="53" t="s">
        <v>1813</v>
      </c>
      <c r="J1402" s="53" t="s">
        <v>1843</v>
      </c>
      <c r="K1402" s="53" t="s">
        <v>1844</v>
      </c>
      <c r="L1402" s="53" t="s">
        <v>1874</v>
      </c>
      <c r="M1402" s="53" t="s">
        <v>1816</v>
      </c>
      <c r="N1402" s="53" t="s">
        <v>1817</v>
      </c>
      <c r="O1402" s="53" t="s">
        <v>1818</v>
      </c>
      <c r="P1402" s="53" t="s">
        <v>1819</v>
      </c>
      <c r="Q1402" s="53" t="s">
        <v>1820</v>
      </c>
      <c r="R1402" s="53" t="s">
        <v>1821</v>
      </c>
      <c r="S1402" s="53" t="s">
        <v>1875</v>
      </c>
      <c r="T1402" s="53" t="s">
        <v>1876</v>
      </c>
      <c r="U1402" s="53" t="s">
        <v>1824</v>
      </c>
      <c r="V1402" s="53" t="s">
        <v>1825</v>
      </c>
      <c r="W1402" s="53" t="s">
        <v>1837</v>
      </c>
      <c r="X1402" s="53" t="s">
        <v>1825</v>
      </c>
      <c r="Y1402" s="53" t="s">
        <v>1827</v>
      </c>
      <c r="Z1402" s="53">
        <v>1.07</v>
      </c>
      <c r="AA1402" s="53">
        <v>1.07</v>
      </c>
      <c r="AB1402" s="53">
        <v>0</v>
      </c>
      <c r="AC1402" s="53">
        <v>1.07</v>
      </c>
      <c r="AD1402" s="53">
        <v>0</v>
      </c>
      <c r="AE1402" s="53">
        <v>0</v>
      </c>
      <c r="AF1402" s="53" t="s">
        <v>1828</v>
      </c>
      <c r="AG1402" s="53" t="s">
        <v>1843</v>
      </c>
      <c r="AH1402" s="53" t="s">
        <v>1844</v>
      </c>
      <c r="AI1402" s="53" t="s">
        <v>1849</v>
      </c>
      <c r="AJ1402" s="53" t="s">
        <v>1824</v>
      </c>
      <c r="AK1402" s="53" t="s">
        <v>496</v>
      </c>
      <c r="AL1402" s="53" t="s">
        <v>1830</v>
      </c>
      <c r="AM1402" s="53" t="s">
        <v>1831</v>
      </c>
      <c r="AN1402" s="53" t="s">
        <v>1769</v>
      </c>
      <c r="AO1402" s="53" t="s">
        <v>641</v>
      </c>
    </row>
    <row r="1403" spans="1:41" x14ac:dyDescent="0.25">
      <c r="A1403" s="53" t="s">
        <v>13</v>
      </c>
      <c r="B1403" s="53" t="s">
        <v>1872</v>
      </c>
      <c r="C1403" s="53" t="s">
        <v>1873</v>
      </c>
      <c r="D1403" s="53" t="s">
        <v>1841</v>
      </c>
      <c r="E1403" s="53" t="s">
        <v>1842</v>
      </c>
      <c r="F1403" s="53" t="s">
        <v>775</v>
      </c>
      <c r="G1403" s="53" t="s">
        <v>1813</v>
      </c>
      <c r="H1403" s="53" t="s">
        <v>775</v>
      </c>
      <c r="I1403" s="53" t="s">
        <v>1813</v>
      </c>
      <c r="J1403" s="53" t="s">
        <v>1843</v>
      </c>
      <c r="K1403" s="53" t="s">
        <v>1844</v>
      </c>
      <c r="L1403" s="53" t="s">
        <v>1874</v>
      </c>
      <c r="M1403" s="53" t="s">
        <v>1816</v>
      </c>
      <c r="N1403" s="53" t="s">
        <v>1817</v>
      </c>
      <c r="O1403" s="53" t="s">
        <v>1818</v>
      </c>
      <c r="P1403" s="53" t="s">
        <v>1819</v>
      </c>
      <c r="Q1403" s="53" t="s">
        <v>1820</v>
      </c>
      <c r="R1403" s="53" t="s">
        <v>1821</v>
      </c>
      <c r="S1403" s="53" t="s">
        <v>1875</v>
      </c>
      <c r="T1403" s="53" t="s">
        <v>1876</v>
      </c>
      <c r="U1403" s="53" t="s">
        <v>1824</v>
      </c>
      <c r="V1403" s="53" t="s">
        <v>1825</v>
      </c>
      <c r="W1403" s="53" t="s">
        <v>1838</v>
      </c>
      <c r="X1403" s="53" t="s">
        <v>1825</v>
      </c>
      <c r="Y1403" s="53" t="s">
        <v>1827</v>
      </c>
      <c r="Z1403" s="53">
        <v>0.5</v>
      </c>
      <c r="AA1403" s="53">
        <v>0.5</v>
      </c>
      <c r="AB1403" s="53">
        <v>0</v>
      </c>
      <c r="AC1403" s="53">
        <v>0.5</v>
      </c>
      <c r="AD1403" s="53">
        <v>0</v>
      </c>
      <c r="AE1403" s="53">
        <v>0</v>
      </c>
      <c r="AF1403" s="53" t="s">
        <v>1828</v>
      </c>
      <c r="AG1403" s="53" t="s">
        <v>1843</v>
      </c>
      <c r="AH1403" s="53" t="s">
        <v>1844</v>
      </c>
      <c r="AI1403" s="53" t="s">
        <v>1849</v>
      </c>
      <c r="AJ1403" s="53" t="s">
        <v>1824</v>
      </c>
      <c r="AK1403" s="53" t="s">
        <v>496</v>
      </c>
      <c r="AL1403" s="53" t="s">
        <v>1830</v>
      </c>
      <c r="AM1403" s="53" t="s">
        <v>1831</v>
      </c>
      <c r="AN1403" s="53" t="s">
        <v>1769</v>
      </c>
      <c r="AO1403" s="53" t="s">
        <v>641</v>
      </c>
    </row>
    <row r="1404" spans="1:41" x14ac:dyDescent="0.25">
      <c r="A1404" s="53" t="s">
        <v>13</v>
      </c>
      <c r="B1404" s="53" t="s">
        <v>1872</v>
      </c>
      <c r="C1404" s="53" t="s">
        <v>1873</v>
      </c>
      <c r="D1404" s="53" t="s">
        <v>1841</v>
      </c>
      <c r="E1404" s="53" t="s">
        <v>1842</v>
      </c>
      <c r="F1404" s="53" t="s">
        <v>775</v>
      </c>
      <c r="G1404" s="53" t="s">
        <v>1813</v>
      </c>
      <c r="H1404" s="53" t="s">
        <v>775</v>
      </c>
      <c r="I1404" s="53" t="s">
        <v>1813</v>
      </c>
      <c r="J1404" s="53" t="s">
        <v>1843</v>
      </c>
      <c r="K1404" s="53" t="s">
        <v>1844</v>
      </c>
      <c r="L1404" s="53" t="s">
        <v>1874</v>
      </c>
      <c r="M1404" s="53" t="s">
        <v>1816</v>
      </c>
      <c r="N1404" s="53" t="s">
        <v>1817</v>
      </c>
      <c r="O1404" s="53" t="s">
        <v>1818</v>
      </c>
      <c r="P1404" s="53" t="s">
        <v>1819</v>
      </c>
      <c r="Q1404" s="53" t="s">
        <v>1820</v>
      </c>
      <c r="R1404" s="53" t="s">
        <v>1821</v>
      </c>
      <c r="S1404" s="53" t="s">
        <v>1875</v>
      </c>
      <c r="T1404" s="53" t="s">
        <v>1876</v>
      </c>
      <c r="U1404" s="53" t="s">
        <v>1824</v>
      </c>
      <c r="V1404" s="53" t="s">
        <v>1825</v>
      </c>
      <c r="W1404" s="53" t="s">
        <v>1848</v>
      </c>
      <c r="X1404" s="53" t="s">
        <v>1825</v>
      </c>
      <c r="Y1404" s="53" t="s">
        <v>1827</v>
      </c>
      <c r="Z1404" s="53">
        <v>1779.79</v>
      </c>
      <c r="AA1404" s="53">
        <v>1779.79</v>
      </c>
      <c r="AB1404" s="53">
        <v>0</v>
      </c>
      <c r="AC1404" s="53">
        <v>1779.79</v>
      </c>
      <c r="AD1404" s="53">
        <v>0</v>
      </c>
      <c r="AE1404" s="53">
        <v>0</v>
      </c>
      <c r="AF1404" s="53" t="s">
        <v>1828</v>
      </c>
      <c r="AG1404" s="53" t="s">
        <v>1843</v>
      </c>
      <c r="AH1404" s="53" t="s">
        <v>1844</v>
      </c>
      <c r="AI1404" s="53" t="s">
        <v>1849</v>
      </c>
      <c r="AJ1404" s="53" t="s">
        <v>1824</v>
      </c>
      <c r="AK1404" s="53" t="s">
        <v>496</v>
      </c>
      <c r="AL1404" s="53" t="s">
        <v>1830</v>
      </c>
      <c r="AM1404" s="53" t="s">
        <v>1831</v>
      </c>
      <c r="AN1404" s="53" t="s">
        <v>1769</v>
      </c>
      <c r="AO1404" s="53" t="s">
        <v>641</v>
      </c>
    </row>
    <row r="1405" spans="1:41" x14ac:dyDescent="0.25">
      <c r="A1405" s="53" t="s">
        <v>13</v>
      </c>
      <c r="B1405" s="53" t="s">
        <v>1877</v>
      </c>
      <c r="C1405" s="53" t="s">
        <v>1878</v>
      </c>
      <c r="D1405" s="53" t="s">
        <v>1841</v>
      </c>
      <c r="E1405" s="53" t="s">
        <v>1842</v>
      </c>
      <c r="F1405" s="53" t="s">
        <v>775</v>
      </c>
      <c r="G1405" s="53" t="s">
        <v>1813</v>
      </c>
      <c r="H1405" s="53" t="s">
        <v>775</v>
      </c>
      <c r="I1405" s="53" t="s">
        <v>1813</v>
      </c>
      <c r="J1405" s="53" t="s">
        <v>1843</v>
      </c>
      <c r="K1405" s="53" t="s">
        <v>1844</v>
      </c>
      <c r="L1405" s="53" t="s">
        <v>1879</v>
      </c>
      <c r="M1405" s="53" t="s">
        <v>1816</v>
      </c>
      <c r="N1405" s="53" t="s">
        <v>1817</v>
      </c>
      <c r="O1405" s="53" t="s">
        <v>1818</v>
      </c>
      <c r="P1405" s="53" t="s">
        <v>1819</v>
      </c>
      <c r="Q1405" s="53" t="s">
        <v>1820</v>
      </c>
      <c r="R1405" s="53" t="s">
        <v>1821</v>
      </c>
      <c r="S1405" s="53" t="s">
        <v>1880</v>
      </c>
      <c r="T1405" s="53" t="s">
        <v>1881</v>
      </c>
      <c r="U1405" s="53" t="s">
        <v>1824</v>
      </c>
      <c r="V1405" s="53" t="s">
        <v>1825</v>
      </c>
      <c r="W1405" s="53" t="s">
        <v>1826</v>
      </c>
      <c r="X1405" s="53" t="s">
        <v>1825</v>
      </c>
      <c r="Y1405" s="53" t="s">
        <v>1827</v>
      </c>
      <c r="Z1405" s="53">
        <v>247.11</v>
      </c>
      <c r="AA1405" s="53">
        <v>238.07</v>
      </c>
      <c r="AB1405" s="53">
        <v>9.0399999999999991</v>
      </c>
      <c r="AC1405" s="53">
        <v>238.07</v>
      </c>
      <c r="AD1405" s="53">
        <v>0</v>
      </c>
      <c r="AE1405" s="53">
        <v>0</v>
      </c>
      <c r="AF1405" s="53" t="s">
        <v>1828</v>
      </c>
      <c r="AG1405" s="53" t="s">
        <v>1843</v>
      </c>
      <c r="AH1405" s="53" t="s">
        <v>1844</v>
      </c>
      <c r="AI1405" s="53" t="s">
        <v>1849</v>
      </c>
      <c r="AJ1405" s="53" t="s">
        <v>1824</v>
      </c>
      <c r="AK1405" s="53" t="s">
        <v>496</v>
      </c>
      <c r="AL1405" s="53" t="s">
        <v>1830</v>
      </c>
      <c r="AM1405" s="53" t="s">
        <v>1831</v>
      </c>
      <c r="AN1405" s="53" t="s">
        <v>1769</v>
      </c>
      <c r="AO1405" s="53" t="s">
        <v>641</v>
      </c>
    </row>
    <row r="1406" spans="1:41" x14ac:dyDescent="0.25">
      <c r="A1406" s="53" t="s">
        <v>13</v>
      </c>
      <c r="B1406" s="53" t="s">
        <v>1877</v>
      </c>
      <c r="C1406" s="53" t="s">
        <v>1878</v>
      </c>
      <c r="D1406" s="53" t="s">
        <v>1841</v>
      </c>
      <c r="E1406" s="53" t="s">
        <v>1842</v>
      </c>
      <c r="F1406" s="53" t="s">
        <v>775</v>
      </c>
      <c r="G1406" s="53" t="s">
        <v>1813</v>
      </c>
      <c r="H1406" s="53" t="s">
        <v>775</v>
      </c>
      <c r="I1406" s="53" t="s">
        <v>1813</v>
      </c>
      <c r="J1406" s="53" t="s">
        <v>1843</v>
      </c>
      <c r="K1406" s="53" t="s">
        <v>1844</v>
      </c>
      <c r="L1406" s="53" t="s">
        <v>1879</v>
      </c>
      <c r="M1406" s="53" t="s">
        <v>1816</v>
      </c>
      <c r="N1406" s="53" t="s">
        <v>1817</v>
      </c>
      <c r="O1406" s="53" t="s">
        <v>1818</v>
      </c>
      <c r="P1406" s="53" t="s">
        <v>1819</v>
      </c>
      <c r="Q1406" s="53" t="s">
        <v>1820</v>
      </c>
      <c r="R1406" s="53" t="s">
        <v>1821</v>
      </c>
      <c r="S1406" s="53" t="s">
        <v>1880</v>
      </c>
      <c r="T1406" s="53" t="s">
        <v>1881</v>
      </c>
      <c r="U1406" s="53" t="s">
        <v>1824</v>
      </c>
      <c r="V1406" s="53" t="s">
        <v>1825</v>
      </c>
      <c r="W1406" s="53" t="s">
        <v>1832</v>
      </c>
      <c r="X1406" s="53" t="s">
        <v>1825</v>
      </c>
      <c r="Y1406" s="53" t="s">
        <v>1827</v>
      </c>
      <c r="Z1406" s="53">
        <v>183.16</v>
      </c>
      <c r="AA1406" s="53">
        <v>177.9</v>
      </c>
      <c r="AB1406" s="53">
        <v>5.26</v>
      </c>
      <c r="AC1406" s="53">
        <v>177.9</v>
      </c>
      <c r="AD1406" s="53">
        <v>0</v>
      </c>
      <c r="AE1406" s="53">
        <v>0</v>
      </c>
      <c r="AF1406" s="53" t="s">
        <v>1828</v>
      </c>
      <c r="AG1406" s="53" t="s">
        <v>1843</v>
      </c>
      <c r="AH1406" s="53" t="s">
        <v>1844</v>
      </c>
      <c r="AI1406" s="53" t="s">
        <v>1849</v>
      </c>
      <c r="AJ1406" s="53" t="s">
        <v>1824</v>
      </c>
      <c r="AK1406" s="53" t="s">
        <v>496</v>
      </c>
      <c r="AL1406" s="53" t="s">
        <v>1830</v>
      </c>
      <c r="AM1406" s="53" t="s">
        <v>1831</v>
      </c>
      <c r="AN1406" s="53" t="s">
        <v>1769</v>
      </c>
      <c r="AO1406" s="53" t="s">
        <v>641</v>
      </c>
    </row>
    <row r="1407" spans="1:41" x14ac:dyDescent="0.25">
      <c r="A1407" s="53" t="s">
        <v>13</v>
      </c>
      <c r="B1407" s="53" t="s">
        <v>1877</v>
      </c>
      <c r="C1407" s="53" t="s">
        <v>1878</v>
      </c>
      <c r="D1407" s="53" t="s">
        <v>1841</v>
      </c>
      <c r="E1407" s="53" t="s">
        <v>1842</v>
      </c>
      <c r="F1407" s="53" t="s">
        <v>775</v>
      </c>
      <c r="G1407" s="53" t="s">
        <v>1813</v>
      </c>
      <c r="H1407" s="53" t="s">
        <v>775</v>
      </c>
      <c r="I1407" s="53" t="s">
        <v>1813</v>
      </c>
      <c r="J1407" s="53" t="s">
        <v>1843</v>
      </c>
      <c r="K1407" s="53" t="s">
        <v>1844</v>
      </c>
      <c r="L1407" s="53" t="s">
        <v>1879</v>
      </c>
      <c r="M1407" s="53" t="s">
        <v>1816</v>
      </c>
      <c r="N1407" s="53" t="s">
        <v>1817</v>
      </c>
      <c r="O1407" s="53" t="s">
        <v>1818</v>
      </c>
      <c r="P1407" s="53" t="s">
        <v>1819</v>
      </c>
      <c r="Q1407" s="53" t="s">
        <v>1820</v>
      </c>
      <c r="R1407" s="53" t="s">
        <v>1821</v>
      </c>
      <c r="S1407" s="53" t="s">
        <v>1880</v>
      </c>
      <c r="T1407" s="53" t="s">
        <v>1881</v>
      </c>
      <c r="U1407" s="53" t="s">
        <v>1824</v>
      </c>
      <c r="V1407" s="53" t="s">
        <v>1825</v>
      </c>
      <c r="W1407" s="53" t="s">
        <v>1837</v>
      </c>
      <c r="X1407" s="53" t="s">
        <v>1825</v>
      </c>
      <c r="Y1407" s="53" t="s">
        <v>1827</v>
      </c>
      <c r="Z1407" s="53">
        <v>332.55</v>
      </c>
      <c r="AA1407" s="53">
        <v>325.08999999999997</v>
      </c>
      <c r="AB1407" s="53">
        <v>7.46</v>
      </c>
      <c r="AC1407" s="53">
        <v>325.08999999999997</v>
      </c>
      <c r="AD1407" s="53">
        <v>0</v>
      </c>
      <c r="AE1407" s="53">
        <v>0</v>
      </c>
      <c r="AF1407" s="53" t="s">
        <v>1828</v>
      </c>
      <c r="AG1407" s="53" t="s">
        <v>1843</v>
      </c>
      <c r="AH1407" s="53" t="s">
        <v>1844</v>
      </c>
      <c r="AI1407" s="53" t="s">
        <v>1849</v>
      </c>
      <c r="AJ1407" s="53" t="s">
        <v>1824</v>
      </c>
      <c r="AK1407" s="53" t="s">
        <v>496</v>
      </c>
      <c r="AL1407" s="53" t="s">
        <v>1830</v>
      </c>
      <c r="AM1407" s="53" t="s">
        <v>1831</v>
      </c>
      <c r="AN1407" s="53" t="s">
        <v>1769</v>
      </c>
      <c r="AO1407" s="53" t="s">
        <v>641</v>
      </c>
    </row>
    <row r="1408" spans="1:41" x14ac:dyDescent="0.25">
      <c r="A1408" s="53" t="s">
        <v>13</v>
      </c>
      <c r="B1408" s="53" t="s">
        <v>1877</v>
      </c>
      <c r="C1408" s="53" t="s">
        <v>1878</v>
      </c>
      <c r="D1408" s="53" t="s">
        <v>1841</v>
      </c>
      <c r="E1408" s="53" t="s">
        <v>1842</v>
      </c>
      <c r="F1408" s="53" t="s">
        <v>775</v>
      </c>
      <c r="G1408" s="53" t="s">
        <v>1813</v>
      </c>
      <c r="H1408" s="53" t="s">
        <v>775</v>
      </c>
      <c r="I1408" s="53" t="s">
        <v>1813</v>
      </c>
      <c r="J1408" s="53" t="s">
        <v>1843</v>
      </c>
      <c r="K1408" s="53" t="s">
        <v>1844</v>
      </c>
      <c r="L1408" s="53" t="s">
        <v>1879</v>
      </c>
      <c r="M1408" s="53" t="s">
        <v>1816</v>
      </c>
      <c r="N1408" s="53" t="s">
        <v>1817</v>
      </c>
      <c r="O1408" s="53" t="s">
        <v>1818</v>
      </c>
      <c r="P1408" s="53" t="s">
        <v>1819</v>
      </c>
      <c r="Q1408" s="53" t="s">
        <v>1820</v>
      </c>
      <c r="R1408" s="53" t="s">
        <v>1821</v>
      </c>
      <c r="S1408" s="53" t="s">
        <v>1880</v>
      </c>
      <c r="T1408" s="53" t="s">
        <v>1881</v>
      </c>
      <c r="U1408" s="53" t="s">
        <v>1824</v>
      </c>
      <c r="V1408" s="53" t="s">
        <v>1825</v>
      </c>
      <c r="W1408" s="53" t="s">
        <v>1838</v>
      </c>
      <c r="X1408" s="53" t="s">
        <v>1825</v>
      </c>
      <c r="Y1408" s="53" t="s">
        <v>1827</v>
      </c>
      <c r="Z1408" s="53">
        <v>61.78</v>
      </c>
      <c r="AA1408" s="53">
        <v>59.1</v>
      </c>
      <c r="AB1408" s="53">
        <v>2.68</v>
      </c>
      <c r="AC1408" s="53">
        <v>59.1</v>
      </c>
      <c r="AD1408" s="53">
        <v>0</v>
      </c>
      <c r="AE1408" s="53">
        <v>0</v>
      </c>
      <c r="AF1408" s="53" t="s">
        <v>1828</v>
      </c>
      <c r="AG1408" s="53" t="s">
        <v>1843</v>
      </c>
      <c r="AH1408" s="53" t="s">
        <v>1844</v>
      </c>
      <c r="AI1408" s="53" t="s">
        <v>1849</v>
      </c>
      <c r="AJ1408" s="53" t="s">
        <v>1824</v>
      </c>
      <c r="AK1408" s="53" t="s">
        <v>496</v>
      </c>
      <c r="AL1408" s="53" t="s">
        <v>1830</v>
      </c>
      <c r="AM1408" s="53" t="s">
        <v>1831</v>
      </c>
      <c r="AN1408" s="53" t="s">
        <v>1769</v>
      </c>
      <c r="AO1408" s="53" t="s">
        <v>641</v>
      </c>
    </row>
    <row r="1409" spans="1:41" x14ac:dyDescent="0.25">
      <c r="A1409" s="53" t="s">
        <v>13</v>
      </c>
      <c r="B1409" s="53" t="s">
        <v>1877</v>
      </c>
      <c r="C1409" s="53" t="s">
        <v>1878</v>
      </c>
      <c r="D1409" s="53" t="s">
        <v>1841</v>
      </c>
      <c r="E1409" s="53" t="s">
        <v>1842</v>
      </c>
      <c r="F1409" s="53" t="s">
        <v>775</v>
      </c>
      <c r="G1409" s="53" t="s">
        <v>1813</v>
      </c>
      <c r="H1409" s="53" t="s">
        <v>775</v>
      </c>
      <c r="I1409" s="53" t="s">
        <v>1813</v>
      </c>
      <c r="J1409" s="53" t="s">
        <v>1843</v>
      </c>
      <c r="K1409" s="53" t="s">
        <v>1844</v>
      </c>
      <c r="L1409" s="53" t="s">
        <v>1879</v>
      </c>
      <c r="M1409" s="53" t="s">
        <v>1816</v>
      </c>
      <c r="N1409" s="53" t="s">
        <v>1817</v>
      </c>
      <c r="O1409" s="53" t="s">
        <v>1818</v>
      </c>
      <c r="P1409" s="53" t="s">
        <v>1819</v>
      </c>
      <c r="Q1409" s="53" t="s">
        <v>1820</v>
      </c>
      <c r="R1409" s="53" t="s">
        <v>1821</v>
      </c>
      <c r="S1409" s="53" t="s">
        <v>1880</v>
      </c>
      <c r="T1409" s="53" t="s">
        <v>1881</v>
      </c>
      <c r="U1409" s="53" t="s">
        <v>1824</v>
      </c>
      <c r="V1409" s="53" t="s">
        <v>1825</v>
      </c>
      <c r="W1409" s="53" t="s">
        <v>1848</v>
      </c>
      <c r="X1409" s="53" t="s">
        <v>1825</v>
      </c>
      <c r="Y1409" s="53" t="s">
        <v>1827</v>
      </c>
      <c r="Z1409" s="53">
        <v>20.05</v>
      </c>
      <c r="AA1409" s="53">
        <v>19.73</v>
      </c>
      <c r="AB1409" s="53">
        <v>0.32</v>
      </c>
      <c r="AC1409" s="53">
        <v>19.73</v>
      </c>
      <c r="AD1409" s="53">
        <v>0</v>
      </c>
      <c r="AE1409" s="53">
        <v>0</v>
      </c>
      <c r="AF1409" s="53" t="s">
        <v>1828</v>
      </c>
      <c r="AG1409" s="53" t="s">
        <v>1843</v>
      </c>
      <c r="AH1409" s="53" t="s">
        <v>1844</v>
      </c>
      <c r="AI1409" s="53" t="s">
        <v>1849</v>
      </c>
      <c r="AJ1409" s="53" t="s">
        <v>1824</v>
      </c>
      <c r="AK1409" s="53" t="s">
        <v>496</v>
      </c>
      <c r="AL1409" s="53" t="s">
        <v>1830</v>
      </c>
      <c r="AM1409" s="53" t="s">
        <v>1831</v>
      </c>
      <c r="AN1409" s="53" t="s">
        <v>1769</v>
      </c>
      <c r="AO1409" s="53" t="s">
        <v>641</v>
      </c>
    </row>
    <row r="1410" spans="1:41" x14ac:dyDescent="0.25">
      <c r="A1410" s="53" t="s">
        <v>13</v>
      </c>
      <c r="B1410" s="53" t="s">
        <v>1882</v>
      </c>
      <c r="C1410" s="53" t="s">
        <v>1883</v>
      </c>
      <c r="D1410" s="53" t="s">
        <v>1841</v>
      </c>
      <c r="E1410" s="53" t="s">
        <v>1842</v>
      </c>
      <c r="F1410" s="53" t="s">
        <v>775</v>
      </c>
      <c r="G1410" s="53" t="s">
        <v>1813</v>
      </c>
      <c r="H1410" s="53" t="s">
        <v>775</v>
      </c>
      <c r="I1410" s="53" t="s">
        <v>1813</v>
      </c>
      <c r="J1410" s="53" t="s">
        <v>1843</v>
      </c>
      <c r="K1410" s="53" t="s">
        <v>1844</v>
      </c>
      <c r="L1410" s="53" t="s">
        <v>1884</v>
      </c>
      <c r="M1410" s="53" t="s">
        <v>1816</v>
      </c>
      <c r="N1410" s="53" t="s">
        <v>1817</v>
      </c>
      <c r="O1410" s="53" t="s">
        <v>1818</v>
      </c>
      <c r="P1410" s="53" t="s">
        <v>1819</v>
      </c>
      <c r="Q1410" s="53" t="s">
        <v>1820</v>
      </c>
      <c r="R1410" s="53" t="s">
        <v>1821</v>
      </c>
      <c r="S1410" s="53" t="s">
        <v>1885</v>
      </c>
      <c r="T1410" s="53" t="s">
        <v>1886</v>
      </c>
      <c r="U1410" s="53" t="s">
        <v>1824</v>
      </c>
      <c r="V1410" s="53" t="s">
        <v>1825</v>
      </c>
      <c r="W1410" s="53" t="s">
        <v>1826</v>
      </c>
      <c r="X1410" s="53" t="s">
        <v>1825</v>
      </c>
      <c r="Y1410" s="53" t="s">
        <v>1827</v>
      </c>
      <c r="Z1410" s="53">
        <v>293.95</v>
      </c>
      <c r="AA1410" s="53">
        <v>293.95</v>
      </c>
      <c r="AB1410" s="53">
        <v>0</v>
      </c>
      <c r="AC1410" s="53">
        <v>293.95</v>
      </c>
      <c r="AD1410" s="53">
        <v>0</v>
      </c>
      <c r="AE1410" s="53">
        <v>0</v>
      </c>
      <c r="AF1410" s="53" t="s">
        <v>1828</v>
      </c>
      <c r="AG1410" s="53" t="s">
        <v>1843</v>
      </c>
      <c r="AH1410" s="53" t="s">
        <v>1844</v>
      </c>
      <c r="AI1410" s="53" t="s">
        <v>1849</v>
      </c>
      <c r="AJ1410" s="53" t="s">
        <v>1824</v>
      </c>
      <c r="AK1410" s="53" t="s">
        <v>496</v>
      </c>
      <c r="AL1410" s="53" t="s">
        <v>1830</v>
      </c>
      <c r="AM1410" s="53" t="s">
        <v>1831</v>
      </c>
      <c r="AN1410" s="53" t="s">
        <v>1769</v>
      </c>
      <c r="AO1410" s="53" t="s">
        <v>641</v>
      </c>
    </row>
    <row r="1411" spans="1:41" x14ac:dyDescent="0.25">
      <c r="A1411" s="53" t="s">
        <v>13</v>
      </c>
      <c r="B1411" s="53" t="s">
        <v>1882</v>
      </c>
      <c r="C1411" s="53" t="s">
        <v>1883</v>
      </c>
      <c r="D1411" s="53" t="s">
        <v>1841</v>
      </c>
      <c r="E1411" s="53" t="s">
        <v>1842</v>
      </c>
      <c r="F1411" s="53" t="s">
        <v>775</v>
      </c>
      <c r="G1411" s="53" t="s">
        <v>1813</v>
      </c>
      <c r="H1411" s="53" t="s">
        <v>775</v>
      </c>
      <c r="I1411" s="53" t="s">
        <v>1813</v>
      </c>
      <c r="J1411" s="53" t="s">
        <v>1843</v>
      </c>
      <c r="K1411" s="53" t="s">
        <v>1844</v>
      </c>
      <c r="L1411" s="53" t="s">
        <v>1884</v>
      </c>
      <c r="M1411" s="53" t="s">
        <v>1816</v>
      </c>
      <c r="N1411" s="53" t="s">
        <v>1817</v>
      </c>
      <c r="O1411" s="53" t="s">
        <v>1818</v>
      </c>
      <c r="P1411" s="53" t="s">
        <v>1819</v>
      </c>
      <c r="Q1411" s="53" t="s">
        <v>1820</v>
      </c>
      <c r="R1411" s="53" t="s">
        <v>1821</v>
      </c>
      <c r="S1411" s="53" t="s">
        <v>1885</v>
      </c>
      <c r="T1411" s="53" t="s">
        <v>1886</v>
      </c>
      <c r="U1411" s="53" t="s">
        <v>1824</v>
      </c>
      <c r="V1411" s="53" t="s">
        <v>1825</v>
      </c>
      <c r="W1411" s="53" t="s">
        <v>1832</v>
      </c>
      <c r="X1411" s="53" t="s">
        <v>1825</v>
      </c>
      <c r="Y1411" s="53" t="s">
        <v>1827</v>
      </c>
      <c r="Z1411" s="53">
        <v>420.28</v>
      </c>
      <c r="AA1411" s="53">
        <v>420.28</v>
      </c>
      <c r="AB1411" s="53">
        <v>0</v>
      </c>
      <c r="AC1411" s="53">
        <v>420.28</v>
      </c>
      <c r="AD1411" s="53">
        <v>0</v>
      </c>
      <c r="AE1411" s="53">
        <v>0</v>
      </c>
      <c r="AF1411" s="53" t="s">
        <v>1828</v>
      </c>
      <c r="AG1411" s="53" t="s">
        <v>1843</v>
      </c>
      <c r="AH1411" s="53" t="s">
        <v>1844</v>
      </c>
      <c r="AI1411" s="53" t="s">
        <v>1849</v>
      </c>
      <c r="AJ1411" s="53" t="s">
        <v>1824</v>
      </c>
      <c r="AK1411" s="53" t="s">
        <v>496</v>
      </c>
      <c r="AL1411" s="53" t="s">
        <v>1830</v>
      </c>
      <c r="AM1411" s="53" t="s">
        <v>1831</v>
      </c>
      <c r="AN1411" s="53" t="s">
        <v>1769</v>
      </c>
      <c r="AO1411" s="53" t="s">
        <v>641</v>
      </c>
    </row>
    <row r="1412" spans="1:41" x14ac:dyDescent="0.25">
      <c r="A1412" s="53" t="s">
        <v>13</v>
      </c>
      <c r="B1412" s="53" t="s">
        <v>1882</v>
      </c>
      <c r="C1412" s="53" t="s">
        <v>1883</v>
      </c>
      <c r="D1412" s="53" t="s">
        <v>1841</v>
      </c>
      <c r="E1412" s="53" t="s">
        <v>1842</v>
      </c>
      <c r="F1412" s="53" t="s">
        <v>775</v>
      </c>
      <c r="G1412" s="53" t="s">
        <v>1813</v>
      </c>
      <c r="H1412" s="53" t="s">
        <v>775</v>
      </c>
      <c r="I1412" s="53" t="s">
        <v>1813</v>
      </c>
      <c r="J1412" s="53" t="s">
        <v>1843</v>
      </c>
      <c r="K1412" s="53" t="s">
        <v>1844</v>
      </c>
      <c r="L1412" s="53" t="s">
        <v>1884</v>
      </c>
      <c r="M1412" s="53" t="s">
        <v>1816</v>
      </c>
      <c r="N1412" s="53" t="s">
        <v>1817</v>
      </c>
      <c r="O1412" s="53" t="s">
        <v>1818</v>
      </c>
      <c r="P1412" s="53" t="s">
        <v>1819</v>
      </c>
      <c r="Q1412" s="53" t="s">
        <v>1820</v>
      </c>
      <c r="R1412" s="53" t="s">
        <v>1821</v>
      </c>
      <c r="S1412" s="53" t="s">
        <v>1885</v>
      </c>
      <c r="T1412" s="53" t="s">
        <v>1886</v>
      </c>
      <c r="U1412" s="53" t="s">
        <v>1824</v>
      </c>
      <c r="V1412" s="53" t="s">
        <v>1825</v>
      </c>
      <c r="W1412" s="53" t="s">
        <v>1837</v>
      </c>
      <c r="X1412" s="53" t="s">
        <v>1825</v>
      </c>
      <c r="Y1412" s="53" t="s">
        <v>1827</v>
      </c>
      <c r="Z1412" s="53">
        <v>125.69</v>
      </c>
      <c r="AA1412" s="53">
        <v>125.69</v>
      </c>
      <c r="AB1412" s="53">
        <v>0</v>
      </c>
      <c r="AC1412" s="53">
        <v>125.69</v>
      </c>
      <c r="AD1412" s="53">
        <v>0</v>
      </c>
      <c r="AE1412" s="53">
        <v>0</v>
      </c>
      <c r="AF1412" s="53" t="s">
        <v>1828</v>
      </c>
      <c r="AG1412" s="53" t="s">
        <v>1843</v>
      </c>
      <c r="AH1412" s="53" t="s">
        <v>1844</v>
      </c>
      <c r="AI1412" s="53" t="s">
        <v>1849</v>
      </c>
      <c r="AJ1412" s="53" t="s">
        <v>1824</v>
      </c>
      <c r="AK1412" s="53" t="s">
        <v>496</v>
      </c>
      <c r="AL1412" s="53" t="s">
        <v>1830</v>
      </c>
      <c r="AM1412" s="53" t="s">
        <v>1831</v>
      </c>
      <c r="AN1412" s="53" t="s">
        <v>1769</v>
      </c>
      <c r="AO1412" s="53" t="s">
        <v>641</v>
      </c>
    </row>
    <row r="1413" spans="1:41" x14ac:dyDescent="0.25">
      <c r="A1413" s="53" t="s">
        <v>13</v>
      </c>
      <c r="B1413" s="53" t="s">
        <v>1882</v>
      </c>
      <c r="C1413" s="53" t="s">
        <v>1883</v>
      </c>
      <c r="D1413" s="53" t="s">
        <v>1841</v>
      </c>
      <c r="E1413" s="53" t="s">
        <v>1842</v>
      </c>
      <c r="F1413" s="53" t="s">
        <v>775</v>
      </c>
      <c r="G1413" s="53" t="s">
        <v>1813</v>
      </c>
      <c r="H1413" s="53" t="s">
        <v>775</v>
      </c>
      <c r="I1413" s="53" t="s">
        <v>1813</v>
      </c>
      <c r="J1413" s="53" t="s">
        <v>1843</v>
      </c>
      <c r="K1413" s="53" t="s">
        <v>1844</v>
      </c>
      <c r="L1413" s="53" t="s">
        <v>1884</v>
      </c>
      <c r="M1413" s="53" t="s">
        <v>1816</v>
      </c>
      <c r="N1413" s="53" t="s">
        <v>1817</v>
      </c>
      <c r="O1413" s="53" t="s">
        <v>1818</v>
      </c>
      <c r="P1413" s="53" t="s">
        <v>1819</v>
      </c>
      <c r="Q1413" s="53" t="s">
        <v>1820</v>
      </c>
      <c r="R1413" s="53" t="s">
        <v>1821</v>
      </c>
      <c r="S1413" s="53" t="s">
        <v>1885</v>
      </c>
      <c r="T1413" s="53" t="s">
        <v>1886</v>
      </c>
      <c r="U1413" s="53" t="s">
        <v>1824</v>
      </c>
      <c r="V1413" s="53" t="s">
        <v>1825</v>
      </c>
      <c r="W1413" s="53" t="s">
        <v>1838</v>
      </c>
      <c r="X1413" s="53" t="s">
        <v>1825</v>
      </c>
      <c r="Y1413" s="53" t="s">
        <v>1827</v>
      </c>
      <c r="Z1413" s="53">
        <v>12.4</v>
      </c>
      <c r="AA1413" s="53">
        <v>12.4</v>
      </c>
      <c r="AB1413" s="53">
        <v>0</v>
      </c>
      <c r="AC1413" s="53">
        <v>12.4</v>
      </c>
      <c r="AD1413" s="53">
        <v>0</v>
      </c>
      <c r="AE1413" s="53">
        <v>0</v>
      </c>
      <c r="AF1413" s="53" t="s">
        <v>1828</v>
      </c>
      <c r="AG1413" s="53" t="s">
        <v>1843</v>
      </c>
      <c r="AH1413" s="53" t="s">
        <v>1844</v>
      </c>
      <c r="AI1413" s="53" t="s">
        <v>1849</v>
      </c>
      <c r="AJ1413" s="53" t="s">
        <v>1824</v>
      </c>
      <c r="AK1413" s="53" t="s">
        <v>496</v>
      </c>
      <c r="AL1413" s="53" t="s">
        <v>1830</v>
      </c>
      <c r="AM1413" s="53" t="s">
        <v>1831</v>
      </c>
      <c r="AN1413" s="53" t="s">
        <v>1769</v>
      </c>
      <c r="AO1413" s="53" t="s">
        <v>641</v>
      </c>
    </row>
    <row r="1414" spans="1:41" x14ac:dyDescent="0.25">
      <c r="A1414" s="53" t="s">
        <v>13</v>
      </c>
      <c r="B1414" s="53" t="s">
        <v>1996</v>
      </c>
      <c r="C1414" s="53" t="s">
        <v>1997</v>
      </c>
      <c r="D1414" s="53" t="s">
        <v>1811</v>
      </c>
      <c r="E1414" s="53" t="s">
        <v>1812</v>
      </c>
      <c r="F1414" s="53" t="s">
        <v>775</v>
      </c>
      <c r="G1414" s="53" t="s">
        <v>1813</v>
      </c>
      <c r="H1414" s="53" t="s">
        <v>775</v>
      </c>
      <c r="I1414" s="53" t="s">
        <v>1813</v>
      </c>
      <c r="J1414" s="53" t="s">
        <v>1814</v>
      </c>
      <c r="K1414" s="53" t="s">
        <v>780</v>
      </c>
      <c r="L1414" s="53" t="s">
        <v>1998</v>
      </c>
      <c r="M1414" s="53" t="s">
        <v>1816</v>
      </c>
      <c r="N1414" s="53" t="s">
        <v>1817</v>
      </c>
      <c r="O1414" s="53" t="s">
        <v>1818</v>
      </c>
      <c r="P1414" s="53" t="s">
        <v>1819</v>
      </c>
      <c r="Q1414" s="53" t="s">
        <v>1820</v>
      </c>
      <c r="R1414" s="53" t="s">
        <v>1821</v>
      </c>
      <c r="S1414" s="53" t="s">
        <v>1999</v>
      </c>
      <c r="T1414" s="53" t="s">
        <v>2000</v>
      </c>
      <c r="U1414" s="53" t="s">
        <v>1824</v>
      </c>
      <c r="V1414" s="53" t="s">
        <v>1825</v>
      </c>
      <c r="W1414" s="53" t="s">
        <v>1826</v>
      </c>
      <c r="X1414" s="53" t="s">
        <v>1825</v>
      </c>
      <c r="Y1414" s="53" t="s">
        <v>1827</v>
      </c>
      <c r="Z1414" s="53">
        <v>49.68</v>
      </c>
      <c r="AA1414" s="53">
        <v>39.619999999999997</v>
      </c>
      <c r="AB1414" s="53">
        <v>10.06</v>
      </c>
      <c r="AC1414" s="53">
        <v>39.619999999999997</v>
      </c>
      <c r="AD1414" s="53">
        <v>0</v>
      </c>
      <c r="AE1414" s="53">
        <v>0</v>
      </c>
      <c r="AF1414" s="53" t="s">
        <v>1828</v>
      </c>
      <c r="AG1414" s="53" t="s">
        <v>1814</v>
      </c>
      <c r="AH1414" s="53" t="s">
        <v>780</v>
      </c>
      <c r="AI1414" s="53" t="s">
        <v>1829</v>
      </c>
      <c r="AJ1414" s="53" t="s">
        <v>1824</v>
      </c>
      <c r="AK1414" s="53" t="s">
        <v>496</v>
      </c>
      <c r="AL1414" s="53" t="s">
        <v>1830</v>
      </c>
      <c r="AM1414" s="53" t="s">
        <v>1831</v>
      </c>
      <c r="AN1414" s="53" t="s">
        <v>1770</v>
      </c>
      <c r="AO1414" s="53" t="s">
        <v>641</v>
      </c>
    </row>
    <row r="1415" spans="1:41" x14ac:dyDescent="0.25">
      <c r="A1415" s="53" t="s">
        <v>13</v>
      </c>
      <c r="B1415" s="53" t="s">
        <v>1996</v>
      </c>
      <c r="C1415" s="53" t="s">
        <v>1997</v>
      </c>
      <c r="D1415" s="53" t="s">
        <v>1811</v>
      </c>
      <c r="E1415" s="53" t="s">
        <v>1812</v>
      </c>
      <c r="F1415" s="53" t="s">
        <v>775</v>
      </c>
      <c r="G1415" s="53" t="s">
        <v>1813</v>
      </c>
      <c r="H1415" s="53" t="s">
        <v>775</v>
      </c>
      <c r="I1415" s="53" t="s">
        <v>1813</v>
      </c>
      <c r="J1415" s="53" t="s">
        <v>1814</v>
      </c>
      <c r="K1415" s="53" t="s">
        <v>780</v>
      </c>
      <c r="L1415" s="53" t="s">
        <v>1998</v>
      </c>
      <c r="M1415" s="53" t="s">
        <v>1816</v>
      </c>
      <c r="N1415" s="53" t="s">
        <v>1817</v>
      </c>
      <c r="O1415" s="53" t="s">
        <v>1818</v>
      </c>
      <c r="P1415" s="53" t="s">
        <v>1819</v>
      </c>
      <c r="Q1415" s="53" t="s">
        <v>1820</v>
      </c>
      <c r="R1415" s="53" t="s">
        <v>1821</v>
      </c>
      <c r="S1415" s="53" t="s">
        <v>1999</v>
      </c>
      <c r="T1415" s="53" t="s">
        <v>2000</v>
      </c>
      <c r="U1415" s="53" t="s">
        <v>1824</v>
      </c>
      <c r="V1415" s="53" t="s">
        <v>1825</v>
      </c>
      <c r="W1415" s="53" t="s">
        <v>1832</v>
      </c>
      <c r="X1415" s="53" t="s">
        <v>1825</v>
      </c>
      <c r="Y1415" s="53" t="s">
        <v>1827</v>
      </c>
      <c r="Z1415" s="53">
        <v>982.3</v>
      </c>
      <c r="AA1415" s="53">
        <v>754</v>
      </c>
      <c r="AB1415" s="53">
        <v>228.3</v>
      </c>
      <c r="AC1415" s="53">
        <v>754</v>
      </c>
      <c r="AD1415" s="53">
        <v>0</v>
      </c>
      <c r="AE1415" s="53">
        <v>0</v>
      </c>
      <c r="AF1415" s="53" t="s">
        <v>1828</v>
      </c>
      <c r="AG1415" s="53" t="s">
        <v>1814</v>
      </c>
      <c r="AH1415" s="53" t="s">
        <v>780</v>
      </c>
      <c r="AI1415" s="53" t="s">
        <v>1829</v>
      </c>
      <c r="AJ1415" s="53" t="s">
        <v>1824</v>
      </c>
      <c r="AK1415" s="53" t="s">
        <v>496</v>
      </c>
      <c r="AL1415" s="53" t="s">
        <v>1830</v>
      </c>
      <c r="AM1415" s="53" t="s">
        <v>1831</v>
      </c>
      <c r="AN1415" s="53" t="s">
        <v>1770</v>
      </c>
      <c r="AO1415" s="53" t="s">
        <v>641</v>
      </c>
    </row>
    <row r="1416" spans="1:41" x14ac:dyDescent="0.25">
      <c r="A1416" s="53" t="s">
        <v>13</v>
      </c>
      <c r="B1416" s="53" t="s">
        <v>1996</v>
      </c>
      <c r="C1416" s="53" t="s">
        <v>1997</v>
      </c>
      <c r="D1416" s="53" t="s">
        <v>1811</v>
      </c>
      <c r="E1416" s="53" t="s">
        <v>1812</v>
      </c>
      <c r="F1416" s="53" t="s">
        <v>775</v>
      </c>
      <c r="G1416" s="53" t="s">
        <v>1813</v>
      </c>
      <c r="H1416" s="53" t="s">
        <v>775</v>
      </c>
      <c r="I1416" s="53" t="s">
        <v>1813</v>
      </c>
      <c r="J1416" s="53" t="s">
        <v>1814</v>
      </c>
      <c r="K1416" s="53" t="s">
        <v>780</v>
      </c>
      <c r="L1416" s="53" t="s">
        <v>1998</v>
      </c>
      <c r="M1416" s="53" t="s">
        <v>1816</v>
      </c>
      <c r="N1416" s="53" t="s">
        <v>1817</v>
      </c>
      <c r="O1416" s="53" t="s">
        <v>1818</v>
      </c>
      <c r="P1416" s="53" t="s">
        <v>1819</v>
      </c>
      <c r="Q1416" s="53" t="s">
        <v>1820</v>
      </c>
      <c r="R1416" s="53" t="s">
        <v>1821</v>
      </c>
      <c r="S1416" s="53" t="s">
        <v>1999</v>
      </c>
      <c r="T1416" s="53" t="s">
        <v>2000</v>
      </c>
      <c r="U1416" s="53" t="s">
        <v>1824</v>
      </c>
      <c r="V1416" s="53" t="s">
        <v>1825</v>
      </c>
      <c r="W1416" s="53" t="s">
        <v>1833</v>
      </c>
      <c r="X1416" s="53" t="s">
        <v>1834</v>
      </c>
      <c r="Y1416" s="53" t="s">
        <v>1827</v>
      </c>
      <c r="Z1416" s="53">
        <v>529.33000000000004</v>
      </c>
      <c r="AA1416" s="53">
        <v>401.96</v>
      </c>
      <c r="AB1416" s="53">
        <v>127.37</v>
      </c>
      <c r="AC1416" s="53">
        <v>401.96</v>
      </c>
      <c r="AD1416" s="53">
        <v>0</v>
      </c>
      <c r="AE1416" s="53">
        <v>0</v>
      </c>
      <c r="AF1416" s="53" t="s">
        <v>1828</v>
      </c>
      <c r="AG1416" s="53" t="s">
        <v>1814</v>
      </c>
      <c r="AH1416" s="53" t="s">
        <v>780</v>
      </c>
      <c r="AI1416" s="53" t="s">
        <v>1829</v>
      </c>
      <c r="AJ1416" s="53" t="s">
        <v>1824</v>
      </c>
      <c r="AK1416" s="53" t="s">
        <v>496</v>
      </c>
      <c r="AL1416" s="53" t="s">
        <v>1830</v>
      </c>
      <c r="AM1416" s="53" t="s">
        <v>1831</v>
      </c>
      <c r="AN1416" s="53" t="s">
        <v>1770</v>
      </c>
      <c r="AO1416" s="53" t="s">
        <v>641</v>
      </c>
    </row>
    <row r="1417" spans="1:41" x14ac:dyDescent="0.25">
      <c r="A1417" s="53" t="s">
        <v>13</v>
      </c>
      <c r="B1417" s="53" t="s">
        <v>1996</v>
      </c>
      <c r="C1417" s="53" t="s">
        <v>1997</v>
      </c>
      <c r="D1417" s="53" t="s">
        <v>1811</v>
      </c>
      <c r="E1417" s="53" t="s">
        <v>1812</v>
      </c>
      <c r="F1417" s="53" t="s">
        <v>775</v>
      </c>
      <c r="G1417" s="53" t="s">
        <v>1813</v>
      </c>
      <c r="H1417" s="53" t="s">
        <v>775</v>
      </c>
      <c r="I1417" s="53" t="s">
        <v>1813</v>
      </c>
      <c r="J1417" s="53" t="s">
        <v>1814</v>
      </c>
      <c r="K1417" s="53" t="s">
        <v>780</v>
      </c>
      <c r="L1417" s="53" t="s">
        <v>1998</v>
      </c>
      <c r="M1417" s="53" t="s">
        <v>1816</v>
      </c>
      <c r="N1417" s="53" t="s">
        <v>1817</v>
      </c>
      <c r="O1417" s="53" t="s">
        <v>1818</v>
      </c>
      <c r="P1417" s="53" t="s">
        <v>1819</v>
      </c>
      <c r="Q1417" s="53" t="s">
        <v>1820</v>
      </c>
      <c r="R1417" s="53" t="s">
        <v>1821</v>
      </c>
      <c r="S1417" s="53" t="s">
        <v>1999</v>
      </c>
      <c r="T1417" s="53" t="s">
        <v>2000</v>
      </c>
      <c r="U1417" s="53" t="s">
        <v>1824</v>
      </c>
      <c r="V1417" s="53" t="s">
        <v>1825</v>
      </c>
      <c r="W1417" s="53" t="s">
        <v>1837</v>
      </c>
      <c r="X1417" s="53" t="s">
        <v>1825</v>
      </c>
      <c r="Y1417" s="53" t="s">
        <v>1827</v>
      </c>
      <c r="Z1417" s="53">
        <v>35.79</v>
      </c>
      <c r="AA1417" s="53">
        <v>27.55</v>
      </c>
      <c r="AB1417" s="53">
        <v>8.24</v>
      </c>
      <c r="AC1417" s="53">
        <v>27.55</v>
      </c>
      <c r="AD1417" s="53">
        <v>0</v>
      </c>
      <c r="AE1417" s="53">
        <v>0</v>
      </c>
      <c r="AF1417" s="53" t="s">
        <v>1828</v>
      </c>
      <c r="AG1417" s="53" t="s">
        <v>1814</v>
      </c>
      <c r="AH1417" s="53" t="s">
        <v>780</v>
      </c>
      <c r="AI1417" s="53" t="s">
        <v>1829</v>
      </c>
      <c r="AJ1417" s="53" t="s">
        <v>1824</v>
      </c>
      <c r="AK1417" s="53" t="s">
        <v>496</v>
      </c>
      <c r="AL1417" s="53" t="s">
        <v>1830</v>
      </c>
      <c r="AM1417" s="53" t="s">
        <v>1831</v>
      </c>
      <c r="AN1417" s="53" t="s">
        <v>1770</v>
      </c>
      <c r="AO1417" s="53" t="s">
        <v>641</v>
      </c>
    </row>
    <row r="1418" spans="1:41" x14ac:dyDescent="0.25">
      <c r="A1418" s="53" t="s">
        <v>13</v>
      </c>
      <c r="B1418" s="53" t="s">
        <v>1996</v>
      </c>
      <c r="C1418" s="53" t="s">
        <v>1997</v>
      </c>
      <c r="D1418" s="53" t="s">
        <v>1811</v>
      </c>
      <c r="E1418" s="53" t="s">
        <v>1812</v>
      </c>
      <c r="F1418" s="53" t="s">
        <v>775</v>
      </c>
      <c r="G1418" s="53" t="s">
        <v>1813</v>
      </c>
      <c r="H1418" s="53" t="s">
        <v>775</v>
      </c>
      <c r="I1418" s="53" t="s">
        <v>1813</v>
      </c>
      <c r="J1418" s="53" t="s">
        <v>1814</v>
      </c>
      <c r="K1418" s="53" t="s">
        <v>780</v>
      </c>
      <c r="L1418" s="53" t="s">
        <v>1998</v>
      </c>
      <c r="M1418" s="53" t="s">
        <v>1816</v>
      </c>
      <c r="N1418" s="53" t="s">
        <v>1817</v>
      </c>
      <c r="O1418" s="53" t="s">
        <v>1818</v>
      </c>
      <c r="P1418" s="53" t="s">
        <v>1819</v>
      </c>
      <c r="Q1418" s="53" t="s">
        <v>1820</v>
      </c>
      <c r="R1418" s="53" t="s">
        <v>1821</v>
      </c>
      <c r="S1418" s="53" t="s">
        <v>1999</v>
      </c>
      <c r="T1418" s="53" t="s">
        <v>2000</v>
      </c>
      <c r="U1418" s="53" t="s">
        <v>1824</v>
      </c>
      <c r="V1418" s="53" t="s">
        <v>1825</v>
      </c>
      <c r="W1418" s="53" t="s">
        <v>1838</v>
      </c>
      <c r="X1418" s="53" t="s">
        <v>1825</v>
      </c>
      <c r="Y1418" s="53" t="s">
        <v>1827</v>
      </c>
      <c r="Z1418" s="53">
        <v>27.39</v>
      </c>
      <c r="AA1418" s="53">
        <v>18.399999999999999</v>
      </c>
      <c r="AB1418" s="53">
        <v>8.99</v>
      </c>
      <c r="AC1418" s="53">
        <v>18.399999999999999</v>
      </c>
      <c r="AD1418" s="53">
        <v>0</v>
      </c>
      <c r="AE1418" s="53">
        <v>0</v>
      </c>
      <c r="AF1418" s="53" t="s">
        <v>1828</v>
      </c>
      <c r="AG1418" s="53" t="s">
        <v>1814</v>
      </c>
      <c r="AH1418" s="53" t="s">
        <v>780</v>
      </c>
      <c r="AI1418" s="53" t="s">
        <v>1829</v>
      </c>
      <c r="AJ1418" s="53" t="s">
        <v>1824</v>
      </c>
      <c r="AK1418" s="53" t="s">
        <v>496</v>
      </c>
      <c r="AL1418" s="53" t="s">
        <v>1830</v>
      </c>
      <c r="AM1418" s="53" t="s">
        <v>1831</v>
      </c>
      <c r="AN1418" s="53" t="s">
        <v>1770</v>
      </c>
      <c r="AO1418" s="53" t="s">
        <v>641</v>
      </c>
    </row>
    <row r="1419" spans="1:41" x14ac:dyDescent="0.25">
      <c r="A1419" s="53" t="s">
        <v>13</v>
      </c>
      <c r="B1419" s="53" t="s">
        <v>1887</v>
      </c>
      <c r="C1419" s="53" t="s">
        <v>1888</v>
      </c>
      <c r="D1419" s="53" t="s">
        <v>1889</v>
      </c>
      <c r="E1419" s="53" t="s">
        <v>1890</v>
      </c>
      <c r="F1419" s="53" t="s">
        <v>775</v>
      </c>
      <c r="G1419" s="53" t="s">
        <v>1813</v>
      </c>
      <c r="H1419" s="53" t="s">
        <v>775</v>
      </c>
      <c r="I1419" s="53" t="s">
        <v>1813</v>
      </c>
      <c r="J1419" s="53" t="s">
        <v>1891</v>
      </c>
      <c r="K1419" s="53" t="s">
        <v>1988</v>
      </c>
      <c r="L1419" s="53" t="s">
        <v>1893</v>
      </c>
      <c r="M1419" s="53" t="s">
        <v>1816</v>
      </c>
      <c r="N1419" s="53" t="s">
        <v>1817</v>
      </c>
      <c r="O1419" s="53" t="s">
        <v>1818</v>
      </c>
      <c r="P1419" s="53" t="s">
        <v>1819</v>
      </c>
      <c r="Q1419" s="53" t="s">
        <v>1820</v>
      </c>
      <c r="R1419" s="53" t="s">
        <v>1821</v>
      </c>
      <c r="S1419" s="53" t="s">
        <v>1894</v>
      </c>
      <c r="T1419" s="53" t="s">
        <v>1895</v>
      </c>
      <c r="U1419" s="53" t="s">
        <v>1824</v>
      </c>
      <c r="V1419" s="53" t="s">
        <v>1825</v>
      </c>
      <c r="W1419" s="53" t="s">
        <v>1826</v>
      </c>
      <c r="X1419" s="53" t="s">
        <v>1825</v>
      </c>
      <c r="Y1419" s="53" t="s">
        <v>1827</v>
      </c>
      <c r="Z1419" s="53">
        <v>596.26</v>
      </c>
      <c r="AA1419" s="53">
        <v>596.26</v>
      </c>
      <c r="AB1419" s="53">
        <v>0</v>
      </c>
      <c r="AC1419" s="53">
        <v>596.26</v>
      </c>
      <c r="AD1419" s="53">
        <v>0</v>
      </c>
      <c r="AE1419" s="53">
        <v>0</v>
      </c>
      <c r="AF1419" s="53" t="s">
        <v>1828</v>
      </c>
      <c r="AG1419" s="53" t="s">
        <v>1891</v>
      </c>
      <c r="AH1419" s="53" t="s">
        <v>1892</v>
      </c>
      <c r="AI1419" s="53" t="s">
        <v>1829</v>
      </c>
      <c r="AJ1419" s="53" t="s">
        <v>1824</v>
      </c>
      <c r="AK1419" s="53" t="s">
        <v>496</v>
      </c>
      <c r="AL1419" s="53" t="s">
        <v>1830</v>
      </c>
      <c r="AM1419" s="53" t="s">
        <v>1831</v>
      </c>
      <c r="AN1419" s="53" t="s">
        <v>1769</v>
      </c>
      <c r="AO1419" s="53" t="s">
        <v>641</v>
      </c>
    </row>
    <row r="1420" spans="1:41" x14ac:dyDescent="0.25">
      <c r="A1420" s="53" t="s">
        <v>13</v>
      </c>
      <c r="B1420" s="53" t="s">
        <v>1887</v>
      </c>
      <c r="C1420" s="53" t="s">
        <v>1888</v>
      </c>
      <c r="D1420" s="53" t="s">
        <v>1889</v>
      </c>
      <c r="E1420" s="53" t="s">
        <v>1890</v>
      </c>
      <c r="F1420" s="53" t="s">
        <v>775</v>
      </c>
      <c r="G1420" s="53" t="s">
        <v>1813</v>
      </c>
      <c r="H1420" s="53" t="s">
        <v>775</v>
      </c>
      <c r="I1420" s="53" t="s">
        <v>1813</v>
      </c>
      <c r="J1420" s="53" t="s">
        <v>1891</v>
      </c>
      <c r="K1420" s="53" t="s">
        <v>1988</v>
      </c>
      <c r="L1420" s="53" t="s">
        <v>1893</v>
      </c>
      <c r="M1420" s="53" t="s">
        <v>1816</v>
      </c>
      <c r="N1420" s="53" t="s">
        <v>1817</v>
      </c>
      <c r="O1420" s="53" t="s">
        <v>1818</v>
      </c>
      <c r="P1420" s="53" t="s">
        <v>1819</v>
      </c>
      <c r="Q1420" s="53" t="s">
        <v>1820</v>
      </c>
      <c r="R1420" s="53" t="s">
        <v>1821</v>
      </c>
      <c r="S1420" s="53" t="s">
        <v>1894</v>
      </c>
      <c r="T1420" s="53" t="s">
        <v>1895</v>
      </c>
      <c r="U1420" s="53" t="s">
        <v>1824</v>
      </c>
      <c r="V1420" s="53" t="s">
        <v>1825</v>
      </c>
      <c r="W1420" s="53" t="s">
        <v>1832</v>
      </c>
      <c r="X1420" s="53" t="s">
        <v>1825</v>
      </c>
      <c r="Y1420" s="53" t="s">
        <v>1827</v>
      </c>
      <c r="Z1420" s="53">
        <v>17520.04</v>
      </c>
      <c r="AA1420" s="53">
        <v>17520.04</v>
      </c>
      <c r="AB1420" s="53">
        <v>0</v>
      </c>
      <c r="AC1420" s="53">
        <v>17520.04</v>
      </c>
      <c r="AD1420" s="53">
        <v>0</v>
      </c>
      <c r="AE1420" s="53">
        <v>0</v>
      </c>
      <c r="AF1420" s="53" t="s">
        <v>1828</v>
      </c>
      <c r="AG1420" s="53" t="s">
        <v>1891</v>
      </c>
      <c r="AH1420" s="53" t="s">
        <v>1892</v>
      </c>
      <c r="AI1420" s="53" t="s">
        <v>1829</v>
      </c>
      <c r="AJ1420" s="53" t="s">
        <v>1824</v>
      </c>
      <c r="AK1420" s="53" t="s">
        <v>496</v>
      </c>
      <c r="AL1420" s="53" t="s">
        <v>1830</v>
      </c>
      <c r="AM1420" s="53" t="s">
        <v>1831</v>
      </c>
      <c r="AN1420" s="53" t="s">
        <v>1769</v>
      </c>
      <c r="AO1420" s="53" t="s">
        <v>641</v>
      </c>
    </row>
    <row r="1421" spans="1:41" x14ac:dyDescent="0.25">
      <c r="A1421" s="53" t="s">
        <v>13</v>
      </c>
      <c r="B1421" s="53" t="s">
        <v>1887</v>
      </c>
      <c r="C1421" s="53" t="s">
        <v>1888</v>
      </c>
      <c r="D1421" s="53" t="s">
        <v>1889</v>
      </c>
      <c r="E1421" s="53" t="s">
        <v>1890</v>
      </c>
      <c r="F1421" s="53" t="s">
        <v>775</v>
      </c>
      <c r="G1421" s="53" t="s">
        <v>1813</v>
      </c>
      <c r="H1421" s="53" t="s">
        <v>775</v>
      </c>
      <c r="I1421" s="53" t="s">
        <v>1813</v>
      </c>
      <c r="J1421" s="53" t="s">
        <v>1891</v>
      </c>
      <c r="K1421" s="53" t="s">
        <v>1988</v>
      </c>
      <c r="L1421" s="53" t="s">
        <v>1893</v>
      </c>
      <c r="M1421" s="53" t="s">
        <v>1816</v>
      </c>
      <c r="N1421" s="53" t="s">
        <v>1817</v>
      </c>
      <c r="O1421" s="53" t="s">
        <v>1818</v>
      </c>
      <c r="P1421" s="53" t="s">
        <v>1819</v>
      </c>
      <c r="Q1421" s="53" t="s">
        <v>1820</v>
      </c>
      <c r="R1421" s="53" t="s">
        <v>1821</v>
      </c>
      <c r="S1421" s="53" t="s">
        <v>1894</v>
      </c>
      <c r="T1421" s="53" t="s">
        <v>1895</v>
      </c>
      <c r="U1421" s="53" t="s">
        <v>1824</v>
      </c>
      <c r="V1421" s="53" t="s">
        <v>1825</v>
      </c>
      <c r="W1421" s="53" t="s">
        <v>1833</v>
      </c>
      <c r="X1421" s="53" t="s">
        <v>1835</v>
      </c>
      <c r="Y1421" s="53" t="s">
        <v>1827</v>
      </c>
      <c r="Z1421" s="53">
        <v>22.53</v>
      </c>
      <c r="AA1421" s="53">
        <v>22.53</v>
      </c>
      <c r="AB1421" s="53">
        <v>0</v>
      </c>
      <c r="AC1421" s="53">
        <v>22.53</v>
      </c>
      <c r="AD1421" s="53">
        <v>0</v>
      </c>
      <c r="AE1421" s="53">
        <v>0</v>
      </c>
      <c r="AF1421" s="53" t="s">
        <v>1828</v>
      </c>
      <c r="AG1421" s="53" t="s">
        <v>1891</v>
      </c>
      <c r="AH1421" s="53" t="s">
        <v>1892</v>
      </c>
      <c r="AI1421" s="53" t="s">
        <v>1829</v>
      </c>
      <c r="AJ1421" s="53" t="s">
        <v>1824</v>
      </c>
      <c r="AK1421" s="53" t="s">
        <v>496</v>
      </c>
      <c r="AL1421" s="53" t="s">
        <v>1830</v>
      </c>
      <c r="AM1421" s="53" t="s">
        <v>1831</v>
      </c>
      <c r="AN1421" s="53" t="s">
        <v>1769</v>
      </c>
      <c r="AO1421" s="53" t="s">
        <v>641</v>
      </c>
    </row>
    <row r="1422" spans="1:41" x14ac:dyDescent="0.25">
      <c r="A1422" s="53" t="s">
        <v>13</v>
      </c>
      <c r="B1422" s="53" t="s">
        <v>1977</v>
      </c>
      <c r="C1422" s="53" t="s">
        <v>1978</v>
      </c>
      <c r="D1422" s="53" t="s">
        <v>1841</v>
      </c>
      <c r="E1422" s="53" t="s">
        <v>1842</v>
      </c>
      <c r="F1422" s="53" t="s">
        <v>775</v>
      </c>
      <c r="G1422" s="53" t="s">
        <v>1813</v>
      </c>
      <c r="H1422" s="53" t="s">
        <v>775</v>
      </c>
      <c r="I1422" s="53" t="s">
        <v>1813</v>
      </c>
      <c r="J1422" s="53" t="s">
        <v>1843</v>
      </c>
      <c r="K1422" s="53" t="s">
        <v>1844</v>
      </c>
      <c r="L1422" s="53" t="s">
        <v>1979</v>
      </c>
      <c r="M1422" s="53" t="s">
        <v>1816</v>
      </c>
      <c r="N1422" s="53" t="s">
        <v>1817</v>
      </c>
      <c r="O1422" s="53" t="s">
        <v>1818</v>
      </c>
      <c r="P1422" s="53" t="s">
        <v>1819</v>
      </c>
      <c r="Q1422" s="53" t="s">
        <v>1820</v>
      </c>
      <c r="R1422" s="53" t="s">
        <v>1821</v>
      </c>
      <c r="S1422" s="53" t="s">
        <v>1980</v>
      </c>
      <c r="T1422" s="53" t="s">
        <v>1981</v>
      </c>
      <c r="U1422" s="53" t="s">
        <v>1824</v>
      </c>
      <c r="V1422" s="53" t="s">
        <v>1825</v>
      </c>
      <c r="W1422" s="53" t="s">
        <v>1856</v>
      </c>
      <c r="X1422" s="53" t="s">
        <v>1857</v>
      </c>
      <c r="Y1422" s="53" t="s">
        <v>1827</v>
      </c>
      <c r="Z1422" s="53">
        <v>148.9</v>
      </c>
      <c r="AA1422" s="53">
        <v>141.55000000000001</v>
      </c>
      <c r="AB1422" s="53">
        <v>7.35</v>
      </c>
      <c r="AC1422" s="53">
        <v>141.55000000000001</v>
      </c>
      <c r="AD1422" s="53">
        <v>0</v>
      </c>
      <c r="AE1422" s="53">
        <v>0</v>
      </c>
      <c r="AF1422" s="53" t="s">
        <v>1828</v>
      </c>
      <c r="AG1422" s="53" t="s">
        <v>1843</v>
      </c>
      <c r="AH1422" s="53" t="s">
        <v>1844</v>
      </c>
      <c r="AI1422" s="53" t="s">
        <v>1849</v>
      </c>
      <c r="AJ1422" s="53" t="s">
        <v>1824</v>
      </c>
      <c r="AK1422" s="53" t="s">
        <v>496</v>
      </c>
      <c r="AL1422" s="53" t="s">
        <v>1830</v>
      </c>
      <c r="AM1422" s="53" t="s">
        <v>1831</v>
      </c>
      <c r="AN1422" s="53" t="s">
        <v>1769</v>
      </c>
      <c r="AO1422" s="53" t="s">
        <v>641</v>
      </c>
    </row>
    <row r="1423" spans="1:41" x14ac:dyDescent="0.25">
      <c r="A1423" s="53" t="s">
        <v>13</v>
      </c>
      <c r="B1423" s="53" t="s">
        <v>1896</v>
      </c>
      <c r="C1423" s="53" t="s">
        <v>1897</v>
      </c>
      <c r="D1423" s="53" t="s">
        <v>1841</v>
      </c>
      <c r="E1423" s="53" t="s">
        <v>1842</v>
      </c>
      <c r="F1423" s="53" t="s">
        <v>775</v>
      </c>
      <c r="G1423" s="53" t="s">
        <v>1813</v>
      </c>
      <c r="H1423" s="53" t="s">
        <v>775</v>
      </c>
      <c r="I1423" s="53" t="s">
        <v>1813</v>
      </c>
      <c r="J1423" s="53" t="s">
        <v>1843</v>
      </c>
      <c r="K1423" s="53" t="s">
        <v>1844</v>
      </c>
      <c r="L1423" s="53" t="s">
        <v>1898</v>
      </c>
      <c r="M1423" s="53" t="s">
        <v>1816</v>
      </c>
      <c r="N1423" s="53" t="s">
        <v>1817</v>
      </c>
      <c r="O1423" s="53" t="s">
        <v>1818</v>
      </c>
      <c r="P1423" s="53" t="s">
        <v>1819</v>
      </c>
      <c r="Q1423" s="53" t="s">
        <v>1820</v>
      </c>
      <c r="R1423" s="53" t="s">
        <v>1821</v>
      </c>
      <c r="S1423" s="53" t="s">
        <v>1899</v>
      </c>
      <c r="T1423" s="53" t="s">
        <v>1900</v>
      </c>
      <c r="U1423" s="53" t="s">
        <v>1824</v>
      </c>
      <c r="V1423" s="53" t="s">
        <v>1825</v>
      </c>
      <c r="W1423" s="53" t="s">
        <v>1833</v>
      </c>
      <c r="X1423" s="53" t="s">
        <v>1834</v>
      </c>
      <c r="Y1423" s="53" t="s">
        <v>1827</v>
      </c>
      <c r="Z1423" s="53">
        <v>5.96</v>
      </c>
      <c r="AA1423" s="53">
        <v>5.96</v>
      </c>
      <c r="AB1423" s="53">
        <v>0</v>
      </c>
      <c r="AC1423" s="53">
        <v>5.96</v>
      </c>
      <c r="AD1423" s="53">
        <v>0</v>
      </c>
      <c r="AE1423" s="53">
        <v>0</v>
      </c>
      <c r="AF1423" s="53" t="s">
        <v>1828</v>
      </c>
      <c r="AG1423" s="53" t="s">
        <v>1843</v>
      </c>
      <c r="AH1423" s="53" t="s">
        <v>1844</v>
      </c>
      <c r="AI1423" s="53" t="s">
        <v>1849</v>
      </c>
      <c r="AJ1423" s="53" t="s">
        <v>1824</v>
      </c>
      <c r="AK1423" s="53" t="s">
        <v>496</v>
      </c>
      <c r="AL1423" s="53" t="s">
        <v>1830</v>
      </c>
      <c r="AM1423" s="53" t="s">
        <v>1831</v>
      </c>
      <c r="AN1423" s="53" t="s">
        <v>1769</v>
      </c>
      <c r="AO1423" s="53" t="s">
        <v>641</v>
      </c>
    </row>
    <row r="1424" spans="1:41" x14ac:dyDescent="0.25">
      <c r="A1424" s="53" t="s">
        <v>13</v>
      </c>
      <c r="B1424" s="53" t="s">
        <v>1896</v>
      </c>
      <c r="C1424" s="53" t="s">
        <v>1897</v>
      </c>
      <c r="D1424" s="53" t="s">
        <v>1841</v>
      </c>
      <c r="E1424" s="53" t="s">
        <v>1842</v>
      </c>
      <c r="F1424" s="53" t="s">
        <v>775</v>
      </c>
      <c r="G1424" s="53" t="s">
        <v>1813</v>
      </c>
      <c r="H1424" s="53" t="s">
        <v>775</v>
      </c>
      <c r="I1424" s="53" t="s">
        <v>1813</v>
      </c>
      <c r="J1424" s="53" t="s">
        <v>1843</v>
      </c>
      <c r="K1424" s="53" t="s">
        <v>1844</v>
      </c>
      <c r="L1424" s="53" t="s">
        <v>1898</v>
      </c>
      <c r="M1424" s="53" t="s">
        <v>1816</v>
      </c>
      <c r="N1424" s="53" t="s">
        <v>1817</v>
      </c>
      <c r="O1424" s="53" t="s">
        <v>1818</v>
      </c>
      <c r="P1424" s="53" t="s">
        <v>1819</v>
      </c>
      <c r="Q1424" s="53" t="s">
        <v>1820</v>
      </c>
      <c r="R1424" s="53" t="s">
        <v>1821</v>
      </c>
      <c r="S1424" s="53" t="s">
        <v>1899</v>
      </c>
      <c r="T1424" s="53" t="s">
        <v>1900</v>
      </c>
      <c r="U1424" s="53" t="s">
        <v>1824</v>
      </c>
      <c r="V1424" s="53" t="s">
        <v>1825</v>
      </c>
      <c r="W1424" s="53" t="s">
        <v>1848</v>
      </c>
      <c r="X1424" s="53" t="s">
        <v>1825</v>
      </c>
      <c r="Y1424" s="53" t="s">
        <v>1827</v>
      </c>
      <c r="Z1424" s="53">
        <v>3051.04</v>
      </c>
      <c r="AA1424" s="53">
        <v>3051.04</v>
      </c>
      <c r="AB1424" s="53">
        <v>0</v>
      </c>
      <c r="AC1424" s="53">
        <v>3051.04</v>
      </c>
      <c r="AD1424" s="53">
        <v>0</v>
      </c>
      <c r="AE1424" s="53">
        <v>0</v>
      </c>
      <c r="AF1424" s="53" t="s">
        <v>1828</v>
      </c>
      <c r="AG1424" s="53" t="s">
        <v>1843</v>
      </c>
      <c r="AH1424" s="53" t="s">
        <v>1844</v>
      </c>
      <c r="AI1424" s="53" t="s">
        <v>1849</v>
      </c>
      <c r="AJ1424" s="53" t="s">
        <v>1824</v>
      </c>
      <c r="AK1424" s="53" t="s">
        <v>496</v>
      </c>
      <c r="AL1424" s="53" t="s">
        <v>1830</v>
      </c>
      <c r="AM1424" s="53" t="s">
        <v>1831</v>
      </c>
      <c r="AN1424" s="53" t="s">
        <v>1769</v>
      </c>
      <c r="AO1424" s="53" t="s">
        <v>641</v>
      </c>
    </row>
    <row r="1425" spans="1:41" x14ac:dyDescent="0.25">
      <c r="A1425" s="53" t="s">
        <v>13</v>
      </c>
      <c r="B1425" s="53" t="s">
        <v>1901</v>
      </c>
      <c r="C1425" s="53" t="s">
        <v>1902</v>
      </c>
      <c r="D1425" s="53" t="s">
        <v>1903</v>
      </c>
      <c r="E1425" s="53" t="s">
        <v>220</v>
      </c>
      <c r="F1425" s="53" t="s">
        <v>775</v>
      </c>
      <c r="G1425" s="53" t="s">
        <v>1813</v>
      </c>
      <c r="H1425" s="53" t="s">
        <v>775</v>
      </c>
      <c r="I1425" s="53" t="s">
        <v>1813</v>
      </c>
      <c r="J1425" s="53" t="s">
        <v>1904</v>
      </c>
      <c r="K1425" s="53" t="s">
        <v>1905</v>
      </c>
      <c r="L1425" s="53" t="s">
        <v>1906</v>
      </c>
      <c r="M1425" s="53" t="s">
        <v>1816</v>
      </c>
      <c r="N1425" s="53" t="s">
        <v>1817</v>
      </c>
      <c r="O1425" s="53" t="s">
        <v>1818</v>
      </c>
      <c r="P1425" s="53" t="s">
        <v>1819</v>
      </c>
      <c r="Q1425" s="53" t="s">
        <v>1820</v>
      </c>
      <c r="R1425" s="53" t="s">
        <v>1821</v>
      </c>
      <c r="S1425" s="53" t="s">
        <v>1907</v>
      </c>
      <c r="T1425" s="53" t="s">
        <v>1908</v>
      </c>
      <c r="U1425" s="53" t="s">
        <v>1824</v>
      </c>
      <c r="V1425" s="53" t="s">
        <v>1825</v>
      </c>
      <c r="W1425" s="53" t="s">
        <v>1826</v>
      </c>
      <c r="X1425" s="53" t="s">
        <v>1825</v>
      </c>
      <c r="Y1425" s="53" t="s">
        <v>1827</v>
      </c>
      <c r="Z1425" s="53">
        <v>6747.32</v>
      </c>
      <c r="AA1425" s="53">
        <v>6747.32</v>
      </c>
      <c r="AB1425" s="53">
        <v>0</v>
      </c>
      <c r="AC1425" s="53">
        <v>6747.32</v>
      </c>
      <c r="AD1425" s="53">
        <v>0</v>
      </c>
      <c r="AE1425" s="53">
        <v>0</v>
      </c>
      <c r="AF1425" s="53" t="s">
        <v>1828</v>
      </c>
      <c r="AG1425" s="53" t="s">
        <v>1904</v>
      </c>
      <c r="AH1425" s="53" t="s">
        <v>1905</v>
      </c>
      <c r="AI1425" s="53" t="s">
        <v>1829</v>
      </c>
      <c r="AJ1425" s="53" t="s">
        <v>1824</v>
      </c>
      <c r="AK1425" s="53" t="s">
        <v>496</v>
      </c>
      <c r="AL1425" s="53" t="s">
        <v>1830</v>
      </c>
      <c r="AM1425" s="53" t="s">
        <v>1831</v>
      </c>
      <c r="AN1425" s="53" t="s">
        <v>1766</v>
      </c>
      <c r="AO1425" s="53" t="s">
        <v>483</v>
      </c>
    </row>
    <row r="1426" spans="1:41" x14ac:dyDescent="0.25">
      <c r="A1426" s="53" t="s">
        <v>13</v>
      </c>
      <c r="B1426" s="53" t="s">
        <v>1901</v>
      </c>
      <c r="C1426" s="53" t="s">
        <v>1902</v>
      </c>
      <c r="D1426" s="53" t="s">
        <v>1903</v>
      </c>
      <c r="E1426" s="53" t="s">
        <v>220</v>
      </c>
      <c r="F1426" s="53" t="s">
        <v>775</v>
      </c>
      <c r="G1426" s="53" t="s">
        <v>1813</v>
      </c>
      <c r="H1426" s="53" t="s">
        <v>775</v>
      </c>
      <c r="I1426" s="53" t="s">
        <v>1813</v>
      </c>
      <c r="J1426" s="53" t="s">
        <v>1904</v>
      </c>
      <c r="K1426" s="53" t="s">
        <v>1905</v>
      </c>
      <c r="L1426" s="53" t="s">
        <v>1906</v>
      </c>
      <c r="M1426" s="53" t="s">
        <v>1816</v>
      </c>
      <c r="N1426" s="53" t="s">
        <v>1817</v>
      </c>
      <c r="O1426" s="53" t="s">
        <v>1818</v>
      </c>
      <c r="P1426" s="53" t="s">
        <v>1819</v>
      </c>
      <c r="Q1426" s="53" t="s">
        <v>1820</v>
      </c>
      <c r="R1426" s="53" t="s">
        <v>1821</v>
      </c>
      <c r="S1426" s="53" t="s">
        <v>1907</v>
      </c>
      <c r="T1426" s="53" t="s">
        <v>1908</v>
      </c>
      <c r="U1426" s="53" t="s">
        <v>1824</v>
      </c>
      <c r="V1426" s="53" t="s">
        <v>1825</v>
      </c>
      <c r="W1426" s="53" t="s">
        <v>1832</v>
      </c>
      <c r="X1426" s="53" t="s">
        <v>1825</v>
      </c>
      <c r="Y1426" s="53" t="s">
        <v>1827</v>
      </c>
      <c r="Z1426" s="53">
        <v>24445.759999999998</v>
      </c>
      <c r="AA1426" s="53">
        <v>24445.759999999998</v>
      </c>
      <c r="AB1426" s="53">
        <v>0</v>
      </c>
      <c r="AC1426" s="53">
        <v>24445.759999999998</v>
      </c>
      <c r="AD1426" s="53">
        <v>0</v>
      </c>
      <c r="AE1426" s="53">
        <v>0</v>
      </c>
      <c r="AF1426" s="53" t="s">
        <v>1828</v>
      </c>
      <c r="AG1426" s="53" t="s">
        <v>1904</v>
      </c>
      <c r="AH1426" s="53" t="s">
        <v>1905</v>
      </c>
      <c r="AI1426" s="53" t="s">
        <v>1829</v>
      </c>
      <c r="AJ1426" s="53" t="s">
        <v>1824</v>
      </c>
      <c r="AK1426" s="53" t="s">
        <v>496</v>
      </c>
      <c r="AL1426" s="53" t="s">
        <v>1830</v>
      </c>
      <c r="AM1426" s="53" t="s">
        <v>1831</v>
      </c>
      <c r="AN1426" s="53" t="s">
        <v>1766</v>
      </c>
      <c r="AO1426" s="53" t="s">
        <v>483</v>
      </c>
    </row>
    <row r="1427" spans="1:41" x14ac:dyDescent="0.25">
      <c r="A1427" s="53" t="s">
        <v>13</v>
      </c>
      <c r="B1427" s="53" t="s">
        <v>1901</v>
      </c>
      <c r="C1427" s="53" t="s">
        <v>1902</v>
      </c>
      <c r="D1427" s="53" t="s">
        <v>1903</v>
      </c>
      <c r="E1427" s="53" t="s">
        <v>220</v>
      </c>
      <c r="F1427" s="53" t="s">
        <v>775</v>
      </c>
      <c r="G1427" s="53" t="s">
        <v>1813</v>
      </c>
      <c r="H1427" s="53" t="s">
        <v>775</v>
      </c>
      <c r="I1427" s="53" t="s">
        <v>1813</v>
      </c>
      <c r="J1427" s="53" t="s">
        <v>1904</v>
      </c>
      <c r="K1427" s="53" t="s">
        <v>1905</v>
      </c>
      <c r="L1427" s="53" t="s">
        <v>1906</v>
      </c>
      <c r="M1427" s="53" t="s">
        <v>1816</v>
      </c>
      <c r="N1427" s="53" t="s">
        <v>1817</v>
      </c>
      <c r="O1427" s="53" t="s">
        <v>1818</v>
      </c>
      <c r="P1427" s="53" t="s">
        <v>1819</v>
      </c>
      <c r="Q1427" s="53" t="s">
        <v>1820</v>
      </c>
      <c r="R1427" s="53" t="s">
        <v>1821</v>
      </c>
      <c r="S1427" s="53" t="s">
        <v>1907</v>
      </c>
      <c r="T1427" s="53" t="s">
        <v>1908</v>
      </c>
      <c r="U1427" s="53" t="s">
        <v>1824</v>
      </c>
      <c r="V1427" s="53" t="s">
        <v>1825</v>
      </c>
      <c r="W1427" s="53" t="s">
        <v>1838</v>
      </c>
      <c r="X1427" s="53" t="s">
        <v>1825</v>
      </c>
      <c r="Y1427" s="53" t="s">
        <v>1827</v>
      </c>
      <c r="Z1427" s="53">
        <v>1815.71</v>
      </c>
      <c r="AA1427" s="53">
        <v>1815.71</v>
      </c>
      <c r="AB1427" s="53">
        <v>0</v>
      </c>
      <c r="AC1427" s="53">
        <v>1815.71</v>
      </c>
      <c r="AD1427" s="53">
        <v>0</v>
      </c>
      <c r="AE1427" s="53">
        <v>0</v>
      </c>
      <c r="AF1427" s="53" t="s">
        <v>1828</v>
      </c>
      <c r="AG1427" s="53" t="s">
        <v>1904</v>
      </c>
      <c r="AH1427" s="53" t="s">
        <v>1905</v>
      </c>
      <c r="AI1427" s="53" t="s">
        <v>1829</v>
      </c>
      <c r="AJ1427" s="53" t="s">
        <v>1824</v>
      </c>
      <c r="AK1427" s="53" t="s">
        <v>496</v>
      </c>
      <c r="AL1427" s="53" t="s">
        <v>1830</v>
      </c>
      <c r="AM1427" s="53" t="s">
        <v>1831</v>
      </c>
      <c r="AN1427" s="53" t="s">
        <v>1766</v>
      </c>
      <c r="AO1427" s="53" t="s">
        <v>483</v>
      </c>
    </row>
    <row r="1428" spans="1:41" x14ac:dyDescent="0.25">
      <c r="A1428" s="53" t="s">
        <v>13</v>
      </c>
      <c r="B1428" s="53" t="s">
        <v>1909</v>
      </c>
      <c r="C1428" s="53" t="s">
        <v>1910</v>
      </c>
      <c r="D1428" s="53" t="s">
        <v>1903</v>
      </c>
      <c r="E1428" s="53" t="s">
        <v>220</v>
      </c>
      <c r="F1428" s="53" t="s">
        <v>775</v>
      </c>
      <c r="G1428" s="53" t="s">
        <v>1813</v>
      </c>
      <c r="H1428" s="53" t="s">
        <v>775</v>
      </c>
      <c r="I1428" s="53" t="s">
        <v>1813</v>
      </c>
      <c r="J1428" s="53" t="s">
        <v>1904</v>
      </c>
      <c r="K1428" s="53" t="s">
        <v>1905</v>
      </c>
      <c r="L1428" s="53" t="s">
        <v>1911</v>
      </c>
      <c r="M1428" s="53" t="s">
        <v>1816</v>
      </c>
      <c r="N1428" s="53" t="s">
        <v>1817</v>
      </c>
      <c r="O1428" s="53" t="s">
        <v>1818</v>
      </c>
      <c r="P1428" s="53" t="s">
        <v>1819</v>
      </c>
      <c r="Q1428" s="53" t="s">
        <v>1820</v>
      </c>
      <c r="R1428" s="53" t="s">
        <v>1821</v>
      </c>
      <c r="S1428" s="53" t="s">
        <v>1912</v>
      </c>
      <c r="T1428" s="53" t="s">
        <v>1913</v>
      </c>
      <c r="U1428" s="53" t="s">
        <v>1824</v>
      </c>
      <c r="V1428" s="53" t="s">
        <v>1825</v>
      </c>
      <c r="W1428" s="53" t="s">
        <v>1856</v>
      </c>
      <c r="X1428" s="53" t="s">
        <v>1857</v>
      </c>
      <c r="Y1428" s="53" t="s">
        <v>1827</v>
      </c>
      <c r="Z1428" s="53">
        <v>7500</v>
      </c>
      <c r="AA1428" s="53">
        <v>7500</v>
      </c>
      <c r="AB1428" s="53">
        <v>0</v>
      </c>
      <c r="AC1428" s="53">
        <v>7500</v>
      </c>
      <c r="AD1428" s="53">
        <v>0</v>
      </c>
      <c r="AE1428" s="53">
        <v>0</v>
      </c>
      <c r="AF1428" s="53" t="s">
        <v>1828</v>
      </c>
      <c r="AG1428" s="53" t="s">
        <v>1904</v>
      </c>
      <c r="AH1428" s="53" t="s">
        <v>1905</v>
      </c>
      <c r="AI1428" s="53" t="s">
        <v>1829</v>
      </c>
      <c r="AJ1428" s="53" t="s">
        <v>1824</v>
      </c>
      <c r="AK1428" s="53" t="s">
        <v>496</v>
      </c>
      <c r="AL1428" s="53" t="s">
        <v>1830</v>
      </c>
      <c r="AM1428" s="53" t="s">
        <v>1831</v>
      </c>
      <c r="AN1428" s="53" t="s">
        <v>1766</v>
      </c>
      <c r="AO1428" s="53" t="s">
        <v>483</v>
      </c>
    </row>
    <row r="1429" spans="1:41" x14ac:dyDescent="0.25">
      <c r="A1429" s="53" t="s">
        <v>13</v>
      </c>
      <c r="B1429" s="53" t="s">
        <v>2050</v>
      </c>
      <c r="C1429" s="53" t="s">
        <v>2051</v>
      </c>
      <c r="D1429" s="53" t="s">
        <v>1991</v>
      </c>
      <c r="E1429" s="53" t="s">
        <v>1992</v>
      </c>
      <c r="F1429" s="53" t="s">
        <v>775</v>
      </c>
      <c r="G1429" s="53" t="s">
        <v>1813</v>
      </c>
      <c r="H1429" s="53" t="s">
        <v>775</v>
      </c>
      <c r="I1429" s="53" t="s">
        <v>1813</v>
      </c>
      <c r="J1429" s="53" t="s">
        <v>1891</v>
      </c>
      <c r="K1429" s="53" t="s">
        <v>1892</v>
      </c>
      <c r="L1429" s="53" t="s">
        <v>2052</v>
      </c>
      <c r="M1429" s="53" t="s">
        <v>1816</v>
      </c>
      <c r="N1429" s="53" t="s">
        <v>1817</v>
      </c>
      <c r="O1429" s="53" t="s">
        <v>1818</v>
      </c>
      <c r="P1429" s="53" t="s">
        <v>1819</v>
      </c>
      <c r="Q1429" s="53" t="s">
        <v>1820</v>
      </c>
      <c r="R1429" s="53" t="s">
        <v>1821</v>
      </c>
      <c r="S1429" s="53" t="s">
        <v>2053</v>
      </c>
      <c r="T1429" s="53" t="s">
        <v>2054</v>
      </c>
      <c r="U1429" s="53" t="s">
        <v>1824</v>
      </c>
      <c r="V1429" s="53" t="s">
        <v>1825</v>
      </c>
      <c r="W1429" s="53" t="s">
        <v>1832</v>
      </c>
      <c r="X1429" s="53" t="s">
        <v>1825</v>
      </c>
      <c r="Y1429" s="53" t="s">
        <v>1827</v>
      </c>
      <c r="Z1429" s="53">
        <v>2999.24</v>
      </c>
      <c r="AA1429" s="53">
        <v>2999.24</v>
      </c>
      <c r="AB1429" s="53">
        <v>0</v>
      </c>
      <c r="AC1429" s="53">
        <v>2999.24</v>
      </c>
      <c r="AD1429" s="53">
        <v>0</v>
      </c>
      <c r="AE1429" s="53">
        <v>0</v>
      </c>
      <c r="AF1429" s="53" t="s">
        <v>1828</v>
      </c>
      <c r="AG1429" s="53" t="s">
        <v>1891</v>
      </c>
      <c r="AH1429" s="53" t="s">
        <v>1892</v>
      </c>
      <c r="AI1429" s="53" t="s">
        <v>1829</v>
      </c>
      <c r="AJ1429" s="53" t="s">
        <v>1824</v>
      </c>
      <c r="AK1429" s="53" t="s">
        <v>496</v>
      </c>
      <c r="AL1429" s="53" t="s">
        <v>1830</v>
      </c>
      <c r="AM1429" s="53" t="s">
        <v>1831</v>
      </c>
      <c r="AN1429" s="53" t="s">
        <v>1769</v>
      </c>
      <c r="AO1429" s="53" t="s">
        <v>641</v>
      </c>
    </row>
    <row r="1430" spans="1:41" x14ac:dyDescent="0.25">
      <c r="A1430" s="53" t="s">
        <v>13</v>
      </c>
      <c r="B1430" s="53" t="s">
        <v>2050</v>
      </c>
      <c r="C1430" s="53" t="s">
        <v>2051</v>
      </c>
      <c r="D1430" s="53" t="s">
        <v>1991</v>
      </c>
      <c r="E1430" s="53" t="s">
        <v>1992</v>
      </c>
      <c r="F1430" s="53" t="s">
        <v>775</v>
      </c>
      <c r="G1430" s="53" t="s">
        <v>1813</v>
      </c>
      <c r="H1430" s="53" t="s">
        <v>775</v>
      </c>
      <c r="I1430" s="53" t="s">
        <v>1813</v>
      </c>
      <c r="J1430" s="53" t="s">
        <v>1891</v>
      </c>
      <c r="K1430" s="53" t="s">
        <v>1892</v>
      </c>
      <c r="L1430" s="53" t="s">
        <v>2052</v>
      </c>
      <c r="M1430" s="53" t="s">
        <v>1816</v>
      </c>
      <c r="N1430" s="53" t="s">
        <v>1817</v>
      </c>
      <c r="O1430" s="53" t="s">
        <v>1818</v>
      </c>
      <c r="P1430" s="53" t="s">
        <v>1819</v>
      </c>
      <c r="Q1430" s="53" t="s">
        <v>1820</v>
      </c>
      <c r="R1430" s="53" t="s">
        <v>1821</v>
      </c>
      <c r="S1430" s="53" t="s">
        <v>2053</v>
      </c>
      <c r="T1430" s="53" t="s">
        <v>2054</v>
      </c>
      <c r="U1430" s="53" t="s">
        <v>1824</v>
      </c>
      <c r="V1430" s="53" t="s">
        <v>1825</v>
      </c>
      <c r="W1430" s="53" t="s">
        <v>1833</v>
      </c>
      <c r="X1430" s="53" t="s">
        <v>1834</v>
      </c>
      <c r="Y1430" s="53" t="s">
        <v>1827</v>
      </c>
      <c r="Z1430" s="53">
        <v>0.76</v>
      </c>
      <c r="AA1430" s="53">
        <v>0.76</v>
      </c>
      <c r="AB1430" s="53">
        <v>0</v>
      </c>
      <c r="AC1430" s="53">
        <v>0.76</v>
      </c>
      <c r="AD1430" s="53">
        <v>0</v>
      </c>
      <c r="AE1430" s="53">
        <v>0</v>
      </c>
      <c r="AF1430" s="53" t="s">
        <v>1828</v>
      </c>
      <c r="AG1430" s="53" t="s">
        <v>1891</v>
      </c>
      <c r="AH1430" s="53" t="s">
        <v>1892</v>
      </c>
      <c r="AI1430" s="53" t="s">
        <v>1829</v>
      </c>
      <c r="AJ1430" s="53" t="s">
        <v>1824</v>
      </c>
      <c r="AK1430" s="53" t="s">
        <v>496</v>
      </c>
      <c r="AL1430" s="53" t="s">
        <v>1830</v>
      </c>
      <c r="AM1430" s="53" t="s">
        <v>1831</v>
      </c>
      <c r="AN1430" s="53" t="s">
        <v>1769</v>
      </c>
      <c r="AO1430" s="53" t="s">
        <v>641</v>
      </c>
    </row>
    <row r="1431" spans="1:41" x14ac:dyDescent="0.25">
      <c r="A1431" s="53" t="s">
        <v>13</v>
      </c>
      <c r="B1431" s="53" t="s">
        <v>1919</v>
      </c>
      <c r="C1431" s="53" t="s">
        <v>1920</v>
      </c>
      <c r="D1431" s="53" t="s">
        <v>1903</v>
      </c>
      <c r="E1431" s="53" t="s">
        <v>220</v>
      </c>
      <c r="F1431" s="53" t="s">
        <v>775</v>
      </c>
      <c r="G1431" s="53" t="s">
        <v>1813</v>
      </c>
      <c r="H1431" s="53" t="s">
        <v>775</v>
      </c>
      <c r="I1431" s="53" t="s">
        <v>1813</v>
      </c>
      <c r="J1431" s="53" t="s">
        <v>1904</v>
      </c>
      <c r="K1431" s="53" t="s">
        <v>1905</v>
      </c>
      <c r="L1431" s="53" t="s">
        <v>1921</v>
      </c>
      <c r="M1431" s="53" t="s">
        <v>1816</v>
      </c>
      <c r="N1431" s="53" t="s">
        <v>1817</v>
      </c>
      <c r="O1431" s="53" t="s">
        <v>1818</v>
      </c>
      <c r="P1431" s="53" t="s">
        <v>1819</v>
      </c>
      <c r="Q1431" s="53" t="s">
        <v>1820</v>
      </c>
      <c r="R1431" s="53" t="s">
        <v>1821</v>
      </c>
      <c r="S1431" s="53" t="s">
        <v>1922</v>
      </c>
      <c r="T1431" s="53" t="s">
        <v>1923</v>
      </c>
      <c r="U1431" s="53" t="s">
        <v>1824</v>
      </c>
      <c r="V1431" s="53" t="s">
        <v>1825</v>
      </c>
      <c r="W1431" s="53" t="s">
        <v>1856</v>
      </c>
      <c r="X1431" s="53" t="s">
        <v>1857</v>
      </c>
      <c r="Y1431" s="53" t="s">
        <v>1827</v>
      </c>
      <c r="Z1431" s="53">
        <v>1762.44</v>
      </c>
      <c r="AA1431" s="53">
        <v>1154.71</v>
      </c>
      <c r="AB1431" s="53">
        <v>607.73</v>
      </c>
      <c r="AC1431" s="53">
        <v>1154.71</v>
      </c>
      <c r="AD1431" s="53">
        <v>0</v>
      </c>
      <c r="AE1431" s="53">
        <v>0</v>
      </c>
      <c r="AF1431" s="53" t="s">
        <v>1828</v>
      </c>
      <c r="AG1431" s="53" t="s">
        <v>1904</v>
      </c>
      <c r="AH1431" s="53" t="s">
        <v>1905</v>
      </c>
      <c r="AI1431" s="53" t="s">
        <v>1829</v>
      </c>
      <c r="AJ1431" s="53" t="s">
        <v>1824</v>
      </c>
      <c r="AK1431" s="53" t="s">
        <v>496</v>
      </c>
      <c r="AL1431" s="53" t="s">
        <v>1830</v>
      </c>
      <c r="AM1431" s="53" t="s">
        <v>1831</v>
      </c>
      <c r="AN1431" s="53" t="s">
        <v>220</v>
      </c>
      <c r="AO1431" s="53" t="s">
        <v>483</v>
      </c>
    </row>
    <row r="1432" spans="1:41" x14ac:dyDescent="0.25">
      <c r="A1432" s="53" t="s">
        <v>13</v>
      </c>
      <c r="B1432" s="53" t="s">
        <v>1924</v>
      </c>
      <c r="C1432" s="53" t="s">
        <v>1925</v>
      </c>
      <c r="D1432" s="53" t="s">
        <v>1903</v>
      </c>
      <c r="E1432" s="53" t="s">
        <v>220</v>
      </c>
      <c r="F1432" s="53" t="s">
        <v>775</v>
      </c>
      <c r="G1432" s="53" t="s">
        <v>1813</v>
      </c>
      <c r="H1432" s="53" t="s">
        <v>775</v>
      </c>
      <c r="I1432" s="53" t="s">
        <v>1813</v>
      </c>
      <c r="J1432" s="53" t="s">
        <v>1904</v>
      </c>
      <c r="K1432" s="53" t="s">
        <v>1905</v>
      </c>
      <c r="L1432" s="53" t="s">
        <v>1926</v>
      </c>
      <c r="M1432" s="53" t="s">
        <v>1816</v>
      </c>
      <c r="N1432" s="53" t="s">
        <v>1817</v>
      </c>
      <c r="O1432" s="53" t="s">
        <v>1818</v>
      </c>
      <c r="P1432" s="53" t="s">
        <v>1819</v>
      </c>
      <c r="Q1432" s="53" t="s">
        <v>1820</v>
      </c>
      <c r="R1432" s="53" t="s">
        <v>1821</v>
      </c>
      <c r="S1432" s="53" t="s">
        <v>1927</v>
      </c>
      <c r="T1432" s="53" t="s">
        <v>1928</v>
      </c>
      <c r="U1432" s="53" t="s">
        <v>1824</v>
      </c>
      <c r="V1432" s="53" t="s">
        <v>1825</v>
      </c>
      <c r="W1432" s="53" t="s">
        <v>1856</v>
      </c>
      <c r="X1432" s="53" t="s">
        <v>1857</v>
      </c>
      <c r="Y1432" s="53" t="s">
        <v>1827</v>
      </c>
      <c r="Z1432" s="53">
        <v>1215.83</v>
      </c>
      <c r="AA1432" s="53">
        <v>1215.83</v>
      </c>
      <c r="AB1432" s="53">
        <v>0</v>
      </c>
      <c r="AC1432" s="53">
        <v>1215.83</v>
      </c>
      <c r="AD1432" s="53">
        <v>0</v>
      </c>
      <c r="AE1432" s="53">
        <v>0</v>
      </c>
      <c r="AF1432" s="53" t="s">
        <v>1828</v>
      </c>
      <c r="AG1432" s="53" t="s">
        <v>1904</v>
      </c>
      <c r="AH1432" s="53" t="s">
        <v>1905</v>
      </c>
      <c r="AI1432" s="53" t="s">
        <v>1829</v>
      </c>
      <c r="AJ1432" s="53" t="s">
        <v>1824</v>
      </c>
      <c r="AK1432" s="53" t="s">
        <v>496</v>
      </c>
      <c r="AL1432" s="53" t="s">
        <v>1830</v>
      </c>
      <c r="AM1432" s="53" t="s">
        <v>1831</v>
      </c>
      <c r="AN1432" s="53" t="s">
        <v>220</v>
      </c>
      <c r="AO1432" s="53" t="s">
        <v>483</v>
      </c>
    </row>
    <row r="1433" spans="1:41" x14ac:dyDescent="0.25">
      <c r="A1433" s="53" t="s">
        <v>13</v>
      </c>
      <c r="B1433" s="53" t="s">
        <v>1972</v>
      </c>
      <c r="C1433" s="53" t="s">
        <v>1973</v>
      </c>
      <c r="D1433" s="53" t="s">
        <v>1889</v>
      </c>
      <c r="E1433" s="53" t="s">
        <v>1890</v>
      </c>
      <c r="F1433" s="53" t="s">
        <v>775</v>
      </c>
      <c r="G1433" s="53" t="s">
        <v>1813</v>
      </c>
      <c r="H1433" s="53" t="s">
        <v>775</v>
      </c>
      <c r="I1433" s="53" t="s">
        <v>1813</v>
      </c>
      <c r="J1433" s="53" t="s">
        <v>1891</v>
      </c>
      <c r="K1433" s="53" t="s">
        <v>1988</v>
      </c>
      <c r="L1433" s="53" t="s">
        <v>1974</v>
      </c>
      <c r="M1433" s="53" t="s">
        <v>1816</v>
      </c>
      <c r="N1433" s="53" t="s">
        <v>1817</v>
      </c>
      <c r="O1433" s="53" t="s">
        <v>1818</v>
      </c>
      <c r="P1433" s="53" t="s">
        <v>1819</v>
      </c>
      <c r="Q1433" s="53" t="s">
        <v>1820</v>
      </c>
      <c r="R1433" s="53" t="s">
        <v>1821</v>
      </c>
      <c r="S1433" s="53" t="s">
        <v>1975</v>
      </c>
      <c r="T1433" s="53" t="s">
        <v>1976</v>
      </c>
      <c r="U1433" s="53" t="s">
        <v>1824</v>
      </c>
      <c r="V1433" s="53" t="s">
        <v>1825</v>
      </c>
      <c r="W1433" s="53" t="s">
        <v>1832</v>
      </c>
      <c r="X1433" s="53" t="s">
        <v>1825</v>
      </c>
      <c r="Y1433" s="53" t="s">
        <v>1827</v>
      </c>
      <c r="Z1433" s="53">
        <v>21206.79</v>
      </c>
      <c r="AA1433" s="53">
        <v>21206.79</v>
      </c>
      <c r="AB1433" s="53">
        <v>0</v>
      </c>
      <c r="AC1433" s="53">
        <v>21206.79</v>
      </c>
      <c r="AD1433" s="53">
        <v>0</v>
      </c>
      <c r="AE1433" s="53">
        <v>0</v>
      </c>
      <c r="AF1433" s="53" t="s">
        <v>1828</v>
      </c>
      <c r="AG1433" s="53" t="s">
        <v>1891</v>
      </c>
      <c r="AH1433" s="53" t="s">
        <v>1892</v>
      </c>
      <c r="AI1433" s="53" t="s">
        <v>1829</v>
      </c>
      <c r="AJ1433" s="53" t="s">
        <v>1824</v>
      </c>
      <c r="AK1433" s="53" t="s">
        <v>496</v>
      </c>
      <c r="AL1433" s="53" t="s">
        <v>1830</v>
      </c>
      <c r="AM1433" s="53" t="s">
        <v>1831</v>
      </c>
      <c r="AN1433" s="53" t="s">
        <v>1769</v>
      </c>
      <c r="AO1433" s="53" t="s">
        <v>641</v>
      </c>
    </row>
    <row r="1434" spans="1:41" x14ac:dyDescent="0.25">
      <c r="A1434" s="53" t="s">
        <v>13</v>
      </c>
      <c r="B1434" s="53" t="s">
        <v>1972</v>
      </c>
      <c r="C1434" s="53" t="s">
        <v>1973</v>
      </c>
      <c r="D1434" s="53" t="s">
        <v>1889</v>
      </c>
      <c r="E1434" s="53" t="s">
        <v>1890</v>
      </c>
      <c r="F1434" s="53" t="s">
        <v>775</v>
      </c>
      <c r="G1434" s="53" t="s">
        <v>1813</v>
      </c>
      <c r="H1434" s="53" t="s">
        <v>775</v>
      </c>
      <c r="I1434" s="53" t="s">
        <v>1813</v>
      </c>
      <c r="J1434" s="53" t="s">
        <v>1891</v>
      </c>
      <c r="K1434" s="53" t="s">
        <v>1988</v>
      </c>
      <c r="L1434" s="53" t="s">
        <v>1974</v>
      </c>
      <c r="M1434" s="53" t="s">
        <v>1816</v>
      </c>
      <c r="N1434" s="53" t="s">
        <v>1817</v>
      </c>
      <c r="O1434" s="53" t="s">
        <v>1818</v>
      </c>
      <c r="P1434" s="53" t="s">
        <v>1819</v>
      </c>
      <c r="Q1434" s="53" t="s">
        <v>1820</v>
      </c>
      <c r="R1434" s="53" t="s">
        <v>1821</v>
      </c>
      <c r="S1434" s="53" t="s">
        <v>1975</v>
      </c>
      <c r="T1434" s="53" t="s">
        <v>1976</v>
      </c>
      <c r="U1434" s="53" t="s">
        <v>1824</v>
      </c>
      <c r="V1434" s="53" t="s">
        <v>1825</v>
      </c>
      <c r="W1434" s="53" t="s">
        <v>1833</v>
      </c>
      <c r="X1434" s="53" t="s">
        <v>1835</v>
      </c>
      <c r="Y1434" s="53" t="s">
        <v>1827</v>
      </c>
      <c r="Z1434" s="53">
        <v>15.25</v>
      </c>
      <c r="AA1434" s="53">
        <v>15.25</v>
      </c>
      <c r="AB1434" s="53">
        <v>0</v>
      </c>
      <c r="AC1434" s="53">
        <v>15.25</v>
      </c>
      <c r="AD1434" s="53">
        <v>0</v>
      </c>
      <c r="AE1434" s="53">
        <v>0</v>
      </c>
      <c r="AF1434" s="53" t="s">
        <v>1828</v>
      </c>
      <c r="AG1434" s="53" t="s">
        <v>1891</v>
      </c>
      <c r="AH1434" s="53" t="s">
        <v>1892</v>
      </c>
      <c r="AI1434" s="53" t="s">
        <v>1829</v>
      </c>
      <c r="AJ1434" s="53" t="s">
        <v>1824</v>
      </c>
      <c r="AK1434" s="53" t="s">
        <v>496</v>
      </c>
      <c r="AL1434" s="53" t="s">
        <v>1830</v>
      </c>
      <c r="AM1434" s="53" t="s">
        <v>1831</v>
      </c>
      <c r="AN1434" s="53" t="s">
        <v>1769</v>
      </c>
      <c r="AO1434" s="53" t="s">
        <v>641</v>
      </c>
    </row>
    <row r="1435" spans="1:41" x14ac:dyDescent="0.25">
      <c r="A1435" s="53" t="s">
        <v>13</v>
      </c>
      <c r="B1435" s="53" t="s">
        <v>2006</v>
      </c>
      <c r="C1435" s="53" t="s">
        <v>2007</v>
      </c>
      <c r="D1435" s="53" t="s">
        <v>1991</v>
      </c>
      <c r="E1435" s="53" t="s">
        <v>1992</v>
      </c>
      <c r="F1435" s="53" t="s">
        <v>775</v>
      </c>
      <c r="G1435" s="53" t="s">
        <v>1813</v>
      </c>
      <c r="H1435" s="53" t="s">
        <v>775</v>
      </c>
      <c r="I1435" s="53" t="s">
        <v>1813</v>
      </c>
      <c r="J1435" s="53" t="s">
        <v>1891</v>
      </c>
      <c r="K1435" s="53" t="s">
        <v>1892</v>
      </c>
      <c r="L1435" s="53" t="s">
        <v>2008</v>
      </c>
      <c r="M1435" s="53" t="s">
        <v>1816</v>
      </c>
      <c r="N1435" s="53" t="s">
        <v>1817</v>
      </c>
      <c r="O1435" s="53" t="s">
        <v>1818</v>
      </c>
      <c r="P1435" s="53" t="s">
        <v>1819</v>
      </c>
      <c r="Q1435" s="53" t="s">
        <v>1820</v>
      </c>
      <c r="R1435" s="53" t="s">
        <v>1821</v>
      </c>
      <c r="S1435" s="53" t="s">
        <v>2009</v>
      </c>
      <c r="T1435" s="53" t="s">
        <v>2010</v>
      </c>
      <c r="U1435" s="53" t="s">
        <v>1824</v>
      </c>
      <c r="V1435" s="53" t="s">
        <v>1825</v>
      </c>
      <c r="W1435" s="53" t="s">
        <v>1832</v>
      </c>
      <c r="X1435" s="53" t="s">
        <v>1825</v>
      </c>
      <c r="Y1435" s="53" t="s">
        <v>1827</v>
      </c>
      <c r="Z1435" s="53">
        <v>1053.73</v>
      </c>
      <c r="AA1435" s="53">
        <v>1053.73</v>
      </c>
      <c r="AB1435" s="53">
        <v>0</v>
      </c>
      <c r="AC1435" s="53">
        <v>1053.73</v>
      </c>
      <c r="AD1435" s="53">
        <v>0</v>
      </c>
      <c r="AE1435" s="53">
        <v>0</v>
      </c>
      <c r="AF1435" s="53" t="s">
        <v>1828</v>
      </c>
      <c r="AG1435" s="53" t="s">
        <v>1891</v>
      </c>
      <c r="AH1435" s="53" t="s">
        <v>1892</v>
      </c>
      <c r="AI1435" s="53" t="s">
        <v>1829</v>
      </c>
      <c r="AJ1435" s="53" t="s">
        <v>1824</v>
      </c>
      <c r="AK1435" s="53" t="s">
        <v>496</v>
      </c>
      <c r="AL1435" s="53" t="s">
        <v>1830</v>
      </c>
      <c r="AM1435" s="53" t="s">
        <v>1831</v>
      </c>
      <c r="AN1435" s="53" t="s">
        <v>1769</v>
      </c>
      <c r="AO1435" s="53" t="s">
        <v>641</v>
      </c>
    </row>
    <row r="1436" spans="1:41" x14ac:dyDescent="0.25">
      <c r="A1436" s="53" t="s">
        <v>13</v>
      </c>
      <c r="B1436" s="53" t="s">
        <v>2006</v>
      </c>
      <c r="C1436" s="53" t="s">
        <v>2007</v>
      </c>
      <c r="D1436" s="53" t="s">
        <v>1991</v>
      </c>
      <c r="E1436" s="53" t="s">
        <v>1992</v>
      </c>
      <c r="F1436" s="53" t="s">
        <v>775</v>
      </c>
      <c r="G1436" s="53" t="s">
        <v>1813</v>
      </c>
      <c r="H1436" s="53" t="s">
        <v>775</v>
      </c>
      <c r="I1436" s="53" t="s">
        <v>1813</v>
      </c>
      <c r="J1436" s="53" t="s">
        <v>1891</v>
      </c>
      <c r="K1436" s="53" t="s">
        <v>1892</v>
      </c>
      <c r="L1436" s="53" t="s">
        <v>2008</v>
      </c>
      <c r="M1436" s="53" t="s">
        <v>1816</v>
      </c>
      <c r="N1436" s="53" t="s">
        <v>1817</v>
      </c>
      <c r="O1436" s="53" t="s">
        <v>1818</v>
      </c>
      <c r="P1436" s="53" t="s">
        <v>1819</v>
      </c>
      <c r="Q1436" s="53" t="s">
        <v>1820</v>
      </c>
      <c r="R1436" s="53" t="s">
        <v>1821</v>
      </c>
      <c r="S1436" s="53" t="s">
        <v>2009</v>
      </c>
      <c r="T1436" s="53" t="s">
        <v>2010</v>
      </c>
      <c r="U1436" s="53" t="s">
        <v>1824</v>
      </c>
      <c r="V1436" s="53" t="s">
        <v>1825</v>
      </c>
      <c r="W1436" s="53" t="s">
        <v>1833</v>
      </c>
      <c r="X1436" s="53" t="s">
        <v>1835</v>
      </c>
      <c r="Y1436" s="53" t="s">
        <v>1827</v>
      </c>
      <c r="Z1436" s="53">
        <v>4.12</v>
      </c>
      <c r="AA1436" s="53">
        <v>4.12</v>
      </c>
      <c r="AB1436" s="53">
        <v>0</v>
      </c>
      <c r="AC1436" s="53">
        <v>4.12</v>
      </c>
      <c r="AD1436" s="53">
        <v>0</v>
      </c>
      <c r="AE1436" s="53">
        <v>0</v>
      </c>
      <c r="AF1436" s="53" t="s">
        <v>1828</v>
      </c>
      <c r="AG1436" s="53" t="s">
        <v>1891</v>
      </c>
      <c r="AH1436" s="53" t="s">
        <v>1892</v>
      </c>
      <c r="AI1436" s="53" t="s">
        <v>1829</v>
      </c>
      <c r="AJ1436" s="53" t="s">
        <v>1824</v>
      </c>
      <c r="AK1436" s="53" t="s">
        <v>496</v>
      </c>
      <c r="AL1436" s="53" t="s">
        <v>1830</v>
      </c>
      <c r="AM1436" s="53" t="s">
        <v>1831</v>
      </c>
      <c r="AN1436" s="53" t="s">
        <v>1769</v>
      </c>
      <c r="AO1436" s="53" t="s">
        <v>641</v>
      </c>
    </row>
    <row r="1437" spans="1:41" x14ac:dyDescent="0.25">
      <c r="A1437" s="53" t="s">
        <v>13</v>
      </c>
      <c r="B1437" s="53" t="s">
        <v>2016</v>
      </c>
      <c r="C1437" s="53" t="s">
        <v>2017</v>
      </c>
      <c r="D1437" s="53" t="s">
        <v>1991</v>
      </c>
      <c r="E1437" s="53" t="s">
        <v>1992</v>
      </c>
      <c r="F1437" s="53" t="s">
        <v>775</v>
      </c>
      <c r="G1437" s="53" t="s">
        <v>1813</v>
      </c>
      <c r="H1437" s="53" t="s">
        <v>775</v>
      </c>
      <c r="I1437" s="53" t="s">
        <v>1813</v>
      </c>
      <c r="J1437" s="53" t="s">
        <v>1891</v>
      </c>
      <c r="K1437" s="53" t="s">
        <v>1892</v>
      </c>
      <c r="L1437" s="53" t="s">
        <v>2018</v>
      </c>
      <c r="M1437" s="53" t="s">
        <v>1816</v>
      </c>
      <c r="N1437" s="53" t="s">
        <v>1817</v>
      </c>
      <c r="O1437" s="53" t="s">
        <v>1818</v>
      </c>
      <c r="P1437" s="53" t="s">
        <v>1819</v>
      </c>
      <c r="Q1437" s="53" t="s">
        <v>1820</v>
      </c>
      <c r="R1437" s="53" t="s">
        <v>1821</v>
      </c>
      <c r="S1437" s="53" t="s">
        <v>2019</v>
      </c>
      <c r="T1437" s="53" t="s">
        <v>2020</v>
      </c>
      <c r="U1437" s="53" t="s">
        <v>1824</v>
      </c>
      <c r="V1437" s="53" t="s">
        <v>1825</v>
      </c>
      <c r="W1437" s="53" t="s">
        <v>1832</v>
      </c>
      <c r="X1437" s="53" t="s">
        <v>1825</v>
      </c>
      <c r="Y1437" s="53" t="s">
        <v>1827</v>
      </c>
      <c r="Z1437" s="53">
        <v>10201.42</v>
      </c>
      <c r="AA1437" s="53">
        <v>10201.42</v>
      </c>
      <c r="AB1437" s="53">
        <v>0</v>
      </c>
      <c r="AC1437" s="53">
        <v>10201.42</v>
      </c>
      <c r="AD1437" s="53">
        <v>0</v>
      </c>
      <c r="AE1437" s="53">
        <v>0</v>
      </c>
      <c r="AF1437" s="53" t="s">
        <v>1828</v>
      </c>
      <c r="AG1437" s="53" t="s">
        <v>1891</v>
      </c>
      <c r="AH1437" s="53" t="s">
        <v>1892</v>
      </c>
      <c r="AI1437" s="53" t="s">
        <v>1829</v>
      </c>
      <c r="AJ1437" s="53" t="s">
        <v>1824</v>
      </c>
      <c r="AK1437" s="53" t="s">
        <v>496</v>
      </c>
      <c r="AL1437" s="53" t="s">
        <v>1830</v>
      </c>
      <c r="AM1437" s="53" t="s">
        <v>1831</v>
      </c>
      <c r="AN1437" s="53" t="s">
        <v>1769</v>
      </c>
      <c r="AO1437" s="53" t="s">
        <v>641</v>
      </c>
    </row>
    <row r="1438" spans="1:41" x14ac:dyDescent="0.25">
      <c r="A1438" s="53" t="s">
        <v>13</v>
      </c>
      <c r="B1438" s="53" t="s">
        <v>2016</v>
      </c>
      <c r="C1438" s="53" t="s">
        <v>2017</v>
      </c>
      <c r="D1438" s="53" t="s">
        <v>1991</v>
      </c>
      <c r="E1438" s="53" t="s">
        <v>1992</v>
      </c>
      <c r="F1438" s="53" t="s">
        <v>775</v>
      </c>
      <c r="G1438" s="53" t="s">
        <v>1813</v>
      </c>
      <c r="H1438" s="53" t="s">
        <v>775</v>
      </c>
      <c r="I1438" s="53" t="s">
        <v>1813</v>
      </c>
      <c r="J1438" s="53" t="s">
        <v>1891</v>
      </c>
      <c r="K1438" s="53" t="s">
        <v>1892</v>
      </c>
      <c r="L1438" s="53" t="s">
        <v>2018</v>
      </c>
      <c r="M1438" s="53" t="s">
        <v>1816</v>
      </c>
      <c r="N1438" s="53" t="s">
        <v>1817</v>
      </c>
      <c r="O1438" s="53" t="s">
        <v>1818</v>
      </c>
      <c r="P1438" s="53" t="s">
        <v>1819</v>
      </c>
      <c r="Q1438" s="53" t="s">
        <v>1820</v>
      </c>
      <c r="R1438" s="53" t="s">
        <v>1821</v>
      </c>
      <c r="S1438" s="53" t="s">
        <v>2019</v>
      </c>
      <c r="T1438" s="53" t="s">
        <v>2020</v>
      </c>
      <c r="U1438" s="53" t="s">
        <v>1824</v>
      </c>
      <c r="V1438" s="53" t="s">
        <v>1825</v>
      </c>
      <c r="W1438" s="53" t="s">
        <v>1833</v>
      </c>
      <c r="X1438" s="53" t="s">
        <v>1835</v>
      </c>
      <c r="Y1438" s="53" t="s">
        <v>1827</v>
      </c>
      <c r="Z1438" s="53">
        <v>0.05</v>
      </c>
      <c r="AA1438" s="53">
        <v>0.05</v>
      </c>
      <c r="AB1438" s="53">
        <v>0</v>
      </c>
      <c r="AC1438" s="53">
        <v>0.05</v>
      </c>
      <c r="AD1438" s="53">
        <v>0</v>
      </c>
      <c r="AE1438" s="53">
        <v>0</v>
      </c>
      <c r="AF1438" s="53" t="s">
        <v>1828</v>
      </c>
      <c r="AG1438" s="53" t="s">
        <v>1891</v>
      </c>
      <c r="AH1438" s="53" t="s">
        <v>1892</v>
      </c>
      <c r="AI1438" s="53" t="s">
        <v>1829</v>
      </c>
      <c r="AJ1438" s="53" t="s">
        <v>1824</v>
      </c>
      <c r="AK1438" s="53" t="s">
        <v>496</v>
      </c>
      <c r="AL1438" s="53" t="s">
        <v>1830</v>
      </c>
      <c r="AM1438" s="53" t="s">
        <v>1831</v>
      </c>
      <c r="AN1438" s="53" t="s">
        <v>1769</v>
      </c>
      <c r="AO1438" s="53" t="s">
        <v>641</v>
      </c>
    </row>
    <row r="1439" spans="1:41" x14ac:dyDescent="0.25">
      <c r="A1439" s="53" t="s">
        <v>13</v>
      </c>
      <c r="B1439" s="53" t="s">
        <v>1929</v>
      </c>
      <c r="C1439" s="53" t="s">
        <v>1930</v>
      </c>
      <c r="D1439" s="53" t="s">
        <v>1931</v>
      </c>
      <c r="E1439" s="53" t="s">
        <v>1932</v>
      </c>
      <c r="F1439" s="53" t="s">
        <v>775</v>
      </c>
      <c r="G1439" s="53" t="s">
        <v>1813</v>
      </c>
      <c r="H1439" s="53" t="s">
        <v>775</v>
      </c>
      <c r="I1439" s="53" t="s">
        <v>1813</v>
      </c>
      <c r="J1439" s="53" t="s">
        <v>1891</v>
      </c>
      <c r="K1439" s="53" t="s">
        <v>1933</v>
      </c>
      <c r="L1439" s="53" t="s">
        <v>1934</v>
      </c>
      <c r="M1439" s="53" t="s">
        <v>1816</v>
      </c>
      <c r="N1439" s="53" t="s">
        <v>1817</v>
      </c>
      <c r="O1439" s="53" t="s">
        <v>1818</v>
      </c>
      <c r="P1439" s="53" t="s">
        <v>1819</v>
      </c>
      <c r="Q1439" s="53" t="s">
        <v>1820</v>
      </c>
      <c r="R1439" s="53" t="s">
        <v>1821</v>
      </c>
      <c r="S1439" s="53" t="s">
        <v>1935</v>
      </c>
      <c r="T1439" s="53" t="s">
        <v>1936</v>
      </c>
      <c r="U1439" s="53" t="s">
        <v>1824</v>
      </c>
      <c r="V1439" s="53" t="s">
        <v>1825</v>
      </c>
      <c r="W1439" s="53" t="s">
        <v>1826</v>
      </c>
      <c r="X1439" s="53" t="s">
        <v>1825</v>
      </c>
      <c r="Y1439" s="53" t="s">
        <v>1827</v>
      </c>
      <c r="Z1439" s="53">
        <v>8.5</v>
      </c>
      <c r="AA1439" s="53">
        <v>8.5</v>
      </c>
      <c r="AB1439" s="53">
        <v>0</v>
      </c>
      <c r="AC1439" s="53">
        <v>8.5</v>
      </c>
      <c r="AD1439" s="53">
        <v>0</v>
      </c>
      <c r="AE1439" s="53">
        <v>0</v>
      </c>
      <c r="AF1439" s="53" t="s">
        <v>1828</v>
      </c>
      <c r="AG1439" s="53" t="s">
        <v>1891</v>
      </c>
      <c r="AH1439" s="53" t="s">
        <v>1937</v>
      </c>
      <c r="AI1439" s="53" t="s">
        <v>1829</v>
      </c>
      <c r="AJ1439" s="53" t="s">
        <v>1824</v>
      </c>
      <c r="AK1439" s="53" t="s">
        <v>496</v>
      </c>
      <c r="AL1439" s="53" t="s">
        <v>1830</v>
      </c>
      <c r="AM1439" s="53" t="s">
        <v>1831</v>
      </c>
      <c r="AN1439" s="53" t="s">
        <v>1769</v>
      </c>
      <c r="AO1439" s="53" t="s">
        <v>641</v>
      </c>
    </row>
    <row r="1440" spans="1:41" x14ac:dyDescent="0.25">
      <c r="A1440" s="53" t="s">
        <v>13</v>
      </c>
      <c r="B1440" s="53" t="s">
        <v>1929</v>
      </c>
      <c r="C1440" s="53" t="s">
        <v>1930</v>
      </c>
      <c r="D1440" s="53" t="s">
        <v>1931</v>
      </c>
      <c r="E1440" s="53" t="s">
        <v>1932</v>
      </c>
      <c r="F1440" s="53" t="s">
        <v>775</v>
      </c>
      <c r="G1440" s="53" t="s">
        <v>1813</v>
      </c>
      <c r="H1440" s="53" t="s">
        <v>775</v>
      </c>
      <c r="I1440" s="53" t="s">
        <v>1813</v>
      </c>
      <c r="J1440" s="53" t="s">
        <v>1891</v>
      </c>
      <c r="K1440" s="53" t="s">
        <v>1933</v>
      </c>
      <c r="L1440" s="53" t="s">
        <v>1934</v>
      </c>
      <c r="M1440" s="53" t="s">
        <v>1816</v>
      </c>
      <c r="N1440" s="53" t="s">
        <v>1817</v>
      </c>
      <c r="O1440" s="53" t="s">
        <v>1818</v>
      </c>
      <c r="P1440" s="53" t="s">
        <v>1819</v>
      </c>
      <c r="Q1440" s="53" t="s">
        <v>1820</v>
      </c>
      <c r="R1440" s="53" t="s">
        <v>1821</v>
      </c>
      <c r="S1440" s="53" t="s">
        <v>1935</v>
      </c>
      <c r="T1440" s="53" t="s">
        <v>1936</v>
      </c>
      <c r="U1440" s="53" t="s">
        <v>1824</v>
      </c>
      <c r="V1440" s="53" t="s">
        <v>1825</v>
      </c>
      <c r="W1440" s="53" t="s">
        <v>1832</v>
      </c>
      <c r="X1440" s="53" t="s">
        <v>1825</v>
      </c>
      <c r="Y1440" s="53" t="s">
        <v>1827</v>
      </c>
      <c r="Z1440" s="53">
        <v>19.71</v>
      </c>
      <c r="AA1440" s="53">
        <v>19.71</v>
      </c>
      <c r="AB1440" s="53">
        <v>0</v>
      </c>
      <c r="AC1440" s="53">
        <v>19.71</v>
      </c>
      <c r="AD1440" s="53">
        <v>0</v>
      </c>
      <c r="AE1440" s="53">
        <v>0</v>
      </c>
      <c r="AF1440" s="53" t="s">
        <v>1828</v>
      </c>
      <c r="AG1440" s="53" t="s">
        <v>1891</v>
      </c>
      <c r="AH1440" s="53" t="s">
        <v>1937</v>
      </c>
      <c r="AI1440" s="53" t="s">
        <v>1829</v>
      </c>
      <c r="AJ1440" s="53" t="s">
        <v>1824</v>
      </c>
      <c r="AK1440" s="53" t="s">
        <v>496</v>
      </c>
      <c r="AL1440" s="53" t="s">
        <v>1830</v>
      </c>
      <c r="AM1440" s="53" t="s">
        <v>1831</v>
      </c>
      <c r="AN1440" s="53" t="s">
        <v>1769</v>
      </c>
      <c r="AO1440" s="53" t="s">
        <v>641</v>
      </c>
    </row>
    <row r="1441" spans="1:41" x14ac:dyDescent="0.25">
      <c r="A1441" s="53" t="s">
        <v>13</v>
      </c>
      <c r="B1441" s="53" t="s">
        <v>1929</v>
      </c>
      <c r="C1441" s="53" t="s">
        <v>1930</v>
      </c>
      <c r="D1441" s="53" t="s">
        <v>1931</v>
      </c>
      <c r="E1441" s="53" t="s">
        <v>1932</v>
      </c>
      <c r="F1441" s="53" t="s">
        <v>775</v>
      </c>
      <c r="G1441" s="53" t="s">
        <v>1813</v>
      </c>
      <c r="H1441" s="53" t="s">
        <v>775</v>
      </c>
      <c r="I1441" s="53" t="s">
        <v>1813</v>
      </c>
      <c r="J1441" s="53" t="s">
        <v>1891</v>
      </c>
      <c r="K1441" s="53" t="s">
        <v>1933</v>
      </c>
      <c r="L1441" s="53" t="s">
        <v>1934</v>
      </c>
      <c r="M1441" s="53" t="s">
        <v>1816</v>
      </c>
      <c r="N1441" s="53" t="s">
        <v>1817</v>
      </c>
      <c r="O1441" s="53" t="s">
        <v>1818</v>
      </c>
      <c r="P1441" s="53" t="s">
        <v>1819</v>
      </c>
      <c r="Q1441" s="53" t="s">
        <v>1820</v>
      </c>
      <c r="R1441" s="53" t="s">
        <v>1821</v>
      </c>
      <c r="S1441" s="53" t="s">
        <v>1935</v>
      </c>
      <c r="T1441" s="53" t="s">
        <v>1936</v>
      </c>
      <c r="U1441" s="53" t="s">
        <v>1824</v>
      </c>
      <c r="V1441" s="53" t="s">
        <v>1825</v>
      </c>
      <c r="W1441" s="53" t="s">
        <v>1833</v>
      </c>
      <c r="X1441" s="53" t="s">
        <v>1834</v>
      </c>
      <c r="Y1441" s="53" t="s">
        <v>1827</v>
      </c>
      <c r="Z1441" s="53">
        <v>1.32</v>
      </c>
      <c r="AA1441" s="53">
        <v>1.32</v>
      </c>
      <c r="AB1441" s="53">
        <v>0</v>
      </c>
      <c r="AC1441" s="53">
        <v>1.32</v>
      </c>
      <c r="AD1441" s="53">
        <v>0</v>
      </c>
      <c r="AE1441" s="53">
        <v>0</v>
      </c>
      <c r="AF1441" s="53" t="s">
        <v>1828</v>
      </c>
      <c r="AG1441" s="53" t="s">
        <v>1891</v>
      </c>
      <c r="AH1441" s="53" t="s">
        <v>1937</v>
      </c>
      <c r="AI1441" s="53" t="s">
        <v>1829</v>
      </c>
      <c r="AJ1441" s="53" t="s">
        <v>1824</v>
      </c>
      <c r="AK1441" s="53" t="s">
        <v>496</v>
      </c>
      <c r="AL1441" s="53" t="s">
        <v>1830</v>
      </c>
      <c r="AM1441" s="53" t="s">
        <v>1831</v>
      </c>
      <c r="AN1441" s="53" t="s">
        <v>1769</v>
      </c>
      <c r="AO1441" s="53" t="s">
        <v>641</v>
      </c>
    </row>
    <row r="1442" spans="1:41" x14ac:dyDescent="0.25">
      <c r="A1442" s="53" t="s">
        <v>13</v>
      </c>
      <c r="B1442" s="53" t="s">
        <v>1929</v>
      </c>
      <c r="C1442" s="53" t="s">
        <v>1930</v>
      </c>
      <c r="D1442" s="53" t="s">
        <v>1931</v>
      </c>
      <c r="E1442" s="53" t="s">
        <v>1932</v>
      </c>
      <c r="F1442" s="53" t="s">
        <v>775</v>
      </c>
      <c r="G1442" s="53" t="s">
        <v>1813</v>
      </c>
      <c r="H1442" s="53" t="s">
        <v>775</v>
      </c>
      <c r="I1442" s="53" t="s">
        <v>1813</v>
      </c>
      <c r="J1442" s="53" t="s">
        <v>1891</v>
      </c>
      <c r="K1442" s="53" t="s">
        <v>1933</v>
      </c>
      <c r="L1442" s="53" t="s">
        <v>1934</v>
      </c>
      <c r="M1442" s="53" t="s">
        <v>1816</v>
      </c>
      <c r="N1442" s="53" t="s">
        <v>1817</v>
      </c>
      <c r="O1442" s="53" t="s">
        <v>1818</v>
      </c>
      <c r="P1442" s="53" t="s">
        <v>1819</v>
      </c>
      <c r="Q1442" s="53" t="s">
        <v>1820</v>
      </c>
      <c r="R1442" s="53" t="s">
        <v>1821</v>
      </c>
      <c r="S1442" s="53" t="s">
        <v>1935</v>
      </c>
      <c r="T1442" s="53" t="s">
        <v>1936</v>
      </c>
      <c r="U1442" s="53" t="s">
        <v>1824</v>
      </c>
      <c r="V1442" s="53" t="s">
        <v>1825</v>
      </c>
      <c r="W1442" s="53" t="s">
        <v>1833</v>
      </c>
      <c r="X1442" s="53" t="s">
        <v>1835</v>
      </c>
      <c r="Y1442" s="53" t="s">
        <v>1827</v>
      </c>
      <c r="Z1442" s="53">
        <v>0.01</v>
      </c>
      <c r="AA1442" s="53">
        <v>0.01</v>
      </c>
      <c r="AB1442" s="53">
        <v>0</v>
      </c>
      <c r="AC1442" s="53">
        <v>0.01</v>
      </c>
      <c r="AD1442" s="53">
        <v>0</v>
      </c>
      <c r="AE1442" s="53">
        <v>0</v>
      </c>
      <c r="AF1442" s="53" t="s">
        <v>1828</v>
      </c>
      <c r="AG1442" s="53" t="s">
        <v>1891</v>
      </c>
      <c r="AH1442" s="53" t="s">
        <v>1937</v>
      </c>
      <c r="AI1442" s="53" t="s">
        <v>1829</v>
      </c>
      <c r="AJ1442" s="53" t="s">
        <v>1824</v>
      </c>
      <c r="AK1442" s="53" t="s">
        <v>496</v>
      </c>
      <c r="AL1442" s="53" t="s">
        <v>1830</v>
      </c>
      <c r="AM1442" s="53" t="s">
        <v>1831</v>
      </c>
      <c r="AN1442" s="53" t="s">
        <v>1769</v>
      </c>
      <c r="AO1442" s="53" t="s">
        <v>641</v>
      </c>
    </row>
    <row r="1443" spans="1:41" x14ac:dyDescent="0.25">
      <c r="A1443" s="53" t="s">
        <v>13</v>
      </c>
      <c r="B1443" s="53" t="s">
        <v>1929</v>
      </c>
      <c r="C1443" s="53" t="s">
        <v>1930</v>
      </c>
      <c r="D1443" s="53" t="s">
        <v>1931</v>
      </c>
      <c r="E1443" s="53" t="s">
        <v>1932</v>
      </c>
      <c r="F1443" s="53" t="s">
        <v>775</v>
      </c>
      <c r="G1443" s="53" t="s">
        <v>1813</v>
      </c>
      <c r="H1443" s="53" t="s">
        <v>775</v>
      </c>
      <c r="I1443" s="53" t="s">
        <v>1813</v>
      </c>
      <c r="J1443" s="53" t="s">
        <v>1891</v>
      </c>
      <c r="K1443" s="53" t="s">
        <v>1933</v>
      </c>
      <c r="L1443" s="53" t="s">
        <v>1934</v>
      </c>
      <c r="M1443" s="53" t="s">
        <v>1816</v>
      </c>
      <c r="N1443" s="53" t="s">
        <v>1817</v>
      </c>
      <c r="O1443" s="53" t="s">
        <v>1818</v>
      </c>
      <c r="P1443" s="53" t="s">
        <v>1819</v>
      </c>
      <c r="Q1443" s="53" t="s">
        <v>1820</v>
      </c>
      <c r="R1443" s="53" t="s">
        <v>1821</v>
      </c>
      <c r="S1443" s="53" t="s">
        <v>1935</v>
      </c>
      <c r="T1443" s="53" t="s">
        <v>1936</v>
      </c>
      <c r="U1443" s="53" t="s">
        <v>1824</v>
      </c>
      <c r="V1443" s="53" t="s">
        <v>1825</v>
      </c>
      <c r="W1443" s="53" t="s">
        <v>1837</v>
      </c>
      <c r="X1443" s="53" t="s">
        <v>1825</v>
      </c>
      <c r="Y1443" s="53" t="s">
        <v>1827</v>
      </c>
      <c r="Z1443" s="53">
        <v>17.010000000000002</v>
      </c>
      <c r="AA1443" s="53">
        <v>17.010000000000002</v>
      </c>
      <c r="AB1443" s="53">
        <v>0</v>
      </c>
      <c r="AC1443" s="53">
        <v>17.010000000000002</v>
      </c>
      <c r="AD1443" s="53">
        <v>0</v>
      </c>
      <c r="AE1443" s="53">
        <v>0</v>
      </c>
      <c r="AF1443" s="53" t="s">
        <v>1828</v>
      </c>
      <c r="AG1443" s="53" t="s">
        <v>1891</v>
      </c>
      <c r="AH1443" s="53" t="s">
        <v>1937</v>
      </c>
      <c r="AI1443" s="53" t="s">
        <v>1829</v>
      </c>
      <c r="AJ1443" s="53" t="s">
        <v>1824</v>
      </c>
      <c r="AK1443" s="53" t="s">
        <v>496</v>
      </c>
      <c r="AL1443" s="53" t="s">
        <v>1830</v>
      </c>
      <c r="AM1443" s="53" t="s">
        <v>1831</v>
      </c>
      <c r="AN1443" s="53" t="s">
        <v>1769</v>
      </c>
      <c r="AO1443" s="53" t="s">
        <v>641</v>
      </c>
    </row>
    <row r="1444" spans="1:41" x14ac:dyDescent="0.25">
      <c r="A1444" s="53" t="s">
        <v>13</v>
      </c>
      <c r="B1444" s="53" t="s">
        <v>1929</v>
      </c>
      <c r="C1444" s="53" t="s">
        <v>1930</v>
      </c>
      <c r="D1444" s="53" t="s">
        <v>1931</v>
      </c>
      <c r="E1444" s="53" t="s">
        <v>1932</v>
      </c>
      <c r="F1444" s="53" t="s">
        <v>775</v>
      </c>
      <c r="G1444" s="53" t="s">
        <v>1813</v>
      </c>
      <c r="H1444" s="53" t="s">
        <v>775</v>
      </c>
      <c r="I1444" s="53" t="s">
        <v>1813</v>
      </c>
      <c r="J1444" s="53" t="s">
        <v>1891</v>
      </c>
      <c r="K1444" s="53" t="s">
        <v>1933</v>
      </c>
      <c r="L1444" s="53" t="s">
        <v>1934</v>
      </c>
      <c r="M1444" s="53" t="s">
        <v>1816</v>
      </c>
      <c r="N1444" s="53" t="s">
        <v>1817</v>
      </c>
      <c r="O1444" s="53" t="s">
        <v>1818</v>
      </c>
      <c r="P1444" s="53" t="s">
        <v>1819</v>
      </c>
      <c r="Q1444" s="53" t="s">
        <v>1820</v>
      </c>
      <c r="R1444" s="53" t="s">
        <v>1821</v>
      </c>
      <c r="S1444" s="53" t="s">
        <v>1935</v>
      </c>
      <c r="T1444" s="53" t="s">
        <v>1936</v>
      </c>
      <c r="U1444" s="53" t="s">
        <v>1824</v>
      </c>
      <c r="V1444" s="53" t="s">
        <v>1825</v>
      </c>
      <c r="W1444" s="53" t="s">
        <v>1838</v>
      </c>
      <c r="X1444" s="53" t="s">
        <v>1825</v>
      </c>
      <c r="Y1444" s="53" t="s">
        <v>1827</v>
      </c>
      <c r="Z1444" s="53">
        <v>1.98</v>
      </c>
      <c r="AA1444" s="53">
        <v>1.98</v>
      </c>
      <c r="AB1444" s="53">
        <v>0</v>
      </c>
      <c r="AC1444" s="53">
        <v>1.98</v>
      </c>
      <c r="AD1444" s="53">
        <v>0</v>
      </c>
      <c r="AE1444" s="53">
        <v>0</v>
      </c>
      <c r="AF1444" s="53" t="s">
        <v>1828</v>
      </c>
      <c r="AG1444" s="53" t="s">
        <v>1891</v>
      </c>
      <c r="AH1444" s="53" t="s">
        <v>1937</v>
      </c>
      <c r="AI1444" s="53" t="s">
        <v>1829</v>
      </c>
      <c r="AJ1444" s="53" t="s">
        <v>1824</v>
      </c>
      <c r="AK1444" s="53" t="s">
        <v>496</v>
      </c>
      <c r="AL1444" s="53" t="s">
        <v>1830</v>
      </c>
      <c r="AM1444" s="53" t="s">
        <v>1831</v>
      </c>
      <c r="AN1444" s="53" t="s">
        <v>1769</v>
      </c>
      <c r="AO1444" s="53" t="s">
        <v>641</v>
      </c>
    </row>
    <row r="1445" spans="1:41" x14ac:dyDescent="0.25">
      <c r="A1445" s="53" t="s">
        <v>13</v>
      </c>
      <c r="B1445" s="53" t="s">
        <v>2026</v>
      </c>
      <c r="C1445" s="53" t="s">
        <v>2027</v>
      </c>
      <c r="D1445" s="53" t="s">
        <v>1841</v>
      </c>
      <c r="E1445" s="53" t="s">
        <v>1842</v>
      </c>
      <c r="F1445" s="53" t="s">
        <v>775</v>
      </c>
      <c r="G1445" s="53" t="s">
        <v>1813</v>
      </c>
      <c r="H1445" s="53" t="s">
        <v>775</v>
      </c>
      <c r="I1445" s="53" t="s">
        <v>1813</v>
      </c>
      <c r="J1445" s="53" t="s">
        <v>1843</v>
      </c>
      <c r="K1445" s="53" t="s">
        <v>1844</v>
      </c>
      <c r="L1445" s="53" t="s">
        <v>2028</v>
      </c>
      <c r="M1445" s="53" t="s">
        <v>1816</v>
      </c>
      <c r="N1445" s="53" t="s">
        <v>1817</v>
      </c>
      <c r="O1445" s="53" t="s">
        <v>1818</v>
      </c>
      <c r="P1445" s="53" t="s">
        <v>1819</v>
      </c>
      <c r="Q1445" s="53" t="s">
        <v>1820</v>
      </c>
      <c r="R1445" s="53" t="s">
        <v>1821</v>
      </c>
      <c r="S1445" s="53" t="s">
        <v>2029</v>
      </c>
      <c r="T1445" s="53" t="s">
        <v>2030</v>
      </c>
      <c r="U1445" s="53" t="s">
        <v>1824</v>
      </c>
      <c r="V1445" s="53" t="s">
        <v>1825</v>
      </c>
      <c r="W1445" s="53" t="s">
        <v>1833</v>
      </c>
      <c r="X1445" s="53" t="s">
        <v>1834</v>
      </c>
      <c r="Y1445" s="53" t="s">
        <v>1827</v>
      </c>
      <c r="Z1445" s="53">
        <v>0.5</v>
      </c>
      <c r="AA1445" s="53">
        <v>0.5</v>
      </c>
      <c r="AB1445" s="53">
        <v>0</v>
      </c>
      <c r="AC1445" s="53">
        <v>0.5</v>
      </c>
      <c r="AD1445" s="53">
        <v>0</v>
      </c>
      <c r="AE1445" s="53">
        <v>0</v>
      </c>
      <c r="AF1445" s="53" t="s">
        <v>1828</v>
      </c>
      <c r="AG1445" s="53" t="s">
        <v>1843</v>
      </c>
      <c r="AH1445" s="53" t="s">
        <v>1844</v>
      </c>
      <c r="AI1445" s="53" t="s">
        <v>1849</v>
      </c>
      <c r="AJ1445" s="53" t="s">
        <v>1824</v>
      </c>
      <c r="AK1445" s="53" t="s">
        <v>496</v>
      </c>
      <c r="AL1445" s="53" t="s">
        <v>1830</v>
      </c>
      <c r="AM1445" s="53" t="s">
        <v>1831</v>
      </c>
      <c r="AN1445" s="53" t="s">
        <v>1769</v>
      </c>
      <c r="AO1445" s="53" t="s">
        <v>641</v>
      </c>
    </row>
    <row r="1446" spans="1:41" x14ac:dyDescent="0.25">
      <c r="A1446" s="53" t="s">
        <v>13</v>
      </c>
      <c r="B1446" s="53" t="s">
        <v>2026</v>
      </c>
      <c r="C1446" s="53" t="s">
        <v>2027</v>
      </c>
      <c r="D1446" s="53" t="s">
        <v>1841</v>
      </c>
      <c r="E1446" s="53" t="s">
        <v>1842</v>
      </c>
      <c r="F1446" s="53" t="s">
        <v>775</v>
      </c>
      <c r="G1446" s="53" t="s">
        <v>1813</v>
      </c>
      <c r="H1446" s="53" t="s">
        <v>775</v>
      </c>
      <c r="I1446" s="53" t="s">
        <v>1813</v>
      </c>
      <c r="J1446" s="53" t="s">
        <v>1843</v>
      </c>
      <c r="K1446" s="53" t="s">
        <v>1844</v>
      </c>
      <c r="L1446" s="53" t="s">
        <v>2028</v>
      </c>
      <c r="M1446" s="53" t="s">
        <v>1816</v>
      </c>
      <c r="N1446" s="53" t="s">
        <v>1817</v>
      </c>
      <c r="O1446" s="53" t="s">
        <v>1818</v>
      </c>
      <c r="P1446" s="53" t="s">
        <v>1819</v>
      </c>
      <c r="Q1446" s="53" t="s">
        <v>1820</v>
      </c>
      <c r="R1446" s="53" t="s">
        <v>1821</v>
      </c>
      <c r="S1446" s="53" t="s">
        <v>2029</v>
      </c>
      <c r="T1446" s="53" t="s">
        <v>2030</v>
      </c>
      <c r="U1446" s="53" t="s">
        <v>1824</v>
      </c>
      <c r="V1446" s="53" t="s">
        <v>1825</v>
      </c>
      <c r="W1446" s="53" t="s">
        <v>1848</v>
      </c>
      <c r="X1446" s="53" t="s">
        <v>1825</v>
      </c>
      <c r="Y1446" s="53" t="s">
        <v>1827</v>
      </c>
      <c r="Z1446" s="53">
        <v>153.69</v>
      </c>
      <c r="AA1446" s="53">
        <v>153.69</v>
      </c>
      <c r="AB1446" s="53">
        <v>0</v>
      </c>
      <c r="AC1446" s="53">
        <v>153.69</v>
      </c>
      <c r="AD1446" s="53">
        <v>0</v>
      </c>
      <c r="AE1446" s="53">
        <v>0</v>
      </c>
      <c r="AF1446" s="53" t="s">
        <v>1828</v>
      </c>
      <c r="AG1446" s="53" t="s">
        <v>1843</v>
      </c>
      <c r="AH1446" s="53" t="s">
        <v>1844</v>
      </c>
      <c r="AI1446" s="53" t="s">
        <v>1849</v>
      </c>
      <c r="AJ1446" s="53" t="s">
        <v>1824</v>
      </c>
      <c r="AK1446" s="53" t="s">
        <v>496</v>
      </c>
      <c r="AL1446" s="53" t="s">
        <v>1830</v>
      </c>
      <c r="AM1446" s="53" t="s">
        <v>1831</v>
      </c>
      <c r="AN1446" s="53" t="s">
        <v>1769</v>
      </c>
      <c r="AO1446" s="53" t="s">
        <v>641</v>
      </c>
    </row>
    <row r="1447" spans="1:41" x14ac:dyDescent="0.25">
      <c r="A1447" s="53" t="s">
        <v>13</v>
      </c>
      <c r="B1447" s="53" t="s">
        <v>2031</v>
      </c>
      <c r="C1447" s="53" t="s">
        <v>2032</v>
      </c>
      <c r="D1447" s="53" t="s">
        <v>1991</v>
      </c>
      <c r="E1447" s="53" t="s">
        <v>1992</v>
      </c>
      <c r="F1447" s="53" t="s">
        <v>775</v>
      </c>
      <c r="G1447" s="53" t="s">
        <v>1813</v>
      </c>
      <c r="H1447" s="53" t="s">
        <v>775</v>
      </c>
      <c r="I1447" s="53" t="s">
        <v>1813</v>
      </c>
      <c r="J1447" s="53" t="s">
        <v>1891</v>
      </c>
      <c r="K1447" s="53" t="s">
        <v>1892</v>
      </c>
      <c r="L1447" s="53" t="s">
        <v>2033</v>
      </c>
      <c r="M1447" s="53" t="s">
        <v>1816</v>
      </c>
      <c r="N1447" s="53" t="s">
        <v>1817</v>
      </c>
      <c r="O1447" s="53" t="s">
        <v>1818</v>
      </c>
      <c r="P1447" s="53" t="s">
        <v>1819</v>
      </c>
      <c r="Q1447" s="53" t="s">
        <v>1820</v>
      </c>
      <c r="R1447" s="53" t="s">
        <v>1821</v>
      </c>
      <c r="S1447" s="53" t="s">
        <v>2034</v>
      </c>
      <c r="T1447" s="53" t="s">
        <v>2035</v>
      </c>
      <c r="U1447" s="53" t="s">
        <v>1824</v>
      </c>
      <c r="V1447" s="53" t="s">
        <v>1825</v>
      </c>
      <c r="W1447" s="53" t="s">
        <v>1832</v>
      </c>
      <c r="X1447" s="53" t="s">
        <v>1825</v>
      </c>
      <c r="Y1447" s="53" t="s">
        <v>1827</v>
      </c>
      <c r="Z1447" s="53">
        <v>11362.67</v>
      </c>
      <c r="AA1447" s="53">
        <v>11362.67</v>
      </c>
      <c r="AB1447" s="53">
        <v>0</v>
      </c>
      <c r="AC1447" s="53">
        <v>11362.67</v>
      </c>
      <c r="AD1447" s="53">
        <v>0</v>
      </c>
      <c r="AE1447" s="53">
        <v>0</v>
      </c>
      <c r="AF1447" s="53" t="s">
        <v>1828</v>
      </c>
      <c r="AG1447" s="53" t="s">
        <v>1891</v>
      </c>
      <c r="AH1447" s="53" t="s">
        <v>1988</v>
      </c>
      <c r="AI1447" s="53" t="s">
        <v>1829</v>
      </c>
      <c r="AJ1447" s="53" t="s">
        <v>1824</v>
      </c>
      <c r="AK1447" s="53" t="s">
        <v>496</v>
      </c>
      <c r="AL1447" s="53" t="s">
        <v>1830</v>
      </c>
      <c r="AM1447" s="53" t="s">
        <v>1831</v>
      </c>
      <c r="AN1447" s="53" t="s">
        <v>1769</v>
      </c>
      <c r="AO1447" s="53" t="s">
        <v>641</v>
      </c>
    </row>
    <row r="1448" spans="1:41" x14ac:dyDescent="0.25">
      <c r="A1448" s="53" t="s">
        <v>13</v>
      </c>
      <c r="B1448" s="53" t="s">
        <v>2031</v>
      </c>
      <c r="C1448" s="53" t="s">
        <v>2032</v>
      </c>
      <c r="D1448" s="53" t="s">
        <v>1991</v>
      </c>
      <c r="E1448" s="53" t="s">
        <v>1992</v>
      </c>
      <c r="F1448" s="53" t="s">
        <v>775</v>
      </c>
      <c r="G1448" s="53" t="s">
        <v>1813</v>
      </c>
      <c r="H1448" s="53" t="s">
        <v>775</v>
      </c>
      <c r="I1448" s="53" t="s">
        <v>1813</v>
      </c>
      <c r="J1448" s="53" t="s">
        <v>1891</v>
      </c>
      <c r="K1448" s="53" t="s">
        <v>1892</v>
      </c>
      <c r="L1448" s="53" t="s">
        <v>2033</v>
      </c>
      <c r="M1448" s="53" t="s">
        <v>1816</v>
      </c>
      <c r="N1448" s="53" t="s">
        <v>1817</v>
      </c>
      <c r="O1448" s="53" t="s">
        <v>1818</v>
      </c>
      <c r="P1448" s="53" t="s">
        <v>1819</v>
      </c>
      <c r="Q1448" s="53" t="s">
        <v>1820</v>
      </c>
      <c r="R1448" s="53" t="s">
        <v>1821</v>
      </c>
      <c r="S1448" s="53" t="s">
        <v>2034</v>
      </c>
      <c r="T1448" s="53" t="s">
        <v>2035</v>
      </c>
      <c r="U1448" s="53" t="s">
        <v>1824</v>
      </c>
      <c r="V1448" s="53" t="s">
        <v>1825</v>
      </c>
      <c r="W1448" s="53" t="s">
        <v>1833</v>
      </c>
      <c r="X1448" s="53" t="s">
        <v>1835</v>
      </c>
      <c r="Y1448" s="53" t="s">
        <v>1827</v>
      </c>
      <c r="Z1448" s="53">
        <v>15.87</v>
      </c>
      <c r="AA1448" s="53">
        <v>15.87</v>
      </c>
      <c r="AB1448" s="53">
        <v>0</v>
      </c>
      <c r="AC1448" s="53">
        <v>15.87</v>
      </c>
      <c r="AD1448" s="53">
        <v>0</v>
      </c>
      <c r="AE1448" s="53">
        <v>0</v>
      </c>
      <c r="AF1448" s="53" t="s">
        <v>1828</v>
      </c>
      <c r="AG1448" s="53" t="s">
        <v>1891</v>
      </c>
      <c r="AH1448" s="53" t="s">
        <v>1988</v>
      </c>
      <c r="AI1448" s="53" t="s">
        <v>1829</v>
      </c>
      <c r="AJ1448" s="53" t="s">
        <v>1824</v>
      </c>
      <c r="AK1448" s="53" t="s">
        <v>496</v>
      </c>
      <c r="AL1448" s="53" t="s">
        <v>1830</v>
      </c>
      <c r="AM1448" s="53" t="s">
        <v>1831</v>
      </c>
      <c r="AN1448" s="53" t="s">
        <v>1769</v>
      </c>
      <c r="AO1448" s="53" t="s">
        <v>641</v>
      </c>
    </row>
    <row r="1449" spans="1:41" x14ac:dyDescent="0.25">
      <c r="A1449" s="53" t="s">
        <v>13</v>
      </c>
      <c r="B1449" s="53" t="s">
        <v>2040</v>
      </c>
      <c r="C1449" s="53" t="s">
        <v>2041</v>
      </c>
      <c r="D1449" s="53" t="s">
        <v>1991</v>
      </c>
      <c r="E1449" s="53" t="s">
        <v>1992</v>
      </c>
      <c r="F1449" s="53" t="s">
        <v>775</v>
      </c>
      <c r="G1449" s="53" t="s">
        <v>1813</v>
      </c>
      <c r="H1449" s="53" t="s">
        <v>775</v>
      </c>
      <c r="I1449" s="53" t="s">
        <v>1813</v>
      </c>
      <c r="J1449" s="53" t="s">
        <v>1891</v>
      </c>
      <c r="K1449" s="53" t="s">
        <v>1892</v>
      </c>
      <c r="L1449" s="53" t="s">
        <v>2042</v>
      </c>
      <c r="M1449" s="53" t="s">
        <v>1816</v>
      </c>
      <c r="N1449" s="53" t="s">
        <v>1817</v>
      </c>
      <c r="O1449" s="53" t="s">
        <v>1818</v>
      </c>
      <c r="P1449" s="53" t="s">
        <v>1819</v>
      </c>
      <c r="Q1449" s="53" t="s">
        <v>1820</v>
      </c>
      <c r="R1449" s="53" t="s">
        <v>1821</v>
      </c>
      <c r="S1449" s="53" t="s">
        <v>2043</v>
      </c>
      <c r="T1449" s="53" t="s">
        <v>2044</v>
      </c>
      <c r="U1449" s="53" t="s">
        <v>1824</v>
      </c>
      <c r="V1449" s="53" t="s">
        <v>1825</v>
      </c>
      <c r="W1449" s="53" t="s">
        <v>1832</v>
      </c>
      <c r="X1449" s="53" t="s">
        <v>1825</v>
      </c>
      <c r="Y1449" s="53" t="s">
        <v>1827</v>
      </c>
      <c r="Z1449" s="53">
        <v>3999.03</v>
      </c>
      <c r="AA1449" s="53">
        <v>3999.03</v>
      </c>
      <c r="AB1449" s="53">
        <v>0</v>
      </c>
      <c r="AC1449" s="53">
        <v>3999.03</v>
      </c>
      <c r="AD1449" s="53">
        <v>0</v>
      </c>
      <c r="AE1449" s="53">
        <v>0</v>
      </c>
      <c r="AF1449" s="53" t="s">
        <v>1828</v>
      </c>
      <c r="AG1449" s="53" t="s">
        <v>1891</v>
      </c>
      <c r="AH1449" s="53" t="s">
        <v>1892</v>
      </c>
      <c r="AI1449" s="53" t="s">
        <v>1829</v>
      </c>
      <c r="AJ1449" s="53" t="s">
        <v>1824</v>
      </c>
      <c r="AK1449" s="53" t="s">
        <v>496</v>
      </c>
      <c r="AL1449" s="53" t="s">
        <v>1830</v>
      </c>
      <c r="AM1449" s="53" t="s">
        <v>1831</v>
      </c>
      <c r="AN1449" s="53" t="s">
        <v>1769</v>
      </c>
      <c r="AO1449" s="53" t="s">
        <v>641</v>
      </c>
    </row>
    <row r="1450" spans="1:41" x14ac:dyDescent="0.25">
      <c r="A1450" s="53" t="s">
        <v>13</v>
      </c>
      <c r="B1450" s="53" t="s">
        <v>2040</v>
      </c>
      <c r="C1450" s="53" t="s">
        <v>2041</v>
      </c>
      <c r="D1450" s="53" t="s">
        <v>1991</v>
      </c>
      <c r="E1450" s="53" t="s">
        <v>1992</v>
      </c>
      <c r="F1450" s="53" t="s">
        <v>775</v>
      </c>
      <c r="G1450" s="53" t="s">
        <v>1813</v>
      </c>
      <c r="H1450" s="53" t="s">
        <v>775</v>
      </c>
      <c r="I1450" s="53" t="s">
        <v>1813</v>
      </c>
      <c r="J1450" s="53" t="s">
        <v>1891</v>
      </c>
      <c r="K1450" s="53" t="s">
        <v>1892</v>
      </c>
      <c r="L1450" s="53" t="s">
        <v>2042</v>
      </c>
      <c r="M1450" s="53" t="s">
        <v>1816</v>
      </c>
      <c r="N1450" s="53" t="s">
        <v>1817</v>
      </c>
      <c r="O1450" s="53" t="s">
        <v>1818</v>
      </c>
      <c r="P1450" s="53" t="s">
        <v>1819</v>
      </c>
      <c r="Q1450" s="53" t="s">
        <v>1820</v>
      </c>
      <c r="R1450" s="53" t="s">
        <v>1821</v>
      </c>
      <c r="S1450" s="53" t="s">
        <v>2043</v>
      </c>
      <c r="T1450" s="53" t="s">
        <v>2044</v>
      </c>
      <c r="U1450" s="53" t="s">
        <v>1824</v>
      </c>
      <c r="V1450" s="53" t="s">
        <v>1825</v>
      </c>
      <c r="W1450" s="53" t="s">
        <v>1833</v>
      </c>
      <c r="X1450" s="53" t="s">
        <v>1834</v>
      </c>
      <c r="Y1450" s="53" t="s">
        <v>1827</v>
      </c>
      <c r="Z1450" s="53">
        <v>0.97</v>
      </c>
      <c r="AA1450" s="53">
        <v>0.97</v>
      </c>
      <c r="AB1450" s="53">
        <v>0</v>
      </c>
      <c r="AC1450" s="53">
        <v>0.97</v>
      </c>
      <c r="AD1450" s="53">
        <v>0</v>
      </c>
      <c r="AE1450" s="53">
        <v>0</v>
      </c>
      <c r="AF1450" s="53" t="s">
        <v>1828</v>
      </c>
      <c r="AG1450" s="53" t="s">
        <v>1891</v>
      </c>
      <c r="AH1450" s="53" t="s">
        <v>1892</v>
      </c>
      <c r="AI1450" s="53" t="s">
        <v>1829</v>
      </c>
      <c r="AJ1450" s="53" t="s">
        <v>1824</v>
      </c>
      <c r="AK1450" s="53" t="s">
        <v>496</v>
      </c>
      <c r="AL1450" s="53" t="s">
        <v>1830</v>
      </c>
      <c r="AM1450" s="53" t="s">
        <v>1831</v>
      </c>
      <c r="AN1450" s="53" t="s">
        <v>1769</v>
      </c>
      <c r="AO1450" s="53" t="s">
        <v>641</v>
      </c>
    </row>
    <row r="1451" spans="1:41" x14ac:dyDescent="0.25">
      <c r="A1451" s="53" t="s">
        <v>13</v>
      </c>
      <c r="B1451" s="53" t="s">
        <v>1944</v>
      </c>
      <c r="C1451" s="53" t="s">
        <v>1945</v>
      </c>
      <c r="D1451" s="53" t="s">
        <v>1931</v>
      </c>
      <c r="E1451" s="53" t="s">
        <v>1932</v>
      </c>
      <c r="F1451" s="53" t="s">
        <v>775</v>
      </c>
      <c r="G1451" s="53" t="s">
        <v>1813</v>
      </c>
      <c r="H1451" s="53" t="s">
        <v>775</v>
      </c>
      <c r="I1451" s="53" t="s">
        <v>1813</v>
      </c>
      <c r="J1451" s="53" t="s">
        <v>1891</v>
      </c>
      <c r="K1451" s="53" t="s">
        <v>1933</v>
      </c>
      <c r="L1451" s="53" t="s">
        <v>1946</v>
      </c>
      <c r="M1451" s="53" t="s">
        <v>1816</v>
      </c>
      <c r="N1451" s="53" t="s">
        <v>1817</v>
      </c>
      <c r="O1451" s="53" t="s">
        <v>1818</v>
      </c>
      <c r="P1451" s="53" t="s">
        <v>1819</v>
      </c>
      <c r="Q1451" s="53" t="s">
        <v>1820</v>
      </c>
      <c r="R1451" s="53" t="s">
        <v>1821</v>
      </c>
      <c r="S1451" s="53" t="s">
        <v>1947</v>
      </c>
      <c r="T1451" s="53" t="s">
        <v>1948</v>
      </c>
      <c r="U1451" s="53" t="s">
        <v>1824</v>
      </c>
      <c r="V1451" s="53" t="s">
        <v>1825</v>
      </c>
      <c r="W1451" s="53" t="s">
        <v>1826</v>
      </c>
      <c r="X1451" s="53" t="s">
        <v>1825</v>
      </c>
      <c r="Y1451" s="53" t="s">
        <v>1827</v>
      </c>
      <c r="Z1451" s="53">
        <v>169.34</v>
      </c>
      <c r="AA1451" s="53">
        <v>169.34</v>
      </c>
      <c r="AB1451" s="53">
        <v>0</v>
      </c>
      <c r="AC1451" s="53">
        <v>169.34</v>
      </c>
      <c r="AD1451" s="53">
        <v>0</v>
      </c>
      <c r="AE1451" s="53">
        <v>0</v>
      </c>
      <c r="AF1451" s="53" t="s">
        <v>1949</v>
      </c>
      <c r="AG1451" s="53" t="s">
        <v>1813</v>
      </c>
      <c r="AH1451" s="53" t="s">
        <v>1813</v>
      </c>
      <c r="AI1451" s="53" t="s">
        <v>1849</v>
      </c>
      <c r="AJ1451" s="53" t="s">
        <v>1824</v>
      </c>
      <c r="AK1451" s="53" t="s">
        <v>496</v>
      </c>
      <c r="AL1451" s="53" t="s">
        <v>1830</v>
      </c>
      <c r="AM1451" s="53" t="s">
        <v>1831</v>
      </c>
      <c r="AN1451" s="53" t="s">
        <v>1769</v>
      </c>
      <c r="AO1451" s="53" t="s">
        <v>641</v>
      </c>
    </row>
    <row r="1452" spans="1:41" x14ac:dyDescent="0.25">
      <c r="A1452" s="53" t="s">
        <v>13</v>
      </c>
      <c r="B1452" s="53" t="s">
        <v>1944</v>
      </c>
      <c r="C1452" s="53" t="s">
        <v>1945</v>
      </c>
      <c r="D1452" s="53" t="s">
        <v>1931</v>
      </c>
      <c r="E1452" s="53" t="s">
        <v>1932</v>
      </c>
      <c r="F1452" s="53" t="s">
        <v>775</v>
      </c>
      <c r="G1452" s="53" t="s">
        <v>1813</v>
      </c>
      <c r="H1452" s="53" t="s">
        <v>775</v>
      </c>
      <c r="I1452" s="53" t="s">
        <v>1813</v>
      </c>
      <c r="J1452" s="53" t="s">
        <v>1891</v>
      </c>
      <c r="K1452" s="53" t="s">
        <v>1933</v>
      </c>
      <c r="L1452" s="53" t="s">
        <v>1946</v>
      </c>
      <c r="M1452" s="53" t="s">
        <v>1816</v>
      </c>
      <c r="N1452" s="53" t="s">
        <v>1817</v>
      </c>
      <c r="O1452" s="53" t="s">
        <v>1818</v>
      </c>
      <c r="P1452" s="53" t="s">
        <v>1819</v>
      </c>
      <c r="Q1452" s="53" t="s">
        <v>1820</v>
      </c>
      <c r="R1452" s="53" t="s">
        <v>1821</v>
      </c>
      <c r="S1452" s="53" t="s">
        <v>1947</v>
      </c>
      <c r="T1452" s="53" t="s">
        <v>1948</v>
      </c>
      <c r="U1452" s="53" t="s">
        <v>1824</v>
      </c>
      <c r="V1452" s="53" t="s">
        <v>1825</v>
      </c>
      <c r="W1452" s="53" t="s">
        <v>1832</v>
      </c>
      <c r="X1452" s="53" t="s">
        <v>1825</v>
      </c>
      <c r="Y1452" s="53" t="s">
        <v>1827</v>
      </c>
      <c r="Z1452" s="53">
        <v>264.52</v>
      </c>
      <c r="AA1452" s="53">
        <v>264.52</v>
      </c>
      <c r="AB1452" s="53">
        <v>0</v>
      </c>
      <c r="AC1452" s="53">
        <v>264.52</v>
      </c>
      <c r="AD1452" s="53">
        <v>0</v>
      </c>
      <c r="AE1452" s="53">
        <v>0</v>
      </c>
      <c r="AF1452" s="53" t="s">
        <v>1949</v>
      </c>
      <c r="AG1452" s="53" t="s">
        <v>1813</v>
      </c>
      <c r="AH1452" s="53" t="s">
        <v>1813</v>
      </c>
      <c r="AI1452" s="53" t="s">
        <v>1849</v>
      </c>
      <c r="AJ1452" s="53" t="s">
        <v>1824</v>
      </c>
      <c r="AK1452" s="53" t="s">
        <v>496</v>
      </c>
      <c r="AL1452" s="53" t="s">
        <v>1830</v>
      </c>
      <c r="AM1452" s="53" t="s">
        <v>1831</v>
      </c>
      <c r="AN1452" s="53" t="s">
        <v>1769</v>
      </c>
      <c r="AO1452" s="53" t="s">
        <v>641</v>
      </c>
    </row>
    <row r="1453" spans="1:41" x14ac:dyDescent="0.25">
      <c r="A1453" s="53" t="s">
        <v>13</v>
      </c>
      <c r="B1453" s="53" t="s">
        <v>1944</v>
      </c>
      <c r="C1453" s="53" t="s">
        <v>1945</v>
      </c>
      <c r="D1453" s="53" t="s">
        <v>1931</v>
      </c>
      <c r="E1453" s="53" t="s">
        <v>1932</v>
      </c>
      <c r="F1453" s="53" t="s">
        <v>775</v>
      </c>
      <c r="G1453" s="53" t="s">
        <v>1813</v>
      </c>
      <c r="H1453" s="53" t="s">
        <v>775</v>
      </c>
      <c r="I1453" s="53" t="s">
        <v>1813</v>
      </c>
      <c r="J1453" s="53" t="s">
        <v>1891</v>
      </c>
      <c r="K1453" s="53" t="s">
        <v>1933</v>
      </c>
      <c r="L1453" s="53" t="s">
        <v>1946</v>
      </c>
      <c r="M1453" s="53" t="s">
        <v>1816</v>
      </c>
      <c r="N1453" s="53" t="s">
        <v>1817</v>
      </c>
      <c r="O1453" s="53" t="s">
        <v>1818</v>
      </c>
      <c r="P1453" s="53" t="s">
        <v>1819</v>
      </c>
      <c r="Q1453" s="53" t="s">
        <v>1820</v>
      </c>
      <c r="R1453" s="53" t="s">
        <v>1821</v>
      </c>
      <c r="S1453" s="53" t="s">
        <v>1947</v>
      </c>
      <c r="T1453" s="53" t="s">
        <v>1948</v>
      </c>
      <c r="U1453" s="53" t="s">
        <v>1824</v>
      </c>
      <c r="V1453" s="53" t="s">
        <v>1825</v>
      </c>
      <c r="W1453" s="53" t="s">
        <v>1833</v>
      </c>
      <c r="X1453" s="53" t="s">
        <v>1835</v>
      </c>
      <c r="Y1453" s="53" t="s">
        <v>1827</v>
      </c>
      <c r="Z1453" s="53">
        <v>5.29</v>
      </c>
      <c r="AA1453" s="53">
        <v>5.29</v>
      </c>
      <c r="AB1453" s="53">
        <v>0</v>
      </c>
      <c r="AC1453" s="53">
        <v>5.29</v>
      </c>
      <c r="AD1453" s="53">
        <v>0</v>
      </c>
      <c r="AE1453" s="53">
        <v>0</v>
      </c>
      <c r="AF1453" s="53" t="s">
        <v>1949</v>
      </c>
      <c r="AG1453" s="53" t="s">
        <v>1813</v>
      </c>
      <c r="AH1453" s="53" t="s">
        <v>1813</v>
      </c>
      <c r="AI1453" s="53" t="s">
        <v>1849</v>
      </c>
      <c r="AJ1453" s="53" t="s">
        <v>1824</v>
      </c>
      <c r="AK1453" s="53" t="s">
        <v>496</v>
      </c>
      <c r="AL1453" s="53" t="s">
        <v>1830</v>
      </c>
      <c r="AM1453" s="53" t="s">
        <v>1831</v>
      </c>
      <c r="AN1453" s="53" t="s">
        <v>1769</v>
      </c>
      <c r="AO1453" s="53" t="s">
        <v>641</v>
      </c>
    </row>
    <row r="1454" spans="1:41" x14ac:dyDescent="0.25">
      <c r="A1454" s="53" t="s">
        <v>13</v>
      </c>
      <c r="B1454" s="53" t="s">
        <v>1944</v>
      </c>
      <c r="C1454" s="53" t="s">
        <v>1945</v>
      </c>
      <c r="D1454" s="53" t="s">
        <v>1931</v>
      </c>
      <c r="E1454" s="53" t="s">
        <v>1932</v>
      </c>
      <c r="F1454" s="53" t="s">
        <v>775</v>
      </c>
      <c r="G1454" s="53" t="s">
        <v>1813</v>
      </c>
      <c r="H1454" s="53" t="s">
        <v>775</v>
      </c>
      <c r="I1454" s="53" t="s">
        <v>1813</v>
      </c>
      <c r="J1454" s="53" t="s">
        <v>1891</v>
      </c>
      <c r="K1454" s="53" t="s">
        <v>1933</v>
      </c>
      <c r="L1454" s="53" t="s">
        <v>1946</v>
      </c>
      <c r="M1454" s="53" t="s">
        <v>1816</v>
      </c>
      <c r="N1454" s="53" t="s">
        <v>1817</v>
      </c>
      <c r="O1454" s="53" t="s">
        <v>1818</v>
      </c>
      <c r="P1454" s="53" t="s">
        <v>1819</v>
      </c>
      <c r="Q1454" s="53" t="s">
        <v>1820</v>
      </c>
      <c r="R1454" s="53" t="s">
        <v>1821</v>
      </c>
      <c r="S1454" s="53" t="s">
        <v>1947</v>
      </c>
      <c r="T1454" s="53" t="s">
        <v>1948</v>
      </c>
      <c r="U1454" s="53" t="s">
        <v>1824</v>
      </c>
      <c r="V1454" s="53" t="s">
        <v>1825</v>
      </c>
      <c r="W1454" s="53" t="s">
        <v>1837</v>
      </c>
      <c r="X1454" s="53" t="s">
        <v>1825</v>
      </c>
      <c r="Y1454" s="53" t="s">
        <v>1827</v>
      </c>
      <c r="Z1454" s="53">
        <v>62.03</v>
      </c>
      <c r="AA1454" s="53">
        <v>62.03</v>
      </c>
      <c r="AB1454" s="53">
        <v>0</v>
      </c>
      <c r="AC1454" s="53">
        <v>62.03</v>
      </c>
      <c r="AD1454" s="53">
        <v>0</v>
      </c>
      <c r="AE1454" s="53">
        <v>0</v>
      </c>
      <c r="AF1454" s="53" t="s">
        <v>1949</v>
      </c>
      <c r="AG1454" s="53" t="s">
        <v>1813</v>
      </c>
      <c r="AH1454" s="53" t="s">
        <v>1813</v>
      </c>
      <c r="AI1454" s="53" t="s">
        <v>1849</v>
      </c>
      <c r="AJ1454" s="53" t="s">
        <v>1824</v>
      </c>
      <c r="AK1454" s="53" t="s">
        <v>496</v>
      </c>
      <c r="AL1454" s="53" t="s">
        <v>1830</v>
      </c>
      <c r="AM1454" s="53" t="s">
        <v>1831</v>
      </c>
      <c r="AN1454" s="53" t="s">
        <v>1769</v>
      </c>
      <c r="AO1454" s="53" t="s">
        <v>641</v>
      </c>
    </row>
    <row r="1455" spans="1:41" x14ac:dyDescent="0.25">
      <c r="A1455" s="53" t="s">
        <v>13</v>
      </c>
      <c r="B1455" s="53" t="s">
        <v>1944</v>
      </c>
      <c r="C1455" s="53" t="s">
        <v>1945</v>
      </c>
      <c r="D1455" s="53" t="s">
        <v>1931</v>
      </c>
      <c r="E1455" s="53" t="s">
        <v>1932</v>
      </c>
      <c r="F1455" s="53" t="s">
        <v>775</v>
      </c>
      <c r="G1455" s="53" t="s">
        <v>1813</v>
      </c>
      <c r="H1455" s="53" t="s">
        <v>775</v>
      </c>
      <c r="I1455" s="53" t="s">
        <v>1813</v>
      </c>
      <c r="J1455" s="53" t="s">
        <v>1891</v>
      </c>
      <c r="K1455" s="53" t="s">
        <v>1933</v>
      </c>
      <c r="L1455" s="53" t="s">
        <v>1946</v>
      </c>
      <c r="M1455" s="53" t="s">
        <v>1816</v>
      </c>
      <c r="N1455" s="53" t="s">
        <v>1817</v>
      </c>
      <c r="O1455" s="53" t="s">
        <v>1818</v>
      </c>
      <c r="P1455" s="53" t="s">
        <v>1819</v>
      </c>
      <c r="Q1455" s="53" t="s">
        <v>1820</v>
      </c>
      <c r="R1455" s="53" t="s">
        <v>1821</v>
      </c>
      <c r="S1455" s="53" t="s">
        <v>1947</v>
      </c>
      <c r="T1455" s="53" t="s">
        <v>1948</v>
      </c>
      <c r="U1455" s="53" t="s">
        <v>1824</v>
      </c>
      <c r="V1455" s="53" t="s">
        <v>1825</v>
      </c>
      <c r="W1455" s="53" t="s">
        <v>1838</v>
      </c>
      <c r="X1455" s="53" t="s">
        <v>1825</v>
      </c>
      <c r="Y1455" s="53" t="s">
        <v>1827</v>
      </c>
      <c r="Z1455" s="53">
        <v>17.98</v>
      </c>
      <c r="AA1455" s="53">
        <v>17.98</v>
      </c>
      <c r="AB1455" s="53">
        <v>0</v>
      </c>
      <c r="AC1455" s="53">
        <v>17.98</v>
      </c>
      <c r="AD1455" s="53">
        <v>0</v>
      </c>
      <c r="AE1455" s="53">
        <v>0</v>
      </c>
      <c r="AF1455" s="53" t="s">
        <v>1949</v>
      </c>
      <c r="AG1455" s="53" t="s">
        <v>1813</v>
      </c>
      <c r="AH1455" s="53" t="s">
        <v>1813</v>
      </c>
      <c r="AI1455" s="53" t="s">
        <v>1849</v>
      </c>
      <c r="AJ1455" s="53" t="s">
        <v>1824</v>
      </c>
      <c r="AK1455" s="53" t="s">
        <v>496</v>
      </c>
      <c r="AL1455" s="53" t="s">
        <v>1830</v>
      </c>
      <c r="AM1455" s="53" t="s">
        <v>1831</v>
      </c>
      <c r="AN1455" s="53" t="s">
        <v>1769</v>
      </c>
      <c r="AO1455" s="53" t="s">
        <v>641</v>
      </c>
    </row>
    <row r="1456" spans="1:41" x14ac:dyDescent="0.25">
      <c r="A1456" s="53" t="s">
        <v>12</v>
      </c>
      <c r="B1456" s="53" t="s">
        <v>1960</v>
      </c>
      <c r="C1456" s="53" t="s">
        <v>1961</v>
      </c>
      <c r="D1456" s="53" t="s">
        <v>1852</v>
      </c>
      <c r="E1456" s="53" t="s">
        <v>510</v>
      </c>
      <c r="F1456" s="53" t="s">
        <v>775</v>
      </c>
      <c r="G1456" s="53" t="s">
        <v>1813</v>
      </c>
      <c r="H1456" s="53" t="s">
        <v>775</v>
      </c>
      <c r="I1456" s="53" t="s">
        <v>1813</v>
      </c>
      <c r="J1456" s="53" t="s">
        <v>1814</v>
      </c>
      <c r="K1456" s="53" t="s">
        <v>780</v>
      </c>
      <c r="L1456" s="53" t="s">
        <v>1962</v>
      </c>
      <c r="M1456" s="53" t="s">
        <v>1816</v>
      </c>
      <c r="N1456" s="53" t="s">
        <v>1817</v>
      </c>
      <c r="O1456" s="53" t="s">
        <v>1818</v>
      </c>
      <c r="P1456" s="53" t="s">
        <v>1819</v>
      </c>
      <c r="Q1456" s="53" t="s">
        <v>1820</v>
      </c>
      <c r="R1456" s="53" t="s">
        <v>1821</v>
      </c>
      <c r="S1456" s="53" t="s">
        <v>1963</v>
      </c>
      <c r="T1456" s="53" t="s">
        <v>1964</v>
      </c>
      <c r="U1456" s="53" t="s">
        <v>1824</v>
      </c>
      <c r="V1456" s="53" t="s">
        <v>1825</v>
      </c>
      <c r="W1456" s="53" t="s">
        <v>1856</v>
      </c>
      <c r="X1456" s="53" t="s">
        <v>1857</v>
      </c>
      <c r="Y1456" s="53" t="s">
        <v>1827</v>
      </c>
      <c r="Z1456" s="53">
        <v>1229.6400000000001</v>
      </c>
      <c r="AA1456" s="53">
        <v>1229.6400000000001</v>
      </c>
      <c r="AB1456" s="53">
        <v>0</v>
      </c>
      <c r="AC1456" s="53">
        <v>1229.6400000000001</v>
      </c>
      <c r="AD1456" s="53">
        <v>0</v>
      </c>
      <c r="AE1456" s="53">
        <v>0</v>
      </c>
      <c r="AF1456" s="53" t="s">
        <v>1828</v>
      </c>
      <c r="AG1456" s="53" t="s">
        <v>1814</v>
      </c>
      <c r="AH1456" s="53" t="s">
        <v>780</v>
      </c>
      <c r="AI1456" s="53" t="s">
        <v>1829</v>
      </c>
      <c r="AJ1456" s="53" t="s">
        <v>1824</v>
      </c>
      <c r="AK1456" s="53" t="s">
        <v>496</v>
      </c>
      <c r="AL1456" s="53" t="s">
        <v>1830</v>
      </c>
      <c r="AM1456" s="53" t="s">
        <v>1831</v>
      </c>
      <c r="AN1456" s="53" t="s">
        <v>1770</v>
      </c>
      <c r="AO1456" s="53" t="s">
        <v>641</v>
      </c>
    </row>
    <row r="1457" spans="1:41" x14ac:dyDescent="0.25">
      <c r="A1457" s="53" t="s">
        <v>12</v>
      </c>
      <c r="B1457" s="53" t="s">
        <v>1809</v>
      </c>
      <c r="C1457" s="53" t="s">
        <v>1810</v>
      </c>
      <c r="D1457" s="53" t="s">
        <v>1811</v>
      </c>
      <c r="E1457" s="53" t="s">
        <v>1812</v>
      </c>
      <c r="F1457" s="53" t="s">
        <v>775</v>
      </c>
      <c r="G1457" s="53" t="s">
        <v>1813</v>
      </c>
      <c r="H1457" s="53" t="s">
        <v>775</v>
      </c>
      <c r="I1457" s="53" t="s">
        <v>1813</v>
      </c>
      <c r="J1457" s="53" t="s">
        <v>1814</v>
      </c>
      <c r="K1457" s="53" t="s">
        <v>780</v>
      </c>
      <c r="L1457" s="53" t="s">
        <v>1815</v>
      </c>
      <c r="M1457" s="53" t="s">
        <v>1816</v>
      </c>
      <c r="N1457" s="53" t="s">
        <v>1817</v>
      </c>
      <c r="O1457" s="53" t="s">
        <v>1818</v>
      </c>
      <c r="P1457" s="53" t="s">
        <v>1819</v>
      </c>
      <c r="Q1457" s="53" t="s">
        <v>1820</v>
      </c>
      <c r="R1457" s="53" t="s">
        <v>1821</v>
      </c>
      <c r="S1457" s="53" t="s">
        <v>1822</v>
      </c>
      <c r="T1457" s="53" t="s">
        <v>1823</v>
      </c>
      <c r="U1457" s="53" t="s">
        <v>1824</v>
      </c>
      <c r="V1457" s="53" t="s">
        <v>1825</v>
      </c>
      <c r="W1457" s="53" t="s">
        <v>1826</v>
      </c>
      <c r="X1457" s="53" t="s">
        <v>1825</v>
      </c>
      <c r="Y1457" s="53" t="s">
        <v>1827</v>
      </c>
      <c r="Z1457" s="53">
        <v>657.03</v>
      </c>
      <c r="AA1457" s="53">
        <v>657.03</v>
      </c>
      <c r="AB1457" s="53">
        <v>0</v>
      </c>
      <c r="AC1457" s="53">
        <v>657.03</v>
      </c>
      <c r="AD1457" s="53">
        <v>0</v>
      </c>
      <c r="AE1457" s="53">
        <v>0</v>
      </c>
      <c r="AF1457" s="53" t="s">
        <v>1828</v>
      </c>
      <c r="AG1457" s="53" t="s">
        <v>1814</v>
      </c>
      <c r="AH1457" s="53" t="s">
        <v>780</v>
      </c>
      <c r="AI1457" s="53" t="s">
        <v>1829</v>
      </c>
      <c r="AJ1457" s="53" t="s">
        <v>1824</v>
      </c>
      <c r="AK1457" s="53" t="s">
        <v>496</v>
      </c>
      <c r="AL1457" s="53" t="s">
        <v>1830</v>
      </c>
      <c r="AM1457" s="53" t="s">
        <v>1831</v>
      </c>
      <c r="AN1457" s="53" t="s">
        <v>1770</v>
      </c>
      <c r="AO1457" s="53" t="s">
        <v>641</v>
      </c>
    </row>
    <row r="1458" spans="1:41" x14ac:dyDescent="0.25">
      <c r="A1458" s="53" t="s">
        <v>12</v>
      </c>
      <c r="B1458" s="53" t="s">
        <v>1809</v>
      </c>
      <c r="C1458" s="53" t="s">
        <v>1810</v>
      </c>
      <c r="D1458" s="53" t="s">
        <v>1811</v>
      </c>
      <c r="E1458" s="53" t="s">
        <v>1812</v>
      </c>
      <c r="F1458" s="53" t="s">
        <v>775</v>
      </c>
      <c r="G1458" s="53" t="s">
        <v>1813</v>
      </c>
      <c r="H1458" s="53" t="s">
        <v>775</v>
      </c>
      <c r="I1458" s="53" t="s">
        <v>1813</v>
      </c>
      <c r="J1458" s="53" t="s">
        <v>1814</v>
      </c>
      <c r="K1458" s="53" t="s">
        <v>780</v>
      </c>
      <c r="L1458" s="53" t="s">
        <v>1815</v>
      </c>
      <c r="M1458" s="53" t="s">
        <v>1816</v>
      </c>
      <c r="N1458" s="53" t="s">
        <v>1817</v>
      </c>
      <c r="O1458" s="53" t="s">
        <v>1818</v>
      </c>
      <c r="P1458" s="53" t="s">
        <v>1819</v>
      </c>
      <c r="Q1458" s="53" t="s">
        <v>1820</v>
      </c>
      <c r="R1458" s="53" t="s">
        <v>1821</v>
      </c>
      <c r="S1458" s="53" t="s">
        <v>1822</v>
      </c>
      <c r="T1458" s="53" t="s">
        <v>1823</v>
      </c>
      <c r="U1458" s="53" t="s">
        <v>1824</v>
      </c>
      <c r="V1458" s="53" t="s">
        <v>1825</v>
      </c>
      <c r="W1458" s="53" t="s">
        <v>1832</v>
      </c>
      <c r="X1458" s="53" t="s">
        <v>1825</v>
      </c>
      <c r="Y1458" s="53" t="s">
        <v>1827</v>
      </c>
      <c r="Z1458" s="53">
        <v>4108.2700000000004</v>
      </c>
      <c r="AA1458" s="53">
        <v>4108.2700000000004</v>
      </c>
      <c r="AB1458" s="53">
        <v>0</v>
      </c>
      <c r="AC1458" s="53">
        <v>4108.2700000000004</v>
      </c>
      <c r="AD1458" s="53">
        <v>0</v>
      </c>
      <c r="AE1458" s="53">
        <v>0</v>
      </c>
      <c r="AF1458" s="53" t="s">
        <v>1828</v>
      </c>
      <c r="AG1458" s="53" t="s">
        <v>1814</v>
      </c>
      <c r="AH1458" s="53" t="s">
        <v>780</v>
      </c>
      <c r="AI1458" s="53" t="s">
        <v>1829</v>
      </c>
      <c r="AJ1458" s="53" t="s">
        <v>1824</v>
      </c>
      <c r="AK1458" s="53" t="s">
        <v>496</v>
      </c>
      <c r="AL1458" s="53" t="s">
        <v>1830</v>
      </c>
      <c r="AM1458" s="53" t="s">
        <v>1831</v>
      </c>
      <c r="AN1458" s="53" t="s">
        <v>1770</v>
      </c>
      <c r="AO1458" s="53" t="s">
        <v>641</v>
      </c>
    </row>
    <row r="1459" spans="1:41" x14ac:dyDescent="0.25">
      <c r="A1459" s="53" t="s">
        <v>12</v>
      </c>
      <c r="B1459" s="53" t="s">
        <v>1809</v>
      </c>
      <c r="C1459" s="53" t="s">
        <v>1810</v>
      </c>
      <c r="D1459" s="53" t="s">
        <v>1811</v>
      </c>
      <c r="E1459" s="53" t="s">
        <v>1812</v>
      </c>
      <c r="F1459" s="53" t="s">
        <v>775</v>
      </c>
      <c r="G1459" s="53" t="s">
        <v>1813</v>
      </c>
      <c r="H1459" s="53" t="s">
        <v>775</v>
      </c>
      <c r="I1459" s="53" t="s">
        <v>1813</v>
      </c>
      <c r="J1459" s="53" t="s">
        <v>1814</v>
      </c>
      <c r="K1459" s="53" t="s">
        <v>780</v>
      </c>
      <c r="L1459" s="53" t="s">
        <v>1815</v>
      </c>
      <c r="M1459" s="53" t="s">
        <v>1816</v>
      </c>
      <c r="N1459" s="53" t="s">
        <v>1817</v>
      </c>
      <c r="O1459" s="53" t="s">
        <v>1818</v>
      </c>
      <c r="P1459" s="53" t="s">
        <v>1819</v>
      </c>
      <c r="Q1459" s="53" t="s">
        <v>1820</v>
      </c>
      <c r="R1459" s="53" t="s">
        <v>1821</v>
      </c>
      <c r="S1459" s="53" t="s">
        <v>1822</v>
      </c>
      <c r="T1459" s="53" t="s">
        <v>1823</v>
      </c>
      <c r="U1459" s="53" t="s">
        <v>1824</v>
      </c>
      <c r="V1459" s="53" t="s">
        <v>1825</v>
      </c>
      <c r="W1459" s="53" t="s">
        <v>1833</v>
      </c>
      <c r="X1459" s="53" t="s">
        <v>1834</v>
      </c>
      <c r="Y1459" s="53" t="s">
        <v>1827</v>
      </c>
      <c r="Z1459" s="53">
        <v>506.93</v>
      </c>
      <c r="AA1459" s="53">
        <v>506.93</v>
      </c>
      <c r="AB1459" s="53">
        <v>0</v>
      </c>
      <c r="AC1459" s="53">
        <v>506.93</v>
      </c>
      <c r="AD1459" s="53">
        <v>0</v>
      </c>
      <c r="AE1459" s="53">
        <v>0</v>
      </c>
      <c r="AF1459" s="53" t="s">
        <v>1828</v>
      </c>
      <c r="AG1459" s="53" t="s">
        <v>1814</v>
      </c>
      <c r="AH1459" s="53" t="s">
        <v>780</v>
      </c>
      <c r="AI1459" s="53" t="s">
        <v>1829</v>
      </c>
      <c r="AJ1459" s="53" t="s">
        <v>1824</v>
      </c>
      <c r="AK1459" s="53" t="s">
        <v>496</v>
      </c>
      <c r="AL1459" s="53" t="s">
        <v>1830</v>
      </c>
      <c r="AM1459" s="53" t="s">
        <v>1831</v>
      </c>
      <c r="AN1459" s="53" t="s">
        <v>1770</v>
      </c>
      <c r="AO1459" s="53" t="s">
        <v>641</v>
      </c>
    </row>
    <row r="1460" spans="1:41" x14ac:dyDescent="0.25">
      <c r="A1460" s="53" t="s">
        <v>12</v>
      </c>
      <c r="B1460" s="53" t="s">
        <v>1809</v>
      </c>
      <c r="C1460" s="53" t="s">
        <v>1810</v>
      </c>
      <c r="D1460" s="53" t="s">
        <v>1811</v>
      </c>
      <c r="E1460" s="53" t="s">
        <v>1812</v>
      </c>
      <c r="F1460" s="53" t="s">
        <v>775</v>
      </c>
      <c r="G1460" s="53" t="s">
        <v>1813</v>
      </c>
      <c r="H1460" s="53" t="s">
        <v>775</v>
      </c>
      <c r="I1460" s="53" t="s">
        <v>1813</v>
      </c>
      <c r="J1460" s="53" t="s">
        <v>1814</v>
      </c>
      <c r="K1460" s="53" t="s">
        <v>780</v>
      </c>
      <c r="L1460" s="53" t="s">
        <v>1815</v>
      </c>
      <c r="M1460" s="53" t="s">
        <v>1816</v>
      </c>
      <c r="N1460" s="53" t="s">
        <v>1817</v>
      </c>
      <c r="O1460" s="53" t="s">
        <v>1818</v>
      </c>
      <c r="P1460" s="53" t="s">
        <v>1819</v>
      </c>
      <c r="Q1460" s="53" t="s">
        <v>1820</v>
      </c>
      <c r="R1460" s="53" t="s">
        <v>1821</v>
      </c>
      <c r="S1460" s="53" t="s">
        <v>1822</v>
      </c>
      <c r="T1460" s="53" t="s">
        <v>1823</v>
      </c>
      <c r="U1460" s="53" t="s">
        <v>1824</v>
      </c>
      <c r="V1460" s="53" t="s">
        <v>1825</v>
      </c>
      <c r="W1460" s="53" t="s">
        <v>1833</v>
      </c>
      <c r="X1460" s="53" t="s">
        <v>1835</v>
      </c>
      <c r="Y1460" s="53" t="s">
        <v>1827</v>
      </c>
      <c r="Z1460" s="53">
        <v>6.37</v>
      </c>
      <c r="AA1460" s="53">
        <v>6.37</v>
      </c>
      <c r="AB1460" s="53">
        <v>0</v>
      </c>
      <c r="AC1460" s="53">
        <v>6.37</v>
      </c>
      <c r="AD1460" s="53">
        <v>0</v>
      </c>
      <c r="AE1460" s="53">
        <v>0</v>
      </c>
      <c r="AF1460" s="53" t="s">
        <v>1828</v>
      </c>
      <c r="AG1460" s="53" t="s">
        <v>1814</v>
      </c>
      <c r="AH1460" s="53" t="s">
        <v>780</v>
      </c>
      <c r="AI1460" s="53" t="s">
        <v>1829</v>
      </c>
      <c r="AJ1460" s="53" t="s">
        <v>1824</v>
      </c>
      <c r="AK1460" s="53" t="s">
        <v>496</v>
      </c>
      <c r="AL1460" s="53" t="s">
        <v>1830</v>
      </c>
      <c r="AM1460" s="53" t="s">
        <v>1831</v>
      </c>
      <c r="AN1460" s="53" t="s">
        <v>1770</v>
      </c>
      <c r="AO1460" s="53" t="s">
        <v>641</v>
      </c>
    </row>
    <row r="1461" spans="1:41" x14ac:dyDescent="0.25">
      <c r="A1461" s="53" t="s">
        <v>12</v>
      </c>
      <c r="B1461" s="53" t="s">
        <v>1809</v>
      </c>
      <c r="C1461" s="53" t="s">
        <v>1810</v>
      </c>
      <c r="D1461" s="53" t="s">
        <v>1811</v>
      </c>
      <c r="E1461" s="53" t="s">
        <v>1812</v>
      </c>
      <c r="F1461" s="53" t="s">
        <v>775</v>
      </c>
      <c r="G1461" s="53" t="s">
        <v>1813</v>
      </c>
      <c r="H1461" s="53" t="s">
        <v>775</v>
      </c>
      <c r="I1461" s="53" t="s">
        <v>1813</v>
      </c>
      <c r="J1461" s="53" t="s">
        <v>1814</v>
      </c>
      <c r="K1461" s="53" t="s">
        <v>780</v>
      </c>
      <c r="L1461" s="53" t="s">
        <v>1815</v>
      </c>
      <c r="M1461" s="53" t="s">
        <v>1816</v>
      </c>
      <c r="N1461" s="53" t="s">
        <v>1817</v>
      </c>
      <c r="O1461" s="53" t="s">
        <v>1818</v>
      </c>
      <c r="P1461" s="53" t="s">
        <v>1819</v>
      </c>
      <c r="Q1461" s="53" t="s">
        <v>1820</v>
      </c>
      <c r="R1461" s="53" t="s">
        <v>1821</v>
      </c>
      <c r="S1461" s="53" t="s">
        <v>1822</v>
      </c>
      <c r="T1461" s="53" t="s">
        <v>1823</v>
      </c>
      <c r="U1461" s="53" t="s">
        <v>1824</v>
      </c>
      <c r="V1461" s="53" t="s">
        <v>1825</v>
      </c>
      <c r="W1461" s="53" t="s">
        <v>1836</v>
      </c>
      <c r="X1461" s="53" t="s">
        <v>1825</v>
      </c>
      <c r="Y1461" s="53" t="s">
        <v>1827</v>
      </c>
      <c r="Z1461" s="53">
        <v>9.6999999999999993</v>
      </c>
      <c r="AA1461" s="53">
        <v>9.6999999999999993</v>
      </c>
      <c r="AB1461" s="53">
        <v>0</v>
      </c>
      <c r="AC1461" s="53">
        <v>9.6999999999999993</v>
      </c>
      <c r="AD1461" s="53">
        <v>0</v>
      </c>
      <c r="AE1461" s="53">
        <v>0</v>
      </c>
      <c r="AF1461" s="53" t="s">
        <v>1828</v>
      </c>
      <c r="AG1461" s="53" t="s">
        <v>1814</v>
      </c>
      <c r="AH1461" s="53" t="s">
        <v>780</v>
      </c>
      <c r="AI1461" s="53" t="s">
        <v>1829</v>
      </c>
      <c r="AJ1461" s="53" t="s">
        <v>1824</v>
      </c>
      <c r="AK1461" s="53" t="s">
        <v>496</v>
      </c>
      <c r="AL1461" s="53" t="s">
        <v>1830</v>
      </c>
      <c r="AM1461" s="53" t="s">
        <v>1831</v>
      </c>
      <c r="AN1461" s="53" t="s">
        <v>1770</v>
      </c>
      <c r="AO1461" s="53" t="s">
        <v>641</v>
      </c>
    </row>
    <row r="1462" spans="1:41" x14ac:dyDescent="0.25">
      <c r="A1462" s="53" t="s">
        <v>12</v>
      </c>
      <c r="B1462" s="53" t="s">
        <v>1809</v>
      </c>
      <c r="C1462" s="53" t="s">
        <v>1810</v>
      </c>
      <c r="D1462" s="53" t="s">
        <v>1811</v>
      </c>
      <c r="E1462" s="53" t="s">
        <v>1812</v>
      </c>
      <c r="F1462" s="53" t="s">
        <v>775</v>
      </c>
      <c r="G1462" s="53" t="s">
        <v>1813</v>
      </c>
      <c r="H1462" s="53" t="s">
        <v>775</v>
      </c>
      <c r="I1462" s="53" t="s">
        <v>1813</v>
      </c>
      <c r="J1462" s="53" t="s">
        <v>1814</v>
      </c>
      <c r="K1462" s="53" t="s">
        <v>780</v>
      </c>
      <c r="L1462" s="53" t="s">
        <v>1815</v>
      </c>
      <c r="M1462" s="53" t="s">
        <v>1816</v>
      </c>
      <c r="N1462" s="53" t="s">
        <v>1817</v>
      </c>
      <c r="O1462" s="53" t="s">
        <v>1818</v>
      </c>
      <c r="P1462" s="53" t="s">
        <v>1819</v>
      </c>
      <c r="Q1462" s="53" t="s">
        <v>1820</v>
      </c>
      <c r="R1462" s="53" t="s">
        <v>1821</v>
      </c>
      <c r="S1462" s="53" t="s">
        <v>1822</v>
      </c>
      <c r="T1462" s="53" t="s">
        <v>1823</v>
      </c>
      <c r="U1462" s="53" t="s">
        <v>1824</v>
      </c>
      <c r="V1462" s="53" t="s">
        <v>1825</v>
      </c>
      <c r="W1462" s="53" t="s">
        <v>1837</v>
      </c>
      <c r="X1462" s="53" t="s">
        <v>1825</v>
      </c>
      <c r="Y1462" s="53" t="s">
        <v>1827</v>
      </c>
      <c r="Z1462" s="53">
        <v>776.87</v>
      </c>
      <c r="AA1462" s="53">
        <v>776.87</v>
      </c>
      <c r="AB1462" s="53">
        <v>0</v>
      </c>
      <c r="AC1462" s="53">
        <v>776.87</v>
      </c>
      <c r="AD1462" s="53">
        <v>0</v>
      </c>
      <c r="AE1462" s="53">
        <v>0</v>
      </c>
      <c r="AF1462" s="53" t="s">
        <v>1828</v>
      </c>
      <c r="AG1462" s="53" t="s">
        <v>1814</v>
      </c>
      <c r="AH1462" s="53" t="s">
        <v>780</v>
      </c>
      <c r="AI1462" s="53" t="s">
        <v>1829</v>
      </c>
      <c r="AJ1462" s="53" t="s">
        <v>1824</v>
      </c>
      <c r="AK1462" s="53" t="s">
        <v>496</v>
      </c>
      <c r="AL1462" s="53" t="s">
        <v>1830</v>
      </c>
      <c r="AM1462" s="53" t="s">
        <v>1831</v>
      </c>
      <c r="AN1462" s="53" t="s">
        <v>1770</v>
      </c>
      <c r="AO1462" s="53" t="s">
        <v>641</v>
      </c>
    </row>
    <row r="1463" spans="1:41" x14ac:dyDescent="0.25">
      <c r="A1463" s="53" t="s">
        <v>12</v>
      </c>
      <c r="B1463" s="53" t="s">
        <v>1809</v>
      </c>
      <c r="C1463" s="53" t="s">
        <v>1810</v>
      </c>
      <c r="D1463" s="53" t="s">
        <v>1811</v>
      </c>
      <c r="E1463" s="53" t="s">
        <v>1812</v>
      </c>
      <c r="F1463" s="53" t="s">
        <v>775</v>
      </c>
      <c r="G1463" s="53" t="s">
        <v>1813</v>
      </c>
      <c r="H1463" s="53" t="s">
        <v>775</v>
      </c>
      <c r="I1463" s="53" t="s">
        <v>1813</v>
      </c>
      <c r="J1463" s="53" t="s">
        <v>1814</v>
      </c>
      <c r="K1463" s="53" t="s">
        <v>780</v>
      </c>
      <c r="L1463" s="53" t="s">
        <v>1815</v>
      </c>
      <c r="M1463" s="53" t="s">
        <v>1816</v>
      </c>
      <c r="N1463" s="53" t="s">
        <v>1817</v>
      </c>
      <c r="O1463" s="53" t="s">
        <v>1818</v>
      </c>
      <c r="P1463" s="53" t="s">
        <v>1819</v>
      </c>
      <c r="Q1463" s="53" t="s">
        <v>1820</v>
      </c>
      <c r="R1463" s="53" t="s">
        <v>1821</v>
      </c>
      <c r="S1463" s="53" t="s">
        <v>1822</v>
      </c>
      <c r="T1463" s="53" t="s">
        <v>1823</v>
      </c>
      <c r="U1463" s="53" t="s">
        <v>1824</v>
      </c>
      <c r="V1463" s="53" t="s">
        <v>1825</v>
      </c>
      <c r="W1463" s="53" t="s">
        <v>1838</v>
      </c>
      <c r="X1463" s="53" t="s">
        <v>1825</v>
      </c>
      <c r="Y1463" s="53" t="s">
        <v>1827</v>
      </c>
      <c r="Z1463" s="53">
        <v>386.87</v>
      </c>
      <c r="AA1463" s="53">
        <v>386.87</v>
      </c>
      <c r="AB1463" s="53">
        <v>0</v>
      </c>
      <c r="AC1463" s="53">
        <v>386.87</v>
      </c>
      <c r="AD1463" s="53">
        <v>0</v>
      </c>
      <c r="AE1463" s="53">
        <v>0</v>
      </c>
      <c r="AF1463" s="53" t="s">
        <v>1828</v>
      </c>
      <c r="AG1463" s="53" t="s">
        <v>1814</v>
      </c>
      <c r="AH1463" s="53" t="s">
        <v>780</v>
      </c>
      <c r="AI1463" s="53" t="s">
        <v>1829</v>
      </c>
      <c r="AJ1463" s="53" t="s">
        <v>1824</v>
      </c>
      <c r="AK1463" s="53" t="s">
        <v>496</v>
      </c>
      <c r="AL1463" s="53" t="s">
        <v>1830</v>
      </c>
      <c r="AM1463" s="53" t="s">
        <v>1831</v>
      </c>
      <c r="AN1463" s="53" t="s">
        <v>1770</v>
      </c>
      <c r="AO1463" s="53" t="s">
        <v>641</v>
      </c>
    </row>
    <row r="1464" spans="1:41" x14ac:dyDescent="0.25">
      <c r="A1464" s="53" t="s">
        <v>12</v>
      </c>
      <c r="B1464" s="53" t="s">
        <v>1839</v>
      </c>
      <c r="C1464" s="53" t="s">
        <v>1840</v>
      </c>
      <c r="D1464" s="53" t="s">
        <v>1841</v>
      </c>
      <c r="E1464" s="53" t="s">
        <v>1842</v>
      </c>
      <c r="F1464" s="53" t="s">
        <v>775</v>
      </c>
      <c r="G1464" s="53" t="s">
        <v>1813</v>
      </c>
      <c r="H1464" s="53" t="s">
        <v>775</v>
      </c>
      <c r="I1464" s="53" t="s">
        <v>1813</v>
      </c>
      <c r="J1464" s="53" t="s">
        <v>1843</v>
      </c>
      <c r="K1464" s="53" t="s">
        <v>1844</v>
      </c>
      <c r="L1464" s="53" t="s">
        <v>1845</v>
      </c>
      <c r="M1464" s="53" t="s">
        <v>1816</v>
      </c>
      <c r="N1464" s="53" t="s">
        <v>1817</v>
      </c>
      <c r="O1464" s="53" t="s">
        <v>1818</v>
      </c>
      <c r="P1464" s="53" t="s">
        <v>1819</v>
      </c>
      <c r="Q1464" s="53" t="s">
        <v>1820</v>
      </c>
      <c r="R1464" s="53" t="s">
        <v>1821</v>
      </c>
      <c r="S1464" s="53" t="s">
        <v>1846</v>
      </c>
      <c r="T1464" s="53" t="s">
        <v>1847</v>
      </c>
      <c r="U1464" s="53" t="s">
        <v>1824</v>
      </c>
      <c r="V1464" s="53" t="s">
        <v>1825</v>
      </c>
      <c r="W1464" s="53" t="s">
        <v>1833</v>
      </c>
      <c r="X1464" s="53" t="s">
        <v>1834</v>
      </c>
      <c r="Y1464" s="53" t="s">
        <v>1827</v>
      </c>
      <c r="Z1464" s="53">
        <v>1.9</v>
      </c>
      <c r="AA1464" s="53">
        <v>1.9</v>
      </c>
      <c r="AB1464" s="53">
        <v>0</v>
      </c>
      <c r="AC1464" s="53">
        <v>1.9</v>
      </c>
      <c r="AD1464" s="53">
        <v>0</v>
      </c>
      <c r="AE1464" s="53">
        <v>0</v>
      </c>
      <c r="AF1464" s="53" t="s">
        <v>1828</v>
      </c>
      <c r="AG1464" s="53" t="s">
        <v>1843</v>
      </c>
      <c r="AH1464" s="53" t="s">
        <v>1844</v>
      </c>
      <c r="AI1464" s="53" t="s">
        <v>1849</v>
      </c>
      <c r="AJ1464" s="53" t="s">
        <v>1824</v>
      </c>
      <c r="AK1464" s="53" t="s">
        <v>496</v>
      </c>
      <c r="AL1464" s="53" t="s">
        <v>1830</v>
      </c>
      <c r="AM1464" s="53" t="s">
        <v>1831</v>
      </c>
      <c r="AN1464" s="53" t="s">
        <v>1769</v>
      </c>
      <c r="AO1464" s="53" t="s">
        <v>641</v>
      </c>
    </row>
    <row r="1465" spans="1:41" x14ac:dyDescent="0.25">
      <c r="A1465" s="53" t="s">
        <v>12</v>
      </c>
      <c r="B1465" s="53" t="s">
        <v>1839</v>
      </c>
      <c r="C1465" s="53" t="s">
        <v>1840</v>
      </c>
      <c r="D1465" s="53" t="s">
        <v>1841</v>
      </c>
      <c r="E1465" s="53" t="s">
        <v>1842</v>
      </c>
      <c r="F1465" s="53" t="s">
        <v>775</v>
      </c>
      <c r="G1465" s="53" t="s">
        <v>1813</v>
      </c>
      <c r="H1465" s="53" t="s">
        <v>775</v>
      </c>
      <c r="I1465" s="53" t="s">
        <v>1813</v>
      </c>
      <c r="J1465" s="53" t="s">
        <v>1843</v>
      </c>
      <c r="K1465" s="53" t="s">
        <v>1844</v>
      </c>
      <c r="L1465" s="53" t="s">
        <v>1845</v>
      </c>
      <c r="M1465" s="53" t="s">
        <v>1816</v>
      </c>
      <c r="N1465" s="53" t="s">
        <v>1817</v>
      </c>
      <c r="O1465" s="53" t="s">
        <v>1818</v>
      </c>
      <c r="P1465" s="53" t="s">
        <v>1819</v>
      </c>
      <c r="Q1465" s="53" t="s">
        <v>1820</v>
      </c>
      <c r="R1465" s="53" t="s">
        <v>1821</v>
      </c>
      <c r="S1465" s="53" t="s">
        <v>1846</v>
      </c>
      <c r="T1465" s="53" t="s">
        <v>1847</v>
      </c>
      <c r="U1465" s="53" t="s">
        <v>1824</v>
      </c>
      <c r="V1465" s="53" t="s">
        <v>1825</v>
      </c>
      <c r="W1465" s="53" t="s">
        <v>1848</v>
      </c>
      <c r="X1465" s="53" t="s">
        <v>1825</v>
      </c>
      <c r="Y1465" s="53" t="s">
        <v>1827</v>
      </c>
      <c r="Z1465" s="53">
        <v>1142.46</v>
      </c>
      <c r="AA1465" s="53">
        <v>1142.46</v>
      </c>
      <c r="AB1465" s="53">
        <v>0</v>
      </c>
      <c r="AC1465" s="53">
        <v>1142.46</v>
      </c>
      <c r="AD1465" s="53">
        <v>0</v>
      </c>
      <c r="AE1465" s="53">
        <v>0</v>
      </c>
      <c r="AF1465" s="53" t="s">
        <v>1828</v>
      </c>
      <c r="AG1465" s="53" t="s">
        <v>1843</v>
      </c>
      <c r="AH1465" s="53" t="s">
        <v>1844</v>
      </c>
      <c r="AI1465" s="53" t="s">
        <v>1849</v>
      </c>
      <c r="AJ1465" s="53" t="s">
        <v>1824</v>
      </c>
      <c r="AK1465" s="53" t="s">
        <v>496</v>
      </c>
      <c r="AL1465" s="53" t="s">
        <v>1830</v>
      </c>
      <c r="AM1465" s="53" t="s">
        <v>1831</v>
      </c>
      <c r="AN1465" s="53" t="s">
        <v>1769</v>
      </c>
      <c r="AO1465" s="53" t="s">
        <v>641</v>
      </c>
    </row>
    <row r="1466" spans="1:41" x14ac:dyDescent="0.25">
      <c r="A1466" s="53" t="s">
        <v>12</v>
      </c>
      <c r="B1466" s="53" t="s">
        <v>1950</v>
      </c>
      <c r="C1466" s="53" t="s">
        <v>1951</v>
      </c>
      <c r="D1466" s="53" t="s">
        <v>1852</v>
      </c>
      <c r="E1466" s="53" t="s">
        <v>510</v>
      </c>
      <c r="F1466" s="53" t="s">
        <v>775</v>
      </c>
      <c r="G1466" s="53" t="s">
        <v>1813</v>
      </c>
      <c r="H1466" s="53" t="s">
        <v>775</v>
      </c>
      <c r="I1466" s="53" t="s">
        <v>1813</v>
      </c>
      <c r="J1466" s="53" t="s">
        <v>1814</v>
      </c>
      <c r="K1466" s="53" t="s">
        <v>780</v>
      </c>
      <c r="L1466" s="53" t="s">
        <v>1952</v>
      </c>
      <c r="M1466" s="53" t="s">
        <v>1816</v>
      </c>
      <c r="N1466" s="53" t="s">
        <v>1817</v>
      </c>
      <c r="O1466" s="53" t="s">
        <v>1818</v>
      </c>
      <c r="P1466" s="53" t="s">
        <v>1819</v>
      </c>
      <c r="Q1466" s="53" t="s">
        <v>1820</v>
      </c>
      <c r="R1466" s="53" t="s">
        <v>1821</v>
      </c>
      <c r="S1466" s="53" t="s">
        <v>1953</v>
      </c>
      <c r="T1466" s="53" t="s">
        <v>1954</v>
      </c>
      <c r="U1466" s="53" t="s">
        <v>1824</v>
      </c>
      <c r="V1466" s="53" t="s">
        <v>1825</v>
      </c>
      <c r="W1466" s="53" t="s">
        <v>1856</v>
      </c>
      <c r="X1466" s="53" t="s">
        <v>1857</v>
      </c>
      <c r="Y1466" s="53" t="s">
        <v>1827</v>
      </c>
      <c r="Z1466" s="53">
        <v>2884.02</v>
      </c>
      <c r="AA1466" s="53">
        <v>2884.02</v>
      </c>
      <c r="AB1466" s="53">
        <v>0</v>
      </c>
      <c r="AC1466" s="53">
        <v>2884.02</v>
      </c>
      <c r="AD1466" s="53">
        <v>0</v>
      </c>
      <c r="AE1466" s="53">
        <v>0</v>
      </c>
      <c r="AF1466" s="53" t="s">
        <v>1828</v>
      </c>
      <c r="AG1466" s="53" t="s">
        <v>1814</v>
      </c>
      <c r="AH1466" s="53" t="s">
        <v>780</v>
      </c>
      <c r="AI1466" s="53" t="s">
        <v>1829</v>
      </c>
      <c r="AJ1466" s="53" t="s">
        <v>1824</v>
      </c>
      <c r="AK1466" s="53" t="s">
        <v>496</v>
      </c>
      <c r="AL1466" s="53" t="s">
        <v>1830</v>
      </c>
      <c r="AM1466" s="53" t="s">
        <v>1831</v>
      </c>
      <c r="AN1466" s="53" t="s">
        <v>1770</v>
      </c>
      <c r="AO1466" s="53" t="s">
        <v>641</v>
      </c>
    </row>
    <row r="1467" spans="1:41" x14ac:dyDescent="0.25">
      <c r="A1467" s="53" t="s">
        <v>12</v>
      </c>
      <c r="B1467" s="53" t="s">
        <v>1955</v>
      </c>
      <c r="C1467" s="53" t="s">
        <v>1956</v>
      </c>
      <c r="D1467" s="53" t="s">
        <v>1852</v>
      </c>
      <c r="E1467" s="53" t="s">
        <v>510</v>
      </c>
      <c r="F1467" s="53" t="s">
        <v>775</v>
      </c>
      <c r="G1467" s="53" t="s">
        <v>1813</v>
      </c>
      <c r="H1467" s="53" t="s">
        <v>775</v>
      </c>
      <c r="I1467" s="53" t="s">
        <v>1813</v>
      </c>
      <c r="J1467" s="53" t="s">
        <v>1814</v>
      </c>
      <c r="K1467" s="53" t="s">
        <v>780</v>
      </c>
      <c r="L1467" s="53" t="s">
        <v>1957</v>
      </c>
      <c r="M1467" s="53" t="s">
        <v>1816</v>
      </c>
      <c r="N1467" s="53" t="s">
        <v>1817</v>
      </c>
      <c r="O1467" s="53" t="s">
        <v>1818</v>
      </c>
      <c r="P1467" s="53" t="s">
        <v>1819</v>
      </c>
      <c r="Q1467" s="53" t="s">
        <v>1820</v>
      </c>
      <c r="R1467" s="53" t="s">
        <v>1821</v>
      </c>
      <c r="S1467" s="53" t="s">
        <v>1958</v>
      </c>
      <c r="T1467" s="53" t="s">
        <v>1959</v>
      </c>
      <c r="U1467" s="53" t="s">
        <v>1824</v>
      </c>
      <c r="V1467" s="53" t="s">
        <v>1825</v>
      </c>
      <c r="W1467" s="53" t="s">
        <v>1856</v>
      </c>
      <c r="X1467" s="53" t="s">
        <v>1857</v>
      </c>
      <c r="Y1467" s="53" t="s">
        <v>1827</v>
      </c>
      <c r="Z1467" s="53">
        <v>3569.86</v>
      </c>
      <c r="AA1467" s="53">
        <v>3569.86</v>
      </c>
      <c r="AB1467" s="53">
        <v>0</v>
      </c>
      <c r="AC1467" s="53">
        <v>3569.86</v>
      </c>
      <c r="AD1467" s="53">
        <v>0</v>
      </c>
      <c r="AE1467" s="53">
        <v>0</v>
      </c>
      <c r="AF1467" s="53" t="s">
        <v>1828</v>
      </c>
      <c r="AG1467" s="53" t="s">
        <v>1814</v>
      </c>
      <c r="AH1467" s="53" t="s">
        <v>780</v>
      </c>
      <c r="AI1467" s="53" t="s">
        <v>1829</v>
      </c>
      <c r="AJ1467" s="53" t="s">
        <v>1824</v>
      </c>
      <c r="AK1467" s="53" t="s">
        <v>496</v>
      </c>
      <c r="AL1467" s="53" t="s">
        <v>1830</v>
      </c>
      <c r="AM1467" s="53" t="s">
        <v>1831</v>
      </c>
      <c r="AN1467" s="53" t="s">
        <v>1770</v>
      </c>
      <c r="AO1467" s="53" t="s">
        <v>641</v>
      </c>
    </row>
    <row r="1468" spans="1:41" x14ac:dyDescent="0.25">
      <c r="A1468" s="53" t="s">
        <v>12</v>
      </c>
      <c r="B1468" s="53" t="s">
        <v>1850</v>
      </c>
      <c r="C1468" s="53" t="s">
        <v>1851</v>
      </c>
      <c r="D1468" s="53" t="s">
        <v>1852</v>
      </c>
      <c r="E1468" s="53" t="s">
        <v>510</v>
      </c>
      <c r="F1468" s="53" t="s">
        <v>775</v>
      </c>
      <c r="G1468" s="53" t="s">
        <v>1813</v>
      </c>
      <c r="H1468" s="53" t="s">
        <v>775</v>
      </c>
      <c r="I1468" s="53" t="s">
        <v>1813</v>
      </c>
      <c r="J1468" s="53" t="s">
        <v>1814</v>
      </c>
      <c r="K1468" s="53" t="s">
        <v>780</v>
      </c>
      <c r="L1468" s="53" t="s">
        <v>1853</v>
      </c>
      <c r="M1468" s="53" t="s">
        <v>1816</v>
      </c>
      <c r="N1468" s="53" t="s">
        <v>1817</v>
      </c>
      <c r="O1468" s="53" t="s">
        <v>1818</v>
      </c>
      <c r="P1468" s="53" t="s">
        <v>1819</v>
      </c>
      <c r="Q1468" s="53" t="s">
        <v>1820</v>
      </c>
      <c r="R1468" s="53" t="s">
        <v>1821</v>
      </c>
      <c r="S1468" s="53" t="s">
        <v>1854</v>
      </c>
      <c r="T1468" s="53" t="s">
        <v>1855</v>
      </c>
      <c r="U1468" s="53" t="s">
        <v>1824</v>
      </c>
      <c r="V1468" s="53" t="s">
        <v>1825</v>
      </c>
      <c r="W1468" s="53" t="s">
        <v>1856</v>
      </c>
      <c r="X1468" s="53" t="s">
        <v>1857</v>
      </c>
      <c r="Y1468" s="53" t="s">
        <v>1827</v>
      </c>
      <c r="Z1468" s="53">
        <v>2000</v>
      </c>
      <c r="AA1468" s="53">
        <v>1972.36</v>
      </c>
      <c r="AB1468" s="53">
        <v>27.64</v>
      </c>
      <c r="AC1468" s="53">
        <v>1972.36</v>
      </c>
      <c r="AD1468" s="53">
        <v>0</v>
      </c>
      <c r="AE1468" s="53">
        <v>0</v>
      </c>
      <c r="AF1468" s="53" t="s">
        <v>1828</v>
      </c>
      <c r="AG1468" s="53" t="s">
        <v>1814</v>
      </c>
      <c r="AH1468" s="53" t="s">
        <v>780</v>
      </c>
      <c r="AI1468" s="53" t="s">
        <v>1829</v>
      </c>
      <c r="AJ1468" s="53" t="s">
        <v>1824</v>
      </c>
      <c r="AK1468" s="53" t="s">
        <v>496</v>
      </c>
      <c r="AL1468" s="53" t="s">
        <v>1830</v>
      </c>
      <c r="AM1468" s="53" t="s">
        <v>1831</v>
      </c>
      <c r="AN1468" s="53" t="s">
        <v>1770</v>
      </c>
      <c r="AO1468" s="53" t="s">
        <v>641</v>
      </c>
    </row>
    <row r="1469" spans="1:41" x14ac:dyDescent="0.25">
      <c r="A1469" s="53" t="s">
        <v>12</v>
      </c>
      <c r="B1469" s="53" t="s">
        <v>1858</v>
      </c>
      <c r="C1469" s="53" t="s">
        <v>1859</v>
      </c>
      <c r="D1469" s="53" t="s">
        <v>1852</v>
      </c>
      <c r="E1469" s="53" t="s">
        <v>510</v>
      </c>
      <c r="F1469" s="53" t="s">
        <v>775</v>
      </c>
      <c r="G1469" s="53" t="s">
        <v>1813</v>
      </c>
      <c r="H1469" s="53" t="s">
        <v>775</v>
      </c>
      <c r="I1469" s="53" t="s">
        <v>1813</v>
      </c>
      <c r="J1469" s="53" t="s">
        <v>1814</v>
      </c>
      <c r="K1469" s="53" t="s">
        <v>780</v>
      </c>
      <c r="L1469" s="53" t="s">
        <v>1860</v>
      </c>
      <c r="M1469" s="53" t="s">
        <v>1816</v>
      </c>
      <c r="N1469" s="53" t="s">
        <v>1817</v>
      </c>
      <c r="O1469" s="53" t="s">
        <v>1818</v>
      </c>
      <c r="P1469" s="53" t="s">
        <v>1819</v>
      </c>
      <c r="Q1469" s="53" t="s">
        <v>1820</v>
      </c>
      <c r="R1469" s="53" t="s">
        <v>1821</v>
      </c>
      <c r="S1469" s="53" t="s">
        <v>1861</v>
      </c>
      <c r="T1469" s="53" t="s">
        <v>1862</v>
      </c>
      <c r="U1469" s="53" t="s">
        <v>1824</v>
      </c>
      <c r="V1469" s="53" t="s">
        <v>1825</v>
      </c>
      <c r="W1469" s="53" t="s">
        <v>1856</v>
      </c>
      <c r="X1469" s="53" t="s">
        <v>1857</v>
      </c>
      <c r="Y1469" s="53" t="s">
        <v>1827</v>
      </c>
      <c r="Z1469" s="53">
        <v>2064.5500000000002</v>
      </c>
      <c r="AA1469" s="53">
        <v>2064.5500000000002</v>
      </c>
      <c r="AB1469" s="53">
        <v>0</v>
      </c>
      <c r="AC1469" s="53">
        <v>2064.5500000000002</v>
      </c>
      <c r="AD1469" s="53">
        <v>0</v>
      </c>
      <c r="AE1469" s="53">
        <v>0</v>
      </c>
      <c r="AF1469" s="53" t="s">
        <v>1828</v>
      </c>
      <c r="AG1469" s="53" t="s">
        <v>1814</v>
      </c>
      <c r="AH1469" s="53" t="s">
        <v>780</v>
      </c>
      <c r="AI1469" s="53" t="s">
        <v>1829</v>
      </c>
      <c r="AJ1469" s="53" t="s">
        <v>1824</v>
      </c>
      <c r="AK1469" s="53" t="s">
        <v>496</v>
      </c>
      <c r="AL1469" s="53" t="s">
        <v>1830</v>
      </c>
      <c r="AM1469" s="53" t="s">
        <v>1831</v>
      </c>
      <c r="AN1469" s="53" t="s">
        <v>1770</v>
      </c>
      <c r="AO1469" s="53" t="s">
        <v>641</v>
      </c>
    </row>
    <row r="1470" spans="1:41" x14ac:dyDescent="0.25">
      <c r="A1470" s="53" t="s">
        <v>12</v>
      </c>
      <c r="B1470" s="53" t="s">
        <v>1863</v>
      </c>
      <c r="C1470" s="53" t="s">
        <v>1864</v>
      </c>
      <c r="D1470" s="53" t="s">
        <v>1852</v>
      </c>
      <c r="E1470" s="53" t="s">
        <v>510</v>
      </c>
      <c r="F1470" s="53" t="s">
        <v>775</v>
      </c>
      <c r="G1470" s="53" t="s">
        <v>1813</v>
      </c>
      <c r="H1470" s="53" t="s">
        <v>775</v>
      </c>
      <c r="I1470" s="53" t="s">
        <v>1813</v>
      </c>
      <c r="J1470" s="53" t="s">
        <v>1814</v>
      </c>
      <c r="K1470" s="53" t="s">
        <v>780</v>
      </c>
      <c r="L1470" s="53" t="s">
        <v>1860</v>
      </c>
      <c r="M1470" s="53" t="s">
        <v>1816</v>
      </c>
      <c r="N1470" s="53" t="s">
        <v>1817</v>
      </c>
      <c r="O1470" s="53" t="s">
        <v>1818</v>
      </c>
      <c r="P1470" s="53" t="s">
        <v>1819</v>
      </c>
      <c r="Q1470" s="53" t="s">
        <v>1820</v>
      </c>
      <c r="R1470" s="53" t="s">
        <v>1821</v>
      </c>
      <c r="S1470" s="53" t="s">
        <v>1865</v>
      </c>
      <c r="T1470" s="53" t="s">
        <v>1866</v>
      </c>
      <c r="U1470" s="53" t="s">
        <v>1824</v>
      </c>
      <c r="V1470" s="53" t="s">
        <v>1825</v>
      </c>
      <c r="W1470" s="53" t="s">
        <v>1856</v>
      </c>
      <c r="X1470" s="53" t="s">
        <v>1857</v>
      </c>
      <c r="Y1470" s="53" t="s">
        <v>1827</v>
      </c>
      <c r="Z1470" s="53">
        <v>690.77</v>
      </c>
      <c r="AA1470" s="53">
        <v>690.77</v>
      </c>
      <c r="AB1470" s="53">
        <v>0</v>
      </c>
      <c r="AC1470" s="53">
        <v>690.77</v>
      </c>
      <c r="AD1470" s="53">
        <v>0</v>
      </c>
      <c r="AE1470" s="53">
        <v>0</v>
      </c>
      <c r="AF1470" s="53" t="s">
        <v>1828</v>
      </c>
      <c r="AG1470" s="53" t="s">
        <v>1814</v>
      </c>
      <c r="AH1470" s="53" t="s">
        <v>780</v>
      </c>
      <c r="AI1470" s="53" t="s">
        <v>1829</v>
      </c>
      <c r="AJ1470" s="53" t="s">
        <v>1824</v>
      </c>
      <c r="AK1470" s="53" t="s">
        <v>496</v>
      </c>
      <c r="AL1470" s="53" t="s">
        <v>1830</v>
      </c>
      <c r="AM1470" s="53" t="s">
        <v>1831</v>
      </c>
      <c r="AN1470" s="53" t="s">
        <v>1770</v>
      </c>
      <c r="AO1470" s="53" t="s">
        <v>641</v>
      </c>
    </row>
    <row r="1471" spans="1:41" x14ac:dyDescent="0.25">
      <c r="A1471" s="53" t="s">
        <v>12</v>
      </c>
      <c r="B1471" s="53" t="s">
        <v>1867</v>
      </c>
      <c r="C1471" s="53" t="s">
        <v>1868</v>
      </c>
      <c r="D1471" s="53" t="s">
        <v>1852</v>
      </c>
      <c r="E1471" s="53" t="s">
        <v>510</v>
      </c>
      <c r="F1471" s="53" t="s">
        <v>775</v>
      </c>
      <c r="G1471" s="53" t="s">
        <v>1813</v>
      </c>
      <c r="H1471" s="53" t="s">
        <v>775</v>
      </c>
      <c r="I1471" s="53" t="s">
        <v>1813</v>
      </c>
      <c r="J1471" s="53" t="s">
        <v>1814</v>
      </c>
      <c r="K1471" s="53" t="s">
        <v>780</v>
      </c>
      <c r="L1471" s="53" t="s">
        <v>1869</v>
      </c>
      <c r="M1471" s="53" t="s">
        <v>1816</v>
      </c>
      <c r="N1471" s="53" t="s">
        <v>1817</v>
      </c>
      <c r="O1471" s="53" t="s">
        <v>1818</v>
      </c>
      <c r="P1471" s="53" t="s">
        <v>1819</v>
      </c>
      <c r="Q1471" s="53" t="s">
        <v>1820</v>
      </c>
      <c r="R1471" s="53" t="s">
        <v>1821</v>
      </c>
      <c r="S1471" s="53" t="s">
        <v>1870</v>
      </c>
      <c r="T1471" s="53" t="s">
        <v>1871</v>
      </c>
      <c r="U1471" s="53" t="s">
        <v>1824</v>
      </c>
      <c r="V1471" s="53" t="s">
        <v>1825</v>
      </c>
      <c r="W1471" s="53" t="s">
        <v>1856</v>
      </c>
      <c r="X1471" s="53" t="s">
        <v>1857</v>
      </c>
      <c r="Y1471" s="53" t="s">
        <v>1827</v>
      </c>
      <c r="Z1471" s="53">
        <v>6037.43</v>
      </c>
      <c r="AA1471" s="53">
        <v>6037.43</v>
      </c>
      <c r="AB1471" s="53">
        <v>0</v>
      </c>
      <c r="AC1471" s="53">
        <v>6037.43</v>
      </c>
      <c r="AD1471" s="53">
        <v>0</v>
      </c>
      <c r="AE1471" s="53">
        <v>0</v>
      </c>
      <c r="AF1471" s="53" t="s">
        <v>1828</v>
      </c>
      <c r="AG1471" s="53" t="s">
        <v>1814</v>
      </c>
      <c r="AH1471" s="53" t="s">
        <v>780</v>
      </c>
      <c r="AI1471" s="53" t="s">
        <v>1829</v>
      </c>
      <c r="AJ1471" s="53" t="s">
        <v>1824</v>
      </c>
      <c r="AK1471" s="53" t="s">
        <v>496</v>
      </c>
      <c r="AL1471" s="53" t="s">
        <v>1830</v>
      </c>
      <c r="AM1471" s="53" t="s">
        <v>1831</v>
      </c>
      <c r="AN1471" s="53" t="s">
        <v>1770</v>
      </c>
      <c r="AO1471" s="53" t="s">
        <v>641</v>
      </c>
    </row>
    <row r="1472" spans="1:41" x14ac:dyDescent="0.25">
      <c r="A1472" s="53" t="s">
        <v>12</v>
      </c>
      <c r="B1472" s="53" t="s">
        <v>1872</v>
      </c>
      <c r="C1472" s="53" t="s">
        <v>1873</v>
      </c>
      <c r="D1472" s="53" t="s">
        <v>1841</v>
      </c>
      <c r="E1472" s="53" t="s">
        <v>1842</v>
      </c>
      <c r="F1472" s="53" t="s">
        <v>775</v>
      </c>
      <c r="G1472" s="53" t="s">
        <v>1813</v>
      </c>
      <c r="H1472" s="53" t="s">
        <v>775</v>
      </c>
      <c r="I1472" s="53" t="s">
        <v>1813</v>
      </c>
      <c r="J1472" s="53" t="s">
        <v>1843</v>
      </c>
      <c r="K1472" s="53" t="s">
        <v>1844</v>
      </c>
      <c r="L1472" s="53" t="s">
        <v>1874</v>
      </c>
      <c r="M1472" s="53" t="s">
        <v>1816</v>
      </c>
      <c r="N1472" s="53" t="s">
        <v>1817</v>
      </c>
      <c r="O1472" s="53" t="s">
        <v>1818</v>
      </c>
      <c r="P1472" s="53" t="s">
        <v>1819</v>
      </c>
      <c r="Q1472" s="53" t="s">
        <v>1820</v>
      </c>
      <c r="R1472" s="53" t="s">
        <v>1821</v>
      </c>
      <c r="S1472" s="53" t="s">
        <v>1875</v>
      </c>
      <c r="T1472" s="53" t="s">
        <v>1876</v>
      </c>
      <c r="U1472" s="53" t="s">
        <v>1824</v>
      </c>
      <c r="V1472" s="53" t="s">
        <v>1825</v>
      </c>
      <c r="W1472" s="53" t="s">
        <v>1826</v>
      </c>
      <c r="X1472" s="53" t="s">
        <v>1825</v>
      </c>
      <c r="Y1472" s="53" t="s">
        <v>1827</v>
      </c>
      <c r="Z1472" s="53">
        <v>41.94</v>
      </c>
      <c r="AA1472" s="53">
        <v>41.94</v>
      </c>
      <c r="AB1472" s="53">
        <v>0</v>
      </c>
      <c r="AC1472" s="53">
        <v>41.94</v>
      </c>
      <c r="AD1472" s="53">
        <v>0</v>
      </c>
      <c r="AE1472" s="53">
        <v>0</v>
      </c>
      <c r="AF1472" s="53" t="s">
        <v>1828</v>
      </c>
      <c r="AG1472" s="53" t="s">
        <v>1843</v>
      </c>
      <c r="AH1472" s="53" t="s">
        <v>1844</v>
      </c>
      <c r="AI1472" s="53" t="s">
        <v>1849</v>
      </c>
      <c r="AJ1472" s="53" t="s">
        <v>1824</v>
      </c>
      <c r="AK1472" s="53" t="s">
        <v>496</v>
      </c>
      <c r="AL1472" s="53" t="s">
        <v>1830</v>
      </c>
      <c r="AM1472" s="53" t="s">
        <v>1831</v>
      </c>
      <c r="AN1472" s="53" t="s">
        <v>1769</v>
      </c>
      <c r="AO1472" s="53" t="s">
        <v>641</v>
      </c>
    </row>
    <row r="1473" spans="1:41" x14ac:dyDescent="0.25">
      <c r="A1473" s="53" t="s">
        <v>12</v>
      </c>
      <c r="B1473" s="53" t="s">
        <v>1872</v>
      </c>
      <c r="C1473" s="53" t="s">
        <v>1873</v>
      </c>
      <c r="D1473" s="53" t="s">
        <v>1841</v>
      </c>
      <c r="E1473" s="53" t="s">
        <v>1842</v>
      </c>
      <c r="F1473" s="53" t="s">
        <v>775</v>
      </c>
      <c r="G1473" s="53" t="s">
        <v>1813</v>
      </c>
      <c r="H1473" s="53" t="s">
        <v>775</v>
      </c>
      <c r="I1473" s="53" t="s">
        <v>1813</v>
      </c>
      <c r="J1473" s="53" t="s">
        <v>1843</v>
      </c>
      <c r="K1473" s="53" t="s">
        <v>1844</v>
      </c>
      <c r="L1473" s="53" t="s">
        <v>1874</v>
      </c>
      <c r="M1473" s="53" t="s">
        <v>1816</v>
      </c>
      <c r="N1473" s="53" t="s">
        <v>1817</v>
      </c>
      <c r="O1473" s="53" t="s">
        <v>1818</v>
      </c>
      <c r="P1473" s="53" t="s">
        <v>1819</v>
      </c>
      <c r="Q1473" s="53" t="s">
        <v>1820</v>
      </c>
      <c r="R1473" s="53" t="s">
        <v>1821</v>
      </c>
      <c r="S1473" s="53" t="s">
        <v>1875</v>
      </c>
      <c r="T1473" s="53" t="s">
        <v>1876</v>
      </c>
      <c r="U1473" s="53" t="s">
        <v>1824</v>
      </c>
      <c r="V1473" s="53" t="s">
        <v>1825</v>
      </c>
      <c r="W1473" s="53" t="s">
        <v>1832</v>
      </c>
      <c r="X1473" s="53" t="s">
        <v>1825</v>
      </c>
      <c r="Y1473" s="53" t="s">
        <v>1827</v>
      </c>
      <c r="Z1473" s="53">
        <v>21.53</v>
      </c>
      <c r="AA1473" s="53">
        <v>21.53</v>
      </c>
      <c r="AB1473" s="53">
        <v>0</v>
      </c>
      <c r="AC1473" s="53">
        <v>21.53</v>
      </c>
      <c r="AD1473" s="53">
        <v>0</v>
      </c>
      <c r="AE1473" s="53">
        <v>0</v>
      </c>
      <c r="AF1473" s="53" t="s">
        <v>1828</v>
      </c>
      <c r="AG1473" s="53" t="s">
        <v>1843</v>
      </c>
      <c r="AH1473" s="53" t="s">
        <v>1844</v>
      </c>
      <c r="AI1473" s="53" t="s">
        <v>1849</v>
      </c>
      <c r="AJ1473" s="53" t="s">
        <v>1824</v>
      </c>
      <c r="AK1473" s="53" t="s">
        <v>496</v>
      </c>
      <c r="AL1473" s="53" t="s">
        <v>1830</v>
      </c>
      <c r="AM1473" s="53" t="s">
        <v>1831</v>
      </c>
      <c r="AN1473" s="53" t="s">
        <v>1769</v>
      </c>
      <c r="AO1473" s="53" t="s">
        <v>641</v>
      </c>
    </row>
    <row r="1474" spans="1:41" x14ac:dyDescent="0.25">
      <c r="A1474" s="53" t="s">
        <v>12</v>
      </c>
      <c r="B1474" s="53" t="s">
        <v>1872</v>
      </c>
      <c r="C1474" s="53" t="s">
        <v>1873</v>
      </c>
      <c r="D1474" s="53" t="s">
        <v>1841</v>
      </c>
      <c r="E1474" s="53" t="s">
        <v>1842</v>
      </c>
      <c r="F1474" s="53" t="s">
        <v>775</v>
      </c>
      <c r="G1474" s="53" t="s">
        <v>1813</v>
      </c>
      <c r="H1474" s="53" t="s">
        <v>775</v>
      </c>
      <c r="I1474" s="53" t="s">
        <v>1813</v>
      </c>
      <c r="J1474" s="53" t="s">
        <v>1843</v>
      </c>
      <c r="K1474" s="53" t="s">
        <v>1844</v>
      </c>
      <c r="L1474" s="53" t="s">
        <v>1874</v>
      </c>
      <c r="M1474" s="53" t="s">
        <v>1816</v>
      </c>
      <c r="N1474" s="53" t="s">
        <v>1817</v>
      </c>
      <c r="O1474" s="53" t="s">
        <v>1818</v>
      </c>
      <c r="P1474" s="53" t="s">
        <v>1819</v>
      </c>
      <c r="Q1474" s="53" t="s">
        <v>1820</v>
      </c>
      <c r="R1474" s="53" t="s">
        <v>1821</v>
      </c>
      <c r="S1474" s="53" t="s">
        <v>1875</v>
      </c>
      <c r="T1474" s="53" t="s">
        <v>1876</v>
      </c>
      <c r="U1474" s="53" t="s">
        <v>1824</v>
      </c>
      <c r="V1474" s="53" t="s">
        <v>1825</v>
      </c>
      <c r="W1474" s="53" t="s">
        <v>1837</v>
      </c>
      <c r="X1474" s="53" t="s">
        <v>1825</v>
      </c>
      <c r="Y1474" s="53" t="s">
        <v>1827</v>
      </c>
      <c r="Z1474" s="53">
        <v>2.81</v>
      </c>
      <c r="AA1474" s="53">
        <v>2.81</v>
      </c>
      <c r="AB1474" s="53">
        <v>0</v>
      </c>
      <c r="AC1474" s="53">
        <v>2.81</v>
      </c>
      <c r="AD1474" s="53">
        <v>0</v>
      </c>
      <c r="AE1474" s="53">
        <v>0</v>
      </c>
      <c r="AF1474" s="53" t="s">
        <v>1828</v>
      </c>
      <c r="AG1474" s="53" t="s">
        <v>1843</v>
      </c>
      <c r="AH1474" s="53" t="s">
        <v>1844</v>
      </c>
      <c r="AI1474" s="53" t="s">
        <v>1849</v>
      </c>
      <c r="AJ1474" s="53" t="s">
        <v>1824</v>
      </c>
      <c r="AK1474" s="53" t="s">
        <v>496</v>
      </c>
      <c r="AL1474" s="53" t="s">
        <v>1830</v>
      </c>
      <c r="AM1474" s="53" t="s">
        <v>1831</v>
      </c>
      <c r="AN1474" s="53" t="s">
        <v>1769</v>
      </c>
      <c r="AO1474" s="53" t="s">
        <v>641</v>
      </c>
    </row>
    <row r="1475" spans="1:41" x14ac:dyDescent="0.25">
      <c r="A1475" s="53" t="s">
        <v>12</v>
      </c>
      <c r="B1475" s="53" t="s">
        <v>1872</v>
      </c>
      <c r="C1475" s="53" t="s">
        <v>1873</v>
      </c>
      <c r="D1475" s="53" t="s">
        <v>1841</v>
      </c>
      <c r="E1475" s="53" t="s">
        <v>1842</v>
      </c>
      <c r="F1475" s="53" t="s">
        <v>775</v>
      </c>
      <c r="G1475" s="53" t="s">
        <v>1813</v>
      </c>
      <c r="H1475" s="53" t="s">
        <v>775</v>
      </c>
      <c r="I1475" s="53" t="s">
        <v>1813</v>
      </c>
      <c r="J1475" s="53" t="s">
        <v>1843</v>
      </c>
      <c r="K1475" s="53" t="s">
        <v>1844</v>
      </c>
      <c r="L1475" s="53" t="s">
        <v>1874</v>
      </c>
      <c r="M1475" s="53" t="s">
        <v>1816</v>
      </c>
      <c r="N1475" s="53" t="s">
        <v>1817</v>
      </c>
      <c r="O1475" s="53" t="s">
        <v>1818</v>
      </c>
      <c r="P1475" s="53" t="s">
        <v>1819</v>
      </c>
      <c r="Q1475" s="53" t="s">
        <v>1820</v>
      </c>
      <c r="R1475" s="53" t="s">
        <v>1821</v>
      </c>
      <c r="S1475" s="53" t="s">
        <v>1875</v>
      </c>
      <c r="T1475" s="53" t="s">
        <v>1876</v>
      </c>
      <c r="U1475" s="53" t="s">
        <v>1824</v>
      </c>
      <c r="V1475" s="53" t="s">
        <v>1825</v>
      </c>
      <c r="W1475" s="53" t="s">
        <v>1838</v>
      </c>
      <c r="X1475" s="53" t="s">
        <v>1825</v>
      </c>
      <c r="Y1475" s="53" t="s">
        <v>1827</v>
      </c>
      <c r="Z1475" s="53">
        <v>2.4</v>
      </c>
      <c r="AA1475" s="53">
        <v>2.4</v>
      </c>
      <c r="AB1475" s="53">
        <v>0</v>
      </c>
      <c r="AC1475" s="53">
        <v>2.4</v>
      </c>
      <c r="AD1475" s="53">
        <v>0</v>
      </c>
      <c r="AE1475" s="53">
        <v>0</v>
      </c>
      <c r="AF1475" s="53" t="s">
        <v>1828</v>
      </c>
      <c r="AG1475" s="53" t="s">
        <v>1843</v>
      </c>
      <c r="AH1475" s="53" t="s">
        <v>1844</v>
      </c>
      <c r="AI1475" s="53" t="s">
        <v>1849</v>
      </c>
      <c r="AJ1475" s="53" t="s">
        <v>1824</v>
      </c>
      <c r="AK1475" s="53" t="s">
        <v>496</v>
      </c>
      <c r="AL1475" s="53" t="s">
        <v>1830</v>
      </c>
      <c r="AM1475" s="53" t="s">
        <v>1831</v>
      </c>
      <c r="AN1475" s="53" t="s">
        <v>1769</v>
      </c>
      <c r="AO1475" s="53" t="s">
        <v>641</v>
      </c>
    </row>
    <row r="1476" spans="1:41" x14ac:dyDescent="0.25">
      <c r="A1476" s="53" t="s">
        <v>12</v>
      </c>
      <c r="B1476" s="53" t="s">
        <v>1872</v>
      </c>
      <c r="C1476" s="53" t="s">
        <v>1873</v>
      </c>
      <c r="D1476" s="53" t="s">
        <v>1841</v>
      </c>
      <c r="E1476" s="53" t="s">
        <v>1842</v>
      </c>
      <c r="F1476" s="53" t="s">
        <v>775</v>
      </c>
      <c r="G1476" s="53" t="s">
        <v>1813</v>
      </c>
      <c r="H1476" s="53" t="s">
        <v>775</v>
      </c>
      <c r="I1476" s="53" t="s">
        <v>1813</v>
      </c>
      <c r="J1476" s="53" t="s">
        <v>1843</v>
      </c>
      <c r="K1476" s="53" t="s">
        <v>1844</v>
      </c>
      <c r="L1476" s="53" t="s">
        <v>1874</v>
      </c>
      <c r="M1476" s="53" t="s">
        <v>1816</v>
      </c>
      <c r="N1476" s="53" t="s">
        <v>1817</v>
      </c>
      <c r="O1476" s="53" t="s">
        <v>1818</v>
      </c>
      <c r="P1476" s="53" t="s">
        <v>1819</v>
      </c>
      <c r="Q1476" s="53" t="s">
        <v>1820</v>
      </c>
      <c r="R1476" s="53" t="s">
        <v>1821</v>
      </c>
      <c r="S1476" s="53" t="s">
        <v>1875</v>
      </c>
      <c r="T1476" s="53" t="s">
        <v>1876</v>
      </c>
      <c r="U1476" s="53" t="s">
        <v>1824</v>
      </c>
      <c r="V1476" s="53" t="s">
        <v>1825</v>
      </c>
      <c r="W1476" s="53" t="s">
        <v>1848</v>
      </c>
      <c r="X1476" s="53" t="s">
        <v>1825</v>
      </c>
      <c r="Y1476" s="53" t="s">
        <v>1827</v>
      </c>
      <c r="Z1476" s="53">
        <v>2309.4499999999998</v>
      </c>
      <c r="AA1476" s="53">
        <v>2309.4499999999998</v>
      </c>
      <c r="AB1476" s="53">
        <v>0</v>
      </c>
      <c r="AC1476" s="53">
        <v>2309.4499999999998</v>
      </c>
      <c r="AD1476" s="53">
        <v>0</v>
      </c>
      <c r="AE1476" s="53">
        <v>0</v>
      </c>
      <c r="AF1476" s="53" t="s">
        <v>1828</v>
      </c>
      <c r="AG1476" s="53" t="s">
        <v>1843</v>
      </c>
      <c r="AH1476" s="53" t="s">
        <v>1844</v>
      </c>
      <c r="AI1476" s="53" t="s">
        <v>1849</v>
      </c>
      <c r="AJ1476" s="53" t="s">
        <v>1824</v>
      </c>
      <c r="AK1476" s="53" t="s">
        <v>496</v>
      </c>
      <c r="AL1476" s="53" t="s">
        <v>1830</v>
      </c>
      <c r="AM1476" s="53" t="s">
        <v>1831</v>
      </c>
      <c r="AN1476" s="53" t="s">
        <v>1769</v>
      </c>
      <c r="AO1476" s="53" t="s">
        <v>641</v>
      </c>
    </row>
    <row r="1477" spans="1:41" x14ac:dyDescent="0.25">
      <c r="A1477" s="53" t="s">
        <v>12</v>
      </c>
      <c r="B1477" s="53" t="s">
        <v>1877</v>
      </c>
      <c r="C1477" s="53" t="s">
        <v>1878</v>
      </c>
      <c r="D1477" s="53" t="s">
        <v>1841</v>
      </c>
      <c r="E1477" s="53" t="s">
        <v>1842</v>
      </c>
      <c r="F1477" s="53" t="s">
        <v>775</v>
      </c>
      <c r="G1477" s="53" t="s">
        <v>1813</v>
      </c>
      <c r="H1477" s="53" t="s">
        <v>775</v>
      </c>
      <c r="I1477" s="53" t="s">
        <v>1813</v>
      </c>
      <c r="J1477" s="53" t="s">
        <v>1843</v>
      </c>
      <c r="K1477" s="53" t="s">
        <v>1844</v>
      </c>
      <c r="L1477" s="53" t="s">
        <v>1879</v>
      </c>
      <c r="M1477" s="53" t="s">
        <v>1816</v>
      </c>
      <c r="N1477" s="53" t="s">
        <v>1817</v>
      </c>
      <c r="O1477" s="53" t="s">
        <v>1818</v>
      </c>
      <c r="P1477" s="53" t="s">
        <v>1819</v>
      </c>
      <c r="Q1477" s="53" t="s">
        <v>1820</v>
      </c>
      <c r="R1477" s="53" t="s">
        <v>1821</v>
      </c>
      <c r="S1477" s="53" t="s">
        <v>1880</v>
      </c>
      <c r="T1477" s="53" t="s">
        <v>1881</v>
      </c>
      <c r="U1477" s="53" t="s">
        <v>1824</v>
      </c>
      <c r="V1477" s="53" t="s">
        <v>1825</v>
      </c>
      <c r="W1477" s="53" t="s">
        <v>1826</v>
      </c>
      <c r="X1477" s="53" t="s">
        <v>1825</v>
      </c>
      <c r="Y1477" s="53" t="s">
        <v>1827</v>
      </c>
      <c r="Z1477" s="53">
        <v>163.44</v>
      </c>
      <c r="AA1477" s="53">
        <v>163.44</v>
      </c>
      <c r="AB1477" s="53">
        <v>0</v>
      </c>
      <c r="AC1477" s="53">
        <v>163.44</v>
      </c>
      <c r="AD1477" s="53">
        <v>0</v>
      </c>
      <c r="AE1477" s="53">
        <v>0</v>
      </c>
      <c r="AF1477" s="53" t="s">
        <v>1828</v>
      </c>
      <c r="AG1477" s="53" t="s">
        <v>1843</v>
      </c>
      <c r="AH1477" s="53" t="s">
        <v>1844</v>
      </c>
      <c r="AI1477" s="53" t="s">
        <v>1849</v>
      </c>
      <c r="AJ1477" s="53" t="s">
        <v>1824</v>
      </c>
      <c r="AK1477" s="53" t="s">
        <v>496</v>
      </c>
      <c r="AL1477" s="53" t="s">
        <v>1830</v>
      </c>
      <c r="AM1477" s="53" t="s">
        <v>1831</v>
      </c>
      <c r="AN1477" s="53" t="s">
        <v>1769</v>
      </c>
      <c r="AO1477" s="53" t="s">
        <v>641</v>
      </c>
    </row>
    <row r="1478" spans="1:41" x14ac:dyDescent="0.25">
      <c r="A1478" s="53" t="s">
        <v>12</v>
      </c>
      <c r="B1478" s="53" t="s">
        <v>1877</v>
      </c>
      <c r="C1478" s="53" t="s">
        <v>1878</v>
      </c>
      <c r="D1478" s="53" t="s">
        <v>1841</v>
      </c>
      <c r="E1478" s="53" t="s">
        <v>1842</v>
      </c>
      <c r="F1478" s="53" t="s">
        <v>775</v>
      </c>
      <c r="G1478" s="53" t="s">
        <v>1813</v>
      </c>
      <c r="H1478" s="53" t="s">
        <v>775</v>
      </c>
      <c r="I1478" s="53" t="s">
        <v>1813</v>
      </c>
      <c r="J1478" s="53" t="s">
        <v>1843</v>
      </c>
      <c r="K1478" s="53" t="s">
        <v>1844</v>
      </c>
      <c r="L1478" s="53" t="s">
        <v>1879</v>
      </c>
      <c r="M1478" s="53" t="s">
        <v>1816</v>
      </c>
      <c r="N1478" s="53" t="s">
        <v>1817</v>
      </c>
      <c r="O1478" s="53" t="s">
        <v>1818</v>
      </c>
      <c r="P1478" s="53" t="s">
        <v>1819</v>
      </c>
      <c r="Q1478" s="53" t="s">
        <v>1820</v>
      </c>
      <c r="R1478" s="53" t="s">
        <v>1821</v>
      </c>
      <c r="S1478" s="53" t="s">
        <v>1880</v>
      </c>
      <c r="T1478" s="53" t="s">
        <v>1881</v>
      </c>
      <c r="U1478" s="53" t="s">
        <v>1824</v>
      </c>
      <c r="V1478" s="53" t="s">
        <v>1825</v>
      </c>
      <c r="W1478" s="53" t="s">
        <v>1832</v>
      </c>
      <c r="X1478" s="53" t="s">
        <v>1825</v>
      </c>
      <c r="Y1478" s="53" t="s">
        <v>1827</v>
      </c>
      <c r="Z1478" s="53">
        <v>149.96</v>
      </c>
      <c r="AA1478" s="53">
        <v>149.96</v>
      </c>
      <c r="AB1478" s="53">
        <v>0</v>
      </c>
      <c r="AC1478" s="53">
        <v>149.96</v>
      </c>
      <c r="AD1478" s="53">
        <v>0</v>
      </c>
      <c r="AE1478" s="53">
        <v>0</v>
      </c>
      <c r="AF1478" s="53" t="s">
        <v>1828</v>
      </c>
      <c r="AG1478" s="53" t="s">
        <v>1843</v>
      </c>
      <c r="AH1478" s="53" t="s">
        <v>1844</v>
      </c>
      <c r="AI1478" s="53" t="s">
        <v>1849</v>
      </c>
      <c r="AJ1478" s="53" t="s">
        <v>1824</v>
      </c>
      <c r="AK1478" s="53" t="s">
        <v>496</v>
      </c>
      <c r="AL1478" s="53" t="s">
        <v>1830</v>
      </c>
      <c r="AM1478" s="53" t="s">
        <v>1831</v>
      </c>
      <c r="AN1478" s="53" t="s">
        <v>1769</v>
      </c>
      <c r="AO1478" s="53" t="s">
        <v>641</v>
      </c>
    </row>
    <row r="1479" spans="1:41" x14ac:dyDescent="0.25">
      <c r="A1479" s="53" t="s">
        <v>12</v>
      </c>
      <c r="B1479" s="53" t="s">
        <v>1877</v>
      </c>
      <c r="C1479" s="53" t="s">
        <v>1878</v>
      </c>
      <c r="D1479" s="53" t="s">
        <v>1841</v>
      </c>
      <c r="E1479" s="53" t="s">
        <v>1842</v>
      </c>
      <c r="F1479" s="53" t="s">
        <v>775</v>
      </c>
      <c r="G1479" s="53" t="s">
        <v>1813</v>
      </c>
      <c r="H1479" s="53" t="s">
        <v>775</v>
      </c>
      <c r="I1479" s="53" t="s">
        <v>1813</v>
      </c>
      <c r="J1479" s="53" t="s">
        <v>1843</v>
      </c>
      <c r="K1479" s="53" t="s">
        <v>1844</v>
      </c>
      <c r="L1479" s="53" t="s">
        <v>1879</v>
      </c>
      <c r="M1479" s="53" t="s">
        <v>1816</v>
      </c>
      <c r="N1479" s="53" t="s">
        <v>1817</v>
      </c>
      <c r="O1479" s="53" t="s">
        <v>1818</v>
      </c>
      <c r="P1479" s="53" t="s">
        <v>1819</v>
      </c>
      <c r="Q1479" s="53" t="s">
        <v>1820</v>
      </c>
      <c r="R1479" s="53" t="s">
        <v>1821</v>
      </c>
      <c r="S1479" s="53" t="s">
        <v>1880</v>
      </c>
      <c r="T1479" s="53" t="s">
        <v>1881</v>
      </c>
      <c r="U1479" s="53" t="s">
        <v>1824</v>
      </c>
      <c r="V1479" s="53" t="s">
        <v>1825</v>
      </c>
      <c r="W1479" s="53" t="s">
        <v>1837</v>
      </c>
      <c r="X1479" s="53" t="s">
        <v>1825</v>
      </c>
      <c r="Y1479" s="53" t="s">
        <v>1827</v>
      </c>
      <c r="Z1479" s="53">
        <v>178.96</v>
      </c>
      <c r="AA1479" s="53">
        <v>178.96</v>
      </c>
      <c r="AB1479" s="53">
        <v>0</v>
      </c>
      <c r="AC1479" s="53">
        <v>178.96</v>
      </c>
      <c r="AD1479" s="53">
        <v>0</v>
      </c>
      <c r="AE1479" s="53">
        <v>0</v>
      </c>
      <c r="AF1479" s="53" t="s">
        <v>1828</v>
      </c>
      <c r="AG1479" s="53" t="s">
        <v>1843</v>
      </c>
      <c r="AH1479" s="53" t="s">
        <v>1844</v>
      </c>
      <c r="AI1479" s="53" t="s">
        <v>1849</v>
      </c>
      <c r="AJ1479" s="53" t="s">
        <v>1824</v>
      </c>
      <c r="AK1479" s="53" t="s">
        <v>496</v>
      </c>
      <c r="AL1479" s="53" t="s">
        <v>1830</v>
      </c>
      <c r="AM1479" s="53" t="s">
        <v>1831</v>
      </c>
      <c r="AN1479" s="53" t="s">
        <v>1769</v>
      </c>
      <c r="AO1479" s="53" t="s">
        <v>641</v>
      </c>
    </row>
    <row r="1480" spans="1:41" x14ac:dyDescent="0.25">
      <c r="A1480" s="53" t="s">
        <v>12</v>
      </c>
      <c r="B1480" s="53" t="s">
        <v>1877</v>
      </c>
      <c r="C1480" s="53" t="s">
        <v>1878</v>
      </c>
      <c r="D1480" s="53" t="s">
        <v>1841</v>
      </c>
      <c r="E1480" s="53" t="s">
        <v>1842</v>
      </c>
      <c r="F1480" s="53" t="s">
        <v>775</v>
      </c>
      <c r="G1480" s="53" t="s">
        <v>1813</v>
      </c>
      <c r="H1480" s="53" t="s">
        <v>775</v>
      </c>
      <c r="I1480" s="53" t="s">
        <v>1813</v>
      </c>
      <c r="J1480" s="53" t="s">
        <v>1843</v>
      </c>
      <c r="K1480" s="53" t="s">
        <v>1844</v>
      </c>
      <c r="L1480" s="53" t="s">
        <v>1879</v>
      </c>
      <c r="M1480" s="53" t="s">
        <v>1816</v>
      </c>
      <c r="N1480" s="53" t="s">
        <v>1817</v>
      </c>
      <c r="O1480" s="53" t="s">
        <v>1818</v>
      </c>
      <c r="P1480" s="53" t="s">
        <v>1819</v>
      </c>
      <c r="Q1480" s="53" t="s">
        <v>1820</v>
      </c>
      <c r="R1480" s="53" t="s">
        <v>1821</v>
      </c>
      <c r="S1480" s="53" t="s">
        <v>1880</v>
      </c>
      <c r="T1480" s="53" t="s">
        <v>1881</v>
      </c>
      <c r="U1480" s="53" t="s">
        <v>1824</v>
      </c>
      <c r="V1480" s="53" t="s">
        <v>1825</v>
      </c>
      <c r="W1480" s="53" t="s">
        <v>1838</v>
      </c>
      <c r="X1480" s="53" t="s">
        <v>1825</v>
      </c>
      <c r="Y1480" s="53" t="s">
        <v>1827</v>
      </c>
      <c r="Z1480" s="53">
        <v>34.590000000000003</v>
      </c>
      <c r="AA1480" s="53">
        <v>34.590000000000003</v>
      </c>
      <c r="AB1480" s="53">
        <v>0</v>
      </c>
      <c r="AC1480" s="53">
        <v>34.590000000000003</v>
      </c>
      <c r="AD1480" s="53">
        <v>0</v>
      </c>
      <c r="AE1480" s="53">
        <v>0</v>
      </c>
      <c r="AF1480" s="53" t="s">
        <v>1828</v>
      </c>
      <c r="AG1480" s="53" t="s">
        <v>1843</v>
      </c>
      <c r="AH1480" s="53" t="s">
        <v>1844</v>
      </c>
      <c r="AI1480" s="53" t="s">
        <v>1849</v>
      </c>
      <c r="AJ1480" s="53" t="s">
        <v>1824</v>
      </c>
      <c r="AK1480" s="53" t="s">
        <v>496</v>
      </c>
      <c r="AL1480" s="53" t="s">
        <v>1830</v>
      </c>
      <c r="AM1480" s="53" t="s">
        <v>1831</v>
      </c>
      <c r="AN1480" s="53" t="s">
        <v>1769</v>
      </c>
      <c r="AO1480" s="53" t="s">
        <v>641</v>
      </c>
    </row>
    <row r="1481" spans="1:41" x14ac:dyDescent="0.25">
      <c r="A1481" s="53" t="s">
        <v>12</v>
      </c>
      <c r="B1481" s="53" t="s">
        <v>1877</v>
      </c>
      <c r="C1481" s="53" t="s">
        <v>1878</v>
      </c>
      <c r="D1481" s="53" t="s">
        <v>1841</v>
      </c>
      <c r="E1481" s="53" t="s">
        <v>1842</v>
      </c>
      <c r="F1481" s="53" t="s">
        <v>775</v>
      </c>
      <c r="G1481" s="53" t="s">
        <v>1813</v>
      </c>
      <c r="H1481" s="53" t="s">
        <v>775</v>
      </c>
      <c r="I1481" s="53" t="s">
        <v>1813</v>
      </c>
      <c r="J1481" s="53" t="s">
        <v>1843</v>
      </c>
      <c r="K1481" s="53" t="s">
        <v>1844</v>
      </c>
      <c r="L1481" s="53" t="s">
        <v>1879</v>
      </c>
      <c r="M1481" s="53" t="s">
        <v>1816</v>
      </c>
      <c r="N1481" s="53" t="s">
        <v>1817</v>
      </c>
      <c r="O1481" s="53" t="s">
        <v>1818</v>
      </c>
      <c r="P1481" s="53" t="s">
        <v>1819</v>
      </c>
      <c r="Q1481" s="53" t="s">
        <v>1820</v>
      </c>
      <c r="R1481" s="53" t="s">
        <v>1821</v>
      </c>
      <c r="S1481" s="53" t="s">
        <v>1880</v>
      </c>
      <c r="T1481" s="53" t="s">
        <v>1881</v>
      </c>
      <c r="U1481" s="53" t="s">
        <v>1824</v>
      </c>
      <c r="V1481" s="53" t="s">
        <v>1825</v>
      </c>
      <c r="W1481" s="53" t="s">
        <v>1848</v>
      </c>
      <c r="X1481" s="53" t="s">
        <v>1825</v>
      </c>
      <c r="Y1481" s="53" t="s">
        <v>1827</v>
      </c>
      <c r="Z1481" s="53">
        <v>30.22</v>
      </c>
      <c r="AA1481" s="53">
        <v>30.22</v>
      </c>
      <c r="AB1481" s="53">
        <v>0</v>
      </c>
      <c r="AC1481" s="53">
        <v>30.22</v>
      </c>
      <c r="AD1481" s="53">
        <v>0</v>
      </c>
      <c r="AE1481" s="53">
        <v>0</v>
      </c>
      <c r="AF1481" s="53" t="s">
        <v>1828</v>
      </c>
      <c r="AG1481" s="53" t="s">
        <v>1843</v>
      </c>
      <c r="AH1481" s="53" t="s">
        <v>1844</v>
      </c>
      <c r="AI1481" s="53" t="s">
        <v>1849</v>
      </c>
      <c r="AJ1481" s="53" t="s">
        <v>1824</v>
      </c>
      <c r="AK1481" s="53" t="s">
        <v>496</v>
      </c>
      <c r="AL1481" s="53" t="s">
        <v>1830</v>
      </c>
      <c r="AM1481" s="53" t="s">
        <v>1831</v>
      </c>
      <c r="AN1481" s="53" t="s">
        <v>1769</v>
      </c>
      <c r="AO1481" s="53" t="s">
        <v>641</v>
      </c>
    </row>
    <row r="1482" spans="1:41" x14ac:dyDescent="0.25">
      <c r="A1482" s="53" t="s">
        <v>12</v>
      </c>
      <c r="B1482" s="53" t="s">
        <v>1882</v>
      </c>
      <c r="C1482" s="53" t="s">
        <v>1883</v>
      </c>
      <c r="D1482" s="53" t="s">
        <v>1841</v>
      </c>
      <c r="E1482" s="53" t="s">
        <v>1842</v>
      </c>
      <c r="F1482" s="53" t="s">
        <v>775</v>
      </c>
      <c r="G1482" s="53" t="s">
        <v>1813</v>
      </c>
      <c r="H1482" s="53" t="s">
        <v>775</v>
      </c>
      <c r="I1482" s="53" t="s">
        <v>1813</v>
      </c>
      <c r="J1482" s="53" t="s">
        <v>1843</v>
      </c>
      <c r="K1482" s="53" t="s">
        <v>1844</v>
      </c>
      <c r="L1482" s="53" t="s">
        <v>1884</v>
      </c>
      <c r="M1482" s="53" t="s">
        <v>1816</v>
      </c>
      <c r="N1482" s="53" t="s">
        <v>1817</v>
      </c>
      <c r="O1482" s="53" t="s">
        <v>1818</v>
      </c>
      <c r="P1482" s="53" t="s">
        <v>1819</v>
      </c>
      <c r="Q1482" s="53" t="s">
        <v>1820</v>
      </c>
      <c r="R1482" s="53" t="s">
        <v>1821</v>
      </c>
      <c r="S1482" s="53" t="s">
        <v>1885</v>
      </c>
      <c r="T1482" s="53" t="s">
        <v>1886</v>
      </c>
      <c r="U1482" s="53" t="s">
        <v>1824</v>
      </c>
      <c r="V1482" s="53" t="s">
        <v>1825</v>
      </c>
      <c r="W1482" s="53" t="s">
        <v>1826</v>
      </c>
      <c r="X1482" s="53" t="s">
        <v>1825</v>
      </c>
      <c r="Y1482" s="53" t="s">
        <v>1827</v>
      </c>
      <c r="Z1482" s="53">
        <v>258.89</v>
      </c>
      <c r="AA1482" s="53">
        <v>258.89</v>
      </c>
      <c r="AB1482" s="53">
        <v>0</v>
      </c>
      <c r="AC1482" s="53">
        <v>258.89</v>
      </c>
      <c r="AD1482" s="53">
        <v>0</v>
      </c>
      <c r="AE1482" s="53">
        <v>0</v>
      </c>
      <c r="AF1482" s="53" t="s">
        <v>1828</v>
      </c>
      <c r="AG1482" s="53" t="s">
        <v>1843</v>
      </c>
      <c r="AH1482" s="53" t="s">
        <v>1844</v>
      </c>
      <c r="AI1482" s="53" t="s">
        <v>1849</v>
      </c>
      <c r="AJ1482" s="53" t="s">
        <v>1824</v>
      </c>
      <c r="AK1482" s="53" t="s">
        <v>496</v>
      </c>
      <c r="AL1482" s="53" t="s">
        <v>1830</v>
      </c>
      <c r="AM1482" s="53" t="s">
        <v>1831</v>
      </c>
      <c r="AN1482" s="53" t="s">
        <v>1769</v>
      </c>
      <c r="AO1482" s="53" t="s">
        <v>641</v>
      </c>
    </row>
    <row r="1483" spans="1:41" x14ac:dyDescent="0.25">
      <c r="A1483" s="53" t="s">
        <v>12</v>
      </c>
      <c r="B1483" s="53" t="s">
        <v>1882</v>
      </c>
      <c r="C1483" s="53" t="s">
        <v>1883</v>
      </c>
      <c r="D1483" s="53" t="s">
        <v>1841</v>
      </c>
      <c r="E1483" s="53" t="s">
        <v>1842</v>
      </c>
      <c r="F1483" s="53" t="s">
        <v>775</v>
      </c>
      <c r="G1483" s="53" t="s">
        <v>1813</v>
      </c>
      <c r="H1483" s="53" t="s">
        <v>775</v>
      </c>
      <c r="I1483" s="53" t="s">
        <v>1813</v>
      </c>
      <c r="J1483" s="53" t="s">
        <v>1843</v>
      </c>
      <c r="K1483" s="53" t="s">
        <v>1844</v>
      </c>
      <c r="L1483" s="53" t="s">
        <v>1884</v>
      </c>
      <c r="M1483" s="53" t="s">
        <v>1816</v>
      </c>
      <c r="N1483" s="53" t="s">
        <v>1817</v>
      </c>
      <c r="O1483" s="53" t="s">
        <v>1818</v>
      </c>
      <c r="P1483" s="53" t="s">
        <v>1819</v>
      </c>
      <c r="Q1483" s="53" t="s">
        <v>1820</v>
      </c>
      <c r="R1483" s="53" t="s">
        <v>1821</v>
      </c>
      <c r="S1483" s="53" t="s">
        <v>1885</v>
      </c>
      <c r="T1483" s="53" t="s">
        <v>1886</v>
      </c>
      <c r="U1483" s="53" t="s">
        <v>1824</v>
      </c>
      <c r="V1483" s="53" t="s">
        <v>1825</v>
      </c>
      <c r="W1483" s="53" t="s">
        <v>1832</v>
      </c>
      <c r="X1483" s="53" t="s">
        <v>1825</v>
      </c>
      <c r="Y1483" s="53" t="s">
        <v>1827</v>
      </c>
      <c r="Z1483" s="53">
        <v>329.87</v>
      </c>
      <c r="AA1483" s="53">
        <v>329.87</v>
      </c>
      <c r="AB1483" s="53">
        <v>0</v>
      </c>
      <c r="AC1483" s="53">
        <v>329.87</v>
      </c>
      <c r="AD1483" s="53">
        <v>0</v>
      </c>
      <c r="AE1483" s="53">
        <v>0</v>
      </c>
      <c r="AF1483" s="53" t="s">
        <v>1828</v>
      </c>
      <c r="AG1483" s="53" t="s">
        <v>1843</v>
      </c>
      <c r="AH1483" s="53" t="s">
        <v>1844</v>
      </c>
      <c r="AI1483" s="53" t="s">
        <v>1849</v>
      </c>
      <c r="AJ1483" s="53" t="s">
        <v>1824</v>
      </c>
      <c r="AK1483" s="53" t="s">
        <v>496</v>
      </c>
      <c r="AL1483" s="53" t="s">
        <v>1830</v>
      </c>
      <c r="AM1483" s="53" t="s">
        <v>1831</v>
      </c>
      <c r="AN1483" s="53" t="s">
        <v>1769</v>
      </c>
      <c r="AO1483" s="53" t="s">
        <v>641</v>
      </c>
    </row>
    <row r="1484" spans="1:41" x14ac:dyDescent="0.25">
      <c r="A1484" s="53" t="s">
        <v>12</v>
      </c>
      <c r="B1484" s="53" t="s">
        <v>1882</v>
      </c>
      <c r="C1484" s="53" t="s">
        <v>1883</v>
      </c>
      <c r="D1484" s="53" t="s">
        <v>1841</v>
      </c>
      <c r="E1484" s="53" t="s">
        <v>1842</v>
      </c>
      <c r="F1484" s="53" t="s">
        <v>775</v>
      </c>
      <c r="G1484" s="53" t="s">
        <v>1813</v>
      </c>
      <c r="H1484" s="53" t="s">
        <v>775</v>
      </c>
      <c r="I1484" s="53" t="s">
        <v>1813</v>
      </c>
      <c r="J1484" s="53" t="s">
        <v>1843</v>
      </c>
      <c r="K1484" s="53" t="s">
        <v>1844</v>
      </c>
      <c r="L1484" s="53" t="s">
        <v>1884</v>
      </c>
      <c r="M1484" s="53" t="s">
        <v>1816</v>
      </c>
      <c r="N1484" s="53" t="s">
        <v>1817</v>
      </c>
      <c r="O1484" s="53" t="s">
        <v>1818</v>
      </c>
      <c r="P1484" s="53" t="s">
        <v>1819</v>
      </c>
      <c r="Q1484" s="53" t="s">
        <v>1820</v>
      </c>
      <c r="R1484" s="53" t="s">
        <v>1821</v>
      </c>
      <c r="S1484" s="53" t="s">
        <v>1885</v>
      </c>
      <c r="T1484" s="53" t="s">
        <v>1886</v>
      </c>
      <c r="U1484" s="53" t="s">
        <v>1824</v>
      </c>
      <c r="V1484" s="53" t="s">
        <v>1825</v>
      </c>
      <c r="W1484" s="53" t="s">
        <v>1837</v>
      </c>
      <c r="X1484" s="53" t="s">
        <v>1825</v>
      </c>
      <c r="Y1484" s="53" t="s">
        <v>1827</v>
      </c>
      <c r="Z1484" s="53">
        <v>77.41</v>
      </c>
      <c r="AA1484" s="53">
        <v>77.41</v>
      </c>
      <c r="AB1484" s="53">
        <v>0</v>
      </c>
      <c r="AC1484" s="53">
        <v>77.41</v>
      </c>
      <c r="AD1484" s="53">
        <v>0</v>
      </c>
      <c r="AE1484" s="53">
        <v>0</v>
      </c>
      <c r="AF1484" s="53" t="s">
        <v>1828</v>
      </c>
      <c r="AG1484" s="53" t="s">
        <v>1843</v>
      </c>
      <c r="AH1484" s="53" t="s">
        <v>1844</v>
      </c>
      <c r="AI1484" s="53" t="s">
        <v>1849</v>
      </c>
      <c r="AJ1484" s="53" t="s">
        <v>1824</v>
      </c>
      <c r="AK1484" s="53" t="s">
        <v>496</v>
      </c>
      <c r="AL1484" s="53" t="s">
        <v>1830</v>
      </c>
      <c r="AM1484" s="53" t="s">
        <v>1831</v>
      </c>
      <c r="AN1484" s="53" t="s">
        <v>1769</v>
      </c>
      <c r="AO1484" s="53" t="s">
        <v>641</v>
      </c>
    </row>
    <row r="1485" spans="1:41" x14ac:dyDescent="0.25">
      <c r="A1485" s="53" t="s">
        <v>12</v>
      </c>
      <c r="B1485" s="53" t="s">
        <v>1882</v>
      </c>
      <c r="C1485" s="53" t="s">
        <v>1883</v>
      </c>
      <c r="D1485" s="53" t="s">
        <v>1841</v>
      </c>
      <c r="E1485" s="53" t="s">
        <v>1842</v>
      </c>
      <c r="F1485" s="53" t="s">
        <v>775</v>
      </c>
      <c r="G1485" s="53" t="s">
        <v>1813</v>
      </c>
      <c r="H1485" s="53" t="s">
        <v>775</v>
      </c>
      <c r="I1485" s="53" t="s">
        <v>1813</v>
      </c>
      <c r="J1485" s="53" t="s">
        <v>1843</v>
      </c>
      <c r="K1485" s="53" t="s">
        <v>1844</v>
      </c>
      <c r="L1485" s="53" t="s">
        <v>1884</v>
      </c>
      <c r="M1485" s="53" t="s">
        <v>1816</v>
      </c>
      <c r="N1485" s="53" t="s">
        <v>1817</v>
      </c>
      <c r="O1485" s="53" t="s">
        <v>1818</v>
      </c>
      <c r="P1485" s="53" t="s">
        <v>1819</v>
      </c>
      <c r="Q1485" s="53" t="s">
        <v>1820</v>
      </c>
      <c r="R1485" s="53" t="s">
        <v>1821</v>
      </c>
      <c r="S1485" s="53" t="s">
        <v>1885</v>
      </c>
      <c r="T1485" s="53" t="s">
        <v>1886</v>
      </c>
      <c r="U1485" s="53" t="s">
        <v>1824</v>
      </c>
      <c r="V1485" s="53" t="s">
        <v>1825</v>
      </c>
      <c r="W1485" s="53" t="s">
        <v>1838</v>
      </c>
      <c r="X1485" s="53" t="s">
        <v>1825</v>
      </c>
      <c r="Y1485" s="53" t="s">
        <v>1827</v>
      </c>
      <c r="Z1485" s="53">
        <v>12.94</v>
      </c>
      <c r="AA1485" s="53">
        <v>12.94</v>
      </c>
      <c r="AB1485" s="53">
        <v>0</v>
      </c>
      <c r="AC1485" s="53">
        <v>12.94</v>
      </c>
      <c r="AD1485" s="53">
        <v>0</v>
      </c>
      <c r="AE1485" s="53">
        <v>0</v>
      </c>
      <c r="AF1485" s="53" t="s">
        <v>1828</v>
      </c>
      <c r="AG1485" s="53" t="s">
        <v>1843</v>
      </c>
      <c r="AH1485" s="53" t="s">
        <v>1844</v>
      </c>
      <c r="AI1485" s="53" t="s">
        <v>1849</v>
      </c>
      <c r="AJ1485" s="53" t="s">
        <v>1824</v>
      </c>
      <c r="AK1485" s="53" t="s">
        <v>496</v>
      </c>
      <c r="AL1485" s="53" t="s">
        <v>1830</v>
      </c>
      <c r="AM1485" s="53" t="s">
        <v>1831</v>
      </c>
      <c r="AN1485" s="53" t="s">
        <v>1769</v>
      </c>
      <c r="AO1485" s="53" t="s">
        <v>641</v>
      </c>
    </row>
    <row r="1486" spans="1:41" x14ac:dyDescent="0.25">
      <c r="A1486" s="53" t="s">
        <v>12</v>
      </c>
      <c r="B1486" s="53" t="s">
        <v>1996</v>
      </c>
      <c r="C1486" s="53" t="s">
        <v>1997</v>
      </c>
      <c r="D1486" s="53" t="s">
        <v>1811</v>
      </c>
      <c r="E1486" s="53" t="s">
        <v>1812</v>
      </c>
      <c r="F1486" s="53" t="s">
        <v>775</v>
      </c>
      <c r="G1486" s="53" t="s">
        <v>1813</v>
      </c>
      <c r="H1486" s="53" t="s">
        <v>775</v>
      </c>
      <c r="I1486" s="53" t="s">
        <v>1813</v>
      </c>
      <c r="J1486" s="53" t="s">
        <v>1814</v>
      </c>
      <c r="K1486" s="53" t="s">
        <v>780</v>
      </c>
      <c r="L1486" s="53" t="s">
        <v>1998</v>
      </c>
      <c r="M1486" s="53" t="s">
        <v>1816</v>
      </c>
      <c r="N1486" s="53" t="s">
        <v>1817</v>
      </c>
      <c r="O1486" s="53" t="s">
        <v>1818</v>
      </c>
      <c r="P1486" s="53" t="s">
        <v>1819</v>
      </c>
      <c r="Q1486" s="53" t="s">
        <v>1820</v>
      </c>
      <c r="R1486" s="53" t="s">
        <v>1821</v>
      </c>
      <c r="S1486" s="53" t="s">
        <v>1999</v>
      </c>
      <c r="T1486" s="53" t="s">
        <v>2000</v>
      </c>
      <c r="U1486" s="53" t="s">
        <v>1824</v>
      </c>
      <c r="V1486" s="53" t="s">
        <v>1825</v>
      </c>
      <c r="W1486" s="53" t="s">
        <v>1826</v>
      </c>
      <c r="X1486" s="53" t="s">
        <v>1825</v>
      </c>
      <c r="Y1486" s="53" t="s">
        <v>1827</v>
      </c>
      <c r="Z1486" s="53">
        <v>83.73</v>
      </c>
      <c r="AA1486" s="53">
        <v>83.73</v>
      </c>
      <c r="AB1486" s="53">
        <v>0</v>
      </c>
      <c r="AC1486" s="53">
        <v>83.73</v>
      </c>
      <c r="AD1486" s="53">
        <v>0</v>
      </c>
      <c r="AE1486" s="53">
        <v>0</v>
      </c>
      <c r="AF1486" s="53" t="s">
        <v>1828</v>
      </c>
      <c r="AG1486" s="53" t="s">
        <v>1814</v>
      </c>
      <c r="AH1486" s="53" t="s">
        <v>780</v>
      </c>
      <c r="AI1486" s="53" t="s">
        <v>1829</v>
      </c>
      <c r="AJ1486" s="53" t="s">
        <v>1824</v>
      </c>
      <c r="AK1486" s="53" t="s">
        <v>496</v>
      </c>
      <c r="AL1486" s="53" t="s">
        <v>1830</v>
      </c>
      <c r="AM1486" s="53" t="s">
        <v>1831</v>
      </c>
      <c r="AN1486" s="53" t="s">
        <v>1770</v>
      </c>
      <c r="AO1486" s="53" t="s">
        <v>641</v>
      </c>
    </row>
    <row r="1487" spans="1:41" x14ac:dyDescent="0.25">
      <c r="A1487" s="53" t="s">
        <v>12</v>
      </c>
      <c r="B1487" s="53" t="s">
        <v>1996</v>
      </c>
      <c r="C1487" s="53" t="s">
        <v>1997</v>
      </c>
      <c r="D1487" s="53" t="s">
        <v>1811</v>
      </c>
      <c r="E1487" s="53" t="s">
        <v>1812</v>
      </c>
      <c r="F1487" s="53" t="s">
        <v>775</v>
      </c>
      <c r="G1487" s="53" t="s">
        <v>1813</v>
      </c>
      <c r="H1487" s="53" t="s">
        <v>775</v>
      </c>
      <c r="I1487" s="53" t="s">
        <v>1813</v>
      </c>
      <c r="J1487" s="53" t="s">
        <v>1814</v>
      </c>
      <c r="K1487" s="53" t="s">
        <v>780</v>
      </c>
      <c r="L1487" s="53" t="s">
        <v>1998</v>
      </c>
      <c r="M1487" s="53" t="s">
        <v>1816</v>
      </c>
      <c r="N1487" s="53" t="s">
        <v>1817</v>
      </c>
      <c r="O1487" s="53" t="s">
        <v>1818</v>
      </c>
      <c r="P1487" s="53" t="s">
        <v>1819</v>
      </c>
      <c r="Q1487" s="53" t="s">
        <v>1820</v>
      </c>
      <c r="R1487" s="53" t="s">
        <v>1821</v>
      </c>
      <c r="S1487" s="53" t="s">
        <v>1999</v>
      </c>
      <c r="T1487" s="53" t="s">
        <v>2000</v>
      </c>
      <c r="U1487" s="53" t="s">
        <v>1824</v>
      </c>
      <c r="V1487" s="53" t="s">
        <v>1825</v>
      </c>
      <c r="W1487" s="53" t="s">
        <v>1832</v>
      </c>
      <c r="X1487" s="53" t="s">
        <v>1825</v>
      </c>
      <c r="Y1487" s="53" t="s">
        <v>1827</v>
      </c>
      <c r="Z1487" s="53">
        <v>1558.08</v>
      </c>
      <c r="AA1487" s="53">
        <v>1558.08</v>
      </c>
      <c r="AB1487" s="53">
        <v>0</v>
      </c>
      <c r="AC1487" s="53">
        <v>1558.08</v>
      </c>
      <c r="AD1487" s="53">
        <v>0</v>
      </c>
      <c r="AE1487" s="53">
        <v>0</v>
      </c>
      <c r="AF1487" s="53" t="s">
        <v>1828</v>
      </c>
      <c r="AG1487" s="53" t="s">
        <v>1814</v>
      </c>
      <c r="AH1487" s="53" t="s">
        <v>780</v>
      </c>
      <c r="AI1487" s="53" t="s">
        <v>1829</v>
      </c>
      <c r="AJ1487" s="53" t="s">
        <v>1824</v>
      </c>
      <c r="AK1487" s="53" t="s">
        <v>496</v>
      </c>
      <c r="AL1487" s="53" t="s">
        <v>1830</v>
      </c>
      <c r="AM1487" s="53" t="s">
        <v>1831</v>
      </c>
      <c r="AN1487" s="53" t="s">
        <v>1770</v>
      </c>
      <c r="AO1487" s="53" t="s">
        <v>641</v>
      </c>
    </row>
    <row r="1488" spans="1:41" x14ac:dyDescent="0.25">
      <c r="A1488" s="53" t="s">
        <v>12</v>
      </c>
      <c r="B1488" s="53" t="s">
        <v>1996</v>
      </c>
      <c r="C1488" s="53" t="s">
        <v>1997</v>
      </c>
      <c r="D1488" s="53" t="s">
        <v>1811</v>
      </c>
      <c r="E1488" s="53" t="s">
        <v>1812</v>
      </c>
      <c r="F1488" s="53" t="s">
        <v>775</v>
      </c>
      <c r="G1488" s="53" t="s">
        <v>1813</v>
      </c>
      <c r="H1488" s="53" t="s">
        <v>775</v>
      </c>
      <c r="I1488" s="53" t="s">
        <v>1813</v>
      </c>
      <c r="J1488" s="53" t="s">
        <v>1814</v>
      </c>
      <c r="K1488" s="53" t="s">
        <v>780</v>
      </c>
      <c r="L1488" s="53" t="s">
        <v>1998</v>
      </c>
      <c r="M1488" s="53" t="s">
        <v>1816</v>
      </c>
      <c r="N1488" s="53" t="s">
        <v>1817</v>
      </c>
      <c r="O1488" s="53" t="s">
        <v>1818</v>
      </c>
      <c r="P1488" s="53" t="s">
        <v>1819</v>
      </c>
      <c r="Q1488" s="53" t="s">
        <v>1820</v>
      </c>
      <c r="R1488" s="53" t="s">
        <v>1821</v>
      </c>
      <c r="S1488" s="53" t="s">
        <v>1999</v>
      </c>
      <c r="T1488" s="53" t="s">
        <v>2000</v>
      </c>
      <c r="U1488" s="53" t="s">
        <v>1824</v>
      </c>
      <c r="V1488" s="53" t="s">
        <v>1825</v>
      </c>
      <c r="W1488" s="53" t="s">
        <v>1833</v>
      </c>
      <c r="X1488" s="53" t="s">
        <v>1834</v>
      </c>
      <c r="Y1488" s="53" t="s">
        <v>1827</v>
      </c>
      <c r="Z1488" s="53">
        <v>627.28</v>
      </c>
      <c r="AA1488" s="53">
        <v>627.28</v>
      </c>
      <c r="AB1488" s="53">
        <v>0</v>
      </c>
      <c r="AC1488" s="53">
        <v>627.28</v>
      </c>
      <c r="AD1488" s="53">
        <v>0</v>
      </c>
      <c r="AE1488" s="53">
        <v>0</v>
      </c>
      <c r="AF1488" s="53" t="s">
        <v>1828</v>
      </c>
      <c r="AG1488" s="53" t="s">
        <v>1814</v>
      </c>
      <c r="AH1488" s="53" t="s">
        <v>780</v>
      </c>
      <c r="AI1488" s="53" t="s">
        <v>1829</v>
      </c>
      <c r="AJ1488" s="53" t="s">
        <v>1824</v>
      </c>
      <c r="AK1488" s="53" t="s">
        <v>496</v>
      </c>
      <c r="AL1488" s="53" t="s">
        <v>1830</v>
      </c>
      <c r="AM1488" s="53" t="s">
        <v>1831</v>
      </c>
      <c r="AN1488" s="53" t="s">
        <v>1770</v>
      </c>
      <c r="AO1488" s="53" t="s">
        <v>641</v>
      </c>
    </row>
    <row r="1489" spans="1:41" x14ac:dyDescent="0.25">
      <c r="A1489" s="53" t="s">
        <v>12</v>
      </c>
      <c r="B1489" s="53" t="s">
        <v>1996</v>
      </c>
      <c r="C1489" s="53" t="s">
        <v>1997</v>
      </c>
      <c r="D1489" s="53" t="s">
        <v>1811</v>
      </c>
      <c r="E1489" s="53" t="s">
        <v>1812</v>
      </c>
      <c r="F1489" s="53" t="s">
        <v>775</v>
      </c>
      <c r="G1489" s="53" t="s">
        <v>1813</v>
      </c>
      <c r="H1489" s="53" t="s">
        <v>775</v>
      </c>
      <c r="I1489" s="53" t="s">
        <v>1813</v>
      </c>
      <c r="J1489" s="53" t="s">
        <v>1814</v>
      </c>
      <c r="K1489" s="53" t="s">
        <v>780</v>
      </c>
      <c r="L1489" s="53" t="s">
        <v>1998</v>
      </c>
      <c r="M1489" s="53" t="s">
        <v>1816</v>
      </c>
      <c r="N1489" s="53" t="s">
        <v>1817</v>
      </c>
      <c r="O1489" s="53" t="s">
        <v>1818</v>
      </c>
      <c r="P1489" s="53" t="s">
        <v>1819</v>
      </c>
      <c r="Q1489" s="53" t="s">
        <v>1820</v>
      </c>
      <c r="R1489" s="53" t="s">
        <v>1821</v>
      </c>
      <c r="S1489" s="53" t="s">
        <v>1999</v>
      </c>
      <c r="T1489" s="53" t="s">
        <v>2000</v>
      </c>
      <c r="U1489" s="53" t="s">
        <v>1824</v>
      </c>
      <c r="V1489" s="53" t="s">
        <v>1825</v>
      </c>
      <c r="W1489" s="53" t="s">
        <v>1837</v>
      </c>
      <c r="X1489" s="53" t="s">
        <v>1825</v>
      </c>
      <c r="Y1489" s="53" t="s">
        <v>1827</v>
      </c>
      <c r="Z1489" s="53">
        <v>66.28</v>
      </c>
      <c r="AA1489" s="53">
        <v>66.28</v>
      </c>
      <c r="AB1489" s="53">
        <v>0</v>
      </c>
      <c r="AC1489" s="53">
        <v>66.28</v>
      </c>
      <c r="AD1489" s="53">
        <v>0</v>
      </c>
      <c r="AE1489" s="53">
        <v>0</v>
      </c>
      <c r="AF1489" s="53" t="s">
        <v>1828</v>
      </c>
      <c r="AG1489" s="53" t="s">
        <v>1814</v>
      </c>
      <c r="AH1489" s="53" t="s">
        <v>780</v>
      </c>
      <c r="AI1489" s="53" t="s">
        <v>1829</v>
      </c>
      <c r="AJ1489" s="53" t="s">
        <v>1824</v>
      </c>
      <c r="AK1489" s="53" t="s">
        <v>496</v>
      </c>
      <c r="AL1489" s="53" t="s">
        <v>1830</v>
      </c>
      <c r="AM1489" s="53" t="s">
        <v>1831</v>
      </c>
      <c r="AN1489" s="53" t="s">
        <v>1770</v>
      </c>
      <c r="AO1489" s="53" t="s">
        <v>641</v>
      </c>
    </row>
    <row r="1490" spans="1:41" x14ac:dyDescent="0.25">
      <c r="A1490" s="53" t="s">
        <v>12</v>
      </c>
      <c r="B1490" s="53" t="s">
        <v>1996</v>
      </c>
      <c r="C1490" s="53" t="s">
        <v>1997</v>
      </c>
      <c r="D1490" s="53" t="s">
        <v>1811</v>
      </c>
      <c r="E1490" s="53" t="s">
        <v>1812</v>
      </c>
      <c r="F1490" s="53" t="s">
        <v>775</v>
      </c>
      <c r="G1490" s="53" t="s">
        <v>1813</v>
      </c>
      <c r="H1490" s="53" t="s">
        <v>775</v>
      </c>
      <c r="I1490" s="53" t="s">
        <v>1813</v>
      </c>
      <c r="J1490" s="53" t="s">
        <v>1814</v>
      </c>
      <c r="K1490" s="53" t="s">
        <v>780</v>
      </c>
      <c r="L1490" s="53" t="s">
        <v>1998</v>
      </c>
      <c r="M1490" s="53" t="s">
        <v>1816</v>
      </c>
      <c r="N1490" s="53" t="s">
        <v>1817</v>
      </c>
      <c r="O1490" s="53" t="s">
        <v>1818</v>
      </c>
      <c r="P1490" s="53" t="s">
        <v>1819</v>
      </c>
      <c r="Q1490" s="53" t="s">
        <v>1820</v>
      </c>
      <c r="R1490" s="53" t="s">
        <v>1821</v>
      </c>
      <c r="S1490" s="53" t="s">
        <v>1999</v>
      </c>
      <c r="T1490" s="53" t="s">
        <v>2000</v>
      </c>
      <c r="U1490" s="53" t="s">
        <v>1824</v>
      </c>
      <c r="V1490" s="53" t="s">
        <v>1825</v>
      </c>
      <c r="W1490" s="53" t="s">
        <v>1838</v>
      </c>
      <c r="X1490" s="53" t="s">
        <v>1825</v>
      </c>
      <c r="Y1490" s="53" t="s">
        <v>1827</v>
      </c>
      <c r="Z1490" s="53">
        <v>42.18</v>
      </c>
      <c r="AA1490" s="53">
        <v>42.18</v>
      </c>
      <c r="AB1490" s="53">
        <v>0</v>
      </c>
      <c r="AC1490" s="53">
        <v>42.18</v>
      </c>
      <c r="AD1490" s="53">
        <v>0</v>
      </c>
      <c r="AE1490" s="53">
        <v>0</v>
      </c>
      <c r="AF1490" s="53" t="s">
        <v>1828</v>
      </c>
      <c r="AG1490" s="53" t="s">
        <v>1814</v>
      </c>
      <c r="AH1490" s="53" t="s">
        <v>780</v>
      </c>
      <c r="AI1490" s="53" t="s">
        <v>1829</v>
      </c>
      <c r="AJ1490" s="53" t="s">
        <v>1824</v>
      </c>
      <c r="AK1490" s="53" t="s">
        <v>496</v>
      </c>
      <c r="AL1490" s="53" t="s">
        <v>1830</v>
      </c>
      <c r="AM1490" s="53" t="s">
        <v>1831</v>
      </c>
      <c r="AN1490" s="53" t="s">
        <v>1770</v>
      </c>
      <c r="AO1490" s="53" t="s">
        <v>641</v>
      </c>
    </row>
    <row r="1491" spans="1:41" x14ac:dyDescent="0.25">
      <c r="A1491" s="53" t="s">
        <v>12</v>
      </c>
      <c r="B1491" s="53" t="s">
        <v>1887</v>
      </c>
      <c r="C1491" s="53" t="s">
        <v>1888</v>
      </c>
      <c r="D1491" s="53" t="s">
        <v>1889</v>
      </c>
      <c r="E1491" s="53" t="s">
        <v>1890</v>
      </c>
      <c r="F1491" s="53" t="s">
        <v>775</v>
      </c>
      <c r="G1491" s="53" t="s">
        <v>1813</v>
      </c>
      <c r="H1491" s="53" t="s">
        <v>775</v>
      </c>
      <c r="I1491" s="53" t="s">
        <v>1813</v>
      </c>
      <c r="J1491" s="53" t="s">
        <v>1891</v>
      </c>
      <c r="K1491" s="53" t="s">
        <v>1988</v>
      </c>
      <c r="L1491" s="53" t="s">
        <v>1893</v>
      </c>
      <c r="M1491" s="53" t="s">
        <v>1816</v>
      </c>
      <c r="N1491" s="53" t="s">
        <v>1817</v>
      </c>
      <c r="O1491" s="53" t="s">
        <v>1818</v>
      </c>
      <c r="P1491" s="53" t="s">
        <v>1819</v>
      </c>
      <c r="Q1491" s="53" t="s">
        <v>1820</v>
      </c>
      <c r="R1491" s="53" t="s">
        <v>1821</v>
      </c>
      <c r="S1491" s="53" t="s">
        <v>1894</v>
      </c>
      <c r="T1491" s="53" t="s">
        <v>1895</v>
      </c>
      <c r="U1491" s="53" t="s">
        <v>1824</v>
      </c>
      <c r="V1491" s="53" t="s">
        <v>1825</v>
      </c>
      <c r="W1491" s="53" t="s">
        <v>1826</v>
      </c>
      <c r="X1491" s="53" t="s">
        <v>1825</v>
      </c>
      <c r="Y1491" s="53" t="s">
        <v>1827</v>
      </c>
      <c r="Z1491" s="53">
        <v>273.99</v>
      </c>
      <c r="AA1491" s="53">
        <v>273.99</v>
      </c>
      <c r="AB1491" s="53">
        <v>0</v>
      </c>
      <c r="AC1491" s="53">
        <v>273.99</v>
      </c>
      <c r="AD1491" s="53">
        <v>0</v>
      </c>
      <c r="AE1491" s="53">
        <v>0</v>
      </c>
      <c r="AF1491" s="53" t="s">
        <v>1828</v>
      </c>
      <c r="AG1491" s="53" t="s">
        <v>1891</v>
      </c>
      <c r="AH1491" s="53" t="s">
        <v>1892</v>
      </c>
      <c r="AI1491" s="53" t="s">
        <v>1829</v>
      </c>
      <c r="AJ1491" s="53" t="s">
        <v>1824</v>
      </c>
      <c r="AK1491" s="53" t="s">
        <v>496</v>
      </c>
      <c r="AL1491" s="53" t="s">
        <v>1830</v>
      </c>
      <c r="AM1491" s="53" t="s">
        <v>1831</v>
      </c>
      <c r="AN1491" s="53" t="s">
        <v>1769</v>
      </c>
      <c r="AO1491" s="53" t="s">
        <v>641</v>
      </c>
    </row>
    <row r="1492" spans="1:41" x14ac:dyDescent="0.25">
      <c r="A1492" s="53" t="s">
        <v>12</v>
      </c>
      <c r="B1492" s="53" t="s">
        <v>1887</v>
      </c>
      <c r="C1492" s="53" t="s">
        <v>1888</v>
      </c>
      <c r="D1492" s="53" t="s">
        <v>1889</v>
      </c>
      <c r="E1492" s="53" t="s">
        <v>1890</v>
      </c>
      <c r="F1492" s="53" t="s">
        <v>775</v>
      </c>
      <c r="G1492" s="53" t="s">
        <v>1813</v>
      </c>
      <c r="H1492" s="53" t="s">
        <v>775</v>
      </c>
      <c r="I1492" s="53" t="s">
        <v>1813</v>
      </c>
      <c r="J1492" s="53" t="s">
        <v>1891</v>
      </c>
      <c r="K1492" s="53" t="s">
        <v>1988</v>
      </c>
      <c r="L1492" s="53" t="s">
        <v>1893</v>
      </c>
      <c r="M1492" s="53" t="s">
        <v>1816</v>
      </c>
      <c r="N1492" s="53" t="s">
        <v>1817</v>
      </c>
      <c r="O1492" s="53" t="s">
        <v>1818</v>
      </c>
      <c r="P1492" s="53" t="s">
        <v>1819</v>
      </c>
      <c r="Q1492" s="53" t="s">
        <v>1820</v>
      </c>
      <c r="R1492" s="53" t="s">
        <v>1821</v>
      </c>
      <c r="S1492" s="53" t="s">
        <v>1894</v>
      </c>
      <c r="T1492" s="53" t="s">
        <v>1895</v>
      </c>
      <c r="U1492" s="53" t="s">
        <v>1824</v>
      </c>
      <c r="V1492" s="53" t="s">
        <v>1825</v>
      </c>
      <c r="W1492" s="53" t="s">
        <v>1832</v>
      </c>
      <c r="X1492" s="53" t="s">
        <v>1825</v>
      </c>
      <c r="Y1492" s="53" t="s">
        <v>1827</v>
      </c>
      <c r="Z1492" s="53">
        <v>4724.88</v>
      </c>
      <c r="AA1492" s="53">
        <v>4724.88</v>
      </c>
      <c r="AB1492" s="53">
        <v>0</v>
      </c>
      <c r="AC1492" s="53">
        <v>4724.88</v>
      </c>
      <c r="AD1492" s="53">
        <v>0</v>
      </c>
      <c r="AE1492" s="53">
        <v>0</v>
      </c>
      <c r="AF1492" s="53" t="s">
        <v>1828</v>
      </c>
      <c r="AG1492" s="53" t="s">
        <v>1891</v>
      </c>
      <c r="AH1492" s="53" t="s">
        <v>1892</v>
      </c>
      <c r="AI1492" s="53" t="s">
        <v>1829</v>
      </c>
      <c r="AJ1492" s="53" t="s">
        <v>1824</v>
      </c>
      <c r="AK1492" s="53" t="s">
        <v>496</v>
      </c>
      <c r="AL1492" s="53" t="s">
        <v>1830</v>
      </c>
      <c r="AM1492" s="53" t="s">
        <v>1831</v>
      </c>
      <c r="AN1492" s="53" t="s">
        <v>1769</v>
      </c>
      <c r="AO1492" s="53" t="s">
        <v>641</v>
      </c>
    </row>
    <row r="1493" spans="1:41" x14ac:dyDescent="0.25">
      <c r="A1493" s="53" t="s">
        <v>12</v>
      </c>
      <c r="B1493" s="53" t="s">
        <v>1887</v>
      </c>
      <c r="C1493" s="53" t="s">
        <v>1888</v>
      </c>
      <c r="D1493" s="53" t="s">
        <v>1889</v>
      </c>
      <c r="E1493" s="53" t="s">
        <v>1890</v>
      </c>
      <c r="F1493" s="53" t="s">
        <v>775</v>
      </c>
      <c r="G1493" s="53" t="s">
        <v>1813</v>
      </c>
      <c r="H1493" s="53" t="s">
        <v>775</v>
      </c>
      <c r="I1493" s="53" t="s">
        <v>1813</v>
      </c>
      <c r="J1493" s="53" t="s">
        <v>1891</v>
      </c>
      <c r="K1493" s="53" t="s">
        <v>1988</v>
      </c>
      <c r="L1493" s="53" t="s">
        <v>1893</v>
      </c>
      <c r="M1493" s="53" t="s">
        <v>1816</v>
      </c>
      <c r="N1493" s="53" t="s">
        <v>1817</v>
      </c>
      <c r="O1493" s="53" t="s">
        <v>1818</v>
      </c>
      <c r="P1493" s="53" t="s">
        <v>1819</v>
      </c>
      <c r="Q1493" s="53" t="s">
        <v>1820</v>
      </c>
      <c r="R1493" s="53" t="s">
        <v>1821</v>
      </c>
      <c r="S1493" s="53" t="s">
        <v>1894</v>
      </c>
      <c r="T1493" s="53" t="s">
        <v>1895</v>
      </c>
      <c r="U1493" s="53" t="s">
        <v>1824</v>
      </c>
      <c r="V1493" s="53" t="s">
        <v>1825</v>
      </c>
      <c r="W1493" s="53" t="s">
        <v>1833</v>
      </c>
      <c r="X1493" s="53" t="s">
        <v>1835</v>
      </c>
      <c r="Y1493" s="53" t="s">
        <v>1827</v>
      </c>
      <c r="Z1493" s="53">
        <v>1.1299999999999999</v>
      </c>
      <c r="AA1493" s="53">
        <v>1.1299999999999999</v>
      </c>
      <c r="AB1493" s="53">
        <v>0</v>
      </c>
      <c r="AC1493" s="53">
        <v>1.1299999999999999</v>
      </c>
      <c r="AD1493" s="53">
        <v>0</v>
      </c>
      <c r="AE1493" s="53">
        <v>0</v>
      </c>
      <c r="AF1493" s="53" t="s">
        <v>1828</v>
      </c>
      <c r="AG1493" s="53" t="s">
        <v>1891</v>
      </c>
      <c r="AH1493" s="53" t="s">
        <v>1892</v>
      </c>
      <c r="AI1493" s="53" t="s">
        <v>1829</v>
      </c>
      <c r="AJ1493" s="53" t="s">
        <v>1824</v>
      </c>
      <c r="AK1493" s="53" t="s">
        <v>496</v>
      </c>
      <c r="AL1493" s="53" t="s">
        <v>1830</v>
      </c>
      <c r="AM1493" s="53" t="s">
        <v>1831</v>
      </c>
      <c r="AN1493" s="53" t="s">
        <v>1769</v>
      </c>
      <c r="AO1493" s="53" t="s">
        <v>641</v>
      </c>
    </row>
    <row r="1494" spans="1:41" x14ac:dyDescent="0.25">
      <c r="A1494" s="53" t="s">
        <v>12</v>
      </c>
      <c r="B1494" s="53" t="s">
        <v>1977</v>
      </c>
      <c r="C1494" s="53" t="s">
        <v>1978</v>
      </c>
      <c r="D1494" s="53" t="s">
        <v>1841</v>
      </c>
      <c r="E1494" s="53" t="s">
        <v>1842</v>
      </c>
      <c r="F1494" s="53" t="s">
        <v>775</v>
      </c>
      <c r="G1494" s="53" t="s">
        <v>1813</v>
      </c>
      <c r="H1494" s="53" t="s">
        <v>775</v>
      </c>
      <c r="I1494" s="53" t="s">
        <v>1813</v>
      </c>
      <c r="J1494" s="53" t="s">
        <v>1843</v>
      </c>
      <c r="K1494" s="53" t="s">
        <v>1844</v>
      </c>
      <c r="L1494" s="53" t="s">
        <v>1979</v>
      </c>
      <c r="M1494" s="53" t="s">
        <v>1816</v>
      </c>
      <c r="N1494" s="53" t="s">
        <v>1817</v>
      </c>
      <c r="O1494" s="53" t="s">
        <v>1818</v>
      </c>
      <c r="P1494" s="53" t="s">
        <v>1819</v>
      </c>
      <c r="Q1494" s="53" t="s">
        <v>1820</v>
      </c>
      <c r="R1494" s="53" t="s">
        <v>1821</v>
      </c>
      <c r="S1494" s="53" t="s">
        <v>1980</v>
      </c>
      <c r="T1494" s="53" t="s">
        <v>1981</v>
      </c>
      <c r="U1494" s="53" t="s">
        <v>1824</v>
      </c>
      <c r="V1494" s="53" t="s">
        <v>1825</v>
      </c>
      <c r="W1494" s="53" t="s">
        <v>1856</v>
      </c>
      <c r="X1494" s="53" t="s">
        <v>1857</v>
      </c>
      <c r="Y1494" s="53" t="s">
        <v>1827</v>
      </c>
      <c r="Z1494" s="53">
        <v>495.56</v>
      </c>
      <c r="AA1494" s="53">
        <v>495.56</v>
      </c>
      <c r="AB1494" s="53">
        <v>0</v>
      </c>
      <c r="AC1494" s="53">
        <v>495.56</v>
      </c>
      <c r="AD1494" s="53">
        <v>0</v>
      </c>
      <c r="AE1494" s="53">
        <v>0</v>
      </c>
      <c r="AF1494" s="53" t="s">
        <v>1828</v>
      </c>
      <c r="AG1494" s="53" t="s">
        <v>1843</v>
      </c>
      <c r="AH1494" s="53" t="s">
        <v>1844</v>
      </c>
      <c r="AI1494" s="53" t="s">
        <v>1849</v>
      </c>
      <c r="AJ1494" s="53" t="s">
        <v>1824</v>
      </c>
      <c r="AK1494" s="53" t="s">
        <v>496</v>
      </c>
      <c r="AL1494" s="53" t="s">
        <v>1830</v>
      </c>
      <c r="AM1494" s="53" t="s">
        <v>1831</v>
      </c>
      <c r="AN1494" s="53" t="s">
        <v>1769</v>
      </c>
      <c r="AO1494" s="53" t="s">
        <v>641</v>
      </c>
    </row>
    <row r="1495" spans="1:41" x14ac:dyDescent="0.25">
      <c r="A1495" s="53" t="s">
        <v>12</v>
      </c>
      <c r="B1495" s="53" t="s">
        <v>1896</v>
      </c>
      <c r="C1495" s="53" t="s">
        <v>1897</v>
      </c>
      <c r="D1495" s="53" t="s">
        <v>1841</v>
      </c>
      <c r="E1495" s="53" t="s">
        <v>1842</v>
      </c>
      <c r="F1495" s="53" t="s">
        <v>775</v>
      </c>
      <c r="G1495" s="53" t="s">
        <v>1813</v>
      </c>
      <c r="H1495" s="53" t="s">
        <v>775</v>
      </c>
      <c r="I1495" s="53" t="s">
        <v>1813</v>
      </c>
      <c r="J1495" s="53" t="s">
        <v>1843</v>
      </c>
      <c r="K1495" s="53" t="s">
        <v>1844</v>
      </c>
      <c r="L1495" s="53" t="s">
        <v>1898</v>
      </c>
      <c r="M1495" s="53" t="s">
        <v>1816</v>
      </c>
      <c r="N1495" s="53" t="s">
        <v>1817</v>
      </c>
      <c r="O1495" s="53" t="s">
        <v>1818</v>
      </c>
      <c r="P1495" s="53" t="s">
        <v>1819</v>
      </c>
      <c r="Q1495" s="53" t="s">
        <v>1820</v>
      </c>
      <c r="R1495" s="53" t="s">
        <v>1821</v>
      </c>
      <c r="S1495" s="53" t="s">
        <v>1899</v>
      </c>
      <c r="T1495" s="53" t="s">
        <v>1900</v>
      </c>
      <c r="U1495" s="53" t="s">
        <v>1824</v>
      </c>
      <c r="V1495" s="53" t="s">
        <v>1825</v>
      </c>
      <c r="W1495" s="53" t="s">
        <v>1833</v>
      </c>
      <c r="X1495" s="53" t="s">
        <v>1834</v>
      </c>
      <c r="Y1495" s="53" t="s">
        <v>1827</v>
      </c>
      <c r="Z1495" s="53">
        <v>8.6</v>
      </c>
      <c r="AA1495" s="53">
        <v>8.6</v>
      </c>
      <c r="AB1495" s="53">
        <v>0</v>
      </c>
      <c r="AC1495" s="53">
        <v>8.6</v>
      </c>
      <c r="AD1495" s="53">
        <v>0</v>
      </c>
      <c r="AE1495" s="53">
        <v>0</v>
      </c>
      <c r="AF1495" s="53" t="s">
        <v>1828</v>
      </c>
      <c r="AG1495" s="53" t="s">
        <v>1843</v>
      </c>
      <c r="AH1495" s="53" t="s">
        <v>1844</v>
      </c>
      <c r="AI1495" s="53" t="s">
        <v>1849</v>
      </c>
      <c r="AJ1495" s="53" t="s">
        <v>1824</v>
      </c>
      <c r="AK1495" s="53" t="s">
        <v>496</v>
      </c>
      <c r="AL1495" s="53" t="s">
        <v>1830</v>
      </c>
      <c r="AM1495" s="53" t="s">
        <v>1831</v>
      </c>
      <c r="AN1495" s="53" t="s">
        <v>1769</v>
      </c>
      <c r="AO1495" s="53" t="s">
        <v>641</v>
      </c>
    </row>
    <row r="1496" spans="1:41" x14ac:dyDescent="0.25">
      <c r="A1496" s="53" t="s">
        <v>12</v>
      </c>
      <c r="B1496" s="53" t="s">
        <v>1896</v>
      </c>
      <c r="C1496" s="53" t="s">
        <v>1897</v>
      </c>
      <c r="D1496" s="53" t="s">
        <v>1841</v>
      </c>
      <c r="E1496" s="53" t="s">
        <v>1842</v>
      </c>
      <c r="F1496" s="53" t="s">
        <v>775</v>
      </c>
      <c r="G1496" s="53" t="s">
        <v>1813</v>
      </c>
      <c r="H1496" s="53" t="s">
        <v>775</v>
      </c>
      <c r="I1496" s="53" t="s">
        <v>1813</v>
      </c>
      <c r="J1496" s="53" t="s">
        <v>1843</v>
      </c>
      <c r="K1496" s="53" t="s">
        <v>1844</v>
      </c>
      <c r="L1496" s="53" t="s">
        <v>1898</v>
      </c>
      <c r="M1496" s="53" t="s">
        <v>1816</v>
      </c>
      <c r="N1496" s="53" t="s">
        <v>1817</v>
      </c>
      <c r="O1496" s="53" t="s">
        <v>1818</v>
      </c>
      <c r="P1496" s="53" t="s">
        <v>1819</v>
      </c>
      <c r="Q1496" s="53" t="s">
        <v>1820</v>
      </c>
      <c r="R1496" s="53" t="s">
        <v>1821</v>
      </c>
      <c r="S1496" s="53" t="s">
        <v>1899</v>
      </c>
      <c r="T1496" s="53" t="s">
        <v>1900</v>
      </c>
      <c r="U1496" s="53" t="s">
        <v>1824</v>
      </c>
      <c r="V1496" s="53" t="s">
        <v>1825</v>
      </c>
      <c r="W1496" s="53" t="s">
        <v>1848</v>
      </c>
      <c r="X1496" s="53" t="s">
        <v>1825</v>
      </c>
      <c r="Y1496" s="53" t="s">
        <v>1827</v>
      </c>
      <c r="Z1496" s="53">
        <v>2025.71</v>
      </c>
      <c r="AA1496" s="53">
        <v>2025.71</v>
      </c>
      <c r="AB1496" s="53">
        <v>0</v>
      </c>
      <c r="AC1496" s="53">
        <v>2025.71</v>
      </c>
      <c r="AD1496" s="53">
        <v>0</v>
      </c>
      <c r="AE1496" s="53">
        <v>0</v>
      </c>
      <c r="AF1496" s="53" t="s">
        <v>1828</v>
      </c>
      <c r="AG1496" s="53" t="s">
        <v>1843</v>
      </c>
      <c r="AH1496" s="53" t="s">
        <v>1844</v>
      </c>
      <c r="AI1496" s="53" t="s">
        <v>1849</v>
      </c>
      <c r="AJ1496" s="53" t="s">
        <v>1824</v>
      </c>
      <c r="AK1496" s="53" t="s">
        <v>496</v>
      </c>
      <c r="AL1496" s="53" t="s">
        <v>1830</v>
      </c>
      <c r="AM1496" s="53" t="s">
        <v>1831</v>
      </c>
      <c r="AN1496" s="53" t="s">
        <v>1769</v>
      </c>
      <c r="AO1496" s="53" t="s">
        <v>641</v>
      </c>
    </row>
    <row r="1497" spans="1:41" x14ac:dyDescent="0.25">
      <c r="A1497" s="53" t="s">
        <v>12</v>
      </c>
      <c r="B1497" s="53" t="s">
        <v>1901</v>
      </c>
      <c r="C1497" s="53" t="s">
        <v>1902</v>
      </c>
      <c r="D1497" s="53" t="s">
        <v>1903</v>
      </c>
      <c r="E1497" s="53" t="s">
        <v>220</v>
      </c>
      <c r="F1497" s="53" t="s">
        <v>775</v>
      </c>
      <c r="G1497" s="53" t="s">
        <v>1813</v>
      </c>
      <c r="H1497" s="53" t="s">
        <v>775</v>
      </c>
      <c r="I1497" s="53" t="s">
        <v>1813</v>
      </c>
      <c r="J1497" s="53" t="s">
        <v>1904</v>
      </c>
      <c r="K1497" s="53" t="s">
        <v>1905</v>
      </c>
      <c r="L1497" s="53" t="s">
        <v>1906</v>
      </c>
      <c r="M1497" s="53" t="s">
        <v>1816</v>
      </c>
      <c r="N1497" s="53" t="s">
        <v>1817</v>
      </c>
      <c r="O1497" s="53" t="s">
        <v>1818</v>
      </c>
      <c r="P1497" s="53" t="s">
        <v>1819</v>
      </c>
      <c r="Q1497" s="53" t="s">
        <v>1820</v>
      </c>
      <c r="R1497" s="53" t="s">
        <v>1821</v>
      </c>
      <c r="S1497" s="53" t="s">
        <v>1907</v>
      </c>
      <c r="T1497" s="53" t="s">
        <v>1908</v>
      </c>
      <c r="U1497" s="53" t="s">
        <v>1824</v>
      </c>
      <c r="V1497" s="53" t="s">
        <v>1825</v>
      </c>
      <c r="W1497" s="53" t="s">
        <v>1826</v>
      </c>
      <c r="X1497" s="53" t="s">
        <v>1825</v>
      </c>
      <c r="Y1497" s="53" t="s">
        <v>1827</v>
      </c>
      <c r="Z1497" s="53">
        <v>6460.35</v>
      </c>
      <c r="AA1497" s="53">
        <v>4755.24</v>
      </c>
      <c r="AB1497" s="53">
        <v>1705.11</v>
      </c>
      <c r="AC1497" s="53">
        <v>4755.24</v>
      </c>
      <c r="AD1497" s="53">
        <v>0</v>
      </c>
      <c r="AE1497" s="53">
        <v>0</v>
      </c>
      <c r="AF1497" s="53" t="s">
        <v>1828</v>
      </c>
      <c r="AG1497" s="53" t="s">
        <v>1904</v>
      </c>
      <c r="AH1497" s="53" t="s">
        <v>1905</v>
      </c>
      <c r="AI1497" s="53" t="s">
        <v>1829</v>
      </c>
      <c r="AJ1497" s="53" t="s">
        <v>1824</v>
      </c>
      <c r="AK1497" s="53" t="s">
        <v>496</v>
      </c>
      <c r="AL1497" s="53" t="s">
        <v>1830</v>
      </c>
      <c r="AM1497" s="53" t="s">
        <v>1831</v>
      </c>
      <c r="AN1497" s="53" t="s">
        <v>1766</v>
      </c>
      <c r="AO1497" s="53" t="s">
        <v>483</v>
      </c>
    </row>
    <row r="1498" spans="1:41" x14ac:dyDescent="0.25">
      <c r="A1498" s="53" t="s">
        <v>12</v>
      </c>
      <c r="B1498" s="53" t="s">
        <v>1901</v>
      </c>
      <c r="C1498" s="53" t="s">
        <v>1902</v>
      </c>
      <c r="D1498" s="53" t="s">
        <v>1903</v>
      </c>
      <c r="E1498" s="53" t="s">
        <v>220</v>
      </c>
      <c r="F1498" s="53" t="s">
        <v>775</v>
      </c>
      <c r="G1498" s="53" t="s">
        <v>1813</v>
      </c>
      <c r="H1498" s="53" t="s">
        <v>775</v>
      </c>
      <c r="I1498" s="53" t="s">
        <v>1813</v>
      </c>
      <c r="J1498" s="53" t="s">
        <v>1904</v>
      </c>
      <c r="K1498" s="53" t="s">
        <v>1905</v>
      </c>
      <c r="L1498" s="53" t="s">
        <v>1906</v>
      </c>
      <c r="M1498" s="53" t="s">
        <v>1816</v>
      </c>
      <c r="N1498" s="53" t="s">
        <v>1817</v>
      </c>
      <c r="O1498" s="53" t="s">
        <v>1818</v>
      </c>
      <c r="P1498" s="53" t="s">
        <v>1819</v>
      </c>
      <c r="Q1498" s="53" t="s">
        <v>1820</v>
      </c>
      <c r="R1498" s="53" t="s">
        <v>1821</v>
      </c>
      <c r="S1498" s="53" t="s">
        <v>1907</v>
      </c>
      <c r="T1498" s="53" t="s">
        <v>1908</v>
      </c>
      <c r="U1498" s="53" t="s">
        <v>1824</v>
      </c>
      <c r="V1498" s="53" t="s">
        <v>1825</v>
      </c>
      <c r="W1498" s="53" t="s">
        <v>1832</v>
      </c>
      <c r="X1498" s="53" t="s">
        <v>1825</v>
      </c>
      <c r="Y1498" s="53" t="s">
        <v>1827</v>
      </c>
      <c r="Z1498" s="53">
        <v>24859.52</v>
      </c>
      <c r="AA1498" s="53">
        <v>17737.009999999998</v>
      </c>
      <c r="AB1498" s="53">
        <v>7122.51</v>
      </c>
      <c r="AC1498" s="53">
        <v>17737.009999999998</v>
      </c>
      <c r="AD1498" s="53">
        <v>0</v>
      </c>
      <c r="AE1498" s="53">
        <v>0</v>
      </c>
      <c r="AF1498" s="53" t="s">
        <v>1828</v>
      </c>
      <c r="AG1498" s="53" t="s">
        <v>1904</v>
      </c>
      <c r="AH1498" s="53" t="s">
        <v>1905</v>
      </c>
      <c r="AI1498" s="53" t="s">
        <v>1829</v>
      </c>
      <c r="AJ1498" s="53" t="s">
        <v>1824</v>
      </c>
      <c r="AK1498" s="53" t="s">
        <v>496</v>
      </c>
      <c r="AL1498" s="53" t="s">
        <v>1830</v>
      </c>
      <c r="AM1498" s="53" t="s">
        <v>1831</v>
      </c>
      <c r="AN1498" s="53" t="s">
        <v>1766</v>
      </c>
      <c r="AO1498" s="53" t="s">
        <v>483</v>
      </c>
    </row>
    <row r="1499" spans="1:41" x14ac:dyDescent="0.25">
      <c r="A1499" s="53" t="s">
        <v>12</v>
      </c>
      <c r="B1499" s="53" t="s">
        <v>1901</v>
      </c>
      <c r="C1499" s="53" t="s">
        <v>1902</v>
      </c>
      <c r="D1499" s="53" t="s">
        <v>1903</v>
      </c>
      <c r="E1499" s="53" t="s">
        <v>220</v>
      </c>
      <c r="F1499" s="53" t="s">
        <v>775</v>
      </c>
      <c r="G1499" s="53" t="s">
        <v>1813</v>
      </c>
      <c r="H1499" s="53" t="s">
        <v>775</v>
      </c>
      <c r="I1499" s="53" t="s">
        <v>1813</v>
      </c>
      <c r="J1499" s="53" t="s">
        <v>1904</v>
      </c>
      <c r="K1499" s="53" t="s">
        <v>1905</v>
      </c>
      <c r="L1499" s="53" t="s">
        <v>1906</v>
      </c>
      <c r="M1499" s="53" t="s">
        <v>1816</v>
      </c>
      <c r="N1499" s="53" t="s">
        <v>1817</v>
      </c>
      <c r="O1499" s="53" t="s">
        <v>1818</v>
      </c>
      <c r="P1499" s="53" t="s">
        <v>1819</v>
      </c>
      <c r="Q1499" s="53" t="s">
        <v>1820</v>
      </c>
      <c r="R1499" s="53" t="s">
        <v>1821</v>
      </c>
      <c r="S1499" s="53" t="s">
        <v>1907</v>
      </c>
      <c r="T1499" s="53" t="s">
        <v>1908</v>
      </c>
      <c r="U1499" s="53" t="s">
        <v>1824</v>
      </c>
      <c r="V1499" s="53" t="s">
        <v>1825</v>
      </c>
      <c r="W1499" s="53" t="s">
        <v>1838</v>
      </c>
      <c r="X1499" s="53" t="s">
        <v>1825</v>
      </c>
      <c r="Y1499" s="53" t="s">
        <v>1827</v>
      </c>
      <c r="Z1499" s="53">
        <v>1974.79</v>
      </c>
      <c r="AA1499" s="53">
        <v>1635.02</v>
      </c>
      <c r="AB1499" s="53">
        <v>339.77</v>
      </c>
      <c r="AC1499" s="53">
        <v>1635.02</v>
      </c>
      <c r="AD1499" s="53">
        <v>0</v>
      </c>
      <c r="AE1499" s="53">
        <v>0</v>
      </c>
      <c r="AF1499" s="53" t="s">
        <v>1828</v>
      </c>
      <c r="AG1499" s="53" t="s">
        <v>1904</v>
      </c>
      <c r="AH1499" s="53" t="s">
        <v>1905</v>
      </c>
      <c r="AI1499" s="53" t="s">
        <v>1829</v>
      </c>
      <c r="AJ1499" s="53" t="s">
        <v>1824</v>
      </c>
      <c r="AK1499" s="53" t="s">
        <v>496</v>
      </c>
      <c r="AL1499" s="53" t="s">
        <v>1830</v>
      </c>
      <c r="AM1499" s="53" t="s">
        <v>1831</v>
      </c>
      <c r="AN1499" s="53" t="s">
        <v>1766</v>
      </c>
      <c r="AO1499" s="53" t="s">
        <v>483</v>
      </c>
    </row>
    <row r="1500" spans="1:41" x14ac:dyDescent="0.25">
      <c r="A1500" s="53" t="s">
        <v>12</v>
      </c>
      <c r="B1500" s="53" t="s">
        <v>1909</v>
      </c>
      <c r="C1500" s="53" t="s">
        <v>1910</v>
      </c>
      <c r="D1500" s="53" t="s">
        <v>1903</v>
      </c>
      <c r="E1500" s="53" t="s">
        <v>220</v>
      </c>
      <c r="F1500" s="53" t="s">
        <v>775</v>
      </c>
      <c r="G1500" s="53" t="s">
        <v>1813</v>
      </c>
      <c r="H1500" s="53" t="s">
        <v>775</v>
      </c>
      <c r="I1500" s="53" t="s">
        <v>1813</v>
      </c>
      <c r="J1500" s="53" t="s">
        <v>1904</v>
      </c>
      <c r="K1500" s="53" t="s">
        <v>1905</v>
      </c>
      <c r="L1500" s="53" t="s">
        <v>1911</v>
      </c>
      <c r="M1500" s="53" t="s">
        <v>1816</v>
      </c>
      <c r="N1500" s="53" t="s">
        <v>1817</v>
      </c>
      <c r="O1500" s="53" t="s">
        <v>1818</v>
      </c>
      <c r="P1500" s="53" t="s">
        <v>1819</v>
      </c>
      <c r="Q1500" s="53" t="s">
        <v>1820</v>
      </c>
      <c r="R1500" s="53" t="s">
        <v>1821</v>
      </c>
      <c r="S1500" s="53" t="s">
        <v>1912</v>
      </c>
      <c r="T1500" s="53" t="s">
        <v>1913</v>
      </c>
      <c r="U1500" s="53" t="s">
        <v>1824</v>
      </c>
      <c r="V1500" s="53" t="s">
        <v>1825</v>
      </c>
      <c r="W1500" s="53" t="s">
        <v>1856</v>
      </c>
      <c r="X1500" s="53" t="s">
        <v>1857</v>
      </c>
      <c r="Y1500" s="53" t="s">
        <v>1827</v>
      </c>
      <c r="Z1500" s="53">
        <v>7500</v>
      </c>
      <c r="AA1500" s="53">
        <v>944.18</v>
      </c>
      <c r="AB1500" s="53">
        <v>6555.82</v>
      </c>
      <c r="AC1500" s="53">
        <v>944.18</v>
      </c>
      <c r="AD1500" s="53">
        <v>0</v>
      </c>
      <c r="AE1500" s="53">
        <v>0</v>
      </c>
      <c r="AF1500" s="53" t="s">
        <v>1828</v>
      </c>
      <c r="AG1500" s="53" t="s">
        <v>1904</v>
      </c>
      <c r="AH1500" s="53" t="s">
        <v>1905</v>
      </c>
      <c r="AI1500" s="53" t="s">
        <v>1829</v>
      </c>
      <c r="AJ1500" s="53" t="s">
        <v>1824</v>
      </c>
      <c r="AK1500" s="53" t="s">
        <v>496</v>
      </c>
      <c r="AL1500" s="53" t="s">
        <v>1830</v>
      </c>
      <c r="AM1500" s="53" t="s">
        <v>1831</v>
      </c>
      <c r="AN1500" s="53" t="s">
        <v>1766</v>
      </c>
      <c r="AO1500" s="53" t="s">
        <v>483</v>
      </c>
    </row>
    <row r="1501" spans="1:41" x14ac:dyDescent="0.25">
      <c r="A1501" s="53" t="s">
        <v>12</v>
      </c>
      <c r="B1501" s="53" t="s">
        <v>2050</v>
      </c>
      <c r="C1501" s="53" t="s">
        <v>2051</v>
      </c>
      <c r="D1501" s="53" t="s">
        <v>1991</v>
      </c>
      <c r="E1501" s="53" t="s">
        <v>1992</v>
      </c>
      <c r="F1501" s="53" t="s">
        <v>775</v>
      </c>
      <c r="G1501" s="53" t="s">
        <v>1813</v>
      </c>
      <c r="H1501" s="53" t="s">
        <v>775</v>
      </c>
      <c r="I1501" s="53" t="s">
        <v>1813</v>
      </c>
      <c r="J1501" s="53" t="s">
        <v>1891</v>
      </c>
      <c r="K1501" s="53" t="s">
        <v>1892</v>
      </c>
      <c r="L1501" s="53" t="s">
        <v>2052</v>
      </c>
      <c r="M1501" s="53" t="s">
        <v>1816</v>
      </c>
      <c r="N1501" s="53" t="s">
        <v>1817</v>
      </c>
      <c r="O1501" s="53" t="s">
        <v>1818</v>
      </c>
      <c r="P1501" s="53" t="s">
        <v>1819</v>
      </c>
      <c r="Q1501" s="53" t="s">
        <v>1820</v>
      </c>
      <c r="R1501" s="53" t="s">
        <v>1821</v>
      </c>
      <c r="S1501" s="53" t="s">
        <v>2053</v>
      </c>
      <c r="T1501" s="53" t="s">
        <v>2054</v>
      </c>
      <c r="U1501" s="53" t="s">
        <v>1824</v>
      </c>
      <c r="V1501" s="53" t="s">
        <v>1825</v>
      </c>
      <c r="W1501" s="53" t="s">
        <v>1832</v>
      </c>
      <c r="X1501" s="53" t="s">
        <v>1825</v>
      </c>
      <c r="Y1501" s="53" t="s">
        <v>1827</v>
      </c>
      <c r="Z1501" s="53">
        <v>3736.61</v>
      </c>
      <c r="AA1501" s="53">
        <v>3736.61</v>
      </c>
      <c r="AB1501" s="53">
        <v>0</v>
      </c>
      <c r="AC1501" s="53">
        <v>3736.61</v>
      </c>
      <c r="AD1501" s="53">
        <v>0</v>
      </c>
      <c r="AE1501" s="53">
        <v>0</v>
      </c>
      <c r="AF1501" s="53" t="s">
        <v>1828</v>
      </c>
      <c r="AG1501" s="53" t="s">
        <v>1891</v>
      </c>
      <c r="AH1501" s="53" t="s">
        <v>1892</v>
      </c>
      <c r="AI1501" s="53" t="s">
        <v>1829</v>
      </c>
      <c r="AJ1501" s="53" t="s">
        <v>1824</v>
      </c>
      <c r="AK1501" s="53" t="s">
        <v>496</v>
      </c>
      <c r="AL1501" s="53" t="s">
        <v>1830</v>
      </c>
      <c r="AM1501" s="53" t="s">
        <v>1831</v>
      </c>
      <c r="AN1501" s="53" t="s">
        <v>1769</v>
      </c>
      <c r="AO1501" s="53" t="s">
        <v>641</v>
      </c>
    </row>
    <row r="1502" spans="1:41" x14ac:dyDescent="0.25">
      <c r="A1502" s="53" t="s">
        <v>12</v>
      </c>
      <c r="B1502" s="53" t="s">
        <v>2050</v>
      </c>
      <c r="C1502" s="53" t="s">
        <v>2051</v>
      </c>
      <c r="D1502" s="53" t="s">
        <v>1991</v>
      </c>
      <c r="E1502" s="53" t="s">
        <v>1992</v>
      </c>
      <c r="F1502" s="53" t="s">
        <v>775</v>
      </c>
      <c r="G1502" s="53" t="s">
        <v>1813</v>
      </c>
      <c r="H1502" s="53" t="s">
        <v>775</v>
      </c>
      <c r="I1502" s="53" t="s">
        <v>1813</v>
      </c>
      <c r="J1502" s="53" t="s">
        <v>1891</v>
      </c>
      <c r="K1502" s="53" t="s">
        <v>1892</v>
      </c>
      <c r="L1502" s="53" t="s">
        <v>2052</v>
      </c>
      <c r="M1502" s="53" t="s">
        <v>1816</v>
      </c>
      <c r="N1502" s="53" t="s">
        <v>1817</v>
      </c>
      <c r="O1502" s="53" t="s">
        <v>1818</v>
      </c>
      <c r="P1502" s="53" t="s">
        <v>1819</v>
      </c>
      <c r="Q1502" s="53" t="s">
        <v>1820</v>
      </c>
      <c r="R1502" s="53" t="s">
        <v>1821</v>
      </c>
      <c r="S1502" s="53" t="s">
        <v>2053</v>
      </c>
      <c r="T1502" s="53" t="s">
        <v>2054</v>
      </c>
      <c r="U1502" s="53" t="s">
        <v>1824</v>
      </c>
      <c r="V1502" s="53" t="s">
        <v>1825</v>
      </c>
      <c r="W1502" s="53" t="s">
        <v>1833</v>
      </c>
      <c r="X1502" s="53" t="s">
        <v>1834</v>
      </c>
      <c r="Y1502" s="53" t="s">
        <v>1827</v>
      </c>
      <c r="Z1502" s="53">
        <v>1.45</v>
      </c>
      <c r="AA1502" s="53">
        <v>1.45</v>
      </c>
      <c r="AB1502" s="53">
        <v>0</v>
      </c>
      <c r="AC1502" s="53">
        <v>1.45</v>
      </c>
      <c r="AD1502" s="53">
        <v>0</v>
      </c>
      <c r="AE1502" s="53">
        <v>0</v>
      </c>
      <c r="AF1502" s="53" t="s">
        <v>1828</v>
      </c>
      <c r="AG1502" s="53" t="s">
        <v>1891</v>
      </c>
      <c r="AH1502" s="53" t="s">
        <v>1892</v>
      </c>
      <c r="AI1502" s="53" t="s">
        <v>1829</v>
      </c>
      <c r="AJ1502" s="53" t="s">
        <v>1824</v>
      </c>
      <c r="AK1502" s="53" t="s">
        <v>496</v>
      </c>
      <c r="AL1502" s="53" t="s">
        <v>1830</v>
      </c>
      <c r="AM1502" s="53" t="s">
        <v>1831</v>
      </c>
      <c r="AN1502" s="53" t="s">
        <v>1769</v>
      </c>
      <c r="AO1502" s="53" t="s">
        <v>641</v>
      </c>
    </row>
    <row r="1503" spans="1:41" x14ac:dyDescent="0.25">
      <c r="A1503" s="53" t="s">
        <v>12</v>
      </c>
      <c r="B1503" s="53" t="s">
        <v>1919</v>
      </c>
      <c r="C1503" s="53" t="s">
        <v>1920</v>
      </c>
      <c r="D1503" s="53" t="s">
        <v>1903</v>
      </c>
      <c r="E1503" s="53" t="s">
        <v>220</v>
      </c>
      <c r="F1503" s="53" t="s">
        <v>775</v>
      </c>
      <c r="G1503" s="53" t="s">
        <v>1813</v>
      </c>
      <c r="H1503" s="53" t="s">
        <v>775</v>
      </c>
      <c r="I1503" s="53" t="s">
        <v>1813</v>
      </c>
      <c r="J1503" s="53" t="s">
        <v>1904</v>
      </c>
      <c r="K1503" s="53" t="s">
        <v>1905</v>
      </c>
      <c r="L1503" s="53" t="s">
        <v>1921</v>
      </c>
      <c r="M1503" s="53" t="s">
        <v>1816</v>
      </c>
      <c r="N1503" s="53" t="s">
        <v>1817</v>
      </c>
      <c r="O1503" s="53" t="s">
        <v>1818</v>
      </c>
      <c r="P1503" s="53" t="s">
        <v>1819</v>
      </c>
      <c r="Q1503" s="53" t="s">
        <v>1820</v>
      </c>
      <c r="R1503" s="53" t="s">
        <v>1821</v>
      </c>
      <c r="S1503" s="53" t="s">
        <v>1922</v>
      </c>
      <c r="T1503" s="53" t="s">
        <v>1923</v>
      </c>
      <c r="U1503" s="53" t="s">
        <v>1824</v>
      </c>
      <c r="V1503" s="53" t="s">
        <v>1825</v>
      </c>
      <c r="W1503" s="53" t="s">
        <v>1856</v>
      </c>
      <c r="X1503" s="53" t="s">
        <v>1857</v>
      </c>
      <c r="Y1503" s="53" t="s">
        <v>1827</v>
      </c>
      <c r="Z1503" s="53">
        <v>2962.31</v>
      </c>
      <c r="AA1503" s="53">
        <v>275.97000000000003</v>
      </c>
      <c r="AB1503" s="53">
        <v>2686.34</v>
      </c>
      <c r="AC1503" s="53">
        <v>275.97000000000003</v>
      </c>
      <c r="AD1503" s="53">
        <v>0</v>
      </c>
      <c r="AE1503" s="53">
        <v>0</v>
      </c>
      <c r="AF1503" s="53" t="s">
        <v>1828</v>
      </c>
      <c r="AG1503" s="53" t="s">
        <v>1904</v>
      </c>
      <c r="AH1503" s="53" t="s">
        <v>1905</v>
      </c>
      <c r="AI1503" s="53" t="s">
        <v>1829</v>
      </c>
      <c r="AJ1503" s="53" t="s">
        <v>1824</v>
      </c>
      <c r="AK1503" s="53" t="s">
        <v>496</v>
      </c>
      <c r="AL1503" s="53" t="s">
        <v>1830</v>
      </c>
      <c r="AM1503" s="53" t="s">
        <v>1831</v>
      </c>
      <c r="AN1503" s="53" t="s">
        <v>220</v>
      </c>
      <c r="AO1503" s="53" t="s">
        <v>483</v>
      </c>
    </row>
    <row r="1504" spans="1:41" x14ac:dyDescent="0.25">
      <c r="A1504" s="53" t="s">
        <v>12</v>
      </c>
      <c r="B1504" s="53" t="s">
        <v>1924</v>
      </c>
      <c r="C1504" s="53" t="s">
        <v>1925</v>
      </c>
      <c r="D1504" s="53" t="s">
        <v>1903</v>
      </c>
      <c r="E1504" s="53" t="s">
        <v>220</v>
      </c>
      <c r="F1504" s="53" t="s">
        <v>775</v>
      </c>
      <c r="G1504" s="53" t="s">
        <v>1813</v>
      </c>
      <c r="H1504" s="53" t="s">
        <v>775</v>
      </c>
      <c r="I1504" s="53" t="s">
        <v>1813</v>
      </c>
      <c r="J1504" s="53" t="s">
        <v>1904</v>
      </c>
      <c r="K1504" s="53" t="s">
        <v>1905</v>
      </c>
      <c r="L1504" s="53" t="s">
        <v>1926</v>
      </c>
      <c r="M1504" s="53" t="s">
        <v>1816</v>
      </c>
      <c r="N1504" s="53" t="s">
        <v>1817</v>
      </c>
      <c r="O1504" s="53" t="s">
        <v>1818</v>
      </c>
      <c r="P1504" s="53" t="s">
        <v>1819</v>
      </c>
      <c r="Q1504" s="53" t="s">
        <v>1820</v>
      </c>
      <c r="R1504" s="53" t="s">
        <v>1821</v>
      </c>
      <c r="S1504" s="53" t="s">
        <v>1927</v>
      </c>
      <c r="T1504" s="53" t="s">
        <v>1928</v>
      </c>
      <c r="U1504" s="53" t="s">
        <v>1824</v>
      </c>
      <c r="V1504" s="53" t="s">
        <v>1825</v>
      </c>
      <c r="W1504" s="53" t="s">
        <v>1856</v>
      </c>
      <c r="X1504" s="53" t="s">
        <v>1857</v>
      </c>
      <c r="Y1504" s="53" t="s">
        <v>1827</v>
      </c>
      <c r="Z1504" s="53">
        <v>1500</v>
      </c>
      <c r="AA1504" s="53">
        <v>173.8</v>
      </c>
      <c r="AB1504" s="53">
        <v>1326.2</v>
      </c>
      <c r="AC1504" s="53">
        <v>173.8</v>
      </c>
      <c r="AD1504" s="53">
        <v>0</v>
      </c>
      <c r="AE1504" s="53">
        <v>0</v>
      </c>
      <c r="AF1504" s="53" t="s">
        <v>1828</v>
      </c>
      <c r="AG1504" s="53" t="s">
        <v>1904</v>
      </c>
      <c r="AH1504" s="53" t="s">
        <v>1905</v>
      </c>
      <c r="AI1504" s="53" t="s">
        <v>1829</v>
      </c>
      <c r="AJ1504" s="53" t="s">
        <v>1824</v>
      </c>
      <c r="AK1504" s="53" t="s">
        <v>496</v>
      </c>
      <c r="AL1504" s="53" t="s">
        <v>1830</v>
      </c>
      <c r="AM1504" s="53" t="s">
        <v>1831</v>
      </c>
      <c r="AN1504" s="53" t="s">
        <v>220</v>
      </c>
      <c r="AO1504" s="53" t="s">
        <v>483</v>
      </c>
    </row>
    <row r="1505" spans="1:41" x14ac:dyDescent="0.25">
      <c r="A1505" s="53" t="s">
        <v>12</v>
      </c>
      <c r="B1505" s="53" t="s">
        <v>1972</v>
      </c>
      <c r="C1505" s="53" t="s">
        <v>1973</v>
      </c>
      <c r="D1505" s="53" t="s">
        <v>1889</v>
      </c>
      <c r="E1505" s="53" t="s">
        <v>1890</v>
      </c>
      <c r="F1505" s="53" t="s">
        <v>775</v>
      </c>
      <c r="G1505" s="53" t="s">
        <v>1813</v>
      </c>
      <c r="H1505" s="53" t="s">
        <v>775</v>
      </c>
      <c r="I1505" s="53" t="s">
        <v>1813</v>
      </c>
      <c r="J1505" s="53" t="s">
        <v>1891</v>
      </c>
      <c r="K1505" s="53" t="s">
        <v>1988</v>
      </c>
      <c r="L1505" s="53" t="s">
        <v>1974</v>
      </c>
      <c r="M1505" s="53" t="s">
        <v>1816</v>
      </c>
      <c r="N1505" s="53" t="s">
        <v>1817</v>
      </c>
      <c r="O1505" s="53" t="s">
        <v>1818</v>
      </c>
      <c r="P1505" s="53" t="s">
        <v>1819</v>
      </c>
      <c r="Q1505" s="53" t="s">
        <v>1820</v>
      </c>
      <c r="R1505" s="53" t="s">
        <v>1821</v>
      </c>
      <c r="S1505" s="53" t="s">
        <v>1975</v>
      </c>
      <c r="T1505" s="53" t="s">
        <v>1976</v>
      </c>
      <c r="U1505" s="53" t="s">
        <v>1824</v>
      </c>
      <c r="V1505" s="53" t="s">
        <v>1825</v>
      </c>
      <c r="W1505" s="53" t="s">
        <v>1832</v>
      </c>
      <c r="X1505" s="53" t="s">
        <v>1825</v>
      </c>
      <c r="Y1505" s="53" t="s">
        <v>1827</v>
      </c>
      <c r="Z1505" s="53">
        <v>13780.8</v>
      </c>
      <c r="AA1505" s="53">
        <v>13780.8</v>
      </c>
      <c r="AB1505" s="53">
        <v>0</v>
      </c>
      <c r="AC1505" s="53">
        <v>13780.8</v>
      </c>
      <c r="AD1505" s="53">
        <v>0</v>
      </c>
      <c r="AE1505" s="53">
        <v>0</v>
      </c>
      <c r="AF1505" s="53" t="s">
        <v>1828</v>
      </c>
      <c r="AG1505" s="53" t="s">
        <v>1891</v>
      </c>
      <c r="AH1505" s="53" t="s">
        <v>1892</v>
      </c>
      <c r="AI1505" s="53" t="s">
        <v>1829</v>
      </c>
      <c r="AJ1505" s="53" t="s">
        <v>1824</v>
      </c>
      <c r="AK1505" s="53" t="s">
        <v>496</v>
      </c>
      <c r="AL1505" s="53" t="s">
        <v>1830</v>
      </c>
      <c r="AM1505" s="53" t="s">
        <v>1831</v>
      </c>
      <c r="AN1505" s="53" t="s">
        <v>1769</v>
      </c>
      <c r="AO1505" s="53" t="s">
        <v>641</v>
      </c>
    </row>
    <row r="1506" spans="1:41" x14ac:dyDescent="0.25">
      <c r="A1506" s="53" t="s">
        <v>12</v>
      </c>
      <c r="B1506" s="53" t="s">
        <v>1972</v>
      </c>
      <c r="C1506" s="53" t="s">
        <v>1973</v>
      </c>
      <c r="D1506" s="53" t="s">
        <v>1889</v>
      </c>
      <c r="E1506" s="53" t="s">
        <v>1890</v>
      </c>
      <c r="F1506" s="53" t="s">
        <v>775</v>
      </c>
      <c r="G1506" s="53" t="s">
        <v>1813</v>
      </c>
      <c r="H1506" s="53" t="s">
        <v>775</v>
      </c>
      <c r="I1506" s="53" t="s">
        <v>1813</v>
      </c>
      <c r="J1506" s="53" t="s">
        <v>1891</v>
      </c>
      <c r="K1506" s="53" t="s">
        <v>1988</v>
      </c>
      <c r="L1506" s="53" t="s">
        <v>1974</v>
      </c>
      <c r="M1506" s="53" t="s">
        <v>1816</v>
      </c>
      <c r="N1506" s="53" t="s">
        <v>1817</v>
      </c>
      <c r="O1506" s="53" t="s">
        <v>1818</v>
      </c>
      <c r="P1506" s="53" t="s">
        <v>1819</v>
      </c>
      <c r="Q1506" s="53" t="s">
        <v>1820</v>
      </c>
      <c r="R1506" s="53" t="s">
        <v>1821</v>
      </c>
      <c r="S1506" s="53" t="s">
        <v>1975</v>
      </c>
      <c r="T1506" s="53" t="s">
        <v>1976</v>
      </c>
      <c r="U1506" s="53" t="s">
        <v>1824</v>
      </c>
      <c r="V1506" s="53" t="s">
        <v>1825</v>
      </c>
      <c r="W1506" s="53" t="s">
        <v>1833</v>
      </c>
      <c r="X1506" s="53" t="s">
        <v>1835</v>
      </c>
      <c r="Y1506" s="53" t="s">
        <v>1827</v>
      </c>
      <c r="Z1506" s="53">
        <v>11.24</v>
      </c>
      <c r="AA1506" s="53">
        <v>11.24</v>
      </c>
      <c r="AB1506" s="53">
        <v>0</v>
      </c>
      <c r="AC1506" s="53">
        <v>11.24</v>
      </c>
      <c r="AD1506" s="53">
        <v>0</v>
      </c>
      <c r="AE1506" s="53">
        <v>0</v>
      </c>
      <c r="AF1506" s="53" t="s">
        <v>1828</v>
      </c>
      <c r="AG1506" s="53" t="s">
        <v>1891</v>
      </c>
      <c r="AH1506" s="53" t="s">
        <v>1892</v>
      </c>
      <c r="AI1506" s="53" t="s">
        <v>1829</v>
      </c>
      <c r="AJ1506" s="53" t="s">
        <v>1824</v>
      </c>
      <c r="AK1506" s="53" t="s">
        <v>496</v>
      </c>
      <c r="AL1506" s="53" t="s">
        <v>1830</v>
      </c>
      <c r="AM1506" s="53" t="s">
        <v>1831</v>
      </c>
      <c r="AN1506" s="53" t="s">
        <v>1769</v>
      </c>
      <c r="AO1506" s="53" t="s">
        <v>641</v>
      </c>
    </row>
    <row r="1507" spans="1:41" x14ac:dyDescent="0.25">
      <c r="A1507" s="53" t="s">
        <v>12</v>
      </c>
      <c r="B1507" s="53" t="s">
        <v>2006</v>
      </c>
      <c r="C1507" s="53" t="s">
        <v>2007</v>
      </c>
      <c r="D1507" s="53" t="s">
        <v>1991</v>
      </c>
      <c r="E1507" s="53" t="s">
        <v>1992</v>
      </c>
      <c r="F1507" s="53" t="s">
        <v>775</v>
      </c>
      <c r="G1507" s="53" t="s">
        <v>1813</v>
      </c>
      <c r="H1507" s="53" t="s">
        <v>775</v>
      </c>
      <c r="I1507" s="53" t="s">
        <v>1813</v>
      </c>
      <c r="J1507" s="53" t="s">
        <v>1891</v>
      </c>
      <c r="K1507" s="53" t="s">
        <v>1892</v>
      </c>
      <c r="L1507" s="53" t="s">
        <v>2008</v>
      </c>
      <c r="M1507" s="53" t="s">
        <v>1816</v>
      </c>
      <c r="N1507" s="53" t="s">
        <v>1817</v>
      </c>
      <c r="O1507" s="53" t="s">
        <v>1818</v>
      </c>
      <c r="P1507" s="53" t="s">
        <v>1819</v>
      </c>
      <c r="Q1507" s="53" t="s">
        <v>1820</v>
      </c>
      <c r="R1507" s="53" t="s">
        <v>1821</v>
      </c>
      <c r="S1507" s="53" t="s">
        <v>2009</v>
      </c>
      <c r="T1507" s="53" t="s">
        <v>2010</v>
      </c>
      <c r="U1507" s="53" t="s">
        <v>1824</v>
      </c>
      <c r="V1507" s="53" t="s">
        <v>1825</v>
      </c>
      <c r="W1507" s="53" t="s">
        <v>1832</v>
      </c>
      <c r="X1507" s="53" t="s">
        <v>1825</v>
      </c>
      <c r="Y1507" s="53" t="s">
        <v>1827</v>
      </c>
      <c r="Z1507" s="53">
        <v>1608.28</v>
      </c>
      <c r="AA1507" s="53">
        <v>1608.28</v>
      </c>
      <c r="AB1507" s="53">
        <v>0</v>
      </c>
      <c r="AC1507" s="53">
        <v>1608.28</v>
      </c>
      <c r="AD1507" s="53">
        <v>0</v>
      </c>
      <c r="AE1507" s="53">
        <v>0</v>
      </c>
      <c r="AF1507" s="53" t="s">
        <v>1828</v>
      </c>
      <c r="AG1507" s="53" t="s">
        <v>1891</v>
      </c>
      <c r="AH1507" s="53" t="s">
        <v>1892</v>
      </c>
      <c r="AI1507" s="53" t="s">
        <v>1829</v>
      </c>
      <c r="AJ1507" s="53" t="s">
        <v>1824</v>
      </c>
      <c r="AK1507" s="53" t="s">
        <v>496</v>
      </c>
      <c r="AL1507" s="53" t="s">
        <v>1830</v>
      </c>
      <c r="AM1507" s="53" t="s">
        <v>1831</v>
      </c>
      <c r="AN1507" s="53" t="s">
        <v>1769</v>
      </c>
      <c r="AO1507" s="53" t="s">
        <v>641</v>
      </c>
    </row>
    <row r="1508" spans="1:41" x14ac:dyDescent="0.25">
      <c r="A1508" s="53" t="s">
        <v>12</v>
      </c>
      <c r="B1508" s="53" t="s">
        <v>2006</v>
      </c>
      <c r="C1508" s="53" t="s">
        <v>2007</v>
      </c>
      <c r="D1508" s="53" t="s">
        <v>1991</v>
      </c>
      <c r="E1508" s="53" t="s">
        <v>1992</v>
      </c>
      <c r="F1508" s="53" t="s">
        <v>775</v>
      </c>
      <c r="G1508" s="53" t="s">
        <v>1813</v>
      </c>
      <c r="H1508" s="53" t="s">
        <v>775</v>
      </c>
      <c r="I1508" s="53" t="s">
        <v>1813</v>
      </c>
      <c r="J1508" s="53" t="s">
        <v>1891</v>
      </c>
      <c r="K1508" s="53" t="s">
        <v>1892</v>
      </c>
      <c r="L1508" s="53" t="s">
        <v>2008</v>
      </c>
      <c r="M1508" s="53" t="s">
        <v>1816</v>
      </c>
      <c r="N1508" s="53" t="s">
        <v>1817</v>
      </c>
      <c r="O1508" s="53" t="s">
        <v>1818</v>
      </c>
      <c r="P1508" s="53" t="s">
        <v>1819</v>
      </c>
      <c r="Q1508" s="53" t="s">
        <v>1820</v>
      </c>
      <c r="R1508" s="53" t="s">
        <v>1821</v>
      </c>
      <c r="S1508" s="53" t="s">
        <v>2009</v>
      </c>
      <c r="T1508" s="53" t="s">
        <v>2010</v>
      </c>
      <c r="U1508" s="53" t="s">
        <v>1824</v>
      </c>
      <c r="V1508" s="53" t="s">
        <v>1825</v>
      </c>
      <c r="W1508" s="53" t="s">
        <v>1833</v>
      </c>
      <c r="X1508" s="53" t="s">
        <v>1835</v>
      </c>
      <c r="Y1508" s="53" t="s">
        <v>1827</v>
      </c>
      <c r="Z1508" s="53">
        <v>1.02</v>
      </c>
      <c r="AA1508" s="53">
        <v>1.02</v>
      </c>
      <c r="AB1508" s="53">
        <v>0</v>
      </c>
      <c r="AC1508" s="53">
        <v>1.02</v>
      </c>
      <c r="AD1508" s="53">
        <v>0</v>
      </c>
      <c r="AE1508" s="53">
        <v>0</v>
      </c>
      <c r="AF1508" s="53" t="s">
        <v>1828</v>
      </c>
      <c r="AG1508" s="53" t="s">
        <v>1891</v>
      </c>
      <c r="AH1508" s="53" t="s">
        <v>1892</v>
      </c>
      <c r="AI1508" s="53" t="s">
        <v>1829</v>
      </c>
      <c r="AJ1508" s="53" t="s">
        <v>1824</v>
      </c>
      <c r="AK1508" s="53" t="s">
        <v>496</v>
      </c>
      <c r="AL1508" s="53" t="s">
        <v>1830</v>
      </c>
      <c r="AM1508" s="53" t="s">
        <v>1831</v>
      </c>
      <c r="AN1508" s="53" t="s">
        <v>1769</v>
      </c>
      <c r="AO1508" s="53" t="s">
        <v>641</v>
      </c>
    </row>
    <row r="1509" spans="1:41" x14ac:dyDescent="0.25">
      <c r="A1509" s="53" t="s">
        <v>12</v>
      </c>
      <c r="B1509" s="53" t="s">
        <v>2001</v>
      </c>
      <c r="C1509" s="53" t="s">
        <v>2002</v>
      </c>
      <c r="D1509" s="53" t="s">
        <v>1991</v>
      </c>
      <c r="E1509" s="53" t="s">
        <v>1992</v>
      </c>
      <c r="F1509" s="53" t="s">
        <v>775</v>
      </c>
      <c r="G1509" s="53" t="s">
        <v>1813</v>
      </c>
      <c r="H1509" s="53" t="s">
        <v>775</v>
      </c>
      <c r="I1509" s="53" t="s">
        <v>1813</v>
      </c>
      <c r="J1509" s="53" t="s">
        <v>1891</v>
      </c>
      <c r="K1509" s="53" t="s">
        <v>1892</v>
      </c>
      <c r="L1509" s="53" t="s">
        <v>2003</v>
      </c>
      <c r="M1509" s="53" t="s">
        <v>1816</v>
      </c>
      <c r="N1509" s="53" t="s">
        <v>1817</v>
      </c>
      <c r="O1509" s="53" t="s">
        <v>1818</v>
      </c>
      <c r="P1509" s="53" t="s">
        <v>1819</v>
      </c>
      <c r="Q1509" s="53" t="s">
        <v>1820</v>
      </c>
      <c r="R1509" s="53" t="s">
        <v>1821</v>
      </c>
      <c r="S1509" s="53" t="s">
        <v>2004</v>
      </c>
      <c r="T1509" s="53" t="s">
        <v>2005</v>
      </c>
      <c r="U1509" s="53" t="s">
        <v>1824</v>
      </c>
      <c r="V1509" s="53" t="s">
        <v>1825</v>
      </c>
      <c r="W1509" s="53" t="s">
        <v>1832</v>
      </c>
      <c r="X1509" s="53" t="s">
        <v>1825</v>
      </c>
      <c r="Y1509" s="53" t="s">
        <v>1827</v>
      </c>
      <c r="Z1509" s="53">
        <v>1993.91</v>
      </c>
      <c r="AA1509" s="53">
        <v>1993.91</v>
      </c>
      <c r="AB1509" s="53">
        <v>0</v>
      </c>
      <c r="AC1509" s="53">
        <v>1993.91</v>
      </c>
      <c r="AD1509" s="53">
        <v>0</v>
      </c>
      <c r="AE1509" s="53">
        <v>0</v>
      </c>
      <c r="AF1509" s="53" t="s">
        <v>1828</v>
      </c>
      <c r="AG1509" s="53" t="s">
        <v>1891</v>
      </c>
      <c r="AH1509" s="53" t="s">
        <v>1892</v>
      </c>
      <c r="AI1509" s="53" t="s">
        <v>1829</v>
      </c>
      <c r="AJ1509" s="53" t="s">
        <v>1824</v>
      </c>
      <c r="AK1509" s="53" t="s">
        <v>496</v>
      </c>
      <c r="AL1509" s="53" t="s">
        <v>1830</v>
      </c>
      <c r="AM1509" s="53" t="s">
        <v>1831</v>
      </c>
      <c r="AN1509" s="53" t="s">
        <v>1769</v>
      </c>
      <c r="AO1509" s="53" t="s">
        <v>641</v>
      </c>
    </row>
    <row r="1510" spans="1:41" x14ac:dyDescent="0.25">
      <c r="A1510" s="53" t="s">
        <v>12</v>
      </c>
      <c r="B1510" s="53" t="s">
        <v>2001</v>
      </c>
      <c r="C1510" s="53" t="s">
        <v>2002</v>
      </c>
      <c r="D1510" s="53" t="s">
        <v>1991</v>
      </c>
      <c r="E1510" s="53" t="s">
        <v>1992</v>
      </c>
      <c r="F1510" s="53" t="s">
        <v>775</v>
      </c>
      <c r="G1510" s="53" t="s">
        <v>1813</v>
      </c>
      <c r="H1510" s="53" t="s">
        <v>775</v>
      </c>
      <c r="I1510" s="53" t="s">
        <v>1813</v>
      </c>
      <c r="J1510" s="53" t="s">
        <v>1891</v>
      </c>
      <c r="K1510" s="53" t="s">
        <v>1892</v>
      </c>
      <c r="L1510" s="53" t="s">
        <v>2003</v>
      </c>
      <c r="M1510" s="53" t="s">
        <v>1816</v>
      </c>
      <c r="N1510" s="53" t="s">
        <v>1817</v>
      </c>
      <c r="O1510" s="53" t="s">
        <v>1818</v>
      </c>
      <c r="P1510" s="53" t="s">
        <v>1819</v>
      </c>
      <c r="Q1510" s="53" t="s">
        <v>1820</v>
      </c>
      <c r="R1510" s="53" t="s">
        <v>1821</v>
      </c>
      <c r="S1510" s="53" t="s">
        <v>2004</v>
      </c>
      <c r="T1510" s="53" t="s">
        <v>2005</v>
      </c>
      <c r="U1510" s="53" t="s">
        <v>1824</v>
      </c>
      <c r="V1510" s="53" t="s">
        <v>1825</v>
      </c>
      <c r="W1510" s="53" t="s">
        <v>1833</v>
      </c>
      <c r="X1510" s="53" t="s">
        <v>1835</v>
      </c>
      <c r="Y1510" s="53" t="s">
        <v>1827</v>
      </c>
      <c r="Z1510" s="53">
        <v>2.5499999999999998</v>
      </c>
      <c r="AA1510" s="53">
        <v>2.5499999999999998</v>
      </c>
      <c r="AB1510" s="53">
        <v>0</v>
      </c>
      <c r="AC1510" s="53">
        <v>2.5499999999999998</v>
      </c>
      <c r="AD1510" s="53">
        <v>0</v>
      </c>
      <c r="AE1510" s="53">
        <v>0</v>
      </c>
      <c r="AF1510" s="53" t="s">
        <v>1828</v>
      </c>
      <c r="AG1510" s="53" t="s">
        <v>1891</v>
      </c>
      <c r="AH1510" s="53" t="s">
        <v>1892</v>
      </c>
      <c r="AI1510" s="53" t="s">
        <v>1829</v>
      </c>
      <c r="AJ1510" s="53" t="s">
        <v>1824</v>
      </c>
      <c r="AK1510" s="53" t="s">
        <v>496</v>
      </c>
      <c r="AL1510" s="53" t="s">
        <v>1830</v>
      </c>
      <c r="AM1510" s="53" t="s">
        <v>1831</v>
      </c>
      <c r="AN1510" s="53" t="s">
        <v>1769</v>
      </c>
      <c r="AO1510" s="53" t="s">
        <v>641</v>
      </c>
    </row>
    <row r="1511" spans="1:41" x14ac:dyDescent="0.25">
      <c r="A1511" s="53" t="s">
        <v>12</v>
      </c>
      <c r="B1511" s="53" t="s">
        <v>2016</v>
      </c>
      <c r="C1511" s="53" t="s">
        <v>2017</v>
      </c>
      <c r="D1511" s="53" t="s">
        <v>1991</v>
      </c>
      <c r="E1511" s="53" t="s">
        <v>1992</v>
      </c>
      <c r="F1511" s="53" t="s">
        <v>775</v>
      </c>
      <c r="G1511" s="53" t="s">
        <v>1813</v>
      </c>
      <c r="H1511" s="53" t="s">
        <v>775</v>
      </c>
      <c r="I1511" s="53" t="s">
        <v>1813</v>
      </c>
      <c r="J1511" s="53" t="s">
        <v>1891</v>
      </c>
      <c r="K1511" s="53" t="s">
        <v>1892</v>
      </c>
      <c r="L1511" s="53" t="s">
        <v>2018</v>
      </c>
      <c r="M1511" s="53" t="s">
        <v>1816</v>
      </c>
      <c r="N1511" s="53" t="s">
        <v>1817</v>
      </c>
      <c r="O1511" s="53" t="s">
        <v>1818</v>
      </c>
      <c r="P1511" s="53" t="s">
        <v>1819</v>
      </c>
      <c r="Q1511" s="53" t="s">
        <v>1820</v>
      </c>
      <c r="R1511" s="53" t="s">
        <v>1821</v>
      </c>
      <c r="S1511" s="53" t="s">
        <v>2019</v>
      </c>
      <c r="T1511" s="53" t="s">
        <v>2020</v>
      </c>
      <c r="U1511" s="53" t="s">
        <v>1824</v>
      </c>
      <c r="V1511" s="53" t="s">
        <v>1825</v>
      </c>
      <c r="W1511" s="53" t="s">
        <v>1832</v>
      </c>
      <c r="X1511" s="53" t="s">
        <v>1825</v>
      </c>
      <c r="Y1511" s="53" t="s">
        <v>1827</v>
      </c>
      <c r="Z1511" s="53">
        <v>6110.69</v>
      </c>
      <c r="AA1511" s="53">
        <v>6110.69</v>
      </c>
      <c r="AB1511" s="53">
        <v>0</v>
      </c>
      <c r="AC1511" s="53">
        <v>6110.69</v>
      </c>
      <c r="AD1511" s="53">
        <v>0</v>
      </c>
      <c r="AE1511" s="53">
        <v>0</v>
      </c>
      <c r="AF1511" s="53" t="s">
        <v>1828</v>
      </c>
      <c r="AG1511" s="53" t="s">
        <v>1891</v>
      </c>
      <c r="AH1511" s="53" t="s">
        <v>1892</v>
      </c>
      <c r="AI1511" s="53" t="s">
        <v>1829</v>
      </c>
      <c r="AJ1511" s="53" t="s">
        <v>1824</v>
      </c>
      <c r="AK1511" s="53" t="s">
        <v>496</v>
      </c>
      <c r="AL1511" s="53" t="s">
        <v>1830</v>
      </c>
      <c r="AM1511" s="53" t="s">
        <v>1831</v>
      </c>
      <c r="AN1511" s="53" t="s">
        <v>1769</v>
      </c>
      <c r="AO1511" s="53" t="s">
        <v>641</v>
      </c>
    </row>
    <row r="1512" spans="1:41" x14ac:dyDescent="0.25">
      <c r="A1512" s="53" t="s">
        <v>12</v>
      </c>
      <c r="B1512" s="53" t="s">
        <v>2016</v>
      </c>
      <c r="C1512" s="53" t="s">
        <v>2017</v>
      </c>
      <c r="D1512" s="53" t="s">
        <v>1991</v>
      </c>
      <c r="E1512" s="53" t="s">
        <v>1992</v>
      </c>
      <c r="F1512" s="53" t="s">
        <v>775</v>
      </c>
      <c r="G1512" s="53" t="s">
        <v>1813</v>
      </c>
      <c r="H1512" s="53" t="s">
        <v>775</v>
      </c>
      <c r="I1512" s="53" t="s">
        <v>1813</v>
      </c>
      <c r="J1512" s="53" t="s">
        <v>1891</v>
      </c>
      <c r="K1512" s="53" t="s">
        <v>1892</v>
      </c>
      <c r="L1512" s="53" t="s">
        <v>2018</v>
      </c>
      <c r="M1512" s="53" t="s">
        <v>1816</v>
      </c>
      <c r="N1512" s="53" t="s">
        <v>1817</v>
      </c>
      <c r="O1512" s="53" t="s">
        <v>1818</v>
      </c>
      <c r="P1512" s="53" t="s">
        <v>1819</v>
      </c>
      <c r="Q1512" s="53" t="s">
        <v>1820</v>
      </c>
      <c r="R1512" s="53" t="s">
        <v>1821</v>
      </c>
      <c r="S1512" s="53" t="s">
        <v>2019</v>
      </c>
      <c r="T1512" s="53" t="s">
        <v>2020</v>
      </c>
      <c r="U1512" s="53" t="s">
        <v>1824</v>
      </c>
      <c r="V1512" s="53" t="s">
        <v>1825</v>
      </c>
      <c r="W1512" s="53" t="s">
        <v>1833</v>
      </c>
      <c r="X1512" s="53" t="s">
        <v>1835</v>
      </c>
      <c r="Y1512" s="53" t="s">
        <v>1827</v>
      </c>
      <c r="Z1512" s="53">
        <v>0.02</v>
      </c>
      <c r="AA1512" s="53">
        <v>0.02</v>
      </c>
      <c r="AB1512" s="53">
        <v>0</v>
      </c>
      <c r="AC1512" s="53">
        <v>0.02</v>
      </c>
      <c r="AD1512" s="53">
        <v>0</v>
      </c>
      <c r="AE1512" s="53">
        <v>0</v>
      </c>
      <c r="AF1512" s="53" t="s">
        <v>1828</v>
      </c>
      <c r="AG1512" s="53" t="s">
        <v>1891</v>
      </c>
      <c r="AH1512" s="53" t="s">
        <v>1892</v>
      </c>
      <c r="AI1512" s="53" t="s">
        <v>1829</v>
      </c>
      <c r="AJ1512" s="53" t="s">
        <v>1824</v>
      </c>
      <c r="AK1512" s="53" t="s">
        <v>496</v>
      </c>
      <c r="AL1512" s="53" t="s">
        <v>1830</v>
      </c>
      <c r="AM1512" s="53" t="s">
        <v>1831</v>
      </c>
      <c r="AN1512" s="53" t="s">
        <v>1769</v>
      </c>
      <c r="AO1512" s="53" t="s">
        <v>641</v>
      </c>
    </row>
    <row r="1513" spans="1:41" x14ac:dyDescent="0.25">
      <c r="A1513" s="53" t="s">
        <v>12</v>
      </c>
      <c r="B1513" s="53" t="s">
        <v>1929</v>
      </c>
      <c r="C1513" s="53" t="s">
        <v>1930</v>
      </c>
      <c r="D1513" s="53" t="s">
        <v>1931</v>
      </c>
      <c r="E1513" s="53" t="s">
        <v>1932</v>
      </c>
      <c r="F1513" s="53" t="s">
        <v>775</v>
      </c>
      <c r="G1513" s="53" t="s">
        <v>1813</v>
      </c>
      <c r="H1513" s="53" t="s">
        <v>775</v>
      </c>
      <c r="I1513" s="53" t="s">
        <v>1813</v>
      </c>
      <c r="J1513" s="53" t="s">
        <v>1891</v>
      </c>
      <c r="K1513" s="53" t="s">
        <v>1933</v>
      </c>
      <c r="L1513" s="53" t="s">
        <v>1934</v>
      </c>
      <c r="M1513" s="53" t="s">
        <v>1816</v>
      </c>
      <c r="N1513" s="53" t="s">
        <v>1817</v>
      </c>
      <c r="O1513" s="53" t="s">
        <v>1818</v>
      </c>
      <c r="P1513" s="53" t="s">
        <v>1819</v>
      </c>
      <c r="Q1513" s="53" t="s">
        <v>1820</v>
      </c>
      <c r="R1513" s="53" t="s">
        <v>1821</v>
      </c>
      <c r="S1513" s="53" t="s">
        <v>1965</v>
      </c>
      <c r="T1513" s="53" t="s">
        <v>1966</v>
      </c>
      <c r="U1513" s="53" t="s">
        <v>1824</v>
      </c>
      <c r="V1513" s="53" t="s">
        <v>1825</v>
      </c>
      <c r="W1513" s="53" t="s">
        <v>1856</v>
      </c>
      <c r="X1513" s="53" t="s">
        <v>1857</v>
      </c>
      <c r="Y1513" s="53" t="s">
        <v>1827</v>
      </c>
      <c r="Z1513" s="53">
        <v>0.01</v>
      </c>
      <c r="AA1513" s="53">
        <v>0.01</v>
      </c>
      <c r="AB1513" s="53">
        <v>0</v>
      </c>
      <c r="AC1513" s="53">
        <v>0.01</v>
      </c>
      <c r="AD1513" s="53">
        <v>0</v>
      </c>
      <c r="AE1513" s="53">
        <v>0</v>
      </c>
      <c r="AF1513" s="53" t="s">
        <v>1828</v>
      </c>
      <c r="AG1513" s="53" t="s">
        <v>1891</v>
      </c>
      <c r="AH1513" s="53" t="s">
        <v>1937</v>
      </c>
      <c r="AI1513" s="53" t="s">
        <v>1829</v>
      </c>
      <c r="AJ1513" s="53" t="s">
        <v>1824</v>
      </c>
      <c r="AK1513" s="53" t="s">
        <v>496</v>
      </c>
      <c r="AL1513" s="53" t="s">
        <v>1830</v>
      </c>
      <c r="AM1513" s="53" t="s">
        <v>1831</v>
      </c>
      <c r="AN1513" s="53" t="s">
        <v>1769</v>
      </c>
      <c r="AO1513" s="53" t="s">
        <v>641</v>
      </c>
    </row>
    <row r="1514" spans="1:41" x14ac:dyDescent="0.25">
      <c r="A1514" s="53" t="s">
        <v>12</v>
      </c>
      <c r="B1514" s="53" t="s">
        <v>1929</v>
      </c>
      <c r="C1514" s="53" t="s">
        <v>1930</v>
      </c>
      <c r="D1514" s="53" t="s">
        <v>1931</v>
      </c>
      <c r="E1514" s="53" t="s">
        <v>1932</v>
      </c>
      <c r="F1514" s="53" t="s">
        <v>775</v>
      </c>
      <c r="G1514" s="53" t="s">
        <v>1813</v>
      </c>
      <c r="H1514" s="53" t="s">
        <v>775</v>
      </c>
      <c r="I1514" s="53" t="s">
        <v>1813</v>
      </c>
      <c r="J1514" s="53" t="s">
        <v>1891</v>
      </c>
      <c r="K1514" s="53" t="s">
        <v>1933</v>
      </c>
      <c r="L1514" s="53" t="s">
        <v>1934</v>
      </c>
      <c r="M1514" s="53" t="s">
        <v>1816</v>
      </c>
      <c r="N1514" s="53" t="s">
        <v>1817</v>
      </c>
      <c r="O1514" s="53" t="s">
        <v>1818</v>
      </c>
      <c r="P1514" s="53" t="s">
        <v>1819</v>
      </c>
      <c r="Q1514" s="53" t="s">
        <v>1820</v>
      </c>
      <c r="R1514" s="53" t="s">
        <v>1821</v>
      </c>
      <c r="S1514" s="53" t="s">
        <v>1935</v>
      </c>
      <c r="T1514" s="53" t="s">
        <v>1936</v>
      </c>
      <c r="U1514" s="53" t="s">
        <v>1824</v>
      </c>
      <c r="V1514" s="53" t="s">
        <v>1825</v>
      </c>
      <c r="W1514" s="53" t="s">
        <v>1826</v>
      </c>
      <c r="X1514" s="53" t="s">
        <v>1825</v>
      </c>
      <c r="Y1514" s="53" t="s">
        <v>1827</v>
      </c>
      <c r="Z1514" s="53">
        <v>9.01</v>
      </c>
      <c r="AA1514" s="53">
        <v>9.01</v>
      </c>
      <c r="AB1514" s="53">
        <v>0</v>
      </c>
      <c r="AC1514" s="53">
        <v>9.01</v>
      </c>
      <c r="AD1514" s="53">
        <v>0</v>
      </c>
      <c r="AE1514" s="53">
        <v>0</v>
      </c>
      <c r="AF1514" s="53" t="s">
        <v>1828</v>
      </c>
      <c r="AG1514" s="53" t="s">
        <v>1891</v>
      </c>
      <c r="AH1514" s="53" t="s">
        <v>1937</v>
      </c>
      <c r="AI1514" s="53" t="s">
        <v>1829</v>
      </c>
      <c r="AJ1514" s="53" t="s">
        <v>1824</v>
      </c>
      <c r="AK1514" s="53" t="s">
        <v>496</v>
      </c>
      <c r="AL1514" s="53" t="s">
        <v>1830</v>
      </c>
      <c r="AM1514" s="53" t="s">
        <v>1831</v>
      </c>
      <c r="AN1514" s="53" t="s">
        <v>1769</v>
      </c>
      <c r="AO1514" s="53" t="s">
        <v>641</v>
      </c>
    </row>
    <row r="1515" spans="1:41" x14ac:dyDescent="0.25">
      <c r="A1515" s="53" t="s">
        <v>12</v>
      </c>
      <c r="B1515" s="53" t="s">
        <v>1929</v>
      </c>
      <c r="C1515" s="53" t="s">
        <v>1930</v>
      </c>
      <c r="D1515" s="53" t="s">
        <v>1931</v>
      </c>
      <c r="E1515" s="53" t="s">
        <v>1932</v>
      </c>
      <c r="F1515" s="53" t="s">
        <v>775</v>
      </c>
      <c r="G1515" s="53" t="s">
        <v>1813</v>
      </c>
      <c r="H1515" s="53" t="s">
        <v>775</v>
      </c>
      <c r="I1515" s="53" t="s">
        <v>1813</v>
      </c>
      <c r="J1515" s="53" t="s">
        <v>1891</v>
      </c>
      <c r="K1515" s="53" t="s">
        <v>1933</v>
      </c>
      <c r="L1515" s="53" t="s">
        <v>1934</v>
      </c>
      <c r="M1515" s="53" t="s">
        <v>1816</v>
      </c>
      <c r="N1515" s="53" t="s">
        <v>1817</v>
      </c>
      <c r="O1515" s="53" t="s">
        <v>1818</v>
      </c>
      <c r="P1515" s="53" t="s">
        <v>1819</v>
      </c>
      <c r="Q1515" s="53" t="s">
        <v>1820</v>
      </c>
      <c r="R1515" s="53" t="s">
        <v>1821</v>
      </c>
      <c r="S1515" s="53" t="s">
        <v>1935</v>
      </c>
      <c r="T1515" s="53" t="s">
        <v>1936</v>
      </c>
      <c r="U1515" s="53" t="s">
        <v>1824</v>
      </c>
      <c r="V1515" s="53" t="s">
        <v>1825</v>
      </c>
      <c r="W1515" s="53" t="s">
        <v>1832</v>
      </c>
      <c r="X1515" s="53" t="s">
        <v>1825</v>
      </c>
      <c r="Y1515" s="53" t="s">
        <v>1827</v>
      </c>
      <c r="Z1515" s="53">
        <v>27.83</v>
      </c>
      <c r="AA1515" s="53">
        <v>27.83</v>
      </c>
      <c r="AB1515" s="53">
        <v>0</v>
      </c>
      <c r="AC1515" s="53">
        <v>27.83</v>
      </c>
      <c r="AD1515" s="53">
        <v>0</v>
      </c>
      <c r="AE1515" s="53">
        <v>0</v>
      </c>
      <c r="AF1515" s="53" t="s">
        <v>1828</v>
      </c>
      <c r="AG1515" s="53" t="s">
        <v>1891</v>
      </c>
      <c r="AH1515" s="53" t="s">
        <v>1937</v>
      </c>
      <c r="AI1515" s="53" t="s">
        <v>1829</v>
      </c>
      <c r="AJ1515" s="53" t="s">
        <v>1824</v>
      </c>
      <c r="AK1515" s="53" t="s">
        <v>496</v>
      </c>
      <c r="AL1515" s="53" t="s">
        <v>1830</v>
      </c>
      <c r="AM1515" s="53" t="s">
        <v>1831</v>
      </c>
      <c r="AN1515" s="53" t="s">
        <v>1769</v>
      </c>
      <c r="AO1515" s="53" t="s">
        <v>641</v>
      </c>
    </row>
    <row r="1516" spans="1:41" x14ac:dyDescent="0.25">
      <c r="A1516" s="53" t="s">
        <v>12</v>
      </c>
      <c r="B1516" s="53" t="s">
        <v>1929</v>
      </c>
      <c r="C1516" s="53" t="s">
        <v>1930</v>
      </c>
      <c r="D1516" s="53" t="s">
        <v>1931</v>
      </c>
      <c r="E1516" s="53" t="s">
        <v>1932</v>
      </c>
      <c r="F1516" s="53" t="s">
        <v>775</v>
      </c>
      <c r="G1516" s="53" t="s">
        <v>1813</v>
      </c>
      <c r="H1516" s="53" t="s">
        <v>775</v>
      </c>
      <c r="I1516" s="53" t="s">
        <v>1813</v>
      </c>
      <c r="J1516" s="53" t="s">
        <v>1891</v>
      </c>
      <c r="K1516" s="53" t="s">
        <v>1933</v>
      </c>
      <c r="L1516" s="53" t="s">
        <v>1934</v>
      </c>
      <c r="M1516" s="53" t="s">
        <v>1816</v>
      </c>
      <c r="N1516" s="53" t="s">
        <v>1817</v>
      </c>
      <c r="O1516" s="53" t="s">
        <v>1818</v>
      </c>
      <c r="P1516" s="53" t="s">
        <v>1819</v>
      </c>
      <c r="Q1516" s="53" t="s">
        <v>1820</v>
      </c>
      <c r="R1516" s="53" t="s">
        <v>1821</v>
      </c>
      <c r="S1516" s="53" t="s">
        <v>1935</v>
      </c>
      <c r="T1516" s="53" t="s">
        <v>1936</v>
      </c>
      <c r="U1516" s="53" t="s">
        <v>1824</v>
      </c>
      <c r="V1516" s="53" t="s">
        <v>1825</v>
      </c>
      <c r="W1516" s="53" t="s">
        <v>1833</v>
      </c>
      <c r="X1516" s="53" t="s">
        <v>1834</v>
      </c>
      <c r="Y1516" s="53" t="s">
        <v>1827</v>
      </c>
      <c r="Z1516" s="53">
        <v>0.45</v>
      </c>
      <c r="AA1516" s="53">
        <v>0.45</v>
      </c>
      <c r="AB1516" s="53">
        <v>0</v>
      </c>
      <c r="AC1516" s="53">
        <v>0.45</v>
      </c>
      <c r="AD1516" s="53">
        <v>0</v>
      </c>
      <c r="AE1516" s="53">
        <v>0</v>
      </c>
      <c r="AF1516" s="53" t="s">
        <v>1828</v>
      </c>
      <c r="AG1516" s="53" t="s">
        <v>1891</v>
      </c>
      <c r="AH1516" s="53" t="s">
        <v>1937</v>
      </c>
      <c r="AI1516" s="53" t="s">
        <v>1829</v>
      </c>
      <c r="AJ1516" s="53" t="s">
        <v>1824</v>
      </c>
      <c r="AK1516" s="53" t="s">
        <v>496</v>
      </c>
      <c r="AL1516" s="53" t="s">
        <v>1830</v>
      </c>
      <c r="AM1516" s="53" t="s">
        <v>1831</v>
      </c>
      <c r="AN1516" s="53" t="s">
        <v>1769</v>
      </c>
      <c r="AO1516" s="53" t="s">
        <v>641</v>
      </c>
    </row>
    <row r="1517" spans="1:41" x14ac:dyDescent="0.25">
      <c r="A1517" s="53" t="s">
        <v>12</v>
      </c>
      <c r="B1517" s="53" t="s">
        <v>1929</v>
      </c>
      <c r="C1517" s="53" t="s">
        <v>1930</v>
      </c>
      <c r="D1517" s="53" t="s">
        <v>1931</v>
      </c>
      <c r="E1517" s="53" t="s">
        <v>1932</v>
      </c>
      <c r="F1517" s="53" t="s">
        <v>775</v>
      </c>
      <c r="G1517" s="53" t="s">
        <v>1813</v>
      </c>
      <c r="H1517" s="53" t="s">
        <v>775</v>
      </c>
      <c r="I1517" s="53" t="s">
        <v>1813</v>
      </c>
      <c r="J1517" s="53" t="s">
        <v>1891</v>
      </c>
      <c r="K1517" s="53" t="s">
        <v>1933</v>
      </c>
      <c r="L1517" s="53" t="s">
        <v>1934</v>
      </c>
      <c r="M1517" s="53" t="s">
        <v>1816</v>
      </c>
      <c r="N1517" s="53" t="s">
        <v>1817</v>
      </c>
      <c r="O1517" s="53" t="s">
        <v>1818</v>
      </c>
      <c r="P1517" s="53" t="s">
        <v>1819</v>
      </c>
      <c r="Q1517" s="53" t="s">
        <v>1820</v>
      </c>
      <c r="R1517" s="53" t="s">
        <v>1821</v>
      </c>
      <c r="S1517" s="53" t="s">
        <v>1935</v>
      </c>
      <c r="T1517" s="53" t="s">
        <v>1936</v>
      </c>
      <c r="U1517" s="53" t="s">
        <v>1824</v>
      </c>
      <c r="V1517" s="53" t="s">
        <v>1825</v>
      </c>
      <c r="W1517" s="53" t="s">
        <v>1837</v>
      </c>
      <c r="X1517" s="53" t="s">
        <v>1825</v>
      </c>
      <c r="Y1517" s="53" t="s">
        <v>1827</v>
      </c>
      <c r="Z1517" s="53">
        <v>18.75</v>
      </c>
      <c r="AA1517" s="53">
        <v>18.75</v>
      </c>
      <c r="AB1517" s="53">
        <v>0</v>
      </c>
      <c r="AC1517" s="53">
        <v>18.75</v>
      </c>
      <c r="AD1517" s="53">
        <v>0</v>
      </c>
      <c r="AE1517" s="53">
        <v>0</v>
      </c>
      <c r="AF1517" s="53" t="s">
        <v>1828</v>
      </c>
      <c r="AG1517" s="53" t="s">
        <v>1891</v>
      </c>
      <c r="AH1517" s="53" t="s">
        <v>1937</v>
      </c>
      <c r="AI1517" s="53" t="s">
        <v>1829</v>
      </c>
      <c r="AJ1517" s="53" t="s">
        <v>1824</v>
      </c>
      <c r="AK1517" s="53" t="s">
        <v>496</v>
      </c>
      <c r="AL1517" s="53" t="s">
        <v>1830</v>
      </c>
      <c r="AM1517" s="53" t="s">
        <v>1831</v>
      </c>
      <c r="AN1517" s="53" t="s">
        <v>1769</v>
      </c>
      <c r="AO1517" s="53" t="s">
        <v>641</v>
      </c>
    </row>
    <row r="1518" spans="1:41" x14ac:dyDescent="0.25">
      <c r="A1518" s="53" t="s">
        <v>12</v>
      </c>
      <c r="B1518" s="53" t="s">
        <v>1929</v>
      </c>
      <c r="C1518" s="53" t="s">
        <v>1930</v>
      </c>
      <c r="D1518" s="53" t="s">
        <v>1931</v>
      </c>
      <c r="E1518" s="53" t="s">
        <v>1932</v>
      </c>
      <c r="F1518" s="53" t="s">
        <v>775</v>
      </c>
      <c r="G1518" s="53" t="s">
        <v>1813</v>
      </c>
      <c r="H1518" s="53" t="s">
        <v>775</v>
      </c>
      <c r="I1518" s="53" t="s">
        <v>1813</v>
      </c>
      <c r="J1518" s="53" t="s">
        <v>1891</v>
      </c>
      <c r="K1518" s="53" t="s">
        <v>1933</v>
      </c>
      <c r="L1518" s="53" t="s">
        <v>1934</v>
      </c>
      <c r="M1518" s="53" t="s">
        <v>1816</v>
      </c>
      <c r="N1518" s="53" t="s">
        <v>1817</v>
      </c>
      <c r="O1518" s="53" t="s">
        <v>1818</v>
      </c>
      <c r="P1518" s="53" t="s">
        <v>1819</v>
      </c>
      <c r="Q1518" s="53" t="s">
        <v>1820</v>
      </c>
      <c r="R1518" s="53" t="s">
        <v>1821</v>
      </c>
      <c r="S1518" s="53" t="s">
        <v>1935</v>
      </c>
      <c r="T1518" s="53" t="s">
        <v>1936</v>
      </c>
      <c r="U1518" s="53" t="s">
        <v>1824</v>
      </c>
      <c r="V1518" s="53" t="s">
        <v>1825</v>
      </c>
      <c r="W1518" s="53" t="s">
        <v>1838</v>
      </c>
      <c r="X1518" s="53" t="s">
        <v>1825</v>
      </c>
      <c r="Y1518" s="53" t="s">
        <v>1827</v>
      </c>
      <c r="Z1518" s="53">
        <v>2.2000000000000002</v>
      </c>
      <c r="AA1518" s="53">
        <v>2.2000000000000002</v>
      </c>
      <c r="AB1518" s="53">
        <v>0</v>
      </c>
      <c r="AC1518" s="53">
        <v>2.2000000000000002</v>
      </c>
      <c r="AD1518" s="53">
        <v>0</v>
      </c>
      <c r="AE1518" s="53">
        <v>0</v>
      </c>
      <c r="AF1518" s="53" t="s">
        <v>1828</v>
      </c>
      <c r="AG1518" s="53" t="s">
        <v>1891</v>
      </c>
      <c r="AH1518" s="53" t="s">
        <v>1937</v>
      </c>
      <c r="AI1518" s="53" t="s">
        <v>1829</v>
      </c>
      <c r="AJ1518" s="53" t="s">
        <v>1824</v>
      </c>
      <c r="AK1518" s="53" t="s">
        <v>496</v>
      </c>
      <c r="AL1518" s="53" t="s">
        <v>1830</v>
      </c>
      <c r="AM1518" s="53" t="s">
        <v>1831</v>
      </c>
      <c r="AN1518" s="53" t="s">
        <v>1769</v>
      </c>
      <c r="AO1518" s="53" t="s">
        <v>641</v>
      </c>
    </row>
    <row r="1519" spans="1:41" x14ac:dyDescent="0.25">
      <c r="A1519" s="53" t="s">
        <v>12</v>
      </c>
      <c r="B1519" s="53" t="s">
        <v>2026</v>
      </c>
      <c r="C1519" s="53" t="s">
        <v>2027</v>
      </c>
      <c r="D1519" s="53" t="s">
        <v>1841</v>
      </c>
      <c r="E1519" s="53" t="s">
        <v>1842</v>
      </c>
      <c r="F1519" s="53" t="s">
        <v>775</v>
      </c>
      <c r="G1519" s="53" t="s">
        <v>1813</v>
      </c>
      <c r="H1519" s="53" t="s">
        <v>775</v>
      </c>
      <c r="I1519" s="53" t="s">
        <v>1813</v>
      </c>
      <c r="J1519" s="53" t="s">
        <v>1843</v>
      </c>
      <c r="K1519" s="53" t="s">
        <v>1844</v>
      </c>
      <c r="L1519" s="53" t="s">
        <v>2028</v>
      </c>
      <c r="M1519" s="53" t="s">
        <v>1816</v>
      </c>
      <c r="N1519" s="53" t="s">
        <v>1817</v>
      </c>
      <c r="O1519" s="53" t="s">
        <v>1818</v>
      </c>
      <c r="P1519" s="53" t="s">
        <v>1819</v>
      </c>
      <c r="Q1519" s="53" t="s">
        <v>1820</v>
      </c>
      <c r="R1519" s="53" t="s">
        <v>1821</v>
      </c>
      <c r="S1519" s="53" t="s">
        <v>2029</v>
      </c>
      <c r="T1519" s="53" t="s">
        <v>2030</v>
      </c>
      <c r="U1519" s="53" t="s">
        <v>1824</v>
      </c>
      <c r="V1519" s="53" t="s">
        <v>1825</v>
      </c>
      <c r="W1519" s="53" t="s">
        <v>1833</v>
      </c>
      <c r="X1519" s="53" t="s">
        <v>1834</v>
      </c>
      <c r="Y1519" s="53" t="s">
        <v>1827</v>
      </c>
      <c r="Z1519" s="53">
        <v>0.4</v>
      </c>
      <c r="AA1519" s="53">
        <v>0.4</v>
      </c>
      <c r="AB1519" s="53">
        <v>0</v>
      </c>
      <c r="AC1519" s="53">
        <v>0.4</v>
      </c>
      <c r="AD1519" s="53">
        <v>0</v>
      </c>
      <c r="AE1519" s="53">
        <v>0</v>
      </c>
      <c r="AF1519" s="53" t="s">
        <v>1828</v>
      </c>
      <c r="AG1519" s="53" t="s">
        <v>1843</v>
      </c>
      <c r="AH1519" s="53" t="s">
        <v>1844</v>
      </c>
      <c r="AI1519" s="53" t="s">
        <v>1849</v>
      </c>
      <c r="AJ1519" s="53" t="s">
        <v>1824</v>
      </c>
      <c r="AK1519" s="53" t="s">
        <v>496</v>
      </c>
      <c r="AL1519" s="53" t="s">
        <v>1830</v>
      </c>
      <c r="AM1519" s="53" t="s">
        <v>1831</v>
      </c>
      <c r="AN1519" s="53" t="s">
        <v>1769</v>
      </c>
      <c r="AO1519" s="53" t="s">
        <v>641</v>
      </c>
    </row>
    <row r="1520" spans="1:41" x14ac:dyDescent="0.25">
      <c r="A1520" s="53" t="s">
        <v>12</v>
      </c>
      <c r="B1520" s="53" t="s">
        <v>2026</v>
      </c>
      <c r="C1520" s="53" t="s">
        <v>2027</v>
      </c>
      <c r="D1520" s="53" t="s">
        <v>1841</v>
      </c>
      <c r="E1520" s="53" t="s">
        <v>1842</v>
      </c>
      <c r="F1520" s="53" t="s">
        <v>775</v>
      </c>
      <c r="G1520" s="53" t="s">
        <v>1813</v>
      </c>
      <c r="H1520" s="53" t="s">
        <v>775</v>
      </c>
      <c r="I1520" s="53" t="s">
        <v>1813</v>
      </c>
      <c r="J1520" s="53" t="s">
        <v>1843</v>
      </c>
      <c r="K1520" s="53" t="s">
        <v>1844</v>
      </c>
      <c r="L1520" s="53" t="s">
        <v>2028</v>
      </c>
      <c r="M1520" s="53" t="s">
        <v>1816</v>
      </c>
      <c r="N1520" s="53" t="s">
        <v>1817</v>
      </c>
      <c r="O1520" s="53" t="s">
        <v>1818</v>
      </c>
      <c r="P1520" s="53" t="s">
        <v>1819</v>
      </c>
      <c r="Q1520" s="53" t="s">
        <v>1820</v>
      </c>
      <c r="R1520" s="53" t="s">
        <v>1821</v>
      </c>
      <c r="S1520" s="53" t="s">
        <v>2029</v>
      </c>
      <c r="T1520" s="53" t="s">
        <v>2030</v>
      </c>
      <c r="U1520" s="53" t="s">
        <v>1824</v>
      </c>
      <c r="V1520" s="53" t="s">
        <v>1825</v>
      </c>
      <c r="W1520" s="53" t="s">
        <v>1848</v>
      </c>
      <c r="X1520" s="53" t="s">
        <v>1825</v>
      </c>
      <c r="Y1520" s="53" t="s">
        <v>1827</v>
      </c>
      <c r="Z1520" s="53">
        <v>116.39</v>
      </c>
      <c r="AA1520" s="53">
        <v>116.39</v>
      </c>
      <c r="AB1520" s="53">
        <v>0</v>
      </c>
      <c r="AC1520" s="53">
        <v>116.39</v>
      </c>
      <c r="AD1520" s="53">
        <v>0</v>
      </c>
      <c r="AE1520" s="53">
        <v>0</v>
      </c>
      <c r="AF1520" s="53" t="s">
        <v>1828</v>
      </c>
      <c r="AG1520" s="53" t="s">
        <v>1843</v>
      </c>
      <c r="AH1520" s="53" t="s">
        <v>1844</v>
      </c>
      <c r="AI1520" s="53" t="s">
        <v>1849</v>
      </c>
      <c r="AJ1520" s="53" t="s">
        <v>1824</v>
      </c>
      <c r="AK1520" s="53" t="s">
        <v>496</v>
      </c>
      <c r="AL1520" s="53" t="s">
        <v>1830</v>
      </c>
      <c r="AM1520" s="53" t="s">
        <v>1831</v>
      </c>
      <c r="AN1520" s="53" t="s">
        <v>1769</v>
      </c>
      <c r="AO1520" s="53" t="s">
        <v>641</v>
      </c>
    </row>
    <row r="1521" spans="1:41" x14ac:dyDescent="0.25">
      <c r="A1521" s="53" t="s">
        <v>12</v>
      </c>
      <c r="B1521" s="53" t="s">
        <v>2031</v>
      </c>
      <c r="C1521" s="53" t="s">
        <v>2032</v>
      </c>
      <c r="D1521" s="53" t="s">
        <v>1991</v>
      </c>
      <c r="E1521" s="53" t="s">
        <v>1992</v>
      </c>
      <c r="F1521" s="53" t="s">
        <v>775</v>
      </c>
      <c r="G1521" s="53" t="s">
        <v>1813</v>
      </c>
      <c r="H1521" s="53" t="s">
        <v>775</v>
      </c>
      <c r="I1521" s="53" t="s">
        <v>1813</v>
      </c>
      <c r="J1521" s="53" t="s">
        <v>1891</v>
      </c>
      <c r="K1521" s="53" t="s">
        <v>1892</v>
      </c>
      <c r="L1521" s="53" t="s">
        <v>2033</v>
      </c>
      <c r="M1521" s="53" t="s">
        <v>1816</v>
      </c>
      <c r="N1521" s="53" t="s">
        <v>1817</v>
      </c>
      <c r="O1521" s="53" t="s">
        <v>1818</v>
      </c>
      <c r="P1521" s="53" t="s">
        <v>1819</v>
      </c>
      <c r="Q1521" s="53" t="s">
        <v>1820</v>
      </c>
      <c r="R1521" s="53" t="s">
        <v>1821</v>
      </c>
      <c r="S1521" s="53" t="s">
        <v>2034</v>
      </c>
      <c r="T1521" s="53" t="s">
        <v>2035</v>
      </c>
      <c r="U1521" s="53" t="s">
        <v>1824</v>
      </c>
      <c r="V1521" s="53" t="s">
        <v>1825</v>
      </c>
      <c r="W1521" s="53" t="s">
        <v>1832</v>
      </c>
      <c r="X1521" s="53" t="s">
        <v>1825</v>
      </c>
      <c r="Y1521" s="53" t="s">
        <v>1827</v>
      </c>
      <c r="Z1521" s="53">
        <v>11592.54</v>
      </c>
      <c r="AA1521" s="53">
        <v>11592.54</v>
      </c>
      <c r="AB1521" s="53">
        <v>0</v>
      </c>
      <c r="AC1521" s="53">
        <v>11592.54</v>
      </c>
      <c r="AD1521" s="53">
        <v>0</v>
      </c>
      <c r="AE1521" s="53">
        <v>0</v>
      </c>
      <c r="AF1521" s="53" t="s">
        <v>1828</v>
      </c>
      <c r="AG1521" s="53" t="s">
        <v>1891</v>
      </c>
      <c r="AH1521" s="53" t="s">
        <v>1988</v>
      </c>
      <c r="AI1521" s="53" t="s">
        <v>1829</v>
      </c>
      <c r="AJ1521" s="53" t="s">
        <v>1824</v>
      </c>
      <c r="AK1521" s="53" t="s">
        <v>496</v>
      </c>
      <c r="AL1521" s="53" t="s">
        <v>1830</v>
      </c>
      <c r="AM1521" s="53" t="s">
        <v>1831</v>
      </c>
      <c r="AN1521" s="53" t="s">
        <v>1769</v>
      </c>
      <c r="AO1521" s="53" t="s">
        <v>641</v>
      </c>
    </row>
    <row r="1522" spans="1:41" x14ac:dyDescent="0.25">
      <c r="A1522" s="53" t="s">
        <v>12</v>
      </c>
      <c r="B1522" s="53" t="s">
        <v>2031</v>
      </c>
      <c r="C1522" s="53" t="s">
        <v>2032</v>
      </c>
      <c r="D1522" s="53" t="s">
        <v>1991</v>
      </c>
      <c r="E1522" s="53" t="s">
        <v>1992</v>
      </c>
      <c r="F1522" s="53" t="s">
        <v>775</v>
      </c>
      <c r="G1522" s="53" t="s">
        <v>1813</v>
      </c>
      <c r="H1522" s="53" t="s">
        <v>775</v>
      </c>
      <c r="I1522" s="53" t="s">
        <v>1813</v>
      </c>
      <c r="J1522" s="53" t="s">
        <v>1891</v>
      </c>
      <c r="K1522" s="53" t="s">
        <v>1892</v>
      </c>
      <c r="L1522" s="53" t="s">
        <v>2033</v>
      </c>
      <c r="M1522" s="53" t="s">
        <v>1816</v>
      </c>
      <c r="N1522" s="53" t="s">
        <v>1817</v>
      </c>
      <c r="O1522" s="53" t="s">
        <v>1818</v>
      </c>
      <c r="P1522" s="53" t="s">
        <v>1819</v>
      </c>
      <c r="Q1522" s="53" t="s">
        <v>1820</v>
      </c>
      <c r="R1522" s="53" t="s">
        <v>1821</v>
      </c>
      <c r="S1522" s="53" t="s">
        <v>2034</v>
      </c>
      <c r="T1522" s="53" t="s">
        <v>2035</v>
      </c>
      <c r="U1522" s="53" t="s">
        <v>1824</v>
      </c>
      <c r="V1522" s="53" t="s">
        <v>1825</v>
      </c>
      <c r="W1522" s="53" t="s">
        <v>1833</v>
      </c>
      <c r="X1522" s="53" t="s">
        <v>1835</v>
      </c>
      <c r="Y1522" s="53" t="s">
        <v>1827</v>
      </c>
      <c r="Z1522" s="53">
        <v>24.12</v>
      </c>
      <c r="AA1522" s="53">
        <v>24.12</v>
      </c>
      <c r="AB1522" s="53">
        <v>0</v>
      </c>
      <c r="AC1522" s="53">
        <v>24.12</v>
      </c>
      <c r="AD1522" s="53">
        <v>0</v>
      </c>
      <c r="AE1522" s="53">
        <v>0</v>
      </c>
      <c r="AF1522" s="53" t="s">
        <v>1828</v>
      </c>
      <c r="AG1522" s="53" t="s">
        <v>1891</v>
      </c>
      <c r="AH1522" s="53" t="s">
        <v>1988</v>
      </c>
      <c r="AI1522" s="53" t="s">
        <v>1829</v>
      </c>
      <c r="AJ1522" s="53" t="s">
        <v>1824</v>
      </c>
      <c r="AK1522" s="53" t="s">
        <v>496</v>
      </c>
      <c r="AL1522" s="53" t="s">
        <v>1830</v>
      </c>
      <c r="AM1522" s="53" t="s">
        <v>1831</v>
      </c>
      <c r="AN1522" s="53" t="s">
        <v>1769</v>
      </c>
      <c r="AO1522" s="53" t="s">
        <v>641</v>
      </c>
    </row>
    <row r="1523" spans="1:41" x14ac:dyDescent="0.25">
      <c r="A1523" s="53" t="s">
        <v>12</v>
      </c>
      <c r="B1523" s="53" t="s">
        <v>2040</v>
      </c>
      <c r="C1523" s="53" t="s">
        <v>2041</v>
      </c>
      <c r="D1523" s="53" t="s">
        <v>1991</v>
      </c>
      <c r="E1523" s="53" t="s">
        <v>1992</v>
      </c>
      <c r="F1523" s="53" t="s">
        <v>775</v>
      </c>
      <c r="G1523" s="53" t="s">
        <v>1813</v>
      </c>
      <c r="H1523" s="53" t="s">
        <v>775</v>
      </c>
      <c r="I1523" s="53" t="s">
        <v>1813</v>
      </c>
      <c r="J1523" s="53" t="s">
        <v>1891</v>
      </c>
      <c r="K1523" s="53" t="s">
        <v>1892</v>
      </c>
      <c r="L1523" s="53" t="s">
        <v>2042</v>
      </c>
      <c r="M1523" s="53" t="s">
        <v>1816</v>
      </c>
      <c r="N1523" s="53" t="s">
        <v>1817</v>
      </c>
      <c r="O1523" s="53" t="s">
        <v>1818</v>
      </c>
      <c r="P1523" s="53" t="s">
        <v>1819</v>
      </c>
      <c r="Q1523" s="53" t="s">
        <v>1820</v>
      </c>
      <c r="R1523" s="53" t="s">
        <v>1821</v>
      </c>
      <c r="S1523" s="53" t="s">
        <v>2043</v>
      </c>
      <c r="T1523" s="53" t="s">
        <v>2044</v>
      </c>
      <c r="U1523" s="53" t="s">
        <v>1824</v>
      </c>
      <c r="V1523" s="53" t="s">
        <v>1825</v>
      </c>
      <c r="W1523" s="53" t="s">
        <v>1832</v>
      </c>
      <c r="X1523" s="53" t="s">
        <v>1825</v>
      </c>
      <c r="Y1523" s="53" t="s">
        <v>1827</v>
      </c>
      <c r="Z1523" s="53">
        <v>8605.2800000000007</v>
      </c>
      <c r="AA1523" s="53">
        <v>8605.2800000000007</v>
      </c>
      <c r="AB1523" s="53">
        <v>0</v>
      </c>
      <c r="AC1523" s="53">
        <v>8605.2800000000007</v>
      </c>
      <c r="AD1523" s="53">
        <v>0</v>
      </c>
      <c r="AE1523" s="53">
        <v>0</v>
      </c>
      <c r="AF1523" s="53" t="s">
        <v>1828</v>
      </c>
      <c r="AG1523" s="53" t="s">
        <v>1891</v>
      </c>
      <c r="AH1523" s="53" t="s">
        <v>1892</v>
      </c>
      <c r="AI1523" s="53" t="s">
        <v>1829</v>
      </c>
      <c r="AJ1523" s="53" t="s">
        <v>1824</v>
      </c>
      <c r="AK1523" s="53" t="s">
        <v>496</v>
      </c>
      <c r="AL1523" s="53" t="s">
        <v>1830</v>
      </c>
      <c r="AM1523" s="53" t="s">
        <v>1831</v>
      </c>
      <c r="AN1523" s="53" t="s">
        <v>1769</v>
      </c>
      <c r="AO1523" s="53" t="s">
        <v>641</v>
      </c>
    </row>
    <row r="1524" spans="1:41" x14ac:dyDescent="0.25">
      <c r="A1524" s="53" t="s">
        <v>12</v>
      </c>
      <c r="B1524" s="53" t="s">
        <v>2040</v>
      </c>
      <c r="C1524" s="53" t="s">
        <v>2041</v>
      </c>
      <c r="D1524" s="53" t="s">
        <v>1991</v>
      </c>
      <c r="E1524" s="53" t="s">
        <v>1992</v>
      </c>
      <c r="F1524" s="53" t="s">
        <v>775</v>
      </c>
      <c r="G1524" s="53" t="s">
        <v>1813</v>
      </c>
      <c r="H1524" s="53" t="s">
        <v>775</v>
      </c>
      <c r="I1524" s="53" t="s">
        <v>1813</v>
      </c>
      <c r="J1524" s="53" t="s">
        <v>1891</v>
      </c>
      <c r="K1524" s="53" t="s">
        <v>1892</v>
      </c>
      <c r="L1524" s="53" t="s">
        <v>2042</v>
      </c>
      <c r="M1524" s="53" t="s">
        <v>1816</v>
      </c>
      <c r="N1524" s="53" t="s">
        <v>1817</v>
      </c>
      <c r="O1524" s="53" t="s">
        <v>1818</v>
      </c>
      <c r="P1524" s="53" t="s">
        <v>1819</v>
      </c>
      <c r="Q1524" s="53" t="s">
        <v>1820</v>
      </c>
      <c r="R1524" s="53" t="s">
        <v>1821</v>
      </c>
      <c r="S1524" s="53" t="s">
        <v>2043</v>
      </c>
      <c r="T1524" s="53" t="s">
        <v>2044</v>
      </c>
      <c r="U1524" s="53" t="s">
        <v>1824</v>
      </c>
      <c r="V1524" s="53" t="s">
        <v>1825</v>
      </c>
      <c r="W1524" s="53" t="s">
        <v>1833</v>
      </c>
      <c r="X1524" s="53" t="s">
        <v>1834</v>
      </c>
      <c r="Y1524" s="53" t="s">
        <v>1827</v>
      </c>
      <c r="Z1524" s="53">
        <v>2.81</v>
      </c>
      <c r="AA1524" s="53">
        <v>2.81</v>
      </c>
      <c r="AB1524" s="53">
        <v>0</v>
      </c>
      <c r="AC1524" s="53">
        <v>2.81</v>
      </c>
      <c r="AD1524" s="53">
        <v>0</v>
      </c>
      <c r="AE1524" s="53">
        <v>0</v>
      </c>
      <c r="AF1524" s="53" t="s">
        <v>1828</v>
      </c>
      <c r="AG1524" s="53" t="s">
        <v>1891</v>
      </c>
      <c r="AH1524" s="53" t="s">
        <v>1892</v>
      </c>
      <c r="AI1524" s="53" t="s">
        <v>1829</v>
      </c>
      <c r="AJ1524" s="53" t="s">
        <v>1824</v>
      </c>
      <c r="AK1524" s="53" t="s">
        <v>496</v>
      </c>
      <c r="AL1524" s="53" t="s">
        <v>1830</v>
      </c>
      <c r="AM1524" s="53" t="s">
        <v>1831</v>
      </c>
      <c r="AN1524" s="53" t="s">
        <v>1769</v>
      </c>
      <c r="AO1524" s="53" t="s">
        <v>641</v>
      </c>
    </row>
    <row r="1525" spans="1:41" x14ac:dyDescent="0.25">
      <c r="A1525" s="53" t="s">
        <v>12</v>
      </c>
      <c r="B1525" s="53" t="s">
        <v>1944</v>
      </c>
      <c r="C1525" s="53" t="s">
        <v>1945</v>
      </c>
      <c r="D1525" s="53" t="s">
        <v>1931</v>
      </c>
      <c r="E1525" s="53" t="s">
        <v>1932</v>
      </c>
      <c r="F1525" s="53" t="s">
        <v>775</v>
      </c>
      <c r="G1525" s="53" t="s">
        <v>1813</v>
      </c>
      <c r="H1525" s="53" t="s">
        <v>775</v>
      </c>
      <c r="I1525" s="53" t="s">
        <v>1813</v>
      </c>
      <c r="J1525" s="53" t="s">
        <v>1891</v>
      </c>
      <c r="K1525" s="53" t="s">
        <v>1933</v>
      </c>
      <c r="L1525" s="53" t="s">
        <v>1946</v>
      </c>
      <c r="M1525" s="53" t="s">
        <v>1816</v>
      </c>
      <c r="N1525" s="53" t="s">
        <v>1817</v>
      </c>
      <c r="O1525" s="53" t="s">
        <v>1818</v>
      </c>
      <c r="P1525" s="53" t="s">
        <v>1819</v>
      </c>
      <c r="Q1525" s="53" t="s">
        <v>1820</v>
      </c>
      <c r="R1525" s="53" t="s">
        <v>1821</v>
      </c>
      <c r="S1525" s="53" t="s">
        <v>1982</v>
      </c>
      <c r="T1525" s="53" t="s">
        <v>1983</v>
      </c>
      <c r="U1525" s="53" t="s">
        <v>1824</v>
      </c>
      <c r="V1525" s="53" t="s">
        <v>1825</v>
      </c>
      <c r="W1525" s="53" t="s">
        <v>1856</v>
      </c>
      <c r="X1525" s="53" t="s">
        <v>1857</v>
      </c>
      <c r="Y1525" s="53" t="s">
        <v>1827</v>
      </c>
      <c r="Z1525" s="53">
        <v>0.08</v>
      </c>
      <c r="AA1525" s="53">
        <v>0.08</v>
      </c>
      <c r="AB1525" s="53">
        <v>0</v>
      </c>
      <c r="AC1525" s="53">
        <v>0.08</v>
      </c>
      <c r="AD1525" s="53">
        <v>0</v>
      </c>
      <c r="AE1525" s="53">
        <v>0</v>
      </c>
      <c r="AF1525" s="53" t="s">
        <v>1949</v>
      </c>
      <c r="AG1525" s="53" t="s">
        <v>1813</v>
      </c>
      <c r="AH1525" s="53" t="s">
        <v>1813</v>
      </c>
      <c r="AI1525" s="53" t="s">
        <v>1849</v>
      </c>
      <c r="AJ1525" s="53" t="s">
        <v>1824</v>
      </c>
      <c r="AK1525" s="53" t="s">
        <v>496</v>
      </c>
      <c r="AL1525" s="53" t="s">
        <v>1830</v>
      </c>
      <c r="AM1525" s="53" t="s">
        <v>1831</v>
      </c>
      <c r="AN1525" s="53" t="s">
        <v>1769</v>
      </c>
      <c r="AO1525" s="53" t="s">
        <v>641</v>
      </c>
    </row>
    <row r="1526" spans="1:41" x14ac:dyDescent="0.25">
      <c r="A1526" s="53" t="s">
        <v>12</v>
      </c>
      <c r="B1526" s="53" t="s">
        <v>1944</v>
      </c>
      <c r="C1526" s="53" t="s">
        <v>1945</v>
      </c>
      <c r="D1526" s="53" t="s">
        <v>1931</v>
      </c>
      <c r="E1526" s="53" t="s">
        <v>1932</v>
      </c>
      <c r="F1526" s="53" t="s">
        <v>775</v>
      </c>
      <c r="G1526" s="53" t="s">
        <v>1813</v>
      </c>
      <c r="H1526" s="53" t="s">
        <v>775</v>
      </c>
      <c r="I1526" s="53" t="s">
        <v>1813</v>
      </c>
      <c r="J1526" s="53" t="s">
        <v>1891</v>
      </c>
      <c r="K1526" s="53" t="s">
        <v>1933</v>
      </c>
      <c r="L1526" s="53" t="s">
        <v>1946</v>
      </c>
      <c r="M1526" s="53" t="s">
        <v>1816</v>
      </c>
      <c r="N1526" s="53" t="s">
        <v>1817</v>
      </c>
      <c r="O1526" s="53" t="s">
        <v>1818</v>
      </c>
      <c r="P1526" s="53" t="s">
        <v>1819</v>
      </c>
      <c r="Q1526" s="53" t="s">
        <v>1820</v>
      </c>
      <c r="R1526" s="53" t="s">
        <v>1821</v>
      </c>
      <c r="S1526" s="53" t="s">
        <v>1947</v>
      </c>
      <c r="T1526" s="53" t="s">
        <v>1948</v>
      </c>
      <c r="U1526" s="53" t="s">
        <v>1824</v>
      </c>
      <c r="V1526" s="53" t="s">
        <v>1825</v>
      </c>
      <c r="W1526" s="53" t="s">
        <v>1826</v>
      </c>
      <c r="X1526" s="53" t="s">
        <v>1825</v>
      </c>
      <c r="Y1526" s="53" t="s">
        <v>1827</v>
      </c>
      <c r="Z1526" s="53">
        <v>249.66</v>
      </c>
      <c r="AA1526" s="53">
        <v>249.66</v>
      </c>
      <c r="AB1526" s="53">
        <v>0</v>
      </c>
      <c r="AC1526" s="53">
        <v>249.66</v>
      </c>
      <c r="AD1526" s="53">
        <v>0</v>
      </c>
      <c r="AE1526" s="53">
        <v>0</v>
      </c>
      <c r="AF1526" s="53" t="s">
        <v>1949</v>
      </c>
      <c r="AG1526" s="53" t="s">
        <v>1813</v>
      </c>
      <c r="AH1526" s="53" t="s">
        <v>1813</v>
      </c>
      <c r="AI1526" s="53" t="s">
        <v>1849</v>
      </c>
      <c r="AJ1526" s="53" t="s">
        <v>1824</v>
      </c>
      <c r="AK1526" s="53" t="s">
        <v>496</v>
      </c>
      <c r="AL1526" s="53" t="s">
        <v>1830</v>
      </c>
      <c r="AM1526" s="53" t="s">
        <v>1831</v>
      </c>
      <c r="AN1526" s="53" t="s">
        <v>1769</v>
      </c>
      <c r="AO1526" s="53" t="s">
        <v>641</v>
      </c>
    </row>
    <row r="1527" spans="1:41" x14ac:dyDescent="0.25">
      <c r="A1527" s="53" t="s">
        <v>12</v>
      </c>
      <c r="B1527" s="53" t="s">
        <v>1944</v>
      </c>
      <c r="C1527" s="53" t="s">
        <v>1945</v>
      </c>
      <c r="D1527" s="53" t="s">
        <v>1931</v>
      </c>
      <c r="E1527" s="53" t="s">
        <v>1932</v>
      </c>
      <c r="F1527" s="53" t="s">
        <v>775</v>
      </c>
      <c r="G1527" s="53" t="s">
        <v>1813</v>
      </c>
      <c r="H1527" s="53" t="s">
        <v>775</v>
      </c>
      <c r="I1527" s="53" t="s">
        <v>1813</v>
      </c>
      <c r="J1527" s="53" t="s">
        <v>1891</v>
      </c>
      <c r="K1527" s="53" t="s">
        <v>1933</v>
      </c>
      <c r="L1527" s="53" t="s">
        <v>1946</v>
      </c>
      <c r="M1527" s="53" t="s">
        <v>1816</v>
      </c>
      <c r="N1527" s="53" t="s">
        <v>1817</v>
      </c>
      <c r="O1527" s="53" t="s">
        <v>1818</v>
      </c>
      <c r="P1527" s="53" t="s">
        <v>1819</v>
      </c>
      <c r="Q1527" s="53" t="s">
        <v>1820</v>
      </c>
      <c r="R1527" s="53" t="s">
        <v>1821</v>
      </c>
      <c r="S1527" s="53" t="s">
        <v>1947</v>
      </c>
      <c r="T1527" s="53" t="s">
        <v>1948</v>
      </c>
      <c r="U1527" s="53" t="s">
        <v>1824</v>
      </c>
      <c r="V1527" s="53" t="s">
        <v>1825</v>
      </c>
      <c r="W1527" s="53" t="s">
        <v>1832</v>
      </c>
      <c r="X1527" s="53" t="s">
        <v>1825</v>
      </c>
      <c r="Y1527" s="53" t="s">
        <v>1827</v>
      </c>
      <c r="Z1527" s="53">
        <v>92.87</v>
      </c>
      <c r="AA1527" s="53">
        <v>92.87</v>
      </c>
      <c r="AB1527" s="53">
        <v>0</v>
      </c>
      <c r="AC1527" s="53">
        <v>92.87</v>
      </c>
      <c r="AD1527" s="53">
        <v>0</v>
      </c>
      <c r="AE1527" s="53">
        <v>0</v>
      </c>
      <c r="AF1527" s="53" t="s">
        <v>1949</v>
      </c>
      <c r="AG1527" s="53" t="s">
        <v>1813</v>
      </c>
      <c r="AH1527" s="53" t="s">
        <v>1813</v>
      </c>
      <c r="AI1527" s="53" t="s">
        <v>1849</v>
      </c>
      <c r="AJ1527" s="53" t="s">
        <v>1824</v>
      </c>
      <c r="AK1527" s="53" t="s">
        <v>496</v>
      </c>
      <c r="AL1527" s="53" t="s">
        <v>1830</v>
      </c>
      <c r="AM1527" s="53" t="s">
        <v>1831</v>
      </c>
      <c r="AN1527" s="53" t="s">
        <v>1769</v>
      </c>
      <c r="AO1527" s="53" t="s">
        <v>641</v>
      </c>
    </row>
    <row r="1528" spans="1:41" x14ac:dyDescent="0.25">
      <c r="A1528" s="53" t="s">
        <v>12</v>
      </c>
      <c r="B1528" s="53" t="s">
        <v>1944</v>
      </c>
      <c r="C1528" s="53" t="s">
        <v>1945</v>
      </c>
      <c r="D1528" s="53" t="s">
        <v>1931</v>
      </c>
      <c r="E1528" s="53" t="s">
        <v>1932</v>
      </c>
      <c r="F1528" s="53" t="s">
        <v>775</v>
      </c>
      <c r="G1528" s="53" t="s">
        <v>1813</v>
      </c>
      <c r="H1528" s="53" t="s">
        <v>775</v>
      </c>
      <c r="I1528" s="53" t="s">
        <v>1813</v>
      </c>
      <c r="J1528" s="53" t="s">
        <v>1891</v>
      </c>
      <c r="K1528" s="53" t="s">
        <v>1933</v>
      </c>
      <c r="L1528" s="53" t="s">
        <v>1946</v>
      </c>
      <c r="M1528" s="53" t="s">
        <v>1816</v>
      </c>
      <c r="N1528" s="53" t="s">
        <v>1817</v>
      </c>
      <c r="O1528" s="53" t="s">
        <v>1818</v>
      </c>
      <c r="P1528" s="53" t="s">
        <v>1819</v>
      </c>
      <c r="Q1528" s="53" t="s">
        <v>1820</v>
      </c>
      <c r="R1528" s="53" t="s">
        <v>1821</v>
      </c>
      <c r="S1528" s="53" t="s">
        <v>1947</v>
      </c>
      <c r="T1528" s="53" t="s">
        <v>1948</v>
      </c>
      <c r="U1528" s="53" t="s">
        <v>1824</v>
      </c>
      <c r="V1528" s="53" t="s">
        <v>1825</v>
      </c>
      <c r="W1528" s="53" t="s">
        <v>1833</v>
      </c>
      <c r="X1528" s="53" t="s">
        <v>1835</v>
      </c>
      <c r="Y1528" s="53" t="s">
        <v>1827</v>
      </c>
      <c r="Z1528" s="53">
        <v>2.71</v>
      </c>
      <c r="AA1528" s="53">
        <v>2.71</v>
      </c>
      <c r="AB1528" s="53">
        <v>0</v>
      </c>
      <c r="AC1528" s="53">
        <v>2.71</v>
      </c>
      <c r="AD1528" s="53">
        <v>0</v>
      </c>
      <c r="AE1528" s="53">
        <v>0</v>
      </c>
      <c r="AF1528" s="53" t="s">
        <v>1949</v>
      </c>
      <c r="AG1528" s="53" t="s">
        <v>1813</v>
      </c>
      <c r="AH1528" s="53" t="s">
        <v>1813</v>
      </c>
      <c r="AI1528" s="53" t="s">
        <v>1849</v>
      </c>
      <c r="AJ1528" s="53" t="s">
        <v>1824</v>
      </c>
      <c r="AK1528" s="53" t="s">
        <v>496</v>
      </c>
      <c r="AL1528" s="53" t="s">
        <v>1830</v>
      </c>
      <c r="AM1528" s="53" t="s">
        <v>1831</v>
      </c>
      <c r="AN1528" s="53" t="s">
        <v>1769</v>
      </c>
      <c r="AO1528" s="53" t="s">
        <v>641</v>
      </c>
    </row>
    <row r="1529" spans="1:41" x14ac:dyDescent="0.25">
      <c r="A1529" s="53" t="s">
        <v>12</v>
      </c>
      <c r="B1529" s="53" t="s">
        <v>1944</v>
      </c>
      <c r="C1529" s="53" t="s">
        <v>1945</v>
      </c>
      <c r="D1529" s="53" t="s">
        <v>1931</v>
      </c>
      <c r="E1529" s="53" t="s">
        <v>1932</v>
      </c>
      <c r="F1529" s="53" t="s">
        <v>775</v>
      </c>
      <c r="G1529" s="53" t="s">
        <v>1813</v>
      </c>
      <c r="H1529" s="53" t="s">
        <v>775</v>
      </c>
      <c r="I1529" s="53" t="s">
        <v>1813</v>
      </c>
      <c r="J1529" s="53" t="s">
        <v>1891</v>
      </c>
      <c r="K1529" s="53" t="s">
        <v>1933</v>
      </c>
      <c r="L1529" s="53" t="s">
        <v>1946</v>
      </c>
      <c r="M1529" s="53" t="s">
        <v>1816</v>
      </c>
      <c r="N1529" s="53" t="s">
        <v>1817</v>
      </c>
      <c r="O1529" s="53" t="s">
        <v>1818</v>
      </c>
      <c r="P1529" s="53" t="s">
        <v>1819</v>
      </c>
      <c r="Q1529" s="53" t="s">
        <v>1820</v>
      </c>
      <c r="R1529" s="53" t="s">
        <v>1821</v>
      </c>
      <c r="S1529" s="53" t="s">
        <v>1947</v>
      </c>
      <c r="T1529" s="53" t="s">
        <v>1948</v>
      </c>
      <c r="U1529" s="53" t="s">
        <v>1824</v>
      </c>
      <c r="V1529" s="53" t="s">
        <v>1825</v>
      </c>
      <c r="W1529" s="53" t="s">
        <v>1837</v>
      </c>
      <c r="X1529" s="53" t="s">
        <v>1825</v>
      </c>
      <c r="Y1529" s="53" t="s">
        <v>1827</v>
      </c>
      <c r="Z1529" s="53">
        <v>97.85</v>
      </c>
      <c r="AA1529" s="53">
        <v>97.85</v>
      </c>
      <c r="AB1529" s="53">
        <v>0</v>
      </c>
      <c r="AC1529" s="53">
        <v>97.85</v>
      </c>
      <c r="AD1529" s="53">
        <v>0</v>
      </c>
      <c r="AE1529" s="53">
        <v>0</v>
      </c>
      <c r="AF1529" s="53" t="s">
        <v>1949</v>
      </c>
      <c r="AG1529" s="53" t="s">
        <v>1813</v>
      </c>
      <c r="AH1529" s="53" t="s">
        <v>1813</v>
      </c>
      <c r="AI1529" s="53" t="s">
        <v>1849</v>
      </c>
      <c r="AJ1529" s="53" t="s">
        <v>1824</v>
      </c>
      <c r="AK1529" s="53" t="s">
        <v>496</v>
      </c>
      <c r="AL1529" s="53" t="s">
        <v>1830</v>
      </c>
      <c r="AM1529" s="53" t="s">
        <v>1831</v>
      </c>
      <c r="AN1529" s="53" t="s">
        <v>1769</v>
      </c>
      <c r="AO1529" s="53" t="s">
        <v>641</v>
      </c>
    </row>
    <row r="1530" spans="1:41" x14ac:dyDescent="0.25">
      <c r="A1530" s="53" t="s">
        <v>12</v>
      </c>
      <c r="B1530" s="53" t="s">
        <v>1944</v>
      </c>
      <c r="C1530" s="53" t="s">
        <v>1945</v>
      </c>
      <c r="D1530" s="53" t="s">
        <v>1931</v>
      </c>
      <c r="E1530" s="53" t="s">
        <v>1932</v>
      </c>
      <c r="F1530" s="53" t="s">
        <v>775</v>
      </c>
      <c r="G1530" s="53" t="s">
        <v>1813</v>
      </c>
      <c r="H1530" s="53" t="s">
        <v>775</v>
      </c>
      <c r="I1530" s="53" t="s">
        <v>1813</v>
      </c>
      <c r="J1530" s="53" t="s">
        <v>1891</v>
      </c>
      <c r="K1530" s="53" t="s">
        <v>1933</v>
      </c>
      <c r="L1530" s="53" t="s">
        <v>1946</v>
      </c>
      <c r="M1530" s="53" t="s">
        <v>1816</v>
      </c>
      <c r="N1530" s="53" t="s">
        <v>1817</v>
      </c>
      <c r="O1530" s="53" t="s">
        <v>1818</v>
      </c>
      <c r="P1530" s="53" t="s">
        <v>1819</v>
      </c>
      <c r="Q1530" s="53" t="s">
        <v>1820</v>
      </c>
      <c r="R1530" s="53" t="s">
        <v>1821</v>
      </c>
      <c r="S1530" s="53" t="s">
        <v>1947</v>
      </c>
      <c r="T1530" s="53" t="s">
        <v>1948</v>
      </c>
      <c r="U1530" s="53" t="s">
        <v>1824</v>
      </c>
      <c r="V1530" s="53" t="s">
        <v>1825</v>
      </c>
      <c r="W1530" s="53" t="s">
        <v>1838</v>
      </c>
      <c r="X1530" s="53" t="s">
        <v>1825</v>
      </c>
      <c r="Y1530" s="53" t="s">
        <v>1827</v>
      </c>
      <c r="Z1530" s="53">
        <v>29.11</v>
      </c>
      <c r="AA1530" s="53">
        <v>29.11</v>
      </c>
      <c r="AB1530" s="53">
        <v>0</v>
      </c>
      <c r="AC1530" s="53">
        <v>29.11</v>
      </c>
      <c r="AD1530" s="53">
        <v>0</v>
      </c>
      <c r="AE1530" s="53">
        <v>0</v>
      </c>
      <c r="AF1530" s="53" t="s">
        <v>1949</v>
      </c>
      <c r="AG1530" s="53" t="s">
        <v>1813</v>
      </c>
      <c r="AH1530" s="53" t="s">
        <v>1813</v>
      </c>
      <c r="AI1530" s="53" t="s">
        <v>1849</v>
      </c>
      <c r="AJ1530" s="53" t="s">
        <v>1824</v>
      </c>
      <c r="AK1530" s="53" t="s">
        <v>496</v>
      </c>
      <c r="AL1530" s="53" t="s">
        <v>1830</v>
      </c>
      <c r="AM1530" s="53" t="s">
        <v>1831</v>
      </c>
      <c r="AN1530" s="53" t="s">
        <v>1769</v>
      </c>
      <c r="AO1530" s="53" t="s">
        <v>641</v>
      </c>
    </row>
    <row r="1531" spans="1:41" x14ac:dyDescent="0.25">
      <c r="A1531" s="53" t="s">
        <v>11</v>
      </c>
      <c r="B1531" s="53" t="s">
        <v>1960</v>
      </c>
      <c r="C1531" s="53" t="s">
        <v>1961</v>
      </c>
      <c r="D1531" s="53" t="s">
        <v>1852</v>
      </c>
      <c r="E1531" s="53" t="s">
        <v>510</v>
      </c>
      <c r="F1531" s="53" t="s">
        <v>775</v>
      </c>
      <c r="G1531" s="53" t="s">
        <v>1813</v>
      </c>
      <c r="H1531" s="53" t="s">
        <v>775</v>
      </c>
      <c r="I1531" s="53" t="s">
        <v>1813</v>
      </c>
      <c r="J1531" s="53" t="s">
        <v>1814</v>
      </c>
      <c r="K1531" s="53" t="s">
        <v>780</v>
      </c>
      <c r="L1531" s="53" t="s">
        <v>1962</v>
      </c>
      <c r="M1531" s="53" t="s">
        <v>1816</v>
      </c>
      <c r="N1531" s="53" t="s">
        <v>1817</v>
      </c>
      <c r="O1531" s="53" t="s">
        <v>1818</v>
      </c>
      <c r="P1531" s="53" t="s">
        <v>1819</v>
      </c>
      <c r="Q1531" s="53" t="s">
        <v>1820</v>
      </c>
      <c r="R1531" s="53" t="s">
        <v>1821</v>
      </c>
      <c r="S1531" s="53" t="s">
        <v>1963</v>
      </c>
      <c r="T1531" s="53" t="s">
        <v>1964</v>
      </c>
      <c r="U1531" s="53" t="s">
        <v>1824</v>
      </c>
      <c r="V1531" s="53" t="s">
        <v>1825</v>
      </c>
      <c r="W1531" s="53" t="s">
        <v>1856</v>
      </c>
      <c r="X1531" s="53" t="s">
        <v>1857</v>
      </c>
      <c r="Y1531" s="53" t="s">
        <v>1827</v>
      </c>
      <c r="Z1531" s="53">
        <v>1529.66</v>
      </c>
      <c r="AA1531" s="53">
        <v>1490.73</v>
      </c>
      <c r="AB1531" s="53">
        <v>38.93</v>
      </c>
      <c r="AC1531" s="53">
        <v>1490.73</v>
      </c>
      <c r="AD1531" s="53">
        <v>0</v>
      </c>
      <c r="AE1531" s="53">
        <v>0</v>
      </c>
      <c r="AF1531" s="53" t="s">
        <v>1828</v>
      </c>
      <c r="AG1531" s="53" t="s">
        <v>1814</v>
      </c>
      <c r="AH1531" s="53" t="s">
        <v>780</v>
      </c>
      <c r="AI1531" s="53" t="s">
        <v>1829</v>
      </c>
      <c r="AJ1531" s="53" t="s">
        <v>1824</v>
      </c>
      <c r="AK1531" s="53" t="s">
        <v>496</v>
      </c>
      <c r="AL1531" s="53" t="s">
        <v>1830</v>
      </c>
      <c r="AM1531" s="53" t="s">
        <v>1831</v>
      </c>
      <c r="AN1531" s="53" t="s">
        <v>1770</v>
      </c>
      <c r="AO1531" s="53" t="s">
        <v>641</v>
      </c>
    </row>
    <row r="1532" spans="1:41" x14ac:dyDescent="0.25">
      <c r="A1532" s="53" t="s">
        <v>11</v>
      </c>
      <c r="B1532" s="53" t="s">
        <v>1809</v>
      </c>
      <c r="C1532" s="53" t="s">
        <v>1810</v>
      </c>
      <c r="D1532" s="53" t="s">
        <v>1811</v>
      </c>
      <c r="E1532" s="53" t="s">
        <v>1812</v>
      </c>
      <c r="F1532" s="53" t="s">
        <v>775</v>
      </c>
      <c r="G1532" s="53" t="s">
        <v>1813</v>
      </c>
      <c r="H1532" s="53" t="s">
        <v>775</v>
      </c>
      <c r="I1532" s="53" t="s">
        <v>1813</v>
      </c>
      <c r="J1532" s="53" t="s">
        <v>1814</v>
      </c>
      <c r="K1532" s="53" t="s">
        <v>780</v>
      </c>
      <c r="L1532" s="53" t="s">
        <v>1815</v>
      </c>
      <c r="M1532" s="53" t="s">
        <v>1816</v>
      </c>
      <c r="N1532" s="53" t="s">
        <v>1817</v>
      </c>
      <c r="O1532" s="53" t="s">
        <v>1818</v>
      </c>
      <c r="P1532" s="53" t="s">
        <v>1819</v>
      </c>
      <c r="Q1532" s="53" t="s">
        <v>1820</v>
      </c>
      <c r="R1532" s="53" t="s">
        <v>1821</v>
      </c>
      <c r="S1532" s="53" t="s">
        <v>1822</v>
      </c>
      <c r="T1532" s="53" t="s">
        <v>1823</v>
      </c>
      <c r="U1532" s="53" t="s">
        <v>1824</v>
      </c>
      <c r="V1532" s="53" t="s">
        <v>1825</v>
      </c>
      <c r="W1532" s="53" t="s">
        <v>1826</v>
      </c>
      <c r="X1532" s="53" t="s">
        <v>1825</v>
      </c>
      <c r="Y1532" s="53" t="s">
        <v>1827</v>
      </c>
      <c r="Z1532" s="53">
        <v>768.64</v>
      </c>
      <c r="AA1532" s="53">
        <v>765.95</v>
      </c>
      <c r="AB1532" s="53">
        <v>2.69</v>
      </c>
      <c r="AC1532" s="53">
        <v>765.95</v>
      </c>
      <c r="AD1532" s="53">
        <v>0</v>
      </c>
      <c r="AE1532" s="53">
        <v>0</v>
      </c>
      <c r="AF1532" s="53" t="s">
        <v>1828</v>
      </c>
      <c r="AG1532" s="53" t="s">
        <v>1814</v>
      </c>
      <c r="AH1532" s="53" t="s">
        <v>780</v>
      </c>
      <c r="AI1532" s="53" t="s">
        <v>1829</v>
      </c>
      <c r="AJ1532" s="53" t="s">
        <v>1824</v>
      </c>
      <c r="AK1532" s="53" t="s">
        <v>496</v>
      </c>
      <c r="AL1532" s="53" t="s">
        <v>1830</v>
      </c>
      <c r="AM1532" s="53" t="s">
        <v>1831</v>
      </c>
      <c r="AN1532" s="53" t="s">
        <v>1770</v>
      </c>
      <c r="AO1532" s="53" t="s">
        <v>641</v>
      </c>
    </row>
    <row r="1533" spans="1:41" x14ac:dyDescent="0.25">
      <c r="A1533" s="53" t="s">
        <v>11</v>
      </c>
      <c r="B1533" s="53" t="s">
        <v>1809</v>
      </c>
      <c r="C1533" s="53" t="s">
        <v>1810</v>
      </c>
      <c r="D1533" s="53" t="s">
        <v>1811</v>
      </c>
      <c r="E1533" s="53" t="s">
        <v>1812</v>
      </c>
      <c r="F1533" s="53" t="s">
        <v>775</v>
      </c>
      <c r="G1533" s="53" t="s">
        <v>1813</v>
      </c>
      <c r="H1533" s="53" t="s">
        <v>775</v>
      </c>
      <c r="I1533" s="53" t="s">
        <v>1813</v>
      </c>
      <c r="J1533" s="53" t="s">
        <v>1814</v>
      </c>
      <c r="K1533" s="53" t="s">
        <v>780</v>
      </c>
      <c r="L1533" s="53" t="s">
        <v>1815</v>
      </c>
      <c r="M1533" s="53" t="s">
        <v>1816</v>
      </c>
      <c r="N1533" s="53" t="s">
        <v>1817</v>
      </c>
      <c r="O1533" s="53" t="s">
        <v>1818</v>
      </c>
      <c r="P1533" s="53" t="s">
        <v>1819</v>
      </c>
      <c r="Q1533" s="53" t="s">
        <v>1820</v>
      </c>
      <c r="R1533" s="53" t="s">
        <v>1821</v>
      </c>
      <c r="S1533" s="53" t="s">
        <v>1822</v>
      </c>
      <c r="T1533" s="53" t="s">
        <v>1823</v>
      </c>
      <c r="U1533" s="53" t="s">
        <v>1824</v>
      </c>
      <c r="V1533" s="53" t="s">
        <v>1825</v>
      </c>
      <c r="W1533" s="53" t="s">
        <v>1832</v>
      </c>
      <c r="X1533" s="53" t="s">
        <v>1825</v>
      </c>
      <c r="Y1533" s="53" t="s">
        <v>1827</v>
      </c>
      <c r="Z1533" s="53">
        <v>3713.84</v>
      </c>
      <c r="AA1533" s="53">
        <v>3706.67</v>
      </c>
      <c r="AB1533" s="53">
        <v>7.17</v>
      </c>
      <c r="AC1533" s="53">
        <v>3706.67</v>
      </c>
      <c r="AD1533" s="53">
        <v>0</v>
      </c>
      <c r="AE1533" s="53">
        <v>0</v>
      </c>
      <c r="AF1533" s="53" t="s">
        <v>1828</v>
      </c>
      <c r="AG1533" s="53" t="s">
        <v>1814</v>
      </c>
      <c r="AH1533" s="53" t="s">
        <v>780</v>
      </c>
      <c r="AI1533" s="53" t="s">
        <v>1829</v>
      </c>
      <c r="AJ1533" s="53" t="s">
        <v>1824</v>
      </c>
      <c r="AK1533" s="53" t="s">
        <v>496</v>
      </c>
      <c r="AL1533" s="53" t="s">
        <v>1830</v>
      </c>
      <c r="AM1533" s="53" t="s">
        <v>1831</v>
      </c>
      <c r="AN1533" s="53" t="s">
        <v>1770</v>
      </c>
      <c r="AO1533" s="53" t="s">
        <v>641</v>
      </c>
    </row>
    <row r="1534" spans="1:41" x14ac:dyDescent="0.25">
      <c r="A1534" s="53" t="s">
        <v>11</v>
      </c>
      <c r="B1534" s="53" t="s">
        <v>1809</v>
      </c>
      <c r="C1534" s="53" t="s">
        <v>1810</v>
      </c>
      <c r="D1534" s="53" t="s">
        <v>1811</v>
      </c>
      <c r="E1534" s="53" t="s">
        <v>1812</v>
      </c>
      <c r="F1534" s="53" t="s">
        <v>775</v>
      </c>
      <c r="G1534" s="53" t="s">
        <v>1813</v>
      </c>
      <c r="H1534" s="53" t="s">
        <v>775</v>
      </c>
      <c r="I1534" s="53" t="s">
        <v>1813</v>
      </c>
      <c r="J1534" s="53" t="s">
        <v>1814</v>
      </c>
      <c r="K1534" s="53" t="s">
        <v>780</v>
      </c>
      <c r="L1534" s="53" t="s">
        <v>1815</v>
      </c>
      <c r="M1534" s="53" t="s">
        <v>1816</v>
      </c>
      <c r="N1534" s="53" t="s">
        <v>1817</v>
      </c>
      <c r="O1534" s="53" t="s">
        <v>1818</v>
      </c>
      <c r="P1534" s="53" t="s">
        <v>1819</v>
      </c>
      <c r="Q1534" s="53" t="s">
        <v>1820</v>
      </c>
      <c r="R1534" s="53" t="s">
        <v>1821</v>
      </c>
      <c r="S1534" s="53" t="s">
        <v>1822</v>
      </c>
      <c r="T1534" s="53" t="s">
        <v>1823</v>
      </c>
      <c r="U1534" s="53" t="s">
        <v>1824</v>
      </c>
      <c r="V1534" s="53" t="s">
        <v>1825</v>
      </c>
      <c r="W1534" s="53" t="s">
        <v>1833</v>
      </c>
      <c r="X1534" s="53" t="s">
        <v>1834</v>
      </c>
      <c r="Y1534" s="53" t="s">
        <v>1827</v>
      </c>
      <c r="Z1534" s="53">
        <v>811.93</v>
      </c>
      <c r="AA1534" s="53">
        <v>810.52</v>
      </c>
      <c r="AB1534" s="53">
        <v>1.41</v>
      </c>
      <c r="AC1534" s="53">
        <v>810.52</v>
      </c>
      <c r="AD1534" s="53">
        <v>0</v>
      </c>
      <c r="AE1534" s="53">
        <v>0</v>
      </c>
      <c r="AF1534" s="53" t="s">
        <v>1828</v>
      </c>
      <c r="AG1534" s="53" t="s">
        <v>1814</v>
      </c>
      <c r="AH1534" s="53" t="s">
        <v>780</v>
      </c>
      <c r="AI1534" s="53" t="s">
        <v>1829</v>
      </c>
      <c r="AJ1534" s="53" t="s">
        <v>1824</v>
      </c>
      <c r="AK1534" s="53" t="s">
        <v>496</v>
      </c>
      <c r="AL1534" s="53" t="s">
        <v>1830</v>
      </c>
      <c r="AM1534" s="53" t="s">
        <v>1831</v>
      </c>
      <c r="AN1534" s="53" t="s">
        <v>1770</v>
      </c>
      <c r="AO1534" s="53" t="s">
        <v>641</v>
      </c>
    </row>
    <row r="1535" spans="1:41" x14ac:dyDescent="0.25">
      <c r="A1535" s="53" t="s">
        <v>11</v>
      </c>
      <c r="B1535" s="53" t="s">
        <v>1809</v>
      </c>
      <c r="C1535" s="53" t="s">
        <v>1810</v>
      </c>
      <c r="D1535" s="53" t="s">
        <v>1811</v>
      </c>
      <c r="E1535" s="53" t="s">
        <v>1812</v>
      </c>
      <c r="F1535" s="53" t="s">
        <v>775</v>
      </c>
      <c r="G1535" s="53" t="s">
        <v>1813</v>
      </c>
      <c r="H1535" s="53" t="s">
        <v>775</v>
      </c>
      <c r="I1535" s="53" t="s">
        <v>1813</v>
      </c>
      <c r="J1535" s="53" t="s">
        <v>1814</v>
      </c>
      <c r="K1535" s="53" t="s">
        <v>780</v>
      </c>
      <c r="L1535" s="53" t="s">
        <v>1815</v>
      </c>
      <c r="M1535" s="53" t="s">
        <v>1816</v>
      </c>
      <c r="N1535" s="53" t="s">
        <v>1817</v>
      </c>
      <c r="O1535" s="53" t="s">
        <v>1818</v>
      </c>
      <c r="P1535" s="53" t="s">
        <v>1819</v>
      </c>
      <c r="Q1535" s="53" t="s">
        <v>1820</v>
      </c>
      <c r="R1535" s="53" t="s">
        <v>1821</v>
      </c>
      <c r="S1535" s="53" t="s">
        <v>1822</v>
      </c>
      <c r="T1535" s="53" t="s">
        <v>1823</v>
      </c>
      <c r="U1535" s="53" t="s">
        <v>1824</v>
      </c>
      <c r="V1535" s="53" t="s">
        <v>1825</v>
      </c>
      <c r="W1535" s="53" t="s">
        <v>1833</v>
      </c>
      <c r="X1535" s="53" t="s">
        <v>1835</v>
      </c>
      <c r="Y1535" s="53" t="s">
        <v>1827</v>
      </c>
      <c r="Z1535" s="53">
        <v>0.03</v>
      </c>
      <c r="AA1535" s="53">
        <v>0.03</v>
      </c>
      <c r="AB1535" s="53">
        <v>0</v>
      </c>
      <c r="AC1535" s="53">
        <v>0.03</v>
      </c>
      <c r="AD1535" s="53">
        <v>0</v>
      </c>
      <c r="AE1535" s="53">
        <v>0</v>
      </c>
      <c r="AF1535" s="53" t="s">
        <v>1828</v>
      </c>
      <c r="AG1535" s="53" t="s">
        <v>1814</v>
      </c>
      <c r="AH1535" s="53" t="s">
        <v>780</v>
      </c>
      <c r="AI1535" s="53" t="s">
        <v>1829</v>
      </c>
      <c r="AJ1535" s="53" t="s">
        <v>1824</v>
      </c>
      <c r="AK1535" s="53" t="s">
        <v>496</v>
      </c>
      <c r="AL1535" s="53" t="s">
        <v>1830</v>
      </c>
      <c r="AM1535" s="53" t="s">
        <v>1831</v>
      </c>
      <c r="AN1535" s="53" t="s">
        <v>1770</v>
      </c>
      <c r="AO1535" s="53" t="s">
        <v>641</v>
      </c>
    </row>
    <row r="1536" spans="1:41" x14ac:dyDescent="0.25">
      <c r="A1536" s="53" t="s">
        <v>11</v>
      </c>
      <c r="B1536" s="53" t="s">
        <v>1809</v>
      </c>
      <c r="C1536" s="53" t="s">
        <v>1810</v>
      </c>
      <c r="D1536" s="53" t="s">
        <v>1811</v>
      </c>
      <c r="E1536" s="53" t="s">
        <v>1812</v>
      </c>
      <c r="F1536" s="53" t="s">
        <v>775</v>
      </c>
      <c r="G1536" s="53" t="s">
        <v>1813</v>
      </c>
      <c r="H1536" s="53" t="s">
        <v>775</v>
      </c>
      <c r="I1536" s="53" t="s">
        <v>1813</v>
      </c>
      <c r="J1536" s="53" t="s">
        <v>1814</v>
      </c>
      <c r="K1536" s="53" t="s">
        <v>780</v>
      </c>
      <c r="L1536" s="53" t="s">
        <v>1815</v>
      </c>
      <c r="M1536" s="53" t="s">
        <v>1816</v>
      </c>
      <c r="N1536" s="53" t="s">
        <v>1817</v>
      </c>
      <c r="O1536" s="53" t="s">
        <v>1818</v>
      </c>
      <c r="P1536" s="53" t="s">
        <v>1819</v>
      </c>
      <c r="Q1536" s="53" t="s">
        <v>1820</v>
      </c>
      <c r="R1536" s="53" t="s">
        <v>1821</v>
      </c>
      <c r="S1536" s="53" t="s">
        <v>1822</v>
      </c>
      <c r="T1536" s="53" t="s">
        <v>1823</v>
      </c>
      <c r="U1536" s="53" t="s">
        <v>1824</v>
      </c>
      <c r="V1536" s="53" t="s">
        <v>1825</v>
      </c>
      <c r="W1536" s="53" t="s">
        <v>1836</v>
      </c>
      <c r="X1536" s="53" t="s">
        <v>1825</v>
      </c>
      <c r="Y1536" s="53" t="s">
        <v>1827</v>
      </c>
      <c r="Z1536" s="53">
        <v>1.52</v>
      </c>
      <c r="AA1536" s="53">
        <v>1.52</v>
      </c>
      <c r="AB1536" s="53">
        <v>0</v>
      </c>
      <c r="AC1536" s="53">
        <v>1.52</v>
      </c>
      <c r="AD1536" s="53">
        <v>0</v>
      </c>
      <c r="AE1536" s="53">
        <v>0</v>
      </c>
      <c r="AF1536" s="53" t="s">
        <v>1828</v>
      </c>
      <c r="AG1536" s="53" t="s">
        <v>1814</v>
      </c>
      <c r="AH1536" s="53" t="s">
        <v>780</v>
      </c>
      <c r="AI1536" s="53" t="s">
        <v>1829</v>
      </c>
      <c r="AJ1536" s="53" t="s">
        <v>1824</v>
      </c>
      <c r="AK1536" s="53" t="s">
        <v>496</v>
      </c>
      <c r="AL1536" s="53" t="s">
        <v>1830</v>
      </c>
      <c r="AM1536" s="53" t="s">
        <v>1831</v>
      </c>
      <c r="AN1536" s="53" t="s">
        <v>1770</v>
      </c>
      <c r="AO1536" s="53" t="s">
        <v>641</v>
      </c>
    </row>
    <row r="1537" spans="1:41" x14ac:dyDescent="0.25">
      <c r="A1537" s="53" t="s">
        <v>11</v>
      </c>
      <c r="B1537" s="53" t="s">
        <v>1809</v>
      </c>
      <c r="C1537" s="53" t="s">
        <v>1810</v>
      </c>
      <c r="D1537" s="53" t="s">
        <v>1811</v>
      </c>
      <c r="E1537" s="53" t="s">
        <v>1812</v>
      </c>
      <c r="F1537" s="53" t="s">
        <v>775</v>
      </c>
      <c r="G1537" s="53" t="s">
        <v>1813</v>
      </c>
      <c r="H1537" s="53" t="s">
        <v>775</v>
      </c>
      <c r="I1537" s="53" t="s">
        <v>1813</v>
      </c>
      <c r="J1537" s="53" t="s">
        <v>1814</v>
      </c>
      <c r="K1537" s="53" t="s">
        <v>780</v>
      </c>
      <c r="L1537" s="53" t="s">
        <v>1815</v>
      </c>
      <c r="M1537" s="53" t="s">
        <v>1816</v>
      </c>
      <c r="N1537" s="53" t="s">
        <v>1817</v>
      </c>
      <c r="O1537" s="53" t="s">
        <v>1818</v>
      </c>
      <c r="P1537" s="53" t="s">
        <v>1819</v>
      </c>
      <c r="Q1537" s="53" t="s">
        <v>1820</v>
      </c>
      <c r="R1537" s="53" t="s">
        <v>1821</v>
      </c>
      <c r="S1537" s="53" t="s">
        <v>1822</v>
      </c>
      <c r="T1537" s="53" t="s">
        <v>1823</v>
      </c>
      <c r="U1537" s="53" t="s">
        <v>1824</v>
      </c>
      <c r="V1537" s="53" t="s">
        <v>1825</v>
      </c>
      <c r="W1537" s="53" t="s">
        <v>1837</v>
      </c>
      <c r="X1537" s="53" t="s">
        <v>1825</v>
      </c>
      <c r="Y1537" s="53" t="s">
        <v>1827</v>
      </c>
      <c r="Z1537" s="53">
        <v>602.86</v>
      </c>
      <c r="AA1537" s="53">
        <v>599.76</v>
      </c>
      <c r="AB1537" s="53">
        <v>3.1</v>
      </c>
      <c r="AC1537" s="53">
        <v>599.76</v>
      </c>
      <c r="AD1537" s="53">
        <v>0</v>
      </c>
      <c r="AE1537" s="53">
        <v>0</v>
      </c>
      <c r="AF1537" s="53" t="s">
        <v>1828</v>
      </c>
      <c r="AG1537" s="53" t="s">
        <v>1814</v>
      </c>
      <c r="AH1537" s="53" t="s">
        <v>780</v>
      </c>
      <c r="AI1537" s="53" t="s">
        <v>1829</v>
      </c>
      <c r="AJ1537" s="53" t="s">
        <v>1824</v>
      </c>
      <c r="AK1537" s="53" t="s">
        <v>496</v>
      </c>
      <c r="AL1537" s="53" t="s">
        <v>1830</v>
      </c>
      <c r="AM1537" s="53" t="s">
        <v>1831</v>
      </c>
      <c r="AN1537" s="53" t="s">
        <v>1770</v>
      </c>
      <c r="AO1537" s="53" t="s">
        <v>641</v>
      </c>
    </row>
    <row r="1538" spans="1:41" x14ac:dyDescent="0.25">
      <c r="A1538" s="53" t="s">
        <v>11</v>
      </c>
      <c r="B1538" s="53" t="s">
        <v>1809</v>
      </c>
      <c r="C1538" s="53" t="s">
        <v>1810</v>
      </c>
      <c r="D1538" s="53" t="s">
        <v>1811</v>
      </c>
      <c r="E1538" s="53" t="s">
        <v>1812</v>
      </c>
      <c r="F1538" s="53" t="s">
        <v>775</v>
      </c>
      <c r="G1538" s="53" t="s">
        <v>1813</v>
      </c>
      <c r="H1538" s="53" t="s">
        <v>775</v>
      </c>
      <c r="I1538" s="53" t="s">
        <v>1813</v>
      </c>
      <c r="J1538" s="53" t="s">
        <v>1814</v>
      </c>
      <c r="K1538" s="53" t="s">
        <v>780</v>
      </c>
      <c r="L1538" s="53" t="s">
        <v>1815</v>
      </c>
      <c r="M1538" s="53" t="s">
        <v>1816</v>
      </c>
      <c r="N1538" s="53" t="s">
        <v>1817</v>
      </c>
      <c r="O1538" s="53" t="s">
        <v>1818</v>
      </c>
      <c r="P1538" s="53" t="s">
        <v>1819</v>
      </c>
      <c r="Q1538" s="53" t="s">
        <v>1820</v>
      </c>
      <c r="R1538" s="53" t="s">
        <v>1821</v>
      </c>
      <c r="S1538" s="53" t="s">
        <v>1822</v>
      </c>
      <c r="T1538" s="53" t="s">
        <v>1823</v>
      </c>
      <c r="U1538" s="53" t="s">
        <v>1824</v>
      </c>
      <c r="V1538" s="53" t="s">
        <v>1825</v>
      </c>
      <c r="W1538" s="53" t="s">
        <v>1838</v>
      </c>
      <c r="X1538" s="53" t="s">
        <v>1825</v>
      </c>
      <c r="Y1538" s="53" t="s">
        <v>1827</v>
      </c>
      <c r="Z1538" s="53">
        <v>392.4</v>
      </c>
      <c r="AA1538" s="53">
        <v>391.12</v>
      </c>
      <c r="AB1538" s="53">
        <v>1.28</v>
      </c>
      <c r="AC1538" s="53">
        <v>391.12</v>
      </c>
      <c r="AD1538" s="53">
        <v>0</v>
      </c>
      <c r="AE1538" s="53">
        <v>0</v>
      </c>
      <c r="AF1538" s="53" t="s">
        <v>1828</v>
      </c>
      <c r="AG1538" s="53" t="s">
        <v>1814</v>
      </c>
      <c r="AH1538" s="53" t="s">
        <v>780</v>
      </c>
      <c r="AI1538" s="53" t="s">
        <v>1829</v>
      </c>
      <c r="AJ1538" s="53" t="s">
        <v>1824</v>
      </c>
      <c r="AK1538" s="53" t="s">
        <v>496</v>
      </c>
      <c r="AL1538" s="53" t="s">
        <v>1830</v>
      </c>
      <c r="AM1538" s="53" t="s">
        <v>1831</v>
      </c>
      <c r="AN1538" s="53" t="s">
        <v>1770</v>
      </c>
      <c r="AO1538" s="53" t="s">
        <v>641</v>
      </c>
    </row>
    <row r="1539" spans="1:41" x14ac:dyDescent="0.25">
      <c r="A1539" s="53" t="s">
        <v>11</v>
      </c>
      <c r="B1539" s="53" t="s">
        <v>1839</v>
      </c>
      <c r="C1539" s="53" t="s">
        <v>1840</v>
      </c>
      <c r="D1539" s="53" t="s">
        <v>1841</v>
      </c>
      <c r="E1539" s="53" t="s">
        <v>1842</v>
      </c>
      <c r="F1539" s="53" t="s">
        <v>775</v>
      </c>
      <c r="G1539" s="53" t="s">
        <v>1813</v>
      </c>
      <c r="H1539" s="53" t="s">
        <v>775</v>
      </c>
      <c r="I1539" s="53" t="s">
        <v>1813</v>
      </c>
      <c r="J1539" s="53" t="s">
        <v>1843</v>
      </c>
      <c r="K1539" s="53" t="s">
        <v>1844</v>
      </c>
      <c r="L1539" s="53" t="s">
        <v>1845</v>
      </c>
      <c r="M1539" s="53" t="s">
        <v>1816</v>
      </c>
      <c r="N1539" s="53" t="s">
        <v>1817</v>
      </c>
      <c r="O1539" s="53" t="s">
        <v>1818</v>
      </c>
      <c r="P1539" s="53" t="s">
        <v>1819</v>
      </c>
      <c r="Q1539" s="53" t="s">
        <v>1820</v>
      </c>
      <c r="R1539" s="53" t="s">
        <v>1821</v>
      </c>
      <c r="S1539" s="53" t="s">
        <v>1846</v>
      </c>
      <c r="T1539" s="53" t="s">
        <v>1847</v>
      </c>
      <c r="U1539" s="53" t="s">
        <v>1824</v>
      </c>
      <c r="V1539" s="53" t="s">
        <v>1825</v>
      </c>
      <c r="W1539" s="53" t="s">
        <v>1833</v>
      </c>
      <c r="X1539" s="53" t="s">
        <v>1834</v>
      </c>
      <c r="Y1539" s="53" t="s">
        <v>1827</v>
      </c>
      <c r="Z1539" s="53">
        <v>13.08</v>
      </c>
      <c r="AA1539" s="53">
        <v>13.08</v>
      </c>
      <c r="AB1539" s="53">
        <v>0</v>
      </c>
      <c r="AC1539" s="53">
        <v>13.08</v>
      </c>
      <c r="AD1539" s="53">
        <v>0</v>
      </c>
      <c r="AE1539" s="53">
        <v>0</v>
      </c>
      <c r="AF1539" s="53" t="s">
        <v>1828</v>
      </c>
      <c r="AG1539" s="53" t="s">
        <v>1843</v>
      </c>
      <c r="AH1539" s="53" t="s">
        <v>1844</v>
      </c>
      <c r="AI1539" s="53" t="s">
        <v>1849</v>
      </c>
      <c r="AJ1539" s="53" t="s">
        <v>1824</v>
      </c>
      <c r="AK1539" s="53" t="s">
        <v>496</v>
      </c>
      <c r="AL1539" s="53" t="s">
        <v>1830</v>
      </c>
      <c r="AM1539" s="53" t="s">
        <v>1831</v>
      </c>
      <c r="AN1539" s="53" t="s">
        <v>1769</v>
      </c>
      <c r="AO1539" s="53" t="s">
        <v>641</v>
      </c>
    </row>
    <row r="1540" spans="1:41" x14ac:dyDescent="0.25">
      <c r="A1540" s="53" t="s">
        <v>11</v>
      </c>
      <c r="B1540" s="53" t="s">
        <v>1839</v>
      </c>
      <c r="C1540" s="53" t="s">
        <v>1840</v>
      </c>
      <c r="D1540" s="53" t="s">
        <v>1841</v>
      </c>
      <c r="E1540" s="53" t="s">
        <v>1842</v>
      </c>
      <c r="F1540" s="53" t="s">
        <v>775</v>
      </c>
      <c r="G1540" s="53" t="s">
        <v>1813</v>
      </c>
      <c r="H1540" s="53" t="s">
        <v>775</v>
      </c>
      <c r="I1540" s="53" t="s">
        <v>1813</v>
      </c>
      <c r="J1540" s="53" t="s">
        <v>1843</v>
      </c>
      <c r="K1540" s="53" t="s">
        <v>1844</v>
      </c>
      <c r="L1540" s="53" t="s">
        <v>1845</v>
      </c>
      <c r="M1540" s="53" t="s">
        <v>1816</v>
      </c>
      <c r="N1540" s="53" t="s">
        <v>1817</v>
      </c>
      <c r="O1540" s="53" t="s">
        <v>1818</v>
      </c>
      <c r="P1540" s="53" t="s">
        <v>1819</v>
      </c>
      <c r="Q1540" s="53" t="s">
        <v>1820</v>
      </c>
      <c r="R1540" s="53" t="s">
        <v>1821</v>
      </c>
      <c r="S1540" s="53" t="s">
        <v>1846</v>
      </c>
      <c r="T1540" s="53" t="s">
        <v>1847</v>
      </c>
      <c r="U1540" s="53" t="s">
        <v>1824</v>
      </c>
      <c r="V1540" s="53" t="s">
        <v>1825</v>
      </c>
      <c r="W1540" s="53" t="s">
        <v>1848</v>
      </c>
      <c r="X1540" s="53" t="s">
        <v>1825</v>
      </c>
      <c r="Y1540" s="53" t="s">
        <v>1827</v>
      </c>
      <c r="Z1540" s="53">
        <v>1043.25</v>
      </c>
      <c r="AA1540" s="53">
        <v>1043.25</v>
      </c>
      <c r="AB1540" s="53">
        <v>0</v>
      </c>
      <c r="AC1540" s="53">
        <v>1043.25</v>
      </c>
      <c r="AD1540" s="53">
        <v>0</v>
      </c>
      <c r="AE1540" s="53">
        <v>0</v>
      </c>
      <c r="AF1540" s="53" t="s">
        <v>1828</v>
      </c>
      <c r="AG1540" s="53" t="s">
        <v>1843</v>
      </c>
      <c r="AH1540" s="53" t="s">
        <v>1844</v>
      </c>
      <c r="AI1540" s="53" t="s">
        <v>1849</v>
      </c>
      <c r="AJ1540" s="53" t="s">
        <v>1824</v>
      </c>
      <c r="AK1540" s="53" t="s">
        <v>496</v>
      </c>
      <c r="AL1540" s="53" t="s">
        <v>1830</v>
      </c>
      <c r="AM1540" s="53" t="s">
        <v>1831</v>
      </c>
      <c r="AN1540" s="53" t="s">
        <v>1769</v>
      </c>
      <c r="AO1540" s="53" t="s">
        <v>641</v>
      </c>
    </row>
    <row r="1541" spans="1:41" x14ac:dyDescent="0.25">
      <c r="A1541" s="53" t="s">
        <v>11</v>
      </c>
      <c r="B1541" s="53" t="s">
        <v>1950</v>
      </c>
      <c r="C1541" s="53" t="s">
        <v>1951</v>
      </c>
      <c r="D1541" s="53" t="s">
        <v>1852</v>
      </c>
      <c r="E1541" s="53" t="s">
        <v>510</v>
      </c>
      <c r="F1541" s="53" t="s">
        <v>775</v>
      </c>
      <c r="G1541" s="53" t="s">
        <v>1813</v>
      </c>
      <c r="H1541" s="53" t="s">
        <v>775</v>
      </c>
      <c r="I1541" s="53" t="s">
        <v>1813</v>
      </c>
      <c r="J1541" s="53" t="s">
        <v>1814</v>
      </c>
      <c r="K1541" s="53" t="s">
        <v>780</v>
      </c>
      <c r="L1541" s="53" t="s">
        <v>1952</v>
      </c>
      <c r="M1541" s="53" t="s">
        <v>1816</v>
      </c>
      <c r="N1541" s="53" t="s">
        <v>1817</v>
      </c>
      <c r="O1541" s="53" t="s">
        <v>1818</v>
      </c>
      <c r="P1541" s="53" t="s">
        <v>1819</v>
      </c>
      <c r="Q1541" s="53" t="s">
        <v>1820</v>
      </c>
      <c r="R1541" s="53" t="s">
        <v>1821</v>
      </c>
      <c r="S1541" s="53" t="s">
        <v>1953</v>
      </c>
      <c r="T1541" s="53" t="s">
        <v>1954</v>
      </c>
      <c r="U1541" s="53" t="s">
        <v>1824</v>
      </c>
      <c r="V1541" s="53" t="s">
        <v>1825</v>
      </c>
      <c r="W1541" s="53" t="s">
        <v>1856</v>
      </c>
      <c r="X1541" s="53" t="s">
        <v>1857</v>
      </c>
      <c r="Y1541" s="53" t="s">
        <v>1827</v>
      </c>
      <c r="Z1541" s="53">
        <v>3535.72</v>
      </c>
      <c r="AA1541" s="53">
        <v>3532.33</v>
      </c>
      <c r="AB1541" s="53">
        <v>3.39</v>
      </c>
      <c r="AC1541" s="53">
        <v>3532.33</v>
      </c>
      <c r="AD1541" s="53">
        <v>0</v>
      </c>
      <c r="AE1541" s="53">
        <v>0</v>
      </c>
      <c r="AF1541" s="53" t="s">
        <v>1828</v>
      </c>
      <c r="AG1541" s="53" t="s">
        <v>1814</v>
      </c>
      <c r="AH1541" s="53" t="s">
        <v>780</v>
      </c>
      <c r="AI1541" s="53" t="s">
        <v>1829</v>
      </c>
      <c r="AJ1541" s="53" t="s">
        <v>1824</v>
      </c>
      <c r="AK1541" s="53" t="s">
        <v>496</v>
      </c>
      <c r="AL1541" s="53" t="s">
        <v>1830</v>
      </c>
      <c r="AM1541" s="53" t="s">
        <v>1831</v>
      </c>
      <c r="AN1541" s="53" t="s">
        <v>1770</v>
      </c>
      <c r="AO1541" s="53" t="s">
        <v>641</v>
      </c>
    </row>
    <row r="1542" spans="1:41" x14ac:dyDescent="0.25">
      <c r="A1542" s="53" t="s">
        <v>11</v>
      </c>
      <c r="B1542" s="53" t="s">
        <v>1955</v>
      </c>
      <c r="C1542" s="53" t="s">
        <v>1956</v>
      </c>
      <c r="D1542" s="53" t="s">
        <v>1852</v>
      </c>
      <c r="E1542" s="53" t="s">
        <v>510</v>
      </c>
      <c r="F1542" s="53" t="s">
        <v>775</v>
      </c>
      <c r="G1542" s="53" t="s">
        <v>1813</v>
      </c>
      <c r="H1542" s="53" t="s">
        <v>775</v>
      </c>
      <c r="I1542" s="53" t="s">
        <v>1813</v>
      </c>
      <c r="J1542" s="53" t="s">
        <v>1814</v>
      </c>
      <c r="K1542" s="53" t="s">
        <v>780</v>
      </c>
      <c r="L1542" s="53" t="s">
        <v>1957</v>
      </c>
      <c r="M1542" s="53" t="s">
        <v>1816</v>
      </c>
      <c r="N1542" s="53" t="s">
        <v>1817</v>
      </c>
      <c r="O1542" s="53" t="s">
        <v>1818</v>
      </c>
      <c r="P1542" s="53" t="s">
        <v>1819</v>
      </c>
      <c r="Q1542" s="53" t="s">
        <v>1820</v>
      </c>
      <c r="R1542" s="53" t="s">
        <v>1821</v>
      </c>
      <c r="S1542" s="53" t="s">
        <v>1958</v>
      </c>
      <c r="T1542" s="53" t="s">
        <v>1959</v>
      </c>
      <c r="U1542" s="53" t="s">
        <v>1824</v>
      </c>
      <c r="V1542" s="53" t="s">
        <v>1825</v>
      </c>
      <c r="W1542" s="53" t="s">
        <v>1856</v>
      </c>
      <c r="X1542" s="53" t="s">
        <v>1857</v>
      </c>
      <c r="Y1542" s="53" t="s">
        <v>1827</v>
      </c>
      <c r="Z1542" s="53">
        <v>3071.64</v>
      </c>
      <c r="AA1542" s="53">
        <v>3005.51</v>
      </c>
      <c r="AB1542" s="53">
        <v>66.13</v>
      </c>
      <c r="AC1542" s="53">
        <v>3005.51</v>
      </c>
      <c r="AD1542" s="53">
        <v>0</v>
      </c>
      <c r="AE1542" s="53">
        <v>0</v>
      </c>
      <c r="AF1542" s="53" t="s">
        <v>1828</v>
      </c>
      <c r="AG1542" s="53" t="s">
        <v>1814</v>
      </c>
      <c r="AH1542" s="53" t="s">
        <v>780</v>
      </c>
      <c r="AI1542" s="53" t="s">
        <v>1829</v>
      </c>
      <c r="AJ1542" s="53" t="s">
        <v>1824</v>
      </c>
      <c r="AK1542" s="53" t="s">
        <v>496</v>
      </c>
      <c r="AL1542" s="53" t="s">
        <v>1830</v>
      </c>
      <c r="AM1542" s="53" t="s">
        <v>1831</v>
      </c>
      <c r="AN1542" s="53" t="s">
        <v>1770</v>
      </c>
      <c r="AO1542" s="53" t="s">
        <v>641</v>
      </c>
    </row>
    <row r="1543" spans="1:41" x14ac:dyDescent="0.25">
      <c r="A1543" s="53" t="s">
        <v>11</v>
      </c>
      <c r="B1543" s="53" t="s">
        <v>1850</v>
      </c>
      <c r="C1543" s="53" t="s">
        <v>1851</v>
      </c>
      <c r="D1543" s="53" t="s">
        <v>1852</v>
      </c>
      <c r="E1543" s="53" t="s">
        <v>510</v>
      </c>
      <c r="F1543" s="53" t="s">
        <v>775</v>
      </c>
      <c r="G1543" s="53" t="s">
        <v>1813</v>
      </c>
      <c r="H1543" s="53" t="s">
        <v>775</v>
      </c>
      <c r="I1543" s="53" t="s">
        <v>1813</v>
      </c>
      <c r="J1543" s="53" t="s">
        <v>1814</v>
      </c>
      <c r="K1543" s="53" t="s">
        <v>780</v>
      </c>
      <c r="L1543" s="53" t="s">
        <v>1853</v>
      </c>
      <c r="M1543" s="53" t="s">
        <v>1816</v>
      </c>
      <c r="N1543" s="53" t="s">
        <v>1817</v>
      </c>
      <c r="O1543" s="53" t="s">
        <v>1818</v>
      </c>
      <c r="P1543" s="53" t="s">
        <v>1819</v>
      </c>
      <c r="Q1543" s="53" t="s">
        <v>1820</v>
      </c>
      <c r="R1543" s="53" t="s">
        <v>1821</v>
      </c>
      <c r="S1543" s="53" t="s">
        <v>1854</v>
      </c>
      <c r="T1543" s="53" t="s">
        <v>1855</v>
      </c>
      <c r="U1543" s="53" t="s">
        <v>1824</v>
      </c>
      <c r="V1543" s="53" t="s">
        <v>1825</v>
      </c>
      <c r="W1543" s="53" t="s">
        <v>1856</v>
      </c>
      <c r="X1543" s="53" t="s">
        <v>1857</v>
      </c>
      <c r="Y1543" s="53" t="s">
        <v>1827</v>
      </c>
      <c r="Z1543" s="53">
        <v>2000</v>
      </c>
      <c r="AA1543" s="53">
        <v>1999.53</v>
      </c>
      <c r="AB1543" s="53">
        <v>0.47</v>
      </c>
      <c r="AC1543" s="53">
        <v>1999.53</v>
      </c>
      <c r="AD1543" s="53">
        <v>0</v>
      </c>
      <c r="AE1543" s="53">
        <v>0</v>
      </c>
      <c r="AF1543" s="53" t="s">
        <v>1828</v>
      </c>
      <c r="AG1543" s="53" t="s">
        <v>1814</v>
      </c>
      <c r="AH1543" s="53" t="s">
        <v>780</v>
      </c>
      <c r="AI1543" s="53" t="s">
        <v>1829</v>
      </c>
      <c r="AJ1543" s="53" t="s">
        <v>1824</v>
      </c>
      <c r="AK1543" s="53" t="s">
        <v>496</v>
      </c>
      <c r="AL1543" s="53" t="s">
        <v>1830</v>
      </c>
      <c r="AM1543" s="53" t="s">
        <v>1831</v>
      </c>
      <c r="AN1543" s="53" t="s">
        <v>1770</v>
      </c>
      <c r="AO1543" s="53" t="s">
        <v>641</v>
      </c>
    </row>
    <row r="1544" spans="1:41" x14ac:dyDescent="0.25">
      <c r="A1544" s="53" t="s">
        <v>11</v>
      </c>
      <c r="B1544" s="53" t="s">
        <v>1858</v>
      </c>
      <c r="C1544" s="53" t="s">
        <v>1859</v>
      </c>
      <c r="D1544" s="53" t="s">
        <v>1852</v>
      </c>
      <c r="E1544" s="53" t="s">
        <v>510</v>
      </c>
      <c r="F1544" s="53" t="s">
        <v>775</v>
      </c>
      <c r="G1544" s="53" t="s">
        <v>1813</v>
      </c>
      <c r="H1544" s="53" t="s">
        <v>775</v>
      </c>
      <c r="I1544" s="53" t="s">
        <v>1813</v>
      </c>
      <c r="J1544" s="53" t="s">
        <v>1814</v>
      </c>
      <c r="K1544" s="53" t="s">
        <v>780</v>
      </c>
      <c r="L1544" s="53" t="s">
        <v>1860</v>
      </c>
      <c r="M1544" s="53" t="s">
        <v>1816</v>
      </c>
      <c r="N1544" s="53" t="s">
        <v>1817</v>
      </c>
      <c r="O1544" s="53" t="s">
        <v>1818</v>
      </c>
      <c r="P1544" s="53" t="s">
        <v>1819</v>
      </c>
      <c r="Q1544" s="53" t="s">
        <v>1820</v>
      </c>
      <c r="R1544" s="53" t="s">
        <v>1821</v>
      </c>
      <c r="S1544" s="53" t="s">
        <v>1861</v>
      </c>
      <c r="T1544" s="53" t="s">
        <v>1862</v>
      </c>
      <c r="U1544" s="53" t="s">
        <v>1824</v>
      </c>
      <c r="V1544" s="53" t="s">
        <v>1825</v>
      </c>
      <c r="W1544" s="53" t="s">
        <v>1856</v>
      </c>
      <c r="X1544" s="53" t="s">
        <v>1857</v>
      </c>
      <c r="Y1544" s="53" t="s">
        <v>1827</v>
      </c>
      <c r="Z1544" s="53">
        <v>1407.46</v>
      </c>
      <c r="AA1544" s="53">
        <v>1396.11</v>
      </c>
      <c r="AB1544" s="53">
        <v>11.35</v>
      </c>
      <c r="AC1544" s="53">
        <v>1396.11</v>
      </c>
      <c r="AD1544" s="53">
        <v>0</v>
      </c>
      <c r="AE1544" s="53">
        <v>0</v>
      </c>
      <c r="AF1544" s="53" t="s">
        <v>1828</v>
      </c>
      <c r="AG1544" s="53" t="s">
        <v>1814</v>
      </c>
      <c r="AH1544" s="53" t="s">
        <v>780</v>
      </c>
      <c r="AI1544" s="53" t="s">
        <v>1829</v>
      </c>
      <c r="AJ1544" s="53" t="s">
        <v>1824</v>
      </c>
      <c r="AK1544" s="53" t="s">
        <v>496</v>
      </c>
      <c r="AL1544" s="53" t="s">
        <v>1830</v>
      </c>
      <c r="AM1544" s="53" t="s">
        <v>1831</v>
      </c>
      <c r="AN1544" s="53" t="s">
        <v>1770</v>
      </c>
      <c r="AO1544" s="53" t="s">
        <v>641</v>
      </c>
    </row>
    <row r="1545" spans="1:41" x14ac:dyDescent="0.25">
      <c r="A1545" s="53" t="s">
        <v>11</v>
      </c>
      <c r="B1545" s="53" t="s">
        <v>1863</v>
      </c>
      <c r="C1545" s="53" t="s">
        <v>1864</v>
      </c>
      <c r="D1545" s="53" t="s">
        <v>1852</v>
      </c>
      <c r="E1545" s="53" t="s">
        <v>510</v>
      </c>
      <c r="F1545" s="53" t="s">
        <v>775</v>
      </c>
      <c r="G1545" s="53" t="s">
        <v>1813</v>
      </c>
      <c r="H1545" s="53" t="s">
        <v>775</v>
      </c>
      <c r="I1545" s="53" t="s">
        <v>1813</v>
      </c>
      <c r="J1545" s="53" t="s">
        <v>1814</v>
      </c>
      <c r="K1545" s="53" t="s">
        <v>780</v>
      </c>
      <c r="L1545" s="53" t="s">
        <v>1860</v>
      </c>
      <c r="M1545" s="53" t="s">
        <v>1816</v>
      </c>
      <c r="N1545" s="53" t="s">
        <v>1817</v>
      </c>
      <c r="O1545" s="53" t="s">
        <v>1818</v>
      </c>
      <c r="P1545" s="53" t="s">
        <v>1819</v>
      </c>
      <c r="Q1545" s="53" t="s">
        <v>1820</v>
      </c>
      <c r="R1545" s="53" t="s">
        <v>1821</v>
      </c>
      <c r="S1545" s="53" t="s">
        <v>1865</v>
      </c>
      <c r="T1545" s="53" t="s">
        <v>1866</v>
      </c>
      <c r="U1545" s="53" t="s">
        <v>1824</v>
      </c>
      <c r="V1545" s="53" t="s">
        <v>1825</v>
      </c>
      <c r="W1545" s="53" t="s">
        <v>1856</v>
      </c>
      <c r="X1545" s="53" t="s">
        <v>1857</v>
      </c>
      <c r="Y1545" s="53" t="s">
        <v>1827</v>
      </c>
      <c r="Z1545" s="53">
        <v>839.59</v>
      </c>
      <c r="AA1545" s="53">
        <v>809.12</v>
      </c>
      <c r="AB1545" s="53">
        <v>30.47</v>
      </c>
      <c r="AC1545" s="53">
        <v>809.12</v>
      </c>
      <c r="AD1545" s="53">
        <v>0</v>
      </c>
      <c r="AE1545" s="53">
        <v>0</v>
      </c>
      <c r="AF1545" s="53" t="s">
        <v>1828</v>
      </c>
      <c r="AG1545" s="53" t="s">
        <v>1814</v>
      </c>
      <c r="AH1545" s="53" t="s">
        <v>780</v>
      </c>
      <c r="AI1545" s="53" t="s">
        <v>1829</v>
      </c>
      <c r="AJ1545" s="53" t="s">
        <v>1824</v>
      </c>
      <c r="AK1545" s="53" t="s">
        <v>496</v>
      </c>
      <c r="AL1545" s="53" t="s">
        <v>1830</v>
      </c>
      <c r="AM1545" s="53" t="s">
        <v>1831</v>
      </c>
      <c r="AN1545" s="53" t="s">
        <v>1770</v>
      </c>
      <c r="AO1545" s="53" t="s">
        <v>641</v>
      </c>
    </row>
    <row r="1546" spans="1:41" x14ac:dyDescent="0.25">
      <c r="A1546" s="53" t="s">
        <v>11</v>
      </c>
      <c r="B1546" s="53" t="s">
        <v>1867</v>
      </c>
      <c r="C1546" s="53" t="s">
        <v>1868</v>
      </c>
      <c r="D1546" s="53" t="s">
        <v>1852</v>
      </c>
      <c r="E1546" s="53" t="s">
        <v>510</v>
      </c>
      <c r="F1546" s="53" t="s">
        <v>775</v>
      </c>
      <c r="G1546" s="53" t="s">
        <v>1813</v>
      </c>
      <c r="H1546" s="53" t="s">
        <v>775</v>
      </c>
      <c r="I1546" s="53" t="s">
        <v>1813</v>
      </c>
      <c r="J1546" s="53" t="s">
        <v>1814</v>
      </c>
      <c r="K1546" s="53" t="s">
        <v>780</v>
      </c>
      <c r="L1546" s="53" t="s">
        <v>1869</v>
      </c>
      <c r="M1546" s="53" t="s">
        <v>1816</v>
      </c>
      <c r="N1546" s="53" t="s">
        <v>1817</v>
      </c>
      <c r="O1546" s="53" t="s">
        <v>1818</v>
      </c>
      <c r="P1546" s="53" t="s">
        <v>1819</v>
      </c>
      <c r="Q1546" s="53" t="s">
        <v>1820</v>
      </c>
      <c r="R1546" s="53" t="s">
        <v>1821</v>
      </c>
      <c r="S1546" s="53" t="s">
        <v>1870</v>
      </c>
      <c r="T1546" s="53" t="s">
        <v>1871</v>
      </c>
      <c r="U1546" s="53" t="s">
        <v>1824</v>
      </c>
      <c r="V1546" s="53" t="s">
        <v>1825</v>
      </c>
      <c r="W1546" s="53" t="s">
        <v>1856</v>
      </c>
      <c r="X1546" s="53" t="s">
        <v>1857</v>
      </c>
      <c r="Y1546" s="53" t="s">
        <v>1827</v>
      </c>
      <c r="Z1546" s="53">
        <v>7636.04</v>
      </c>
      <c r="AA1546" s="53">
        <v>7576.5</v>
      </c>
      <c r="AB1546" s="53">
        <v>59.54</v>
      </c>
      <c r="AC1546" s="53">
        <v>7576.5</v>
      </c>
      <c r="AD1546" s="53">
        <v>0</v>
      </c>
      <c r="AE1546" s="53">
        <v>0</v>
      </c>
      <c r="AF1546" s="53" t="s">
        <v>1828</v>
      </c>
      <c r="AG1546" s="53" t="s">
        <v>1814</v>
      </c>
      <c r="AH1546" s="53" t="s">
        <v>780</v>
      </c>
      <c r="AI1546" s="53" t="s">
        <v>1829</v>
      </c>
      <c r="AJ1546" s="53" t="s">
        <v>1824</v>
      </c>
      <c r="AK1546" s="53" t="s">
        <v>496</v>
      </c>
      <c r="AL1546" s="53" t="s">
        <v>1830</v>
      </c>
      <c r="AM1546" s="53" t="s">
        <v>1831</v>
      </c>
      <c r="AN1546" s="53" t="s">
        <v>1770</v>
      </c>
      <c r="AO1546" s="53" t="s">
        <v>641</v>
      </c>
    </row>
    <row r="1547" spans="1:41" x14ac:dyDescent="0.25">
      <c r="A1547" s="53" t="s">
        <v>11</v>
      </c>
      <c r="B1547" s="53" t="s">
        <v>1872</v>
      </c>
      <c r="C1547" s="53" t="s">
        <v>1873</v>
      </c>
      <c r="D1547" s="53" t="s">
        <v>1841</v>
      </c>
      <c r="E1547" s="53" t="s">
        <v>1842</v>
      </c>
      <c r="F1547" s="53" t="s">
        <v>775</v>
      </c>
      <c r="G1547" s="53" t="s">
        <v>1813</v>
      </c>
      <c r="H1547" s="53" t="s">
        <v>775</v>
      </c>
      <c r="I1547" s="53" t="s">
        <v>1813</v>
      </c>
      <c r="J1547" s="53" t="s">
        <v>1843</v>
      </c>
      <c r="K1547" s="53" t="s">
        <v>1844</v>
      </c>
      <c r="L1547" s="53" t="s">
        <v>1874</v>
      </c>
      <c r="M1547" s="53" t="s">
        <v>1816</v>
      </c>
      <c r="N1547" s="53" t="s">
        <v>1817</v>
      </c>
      <c r="O1547" s="53" t="s">
        <v>1818</v>
      </c>
      <c r="P1547" s="53" t="s">
        <v>1819</v>
      </c>
      <c r="Q1547" s="53" t="s">
        <v>1820</v>
      </c>
      <c r="R1547" s="53" t="s">
        <v>1821</v>
      </c>
      <c r="S1547" s="53" t="s">
        <v>1875</v>
      </c>
      <c r="T1547" s="53" t="s">
        <v>1876</v>
      </c>
      <c r="U1547" s="53" t="s">
        <v>1824</v>
      </c>
      <c r="V1547" s="53" t="s">
        <v>1825</v>
      </c>
      <c r="W1547" s="53" t="s">
        <v>1826</v>
      </c>
      <c r="X1547" s="53" t="s">
        <v>1825</v>
      </c>
      <c r="Y1547" s="53" t="s">
        <v>1827</v>
      </c>
      <c r="Z1547" s="53">
        <v>167.77</v>
      </c>
      <c r="AA1547" s="53">
        <v>167.77</v>
      </c>
      <c r="AB1547" s="53">
        <v>0</v>
      </c>
      <c r="AC1547" s="53">
        <v>167.77</v>
      </c>
      <c r="AD1547" s="53">
        <v>0</v>
      </c>
      <c r="AE1547" s="53">
        <v>0</v>
      </c>
      <c r="AF1547" s="53" t="s">
        <v>1828</v>
      </c>
      <c r="AG1547" s="53" t="s">
        <v>1843</v>
      </c>
      <c r="AH1547" s="53" t="s">
        <v>1844</v>
      </c>
      <c r="AI1547" s="53" t="s">
        <v>1849</v>
      </c>
      <c r="AJ1547" s="53" t="s">
        <v>1824</v>
      </c>
      <c r="AK1547" s="53" t="s">
        <v>496</v>
      </c>
      <c r="AL1547" s="53" t="s">
        <v>1830</v>
      </c>
      <c r="AM1547" s="53" t="s">
        <v>1831</v>
      </c>
      <c r="AN1547" s="53" t="s">
        <v>1769</v>
      </c>
      <c r="AO1547" s="53" t="s">
        <v>641</v>
      </c>
    </row>
    <row r="1548" spans="1:41" x14ac:dyDescent="0.25">
      <c r="A1548" s="53" t="s">
        <v>11</v>
      </c>
      <c r="B1548" s="53" t="s">
        <v>1872</v>
      </c>
      <c r="C1548" s="53" t="s">
        <v>1873</v>
      </c>
      <c r="D1548" s="53" t="s">
        <v>1841</v>
      </c>
      <c r="E1548" s="53" t="s">
        <v>1842</v>
      </c>
      <c r="F1548" s="53" t="s">
        <v>775</v>
      </c>
      <c r="G1548" s="53" t="s">
        <v>1813</v>
      </c>
      <c r="H1548" s="53" t="s">
        <v>775</v>
      </c>
      <c r="I1548" s="53" t="s">
        <v>1813</v>
      </c>
      <c r="J1548" s="53" t="s">
        <v>1843</v>
      </c>
      <c r="K1548" s="53" t="s">
        <v>1844</v>
      </c>
      <c r="L1548" s="53" t="s">
        <v>1874</v>
      </c>
      <c r="M1548" s="53" t="s">
        <v>1816</v>
      </c>
      <c r="N1548" s="53" t="s">
        <v>1817</v>
      </c>
      <c r="O1548" s="53" t="s">
        <v>1818</v>
      </c>
      <c r="P1548" s="53" t="s">
        <v>1819</v>
      </c>
      <c r="Q1548" s="53" t="s">
        <v>1820</v>
      </c>
      <c r="R1548" s="53" t="s">
        <v>1821</v>
      </c>
      <c r="S1548" s="53" t="s">
        <v>1875</v>
      </c>
      <c r="T1548" s="53" t="s">
        <v>1876</v>
      </c>
      <c r="U1548" s="53" t="s">
        <v>1824</v>
      </c>
      <c r="V1548" s="53" t="s">
        <v>1825</v>
      </c>
      <c r="W1548" s="53" t="s">
        <v>1832</v>
      </c>
      <c r="X1548" s="53" t="s">
        <v>1825</v>
      </c>
      <c r="Y1548" s="53" t="s">
        <v>1827</v>
      </c>
      <c r="Z1548" s="53">
        <v>82.83</v>
      </c>
      <c r="AA1548" s="53">
        <v>82.83</v>
      </c>
      <c r="AB1548" s="53">
        <v>0</v>
      </c>
      <c r="AC1548" s="53">
        <v>82.83</v>
      </c>
      <c r="AD1548" s="53">
        <v>0</v>
      </c>
      <c r="AE1548" s="53">
        <v>0</v>
      </c>
      <c r="AF1548" s="53" t="s">
        <v>1828</v>
      </c>
      <c r="AG1548" s="53" t="s">
        <v>1843</v>
      </c>
      <c r="AH1548" s="53" t="s">
        <v>1844</v>
      </c>
      <c r="AI1548" s="53" t="s">
        <v>1849</v>
      </c>
      <c r="AJ1548" s="53" t="s">
        <v>1824</v>
      </c>
      <c r="AK1548" s="53" t="s">
        <v>496</v>
      </c>
      <c r="AL1548" s="53" t="s">
        <v>1830</v>
      </c>
      <c r="AM1548" s="53" t="s">
        <v>1831</v>
      </c>
      <c r="AN1548" s="53" t="s">
        <v>1769</v>
      </c>
      <c r="AO1548" s="53" t="s">
        <v>641</v>
      </c>
    </row>
    <row r="1549" spans="1:41" x14ac:dyDescent="0.25">
      <c r="A1549" s="53" t="s">
        <v>11</v>
      </c>
      <c r="B1549" s="53" t="s">
        <v>1872</v>
      </c>
      <c r="C1549" s="53" t="s">
        <v>1873</v>
      </c>
      <c r="D1549" s="53" t="s">
        <v>1841</v>
      </c>
      <c r="E1549" s="53" t="s">
        <v>1842</v>
      </c>
      <c r="F1549" s="53" t="s">
        <v>775</v>
      </c>
      <c r="G1549" s="53" t="s">
        <v>1813</v>
      </c>
      <c r="H1549" s="53" t="s">
        <v>775</v>
      </c>
      <c r="I1549" s="53" t="s">
        <v>1813</v>
      </c>
      <c r="J1549" s="53" t="s">
        <v>1843</v>
      </c>
      <c r="K1549" s="53" t="s">
        <v>1844</v>
      </c>
      <c r="L1549" s="53" t="s">
        <v>1874</v>
      </c>
      <c r="M1549" s="53" t="s">
        <v>1816</v>
      </c>
      <c r="N1549" s="53" t="s">
        <v>1817</v>
      </c>
      <c r="O1549" s="53" t="s">
        <v>1818</v>
      </c>
      <c r="P1549" s="53" t="s">
        <v>1819</v>
      </c>
      <c r="Q1549" s="53" t="s">
        <v>1820</v>
      </c>
      <c r="R1549" s="53" t="s">
        <v>1821</v>
      </c>
      <c r="S1549" s="53" t="s">
        <v>1875</v>
      </c>
      <c r="T1549" s="53" t="s">
        <v>1876</v>
      </c>
      <c r="U1549" s="53" t="s">
        <v>1824</v>
      </c>
      <c r="V1549" s="53" t="s">
        <v>1825</v>
      </c>
      <c r="W1549" s="53" t="s">
        <v>1837</v>
      </c>
      <c r="X1549" s="53" t="s">
        <v>1825</v>
      </c>
      <c r="Y1549" s="53" t="s">
        <v>1827</v>
      </c>
      <c r="Z1549" s="53">
        <v>26.91</v>
      </c>
      <c r="AA1549" s="53">
        <v>26.91</v>
      </c>
      <c r="AB1549" s="53">
        <v>0</v>
      </c>
      <c r="AC1549" s="53">
        <v>26.91</v>
      </c>
      <c r="AD1549" s="53">
        <v>0</v>
      </c>
      <c r="AE1549" s="53">
        <v>0</v>
      </c>
      <c r="AF1549" s="53" t="s">
        <v>1828</v>
      </c>
      <c r="AG1549" s="53" t="s">
        <v>1843</v>
      </c>
      <c r="AH1549" s="53" t="s">
        <v>1844</v>
      </c>
      <c r="AI1549" s="53" t="s">
        <v>1849</v>
      </c>
      <c r="AJ1549" s="53" t="s">
        <v>1824</v>
      </c>
      <c r="AK1549" s="53" t="s">
        <v>496</v>
      </c>
      <c r="AL1549" s="53" t="s">
        <v>1830</v>
      </c>
      <c r="AM1549" s="53" t="s">
        <v>1831</v>
      </c>
      <c r="AN1549" s="53" t="s">
        <v>1769</v>
      </c>
      <c r="AO1549" s="53" t="s">
        <v>641</v>
      </c>
    </row>
    <row r="1550" spans="1:41" x14ac:dyDescent="0.25">
      <c r="A1550" s="53" t="s">
        <v>11</v>
      </c>
      <c r="B1550" s="53" t="s">
        <v>1872</v>
      </c>
      <c r="C1550" s="53" t="s">
        <v>1873</v>
      </c>
      <c r="D1550" s="53" t="s">
        <v>1841</v>
      </c>
      <c r="E1550" s="53" t="s">
        <v>1842</v>
      </c>
      <c r="F1550" s="53" t="s">
        <v>775</v>
      </c>
      <c r="G1550" s="53" t="s">
        <v>1813</v>
      </c>
      <c r="H1550" s="53" t="s">
        <v>775</v>
      </c>
      <c r="I1550" s="53" t="s">
        <v>1813</v>
      </c>
      <c r="J1550" s="53" t="s">
        <v>1843</v>
      </c>
      <c r="K1550" s="53" t="s">
        <v>1844</v>
      </c>
      <c r="L1550" s="53" t="s">
        <v>1874</v>
      </c>
      <c r="M1550" s="53" t="s">
        <v>1816</v>
      </c>
      <c r="N1550" s="53" t="s">
        <v>1817</v>
      </c>
      <c r="O1550" s="53" t="s">
        <v>1818</v>
      </c>
      <c r="P1550" s="53" t="s">
        <v>1819</v>
      </c>
      <c r="Q1550" s="53" t="s">
        <v>1820</v>
      </c>
      <c r="R1550" s="53" t="s">
        <v>1821</v>
      </c>
      <c r="S1550" s="53" t="s">
        <v>1875</v>
      </c>
      <c r="T1550" s="53" t="s">
        <v>1876</v>
      </c>
      <c r="U1550" s="53" t="s">
        <v>1824</v>
      </c>
      <c r="V1550" s="53" t="s">
        <v>1825</v>
      </c>
      <c r="W1550" s="53" t="s">
        <v>1838</v>
      </c>
      <c r="X1550" s="53" t="s">
        <v>1825</v>
      </c>
      <c r="Y1550" s="53" t="s">
        <v>1827</v>
      </c>
      <c r="Z1550" s="53">
        <v>5.53</v>
      </c>
      <c r="AA1550" s="53">
        <v>5.53</v>
      </c>
      <c r="AB1550" s="53">
        <v>0</v>
      </c>
      <c r="AC1550" s="53">
        <v>5.53</v>
      </c>
      <c r="AD1550" s="53">
        <v>0</v>
      </c>
      <c r="AE1550" s="53">
        <v>0</v>
      </c>
      <c r="AF1550" s="53" t="s">
        <v>1828</v>
      </c>
      <c r="AG1550" s="53" t="s">
        <v>1843</v>
      </c>
      <c r="AH1550" s="53" t="s">
        <v>1844</v>
      </c>
      <c r="AI1550" s="53" t="s">
        <v>1849</v>
      </c>
      <c r="AJ1550" s="53" t="s">
        <v>1824</v>
      </c>
      <c r="AK1550" s="53" t="s">
        <v>496</v>
      </c>
      <c r="AL1550" s="53" t="s">
        <v>1830</v>
      </c>
      <c r="AM1550" s="53" t="s">
        <v>1831</v>
      </c>
      <c r="AN1550" s="53" t="s">
        <v>1769</v>
      </c>
      <c r="AO1550" s="53" t="s">
        <v>641</v>
      </c>
    </row>
    <row r="1551" spans="1:41" x14ac:dyDescent="0.25">
      <c r="A1551" s="53" t="s">
        <v>11</v>
      </c>
      <c r="B1551" s="53" t="s">
        <v>1872</v>
      </c>
      <c r="C1551" s="53" t="s">
        <v>1873</v>
      </c>
      <c r="D1551" s="53" t="s">
        <v>1841</v>
      </c>
      <c r="E1551" s="53" t="s">
        <v>1842</v>
      </c>
      <c r="F1551" s="53" t="s">
        <v>775</v>
      </c>
      <c r="G1551" s="53" t="s">
        <v>1813</v>
      </c>
      <c r="H1551" s="53" t="s">
        <v>775</v>
      </c>
      <c r="I1551" s="53" t="s">
        <v>1813</v>
      </c>
      <c r="J1551" s="53" t="s">
        <v>1843</v>
      </c>
      <c r="K1551" s="53" t="s">
        <v>1844</v>
      </c>
      <c r="L1551" s="53" t="s">
        <v>1874</v>
      </c>
      <c r="M1551" s="53" t="s">
        <v>1816</v>
      </c>
      <c r="N1551" s="53" t="s">
        <v>1817</v>
      </c>
      <c r="O1551" s="53" t="s">
        <v>1818</v>
      </c>
      <c r="P1551" s="53" t="s">
        <v>1819</v>
      </c>
      <c r="Q1551" s="53" t="s">
        <v>1820</v>
      </c>
      <c r="R1551" s="53" t="s">
        <v>1821</v>
      </c>
      <c r="S1551" s="53" t="s">
        <v>1875</v>
      </c>
      <c r="T1551" s="53" t="s">
        <v>1876</v>
      </c>
      <c r="U1551" s="53" t="s">
        <v>1824</v>
      </c>
      <c r="V1551" s="53" t="s">
        <v>1825</v>
      </c>
      <c r="W1551" s="53" t="s">
        <v>1848</v>
      </c>
      <c r="X1551" s="53" t="s">
        <v>1825</v>
      </c>
      <c r="Y1551" s="53" t="s">
        <v>1827</v>
      </c>
      <c r="Z1551" s="53">
        <v>1977.51</v>
      </c>
      <c r="AA1551" s="53">
        <v>1977.51</v>
      </c>
      <c r="AB1551" s="53">
        <v>0</v>
      </c>
      <c r="AC1551" s="53">
        <v>1977.51</v>
      </c>
      <c r="AD1551" s="53">
        <v>0</v>
      </c>
      <c r="AE1551" s="53">
        <v>0</v>
      </c>
      <c r="AF1551" s="53" t="s">
        <v>1828</v>
      </c>
      <c r="AG1551" s="53" t="s">
        <v>1843</v>
      </c>
      <c r="AH1551" s="53" t="s">
        <v>1844</v>
      </c>
      <c r="AI1551" s="53" t="s">
        <v>1849</v>
      </c>
      <c r="AJ1551" s="53" t="s">
        <v>1824</v>
      </c>
      <c r="AK1551" s="53" t="s">
        <v>496</v>
      </c>
      <c r="AL1551" s="53" t="s">
        <v>1830</v>
      </c>
      <c r="AM1551" s="53" t="s">
        <v>1831</v>
      </c>
      <c r="AN1551" s="53" t="s">
        <v>1769</v>
      </c>
      <c r="AO1551" s="53" t="s">
        <v>641</v>
      </c>
    </row>
    <row r="1552" spans="1:41" x14ac:dyDescent="0.25">
      <c r="A1552" s="53" t="s">
        <v>11</v>
      </c>
      <c r="B1552" s="53" t="s">
        <v>1877</v>
      </c>
      <c r="C1552" s="53" t="s">
        <v>1878</v>
      </c>
      <c r="D1552" s="53" t="s">
        <v>1841</v>
      </c>
      <c r="E1552" s="53" t="s">
        <v>1842</v>
      </c>
      <c r="F1552" s="53" t="s">
        <v>775</v>
      </c>
      <c r="G1552" s="53" t="s">
        <v>1813</v>
      </c>
      <c r="H1552" s="53" t="s">
        <v>775</v>
      </c>
      <c r="I1552" s="53" t="s">
        <v>1813</v>
      </c>
      <c r="J1552" s="53" t="s">
        <v>1843</v>
      </c>
      <c r="K1552" s="53" t="s">
        <v>1844</v>
      </c>
      <c r="L1552" s="53" t="s">
        <v>1879</v>
      </c>
      <c r="M1552" s="53" t="s">
        <v>1816</v>
      </c>
      <c r="N1552" s="53" t="s">
        <v>1817</v>
      </c>
      <c r="O1552" s="53" t="s">
        <v>1818</v>
      </c>
      <c r="P1552" s="53" t="s">
        <v>1819</v>
      </c>
      <c r="Q1552" s="53" t="s">
        <v>1820</v>
      </c>
      <c r="R1552" s="53" t="s">
        <v>1821</v>
      </c>
      <c r="S1552" s="53" t="s">
        <v>1880</v>
      </c>
      <c r="T1552" s="53" t="s">
        <v>1881</v>
      </c>
      <c r="U1552" s="53" t="s">
        <v>1824</v>
      </c>
      <c r="V1552" s="53" t="s">
        <v>1825</v>
      </c>
      <c r="W1552" s="53" t="s">
        <v>1826</v>
      </c>
      <c r="X1552" s="53" t="s">
        <v>1825</v>
      </c>
      <c r="Y1552" s="53" t="s">
        <v>1827</v>
      </c>
      <c r="Z1552" s="53">
        <v>179.49</v>
      </c>
      <c r="AA1552" s="53">
        <v>179.49</v>
      </c>
      <c r="AB1552" s="53">
        <v>0</v>
      </c>
      <c r="AC1552" s="53">
        <v>179.49</v>
      </c>
      <c r="AD1552" s="53">
        <v>0</v>
      </c>
      <c r="AE1552" s="53">
        <v>0</v>
      </c>
      <c r="AF1552" s="53" t="s">
        <v>1828</v>
      </c>
      <c r="AG1552" s="53" t="s">
        <v>1843</v>
      </c>
      <c r="AH1552" s="53" t="s">
        <v>1844</v>
      </c>
      <c r="AI1552" s="53" t="s">
        <v>1849</v>
      </c>
      <c r="AJ1552" s="53" t="s">
        <v>1824</v>
      </c>
      <c r="AK1552" s="53" t="s">
        <v>496</v>
      </c>
      <c r="AL1552" s="53" t="s">
        <v>1830</v>
      </c>
      <c r="AM1552" s="53" t="s">
        <v>1831</v>
      </c>
      <c r="AN1552" s="53" t="s">
        <v>1769</v>
      </c>
      <c r="AO1552" s="53" t="s">
        <v>641</v>
      </c>
    </row>
    <row r="1553" spans="1:41" x14ac:dyDescent="0.25">
      <c r="A1553" s="53" t="s">
        <v>11</v>
      </c>
      <c r="B1553" s="53" t="s">
        <v>1877</v>
      </c>
      <c r="C1553" s="53" t="s">
        <v>1878</v>
      </c>
      <c r="D1553" s="53" t="s">
        <v>1841</v>
      </c>
      <c r="E1553" s="53" t="s">
        <v>1842</v>
      </c>
      <c r="F1553" s="53" t="s">
        <v>775</v>
      </c>
      <c r="G1553" s="53" t="s">
        <v>1813</v>
      </c>
      <c r="H1553" s="53" t="s">
        <v>775</v>
      </c>
      <c r="I1553" s="53" t="s">
        <v>1813</v>
      </c>
      <c r="J1553" s="53" t="s">
        <v>1843</v>
      </c>
      <c r="K1553" s="53" t="s">
        <v>1844</v>
      </c>
      <c r="L1553" s="53" t="s">
        <v>1879</v>
      </c>
      <c r="M1553" s="53" t="s">
        <v>1816</v>
      </c>
      <c r="N1553" s="53" t="s">
        <v>1817</v>
      </c>
      <c r="O1553" s="53" t="s">
        <v>1818</v>
      </c>
      <c r="P1553" s="53" t="s">
        <v>1819</v>
      </c>
      <c r="Q1553" s="53" t="s">
        <v>1820</v>
      </c>
      <c r="R1553" s="53" t="s">
        <v>1821</v>
      </c>
      <c r="S1553" s="53" t="s">
        <v>1880</v>
      </c>
      <c r="T1553" s="53" t="s">
        <v>1881</v>
      </c>
      <c r="U1553" s="53" t="s">
        <v>1824</v>
      </c>
      <c r="V1553" s="53" t="s">
        <v>1825</v>
      </c>
      <c r="W1553" s="53" t="s">
        <v>1832</v>
      </c>
      <c r="X1553" s="53" t="s">
        <v>1825</v>
      </c>
      <c r="Y1553" s="53" t="s">
        <v>1827</v>
      </c>
      <c r="Z1553" s="53">
        <v>143.63999999999999</v>
      </c>
      <c r="AA1553" s="53">
        <v>143.63999999999999</v>
      </c>
      <c r="AB1553" s="53">
        <v>0</v>
      </c>
      <c r="AC1553" s="53">
        <v>143.63999999999999</v>
      </c>
      <c r="AD1553" s="53">
        <v>0</v>
      </c>
      <c r="AE1553" s="53">
        <v>0</v>
      </c>
      <c r="AF1553" s="53" t="s">
        <v>1828</v>
      </c>
      <c r="AG1553" s="53" t="s">
        <v>1843</v>
      </c>
      <c r="AH1553" s="53" t="s">
        <v>1844</v>
      </c>
      <c r="AI1553" s="53" t="s">
        <v>1849</v>
      </c>
      <c r="AJ1553" s="53" t="s">
        <v>1824</v>
      </c>
      <c r="AK1553" s="53" t="s">
        <v>496</v>
      </c>
      <c r="AL1553" s="53" t="s">
        <v>1830</v>
      </c>
      <c r="AM1553" s="53" t="s">
        <v>1831</v>
      </c>
      <c r="AN1553" s="53" t="s">
        <v>1769</v>
      </c>
      <c r="AO1553" s="53" t="s">
        <v>641</v>
      </c>
    </row>
    <row r="1554" spans="1:41" x14ac:dyDescent="0.25">
      <c r="A1554" s="53" t="s">
        <v>11</v>
      </c>
      <c r="B1554" s="53" t="s">
        <v>1877</v>
      </c>
      <c r="C1554" s="53" t="s">
        <v>1878</v>
      </c>
      <c r="D1554" s="53" t="s">
        <v>1841</v>
      </c>
      <c r="E1554" s="53" t="s">
        <v>1842</v>
      </c>
      <c r="F1554" s="53" t="s">
        <v>775</v>
      </c>
      <c r="G1554" s="53" t="s">
        <v>1813</v>
      </c>
      <c r="H1554" s="53" t="s">
        <v>775</v>
      </c>
      <c r="I1554" s="53" t="s">
        <v>1813</v>
      </c>
      <c r="J1554" s="53" t="s">
        <v>1843</v>
      </c>
      <c r="K1554" s="53" t="s">
        <v>1844</v>
      </c>
      <c r="L1554" s="53" t="s">
        <v>1879</v>
      </c>
      <c r="M1554" s="53" t="s">
        <v>1816</v>
      </c>
      <c r="N1554" s="53" t="s">
        <v>1817</v>
      </c>
      <c r="O1554" s="53" t="s">
        <v>1818</v>
      </c>
      <c r="P1554" s="53" t="s">
        <v>1819</v>
      </c>
      <c r="Q1554" s="53" t="s">
        <v>1820</v>
      </c>
      <c r="R1554" s="53" t="s">
        <v>1821</v>
      </c>
      <c r="S1554" s="53" t="s">
        <v>1880</v>
      </c>
      <c r="T1554" s="53" t="s">
        <v>1881</v>
      </c>
      <c r="U1554" s="53" t="s">
        <v>1824</v>
      </c>
      <c r="V1554" s="53" t="s">
        <v>1825</v>
      </c>
      <c r="W1554" s="53" t="s">
        <v>1837</v>
      </c>
      <c r="X1554" s="53" t="s">
        <v>1825</v>
      </c>
      <c r="Y1554" s="53" t="s">
        <v>1827</v>
      </c>
      <c r="Z1554" s="53">
        <v>110.8</v>
      </c>
      <c r="AA1554" s="53">
        <v>110.8</v>
      </c>
      <c r="AB1554" s="53">
        <v>0</v>
      </c>
      <c r="AC1554" s="53">
        <v>110.8</v>
      </c>
      <c r="AD1554" s="53">
        <v>0</v>
      </c>
      <c r="AE1554" s="53">
        <v>0</v>
      </c>
      <c r="AF1554" s="53" t="s">
        <v>1828</v>
      </c>
      <c r="AG1554" s="53" t="s">
        <v>1843</v>
      </c>
      <c r="AH1554" s="53" t="s">
        <v>1844</v>
      </c>
      <c r="AI1554" s="53" t="s">
        <v>1849</v>
      </c>
      <c r="AJ1554" s="53" t="s">
        <v>1824</v>
      </c>
      <c r="AK1554" s="53" t="s">
        <v>496</v>
      </c>
      <c r="AL1554" s="53" t="s">
        <v>1830</v>
      </c>
      <c r="AM1554" s="53" t="s">
        <v>1831</v>
      </c>
      <c r="AN1554" s="53" t="s">
        <v>1769</v>
      </c>
      <c r="AO1554" s="53" t="s">
        <v>641</v>
      </c>
    </row>
    <row r="1555" spans="1:41" x14ac:dyDescent="0.25">
      <c r="A1555" s="53" t="s">
        <v>11</v>
      </c>
      <c r="B1555" s="53" t="s">
        <v>1877</v>
      </c>
      <c r="C1555" s="53" t="s">
        <v>1878</v>
      </c>
      <c r="D1555" s="53" t="s">
        <v>1841</v>
      </c>
      <c r="E1555" s="53" t="s">
        <v>1842</v>
      </c>
      <c r="F1555" s="53" t="s">
        <v>775</v>
      </c>
      <c r="G1555" s="53" t="s">
        <v>1813</v>
      </c>
      <c r="H1555" s="53" t="s">
        <v>775</v>
      </c>
      <c r="I1555" s="53" t="s">
        <v>1813</v>
      </c>
      <c r="J1555" s="53" t="s">
        <v>1843</v>
      </c>
      <c r="K1555" s="53" t="s">
        <v>1844</v>
      </c>
      <c r="L1555" s="53" t="s">
        <v>1879</v>
      </c>
      <c r="M1555" s="53" t="s">
        <v>1816</v>
      </c>
      <c r="N1555" s="53" t="s">
        <v>1817</v>
      </c>
      <c r="O1555" s="53" t="s">
        <v>1818</v>
      </c>
      <c r="P1555" s="53" t="s">
        <v>1819</v>
      </c>
      <c r="Q1555" s="53" t="s">
        <v>1820</v>
      </c>
      <c r="R1555" s="53" t="s">
        <v>1821</v>
      </c>
      <c r="S1555" s="53" t="s">
        <v>1880</v>
      </c>
      <c r="T1555" s="53" t="s">
        <v>1881</v>
      </c>
      <c r="U1555" s="53" t="s">
        <v>1824</v>
      </c>
      <c r="V1555" s="53" t="s">
        <v>1825</v>
      </c>
      <c r="W1555" s="53" t="s">
        <v>1838</v>
      </c>
      <c r="X1555" s="53" t="s">
        <v>1825</v>
      </c>
      <c r="Y1555" s="53" t="s">
        <v>1827</v>
      </c>
      <c r="Z1555" s="53">
        <v>16.87</v>
      </c>
      <c r="AA1555" s="53">
        <v>16.87</v>
      </c>
      <c r="AB1555" s="53">
        <v>0</v>
      </c>
      <c r="AC1555" s="53">
        <v>16.87</v>
      </c>
      <c r="AD1555" s="53">
        <v>0</v>
      </c>
      <c r="AE1555" s="53">
        <v>0</v>
      </c>
      <c r="AF1555" s="53" t="s">
        <v>1828</v>
      </c>
      <c r="AG1555" s="53" t="s">
        <v>1843</v>
      </c>
      <c r="AH1555" s="53" t="s">
        <v>1844</v>
      </c>
      <c r="AI1555" s="53" t="s">
        <v>1849</v>
      </c>
      <c r="AJ1555" s="53" t="s">
        <v>1824</v>
      </c>
      <c r="AK1555" s="53" t="s">
        <v>496</v>
      </c>
      <c r="AL1555" s="53" t="s">
        <v>1830</v>
      </c>
      <c r="AM1555" s="53" t="s">
        <v>1831</v>
      </c>
      <c r="AN1555" s="53" t="s">
        <v>1769</v>
      </c>
      <c r="AO1555" s="53" t="s">
        <v>641</v>
      </c>
    </row>
    <row r="1556" spans="1:41" x14ac:dyDescent="0.25">
      <c r="A1556" s="53" t="s">
        <v>11</v>
      </c>
      <c r="B1556" s="53" t="s">
        <v>1877</v>
      </c>
      <c r="C1556" s="53" t="s">
        <v>1878</v>
      </c>
      <c r="D1556" s="53" t="s">
        <v>1841</v>
      </c>
      <c r="E1556" s="53" t="s">
        <v>1842</v>
      </c>
      <c r="F1556" s="53" t="s">
        <v>775</v>
      </c>
      <c r="G1556" s="53" t="s">
        <v>1813</v>
      </c>
      <c r="H1556" s="53" t="s">
        <v>775</v>
      </c>
      <c r="I1556" s="53" t="s">
        <v>1813</v>
      </c>
      <c r="J1556" s="53" t="s">
        <v>1843</v>
      </c>
      <c r="K1556" s="53" t="s">
        <v>1844</v>
      </c>
      <c r="L1556" s="53" t="s">
        <v>1879</v>
      </c>
      <c r="M1556" s="53" t="s">
        <v>1816</v>
      </c>
      <c r="N1556" s="53" t="s">
        <v>1817</v>
      </c>
      <c r="O1556" s="53" t="s">
        <v>1818</v>
      </c>
      <c r="P1556" s="53" t="s">
        <v>1819</v>
      </c>
      <c r="Q1556" s="53" t="s">
        <v>1820</v>
      </c>
      <c r="R1556" s="53" t="s">
        <v>1821</v>
      </c>
      <c r="S1556" s="53" t="s">
        <v>1880</v>
      </c>
      <c r="T1556" s="53" t="s">
        <v>1881</v>
      </c>
      <c r="U1556" s="53" t="s">
        <v>1824</v>
      </c>
      <c r="V1556" s="53" t="s">
        <v>1825</v>
      </c>
      <c r="W1556" s="53" t="s">
        <v>1848</v>
      </c>
      <c r="X1556" s="53" t="s">
        <v>1825</v>
      </c>
      <c r="Y1556" s="53" t="s">
        <v>1827</v>
      </c>
      <c r="Z1556" s="53">
        <v>193.93</v>
      </c>
      <c r="AA1556" s="53">
        <v>193.93</v>
      </c>
      <c r="AB1556" s="53">
        <v>0</v>
      </c>
      <c r="AC1556" s="53">
        <v>193.93</v>
      </c>
      <c r="AD1556" s="53">
        <v>0</v>
      </c>
      <c r="AE1556" s="53">
        <v>0</v>
      </c>
      <c r="AF1556" s="53" t="s">
        <v>1828</v>
      </c>
      <c r="AG1556" s="53" t="s">
        <v>1843</v>
      </c>
      <c r="AH1556" s="53" t="s">
        <v>1844</v>
      </c>
      <c r="AI1556" s="53" t="s">
        <v>1849</v>
      </c>
      <c r="AJ1556" s="53" t="s">
        <v>1824</v>
      </c>
      <c r="AK1556" s="53" t="s">
        <v>496</v>
      </c>
      <c r="AL1556" s="53" t="s">
        <v>1830</v>
      </c>
      <c r="AM1556" s="53" t="s">
        <v>1831</v>
      </c>
      <c r="AN1556" s="53" t="s">
        <v>1769</v>
      </c>
      <c r="AO1556" s="53" t="s">
        <v>641</v>
      </c>
    </row>
    <row r="1557" spans="1:41" x14ac:dyDescent="0.25">
      <c r="A1557" s="53" t="s">
        <v>11</v>
      </c>
      <c r="B1557" s="53" t="s">
        <v>1882</v>
      </c>
      <c r="C1557" s="53" t="s">
        <v>1883</v>
      </c>
      <c r="D1557" s="53" t="s">
        <v>1841</v>
      </c>
      <c r="E1557" s="53" t="s">
        <v>1842</v>
      </c>
      <c r="F1557" s="53" t="s">
        <v>775</v>
      </c>
      <c r="G1557" s="53" t="s">
        <v>1813</v>
      </c>
      <c r="H1557" s="53" t="s">
        <v>775</v>
      </c>
      <c r="I1557" s="53" t="s">
        <v>1813</v>
      </c>
      <c r="J1557" s="53" t="s">
        <v>1843</v>
      </c>
      <c r="K1557" s="53" t="s">
        <v>1844</v>
      </c>
      <c r="L1557" s="53" t="s">
        <v>1884</v>
      </c>
      <c r="M1557" s="53" t="s">
        <v>1816</v>
      </c>
      <c r="N1557" s="53" t="s">
        <v>1817</v>
      </c>
      <c r="O1557" s="53" t="s">
        <v>1818</v>
      </c>
      <c r="P1557" s="53" t="s">
        <v>1819</v>
      </c>
      <c r="Q1557" s="53" t="s">
        <v>1820</v>
      </c>
      <c r="R1557" s="53" t="s">
        <v>1821</v>
      </c>
      <c r="S1557" s="53" t="s">
        <v>1885</v>
      </c>
      <c r="T1557" s="53" t="s">
        <v>1886</v>
      </c>
      <c r="U1557" s="53" t="s">
        <v>1824</v>
      </c>
      <c r="V1557" s="53" t="s">
        <v>1825</v>
      </c>
      <c r="W1557" s="53" t="s">
        <v>1826</v>
      </c>
      <c r="X1557" s="53" t="s">
        <v>1825</v>
      </c>
      <c r="Y1557" s="53" t="s">
        <v>1827</v>
      </c>
      <c r="Z1557" s="53">
        <v>473.99</v>
      </c>
      <c r="AA1557" s="53">
        <v>473.99</v>
      </c>
      <c r="AB1557" s="53">
        <v>0</v>
      </c>
      <c r="AC1557" s="53">
        <v>473.99</v>
      </c>
      <c r="AD1557" s="53">
        <v>0</v>
      </c>
      <c r="AE1557" s="53">
        <v>0</v>
      </c>
      <c r="AF1557" s="53" t="s">
        <v>1828</v>
      </c>
      <c r="AG1557" s="53" t="s">
        <v>1843</v>
      </c>
      <c r="AH1557" s="53" t="s">
        <v>1844</v>
      </c>
      <c r="AI1557" s="53" t="s">
        <v>1849</v>
      </c>
      <c r="AJ1557" s="53" t="s">
        <v>1824</v>
      </c>
      <c r="AK1557" s="53" t="s">
        <v>496</v>
      </c>
      <c r="AL1557" s="53" t="s">
        <v>1830</v>
      </c>
      <c r="AM1557" s="53" t="s">
        <v>1831</v>
      </c>
      <c r="AN1557" s="53" t="s">
        <v>1769</v>
      </c>
      <c r="AO1557" s="53" t="s">
        <v>641</v>
      </c>
    </row>
    <row r="1558" spans="1:41" x14ac:dyDescent="0.25">
      <c r="A1558" s="53" t="s">
        <v>11</v>
      </c>
      <c r="B1558" s="53" t="s">
        <v>1882</v>
      </c>
      <c r="C1558" s="53" t="s">
        <v>1883</v>
      </c>
      <c r="D1558" s="53" t="s">
        <v>1841</v>
      </c>
      <c r="E1558" s="53" t="s">
        <v>1842</v>
      </c>
      <c r="F1558" s="53" t="s">
        <v>775</v>
      </c>
      <c r="G1558" s="53" t="s">
        <v>1813</v>
      </c>
      <c r="H1558" s="53" t="s">
        <v>775</v>
      </c>
      <c r="I1558" s="53" t="s">
        <v>1813</v>
      </c>
      <c r="J1558" s="53" t="s">
        <v>1843</v>
      </c>
      <c r="K1558" s="53" t="s">
        <v>1844</v>
      </c>
      <c r="L1558" s="53" t="s">
        <v>1884</v>
      </c>
      <c r="M1558" s="53" t="s">
        <v>1816</v>
      </c>
      <c r="N1558" s="53" t="s">
        <v>1817</v>
      </c>
      <c r="O1558" s="53" t="s">
        <v>1818</v>
      </c>
      <c r="P1558" s="53" t="s">
        <v>1819</v>
      </c>
      <c r="Q1558" s="53" t="s">
        <v>1820</v>
      </c>
      <c r="R1558" s="53" t="s">
        <v>1821</v>
      </c>
      <c r="S1558" s="53" t="s">
        <v>1885</v>
      </c>
      <c r="T1558" s="53" t="s">
        <v>1886</v>
      </c>
      <c r="U1558" s="53" t="s">
        <v>1824</v>
      </c>
      <c r="V1558" s="53" t="s">
        <v>1825</v>
      </c>
      <c r="W1558" s="53" t="s">
        <v>1832</v>
      </c>
      <c r="X1558" s="53" t="s">
        <v>1825</v>
      </c>
      <c r="Y1558" s="53" t="s">
        <v>1827</v>
      </c>
      <c r="Z1558" s="53">
        <v>192.54</v>
      </c>
      <c r="AA1558" s="53">
        <v>192.54</v>
      </c>
      <c r="AB1558" s="53">
        <v>0</v>
      </c>
      <c r="AC1558" s="53">
        <v>192.54</v>
      </c>
      <c r="AD1558" s="53">
        <v>0</v>
      </c>
      <c r="AE1558" s="53">
        <v>0</v>
      </c>
      <c r="AF1558" s="53" t="s">
        <v>1828</v>
      </c>
      <c r="AG1558" s="53" t="s">
        <v>1843</v>
      </c>
      <c r="AH1558" s="53" t="s">
        <v>1844</v>
      </c>
      <c r="AI1558" s="53" t="s">
        <v>1849</v>
      </c>
      <c r="AJ1558" s="53" t="s">
        <v>1824</v>
      </c>
      <c r="AK1558" s="53" t="s">
        <v>496</v>
      </c>
      <c r="AL1558" s="53" t="s">
        <v>1830</v>
      </c>
      <c r="AM1558" s="53" t="s">
        <v>1831</v>
      </c>
      <c r="AN1558" s="53" t="s">
        <v>1769</v>
      </c>
      <c r="AO1558" s="53" t="s">
        <v>641</v>
      </c>
    </row>
    <row r="1559" spans="1:41" x14ac:dyDescent="0.25">
      <c r="A1559" s="53" t="s">
        <v>11</v>
      </c>
      <c r="B1559" s="53" t="s">
        <v>1882</v>
      </c>
      <c r="C1559" s="53" t="s">
        <v>1883</v>
      </c>
      <c r="D1559" s="53" t="s">
        <v>1841</v>
      </c>
      <c r="E1559" s="53" t="s">
        <v>1842</v>
      </c>
      <c r="F1559" s="53" t="s">
        <v>775</v>
      </c>
      <c r="G1559" s="53" t="s">
        <v>1813</v>
      </c>
      <c r="H1559" s="53" t="s">
        <v>775</v>
      </c>
      <c r="I1559" s="53" t="s">
        <v>1813</v>
      </c>
      <c r="J1559" s="53" t="s">
        <v>1843</v>
      </c>
      <c r="K1559" s="53" t="s">
        <v>1844</v>
      </c>
      <c r="L1559" s="53" t="s">
        <v>1884</v>
      </c>
      <c r="M1559" s="53" t="s">
        <v>1816</v>
      </c>
      <c r="N1559" s="53" t="s">
        <v>1817</v>
      </c>
      <c r="O1559" s="53" t="s">
        <v>1818</v>
      </c>
      <c r="P1559" s="53" t="s">
        <v>1819</v>
      </c>
      <c r="Q1559" s="53" t="s">
        <v>1820</v>
      </c>
      <c r="R1559" s="53" t="s">
        <v>1821</v>
      </c>
      <c r="S1559" s="53" t="s">
        <v>1885</v>
      </c>
      <c r="T1559" s="53" t="s">
        <v>1886</v>
      </c>
      <c r="U1559" s="53" t="s">
        <v>1824</v>
      </c>
      <c r="V1559" s="53" t="s">
        <v>1825</v>
      </c>
      <c r="W1559" s="53" t="s">
        <v>1837</v>
      </c>
      <c r="X1559" s="53" t="s">
        <v>1825</v>
      </c>
      <c r="Y1559" s="53" t="s">
        <v>1827</v>
      </c>
      <c r="Z1559" s="53">
        <v>94.57</v>
      </c>
      <c r="AA1559" s="53">
        <v>94.57</v>
      </c>
      <c r="AB1559" s="53">
        <v>0</v>
      </c>
      <c r="AC1559" s="53">
        <v>94.57</v>
      </c>
      <c r="AD1559" s="53">
        <v>0</v>
      </c>
      <c r="AE1559" s="53">
        <v>0</v>
      </c>
      <c r="AF1559" s="53" t="s">
        <v>1828</v>
      </c>
      <c r="AG1559" s="53" t="s">
        <v>1843</v>
      </c>
      <c r="AH1559" s="53" t="s">
        <v>1844</v>
      </c>
      <c r="AI1559" s="53" t="s">
        <v>1849</v>
      </c>
      <c r="AJ1559" s="53" t="s">
        <v>1824</v>
      </c>
      <c r="AK1559" s="53" t="s">
        <v>496</v>
      </c>
      <c r="AL1559" s="53" t="s">
        <v>1830</v>
      </c>
      <c r="AM1559" s="53" t="s">
        <v>1831</v>
      </c>
      <c r="AN1559" s="53" t="s">
        <v>1769</v>
      </c>
      <c r="AO1559" s="53" t="s">
        <v>641</v>
      </c>
    </row>
    <row r="1560" spans="1:41" x14ac:dyDescent="0.25">
      <c r="A1560" s="53" t="s">
        <v>11</v>
      </c>
      <c r="B1560" s="53" t="s">
        <v>1882</v>
      </c>
      <c r="C1560" s="53" t="s">
        <v>1883</v>
      </c>
      <c r="D1560" s="53" t="s">
        <v>1841</v>
      </c>
      <c r="E1560" s="53" t="s">
        <v>1842</v>
      </c>
      <c r="F1560" s="53" t="s">
        <v>775</v>
      </c>
      <c r="G1560" s="53" t="s">
        <v>1813</v>
      </c>
      <c r="H1560" s="53" t="s">
        <v>775</v>
      </c>
      <c r="I1560" s="53" t="s">
        <v>1813</v>
      </c>
      <c r="J1560" s="53" t="s">
        <v>1843</v>
      </c>
      <c r="K1560" s="53" t="s">
        <v>1844</v>
      </c>
      <c r="L1560" s="53" t="s">
        <v>1884</v>
      </c>
      <c r="M1560" s="53" t="s">
        <v>1816</v>
      </c>
      <c r="N1560" s="53" t="s">
        <v>1817</v>
      </c>
      <c r="O1560" s="53" t="s">
        <v>1818</v>
      </c>
      <c r="P1560" s="53" t="s">
        <v>1819</v>
      </c>
      <c r="Q1560" s="53" t="s">
        <v>1820</v>
      </c>
      <c r="R1560" s="53" t="s">
        <v>1821</v>
      </c>
      <c r="S1560" s="53" t="s">
        <v>1885</v>
      </c>
      <c r="T1560" s="53" t="s">
        <v>1886</v>
      </c>
      <c r="U1560" s="53" t="s">
        <v>1824</v>
      </c>
      <c r="V1560" s="53" t="s">
        <v>1825</v>
      </c>
      <c r="W1560" s="53" t="s">
        <v>1838</v>
      </c>
      <c r="X1560" s="53" t="s">
        <v>1825</v>
      </c>
      <c r="Y1560" s="53" t="s">
        <v>1827</v>
      </c>
      <c r="Z1560" s="53">
        <v>12.31</v>
      </c>
      <c r="AA1560" s="53">
        <v>12.31</v>
      </c>
      <c r="AB1560" s="53">
        <v>0</v>
      </c>
      <c r="AC1560" s="53">
        <v>12.31</v>
      </c>
      <c r="AD1560" s="53">
        <v>0</v>
      </c>
      <c r="AE1560" s="53">
        <v>0</v>
      </c>
      <c r="AF1560" s="53" t="s">
        <v>1828</v>
      </c>
      <c r="AG1560" s="53" t="s">
        <v>1843</v>
      </c>
      <c r="AH1560" s="53" t="s">
        <v>1844</v>
      </c>
      <c r="AI1560" s="53" t="s">
        <v>1849</v>
      </c>
      <c r="AJ1560" s="53" t="s">
        <v>1824</v>
      </c>
      <c r="AK1560" s="53" t="s">
        <v>496</v>
      </c>
      <c r="AL1560" s="53" t="s">
        <v>1830</v>
      </c>
      <c r="AM1560" s="53" t="s">
        <v>1831</v>
      </c>
      <c r="AN1560" s="53" t="s">
        <v>1769</v>
      </c>
      <c r="AO1560" s="53" t="s">
        <v>641</v>
      </c>
    </row>
    <row r="1561" spans="1:41" x14ac:dyDescent="0.25">
      <c r="A1561" s="53" t="s">
        <v>11</v>
      </c>
      <c r="B1561" s="53" t="s">
        <v>1996</v>
      </c>
      <c r="C1561" s="53" t="s">
        <v>1997</v>
      </c>
      <c r="D1561" s="53" t="s">
        <v>1811</v>
      </c>
      <c r="E1561" s="53" t="s">
        <v>1812</v>
      </c>
      <c r="F1561" s="53" t="s">
        <v>775</v>
      </c>
      <c r="G1561" s="53" t="s">
        <v>1813</v>
      </c>
      <c r="H1561" s="53" t="s">
        <v>775</v>
      </c>
      <c r="I1561" s="53" t="s">
        <v>1813</v>
      </c>
      <c r="J1561" s="53" t="s">
        <v>1814</v>
      </c>
      <c r="K1561" s="53" t="s">
        <v>780</v>
      </c>
      <c r="L1561" s="53" t="s">
        <v>1998</v>
      </c>
      <c r="M1561" s="53" t="s">
        <v>1816</v>
      </c>
      <c r="N1561" s="53" t="s">
        <v>1817</v>
      </c>
      <c r="O1561" s="53" t="s">
        <v>1818</v>
      </c>
      <c r="P1561" s="53" t="s">
        <v>1819</v>
      </c>
      <c r="Q1561" s="53" t="s">
        <v>1820</v>
      </c>
      <c r="R1561" s="53" t="s">
        <v>1821</v>
      </c>
      <c r="S1561" s="53" t="s">
        <v>1999</v>
      </c>
      <c r="T1561" s="53" t="s">
        <v>2000</v>
      </c>
      <c r="U1561" s="53" t="s">
        <v>1824</v>
      </c>
      <c r="V1561" s="53" t="s">
        <v>1825</v>
      </c>
      <c r="W1561" s="53" t="s">
        <v>1826</v>
      </c>
      <c r="X1561" s="53" t="s">
        <v>1825</v>
      </c>
      <c r="Y1561" s="53" t="s">
        <v>1827</v>
      </c>
      <c r="Z1561" s="53">
        <v>34.25</v>
      </c>
      <c r="AA1561" s="53">
        <v>34.25</v>
      </c>
      <c r="AB1561" s="53">
        <v>0</v>
      </c>
      <c r="AC1561" s="53">
        <v>34.25</v>
      </c>
      <c r="AD1561" s="53">
        <v>0</v>
      </c>
      <c r="AE1561" s="53">
        <v>0</v>
      </c>
      <c r="AF1561" s="53" t="s">
        <v>1828</v>
      </c>
      <c r="AG1561" s="53" t="s">
        <v>1814</v>
      </c>
      <c r="AH1561" s="53" t="s">
        <v>780</v>
      </c>
      <c r="AI1561" s="53" t="s">
        <v>1829</v>
      </c>
      <c r="AJ1561" s="53" t="s">
        <v>1824</v>
      </c>
      <c r="AK1561" s="53" t="s">
        <v>496</v>
      </c>
      <c r="AL1561" s="53" t="s">
        <v>1830</v>
      </c>
      <c r="AM1561" s="53" t="s">
        <v>1831</v>
      </c>
      <c r="AN1561" s="53" t="s">
        <v>1770</v>
      </c>
      <c r="AO1561" s="53" t="s">
        <v>641</v>
      </c>
    </row>
    <row r="1562" spans="1:41" x14ac:dyDescent="0.25">
      <c r="A1562" s="53" t="s">
        <v>11</v>
      </c>
      <c r="B1562" s="53" t="s">
        <v>1996</v>
      </c>
      <c r="C1562" s="53" t="s">
        <v>1997</v>
      </c>
      <c r="D1562" s="53" t="s">
        <v>1811</v>
      </c>
      <c r="E1562" s="53" t="s">
        <v>1812</v>
      </c>
      <c r="F1562" s="53" t="s">
        <v>775</v>
      </c>
      <c r="G1562" s="53" t="s">
        <v>1813</v>
      </c>
      <c r="H1562" s="53" t="s">
        <v>775</v>
      </c>
      <c r="I1562" s="53" t="s">
        <v>1813</v>
      </c>
      <c r="J1562" s="53" t="s">
        <v>1814</v>
      </c>
      <c r="K1562" s="53" t="s">
        <v>780</v>
      </c>
      <c r="L1562" s="53" t="s">
        <v>1998</v>
      </c>
      <c r="M1562" s="53" t="s">
        <v>1816</v>
      </c>
      <c r="N1562" s="53" t="s">
        <v>1817</v>
      </c>
      <c r="O1562" s="53" t="s">
        <v>1818</v>
      </c>
      <c r="P1562" s="53" t="s">
        <v>1819</v>
      </c>
      <c r="Q1562" s="53" t="s">
        <v>1820</v>
      </c>
      <c r="R1562" s="53" t="s">
        <v>1821</v>
      </c>
      <c r="S1562" s="53" t="s">
        <v>1999</v>
      </c>
      <c r="T1562" s="53" t="s">
        <v>2000</v>
      </c>
      <c r="U1562" s="53" t="s">
        <v>1824</v>
      </c>
      <c r="V1562" s="53" t="s">
        <v>1825</v>
      </c>
      <c r="W1562" s="53" t="s">
        <v>1832</v>
      </c>
      <c r="X1562" s="53" t="s">
        <v>1825</v>
      </c>
      <c r="Y1562" s="53" t="s">
        <v>1827</v>
      </c>
      <c r="Z1562" s="53">
        <v>1048.3900000000001</v>
      </c>
      <c r="AA1562" s="53">
        <v>1048.3900000000001</v>
      </c>
      <c r="AB1562" s="53">
        <v>0</v>
      </c>
      <c r="AC1562" s="53">
        <v>1048.3900000000001</v>
      </c>
      <c r="AD1562" s="53">
        <v>0</v>
      </c>
      <c r="AE1562" s="53">
        <v>0</v>
      </c>
      <c r="AF1562" s="53" t="s">
        <v>1828</v>
      </c>
      <c r="AG1562" s="53" t="s">
        <v>1814</v>
      </c>
      <c r="AH1562" s="53" t="s">
        <v>780</v>
      </c>
      <c r="AI1562" s="53" t="s">
        <v>1829</v>
      </c>
      <c r="AJ1562" s="53" t="s">
        <v>1824</v>
      </c>
      <c r="AK1562" s="53" t="s">
        <v>496</v>
      </c>
      <c r="AL1562" s="53" t="s">
        <v>1830</v>
      </c>
      <c r="AM1562" s="53" t="s">
        <v>1831</v>
      </c>
      <c r="AN1562" s="53" t="s">
        <v>1770</v>
      </c>
      <c r="AO1562" s="53" t="s">
        <v>641</v>
      </c>
    </row>
    <row r="1563" spans="1:41" x14ac:dyDescent="0.25">
      <c r="A1563" s="53" t="s">
        <v>11</v>
      </c>
      <c r="B1563" s="53" t="s">
        <v>1996</v>
      </c>
      <c r="C1563" s="53" t="s">
        <v>1997</v>
      </c>
      <c r="D1563" s="53" t="s">
        <v>1811</v>
      </c>
      <c r="E1563" s="53" t="s">
        <v>1812</v>
      </c>
      <c r="F1563" s="53" t="s">
        <v>775</v>
      </c>
      <c r="G1563" s="53" t="s">
        <v>1813</v>
      </c>
      <c r="H1563" s="53" t="s">
        <v>775</v>
      </c>
      <c r="I1563" s="53" t="s">
        <v>1813</v>
      </c>
      <c r="J1563" s="53" t="s">
        <v>1814</v>
      </c>
      <c r="K1563" s="53" t="s">
        <v>780</v>
      </c>
      <c r="L1563" s="53" t="s">
        <v>1998</v>
      </c>
      <c r="M1563" s="53" t="s">
        <v>1816</v>
      </c>
      <c r="N1563" s="53" t="s">
        <v>1817</v>
      </c>
      <c r="O1563" s="53" t="s">
        <v>1818</v>
      </c>
      <c r="P1563" s="53" t="s">
        <v>1819</v>
      </c>
      <c r="Q1563" s="53" t="s">
        <v>1820</v>
      </c>
      <c r="R1563" s="53" t="s">
        <v>1821</v>
      </c>
      <c r="S1563" s="53" t="s">
        <v>1999</v>
      </c>
      <c r="T1563" s="53" t="s">
        <v>2000</v>
      </c>
      <c r="U1563" s="53" t="s">
        <v>1824</v>
      </c>
      <c r="V1563" s="53" t="s">
        <v>1825</v>
      </c>
      <c r="W1563" s="53" t="s">
        <v>1833</v>
      </c>
      <c r="X1563" s="53" t="s">
        <v>1834</v>
      </c>
      <c r="Y1563" s="53" t="s">
        <v>1827</v>
      </c>
      <c r="Z1563" s="53">
        <v>432.8</v>
      </c>
      <c r="AA1563" s="53">
        <v>432.8</v>
      </c>
      <c r="AB1563" s="53">
        <v>0</v>
      </c>
      <c r="AC1563" s="53">
        <v>432.8</v>
      </c>
      <c r="AD1563" s="53">
        <v>0</v>
      </c>
      <c r="AE1563" s="53">
        <v>0</v>
      </c>
      <c r="AF1563" s="53" t="s">
        <v>1828</v>
      </c>
      <c r="AG1563" s="53" t="s">
        <v>1814</v>
      </c>
      <c r="AH1563" s="53" t="s">
        <v>780</v>
      </c>
      <c r="AI1563" s="53" t="s">
        <v>1829</v>
      </c>
      <c r="AJ1563" s="53" t="s">
        <v>1824</v>
      </c>
      <c r="AK1563" s="53" t="s">
        <v>496</v>
      </c>
      <c r="AL1563" s="53" t="s">
        <v>1830</v>
      </c>
      <c r="AM1563" s="53" t="s">
        <v>1831</v>
      </c>
      <c r="AN1563" s="53" t="s">
        <v>1770</v>
      </c>
      <c r="AO1563" s="53" t="s">
        <v>641</v>
      </c>
    </row>
    <row r="1564" spans="1:41" x14ac:dyDescent="0.25">
      <c r="A1564" s="53" t="s">
        <v>11</v>
      </c>
      <c r="B1564" s="53" t="s">
        <v>1996</v>
      </c>
      <c r="C1564" s="53" t="s">
        <v>1997</v>
      </c>
      <c r="D1564" s="53" t="s">
        <v>1811</v>
      </c>
      <c r="E1564" s="53" t="s">
        <v>1812</v>
      </c>
      <c r="F1564" s="53" t="s">
        <v>775</v>
      </c>
      <c r="G1564" s="53" t="s">
        <v>1813</v>
      </c>
      <c r="H1564" s="53" t="s">
        <v>775</v>
      </c>
      <c r="I1564" s="53" t="s">
        <v>1813</v>
      </c>
      <c r="J1564" s="53" t="s">
        <v>1814</v>
      </c>
      <c r="K1564" s="53" t="s">
        <v>780</v>
      </c>
      <c r="L1564" s="53" t="s">
        <v>1998</v>
      </c>
      <c r="M1564" s="53" t="s">
        <v>1816</v>
      </c>
      <c r="N1564" s="53" t="s">
        <v>1817</v>
      </c>
      <c r="O1564" s="53" t="s">
        <v>1818</v>
      </c>
      <c r="P1564" s="53" t="s">
        <v>1819</v>
      </c>
      <c r="Q1564" s="53" t="s">
        <v>1820</v>
      </c>
      <c r="R1564" s="53" t="s">
        <v>1821</v>
      </c>
      <c r="S1564" s="53" t="s">
        <v>1999</v>
      </c>
      <c r="T1564" s="53" t="s">
        <v>2000</v>
      </c>
      <c r="U1564" s="53" t="s">
        <v>1824</v>
      </c>
      <c r="V1564" s="53" t="s">
        <v>1825</v>
      </c>
      <c r="W1564" s="53" t="s">
        <v>1837</v>
      </c>
      <c r="X1564" s="53" t="s">
        <v>1825</v>
      </c>
      <c r="Y1564" s="53" t="s">
        <v>1827</v>
      </c>
      <c r="Z1564" s="53">
        <v>36.56</v>
      </c>
      <c r="AA1564" s="53">
        <v>36.56</v>
      </c>
      <c r="AB1564" s="53">
        <v>0</v>
      </c>
      <c r="AC1564" s="53">
        <v>36.56</v>
      </c>
      <c r="AD1564" s="53">
        <v>0</v>
      </c>
      <c r="AE1564" s="53">
        <v>0</v>
      </c>
      <c r="AF1564" s="53" t="s">
        <v>1828</v>
      </c>
      <c r="AG1564" s="53" t="s">
        <v>1814</v>
      </c>
      <c r="AH1564" s="53" t="s">
        <v>780</v>
      </c>
      <c r="AI1564" s="53" t="s">
        <v>1829</v>
      </c>
      <c r="AJ1564" s="53" t="s">
        <v>1824</v>
      </c>
      <c r="AK1564" s="53" t="s">
        <v>496</v>
      </c>
      <c r="AL1564" s="53" t="s">
        <v>1830</v>
      </c>
      <c r="AM1564" s="53" t="s">
        <v>1831</v>
      </c>
      <c r="AN1564" s="53" t="s">
        <v>1770</v>
      </c>
      <c r="AO1564" s="53" t="s">
        <v>641</v>
      </c>
    </row>
    <row r="1565" spans="1:41" x14ac:dyDescent="0.25">
      <c r="A1565" s="53" t="s">
        <v>11</v>
      </c>
      <c r="B1565" s="53" t="s">
        <v>1996</v>
      </c>
      <c r="C1565" s="53" t="s">
        <v>1997</v>
      </c>
      <c r="D1565" s="53" t="s">
        <v>1811</v>
      </c>
      <c r="E1565" s="53" t="s">
        <v>1812</v>
      </c>
      <c r="F1565" s="53" t="s">
        <v>775</v>
      </c>
      <c r="G1565" s="53" t="s">
        <v>1813</v>
      </c>
      <c r="H1565" s="53" t="s">
        <v>775</v>
      </c>
      <c r="I1565" s="53" t="s">
        <v>1813</v>
      </c>
      <c r="J1565" s="53" t="s">
        <v>1814</v>
      </c>
      <c r="K1565" s="53" t="s">
        <v>780</v>
      </c>
      <c r="L1565" s="53" t="s">
        <v>1998</v>
      </c>
      <c r="M1565" s="53" t="s">
        <v>1816</v>
      </c>
      <c r="N1565" s="53" t="s">
        <v>1817</v>
      </c>
      <c r="O1565" s="53" t="s">
        <v>1818</v>
      </c>
      <c r="P1565" s="53" t="s">
        <v>1819</v>
      </c>
      <c r="Q1565" s="53" t="s">
        <v>1820</v>
      </c>
      <c r="R1565" s="53" t="s">
        <v>1821</v>
      </c>
      <c r="S1565" s="53" t="s">
        <v>1999</v>
      </c>
      <c r="T1565" s="53" t="s">
        <v>2000</v>
      </c>
      <c r="U1565" s="53" t="s">
        <v>1824</v>
      </c>
      <c r="V1565" s="53" t="s">
        <v>1825</v>
      </c>
      <c r="W1565" s="53" t="s">
        <v>1838</v>
      </c>
      <c r="X1565" s="53" t="s">
        <v>1825</v>
      </c>
      <c r="Y1565" s="53" t="s">
        <v>1827</v>
      </c>
      <c r="Z1565" s="53">
        <v>19.79</v>
      </c>
      <c r="AA1565" s="53">
        <v>19.79</v>
      </c>
      <c r="AB1565" s="53">
        <v>0</v>
      </c>
      <c r="AC1565" s="53">
        <v>19.79</v>
      </c>
      <c r="AD1565" s="53">
        <v>0</v>
      </c>
      <c r="AE1565" s="53">
        <v>0</v>
      </c>
      <c r="AF1565" s="53" t="s">
        <v>1828</v>
      </c>
      <c r="AG1565" s="53" t="s">
        <v>1814</v>
      </c>
      <c r="AH1565" s="53" t="s">
        <v>780</v>
      </c>
      <c r="AI1565" s="53" t="s">
        <v>1829</v>
      </c>
      <c r="AJ1565" s="53" t="s">
        <v>1824</v>
      </c>
      <c r="AK1565" s="53" t="s">
        <v>496</v>
      </c>
      <c r="AL1565" s="53" t="s">
        <v>1830</v>
      </c>
      <c r="AM1565" s="53" t="s">
        <v>1831</v>
      </c>
      <c r="AN1565" s="53" t="s">
        <v>1770</v>
      </c>
      <c r="AO1565" s="53" t="s">
        <v>641</v>
      </c>
    </row>
    <row r="1566" spans="1:41" x14ac:dyDescent="0.25">
      <c r="A1566" s="53" t="s">
        <v>11</v>
      </c>
      <c r="B1566" s="53" t="s">
        <v>1887</v>
      </c>
      <c r="C1566" s="53" t="s">
        <v>1888</v>
      </c>
      <c r="D1566" s="53" t="s">
        <v>1889</v>
      </c>
      <c r="E1566" s="53" t="s">
        <v>1890</v>
      </c>
      <c r="F1566" s="53" t="s">
        <v>775</v>
      </c>
      <c r="G1566" s="53" t="s">
        <v>1813</v>
      </c>
      <c r="H1566" s="53" t="s">
        <v>775</v>
      </c>
      <c r="I1566" s="53" t="s">
        <v>1813</v>
      </c>
      <c r="J1566" s="53" t="s">
        <v>1891</v>
      </c>
      <c r="K1566" s="53" t="s">
        <v>1988</v>
      </c>
      <c r="L1566" s="53" t="s">
        <v>1893</v>
      </c>
      <c r="M1566" s="53" t="s">
        <v>1816</v>
      </c>
      <c r="N1566" s="53" t="s">
        <v>1817</v>
      </c>
      <c r="O1566" s="53" t="s">
        <v>1818</v>
      </c>
      <c r="P1566" s="53" t="s">
        <v>1819</v>
      </c>
      <c r="Q1566" s="53" t="s">
        <v>1820</v>
      </c>
      <c r="R1566" s="53" t="s">
        <v>1821</v>
      </c>
      <c r="S1566" s="53" t="s">
        <v>1894</v>
      </c>
      <c r="T1566" s="53" t="s">
        <v>1895</v>
      </c>
      <c r="U1566" s="53" t="s">
        <v>1824</v>
      </c>
      <c r="V1566" s="53" t="s">
        <v>1825</v>
      </c>
      <c r="W1566" s="53" t="s">
        <v>1826</v>
      </c>
      <c r="X1566" s="53" t="s">
        <v>1825</v>
      </c>
      <c r="Y1566" s="53" t="s">
        <v>1827</v>
      </c>
      <c r="Z1566" s="53">
        <v>375.23</v>
      </c>
      <c r="AA1566" s="53">
        <v>375.23</v>
      </c>
      <c r="AB1566" s="53">
        <v>0</v>
      </c>
      <c r="AC1566" s="53">
        <v>375.23</v>
      </c>
      <c r="AD1566" s="53">
        <v>0</v>
      </c>
      <c r="AE1566" s="53">
        <v>0</v>
      </c>
      <c r="AF1566" s="53" t="s">
        <v>1828</v>
      </c>
      <c r="AG1566" s="53" t="s">
        <v>1891</v>
      </c>
      <c r="AH1566" s="53" t="s">
        <v>1892</v>
      </c>
      <c r="AI1566" s="53" t="s">
        <v>1829</v>
      </c>
      <c r="AJ1566" s="53" t="s">
        <v>1824</v>
      </c>
      <c r="AK1566" s="53" t="s">
        <v>496</v>
      </c>
      <c r="AL1566" s="53" t="s">
        <v>1830</v>
      </c>
      <c r="AM1566" s="53" t="s">
        <v>1831</v>
      </c>
      <c r="AN1566" s="53" t="s">
        <v>1769</v>
      </c>
      <c r="AO1566" s="53" t="s">
        <v>641</v>
      </c>
    </row>
    <row r="1567" spans="1:41" x14ac:dyDescent="0.25">
      <c r="A1567" s="53" t="s">
        <v>11</v>
      </c>
      <c r="B1567" s="53" t="s">
        <v>1887</v>
      </c>
      <c r="C1567" s="53" t="s">
        <v>1888</v>
      </c>
      <c r="D1567" s="53" t="s">
        <v>1889</v>
      </c>
      <c r="E1567" s="53" t="s">
        <v>1890</v>
      </c>
      <c r="F1567" s="53" t="s">
        <v>775</v>
      </c>
      <c r="G1567" s="53" t="s">
        <v>1813</v>
      </c>
      <c r="H1567" s="53" t="s">
        <v>775</v>
      </c>
      <c r="I1567" s="53" t="s">
        <v>1813</v>
      </c>
      <c r="J1567" s="53" t="s">
        <v>1891</v>
      </c>
      <c r="K1567" s="53" t="s">
        <v>1988</v>
      </c>
      <c r="L1567" s="53" t="s">
        <v>1893</v>
      </c>
      <c r="M1567" s="53" t="s">
        <v>1816</v>
      </c>
      <c r="N1567" s="53" t="s">
        <v>1817</v>
      </c>
      <c r="O1567" s="53" t="s">
        <v>1818</v>
      </c>
      <c r="P1567" s="53" t="s">
        <v>1819</v>
      </c>
      <c r="Q1567" s="53" t="s">
        <v>1820</v>
      </c>
      <c r="R1567" s="53" t="s">
        <v>1821</v>
      </c>
      <c r="S1567" s="53" t="s">
        <v>1894</v>
      </c>
      <c r="T1567" s="53" t="s">
        <v>1895</v>
      </c>
      <c r="U1567" s="53" t="s">
        <v>1824</v>
      </c>
      <c r="V1567" s="53" t="s">
        <v>1825</v>
      </c>
      <c r="W1567" s="53" t="s">
        <v>1832</v>
      </c>
      <c r="X1567" s="53" t="s">
        <v>1825</v>
      </c>
      <c r="Y1567" s="53" t="s">
        <v>1827</v>
      </c>
      <c r="Z1567" s="53">
        <v>3593.82</v>
      </c>
      <c r="AA1567" s="53">
        <v>3593.82</v>
      </c>
      <c r="AB1567" s="53">
        <v>0</v>
      </c>
      <c r="AC1567" s="53">
        <v>3593.82</v>
      </c>
      <c r="AD1567" s="53">
        <v>0</v>
      </c>
      <c r="AE1567" s="53">
        <v>0</v>
      </c>
      <c r="AF1567" s="53" t="s">
        <v>1828</v>
      </c>
      <c r="AG1567" s="53" t="s">
        <v>1891</v>
      </c>
      <c r="AH1567" s="53" t="s">
        <v>1892</v>
      </c>
      <c r="AI1567" s="53" t="s">
        <v>1829</v>
      </c>
      <c r="AJ1567" s="53" t="s">
        <v>1824</v>
      </c>
      <c r="AK1567" s="53" t="s">
        <v>496</v>
      </c>
      <c r="AL1567" s="53" t="s">
        <v>1830</v>
      </c>
      <c r="AM1567" s="53" t="s">
        <v>1831</v>
      </c>
      <c r="AN1567" s="53" t="s">
        <v>1769</v>
      </c>
      <c r="AO1567" s="53" t="s">
        <v>641</v>
      </c>
    </row>
    <row r="1568" spans="1:41" x14ac:dyDescent="0.25">
      <c r="A1568" s="53" t="s">
        <v>11</v>
      </c>
      <c r="B1568" s="53" t="s">
        <v>1887</v>
      </c>
      <c r="C1568" s="53" t="s">
        <v>1888</v>
      </c>
      <c r="D1568" s="53" t="s">
        <v>1889</v>
      </c>
      <c r="E1568" s="53" t="s">
        <v>1890</v>
      </c>
      <c r="F1568" s="53" t="s">
        <v>775</v>
      </c>
      <c r="G1568" s="53" t="s">
        <v>1813</v>
      </c>
      <c r="H1568" s="53" t="s">
        <v>775</v>
      </c>
      <c r="I1568" s="53" t="s">
        <v>1813</v>
      </c>
      <c r="J1568" s="53" t="s">
        <v>1891</v>
      </c>
      <c r="K1568" s="53" t="s">
        <v>1988</v>
      </c>
      <c r="L1568" s="53" t="s">
        <v>1893</v>
      </c>
      <c r="M1568" s="53" t="s">
        <v>1816</v>
      </c>
      <c r="N1568" s="53" t="s">
        <v>1817</v>
      </c>
      <c r="O1568" s="53" t="s">
        <v>1818</v>
      </c>
      <c r="P1568" s="53" t="s">
        <v>1819</v>
      </c>
      <c r="Q1568" s="53" t="s">
        <v>1820</v>
      </c>
      <c r="R1568" s="53" t="s">
        <v>1821</v>
      </c>
      <c r="S1568" s="53" t="s">
        <v>1894</v>
      </c>
      <c r="T1568" s="53" t="s">
        <v>1895</v>
      </c>
      <c r="U1568" s="53" t="s">
        <v>1824</v>
      </c>
      <c r="V1568" s="53" t="s">
        <v>1825</v>
      </c>
      <c r="W1568" s="53" t="s">
        <v>1833</v>
      </c>
      <c r="X1568" s="53" t="s">
        <v>1835</v>
      </c>
      <c r="Y1568" s="53" t="s">
        <v>1827</v>
      </c>
      <c r="Z1568" s="53">
        <v>14.3</v>
      </c>
      <c r="AA1568" s="53">
        <v>14.3</v>
      </c>
      <c r="AB1568" s="53">
        <v>0</v>
      </c>
      <c r="AC1568" s="53">
        <v>14.3</v>
      </c>
      <c r="AD1568" s="53">
        <v>0</v>
      </c>
      <c r="AE1568" s="53">
        <v>0</v>
      </c>
      <c r="AF1568" s="53" t="s">
        <v>1828</v>
      </c>
      <c r="AG1568" s="53" t="s">
        <v>1891</v>
      </c>
      <c r="AH1568" s="53" t="s">
        <v>1892</v>
      </c>
      <c r="AI1568" s="53" t="s">
        <v>1829</v>
      </c>
      <c r="AJ1568" s="53" t="s">
        <v>1824</v>
      </c>
      <c r="AK1568" s="53" t="s">
        <v>496</v>
      </c>
      <c r="AL1568" s="53" t="s">
        <v>1830</v>
      </c>
      <c r="AM1568" s="53" t="s">
        <v>1831</v>
      </c>
      <c r="AN1568" s="53" t="s">
        <v>1769</v>
      </c>
      <c r="AO1568" s="53" t="s">
        <v>641</v>
      </c>
    </row>
    <row r="1569" spans="1:41" x14ac:dyDescent="0.25">
      <c r="A1569" s="53" t="s">
        <v>11</v>
      </c>
      <c r="B1569" s="53" t="s">
        <v>1977</v>
      </c>
      <c r="C1569" s="53" t="s">
        <v>1978</v>
      </c>
      <c r="D1569" s="53" t="s">
        <v>1841</v>
      </c>
      <c r="E1569" s="53" t="s">
        <v>1842</v>
      </c>
      <c r="F1569" s="53" t="s">
        <v>775</v>
      </c>
      <c r="G1569" s="53" t="s">
        <v>1813</v>
      </c>
      <c r="H1569" s="53" t="s">
        <v>775</v>
      </c>
      <c r="I1569" s="53" t="s">
        <v>1813</v>
      </c>
      <c r="J1569" s="53" t="s">
        <v>1843</v>
      </c>
      <c r="K1569" s="53" t="s">
        <v>1844</v>
      </c>
      <c r="L1569" s="53" t="s">
        <v>1979</v>
      </c>
      <c r="M1569" s="53" t="s">
        <v>1816</v>
      </c>
      <c r="N1569" s="53" t="s">
        <v>1817</v>
      </c>
      <c r="O1569" s="53" t="s">
        <v>1818</v>
      </c>
      <c r="P1569" s="53" t="s">
        <v>1819</v>
      </c>
      <c r="Q1569" s="53" t="s">
        <v>1820</v>
      </c>
      <c r="R1569" s="53" t="s">
        <v>1821</v>
      </c>
      <c r="S1569" s="53" t="s">
        <v>1980</v>
      </c>
      <c r="T1569" s="53" t="s">
        <v>1981</v>
      </c>
      <c r="U1569" s="53" t="s">
        <v>1824</v>
      </c>
      <c r="V1569" s="53" t="s">
        <v>1825</v>
      </c>
      <c r="W1569" s="53" t="s">
        <v>1856</v>
      </c>
      <c r="X1569" s="53" t="s">
        <v>1857</v>
      </c>
      <c r="Y1569" s="53" t="s">
        <v>1827</v>
      </c>
      <c r="Z1569" s="53">
        <v>520.14</v>
      </c>
      <c r="AA1569" s="53">
        <v>520.14</v>
      </c>
      <c r="AB1569" s="53">
        <v>0</v>
      </c>
      <c r="AC1569" s="53">
        <v>520.14</v>
      </c>
      <c r="AD1569" s="53">
        <v>0</v>
      </c>
      <c r="AE1569" s="53">
        <v>0</v>
      </c>
      <c r="AF1569" s="53" t="s">
        <v>1828</v>
      </c>
      <c r="AG1569" s="53" t="s">
        <v>1843</v>
      </c>
      <c r="AH1569" s="53" t="s">
        <v>1844</v>
      </c>
      <c r="AI1569" s="53" t="s">
        <v>1849</v>
      </c>
      <c r="AJ1569" s="53" t="s">
        <v>1824</v>
      </c>
      <c r="AK1569" s="53" t="s">
        <v>496</v>
      </c>
      <c r="AL1569" s="53" t="s">
        <v>1830</v>
      </c>
      <c r="AM1569" s="53" t="s">
        <v>1831</v>
      </c>
      <c r="AN1569" s="53" t="s">
        <v>1769</v>
      </c>
      <c r="AO1569" s="53" t="s">
        <v>641</v>
      </c>
    </row>
    <row r="1570" spans="1:41" x14ac:dyDescent="0.25">
      <c r="A1570" s="53" t="s">
        <v>11</v>
      </c>
      <c r="B1570" s="53" t="s">
        <v>1896</v>
      </c>
      <c r="C1570" s="53" t="s">
        <v>1897</v>
      </c>
      <c r="D1570" s="53" t="s">
        <v>1841</v>
      </c>
      <c r="E1570" s="53" t="s">
        <v>1842</v>
      </c>
      <c r="F1570" s="53" t="s">
        <v>775</v>
      </c>
      <c r="G1570" s="53" t="s">
        <v>1813</v>
      </c>
      <c r="H1570" s="53" t="s">
        <v>775</v>
      </c>
      <c r="I1570" s="53" t="s">
        <v>1813</v>
      </c>
      <c r="J1570" s="53" t="s">
        <v>1843</v>
      </c>
      <c r="K1570" s="53" t="s">
        <v>1844</v>
      </c>
      <c r="L1570" s="53" t="s">
        <v>1898</v>
      </c>
      <c r="M1570" s="53" t="s">
        <v>1816</v>
      </c>
      <c r="N1570" s="53" t="s">
        <v>1817</v>
      </c>
      <c r="O1570" s="53" t="s">
        <v>1818</v>
      </c>
      <c r="P1570" s="53" t="s">
        <v>1819</v>
      </c>
      <c r="Q1570" s="53" t="s">
        <v>1820</v>
      </c>
      <c r="R1570" s="53" t="s">
        <v>1821</v>
      </c>
      <c r="S1570" s="53" t="s">
        <v>1899</v>
      </c>
      <c r="T1570" s="53" t="s">
        <v>1900</v>
      </c>
      <c r="U1570" s="53" t="s">
        <v>1824</v>
      </c>
      <c r="V1570" s="53" t="s">
        <v>1825</v>
      </c>
      <c r="W1570" s="53" t="s">
        <v>1833</v>
      </c>
      <c r="X1570" s="53" t="s">
        <v>1834</v>
      </c>
      <c r="Y1570" s="53" t="s">
        <v>1827</v>
      </c>
      <c r="Z1570" s="53">
        <v>5.1100000000000003</v>
      </c>
      <c r="AA1570" s="53">
        <v>5.1100000000000003</v>
      </c>
      <c r="AB1570" s="53">
        <v>0</v>
      </c>
      <c r="AC1570" s="53">
        <v>5.1100000000000003</v>
      </c>
      <c r="AD1570" s="53">
        <v>0</v>
      </c>
      <c r="AE1570" s="53">
        <v>0</v>
      </c>
      <c r="AF1570" s="53" t="s">
        <v>1828</v>
      </c>
      <c r="AG1570" s="53" t="s">
        <v>1843</v>
      </c>
      <c r="AH1570" s="53" t="s">
        <v>1844</v>
      </c>
      <c r="AI1570" s="53" t="s">
        <v>1849</v>
      </c>
      <c r="AJ1570" s="53" t="s">
        <v>1824</v>
      </c>
      <c r="AK1570" s="53" t="s">
        <v>496</v>
      </c>
      <c r="AL1570" s="53" t="s">
        <v>1830</v>
      </c>
      <c r="AM1570" s="53" t="s">
        <v>1831</v>
      </c>
      <c r="AN1570" s="53" t="s">
        <v>1769</v>
      </c>
      <c r="AO1570" s="53" t="s">
        <v>641</v>
      </c>
    </row>
    <row r="1571" spans="1:41" x14ac:dyDescent="0.25">
      <c r="A1571" s="53" t="s">
        <v>11</v>
      </c>
      <c r="B1571" s="53" t="s">
        <v>1896</v>
      </c>
      <c r="C1571" s="53" t="s">
        <v>1897</v>
      </c>
      <c r="D1571" s="53" t="s">
        <v>1841</v>
      </c>
      <c r="E1571" s="53" t="s">
        <v>1842</v>
      </c>
      <c r="F1571" s="53" t="s">
        <v>775</v>
      </c>
      <c r="G1571" s="53" t="s">
        <v>1813</v>
      </c>
      <c r="H1571" s="53" t="s">
        <v>775</v>
      </c>
      <c r="I1571" s="53" t="s">
        <v>1813</v>
      </c>
      <c r="J1571" s="53" t="s">
        <v>1843</v>
      </c>
      <c r="K1571" s="53" t="s">
        <v>1844</v>
      </c>
      <c r="L1571" s="53" t="s">
        <v>1898</v>
      </c>
      <c r="M1571" s="53" t="s">
        <v>1816</v>
      </c>
      <c r="N1571" s="53" t="s">
        <v>1817</v>
      </c>
      <c r="O1571" s="53" t="s">
        <v>1818</v>
      </c>
      <c r="P1571" s="53" t="s">
        <v>1819</v>
      </c>
      <c r="Q1571" s="53" t="s">
        <v>1820</v>
      </c>
      <c r="R1571" s="53" t="s">
        <v>1821</v>
      </c>
      <c r="S1571" s="53" t="s">
        <v>1899</v>
      </c>
      <c r="T1571" s="53" t="s">
        <v>1900</v>
      </c>
      <c r="U1571" s="53" t="s">
        <v>1824</v>
      </c>
      <c r="V1571" s="53" t="s">
        <v>1825</v>
      </c>
      <c r="W1571" s="53" t="s">
        <v>1848</v>
      </c>
      <c r="X1571" s="53" t="s">
        <v>1825</v>
      </c>
      <c r="Y1571" s="53" t="s">
        <v>1827</v>
      </c>
      <c r="Z1571" s="53">
        <v>1949.35</v>
      </c>
      <c r="AA1571" s="53">
        <v>1949.35</v>
      </c>
      <c r="AB1571" s="53">
        <v>0</v>
      </c>
      <c r="AC1571" s="53">
        <v>1949.35</v>
      </c>
      <c r="AD1571" s="53">
        <v>0</v>
      </c>
      <c r="AE1571" s="53">
        <v>0</v>
      </c>
      <c r="AF1571" s="53" t="s">
        <v>1828</v>
      </c>
      <c r="AG1571" s="53" t="s">
        <v>1843</v>
      </c>
      <c r="AH1571" s="53" t="s">
        <v>1844</v>
      </c>
      <c r="AI1571" s="53" t="s">
        <v>1849</v>
      </c>
      <c r="AJ1571" s="53" t="s">
        <v>1824</v>
      </c>
      <c r="AK1571" s="53" t="s">
        <v>496</v>
      </c>
      <c r="AL1571" s="53" t="s">
        <v>1830</v>
      </c>
      <c r="AM1571" s="53" t="s">
        <v>1831</v>
      </c>
      <c r="AN1571" s="53" t="s">
        <v>1769</v>
      </c>
      <c r="AO1571" s="53" t="s">
        <v>641</v>
      </c>
    </row>
    <row r="1572" spans="1:41" x14ac:dyDescent="0.25">
      <c r="A1572" s="53" t="s">
        <v>11</v>
      </c>
      <c r="B1572" s="53" t="s">
        <v>1901</v>
      </c>
      <c r="C1572" s="53" t="s">
        <v>1902</v>
      </c>
      <c r="D1572" s="53" t="s">
        <v>1903</v>
      </c>
      <c r="E1572" s="53" t="s">
        <v>220</v>
      </c>
      <c r="F1572" s="53" t="s">
        <v>775</v>
      </c>
      <c r="G1572" s="53" t="s">
        <v>1813</v>
      </c>
      <c r="H1572" s="53" t="s">
        <v>775</v>
      </c>
      <c r="I1572" s="53" t="s">
        <v>1813</v>
      </c>
      <c r="J1572" s="53" t="s">
        <v>1904</v>
      </c>
      <c r="K1572" s="53" t="s">
        <v>1905</v>
      </c>
      <c r="L1572" s="53" t="s">
        <v>1906</v>
      </c>
      <c r="M1572" s="53" t="s">
        <v>1816</v>
      </c>
      <c r="N1572" s="53" t="s">
        <v>1817</v>
      </c>
      <c r="O1572" s="53" t="s">
        <v>1818</v>
      </c>
      <c r="P1572" s="53" t="s">
        <v>1819</v>
      </c>
      <c r="Q1572" s="53" t="s">
        <v>1820</v>
      </c>
      <c r="R1572" s="53" t="s">
        <v>1821</v>
      </c>
      <c r="S1572" s="53" t="s">
        <v>1907</v>
      </c>
      <c r="T1572" s="53" t="s">
        <v>1908</v>
      </c>
      <c r="U1572" s="53" t="s">
        <v>1824</v>
      </c>
      <c r="V1572" s="53" t="s">
        <v>1825</v>
      </c>
      <c r="W1572" s="53" t="s">
        <v>1826</v>
      </c>
      <c r="X1572" s="53" t="s">
        <v>1825</v>
      </c>
      <c r="Y1572" s="53" t="s">
        <v>1827</v>
      </c>
      <c r="Z1572" s="53">
        <v>7555.02</v>
      </c>
      <c r="AA1572" s="53">
        <v>638.27</v>
      </c>
      <c r="AB1572" s="53">
        <v>6916.75</v>
      </c>
      <c r="AC1572" s="53">
        <v>638.27</v>
      </c>
      <c r="AD1572" s="53">
        <v>0</v>
      </c>
      <c r="AE1572" s="53">
        <v>0</v>
      </c>
      <c r="AF1572" s="53" t="s">
        <v>1828</v>
      </c>
      <c r="AG1572" s="53" t="s">
        <v>1904</v>
      </c>
      <c r="AH1572" s="53" t="s">
        <v>1905</v>
      </c>
      <c r="AI1572" s="53" t="s">
        <v>1829</v>
      </c>
      <c r="AJ1572" s="53" t="s">
        <v>1824</v>
      </c>
      <c r="AK1572" s="53" t="s">
        <v>496</v>
      </c>
      <c r="AL1572" s="53" t="s">
        <v>1830</v>
      </c>
      <c r="AM1572" s="53" t="s">
        <v>1831</v>
      </c>
      <c r="AN1572" s="53" t="s">
        <v>1766</v>
      </c>
      <c r="AO1572" s="53" t="s">
        <v>483</v>
      </c>
    </row>
    <row r="1573" spans="1:41" x14ac:dyDescent="0.25">
      <c r="A1573" s="53" t="s">
        <v>11</v>
      </c>
      <c r="B1573" s="53" t="s">
        <v>1901</v>
      </c>
      <c r="C1573" s="53" t="s">
        <v>1902</v>
      </c>
      <c r="D1573" s="53" t="s">
        <v>1903</v>
      </c>
      <c r="E1573" s="53" t="s">
        <v>220</v>
      </c>
      <c r="F1573" s="53" t="s">
        <v>775</v>
      </c>
      <c r="G1573" s="53" t="s">
        <v>1813</v>
      </c>
      <c r="H1573" s="53" t="s">
        <v>775</v>
      </c>
      <c r="I1573" s="53" t="s">
        <v>1813</v>
      </c>
      <c r="J1573" s="53" t="s">
        <v>1904</v>
      </c>
      <c r="K1573" s="53" t="s">
        <v>1905</v>
      </c>
      <c r="L1573" s="53" t="s">
        <v>1906</v>
      </c>
      <c r="M1573" s="53" t="s">
        <v>1816</v>
      </c>
      <c r="N1573" s="53" t="s">
        <v>1817</v>
      </c>
      <c r="O1573" s="53" t="s">
        <v>1818</v>
      </c>
      <c r="P1573" s="53" t="s">
        <v>1819</v>
      </c>
      <c r="Q1573" s="53" t="s">
        <v>1820</v>
      </c>
      <c r="R1573" s="53" t="s">
        <v>1821</v>
      </c>
      <c r="S1573" s="53" t="s">
        <v>1907</v>
      </c>
      <c r="T1573" s="53" t="s">
        <v>1908</v>
      </c>
      <c r="U1573" s="53" t="s">
        <v>1824</v>
      </c>
      <c r="V1573" s="53" t="s">
        <v>1825</v>
      </c>
      <c r="W1573" s="53" t="s">
        <v>1832</v>
      </c>
      <c r="X1573" s="53" t="s">
        <v>1825</v>
      </c>
      <c r="Y1573" s="53" t="s">
        <v>1827</v>
      </c>
      <c r="Z1573" s="53">
        <v>25859.42</v>
      </c>
      <c r="AA1573" s="53">
        <v>1786.77</v>
      </c>
      <c r="AB1573" s="53">
        <v>24072.65</v>
      </c>
      <c r="AC1573" s="53">
        <v>1786.77</v>
      </c>
      <c r="AD1573" s="53">
        <v>0</v>
      </c>
      <c r="AE1573" s="53">
        <v>0</v>
      </c>
      <c r="AF1573" s="53" t="s">
        <v>1828</v>
      </c>
      <c r="AG1573" s="53" t="s">
        <v>1904</v>
      </c>
      <c r="AH1573" s="53" t="s">
        <v>1905</v>
      </c>
      <c r="AI1573" s="53" t="s">
        <v>1829</v>
      </c>
      <c r="AJ1573" s="53" t="s">
        <v>1824</v>
      </c>
      <c r="AK1573" s="53" t="s">
        <v>496</v>
      </c>
      <c r="AL1573" s="53" t="s">
        <v>1830</v>
      </c>
      <c r="AM1573" s="53" t="s">
        <v>1831</v>
      </c>
      <c r="AN1573" s="53" t="s">
        <v>1766</v>
      </c>
      <c r="AO1573" s="53" t="s">
        <v>483</v>
      </c>
    </row>
    <row r="1574" spans="1:41" x14ac:dyDescent="0.25">
      <c r="A1574" s="53" t="s">
        <v>11</v>
      </c>
      <c r="B1574" s="53" t="s">
        <v>1901</v>
      </c>
      <c r="C1574" s="53" t="s">
        <v>1902</v>
      </c>
      <c r="D1574" s="53" t="s">
        <v>1903</v>
      </c>
      <c r="E1574" s="53" t="s">
        <v>220</v>
      </c>
      <c r="F1574" s="53" t="s">
        <v>775</v>
      </c>
      <c r="G1574" s="53" t="s">
        <v>1813</v>
      </c>
      <c r="H1574" s="53" t="s">
        <v>775</v>
      </c>
      <c r="I1574" s="53" t="s">
        <v>1813</v>
      </c>
      <c r="J1574" s="53" t="s">
        <v>1904</v>
      </c>
      <c r="K1574" s="53" t="s">
        <v>1905</v>
      </c>
      <c r="L1574" s="53" t="s">
        <v>1906</v>
      </c>
      <c r="M1574" s="53" t="s">
        <v>1816</v>
      </c>
      <c r="N1574" s="53" t="s">
        <v>1817</v>
      </c>
      <c r="O1574" s="53" t="s">
        <v>1818</v>
      </c>
      <c r="P1574" s="53" t="s">
        <v>1819</v>
      </c>
      <c r="Q1574" s="53" t="s">
        <v>1820</v>
      </c>
      <c r="R1574" s="53" t="s">
        <v>1821</v>
      </c>
      <c r="S1574" s="53" t="s">
        <v>1907</v>
      </c>
      <c r="T1574" s="53" t="s">
        <v>1908</v>
      </c>
      <c r="U1574" s="53" t="s">
        <v>1824</v>
      </c>
      <c r="V1574" s="53" t="s">
        <v>1825</v>
      </c>
      <c r="W1574" s="53" t="s">
        <v>1833</v>
      </c>
      <c r="X1574" s="53" t="s">
        <v>1835</v>
      </c>
      <c r="Y1574" s="53" t="s">
        <v>1827</v>
      </c>
      <c r="Z1574" s="53">
        <v>0.1</v>
      </c>
      <c r="AA1574" s="53">
        <v>0.04</v>
      </c>
      <c r="AB1574" s="53">
        <v>0.06</v>
      </c>
      <c r="AC1574" s="53">
        <v>0.04</v>
      </c>
      <c r="AD1574" s="53">
        <v>0</v>
      </c>
      <c r="AE1574" s="53">
        <v>0</v>
      </c>
      <c r="AF1574" s="53" t="s">
        <v>1828</v>
      </c>
      <c r="AG1574" s="53" t="s">
        <v>1904</v>
      </c>
      <c r="AH1574" s="53" t="s">
        <v>1905</v>
      </c>
      <c r="AI1574" s="53" t="s">
        <v>1829</v>
      </c>
      <c r="AJ1574" s="53" t="s">
        <v>1824</v>
      </c>
      <c r="AK1574" s="53" t="s">
        <v>496</v>
      </c>
      <c r="AL1574" s="53" t="s">
        <v>1830</v>
      </c>
      <c r="AM1574" s="53" t="s">
        <v>1831</v>
      </c>
      <c r="AN1574" s="53" t="s">
        <v>1766</v>
      </c>
      <c r="AO1574" s="53" t="s">
        <v>483</v>
      </c>
    </row>
    <row r="1575" spans="1:41" x14ac:dyDescent="0.25">
      <c r="A1575" s="53" t="s">
        <v>11</v>
      </c>
      <c r="B1575" s="53" t="s">
        <v>1901</v>
      </c>
      <c r="C1575" s="53" t="s">
        <v>1902</v>
      </c>
      <c r="D1575" s="53" t="s">
        <v>1903</v>
      </c>
      <c r="E1575" s="53" t="s">
        <v>220</v>
      </c>
      <c r="F1575" s="53" t="s">
        <v>775</v>
      </c>
      <c r="G1575" s="53" t="s">
        <v>1813</v>
      </c>
      <c r="H1575" s="53" t="s">
        <v>775</v>
      </c>
      <c r="I1575" s="53" t="s">
        <v>1813</v>
      </c>
      <c r="J1575" s="53" t="s">
        <v>1904</v>
      </c>
      <c r="K1575" s="53" t="s">
        <v>1905</v>
      </c>
      <c r="L1575" s="53" t="s">
        <v>1906</v>
      </c>
      <c r="M1575" s="53" t="s">
        <v>1816</v>
      </c>
      <c r="N1575" s="53" t="s">
        <v>1817</v>
      </c>
      <c r="O1575" s="53" t="s">
        <v>1818</v>
      </c>
      <c r="P1575" s="53" t="s">
        <v>1819</v>
      </c>
      <c r="Q1575" s="53" t="s">
        <v>1820</v>
      </c>
      <c r="R1575" s="53" t="s">
        <v>1821</v>
      </c>
      <c r="S1575" s="53" t="s">
        <v>1907</v>
      </c>
      <c r="T1575" s="53" t="s">
        <v>1908</v>
      </c>
      <c r="U1575" s="53" t="s">
        <v>1824</v>
      </c>
      <c r="V1575" s="53" t="s">
        <v>1825</v>
      </c>
      <c r="W1575" s="53" t="s">
        <v>1838</v>
      </c>
      <c r="X1575" s="53" t="s">
        <v>1825</v>
      </c>
      <c r="Y1575" s="53" t="s">
        <v>1827</v>
      </c>
      <c r="Z1575" s="53">
        <v>1799.17</v>
      </c>
      <c r="AA1575" s="53">
        <v>185.47</v>
      </c>
      <c r="AB1575" s="53">
        <v>1613.7</v>
      </c>
      <c r="AC1575" s="53">
        <v>185.47</v>
      </c>
      <c r="AD1575" s="53">
        <v>0</v>
      </c>
      <c r="AE1575" s="53">
        <v>0</v>
      </c>
      <c r="AF1575" s="53" t="s">
        <v>1828</v>
      </c>
      <c r="AG1575" s="53" t="s">
        <v>1904</v>
      </c>
      <c r="AH1575" s="53" t="s">
        <v>1905</v>
      </c>
      <c r="AI1575" s="53" t="s">
        <v>1829</v>
      </c>
      <c r="AJ1575" s="53" t="s">
        <v>1824</v>
      </c>
      <c r="AK1575" s="53" t="s">
        <v>496</v>
      </c>
      <c r="AL1575" s="53" t="s">
        <v>1830</v>
      </c>
      <c r="AM1575" s="53" t="s">
        <v>1831</v>
      </c>
      <c r="AN1575" s="53" t="s">
        <v>1766</v>
      </c>
      <c r="AO1575" s="53" t="s">
        <v>483</v>
      </c>
    </row>
    <row r="1576" spans="1:41" x14ac:dyDescent="0.25">
      <c r="A1576" s="53" t="s">
        <v>11</v>
      </c>
      <c r="B1576" s="53" t="s">
        <v>1909</v>
      </c>
      <c r="C1576" s="53" t="s">
        <v>1910</v>
      </c>
      <c r="D1576" s="53" t="s">
        <v>1903</v>
      </c>
      <c r="E1576" s="53" t="s">
        <v>220</v>
      </c>
      <c r="F1576" s="53" t="s">
        <v>775</v>
      </c>
      <c r="G1576" s="53" t="s">
        <v>1813</v>
      </c>
      <c r="H1576" s="53" t="s">
        <v>775</v>
      </c>
      <c r="I1576" s="53" t="s">
        <v>1813</v>
      </c>
      <c r="J1576" s="53" t="s">
        <v>1904</v>
      </c>
      <c r="K1576" s="53" t="s">
        <v>1905</v>
      </c>
      <c r="L1576" s="53" t="s">
        <v>1911</v>
      </c>
      <c r="M1576" s="53" t="s">
        <v>1816</v>
      </c>
      <c r="N1576" s="53" t="s">
        <v>1817</v>
      </c>
      <c r="O1576" s="53" t="s">
        <v>1818</v>
      </c>
      <c r="P1576" s="53" t="s">
        <v>1819</v>
      </c>
      <c r="Q1576" s="53" t="s">
        <v>1820</v>
      </c>
      <c r="R1576" s="53" t="s">
        <v>1821</v>
      </c>
      <c r="S1576" s="53" t="s">
        <v>1912</v>
      </c>
      <c r="T1576" s="53" t="s">
        <v>1913</v>
      </c>
      <c r="U1576" s="53" t="s">
        <v>1824</v>
      </c>
      <c r="V1576" s="53" t="s">
        <v>1825</v>
      </c>
      <c r="W1576" s="53" t="s">
        <v>1856</v>
      </c>
      <c r="X1576" s="53" t="s">
        <v>1857</v>
      </c>
      <c r="Y1576" s="53" t="s">
        <v>1827</v>
      </c>
      <c r="Z1576" s="53">
        <v>7478.5</v>
      </c>
      <c r="AA1576" s="53">
        <v>1.06</v>
      </c>
      <c r="AB1576" s="53">
        <v>7477.44</v>
      </c>
      <c r="AC1576" s="53">
        <v>1.06</v>
      </c>
      <c r="AD1576" s="53">
        <v>0</v>
      </c>
      <c r="AE1576" s="53">
        <v>0</v>
      </c>
      <c r="AF1576" s="53" t="s">
        <v>1828</v>
      </c>
      <c r="AG1576" s="53" t="s">
        <v>1904</v>
      </c>
      <c r="AH1576" s="53" t="s">
        <v>1905</v>
      </c>
      <c r="AI1576" s="53" t="s">
        <v>1829</v>
      </c>
      <c r="AJ1576" s="53" t="s">
        <v>1824</v>
      </c>
      <c r="AK1576" s="53" t="s">
        <v>496</v>
      </c>
      <c r="AL1576" s="53" t="s">
        <v>1830</v>
      </c>
      <c r="AM1576" s="53" t="s">
        <v>1831</v>
      </c>
      <c r="AN1576" s="53" t="s">
        <v>1766</v>
      </c>
      <c r="AO1576" s="53" t="s">
        <v>483</v>
      </c>
    </row>
    <row r="1577" spans="1:41" x14ac:dyDescent="0.25">
      <c r="A1577" s="53" t="s">
        <v>11</v>
      </c>
      <c r="B1577" s="53" t="s">
        <v>2050</v>
      </c>
      <c r="C1577" s="53" t="s">
        <v>2051</v>
      </c>
      <c r="D1577" s="53" t="s">
        <v>1991</v>
      </c>
      <c r="E1577" s="53" t="s">
        <v>1992</v>
      </c>
      <c r="F1577" s="53" t="s">
        <v>775</v>
      </c>
      <c r="G1577" s="53" t="s">
        <v>1813</v>
      </c>
      <c r="H1577" s="53" t="s">
        <v>775</v>
      </c>
      <c r="I1577" s="53" t="s">
        <v>1813</v>
      </c>
      <c r="J1577" s="53" t="s">
        <v>1891</v>
      </c>
      <c r="K1577" s="53" t="s">
        <v>1892</v>
      </c>
      <c r="L1577" s="53" t="s">
        <v>2052</v>
      </c>
      <c r="M1577" s="53" t="s">
        <v>1816</v>
      </c>
      <c r="N1577" s="53" t="s">
        <v>1817</v>
      </c>
      <c r="O1577" s="53" t="s">
        <v>1818</v>
      </c>
      <c r="P1577" s="53" t="s">
        <v>1819</v>
      </c>
      <c r="Q1577" s="53" t="s">
        <v>1820</v>
      </c>
      <c r="R1577" s="53" t="s">
        <v>1821</v>
      </c>
      <c r="S1577" s="53" t="s">
        <v>2053</v>
      </c>
      <c r="T1577" s="53" t="s">
        <v>2054</v>
      </c>
      <c r="U1577" s="53" t="s">
        <v>1824</v>
      </c>
      <c r="V1577" s="53" t="s">
        <v>1825</v>
      </c>
      <c r="W1577" s="53" t="s">
        <v>1832</v>
      </c>
      <c r="X1577" s="53" t="s">
        <v>1825</v>
      </c>
      <c r="Y1577" s="53" t="s">
        <v>1827</v>
      </c>
      <c r="Z1577" s="53">
        <v>1998.28</v>
      </c>
      <c r="AA1577" s="53">
        <v>1998.28</v>
      </c>
      <c r="AB1577" s="53">
        <v>0</v>
      </c>
      <c r="AC1577" s="53">
        <v>1998.28</v>
      </c>
      <c r="AD1577" s="53">
        <v>0</v>
      </c>
      <c r="AE1577" s="53">
        <v>0</v>
      </c>
      <c r="AF1577" s="53" t="s">
        <v>1828</v>
      </c>
      <c r="AG1577" s="53" t="s">
        <v>1891</v>
      </c>
      <c r="AH1577" s="53" t="s">
        <v>1892</v>
      </c>
      <c r="AI1577" s="53" t="s">
        <v>1829</v>
      </c>
      <c r="AJ1577" s="53" t="s">
        <v>1824</v>
      </c>
      <c r="AK1577" s="53" t="s">
        <v>496</v>
      </c>
      <c r="AL1577" s="53" t="s">
        <v>1830</v>
      </c>
      <c r="AM1577" s="53" t="s">
        <v>1831</v>
      </c>
      <c r="AN1577" s="53" t="s">
        <v>1769</v>
      </c>
      <c r="AO1577" s="53" t="s">
        <v>641</v>
      </c>
    </row>
    <row r="1578" spans="1:41" x14ac:dyDescent="0.25">
      <c r="A1578" s="53" t="s">
        <v>11</v>
      </c>
      <c r="B1578" s="53" t="s">
        <v>2050</v>
      </c>
      <c r="C1578" s="53" t="s">
        <v>2051</v>
      </c>
      <c r="D1578" s="53" t="s">
        <v>1991</v>
      </c>
      <c r="E1578" s="53" t="s">
        <v>1992</v>
      </c>
      <c r="F1578" s="53" t="s">
        <v>775</v>
      </c>
      <c r="G1578" s="53" t="s">
        <v>1813</v>
      </c>
      <c r="H1578" s="53" t="s">
        <v>775</v>
      </c>
      <c r="I1578" s="53" t="s">
        <v>1813</v>
      </c>
      <c r="J1578" s="53" t="s">
        <v>1891</v>
      </c>
      <c r="K1578" s="53" t="s">
        <v>1892</v>
      </c>
      <c r="L1578" s="53" t="s">
        <v>2052</v>
      </c>
      <c r="M1578" s="53" t="s">
        <v>1816</v>
      </c>
      <c r="N1578" s="53" t="s">
        <v>1817</v>
      </c>
      <c r="O1578" s="53" t="s">
        <v>1818</v>
      </c>
      <c r="P1578" s="53" t="s">
        <v>1819</v>
      </c>
      <c r="Q1578" s="53" t="s">
        <v>1820</v>
      </c>
      <c r="R1578" s="53" t="s">
        <v>1821</v>
      </c>
      <c r="S1578" s="53" t="s">
        <v>2053</v>
      </c>
      <c r="T1578" s="53" t="s">
        <v>2054</v>
      </c>
      <c r="U1578" s="53" t="s">
        <v>1824</v>
      </c>
      <c r="V1578" s="53" t="s">
        <v>1825</v>
      </c>
      <c r="W1578" s="53" t="s">
        <v>1833</v>
      </c>
      <c r="X1578" s="53" t="s">
        <v>1834</v>
      </c>
      <c r="Y1578" s="53" t="s">
        <v>1827</v>
      </c>
      <c r="Z1578" s="53">
        <v>1.72</v>
      </c>
      <c r="AA1578" s="53">
        <v>1.72</v>
      </c>
      <c r="AB1578" s="53">
        <v>0</v>
      </c>
      <c r="AC1578" s="53">
        <v>1.72</v>
      </c>
      <c r="AD1578" s="53">
        <v>0</v>
      </c>
      <c r="AE1578" s="53">
        <v>0</v>
      </c>
      <c r="AF1578" s="53" t="s">
        <v>1828</v>
      </c>
      <c r="AG1578" s="53" t="s">
        <v>1891</v>
      </c>
      <c r="AH1578" s="53" t="s">
        <v>1892</v>
      </c>
      <c r="AI1578" s="53" t="s">
        <v>1829</v>
      </c>
      <c r="AJ1578" s="53" t="s">
        <v>1824</v>
      </c>
      <c r="AK1578" s="53" t="s">
        <v>496</v>
      </c>
      <c r="AL1578" s="53" t="s">
        <v>1830</v>
      </c>
      <c r="AM1578" s="53" t="s">
        <v>1831</v>
      </c>
      <c r="AN1578" s="53" t="s">
        <v>1769</v>
      </c>
      <c r="AO1578" s="53" t="s">
        <v>641</v>
      </c>
    </row>
    <row r="1579" spans="1:41" x14ac:dyDescent="0.25">
      <c r="A1579" s="53" t="s">
        <v>11</v>
      </c>
      <c r="B1579" s="53" t="s">
        <v>1919</v>
      </c>
      <c r="C1579" s="53" t="s">
        <v>1920</v>
      </c>
      <c r="D1579" s="53" t="s">
        <v>1903</v>
      </c>
      <c r="E1579" s="53" t="s">
        <v>220</v>
      </c>
      <c r="F1579" s="53" t="s">
        <v>775</v>
      </c>
      <c r="G1579" s="53" t="s">
        <v>1813</v>
      </c>
      <c r="H1579" s="53" t="s">
        <v>775</v>
      </c>
      <c r="I1579" s="53" t="s">
        <v>1813</v>
      </c>
      <c r="J1579" s="53" t="s">
        <v>1904</v>
      </c>
      <c r="K1579" s="53" t="s">
        <v>1905</v>
      </c>
      <c r="L1579" s="53" t="s">
        <v>1921</v>
      </c>
      <c r="M1579" s="53" t="s">
        <v>1816</v>
      </c>
      <c r="N1579" s="53" t="s">
        <v>1817</v>
      </c>
      <c r="O1579" s="53" t="s">
        <v>1818</v>
      </c>
      <c r="P1579" s="53" t="s">
        <v>1819</v>
      </c>
      <c r="Q1579" s="53" t="s">
        <v>1820</v>
      </c>
      <c r="R1579" s="53" t="s">
        <v>1821</v>
      </c>
      <c r="S1579" s="53" t="s">
        <v>1922</v>
      </c>
      <c r="T1579" s="53" t="s">
        <v>1923</v>
      </c>
      <c r="U1579" s="53" t="s">
        <v>1824</v>
      </c>
      <c r="V1579" s="53" t="s">
        <v>1825</v>
      </c>
      <c r="W1579" s="53" t="s">
        <v>1856</v>
      </c>
      <c r="X1579" s="53" t="s">
        <v>1857</v>
      </c>
      <c r="Y1579" s="53" t="s">
        <v>1827</v>
      </c>
      <c r="Z1579" s="53">
        <v>2289.13</v>
      </c>
      <c r="AA1579" s="53">
        <v>295.8</v>
      </c>
      <c r="AB1579" s="53">
        <v>1993.33</v>
      </c>
      <c r="AC1579" s="53">
        <v>295.8</v>
      </c>
      <c r="AD1579" s="53">
        <v>0</v>
      </c>
      <c r="AE1579" s="53">
        <v>0</v>
      </c>
      <c r="AF1579" s="53" t="s">
        <v>1828</v>
      </c>
      <c r="AG1579" s="53" t="s">
        <v>1904</v>
      </c>
      <c r="AH1579" s="53" t="s">
        <v>1905</v>
      </c>
      <c r="AI1579" s="53" t="s">
        <v>1829</v>
      </c>
      <c r="AJ1579" s="53" t="s">
        <v>1824</v>
      </c>
      <c r="AK1579" s="53" t="s">
        <v>496</v>
      </c>
      <c r="AL1579" s="53" t="s">
        <v>1830</v>
      </c>
      <c r="AM1579" s="53" t="s">
        <v>1831</v>
      </c>
      <c r="AN1579" s="53" t="s">
        <v>220</v>
      </c>
      <c r="AO1579" s="53" t="s">
        <v>483</v>
      </c>
    </row>
    <row r="1580" spans="1:41" x14ac:dyDescent="0.25">
      <c r="A1580" s="53" t="s">
        <v>11</v>
      </c>
      <c r="B1580" s="53" t="s">
        <v>1972</v>
      </c>
      <c r="C1580" s="53" t="s">
        <v>1973</v>
      </c>
      <c r="D1580" s="53" t="s">
        <v>1889</v>
      </c>
      <c r="E1580" s="53" t="s">
        <v>1890</v>
      </c>
      <c r="F1580" s="53" t="s">
        <v>775</v>
      </c>
      <c r="G1580" s="53" t="s">
        <v>1813</v>
      </c>
      <c r="H1580" s="53" t="s">
        <v>775</v>
      </c>
      <c r="I1580" s="53" t="s">
        <v>1813</v>
      </c>
      <c r="J1580" s="53" t="s">
        <v>1891</v>
      </c>
      <c r="K1580" s="53" t="s">
        <v>1988</v>
      </c>
      <c r="L1580" s="53" t="s">
        <v>1974</v>
      </c>
      <c r="M1580" s="53" t="s">
        <v>1816</v>
      </c>
      <c r="N1580" s="53" t="s">
        <v>1817</v>
      </c>
      <c r="O1580" s="53" t="s">
        <v>1818</v>
      </c>
      <c r="P1580" s="53" t="s">
        <v>1819</v>
      </c>
      <c r="Q1580" s="53" t="s">
        <v>1820</v>
      </c>
      <c r="R1580" s="53" t="s">
        <v>1821</v>
      </c>
      <c r="S1580" s="53" t="s">
        <v>1975</v>
      </c>
      <c r="T1580" s="53" t="s">
        <v>1976</v>
      </c>
      <c r="U1580" s="53" t="s">
        <v>1824</v>
      </c>
      <c r="V1580" s="53" t="s">
        <v>1825</v>
      </c>
      <c r="W1580" s="53" t="s">
        <v>1832</v>
      </c>
      <c r="X1580" s="53" t="s">
        <v>1825</v>
      </c>
      <c r="Y1580" s="53" t="s">
        <v>1827</v>
      </c>
      <c r="Z1580" s="53">
        <v>6296.13</v>
      </c>
      <c r="AA1580" s="53">
        <v>6296.13</v>
      </c>
      <c r="AB1580" s="53">
        <v>0</v>
      </c>
      <c r="AC1580" s="53">
        <v>6296.13</v>
      </c>
      <c r="AD1580" s="53">
        <v>0</v>
      </c>
      <c r="AE1580" s="53">
        <v>0</v>
      </c>
      <c r="AF1580" s="53" t="s">
        <v>1828</v>
      </c>
      <c r="AG1580" s="53" t="s">
        <v>1891</v>
      </c>
      <c r="AH1580" s="53" t="s">
        <v>1892</v>
      </c>
      <c r="AI1580" s="53" t="s">
        <v>1829</v>
      </c>
      <c r="AJ1580" s="53" t="s">
        <v>1824</v>
      </c>
      <c r="AK1580" s="53" t="s">
        <v>496</v>
      </c>
      <c r="AL1580" s="53" t="s">
        <v>1830</v>
      </c>
      <c r="AM1580" s="53" t="s">
        <v>1831</v>
      </c>
      <c r="AN1580" s="53" t="s">
        <v>1769</v>
      </c>
      <c r="AO1580" s="53" t="s">
        <v>641</v>
      </c>
    </row>
    <row r="1581" spans="1:41" x14ac:dyDescent="0.25">
      <c r="A1581" s="53" t="s">
        <v>11</v>
      </c>
      <c r="B1581" s="53" t="s">
        <v>1972</v>
      </c>
      <c r="C1581" s="53" t="s">
        <v>1973</v>
      </c>
      <c r="D1581" s="53" t="s">
        <v>1889</v>
      </c>
      <c r="E1581" s="53" t="s">
        <v>1890</v>
      </c>
      <c r="F1581" s="53" t="s">
        <v>775</v>
      </c>
      <c r="G1581" s="53" t="s">
        <v>1813</v>
      </c>
      <c r="H1581" s="53" t="s">
        <v>775</v>
      </c>
      <c r="I1581" s="53" t="s">
        <v>1813</v>
      </c>
      <c r="J1581" s="53" t="s">
        <v>1891</v>
      </c>
      <c r="K1581" s="53" t="s">
        <v>1988</v>
      </c>
      <c r="L1581" s="53" t="s">
        <v>1974</v>
      </c>
      <c r="M1581" s="53" t="s">
        <v>1816</v>
      </c>
      <c r="N1581" s="53" t="s">
        <v>1817</v>
      </c>
      <c r="O1581" s="53" t="s">
        <v>1818</v>
      </c>
      <c r="P1581" s="53" t="s">
        <v>1819</v>
      </c>
      <c r="Q1581" s="53" t="s">
        <v>1820</v>
      </c>
      <c r="R1581" s="53" t="s">
        <v>1821</v>
      </c>
      <c r="S1581" s="53" t="s">
        <v>1975</v>
      </c>
      <c r="T1581" s="53" t="s">
        <v>1976</v>
      </c>
      <c r="U1581" s="53" t="s">
        <v>1824</v>
      </c>
      <c r="V1581" s="53" t="s">
        <v>1825</v>
      </c>
      <c r="W1581" s="53" t="s">
        <v>1833</v>
      </c>
      <c r="X1581" s="53" t="s">
        <v>1835</v>
      </c>
      <c r="Y1581" s="53" t="s">
        <v>1827</v>
      </c>
      <c r="Z1581" s="53">
        <v>3.87</v>
      </c>
      <c r="AA1581" s="53">
        <v>3.87</v>
      </c>
      <c r="AB1581" s="53">
        <v>0</v>
      </c>
      <c r="AC1581" s="53">
        <v>3.87</v>
      </c>
      <c r="AD1581" s="53">
        <v>0</v>
      </c>
      <c r="AE1581" s="53">
        <v>0</v>
      </c>
      <c r="AF1581" s="53" t="s">
        <v>1828</v>
      </c>
      <c r="AG1581" s="53" t="s">
        <v>1891</v>
      </c>
      <c r="AH1581" s="53" t="s">
        <v>1892</v>
      </c>
      <c r="AI1581" s="53" t="s">
        <v>1829</v>
      </c>
      <c r="AJ1581" s="53" t="s">
        <v>1824</v>
      </c>
      <c r="AK1581" s="53" t="s">
        <v>496</v>
      </c>
      <c r="AL1581" s="53" t="s">
        <v>1830</v>
      </c>
      <c r="AM1581" s="53" t="s">
        <v>1831</v>
      </c>
      <c r="AN1581" s="53" t="s">
        <v>1769</v>
      </c>
      <c r="AO1581" s="53" t="s">
        <v>641</v>
      </c>
    </row>
    <row r="1582" spans="1:41" x14ac:dyDescent="0.25">
      <c r="A1582" s="53" t="s">
        <v>11</v>
      </c>
      <c r="B1582" s="53" t="s">
        <v>2001</v>
      </c>
      <c r="C1582" s="53" t="s">
        <v>2002</v>
      </c>
      <c r="D1582" s="53" t="s">
        <v>1991</v>
      </c>
      <c r="E1582" s="53" t="s">
        <v>1992</v>
      </c>
      <c r="F1582" s="53" t="s">
        <v>775</v>
      </c>
      <c r="G1582" s="53" t="s">
        <v>1813</v>
      </c>
      <c r="H1582" s="53" t="s">
        <v>775</v>
      </c>
      <c r="I1582" s="53" t="s">
        <v>1813</v>
      </c>
      <c r="J1582" s="53" t="s">
        <v>1891</v>
      </c>
      <c r="K1582" s="53" t="s">
        <v>1892</v>
      </c>
      <c r="L1582" s="53" t="s">
        <v>2003</v>
      </c>
      <c r="M1582" s="53" t="s">
        <v>1816</v>
      </c>
      <c r="N1582" s="53" t="s">
        <v>1817</v>
      </c>
      <c r="O1582" s="53" t="s">
        <v>1818</v>
      </c>
      <c r="P1582" s="53" t="s">
        <v>1819</v>
      </c>
      <c r="Q1582" s="53" t="s">
        <v>1820</v>
      </c>
      <c r="R1582" s="53" t="s">
        <v>1821</v>
      </c>
      <c r="S1582" s="53" t="s">
        <v>2004</v>
      </c>
      <c r="T1582" s="53" t="s">
        <v>2005</v>
      </c>
      <c r="U1582" s="53" t="s">
        <v>1824</v>
      </c>
      <c r="V1582" s="53" t="s">
        <v>1825</v>
      </c>
      <c r="W1582" s="53" t="s">
        <v>1832</v>
      </c>
      <c r="X1582" s="53" t="s">
        <v>1825</v>
      </c>
      <c r="Y1582" s="53" t="s">
        <v>1827</v>
      </c>
      <c r="Z1582" s="53">
        <v>2988.5</v>
      </c>
      <c r="AA1582" s="53">
        <v>2988.5</v>
      </c>
      <c r="AB1582" s="53">
        <v>0</v>
      </c>
      <c r="AC1582" s="53">
        <v>2988.5</v>
      </c>
      <c r="AD1582" s="53">
        <v>0</v>
      </c>
      <c r="AE1582" s="53">
        <v>0</v>
      </c>
      <c r="AF1582" s="53" t="s">
        <v>1828</v>
      </c>
      <c r="AG1582" s="53" t="s">
        <v>1891</v>
      </c>
      <c r="AH1582" s="53" t="s">
        <v>1892</v>
      </c>
      <c r="AI1582" s="53" t="s">
        <v>1829</v>
      </c>
      <c r="AJ1582" s="53" t="s">
        <v>1824</v>
      </c>
      <c r="AK1582" s="53" t="s">
        <v>496</v>
      </c>
      <c r="AL1582" s="53" t="s">
        <v>1830</v>
      </c>
      <c r="AM1582" s="53" t="s">
        <v>1831</v>
      </c>
      <c r="AN1582" s="53" t="s">
        <v>1769</v>
      </c>
      <c r="AO1582" s="53" t="s">
        <v>641</v>
      </c>
    </row>
    <row r="1583" spans="1:41" x14ac:dyDescent="0.25">
      <c r="A1583" s="53" t="s">
        <v>11</v>
      </c>
      <c r="B1583" s="53" t="s">
        <v>2001</v>
      </c>
      <c r="C1583" s="53" t="s">
        <v>2002</v>
      </c>
      <c r="D1583" s="53" t="s">
        <v>1991</v>
      </c>
      <c r="E1583" s="53" t="s">
        <v>1992</v>
      </c>
      <c r="F1583" s="53" t="s">
        <v>775</v>
      </c>
      <c r="G1583" s="53" t="s">
        <v>1813</v>
      </c>
      <c r="H1583" s="53" t="s">
        <v>775</v>
      </c>
      <c r="I1583" s="53" t="s">
        <v>1813</v>
      </c>
      <c r="J1583" s="53" t="s">
        <v>1891</v>
      </c>
      <c r="K1583" s="53" t="s">
        <v>1892</v>
      </c>
      <c r="L1583" s="53" t="s">
        <v>2003</v>
      </c>
      <c r="M1583" s="53" t="s">
        <v>1816</v>
      </c>
      <c r="N1583" s="53" t="s">
        <v>1817</v>
      </c>
      <c r="O1583" s="53" t="s">
        <v>1818</v>
      </c>
      <c r="P1583" s="53" t="s">
        <v>1819</v>
      </c>
      <c r="Q1583" s="53" t="s">
        <v>1820</v>
      </c>
      <c r="R1583" s="53" t="s">
        <v>1821</v>
      </c>
      <c r="S1583" s="53" t="s">
        <v>2004</v>
      </c>
      <c r="T1583" s="53" t="s">
        <v>2005</v>
      </c>
      <c r="U1583" s="53" t="s">
        <v>1824</v>
      </c>
      <c r="V1583" s="53" t="s">
        <v>1825</v>
      </c>
      <c r="W1583" s="53" t="s">
        <v>1833</v>
      </c>
      <c r="X1583" s="53" t="s">
        <v>1835</v>
      </c>
      <c r="Y1583" s="53" t="s">
        <v>1827</v>
      </c>
      <c r="Z1583" s="53">
        <v>11.5</v>
      </c>
      <c r="AA1583" s="53">
        <v>11.5</v>
      </c>
      <c r="AB1583" s="53">
        <v>0</v>
      </c>
      <c r="AC1583" s="53">
        <v>11.5</v>
      </c>
      <c r="AD1583" s="53">
        <v>0</v>
      </c>
      <c r="AE1583" s="53">
        <v>0</v>
      </c>
      <c r="AF1583" s="53" t="s">
        <v>1828</v>
      </c>
      <c r="AG1583" s="53" t="s">
        <v>1891</v>
      </c>
      <c r="AH1583" s="53" t="s">
        <v>1892</v>
      </c>
      <c r="AI1583" s="53" t="s">
        <v>1829</v>
      </c>
      <c r="AJ1583" s="53" t="s">
        <v>1824</v>
      </c>
      <c r="AK1583" s="53" t="s">
        <v>496</v>
      </c>
      <c r="AL1583" s="53" t="s">
        <v>1830</v>
      </c>
      <c r="AM1583" s="53" t="s">
        <v>1831</v>
      </c>
      <c r="AN1583" s="53" t="s">
        <v>1769</v>
      </c>
      <c r="AO1583" s="53" t="s">
        <v>641</v>
      </c>
    </row>
    <row r="1584" spans="1:41" x14ac:dyDescent="0.25">
      <c r="A1584" s="53" t="s">
        <v>11</v>
      </c>
      <c r="B1584" s="53" t="s">
        <v>2016</v>
      </c>
      <c r="C1584" s="53" t="s">
        <v>2017</v>
      </c>
      <c r="D1584" s="53" t="s">
        <v>1991</v>
      </c>
      <c r="E1584" s="53" t="s">
        <v>1992</v>
      </c>
      <c r="F1584" s="53" t="s">
        <v>775</v>
      </c>
      <c r="G1584" s="53" t="s">
        <v>1813</v>
      </c>
      <c r="H1584" s="53" t="s">
        <v>775</v>
      </c>
      <c r="I1584" s="53" t="s">
        <v>1813</v>
      </c>
      <c r="J1584" s="53" t="s">
        <v>1891</v>
      </c>
      <c r="K1584" s="53" t="s">
        <v>1892</v>
      </c>
      <c r="L1584" s="53" t="s">
        <v>2018</v>
      </c>
      <c r="M1584" s="53" t="s">
        <v>1816</v>
      </c>
      <c r="N1584" s="53" t="s">
        <v>1817</v>
      </c>
      <c r="O1584" s="53" t="s">
        <v>1818</v>
      </c>
      <c r="P1584" s="53" t="s">
        <v>1819</v>
      </c>
      <c r="Q1584" s="53" t="s">
        <v>1820</v>
      </c>
      <c r="R1584" s="53" t="s">
        <v>1821</v>
      </c>
      <c r="S1584" s="53" t="s">
        <v>2019</v>
      </c>
      <c r="T1584" s="53" t="s">
        <v>2020</v>
      </c>
      <c r="U1584" s="53" t="s">
        <v>1824</v>
      </c>
      <c r="V1584" s="53" t="s">
        <v>1825</v>
      </c>
      <c r="W1584" s="53" t="s">
        <v>1832</v>
      </c>
      <c r="X1584" s="53" t="s">
        <v>1825</v>
      </c>
      <c r="Y1584" s="53" t="s">
        <v>1827</v>
      </c>
      <c r="Z1584" s="53">
        <v>8821.1299999999992</v>
      </c>
      <c r="AA1584" s="53">
        <v>8821.1299999999992</v>
      </c>
      <c r="AB1584" s="53">
        <v>0</v>
      </c>
      <c r="AC1584" s="53">
        <v>8821.1299999999992</v>
      </c>
      <c r="AD1584" s="53">
        <v>0</v>
      </c>
      <c r="AE1584" s="53">
        <v>0</v>
      </c>
      <c r="AF1584" s="53" t="s">
        <v>1828</v>
      </c>
      <c r="AG1584" s="53" t="s">
        <v>1891</v>
      </c>
      <c r="AH1584" s="53" t="s">
        <v>1892</v>
      </c>
      <c r="AI1584" s="53" t="s">
        <v>1829</v>
      </c>
      <c r="AJ1584" s="53" t="s">
        <v>1824</v>
      </c>
      <c r="AK1584" s="53" t="s">
        <v>496</v>
      </c>
      <c r="AL1584" s="53" t="s">
        <v>1830</v>
      </c>
      <c r="AM1584" s="53" t="s">
        <v>1831</v>
      </c>
      <c r="AN1584" s="53" t="s">
        <v>1769</v>
      </c>
      <c r="AO1584" s="53" t="s">
        <v>641</v>
      </c>
    </row>
    <row r="1585" spans="1:41" x14ac:dyDescent="0.25">
      <c r="A1585" s="53" t="s">
        <v>11</v>
      </c>
      <c r="B1585" s="53" t="s">
        <v>2016</v>
      </c>
      <c r="C1585" s="53" t="s">
        <v>2017</v>
      </c>
      <c r="D1585" s="53" t="s">
        <v>1991</v>
      </c>
      <c r="E1585" s="53" t="s">
        <v>1992</v>
      </c>
      <c r="F1585" s="53" t="s">
        <v>775</v>
      </c>
      <c r="G1585" s="53" t="s">
        <v>1813</v>
      </c>
      <c r="H1585" s="53" t="s">
        <v>775</v>
      </c>
      <c r="I1585" s="53" t="s">
        <v>1813</v>
      </c>
      <c r="J1585" s="53" t="s">
        <v>1891</v>
      </c>
      <c r="K1585" s="53" t="s">
        <v>1892</v>
      </c>
      <c r="L1585" s="53" t="s">
        <v>2018</v>
      </c>
      <c r="M1585" s="53" t="s">
        <v>1816</v>
      </c>
      <c r="N1585" s="53" t="s">
        <v>1817</v>
      </c>
      <c r="O1585" s="53" t="s">
        <v>1818</v>
      </c>
      <c r="P1585" s="53" t="s">
        <v>1819</v>
      </c>
      <c r="Q1585" s="53" t="s">
        <v>1820</v>
      </c>
      <c r="R1585" s="53" t="s">
        <v>1821</v>
      </c>
      <c r="S1585" s="53" t="s">
        <v>2019</v>
      </c>
      <c r="T1585" s="53" t="s">
        <v>2020</v>
      </c>
      <c r="U1585" s="53" t="s">
        <v>1824</v>
      </c>
      <c r="V1585" s="53" t="s">
        <v>1825</v>
      </c>
      <c r="W1585" s="53" t="s">
        <v>1833</v>
      </c>
      <c r="X1585" s="53" t="s">
        <v>1835</v>
      </c>
      <c r="Y1585" s="53" t="s">
        <v>1827</v>
      </c>
      <c r="Z1585" s="53">
        <v>0.02</v>
      </c>
      <c r="AA1585" s="53">
        <v>0.02</v>
      </c>
      <c r="AB1585" s="53">
        <v>0</v>
      </c>
      <c r="AC1585" s="53">
        <v>0.02</v>
      </c>
      <c r="AD1585" s="53">
        <v>0</v>
      </c>
      <c r="AE1585" s="53">
        <v>0</v>
      </c>
      <c r="AF1585" s="53" t="s">
        <v>1828</v>
      </c>
      <c r="AG1585" s="53" t="s">
        <v>1891</v>
      </c>
      <c r="AH1585" s="53" t="s">
        <v>1892</v>
      </c>
      <c r="AI1585" s="53" t="s">
        <v>1829</v>
      </c>
      <c r="AJ1585" s="53" t="s">
        <v>1824</v>
      </c>
      <c r="AK1585" s="53" t="s">
        <v>496</v>
      </c>
      <c r="AL1585" s="53" t="s">
        <v>1830</v>
      </c>
      <c r="AM1585" s="53" t="s">
        <v>1831</v>
      </c>
      <c r="AN1585" s="53" t="s">
        <v>1769</v>
      </c>
      <c r="AO1585" s="53" t="s">
        <v>641</v>
      </c>
    </row>
    <row r="1586" spans="1:41" x14ac:dyDescent="0.25">
      <c r="A1586" s="53" t="s">
        <v>11</v>
      </c>
      <c r="B1586" s="53" t="s">
        <v>1929</v>
      </c>
      <c r="C1586" s="53" t="s">
        <v>1930</v>
      </c>
      <c r="D1586" s="53" t="s">
        <v>1931</v>
      </c>
      <c r="E1586" s="53" t="s">
        <v>1932</v>
      </c>
      <c r="F1586" s="53" t="s">
        <v>775</v>
      </c>
      <c r="G1586" s="53" t="s">
        <v>1813</v>
      </c>
      <c r="H1586" s="53" t="s">
        <v>775</v>
      </c>
      <c r="I1586" s="53" t="s">
        <v>1813</v>
      </c>
      <c r="J1586" s="53" t="s">
        <v>1891</v>
      </c>
      <c r="K1586" s="53" t="s">
        <v>1933</v>
      </c>
      <c r="L1586" s="53" t="s">
        <v>1934</v>
      </c>
      <c r="M1586" s="53" t="s">
        <v>1816</v>
      </c>
      <c r="N1586" s="53" t="s">
        <v>1817</v>
      </c>
      <c r="O1586" s="53" t="s">
        <v>1818</v>
      </c>
      <c r="P1586" s="53" t="s">
        <v>1819</v>
      </c>
      <c r="Q1586" s="53" t="s">
        <v>1820</v>
      </c>
      <c r="R1586" s="53" t="s">
        <v>1821</v>
      </c>
      <c r="S1586" s="53" t="s">
        <v>1935</v>
      </c>
      <c r="T1586" s="53" t="s">
        <v>1936</v>
      </c>
      <c r="U1586" s="53" t="s">
        <v>1824</v>
      </c>
      <c r="V1586" s="53" t="s">
        <v>1825</v>
      </c>
      <c r="W1586" s="53" t="s">
        <v>1826</v>
      </c>
      <c r="X1586" s="53" t="s">
        <v>1825</v>
      </c>
      <c r="Y1586" s="53" t="s">
        <v>1827</v>
      </c>
      <c r="Z1586" s="53">
        <v>8.5500000000000007</v>
      </c>
      <c r="AA1586" s="53">
        <v>8.5500000000000007</v>
      </c>
      <c r="AB1586" s="53">
        <v>0</v>
      </c>
      <c r="AC1586" s="53">
        <v>8.5500000000000007</v>
      </c>
      <c r="AD1586" s="53">
        <v>0</v>
      </c>
      <c r="AE1586" s="53">
        <v>0</v>
      </c>
      <c r="AF1586" s="53" t="s">
        <v>1828</v>
      </c>
      <c r="AG1586" s="53" t="s">
        <v>1891</v>
      </c>
      <c r="AH1586" s="53" t="s">
        <v>1937</v>
      </c>
      <c r="AI1586" s="53" t="s">
        <v>1829</v>
      </c>
      <c r="AJ1586" s="53" t="s">
        <v>1824</v>
      </c>
      <c r="AK1586" s="53" t="s">
        <v>496</v>
      </c>
      <c r="AL1586" s="53" t="s">
        <v>1830</v>
      </c>
      <c r="AM1586" s="53" t="s">
        <v>1831</v>
      </c>
      <c r="AN1586" s="53" t="s">
        <v>1769</v>
      </c>
      <c r="AO1586" s="53" t="s">
        <v>641</v>
      </c>
    </row>
    <row r="1587" spans="1:41" x14ac:dyDescent="0.25">
      <c r="A1587" s="53" t="s">
        <v>11</v>
      </c>
      <c r="B1587" s="53" t="s">
        <v>1929</v>
      </c>
      <c r="C1587" s="53" t="s">
        <v>1930</v>
      </c>
      <c r="D1587" s="53" t="s">
        <v>1931</v>
      </c>
      <c r="E1587" s="53" t="s">
        <v>1932</v>
      </c>
      <c r="F1587" s="53" t="s">
        <v>775</v>
      </c>
      <c r="G1587" s="53" t="s">
        <v>1813</v>
      </c>
      <c r="H1587" s="53" t="s">
        <v>775</v>
      </c>
      <c r="I1587" s="53" t="s">
        <v>1813</v>
      </c>
      <c r="J1587" s="53" t="s">
        <v>1891</v>
      </c>
      <c r="K1587" s="53" t="s">
        <v>1933</v>
      </c>
      <c r="L1587" s="53" t="s">
        <v>1934</v>
      </c>
      <c r="M1587" s="53" t="s">
        <v>1816</v>
      </c>
      <c r="N1587" s="53" t="s">
        <v>1817</v>
      </c>
      <c r="O1587" s="53" t="s">
        <v>1818</v>
      </c>
      <c r="P1587" s="53" t="s">
        <v>1819</v>
      </c>
      <c r="Q1587" s="53" t="s">
        <v>1820</v>
      </c>
      <c r="R1587" s="53" t="s">
        <v>1821</v>
      </c>
      <c r="S1587" s="53" t="s">
        <v>1935</v>
      </c>
      <c r="T1587" s="53" t="s">
        <v>1936</v>
      </c>
      <c r="U1587" s="53" t="s">
        <v>1824</v>
      </c>
      <c r="V1587" s="53" t="s">
        <v>1825</v>
      </c>
      <c r="W1587" s="53" t="s">
        <v>1832</v>
      </c>
      <c r="X1587" s="53" t="s">
        <v>1825</v>
      </c>
      <c r="Y1587" s="53" t="s">
        <v>1827</v>
      </c>
      <c r="Z1587" s="53">
        <v>20.97</v>
      </c>
      <c r="AA1587" s="53">
        <v>20.97</v>
      </c>
      <c r="AB1587" s="53">
        <v>0</v>
      </c>
      <c r="AC1587" s="53">
        <v>20.97</v>
      </c>
      <c r="AD1587" s="53">
        <v>0</v>
      </c>
      <c r="AE1587" s="53">
        <v>0</v>
      </c>
      <c r="AF1587" s="53" t="s">
        <v>1828</v>
      </c>
      <c r="AG1587" s="53" t="s">
        <v>1891</v>
      </c>
      <c r="AH1587" s="53" t="s">
        <v>1937</v>
      </c>
      <c r="AI1587" s="53" t="s">
        <v>1829</v>
      </c>
      <c r="AJ1587" s="53" t="s">
        <v>1824</v>
      </c>
      <c r="AK1587" s="53" t="s">
        <v>496</v>
      </c>
      <c r="AL1587" s="53" t="s">
        <v>1830</v>
      </c>
      <c r="AM1587" s="53" t="s">
        <v>1831</v>
      </c>
      <c r="AN1587" s="53" t="s">
        <v>1769</v>
      </c>
      <c r="AO1587" s="53" t="s">
        <v>641</v>
      </c>
    </row>
    <row r="1588" spans="1:41" x14ac:dyDescent="0.25">
      <c r="A1588" s="53" t="s">
        <v>11</v>
      </c>
      <c r="B1588" s="53" t="s">
        <v>1929</v>
      </c>
      <c r="C1588" s="53" t="s">
        <v>1930</v>
      </c>
      <c r="D1588" s="53" t="s">
        <v>1931</v>
      </c>
      <c r="E1588" s="53" t="s">
        <v>1932</v>
      </c>
      <c r="F1588" s="53" t="s">
        <v>775</v>
      </c>
      <c r="G1588" s="53" t="s">
        <v>1813</v>
      </c>
      <c r="H1588" s="53" t="s">
        <v>775</v>
      </c>
      <c r="I1588" s="53" t="s">
        <v>1813</v>
      </c>
      <c r="J1588" s="53" t="s">
        <v>1891</v>
      </c>
      <c r="K1588" s="53" t="s">
        <v>1933</v>
      </c>
      <c r="L1588" s="53" t="s">
        <v>1934</v>
      </c>
      <c r="M1588" s="53" t="s">
        <v>1816</v>
      </c>
      <c r="N1588" s="53" t="s">
        <v>1817</v>
      </c>
      <c r="O1588" s="53" t="s">
        <v>1818</v>
      </c>
      <c r="P1588" s="53" t="s">
        <v>1819</v>
      </c>
      <c r="Q1588" s="53" t="s">
        <v>1820</v>
      </c>
      <c r="R1588" s="53" t="s">
        <v>1821</v>
      </c>
      <c r="S1588" s="53" t="s">
        <v>1935</v>
      </c>
      <c r="T1588" s="53" t="s">
        <v>1936</v>
      </c>
      <c r="U1588" s="53" t="s">
        <v>1824</v>
      </c>
      <c r="V1588" s="53" t="s">
        <v>1825</v>
      </c>
      <c r="W1588" s="53" t="s">
        <v>1833</v>
      </c>
      <c r="X1588" s="53" t="s">
        <v>1834</v>
      </c>
      <c r="Y1588" s="53" t="s">
        <v>1827</v>
      </c>
      <c r="Z1588" s="53">
        <v>2.68</v>
      </c>
      <c r="AA1588" s="53">
        <v>2.68</v>
      </c>
      <c r="AB1588" s="53">
        <v>0</v>
      </c>
      <c r="AC1588" s="53">
        <v>2.68</v>
      </c>
      <c r="AD1588" s="53">
        <v>0</v>
      </c>
      <c r="AE1588" s="53">
        <v>0</v>
      </c>
      <c r="AF1588" s="53" t="s">
        <v>1828</v>
      </c>
      <c r="AG1588" s="53" t="s">
        <v>1891</v>
      </c>
      <c r="AH1588" s="53" t="s">
        <v>1937</v>
      </c>
      <c r="AI1588" s="53" t="s">
        <v>1829</v>
      </c>
      <c r="AJ1588" s="53" t="s">
        <v>1824</v>
      </c>
      <c r="AK1588" s="53" t="s">
        <v>496</v>
      </c>
      <c r="AL1588" s="53" t="s">
        <v>1830</v>
      </c>
      <c r="AM1588" s="53" t="s">
        <v>1831</v>
      </c>
      <c r="AN1588" s="53" t="s">
        <v>1769</v>
      </c>
      <c r="AO1588" s="53" t="s">
        <v>641</v>
      </c>
    </row>
    <row r="1589" spans="1:41" x14ac:dyDescent="0.25">
      <c r="A1589" s="53" t="s">
        <v>11</v>
      </c>
      <c r="B1589" s="53" t="s">
        <v>1929</v>
      </c>
      <c r="C1589" s="53" t="s">
        <v>1930</v>
      </c>
      <c r="D1589" s="53" t="s">
        <v>1931</v>
      </c>
      <c r="E1589" s="53" t="s">
        <v>1932</v>
      </c>
      <c r="F1589" s="53" t="s">
        <v>775</v>
      </c>
      <c r="G1589" s="53" t="s">
        <v>1813</v>
      </c>
      <c r="H1589" s="53" t="s">
        <v>775</v>
      </c>
      <c r="I1589" s="53" t="s">
        <v>1813</v>
      </c>
      <c r="J1589" s="53" t="s">
        <v>1891</v>
      </c>
      <c r="K1589" s="53" t="s">
        <v>1933</v>
      </c>
      <c r="L1589" s="53" t="s">
        <v>1934</v>
      </c>
      <c r="M1589" s="53" t="s">
        <v>1816</v>
      </c>
      <c r="N1589" s="53" t="s">
        <v>1817</v>
      </c>
      <c r="O1589" s="53" t="s">
        <v>1818</v>
      </c>
      <c r="P1589" s="53" t="s">
        <v>1819</v>
      </c>
      <c r="Q1589" s="53" t="s">
        <v>1820</v>
      </c>
      <c r="R1589" s="53" t="s">
        <v>1821</v>
      </c>
      <c r="S1589" s="53" t="s">
        <v>1935</v>
      </c>
      <c r="T1589" s="53" t="s">
        <v>1936</v>
      </c>
      <c r="U1589" s="53" t="s">
        <v>1824</v>
      </c>
      <c r="V1589" s="53" t="s">
        <v>1825</v>
      </c>
      <c r="W1589" s="53" t="s">
        <v>1833</v>
      </c>
      <c r="X1589" s="53" t="s">
        <v>1835</v>
      </c>
      <c r="Y1589" s="53" t="s">
        <v>1827</v>
      </c>
      <c r="Z1589" s="53">
        <v>0.37</v>
      </c>
      <c r="AA1589" s="53">
        <v>0.37</v>
      </c>
      <c r="AB1589" s="53">
        <v>0</v>
      </c>
      <c r="AC1589" s="53">
        <v>0.37</v>
      </c>
      <c r="AD1589" s="53">
        <v>0</v>
      </c>
      <c r="AE1589" s="53">
        <v>0</v>
      </c>
      <c r="AF1589" s="53" t="s">
        <v>1828</v>
      </c>
      <c r="AG1589" s="53" t="s">
        <v>1891</v>
      </c>
      <c r="AH1589" s="53" t="s">
        <v>1937</v>
      </c>
      <c r="AI1589" s="53" t="s">
        <v>1829</v>
      </c>
      <c r="AJ1589" s="53" t="s">
        <v>1824</v>
      </c>
      <c r="AK1589" s="53" t="s">
        <v>496</v>
      </c>
      <c r="AL1589" s="53" t="s">
        <v>1830</v>
      </c>
      <c r="AM1589" s="53" t="s">
        <v>1831</v>
      </c>
      <c r="AN1589" s="53" t="s">
        <v>1769</v>
      </c>
      <c r="AO1589" s="53" t="s">
        <v>641</v>
      </c>
    </row>
    <row r="1590" spans="1:41" x14ac:dyDescent="0.25">
      <c r="A1590" s="53" t="s">
        <v>11</v>
      </c>
      <c r="B1590" s="53" t="s">
        <v>1929</v>
      </c>
      <c r="C1590" s="53" t="s">
        <v>1930</v>
      </c>
      <c r="D1590" s="53" t="s">
        <v>1931</v>
      </c>
      <c r="E1590" s="53" t="s">
        <v>1932</v>
      </c>
      <c r="F1590" s="53" t="s">
        <v>775</v>
      </c>
      <c r="G1590" s="53" t="s">
        <v>1813</v>
      </c>
      <c r="H1590" s="53" t="s">
        <v>775</v>
      </c>
      <c r="I1590" s="53" t="s">
        <v>1813</v>
      </c>
      <c r="J1590" s="53" t="s">
        <v>1891</v>
      </c>
      <c r="K1590" s="53" t="s">
        <v>1933</v>
      </c>
      <c r="L1590" s="53" t="s">
        <v>1934</v>
      </c>
      <c r="M1590" s="53" t="s">
        <v>1816</v>
      </c>
      <c r="N1590" s="53" t="s">
        <v>1817</v>
      </c>
      <c r="O1590" s="53" t="s">
        <v>1818</v>
      </c>
      <c r="P1590" s="53" t="s">
        <v>1819</v>
      </c>
      <c r="Q1590" s="53" t="s">
        <v>1820</v>
      </c>
      <c r="R1590" s="53" t="s">
        <v>1821</v>
      </c>
      <c r="S1590" s="53" t="s">
        <v>1935</v>
      </c>
      <c r="T1590" s="53" t="s">
        <v>1936</v>
      </c>
      <c r="U1590" s="53" t="s">
        <v>1824</v>
      </c>
      <c r="V1590" s="53" t="s">
        <v>1825</v>
      </c>
      <c r="W1590" s="53" t="s">
        <v>1837</v>
      </c>
      <c r="X1590" s="53" t="s">
        <v>1825</v>
      </c>
      <c r="Y1590" s="53" t="s">
        <v>1827</v>
      </c>
      <c r="Z1590" s="53">
        <v>25.08</v>
      </c>
      <c r="AA1590" s="53">
        <v>25.08</v>
      </c>
      <c r="AB1590" s="53">
        <v>0</v>
      </c>
      <c r="AC1590" s="53">
        <v>25.08</v>
      </c>
      <c r="AD1590" s="53">
        <v>0</v>
      </c>
      <c r="AE1590" s="53">
        <v>0</v>
      </c>
      <c r="AF1590" s="53" t="s">
        <v>1828</v>
      </c>
      <c r="AG1590" s="53" t="s">
        <v>1891</v>
      </c>
      <c r="AH1590" s="53" t="s">
        <v>1937</v>
      </c>
      <c r="AI1590" s="53" t="s">
        <v>1829</v>
      </c>
      <c r="AJ1590" s="53" t="s">
        <v>1824</v>
      </c>
      <c r="AK1590" s="53" t="s">
        <v>496</v>
      </c>
      <c r="AL1590" s="53" t="s">
        <v>1830</v>
      </c>
      <c r="AM1590" s="53" t="s">
        <v>1831</v>
      </c>
      <c r="AN1590" s="53" t="s">
        <v>1769</v>
      </c>
      <c r="AO1590" s="53" t="s">
        <v>641</v>
      </c>
    </row>
    <row r="1591" spans="1:41" x14ac:dyDescent="0.25">
      <c r="A1591" s="53" t="s">
        <v>11</v>
      </c>
      <c r="B1591" s="53" t="s">
        <v>1929</v>
      </c>
      <c r="C1591" s="53" t="s">
        <v>1930</v>
      </c>
      <c r="D1591" s="53" t="s">
        <v>1931</v>
      </c>
      <c r="E1591" s="53" t="s">
        <v>1932</v>
      </c>
      <c r="F1591" s="53" t="s">
        <v>775</v>
      </c>
      <c r="G1591" s="53" t="s">
        <v>1813</v>
      </c>
      <c r="H1591" s="53" t="s">
        <v>775</v>
      </c>
      <c r="I1591" s="53" t="s">
        <v>1813</v>
      </c>
      <c r="J1591" s="53" t="s">
        <v>1891</v>
      </c>
      <c r="K1591" s="53" t="s">
        <v>1933</v>
      </c>
      <c r="L1591" s="53" t="s">
        <v>1934</v>
      </c>
      <c r="M1591" s="53" t="s">
        <v>1816</v>
      </c>
      <c r="N1591" s="53" t="s">
        <v>1817</v>
      </c>
      <c r="O1591" s="53" t="s">
        <v>1818</v>
      </c>
      <c r="P1591" s="53" t="s">
        <v>1819</v>
      </c>
      <c r="Q1591" s="53" t="s">
        <v>1820</v>
      </c>
      <c r="R1591" s="53" t="s">
        <v>1821</v>
      </c>
      <c r="S1591" s="53" t="s">
        <v>1935</v>
      </c>
      <c r="T1591" s="53" t="s">
        <v>1936</v>
      </c>
      <c r="U1591" s="53" t="s">
        <v>1824</v>
      </c>
      <c r="V1591" s="53" t="s">
        <v>1825</v>
      </c>
      <c r="W1591" s="53" t="s">
        <v>1838</v>
      </c>
      <c r="X1591" s="53" t="s">
        <v>1825</v>
      </c>
      <c r="Y1591" s="53" t="s">
        <v>1827</v>
      </c>
      <c r="Z1591" s="53">
        <v>1.97</v>
      </c>
      <c r="AA1591" s="53">
        <v>1.97</v>
      </c>
      <c r="AB1591" s="53">
        <v>0</v>
      </c>
      <c r="AC1591" s="53">
        <v>1.97</v>
      </c>
      <c r="AD1591" s="53">
        <v>0</v>
      </c>
      <c r="AE1591" s="53">
        <v>0</v>
      </c>
      <c r="AF1591" s="53" t="s">
        <v>1828</v>
      </c>
      <c r="AG1591" s="53" t="s">
        <v>1891</v>
      </c>
      <c r="AH1591" s="53" t="s">
        <v>1937</v>
      </c>
      <c r="AI1591" s="53" t="s">
        <v>1829</v>
      </c>
      <c r="AJ1591" s="53" t="s">
        <v>1824</v>
      </c>
      <c r="AK1591" s="53" t="s">
        <v>496</v>
      </c>
      <c r="AL1591" s="53" t="s">
        <v>1830</v>
      </c>
      <c r="AM1591" s="53" t="s">
        <v>1831</v>
      </c>
      <c r="AN1591" s="53" t="s">
        <v>1769</v>
      </c>
      <c r="AO1591" s="53" t="s">
        <v>641</v>
      </c>
    </row>
    <row r="1592" spans="1:41" x14ac:dyDescent="0.25">
      <c r="A1592" s="53" t="s">
        <v>11</v>
      </c>
      <c r="B1592" s="53" t="s">
        <v>2026</v>
      </c>
      <c r="C1592" s="53" t="s">
        <v>2027</v>
      </c>
      <c r="D1592" s="53" t="s">
        <v>1841</v>
      </c>
      <c r="E1592" s="53" t="s">
        <v>1842</v>
      </c>
      <c r="F1592" s="53" t="s">
        <v>775</v>
      </c>
      <c r="G1592" s="53" t="s">
        <v>1813</v>
      </c>
      <c r="H1592" s="53" t="s">
        <v>775</v>
      </c>
      <c r="I1592" s="53" t="s">
        <v>1813</v>
      </c>
      <c r="J1592" s="53" t="s">
        <v>1843</v>
      </c>
      <c r="K1592" s="53" t="s">
        <v>1844</v>
      </c>
      <c r="L1592" s="53" t="s">
        <v>2028</v>
      </c>
      <c r="M1592" s="53" t="s">
        <v>1816</v>
      </c>
      <c r="N1592" s="53" t="s">
        <v>1817</v>
      </c>
      <c r="O1592" s="53" t="s">
        <v>1818</v>
      </c>
      <c r="P1592" s="53" t="s">
        <v>1819</v>
      </c>
      <c r="Q1592" s="53" t="s">
        <v>1820</v>
      </c>
      <c r="R1592" s="53" t="s">
        <v>1821</v>
      </c>
      <c r="S1592" s="53" t="s">
        <v>2029</v>
      </c>
      <c r="T1592" s="53" t="s">
        <v>2030</v>
      </c>
      <c r="U1592" s="53" t="s">
        <v>1824</v>
      </c>
      <c r="V1592" s="53" t="s">
        <v>1825</v>
      </c>
      <c r="W1592" s="53" t="s">
        <v>1833</v>
      </c>
      <c r="X1592" s="53" t="s">
        <v>1834</v>
      </c>
      <c r="Y1592" s="53" t="s">
        <v>1827</v>
      </c>
      <c r="Z1592" s="53">
        <v>0.14000000000000001</v>
      </c>
      <c r="AA1592" s="53">
        <v>0.14000000000000001</v>
      </c>
      <c r="AB1592" s="53">
        <v>0</v>
      </c>
      <c r="AC1592" s="53">
        <v>0.14000000000000001</v>
      </c>
      <c r="AD1592" s="53">
        <v>0</v>
      </c>
      <c r="AE1592" s="53">
        <v>0</v>
      </c>
      <c r="AF1592" s="53" t="s">
        <v>1828</v>
      </c>
      <c r="AG1592" s="53" t="s">
        <v>1843</v>
      </c>
      <c r="AH1592" s="53" t="s">
        <v>1844</v>
      </c>
      <c r="AI1592" s="53" t="s">
        <v>1849</v>
      </c>
      <c r="AJ1592" s="53" t="s">
        <v>1824</v>
      </c>
      <c r="AK1592" s="53" t="s">
        <v>496</v>
      </c>
      <c r="AL1592" s="53" t="s">
        <v>1830</v>
      </c>
      <c r="AM1592" s="53" t="s">
        <v>1831</v>
      </c>
      <c r="AN1592" s="53" t="s">
        <v>1769</v>
      </c>
      <c r="AO1592" s="53" t="s">
        <v>641</v>
      </c>
    </row>
    <row r="1593" spans="1:41" x14ac:dyDescent="0.25">
      <c r="A1593" s="53" t="s">
        <v>11</v>
      </c>
      <c r="B1593" s="53" t="s">
        <v>2026</v>
      </c>
      <c r="C1593" s="53" t="s">
        <v>2027</v>
      </c>
      <c r="D1593" s="53" t="s">
        <v>1841</v>
      </c>
      <c r="E1593" s="53" t="s">
        <v>1842</v>
      </c>
      <c r="F1593" s="53" t="s">
        <v>775</v>
      </c>
      <c r="G1593" s="53" t="s">
        <v>1813</v>
      </c>
      <c r="H1593" s="53" t="s">
        <v>775</v>
      </c>
      <c r="I1593" s="53" t="s">
        <v>1813</v>
      </c>
      <c r="J1593" s="53" t="s">
        <v>1843</v>
      </c>
      <c r="K1593" s="53" t="s">
        <v>1844</v>
      </c>
      <c r="L1593" s="53" t="s">
        <v>2028</v>
      </c>
      <c r="M1593" s="53" t="s">
        <v>1816</v>
      </c>
      <c r="N1593" s="53" t="s">
        <v>1817</v>
      </c>
      <c r="O1593" s="53" t="s">
        <v>1818</v>
      </c>
      <c r="P1593" s="53" t="s">
        <v>1819</v>
      </c>
      <c r="Q1593" s="53" t="s">
        <v>1820</v>
      </c>
      <c r="R1593" s="53" t="s">
        <v>1821</v>
      </c>
      <c r="S1593" s="53" t="s">
        <v>2029</v>
      </c>
      <c r="T1593" s="53" t="s">
        <v>2030</v>
      </c>
      <c r="U1593" s="53" t="s">
        <v>1824</v>
      </c>
      <c r="V1593" s="53" t="s">
        <v>1825</v>
      </c>
      <c r="W1593" s="53" t="s">
        <v>1848</v>
      </c>
      <c r="X1593" s="53" t="s">
        <v>1825</v>
      </c>
      <c r="Y1593" s="53" t="s">
        <v>1827</v>
      </c>
      <c r="Z1593" s="53">
        <v>113.07</v>
      </c>
      <c r="AA1593" s="53">
        <v>113.07</v>
      </c>
      <c r="AB1593" s="53">
        <v>0</v>
      </c>
      <c r="AC1593" s="53">
        <v>113.07</v>
      </c>
      <c r="AD1593" s="53">
        <v>0</v>
      </c>
      <c r="AE1593" s="53">
        <v>0</v>
      </c>
      <c r="AF1593" s="53" t="s">
        <v>1828</v>
      </c>
      <c r="AG1593" s="53" t="s">
        <v>1843</v>
      </c>
      <c r="AH1593" s="53" t="s">
        <v>1844</v>
      </c>
      <c r="AI1593" s="53" t="s">
        <v>1849</v>
      </c>
      <c r="AJ1593" s="53" t="s">
        <v>1824</v>
      </c>
      <c r="AK1593" s="53" t="s">
        <v>496</v>
      </c>
      <c r="AL1593" s="53" t="s">
        <v>1830</v>
      </c>
      <c r="AM1593" s="53" t="s">
        <v>1831</v>
      </c>
      <c r="AN1593" s="53" t="s">
        <v>1769</v>
      </c>
      <c r="AO1593" s="53" t="s">
        <v>641</v>
      </c>
    </row>
    <row r="1594" spans="1:41" x14ac:dyDescent="0.25">
      <c r="A1594" s="53" t="s">
        <v>11</v>
      </c>
      <c r="B1594" s="53" t="s">
        <v>2031</v>
      </c>
      <c r="C1594" s="53" t="s">
        <v>2032</v>
      </c>
      <c r="D1594" s="53" t="s">
        <v>1991</v>
      </c>
      <c r="E1594" s="53" t="s">
        <v>1992</v>
      </c>
      <c r="F1594" s="53" t="s">
        <v>775</v>
      </c>
      <c r="G1594" s="53" t="s">
        <v>1813</v>
      </c>
      <c r="H1594" s="53" t="s">
        <v>775</v>
      </c>
      <c r="I1594" s="53" t="s">
        <v>1813</v>
      </c>
      <c r="J1594" s="53" t="s">
        <v>1891</v>
      </c>
      <c r="K1594" s="53" t="s">
        <v>1892</v>
      </c>
      <c r="L1594" s="53" t="s">
        <v>2033</v>
      </c>
      <c r="M1594" s="53" t="s">
        <v>1816</v>
      </c>
      <c r="N1594" s="53" t="s">
        <v>1817</v>
      </c>
      <c r="O1594" s="53" t="s">
        <v>1818</v>
      </c>
      <c r="P1594" s="53" t="s">
        <v>1819</v>
      </c>
      <c r="Q1594" s="53" t="s">
        <v>1820</v>
      </c>
      <c r="R1594" s="53" t="s">
        <v>1821</v>
      </c>
      <c r="S1594" s="53" t="s">
        <v>2034</v>
      </c>
      <c r="T1594" s="53" t="s">
        <v>2035</v>
      </c>
      <c r="U1594" s="53" t="s">
        <v>1824</v>
      </c>
      <c r="V1594" s="53" t="s">
        <v>1825</v>
      </c>
      <c r="W1594" s="53" t="s">
        <v>1826</v>
      </c>
      <c r="X1594" s="53" t="s">
        <v>1825</v>
      </c>
      <c r="Y1594" s="53" t="s">
        <v>1827</v>
      </c>
      <c r="Z1594" s="53">
        <v>0.01</v>
      </c>
      <c r="AA1594" s="53">
        <v>0.01</v>
      </c>
      <c r="AB1594" s="53">
        <v>0</v>
      </c>
      <c r="AC1594" s="53">
        <v>0.01</v>
      </c>
      <c r="AD1594" s="53">
        <v>0</v>
      </c>
      <c r="AE1594" s="53">
        <v>0</v>
      </c>
      <c r="AF1594" s="53" t="s">
        <v>1828</v>
      </c>
      <c r="AG1594" s="53" t="s">
        <v>1891</v>
      </c>
      <c r="AH1594" s="53" t="s">
        <v>1988</v>
      </c>
      <c r="AI1594" s="53" t="s">
        <v>1829</v>
      </c>
      <c r="AJ1594" s="53" t="s">
        <v>1824</v>
      </c>
      <c r="AK1594" s="53" t="s">
        <v>496</v>
      </c>
      <c r="AL1594" s="53" t="s">
        <v>1830</v>
      </c>
      <c r="AM1594" s="53" t="s">
        <v>1831</v>
      </c>
      <c r="AN1594" s="53" t="s">
        <v>1769</v>
      </c>
      <c r="AO1594" s="53" t="s">
        <v>641</v>
      </c>
    </row>
    <row r="1595" spans="1:41" x14ac:dyDescent="0.25">
      <c r="A1595" s="53" t="s">
        <v>11</v>
      </c>
      <c r="B1595" s="53" t="s">
        <v>2031</v>
      </c>
      <c r="C1595" s="53" t="s">
        <v>2032</v>
      </c>
      <c r="D1595" s="53" t="s">
        <v>1991</v>
      </c>
      <c r="E1595" s="53" t="s">
        <v>1992</v>
      </c>
      <c r="F1595" s="53" t="s">
        <v>775</v>
      </c>
      <c r="G1595" s="53" t="s">
        <v>1813</v>
      </c>
      <c r="H1595" s="53" t="s">
        <v>775</v>
      </c>
      <c r="I1595" s="53" t="s">
        <v>1813</v>
      </c>
      <c r="J1595" s="53" t="s">
        <v>1891</v>
      </c>
      <c r="K1595" s="53" t="s">
        <v>1892</v>
      </c>
      <c r="L1595" s="53" t="s">
        <v>2033</v>
      </c>
      <c r="M1595" s="53" t="s">
        <v>1816</v>
      </c>
      <c r="N1595" s="53" t="s">
        <v>1817</v>
      </c>
      <c r="O1595" s="53" t="s">
        <v>1818</v>
      </c>
      <c r="P1595" s="53" t="s">
        <v>1819</v>
      </c>
      <c r="Q1595" s="53" t="s">
        <v>1820</v>
      </c>
      <c r="R1595" s="53" t="s">
        <v>1821</v>
      </c>
      <c r="S1595" s="53" t="s">
        <v>2034</v>
      </c>
      <c r="T1595" s="53" t="s">
        <v>2035</v>
      </c>
      <c r="U1595" s="53" t="s">
        <v>1824</v>
      </c>
      <c r="V1595" s="53" t="s">
        <v>1825</v>
      </c>
      <c r="W1595" s="53" t="s">
        <v>1832</v>
      </c>
      <c r="X1595" s="53" t="s">
        <v>1825</v>
      </c>
      <c r="Y1595" s="53" t="s">
        <v>1827</v>
      </c>
      <c r="Z1595" s="53">
        <v>5599.24</v>
      </c>
      <c r="AA1595" s="53">
        <v>5599.24</v>
      </c>
      <c r="AB1595" s="53">
        <v>0</v>
      </c>
      <c r="AC1595" s="53">
        <v>5599.24</v>
      </c>
      <c r="AD1595" s="53">
        <v>0</v>
      </c>
      <c r="AE1595" s="53">
        <v>0</v>
      </c>
      <c r="AF1595" s="53" t="s">
        <v>1828</v>
      </c>
      <c r="AG1595" s="53" t="s">
        <v>1891</v>
      </c>
      <c r="AH1595" s="53" t="s">
        <v>1988</v>
      </c>
      <c r="AI1595" s="53" t="s">
        <v>1829</v>
      </c>
      <c r="AJ1595" s="53" t="s">
        <v>1824</v>
      </c>
      <c r="AK1595" s="53" t="s">
        <v>496</v>
      </c>
      <c r="AL1595" s="53" t="s">
        <v>1830</v>
      </c>
      <c r="AM1595" s="53" t="s">
        <v>1831</v>
      </c>
      <c r="AN1595" s="53" t="s">
        <v>1769</v>
      </c>
      <c r="AO1595" s="53" t="s">
        <v>641</v>
      </c>
    </row>
    <row r="1596" spans="1:41" x14ac:dyDescent="0.25">
      <c r="A1596" s="53" t="s">
        <v>11</v>
      </c>
      <c r="B1596" s="53" t="s">
        <v>2031</v>
      </c>
      <c r="C1596" s="53" t="s">
        <v>2032</v>
      </c>
      <c r="D1596" s="53" t="s">
        <v>1991</v>
      </c>
      <c r="E1596" s="53" t="s">
        <v>1992</v>
      </c>
      <c r="F1596" s="53" t="s">
        <v>775</v>
      </c>
      <c r="G1596" s="53" t="s">
        <v>1813</v>
      </c>
      <c r="H1596" s="53" t="s">
        <v>775</v>
      </c>
      <c r="I1596" s="53" t="s">
        <v>1813</v>
      </c>
      <c r="J1596" s="53" t="s">
        <v>1891</v>
      </c>
      <c r="K1596" s="53" t="s">
        <v>1892</v>
      </c>
      <c r="L1596" s="53" t="s">
        <v>2033</v>
      </c>
      <c r="M1596" s="53" t="s">
        <v>1816</v>
      </c>
      <c r="N1596" s="53" t="s">
        <v>1817</v>
      </c>
      <c r="O1596" s="53" t="s">
        <v>1818</v>
      </c>
      <c r="P1596" s="53" t="s">
        <v>1819</v>
      </c>
      <c r="Q1596" s="53" t="s">
        <v>1820</v>
      </c>
      <c r="R1596" s="53" t="s">
        <v>1821</v>
      </c>
      <c r="S1596" s="53" t="s">
        <v>2034</v>
      </c>
      <c r="T1596" s="53" t="s">
        <v>2035</v>
      </c>
      <c r="U1596" s="53" t="s">
        <v>1824</v>
      </c>
      <c r="V1596" s="53" t="s">
        <v>1825</v>
      </c>
      <c r="W1596" s="53" t="s">
        <v>1833</v>
      </c>
      <c r="X1596" s="53" t="s">
        <v>1835</v>
      </c>
      <c r="Y1596" s="53" t="s">
        <v>1827</v>
      </c>
      <c r="Z1596" s="53">
        <v>0.75</v>
      </c>
      <c r="AA1596" s="53">
        <v>0.75</v>
      </c>
      <c r="AB1596" s="53">
        <v>0</v>
      </c>
      <c r="AC1596" s="53">
        <v>0.75</v>
      </c>
      <c r="AD1596" s="53">
        <v>0</v>
      </c>
      <c r="AE1596" s="53">
        <v>0</v>
      </c>
      <c r="AF1596" s="53" t="s">
        <v>1828</v>
      </c>
      <c r="AG1596" s="53" t="s">
        <v>1891</v>
      </c>
      <c r="AH1596" s="53" t="s">
        <v>1988</v>
      </c>
      <c r="AI1596" s="53" t="s">
        <v>1829</v>
      </c>
      <c r="AJ1596" s="53" t="s">
        <v>1824</v>
      </c>
      <c r="AK1596" s="53" t="s">
        <v>496</v>
      </c>
      <c r="AL1596" s="53" t="s">
        <v>1830</v>
      </c>
      <c r="AM1596" s="53" t="s">
        <v>1831</v>
      </c>
      <c r="AN1596" s="53" t="s">
        <v>1769</v>
      </c>
      <c r="AO1596" s="53" t="s">
        <v>641</v>
      </c>
    </row>
    <row r="1597" spans="1:41" x14ac:dyDescent="0.25">
      <c r="A1597" s="53" t="s">
        <v>11</v>
      </c>
      <c r="B1597" s="53" t="s">
        <v>2040</v>
      </c>
      <c r="C1597" s="53" t="s">
        <v>2041</v>
      </c>
      <c r="D1597" s="53" t="s">
        <v>1991</v>
      </c>
      <c r="E1597" s="53" t="s">
        <v>1992</v>
      </c>
      <c r="F1597" s="53" t="s">
        <v>775</v>
      </c>
      <c r="G1597" s="53" t="s">
        <v>1813</v>
      </c>
      <c r="H1597" s="53" t="s">
        <v>775</v>
      </c>
      <c r="I1597" s="53" t="s">
        <v>1813</v>
      </c>
      <c r="J1597" s="53" t="s">
        <v>1891</v>
      </c>
      <c r="K1597" s="53" t="s">
        <v>1892</v>
      </c>
      <c r="L1597" s="53" t="s">
        <v>2042</v>
      </c>
      <c r="M1597" s="53" t="s">
        <v>1816</v>
      </c>
      <c r="N1597" s="53" t="s">
        <v>1817</v>
      </c>
      <c r="O1597" s="53" t="s">
        <v>1818</v>
      </c>
      <c r="P1597" s="53" t="s">
        <v>1819</v>
      </c>
      <c r="Q1597" s="53" t="s">
        <v>1820</v>
      </c>
      <c r="R1597" s="53" t="s">
        <v>1821</v>
      </c>
      <c r="S1597" s="53" t="s">
        <v>2043</v>
      </c>
      <c r="T1597" s="53" t="s">
        <v>2044</v>
      </c>
      <c r="U1597" s="53" t="s">
        <v>1824</v>
      </c>
      <c r="V1597" s="53" t="s">
        <v>1825</v>
      </c>
      <c r="W1597" s="53" t="s">
        <v>1832</v>
      </c>
      <c r="X1597" s="53" t="s">
        <v>1825</v>
      </c>
      <c r="Y1597" s="53" t="s">
        <v>1827</v>
      </c>
      <c r="Z1597" s="53">
        <v>3945.66</v>
      </c>
      <c r="AA1597" s="53">
        <v>3945.66</v>
      </c>
      <c r="AB1597" s="53">
        <v>0</v>
      </c>
      <c r="AC1597" s="53">
        <v>3945.66</v>
      </c>
      <c r="AD1597" s="53">
        <v>0</v>
      </c>
      <c r="AE1597" s="53">
        <v>0</v>
      </c>
      <c r="AF1597" s="53" t="s">
        <v>1828</v>
      </c>
      <c r="AG1597" s="53" t="s">
        <v>1891</v>
      </c>
      <c r="AH1597" s="53" t="s">
        <v>1892</v>
      </c>
      <c r="AI1597" s="53" t="s">
        <v>1829</v>
      </c>
      <c r="AJ1597" s="53" t="s">
        <v>1824</v>
      </c>
      <c r="AK1597" s="53" t="s">
        <v>496</v>
      </c>
      <c r="AL1597" s="53" t="s">
        <v>1830</v>
      </c>
      <c r="AM1597" s="53" t="s">
        <v>1831</v>
      </c>
      <c r="AN1597" s="53" t="s">
        <v>1769</v>
      </c>
      <c r="AO1597" s="53" t="s">
        <v>641</v>
      </c>
    </row>
    <row r="1598" spans="1:41" x14ac:dyDescent="0.25">
      <c r="A1598" s="53" t="s">
        <v>11</v>
      </c>
      <c r="B1598" s="53" t="s">
        <v>2040</v>
      </c>
      <c r="C1598" s="53" t="s">
        <v>2041</v>
      </c>
      <c r="D1598" s="53" t="s">
        <v>1991</v>
      </c>
      <c r="E1598" s="53" t="s">
        <v>1992</v>
      </c>
      <c r="F1598" s="53" t="s">
        <v>775</v>
      </c>
      <c r="G1598" s="53" t="s">
        <v>1813</v>
      </c>
      <c r="H1598" s="53" t="s">
        <v>775</v>
      </c>
      <c r="I1598" s="53" t="s">
        <v>1813</v>
      </c>
      <c r="J1598" s="53" t="s">
        <v>1891</v>
      </c>
      <c r="K1598" s="53" t="s">
        <v>1892</v>
      </c>
      <c r="L1598" s="53" t="s">
        <v>2042</v>
      </c>
      <c r="M1598" s="53" t="s">
        <v>1816</v>
      </c>
      <c r="N1598" s="53" t="s">
        <v>1817</v>
      </c>
      <c r="O1598" s="53" t="s">
        <v>1818</v>
      </c>
      <c r="P1598" s="53" t="s">
        <v>1819</v>
      </c>
      <c r="Q1598" s="53" t="s">
        <v>1820</v>
      </c>
      <c r="R1598" s="53" t="s">
        <v>1821</v>
      </c>
      <c r="S1598" s="53" t="s">
        <v>2043</v>
      </c>
      <c r="T1598" s="53" t="s">
        <v>2044</v>
      </c>
      <c r="U1598" s="53" t="s">
        <v>1824</v>
      </c>
      <c r="V1598" s="53" t="s">
        <v>1825</v>
      </c>
      <c r="W1598" s="53" t="s">
        <v>1833</v>
      </c>
      <c r="X1598" s="53" t="s">
        <v>1834</v>
      </c>
      <c r="Y1598" s="53" t="s">
        <v>1827</v>
      </c>
      <c r="Z1598" s="53">
        <v>2.73</v>
      </c>
      <c r="AA1598" s="53">
        <v>2.73</v>
      </c>
      <c r="AB1598" s="53">
        <v>0</v>
      </c>
      <c r="AC1598" s="53">
        <v>2.73</v>
      </c>
      <c r="AD1598" s="53">
        <v>0</v>
      </c>
      <c r="AE1598" s="53">
        <v>0</v>
      </c>
      <c r="AF1598" s="53" t="s">
        <v>1828</v>
      </c>
      <c r="AG1598" s="53" t="s">
        <v>1891</v>
      </c>
      <c r="AH1598" s="53" t="s">
        <v>1892</v>
      </c>
      <c r="AI1598" s="53" t="s">
        <v>1829</v>
      </c>
      <c r="AJ1598" s="53" t="s">
        <v>1824</v>
      </c>
      <c r="AK1598" s="53" t="s">
        <v>496</v>
      </c>
      <c r="AL1598" s="53" t="s">
        <v>1830</v>
      </c>
      <c r="AM1598" s="53" t="s">
        <v>1831</v>
      </c>
      <c r="AN1598" s="53" t="s">
        <v>1769</v>
      </c>
      <c r="AO1598" s="53" t="s">
        <v>641</v>
      </c>
    </row>
    <row r="1599" spans="1:41" x14ac:dyDescent="0.25">
      <c r="A1599" s="53" t="s">
        <v>11</v>
      </c>
      <c r="B1599" s="53" t="s">
        <v>1944</v>
      </c>
      <c r="C1599" s="53" t="s">
        <v>1945</v>
      </c>
      <c r="D1599" s="53" t="s">
        <v>1931</v>
      </c>
      <c r="E1599" s="53" t="s">
        <v>1932</v>
      </c>
      <c r="F1599" s="53" t="s">
        <v>775</v>
      </c>
      <c r="G1599" s="53" t="s">
        <v>1813</v>
      </c>
      <c r="H1599" s="53" t="s">
        <v>775</v>
      </c>
      <c r="I1599" s="53" t="s">
        <v>1813</v>
      </c>
      <c r="J1599" s="53" t="s">
        <v>1891</v>
      </c>
      <c r="K1599" s="53" t="s">
        <v>1933</v>
      </c>
      <c r="L1599" s="53" t="s">
        <v>1946</v>
      </c>
      <c r="M1599" s="53" t="s">
        <v>1816</v>
      </c>
      <c r="N1599" s="53" t="s">
        <v>1817</v>
      </c>
      <c r="O1599" s="53" t="s">
        <v>1818</v>
      </c>
      <c r="P1599" s="53" t="s">
        <v>1819</v>
      </c>
      <c r="Q1599" s="53" t="s">
        <v>1820</v>
      </c>
      <c r="R1599" s="53" t="s">
        <v>1821</v>
      </c>
      <c r="S1599" s="53" t="s">
        <v>1947</v>
      </c>
      <c r="T1599" s="53" t="s">
        <v>1948</v>
      </c>
      <c r="U1599" s="53" t="s">
        <v>1824</v>
      </c>
      <c r="V1599" s="53" t="s">
        <v>1825</v>
      </c>
      <c r="W1599" s="53" t="s">
        <v>1826</v>
      </c>
      <c r="X1599" s="53" t="s">
        <v>1825</v>
      </c>
      <c r="Y1599" s="53" t="s">
        <v>1827</v>
      </c>
      <c r="Z1599" s="53">
        <v>185.46</v>
      </c>
      <c r="AA1599" s="53">
        <v>185.46</v>
      </c>
      <c r="AB1599" s="53">
        <v>0</v>
      </c>
      <c r="AC1599" s="53">
        <v>185.46</v>
      </c>
      <c r="AD1599" s="53">
        <v>0</v>
      </c>
      <c r="AE1599" s="53">
        <v>0</v>
      </c>
      <c r="AF1599" s="53" t="s">
        <v>1949</v>
      </c>
      <c r="AG1599" s="53" t="s">
        <v>1813</v>
      </c>
      <c r="AH1599" s="53" t="s">
        <v>1813</v>
      </c>
      <c r="AI1599" s="53" t="s">
        <v>1849</v>
      </c>
      <c r="AJ1599" s="53" t="s">
        <v>1824</v>
      </c>
      <c r="AK1599" s="53" t="s">
        <v>496</v>
      </c>
      <c r="AL1599" s="53" t="s">
        <v>1830</v>
      </c>
      <c r="AM1599" s="53" t="s">
        <v>1831</v>
      </c>
      <c r="AN1599" s="53" t="s">
        <v>1769</v>
      </c>
      <c r="AO1599" s="53" t="s">
        <v>641</v>
      </c>
    </row>
    <row r="1600" spans="1:41" x14ac:dyDescent="0.25">
      <c r="A1600" s="53" t="s">
        <v>11</v>
      </c>
      <c r="B1600" s="53" t="s">
        <v>1944</v>
      </c>
      <c r="C1600" s="53" t="s">
        <v>1945</v>
      </c>
      <c r="D1600" s="53" t="s">
        <v>1931</v>
      </c>
      <c r="E1600" s="53" t="s">
        <v>1932</v>
      </c>
      <c r="F1600" s="53" t="s">
        <v>775</v>
      </c>
      <c r="G1600" s="53" t="s">
        <v>1813</v>
      </c>
      <c r="H1600" s="53" t="s">
        <v>775</v>
      </c>
      <c r="I1600" s="53" t="s">
        <v>1813</v>
      </c>
      <c r="J1600" s="53" t="s">
        <v>1891</v>
      </c>
      <c r="K1600" s="53" t="s">
        <v>1933</v>
      </c>
      <c r="L1600" s="53" t="s">
        <v>1946</v>
      </c>
      <c r="M1600" s="53" t="s">
        <v>1816</v>
      </c>
      <c r="N1600" s="53" t="s">
        <v>1817</v>
      </c>
      <c r="O1600" s="53" t="s">
        <v>1818</v>
      </c>
      <c r="P1600" s="53" t="s">
        <v>1819</v>
      </c>
      <c r="Q1600" s="53" t="s">
        <v>1820</v>
      </c>
      <c r="R1600" s="53" t="s">
        <v>1821</v>
      </c>
      <c r="S1600" s="53" t="s">
        <v>1947</v>
      </c>
      <c r="T1600" s="53" t="s">
        <v>1948</v>
      </c>
      <c r="U1600" s="53" t="s">
        <v>1824</v>
      </c>
      <c r="V1600" s="53" t="s">
        <v>1825</v>
      </c>
      <c r="W1600" s="53" t="s">
        <v>1832</v>
      </c>
      <c r="X1600" s="53" t="s">
        <v>1825</v>
      </c>
      <c r="Y1600" s="53" t="s">
        <v>1827</v>
      </c>
      <c r="Z1600" s="53">
        <v>4.95</v>
      </c>
      <c r="AA1600" s="53">
        <v>4.95</v>
      </c>
      <c r="AB1600" s="53">
        <v>0</v>
      </c>
      <c r="AC1600" s="53">
        <v>4.95</v>
      </c>
      <c r="AD1600" s="53">
        <v>0</v>
      </c>
      <c r="AE1600" s="53">
        <v>0</v>
      </c>
      <c r="AF1600" s="53" t="s">
        <v>1949</v>
      </c>
      <c r="AG1600" s="53" t="s">
        <v>1813</v>
      </c>
      <c r="AH1600" s="53" t="s">
        <v>1813</v>
      </c>
      <c r="AI1600" s="53" t="s">
        <v>1849</v>
      </c>
      <c r="AJ1600" s="53" t="s">
        <v>1824</v>
      </c>
      <c r="AK1600" s="53" t="s">
        <v>496</v>
      </c>
      <c r="AL1600" s="53" t="s">
        <v>1830</v>
      </c>
      <c r="AM1600" s="53" t="s">
        <v>1831</v>
      </c>
      <c r="AN1600" s="53" t="s">
        <v>1769</v>
      </c>
      <c r="AO1600" s="53" t="s">
        <v>641</v>
      </c>
    </row>
    <row r="1601" spans="1:41" x14ac:dyDescent="0.25">
      <c r="A1601" s="53" t="s">
        <v>11</v>
      </c>
      <c r="B1601" s="53" t="s">
        <v>1944</v>
      </c>
      <c r="C1601" s="53" t="s">
        <v>1945</v>
      </c>
      <c r="D1601" s="53" t="s">
        <v>1931</v>
      </c>
      <c r="E1601" s="53" t="s">
        <v>1932</v>
      </c>
      <c r="F1601" s="53" t="s">
        <v>775</v>
      </c>
      <c r="G1601" s="53" t="s">
        <v>1813</v>
      </c>
      <c r="H1601" s="53" t="s">
        <v>775</v>
      </c>
      <c r="I1601" s="53" t="s">
        <v>1813</v>
      </c>
      <c r="J1601" s="53" t="s">
        <v>1891</v>
      </c>
      <c r="K1601" s="53" t="s">
        <v>1933</v>
      </c>
      <c r="L1601" s="53" t="s">
        <v>1946</v>
      </c>
      <c r="M1601" s="53" t="s">
        <v>1816</v>
      </c>
      <c r="N1601" s="53" t="s">
        <v>1817</v>
      </c>
      <c r="O1601" s="53" t="s">
        <v>1818</v>
      </c>
      <c r="P1601" s="53" t="s">
        <v>1819</v>
      </c>
      <c r="Q1601" s="53" t="s">
        <v>1820</v>
      </c>
      <c r="R1601" s="53" t="s">
        <v>1821</v>
      </c>
      <c r="S1601" s="53" t="s">
        <v>1947</v>
      </c>
      <c r="T1601" s="53" t="s">
        <v>1948</v>
      </c>
      <c r="U1601" s="53" t="s">
        <v>1824</v>
      </c>
      <c r="V1601" s="53" t="s">
        <v>1825</v>
      </c>
      <c r="W1601" s="53" t="s">
        <v>1833</v>
      </c>
      <c r="X1601" s="53" t="s">
        <v>1835</v>
      </c>
      <c r="Y1601" s="53" t="s">
        <v>1827</v>
      </c>
      <c r="Z1601" s="53">
        <v>1.07</v>
      </c>
      <c r="AA1601" s="53">
        <v>1.07</v>
      </c>
      <c r="AB1601" s="53">
        <v>0</v>
      </c>
      <c r="AC1601" s="53">
        <v>1.07</v>
      </c>
      <c r="AD1601" s="53">
        <v>0</v>
      </c>
      <c r="AE1601" s="53">
        <v>0</v>
      </c>
      <c r="AF1601" s="53" t="s">
        <v>1949</v>
      </c>
      <c r="AG1601" s="53" t="s">
        <v>1813</v>
      </c>
      <c r="AH1601" s="53" t="s">
        <v>1813</v>
      </c>
      <c r="AI1601" s="53" t="s">
        <v>1849</v>
      </c>
      <c r="AJ1601" s="53" t="s">
        <v>1824</v>
      </c>
      <c r="AK1601" s="53" t="s">
        <v>496</v>
      </c>
      <c r="AL1601" s="53" t="s">
        <v>1830</v>
      </c>
      <c r="AM1601" s="53" t="s">
        <v>1831</v>
      </c>
      <c r="AN1601" s="53" t="s">
        <v>1769</v>
      </c>
      <c r="AO1601" s="53" t="s">
        <v>641</v>
      </c>
    </row>
    <row r="1602" spans="1:41" x14ac:dyDescent="0.25">
      <c r="A1602" s="53" t="s">
        <v>11</v>
      </c>
      <c r="B1602" s="53" t="s">
        <v>1944</v>
      </c>
      <c r="C1602" s="53" t="s">
        <v>1945</v>
      </c>
      <c r="D1602" s="53" t="s">
        <v>1931</v>
      </c>
      <c r="E1602" s="53" t="s">
        <v>1932</v>
      </c>
      <c r="F1602" s="53" t="s">
        <v>775</v>
      </c>
      <c r="G1602" s="53" t="s">
        <v>1813</v>
      </c>
      <c r="H1602" s="53" t="s">
        <v>775</v>
      </c>
      <c r="I1602" s="53" t="s">
        <v>1813</v>
      </c>
      <c r="J1602" s="53" t="s">
        <v>1891</v>
      </c>
      <c r="K1602" s="53" t="s">
        <v>1933</v>
      </c>
      <c r="L1602" s="53" t="s">
        <v>1946</v>
      </c>
      <c r="M1602" s="53" t="s">
        <v>1816</v>
      </c>
      <c r="N1602" s="53" t="s">
        <v>1817</v>
      </c>
      <c r="O1602" s="53" t="s">
        <v>1818</v>
      </c>
      <c r="P1602" s="53" t="s">
        <v>1819</v>
      </c>
      <c r="Q1602" s="53" t="s">
        <v>1820</v>
      </c>
      <c r="R1602" s="53" t="s">
        <v>1821</v>
      </c>
      <c r="S1602" s="53" t="s">
        <v>1947</v>
      </c>
      <c r="T1602" s="53" t="s">
        <v>1948</v>
      </c>
      <c r="U1602" s="53" t="s">
        <v>1824</v>
      </c>
      <c r="V1602" s="53" t="s">
        <v>1825</v>
      </c>
      <c r="W1602" s="53" t="s">
        <v>1837</v>
      </c>
      <c r="X1602" s="53" t="s">
        <v>1825</v>
      </c>
      <c r="Y1602" s="53" t="s">
        <v>1827</v>
      </c>
      <c r="Z1602" s="53">
        <v>123.46</v>
      </c>
      <c r="AA1602" s="53">
        <v>123.46</v>
      </c>
      <c r="AB1602" s="53">
        <v>0</v>
      </c>
      <c r="AC1602" s="53">
        <v>123.46</v>
      </c>
      <c r="AD1602" s="53">
        <v>0</v>
      </c>
      <c r="AE1602" s="53">
        <v>0</v>
      </c>
      <c r="AF1602" s="53" t="s">
        <v>1949</v>
      </c>
      <c r="AG1602" s="53" t="s">
        <v>1813</v>
      </c>
      <c r="AH1602" s="53" t="s">
        <v>1813</v>
      </c>
      <c r="AI1602" s="53" t="s">
        <v>1849</v>
      </c>
      <c r="AJ1602" s="53" t="s">
        <v>1824</v>
      </c>
      <c r="AK1602" s="53" t="s">
        <v>496</v>
      </c>
      <c r="AL1602" s="53" t="s">
        <v>1830</v>
      </c>
      <c r="AM1602" s="53" t="s">
        <v>1831</v>
      </c>
      <c r="AN1602" s="53" t="s">
        <v>1769</v>
      </c>
      <c r="AO1602" s="53" t="s">
        <v>641</v>
      </c>
    </row>
    <row r="1603" spans="1:41" x14ac:dyDescent="0.25">
      <c r="A1603" s="53" t="s">
        <v>11</v>
      </c>
      <c r="B1603" s="53" t="s">
        <v>1944</v>
      </c>
      <c r="C1603" s="53" t="s">
        <v>1945</v>
      </c>
      <c r="D1603" s="53" t="s">
        <v>1931</v>
      </c>
      <c r="E1603" s="53" t="s">
        <v>1932</v>
      </c>
      <c r="F1603" s="53" t="s">
        <v>775</v>
      </c>
      <c r="G1603" s="53" t="s">
        <v>1813</v>
      </c>
      <c r="H1603" s="53" t="s">
        <v>775</v>
      </c>
      <c r="I1603" s="53" t="s">
        <v>1813</v>
      </c>
      <c r="J1603" s="53" t="s">
        <v>1891</v>
      </c>
      <c r="K1603" s="53" t="s">
        <v>1933</v>
      </c>
      <c r="L1603" s="53" t="s">
        <v>1946</v>
      </c>
      <c r="M1603" s="53" t="s">
        <v>1816</v>
      </c>
      <c r="N1603" s="53" t="s">
        <v>1817</v>
      </c>
      <c r="O1603" s="53" t="s">
        <v>1818</v>
      </c>
      <c r="P1603" s="53" t="s">
        <v>1819</v>
      </c>
      <c r="Q1603" s="53" t="s">
        <v>1820</v>
      </c>
      <c r="R1603" s="53" t="s">
        <v>1821</v>
      </c>
      <c r="S1603" s="53" t="s">
        <v>1947</v>
      </c>
      <c r="T1603" s="53" t="s">
        <v>1948</v>
      </c>
      <c r="U1603" s="53" t="s">
        <v>1824</v>
      </c>
      <c r="V1603" s="53" t="s">
        <v>1825</v>
      </c>
      <c r="W1603" s="53" t="s">
        <v>1838</v>
      </c>
      <c r="X1603" s="53" t="s">
        <v>1825</v>
      </c>
      <c r="Y1603" s="53" t="s">
        <v>1827</v>
      </c>
      <c r="Z1603" s="53">
        <v>30.11</v>
      </c>
      <c r="AA1603" s="53">
        <v>30.11</v>
      </c>
      <c r="AB1603" s="53">
        <v>0</v>
      </c>
      <c r="AC1603" s="53">
        <v>30.11</v>
      </c>
      <c r="AD1603" s="53">
        <v>0</v>
      </c>
      <c r="AE1603" s="53">
        <v>0</v>
      </c>
      <c r="AF1603" s="53" t="s">
        <v>1949</v>
      </c>
      <c r="AG1603" s="53" t="s">
        <v>1813</v>
      </c>
      <c r="AH1603" s="53" t="s">
        <v>1813</v>
      </c>
      <c r="AI1603" s="53" t="s">
        <v>1849</v>
      </c>
      <c r="AJ1603" s="53" t="s">
        <v>1824</v>
      </c>
      <c r="AK1603" s="53" t="s">
        <v>496</v>
      </c>
      <c r="AL1603" s="53" t="s">
        <v>1830</v>
      </c>
      <c r="AM1603" s="53" t="s">
        <v>1831</v>
      </c>
      <c r="AN1603" s="53" t="s">
        <v>1769</v>
      </c>
      <c r="AO1603" s="53" t="s">
        <v>641</v>
      </c>
    </row>
    <row r="1604" spans="1:41" x14ac:dyDescent="0.25">
      <c r="A1604" s="53" t="s">
        <v>10</v>
      </c>
      <c r="B1604" s="53" t="s">
        <v>1960</v>
      </c>
      <c r="C1604" s="53" t="s">
        <v>1961</v>
      </c>
      <c r="D1604" s="53" t="s">
        <v>1852</v>
      </c>
      <c r="E1604" s="53" t="s">
        <v>510</v>
      </c>
      <c r="F1604" s="53" t="s">
        <v>775</v>
      </c>
      <c r="G1604" s="53" t="s">
        <v>1813</v>
      </c>
      <c r="H1604" s="53" t="s">
        <v>775</v>
      </c>
      <c r="I1604" s="53" t="s">
        <v>1813</v>
      </c>
      <c r="J1604" s="53" t="s">
        <v>1814</v>
      </c>
      <c r="K1604" s="53" t="s">
        <v>780</v>
      </c>
      <c r="L1604" s="53" t="s">
        <v>1962</v>
      </c>
      <c r="M1604" s="53" t="s">
        <v>1816</v>
      </c>
      <c r="N1604" s="53" t="s">
        <v>1817</v>
      </c>
      <c r="O1604" s="53" t="s">
        <v>1818</v>
      </c>
      <c r="P1604" s="53" t="s">
        <v>1819</v>
      </c>
      <c r="Q1604" s="53" t="s">
        <v>1820</v>
      </c>
      <c r="R1604" s="53" t="s">
        <v>1821</v>
      </c>
      <c r="S1604" s="53" t="s">
        <v>1963</v>
      </c>
      <c r="T1604" s="53" t="s">
        <v>1964</v>
      </c>
      <c r="U1604" s="53" t="s">
        <v>1824</v>
      </c>
      <c r="V1604" s="53" t="s">
        <v>1825</v>
      </c>
      <c r="W1604" s="53" t="s">
        <v>1856</v>
      </c>
      <c r="X1604" s="53" t="s">
        <v>1857</v>
      </c>
      <c r="Y1604" s="53" t="s">
        <v>1827</v>
      </c>
      <c r="Z1604" s="53">
        <v>3583.86</v>
      </c>
      <c r="AA1604" s="53">
        <v>3583.86</v>
      </c>
      <c r="AB1604" s="53">
        <v>0</v>
      </c>
      <c r="AC1604" s="53">
        <v>3583.86</v>
      </c>
      <c r="AD1604" s="53">
        <v>0</v>
      </c>
      <c r="AE1604" s="53">
        <v>0</v>
      </c>
      <c r="AF1604" s="53" t="s">
        <v>1828</v>
      </c>
      <c r="AG1604" s="53" t="s">
        <v>1814</v>
      </c>
      <c r="AH1604" s="53" t="s">
        <v>780</v>
      </c>
      <c r="AI1604" s="53" t="s">
        <v>1829</v>
      </c>
      <c r="AJ1604" s="53" t="s">
        <v>1824</v>
      </c>
      <c r="AK1604" s="53" t="s">
        <v>496</v>
      </c>
      <c r="AL1604" s="53" t="s">
        <v>1830</v>
      </c>
      <c r="AM1604" s="53" t="s">
        <v>1831</v>
      </c>
      <c r="AN1604" s="53" t="s">
        <v>1770</v>
      </c>
      <c r="AO1604" s="53" t="s">
        <v>641</v>
      </c>
    </row>
    <row r="1605" spans="1:41" x14ac:dyDescent="0.25">
      <c r="A1605" s="53" t="s">
        <v>10</v>
      </c>
      <c r="B1605" s="53" t="s">
        <v>1809</v>
      </c>
      <c r="C1605" s="53" t="s">
        <v>1810</v>
      </c>
      <c r="D1605" s="53" t="s">
        <v>1811</v>
      </c>
      <c r="E1605" s="53" t="s">
        <v>1812</v>
      </c>
      <c r="F1605" s="53" t="s">
        <v>775</v>
      </c>
      <c r="G1605" s="53" t="s">
        <v>1813</v>
      </c>
      <c r="H1605" s="53" t="s">
        <v>775</v>
      </c>
      <c r="I1605" s="53" t="s">
        <v>1813</v>
      </c>
      <c r="J1605" s="53" t="s">
        <v>1814</v>
      </c>
      <c r="K1605" s="53" t="s">
        <v>780</v>
      </c>
      <c r="L1605" s="53" t="s">
        <v>1815</v>
      </c>
      <c r="M1605" s="53" t="s">
        <v>1816</v>
      </c>
      <c r="N1605" s="53" t="s">
        <v>1817</v>
      </c>
      <c r="O1605" s="53" t="s">
        <v>1818</v>
      </c>
      <c r="P1605" s="53" t="s">
        <v>1819</v>
      </c>
      <c r="Q1605" s="53" t="s">
        <v>1820</v>
      </c>
      <c r="R1605" s="53" t="s">
        <v>1821</v>
      </c>
      <c r="S1605" s="53" t="s">
        <v>1822</v>
      </c>
      <c r="T1605" s="53" t="s">
        <v>1823</v>
      </c>
      <c r="U1605" s="53" t="s">
        <v>1824</v>
      </c>
      <c r="V1605" s="53" t="s">
        <v>1825</v>
      </c>
      <c r="W1605" s="53" t="s">
        <v>1826</v>
      </c>
      <c r="X1605" s="53" t="s">
        <v>1825</v>
      </c>
      <c r="Y1605" s="53" t="s">
        <v>1827</v>
      </c>
      <c r="Z1605" s="53">
        <v>815.12</v>
      </c>
      <c r="AA1605" s="53">
        <v>815.12</v>
      </c>
      <c r="AB1605" s="53">
        <v>0</v>
      </c>
      <c r="AC1605" s="53">
        <v>815.12</v>
      </c>
      <c r="AD1605" s="53">
        <v>0</v>
      </c>
      <c r="AE1605" s="53">
        <v>0</v>
      </c>
      <c r="AF1605" s="53" t="s">
        <v>1828</v>
      </c>
      <c r="AG1605" s="53" t="s">
        <v>1814</v>
      </c>
      <c r="AH1605" s="53" t="s">
        <v>780</v>
      </c>
      <c r="AI1605" s="53" t="s">
        <v>1829</v>
      </c>
      <c r="AJ1605" s="53" t="s">
        <v>1824</v>
      </c>
      <c r="AK1605" s="53" t="s">
        <v>496</v>
      </c>
      <c r="AL1605" s="53" t="s">
        <v>1830</v>
      </c>
      <c r="AM1605" s="53" t="s">
        <v>1831</v>
      </c>
      <c r="AN1605" s="53" t="s">
        <v>1770</v>
      </c>
      <c r="AO1605" s="53" t="s">
        <v>641</v>
      </c>
    </row>
    <row r="1606" spans="1:41" x14ac:dyDescent="0.25">
      <c r="A1606" s="53" t="s">
        <v>10</v>
      </c>
      <c r="B1606" s="53" t="s">
        <v>1809</v>
      </c>
      <c r="C1606" s="53" t="s">
        <v>1810</v>
      </c>
      <c r="D1606" s="53" t="s">
        <v>1811</v>
      </c>
      <c r="E1606" s="53" t="s">
        <v>1812</v>
      </c>
      <c r="F1606" s="53" t="s">
        <v>775</v>
      </c>
      <c r="G1606" s="53" t="s">
        <v>1813</v>
      </c>
      <c r="H1606" s="53" t="s">
        <v>775</v>
      </c>
      <c r="I1606" s="53" t="s">
        <v>1813</v>
      </c>
      <c r="J1606" s="53" t="s">
        <v>1814</v>
      </c>
      <c r="K1606" s="53" t="s">
        <v>780</v>
      </c>
      <c r="L1606" s="53" t="s">
        <v>1815</v>
      </c>
      <c r="M1606" s="53" t="s">
        <v>1816</v>
      </c>
      <c r="N1606" s="53" t="s">
        <v>1817</v>
      </c>
      <c r="O1606" s="53" t="s">
        <v>1818</v>
      </c>
      <c r="P1606" s="53" t="s">
        <v>1819</v>
      </c>
      <c r="Q1606" s="53" t="s">
        <v>1820</v>
      </c>
      <c r="R1606" s="53" t="s">
        <v>1821</v>
      </c>
      <c r="S1606" s="53" t="s">
        <v>1822</v>
      </c>
      <c r="T1606" s="53" t="s">
        <v>1823</v>
      </c>
      <c r="U1606" s="53" t="s">
        <v>1824</v>
      </c>
      <c r="V1606" s="53" t="s">
        <v>1825</v>
      </c>
      <c r="W1606" s="53" t="s">
        <v>1832</v>
      </c>
      <c r="X1606" s="53" t="s">
        <v>1825</v>
      </c>
      <c r="Y1606" s="53" t="s">
        <v>1827</v>
      </c>
      <c r="Z1606" s="53">
        <v>6030.2</v>
      </c>
      <c r="AA1606" s="53">
        <v>6030.2</v>
      </c>
      <c r="AB1606" s="53">
        <v>0</v>
      </c>
      <c r="AC1606" s="53">
        <v>6030.2</v>
      </c>
      <c r="AD1606" s="53">
        <v>0</v>
      </c>
      <c r="AE1606" s="53">
        <v>0</v>
      </c>
      <c r="AF1606" s="53" t="s">
        <v>1828</v>
      </c>
      <c r="AG1606" s="53" t="s">
        <v>1814</v>
      </c>
      <c r="AH1606" s="53" t="s">
        <v>780</v>
      </c>
      <c r="AI1606" s="53" t="s">
        <v>1829</v>
      </c>
      <c r="AJ1606" s="53" t="s">
        <v>1824</v>
      </c>
      <c r="AK1606" s="53" t="s">
        <v>496</v>
      </c>
      <c r="AL1606" s="53" t="s">
        <v>1830</v>
      </c>
      <c r="AM1606" s="53" t="s">
        <v>1831</v>
      </c>
      <c r="AN1606" s="53" t="s">
        <v>1770</v>
      </c>
      <c r="AO1606" s="53" t="s">
        <v>641</v>
      </c>
    </row>
    <row r="1607" spans="1:41" x14ac:dyDescent="0.25">
      <c r="A1607" s="53" t="s">
        <v>10</v>
      </c>
      <c r="B1607" s="53" t="s">
        <v>1809</v>
      </c>
      <c r="C1607" s="53" t="s">
        <v>1810</v>
      </c>
      <c r="D1607" s="53" t="s">
        <v>1811</v>
      </c>
      <c r="E1607" s="53" t="s">
        <v>1812</v>
      </c>
      <c r="F1607" s="53" t="s">
        <v>775</v>
      </c>
      <c r="G1607" s="53" t="s">
        <v>1813</v>
      </c>
      <c r="H1607" s="53" t="s">
        <v>775</v>
      </c>
      <c r="I1607" s="53" t="s">
        <v>1813</v>
      </c>
      <c r="J1607" s="53" t="s">
        <v>1814</v>
      </c>
      <c r="K1607" s="53" t="s">
        <v>780</v>
      </c>
      <c r="L1607" s="53" t="s">
        <v>1815</v>
      </c>
      <c r="M1607" s="53" t="s">
        <v>1816</v>
      </c>
      <c r="N1607" s="53" t="s">
        <v>1817</v>
      </c>
      <c r="O1607" s="53" t="s">
        <v>1818</v>
      </c>
      <c r="P1607" s="53" t="s">
        <v>1819</v>
      </c>
      <c r="Q1607" s="53" t="s">
        <v>1820</v>
      </c>
      <c r="R1607" s="53" t="s">
        <v>1821</v>
      </c>
      <c r="S1607" s="53" t="s">
        <v>1822</v>
      </c>
      <c r="T1607" s="53" t="s">
        <v>1823</v>
      </c>
      <c r="U1607" s="53" t="s">
        <v>1824</v>
      </c>
      <c r="V1607" s="53" t="s">
        <v>1825</v>
      </c>
      <c r="W1607" s="53" t="s">
        <v>1833</v>
      </c>
      <c r="X1607" s="53" t="s">
        <v>1834</v>
      </c>
      <c r="Y1607" s="53" t="s">
        <v>1827</v>
      </c>
      <c r="Z1607" s="53">
        <v>609.45000000000005</v>
      </c>
      <c r="AA1607" s="53">
        <v>609.45000000000005</v>
      </c>
      <c r="AB1607" s="53">
        <v>0</v>
      </c>
      <c r="AC1607" s="53">
        <v>609.45000000000005</v>
      </c>
      <c r="AD1607" s="53">
        <v>0</v>
      </c>
      <c r="AE1607" s="53">
        <v>0</v>
      </c>
      <c r="AF1607" s="53" t="s">
        <v>1828</v>
      </c>
      <c r="AG1607" s="53" t="s">
        <v>1814</v>
      </c>
      <c r="AH1607" s="53" t="s">
        <v>780</v>
      </c>
      <c r="AI1607" s="53" t="s">
        <v>1829</v>
      </c>
      <c r="AJ1607" s="53" t="s">
        <v>1824</v>
      </c>
      <c r="AK1607" s="53" t="s">
        <v>496</v>
      </c>
      <c r="AL1607" s="53" t="s">
        <v>1830</v>
      </c>
      <c r="AM1607" s="53" t="s">
        <v>1831</v>
      </c>
      <c r="AN1607" s="53" t="s">
        <v>1770</v>
      </c>
      <c r="AO1607" s="53" t="s">
        <v>641</v>
      </c>
    </row>
    <row r="1608" spans="1:41" x14ac:dyDescent="0.25">
      <c r="A1608" s="53" t="s">
        <v>10</v>
      </c>
      <c r="B1608" s="53" t="s">
        <v>1809</v>
      </c>
      <c r="C1608" s="53" t="s">
        <v>1810</v>
      </c>
      <c r="D1608" s="53" t="s">
        <v>1811</v>
      </c>
      <c r="E1608" s="53" t="s">
        <v>1812</v>
      </c>
      <c r="F1608" s="53" t="s">
        <v>775</v>
      </c>
      <c r="G1608" s="53" t="s">
        <v>1813</v>
      </c>
      <c r="H1608" s="53" t="s">
        <v>775</v>
      </c>
      <c r="I1608" s="53" t="s">
        <v>1813</v>
      </c>
      <c r="J1608" s="53" t="s">
        <v>1814</v>
      </c>
      <c r="K1608" s="53" t="s">
        <v>780</v>
      </c>
      <c r="L1608" s="53" t="s">
        <v>1815</v>
      </c>
      <c r="M1608" s="53" t="s">
        <v>1816</v>
      </c>
      <c r="N1608" s="53" t="s">
        <v>1817</v>
      </c>
      <c r="O1608" s="53" t="s">
        <v>1818</v>
      </c>
      <c r="P1608" s="53" t="s">
        <v>1819</v>
      </c>
      <c r="Q1608" s="53" t="s">
        <v>1820</v>
      </c>
      <c r="R1608" s="53" t="s">
        <v>1821</v>
      </c>
      <c r="S1608" s="53" t="s">
        <v>1822</v>
      </c>
      <c r="T1608" s="53" t="s">
        <v>1823</v>
      </c>
      <c r="U1608" s="53" t="s">
        <v>1824</v>
      </c>
      <c r="V1608" s="53" t="s">
        <v>1825</v>
      </c>
      <c r="W1608" s="53" t="s">
        <v>1833</v>
      </c>
      <c r="X1608" s="53" t="s">
        <v>1835</v>
      </c>
      <c r="Y1608" s="53" t="s">
        <v>1827</v>
      </c>
      <c r="Z1608" s="53">
        <v>1.83</v>
      </c>
      <c r="AA1608" s="53">
        <v>1.83</v>
      </c>
      <c r="AB1608" s="53">
        <v>0</v>
      </c>
      <c r="AC1608" s="53">
        <v>1.83</v>
      </c>
      <c r="AD1608" s="53">
        <v>0</v>
      </c>
      <c r="AE1608" s="53">
        <v>0</v>
      </c>
      <c r="AF1608" s="53" t="s">
        <v>1828</v>
      </c>
      <c r="AG1608" s="53" t="s">
        <v>1814</v>
      </c>
      <c r="AH1608" s="53" t="s">
        <v>780</v>
      </c>
      <c r="AI1608" s="53" t="s">
        <v>1829</v>
      </c>
      <c r="AJ1608" s="53" t="s">
        <v>1824</v>
      </c>
      <c r="AK1608" s="53" t="s">
        <v>496</v>
      </c>
      <c r="AL1608" s="53" t="s">
        <v>1830</v>
      </c>
      <c r="AM1608" s="53" t="s">
        <v>1831</v>
      </c>
      <c r="AN1608" s="53" t="s">
        <v>1770</v>
      </c>
      <c r="AO1608" s="53" t="s">
        <v>641</v>
      </c>
    </row>
    <row r="1609" spans="1:41" x14ac:dyDescent="0.25">
      <c r="A1609" s="53" t="s">
        <v>10</v>
      </c>
      <c r="B1609" s="53" t="s">
        <v>1809</v>
      </c>
      <c r="C1609" s="53" t="s">
        <v>1810</v>
      </c>
      <c r="D1609" s="53" t="s">
        <v>1811</v>
      </c>
      <c r="E1609" s="53" t="s">
        <v>1812</v>
      </c>
      <c r="F1609" s="53" t="s">
        <v>775</v>
      </c>
      <c r="G1609" s="53" t="s">
        <v>1813</v>
      </c>
      <c r="H1609" s="53" t="s">
        <v>775</v>
      </c>
      <c r="I1609" s="53" t="s">
        <v>1813</v>
      </c>
      <c r="J1609" s="53" t="s">
        <v>1814</v>
      </c>
      <c r="K1609" s="53" t="s">
        <v>780</v>
      </c>
      <c r="L1609" s="53" t="s">
        <v>1815</v>
      </c>
      <c r="M1609" s="53" t="s">
        <v>1816</v>
      </c>
      <c r="N1609" s="53" t="s">
        <v>1817</v>
      </c>
      <c r="O1609" s="53" t="s">
        <v>1818</v>
      </c>
      <c r="P1609" s="53" t="s">
        <v>1819</v>
      </c>
      <c r="Q1609" s="53" t="s">
        <v>1820</v>
      </c>
      <c r="R1609" s="53" t="s">
        <v>1821</v>
      </c>
      <c r="S1609" s="53" t="s">
        <v>1822</v>
      </c>
      <c r="T1609" s="53" t="s">
        <v>1823</v>
      </c>
      <c r="U1609" s="53" t="s">
        <v>1824</v>
      </c>
      <c r="V1609" s="53" t="s">
        <v>1825</v>
      </c>
      <c r="W1609" s="53" t="s">
        <v>1836</v>
      </c>
      <c r="X1609" s="53" t="s">
        <v>1825</v>
      </c>
      <c r="Y1609" s="53" t="s">
        <v>1827</v>
      </c>
      <c r="Z1609" s="53">
        <v>14.73</v>
      </c>
      <c r="AA1609" s="53">
        <v>14.73</v>
      </c>
      <c r="AB1609" s="53">
        <v>0</v>
      </c>
      <c r="AC1609" s="53">
        <v>14.73</v>
      </c>
      <c r="AD1609" s="53">
        <v>0</v>
      </c>
      <c r="AE1609" s="53">
        <v>0</v>
      </c>
      <c r="AF1609" s="53" t="s">
        <v>1828</v>
      </c>
      <c r="AG1609" s="53" t="s">
        <v>1814</v>
      </c>
      <c r="AH1609" s="53" t="s">
        <v>780</v>
      </c>
      <c r="AI1609" s="53" t="s">
        <v>1829</v>
      </c>
      <c r="AJ1609" s="53" t="s">
        <v>1824</v>
      </c>
      <c r="AK1609" s="53" t="s">
        <v>496</v>
      </c>
      <c r="AL1609" s="53" t="s">
        <v>1830</v>
      </c>
      <c r="AM1609" s="53" t="s">
        <v>1831</v>
      </c>
      <c r="AN1609" s="53" t="s">
        <v>1770</v>
      </c>
      <c r="AO1609" s="53" t="s">
        <v>641</v>
      </c>
    </row>
    <row r="1610" spans="1:41" x14ac:dyDescent="0.25">
      <c r="A1610" s="53" t="s">
        <v>10</v>
      </c>
      <c r="B1610" s="53" t="s">
        <v>1809</v>
      </c>
      <c r="C1610" s="53" t="s">
        <v>1810</v>
      </c>
      <c r="D1610" s="53" t="s">
        <v>1811</v>
      </c>
      <c r="E1610" s="53" t="s">
        <v>1812</v>
      </c>
      <c r="F1610" s="53" t="s">
        <v>775</v>
      </c>
      <c r="G1610" s="53" t="s">
        <v>1813</v>
      </c>
      <c r="H1610" s="53" t="s">
        <v>775</v>
      </c>
      <c r="I1610" s="53" t="s">
        <v>1813</v>
      </c>
      <c r="J1610" s="53" t="s">
        <v>1814</v>
      </c>
      <c r="K1610" s="53" t="s">
        <v>780</v>
      </c>
      <c r="L1610" s="53" t="s">
        <v>1815</v>
      </c>
      <c r="M1610" s="53" t="s">
        <v>1816</v>
      </c>
      <c r="N1610" s="53" t="s">
        <v>1817</v>
      </c>
      <c r="O1610" s="53" t="s">
        <v>1818</v>
      </c>
      <c r="P1610" s="53" t="s">
        <v>1819</v>
      </c>
      <c r="Q1610" s="53" t="s">
        <v>1820</v>
      </c>
      <c r="R1610" s="53" t="s">
        <v>1821</v>
      </c>
      <c r="S1610" s="53" t="s">
        <v>1822</v>
      </c>
      <c r="T1610" s="53" t="s">
        <v>1823</v>
      </c>
      <c r="U1610" s="53" t="s">
        <v>1824</v>
      </c>
      <c r="V1610" s="53" t="s">
        <v>1825</v>
      </c>
      <c r="W1610" s="53" t="s">
        <v>1837</v>
      </c>
      <c r="X1610" s="53" t="s">
        <v>1825</v>
      </c>
      <c r="Y1610" s="53" t="s">
        <v>1827</v>
      </c>
      <c r="Z1610" s="53">
        <v>548.55999999999995</v>
      </c>
      <c r="AA1610" s="53">
        <v>548.55999999999995</v>
      </c>
      <c r="AB1610" s="53">
        <v>0</v>
      </c>
      <c r="AC1610" s="53">
        <v>548.55999999999995</v>
      </c>
      <c r="AD1610" s="53">
        <v>0</v>
      </c>
      <c r="AE1610" s="53">
        <v>0</v>
      </c>
      <c r="AF1610" s="53" t="s">
        <v>1828</v>
      </c>
      <c r="AG1610" s="53" t="s">
        <v>1814</v>
      </c>
      <c r="AH1610" s="53" t="s">
        <v>780</v>
      </c>
      <c r="AI1610" s="53" t="s">
        <v>1829</v>
      </c>
      <c r="AJ1610" s="53" t="s">
        <v>1824</v>
      </c>
      <c r="AK1610" s="53" t="s">
        <v>496</v>
      </c>
      <c r="AL1610" s="53" t="s">
        <v>1830</v>
      </c>
      <c r="AM1610" s="53" t="s">
        <v>1831</v>
      </c>
      <c r="AN1610" s="53" t="s">
        <v>1770</v>
      </c>
      <c r="AO1610" s="53" t="s">
        <v>641</v>
      </c>
    </row>
    <row r="1611" spans="1:41" x14ac:dyDescent="0.25">
      <c r="A1611" s="53" t="s">
        <v>10</v>
      </c>
      <c r="B1611" s="53" t="s">
        <v>1809</v>
      </c>
      <c r="C1611" s="53" t="s">
        <v>1810</v>
      </c>
      <c r="D1611" s="53" t="s">
        <v>1811</v>
      </c>
      <c r="E1611" s="53" t="s">
        <v>1812</v>
      </c>
      <c r="F1611" s="53" t="s">
        <v>775</v>
      </c>
      <c r="G1611" s="53" t="s">
        <v>1813</v>
      </c>
      <c r="H1611" s="53" t="s">
        <v>775</v>
      </c>
      <c r="I1611" s="53" t="s">
        <v>1813</v>
      </c>
      <c r="J1611" s="53" t="s">
        <v>1814</v>
      </c>
      <c r="K1611" s="53" t="s">
        <v>780</v>
      </c>
      <c r="L1611" s="53" t="s">
        <v>1815</v>
      </c>
      <c r="M1611" s="53" t="s">
        <v>1816</v>
      </c>
      <c r="N1611" s="53" t="s">
        <v>1817</v>
      </c>
      <c r="O1611" s="53" t="s">
        <v>1818</v>
      </c>
      <c r="P1611" s="53" t="s">
        <v>1819</v>
      </c>
      <c r="Q1611" s="53" t="s">
        <v>1820</v>
      </c>
      <c r="R1611" s="53" t="s">
        <v>1821</v>
      </c>
      <c r="S1611" s="53" t="s">
        <v>1822</v>
      </c>
      <c r="T1611" s="53" t="s">
        <v>1823</v>
      </c>
      <c r="U1611" s="53" t="s">
        <v>1824</v>
      </c>
      <c r="V1611" s="53" t="s">
        <v>1825</v>
      </c>
      <c r="W1611" s="53" t="s">
        <v>1838</v>
      </c>
      <c r="X1611" s="53" t="s">
        <v>1825</v>
      </c>
      <c r="Y1611" s="53" t="s">
        <v>1827</v>
      </c>
      <c r="Z1611" s="53">
        <v>294.87</v>
      </c>
      <c r="AA1611" s="53">
        <v>294.87</v>
      </c>
      <c r="AB1611" s="53">
        <v>0</v>
      </c>
      <c r="AC1611" s="53">
        <v>294.87</v>
      </c>
      <c r="AD1611" s="53">
        <v>0</v>
      </c>
      <c r="AE1611" s="53">
        <v>0</v>
      </c>
      <c r="AF1611" s="53" t="s">
        <v>1828</v>
      </c>
      <c r="AG1611" s="53" t="s">
        <v>1814</v>
      </c>
      <c r="AH1611" s="53" t="s">
        <v>780</v>
      </c>
      <c r="AI1611" s="53" t="s">
        <v>1829</v>
      </c>
      <c r="AJ1611" s="53" t="s">
        <v>1824</v>
      </c>
      <c r="AK1611" s="53" t="s">
        <v>496</v>
      </c>
      <c r="AL1611" s="53" t="s">
        <v>1830</v>
      </c>
      <c r="AM1611" s="53" t="s">
        <v>1831</v>
      </c>
      <c r="AN1611" s="53" t="s">
        <v>1770</v>
      </c>
      <c r="AO1611" s="53" t="s">
        <v>641</v>
      </c>
    </row>
    <row r="1612" spans="1:41" x14ac:dyDescent="0.25">
      <c r="A1612" s="53" t="s">
        <v>10</v>
      </c>
      <c r="B1612" s="53" t="s">
        <v>1839</v>
      </c>
      <c r="C1612" s="53" t="s">
        <v>1840</v>
      </c>
      <c r="D1612" s="53" t="s">
        <v>1841</v>
      </c>
      <c r="E1612" s="53" t="s">
        <v>1842</v>
      </c>
      <c r="F1612" s="53" t="s">
        <v>775</v>
      </c>
      <c r="G1612" s="53" t="s">
        <v>1813</v>
      </c>
      <c r="H1612" s="53" t="s">
        <v>775</v>
      </c>
      <c r="I1612" s="53" t="s">
        <v>1813</v>
      </c>
      <c r="J1612" s="53" t="s">
        <v>1843</v>
      </c>
      <c r="K1612" s="53" t="s">
        <v>1844</v>
      </c>
      <c r="L1612" s="53" t="s">
        <v>1845</v>
      </c>
      <c r="M1612" s="53" t="s">
        <v>1816</v>
      </c>
      <c r="N1612" s="53" t="s">
        <v>1817</v>
      </c>
      <c r="O1612" s="53" t="s">
        <v>1818</v>
      </c>
      <c r="P1612" s="53" t="s">
        <v>1819</v>
      </c>
      <c r="Q1612" s="53" t="s">
        <v>1820</v>
      </c>
      <c r="R1612" s="53" t="s">
        <v>1821</v>
      </c>
      <c r="S1612" s="53" t="s">
        <v>1846</v>
      </c>
      <c r="T1612" s="53" t="s">
        <v>1847</v>
      </c>
      <c r="U1612" s="53" t="s">
        <v>1824</v>
      </c>
      <c r="V1612" s="53" t="s">
        <v>1825</v>
      </c>
      <c r="W1612" s="53" t="s">
        <v>1833</v>
      </c>
      <c r="X1612" s="53" t="s">
        <v>1834</v>
      </c>
      <c r="Y1612" s="53" t="s">
        <v>1827</v>
      </c>
      <c r="Z1612" s="53">
        <v>0.01</v>
      </c>
      <c r="AA1612" s="53">
        <v>0.01</v>
      </c>
      <c r="AB1612" s="53">
        <v>0</v>
      </c>
      <c r="AC1612" s="53">
        <v>0.01</v>
      </c>
      <c r="AD1612" s="53">
        <v>0</v>
      </c>
      <c r="AE1612" s="53">
        <v>0</v>
      </c>
      <c r="AF1612" s="53" t="s">
        <v>1828</v>
      </c>
      <c r="AG1612" s="53" t="s">
        <v>1843</v>
      </c>
      <c r="AH1612" s="53" t="s">
        <v>1844</v>
      </c>
      <c r="AI1612" s="53" t="s">
        <v>1849</v>
      </c>
      <c r="AJ1612" s="53" t="s">
        <v>1824</v>
      </c>
      <c r="AK1612" s="53" t="s">
        <v>496</v>
      </c>
      <c r="AL1612" s="53" t="s">
        <v>1830</v>
      </c>
      <c r="AM1612" s="53" t="s">
        <v>1831</v>
      </c>
      <c r="AN1612" s="53" t="s">
        <v>1769</v>
      </c>
      <c r="AO1612" s="53" t="s">
        <v>641</v>
      </c>
    </row>
    <row r="1613" spans="1:41" x14ac:dyDescent="0.25">
      <c r="A1613" s="53" t="s">
        <v>10</v>
      </c>
      <c r="B1613" s="53" t="s">
        <v>1839</v>
      </c>
      <c r="C1613" s="53" t="s">
        <v>1840</v>
      </c>
      <c r="D1613" s="53" t="s">
        <v>1841</v>
      </c>
      <c r="E1613" s="53" t="s">
        <v>1842</v>
      </c>
      <c r="F1613" s="53" t="s">
        <v>775</v>
      </c>
      <c r="G1613" s="53" t="s">
        <v>1813</v>
      </c>
      <c r="H1613" s="53" t="s">
        <v>775</v>
      </c>
      <c r="I1613" s="53" t="s">
        <v>1813</v>
      </c>
      <c r="J1613" s="53" t="s">
        <v>1843</v>
      </c>
      <c r="K1613" s="53" t="s">
        <v>1844</v>
      </c>
      <c r="L1613" s="53" t="s">
        <v>1845</v>
      </c>
      <c r="M1613" s="53" t="s">
        <v>1816</v>
      </c>
      <c r="N1613" s="53" t="s">
        <v>1817</v>
      </c>
      <c r="O1613" s="53" t="s">
        <v>1818</v>
      </c>
      <c r="P1613" s="53" t="s">
        <v>1819</v>
      </c>
      <c r="Q1613" s="53" t="s">
        <v>1820</v>
      </c>
      <c r="R1613" s="53" t="s">
        <v>1821</v>
      </c>
      <c r="S1613" s="53" t="s">
        <v>1846</v>
      </c>
      <c r="T1613" s="53" t="s">
        <v>1847</v>
      </c>
      <c r="U1613" s="53" t="s">
        <v>1824</v>
      </c>
      <c r="V1613" s="53" t="s">
        <v>1825</v>
      </c>
      <c r="W1613" s="53" t="s">
        <v>1848</v>
      </c>
      <c r="X1613" s="53" t="s">
        <v>1825</v>
      </c>
      <c r="Y1613" s="53" t="s">
        <v>1827</v>
      </c>
      <c r="Z1613" s="53">
        <v>1259.99</v>
      </c>
      <c r="AA1613" s="53">
        <v>1259.99</v>
      </c>
      <c r="AB1613" s="53">
        <v>0</v>
      </c>
      <c r="AC1613" s="53">
        <v>1259.99</v>
      </c>
      <c r="AD1613" s="53">
        <v>0</v>
      </c>
      <c r="AE1613" s="53">
        <v>0</v>
      </c>
      <c r="AF1613" s="53" t="s">
        <v>1828</v>
      </c>
      <c r="AG1613" s="53" t="s">
        <v>1843</v>
      </c>
      <c r="AH1613" s="53" t="s">
        <v>1844</v>
      </c>
      <c r="AI1613" s="53" t="s">
        <v>1849</v>
      </c>
      <c r="AJ1613" s="53" t="s">
        <v>1824</v>
      </c>
      <c r="AK1613" s="53" t="s">
        <v>496</v>
      </c>
      <c r="AL1613" s="53" t="s">
        <v>1830</v>
      </c>
      <c r="AM1613" s="53" t="s">
        <v>1831</v>
      </c>
      <c r="AN1613" s="53" t="s">
        <v>1769</v>
      </c>
      <c r="AO1613" s="53" t="s">
        <v>641</v>
      </c>
    </row>
    <row r="1614" spans="1:41" x14ac:dyDescent="0.25">
      <c r="A1614" s="53" t="s">
        <v>10</v>
      </c>
      <c r="B1614" s="53" t="s">
        <v>1950</v>
      </c>
      <c r="C1614" s="53" t="s">
        <v>1951</v>
      </c>
      <c r="D1614" s="53" t="s">
        <v>1852</v>
      </c>
      <c r="E1614" s="53" t="s">
        <v>510</v>
      </c>
      <c r="F1614" s="53" t="s">
        <v>775</v>
      </c>
      <c r="G1614" s="53" t="s">
        <v>1813</v>
      </c>
      <c r="H1614" s="53" t="s">
        <v>775</v>
      </c>
      <c r="I1614" s="53" t="s">
        <v>1813</v>
      </c>
      <c r="J1614" s="53" t="s">
        <v>1814</v>
      </c>
      <c r="K1614" s="53" t="s">
        <v>780</v>
      </c>
      <c r="L1614" s="53" t="s">
        <v>1952</v>
      </c>
      <c r="M1614" s="53" t="s">
        <v>1816</v>
      </c>
      <c r="N1614" s="53" t="s">
        <v>1817</v>
      </c>
      <c r="O1614" s="53" t="s">
        <v>1818</v>
      </c>
      <c r="P1614" s="53" t="s">
        <v>1819</v>
      </c>
      <c r="Q1614" s="53" t="s">
        <v>1820</v>
      </c>
      <c r="R1614" s="53" t="s">
        <v>1821</v>
      </c>
      <c r="S1614" s="53" t="s">
        <v>1953</v>
      </c>
      <c r="T1614" s="53" t="s">
        <v>1954</v>
      </c>
      <c r="U1614" s="53" t="s">
        <v>1824</v>
      </c>
      <c r="V1614" s="53" t="s">
        <v>1825</v>
      </c>
      <c r="W1614" s="53" t="s">
        <v>1856</v>
      </c>
      <c r="X1614" s="53" t="s">
        <v>1857</v>
      </c>
      <c r="Y1614" s="53" t="s">
        <v>1827</v>
      </c>
      <c r="Z1614" s="53">
        <v>1504.44</v>
      </c>
      <c r="AA1614" s="53">
        <v>1504.44</v>
      </c>
      <c r="AB1614" s="53">
        <v>0</v>
      </c>
      <c r="AC1614" s="53">
        <v>1504.44</v>
      </c>
      <c r="AD1614" s="53">
        <v>0</v>
      </c>
      <c r="AE1614" s="53">
        <v>0</v>
      </c>
      <c r="AF1614" s="53" t="s">
        <v>1828</v>
      </c>
      <c r="AG1614" s="53" t="s">
        <v>1814</v>
      </c>
      <c r="AH1614" s="53" t="s">
        <v>780</v>
      </c>
      <c r="AI1614" s="53" t="s">
        <v>1829</v>
      </c>
      <c r="AJ1614" s="53" t="s">
        <v>1824</v>
      </c>
      <c r="AK1614" s="53" t="s">
        <v>496</v>
      </c>
      <c r="AL1614" s="53" t="s">
        <v>1830</v>
      </c>
      <c r="AM1614" s="53" t="s">
        <v>1831</v>
      </c>
      <c r="AN1614" s="53" t="s">
        <v>1770</v>
      </c>
      <c r="AO1614" s="53" t="s">
        <v>641</v>
      </c>
    </row>
    <row r="1615" spans="1:41" x14ac:dyDescent="0.25">
      <c r="A1615" s="53" t="s">
        <v>10</v>
      </c>
      <c r="B1615" s="53" t="s">
        <v>1955</v>
      </c>
      <c r="C1615" s="53" t="s">
        <v>1956</v>
      </c>
      <c r="D1615" s="53" t="s">
        <v>1852</v>
      </c>
      <c r="E1615" s="53" t="s">
        <v>510</v>
      </c>
      <c r="F1615" s="53" t="s">
        <v>775</v>
      </c>
      <c r="G1615" s="53" t="s">
        <v>1813</v>
      </c>
      <c r="H1615" s="53" t="s">
        <v>775</v>
      </c>
      <c r="I1615" s="53" t="s">
        <v>1813</v>
      </c>
      <c r="J1615" s="53" t="s">
        <v>1814</v>
      </c>
      <c r="K1615" s="53" t="s">
        <v>780</v>
      </c>
      <c r="L1615" s="53" t="s">
        <v>1957</v>
      </c>
      <c r="M1615" s="53" t="s">
        <v>1816</v>
      </c>
      <c r="N1615" s="53" t="s">
        <v>1817</v>
      </c>
      <c r="O1615" s="53" t="s">
        <v>1818</v>
      </c>
      <c r="P1615" s="53" t="s">
        <v>1819</v>
      </c>
      <c r="Q1615" s="53" t="s">
        <v>1820</v>
      </c>
      <c r="R1615" s="53" t="s">
        <v>1821</v>
      </c>
      <c r="S1615" s="53" t="s">
        <v>1958</v>
      </c>
      <c r="T1615" s="53" t="s">
        <v>1959</v>
      </c>
      <c r="U1615" s="53" t="s">
        <v>1824</v>
      </c>
      <c r="V1615" s="53" t="s">
        <v>1825</v>
      </c>
      <c r="W1615" s="53" t="s">
        <v>1856</v>
      </c>
      <c r="X1615" s="53" t="s">
        <v>1857</v>
      </c>
      <c r="Y1615" s="53" t="s">
        <v>1827</v>
      </c>
      <c r="Z1615" s="53">
        <v>2314.33</v>
      </c>
      <c r="AA1615" s="53">
        <v>2314.33</v>
      </c>
      <c r="AB1615" s="53">
        <v>0</v>
      </c>
      <c r="AC1615" s="53">
        <v>2314.33</v>
      </c>
      <c r="AD1615" s="53">
        <v>0</v>
      </c>
      <c r="AE1615" s="53">
        <v>0</v>
      </c>
      <c r="AF1615" s="53" t="s">
        <v>1828</v>
      </c>
      <c r="AG1615" s="53" t="s">
        <v>1814</v>
      </c>
      <c r="AH1615" s="53" t="s">
        <v>780</v>
      </c>
      <c r="AI1615" s="53" t="s">
        <v>1829</v>
      </c>
      <c r="AJ1615" s="53" t="s">
        <v>1824</v>
      </c>
      <c r="AK1615" s="53" t="s">
        <v>496</v>
      </c>
      <c r="AL1615" s="53" t="s">
        <v>1830</v>
      </c>
      <c r="AM1615" s="53" t="s">
        <v>1831</v>
      </c>
      <c r="AN1615" s="53" t="s">
        <v>1770</v>
      </c>
      <c r="AO1615" s="53" t="s">
        <v>641</v>
      </c>
    </row>
    <row r="1616" spans="1:41" x14ac:dyDescent="0.25">
      <c r="A1616" s="53" t="s">
        <v>10</v>
      </c>
      <c r="B1616" s="53" t="s">
        <v>1850</v>
      </c>
      <c r="C1616" s="53" t="s">
        <v>1851</v>
      </c>
      <c r="D1616" s="53" t="s">
        <v>1852</v>
      </c>
      <c r="E1616" s="53" t="s">
        <v>510</v>
      </c>
      <c r="F1616" s="53" t="s">
        <v>775</v>
      </c>
      <c r="G1616" s="53" t="s">
        <v>1813</v>
      </c>
      <c r="H1616" s="53" t="s">
        <v>775</v>
      </c>
      <c r="I1616" s="53" t="s">
        <v>1813</v>
      </c>
      <c r="J1616" s="53" t="s">
        <v>1814</v>
      </c>
      <c r="K1616" s="53" t="s">
        <v>780</v>
      </c>
      <c r="L1616" s="53" t="s">
        <v>1853</v>
      </c>
      <c r="M1616" s="53" t="s">
        <v>1816</v>
      </c>
      <c r="N1616" s="53" t="s">
        <v>1817</v>
      </c>
      <c r="O1616" s="53" t="s">
        <v>1818</v>
      </c>
      <c r="P1616" s="53" t="s">
        <v>1819</v>
      </c>
      <c r="Q1616" s="53" t="s">
        <v>1820</v>
      </c>
      <c r="R1616" s="53" t="s">
        <v>1821</v>
      </c>
      <c r="S1616" s="53" t="s">
        <v>1854</v>
      </c>
      <c r="T1616" s="53" t="s">
        <v>1855</v>
      </c>
      <c r="U1616" s="53" t="s">
        <v>1824</v>
      </c>
      <c r="V1616" s="53" t="s">
        <v>1825</v>
      </c>
      <c r="W1616" s="53" t="s">
        <v>1856</v>
      </c>
      <c r="X1616" s="53" t="s">
        <v>1857</v>
      </c>
      <c r="Y1616" s="53" t="s">
        <v>1827</v>
      </c>
      <c r="Z1616" s="53">
        <v>1532.68</v>
      </c>
      <c r="AA1616" s="53">
        <v>1532.68</v>
      </c>
      <c r="AB1616" s="53">
        <v>0</v>
      </c>
      <c r="AC1616" s="53">
        <v>1532.68</v>
      </c>
      <c r="AD1616" s="53">
        <v>0</v>
      </c>
      <c r="AE1616" s="53">
        <v>0</v>
      </c>
      <c r="AF1616" s="53" t="s">
        <v>1828</v>
      </c>
      <c r="AG1616" s="53" t="s">
        <v>1814</v>
      </c>
      <c r="AH1616" s="53" t="s">
        <v>780</v>
      </c>
      <c r="AI1616" s="53" t="s">
        <v>1829</v>
      </c>
      <c r="AJ1616" s="53" t="s">
        <v>1824</v>
      </c>
      <c r="AK1616" s="53" t="s">
        <v>496</v>
      </c>
      <c r="AL1616" s="53" t="s">
        <v>1830</v>
      </c>
      <c r="AM1616" s="53" t="s">
        <v>1831</v>
      </c>
      <c r="AN1616" s="53" t="s">
        <v>1770</v>
      </c>
      <c r="AO1616" s="53" t="s">
        <v>641</v>
      </c>
    </row>
    <row r="1617" spans="1:41" x14ac:dyDescent="0.25">
      <c r="A1617" s="53" t="s">
        <v>10</v>
      </c>
      <c r="B1617" s="53" t="s">
        <v>1858</v>
      </c>
      <c r="C1617" s="53" t="s">
        <v>1859</v>
      </c>
      <c r="D1617" s="53" t="s">
        <v>1852</v>
      </c>
      <c r="E1617" s="53" t="s">
        <v>510</v>
      </c>
      <c r="F1617" s="53" t="s">
        <v>775</v>
      </c>
      <c r="G1617" s="53" t="s">
        <v>1813</v>
      </c>
      <c r="H1617" s="53" t="s">
        <v>775</v>
      </c>
      <c r="I1617" s="53" t="s">
        <v>1813</v>
      </c>
      <c r="J1617" s="53" t="s">
        <v>1814</v>
      </c>
      <c r="K1617" s="53" t="s">
        <v>780</v>
      </c>
      <c r="L1617" s="53" t="s">
        <v>1860</v>
      </c>
      <c r="M1617" s="53" t="s">
        <v>1816</v>
      </c>
      <c r="N1617" s="53" t="s">
        <v>1817</v>
      </c>
      <c r="O1617" s="53" t="s">
        <v>1818</v>
      </c>
      <c r="P1617" s="53" t="s">
        <v>1819</v>
      </c>
      <c r="Q1617" s="53" t="s">
        <v>1820</v>
      </c>
      <c r="R1617" s="53" t="s">
        <v>1821</v>
      </c>
      <c r="S1617" s="53" t="s">
        <v>1861</v>
      </c>
      <c r="T1617" s="53" t="s">
        <v>1862</v>
      </c>
      <c r="U1617" s="53" t="s">
        <v>1824</v>
      </c>
      <c r="V1617" s="53" t="s">
        <v>1825</v>
      </c>
      <c r="W1617" s="53" t="s">
        <v>1856</v>
      </c>
      <c r="X1617" s="53" t="s">
        <v>1857</v>
      </c>
      <c r="Y1617" s="53" t="s">
        <v>1827</v>
      </c>
      <c r="Z1617" s="53">
        <v>1254.82</v>
      </c>
      <c r="AA1617" s="53">
        <v>1254.82</v>
      </c>
      <c r="AB1617" s="53">
        <v>0</v>
      </c>
      <c r="AC1617" s="53">
        <v>1254.82</v>
      </c>
      <c r="AD1617" s="53">
        <v>0</v>
      </c>
      <c r="AE1617" s="53">
        <v>0</v>
      </c>
      <c r="AF1617" s="53" t="s">
        <v>1828</v>
      </c>
      <c r="AG1617" s="53" t="s">
        <v>1814</v>
      </c>
      <c r="AH1617" s="53" t="s">
        <v>780</v>
      </c>
      <c r="AI1617" s="53" t="s">
        <v>1829</v>
      </c>
      <c r="AJ1617" s="53" t="s">
        <v>1824</v>
      </c>
      <c r="AK1617" s="53" t="s">
        <v>496</v>
      </c>
      <c r="AL1617" s="53" t="s">
        <v>1830</v>
      </c>
      <c r="AM1617" s="53" t="s">
        <v>1831</v>
      </c>
      <c r="AN1617" s="53" t="s">
        <v>1770</v>
      </c>
      <c r="AO1617" s="53" t="s">
        <v>641</v>
      </c>
    </row>
    <row r="1618" spans="1:41" x14ac:dyDescent="0.25">
      <c r="A1618" s="53" t="s">
        <v>10</v>
      </c>
      <c r="B1618" s="53" t="s">
        <v>1863</v>
      </c>
      <c r="C1618" s="53" t="s">
        <v>1864</v>
      </c>
      <c r="D1618" s="53" t="s">
        <v>1852</v>
      </c>
      <c r="E1618" s="53" t="s">
        <v>510</v>
      </c>
      <c r="F1618" s="53" t="s">
        <v>775</v>
      </c>
      <c r="G1618" s="53" t="s">
        <v>1813</v>
      </c>
      <c r="H1618" s="53" t="s">
        <v>775</v>
      </c>
      <c r="I1618" s="53" t="s">
        <v>1813</v>
      </c>
      <c r="J1618" s="53" t="s">
        <v>1814</v>
      </c>
      <c r="K1618" s="53" t="s">
        <v>780</v>
      </c>
      <c r="L1618" s="53" t="s">
        <v>1860</v>
      </c>
      <c r="M1618" s="53" t="s">
        <v>1816</v>
      </c>
      <c r="N1618" s="53" t="s">
        <v>1817</v>
      </c>
      <c r="O1618" s="53" t="s">
        <v>1818</v>
      </c>
      <c r="P1618" s="53" t="s">
        <v>1819</v>
      </c>
      <c r="Q1618" s="53" t="s">
        <v>1820</v>
      </c>
      <c r="R1618" s="53" t="s">
        <v>1821</v>
      </c>
      <c r="S1618" s="53" t="s">
        <v>1865</v>
      </c>
      <c r="T1618" s="53" t="s">
        <v>1866</v>
      </c>
      <c r="U1618" s="53" t="s">
        <v>1824</v>
      </c>
      <c r="V1618" s="53" t="s">
        <v>1825</v>
      </c>
      <c r="W1618" s="53" t="s">
        <v>1856</v>
      </c>
      <c r="X1618" s="53" t="s">
        <v>1857</v>
      </c>
      <c r="Y1618" s="53" t="s">
        <v>1827</v>
      </c>
      <c r="Z1618" s="53">
        <v>669.33</v>
      </c>
      <c r="AA1618" s="53">
        <v>669.33</v>
      </c>
      <c r="AB1618" s="53">
        <v>0</v>
      </c>
      <c r="AC1618" s="53">
        <v>669.33</v>
      </c>
      <c r="AD1618" s="53">
        <v>0</v>
      </c>
      <c r="AE1618" s="53">
        <v>0</v>
      </c>
      <c r="AF1618" s="53" t="s">
        <v>1828</v>
      </c>
      <c r="AG1618" s="53" t="s">
        <v>1814</v>
      </c>
      <c r="AH1618" s="53" t="s">
        <v>780</v>
      </c>
      <c r="AI1618" s="53" t="s">
        <v>1829</v>
      </c>
      <c r="AJ1618" s="53" t="s">
        <v>1824</v>
      </c>
      <c r="AK1618" s="53" t="s">
        <v>496</v>
      </c>
      <c r="AL1618" s="53" t="s">
        <v>1830</v>
      </c>
      <c r="AM1618" s="53" t="s">
        <v>1831</v>
      </c>
      <c r="AN1618" s="53" t="s">
        <v>1770</v>
      </c>
      <c r="AO1618" s="53" t="s">
        <v>641</v>
      </c>
    </row>
    <row r="1619" spans="1:41" x14ac:dyDescent="0.25">
      <c r="A1619" s="53" t="s">
        <v>10</v>
      </c>
      <c r="B1619" s="53" t="s">
        <v>1867</v>
      </c>
      <c r="C1619" s="53" t="s">
        <v>1868</v>
      </c>
      <c r="D1619" s="53" t="s">
        <v>1852</v>
      </c>
      <c r="E1619" s="53" t="s">
        <v>510</v>
      </c>
      <c r="F1619" s="53" t="s">
        <v>775</v>
      </c>
      <c r="G1619" s="53" t="s">
        <v>1813</v>
      </c>
      <c r="H1619" s="53" t="s">
        <v>775</v>
      </c>
      <c r="I1619" s="53" t="s">
        <v>1813</v>
      </c>
      <c r="J1619" s="53" t="s">
        <v>1814</v>
      </c>
      <c r="K1619" s="53" t="s">
        <v>780</v>
      </c>
      <c r="L1619" s="53" t="s">
        <v>1869</v>
      </c>
      <c r="M1619" s="53" t="s">
        <v>1816</v>
      </c>
      <c r="N1619" s="53" t="s">
        <v>1817</v>
      </c>
      <c r="O1619" s="53" t="s">
        <v>1818</v>
      </c>
      <c r="P1619" s="53" t="s">
        <v>1819</v>
      </c>
      <c r="Q1619" s="53" t="s">
        <v>1820</v>
      </c>
      <c r="R1619" s="53" t="s">
        <v>1821</v>
      </c>
      <c r="S1619" s="53" t="s">
        <v>1870</v>
      </c>
      <c r="T1619" s="53" t="s">
        <v>1871</v>
      </c>
      <c r="U1619" s="53" t="s">
        <v>1824</v>
      </c>
      <c r="V1619" s="53" t="s">
        <v>1825</v>
      </c>
      <c r="W1619" s="53" t="s">
        <v>1856</v>
      </c>
      <c r="X1619" s="53" t="s">
        <v>1857</v>
      </c>
      <c r="Y1619" s="53" t="s">
        <v>1827</v>
      </c>
      <c r="Z1619" s="53">
        <v>6241.32</v>
      </c>
      <c r="AA1619" s="53">
        <v>6241.32</v>
      </c>
      <c r="AB1619" s="53">
        <v>0</v>
      </c>
      <c r="AC1619" s="53">
        <v>6241.32</v>
      </c>
      <c r="AD1619" s="53">
        <v>0</v>
      </c>
      <c r="AE1619" s="53">
        <v>0</v>
      </c>
      <c r="AF1619" s="53" t="s">
        <v>1828</v>
      </c>
      <c r="AG1619" s="53" t="s">
        <v>1814</v>
      </c>
      <c r="AH1619" s="53" t="s">
        <v>780</v>
      </c>
      <c r="AI1619" s="53" t="s">
        <v>1829</v>
      </c>
      <c r="AJ1619" s="53" t="s">
        <v>1824</v>
      </c>
      <c r="AK1619" s="53" t="s">
        <v>496</v>
      </c>
      <c r="AL1619" s="53" t="s">
        <v>1830</v>
      </c>
      <c r="AM1619" s="53" t="s">
        <v>1831</v>
      </c>
      <c r="AN1619" s="53" t="s">
        <v>1770</v>
      </c>
      <c r="AO1619" s="53" t="s">
        <v>641</v>
      </c>
    </row>
    <row r="1620" spans="1:41" x14ac:dyDescent="0.25">
      <c r="A1620" s="53" t="s">
        <v>10</v>
      </c>
      <c r="B1620" s="53" t="s">
        <v>1872</v>
      </c>
      <c r="C1620" s="53" t="s">
        <v>1873</v>
      </c>
      <c r="D1620" s="53" t="s">
        <v>1841</v>
      </c>
      <c r="E1620" s="53" t="s">
        <v>1842</v>
      </c>
      <c r="F1620" s="53" t="s">
        <v>775</v>
      </c>
      <c r="G1620" s="53" t="s">
        <v>1813</v>
      </c>
      <c r="H1620" s="53" t="s">
        <v>775</v>
      </c>
      <c r="I1620" s="53" t="s">
        <v>1813</v>
      </c>
      <c r="J1620" s="53" t="s">
        <v>1843</v>
      </c>
      <c r="K1620" s="53" t="s">
        <v>1844</v>
      </c>
      <c r="L1620" s="53" t="s">
        <v>1874</v>
      </c>
      <c r="M1620" s="53" t="s">
        <v>1816</v>
      </c>
      <c r="N1620" s="53" t="s">
        <v>1817</v>
      </c>
      <c r="O1620" s="53" t="s">
        <v>1818</v>
      </c>
      <c r="P1620" s="53" t="s">
        <v>1819</v>
      </c>
      <c r="Q1620" s="53" t="s">
        <v>1820</v>
      </c>
      <c r="R1620" s="53" t="s">
        <v>1821</v>
      </c>
      <c r="S1620" s="53" t="s">
        <v>1875</v>
      </c>
      <c r="T1620" s="53" t="s">
        <v>1876</v>
      </c>
      <c r="U1620" s="53" t="s">
        <v>1824</v>
      </c>
      <c r="V1620" s="53" t="s">
        <v>1825</v>
      </c>
      <c r="W1620" s="53" t="s">
        <v>1826</v>
      </c>
      <c r="X1620" s="53" t="s">
        <v>1825</v>
      </c>
      <c r="Y1620" s="53" t="s">
        <v>1827</v>
      </c>
      <c r="Z1620" s="53">
        <v>182.24</v>
      </c>
      <c r="AA1620" s="53">
        <v>182.24</v>
      </c>
      <c r="AB1620" s="53">
        <v>0</v>
      </c>
      <c r="AC1620" s="53">
        <v>182.24</v>
      </c>
      <c r="AD1620" s="53">
        <v>0</v>
      </c>
      <c r="AE1620" s="53">
        <v>0</v>
      </c>
      <c r="AF1620" s="53" t="s">
        <v>1828</v>
      </c>
      <c r="AG1620" s="53" t="s">
        <v>1843</v>
      </c>
      <c r="AH1620" s="53" t="s">
        <v>1844</v>
      </c>
      <c r="AI1620" s="53" t="s">
        <v>1849</v>
      </c>
      <c r="AJ1620" s="53" t="s">
        <v>1824</v>
      </c>
      <c r="AK1620" s="53" t="s">
        <v>496</v>
      </c>
      <c r="AL1620" s="53" t="s">
        <v>1830</v>
      </c>
      <c r="AM1620" s="53" t="s">
        <v>1831</v>
      </c>
      <c r="AN1620" s="53" t="s">
        <v>1769</v>
      </c>
      <c r="AO1620" s="53" t="s">
        <v>641</v>
      </c>
    </row>
    <row r="1621" spans="1:41" x14ac:dyDescent="0.25">
      <c r="A1621" s="53" t="s">
        <v>10</v>
      </c>
      <c r="B1621" s="53" t="s">
        <v>1872</v>
      </c>
      <c r="C1621" s="53" t="s">
        <v>1873</v>
      </c>
      <c r="D1621" s="53" t="s">
        <v>1841</v>
      </c>
      <c r="E1621" s="53" t="s">
        <v>1842</v>
      </c>
      <c r="F1621" s="53" t="s">
        <v>775</v>
      </c>
      <c r="G1621" s="53" t="s">
        <v>1813</v>
      </c>
      <c r="H1621" s="53" t="s">
        <v>775</v>
      </c>
      <c r="I1621" s="53" t="s">
        <v>1813</v>
      </c>
      <c r="J1621" s="53" t="s">
        <v>1843</v>
      </c>
      <c r="K1621" s="53" t="s">
        <v>1844</v>
      </c>
      <c r="L1621" s="53" t="s">
        <v>1874</v>
      </c>
      <c r="M1621" s="53" t="s">
        <v>1816</v>
      </c>
      <c r="N1621" s="53" t="s">
        <v>1817</v>
      </c>
      <c r="O1621" s="53" t="s">
        <v>1818</v>
      </c>
      <c r="P1621" s="53" t="s">
        <v>1819</v>
      </c>
      <c r="Q1621" s="53" t="s">
        <v>1820</v>
      </c>
      <c r="R1621" s="53" t="s">
        <v>1821</v>
      </c>
      <c r="S1621" s="53" t="s">
        <v>1875</v>
      </c>
      <c r="T1621" s="53" t="s">
        <v>1876</v>
      </c>
      <c r="U1621" s="53" t="s">
        <v>1824</v>
      </c>
      <c r="V1621" s="53" t="s">
        <v>1825</v>
      </c>
      <c r="W1621" s="53" t="s">
        <v>1832</v>
      </c>
      <c r="X1621" s="53" t="s">
        <v>1825</v>
      </c>
      <c r="Y1621" s="53" t="s">
        <v>1827</v>
      </c>
      <c r="Z1621" s="53">
        <v>95.01</v>
      </c>
      <c r="AA1621" s="53">
        <v>95.01</v>
      </c>
      <c r="AB1621" s="53">
        <v>0</v>
      </c>
      <c r="AC1621" s="53">
        <v>95.01</v>
      </c>
      <c r="AD1621" s="53">
        <v>0</v>
      </c>
      <c r="AE1621" s="53">
        <v>0</v>
      </c>
      <c r="AF1621" s="53" t="s">
        <v>1828</v>
      </c>
      <c r="AG1621" s="53" t="s">
        <v>1843</v>
      </c>
      <c r="AH1621" s="53" t="s">
        <v>1844</v>
      </c>
      <c r="AI1621" s="53" t="s">
        <v>1849</v>
      </c>
      <c r="AJ1621" s="53" t="s">
        <v>1824</v>
      </c>
      <c r="AK1621" s="53" t="s">
        <v>496</v>
      </c>
      <c r="AL1621" s="53" t="s">
        <v>1830</v>
      </c>
      <c r="AM1621" s="53" t="s">
        <v>1831</v>
      </c>
      <c r="AN1621" s="53" t="s">
        <v>1769</v>
      </c>
      <c r="AO1621" s="53" t="s">
        <v>641</v>
      </c>
    </row>
    <row r="1622" spans="1:41" x14ac:dyDescent="0.25">
      <c r="A1622" s="53" t="s">
        <v>10</v>
      </c>
      <c r="B1622" s="53" t="s">
        <v>1872</v>
      </c>
      <c r="C1622" s="53" t="s">
        <v>1873</v>
      </c>
      <c r="D1622" s="53" t="s">
        <v>1841</v>
      </c>
      <c r="E1622" s="53" t="s">
        <v>1842</v>
      </c>
      <c r="F1622" s="53" t="s">
        <v>775</v>
      </c>
      <c r="G1622" s="53" t="s">
        <v>1813</v>
      </c>
      <c r="H1622" s="53" t="s">
        <v>775</v>
      </c>
      <c r="I1622" s="53" t="s">
        <v>1813</v>
      </c>
      <c r="J1622" s="53" t="s">
        <v>1843</v>
      </c>
      <c r="K1622" s="53" t="s">
        <v>1844</v>
      </c>
      <c r="L1622" s="53" t="s">
        <v>1874</v>
      </c>
      <c r="M1622" s="53" t="s">
        <v>1816</v>
      </c>
      <c r="N1622" s="53" t="s">
        <v>1817</v>
      </c>
      <c r="O1622" s="53" t="s">
        <v>1818</v>
      </c>
      <c r="P1622" s="53" t="s">
        <v>1819</v>
      </c>
      <c r="Q1622" s="53" t="s">
        <v>1820</v>
      </c>
      <c r="R1622" s="53" t="s">
        <v>1821</v>
      </c>
      <c r="S1622" s="53" t="s">
        <v>1875</v>
      </c>
      <c r="T1622" s="53" t="s">
        <v>1876</v>
      </c>
      <c r="U1622" s="53" t="s">
        <v>1824</v>
      </c>
      <c r="V1622" s="53" t="s">
        <v>1825</v>
      </c>
      <c r="W1622" s="53" t="s">
        <v>1833</v>
      </c>
      <c r="X1622" s="53" t="s">
        <v>1834</v>
      </c>
      <c r="Y1622" s="53" t="s">
        <v>1827</v>
      </c>
      <c r="Z1622" s="53">
        <v>0.01</v>
      </c>
      <c r="AA1622" s="53">
        <v>0.01</v>
      </c>
      <c r="AB1622" s="53">
        <v>0</v>
      </c>
      <c r="AC1622" s="53">
        <v>0.01</v>
      </c>
      <c r="AD1622" s="53">
        <v>0</v>
      </c>
      <c r="AE1622" s="53">
        <v>0</v>
      </c>
      <c r="AF1622" s="53" t="s">
        <v>1828</v>
      </c>
      <c r="AG1622" s="53" t="s">
        <v>1843</v>
      </c>
      <c r="AH1622" s="53" t="s">
        <v>1844</v>
      </c>
      <c r="AI1622" s="53" t="s">
        <v>1849</v>
      </c>
      <c r="AJ1622" s="53" t="s">
        <v>1824</v>
      </c>
      <c r="AK1622" s="53" t="s">
        <v>496</v>
      </c>
      <c r="AL1622" s="53" t="s">
        <v>1830</v>
      </c>
      <c r="AM1622" s="53" t="s">
        <v>1831</v>
      </c>
      <c r="AN1622" s="53" t="s">
        <v>1769</v>
      </c>
      <c r="AO1622" s="53" t="s">
        <v>641</v>
      </c>
    </row>
    <row r="1623" spans="1:41" x14ac:dyDescent="0.25">
      <c r="A1623" s="53" t="s">
        <v>10</v>
      </c>
      <c r="B1623" s="53" t="s">
        <v>1872</v>
      </c>
      <c r="C1623" s="53" t="s">
        <v>1873</v>
      </c>
      <c r="D1623" s="53" t="s">
        <v>1841</v>
      </c>
      <c r="E1623" s="53" t="s">
        <v>1842</v>
      </c>
      <c r="F1623" s="53" t="s">
        <v>775</v>
      </c>
      <c r="G1623" s="53" t="s">
        <v>1813</v>
      </c>
      <c r="H1623" s="53" t="s">
        <v>775</v>
      </c>
      <c r="I1623" s="53" t="s">
        <v>1813</v>
      </c>
      <c r="J1623" s="53" t="s">
        <v>1843</v>
      </c>
      <c r="K1623" s="53" t="s">
        <v>1844</v>
      </c>
      <c r="L1623" s="53" t="s">
        <v>1874</v>
      </c>
      <c r="M1623" s="53" t="s">
        <v>1816</v>
      </c>
      <c r="N1623" s="53" t="s">
        <v>1817</v>
      </c>
      <c r="O1623" s="53" t="s">
        <v>1818</v>
      </c>
      <c r="P1623" s="53" t="s">
        <v>1819</v>
      </c>
      <c r="Q1623" s="53" t="s">
        <v>1820</v>
      </c>
      <c r="R1623" s="53" t="s">
        <v>1821</v>
      </c>
      <c r="S1623" s="53" t="s">
        <v>1875</v>
      </c>
      <c r="T1623" s="53" t="s">
        <v>1876</v>
      </c>
      <c r="U1623" s="53" t="s">
        <v>1824</v>
      </c>
      <c r="V1623" s="53" t="s">
        <v>1825</v>
      </c>
      <c r="W1623" s="53" t="s">
        <v>1837</v>
      </c>
      <c r="X1623" s="53" t="s">
        <v>1825</v>
      </c>
      <c r="Y1623" s="53" t="s">
        <v>1827</v>
      </c>
      <c r="Z1623" s="53">
        <v>23.42</v>
      </c>
      <c r="AA1623" s="53">
        <v>23.42</v>
      </c>
      <c r="AB1623" s="53">
        <v>0</v>
      </c>
      <c r="AC1623" s="53">
        <v>23.42</v>
      </c>
      <c r="AD1623" s="53">
        <v>0</v>
      </c>
      <c r="AE1623" s="53">
        <v>0</v>
      </c>
      <c r="AF1623" s="53" t="s">
        <v>1828</v>
      </c>
      <c r="AG1623" s="53" t="s">
        <v>1843</v>
      </c>
      <c r="AH1623" s="53" t="s">
        <v>1844</v>
      </c>
      <c r="AI1623" s="53" t="s">
        <v>1849</v>
      </c>
      <c r="AJ1623" s="53" t="s">
        <v>1824</v>
      </c>
      <c r="AK1623" s="53" t="s">
        <v>496</v>
      </c>
      <c r="AL1623" s="53" t="s">
        <v>1830</v>
      </c>
      <c r="AM1623" s="53" t="s">
        <v>1831</v>
      </c>
      <c r="AN1623" s="53" t="s">
        <v>1769</v>
      </c>
      <c r="AO1623" s="53" t="s">
        <v>641</v>
      </c>
    </row>
    <row r="1624" spans="1:41" x14ac:dyDescent="0.25">
      <c r="A1624" s="53" t="s">
        <v>10</v>
      </c>
      <c r="B1624" s="53" t="s">
        <v>1872</v>
      </c>
      <c r="C1624" s="53" t="s">
        <v>1873</v>
      </c>
      <c r="D1624" s="53" t="s">
        <v>1841</v>
      </c>
      <c r="E1624" s="53" t="s">
        <v>1842</v>
      </c>
      <c r="F1624" s="53" t="s">
        <v>775</v>
      </c>
      <c r="G1624" s="53" t="s">
        <v>1813</v>
      </c>
      <c r="H1624" s="53" t="s">
        <v>775</v>
      </c>
      <c r="I1624" s="53" t="s">
        <v>1813</v>
      </c>
      <c r="J1624" s="53" t="s">
        <v>1843</v>
      </c>
      <c r="K1624" s="53" t="s">
        <v>1844</v>
      </c>
      <c r="L1624" s="53" t="s">
        <v>1874</v>
      </c>
      <c r="M1624" s="53" t="s">
        <v>1816</v>
      </c>
      <c r="N1624" s="53" t="s">
        <v>1817</v>
      </c>
      <c r="O1624" s="53" t="s">
        <v>1818</v>
      </c>
      <c r="P1624" s="53" t="s">
        <v>1819</v>
      </c>
      <c r="Q1624" s="53" t="s">
        <v>1820</v>
      </c>
      <c r="R1624" s="53" t="s">
        <v>1821</v>
      </c>
      <c r="S1624" s="53" t="s">
        <v>1875</v>
      </c>
      <c r="T1624" s="53" t="s">
        <v>1876</v>
      </c>
      <c r="U1624" s="53" t="s">
        <v>1824</v>
      </c>
      <c r="V1624" s="53" t="s">
        <v>1825</v>
      </c>
      <c r="W1624" s="53" t="s">
        <v>1838</v>
      </c>
      <c r="X1624" s="53" t="s">
        <v>1825</v>
      </c>
      <c r="Y1624" s="53" t="s">
        <v>1827</v>
      </c>
      <c r="Z1624" s="53">
        <v>3.72</v>
      </c>
      <c r="AA1624" s="53">
        <v>3.72</v>
      </c>
      <c r="AB1624" s="53">
        <v>0</v>
      </c>
      <c r="AC1624" s="53">
        <v>3.72</v>
      </c>
      <c r="AD1624" s="53">
        <v>0</v>
      </c>
      <c r="AE1624" s="53">
        <v>0</v>
      </c>
      <c r="AF1624" s="53" t="s">
        <v>1828</v>
      </c>
      <c r="AG1624" s="53" t="s">
        <v>1843</v>
      </c>
      <c r="AH1624" s="53" t="s">
        <v>1844</v>
      </c>
      <c r="AI1624" s="53" t="s">
        <v>1849</v>
      </c>
      <c r="AJ1624" s="53" t="s">
        <v>1824</v>
      </c>
      <c r="AK1624" s="53" t="s">
        <v>496</v>
      </c>
      <c r="AL1624" s="53" t="s">
        <v>1830</v>
      </c>
      <c r="AM1624" s="53" t="s">
        <v>1831</v>
      </c>
      <c r="AN1624" s="53" t="s">
        <v>1769</v>
      </c>
      <c r="AO1624" s="53" t="s">
        <v>641</v>
      </c>
    </row>
    <row r="1625" spans="1:41" x14ac:dyDescent="0.25">
      <c r="A1625" s="53" t="s">
        <v>10</v>
      </c>
      <c r="B1625" s="53" t="s">
        <v>1872</v>
      </c>
      <c r="C1625" s="53" t="s">
        <v>1873</v>
      </c>
      <c r="D1625" s="53" t="s">
        <v>1841</v>
      </c>
      <c r="E1625" s="53" t="s">
        <v>1842</v>
      </c>
      <c r="F1625" s="53" t="s">
        <v>775</v>
      </c>
      <c r="G1625" s="53" t="s">
        <v>1813</v>
      </c>
      <c r="H1625" s="53" t="s">
        <v>775</v>
      </c>
      <c r="I1625" s="53" t="s">
        <v>1813</v>
      </c>
      <c r="J1625" s="53" t="s">
        <v>1843</v>
      </c>
      <c r="K1625" s="53" t="s">
        <v>1844</v>
      </c>
      <c r="L1625" s="53" t="s">
        <v>1874</v>
      </c>
      <c r="M1625" s="53" t="s">
        <v>1816</v>
      </c>
      <c r="N1625" s="53" t="s">
        <v>1817</v>
      </c>
      <c r="O1625" s="53" t="s">
        <v>1818</v>
      </c>
      <c r="P1625" s="53" t="s">
        <v>1819</v>
      </c>
      <c r="Q1625" s="53" t="s">
        <v>1820</v>
      </c>
      <c r="R1625" s="53" t="s">
        <v>1821</v>
      </c>
      <c r="S1625" s="53" t="s">
        <v>1875</v>
      </c>
      <c r="T1625" s="53" t="s">
        <v>1876</v>
      </c>
      <c r="U1625" s="53" t="s">
        <v>1824</v>
      </c>
      <c r="V1625" s="53" t="s">
        <v>1825</v>
      </c>
      <c r="W1625" s="53" t="s">
        <v>1848</v>
      </c>
      <c r="X1625" s="53" t="s">
        <v>1825</v>
      </c>
      <c r="Y1625" s="53" t="s">
        <v>1827</v>
      </c>
      <c r="Z1625" s="53">
        <v>2170.46</v>
      </c>
      <c r="AA1625" s="53">
        <v>2170.46</v>
      </c>
      <c r="AB1625" s="53">
        <v>0</v>
      </c>
      <c r="AC1625" s="53">
        <v>2170.46</v>
      </c>
      <c r="AD1625" s="53">
        <v>0</v>
      </c>
      <c r="AE1625" s="53">
        <v>0</v>
      </c>
      <c r="AF1625" s="53" t="s">
        <v>1828</v>
      </c>
      <c r="AG1625" s="53" t="s">
        <v>1843</v>
      </c>
      <c r="AH1625" s="53" t="s">
        <v>1844</v>
      </c>
      <c r="AI1625" s="53" t="s">
        <v>1849</v>
      </c>
      <c r="AJ1625" s="53" t="s">
        <v>1824</v>
      </c>
      <c r="AK1625" s="53" t="s">
        <v>496</v>
      </c>
      <c r="AL1625" s="53" t="s">
        <v>1830</v>
      </c>
      <c r="AM1625" s="53" t="s">
        <v>1831</v>
      </c>
      <c r="AN1625" s="53" t="s">
        <v>1769</v>
      </c>
      <c r="AO1625" s="53" t="s">
        <v>641</v>
      </c>
    </row>
    <row r="1626" spans="1:41" x14ac:dyDescent="0.25">
      <c r="A1626" s="53" t="s">
        <v>10</v>
      </c>
      <c r="B1626" s="53" t="s">
        <v>1877</v>
      </c>
      <c r="C1626" s="53" t="s">
        <v>1878</v>
      </c>
      <c r="D1626" s="53" t="s">
        <v>1841</v>
      </c>
      <c r="E1626" s="53" t="s">
        <v>1842</v>
      </c>
      <c r="F1626" s="53" t="s">
        <v>775</v>
      </c>
      <c r="G1626" s="53" t="s">
        <v>1813</v>
      </c>
      <c r="H1626" s="53" t="s">
        <v>775</v>
      </c>
      <c r="I1626" s="53" t="s">
        <v>1813</v>
      </c>
      <c r="J1626" s="53" t="s">
        <v>1843</v>
      </c>
      <c r="K1626" s="53" t="s">
        <v>1844</v>
      </c>
      <c r="L1626" s="53" t="s">
        <v>1879</v>
      </c>
      <c r="M1626" s="53" t="s">
        <v>1816</v>
      </c>
      <c r="N1626" s="53" t="s">
        <v>1817</v>
      </c>
      <c r="O1626" s="53" t="s">
        <v>1818</v>
      </c>
      <c r="P1626" s="53" t="s">
        <v>1819</v>
      </c>
      <c r="Q1626" s="53" t="s">
        <v>1820</v>
      </c>
      <c r="R1626" s="53" t="s">
        <v>1821</v>
      </c>
      <c r="S1626" s="53" t="s">
        <v>1880</v>
      </c>
      <c r="T1626" s="53" t="s">
        <v>1881</v>
      </c>
      <c r="U1626" s="53" t="s">
        <v>1824</v>
      </c>
      <c r="V1626" s="53" t="s">
        <v>1825</v>
      </c>
      <c r="W1626" s="53" t="s">
        <v>1826</v>
      </c>
      <c r="X1626" s="53" t="s">
        <v>1825</v>
      </c>
      <c r="Y1626" s="53" t="s">
        <v>1827</v>
      </c>
      <c r="Z1626" s="53">
        <v>40.92</v>
      </c>
      <c r="AA1626" s="53">
        <v>40.92</v>
      </c>
      <c r="AB1626" s="53">
        <v>0</v>
      </c>
      <c r="AC1626" s="53">
        <v>40.92</v>
      </c>
      <c r="AD1626" s="53">
        <v>0</v>
      </c>
      <c r="AE1626" s="53">
        <v>0</v>
      </c>
      <c r="AF1626" s="53" t="s">
        <v>1828</v>
      </c>
      <c r="AG1626" s="53" t="s">
        <v>1843</v>
      </c>
      <c r="AH1626" s="53" t="s">
        <v>1844</v>
      </c>
      <c r="AI1626" s="53" t="s">
        <v>1849</v>
      </c>
      <c r="AJ1626" s="53" t="s">
        <v>1824</v>
      </c>
      <c r="AK1626" s="53" t="s">
        <v>496</v>
      </c>
      <c r="AL1626" s="53" t="s">
        <v>1830</v>
      </c>
      <c r="AM1626" s="53" t="s">
        <v>1831</v>
      </c>
      <c r="AN1626" s="53" t="s">
        <v>1769</v>
      </c>
      <c r="AO1626" s="53" t="s">
        <v>641</v>
      </c>
    </row>
    <row r="1627" spans="1:41" x14ac:dyDescent="0.25">
      <c r="A1627" s="53" t="s">
        <v>10</v>
      </c>
      <c r="B1627" s="53" t="s">
        <v>1877</v>
      </c>
      <c r="C1627" s="53" t="s">
        <v>1878</v>
      </c>
      <c r="D1627" s="53" t="s">
        <v>1841</v>
      </c>
      <c r="E1627" s="53" t="s">
        <v>1842</v>
      </c>
      <c r="F1627" s="53" t="s">
        <v>775</v>
      </c>
      <c r="G1627" s="53" t="s">
        <v>1813</v>
      </c>
      <c r="H1627" s="53" t="s">
        <v>775</v>
      </c>
      <c r="I1627" s="53" t="s">
        <v>1813</v>
      </c>
      <c r="J1627" s="53" t="s">
        <v>1843</v>
      </c>
      <c r="K1627" s="53" t="s">
        <v>1844</v>
      </c>
      <c r="L1627" s="53" t="s">
        <v>1879</v>
      </c>
      <c r="M1627" s="53" t="s">
        <v>1816</v>
      </c>
      <c r="N1627" s="53" t="s">
        <v>1817</v>
      </c>
      <c r="O1627" s="53" t="s">
        <v>1818</v>
      </c>
      <c r="P1627" s="53" t="s">
        <v>1819</v>
      </c>
      <c r="Q1627" s="53" t="s">
        <v>1820</v>
      </c>
      <c r="R1627" s="53" t="s">
        <v>1821</v>
      </c>
      <c r="S1627" s="53" t="s">
        <v>1880</v>
      </c>
      <c r="T1627" s="53" t="s">
        <v>1881</v>
      </c>
      <c r="U1627" s="53" t="s">
        <v>1824</v>
      </c>
      <c r="V1627" s="53" t="s">
        <v>1825</v>
      </c>
      <c r="W1627" s="53" t="s">
        <v>1832</v>
      </c>
      <c r="X1627" s="53" t="s">
        <v>1825</v>
      </c>
      <c r="Y1627" s="53" t="s">
        <v>1827</v>
      </c>
      <c r="Z1627" s="53">
        <v>22.22</v>
      </c>
      <c r="AA1627" s="53">
        <v>22.22</v>
      </c>
      <c r="AB1627" s="53">
        <v>0</v>
      </c>
      <c r="AC1627" s="53">
        <v>22.22</v>
      </c>
      <c r="AD1627" s="53">
        <v>0</v>
      </c>
      <c r="AE1627" s="53">
        <v>0</v>
      </c>
      <c r="AF1627" s="53" t="s">
        <v>1828</v>
      </c>
      <c r="AG1627" s="53" t="s">
        <v>1843</v>
      </c>
      <c r="AH1627" s="53" t="s">
        <v>1844</v>
      </c>
      <c r="AI1627" s="53" t="s">
        <v>1849</v>
      </c>
      <c r="AJ1627" s="53" t="s">
        <v>1824</v>
      </c>
      <c r="AK1627" s="53" t="s">
        <v>496</v>
      </c>
      <c r="AL1627" s="53" t="s">
        <v>1830</v>
      </c>
      <c r="AM1627" s="53" t="s">
        <v>1831</v>
      </c>
      <c r="AN1627" s="53" t="s">
        <v>1769</v>
      </c>
      <c r="AO1627" s="53" t="s">
        <v>641</v>
      </c>
    </row>
    <row r="1628" spans="1:41" x14ac:dyDescent="0.25">
      <c r="A1628" s="53" t="s">
        <v>10</v>
      </c>
      <c r="B1628" s="53" t="s">
        <v>1877</v>
      </c>
      <c r="C1628" s="53" t="s">
        <v>1878</v>
      </c>
      <c r="D1628" s="53" t="s">
        <v>1841</v>
      </c>
      <c r="E1628" s="53" t="s">
        <v>1842</v>
      </c>
      <c r="F1628" s="53" t="s">
        <v>775</v>
      </c>
      <c r="G1628" s="53" t="s">
        <v>1813</v>
      </c>
      <c r="H1628" s="53" t="s">
        <v>775</v>
      </c>
      <c r="I1628" s="53" t="s">
        <v>1813</v>
      </c>
      <c r="J1628" s="53" t="s">
        <v>1843</v>
      </c>
      <c r="K1628" s="53" t="s">
        <v>1844</v>
      </c>
      <c r="L1628" s="53" t="s">
        <v>1879</v>
      </c>
      <c r="M1628" s="53" t="s">
        <v>1816</v>
      </c>
      <c r="N1628" s="53" t="s">
        <v>1817</v>
      </c>
      <c r="O1628" s="53" t="s">
        <v>1818</v>
      </c>
      <c r="P1628" s="53" t="s">
        <v>1819</v>
      </c>
      <c r="Q1628" s="53" t="s">
        <v>1820</v>
      </c>
      <c r="R1628" s="53" t="s">
        <v>1821</v>
      </c>
      <c r="S1628" s="53" t="s">
        <v>1880</v>
      </c>
      <c r="T1628" s="53" t="s">
        <v>1881</v>
      </c>
      <c r="U1628" s="53" t="s">
        <v>1824</v>
      </c>
      <c r="V1628" s="53" t="s">
        <v>1825</v>
      </c>
      <c r="W1628" s="53" t="s">
        <v>1837</v>
      </c>
      <c r="X1628" s="53" t="s">
        <v>1825</v>
      </c>
      <c r="Y1628" s="53" t="s">
        <v>1827</v>
      </c>
      <c r="Z1628" s="53">
        <v>18.34</v>
      </c>
      <c r="AA1628" s="53">
        <v>18.34</v>
      </c>
      <c r="AB1628" s="53">
        <v>0</v>
      </c>
      <c r="AC1628" s="53">
        <v>18.34</v>
      </c>
      <c r="AD1628" s="53">
        <v>0</v>
      </c>
      <c r="AE1628" s="53">
        <v>0</v>
      </c>
      <c r="AF1628" s="53" t="s">
        <v>1828</v>
      </c>
      <c r="AG1628" s="53" t="s">
        <v>1843</v>
      </c>
      <c r="AH1628" s="53" t="s">
        <v>1844</v>
      </c>
      <c r="AI1628" s="53" t="s">
        <v>1849</v>
      </c>
      <c r="AJ1628" s="53" t="s">
        <v>1824</v>
      </c>
      <c r="AK1628" s="53" t="s">
        <v>496</v>
      </c>
      <c r="AL1628" s="53" t="s">
        <v>1830</v>
      </c>
      <c r="AM1628" s="53" t="s">
        <v>1831</v>
      </c>
      <c r="AN1628" s="53" t="s">
        <v>1769</v>
      </c>
      <c r="AO1628" s="53" t="s">
        <v>641</v>
      </c>
    </row>
    <row r="1629" spans="1:41" x14ac:dyDescent="0.25">
      <c r="A1629" s="53" t="s">
        <v>10</v>
      </c>
      <c r="B1629" s="53" t="s">
        <v>1877</v>
      </c>
      <c r="C1629" s="53" t="s">
        <v>1878</v>
      </c>
      <c r="D1629" s="53" t="s">
        <v>1841</v>
      </c>
      <c r="E1629" s="53" t="s">
        <v>1842</v>
      </c>
      <c r="F1629" s="53" t="s">
        <v>775</v>
      </c>
      <c r="G1629" s="53" t="s">
        <v>1813</v>
      </c>
      <c r="H1629" s="53" t="s">
        <v>775</v>
      </c>
      <c r="I1629" s="53" t="s">
        <v>1813</v>
      </c>
      <c r="J1629" s="53" t="s">
        <v>1843</v>
      </c>
      <c r="K1629" s="53" t="s">
        <v>1844</v>
      </c>
      <c r="L1629" s="53" t="s">
        <v>1879</v>
      </c>
      <c r="M1629" s="53" t="s">
        <v>1816</v>
      </c>
      <c r="N1629" s="53" t="s">
        <v>1817</v>
      </c>
      <c r="O1629" s="53" t="s">
        <v>1818</v>
      </c>
      <c r="P1629" s="53" t="s">
        <v>1819</v>
      </c>
      <c r="Q1629" s="53" t="s">
        <v>1820</v>
      </c>
      <c r="R1629" s="53" t="s">
        <v>1821</v>
      </c>
      <c r="S1629" s="53" t="s">
        <v>1880</v>
      </c>
      <c r="T1629" s="53" t="s">
        <v>1881</v>
      </c>
      <c r="U1629" s="53" t="s">
        <v>1824</v>
      </c>
      <c r="V1629" s="53" t="s">
        <v>1825</v>
      </c>
      <c r="W1629" s="53" t="s">
        <v>1838</v>
      </c>
      <c r="X1629" s="53" t="s">
        <v>1825</v>
      </c>
      <c r="Y1629" s="53" t="s">
        <v>1827</v>
      </c>
      <c r="Z1629" s="53">
        <v>1.4</v>
      </c>
      <c r="AA1629" s="53">
        <v>1.4</v>
      </c>
      <c r="AB1629" s="53">
        <v>0</v>
      </c>
      <c r="AC1629" s="53">
        <v>1.4</v>
      </c>
      <c r="AD1629" s="53">
        <v>0</v>
      </c>
      <c r="AE1629" s="53">
        <v>0</v>
      </c>
      <c r="AF1629" s="53" t="s">
        <v>1828</v>
      </c>
      <c r="AG1629" s="53" t="s">
        <v>1843</v>
      </c>
      <c r="AH1629" s="53" t="s">
        <v>1844</v>
      </c>
      <c r="AI1629" s="53" t="s">
        <v>1849</v>
      </c>
      <c r="AJ1629" s="53" t="s">
        <v>1824</v>
      </c>
      <c r="AK1629" s="53" t="s">
        <v>496</v>
      </c>
      <c r="AL1629" s="53" t="s">
        <v>1830</v>
      </c>
      <c r="AM1629" s="53" t="s">
        <v>1831</v>
      </c>
      <c r="AN1629" s="53" t="s">
        <v>1769</v>
      </c>
      <c r="AO1629" s="53" t="s">
        <v>641</v>
      </c>
    </row>
    <row r="1630" spans="1:41" x14ac:dyDescent="0.25">
      <c r="A1630" s="53" t="s">
        <v>10</v>
      </c>
      <c r="B1630" s="53" t="s">
        <v>1877</v>
      </c>
      <c r="C1630" s="53" t="s">
        <v>1878</v>
      </c>
      <c r="D1630" s="53" t="s">
        <v>1841</v>
      </c>
      <c r="E1630" s="53" t="s">
        <v>1842</v>
      </c>
      <c r="F1630" s="53" t="s">
        <v>775</v>
      </c>
      <c r="G1630" s="53" t="s">
        <v>1813</v>
      </c>
      <c r="H1630" s="53" t="s">
        <v>775</v>
      </c>
      <c r="I1630" s="53" t="s">
        <v>1813</v>
      </c>
      <c r="J1630" s="53" t="s">
        <v>1843</v>
      </c>
      <c r="K1630" s="53" t="s">
        <v>1844</v>
      </c>
      <c r="L1630" s="53" t="s">
        <v>1879</v>
      </c>
      <c r="M1630" s="53" t="s">
        <v>1816</v>
      </c>
      <c r="N1630" s="53" t="s">
        <v>1817</v>
      </c>
      <c r="O1630" s="53" t="s">
        <v>1818</v>
      </c>
      <c r="P1630" s="53" t="s">
        <v>1819</v>
      </c>
      <c r="Q1630" s="53" t="s">
        <v>1820</v>
      </c>
      <c r="R1630" s="53" t="s">
        <v>1821</v>
      </c>
      <c r="S1630" s="53" t="s">
        <v>1880</v>
      </c>
      <c r="T1630" s="53" t="s">
        <v>1881</v>
      </c>
      <c r="U1630" s="53" t="s">
        <v>1824</v>
      </c>
      <c r="V1630" s="53" t="s">
        <v>1825</v>
      </c>
      <c r="W1630" s="53" t="s">
        <v>1848</v>
      </c>
      <c r="X1630" s="53" t="s">
        <v>1825</v>
      </c>
      <c r="Y1630" s="53" t="s">
        <v>1827</v>
      </c>
      <c r="Z1630" s="53">
        <v>657.38</v>
      </c>
      <c r="AA1630" s="53">
        <v>657.38</v>
      </c>
      <c r="AB1630" s="53">
        <v>0</v>
      </c>
      <c r="AC1630" s="53">
        <v>657.38</v>
      </c>
      <c r="AD1630" s="53">
        <v>0</v>
      </c>
      <c r="AE1630" s="53">
        <v>0</v>
      </c>
      <c r="AF1630" s="53" t="s">
        <v>1828</v>
      </c>
      <c r="AG1630" s="53" t="s">
        <v>1843</v>
      </c>
      <c r="AH1630" s="53" t="s">
        <v>1844</v>
      </c>
      <c r="AI1630" s="53" t="s">
        <v>1849</v>
      </c>
      <c r="AJ1630" s="53" t="s">
        <v>1824</v>
      </c>
      <c r="AK1630" s="53" t="s">
        <v>496</v>
      </c>
      <c r="AL1630" s="53" t="s">
        <v>1830</v>
      </c>
      <c r="AM1630" s="53" t="s">
        <v>1831</v>
      </c>
      <c r="AN1630" s="53" t="s">
        <v>1769</v>
      </c>
      <c r="AO1630" s="53" t="s">
        <v>641</v>
      </c>
    </row>
    <row r="1631" spans="1:41" x14ac:dyDescent="0.25">
      <c r="A1631" s="53" t="s">
        <v>10</v>
      </c>
      <c r="B1631" s="53" t="s">
        <v>1882</v>
      </c>
      <c r="C1631" s="53" t="s">
        <v>1883</v>
      </c>
      <c r="D1631" s="53" t="s">
        <v>1841</v>
      </c>
      <c r="E1631" s="53" t="s">
        <v>1842</v>
      </c>
      <c r="F1631" s="53" t="s">
        <v>775</v>
      </c>
      <c r="G1631" s="53" t="s">
        <v>1813</v>
      </c>
      <c r="H1631" s="53" t="s">
        <v>775</v>
      </c>
      <c r="I1631" s="53" t="s">
        <v>1813</v>
      </c>
      <c r="J1631" s="53" t="s">
        <v>1843</v>
      </c>
      <c r="K1631" s="53" t="s">
        <v>1844</v>
      </c>
      <c r="L1631" s="53" t="s">
        <v>1884</v>
      </c>
      <c r="M1631" s="53" t="s">
        <v>1816</v>
      </c>
      <c r="N1631" s="53" t="s">
        <v>1817</v>
      </c>
      <c r="O1631" s="53" t="s">
        <v>1818</v>
      </c>
      <c r="P1631" s="53" t="s">
        <v>1819</v>
      </c>
      <c r="Q1631" s="53" t="s">
        <v>1820</v>
      </c>
      <c r="R1631" s="53" t="s">
        <v>1821</v>
      </c>
      <c r="S1631" s="53" t="s">
        <v>1885</v>
      </c>
      <c r="T1631" s="53" t="s">
        <v>1886</v>
      </c>
      <c r="U1631" s="53" t="s">
        <v>1824</v>
      </c>
      <c r="V1631" s="53" t="s">
        <v>1825</v>
      </c>
      <c r="W1631" s="53" t="s">
        <v>1826</v>
      </c>
      <c r="X1631" s="53" t="s">
        <v>1825</v>
      </c>
      <c r="Y1631" s="53" t="s">
        <v>1827</v>
      </c>
      <c r="Z1631" s="53">
        <v>726.69</v>
      </c>
      <c r="AA1631" s="53">
        <v>726.69</v>
      </c>
      <c r="AB1631" s="53">
        <v>0</v>
      </c>
      <c r="AC1631" s="53">
        <v>726.69</v>
      </c>
      <c r="AD1631" s="53">
        <v>0</v>
      </c>
      <c r="AE1631" s="53">
        <v>0</v>
      </c>
      <c r="AF1631" s="53" t="s">
        <v>1828</v>
      </c>
      <c r="AG1631" s="53" t="s">
        <v>1843</v>
      </c>
      <c r="AH1631" s="53" t="s">
        <v>1844</v>
      </c>
      <c r="AI1631" s="53" t="s">
        <v>1849</v>
      </c>
      <c r="AJ1631" s="53" t="s">
        <v>1824</v>
      </c>
      <c r="AK1631" s="53" t="s">
        <v>496</v>
      </c>
      <c r="AL1631" s="53" t="s">
        <v>1830</v>
      </c>
      <c r="AM1631" s="53" t="s">
        <v>1831</v>
      </c>
      <c r="AN1631" s="53" t="s">
        <v>1769</v>
      </c>
      <c r="AO1631" s="53" t="s">
        <v>641</v>
      </c>
    </row>
    <row r="1632" spans="1:41" x14ac:dyDescent="0.25">
      <c r="A1632" s="53" t="s">
        <v>10</v>
      </c>
      <c r="B1632" s="53" t="s">
        <v>1882</v>
      </c>
      <c r="C1632" s="53" t="s">
        <v>1883</v>
      </c>
      <c r="D1632" s="53" t="s">
        <v>1841</v>
      </c>
      <c r="E1632" s="53" t="s">
        <v>1842</v>
      </c>
      <c r="F1632" s="53" t="s">
        <v>775</v>
      </c>
      <c r="G1632" s="53" t="s">
        <v>1813</v>
      </c>
      <c r="H1632" s="53" t="s">
        <v>775</v>
      </c>
      <c r="I1632" s="53" t="s">
        <v>1813</v>
      </c>
      <c r="J1632" s="53" t="s">
        <v>1843</v>
      </c>
      <c r="K1632" s="53" t="s">
        <v>1844</v>
      </c>
      <c r="L1632" s="53" t="s">
        <v>1884</v>
      </c>
      <c r="M1632" s="53" t="s">
        <v>1816</v>
      </c>
      <c r="N1632" s="53" t="s">
        <v>1817</v>
      </c>
      <c r="O1632" s="53" t="s">
        <v>1818</v>
      </c>
      <c r="P1632" s="53" t="s">
        <v>1819</v>
      </c>
      <c r="Q1632" s="53" t="s">
        <v>1820</v>
      </c>
      <c r="R1632" s="53" t="s">
        <v>1821</v>
      </c>
      <c r="S1632" s="53" t="s">
        <v>1885</v>
      </c>
      <c r="T1632" s="53" t="s">
        <v>1886</v>
      </c>
      <c r="U1632" s="53" t="s">
        <v>1824</v>
      </c>
      <c r="V1632" s="53" t="s">
        <v>1825</v>
      </c>
      <c r="W1632" s="53" t="s">
        <v>1832</v>
      </c>
      <c r="X1632" s="53" t="s">
        <v>1825</v>
      </c>
      <c r="Y1632" s="53" t="s">
        <v>1827</v>
      </c>
      <c r="Z1632" s="53">
        <v>87.5</v>
      </c>
      <c r="AA1632" s="53">
        <v>87.5</v>
      </c>
      <c r="AB1632" s="53">
        <v>0</v>
      </c>
      <c r="AC1632" s="53">
        <v>87.5</v>
      </c>
      <c r="AD1632" s="53">
        <v>0</v>
      </c>
      <c r="AE1632" s="53">
        <v>0</v>
      </c>
      <c r="AF1632" s="53" t="s">
        <v>1828</v>
      </c>
      <c r="AG1632" s="53" t="s">
        <v>1843</v>
      </c>
      <c r="AH1632" s="53" t="s">
        <v>1844</v>
      </c>
      <c r="AI1632" s="53" t="s">
        <v>1849</v>
      </c>
      <c r="AJ1632" s="53" t="s">
        <v>1824</v>
      </c>
      <c r="AK1632" s="53" t="s">
        <v>496</v>
      </c>
      <c r="AL1632" s="53" t="s">
        <v>1830</v>
      </c>
      <c r="AM1632" s="53" t="s">
        <v>1831</v>
      </c>
      <c r="AN1632" s="53" t="s">
        <v>1769</v>
      </c>
      <c r="AO1632" s="53" t="s">
        <v>641</v>
      </c>
    </row>
    <row r="1633" spans="1:41" x14ac:dyDescent="0.25">
      <c r="A1633" s="53" t="s">
        <v>10</v>
      </c>
      <c r="B1633" s="53" t="s">
        <v>1882</v>
      </c>
      <c r="C1633" s="53" t="s">
        <v>1883</v>
      </c>
      <c r="D1633" s="53" t="s">
        <v>1841</v>
      </c>
      <c r="E1633" s="53" t="s">
        <v>1842</v>
      </c>
      <c r="F1633" s="53" t="s">
        <v>775</v>
      </c>
      <c r="G1633" s="53" t="s">
        <v>1813</v>
      </c>
      <c r="H1633" s="53" t="s">
        <v>775</v>
      </c>
      <c r="I1633" s="53" t="s">
        <v>1813</v>
      </c>
      <c r="J1633" s="53" t="s">
        <v>1843</v>
      </c>
      <c r="K1633" s="53" t="s">
        <v>1844</v>
      </c>
      <c r="L1633" s="53" t="s">
        <v>1884</v>
      </c>
      <c r="M1633" s="53" t="s">
        <v>1816</v>
      </c>
      <c r="N1633" s="53" t="s">
        <v>1817</v>
      </c>
      <c r="O1633" s="53" t="s">
        <v>1818</v>
      </c>
      <c r="P1633" s="53" t="s">
        <v>1819</v>
      </c>
      <c r="Q1633" s="53" t="s">
        <v>1820</v>
      </c>
      <c r="R1633" s="53" t="s">
        <v>1821</v>
      </c>
      <c r="S1633" s="53" t="s">
        <v>1885</v>
      </c>
      <c r="T1633" s="53" t="s">
        <v>1886</v>
      </c>
      <c r="U1633" s="53" t="s">
        <v>1824</v>
      </c>
      <c r="V1633" s="53" t="s">
        <v>1825</v>
      </c>
      <c r="W1633" s="53" t="s">
        <v>1837</v>
      </c>
      <c r="X1633" s="53" t="s">
        <v>1825</v>
      </c>
      <c r="Y1633" s="53" t="s">
        <v>1827</v>
      </c>
      <c r="Z1633" s="53">
        <v>158.11000000000001</v>
      </c>
      <c r="AA1633" s="53">
        <v>158.11000000000001</v>
      </c>
      <c r="AB1633" s="53">
        <v>0</v>
      </c>
      <c r="AC1633" s="53">
        <v>158.11000000000001</v>
      </c>
      <c r="AD1633" s="53">
        <v>0</v>
      </c>
      <c r="AE1633" s="53">
        <v>0</v>
      </c>
      <c r="AF1633" s="53" t="s">
        <v>1828</v>
      </c>
      <c r="AG1633" s="53" t="s">
        <v>1843</v>
      </c>
      <c r="AH1633" s="53" t="s">
        <v>1844</v>
      </c>
      <c r="AI1633" s="53" t="s">
        <v>1849</v>
      </c>
      <c r="AJ1633" s="53" t="s">
        <v>1824</v>
      </c>
      <c r="AK1633" s="53" t="s">
        <v>496</v>
      </c>
      <c r="AL1633" s="53" t="s">
        <v>1830</v>
      </c>
      <c r="AM1633" s="53" t="s">
        <v>1831</v>
      </c>
      <c r="AN1633" s="53" t="s">
        <v>1769</v>
      </c>
      <c r="AO1633" s="53" t="s">
        <v>641</v>
      </c>
    </row>
    <row r="1634" spans="1:41" x14ac:dyDescent="0.25">
      <c r="A1634" s="53" t="s">
        <v>10</v>
      </c>
      <c r="B1634" s="53" t="s">
        <v>1882</v>
      </c>
      <c r="C1634" s="53" t="s">
        <v>1883</v>
      </c>
      <c r="D1634" s="53" t="s">
        <v>1841</v>
      </c>
      <c r="E1634" s="53" t="s">
        <v>1842</v>
      </c>
      <c r="F1634" s="53" t="s">
        <v>775</v>
      </c>
      <c r="G1634" s="53" t="s">
        <v>1813</v>
      </c>
      <c r="H1634" s="53" t="s">
        <v>775</v>
      </c>
      <c r="I1634" s="53" t="s">
        <v>1813</v>
      </c>
      <c r="J1634" s="53" t="s">
        <v>1843</v>
      </c>
      <c r="K1634" s="53" t="s">
        <v>1844</v>
      </c>
      <c r="L1634" s="53" t="s">
        <v>1884</v>
      </c>
      <c r="M1634" s="53" t="s">
        <v>1816</v>
      </c>
      <c r="N1634" s="53" t="s">
        <v>1817</v>
      </c>
      <c r="O1634" s="53" t="s">
        <v>1818</v>
      </c>
      <c r="P1634" s="53" t="s">
        <v>1819</v>
      </c>
      <c r="Q1634" s="53" t="s">
        <v>1820</v>
      </c>
      <c r="R1634" s="53" t="s">
        <v>1821</v>
      </c>
      <c r="S1634" s="53" t="s">
        <v>1885</v>
      </c>
      <c r="T1634" s="53" t="s">
        <v>1886</v>
      </c>
      <c r="U1634" s="53" t="s">
        <v>1824</v>
      </c>
      <c r="V1634" s="53" t="s">
        <v>1825</v>
      </c>
      <c r="W1634" s="53" t="s">
        <v>1838</v>
      </c>
      <c r="X1634" s="53" t="s">
        <v>1825</v>
      </c>
      <c r="Y1634" s="53" t="s">
        <v>1827</v>
      </c>
      <c r="Z1634" s="53">
        <v>27.7</v>
      </c>
      <c r="AA1634" s="53">
        <v>27.7</v>
      </c>
      <c r="AB1634" s="53">
        <v>0</v>
      </c>
      <c r="AC1634" s="53">
        <v>27.7</v>
      </c>
      <c r="AD1634" s="53">
        <v>0</v>
      </c>
      <c r="AE1634" s="53">
        <v>0</v>
      </c>
      <c r="AF1634" s="53" t="s">
        <v>1828</v>
      </c>
      <c r="AG1634" s="53" t="s">
        <v>1843</v>
      </c>
      <c r="AH1634" s="53" t="s">
        <v>1844</v>
      </c>
      <c r="AI1634" s="53" t="s">
        <v>1849</v>
      </c>
      <c r="AJ1634" s="53" t="s">
        <v>1824</v>
      </c>
      <c r="AK1634" s="53" t="s">
        <v>496</v>
      </c>
      <c r="AL1634" s="53" t="s">
        <v>1830</v>
      </c>
      <c r="AM1634" s="53" t="s">
        <v>1831</v>
      </c>
      <c r="AN1634" s="53" t="s">
        <v>1769</v>
      </c>
      <c r="AO1634" s="53" t="s">
        <v>641</v>
      </c>
    </row>
    <row r="1635" spans="1:41" x14ac:dyDescent="0.25">
      <c r="A1635" s="53" t="s">
        <v>10</v>
      </c>
      <c r="B1635" s="53" t="s">
        <v>1996</v>
      </c>
      <c r="C1635" s="53" t="s">
        <v>1997</v>
      </c>
      <c r="D1635" s="53" t="s">
        <v>1811</v>
      </c>
      <c r="E1635" s="53" t="s">
        <v>1812</v>
      </c>
      <c r="F1635" s="53" t="s">
        <v>775</v>
      </c>
      <c r="G1635" s="53" t="s">
        <v>1813</v>
      </c>
      <c r="H1635" s="53" t="s">
        <v>775</v>
      </c>
      <c r="I1635" s="53" t="s">
        <v>1813</v>
      </c>
      <c r="J1635" s="53" t="s">
        <v>1814</v>
      </c>
      <c r="K1635" s="53" t="s">
        <v>780</v>
      </c>
      <c r="L1635" s="53" t="s">
        <v>1998</v>
      </c>
      <c r="M1635" s="53" t="s">
        <v>1816</v>
      </c>
      <c r="N1635" s="53" t="s">
        <v>1817</v>
      </c>
      <c r="O1635" s="53" t="s">
        <v>1818</v>
      </c>
      <c r="P1635" s="53" t="s">
        <v>1819</v>
      </c>
      <c r="Q1635" s="53" t="s">
        <v>1820</v>
      </c>
      <c r="R1635" s="53" t="s">
        <v>1821</v>
      </c>
      <c r="S1635" s="53" t="s">
        <v>1999</v>
      </c>
      <c r="T1635" s="53" t="s">
        <v>2000</v>
      </c>
      <c r="U1635" s="53" t="s">
        <v>1824</v>
      </c>
      <c r="V1635" s="53" t="s">
        <v>1825</v>
      </c>
      <c r="W1635" s="53" t="s">
        <v>1826</v>
      </c>
      <c r="X1635" s="53" t="s">
        <v>1825</v>
      </c>
      <c r="Y1635" s="53" t="s">
        <v>1827</v>
      </c>
      <c r="Z1635" s="53">
        <v>113.62</v>
      </c>
      <c r="AA1635" s="53">
        <v>113.62</v>
      </c>
      <c r="AB1635" s="53">
        <v>0</v>
      </c>
      <c r="AC1635" s="53">
        <v>113.62</v>
      </c>
      <c r="AD1635" s="53">
        <v>0</v>
      </c>
      <c r="AE1635" s="53">
        <v>0</v>
      </c>
      <c r="AF1635" s="53" t="s">
        <v>1828</v>
      </c>
      <c r="AG1635" s="53" t="s">
        <v>1814</v>
      </c>
      <c r="AH1635" s="53" t="s">
        <v>780</v>
      </c>
      <c r="AI1635" s="53" t="s">
        <v>1829</v>
      </c>
      <c r="AJ1635" s="53" t="s">
        <v>1824</v>
      </c>
      <c r="AK1635" s="53" t="s">
        <v>496</v>
      </c>
      <c r="AL1635" s="53" t="s">
        <v>1830</v>
      </c>
      <c r="AM1635" s="53" t="s">
        <v>1831</v>
      </c>
      <c r="AN1635" s="53" t="s">
        <v>1770</v>
      </c>
      <c r="AO1635" s="53" t="s">
        <v>641</v>
      </c>
    </row>
    <row r="1636" spans="1:41" x14ac:dyDescent="0.25">
      <c r="A1636" s="53" t="s">
        <v>10</v>
      </c>
      <c r="B1636" s="53" t="s">
        <v>1996</v>
      </c>
      <c r="C1636" s="53" t="s">
        <v>1997</v>
      </c>
      <c r="D1636" s="53" t="s">
        <v>1811</v>
      </c>
      <c r="E1636" s="53" t="s">
        <v>1812</v>
      </c>
      <c r="F1636" s="53" t="s">
        <v>775</v>
      </c>
      <c r="G1636" s="53" t="s">
        <v>1813</v>
      </c>
      <c r="H1636" s="53" t="s">
        <v>775</v>
      </c>
      <c r="I1636" s="53" t="s">
        <v>1813</v>
      </c>
      <c r="J1636" s="53" t="s">
        <v>1814</v>
      </c>
      <c r="K1636" s="53" t="s">
        <v>780</v>
      </c>
      <c r="L1636" s="53" t="s">
        <v>1998</v>
      </c>
      <c r="M1636" s="53" t="s">
        <v>1816</v>
      </c>
      <c r="N1636" s="53" t="s">
        <v>1817</v>
      </c>
      <c r="O1636" s="53" t="s">
        <v>1818</v>
      </c>
      <c r="P1636" s="53" t="s">
        <v>1819</v>
      </c>
      <c r="Q1636" s="53" t="s">
        <v>1820</v>
      </c>
      <c r="R1636" s="53" t="s">
        <v>1821</v>
      </c>
      <c r="S1636" s="53" t="s">
        <v>1999</v>
      </c>
      <c r="T1636" s="53" t="s">
        <v>2000</v>
      </c>
      <c r="U1636" s="53" t="s">
        <v>1824</v>
      </c>
      <c r="V1636" s="53" t="s">
        <v>1825</v>
      </c>
      <c r="W1636" s="53" t="s">
        <v>1832</v>
      </c>
      <c r="X1636" s="53" t="s">
        <v>1825</v>
      </c>
      <c r="Y1636" s="53" t="s">
        <v>1827</v>
      </c>
      <c r="Z1636" s="53">
        <v>730.01</v>
      </c>
      <c r="AA1636" s="53">
        <v>730.01</v>
      </c>
      <c r="AB1636" s="53">
        <v>0</v>
      </c>
      <c r="AC1636" s="53">
        <v>730.01</v>
      </c>
      <c r="AD1636" s="53">
        <v>0</v>
      </c>
      <c r="AE1636" s="53">
        <v>0</v>
      </c>
      <c r="AF1636" s="53" t="s">
        <v>1828</v>
      </c>
      <c r="AG1636" s="53" t="s">
        <v>1814</v>
      </c>
      <c r="AH1636" s="53" t="s">
        <v>780</v>
      </c>
      <c r="AI1636" s="53" t="s">
        <v>1829</v>
      </c>
      <c r="AJ1636" s="53" t="s">
        <v>1824</v>
      </c>
      <c r="AK1636" s="53" t="s">
        <v>496</v>
      </c>
      <c r="AL1636" s="53" t="s">
        <v>1830</v>
      </c>
      <c r="AM1636" s="53" t="s">
        <v>1831</v>
      </c>
      <c r="AN1636" s="53" t="s">
        <v>1770</v>
      </c>
      <c r="AO1636" s="53" t="s">
        <v>641</v>
      </c>
    </row>
    <row r="1637" spans="1:41" x14ac:dyDescent="0.25">
      <c r="A1637" s="53" t="s">
        <v>10</v>
      </c>
      <c r="B1637" s="53" t="s">
        <v>1996</v>
      </c>
      <c r="C1637" s="53" t="s">
        <v>1997</v>
      </c>
      <c r="D1637" s="53" t="s">
        <v>1811</v>
      </c>
      <c r="E1637" s="53" t="s">
        <v>1812</v>
      </c>
      <c r="F1637" s="53" t="s">
        <v>775</v>
      </c>
      <c r="G1637" s="53" t="s">
        <v>1813</v>
      </c>
      <c r="H1637" s="53" t="s">
        <v>775</v>
      </c>
      <c r="I1637" s="53" t="s">
        <v>1813</v>
      </c>
      <c r="J1637" s="53" t="s">
        <v>1814</v>
      </c>
      <c r="K1637" s="53" t="s">
        <v>780</v>
      </c>
      <c r="L1637" s="53" t="s">
        <v>1998</v>
      </c>
      <c r="M1637" s="53" t="s">
        <v>1816</v>
      </c>
      <c r="N1637" s="53" t="s">
        <v>1817</v>
      </c>
      <c r="O1637" s="53" t="s">
        <v>1818</v>
      </c>
      <c r="P1637" s="53" t="s">
        <v>1819</v>
      </c>
      <c r="Q1637" s="53" t="s">
        <v>1820</v>
      </c>
      <c r="R1637" s="53" t="s">
        <v>1821</v>
      </c>
      <c r="S1637" s="53" t="s">
        <v>1999</v>
      </c>
      <c r="T1637" s="53" t="s">
        <v>2000</v>
      </c>
      <c r="U1637" s="53" t="s">
        <v>1824</v>
      </c>
      <c r="V1637" s="53" t="s">
        <v>1825</v>
      </c>
      <c r="W1637" s="53" t="s">
        <v>1833</v>
      </c>
      <c r="X1637" s="53" t="s">
        <v>1834</v>
      </c>
      <c r="Y1637" s="53" t="s">
        <v>1827</v>
      </c>
      <c r="Z1637" s="53">
        <v>498.76</v>
      </c>
      <c r="AA1637" s="53">
        <v>498.76</v>
      </c>
      <c r="AB1637" s="53">
        <v>0</v>
      </c>
      <c r="AC1637" s="53">
        <v>498.76</v>
      </c>
      <c r="AD1637" s="53">
        <v>0</v>
      </c>
      <c r="AE1637" s="53">
        <v>0</v>
      </c>
      <c r="AF1637" s="53" t="s">
        <v>1828</v>
      </c>
      <c r="AG1637" s="53" t="s">
        <v>1814</v>
      </c>
      <c r="AH1637" s="53" t="s">
        <v>780</v>
      </c>
      <c r="AI1637" s="53" t="s">
        <v>1829</v>
      </c>
      <c r="AJ1637" s="53" t="s">
        <v>1824</v>
      </c>
      <c r="AK1637" s="53" t="s">
        <v>496</v>
      </c>
      <c r="AL1637" s="53" t="s">
        <v>1830</v>
      </c>
      <c r="AM1637" s="53" t="s">
        <v>1831</v>
      </c>
      <c r="AN1637" s="53" t="s">
        <v>1770</v>
      </c>
      <c r="AO1637" s="53" t="s">
        <v>641</v>
      </c>
    </row>
    <row r="1638" spans="1:41" x14ac:dyDescent="0.25">
      <c r="A1638" s="53" t="s">
        <v>10</v>
      </c>
      <c r="B1638" s="53" t="s">
        <v>1996</v>
      </c>
      <c r="C1638" s="53" t="s">
        <v>1997</v>
      </c>
      <c r="D1638" s="53" t="s">
        <v>1811</v>
      </c>
      <c r="E1638" s="53" t="s">
        <v>1812</v>
      </c>
      <c r="F1638" s="53" t="s">
        <v>775</v>
      </c>
      <c r="G1638" s="53" t="s">
        <v>1813</v>
      </c>
      <c r="H1638" s="53" t="s">
        <v>775</v>
      </c>
      <c r="I1638" s="53" t="s">
        <v>1813</v>
      </c>
      <c r="J1638" s="53" t="s">
        <v>1814</v>
      </c>
      <c r="K1638" s="53" t="s">
        <v>780</v>
      </c>
      <c r="L1638" s="53" t="s">
        <v>1998</v>
      </c>
      <c r="M1638" s="53" t="s">
        <v>1816</v>
      </c>
      <c r="N1638" s="53" t="s">
        <v>1817</v>
      </c>
      <c r="O1638" s="53" t="s">
        <v>1818</v>
      </c>
      <c r="P1638" s="53" t="s">
        <v>1819</v>
      </c>
      <c r="Q1638" s="53" t="s">
        <v>1820</v>
      </c>
      <c r="R1638" s="53" t="s">
        <v>1821</v>
      </c>
      <c r="S1638" s="53" t="s">
        <v>1999</v>
      </c>
      <c r="T1638" s="53" t="s">
        <v>2000</v>
      </c>
      <c r="U1638" s="53" t="s">
        <v>1824</v>
      </c>
      <c r="V1638" s="53" t="s">
        <v>1825</v>
      </c>
      <c r="W1638" s="53" t="s">
        <v>1837</v>
      </c>
      <c r="X1638" s="53" t="s">
        <v>1825</v>
      </c>
      <c r="Y1638" s="53" t="s">
        <v>1827</v>
      </c>
      <c r="Z1638" s="53">
        <v>69.98</v>
      </c>
      <c r="AA1638" s="53">
        <v>69.98</v>
      </c>
      <c r="AB1638" s="53">
        <v>0</v>
      </c>
      <c r="AC1638" s="53">
        <v>69.98</v>
      </c>
      <c r="AD1638" s="53">
        <v>0</v>
      </c>
      <c r="AE1638" s="53">
        <v>0</v>
      </c>
      <c r="AF1638" s="53" t="s">
        <v>1828</v>
      </c>
      <c r="AG1638" s="53" t="s">
        <v>1814</v>
      </c>
      <c r="AH1638" s="53" t="s">
        <v>780</v>
      </c>
      <c r="AI1638" s="53" t="s">
        <v>1829</v>
      </c>
      <c r="AJ1638" s="53" t="s">
        <v>1824</v>
      </c>
      <c r="AK1638" s="53" t="s">
        <v>496</v>
      </c>
      <c r="AL1638" s="53" t="s">
        <v>1830</v>
      </c>
      <c r="AM1638" s="53" t="s">
        <v>1831</v>
      </c>
      <c r="AN1638" s="53" t="s">
        <v>1770</v>
      </c>
      <c r="AO1638" s="53" t="s">
        <v>641</v>
      </c>
    </row>
    <row r="1639" spans="1:41" x14ac:dyDescent="0.25">
      <c r="A1639" s="53" t="s">
        <v>10</v>
      </c>
      <c r="B1639" s="53" t="s">
        <v>1996</v>
      </c>
      <c r="C1639" s="53" t="s">
        <v>1997</v>
      </c>
      <c r="D1639" s="53" t="s">
        <v>1811</v>
      </c>
      <c r="E1639" s="53" t="s">
        <v>1812</v>
      </c>
      <c r="F1639" s="53" t="s">
        <v>775</v>
      </c>
      <c r="G1639" s="53" t="s">
        <v>1813</v>
      </c>
      <c r="H1639" s="53" t="s">
        <v>775</v>
      </c>
      <c r="I1639" s="53" t="s">
        <v>1813</v>
      </c>
      <c r="J1639" s="53" t="s">
        <v>1814</v>
      </c>
      <c r="K1639" s="53" t="s">
        <v>780</v>
      </c>
      <c r="L1639" s="53" t="s">
        <v>1998</v>
      </c>
      <c r="M1639" s="53" t="s">
        <v>1816</v>
      </c>
      <c r="N1639" s="53" t="s">
        <v>1817</v>
      </c>
      <c r="O1639" s="53" t="s">
        <v>1818</v>
      </c>
      <c r="P1639" s="53" t="s">
        <v>1819</v>
      </c>
      <c r="Q1639" s="53" t="s">
        <v>1820</v>
      </c>
      <c r="R1639" s="53" t="s">
        <v>1821</v>
      </c>
      <c r="S1639" s="53" t="s">
        <v>1999</v>
      </c>
      <c r="T1639" s="53" t="s">
        <v>2000</v>
      </c>
      <c r="U1639" s="53" t="s">
        <v>1824</v>
      </c>
      <c r="V1639" s="53" t="s">
        <v>1825</v>
      </c>
      <c r="W1639" s="53" t="s">
        <v>1838</v>
      </c>
      <c r="X1639" s="53" t="s">
        <v>1825</v>
      </c>
      <c r="Y1639" s="53" t="s">
        <v>1827</v>
      </c>
      <c r="Z1639" s="53">
        <v>43.89</v>
      </c>
      <c r="AA1639" s="53">
        <v>43.89</v>
      </c>
      <c r="AB1639" s="53">
        <v>0</v>
      </c>
      <c r="AC1639" s="53">
        <v>43.89</v>
      </c>
      <c r="AD1639" s="53">
        <v>0</v>
      </c>
      <c r="AE1639" s="53">
        <v>0</v>
      </c>
      <c r="AF1639" s="53" t="s">
        <v>1828</v>
      </c>
      <c r="AG1639" s="53" t="s">
        <v>1814</v>
      </c>
      <c r="AH1639" s="53" t="s">
        <v>780</v>
      </c>
      <c r="AI1639" s="53" t="s">
        <v>1829</v>
      </c>
      <c r="AJ1639" s="53" t="s">
        <v>1824</v>
      </c>
      <c r="AK1639" s="53" t="s">
        <v>496</v>
      </c>
      <c r="AL1639" s="53" t="s">
        <v>1830</v>
      </c>
      <c r="AM1639" s="53" t="s">
        <v>1831</v>
      </c>
      <c r="AN1639" s="53" t="s">
        <v>1770</v>
      </c>
      <c r="AO1639" s="53" t="s">
        <v>641</v>
      </c>
    </row>
    <row r="1640" spans="1:41" x14ac:dyDescent="0.25">
      <c r="A1640" s="53" t="s">
        <v>10</v>
      </c>
      <c r="B1640" s="53" t="s">
        <v>2055</v>
      </c>
      <c r="C1640" s="53" t="s">
        <v>2056</v>
      </c>
      <c r="D1640" s="53" t="s">
        <v>1841</v>
      </c>
      <c r="E1640" s="53" t="s">
        <v>1842</v>
      </c>
      <c r="F1640" s="53" t="s">
        <v>775</v>
      </c>
      <c r="G1640" s="53" t="s">
        <v>1813</v>
      </c>
      <c r="H1640" s="53" t="s">
        <v>775</v>
      </c>
      <c r="I1640" s="53" t="s">
        <v>1813</v>
      </c>
      <c r="J1640" s="53" t="s">
        <v>1843</v>
      </c>
      <c r="K1640" s="53" t="s">
        <v>1844</v>
      </c>
      <c r="L1640" s="53" t="s">
        <v>2057</v>
      </c>
      <c r="M1640" s="53" t="s">
        <v>1816</v>
      </c>
      <c r="N1640" s="53" t="s">
        <v>1817</v>
      </c>
      <c r="O1640" s="53" t="s">
        <v>1818</v>
      </c>
      <c r="P1640" s="53" t="s">
        <v>1819</v>
      </c>
      <c r="Q1640" s="53" t="s">
        <v>1820</v>
      </c>
      <c r="R1640" s="53" t="s">
        <v>1821</v>
      </c>
      <c r="S1640" s="53" t="s">
        <v>2058</v>
      </c>
      <c r="T1640" s="53" t="s">
        <v>2059</v>
      </c>
      <c r="U1640" s="53" t="s">
        <v>1824</v>
      </c>
      <c r="V1640" s="53" t="s">
        <v>1825</v>
      </c>
      <c r="W1640" s="53" t="s">
        <v>1833</v>
      </c>
      <c r="X1640" s="53" t="s">
        <v>1835</v>
      </c>
      <c r="Y1640" s="53" t="s">
        <v>1827</v>
      </c>
      <c r="Z1640" s="53">
        <v>11.67</v>
      </c>
      <c r="AA1640" s="53">
        <v>11.67</v>
      </c>
      <c r="AB1640" s="53">
        <v>0</v>
      </c>
      <c r="AC1640" s="53">
        <v>11.67</v>
      </c>
      <c r="AD1640" s="53">
        <v>0</v>
      </c>
      <c r="AE1640" s="53">
        <v>0</v>
      </c>
      <c r="AF1640" s="53" t="s">
        <v>1828</v>
      </c>
      <c r="AG1640" s="53" t="s">
        <v>1843</v>
      </c>
      <c r="AH1640" s="53" t="s">
        <v>1844</v>
      </c>
      <c r="AI1640" s="53" t="s">
        <v>1849</v>
      </c>
      <c r="AJ1640" s="53" t="s">
        <v>1824</v>
      </c>
      <c r="AK1640" s="53" t="s">
        <v>496</v>
      </c>
      <c r="AL1640" s="53" t="s">
        <v>1830</v>
      </c>
      <c r="AM1640" s="53" t="s">
        <v>1831</v>
      </c>
      <c r="AN1640" s="53" t="s">
        <v>1769</v>
      </c>
      <c r="AO1640" s="53" t="s">
        <v>641</v>
      </c>
    </row>
    <row r="1641" spans="1:41" x14ac:dyDescent="0.25">
      <c r="A1641" s="53" t="s">
        <v>10</v>
      </c>
      <c r="B1641" s="53" t="s">
        <v>2055</v>
      </c>
      <c r="C1641" s="53" t="s">
        <v>2056</v>
      </c>
      <c r="D1641" s="53" t="s">
        <v>1841</v>
      </c>
      <c r="E1641" s="53" t="s">
        <v>1842</v>
      </c>
      <c r="F1641" s="53" t="s">
        <v>775</v>
      </c>
      <c r="G1641" s="53" t="s">
        <v>1813</v>
      </c>
      <c r="H1641" s="53" t="s">
        <v>775</v>
      </c>
      <c r="I1641" s="53" t="s">
        <v>1813</v>
      </c>
      <c r="J1641" s="53" t="s">
        <v>1843</v>
      </c>
      <c r="K1641" s="53" t="s">
        <v>1844</v>
      </c>
      <c r="L1641" s="53" t="s">
        <v>2057</v>
      </c>
      <c r="M1641" s="53" t="s">
        <v>1816</v>
      </c>
      <c r="N1641" s="53" t="s">
        <v>1817</v>
      </c>
      <c r="O1641" s="53" t="s">
        <v>1818</v>
      </c>
      <c r="P1641" s="53" t="s">
        <v>1819</v>
      </c>
      <c r="Q1641" s="53" t="s">
        <v>1820</v>
      </c>
      <c r="R1641" s="53" t="s">
        <v>1821</v>
      </c>
      <c r="S1641" s="53" t="s">
        <v>2058</v>
      </c>
      <c r="T1641" s="53" t="s">
        <v>2059</v>
      </c>
      <c r="U1641" s="53" t="s">
        <v>1824</v>
      </c>
      <c r="V1641" s="53" t="s">
        <v>1825</v>
      </c>
      <c r="W1641" s="53" t="s">
        <v>1848</v>
      </c>
      <c r="X1641" s="53" t="s">
        <v>1825</v>
      </c>
      <c r="Y1641" s="53" t="s">
        <v>1827</v>
      </c>
      <c r="Z1641" s="53">
        <v>788.33</v>
      </c>
      <c r="AA1641" s="53">
        <v>788.33</v>
      </c>
      <c r="AB1641" s="53">
        <v>0</v>
      </c>
      <c r="AC1641" s="53">
        <v>788.33</v>
      </c>
      <c r="AD1641" s="53">
        <v>0</v>
      </c>
      <c r="AE1641" s="53">
        <v>0</v>
      </c>
      <c r="AF1641" s="53" t="s">
        <v>1828</v>
      </c>
      <c r="AG1641" s="53" t="s">
        <v>1843</v>
      </c>
      <c r="AH1641" s="53" t="s">
        <v>1844</v>
      </c>
      <c r="AI1641" s="53" t="s">
        <v>1849</v>
      </c>
      <c r="AJ1641" s="53" t="s">
        <v>1824</v>
      </c>
      <c r="AK1641" s="53" t="s">
        <v>496</v>
      </c>
      <c r="AL1641" s="53" t="s">
        <v>1830</v>
      </c>
      <c r="AM1641" s="53" t="s">
        <v>1831</v>
      </c>
      <c r="AN1641" s="53" t="s">
        <v>1769</v>
      </c>
      <c r="AO1641" s="53" t="s">
        <v>641</v>
      </c>
    </row>
    <row r="1642" spans="1:41" x14ac:dyDescent="0.25">
      <c r="A1642" s="53" t="s">
        <v>10</v>
      </c>
      <c r="B1642" s="53" t="s">
        <v>1977</v>
      </c>
      <c r="C1642" s="53" t="s">
        <v>1978</v>
      </c>
      <c r="D1642" s="53" t="s">
        <v>1841</v>
      </c>
      <c r="E1642" s="53" t="s">
        <v>1842</v>
      </c>
      <c r="F1642" s="53" t="s">
        <v>775</v>
      </c>
      <c r="G1642" s="53" t="s">
        <v>1813</v>
      </c>
      <c r="H1642" s="53" t="s">
        <v>775</v>
      </c>
      <c r="I1642" s="53" t="s">
        <v>1813</v>
      </c>
      <c r="J1642" s="53" t="s">
        <v>1843</v>
      </c>
      <c r="K1642" s="53" t="s">
        <v>1844</v>
      </c>
      <c r="L1642" s="53" t="s">
        <v>1979</v>
      </c>
      <c r="M1642" s="53" t="s">
        <v>1816</v>
      </c>
      <c r="N1642" s="53" t="s">
        <v>1817</v>
      </c>
      <c r="O1642" s="53" t="s">
        <v>1818</v>
      </c>
      <c r="P1642" s="53" t="s">
        <v>1819</v>
      </c>
      <c r="Q1642" s="53" t="s">
        <v>1820</v>
      </c>
      <c r="R1642" s="53" t="s">
        <v>1821</v>
      </c>
      <c r="S1642" s="53" t="s">
        <v>1980</v>
      </c>
      <c r="T1642" s="53" t="s">
        <v>1981</v>
      </c>
      <c r="U1642" s="53" t="s">
        <v>1824</v>
      </c>
      <c r="V1642" s="53" t="s">
        <v>1825</v>
      </c>
      <c r="W1642" s="53" t="s">
        <v>1856</v>
      </c>
      <c r="X1642" s="53" t="s">
        <v>1857</v>
      </c>
      <c r="Y1642" s="53" t="s">
        <v>1827</v>
      </c>
      <c r="Z1642" s="53">
        <v>383.32</v>
      </c>
      <c r="AA1642" s="53">
        <v>383.32</v>
      </c>
      <c r="AB1642" s="53">
        <v>0</v>
      </c>
      <c r="AC1642" s="53">
        <v>383.32</v>
      </c>
      <c r="AD1642" s="53">
        <v>0</v>
      </c>
      <c r="AE1642" s="53">
        <v>0</v>
      </c>
      <c r="AF1642" s="53" t="s">
        <v>1828</v>
      </c>
      <c r="AG1642" s="53" t="s">
        <v>1843</v>
      </c>
      <c r="AH1642" s="53" t="s">
        <v>1844</v>
      </c>
      <c r="AI1642" s="53" t="s">
        <v>1849</v>
      </c>
      <c r="AJ1642" s="53" t="s">
        <v>1824</v>
      </c>
      <c r="AK1642" s="53" t="s">
        <v>496</v>
      </c>
      <c r="AL1642" s="53" t="s">
        <v>1830</v>
      </c>
      <c r="AM1642" s="53" t="s">
        <v>1831</v>
      </c>
      <c r="AN1642" s="53" t="s">
        <v>1769</v>
      </c>
      <c r="AO1642" s="53" t="s">
        <v>641</v>
      </c>
    </row>
    <row r="1643" spans="1:41" x14ac:dyDescent="0.25">
      <c r="A1643" s="53" t="s">
        <v>10</v>
      </c>
      <c r="B1643" s="53" t="s">
        <v>1896</v>
      </c>
      <c r="C1643" s="53" t="s">
        <v>1897</v>
      </c>
      <c r="D1643" s="53" t="s">
        <v>1841</v>
      </c>
      <c r="E1643" s="53" t="s">
        <v>1842</v>
      </c>
      <c r="F1643" s="53" t="s">
        <v>775</v>
      </c>
      <c r="G1643" s="53" t="s">
        <v>1813</v>
      </c>
      <c r="H1643" s="53" t="s">
        <v>775</v>
      </c>
      <c r="I1643" s="53" t="s">
        <v>1813</v>
      </c>
      <c r="J1643" s="53" t="s">
        <v>1843</v>
      </c>
      <c r="K1643" s="53" t="s">
        <v>1844</v>
      </c>
      <c r="L1643" s="53" t="s">
        <v>1898</v>
      </c>
      <c r="M1643" s="53" t="s">
        <v>1816</v>
      </c>
      <c r="N1643" s="53" t="s">
        <v>1817</v>
      </c>
      <c r="O1643" s="53" t="s">
        <v>1818</v>
      </c>
      <c r="P1643" s="53" t="s">
        <v>1819</v>
      </c>
      <c r="Q1643" s="53" t="s">
        <v>1820</v>
      </c>
      <c r="R1643" s="53" t="s">
        <v>1821</v>
      </c>
      <c r="S1643" s="53" t="s">
        <v>1899</v>
      </c>
      <c r="T1643" s="53" t="s">
        <v>1900</v>
      </c>
      <c r="U1643" s="53" t="s">
        <v>1824</v>
      </c>
      <c r="V1643" s="53" t="s">
        <v>1825</v>
      </c>
      <c r="W1643" s="53" t="s">
        <v>1833</v>
      </c>
      <c r="X1643" s="53" t="s">
        <v>1834</v>
      </c>
      <c r="Y1643" s="53" t="s">
        <v>1827</v>
      </c>
      <c r="Z1643" s="53">
        <v>3.56</v>
      </c>
      <c r="AA1643" s="53">
        <v>3.56</v>
      </c>
      <c r="AB1643" s="53">
        <v>0</v>
      </c>
      <c r="AC1643" s="53">
        <v>3.56</v>
      </c>
      <c r="AD1643" s="53">
        <v>0</v>
      </c>
      <c r="AE1643" s="53">
        <v>0</v>
      </c>
      <c r="AF1643" s="53" t="s">
        <v>1828</v>
      </c>
      <c r="AG1643" s="53" t="s">
        <v>1843</v>
      </c>
      <c r="AH1643" s="53" t="s">
        <v>1844</v>
      </c>
      <c r="AI1643" s="53" t="s">
        <v>1849</v>
      </c>
      <c r="AJ1643" s="53" t="s">
        <v>1824</v>
      </c>
      <c r="AK1643" s="53" t="s">
        <v>496</v>
      </c>
      <c r="AL1643" s="53" t="s">
        <v>1830</v>
      </c>
      <c r="AM1643" s="53" t="s">
        <v>1831</v>
      </c>
      <c r="AN1643" s="53" t="s">
        <v>1769</v>
      </c>
      <c r="AO1643" s="53" t="s">
        <v>641</v>
      </c>
    </row>
    <row r="1644" spans="1:41" x14ac:dyDescent="0.25">
      <c r="A1644" s="53" t="s">
        <v>10</v>
      </c>
      <c r="B1644" s="53" t="s">
        <v>1896</v>
      </c>
      <c r="C1644" s="53" t="s">
        <v>1897</v>
      </c>
      <c r="D1644" s="53" t="s">
        <v>1841</v>
      </c>
      <c r="E1644" s="53" t="s">
        <v>1842</v>
      </c>
      <c r="F1644" s="53" t="s">
        <v>775</v>
      </c>
      <c r="G1644" s="53" t="s">
        <v>1813</v>
      </c>
      <c r="H1644" s="53" t="s">
        <v>775</v>
      </c>
      <c r="I1644" s="53" t="s">
        <v>1813</v>
      </c>
      <c r="J1644" s="53" t="s">
        <v>1843</v>
      </c>
      <c r="K1644" s="53" t="s">
        <v>1844</v>
      </c>
      <c r="L1644" s="53" t="s">
        <v>1898</v>
      </c>
      <c r="M1644" s="53" t="s">
        <v>1816</v>
      </c>
      <c r="N1644" s="53" t="s">
        <v>1817</v>
      </c>
      <c r="O1644" s="53" t="s">
        <v>1818</v>
      </c>
      <c r="P1644" s="53" t="s">
        <v>1819</v>
      </c>
      <c r="Q1644" s="53" t="s">
        <v>1820</v>
      </c>
      <c r="R1644" s="53" t="s">
        <v>1821</v>
      </c>
      <c r="S1644" s="53" t="s">
        <v>1899</v>
      </c>
      <c r="T1644" s="53" t="s">
        <v>1900</v>
      </c>
      <c r="U1644" s="53" t="s">
        <v>1824</v>
      </c>
      <c r="V1644" s="53" t="s">
        <v>1825</v>
      </c>
      <c r="W1644" s="53" t="s">
        <v>1848</v>
      </c>
      <c r="X1644" s="53" t="s">
        <v>1825</v>
      </c>
      <c r="Y1644" s="53" t="s">
        <v>1827</v>
      </c>
      <c r="Z1644" s="53">
        <v>1149.1500000000001</v>
      </c>
      <c r="AA1644" s="53">
        <v>1149.1500000000001</v>
      </c>
      <c r="AB1644" s="53">
        <v>0</v>
      </c>
      <c r="AC1644" s="53">
        <v>1149.1500000000001</v>
      </c>
      <c r="AD1644" s="53">
        <v>0</v>
      </c>
      <c r="AE1644" s="53">
        <v>0</v>
      </c>
      <c r="AF1644" s="53" t="s">
        <v>1828</v>
      </c>
      <c r="AG1644" s="53" t="s">
        <v>1843</v>
      </c>
      <c r="AH1644" s="53" t="s">
        <v>1844</v>
      </c>
      <c r="AI1644" s="53" t="s">
        <v>1849</v>
      </c>
      <c r="AJ1644" s="53" t="s">
        <v>1824</v>
      </c>
      <c r="AK1644" s="53" t="s">
        <v>496</v>
      </c>
      <c r="AL1644" s="53" t="s">
        <v>1830</v>
      </c>
      <c r="AM1644" s="53" t="s">
        <v>1831</v>
      </c>
      <c r="AN1644" s="53" t="s">
        <v>1769</v>
      </c>
      <c r="AO1644" s="53" t="s">
        <v>641</v>
      </c>
    </row>
    <row r="1645" spans="1:41" x14ac:dyDescent="0.25">
      <c r="A1645" s="53" t="s">
        <v>10</v>
      </c>
      <c r="B1645" s="53" t="s">
        <v>1901</v>
      </c>
      <c r="C1645" s="53" t="s">
        <v>1902</v>
      </c>
      <c r="D1645" s="53" t="s">
        <v>1903</v>
      </c>
      <c r="E1645" s="53" t="s">
        <v>220</v>
      </c>
      <c r="F1645" s="53" t="s">
        <v>775</v>
      </c>
      <c r="G1645" s="53" t="s">
        <v>1813</v>
      </c>
      <c r="H1645" s="53" t="s">
        <v>775</v>
      </c>
      <c r="I1645" s="53" t="s">
        <v>1813</v>
      </c>
      <c r="J1645" s="53" t="s">
        <v>1904</v>
      </c>
      <c r="K1645" s="53" t="s">
        <v>1905</v>
      </c>
      <c r="L1645" s="53" t="s">
        <v>1906</v>
      </c>
      <c r="M1645" s="53" t="s">
        <v>1816</v>
      </c>
      <c r="N1645" s="53" t="s">
        <v>1817</v>
      </c>
      <c r="O1645" s="53" t="s">
        <v>1818</v>
      </c>
      <c r="P1645" s="53" t="s">
        <v>1819</v>
      </c>
      <c r="Q1645" s="53" t="s">
        <v>1820</v>
      </c>
      <c r="R1645" s="53" t="s">
        <v>1821</v>
      </c>
      <c r="S1645" s="53" t="s">
        <v>1907</v>
      </c>
      <c r="T1645" s="53" t="s">
        <v>1908</v>
      </c>
      <c r="U1645" s="53" t="s">
        <v>1824</v>
      </c>
      <c r="V1645" s="53" t="s">
        <v>1825</v>
      </c>
      <c r="W1645" s="53" t="s">
        <v>1826</v>
      </c>
      <c r="X1645" s="53" t="s">
        <v>1825</v>
      </c>
      <c r="Y1645" s="53" t="s">
        <v>1827</v>
      </c>
      <c r="Z1645" s="53">
        <v>7556.89</v>
      </c>
      <c r="AA1645" s="53">
        <v>7556.89</v>
      </c>
      <c r="AB1645" s="53">
        <v>0</v>
      </c>
      <c r="AC1645" s="53">
        <v>7556.89</v>
      </c>
      <c r="AD1645" s="53">
        <v>0</v>
      </c>
      <c r="AE1645" s="53">
        <v>0</v>
      </c>
      <c r="AF1645" s="53" t="s">
        <v>1828</v>
      </c>
      <c r="AG1645" s="53" t="s">
        <v>1904</v>
      </c>
      <c r="AH1645" s="53" t="s">
        <v>1905</v>
      </c>
      <c r="AI1645" s="53" t="s">
        <v>1829</v>
      </c>
      <c r="AJ1645" s="53" t="s">
        <v>1824</v>
      </c>
      <c r="AK1645" s="53" t="s">
        <v>496</v>
      </c>
      <c r="AL1645" s="53" t="s">
        <v>1830</v>
      </c>
      <c r="AM1645" s="53" t="s">
        <v>1831</v>
      </c>
      <c r="AN1645" s="53" t="s">
        <v>1766</v>
      </c>
      <c r="AO1645" s="53" t="s">
        <v>483</v>
      </c>
    </row>
    <row r="1646" spans="1:41" x14ac:dyDescent="0.25">
      <c r="A1646" s="53" t="s">
        <v>10</v>
      </c>
      <c r="B1646" s="53" t="s">
        <v>1901</v>
      </c>
      <c r="C1646" s="53" t="s">
        <v>1902</v>
      </c>
      <c r="D1646" s="53" t="s">
        <v>1903</v>
      </c>
      <c r="E1646" s="53" t="s">
        <v>220</v>
      </c>
      <c r="F1646" s="53" t="s">
        <v>775</v>
      </c>
      <c r="G1646" s="53" t="s">
        <v>1813</v>
      </c>
      <c r="H1646" s="53" t="s">
        <v>775</v>
      </c>
      <c r="I1646" s="53" t="s">
        <v>1813</v>
      </c>
      <c r="J1646" s="53" t="s">
        <v>1904</v>
      </c>
      <c r="K1646" s="53" t="s">
        <v>1905</v>
      </c>
      <c r="L1646" s="53" t="s">
        <v>1906</v>
      </c>
      <c r="M1646" s="53" t="s">
        <v>1816</v>
      </c>
      <c r="N1646" s="53" t="s">
        <v>1817</v>
      </c>
      <c r="O1646" s="53" t="s">
        <v>1818</v>
      </c>
      <c r="P1646" s="53" t="s">
        <v>1819</v>
      </c>
      <c r="Q1646" s="53" t="s">
        <v>1820</v>
      </c>
      <c r="R1646" s="53" t="s">
        <v>1821</v>
      </c>
      <c r="S1646" s="53" t="s">
        <v>1907</v>
      </c>
      <c r="T1646" s="53" t="s">
        <v>1908</v>
      </c>
      <c r="U1646" s="53" t="s">
        <v>1824</v>
      </c>
      <c r="V1646" s="53" t="s">
        <v>1825</v>
      </c>
      <c r="W1646" s="53" t="s">
        <v>1832</v>
      </c>
      <c r="X1646" s="53" t="s">
        <v>1825</v>
      </c>
      <c r="Y1646" s="53" t="s">
        <v>1827</v>
      </c>
      <c r="Z1646" s="53">
        <v>23864.37</v>
      </c>
      <c r="AA1646" s="53">
        <v>23864.37</v>
      </c>
      <c r="AB1646" s="53">
        <v>0</v>
      </c>
      <c r="AC1646" s="53">
        <v>23864.37</v>
      </c>
      <c r="AD1646" s="53">
        <v>0</v>
      </c>
      <c r="AE1646" s="53">
        <v>0</v>
      </c>
      <c r="AF1646" s="53" t="s">
        <v>1828</v>
      </c>
      <c r="AG1646" s="53" t="s">
        <v>1904</v>
      </c>
      <c r="AH1646" s="53" t="s">
        <v>1905</v>
      </c>
      <c r="AI1646" s="53" t="s">
        <v>1829</v>
      </c>
      <c r="AJ1646" s="53" t="s">
        <v>1824</v>
      </c>
      <c r="AK1646" s="53" t="s">
        <v>496</v>
      </c>
      <c r="AL1646" s="53" t="s">
        <v>1830</v>
      </c>
      <c r="AM1646" s="53" t="s">
        <v>1831</v>
      </c>
      <c r="AN1646" s="53" t="s">
        <v>1766</v>
      </c>
      <c r="AO1646" s="53" t="s">
        <v>483</v>
      </c>
    </row>
    <row r="1647" spans="1:41" x14ac:dyDescent="0.25">
      <c r="A1647" s="53" t="s">
        <v>10</v>
      </c>
      <c r="B1647" s="53" t="s">
        <v>1901</v>
      </c>
      <c r="C1647" s="53" t="s">
        <v>1902</v>
      </c>
      <c r="D1647" s="53" t="s">
        <v>1903</v>
      </c>
      <c r="E1647" s="53" t="s">
        <v>220</v>
      </c>
      <c r="F1647" s="53" t="s">
        <v>775</v>
      </c>
      <c r="G1647" s="53" t="s">
        <v>1813</v>
      </c>
      <c r="H1647" s="53" t="s">
        <v>775</v>
      </c>
      <c r="I1647" s="53" t="s">
        <v>1813</v>
      </c>
      <c r="J1647" s="53" t="s">
        <v>1904</v>
      </c>
      <c r="K1647" s="53" t="s">
        <v>1905</v>
      </c>
      <c r="L1647" s="53" t="s">
        <v>1906</v>
      </c>
      <c r="M1647" s="53" t="s">
        <v>1816</v>
      </c>
      <c r="N1647" s="53" t="s">
        <v>1817</v>
      </c>
      <c r="O1647" s="53" t="s">
        <v>1818</v>
      </c>
      <c r="P1647" s="53" t="s">
        <v>1819</v>
      </c>
      <c r="Q1647" s="53" t="s">
        <v>1820</v>
      </c>
      <c r="R1647" s="53" t="s">
        <v>1821</v>
      </c>
      <c r="S1647" s="53" t="s">
        <v>1907</v>
      </c>
      <c r="T1647" s="53" t="s">
        <v>1908</v>
      </c>
      <c r="U1647" s="53" t="s">
        <v>1824</v>
      </c>
      <c r="V1647" s="53" t="s">
        <v>1825</v>
      </c>
      <c r="W1647" s="53" t="s">
        <v>1833</v>
      </c>
      <c r="X1647" s="53" t="s">
        <v>1835</v>
      </c>
      <c r="Y1647" s="53" t="s">
        <v>1827</v>
      </c>
      <c r="Z1647" s="53">
        <v>0.35</v>
      </c>
      <c r="AA1647" s="53">
        <v>0.35</v>
      </c>
      <c r="AB1647" s="53">
        <v>0</v>
      </c>
      <c r="AC1647" s="53">
        <v>0.35</v>
      </c>
      <c r="AD1647" s="53">
        <v>0</v>
      </c>
      <c r="AE1647" s="53">
        <v>0</v>
      </c>
      <c r="AF1647" s="53" t="s">
        <v>1828</v>
      </c>
      <c r="AG1647" s="53" t="s">
        <v>1904</v>
      </c>
      <c r="AH1647" s="53" t="s">
        <v>1905</v>
      </c>
      <c r="AI1647" s="53" t="s">
        <v>1829</v>
      </c>
      <c r="AJ1647" s="53" t="s">
        <v>1824</v>
      </c>
      <c r="AK1647" s="53" t="s">
        <v>496</v>
      </c>
      <c r="AL1647" s="53" t="s">
        <v>1830</v>
      </c>
      <c r="AM1647" s="53" t="s">
        <v>1831</v>
      </c>
      <c r="AN1647" s="53" t="s">
        <v>1766</v>
      </c>
      <c r="AO1647" s="53" t="s">
        <v>483</v>
      </c>
    </row>
    <row r="1648" spans="1:41" x14ac:dyDescent="0.25">
      <c r="A1648" s="53" t="s">
        <v>10</v>
      </c>
      <c r="B1648" s="53" t="s">
        <v>1901</v>
      </c>
      <c r="C1648" s="53" t="s">
        <v>1902</v>
      </c>
      <c r="D1648" s="53" t="s">
        <v>1903</v>
      </c>
      <c r="E1648" s="53" t="s">
        <v>220</v>
      </c>
      <c r="F1648" s="53" t="s">
        <v>775</v>
      </c>
      <c r="G1648" s="53" t="s">
        <v>1813</v>
      </c>
      <c r="H1648" s="53" t="s">
        <v>775</v>
      </c>
      <c r="I1648" s="53" t="s">
        <v>1813</v>
      </c>
      <c r="J1648" s="53" t="s">
        <v>1904</v>
      </c>
      <c r="K1648" s="53" t="s">
        <v>1905</v>
      </c>
      <c r="L1648" s="53" t="s">
        <v>1906</v>
      </c>
      <c r="M1648" s="53" t="s">
        <v>1816</v>
      </c>
      <c r="N1648" s="53" t="s">
        <v>1817</v>
      </c>
      <c r="O1648" s="53" t="s">
        <v>1818</v>
      </c>
      <c r="P1648" s="53" t="s">
        <v>1819</v>
      </c>
      <c r="Q1648" s="53" t="s">
        <v>1820</v>
      </c>
      <c r="R1648" s="53" t="s">
        <v>1821</v>
      </c>
      <c r="S1648" s="53" t="s">
        <v>1907</v>
      </c>
      <c r="T1648" s="53" t="s">
        <v>1908</v>
      </c>
      <c r="U1648" s="53" t="s">
        <v>1824</v>
      </c>
      <c r="V1648" s="53" t="s">
        <v>1825</v>
      </c>
      <c r="W1648" s="53" t="s">
        <v>1838</v>
      </c>
      <c r="X1648" s="53" t="s">
        <v>1825</v>
      </c>
      <c r="Y1648" s="53" t="s">
        <v>1827</v>
      </c>
      <c r="Z1648" s="53">
        <v>2001.05</v>
      </c>
      <c r="AA1648" s="53">
        <v>2001.05</v>
      </c>
      <c r="AB1648" s="53">
        <v>0</v>
      </c>
      <c r="AC1648" s="53">
        <v>2001.05</v>
      </c>
      <c r="AD1648" s="53">
        <v>0</v>
      </c>
      <c r="AE1648" s="53">
        <v>0</v>
      </c>
      <c r="AF1648" s="53" t="s">
        <v>1828</v>
      </c>
      <c r="AG1648" s="53" t="s">
        <v>1904</v>
      </c>
      <c r="AH1648" s="53" t="s">
        <v>1905</v>
      </c>
      <c r="AI1648" s="53" t="s">
        <v>1829</v>
      </c>
      <c r="AJ1648" s="53" t="s">
        <v>1824</v>
      </c>
      <c r="AK1648" s="53" t="s">
        <v>496</v>
      </c>
      <c r="AL1648" s="53" t="s">
        <v>1830</v>
      </c>
      <c r="AM1648" s="53" t="s">
        <v>1831</v>
      </c>
      <c r="AN1648" s="53" t="s">
        <v>1766</v>
      </c>
      <c r="AO1648" s="53" t="s">
        <v>483</v>
      </c>
    </row>
    <row r="1649" spans="1:41" x14ac:dyDescent="0.25">
      <c r="A1649" s="53" t="s">
        <v>10</v>
      </c>
      <c r="B1649" s="53" t="s">
        <v>1909</v>
      </c>
      <c r="C1649" s="53" t="s">
        <v>1910</v>
      </c>
      <c r="D1649" s="53" t="s">
        <v>1903</v>
      </c>
      <c r="E1649" s="53" t="s">
        <v>220</v>
      </c>
      <c r="F1649" s="53" t="s">
        <v>775</v>
      </c>
      <c r="G1649" s="53" t="s">
        <v>1813</v>
      </c>
      <c r="H1649" s="53" t="s">
        <v>775</v>
      </c>
      <c r="I1649" s="53" t="s">
        <v>1813</v>
      </c>
      <c r="J1649" s="53" t="s">
        <v>1904</v>
      </c>
      <c r="K1649" s="53" t="s">
        <v>1905</v>
      </c>
      <c r="L1649" s="53" t="s">
        <v>1911</v>
      </c>
      <c r="M1649" s="53" t="s">
        <v>1816</v>
      </c>
      <c r="N1649" s="53" t="s">
        <v>1817</v>
      </c>
      <c r="O1649" s="53" t="s">
        <v>1818</v>
      </c>
      <c r="P1649" s="53" t="s">
        <v>1819</v>
      </c>
      <c r="Q1649" s="53" t="s">
        <v>1820</v>
      </c>
      <c r="R1649" s="53" t="s">
        <v>1821</v>
      </c>
      <c r="S1649" s="53" t="s">
        <v>1912</v>
      </c>
      <c r="T1649" s="53" t="s">
        <v>1913</v>
      </c>
      <c r="U1649" s="53" t="s">
        <v>1824</v>
      </c>
      <c r="V1649" s="53" t="s">
        <v>1825</v>
      </c>
      <c r="W1649" s="53" t="s">
        <v>1856</v>
      </c>
      <c r="X1649" s="53" t="s">
        <v>1857</v>
      </c>
      <c r="Y1649" s="53" t="s">
        <v>1827</v>
      </c>
      <c r="Z1649" s="53">
        <v>6998.64</v>
      </c>
      <c r="AA1649" s="53">
        <v>6998.64</v>
      </c>
      <c r="AB1649" s="53">
        <v>0</v>
      </c>
      <c r="AC1649" s="53">
        <v>6998.64</v>
      </c>
      <c r="AD1649" s="53">
        <v>0</v>
      </c>
      <c r="AE1649" s="53">
        <v>0</v>
      </c>
      <c r="AF1649" s="53" t="s">
        <v>1828</v>
      </c>
      <c r="AG1649" s="53" t="s">
        <v>1904</v>
      </c>
      <c r="AH1649" s="53" t="s">
        <v>1905</v>
      </c>
      <c r="AI1649" s="53" t="s">
        <v>1829</v>
      </c>
      <c r="AJ1649" s="53" t="s">
        <v>1824</v>
      </c>
      <c r="AK1649" s="53" t="s">
        <v>496</v>
      </c>
      <c r="AL1649" s="53" t="s">
        <v>1830</v>
      </c>
      <c r="AM1649" s="53" t="s">
        <v>1831</v>
      </c>
      <c r="AN1649" s="53" t="s">
        <v>1766</v>
      </c>
      <c r="AO1649" s="53" t="s">
        <v>483</v>
      </c>
    </row>
    <row r="1650" spans="1:41" x14ac:dyDescent="0.25">
      <c r="A1650" s="53" t="s">
        <v>10</v>
      </c>
      <c r="B1650" s="53" t="s">
        <v>2050</v>
      </c>
      <c r="C1650" s="53" t="s">
        <v>2051</v>
      </c>
      <c r="D1650" s="53" t="s">
        <v>1991</v>
      </c>
      <c r="E1650" s="53" t="s">
        <v>1992</v>
      </c>
      <c r="F1650" s="53" t="s">
        <v>775</v>
      </c>
      <c r="G1650" s="53" t="s">
        <v>1813</v>
      </c>
      <c r="H1650" s="53" t="s">
        <v>775</v>
      </c>
      <c r="I1650" s="53" t="s">
        <v>1813</v>
      </c>
      <c r="J1650" s="53" t="s">
        <v>1891</v>
      </c>
      <c r="K1650" s="53" t="s">
        <v>1892</v>
      </c>
      <c r="L1650" s="53" t="s">
        <v>2052</v>
      </c>
      <c r="M1650" s="53" t="s">
        <v>1816</v>
      </c>
      <c r="N1650" s="53" t="s">
        <v>1817</v>
      </c>
      <c r="O1650" s="53" t="s">
        <v>1818</v>
      </c>
      <c r="P1650" s="53" t="s">
        <v>1819</v>
      </c>
      <c r="Q1650" s="53" t="s">
        <v>1820</v>
      </c>
      <c r="R1650" s="53" t="s">
        <v>1821</v>
      </c>
      <c r="S1650" s="53" t="s">
        <v>2053</v>
      </c>
      <c r="T1650" s="53" t="s">
        <v>2054</v>
      </c>
      <c r="U1650" s="53" t="s">
        <v>1824</v>
      </c>
      <c r="V1650" s="53" t="s">
        <v>1825</v>
      </c>
      <c r="W1650" s="53" t="s">
        <v>1832</v>
      </c>
      <c r="X1650" s="53" t="s">
        <v>1825</v>
      </c>
      <c r="Y1650" s="53" t="s">
        <v>1827</v>
      </c>
      <c r="Z1650" s="53">
        <v>4998.8</v>
      </c>
      <c r="AA1650" s="53">
        <v>4998.8</v>
      </c>
      <c r="AB1650" s="53">
        <v>0</v>
      </c>
      <c r="AC1650" s="53">
        <v>4998.8</v>
      </c>
      <c r="AD1650" s="53">
        <v>0</v>
      </c>
      <c r="AE1650" s="53">
        <v>0</v>
      </c>
      <c r="AF1650" s="53" t="s">
        <v>1828</v>
      </c>
      <c r="AG1650" s="53" t="s">
        <v>1891</v>
      </c>
      <c r="AH1650" s="53" t="s">
        <v>1892</v>
      </c>
      <c r="AI1650" s="53" t="s">
        <v>1829</v>
      </c>
      <c r="AJ1650" s="53" t="s">
        <v>1824</v>
      </c>
      <c r="AK1650" s="53" t="s">
        <v>496</v>
      </c>
      <c r="AL1650" s="53" t="s">
        <v>1830</v>
      </c>
      <c r="AM1650" s="53" t="s">
        <v>1831</v>
      </c>
      <c r="AN1650" s="53" t="s">
        <v>1769</v>
      </c>
      <c r="AO1650" s="53" t="s">
        <v>641</v>
      </c>
    </row>
    <row r="1651" spans="1:41" x14ac:dyDescent="0.25">
      <c r="A1651" s="53" t="s">
        <v>10</v>
      </c>
      <c r="B1651" s="53" t="s">
        <v>2050</v>
      </c>
      <c r="C1651" s="53" t="s">
        <v>2051</v>
      </c>
      <c r="D1651" s="53" t="s">
        <v>1991</v>
      </c>
      <c r="E1651" s="53" t="s">
        <v>1992</v>
      </c>
      <c r="F1651" s="53" t="s">
        <v>775</v>
      </c>
      <c r="G1651" s="53" t="s">
        <v>1813</v>
      </c>
      <c r="H1651" s="53" t="s">
        <v>775</v>
      </c>
      <c r="I1651" s="53" t="s">
        <v>1813</v>
      </c>
      <c r="J1651" s="53" t="s">
        <v>1891</v>
      </c>
      <c r="K1651" s="53" t="s">
        <v>1892</v>
      </c>
      <c r="L1651" s="53" t="s">
        <v>2052</v>
      </c>
      <c r="M1651" s="53" t="s">
        <v>1816</v>
      </c>
      <c r="N1651" s="53" t="s">
        <v>1817</v>
      </c>
      <c r="O1651" s="53" t="s">
        <v>1818</v>
      </c>
      <c r="P1651" s="53" t="s">
        <v>1819</v>
      </c>
      <c r="Q1651" s="53" t="s">
        <v>1820</v>
      </c>
      <c r="R1651" s="53" t="s">
        <v>1821</v>
      </c>
      <c r="S1651" s="53" t="s">
        <v>2053</v>
      </c>
      <c r="T1651" s="53" t="s">
        <v>2054</v>
      </c>
      <c r="U1651" s="53" t="s">
        <v>1824</v>
      </c>
      <c r="V1651" s="53" t="s">
        <v>1825</v>
      </c>
      <c r="W1651" s="53" t="s">
        <v>1833</v>
      </c>
      <c r="X1651" s="53" t="s">
        <v>1834</v>
      </c>
      <c r="Y1651" s="53" t="s">
        <v>1827</v>
      </c>
      <c r="Z1651" s="53">
        <v>1.2</v>
      </c>
      <c r="AA1651" s="53">
        <v>1.2</v>
      </c>
      <c r="AB1651" s="53">
        <v>0</v>
      </c>
      <c r="AC1651" s="53">
        <v>1.2</v>
      </c>
      <c r="AD1651" s="53">
        <v>0</v>
      </c>
      <c r="AE1651" s="53">
        <v>0</v>
      </c>
      <c r="AF1651" s="53" t="s">
        <v>1828</v>
      </c>
      <c r="AG1651" s="53" t="s">
        <v>1891</v>
      </c>
      <c r="AH1651" s="53" t="s">
        <v>1892</v>
      </c>
      <c r="AI1651" s="53" t="s">
        <v>1829</v>
      </c>
      <c r="AJ1651" s="53" t="s">
        <v>1824</v>
      </c>
      <c r="AK1651" s="53" t="s">
        <v>496</v>
      </c>
      <c r="AL1651" s="53" t="s">
        <v>1830</v>
      </c>
      <c r="AM1651" s="53" t="s">
        <v>1831</v>
      </c>
      <c r="AN1651" s="53" t="s">
        <v>1769</v>
      </c>
      <c r="AO1651" s="53" t="s">
        <v>641</v>
      </c>
    </row>
    <row r="1652" spans="1:41" x14ac:dyDescent="0.25">
      <c r="A1652" s="53" t="s">
        <v>10</v>
      </c>
      <c r="B1652" s="53" t="s">
        <v>1919</v>
      </c>
      <c r="C1652" s="53" t="s">
        <v>1920</v>
      </c>
      <c r="D1652" s="53" t="s">
        <v>1903</v>
      </c>
      <c r="E1652" s="53" t="s">
        <v>220</v>
      </c>
      <c r="F1652" s="53" t="s">
        <v>775</v>
      </c>
      <c r="G1652" s="53" t="s">
        <v>1813</v>
      </c>
      <c r="H1652" s="53" t="s">
        <v>775</v>
      </c>
      <c r="I1652" s="53" t="s">
        <v>1813</v>
      </c>
      <c r="J1652" s="53" t="s">
        <v>1904</v>
      </c>
      <c r="K1652" s="53" t="s">
        <v>1905</v>
      </c>
      <c r="L1652" s="53" t="s">
        <v>1921</v>
      </c>
      <c r="M1652" s="53" t="s">
        <v>1816</v>
      </c>
      <c r="N1652" s="53" t="s">
        <v>1817</v>
      </c>
      <c r="O1652" s="53" t="s">
        <v>1818</v>
      </c>
      <c r="P1652" s="53" t="s">
        <v>1819</v>
      </c>
      <c r="Q1652" s="53" t="s">
        <v>1820</v>
      </c>
      <c r="R1652" s="53" t="s">
        <v>1821</v>
      </c>
      <c r="S1652" s="53" t="s">
        <v>1922</v>
      </c>
      <c r="T1652" s="53" t="s">
        <v>1923</v>
      </c>
      <c r="U1652" s="53" t="s">
        <v>1824</v>
      </c>
      <c r="V1652" s="53" t="s">
        <v>1825</v>
      </c>
      <c r="W1652" s="53" t="s">
        <v>1856</v>
      </c>
      <c r="X1652" s="53" t="s">
        <v>1857</v>
      </c>
      <c r="Y1652" s="53" t="s">
        <v>1827</v>
      </c>
      <c r="Z1652" s="53">
        <v>2786.04</v>
      </c>
      <c r="AA1652" s="53">
        <v>2786.04</v>
      </c>
      <c r="AB1652" s="53">
        <v>0</v>
      </c>
      <c r="AC1652" s="53">
        <v>2786.04</v>
      </c>
      <c r="AD1652" s="53">
        <v>0</v>
      </c>
      <c r="AE1652" s="53">
        <v>0</v>
      </c>
      <c r="AF1652" s="53" t="s">
        <v>1828</v>
      </c>
      <c r="AG1652" s="53" t="s">
        <v>1904</v>
      </c>
      <c r="AH1652" s="53" t="s">
        <v>1905</v>
      </c>
      <c r="AI1652" s="53" t="s">
        <v>1829</v>
      </c>
      <c r="AJ1652" s="53" t="s">
        <v>1824</v>
      </c>
      <c r="AK1652" s="53" t="s">
        <v>496</v>
      </c>
      <c r="AL1652" s="53" t="s">
        <v>1830</v>
      </c>
      <c r="AM1652" s="53" t="s">
        <v>1831</v>
      </c>
      <c r="AN1652" s="53" t="s">
        <v>220</v>
      </c>
      <c r="AO1652" s="53" t="s">
        <v>483</v>
      </c>
    </row>
    <row r="1653" spans="1:41" x14ac:dyDescent="0.25">
      <c r="A1653" s="53" t="s">
        <v>10</v>
      </c>
      <c r="B1653" s="53" t="s">
        <v>1972</v>
      </c>
      <c r="C1653" s="53" t="s">
        <v>1973</v>
      </c>
      <c r="D1653" s="53" t="s">
        <v>1889</v>
      </c>
      <c r="E1653" s="53" t="s">
        <v>1890</v>
      </c>
      <c r="F1653" s="53" t="s">
        <v>775</v>
      </c>
      <c r="G1653" s="53" t="s">
        <v>1813</v>
      </c>
      <c r="H1653" s="53" t="s">
        <v>775</v>
      </c>
      <c r="I1653" s="53" t="s">
        <v>1813</v>
      </c>
      <c r="J1653" s="53" t="s">
        <v>1891</v>
      </c>
      <c r="K1653" s="53" t="s">
        <v>1988</v>
      </c>
      <c r="L1653" s="53" t="s">
        <v>1974</v>
      </c>
      <c r="M1653" s="53" t="s">
        <v>1816</v>
      </c>
      <c r="N1653" s="53" t="s">
        <v>1817</v>
      </c>
      <c r="O1653" s="53" t="s">
        <v>1818</v>
      </c>
      <c r="P1653" s="53" t="s">
        <v>1819</v>
      </c>
      <c r="Q1653" s="53" t="s">
        <v>1820</v>
      </c>
      <c r="R1653" s="53" t="s">
        <v>1821</v>
      </c>
      <c r="S1653" s="53" t="s">
        <v>1975</v>
      </c>
      <c r="T1653" s="53" t="s">
        <v>1976</v>
      </c>
      <c r="U1653" s="53" t="s">
        <v>1824</v>
      </c>
      <c r="V1653" s="53" t="s">
        <v>1825</v>
      </c>
      <c r="W1653" s="53" t="s">
        <v>1832</v>
      </c>
      <c r="X1653" s="53" t="s">
        <v>1825</v>
      </c>
      <c r="Y1653" s="53" t="s">
        <v>1827</v>
      </c>
      <c r="Z1653" s="53">
        <v>6296.3</v>
      </c>
      <c r="AA1653" s="53">
        <v>6296.3</v>
      </c>
      <c r="AB1653" s="53">
        <v>0</v>
      </c>
      <c r="AC1653" s="53">
        <v>6296.3</v>
      </c>
      <c r="AD1653" s="53">
        <v>0</v>
      </c>
      <c r="AE1653" s="53">
        <v>0</v>
      </c>
      <c r="AF1653" s="53" t="s">
        <v>1828</v>
      </c>
      <c r="AG1653" s="53" t="s">
        <v>1891</v>
      </c>
      <c r="AH1653" s="53" t="s">
        <v>1892</v>
      </c>
      <c r="AI1653" s="53" t="s">
        <v>1829</v>
      </c>
      <c r="AJ1653" s="53" t="s">
        <v>1824</v>
      </c>
      <c r="AK1653" s="53" t="s">
        <v>496</v>
      </c>
      <c r="AL1653" s="53" t="s">
        <v>1830</v>
      </c>
      <c r="AM1653" s="53" t="s">
        <v>1831</v>
      </c>
      <c r="AN1653" s="53" t="s">
        <v>1769</v>
      </c>
      <c r="AO1653" s="53" t="s">
        <v>641</v>
      </c>
    </row>
    <row r="1654" spans="1:41" x14ac:dyDescent="0.25">
      <c r="A1654" s="53" t="s">
        <v>10</v>
      </c>
      <c r="B1654" s="53" t="s">
        <v>1972</v>
      </c>
      <c r="C1654" s="53" t="s">
        <v>1973</v>
      </c>
      <c r="D1654" s="53" t="s">
        <v>1889</v>
      </c>
      <c r="E1654" s="53" t="s">
        <v>1890</v>
      </c>
      <c r="F1654" s="53" t="s">
        <v>775</v>
      </c>
      <c r="G1654" s="53" t="s">
        <v>1813</v>
      </c>
      <c r="H1654" s="53" t="s">
        <v>775</v>
      </c>
      <c r="I1654" s="53" t="s">
        <v>1813</v>
      </c>
      <c r="J1654" s="53" t="s">
        <v>1891</v>
      </c>
      <c r="K1654" s="53" t="s">
        <v>1988</v>
      </c>
      <c r="L1654" s="53" t="s">
        <v>1974</v>
      </c>
      <c r="M1654" s="53" t="s">
        <v>1816</v>
      </c>
      <c r="N1654" s="53" t="s">
        <v>1817</v>
      </c>
      <c r="O1654" s="53" t="s">
        <v>1818</v>
      </c>
      <c r="P1654" s="53" t="s">
        <v>1819</v>
      </c>
      <c r="Q1654" s="53" t="s">
        <v>1820</v>
      </c>
      <c r="R1654" s="53" t="s">
        <v>1821</v>
      </c>
      <c r="S1654" s="53" t="s">
        <v>1975</v>
      </c>
      <c r="T1654" s="53" t="s">
        <v>1976</v>
      </c>
      <c r="U1654" s="53" t="s">
        <v>1824</v>
      </c>
      <c r="V1654" s="53" t="s">
        <v>1825</v>
      </c>
      <c r="W1654" s="53" t="s">
        <v>1833</v>
      </c>
      <c r="X1654" s="53" t="s">
        <v>1835</v>
      </c>
      <c r="Y1654" s="53" t="s">
        <v>1827</v>
      </c>
      <c r="Z1654" s="53">
        <v>3.7</v>
      </c>
      <c r="AA1654" s="53">
        <v>3.7</v>
      </c>
      <c r="AB1654" s="53">
        <v>0</v>
      </c>
      <c r="AC1654" s="53">
        <v>3.7</v>
      </c>
      <c r="AD1654" s="53">
        <v>0</v>
      </c>
      <c r="AE1654" s="53">
        <v>0</v>
      </c>
      <c r="AF1654" s="53" t="s">
        <v>1828</v>
      </c>
      <c r="AG1654" s="53" t="s">
        <v>1891</v>
      </c>
      <c r="AH1654" s="53" t="s">
        <v>1892</v>
      </c>
      <c r="AI1654" s="53" t="s">
        <v>1829</v>
      </c>
      <c r="AJ1654" s="53" t="s">
        <v>1824</v>
      </c>
      <c r="AK1654" s="53" t="s">
        <v>496</v>
      </c>
      <c r="AL1654" s="53" t="s">
        <v>1830</v>
      </c>
      <c r="AM1654" s="53" t="s">
        <v>1831</v>
      </c>
      <c r="AN1654" s="53" t="s">
        <v>1769</v>
      </c>
      <c r="AO1654" s="53" t="s">
        <v>641</v>
      </c>
    </row>
    <row r="1655" spans="1:41" x14ac:dyDescent="0.25">
      <c r="A1655" s="53" t="s">
        <v>10</v>
      </c>
      <c r="B1655" s="53" t="s">
        <v>2001</v>
      </c>
      <c r="C1655" s="53" t="s">
        <v>2002</v>
      </c>
      <c r="D1655" s="53" t="s">
        <v>1991</v>
      </c>
      <c r="E1655" s="53" t="s">
        <v>1992</v>
      </c>
      <c r="F1655" s="53" t="s">
        <v>775</v>
      </c>
      <c r="G1655" s="53" t="s">
        <v>1813</v>
      </c>
      <c r="H1655" s="53" t="s">
        <v>775</v>
      </c>
      <c r="I1655" s="53" t="s">
        <v>1813</v>
      </c>
      <c r="J1655" s="53" t="s">
        <v>1891</v>
      </c>
      <c r="K1655" s="53" t="s">
        <v>1892</v>
      </c>
      <c r="L1655" s="53" t="s">
        <v>2003</v>
      </c>
      <c r="M1655" s="53" t="s">
        <v>1816</v>
      </c>
      <c r="N1655" s="53" t="s">
        <v>1817</v>
      </c>
      <c r="O1655" s="53" t="s">
        <v>1818</v>
      </c>
      <c r="P1655" s="53" t="s">
        <v>1819</v>
      </c>
      <c r="Q1655" s="53" t="s">
        <v>1820</v>
      </c>
      <c r="R1655" s="53" t="s">
        <v>1821</v>
      </c>
      <c r="S1655" s="53" t="s">
        <v>2004</v>
      </c>
      <c r="T1655" s="53" t="s">
        <v>2005</v>
      </c>
      <c r="U1655" s="53" t="s">
        <v>1824</v>
      </c>
      <c r="V1655" s="53" t="s">
        <v>1825</v>
      </c>
      <c r="W1655" s="53" t="s">
        <v>1832</v>
      </c>
      <c r="X1655" s="53" t="s">
        <v>1825</v>
      </c>
      <c r="Y1655" s="53" t="s">
        <v>1827</v>
      </c>
      <c r="Z1655" s="53">
        <v>2986.65</v>
      </c>
      <c r="AA1655" s="53">
        <v>2986.65</v>
      </c>
      <c r="AB1655" s="53">
        <v>0</v>
      </c>
      <c r="AC1655" s="53">
        <v>2986.65</v>
      </c>
      <c r="AD1655" s="53">
        <v>0</v>
      </c>
      <c r="AE1655" s="53">
        <v>0</v>
      </c>
      <c r="AF1655" s="53" t="s">
        <v>1828</v>
      </c>
      <c r="AG1655" s="53" t="s">
        <v>1891</v>
      </c>
      <c r="AH1655" s="53" t="s">
        <v>1892</v>
      </c>
      <c r="AI1655" s="53" t="s">
        <v>1829</v>
      </c>
      <c r="AJ1655" s="53" t="s">
        <v>1824</v>
      </c>
      <c r="AK1655" s="53" t="s">
        <v>496</v>
      </c>
      <c r="AL1655" s="53" t="s">
        <v>1830</v>
      </c>
      <c r="AM1655" s="53" t="s">
        <v>1831</v>
      </c>
      <c r="AN1655" s="53" t="s">
        <v>1769</v>
      </c>
      <c r="AO1655" s="53" t="s">
        <v>641</v>
      </c>
    </row>
    <row r="1656" spans="1:41" x14ac:dyDescent="0.25">
      <c r="A1656" s="53" t="s">
        <v>10</v>
      </c>
      <c r="B1656" s="53" t="s">
        <v>2001</v>
      </c>
      <c r="C1656" s="53" t="s">
        <v>2002</v>
      </c>
      <c r="D1656" s="53" t="s">
        <v>1991</v>
      </c>
      <c r="E1656" s="53" t="s">
        <v>1992</v>
      </c>
      <c r="F1656" s="53" t="s">
        <v>775</v>
      </c>
      <c r="G1656" s="53" t="s">
        <v>1813</v>
      </c>
      <c r="H1656" s="53" t="s">
        <v>775</v>
      </c>
      <c r="I1656" s="53" t="s">
        <v>1813</v>
      </c>
      <c r="J1656" s="53" t="s">
        <v>1891</v>
      </c>
      <c r="K1656" s="53" t="s">
        <v>1892</v>
      </c>
      <c r="L1656" s="53" t="s">
        <v>2003</v>
      </c>
      <c r="M1656" s="53" t="s">
        <v>1816</v>
      </c>
      <c r="N1656" s="53" t="s">
        <v>1817</v>
      </c>
      <c r="O1656" s="53" t="s">
        <v>1818</v>
      </c>
      <c r="P1656" s="53" t="s">
        <v>1819</v>
      </c>
      <c r="Q1656" s="53" t="s">
        <v>1820</v>
      </c>
      <c r="R1656" s="53" t="s">
        <v>1821</v>
      </c>
      <c r="S1656" s="53" t="s">
        <v>2004</v>
      </c>
      <c r="T1656" s="53" t="s">
        <v>2005</v>
      </c>
      <c r="U1656" s="53" t="s">
        <v>1824</v>
      </c>
      <c r="V1656" s="53" t="s">
        <v>1825</v>
      </c>
      <c r="W1656" s="53" t="s">
        <v>1833</v>
      </c>
      <c r="X1656" s="53" t="s">
        <v>1835</v>
      </c>
      <c r="Y1656" s="53" t="s">
        <v>1827</v>
      </c>
      <c r="Z1656" s="53">
        <v>13.35</v>
      </c>
      <c r="AA1656" s="53">
        <v>13.35</v>
      </c>
      <c r="AB1656" s="53">
        <v>0</v>
      </c>
      <c r="AC1656" s="53">
        <v>13.35</v>
      </c>
      <c r="AD1656" s="53">
        <v>0</v>
      </c>
      <c r="AE1656" s="53">
        <v>0</v>
      </c>
      <c r="AF1656" s="53" t="s">
        <v>1828</v>
      </c>
      <c r="AG1656" s="53" t="s">
        <v>1891</v>
      </c>
      <c r="AH1656" s="53" t="s">
        <v>1892</v>
      </c>
      <c r="AI1656" s="53" t="s">
        <v>1829</v>
      </c>
      <c r="AJ1656" s="53" t="s">
        <v>1824</v>
      </c>
      <c r="AK1656" s="53" t="s">
        <v>496</v>
      </c>
      <c r="AL1656" s="53" t="s">
        <v>1830</v>
      </c>
      <c r="AM1656" s="53" t="s">
        <v>1831</v>
      </c>
      <c r="AN1656" s="53" t="s">
        <v>1769</v>
      </c>
      <c r="AO1656" s="53" t="s">
        <v>641</v>
      </c>
    </row>
    <row r="1657" spans="1:41" x14ac:dyDescent="0.25">
      <c r="A1657" s="53" t="s">
        <v>10</v>
      </c>
      <c r="B1657" s="53" t="s">
        <v>2016</v>
      </c>
      <c r="C1657" s="53" t="s">
        <v>2017</v>
      </c>
      <c r="D1657" s="53" t="s">
        <v>1991</v>
      </c>
      <c r="E1657" s="53" t="s">
        <v>1992</v>
      </c>
      <c r="F1657" s="53" t="s">
        <v>775</v>
      </c>
      <c r="G1657" s="53" t="s">
        <v>1813</v>
      </c>
      <c r="H1657" s="53" t="s">
        <v>775</v>
      </c>
      <c r="I1657" s="53" t="s">
        <v>1813</v>
      </c>
      <c r="J1657" s="53" t="s">
        <v>1891</v>
      </c>
      <c r="K1657" s="53" t="s">
        <v>1892</v>
      </c>
      <c r="L1657" s="53" t="s">
        <v>2018</v>
      </c>
      <c r="M1657" s="53" t="s">
        <v>1816</v>
      </c>
      <c r="N1657" s="53" t="s">
        <v>1817</v>
      </c>
      <c r="O1657" s="53" t="s">
        <v>1818</v>
      </c>
      <c r="P1657" s="53" t="s">
        <v>1819</v>
      </c>
      <c r="Q1657" s="53" t="s">
        <v>1820</v>
      </c>
      <c r="R1657" s="53" t="s">
        <v>1821</v>
      </c>
      <c r="S1657" s="53" t="s">
        <v>2019</v>
      </c>
      <c r="T1657" s="53" t="s">
        <v>2020</v>
      </c>
      <c r="U1657" s="53" t="s">
        <v>1824</v>
      </c>
      <c r="V1657" s="53" t="s">
        <v>1825</v>
      </c>
      <c r="W1657" s="53" t="s">
        <v>1832</v>
      </c>
      <c r="X1657" s="53" t="s">
        <v>1825</v>
      </c>
      <c r="Y1657" s="53" t="s">
        <v>1827</v>
      </c>
      <c r="Z1657" s="53">
        <v>7099.97</v>
      </c>
      <c r="AA1657" s="53">
        <v>7099.97</v>
      </c>
      <c r="AB1657" s="53">
        <v>0</v>
      </c>
      <c r="AC1657" s="53">
        <v>7099.97</v>
      </c>
      <c r="AD1657" s="53">
        <v>0</v>
      </c>
      <c r="AE1657" s="53">
        <v>0</v>
      </c>
      <c r="AF1657" s="53" t="s">
        <v>1828</v>
      </c>
      <c r="AG1657" s="53" t="s">
        <v>1891</v>
      </c>
      <c r="AH1657" s="53" t="s">
        <v>1892</v>
      </c>
      <c r="AI1657" s="53" t="s">
        <v>1829</v>
      </c>
      <c r="AJ1657" s="53" t="s">
        <v>1824</v>
      </c>
      <c r="AK1657" s="53" t="s">
        <v>496</v>
      </c>
      <c r="AL1657" s="53" t="s">
        <v>1830</v>
      </c>
      <c r="AM1657" s="53" t="s">
        <v>1831</v>
      </c>
      <c r="AN1657" s="53" t="s">
        <v>1769</v>
      </c>
      <c r="AO1657" s="53" t="s">
        <v>641</v>
      </c>
    </row>
    <row r="1658" spans="1:41" x14ac:dyDescent="0.25">
      <c r="A1658" s="53" t="s">
        <v>10</v>
      </c>
      <c r="B1658" s="53" t="s">
        <v>2016</v>
      </c>
      <c r="C1658" s="53" t="s">
        <v>2017</v>
      </c>
      <c r="D1658" s="53" t="s">
        <v>1991</v>
      </c>
      <c r="E1658" s="53" t="s">
        <v>1992</v>
      </c>
      <c r="F1658" s="53" t="s">
        <v>775</v>
      </c>
      <c r="G1658" s="53" t="s">
        <v>1813</v>
      </c>
      <c r="H1658" s="53" t="s">
        <v>775</v>
      </c>
      <c r="I1658" s="53" t="s">
        <v>1813</v>
      </c>
      <c r="J1658" s="53" t="s">
        <v>1891</v>
      </c>
      <c r="K1658" s="53" t="s">
        <v>1892</v>
      </c>
      <c r="L1658" s="53" t="s">
        <v>2018</v>
      </c>
      <c r="M1658" s="53" t="s">
        <v>1816</v>
      </c>
      <c r="N1658" s="53" t="s">
        <v>1817</v>
      </c>
      <c r="O1658" s="53" t="s">
        <v>1818</v>
      </c>
      <c r="P1658" s="53" t="s">
        <v>1819</v>
      </c>
      <c r="Q1658" s="53" t="s">
        <v>1820</v>
      </c>
      <c r="R1658" s="53" t="s">
        <v>1821</v>
      </c>
      <c r="S1658" s="53" t="s">
        <v>2019</v>
      </c>
      <c r="T1658" s="53" t="s">
        <v>2020</v>
      </c>
      <c r="U1658" s="53" t="s">
        <v>1824</v>
      </c>
      <c r="V1658" s="53" t="s">
        <v>1825</v>
      </c>
      <c r="W1658" s="53" t="s">
        <v>1833</v>
      </c>
      <c r="X1658" s="53" t="s">
        <v>1835</v>
      </c>
      <c r="Y1658" s="53" t="s">
        <v>1827</v>
      </c>
      <c r="Z1658" s="53">
        <v>0.03</v>
      </c>
      <c r="AA1658" s="53">
        <v>0.03</v>
      </c>
      <c r="AB1658" s="53">
        <v>0</v>
      </c>
      <c r="AC1658" s="53">
        <v>0.03</v>
      </c>
      <c r="AD1658" s="53">
        <v>0</v>
      </c>
      <c r="AE1658" s="53">
        <v>0</v>
      </c>
      <c r="AF1658" s="53" t="s">
        <v>1828</v>
      </c>
      <c r="AG1658" s="53" t="s">
        <v>1891</v>
      </c>
      <c r="AH1658" s="53" t="s">
        <v>1892</v>
      </c>
      <c r="AI1658" s="53" t="s">
        <v>1829</v>
      </c>
      <c r="AJ1658" s="53" t="s">
        <v>1824</v>
      </c>
      <c r="AK1658" s="53" t="s">
        <v>496</v>
      </c>
      <c r="AL1658" s="53" t="s">
        <v>1830</v>
      </c>
      <c r="AM1658" s="53" t="s">
        <v>1831</v>
      </c>
      <c r="AN1658" s="53" t="s">
        <v>1769</v>
      </c>
      <c r="AO1658" s="53" t="s">
        <v>641</v>
      </c>
    </row>
    <row r="1659" spans="1:41" x14ac:dyDescent="0.25">
      <c r="A1659" s="53" t="s">
        <v>10</v>
      </c>
      <c r="B1659" s="53" t="s">
        <v>1929</v>
      </c>
      <c r="C1659" s="53" t="s">
        <v>1930</v>
      </c>
      <c r="D1659" s="53" t="s">
        <v>1931</v>
      </c>
      <c r="E1659" s="53" t="s">
        <v>1932</v>
      </c>
      <c r="F1659" s="53" t="s">
        <v>775</v>
      </c>
      <c r="G1659" s="53" t="s">
        <v>1813</v>
      </c>
      <c r="H1659" s="53" t="s">
        <v>775</v>
      </c>
      <c r="I1659" s="53" t="s">
        <v>1813</v>
      </c>
      <c r="J1659" s="53" t="s">
        <v>1891</v>
      </c>
      <c r="K1659" s="53" t="s">
        <v>1933</v>
      </c>
      <c r="L1659" s="53" t="s">
        <v>1934</v>
      </c>
      <c r="M1659" s="53" t="s">
        <v>1816</v>
      </c>
      <c r="N1659" s="53" t="s">
        <v>1817</v>
      </c>
      <c r="O1659" s="53" t="s">
        <v>1818</v>
      </c>
      <c r="P1659" s="53" t="s">
        <v>1819</v>
      </c>
      <c r="Q1659" s="53" t="s">
        <v>1820</v>
      </c>
      <c r="R1659" s="53" t="s">
        <v>1821</v>
      </c>
      <c r="S1659" s="53" t="s">
        <v>1965</v>
      </c>
      <c r="T1659" s="53" t="s">
        <v>1966</v>
      </c>
      <c r="U1659" s="53" t="s">
        <v>1824</v>
      </c>
      <c r="V1659" s="53" t="s">
        <v>1825</v>
      </c>
      <c r="W1659" s="53" t="s">
        <v>1856</v>
      </c>
      <c r="X1659" s="53" t="s">
        <v>1857</v>
      </c>
      <c r="Y1659" s="53" t="s">
        <v>1827</v>
      </c>
      <c r="Z1659" s="53">
        <v>0.01</v>
      </c>
      <c r="AA1659" s="53">
        <v>0.01</v>
      </c>
      <c r="AB1659" s="53">
        <v>0</v>
      </c>
      <c r="AC1659" s="53">
        <v>0.01</v>
      </c>
      <c r="AD1659" s="53">
        <v>0</v>
      </c>
      <c r="AE1659" s="53">
        <v>0</v>
      </c>
      <c r="AF1659" s="53" t="s">
        <v>1828</v>
      </c>
      <c r="AG1659" s="53" t="s">
        <v>1891</v>
      </c>
      <c r="AH1659" s="53" t="s">
        <v>1937</v>
      </c>
      <c r="AI1659" s="53" t="s">
        <v>1829</v>
      </c>
      <c r="AJ1659" s="53" t="s">
        <v>1824</v>
      </c>
      <c r="AK1659" s="53" t="s">
        <v>496</v>
      </c>
      <c r="AL1659" s="53" t="s">
        <v>1830</v>
      </c>
      <c r="AM1659" s="53" t="s">
        <v>1831</v>
      </c>
      <c r="AN1659" s="53" t="s">
        <v>1769</v>
      </c>
      <c r="AO1659" s="53" t="s">
        <v>641</v>
      </c>
    </row>
    <row r="1660" spans="1:41" x14ac:dyDescent="0.25">
      <c r="A1660" s="53" t="s">
        <v>10</v>
      </c>
      <c r="B1660" s="53" t="s">
        <v>1929</v>
      </c>
      <c r="C1660" s="53" t="s">
        <v>1930</v>
      </c>
      <c r="D1660" s="53" t="s">
        <v>1931</v>
      </c>
      <c r="E1660" s="53" t="s">
        <v>1932</v>
      </c>
      <c r="F1660" s="53" t="s">
        <v>775</v>
      </c>
      <c r="G1660" s="53" t="s">
        <v>1813</v>
      </c>
      <c r="H1660" s="53" t="s">
        <v>775</v>
      </c>
      <c r="I1660" s="53" t="s">
        <v>1813</v>
      </c>
      <c r="J1660" s="53" t="s">
        <v>1891</v>
      </c>
      <c r="K1660" s="53" t="s">
        <v>1933</v>
      </c>
      <c r="L1660" s="53" t="s">
        <v>1934</v>
      </c>
      <c r="M1660" s="53" t="s">
        <v>1816</v>
      </c>
      <c r="N1660" s="53" t="s">
        <v>1817</v>
      </c>
      <c r="O1660" s="53" t="s">
        <v>1818</v>
      </c>
      <c r="P1660" s="53" t="s">
        <v>1819</v>
      </c>
      <c r="Q1660" s="53" t="s">
        <v>1820</v>
      </c>
      <c r="R1660" s="53" t="s">
        <v>1821</v>
      </c>
      <c r="S1660" s="53" t="s">
        <v>1935</v>
      </c>
      <c r="T1660" s="53" t="s">
        <v>1936</v>
      </c>
      <c r="U1660" s="53" t="s">
        <v>1824</v>
      </c>
      <c r="V1660" s="53" t="s">
        <v>1825</v>
      </c>
      <c r="W1660" s="53" t="s">
        <v>1826</v>
      </c>
      <c r="X1660" s="53" t="s">
        <v>1825</v>
      </c>
      <c r="Y1660" s="53" t="s">
        <v>1827</v>
      </c>
      <c r="Z1660" s="53">
        <v>5.33</v>
      </c>
      <c r="AA1660" s="53">
        <v>5.33</v>
      </c>
      <c r="AB1660" s="53">
        <v>0</v>
      </c>
      <c r="AC1660" s="53">
        <v>5.33</v>
      </c>
      <c r="AD1660" s="53">
        <v>0</v>
      </c>
      <c r="AE1660" s="53">
        <v>0</v>
      </c>
      <c r="AF1660" s="53" t="s">
        <v>1828</v>
      </c>
      <c r="AG1660" s="53" t="s">
        <v>1891</v>
      </c>
      <c r="AH1660" s="53" t="s">
        <v>1937</v>
      </c>
      <c r="AI1660" s="53" t="s">
        <v>1829</v>
      </c>
      <c r="AJ1660" s="53" t="s">
        <v>1824</v>
      </c>
      <c r="AK1660" s="53" t="s">
        <v>496</v>
      </c>
      <c r="AL1660" s="53" t="s">
        <v>1830</v>
      </c>
      <c r="AM1660" s="53" t="s">
        <v>1831</v>
      </c>
      <c r="AN1660" s="53" t="s">
        <v>1769</v>
      </c>
      <c r="AO1660" s="53" t="s">
        <v>641</v>
      </c>
    </row>
    <row r="1661" spans="1:41" x14ac:dyDescent="0.25">
      <c r="A1661" s="53" t="s">
        <v>10</v>
      </c>
      <c r="B1661" s="53" t="s">
        <v>1929</v>
      </c>
      <c r="C1661" s="53" t="s">
        <v>1930</v>
      </c>
      <c r="D1661" s="53" t="s">
        <v>1931</v>
      </c>
      <c r="E1661" s="53" t="s">
        <v>1932</v>
      </c>
      <c r="F1661" s="53" t="s">
        <v>775</v>
      </c>
      <c r="G1661" s="53" t="s">
        <v>1813</v>
      </c>
      <c r="H1661" s="53" t="s">
        <v>775</v>
      </c>
      <c r="I1661" s="53" t="s">
        <v>1813</v>
      </c>
      <c r="J1661" s="53" t="s">
        <v>1891</v>
      </c>
      <c r="K1661" s="53" t="s">
        <v>1933</v>
      </c>
      <c r="L1661" s="53" t="s">
        <v>1934</v>
      </c>
      <c r="M1661" s="53" t="s">
        <v>1816</v>
      </c>
      <c r="N1661" s="53" t="s">
        <v>1817</v>
      </c>
      <c r="O1661" s="53" t="s">
        <v>1818</v>
      </c>
      <c r="P1661" s="53" t="s">
        <v>1819</v>
      </c>
      <c r="Q1661" s="53" t="s">
        <v>1820</v>
      </c>
      <c r="R1661" s="53" t="s">
        <v>1821</v>
      </c>
      <c r="S1661" s="53" t="s">
        <v>1935</v>
      </c>
      <c r="T1661" s="53" t="s">
        <v>1936</v>
      </c>
      <c r="U1661" s="53" t="s">
        <v>1824</v>
      </c>
      <c r="V1661" s="53" t="s">
        <v>1825</v>
      </c>
      <c r="W1661" s="53" t="s">
        <v>1832</v>
      </c>
      <c r="X1661" s="53" t="s">
        <v>1825</v>
      </c>
      <c r="Y1661" s="53" t="s">
        <v>1827</v>
      </c>
      <c r="Z1661" s="53">
        <v>18.63</v>
      </c>
      <c r="AA1661" s="53">
        <v>18.63</v>
      </c>
      <c r="AB1661" s="53">
        <v>0</v>
      </c>
      <c r="AC1661" s="53">
        <v>18.63</v>
      </c>
      <c r="AD1661" s="53">
        <v>0</v>
      </c>
      <c r="AE1661" s="53">
        <v>0</v>
      </c>
      <c r="AF1661" s="53" t="s">
        <v>1828</v>
      </c>
      <c r="AG1661" s="53" t="s">
        <v>1891</v>
      </c>
      <c r="AH1661" s="53" t="s">
        <v>1937</v>
      </c>
      <c r="AI1661" s="53" t="s">
        <v>1829</v>
      </c>
      <c r="AJ1661" s="53" t="s">
        <v>1824</v>
      </c>
      <c r="AK1661" s="53" t="s">
        <v>496</v>
      </c>
      <c r="AL1661" s="53" t="s">
        <v>1830</v>
      </c>
      <c r="AM1661" s="53" t="s">
        <v>1831</v>
      </c>
      <c r="AN1661" s="53" t="s">
        <v>1769</v>
      </c>
      <c r="AO1661" s="53" t="s">
        <v>641</v>
      </c>
    </row>
    <row r="1662" spans="1:41" x14ac:dyDescent="0.25">
      <c r="A1662" s="53" t="s">
        <v>10</v>
      </c>
      <c r="B1662" s="53" t="s">
        <v>1929</v>
      </c>
      <c r="C1662" s="53" t="s">
        <v>1930</v>
      </c>
      <c r="D1662" s="53" t="s">
        <v>1931</v>
      </c>
      <c r="E1662" s="53" t="s">
        <v>1932</v>
      </c>
      <c r="F1662" s="53" t="s">
        <v>775</v>
      </c>
      <c r="G1662" s="53" t="s">
        <v>1813</v>
      </c>
      <c r="H1662" s="53" t="s">
        <v>775</v>
      </c>
      <c r="I1662" s="53" t="s">
        <v>1813</v>
      </c>
      <c r="J1662" s="53" t="s">
        <v>1891</v>
      </c>
      <c r="K1662" s="53" t="s">
        <v>1933</v>
      </c>
      <c r="L1662" s="53" t="s">
        <v>1934</v>
      </c>
      <c r="M1662" s="53" t="s">
        <v>1816</v>
      </c>
      <c r="N1662" s="53" t="s">
        <v>1817</v>
      </c>
      <c r="O1662" s="53" t="s">
        <v>1818</v>
      </c>
      <c r="P1662" s="53" t="s">
        <v>1819</v>
      </c>
      <c r="Q1662" s="53" t="s">
        <v>1820</v>
      </c>
      <c r="R1662" s="53" t="s">
        <v>1821</v>
      </c>
      <c r="S1662" s="53" t="s">
        <v>1935</v>
      </c>
      <c r="T1662" s="53" t="s">
        <v>1936</v>
      </c>
      <c r="U1662" s="53" t="s">
        <v>1824</v>
      </c>
      <c r="V1662" s="53" t="s">
        <v>1825</v>
      </c>
      <c r="W1662" s="53" t="s">
        <v>1833</v>
      </c>
      <c r="X1662" s="53" t="s">
        <v>1834</v>
      </c>
      <c r="Y1662" s="53" t="s">
        <v>1827</v>
      </c>
      <c r="Z1662" s="53">
        <v>0.4</v>
      </c>
      <c r="AA1662" s="53">
        <v>0.4</v>
      </c>
      <c r="AB1662" s="53">
        <v>0</v>
      </c>
      <c r="AC1662" s="53">
        <v>0.4</v>
      </c>
      <c r="AD1662" s="53">
        <v>0</v>
      </c>
      <c r="AE1662" s="53">
        <v>0</v>
      </c>
      <c r="AF1662" s="53" t="s">
        <v>1828</v>
      </c>
      <c r="AG1662" s="53" t="s">
        <v>1891</v>
      </c>
      <c r="AH1662" s="53" t="s">
        <v>1937</v>
      </c>
      <c r="AI1662" s="53" t="s">
        <v>1829</v>
      </c>
      <c r="AJ1662" s="53" t="s">
        <v>1824</v>
      </c>
      <c r="AK1662" s="53" t="s">
        <v>496</v>
      </c>
      <c r="AL1662" s="53" t="s">
        <v>1830</v>
      </c>
      <c r="AM1662" s="53" t="s">
        <v>1831</v>
      </c>
      <c r="AN1662" s="53" t="s">
        <v>1769</v>
      </c>
      <c r="AO1662" s="53" t="s">
        <v>641</v>
      </c>
    </row>
    <row r="1663" spans="1:41" x14ac:dyDescent="0.25">
      <c r="A1663" s="53" t="s">
        <v>10</v>
      </c>
      <c r="B1663" s="53" t="s">
        <v>1929</v>
      </c>
      <c r="C1663" s="53" t="s">
        <v>1930</v>
      </c>
      <c r="D1663" s="53" t="s">
        <v>1931</v>
      </c>
      <c r="E1663" s="53" t="s">
        <v>1932</v>
      </c>
      <c r="F1663" s="53" t="s">
        <v>775</v>
      </c>
      <c r="G1663" s="53" t="s">
        <v>1813</v>
      </c>
      <c r="H1663" s="53" t="s">
        <v>775</v>
      </c>
      <c r="I1663" s="53" t="s">
        <v>1813</v>
      </c>
      <c r="J1663" s="53" t="s">
        <v>1891</v>
      </c>
      <c r="K1663" s="53" t="s">
        <v>1933</v>
      </c>
      <c r="L1663" s="53" t="s">
        <v>1934</v>
      </c>
      <c r="M1663" s="53" t="s">
        <v>1816</v>
      </c>
      <c r="N1663" s="53" t="s">
        <v>1817</v>
      </c>
      <c r="O1663" s="53" t="s">
        <v>1818</v>
      </c>
      <c r="P1663" s="53" t="s">
        <v>1819</v>
      </c>
      <c r="Q1663" s="53" t="s">
        <v>1820</v>
      </c>
      <c r="R1663" s="53" t="s">
        <v>1821</v>
      </c>
      <c r="S1663" s="53" t="s">
        <v>1935</v>
      </c>
      <c r="T1663" s="53" t="s">
        <v>1936</v>
      </c>
      <c r="U1663" s="53" t="s">
        <v>1824</v>
      </c>
      <c r="V1663" s="53" t="s">
        <v>1825</v>
      </c>
      <c r="W1663" s="53" t="s">
        <v>1833</v>
      </c>
      <c r="X1663" s="53" t="s">
        <v>1835</v>
      </c>
      <c r="Y1663" s="53" t="s">
        <v>1827</v>
      </c>
      <c r="Z1663" s="53">
        <v>0.01</v>
      </c>
      <c r="AA1663" s="53">
        <v>0.01</v>
      </c>
      <c r="AB1663" s="53">
        <v>0</v>
      </c>
      <c r="AC1663" s="53">
        <v>0.01</v>
      </c>
      <c r="AD1663" s="53">
        <v>0</v>
      </c>
      <c r="AE1663" s="53">
        <v>0</v>
      </c>
      <c r="AF1663" s="53" t="s">
        <v>1828</v>
      </c>
      <c r="AG1663" s="53" t="s">
        <v>1891</v>
      </c>
      <c r="AH1663" s="53" t="s">
        <v>1937</v>
      </c>
      <c r="AI1663" s="53" t="s">
        <v>1829</v>
      </c>
      <c r="AJ1663" s="53" t="s">
        <v>1824</v>
      </c>
      <c r="AK1663" s="53" t="s">
        <v>496</v>
      </c>
      <c r="AL1663" s="53" t="s">
        <v>1830</v>
      </c>
      <c r="AM1663" s="53" t="s">
        <v>1831</v>
      </c>
      <c r="AN1663" s="53" t="s">
        <v>1769</v>
      </c>
      <c r="AO1663" s="53" t="s">
        <v>641</v>
      </c>
    </row>
    <row r="1664" spans="1:41" x14ac:dyDescent="0.25">
      <c r="A1664" s="53" t="s">
        <v>10</v>
      </c>
      <c r="B1664" s="53" t="s">
        <v>1929</v>
      </c>
      <c r="C1664" s="53" t="s">
        <v>1930</v>
      </c>
      <c r="D1664" s="53" t="s">
        <v>1931</v>
      </c>
      <c r="E1664" s="53" t="s">
        <v>1932</v>
      </c>
      <c r="F1664" s="53" t="s">
        <v>775</v>
      </c>
      <c r="G1664" s="53" t="s">
        <v>1813</v>
      </c>
      <c r="H1664" s="53" t="s">
        <v>775</v>
      </c>
      <c r="I1664" s="53" t="s">
        <v>1813</v>
      </c>
      <c r="J1664" s="53" t="s">
        <v>1891</v>
      </c>
      <c r="K1664" s="53" t="s">
        <v>1933</v>
      </c>
      <c r="L1664" s="53" t="s">
        <v>1934</v>
      </c>
      <c r="M1664" s="53" t="s">
        <v>1816</v>
      </c>
      <c r="N1664" s="53" t="s">
        <v>1817</v>
      </c>
      <c r="O1664" s="53" t="s">
        <v>1818</v>
      </c>
      <c r="P1664" s="53" t="s">
        <v>1819</v>
      </c>
      <c r="Q1664" s="53" t="s">
        <v>1820</v>
      </c>
      <c r="R1664" s="53" t="s">
        <v>1821</v>
      </c>
      <c r="S1664" s="53" t="s">
        <v>1935</v>
      </c>
      <c r="T1664" s="53" t="s">
        <v>1936</v>
      </c>
      <c r="U1664" s="53" t="s">
        <v>1824</v>
      </c>
      <c r="V1664" s="53" t="s">
        <v>1825</v>
      </c>
      <c r="W1664" s="53" t="s">
        <v>1837</v>
      </c>
      <c r="X1664" s="53" t="s">
        <v>1825</v>
      </c>
      <c r="Y1664" s="53" t="s">
        <v>1827</v>
      </c>
      <c r="Z1664" s="53">
        <v>17.53</v>
      </c>
      <c r="AA1664" s="53">
        <v>17.53</v>
      </c>
      <c r="AB1664" s="53">
        <v>0</v>
      </c>
      <c r="AC1664" s="53">
        <v>17.53</v>
      </c>
      <c r="AD1664" s="53">
        <v>0</v>
      </c>
      <c r="AE1664" s="53">
        <v>0</v>
      </c>
      <c r="AF1664" s="53" t="s">
        <v>1828</v>
      </c>
      <c r="AG1664" s="53" t="s">
        <v>1891</v>
      </c>
      <c r="AH1664" s="53" t="s">
        <v>1937</v>
      </c>
      <c r="AI1664" s="53" t="s">
        <v>1829</v>
      </c>
      <c r="AJ1664" s="53" t="s">
        <v>1824</v>
      </c>
      <c r="AK1664" s="53" t="s">
        <v>496</v>
      </c>
      <c r="AL1664" s="53" t="s">
        <v>1830</v>
      </c>
      <c r="AM1664" s="53" t="s">
        <v>1831</v>
      </c>
      <c r="AN1664" s="53" t="s">
        <v>1769</v>
      </c>
      <c r="AO1664" s="53" t="s">
        <v>641</v>
      </c>
    </row>
    <row r="1665" spans="1:41" x14ac:dyDescent="0.25">
      <c r="A1665" s="53" t="s">
        <v>10</v>
      </c>
      <c r="B1665" s="53" t="s">
        <v>1929</v>
      </c>
      <c r="C1665" s="53" t="s">
        <v>1930</v>
      </c>
      <c r="D1665" s="53" t="s">
        <v>1931</v>
      </c>
      <c r="E1665" s="53" t="s">
        <v>1932</v>
      </c>
      <c r="F1665" s="53" t="s">
        <v>775</v>
      </c>
      <c r="G1665" s="53" t="s">
        <v>1813</v>
      </c>
      <c r="H1665" s="53" t="s">
        <v>775</v>
      </c>
      <c r="I1665" s="53" t="s">
        <v>1813</v>
      </c>
      <c r="J1665" s="53" t="s">
        <v>1891</v>
      </c>
      <c r="K1665" s="53" t="s">
        <v>1933</v>
      </c>
      <c r="L1665" s="53" t="s">
        <v>1934</v>
      </c>
      <c r="M1665" s="53" t="s">
        <v>1816</v>
      </c>
      <c r="N1665" s="53" t="s">
        <v>1817</v>
      </c>
      <c r="O1665" s="53" t="s">
        <v>1818</v>
      </c>
      <c r="P1665" s="53" t="s">
        <v>1819</v>
      </c>
      <c r="Q1665" s="53" t="s">
        <v>1820</v>
      </c>
      <c r="R1665" s="53" t="s">
        <v>1821</v>
      </c>
      <c r="S1665" s="53" t="s">
        <v>1935</v>
      </c>
      <c r="T1665" s="53" t="s">
        <v>1936</v>
      </c>
      <c r="U1665" s="53" t="s">
        <v>1824</v>
      </c>
      <c r="V1665" s="53" t="s">
        <v>1825</v>
      </c>
      <c r="W1665" s="53" t="s">
        <v>1838</v>
      </c>
      <c r="X1665" s="53" t="s">
        <v>1825</v>
      </c>
      <c r="Y1665" s="53" t="s">
        <v>1827</v>
      </c>
      <c r="Z1665" s="53">
        <v>0.86</v>
      </c>
      <c r="AA1665" s="53">
        <v>0.86</v>
      </c>
      <c r="AB1665" s="53">
        <v>0</v>
      </c>
      <c r="AC1665" s="53">
        <v>0.86</v>
      </c>
      <c r="AD1665" s="53">
        <v>0</v>
      </c>
      <c r="AE1665" s="53">
        <v>0</v>
      </c>
      <c r="AF1665" s="53" t="s">
        <v>1828</v>
      </c>
      <c r="AG1665" s="53" t="s">
        <v>1891</v>
      </c>
      <c r="AH1665" s="53" t="s">
        <v>1937</v>
      </c>
      <c r="AI1665" s="53" t="s">
        <v>1829</v>
      </c>
      <c r="AJ1665" s="53" t="s">
        <v>1824</v>
      </c>
      <c r="AK1665" s="53" t="s">
        <v>496</v>
      </c>
      <c r="AL1665" s="53" t="s">
        <v>1830</v>
      </c>
      <c r="AM1665" s="53" t="s">
        <v>1831</v>
      </c>
      <c r="AN1665" s="53" t="s">
        <v>1769</v>
      </c>
      <c r="AO1665" s="53" t="s">
        <v>641</v>
      </c>
    </row>
    <row r="1666" spans="1:41" x14ac:dyDescent="0.25">
      <c r="A1666" s="53" t="s">
        <v>10</v>
      </c>
      <c r="B1666" s="53" t="s">
        <v>2026</v>
      </c>
      <c r="C1666" s="53" t="s">
        <v>2027</v>
      </c>
      <c r="D1666" s="53" t="s">
        <v>1841</v>
      </c>
      <c r="E1666" s="53" t="s">
        <v>1842</v>
      </c>
      <c r="F1666" s="53" t="s">
        <v>775</v>
      </c>
      <c r="G1666" s="53" t="s">
        <v>1813</v>
      </c>
      <c r="H1666" s="53" t="s">
        <v>775</v>
      </c>
      <c r="I1666" s="53" t="s">
        <v>1813</v>
      </c>
      <c r="J1666" s="53" t="s">
        <v>1843</v>
      </c>
      <c r="K1666" s="53" t="s">
        <v>1844</v>
      </c>
      <c r="L1666" s="53" t="s">
        <v>2028</v>
      </c>
      <c r="M1666" s="53" t="s">
        <v>1816</v>
      </c>
      <c r="N1666" s="53" t="s">
        <v>1817</v>
      </c>
      <c r="O1666" s="53" t="s">
        <v>1818</v>
      </c>
      <c r="P1666" s="53" t="s">
        <v>1819</v>
      </c>
      <c r="Q1666" s="53" t="s">
        <v>1820</v>
      </c>
      <c r="R1666" s="53" t="s">
        <v>1821</v>
      </c>
      <c r="S1666" s="53" t="s">
        <v>2029</v>
      </c>
      <c r="T1666" s="53" t="s">
        <v>2030</v>
      </c>
      <c r="U1666" s="53" t="s">
        <v>1824</v>
      </c>
      <c r="V1666" s="53" t="s">
        <v>1825</v>
      </c>
      <c r="W1666" s="53" t="s">
        <v>1848</v>
      </c>
      <c r="X1666" s="53" t="s">
        <v>1825</v>
      </c>
      <c r="Y1666" s="53" t="s">
        <v>1827</v>
      </c>
      <c r="Z1666" s="53">
        <v>31.25</v>
      </c>
      <c r="AA1666" s="53">
        <v>31.25</v>
      </c>
      <c r="AB1666" s="53">
        <v>0</v>
      </c>
      <c r="AC1666" s="53">
        <v>31.25</v>
      </c>
      <c r="AD1666" s="53">
        <v>0</v>
      </c>
      <c r="AE1666" s="53">
        <v>0</v>
      </c>
      <c r="AF1666" s="53" t="s">
        <v>1828</v>
      </c>
      <c r="AG1666" s="53" t="s">
        <v>1843</v>
      </c>
      <c r="AH1666" s="53" t="s">
        <v>1844</v>
      </c>
      <c r="AI1666" s="53" t="s">
        <v>1849</v>
      </c>
      <c r="AJ1666" s="53" t="s">
        <v>1824</v>
      </c>
      <c r="AK1666" s="53" t="s">
        <v>496</v>
      </c>
      <c r="AL1666" s="53" t="s">
        <v>1830</v>
      </c>
      <c r="AM1666" s="53" t="s">
        <v>1831</v>
      </c>
      <c r="AN1666" s="53" t="s">
        <v>1769</v>
      </c>
      <c r="AO1666" s="53" t="s">
        <v>641</v>
      </c>
    </row>
    <row r="1667" spans="1:41" x14ac:dyDescent="0.25">
      <c r="A1667" s="53" t="s">
        <v>10</v>
      </c>
      <c r="B1667" s="53" t="s">
        <v>2040</v>
      </c>
      <c r="C1667" s="53" t="s">
        <v>2041</v>
      </c>
      <c r="D1667" s="53" t="s">
        <v>1991</v>
      </c>
      <c r="E1667" s="53" t="s">
        <v>1992</v>
      </c>
      <c r="F1667" s="53" t="s">
        <v>775</v>
      </c>
      <c r="G1667" s="53" t="s">
        <v>1813</v>
      </c>
      <c r="H1667" s="53" t="s">
        <v>775</v>
      </c>
      <c r="I1667" s="53" t="s">
        <v>1813</v>
      </c>
      <c r="J1667" s="53" t="s">
        <v>1891</v>
      </c>
      <c r="K1667" s="53" t="s">
        <v>1892</v>
      </c>
      <c r="L1667" s="53" t="s">
        <v>2042</v>
      </c>
      <c r="M1667" s="53" t="s">
        <v>1816</v>
      </c>
      <c r="N1667" s="53" t="s">
        <v>1817</v>
      </c>
      <c r="O1667" s="53" t="s">
        <v>1818</v>
      </c>
      <c r="P1667" s="53" t="s">
        <v>1819</v>
      </c>
      <c r="Q1667" s="53" t="s">
        <v>1820</v>
      </c>
      <c r="R1667" s="53" t="s">
        <v>1821</v>
      </c>
      <c r="S1667" s="53" t="s">
        <v>2043</v>
      </c>
      <c r="T1667" s="53" t="s">
        <v>2044</v>
      </c>
      <c r="U1667" s="53" t="s">
        <v>1824</v>
      </c>
      <c r="V1667" s="53" t="s">
        <v>1825</v>
      </c>
      <c r="W1667" s="53" t="s">
        <v>1832</v>
      </c>
      <c r="X1667" s="53" t="s">
        <v>1825</v>
      </c>
      <c r="Y1667" s="53" t="s">
        <v>1827</v>
      </c>
      <c r="Z1667" s="53">
        <v>3050.35</v>
      </c>
      <c r="AA1667" s="53">
        <v>3050.35</v>
      </c>
      <c r="AB1667" s="53">
        <v>0</v>
      </c>
      <c r="AC1667" s="53">
        <v>3050.35</v>
      </c>
      <c r="AD1667" s="53">
        <v>0</v>
      </c>
      <c r="AE1667" s="53">
        <v>0</v>
      </c>
      <c r="AF1667" s="53" t="s">
        <v>1828</v>
      </c>
      <c r="AG1667" s="53" t="s">
        <v>1891</v>
      </c>
      <c r="AH1667" s="53" t="s">
        <v>1892</v>
      </c>
      <c r="AI1667" s="53" t="s">
        <v>1829</v>
      </c>
      <c r="AJ1667" s="53" t="s">
        <v>1824</v>
      </c>
      <c r="AK1667" s="53" t="s">
        <v>496</v>
      </c>
      <c r="AL1667" s="53" t="s">
        <v>1830</v>
      </c>
      <c r="AM1667" s="53" t="s">
        <v>1831</v>
      </c>
      <c r="AN1667" s="53" t="s">
        <v>1769</v>
      </c>
      <c r="AO1667" s="53" t="s">
        <v>641</v>
      </c>
    </row>
    <row r="1668" spans="1:41" x14ac:dyDescent="0.25">
      <c r="A1668" s="53" t="s">
        <v>10</v>
      </c>
      <c r="B1668" s="53" t="s">
        <v>2040</v>
      </c>
      <c r="C1668" s="53" t="s">
        <v>2041</v>
      </c>
      <c r="D1668" s="53" t="s">
        <v>1991</v>
      </c>
      <c r="E1668" s="53" t="s">
        <v>1992</v>
      </c>
      <c r="F1668" s="53" t="s">
        <v>775</v>
      </c>
      <c r="G1668" s="53" t="s">
        <v>1813</v>
      </c>
      <c r="H1668" s="53" t="s">
        <v>775</v>
      </c>
      <c r="I1668" s="53" t="s">
        <v>1813</v>
      </c>
      <c r="J1668" s="53" t="s">
        <v>1891</v>
      </c>
      <c r="K1668" s="53" t="s">
        <v>1892</v>
      </c>
      <c r="L1668" s="53" t="s">
        <v>2042</v>
      </c>
      <c r="M1668" s="53" t="s">
        <v>1816</v>
      </c>
      <c r="N1668" s="53" t="s">
        <v>1817</v>
      </c>
      <c r="O1668" s="53" t="s">
        <v>1818</v>
      </c>
      <c r="P1668" s="53" t="s">
        <v>1819</v>
      </c>
      <c r="Q1668" s="53" t="s">
        <v>1820</v>
      </c>
      <c r="R1668" s="53" t="s">
        <v>1821</v>
      </c>
      <c r="S1668" s="53" t="s">
        <v>2043</v>
      </c>
      <c r="T1668" s="53" t="s">
        <v>2044</v>
      </c>
      <c r="U1668" s="53" t="s">
        <v>1824</v>
      </c>
      <c r="V1668" s="53" t="s">
        <v>1825</v>
      </c>
      <c r="W1668" s="53" t="s">
        <v>1833</v>
      </c>
      <c r="X1668" s="53" t="s">
        <v>1834</v>
      </c>
      <c r="Y1668" s="53" t="s">
        <v>1827</v>
      </c>
      <c r="Z1668" s="53">
        <v>3.11</v>
      </c>
      <c r="AA1668" s="53">
        <v>3.11</v>
      </c>
      <c r="AB1668" s="53">
        <v>0</v>
      </c>
      <c r="AC1668" s="53">
        <v>3.11</v>
      </c>
      <c r="AD1668" s="53">
        <v>0</v>
      </c>
      <c r="AE1668" s="53">
        <v>0</v>
      </c>
      <c r="AF1668" s="53" t="s">
        <v>1828</v>
      </c>
      <c r="AG1668" s="53" t="s">
        <v>1891</v>
      </c>
      <c r="AH1668" s="53" t="s">
        <v>1892</v>
      </c>
      <c r="AI1668" s="53" t="s">
        <v>1829</v>
      </c>
      <c r="AJ1668" s="53" t="s">
        <v>1824</v>
      </c>
      <c r="AK1668" s="53" t="s">
        <v>496</v>
      </c>
      <c r="AL1668" s="53" t="s">
        <v>1830</v>
      </c>
      <c r="AM1668" s="53" t="s">
        <v>1831</v>
      </c>
      <c r="AN1668" s="53" t="s">
        <v>1769</v>
      </c>
      <c r="AO1668" s="53" t="s">
        <v>641</v>
      </c>
    </row>
    <row r="1669" spans="1:41" x14ac:dyDescent="0.25">
      <c r="A1669" s="53" t="s">
        <v>10</v>
      </c>
      <c r="B1669" s="53" t="s">
        <v>1944</v>
      </c>
      <c r="C1669" s="53" t="s">
        <v>1945</v>
      </c>
      <c r="D1669" s="53" t="s">
        <v>1931</v>
      </c>
      <c r="E1669" s="53" t="s">
        <v>1932</v>
      </c>
      <c r="F1669" s="53" t="s">
        <v>775</v>
      </c>
      <c r="G1669" s="53" t="s">
        <v>1813</v>
      </c>
      <c r="H1669" s="53" t="s">
        <v>775</v>
      </c>
      <c r="I1669" s="53" t="s">
        <v>1813</v>
      </c>
      <c r="J1669" s="53" t="s">
        <v>1891</v>
      </c>
      <c r="K1669" s="53" t="s">
        <v>1933</v>
      </c>
      <c r="L1669" s="53" t="s">
        <v>1946</v>
      </c>
      <c r="M1669" s="53" t="s">
        <v>1816</v>
      </c>
      <c r="N1669" s="53" t="s">
        <v>1817</v>
      </c>
      <c r="O1669" s="53" t="s">
        <v>1818</v>
      </c>
      <c r="P1669" s="53" t="s">
        <v>1819</v>
      </c>
      <c r="Q1669" s="53" t="s">
        <v>1820</v>
      </c>
      <c r="R1669" s="53" t="s">
        <v>1821</v>
      </c>
      <c r="S1669" s="53" t="s">
        <v>1982</v>
      </c>
      <c r="T1669" s="53" t="s">
        <v>1983</v>
      </c>
      <c r="U1669" s="53" t="s">
        <v>1824</v>
      </c>
      <c r="V1669" s="53" t="s">
        <v>1825</v>
      </c>
      <c r="W1669" s="53" t="s">
        <v>1856</v>
      </c>
      <c r="X1669" s="53" t="s">
        <v>1857</v>
      </c>
      <c r="Y1669" s="53" t="s">
        <v>1827</v>
      </c>
      <c r="Z1669" s="53">
        <v>0.01</v>
      </c>
      <c r="AA1669" s="53">
        <v>0.01</v>
      </c>
      <c r="AB1669" s="53">
        <v>0</v>
      </c>
      <c r="AC1669" s="53">
        <v>0.01</v>
      </c>
      <c r="AD1669" s="53">
        <v>0</v>
      </c>
      <c r="AE1669" s="53">
        <v>0</v>
      </c>
      <c r="AF1669" s="53" t="s">
        <v>1949</v>
      </c>
      <c r="AG1669" s="53" t="s">
        <v>1813</v>
      </c>
      <c r="AH1669" s="53" t="s">
        <v>1813</v>
      </c>
      <c r="AI1669" s="53" t="s">
        <v>1849</v>
      </c>
      <c r="AJ1669" s="53" t="s">
        <v>1824</v>
      </c>
      <c r="AK1669" s="53" t="s">
        <v>496</v>
      </c>
      <c r="AL1669" s="53" t="s">
        <v>1830</v>
      </c>
      <c r="AM1669" s="53" t="s">
        <v>1831</v>
      </c>
      <c r="AN1669" s="53" t="s">
        <v>1769</v>
      </c>
      <c r="AO1669" s="53" t="s">
        <v>641</v>
      </c>
    </row>
    <row r="1670" spans="1:41" x14ac:dyDescent="0.25">
      <c r="A1670" s="53" t="s">
        <v>10</v>
      </c>
      <c r="B1670" s="53" t="s">
        <v>1944</v>
      </c>
      <c r="C1670" s="53" t="s">
        <v>1945</v>
      </c>
      <c r="D1670" s="53" t="s">
        <v>1931</v>
      </c>
      <c r="E1670" s="53" t="s">
        <v>1932</v>
      </c>
      <c r="F1670" s="53" t="s">
        <v>775</v>
      </c>
      <c r="G1670" s="53" t="s">
        <v>1813</v>
      </c>
      <c r="H1670" s="53" t="s">
        <v>775</v>
      </c>
      <c r="I1670" s="53" t="s">
        <v>1813</v>
      </c>
      <c r="J1670" s="53" t="s">
        <v>1891</v>
      </c>
      <c r="K1670" s="53" t="s">
        <v>1933</v>
      </c>
      <c r="L1670" s="53" t="s">
        <v>1946</v>
      </c>
      <c r="M1670" s="53" t="s">
        <v>1816</v>
      </c>
      <c r="N1670" s="53" t="s">
        <v>1817</v>
      </c>
      <c r="O1670" s="53" t="s">
        <v>1818</v>
      </c>
      <c r="P1670" s="53" t="s">
        <v>1819</v>
      </c>
      <c r="Q1670" s="53" t="s">
        <v>1820</v>
      </c>
      <c r="R1670" s="53" t="s">
        <v>1821</v>
      </c>
      <c r="S1670" s="53" t="s">
        <v>1947</v>
      </c>
      <c r="T1670" s="53" t="s">
        <v>1948</v>
      </c>
      <c r="U1670" s="53" t="s">
        <v>1824</v>
      </c>
      <c r="V1670" s="53" t="s">
        <v>1825</v>
      </c>
      <c r="W1670" s="53" t="s">
        <v>1826</v>
      </c>
      <c r="X1670" s="53" t="s">
        <v>1825</v>
      </c>
      <c r="Y1670" s="53" t="s">
        <v>1827</v>
      </c>
      <c r="Z1670" s="53">
        <v>142.16999999999999</v>
      </c>
      <c r="AA1670" s="53">
        <v>142.16999999999999</v>
      </c>
      <c r="AB1670" s="53">
        <v>0</v>
      </c>
      <c r="AC1670" s="53">
        <v>142.16999999999999</v>
      </c>
      <c r="AD1670" s="53">
        <v>0</v>
      </c>
      <c r="AE1670" s="53">
        <v>0</v>
      </c>
      <c r="AF1670" s="53" t="s">
        <v>1949</v>
      </c>
      <c r="AG1670" s="53" t="s">
        <v>1813</v>
      </c>
      <c r="AH1670" s="53" t="s">
        <v>1813</v>
      </c>
      <c r="AI1670" s="53" t="s">
        <v>1849</v>
      </c>
      <c r="AJ1670" s="53" t="s">
        <v>1824</v>
      </c>
      <c r="AK1670" s="53" t="s">
        <v>496</v>
      </c>
      <c r="AL1670" s="53" t="s">
        <v>1830</v>
      </c>
      <c r="AM1670" s="53" t="s">
        <v>1831</v>
      </c>
      <c r="AN1670" s="53" t="s">
        <v>1769</v>
      </c>
      <c r="AO1670" s="53" t="s">
        <v>641</v>
      </c>
    </row>
    <row r="1671" spans="1:41" x14ac:dyDescent="0.25">
      <c r="A1671" s="53" t="s">
        <v>10</v>
      </c>
      <c r="B1671" s="53" t="s">
        <v>1944</v>
      </c>
      <c r="C1671" s="53" t="s">
        <v>1945</v>
      </c>
      <c r="D1671" s="53" t="s">
        <v>1931</v>
      </c>
      <c r="E1671" s="53" t="s">
        <v>1932</v>
      </c>
      <c r="F1671" s="53" t="s">
        <v>775</v>
      </c>
      <c r="G1671" s="53" t="s">
        <v>1813</v>
      </c>
      <c r="H1671" s="53" t="s">
        <v>775</v>
      </c>
      <c r="I1671" s="53" t="s">
        <v>1813</v>
      </c>
      <c r="J1671" s="53" t="s">
        <v>1891</v>
      </c>
      <c r="K1671" s="53" t="s">
        <v>1933</v>
      </c>
      <c r="L1671" s="53" t="s">
        <v>1946</v>
      </c>
      <c r="M1671" s="53" t="s">
        <v>1816</v>
      </c>
      <c r="N1671" s="53" t="s">
        <v>1817</v>
      </c>
      <c r="O1671" s="53" t="s">
        <v>1818</v>
      </c>
      <c r="P1671" s="53" t="s">
        <v>1819</v>
      </c>
      <c r="Q1671" s="53" t="s">
        <v>1820</v>
      </c>
      <c r="R1671" s="53" t="s">
        <v>1821</v>
      </c>
      <c r="S1671" s="53" t="s">
        <v>1947</v>
      </c>
      <c r="T1671" s="53" t="s">
        <v>1948</v>
      </c>
      <c r="U1671" s="53" t="s">
        <v>1824</v>
      </c>
      <c r="V1671" s="53" t="s">
        <v>1825</v>
      </c>
      <c r="W1671" s="53" t="s">
        <v>1832</v>
      </c>
      <c r="X1671" s="53" t="s">
        <v>1825</v>
      </c>
      <c r="Y1671" s="53" t="s">
        <v>1827</v>
      </c>
      <c r="Z1671" s="53">
        <v>5.41</v>
      </c>
      <c r="AA1671" s="53">
        <v>5.41</v>
      </c>
      <c r="AB1671" s="53">
        <v>0</v>
      </c>
      <c r="AC1671" s="53">
        <v>5.41</v>
      </c>
      <c r="AD1671" s="53">
        <v>0</v>
      </c>
      <c r="AE1671" s="53">
        <v>0</v>
      </c>
      <c r="AF1671" s="53" t="s">
        <v>1949</v>
      </c>
      <c r="AG1671" s="53" t="s">
        <v>1813</v>
      </c>
      <c r="AH1671" s="53" t="s">
        <v>1813</v>
      </c>
      <c r="AI1671" s="53" t="s">
        <v>1849</v>
      </c>
      <c r="AJ1671" s="53" t="s">
        <v>1824</v>
      </c>
      <c r="AK1671" s="53" t="s">
        <v>496</v>
      </c>
      <c r="AL1671" s="53" t="s">
        <v>1830</v>
      </c>
      <c r="AM1671" s="53" t="s">
        <v>1831</v>
      </c>
      <c r="AN1671" s="53" t="s">
        <v>1769</v>
      </c>
      <c r="AO1671" s="53" t="s">
        <v>641</v>
      </c>
    </row>
    <row r="1672" spans="1:41" x14ac:dyDescent="0.25">
      <c r="A1672" s="53" t="s">
        <v>10</v>
      </c>
      <c r="B1672" s="53" t="s">
        <v>1944</v>
      </c>
      <c r="C1672" s="53" t="s">
        <v>1945</v>
      </c>
      <c r="D1672" s="53" t="s">
        <v>1931</v>
      </c>
      <c r="E1672" s="53" t="s">
        <v>1932</v>
      </c>
      <c r="F1672" s="53" t="s">
        <v>775</v>
      </c>
      <c r="G1672" s="53" t="s">
        <v>1813</v>
      </c>
      <c r="H1672" s="53" t="s">
        <v>775</v>
      </c>
      <c r="I1672" s="53" t="s">
        <v>1813</v>
      </c>
      <c r="J1672" s="53" t="s">
        <v>1891</v>
      </c>
      <c r="K1672" s="53" t="s">
        <v>1933</v>
      </c>
      <c r="L1672" s="53" t="s">
        <v>1946</v>
      </c>
      <c r="M1672" s="53" t="s">
        <v>1816</v>
      </c>
      <c r="N1672" s="53" t="s">
        <v>1817</v>
      </c>
      <c r="O1672" s="53" t="s">
        <v>1818</v>
      </c>
      <c r="P1672" s="53" t="s">
        <v>1819</v>
      </c>
      <c r="Q1672" s="53" t="s">
        <v>1820</v>
      </c>
      <c r="R1672" s="53" t="s">
        <v>1821</v>
      </c>
      <c r="S1672" s="53" t="s">
        <v>1947</v>
      </c>
      <c r="T1672" s="53" t="s">
        <v>1948</v>
      </c>
      <c r="U1672" s="53" t="s">
        <v>1824</v>
      </c>
      <c r="V1672" s="53" t="s">
        <v>1825</v>
      </c>
      <c r="W1672" s="53" t="s">
        <v>1833</v>
      </c>
      <c r="X1672" s="53" t="s">
        <v>1835</v>
      </c>
      <c r="Y1672" s="53" t="s">
        <v>1827</v>
      </c>
      <c r="Z1672" s="53">
        <v>4.79</v>
      </c>
      <c r="AA1672" s="53">
        <v>4.79</v>
      </c>
      <c r="AB1672" s="53">
        <v>0</v>
      </c>
      <c r="AC1672" s="53">
        <v>4.79</v>
      </c>
      <c r="AD1672" s="53">
        <v>0</v>
      </c>
      <c r="AE1672" s="53">
        <v>0</v>
      </c>
      <c r="AF1672" s="53" t="s">
        <v>1949</v>
      </c>
      <c r="AG1672" s="53" t="s">
        <v>1813</v>
      </c>
      <c r="AH1672" s="53" t="s">
        <v>1813</v>
      </c>
      <c r="AI1672" s="53" t="s">
        <v>1849</v>
      </c>
      <c r="AJ1672" s="53" t="s">
        <v>1824</v>
      </c>
      <c r="AK1672" s="53" t="s">
        <v>496</v>
      </c>
      <c r="AL1672" s="53" t="s">
        <v>1830</v>
      </c>
      <c r="AM1672" s="53" t="s">
        <v>1831</v>
      </c>
      <c r="AN1672" s="53" t="s">
        <v>1769</v>
      </c>
      <c r="AO1672" s="53" t="s">
        <v>641</v>
      </c>
    </row>
    <row r="1673" spans="1:41" x14ac:dyDescent="0.25">
      <c r="A1673" s="53" t="s">
        <v>10</v>
      </c>
      <c r="B1673" s="53" t="s">
        <v>1944</v>
      </c>
      <c r="C1673" s="53" t="s">
        <v>1945</v>
      </c>
      <c r="D1673" s="53" t="s">
        <v>1931</v>
      </c>
      <c r="E1673" s="53" t="s">
        <v>1932</v>
      </c>
      <c r="F1673" s="53" t="s">
        <v>775</v>
      </c>
      <c r="G1673" s="53" t="s">
        <v>1813</v>
      </c>
      <c r="H1673" s="53" t="s">
        <v>775</v>
      </c>
      <c r="I1673" s="53" t="s">
        <v>1813</v>
      </c>
      <c r="J1673" s="53" t="s">
        <v>1891</v>
      </c>
      <c r="K1673" s="53" t="s">
        <v>1933</v>
      </c>
      <c r="L1673" s="53" t="s">
        <v>1946</v>
      </c>
      <c r="M1673" s="53" t="s">
        <v>1816</v>
      </c>
      <c r="N1673" s="53" t="s">
        <v>1817</v>
      </c>
      <c r="O1673" s="53" t="s">
        <v>1818</v>
      </c>
      <c r="P1673" s="53" t="s">
        <v>1819</v>
      </c>
      <c r="Q1673" s="53" t="s">
        <v>1820</v>
      </c>
      <c r="R1673" s="53" t="s">
        <v>1821</v>
      </c>
      <c r="S1673" s="53" t="s">
        <v>1947</v>
      </c>
      <c r="T1673" s="53" t="s">
        <v>1948</v>
      </c>
      <c r="U1673" s="53" t="s">
        <v>1824</v>
      </c>
      <c r="V1673" s="53" t="s">
        <v>1825</v>
      </c>
      <c r="W1673" s="53" t="s">
        <v>1837</v>
      </c>
      <c r="X1673" s="53" t="s">
        <v>1825</v>
      </c>
      <c r="Y1673" s="53" t="s">
        <v>1827</v>
      </c>
      <c r="Z1673" s="53">
        <v>36.700000000000003</v>
      </c>
      <c r="AA1673" s="53">
        <v>36.700000000000003</v>
      </c>
      <c r="AB1673" s="53">
        <v>0</v>
      </c>
      <c r="AC1673" s="53">
        <v>36.700000000000003</v>
      </c>
      <c r="AD1673" s="53">
        <v>0</v>
      </c>
      <c r="AE1673" s="53">
        <v>0</v>
      </c>
      <c r="AF1673" s="53" t="s">
        <v>1949</v>
      </c>
      <c r="AG1673" s="53" t="s">
        <v>1813</v>
      </c>
      <c r="AH1673" s="53" t="s">
        <v>1813</v>
      </c>
      <c r="AI1673" s="53" t="s">
        <v>1849</v>
      </c>
      <c r="AJ1673" s="53" t="s">
        <v>1824</v>
      </c>
      <c r="AK1673" s="53" t="s">
        <v>496</v>
      </c>
      <c r="AL1673" s="53" t="s">
        <v>1830</v>
      </c>
      <c r="AM1673" s="53" t="s">
        <v>1831</v>
      </c>
      <c r="AN1673" s="53" t="s">
        <v>1769</v>
      </c>
      <c r="AO1673" s="53" t="s">
        <v>641</v>
      </c>
    </row>
    <row r="1674" spans="1:41" x14ac:dyDescent="0.25">
      <c r="A1674" s="53" t="s">
        <v>10</v>
      </c>
      <c r="B1674" s="53" t="s">
        <v>1944</v>
      </c>
      <c r="C1674" s="53" t="s">
        <v>1945</v>
      </c>
      <c r="D1674" s="53" t="s">
        <v>1931</v>
      </c>
      <c r="E1674" s="53" t="s">
        <v>1932</v>
      </c>
      <c r="F1674" s="53" t="s">
        <v>775</v>
      </c>
      <c r="G1674" s="53" t="s">
        <v>1813</v>
      </c>
      <c r="H1674" s="53" t="s">
        <v>775</v>
      </c>
      <c r="I1674" s="53" t="s">
        <v>1813</v>
      </c>
      <c r="J1674" s="53" t="s">
        <v>1891</v>
      </c>
      <c r="K1674" s="53" t="s">
        <v>1933</v>
      </c>
      <c r="L1674" s="53" t="s">
        <v>1946</v>
      </c>
      <c r="M1674" s="53" t="s">
        <v>1816</v>
      </c>
      <c r="N1674" s="53" t="s">
        <v>1817</v>
      </c>
      <c r="O1674" s="53" t="s">
        <v>1818</v>
      </c>
      <c r="P1674" s="53" t="s">
        <v>1819</v>
      </c>
      <c r="Q1674" s="53" t="s">
        <v>1820</v>
      </c>
      <c r="R1674" s="53" t="s">
        <v>1821</v>
      </c>
      <c r="S1674" s="53" t="s">
        <v>1947</v>
      </c>
      <c r="T1674" s="53" t="s">
        <v>1948</v>
      </c>
      <c r="U1674" s="53" t="s">
        <v>1824</v>
      </c>
      <c r="V1674" s="53" t="s">
        <v>1825</v>
      </c>
      <c r="W1674" s="53" t="s">
        <v>1838</v>
      </c>
      <c r="X1674" s="53" t="s">
        <v>1825</v>
      </c>
      <c r="Y1674" s="53" t="s">
        <v>1827</v>
      </c>
      <c r="Z1674" s="53">
        <v>28.78</v>
      </c>
      <c r="AA1674" s="53">
        <v>28.78</v>
      </c>
      <c r="AB1674" s="53">
        <v>0</v>
      </c>
      <c r="AC1674" s="53">
        <v>28.78</v>
      </c>
      <c r="AD1674" s="53">
        <v>0</v>
      </c>
      <c r="AE1674" s="53">
        <v>0</v>
      </c>
      <c r="AF1674" s="53" t="s">
        <v>1949</v>
      </c>
      <c r="AG1674" s="53" t="s">
        <v>1813</v>
      </c>
      <c r="AH1674" s="53" t="s">
        <v>1813</v>
      </c>
      <c r="AI1674" s="53" t="s">
        <v>1849</v>
      </c>
      <c r="AJ1674" s="53" t="s">
        <v>1824</v>
      </c>
      <c r="AK1674" s="53" t="s">
        <v>496</v>
      </c>
      <c r="AL1674" s="53" t="s">
        <v>1830</v>
      </c>
      <c r="AM1674" s="53" t="s">
        <v>1831</v>
      </c>
      <c r="AN1674" s="53" t="s">
        <v>1769</v>
      </c>
      <c r="AO1674" s="53" t="s">
        <v>641</v>
      </c>
    </row>
    <row r="1675" spans="1:41" x14ac:dyDescent="0.25">
      <c r="A1675" s="53" t="s">
        <v>9</v>
      </c>
      <c r="B1675" s="53" t="s">
        <v>1960</v>
      </c>
      <c r="C1675" s="53" t="s">
        <v>1961</v>
      </c>
      <c r="D1675" s="53" t="s">
        <v>1852</v>
      </c>
      <c r="E1675" s="53" t="s">
        <v>510</v>
      </c>
      <c r="F1675" s="53" t="s">
        <v>775</v>
      </c>
      <c r="G1675" s="53" t="s">
        <v>1813</v>
      </c>
      <c r="H1675" s="53" t="s">
        <v>775</v>
      </c>
      <c r="I1675" s="53" t="s">
        <v>1813</v>
      </c>
      <c r="J1675" s="53" t="s">
        <v>1814</v>
      </c>
      <c r="K1675" s="53" t="s">
        <v>780</v>
      </c>
      <c r="L1675" s="53" t="s">
        <v>1962</v>
      </c>
      <c r="M1675" s="53" t="s">
        <v>1816</v>
      </c>
      <c r="N1675" s="53" t="s">
        <v>1817</v>
      </c>
      <c r="O1675" s="53" t="s">
        <v>1818</v>
      </c>
      <c r="P1675" s="53" t="s">
        <v>1819</v>
      </c>
      <c r="Q1675" s="53" t="s">
        <v>1820</v>
      </c>
      <c r="R1675" s="53" t="s">
        <v>1821</v>
      </c>
      <c r="S1675" s="53" t="s">
        <v>1963</v>
      </c>
      <c r="T1675" s="53" t="s">
        <v>1964</v>
      </c>
      <c r="U1675" s="53" t="s">
        <v>1824</v>
      </c>
      <c r="V1675" s="53" t="s">
        <v>1825</v>
      </c>
      <c r="W1675" s="53" t="s">
        <v>1856</v>
      </c>
      <c r="X1675" s="53" t="s">
        <v>1857</v>
      </c>
      <c r="Y1675" s="53" t="s">
        <v>1827</v>
      </c>
      <c r="Z1675" s="53">
        <v>982.25</v>
      </c>
      <c r="AA1675" s="53">
        <v>850.54</v>
      </c>
      <c r="AB1675" s="53">
        <v>131.71</v>
      </c>
      <c r="AC1675" s="53">
        <v>850.54</v>
      </c>
      <c r="AD1675" s="53">
        <v>0</v>
      </c>
      <c r="AE1675" s="53">
        <v>0</v>
      </c>
      <c r="AF1675" s="53" t="s">
        <v>1828</v>
      </c>
      <c r="AG1675" s="53" t="s">
        <v>1814</v>
      </c>
      <c r="AH1675" s="53" t="s">
        <v>780</v>
      </c>
      <c r="AI1675" s="53" t="s">
        <v>1829</v>
      </c>
      <c r="AJ1675" s="53" t="s">
        <v>1824</v>
      </c>
      <c r="AK1675" s="53" t="s">
        <v>496</v>
      </c>
      <c r="AL1675" s="53" t="s">
        <v>1830</v>
      </c>
      <c r="AM1675" s="53" t="s">
        <v>1831</v>
      </c>
      <c r="AN1675" s="53" t="s">
        <v>1770</v>
      </c>
      <c r="AO1675" s="53" t="s">
        <v>641</v>
      </c>
    </row>
    <row r="1676" spans="1:41" x14ac:dyDescent="0.25">
      <c r="A1676" s="53" t="s">
        <v>9</v>
      </c>
      <c r="B1676" s="53" t="s">
        <v>1809</v>
      </c>
      <c r="C1676" s="53" t="s">
        <v>1810</v>
      </c>
      <c r="D1676" s="53" t="s">
        <v>1811</v>
      </c>
      <c r="E1676" s="53" t="s">
        <v>1812</v>
      </c>
      <c r="F1676" s="53" t="s">
        <v>775</v>
      </c>
      <c r="G1676" s="53" t="s">
        <v>1813</v>
      </c>
      <c r="H1676" s="53" t="s">
        <v>775</v>
      </c>
      <c r="I1676" s="53" t="s">
        <v>1813</v>
      </c>
      <c r="J1676" s="53" t="s">
        <v>1814</v>
      </c>
      <c r="K1676" s="53" t="s">
        <v>780</v>
      </c>
      <c r="L1676" s="53" t="s">
        <v>1815</v>
      </c>
      <c r="M1676" s="53" t="s">
        <v>1816</v>
      </c>
      <c r="N1676" s="53" t="s">
        <v>1817</v>
      </c>
      <c r="O1676" s="53" t="s">
        <v>1818</v>
      </c>
      <c r="P1676" s="53" t="s">
        <v>1819</v>
      </c>
      <c r="Q1676" s="53" t="s">
        <v>1820</v>
      </c>
      <c r="R1676" s="53" t="s">
        <v>1821</v>
      </c>
      <c r="S1676" s="53" t="s">
        <v>1822</v>
      </c>
      <c r="T1676" s="53" t="s">
        <v>1823</v>
      </c>
      <c r="U1676" s="53" t="s">
        <v>1824</v>
      </c>
      <c r="V1676" s="53" t="s">
        <v>1825</v>
      </c>
      <c r="W1676" s="53" t="s">
        <v>1826</v>
      </c>
      <c r="X1676" s="53" t="s">
        <v>1825</v>
      </c>
      <c r="Y1676" s="53" t="s">
        <v>1827</v>
      </c>
      <c r="Z1676" s="53">
        <v>901.16</v>
      </c>
      <c r="AA1676" s="53">
        <v>901.16</v>
      </c>
      <c r="AB1676" s="53">
        <v>0</v>
      </c>
      <c r="AC1676" s="53">
        <v>901.16</v>
      </c>
      <c r="AD1676" s="53">
        <v>0</v>
      </c>
      <c r="AE1676" s="53">
        <v>0</v>
      </c>
      <c r="AF1676" s="53" t="s">
        <v>1828</v>
      </c>
      <c r="AG1676" s="53" t="s">
        <v>1814</v>
      </c>
      <c r="AH1676" s="53" t="s">
        <v>780</v>
      </c>
      <c r="AI1676" s="53" t="s">
        <v>1829</v>
      </c>
      <c r="AJ1676" s="53" t="s">
        <v>1824</v>
      </c>
      <c r="AK1676" s="53" t="s">
        <v>496</v>
      </c>
      <c r="AL1676" s="53" t="s">
        <v>1830</v>
      </c>
      <c r="AM1676" s="53" t="s">
        <v>1831</v>
      </c>
      <c r="AN1676" s="53" t="s">
        <v>1770</v>
      </c>
      <c r="AO1676" s="53" t="s">
        <v>641</v>
      </c>
    </row>
    <row r="1677" spans="1:41" x14ac:dyDescent="0.25">
      <c r="A1677" s="53" t="s">
        <v>9</v>
      </c>
      <c r="B1677" s="53" t="s">
        <v>1809</v>
      </c>
      <c r="C1677" s="53" t="s">
        <v>1810</v>
      </c>
      <c r="D1677" s="53" t="s">
        <v>1811</v>
      </c>
      <c r="E1677" s="53" t="s">
        <v>1812</v>
      </c>
      <c r="F1677" s="53" t="s">
        <v>775</v>
      </c>
      <c r="G1677" s="53" t="s">
        <v>1813</v>
      </c>
      <c r="H1677" s="53" t="s">
        <v>775</v>
      </c>
      <c r="I1677" s="53" t="s">
        <v>1813</v>
      </c>
      <c r="J1677" s="53" t="s">
        <v>1814</v>
      </c>
      <c r="K1677" s="53" t="s">
        <v>780</v>
      </c>
      <c r="L1677" s="53" t="s">
        <v>1815</v>
      </c>
      <c r="M1677" s="53" t="s">
        <v>1816</v>
      </c>
      <c r="N1677" s="53" t="s">
        <v>1817</v>
      </c>
      <c r="O1677" s="53" t="s">
        <v>1818</v>
      </c>
      <c r="P1677" s="53" t="s">
        <v>1819</v>
      </c>
      <c r="Q1677" s="53" t="s">
        <v>1820</v>
      </c>
      <c r="R1677" s="53" t="s">
        <v>1821</v>
      </c>
      <c r="S1677" s="53" t="s">
        <v>1822</v>
      </c>
      <c r="T1677" s="53" t="s">
        <v>1823</v>
      </c>
      <c r="U1677" s="53" t="s">
        <v>1824</v>
      </c>
      <c r="V1677" s="53" t="s">
        <v>1825</v>
      </c>
      <c r="W1677" s="53" t="s">
        <v>1832</v>
      </c>
      <c r="X1677" s="53" t="s">
        <v>1825</v>
      </c>
      <c r="Y1677" s="53" t="s">
        <v>1827</v>
      </c>
      <c r="Z1677" s="53">
        <v>7450.99</v>
      </c>
      <c r="AA1677" s="53">
        <v>7450.99</v>
      </c>
      <c r="AB1677" s="53">
        <v>0</v>
      </c>
      <c r="AC1677" s="53">
        <v>7450.99</v>
      </c>
      <c r="AD1677" s="53">
        <v>0</v>
      </c>
      <c r="AE1677" s="53">
        <v>0</v>
      </c>
      <c r="AF1677" s="53" t="s">
        <v>1828</v>
      </c>
      <c r="AG1677" s="53" t="s">
        <v>1814</v>
      </c>
      <c r="AH1677" s="53" t="s">
        <v>780</v>
      </c>
      <c r="AI1677" s="53" t="s">
        <v>1829</v>
      </c>
      <c r="AJ1677" s="53" t="s">
        <v>1824</v>
      </c>
      <c r="AK1677" s="53" t="s">
        <v>496</v>
      </c>
      <c r="AL1677" s="53" t="s">
        <v>1830</v>
      </c>
      <c r="AM1677" s="53" t="s">
        <v>1831</v>
      </c>
      <c r="AN1677" s="53" t="s">
        <v>1770</v>
      </c>
      <c r="AO1677" s="53" t="s">
        <v>641</v>
      </c>
    </row>
    <row r="1678" spans="1:41" x14ac:dyDescent="0.25">
      <c r="A1678" s="53" t="s">
        <v>9</v>
      </c>
      <c r="B1678" s="53" t="s">
        <v>1809</v>
      </c>
      <c r="C1678" s="53" t="s">
        <v>1810</v>
      </c>
      <c r="D1678" s="53" t="s">
        <v>1811</v>
      </c>
      <c r="E1678" s="53" t="s">
        <v>1812</v>
      </c>
      <c r="F1678" s="53" t="s">
        <v>775</v>
      </c>
      <c r="G1678" s="53" t="s">
        <v>1813</v>
      </c>
      <c r="H1678" s="53" t="s">
        <v>775</v>
      </c>
      <c r="I1678" s="53" t="s">
        <v>1813</v>
      </c>
      <c r="J1678" s="53" t="s">
        <v>1814</v>
      </c>
      <c r="K1678" s="53" t="s">
        <v>780</v>
      </c>
      <c r="L1678" s="53" t="s">
        <v>1815</v>
      </c>
      <c r="M1678" s="53" t="s">
        <v>1816</v>
      </c>
      <c r="N1678" s="53" t="s">
        <v>1817</v>
      </c>
      <c r="O1678" s="53" t="s">
        <v>1818</v>
      </c>
      <c r="P1678" s="53" t="s">
        <v>1819</v>
      </c>
      <c r="Q1678" s="53" t="s">
        <v>1820</v>
      </c>
      <c r="R1678" s="53" t="s">
        <v>1821</v>
      </c>
      <c r="S1678" s="53" t="s">
        <v>1822</v>
      </c>
      <c r="T1678" s="53" t="s">
        <v>1823</v>
      </c>
      <c r="U1678" s="53" t="s">
        <v>1824</v>
      </c>
      <c r="V1678" s="53" t="s">
        <v>1825</v>
      </c>
      <c r="W1678" s="53" t="s">
        <v>1833</v>
      </c>
      <c r="X1678" s="53" t="s">
        <v>1834</v>
      </c>
      <c r="Y1678" s="53" t="s">
        <v>1827</v>
      </c>
      <c r="Z1678" s="53">
        <v>363.94</v>
      </c>
      <c r="AA1678" s="53">
        <v>363.94</v>
      </c>
      <c r="AB1678" s="53">
        <v>0</v>
      </c>
      <c r="AC1678" s="53">
        <v>363.94</v>
      </c>
      <c r="AD1678" s="53">
        <v>0</v>
      </c>
      <c r="AE1678" s="53">
        <v>0</v>
      </c>
      <c r="AF1678" s="53" t="s">
        <v>1828</v>
      </c>
      <c r="AG1678" s="53" t="s">
        <v>1814</v>
      </c>
      <c r="AH1678" s="53" t="s">
        <v>780</v>
      </c>
      <c r="AI1678" s="53" t="s">
        <v>1829</v>
      </c>
      <c r="AJ1678" s="53" t="s">
        <v>1824</v>
      </c>
      <c r="AK1678" s="53" t="s">
        <v>496</v>
      </c>
      <c r="AL1678" s="53" t="s">
        <v>1830</v>
      </c>
      <c r="AM1678" s="53" t="s">
        <v>1831</v>
      </c>
      <c r="AN1678" s="53" t="s">
        <v>1770</v>
      </c>
      <c r="AO1678" s="53" t="s">
        <v>641</v>
      </c>
    </row>
    <row r="1679" spans="1:41" x14ac:dyDescent="0.25">
      <c r="A1679" s="53" t="s">
        <v>9</v>
      </c>
      <c r="B1679" s="53" t="s">
        <v>1809</v>
      </c>
      <c r="C1679" s="53" t="s">
        <v>1810</v>
      </c>
      <c r="D1679" s="53" t="s">
        <v>1811</v>
      </c>
      <c r="E1679" s="53" t="s">
        <v>1812</v>
      </c>
      <c r="F1679" s="53" t="s">
        <v>775</v>
      </c>
      <c r="G1679" s="53" t="s">
        <v>1813</v>
      </c>
      <c r="H1679" s="53" t="s">
        <v>775</v>
      </c>
      <c r="I1679" s="53" t="s">
        <v>1813</v>
      </c>
      <c r="J1679" s="53" t="s">
        <v>1814</v>
      </c>
      <c r="K1679" s="53" t="s">
        <v>780</v>
      </c>
      <c r="L1679" s="53" t="s">
        <v>1815</v>
      </c>
      <c r="M1679" s="53" t="s">
        <v>1816</v>
      </c>
      <c r="N1679" s="53" t="s">
        <v>1817</v>
      </c>
      <c r="O1679" s="53" t="s">
        <v>1818</v>
      </c>
      <c r="P1679" s="53" t="s">
        <v>1819</v>
      </c>
      <c r="Q1679" s="53" t="s">
        <v>1820</v>
      </c>
      <c r="R1679" s="53" t="s">
        <v>1821</v>
      </c>
      <c r="S1679" s="53" t="s">
        <v>1822</v>
      </c>
      <c r="T1679" s="53" t="s">
        <v>1823</v>
      </c>
      <c r="U1679" s="53" t="s">
        <v>1824</v>
      </c>
      <c r="V1679" s="53" t="s">
        <v>1825</v>
      </c>
      <c r="W1679" s="53" t="s">
        <v>1833</v>
      </c>
      <c r="X1679" s="53" t="s">
        <v>1835</v>
      </c>
      <c r="Y1679" s="53" t="s">
        <v>1827</v>
      </c>
      <c r="Z1679" s="53">
        <v>1.25</v>
      </c>
      <c r="AA1679" s="53">
        <v>1.25</v>
      </c>
      <c r="AB1679" s="53">
        <v>0</v>
      </c>
      <c r="AC1679" s="53">
        <v>1.25</v>
      </c>
      <c r="AD1679" s="53">
        <v>0</v>
      </c>
      <c r="AE1679" s="53">
        <v>0</v>
      </c>
      <c r="AF1679" s="53" t="s">
        <v>1828</v>
      </c>
      <c r="AG1679" s="53" t="s">
        <v>1814</v>
      </c>
      <c r="AH1679" s="53" t="s">
        <v>780</v>
      </c>
      <c r="AI1679" s="53" t="s">
        <v>1829</v>
      </c>
      <c r="AJ1679" s="53" t="s">
        <v>1824</v>
      </c>
      <c r="AK1679" s="53" t="s">
        <v>496</v>
      </c>
      <c r="AL1679" s="53" t="s">
        <v>1830</v>
      </c>
      <c r="AM1679" s="53" t="s">
        <v>1831</v>
      </c>
      <c r="AN1679" s="53" t="s">
        <v>1770</v>
      </c>
      <c r="AO1679" s="53" t="s">
        <v>641</v>
      </c>
    </row>
    <row r="1680" spans="1:41" x14ac:dyDescent="0.25">
      <c r="A1680" s="53" t="s">
        <v>9</v>
      </c>
      <c r="B1680" s="53" t="s">
        <v>1809</v>
      </c>
      <c r="C1680" s="53" t="s">
        <v>1810</v>
      </c>
      <c r="D1680" s="53" t="s">
        <v>1811</v>
      </c>
      <c r="E1680" s="53" t="s">
        <v>1812</v>
      </c>
      <c r="F1680" s="53" t="s">
        <v>775</v>
      </c>
      <c r="G1680" s="53" t="s">
        <v>1813</v>
      </c>
      <c r="H1680" s="53" t="s">
        <v>775</v>
      </c>
      <c r="I1680" s="53" t="s">
        <v>1813</v>
      </c>
      <c r="J1680" s="53" t="s">
        <v>1814</v>
      </c>
      <c r="K1680" s="53" t="s">
        <v>780</v>
      </c>
      <c r="L1680" s="53" t="s">
        <v>1815</v>
      </c>
      <c r="M1680" s="53" t="s">
        <v>1816</v>
      </c>
      <c r="N1680" s="53" t="s">
        <v>1817</v>
      </c>
      <c r="O1680" s="53" t="s">
        <v>1818</v>
      </c>
      <c r="P1680" s="53" t="s">
        <v>1819</v>
      </c>
      <c r="Q1680" s="53" t="s">
        <v>1820</v>
      </c>
      <c r="R1680" s="53" t="s">
        <v>1821</v>
      </c>
      <c r="S1680" s="53" t="s">
        <v>1822</v>
      </c>
      <c r="T1680" s="53" t="s">
        <v>1823</v>
      </c>
      <c r="U1680" s="53" t="s">
        <v>1824</v>
      </c>
      <c r="V1680" s="53" t="s">
        <v>1825</v>
      </c>
      <c r="W1680" s="53" t="s">
        <v>1836</v>
      </c>
      <c r="X1680" s="53" t="s">
        <v>1825</v>
      </c>
      <c r="Y1680" s="53" t="s">
        <v>1827</v>
      </c>
      <c r="Z1680" s="53">
        <v>48.9</v>
      </c>
      <c r="AA1680" s="53">
        <v>48.9</v>
      </c>
      <c r="AB1680" s="53">
        <v>0</v>
      </c>
      <c r="AC1680" s="53">
        <v>48.9</v>
      </c>
      <c r="AD1680" s="53">
        <v>0</v>
      </c>
      <c r="AE1680" s="53">
        <v>0</v>
      </c>
      <c r="AF1680" s="53" t="s">
        <v>1828</v>
      </c>
      <c r="AG1680" s="53" t="s">
        <v>1814</v>
      </c>
      <c r="AH1680" s="53" t="s">
        <v>780</v>
      </c>
      <c r="AI1680" s="53" t="s">
        <v>1829</v>
      </c>
      <c r="AJ1680" s="53" t="s">
        <v>1824</v>
      </c>
      <c r="AK1680" s="53" t="s">
        <v>496</v>
      </c>
      <c r="AL1680" s="53" t="s">
        <v>1830</v>
      </c>
      <c r="AM1680" s="53" t="s">
        <v>1831</v>
      </c>
      <c r="AN1680" s="53" t="s">
        <v>1770</v>
      </c>
      <c r="AO1680" s="53" t="s">
        <v>641</v>
      </c>
    </row>
    <row r="1681" spans="1:41" x14ac:dyDescent="0.25">
      <c r="A1681" s="53" t="s">
        <v>9</v>
      </c>
      <c r="B1681" s="53" t="s">
        <v>1809</v>
      </c>
      <c r="C1681" s="53" t="s">
        <v>1810</v>
      </c>
      <c r="D1681" s="53" t="s">
        <v>1811</v>
      </c>
      <c r="E1681" s="53" t="s">
        <v>1812</v>
      </c>
      <c r="F1681" s="53" t="s">
        <v>775</v>
      </c>
      <c r="G1681" s="53" t="s">
        <v>1813</v>
      </c>
      <c r="H1681" s="53" t="s">
        <v>775</v>
      </c>
      <c r="I1681" s="53" t="s">
        <v>1813</v>
      </c>
      <c r="J1681" s="53" t="s">
        <v>1814</v>
      </c>
      <c r="K1681" s="53" t="s">
        <v>780</v>
      </c>
      <c r="L1681" s="53" t="s">
        <v>1815</v>
      </c>
      <c r="M1681" s="53" t="s">
        <v>1816</v>
      </c>
      <c r="N1681" s="53" t="s">
        <v>1817</v>
      </c>
      <c r="O1681" s="53" t="s">
        <v>1818</v>
      </c>
      <c r="P1681" s="53" t="s">
        <v>1819</v>
      </c>
      <c r="Q1681" s="53" t="s">
        <v>1820</v>
      </c>
      <c r="R1681" s="53" t="s">
        <v>1821</v>
      </c>
      <c r="S1681" s="53" t="s">
        <v>1822</v>
      </c>
      <c r="T1681" s="53" t="s">
        <v>1823</v>
      </c>
      <c r="U1681" s="53" t="s">
        <v>1824</v>
      </c>
      <c r="V1681" s="53" t="s">
        <v>1825</v>
      </c>
      <c r="W1681" s="53" t="s">
        <v>1837</v>
      </c>
      <c r="X1681" s="53" t="s">
        <v>1825</v>
      </c>
      <c r="Y1681" s="53" t="s">
        <v>1827</v>
      </c>
      <c r="Z1681" s="53">
        <v>904.24</v>
      </c>
      <c r="AA1681" s="53">
        <v>904.24</v>
      </c>
      <c r="AB1681" s="53">
        <v>0</v>
      </c>
      <c r="AC1681" s="53">
        <v>904.24</v>
      </c>
      <c r="AD1681" s="53">
        <v>0</v>
      </c>
      <c r="AE1681" s="53">
        <v>0</v>
      </c>
      <c r="AF1681" s="53" t="s">
        <v>1828</v>
      </c>
      <c r="AG1681" s="53" t="s">
        <v>1814</v>
      </c>
      <c r="AH1681" s="53" t="s">
        <v>780</v>
      </c>
      <c r="AI1681" s="53" t="s">
        <v>1829</v>
      </c>
      <c r="AJ1681" s="53" t="s">
        <v>1824</v>
      </c>
      <c r="AK1681" s="53" t="s">
        <v>496</v>
      </c>
      <c r="AL1681" s="53" t="s">
        <v>1830</v>
      </c>
      <c r="AM1681" s="53" t="s">
        <v>1831</v>
      </c>
      <c r="AN1681" s="53" t="s">
        <v>1770</v>
      </c>
      <c r="AO1681" s="53" t="s">
        <v>641</v>
      </c>
    </row>
    <row r="1682" spans="1:41" x14ac:dyDescent="0.25">
      <c r="A1682" s="53" t="s">
        <v>9</v>
      </c>
      <c r="B1682" s="53" t="s">
        <v>1809</v>
      </c>
      <c r="C1682" s="53" t="s">
        <v>1810</v>
      </c>
      <c r="D1682" s="53" t="s">
        <v>1811</v>
      </c>
      <c r="E1682" s="53" t="s">
        <v>1812</v>
      </c>
      <c r="F1682" s="53" t="s">
        <v>775</v>
      </c>
      <c r="G1682" s="53" t="s">
        <v>1813</v>
      </c>
      <c r="H1682" s="53" t="s">
        <v>775</v>
      </c>
      <c r="I1682" s="53" t="s">
        <v>1813</v>
      </c>
      <c r="J1682" s="53" t="s">
        <v>1814</v>
      </c>
      <c r="K1682" s="53" t="s">
        <v>780</v>
      </c>
      <c r="L1682" s="53" t="s">
        <v>1815</v>
      </c>
      <c r="M1682" s="53" t="s">
        <v>1816</v>
      </c>
      <c r="N1682" s="53" t="s">
        <v>1817</v>
      </c>
      <c r="O1682" s="53" t="s">
        <v>1818</v>
      </c>
      <c r="P1682" s="53" t="s">
        <v>1819</v>
      </c>
      <c r="Q1682" s="53" t="s">
        <v>1820</v>
      </c>
      <c r="R1682" s="53" t="s">
        <v>1821</v>
      </c>
      <c r="S1682" s="53" t="s">
        <v>1822</v>
      </c>
      <c r="T1682" s="53" t="s">
        <v>1823</v>
      </c>
      <c r="U1682" s="53" t="s">
        <v>1824</v>
      </c>
      <c r="V1682" s="53" t="s">
        <v>1825</v>
      </c>
      <c r="W1682" s="53" t="s">
        <v>1838</v>
      </c>
      <c r="X1682" s="53" t="s">
        <v>1825</v>
      </c>
      <c r="Y1682" s="53" t="s">
        <v>1827</v>
      </c>
      <c r="Z1682" s="53">
        <v>470.69</v>
      </c>
      <c r="AA1682" s="53">
        <v>470.69</v>
      </c>
      <c r="AB1682" s="53">
        <v>0</v>
      </c>
      <c r="AC1682" s="53">
        <v>470.69</v>
      </c>
      <c r="AD1682" s="53">
        <v>0</v>
      </c>
      <c r="AE1682" s="53">
        <v>0</v>
      </c>
      <c r="AF1682" s="53" t="s">
        <v>1828</v>
      </c>
      <c r="AG1682" s="53" t="s">
        <v>1814</v>
      </c>
      <c r="AH1682" s="53" t="s">
        <v>780</v>
      </c>
      <c r="AI1682" s="53" t="s">
        <v>1829</v>
      </c>
      <c r="AJ1682" s="53" t="s">
        <v>1824</v>
      </c>
      <c r="AK1682" s="53" t="s">
        <v>496</v>
      </c>
      <c r="AL1682" s="53" t="s">
        <v>1830</v>
      </c>
      <c r="AM1682" s="53" t="s">
        <v>1831</v>
      </c>
      <c r="AN1682" s="53" t="s">
        <v>1770</v>
      </c>
      <c r="AO1682" s="53" t="s">
        <v>641</v>
      </c>
    </row>
    <row r="1683" spans="1:41" x14ac:dyDescent="0.25">
      <c r="A1683" s="53" t="s">
        <v>9</v>
      </c>
      <c r="B1683" s="53" t="s">
        <v>1839</v>
      </c>
      <c r="C1683" s="53" t="s">
        <v>1840</v>
      </c>
      <c r="D1683" s="53" t="s">
        <v>1841</v>
      </c>
      <c r="E1683" s="53" t="s">
        <v>1842</v>
      </c>
      <c r="F1683" s="53" t="s">
        <v>775</v>
      </c>
      <c r="G1683" s="53" t="s">
        <v>1813</v>
      </c>
      <c r="H1683" s="53" t="s">
        <v>775</v>
      </c>
      <c r="I1683" s="53" t="s">
        <v>1813</v>
      </c>
      <c r="J1683" s="53" t="s">
        <v>1843</v>
      </c>
      <c r="K1683" s="53" t="s">
        <v>1844</v>
      </c>
      <c r="L1683" s="53" t="s">
        <v>1845</v>
      </c>
      <c r="M1683" s="53" t="s">
        <v>1816</v>
      </c>
      <c r="N1683" s="53" t="s">
        <v>1817</v>
      </c>
      <c r="O1683" s="53" t="s">
        <v>1818</v>
      </c>
      <c r="P1683" s="53" t="s">
        <v>1819</v>
      </c>
      <c r="Q1683" s="53" t="s">
        <v>1820</v>
      </c>
      <c r="R1683" s="53" t="s">
        <v>1821</v>
      </c>
      <c r="S1683" s="53" t="s">
        <v>1846</v>
      </c>
      <c r="T1683" s="53" t="s">
        <v>1847</v>
      </c>
      <c r="U1683" s="53" t="s">
        <v>1824</v>
      </c>
      <c r="V1683" s="53" t="s">
        <v>1825</v>
      </c>
      <c r="W1683" s="53" t="s">
        <v>1848</v>
      </c>
      <c r="X1683" s="53" t="s">
        <v>1825</v>
      </c>
      <c r="Y1683" s="53" t="s">
        <v>1827</v>
      </c>
      <c r="Z1683" s="53">
        <v>1000</v>
      </c>
      <c r="AA1683" s="53">
        <v>1000</v>
      </c>
      <c r="AB1683" s="53">
        <v>0</v>
      </c>
      <c r="AC1683" s="53">
        <v>1000</v>
      </c>
      <c r="AD1683" s="53">
        <v>0</v>
      </c>
      <c r="AE1683" s="53">
        <v>0</v>
      </c>
      <c r="AF1683" s="53" t="s">
        <v>1828</v>
      </c>
      <c r="AG1683" s="53" t="s">
        <v>1843</v>
      </c>
      <c r="AH1683" s="53" t="s">
        <v>1844</v>
      </c>
      <c r="AI1683" s="53" t="s">
        <v>1849</v>
      </c>
      <c r="AJ1683" s="53" t="s">
        <v>1824</v>
      </c>
      <c r="AK1683" s="53" t="s">
        <v>496</v>
      </c>
      <c r="AL1683" s="53" t="s">
        <v>1830</v>
      </c>
      <c r="AM1683" s="53" t="s">
        <v>1831</v>
      </c>
      <c r="AN1683" s="53" t="s">
        <v>1769</v>
      </c>
      <c r="AO1683" s="53" t="s">
        <v>641</v>
      </c>
    </row>
    <row r="1684" spans="1:41" x14ac:dyDescent="0.25">
      <c r="A1684" s="53" t="s">
        <v>9</v>
      </c>
      <c r="B1684" s="53" t="s">
        <v>1950</v>
      </c>
      <c r="C1684" s="53" t="s">
        <v>1951</v>
      </c>
      <c r="D1684" s="53" t="s">
        <v>1852</v>
      </c>
      <c r="E1684" s="53" t="s">
        <v>510</v>
      </c>
      <c r="F1684" s="53" t="s">
        <v>775</v>
      </c>
      <c r="G1684" s="53" t="s">
        <v>1813</v>
      </c>
      <c r="H1684" s="53" t="s">
        <v>775</v>
      </c>
      <c r="I1684" s="53" t="s">
        <v>1813</v>
      </c>
      <c r="J1684" s="53" t="s">
        <v>1814</v>
      </c>
      <c r="K1684" s="53" t="s">
        <v>780</v>
      </c>
      <c r="L1684" s="53" t="s">
        <v>1952</v>
      </c>
      <c r="M1684" s="53" t="s">
        <v>1816</v>
      </c>
      <c r="N1684" s="53" t="s">
        <v>1817</v>
      </c>
      <c r="O1684" s="53" t="s">
        <v>1818</v>
      </c>
      <c r="P1684" s="53" t="s">
        <v>1819</v>
      </c>
      <c r="Q1684" s="53" t="s">
        <v>1820</v>
      </c>
      <c r="R1684" s="53" t="s">
        <v>1821</v>
      </c>
      <c r="S1684" s="53" t="s">
        <v>1953</v>
      </c>
      <c r="T1684" s="53" t="s">
        <v>1954</v>
      </c>
      <c r="U1684" s="53" t="s">
        <v>1824</v>
      </c>
      <c r="V1684" s="53" t="s">
        <v>1825</v>
      </c>
      <c r="W1684" s="53" t="s">
        <v>1856</v>
      </c>
      <c r="X1684" s="53" t="s">
        <v>1857</v>
      </c>
      <c r="Y1684" s="53" t="s">
        <v>1827</v>
      </c>
      <c r="Z1684" s="53">
        <v>383.88</v>
      </c>
      <c r="AA1684" s="53">
        <v>383.88</v>
      </c>
      <c r="AB1684" s="53">
        <v>0</v>
      </c>
      <c r="AC1684" s="53">
        <v>383.88</v>
      </c>
      <c r="AD1684" s="53">
        <v>0</v>
      </c>
      <c r="AE1684" s="53">
        <v>0</v>
      </c>
      <c r="AF1684" s="53" t="s">
        <v>1828</v>
      </c>
      <c r="AG1684" s="53" t="s">
        <v>1814</v>
      </c>
      <c r="AH1684" s="53" t="s">
        <v>780</v>
      </c>
      <c r="AI1684" s="53" t="s">
        <v>1829</v>
      </c>
      <c r="AJ1684" s="53" t="s">
        <v>1824</v>
      </c>
      <c r="AK1684" s="53" t="s">
        <v>496</v>
      </c>
      <c r="AL1684" s="53" t="s">
        <v>1830</v>
      </c>
      <c r="AM1684" s="53" t="s">
        <v>1831</v>
      </c>
      <c r="AN1684" s="53" t="s">
        <v>1770</v>
      </c>
      <c r="AO1684" s="53" t="s">
        <v>641</v>
      </c>
    </row>
    <row r="1685" spans="1:41" x14ac:dyDescent="0.25">
      <c r="A1685" s="53" t="s">
        <v>9</v>
      </c>
      <c r="B1685" s="53" t="s">
        <v>1955</v>
      </c>
      <c r="C1685" s="53" t="s">
        <v>1956</v>
      </c>
      <c r="D1685" s="53" t="s">
        <v>1852</v>
      </c>
      <c r="E1685" s="53" t="s">
        <v>510</v>
      </c>
      <c r="F1685" s="53" t="s">
        <v>775</v>
      </c>
      <c r="G1685" s="53" t="s">
        <v>1813</v>
      </c>
      <c r="H1685" s="53" t="s">
        <v>775</v>
      </c>
      <c r="I1685" s="53" t="s">
        <v>1813</v>
      </c>
      <c r="J1685" s="53" t="s">
        <v>1814</v>
      </c>
      <c r="K1685" s="53" t="s">
        <v>780</v>
      </c>
      <c r="L1685" s="53" t="s">
        <v>1957</v>
      </c>
      <c r="M1685" s="53" t="s">
        <v>1816</v>
      </c>
      <c r="N1685" s="53" t="s">
        <v>1817</v>
      </c>
      <c r="O1685" s="53" t="s">
        <v>1818</v>
      </c>
      <c r="P1685" s="53" t="s">
        <v>1819</v>
      </c>
      <c r="Q1685" s="53" t="s">
        <v>1820</v>
      </c>
      <c r="R1685" s="53" t="s">
        <v>1821</v>
      </c>
      <c r="S1685" s="53" t="s">
        <v>1958</v>
      </c>
      <c r="T1685" s="53" t="s">
        <v>1959</v>
      </c>
      <c r="U1685" s="53" t="s">
        <v>1824</v>
      </c>
      <c r="V1685" s="53" t="s">
        <v>1825</v>
      </c>
      <c r="W1685" s="53" t="s">
        <v>1856</v>
      </c>
      <c r="X1685" s="53" t="s">
        <v>1857</v>
      </c>
      <c r="Y1685" s="53" t="s">
        <v>1827</v>
      </c>
      <c r="Z1685" s="53">
        <v>1186.8499999999999</v>
      </c>
      <c r="AA1685" s="53">
        <v>1186.8499999999999</v>
      </c>
      <c r="AB1685" s="53">
        <v>0</v>
      </c>
      <c r="AC1685" s="53">
        <v>1186.8499999999999</v>
      </c>
      <c r="AD1685" s="53">
        <v>0</v>
      </c>
      <c r="AE1685" s="53">
        <v>0</v>
      </c>
      <c r="AF1685" s="53" t="s">
        <v>1828</v>
      </c>
      <c r="AG1685" s="53" t="s">
        <v>1814</v>
      </c>
      <c r="AH1685" s="53" t="s">
        <v>780</v>
      </c>
      <c r="AI1685" s="53" t="s">
        <v>1829</v>
      </c>
      <c r="AJ1685" s="53" t="s">
        <v>1824</v>
      </c>
      <c r="AK1685" s="53" t="s">
        <v>496</v>
      </c>
      <c r="AL1685" s="53" t="s">
        <v>1830</v>
      </c>
      <c r="AM1685" s="53" t="s">
        <v>1831</v>
      </c>
      <c r="AN1685" s="53" t="s">
        <v>1770</v>
      </c>
      <c r="AO1685" s="53" t="s">
        <v>641</v>
      </c>
    </row>
    <row r="1686" spans="1:41" x14ac:dyDescent="0.25">
      <c r="A1686" s="53" t="s">
        <v>9</v>
      </c>
      <c r="B1686" s="53" t="s">
        <v>1850</v>
      </c>
      <c r="C1686" s="53" t="s">
        <v>1851</v>
      </c>
      <c r="D1686" s="53" t="s">
        <v>1852</v>
      </c>
      <c r="E1686" s="53" t="s">
        <v>510</v>
      </c>
      <c r="F1686" s="53" t="s">
        <v>775</v>
      </c>
      <c r="G1686" s="53" t="s">
        <v>1813</v>
      </c>
      <c r="H1686" s="53" t="s">
        <v>775</v>
      </c>
      <c r="I1686" s="53" t="s">
        <v>1813</v>
      </c>
      <c r="J1686" s="53" t="s">
        <v>1814</v>
      </c>
      <c r="K1686" s="53" t="s">
        <v>780</v>
      </c>
      <c r="L1686" s="53" t="s">
        <v>1853</v>
      </c>
      <c r="M1686" s="53" t="s">
        <v>1816</v>
      </c>
      <c r="N1686" s="53" t="s">
        <v>1817</v>
      </c>
      <c r="O1686" s="53" t="s">
        <v>1818</v>
      </c>
      <c r="P1686" s="53" t="s">
        <v>1819</v>
      </c>
      <c r="Q1686" s="53" t="s">
        <v>1820</v>
      </c>
      <c r="R1686" s="53" t="s">
        <v>1821</v>
      </c>
      <c r="S1686" s="53" t="s">
        <v>1854</v>
      </c>
      <c r="T1686" s="53" t="s">
        <v>1855</v>
      </c>
      <c r="U1686" s="53" t="s">
        <v>1824</v>
      </c>
      <c r="V1686" s="53" t="s">
        <v>1825</v>
      </c>
      <c r="W1686" s="53" t="s">
        <v>1856</v>
      </c>
      <c r="X1686" s="53" t="s">
        <v>1857</v>
      </c>
      <c r="Y1686" s="53" t="s">
        <v>1827</v>
      </c>
      <c r="Z1686" s="53">
        <v>1240.0999999999999</v>
      </c>
      <c r="AA1686" s="53">
        <v>1240.0999999999999</v>
      </c>
      <c r="AB1686" s="53">
        <v>0</v>
      </c>
      <c r="AC1686" s="53">
        <v>1240.0999999999999</v>
      </c>
      <c r="AD1686" s="53">
        <v>0</v>
      </c>
      <c r="AE1686" s="53">
        <v>0</v>
      </c>
      <c r="AF1686" s="53" t="s">
        <v>1828</v>
      </c>
      <c r="AG1686" s="53" t="s">
        <v>1814</v>
      </c>
      <c r="AH1686" s="53" t="s">
        <v>780</v>
      </c>
      <c r="AI1686" s="53" t="s">
        <v>1829</v>
      </c>
      <c r="AJ1686" s="53" t="s">
        <v>1824</v>
      </c>
      <c r="AK1686" s="53" t="s">
        <v>496</v>
      </c>
      <c r="AL1686" s="53" t="s">
        <v>1830</v>
      </c>
      <c r="AM1686" s="53" t="s">
        <v>1831</v>
      </c>
      <c r="AN1686" s="53" t="s">
        <v>1770</v>
      </c>
      <c r="AO1686" s="53" t="s">
        <v>641</v>
      </c>
    </row>
    <row r="1687" spans="1:41" x14ac:dyDescent="0.25">
      <c r="A1687" s="53" t="s">
        <v>9</v>
      </c>
      <c r="B1687" s="53" t="s">
        <v>1858</v>
      </c>
      <c r="C1687" s="53" t="s">
        <v>1859</v>
      </c>
      <c r="D1687" s="53" t="s">
        <v>1852</v>
      </c>
      <c r="E1687" s="53" t="s">
        <v>510</v>
      </c>
      <c r="F1687" s="53" t="s">
        <v>775</v>
      </c>
      <c r="G1687" s="53" t="s">
        <v>1813</v>
      </c>
      <c r="H1687" s="53" t="s">
        <v>775</v>
      </c>
      <c r="I1687" s="53" t="s">
        <v>1813</v>
      </c>
      <c r="J1687" s="53" t="s">
        <v>1814</v>
      </c>
      <c r="K1687" s="53" t="s">
        <v>780</v>
      </c>
      <c r="L1687" s="53" t="s">
        <v>1860</v>
      </c>
      <c r="M1687" s="53" t="s">
        <v>1816</v>
      </c>
      <c r="N1687" s="53" t="s">
        <v>1817</v>
      </c>
      <c r="O1687" s="53" t="s">
        <v>1818</v>
      </c>
      <c r="P1687" s="53" t="s">
        <v>1819</v>
      </c>
      <c r="Q1687" s="53" t="s">
        <v>1820</v>
      </c>
      <c r="R1687" s="53" t="s">
        <v>1821</v>
      </c>
      <c r="S1687" s="53" t="s">
        <v>1861</v>
      </c>
      <c r="T1687" s="53" t="s">
        <v>1862</v>
      </c>
      <c r="U1687" s="53" t="s">
        <v>1824</v>
      </c>
      <c r="V1687" s="53" t="s">
        <v>1825</v>
      </c>
      <c r="W1687" s="53" t="s">
        <v>1856</v>
      </c>
      <c r="X1687" s="53" t="s">
        <v>1857</v>
      </c>
      <c r="Y1687" s="53" t="s">
        <v>1827</v>
      </c>
      <c r="Z1687" s="53">
        <v>732.92</v>
      </c>
      <c r="AA1687" s="53">
        <v>490.19</v>
      </c>
      <c r="AB1687" s="53">
        <v>242.73</v>
      </c>
      <c r="AC1687" s="53">
        <v>490.19</v>
      </c>
      <c r="AD1687" s="53">
        <v>0</v>
      </c>
      <c r="AE1687" s="53">
        <v>0</v>
      </c>
      <c r="AF1687" s="53" t="s">
        <v>1828</v>
      </c>
      <c r="AG1687" s="53" t="s">
        <v>1814</v>
      </c>
      <c r="AH1687" s="53" t="s">
        <v>780</v>
      </c>
      <c r="AI1687" s="53" t="s">
        <v>1829</v>
      </c>
      <c r="AJ1687" s="53" t="s">
        <v>1824</v>
      </c>
      <c r="AK1687" s="53" t="s">
        <v>496</v>
      </c>
      <c r="AL1687" s="53" t="s">
        <v>1830</v>
      </c>
      <c r="AM1687" s="53" t="s">
        <v>1831</v>
      </c>
      <c r="AN1687" s="53" t="s">
        <v>1770</v>
      </c>
      <c r="AO1687" s="53" t="s">
        <v>641</v>
      </c>
    </row>
    <row r="1688" spans="1:41" x14ac:dyDescent="0.25">
      <c r="A1688" s="53" t="s">
        <v>9</v>
      </c>
      <c r="B1688" s="53" t="s">
        <v>1863</v>
      </c>
      <c r="C1688" s="53" t="s">
        <v>1864</v>
      </c>
      <c r="D1688" s="53" t="s">
        <v>1852</v>
      </c>
      <c r="E1688" s="53" t="s">
        <v>510</v>
      </c>
      <c r="F1688" s="53" t="s">
        <v>775</v>
      </c>
      <c r="G1688" s="53" t="s">
        <v>1813</v>
      </c>
      <c r="H1688" s="53" t="s">
        <v>775</v>
      </c>
      <c r="I1688" s="53" t="s">
        <v>1813</v>
      </c>
      <c r="J1688" s="53" t="s">
        <v>1814</v>
      </c>
      <c r="K1688" s="53" t="s">
        <v>780</v>
      </c>
      <c r="L1688" s="53" t="s">
        <v>1860</v>
      </c>
      <c r="M1688" s="53" t="s">
        <v>1816</v>
      </c>
      <c r="N1688" s="53" t="s">
        <v>1817</v>
      </c>
      <c r="O1688" s="53" t="s">
        <v>1818</v>
      </c>
      <c r="P1688" s="53" t="s">
        <v>1819</v>
      </c>
      <c r="Q1688" s="53" t="s">
        <v>1820</v>
      </c>
      <c r="R1688" s="53" t="s">
        <v>1821</v>
      </c>
      <c r="S1688" s="53" t="s">
        <v>1865</v>
      </c>
      <c r="T1688" s="53" t="s">
        <v>1866</v>
      </c>
      <c r="U1688" s="53" t="s">
        <v>1824</v>
      </c>
      <c r="V1688" s="53" t="s">
        <v>1825</v>
      </c>
      <c r="W1688" s="53" t="s">
        <v>1856</v>
      </c>
      <c r="X1688" s="53" t="s">
        <v>1857</v>
      </c>
      <c r="Y1688" s="53" t="s">
        <v>1827</v>
      </c>
      <c r="Z1688" s="53">
        <v>230.27</v>
      </c>
      <c r="AA1688" s="53">
        <v>91.29</v>
      </c>
      <c r="AB1688" s="53">
        <v>138.97999999999999</v>
      </c>
      <c r="AC1688" s="53">
        <v>91.29</v>
      </c>
      <c r="AD1688" s="53">
        <v>0</v>
      </c>
      <c r="AE1688" s="53">
        <v>0</v>
      </c>
      <c r="AF1688" s="53" t="s">
        <v>1828</v>
      </c>
      <c r="AG1688" s="53" t="s">
        <v>1814</v>
      </c>
      <c r="AH1688" s="53" t="s">
        <v>780</v>
      </c>
      <c r="AI1688" s="53" t="s">
        <v>1829</v>
      </c>
      <c r="AJ1688" s="53" t="s">
        <v>1824</v>
      </c>
      <c r="AK1688" s="53" t="s">
        <v>496</v>
      </c>
      <c r="AL1688" s="53" t="s">
        <v>1830</v>
      </c>
      <c r="AM1688" s="53" t="s">
        <v>1831</v>
      </c>
      <c r="AN1688" s="53" t="s">
        <v>1770</v>
      </c>
      <c r="AO1688" s="53" t="s">
        <v>641</v>
      </c>
    </row>
    <row r="1689" spans="1:41" x14ac:dyDescent="0.25">
      <c r="A1689" s="53" t="s">
        <v>9</v>
      </c>
      <c r="B1689" s="53" t="s">
        <v>1867</v>
      </c>
      <c r="C1689" s="53" t="s">
        <v>1868</v>
      </c>
      <c r="D1689" s="53" t="s">
        <v>1852</v>
      </c>
      <c r="E1689" s="53" t="s">
        <v>510</v>
      </c>
      <c r="F1689" s="53" t="s">
        <v>775</v>
      </c>
      <c r="G1689" s="53" t="s">
        <v>1813</v>
      </c>
      <c r="H1689" s="53" t="s">
        <v>775</v>
      </c>
      <c r="I1689" s="53" t="s">
        <v>1813</v>
      </c>
      <c r="J1689" s="53" t="s">
        <v>1814</v>
      </c>
      <c r="K1689" s="53" t="s">
        <v>780</v>
      </c>
      <c r="L1689" s="53" t="s">
        <v>1869</v>
      </c>
      <c r="M1689" s="53" t="s">
        <v>1816</v>
      </c>
      <c r="N1689" s="53" t="s">
        <v>1817</v>
      </c>
      <c r="O1689" s="53" t="s">
        <v>1818</v>
      </c>
      <c r="P1689" s="53" t="s">
        <v>1819</v>
      </c>
      <c r="Q1689" s="53" t="s">
        <v>1820</v>
      </c>
      <c r="R1689" s="53" t="s">
        <v>1821</v>
      </c>
      <c r="S1689" s="53" t="s">
        <v>1870</v>
      </c>
      <c r="T1689" s="53" t="s">
        <v>1871</v>
      </c>
      <c r="U1689" s="53" t="s">
        <v>1824</v>
      </c>
      <c r="V1689" s="53" t="s">
        <v>1825</v>
      </c>
      <c r="W1689" s="53" t="s">
        <v>1856</v>
      </c>
      <c r="X1689" s="53" t="s">
        <v>1857</v>
      </c>
      <c r="Y1689" s="53" t="s">
        <v>1827</v>
      </c>
      <c r="Z1689" s="53">
        <v>6055.1</v>
      </c>
      <c r="AA1689" s="53">
        <v>6055.1</v>
      </c>
      <c r="AB1689" s="53">
        <v>0</v>
      </c>
      <c r="AC1689" s="53">
        <v>6055.1</v>
      </c>
      <c r="AD1689" s="53">
        <v>0</v>
      </c>
      <c r="AE1689" s="53">
        <v>0</v>
      </c>
      <c r="AF1689" s="53" t="s">
        <v>1828</v>
      </c>
      <c r="AG1689" s="53" t="s">
        <v>1814</v>
      </c>
      <c r="AH1689" s="53" t="s">
        <v>780</v>
      </c>
      <c r="AI1689" s="53" t="s">
        <v>1829</v>
      </c>
      <c r="AJ1689" s="53" t="s">
        <v>1824</v>
      </c>
      <c r="AK1689" s="53" t="s">
        <v>496</v>
      </c>
      <c r="AL1689" s="53" t="s">
        <v>1830</v>
      </c>
      <c r="AM1689" s="53" t="s">
        <v>1831</v>
      </c>
      <c r="AN1689" s="53" t="s">
        <v>1770</v>
      </c>
      <c r="AO1689" s="53" t="s">
        <v>641</v>
      </c>
    </row>
    <row r="1690" spans="1:41" x14ac:dyDescent="0.25">
      <c r="A1690" s="53" t="s">
        <v>9</v>
      </c>
      <c r="B1690" s="53" t="s">
        <v>1872</v>
      </c>
      <c r="C1690" s="53" t="s">
        <v>1873</v>
      </c>
      <c r="D1690" s="53" t="s">
        <v>1841</v>
      </c>
      <c r="E1690" s="53" t="s">
        <v>1842</v>
      </c>
      <c r="F1690" s="53" t="s">
        <v>775</v>
      </c>
      <c r="G1690" s="53" t="s">
        <v>1813</v>
      </c>
      <c r="H1690" s="53" t="s">
        <v>775</v>
      </c>
      <c r="I1690" s="53" t="s">
        <v>1813</v>
      </c>
      <c r="J1690" s="53" t="s">
        <v>1843</v>
      </c>
      <c r="K1690" s="53" t="s">
        <v>1844</v>
      </c>
      <c r="L1690" s="53" t="s">
        <v>1874</v>
      </c>
      <c r="M1690" s="53" t="s">
        <v>1816</v>
      </c>
      <c r="N1690" s="53" t="s">
        <v>1817</v>
      </c>
      <c r="O1690" s="53" t="s">
        <v>1818</v>
      </c>
      <c r="P1690" s="53" t="s">
        <v>1819</v>
      </c>
      <c r="Q1690" s="53" t="s">
        <v>1820</v>
      </c>
      <c r="R1690" s="53" t="s">
        <v>1821</v>
      </c>
      <c r="S1690" s="53" t="s">
        <v>1875</v>
      </c>
      <c r="T1690" s="53" t="s">
        <v>1876</v>
      </c>
      <c r="U1690" s="53" t="s">
        <v>1824</v>
      </c>
      <c r="V1690" s="53" t="s">
        <v>1825</v>
      </c>
      <c r="W1690" s="53" t="s">
        <v>1826</v>
      </c>
      <c r="X1690" s="53" t="s">
        <v>1825</v>
      </c>
      <c r="Y1690" s="53" t="s">
        <v>1827</v>
      </c>
      <c r="Z1690" s="53">
        <v>171.82</v>
      </c>
      <c r="AA1690" s="53">
        <v>171.82</v>
      </c>
      <c r="AB1690" s="53">
        <v>0</v>
      </c>
      <c r="AC1690" s="53">
        <v>171.82</v>
      </c>
      <c r="AD1690" s="53">
        <v>0</v>
      </c>
      <c r="AE1690" s="53">
        <v>0</v>
      </c>
      <c r="AF1690" s="53" t="s">
        <v>1828</v>
      </c>
      <c r="AG1690" s="53" t="s">
        <v>1843</v>
      </c>
      <c r="AH1690" s="53" t="s">
        <v>1844</v>
      </c>
      <c r="AI1690" s="53" t="s">
        <v>1849</v>
      </c>
      <c r="AJ1690" s="53" t="s">
        <v>1824</v>
      </c>
      <c r="AK1690" s="53" t="s">
        <v>496</v>
      </c>
      <c r="AL1690" s="53" t="s">
        <v>1830</v>
      </c>
      <c r="AM1690" s="53" t="s">
        <v>1831</v>
      </c>
      <c r="AN1690" s="53" t="s">
        <v>1769</v>
      </c>
      <c r="AO1690" s="53" t="s">
        <v>641</v>
      </c>
    </row>
    <row r="1691" spans="1:41" x14ac:dyDescent="0.25">
      <c r="A1691" s="53" t="s">
        <v>9</v>
      </c>
      <c r="B1691" s="53" t="s">
        <v>1872</v>
      </c>
      <c r="C1691" s="53" t="s">
        <v>1873</v>
      </c>
      <c r="D1691" s="53" t="s">
        <v>1841</v>
      </c>
      <c r="E1691" s="53" t="s">
        <v>1842</v>
      </c>
      <c r="F1691" s="53" t="s">
        <v>775</v>
      </c>
      <c r="G1691" s="53" t="s">
        <v>1813</v>
      </c>
      <c r="H1691" s="53" t="s">
        <v>775</v>
      </c>
      <c r="I1691" s="53" t="s">
        <v>1813</v>
      </c>
      <c r="J1691" s="53" t="s">
        <v>1843</v>
      </c>
      <c r="K1691" s="53" t="s">
        <v>1844</v>
      </c>
      <c r="L1691" s="53" t="s">
        <v>1874</v>
      </c>
      <c r="M1691" s="53" t="s">
        <v>1816</v>
      </c>
      <c r="N1691" s="53" t="s">
        <v>1817</v>
      </c>
      <c r="O1691" s="53" t="s">
        <v>1818</v>
      </c>
      <c r="P1691" s="53" t="s">
        <v>1819</v>
      </c>
      <c r="Q1691" s="53" t="s">
        <v>1820</v>
      </c>
      <c r="R1691" s="53" t="s">
        <v>1821</v>
      </c>
      <c r="S1691" s="53" t="s">
        <v>1875</v>
      </c>
      <c r="T1691" s="53" t="s">
        <v>1876</v>
      </c>
      <c r="U1691" s="53" t="s">
        <v>1824</v>
      </c>
      <c r="V1691" s="53" t="s">
        <v>1825</v>
      </c>
      <c r="W1691" s="53" t="s">
        <v>1832</v>
      </c>
      <c r="X1691" s="53" t="s">
        <v>1825</v>
      </c>
      <c r="Y1691" s="53" t="s">
        <v>1827</v>
      </c>
      <c r="Z1691" s="53">
        <v>90.84</v>
      </c>
      <c r="AA1691" s="53">
        <v>90.84</v>
      </c>
      <c r="AB1691" s="53">
        <v>0</v>
      </c>
      <c r="AC1691" s="53">
        <v>90.84</v>
      </c>
      <c r="AD1691" s="53">
        <v>0</v>
      </c>
      <c r="AE1691" s="53">
        <v>0</v>
      </c>
      <c r="AF1691" s="53" t="s">
        <v>1828</v>
      </c>
      <c r="AG1691" s="53" t="s">
        <v>1843</v>
      </c>
      <c r="AH1691" s="53" t="s">
        <v>1844</v>
      </c>
      <c r="AI1691" s="53" t="s">
        <v>1849</v>
      </c>
      <c r="AJ1691" s="53" t="s">
        <v>1824</v>
      </c>
      <c r="AK1691" s="53" t="s">
        <v>496</v>
      </c>
      <c r="AL1691" s="53" t="s">
        <v>1830</v>
      </c>
      <c r="AM1691" s="53" t="s">
        <v>1831</v>
      </c>
      <c r="AN1691" s="53" t="s">
        <v>1769</v>
      </c>
      <c r="AO1691" s="53" t="s">
        <v>641</v>
      </c>
    </row>
    <row r="1692" spans="1:41" x14ac:dyDescent="0.25">
      <c r="A1692" s="53" t="s">
        <v>9</v>
      </c>
      <c r="B1692" s="53" t="s">
        <v>1872</v>
      </c>
      <c r="C1692" s="53" t="s">
        <v>1873</v>
      </c>
      <c r="D1692" s="53" t="s">
        <v>1841</v>
      </c>
      <c r="E1692" s="53" t="s">
        <v>1842</v>
      </c>
      <c r="F1692" s="53" t="s">
        <v>775</v>
      </c>
      <c r="G1692" s="53" t="s">
        <v>1813</v>
      </c>
      <c r="H1692" s="53" t="s">
        <v>775</v>
      </c>
      <c r="I1692" s="53" t="s">
        <v>1813</v>
      </c>
      <c r="J1692" s="53" t="s">
        <v>1843</v>
      </c>
      <c r="K1692" s="53" t="s">
        <v>1844</v>
      </c>
      <c r="L1692" s="53" t="s">
        <v>1874</v>
      </c>
      <c r="M1692" s="53" t="s">
        <v>1816</v>
      </c>
      <c r="N1692" s="53" t="s">
        <v>1817</v>
      </c>
      <c r="O1692" s="53" t="s">
        <v>1818</v>
      </c>
      <c r="P1692" s="53" t="s">
        <v>1819</v>
      </c>
      <c r="Q1692" s="53" t="s">
        <v>1820</v>
      </c>
      <c r="R1692" s="53" t="s">
        <v>1821</v>
      </c>
      <c r="S1692" s="53" t="s">
        <v>1875</v>
      </c>
      <c r="T1692" s="53" t="s">
        <v>1876</v>
      </c>
      <c r="U1692" s="53" t="s">
        <v>1824</v>
      </c>
      <c r="V1692" s="53" t="s">
        <v>1825</v>
      </c>
      <c r="W1692" s="53" t="s">
        <v>1837</v>
      </c>
      <c r="X1692" s="53" t="s">
        <v>1825</v>
      </c>
      <c r="Y1692" s="53" t="s">
        <v>1827</v>
      </c>
      <c r="Z1692" s="53">
        <v>28.23</v>
      </c>
      <c r="AA1692" s="53">
        <v>28.23</v>
      </c>
      <c r="AB1692" s="53">
        <v>0</v>
      </c>
      <c r="AC1692" s="53">
        <v>28.23</v>
      </c>
      <c r="AD1692" s="53">
        <v>0</v>
      </c>
      <c r="AE1692" s="53">
        <v>0</v>
      </c>
      <c r="AF1692" s="53" t="s">
        <v>1828</v>
      </c>
      <c r="AG1692" s="53" t="s">
        <v>1843</v>
      </c>
      <c r="AH1692" s="53" t="s">
        <v>1844</v>
      </c>
      <c r="AI1692" s="53" t="s">
        <v>1849</v>
      </c>
      <c r="AJ1692" s="53" t="s">
        <v>1824</v>
      </c>
      <c r="AK1692" s="53" t="s">
        <v>496</v>
      </c>
      <c r="AL1692" s="53" t="s">
        <v>1830</v>
      </c>
      <c r="AM1692" s="53" t="s">
        <v>1831</v>
      </c>
      <c r="AN1692" s="53" t="s">
        <v>1769</v>
      </c>
      <c r="AO1692" s="53" t="s">
        <v>641</v>
      </c>
    </row>
    <row r="1693" spans="1:41" x14ac:dyDescent="0.25">
      <c r="A1693" s="53" t="s">
        <v>9</v>
      </c>
      <c r="B1693" s="53" t="s">
        <v>1872</v>
      </c>
      <c r="C1693" s="53" t="s">
        <v>1873</v>
      </c>
      <c r="D1693" s="53" t="s">
        <v>1841</v>
      </c>
      <c r="E1693" s="53" t="s">
        <v>1842</v>
      </c>
      <c r="F1693" s="53" t="s">
        <v>775</v>
      </c>
      <c r="G1693" s="53" t="s">
        <v>1813</v>
      </c>
      <c r="H1693" s="53" t="s">
        <v>775</v>
      </c>
      <c r="I1693" s="53" t="s">
        <v>1813</v>
      </c>
      <c r="J1693" s="53" t="s">
        <v>1843</v>
      </c>
      <c r="K1693" s="53" t="s">
        <v>1844</v>
      </c>
      <c r="L1693" s="53" t="s">
        <v>1874</v>
      </c>
      <c r="M1693" s="53" t="s">
        <v>1816</v>
      </c>
      <c r="N1693" s="53" t="s">
        <v>1817</v>
      </c>
      <c r="O1693" s="53" t="s">
        <v>1818</v>
      </c>
      <c r="P1693" s="53" t="s">
        <v>1819</v>
      </c>
      <c r="Q1693" s="53" t="s">
        <v>1820</v>
      </c>
      <c r="R1693" s="53" t="s">
        <v>1821</v>
      </c>
      <c r="S1693" s="53" t="s">
        <v>1875</v>
      </c>
      <c r="T1693" s="53" t="s">
        <v>1876</v>
      </c>
      <c r="U1693" s="53" t="s">
        <v>1824</v>
      </c>
      <c r="V1693" s="53" t="s">
        <v>1825</v>
      </c>
      <c r="W1693" s="53" t="s">
        <v>1838</v>
      </c>
      <c r="X1693" s="53" t="s">
        <v>1825</v>
      </c>
      <c r="Y1693" s="53" t="s">
        <v>1827</v>
      </c>
      <c r="Z1693" s="53">
        <v>6.26</v>
      </c>
      <c r="AA1693" s="53">
        <v>6.26</v>
      </c>
      <c r="AB1693" s="53">
        <v>0</v>
      </c>
      <c r="AC1693" s="53">
        <v>6.26</v>
      </c>
      <c r="AD1693" s="53">
        <v>0</v>
      </c>
      <c r="AE1693" s="53">
        <v>0</v>
      </c>
      <c r="AF1693" s="53" t="s">
        <v>1828</v>
      </c>
      <c r="AG1693" s="53" t="s">
        <v>1843</v>
      </c>
      <c r="AH1693" s="53" t="s">
        <v>1844</v>
      </c>
      <c r="AI1693" s="53" t="s">
        <v>1849</v>
      </c>
      <c r="AJ1693" s="53" t="s">
        <v>1824</v>
      </c>
      <c r="AK1693" s="53" t="s">
        <v>496</v>
      </c>
      <c r="AL1693" s="53" t="s">
        <v>1830</v>
      </c>
      <c r="AM1693" s="53" t="s">
        <v>1831</v>
      </c>
      <c r="AN1693" s="53" t="s">
        <v>1769</v>
      </c>
      <c r="AO1693" s="53" t="s">
        <v>641</v>
      </c>
    </row>
    <row r="1694" spans="1:41" x14ac:dyDescent="0.25">
      <c r="A1694" s="53" t="s">
        <v>9</v>
      </c>
      <c r="B1694" s="53" t="s">
        <v>1872</v>
      </c>
      <c r="C1694" s="53" t="s">
        <v>1873</v>
      </c>
      <c r="D1694" s="53" t="s">
        <v>1841</v>
      </c>
      <c r="E1694" s="53" t="s">
        <v>1842</v>
      </c>
      <c r="F1694" s="53" t="s">
        <v>775</v>
      </c>
      <c r="G1694" s="53" t="s">
        <v>1813</v>
      </c>
      <c r="H1694" s="53" t="s">
        <v>775</v>
      </c>
      <c r="I1694" s="53" t="s">
        <v>1813</v>
      </c>
      <c r="J1694" s="53" t="s">
        <v>1843</v>
      </c>
      <c r="K1694" s="53" t="s">
        <v>1844</v>
      </c>
      <c r="L1694" s="53" t="s">
        <v>1874</v>
      </c>
      <c r="M1694" s="53" t="s">
        <v>1816</v>
      </c>
      <c r="N1694" s="53" t="s">
        <v>1817</v>
      </c>
      <c r="O1694" s="53" t="s">
        <v>1818</v>
      </c>
      <c r="P1694" s="53" t="s">
        <v>1819</v>
      </c>
      <c r="Q1694" s="53" t="s">
        <v>1820</v>
      </c>
      <c r="R1694" s="53" t="s">
        <v>1821</v>
      </c>
      <c r="S1694" s="53" t="s">
        <v>1875</v>
      </c>
      <c r="T1694" s="53" t="s">
        <v>1876</v>
      </c>
      <c r="U1694" s="53" t="s">
        <v>1824</v>
      </c>
      <c r="V1694" s="53" t="s">
        <v>1825</v>
      </c>
      <c r="W1694" s="53" t="s">
        <v>1848</v>
      </c>
      <c r="X1694" s="53" t="s">
        <v>1825</v>
      </c>
      <c r="Y1694" s="53" t="s">
        <v>1827</v>
      </c>
      <c r="Z1694" s="53">
        <v>1917.48</v>
      </c>
      <c r="AA1694" s="53">
        <v>1917.48</v>
      </c>
      <c r="AB1694" s="53">
        <v>0</v>
      </c>
      <c r="AC1694" s="53">
        <v>1917.48</v>
      </c>
      <c r="AD1694" s="53">
        <v>0</v>
      </c>
      <c r="AE1694" s="53">
        <v>0</v>
      </c>
      <c r="AF1694" s="53" t="s">
        <v>1828</v>
      </c>
      <c r="AG1694" s="53" t="s">
        <v>1843</v>
      </c>
      <c r="AH1694" s="53" t="s">
        <v>1844</v>
      </c>
      <c r="AI1694" s="53" t="s">
        <v>1849</v>
      </c>
      <c r="AJ1694" s="53" t="s">
        <v>1824</v>
      </c>
      <c r="AK1694" s="53" t="s">
        <v>496</v>
      </c>
      <c r="AL1694" s="53" t="s">
        <v>1830</v>
      </c>
      <c r="AM1694" s="53" t="s">
        <v>1831</v>
      </c>
      <c r="AN1694" s="53" t="s">
        <v>1769</v>
      </c>
      <c r="AO1694" s="53" t="s">
        <v>641</v>
      </c>
    </row>
    <row r="1695" spans="1:41" x14ac:dyDescent="0.25">
      <c r="A1695" s="53" t="s">
        <v>9</v>
      </c>
      <c r="B1695" s="53" t="s">
        <v>1877</v>
      </c>
      <c r="C1695" s="53" t="s">
        <v>1878</v>
      </c>
      <c r="D1695" s="53" t="s">
        <v>1841</v>
      </c>
      <c r="E1695" s="53" t="s">
        <v>1842</v>
      </c>
      <c r="F1695" s="53" t="s">
        <v>775</v>
      </c>
      <c r="G1695" s="53" t="s">
        <v>1813</v>
      </c>
      <c r="H1695" s="53" t="s">
        <v>775</v>
      </c>
      <c r="I1695" s="53" t="s">
        <v>1813</v>
      </c>
      <c r="J1695" s="53" t="s">
        <v>1843</v>
      </c>
      <c r="K1695" s="53" t="s">
        <v>1844</v>
      </c>
      <c r="L1695" s="53" t="s">
        <v>1879</v>
      </c>
      <c r="M1695" s="53" t="s">
        <v>1816</v>
      </c>
      <c r="N1695" s="53" t="s">
        <v>1817</v>
      </c>
      <c r="O1695" s="53" t="s">
        <v>1818</v>
      </c>
      <c r="P1695" s="53" t="s">
        <v>1819</v>
      </c>
      <c r="Q1695" s="53" t="s">
        <v>1820</v>
      </c>
      <c r="R1695" s="53" t="s">
        <v>1821</v>
      </c>
      <c r="S1695" s="53" t="s">
        <v>1880</v>
      </c>
      <c r="T1695" s="53" t="s">
        <v>1881</v>
      </c>
      <c r="U1695" s="53" t="s">
        <v>1824</v>
      </c>
      <c r="V1695" s="53" t="s">
        <v>1825</v>
      </c>
      <c r="W1695" s="53" t="s">
        <v>1826</v>
      </c>
      <c r="X1695" s="53" t="s">
        <v>1825</v>
      </c>
      <c r="Y1695" s="53" t="s">
        <v>1827</v>
      </c>
      <c r="Z1695" s="53">
        <v>72.739999999999995</v>
      </c>
      <c r="AA1695" s="53">
        <v>72.739999999999995</v>
      </c>
      <c r="AB1695" s="53">
        <v>0</v>
      </c>
      <c r="AC1695" s="53">
        <v>72.739999999999995</v>
      </c>
      <c r="AD1695" s="53">
        <v>0</v>
      </c>
      <c r="AE1695" s="53">
        <v>0</v>
      </c>
      <c r="AF1695" s="53" t="s">
        <v>1828</v>
      </c>
      <c r="AG1695" s="53" t="s">
        <v>1843</v>
      </c>
      <c r="AH1695" s="53" t="s">
        <v>1844</v>
      </c>
      <c r="AI1695" s="53" t="s">
        <v>1849</v>
      </c>
      <c r="AJ1695" s="53" t="s">
        <v>1824</v>
      </c>
      <c r="AK1695" s="53" t="s">
        <v>496</v>
      </c>
      <c r="AL1695" s="53" t="s">
        <v>1830</v>
      </c>
      <c r="AM1695" s="53" t="s">
        <v>1831</v>
      </c>
      <c r="AN1695" s="53" t="s">
        <v>1769</v>
      </c>
      <c r="AO1695" s="53" t="s">
        <v>641</v>
      </c>
    </row>
    <row r="1696" spans="1:41" x14ac:dyDescent="0.25">
      <c r="A1696" s="53" t="s">
        <v>9</v>
      </c>
      <c r="B1696" s="53" t="s">
        <v>1877</v>
      </c>
      <c r="C1696" s="53" t="s">
        <v>1878</v>
      </c>
      <c r="D1696" s="53" t="s">
        <v>1841</v>
      </c>
      <c r="E1696" s="53" t="s">
        <v>1842</v>
      </c>
      <c r="F1696" s="53" t="s">
        <v>775</v>
      </c>
      <c r="G1696" s="53" t="s">
        <v>1813</v>
      </c>
      <c r="H1696" s="53" t="s">
        <v>775</v>
      </c>
      <c r="I1696" s="53" t="s">
        <v>1813</v>
      </c>
      <c r="J1696" s="53" t="s">
        <v>1843</v>
      </c>
      <c r="K1696" s="53" t="s">
        <v>1844</v>
      </c>
      <c r="L1696" s="53" t="s">
        <v>1879</v>
      </c>
      <c r="M1696" s="53" t="s">
        <v>1816</v>
      </c>
      <c r="N1696" s="53" t="s">
        <v>1817</v>
      </c>
      <c r="O1696" s="53" t="s">
        <v>1818</v>
      </c>
      <c r="P1696" s="53" t="s">
        <v>1819</v>
      </c>
      <c r="Q1696" s="53" t="s">
        <v>1820</v>
      </c>
      <c r="R1696" s="53" t="s">
        <v>1821</v>
      </c>
      <c r="S1696" s="53" t="s">
        <v>1880</v>
      </c>
      <c r="T1696" s="53" t="s">
        <v>1881</v>
      </c>
      <c r="U1696" s="53" t="s">
        <v>1824</v>
      </c>
      <c r="V1696" s="53" t="s">
        <v>1825</v>
      </c>
      <c r="W1696" s="53" t="s">
        <v>1832</v>
      </c>
      <c r="X1696" s="53" t="s">
        <v>1825</v>
      </c>
      <c r="Y1696" s="53" t="s">
        <v>1827</v>
      </c>
      <c r="Z1696" s="53">
        <v>60.55</v>
      </c>
      <c r="AA1696" s="53">
        <v>60.55</v>
      </c>
      <c r="AB1696" s="53">
        <v>0</v>
      </c>
      <c r="AC1696" s="53">
        <v>60.55</v>
      </c>
      <c r="AD1696" s="53">
        <v>0</v>
      </c>
      <c r="AE1696" s="53">
        <v>0</v>
      </c>
      <c r="AF1696" s="53" t="s">
        <v>1828</v>
      </c>
      <c r="AG1696" s="53" t="s">
        <v>1843</v>
      </c>
      <c r="AH1696" s="53" t="s">
        <v>1844</v>
      </c>
      <c r="AI1696" s="53" t="s">
        <v>1849</v>
      </c>
      <c r="AJ1696" s="53" t="s">
        <v>1824</v>
      </c>
      <c r="AK1696" s="53" t="s">
        <v>496</v>
      </c>
      <c r="AL1696" s="53" t="s">
        <v>1830</v>
      </c>
      <c r="AM1696" s="53" t="s">
        <v>1831</v>
      </c>
      <c r="AN1696" s="53" t="s">
        <v>1769</v>
      </c>
      <c r="AO1696" s="53" t="s">
        <v>641</v>
      </c>
    </row>
    <row r="1697" spans="1:41" x14ac:dyDescent="0.25">
      <c r="A1697" s="53" t="s">
        <v>9</v>
      </c>
      <c r="B1697" s="53" t="s">
        <v>1877</v>
      </c>
      <c r="C1697" s="53" t="s">
        <v>1878</v>
      </c>
      <c r="D1697" s="53" t="s">
        <v>1841</v>
      </c>
      <c r="E1697" s="53" t="s">
        <v>1842</v>
      </c>
      <c r="F1697" s="53" t="s">
        <v>775</v>
      </c>
      <c r="G1697" s="53" t="s">
        <v>1813</v>
      </c>
      <c r="H1697" s="53" t="s">
        <v>775</v>
      </c>
      <c r="I1697" s="53" t="s">
        <v>1813</v>
      </c>
      <c r="J1697" s="53" t="s">
        <v>1843</v>
      </c>
      <c r="K1697" s="53" t="s">
        <v>1844</v>
      </c>
      <c r="L1697" s="53" t="s">
        <v>1879</v>
      </c>
      <c r="M1697" s="53" t="s">
        <v>1816</v>
      </c>
      <c r="N1697" s="53" t="s">
        <v>1817</v>
      </c>
      <c r="O1697" s="53" t="s">
        <v>1818</v>
      </c>
      <c r="P1697" s="53" t="s">
        <v>1819</v>
      </c>
      <c r="Q1697" s="53" t="s">
        <v>1820</v>
      </c>
      <c r="R1697" s="53" t="s">
        <v>1821</v>
      </c>
      <c r="S1697" s="53" t="s">
        <v>1880</v>
      </c>
      <c r="T1697" s="53" t="s">
        <v>1881</v>
      </c>
      <c r="U1697" s="53" t="s">
        <v>1824</v>
      </c>
      <c r="V1697" s="53" t="s">
        <v>1825</v>
      </c>
      <c r="W1697" s="53" t="s">
        <v>1837</v>
      </c>
      <c r="X1697" s="53" t="s">
        <v>1825</v>
      </c>
      <c r="Y1697" s="53" t="s">
        <v>1827</v>
      </c>
      <c r="Z1697" s="53">
        <v>86.82</v>
      </c>
      <c r="AA1697" s="53">
        <v>86.82</v>
      </c>
      <c r="AB1697" s="53">
        <v>0</v>
      </c>
      <c r="AC1697" s="53">
        <v>86.82</v>
      </c>
      <c r="AD1697" s="53">
        <v>0</v>
      </c>
      <c r="AE1697" s="53">
        <v>0</v>
      </c>
      <c r="AF1697" s="53" t="s">
        <v>1828</v>
      </c>
      <c r="AG1697" s="53" t="s">
        <v>1843</v>
      </c>
      <c r="AH1697" s="53" t="s">
        <v>1844</v>
      </c>
      <c r="AI1697" s="53" t="s">
        <v>1849</v>
      </c>
      <c r="AJ1697" s="53" t="s">
        <v>1824</v>
      </c>
      <c r="AK1697" s="53" t="s">
        <v>496</v>
      </c>
      <c r="AL1697" s="53" t="s">
        <v>1830</v>
      </c>
      <c r="AM1697" s="53" t="s">
        <v>1831</v>
      </c>
      <c r="AN1697" s="53" t="s">
        <v>1769</v>
      </c>
      <c r="AO1697" s="53" t="s">
        <v>641</v>
      </c>
    </row>
    <row r="1698" spans="1:41" x14ac:dyDescent="0.25">
      <c r="A1698" s="53" t="s">
        <v>9</v>
      </c>
      <c r="B1698" s="53" t="s">
        <v>1877</v>
      </c>
      <c r="C1698" s="53" t="s">
        <v>1878</v>
      </c>
      <c r="D1698" s="53" t="s">
        <v>1841</v>
      </c>
      <c r="E1698" s="53" t="s">
        <v>1842</v>
      </c>
      <c r="F1698" s="53" t="s">
        <v>775</v>
      </c>
      <c r="G1698" s="53" t="s">
        <v>1813</v>
      </c>
      <c r="H1698" s="53" t="s">
        <v>775</v>
      </c>
      <c r="I1698" s="53" t="s">
        <v>1813</v>
      </c>
      <c r="J1698" s="53" t="s">
        <v>1843</v>
      </c>
      <c r="K1698" s="53" t="s">
        <v>1844</v>
      </c>
      <c r="L1698" s="53" t="s">
        <v>1879</v>
      </c>
      <c r="M1698" s="53" t="s">
        <v>1816</v>
      </c>
      <c r="N1698" s="53" t="s">
        <v>1817</v>
      </c>
      <c r="O1698" s="53" t="s">
        <v>1818</v>
      </c>
      <c r="P1698" s="53" t="s">
        <v>1819</v>
      </c>
      <c r="Q1698" s="53" t="s">
        <v>1820</v>
      </c>
      <c r="R1698" s="53" t="s">
        <v>1821</v>
      </c>
      <c r="S1698" s="53" t="s">
        <v>1880</v>
      </c>
      <c r="T1698" s="53" t="s">
        <v>1881</v>
      </c>
      <c r="U1698" s="53" t="s">
        <v>1824</v>
      </c>
      <c r="V1698" s="53" t="s">
        <v>1825</v>
      </c>
      <c r="W1698" s="53" t="s">
        <v>1838</v>
      </c>
      <c r="X1698" s="53" t="s">
        <v>1825</v>
      </c>
      <c r="Y1698" s="53" t="s">
        <v>1827</v>
      </c>
      <c r="Z1698" s="53">
        <v>9.44</v>
      </c>
      <c r="AA1698" s="53">
        <v>9.44</v>
      </c>
      <c r="AB1698" s="53">
        <v>0</v>
      </c>
      <c r="AC1698" s="53">
        <v>9.44</v>
      </c>
      <c r="AD1698" s="53">
        <v>0</v>
      </c>
      <c r="AE1698" s="53">
        <v>0</v>
      </c>
      <c r="AF1698" s="53" t="s">
        <v>1828</v>
      </c>
      <c r="AG1698" s="53" t="s">
        <v>1843</v>
      </c>
      <c r="AH1698" s="53" t="s">
        <v>1844</v>
      </c>
      <c r="AI1698" s="53" t="s">
        <v>1849</v>
      </c>
      <c r="AJ1698" s="53" t="s">
        <v>1824</v>
      </c>
      <c r="AK1698" s="53" t="s">
        <v>496</v>
      </c>
      <c r="AL1698" s="53" t="s">
        <v>1830</v>
      </c>
      <c r="AM1698" s="53" t="s">
        <v>1831</v>
      </c>
      <c r="AN1698" s="53" t="s">
        <v>1769</v>
      </c>
      <c r="AO1698" s="53" t="s">
        <v>641</v>
      </c>
    </row>
    <row r="1699" spans="1:41" x14ac:dyDescent="0.25">
      <c r="A1699" s="53" t="s">
        <v>9</v>
      </c>
      <c r="B1699" s="53" t="s">
        <v>1877</v>
      </c>
      <c r="C1699" s="53" t="s">
        <v>1878</v>
      </c>
      <c r="D1699" s="53" t="s">
        <v>1841</v>
      </c>
      <c r="E1699" s="53" t="s">
        <v>1842</v>
      </c>
      <c r="F1699" s="53" t="s">
        <v>775</v>
      </c>
      <c r="G1699" s="53" t="s">
        <v>1813</v>
      </c>
      <c r="H1699" s="53" t="s">
        <v>775</v>
      </c>
      <c r="I1699" s="53" t="s">
        <v>1813</v>
      </c>
      <c r="J1699" s="53" t="s">
        <v>1843</v>
      </c>
      <c r="K1699" s="53" t="s">
        <v>1844</v>
      </c>
      <c r="L1699" s="53" t="s">
        <v>1879</v>
      </c>
      <c r="M1699" s="53" t="s">
        <v>1816</v>
      </c>
      <c r="N1699" s="53" t="s">
        <v>1817</v>
      </c>
      <c r="O1699" s="53" t="s">
        <v>1818</v>
      </c>
      <c r="P1699" s="53" t="s">
        <v>1819</v>
      </c>
      <c r="Q1699" s="53" t="s">
        <v>1820</v>
      </c>
      <c r="R1699" s="53" t="s">
        <v>1821</v>
      </c>
      <c r="S1699" s="53" t="s">
        <v>1880</v>
      </c>
      <c r="T1699" s="53" t="s">
        <v>1881</v>
      </c>
      <c r="U1699" s="53" t="s">
        <v>1824</v>
      </c>
      <c r="V1699" s="53" t="s">
        <v>1825</v>
      </c>
      <c r="W1699" s="53" t="s">
        <v>1848</v>
      </c>
      <c r="X1699" s="53" t="s">
        <v>1825</v>
      </c>
      <c r="Y1699" s="53" t="s">
        <v>1827</v>
      </c>
      <c r="Z1699" s="53">
        <v>354.41</v>
      </c>
      <c r="AA1699" s="53">
        <v>354.41</v>
      </c>
      <c r="AB1699" s="53">
        <v>0</v>
      </c>
      <c r="AC1699" s="53">
        <v>354.41</v>
      </c>
      <c r="AD1699" s="53">
        <v>0</v>
      </c>
      <c r="AE1699" s="53">
        <v>0</v>
      </c>
      <c r="AF1699" s="53" t="s">
        <v>1828</v>
      </c>
      <c r="AG1699" s="53" t="s">
        <v>1843</v>
      </c>
      <c r="AH1699" s="53" t="s">
        <v>1844</v>
      </c>
      <c r="AI1699" s="53" t="s">
        <v>1849</v>
      </c>
      <c r="AJ1699" s="53" t="s">
        <v>1824</v>
      </c>
      <c r="AK1699" s="53" t="s">
        <v>496</v>
      </c>
      <c r="AL1699" s="53" t="s">
        <v>1830</v>
      </c>
      <c r="AM1699" s="53" t="s">
        <v>1831</v>
      </c>
      <c r="AN1699" s="53" t="s">
        <v>1769</v>
      </c>
      <c r="AO1699" s="53" t="s">
        <v>641</v>
      </c>
    </row>
    <row r="1700" spans="1:41" x14ac:dyDescent="0.25">
      <c r="A1700" s="53" t="s">
        <v>9</v>
      </c>
      <c r="B1700" s="53" t="s">
        <v>1882</v>
      </c>
      <c r="C1700" s="53" t="s">
        <v>1883</v>
      </c>
      <c r="D1700" s="53" t="s">
        <v>1841</v>
      </c>
      <c r="E1700" s="53" t="s">
        <v>1842</v>
      </c>
      <c r="F1700" s="53" t="s">
        <v>775</v>
      </c>
      <c r="G1700" s="53" t="s">
        <v>1813</v>
      </c>
      <c r="H1700" s="53" t="s">
        <v>775</v>
      </c>
      <c r="I1700" s="53" t="s">
        <v>1813</v>
      </c>
      <c r="J1700" s="53" t="s">
        <v>1843</v>
      </c>
      <c r="K1700" s="53" t="s">
        <v>1844</v>
      </c>
      <c r="L1700" s="53" t="s">
        <v>1884</v>
      </c>
      <c r="M1700" s="53" t="s">
        <v>1816</v>
      </c>
      <c r="N1700" s="53" t="s">
        <v>1817</v>
      </c>
      <c r="O1700" s="53" t="s">
        <v>1818</v>
      </c>
      <c r="P1700" s="53" t="s">
        <v>1819</v>
      </c>
      <c r="Q1700" s="53" t="s">
        <v>1820</v>
      </c>
      <c r="R1700" s="53" t="s">
        <v>1821</v>
      </c>
      <c r="S1700" s="53" t="s">
        <v>1885</v>
      </c>
      <c r="T1700" s="53" t="s">
        <v>1886</v>
      </c>
      <c r="U1700" s="53" t="s">
        <v>1824</v>
      </c>
      <c r="V1700" s="53" t="s">
        <v>1825</v>
      </c>
      <c r="W1700" s="53" t="s">
        <v>1826</v>
      </c>
      <c r="X1700" s="53" t="s">
        <v>1825</v>
      </c>
      <c r="Y1700" s="53" t="s">
        <v>1827</v>
      </c>
      <c r="Z1700" s="53">
        <v>596.27</v>
      </c>
      <c r="AA1700" s="53">
        <v>596.27</v>
      </c>
      <c r="AB1700" s="53">
        <v>0</v>
      </c>
      <c r="AC1700" s="53">
        <v>596.27</v>
      </c>
      <c r="AD1700" s="53">
        <v>0</v>
      </c>
      <c r="AE1700" s="53">
        <v>0</v>
      </c>
      <c r="AF1700" s="53" t="s">
        <v>1828</v>
      </c>
      <c r="AG1700" s="53" t="s">
        <v>1843</v>
      </c>
      <c r="AH1700" s="53" t="s">
        <v>1844</v>
      </c>
      <c r="AI1700" s="53" t="s">
        <v>1849</v>
      </c>
      <c r="AJ1700" s="53" t="s">
        <v>1824</v>
      </c>
      <c r="AK1700" s="53" t="s">
        <v>496</v>
      </c>
      <c r="AL1700" s="53" t="s">
        <v>1830</v>
      </c>
      <c r="AM1700" s="53" t="s">
        <v>1831</v>
      </c>
      <c r="AN1700" s="53" t="s">
        <v>1769</v>
      </c>
      <c r="AO1700" s="53" t="s">
        <v>641</v>
      </c>
    </row>
    <row r="1701" spans="1:41" x14ac:dyDescent="0.25">
      <c r="A1701" s="53" t="s">
        <v>9</v>
      </c>
      <c r="B1701" s="53" t="s">
        <v>1882</v>
      </c>
      <c r="C1701" s="53" t="s">
        <v>1883</v>
      </c>
      <c r="D1701" s="53" t="s">
        <v>1841</v>
      </c>
      <c r="E1701" s="53" t="s">
        <v>1842</v>
      </c>
      <c r="F1701" s="53" t="s">
        <v>775</v>
      </c>
      <c r="G1701" s="53" t="s">
        <v>1813</v>
      </c>
      <c r="H1701" s="53" t="s">
        <v>775</v>
      </c>
      <c r="I1701" s="53" t="s">
        <v>1813</v>
      </c>
      <c r="J1701" s="53" t="s">
        <v>1843</v>
      </c>
      <c r="K1701" s="53" t="s">
        <v>1844</v>
      </c>
      <c r="L1701" s="53" t="s">
        <v>1884</v>
      </c>
      <c r="M1701" s="53" t="s">
        <v>1816</v>
      </c>
      <c r="N1701" s="53" t="s">
        <v>1817</v>
      </c>
      <c r="O1701" s="53" t="s">
        <v>1818</v>
      </c>
      <c r="P1701" s="53" t="s">
        <v>1819</v>
      </c>
      <c r="Q1701" s="53" t="s">
        <v>1820</v>
      </c>
      <c r="R1701" s="53" t="s">
        <v>1821</v>
      </c>
      <c r="S1701" s="53" t="s">
        <v>1885</v>
      </c>
      <c r="T1701" s="53" t="s">
        <v>1886</v>
      </c>
      <c r="U1701" s="53" t="s">
        <v>1824</v>
      </c>
      <c r="V1701" s="53" t="s">
        <v>1825</v>
      </c>
      <c r="W1701" s="53" t="s">
        <v>1832</v>
      </c>
      <c r="X1701" s="53" t="s">
        <v>1825</v>
      </c>
      <c r="Y1701" s="53" t="s">
        <v>1827</v>
      </c>
      <c r="Z1701" s="53">
        <v>209.28</v>
      </c>
      <c r="AA1701" s="53">
        <v>209.28</v>
      </c>
      <c r="AB1701" s="53">
        <v>0</v>
      </c>
      <c r="AC1701" s="53">
        <v>209.28</v>
      </c>
      <c r="AD1701" s="53">
        <v>0</v>
      </c>
      <c r="AE1701" s="53">
        <v>0</v>
      </c>
      <c r="AF1701" s="53" t="s">
        <v>1828</v>
      </c>
      <c r="AG1701" s="53" t="s">
        <v>1843</v>
      </c>
      <c r="AH1701" s="53" t="s">
        <v>1844</v>
      </c>
      <c r="AI1701" s="53" t="s">
        <v>1849</v>
      </c>
      <c r="AJ1701" s="53" t="s">
        <v>1824</v>
      </c>
      <c r="AK1701" s="53" t="s">
        <v>496</v>
      </c>
      <c r="AL1701" s="53" t="s">
        <v>1830</v>
      </c>
      <c r="AM1701" s="53" t="s">
        <v>1831</v>
      </c>
      <c r="AN1701" s="53" t="s">
        <v>1769</v>
      </c>
      <c r="AO1701" s="53" t="s">
        <v>641</v>
      </c>
    </row>
    <row r="1702" spans="1:41" x14ac:dyDescent="0.25">
      <c r="A1702" s="53" t="s">
        <v>9</v>
      </c>
      <c r="B1702" s="53" t="s">
        <v>1882</v>
      </c>
      <c r="C1702" s="53" t="s">
        <v>1883</v>
      </c>
      <c r="D1702" s="53" t="s">
        <v>1841</v>
      </c>
      <c r="E1702" s="53" t="s">
        <v>1842</v>
      </c>
      <c r="F1702" s="53" t="s">
        <v>775</v>
      </c>
      <c r="G1702" s="53" t="s">
        <v>1813</v>
      </c>
      <c r="H1702" s="53" t="s">
        <v>775</v>
      </c>
      <c r="I1702" s="53" t="s">
        <v>1813</v>
      </c>
      <c r="J1702" s="53" t="s">
        <v>1843</v>
      </c>
      <c r="K1702" s="53" t="s">
        <v>1844</v>
      </c>
      <c r="L1702" s="53" t="s">
        <v>1884</v>
      </c>
      <c r="M1702" s="53" t="s">
        <v>1816</v>
      </c>
      <c r="N1702" s="53" t="s">
        <v>1817</v>
      </c>
      <c r="O1702" s="53" t="s">
        <v>1818</v>
      </c>
      <c r="P1702" s="53" t="s">
        <v>1819</v>
      </c>
      <c r="Q1702" s="53" t="s">
        <v>1820</v>
      </c>
      <c r="R1702" s="53" t="s">
        <v>1821</v>
      </c>
      <c r="S1702" s="53" t="s">
        <v>1885</v>
      </c>
      <c r="T1702" s="53" t="s">
        <v>1886</v>
      </c>
      <c r="U1702" s="53" t="s">
        <v>1824</v>
      </c>
      <c r="V1702" s="53" t="s">
        <v>1825</v>
      </c>
      <c r="W1702" s="53" t="s">
        <v>1837</v>
      </c>
      <c r="X1702" s="53" t="s">
        <v>1825</v>
      </c>
      <c r="Y1702" s="53" t="s">
        <v>1827</v>
      </c>
      <c r="Z1702" s="53">
        <v>160.18</v>
      </c>
      <c r="AA1702" s="53">
        <v>160.18</v>
      </c>
      <c r="AB1702" s="53">
        <v>0</v>
      </c>
      <c r="AC1702" s="53">
        <v>160.18</v>
      </c>
      <c r="AD1702" s="53">
        <v>0</v>
      </c>
      <c r="AE1702" s="53">
        <v>0</v>
      </c>
      <c r="AF1702" s="53" t="s">
        <v>1828</v>
      </c>
      <c r="AG1702" s="53" t="s">
        <v>1843</v>
      </c>
      <c r="AH1702" s="53" t="s">
        <v>1844</v>
      </c>
      <c r="AI1702" s="53" t="s">
        <v>1849</v>
      </c>
      <c r="AJ1702" s="53" t="s">
        <v>1824</v>
      </c>
      <c r="AK1702" s="53" t="s">
        <v>496</v>
      </c>
      <c r="AL1702" s="53" t="s">
        <v>1830</v>
      </c>
      <c r="AM1702" s="53" t="s">
        <v>1831</v>
      </c>
      <c r="AN1702" s="53" t="s">
        <v>1769</v>
      </c>
      <c r="AO1702" s="53" t="s">
        <v>641</v>
      </c>
    </row>
    <row r="1703" spans="1:41" x14ac:dyDescent="0.25">
      <c r="A1703" s="53" t="s">
        <v>9</v>
      </c>
      <c r="B1703" s="53" t="s">
        <v>1882</v>
      </c>
      <c r="C1703" s="53" t="s">
        <v>1883</v>
      </c>
      <c r="D1703" s="53" t="s">
        <v>1841</v>
      </c>
      <c r="E1703" s="53" t="s">
        <v>1842</v>
      </c>
      <c r="F1703" s="53" t="s">
        <v>775</v>
      </c>
      <c r="G1703" s="53" t="s">
        <v>1813</v>
      </c>
      <c r="H1703" s="53" t="s">
        <v>775</v>
      </c>
      <c r="I1703" s="53" t="s">
        <v>1813</v>
      </c>
      <c r="J1703" s="53" t="s">
        <v>1843</v>
      </c>
      <c r="K1703" s="53" t="s">
        <v>1844</v>
      </c>
      <c r="L1703" s="53" t="s">
        <v>1884</v>
      </c>
      <c r="M1703" s="53" t="s">
        <v>1816</v>
      </c>
      <c r="N1703" s="53" t="s">
        <v>1817</v>
      </c>
      <c r="O1703" s="53" t="s">
        <v>1818</v>
      </c>
      <c r="P1703" s="53" t="s">
        <v>1819</v>
      </c>
      <c r="Q1703" s="53" t="s">
        <v>1820</v>
      </c>
      <c r="R1703" s="53" t="s">
        <v>1821</v>
      </c>
      <c r="S1703" s="53" t="s">
        <v>1885</v>
      </c>
      <c r="T1703" s="53" t="s">
        <v>1886</v>
      </c>
      <c r="U1703" s="53" t="s">
        <v>1824</v>
      </c>
      <c r="V1703" s="53" t="s">
        <v>1825</v>
      </c>
      <c r="W1703" s="53" t="s">
        <v>1838</v>
      </c>
      <c r="X1703" s="53" t="s">
        <v>1825</v>
      </c>
      <c r="Y1703" s="53" t="s">
        <v>1827</v>
      </c>
      <c r="Z1703" s="53">
        <v>34.270000000000003</v>
      </c>
      <c r="AA1703" s="53">
        <v>34.270000000000003</v>
      </c>
      <c r="AB1703" s="53">
        <v>0</v>
      </c>
      <c r="AC1703" s="53">
        <v>34.270000000000003</v>
      </c>
      <c r="AD1703" s="53">
        <v>0</v>
      </c>
      <c r="AE1703" s="53">
        <v>0</v>
      </c>
      <c r="AF1703" s="53" t="s">
        <v>1828</v>
      </c>
      <c r="AG1703" s="53" t="s">
        <v>1843</v>
      </c>
      <c r="AH1703" s="53" t="s">
        <v>1844</v>
      </c>
      <c r="AI1703" s="53" t="s">
        <v>1849</v>
      </c>
      <c r="AJ1703" s="53" t="s">
        <v>1824</v>
      </c>
      <c r="AK1703" s="53" t="s">
        <v>496</v>
      </c>
      <c r="AL1703" s="53" t="s">
        <v>1830</v>
      </c>
      <c r="AM1703" s="53" t="s">
        <v>1831</v>
      </c>
      <c r="AN1703" s="53" t="s">
        <v>1769</v>
      </c>
      <c r="AO1703" s="53" t="s">
        <v>641</v>
      </c>
    </row>
    <row r="1704" spans="1:41" x14ac:dyDescent="0.25">
      <c r="A1704" s="53" t="s">
        <v>9</v>
      </c>
      <c r="B1704" s="53" t="s">
        <v>1996</v>
      </c>
      <c r="C1704" s="53" t="s">
        <v>1997</v>
      </c>
      <c r="D1704" s="53" t="s">
        <v>1811</v>
      </c>
      <c r="E1704" s="53" t="s">
        <v>1812</v>
      </c>
      <c r="F1704" s="53" t="s">
        <v>775</v>
      </c>
      <c r="G1704" s="53" t="s">
        <v>1813</v>
      </c>
      <c r="H1704" s="53" t="s">
        <v>775</v>
      </c>
      <c r="I1704" s="53" t="s">
        <v>1813</v>
      </c>
      <c r="J1704" s="53" t="s">
        <v>1814</v>
      </c>
      <c r="K1704" s="53" t="s">
        <v>780</v>
      </c>
      <c r="L1704" s="53" t="s">
        <v>1998</v>
      </c>
      <c r="M1704" s="53" t="s">
        <v>1816</v>
      </c>
      <c r="N1704" s="53" t="s">
        <v>1817</v>
      </c>
      <c r="O1704" s="53" t="s">
        <v>1818</v>
      </c>
      <c r="P1704" s="53" t="s">
        <v>1819</v>
      </c>
      <c r="Q1704" s="53" t="s">
        <v>1820</v>
      </c>
      <c r="R1704" s="53" t="s">
        <v>1821</v>
      </c>
      <c r="S1704" s="53" t="s">
        <v>1999</v>
      </c>
      <c r="T1704" s="53" t="s">
        <v>2000</v>
      </c>
      <c r="U1704" s="53" t="s">
        <v>1824</v>
      </c>
      <c r="V1704" s="53" t="s">
        <v>1825</v>
      </c>
      <c r="W1704" s="53" t="s">
        <v>1826</v>
      </c>
      <c r="X1704" s="53" t="s">
        <v>1825</v>
      </c>
      <c r="Y1704" s="53" t="s">
        <v>1827</v>
      </c>
      <c r="Z1704" s="53">
        <v>105.44</v>
      </c>
      <c r="AA1704" s="53">
        <v>105.44</v>
      </c>
      <c r="AB1704" s="53">
        <v>0</v>
      </c>
      <c r="AC1704" s="53">
        <v>105.44</v>
      </c>
      <c r="AD1704" s="53">
        <v>0</v>
      </c>
      <c r="AE1704" s="53">
        <v>0</v>
      </c>
      <c r="AF1704" s="53" t="s">
        <v>1828</v>
      </c>
      <c r="AG1704" s="53" t="s">
        <v>1814</v>
      </c>
      <c r="AH1704" s="53" t="s">
        <v>780</v>
      </c>
      <c r="AI1704" s="53" t="s">
        <v>1829</v>
      </c>
      <c r="AJ1704" s="53" t="s">
        <v>1824</v>
      </c>
      <c r="AK1704" s="53" t="s">
        <v>496</v>
      </c>
      <c r="AL1704" s="53" t="s">
        <v>1830</v>
      </c>
      <c r="AM1704" s="53" t="s">
        <v>1831</v>
      </c>
      <c r="AN1704" s="53" t="s">
        <v>1770</v>
      </c>
      <c r="AO1704" s="53" t="s">
        <v>641</v>
      </c>
    </row>
    <row r="1705" spans="1:41" x14ac:dyDescent="0.25">
      <c r="A1705" s="53" t="s">
        <v>9</v>
      </c>
      <c r="B1705" s="53" t="s">
        <v>1996</v>
      </c>
      <c r="C1705" s="53" t="s">
        <v>1997</v>
      </c>
      <c r="D1705" s="53" t="s">
        <v>1811</v>
      </c>
      <c r="E1705" s="53" t="s">
        <v>1812</v>
      </c>
      <c r="F1705" s="53" t="s">
        <v>775</v>
      </c>
      <c r="G1705" s="53" t="s">
        <v>1813</v>
      </c>
      <c r="H1705" s="53" t="s">
        <v>775</v>
      </c>
      <c r="I1705" s="53" t="s">
        <v>1813</v>
      </c>
      <c r="J1705" s="53" t="s">
        <v>1814</v>
      </c>
      <c r="K1705" s="53" t="s">
        <v>780</v>
      </c>
      <c r="L1705" s="53" t="s">
        <v>1998</v>
      </c>
      <c r="M1705" s="53" t="s">
        <v>1816</v>
      </c>
      <c r="N1705" s="53" t="s">
        <v>1817</v>
      </c>
      <c r="O1705" s="53" t="s">
        <v>1818</v>
      </c>
      <c r="P1705" s="53" t="s">
        <v>1819</v>
      </c>
      <c r="Q1705" s="53" t="s">
        <v>1820</v>
      </c>
      <c r="R1705" s="53" t="s">
        <v>1821</v>
      </c>
      <c r="S1705" s="53" t="s">
        <v>1999</v>
      </c>
      <c r="T1705" s="53" t="s">
        <v>2000</v>
      </c>
      <c r="U1705" s="53" t="s">
        <v>1824</v>
      </c>
      <c r="V1705" s="53" t="s">
        <v>1825</v>
      </c>
      <c r="W1705" s="53" t="s">
        <v>1832</v>
      </c>
      <c r="X1705" s="53" t="s">
        <v>1825</v>
      </c>
      <c r="Y1705" s="53" t="s">
        <v>1827</v>
      </c>
      <c r="Z1705" s="53">
        <v>1276.72</v>
      </c>
      <c r="AA1705" s="53">
        <v>1276.72</v>
      </c>
      <c r="AB1705" s="53">
        <v>0</v>
      </c>
      <c r="AC1705" s="53">
        <v>1276.72</v>
      </c>
      <c r="AD1705" s="53">
        <v>0</v>
      </c>
      <c r="AE1705" s="53">
        <v>0</v>
      </c>
      <c r="AF1705" s="53" t="s">
        <v>1828</v>
      </c>
      <c r="AG1705" s="53" t="s">
        <v>1814</v>
      </c>
      <c r="AH1705" s="53" t="s">
        <v>780</v>
      </c>
      <c r="AI1705" s="53" t="s">
        <v>1829</v>
      </c>
      <c r="AJ1705" s="53" t="s">
        <v>1824</v>
      </c>
      <c r="AK1705" s="53" t="s">
        <v>496</v>
      </c>
      <c r="AL1705" s="53" t="s">
        <v>1830</v>
      </c>
      <c r="AM1705" s="53" t="s">
        <v>1831</v>
      </c>
      <c r="AN1705" s="53" t="s">
        <v>1770</v>
      </c>
      <c r="AO1705" s="53" t="s">
        <v>641</v>
      </c>
    </row>
    <row r="1706" spans="1:41" x14ac:dyDescent="0.25">
      <c r="A1706" s="53" t="s">
        <v>9</v>
      </c>
      <c r="B1706" s="53" t="s">
        <v>1996</v>
      </c>
      <c r="C1706" s="53" t="s">
        <v>1997</v>
      </c>
      <c r="D1706" s="53" t="s">
        <v>1811</v>
      </c>
      <c r="E1706" s="53" t="s">
        <v>1812</v>
      </c>
      <c r="F1706" s="53" t="s">
        <v>775</v>
      </c>
      <c r="G1706" s="53" t="s">
        <v>1813</v>
      </c>
      <c r="H1706" s="53" t="s">
        <v>775</v>
      </c>
      <c r="I1706" s="53" t="s">
        <v>1813</v>
      </c>
      <c r="J1706" s="53" t="s">
        <v>1814</v>
      </c>
      <c r="K1706" s="53" t="s">
        <v>780</v>
      </c>
      <c r="L1706" s="53" t="s">
        <v>1998</v>
      </c>
      <c r="M1706" s="53" t="s">
        <v>1816</v>
      </c>
      <c r="N1706" s="53" t="s">
        <v>1817</v>
      </c>
      <c r="O1706" s="53" t="s">
        <v>1818</v>
      </c>
      <c r="P1706" s="53" t="s">
        <v>1819</v>
      </c>
      <c r="Q1706" s="53" t="s">
        <v>1820</v>
      </c>
      <c r="R1706" s="53" t="s">
        <v>1821</v>
      </c>
      <c r="S1706" s="53" t="s">
        <v>1999</v>
      </c>
      <c r="T1706" s="53" t="s">
        <v>2000</v>
      </c>
      <c r="U1706" s="53" t="s">
        <v>1824</v>
      </c>
      <c r="V1706" s="53" t="s">
        <v>1825</v>
      </c>
      <c r="W1706" s="53" t="s">
        <v>1833</v>
      </c>
      <c r="X1706" s="53" t="s">
        <v>1834</v>
      </c>
      <c r="Y1706" s="53" t="s">
        <v>1827</v>
      </c>
      <c r="Z1706" s="53">
        <v>687.18</v>
      </c>
      <c r="AA1706" s="53">
        <v>687.18</v>
      </c>
      <c r="AB1706" s="53">
        <v>0</v>
      </c>
      <c r="AC1706" s="53">
        <v>687.18</v>
      </c>
      <c r="AD1706" s="53">
        <v>0</v>
      </c>
      <c r="AE1706" s="53">
        <v>0</v>
      </c>
      <c r="AF1706" s="53" t="s">
        <v>1828</v>
      </c>
      <c r="AG1706" s="53" t="s">
        <v>1814</v>
      </c>
      <c r="AH1706" s="53" t="s">
        <v>780</v>
      </c>
      <c r="AI1706" s="53" t="s">
        <v>1829</v>
      </c>
      <c r="AJ1706" s="53" t="s">
        <v>1824</v>
      </c>
      <c r="AK1706" s="53" t="s">
        <v>496</v>
      </c>
      <c r="AL1706" s="53" t="s">
        <v>1830</v>
      </c>
      <c r="AM1706" s="53" t="s">
        <v>1831</v>
      </c>
      <c r="AN1706" s="53" t="s">
        <v>1770</v>
      </c>
      <c r="AO1706" s="53" t="s">
        <v>641</v>
      </c>
    </row>
    <row r="1707" spans="1:41" x14ac:dyDescent="0.25">
      <c r="A1707" s="53" t="s">
        <v>9</v>
      </c>
      <c r="B1707" s="53" t="s">
        <v>1996</v>
      </c>
      <c r="C1707" s="53" t="s">
        <v>1997</v>
      </c>
      <c r="D1707" s="53" t="s">
        <v>1811</v>
      </c>
      <c r="E1707" s="53" t="s">
        <v>1812</v>
      </c>
      <c r="F1707" s="53" t="s">
        <v>775</v>
      </c>
      <c r="G1707" s="53" t="s">
        <v>1813</v>
      </c>
      <c r="H1707" s="53" t="s">
        <v>775</v>
      </c>
      <c r="I1707" s="53" t="s">
        <v>1813</v>
      </c>
      <c r="J1707" s="53" t="s">
        <v>1814</v>
      </c>
      <c r="K1707" s="53" t="s">
        <v>780</v>
      </c>
      <c r="L1707" s="53" t="s">
        <v>1998</v>
      </c>
      <c r="M1707" s="53" t="s">
        <v>1816</v>
      </c>
      <c r="N1707" s="53" t="s">
        <v>1817</v>
      </c>
      <c r="O1707" s="53" t="s">
        <v>1818</v>
      </c>
      <c r="P1707" s="53" t="s">
        <v>1819</v>
      </c>
      <c r="Q1707" s="53" t="s">
        <v>1820</v>
      </c>
      <c r="R1707" s="53" t="s">
        <v>1821</v>
      </c>
      <c r="S1707" s="53" t="s">
        <v>1999</v>
      </c>
      <c r="T1707" s="53" t="s">
        <v>2000</v>
      </c>
      <c r="U1707" s="53" t="s">
        <v>1824</v>
      </c>
      <c r="V1707" s="53" t="s">
        <v>1825</v>
      </c>
      <c r="W1707" s="53" t="s">
        <v>1837</v>
      </c>
      <c r="X1707" s="53" t="s">
        <v>1825</v>
      </c>
      <c r="Y1707" s="53" t="s">
        <v>1827</v>
      </c>
      <c r="Z1707" s="53">
        <v>76.08</v>
      </c>
      <c r="AA1707" s="53">
        <v>76.08</v>
      </c>
      <c r="AB1707" s="53">
        <v>0</v>
      </c>
      <c r="AC1707" s="53">
        <v>76.08</v>
      </c>
      <c r="AD1707" s="53">
        <v>0</v>
      </c>
      <c r="AE1707" s="53">
        <v>0</v>
      </c>
      <c r="AF1707" s="53" t="s">
        <v>1828</v>
      </c>
      <c r="AG1707" s="53" t="s">
        <v>1814</v>
      </c>
      <c r="AH1707" s="53" t="s">
        <v>780</v>
      </c>
      <c r="AI1707" s="53" t="s">
        <v>1829</v>
      </c>
      <c r="AJ1707" s="53" t="s">
        <v>1824</v>
      </c>
      <c r="AK1707" s="53" t="s">
        <v>496</v>
      </c>
      <c r="AL1707" s="53" t="s">
        <v>1830</v>
      </c>
      <c r="AM1707" s="53" t="s">
        <v>1831</v>
      </c>
      <c r="AN1707" s="53" t="s">
        <v>1770</v>
      </c>
      <c r="AO1707" s="53" t="s">
        <v>641</v>
      </c>
    </row>
    <row r="1708" spans="1:41" x14ac:dyDescent="0.25">
      <c r="A1708" s="53" t="s">
        <v>9</v>
      </c>
      <c r="B1708" s="53" t="s">
        <v>1996</v>
      </c>
      <c r="C1708" s="53" t="s">
        <v>1997</v>
      </c>
      <c r="D1708" s="53" t="s">
        <v>1811</v>
      </c>
      <c r="E1708" s="53" t="s">
        <v>1812</v>
      </c>
      <c r="F1708" s="53" t="s">
        <v>775</v>
      </c>
      <c r="G1708" s="53" t="s">
        <v>1813</v>
      </c>
      <c r="H1708" s="53" t="s">
        <v>775</v>
      </c>
      <c r="I1708" s="53" t="s">
        <v>1813</v>
      </c>
      <c r="J1708" s="53" t="s">
        <v>1814</v>
      </c>
      <c r="K1708" s="53" t="s">
        <v>780</v>
      </c>
      <c r="L1708" s="53" t="s">
        <v>1998</v>
      </c>
      <c r="M1708" s="53" t="s">
        <v>1816</v>
      </c>
      <c r="N1708" s="53" t="s">
        <v>1817</v>
      </c>
      <c r="O1708" s="53" t="s">
        <v>1818</v>
      </c>
      <c r="P1708" s="53" t="s">
        <v>1819</v>
      </c>
      <c r="Q1708" s="53" t="s">
        <v>1820</v>
      </c>
      <c r="R1708" s="53" t="s">
        <v>1821</v>
      </c>
      <c r="S1708" s="53" t="s">
        <v>1999</v>
      </c>
      <c r="T1708" s="53" t="s">
        <v>2000</v>
      </c>
      <c r="U1708" s="53" t="s">
        <v>1824</v>
      </c>
      <c r="V1708" s="53" t="s">
        <v>1825</v>
      </c>
      <c r="W1708" s="53" t="s">
        <v>1838</v>
      </c>
      <c r="X1708" s="53" t="s">
        <v>1825</v>
      </c>
      <c r="Y1708" s="53" t="s">
        <v>1827</v>
      </c>
      <c r="Z1708" s="53">
        <v>49.76</v>
      </c>
      <c r="AA1708" s="53">
        <v>49.76</v>
      </c>
      <c r="AB1708" s="53">
        <v>0</v>
      </c>
      <c r="AC1708" s="53">
        <v>49.76</v>
      </c>
      <c r="AD1708" s="53">
        <v>0</v>
      </c>
      <c r="AE1708" s="53">
        <v>0</v>
      </c>
      <c r="AF1708" s="53" t="s">
        <v>1828</v>
      </c>
      <c r="AG1708" s="53" t="s">
        <v>1814</v>
      </c>
      <c r="AH1708" s="53" t="s">
        <v>780</v>
      </c>
      <c r="AI1708" s="53" t="s">
        <v>1829</v>
      </c>
      <c r="AJ1708" s="53" t="s">
        <v>1824</v>
      </c>
      <c r="AK1708" s="53" t="s">
        <v>496</v>
      </c>
      <c r="AL1708" s="53" t="s">
        <v>1830</v>
      </c>
      <c r="AM1708" s="53" t="s">
        <v>1831</v>
      </c>
      <c r="AN1708" s="53" t="s">
        <v>1770</v>
      </c>
      <c r="AO1708" s="53" t="s">
        <v>641</v>
      </c>
    </row>
    <row r="1709" spans="1:41" x14ac:dyDescent="0.25">
      <c r="A1709" s="53" t="s">
        <v>9</v>
      </c>
      <c r="B1709" s="53" t="s">
        <v>2055</v>
      </c>
      <c r="C1709" s="53" t="s">
        <v>2056</v>
      </c>
      <c r="D1709" s="53" t="s">
        <v>1841</v>
      </c>
      <c r="E1709" s="53" t="s">
        <v>1842</v>
      </c>
      <c r="F1709" s="53" t="s">
        <v>775</v>
      </c>
      <c r="G1709" s="53" t="s">
        <v>1813</v>
      </c>
      <c r="H1709" s="53" t="s">
        <v>775</v>
      </c>
      <c r="I1709" s="53" t="s">
        <v>1813</v>
      </c>
      <c r="J1709" s="53" t="s">
        <v>1843</v>
      </c>
      <c r="K1709" s="53" t="s">
        <v>1844</v>
      </c>
      <c r="L1709" s="53" t="s">
        <v>2057</v>
      </c>
      <c r="M1709" s="53" t="s">
        <v>1816</v>
      </c>
      <c r="N1709" s="53" t="s">
        <v>1817</v>
      </c>
      <c r="O1709" s="53" t="s">
        <v>1818</v>
      </c>
      <c r="P1709" s="53" t="s">
        <v>1819</v>
      </c>
      <c r="Q1709" s="53" t="s">
        <v>1820</v>
      </c>
      <c r="R1709" s="53" t="s">
        <v>1821</v>
      </c>
      <c r="S1709" s="53" t="s">
        <v>2058</v>
      </c>
      <c r="T1709" s="53" t="s">
        <v>2059</v>
      </c>
      <c r="U1709" s="53" t="s">
        <v>1824</v>
      </c>
      <c r="V1709" s="53" t="s">
        <v>1825</v>
      </c>
      <c r="W1709" s="53" t="s">
        <v>1833</v>
      </c>
      <c r="X1709" s="53" t="s">
        <v>1835</v>
      </c>
      <c r="Y1709" s="53" t="s">
        <v>1827</v>
      </c>
      <c r="Z1709" s="53">
        <v>8.4600000000000009</v>
      </c>
      <c r="AA1709" s="53">
        <v>8.4600000000000009</v>
      </c>
      <c r="AB1709" s="53">
        <v>0</v>
      </c>
      <c r="AC1709" s="53">
        <v>8.4600000000000009</v>
      </c>
      <c r="AD1709" s="53">
        <v>0</v>
      </c>
      <c r="AE1709" s="53">
        <v>0</v>
      </c>
      <c r="AF1709" s="53" t="s">
        <v>1828</v>
      </c>
      <c r="AG1709" s="53" t="s">
        <v>1843</v>
      </c>
      <c r="AH1709" s="53" t="s">
        <v>1844</v>
      </c>
      <c r="AI1709" s="53" t="s">
        <v>1849</v>
      </c>
      <c r="AJ1709" s="53" t="s">
        <v>1824</v>
      </c>
      <c r="AK1709" s="53" t="s">
        <v>496</v>
      </c>
      <c r="AL1709" s="53" t="s">
        <v>1830</v>
      </c>
      <c r="AM1709" s="53" t="s">
        <v>1831</v>
      </c>
      <c r="AN1709" s="53" t="s">
        <v>1769</v>
      </c>
      <c r="AO1709" s="53" t="s">
        <v>641</v>
      </c>
    </row>
    <row r="1710" spans="1:41" x14ac:dyDescent="0.25">
      <c r="A1710" s="53" t="s">
        <v>9</v>
      </c>
      <c r="B1710" s="53" t="s">
        <v>2055</v>
      </c>
      <c r="C1710" s="53" t="s">
        <v>2056</v>
      </c>
      <c r="D1710" s="53" t="s">
        <v>1841</v>
      </c>
      <c r="E1710" s="53" t="s">
        <v>1842</v>
      </c>
      <c r="F1710" s="53" t="s">
        <v>775</v>
      </c>
      <c r="G1710" s="53" t="s">
        <v>1813</v>
      </c>
      <c r="H1710" s="53" t="s">
        <v>775</v>
      </c>
      <c r="I1710" s="53" t="s">
        <v>1813</v>
      </c>
      <c r="J1710" s="53" t="s">
        <v>1843</v>
      </c>
      <c r="K1710" s="53" t="s">
        <v>1844</v>
      </c>
      <c r="L1710" s="53" t="s">
        <v>2057</v>
      </c>
      <c r="M1710" s="53" t="s">
        <v>1816</v>
      </c>
      <c r="N1710" s="53" t="s">
        <v>1817</v>
      </c>
      <c r="O1710" s="53" t="s">
        <v>1818</v>
      </c>
      <c r="P1710" s="53" t="s">
        <v>1819</v>
      </c>
      <c r="Q1710" s="53" t="s">
        <v>1820</v>
      </c>
      <c r="R1710" s="53" t="s">
        <v>1821</v>
      </c>
      <c r="S1710" s="53" t="s">
        <v>2058</v>
      </c>
      <c r="T1710" s="53" t="s">
        <v>2059</v>
      </c>
      <c r="U1710" s="53" t="s">
        <v>1824</v>
      </c>
      <c r="V1710" s="53" t="s">
        <v>1825</v>
      </c>
      <c r="W1710" s="53" t="s">
        <v>1848</v>
      </c>
      <c r="X1710" s="53" t="s">
        <v>1825</v>
      </c>
      <c r="Y1710" s="53" t="s">
        <v>1827</v>
      </c>
      <c r="Z1710" s="53">
        <v>616.22</v>
      </c>
      <c r="AA1710" s="53">
        <v>616.22</v>
      </c>
      <c r="AB1710" s="53">
        <v>0</v>
      </c>
      <c r="AC1710" s="53">
        <v>616.22</v>
      </c>
      <c r="AD1710" s="53">
        <v>0</v>
      </c>
      <c r="AE1710" s="53">
        <v>0</v>
      </c>
      <c r="AF1710" s="53" t="s">
        <v>1828</v>
      </c>
      <c r="AG1710" s="53" t="s">
        <v>1843</v>
      </c>
      <c r="AH1710" s="53" t="s">
        <v>1844</v>
      </c>
      <c r="AI1710" s="53" t="s">
        <v>1849</v>
      </c>
      <c r="AJ1710" s="53" t="s">
        <v>1824</v>
      </c>
      <c r="AK1710" s="53" t="s">
        <v>496</v>
      </c>
      <c r="AL1710" s="53" t="s">
        <v>1830</v>
      </c>
      <c r="AM1710" s="53" t="s">
        <v>1831</v>
      </c>
      <c r="AN1710" s="53" t="s">
        <v>1769</v>
      </c>
      <c r="AO1710" s="53" t="s">
        <v>641</v>
      </c>
    </row>
    <row r="1711" spans="1:41" x14ac:dyDescent="0.25">
      <c r="A1711" s="53" t="s">
        <v>9</v>
      </c>
      <c r="B1711" s="53" t="s">
        <v>1977</v>
      </c>
      <c r="C1711" s="53" t="s">
        <v>1978</v>
      </c>
      <c r="D1711" s="53" t="s">
        <v>1841</v>
      </c>
      <c r="E1711" s="53" t="s">
        <v>1842</v>
      </c>
      <c r="F1711" s="53" t="s">
        <v>775</v>
      </c>
      <c r="G1711" s="53" t="s">
        <v>1813</v>
      </c>
      <c r="H1711" s="53" t="s">
        <v>775</v>
      </c>
      <c r="I1711" s="53" t="s">
        <v>1813</v>
      </c>
      <c r="J1711" s="53" t="s">
        <v>1843</v>
      </c>
      <c r="K1711" s="53" t="s">
        <v>1844</v>
      </c>
      <c r="L1711" s="53" t="s">
        <v>1979</v>
      </c>
      <c r="M1711" s="53" t="s">
        <v>1816</v>
      </c>
      <c r="N1711" s="53" t="s">
        <v>1817</v>
      </c>
      <c r="O1711" s="53" t="s">
        <v>1818</v>
      </c>
      <c r="P1711" s="53" t="s">
        <v>1819</v>
      </c>
      <c r="Q1711" s="53" t="s">
        <v>1820</v>
      </c>
      <c r="R1711" s="53" t="s">
        <v>1821</v>
      </c>
      <c r="S1711" s="53" t="s">
        <v>1980</v>
      </c>
      <c r="T1711" s="53" t="s">
        <v>1981</v>
      </c>
      <c r="U1711" s="53" t="s">
        <v>1824</v>
      </c>
      <c r="V1711" s="53" t="s">
        <v>1825</v>
      </c>
      <c r="W1711" s="53" t="s">
        <v>1856</v>
      </c>
      <c r="X1711" s="53" t="s">
        <v>1857</v>
      </c>
      <c r="Y1711" s="53" t="s">
        <v>1827</v>
      </c>
      <c r="Z1711" s="53">
        <v>791.7</v>
      </c>
      <c r="AA1711" s="53">
        <v>791.7</v>
      </c>
      <c r="AB1711" s="53">
        <v>0</v>
      </c>
      <c r="AC1711" s="53">
        <v>791.7</v>
      </c>
      <c r="AD1711" s="53">
        <v>0</v>
      </c>
      <c r="AE1711" s="53">
        <v>0</v>
      </c>
      <c r="AF1711" s="53" t="s">
        <v>1828</v>
      </c>
      <c r="AG1711" s="53" t="s">
        <v>1843</v>
      </c>
      <c r="AH1711" s="53" t="s">
        <v>1844</v>
      </c>
      <c r="AI1711" s="53" t="s">
        <v>1849</v>
      </c>
      <c r="AJ1711" s="53" t="s">
        <v>1824</v>
      </c>
      <c r="AK1711" s="53" t="s">
        <v>496</v>
      </c>
      <c r="AL1711" s="53" t="s">
        <v>1830</v>
      </c>
      <c r="AM1711" s="53" t="s">
        <v>1831</v>
      </c>
      <c r="AN1711" s="53" t="s">
        <v>1769</v>
      </c>
      <c r="AO1711" s="53" t="s">
        <v>641</v>
      </c>
    </row>
    <row r="1712" spans="1:41" x14ac:dyDescent="0.25">
      <c r="A1712" s="53" t="s">
        <v>9</v>
      </c>
      <c r="B1712" s="53" t="s">
        <v>1896</v>
      </c>
      <c r="C1712" s="53" t="s">
        <v>1897</v>
      </c>
      <c r="D1712" s="53" t="s">
        <v>1841</v>
      </c>
      <c r="E1712" s="53" t="s">
        <v>1842</v>
      </c>
      <c r="F1712" s="53" t="s">
        <v>775</v>
      </c>
      <c r="G1712" s="53" t="s">
        <v>1813</v>
      </c>
      <c r="H1712" s="53" t="s">
        <v>775</v>
      </c>
      <c r="I1712" s="53" t="s">
        <v>1813</v>
      </c>
      <c r="J1712" s="53" t="s">
        <v>1843</v>
      </c>
      <c r="K1712" s="53" t="s">
        <v>1844</v>
      </c>
      <c r="L1712" s="53" t="s">
        <v>1898</v>
      </c>
      <c r="M1712" s="53" t="s">
        <v>1816</v>
      </c>
      <c r="N1712" s="53" t="s">
        <v>1817</v>
      </c>
      <c r="O1712" s="53" t="s">
        <v>1818</v>
      </c>
      <c r="P1712" s="53" t="s">
        <v>1819</v>
      </c>
      <c r="Q1712" s="53" t="s">
        <v>1820</v>
      </c>
      <c r="R1712" s="53" t="s">
        <v>1821</v>
      </c>
      <c r="S1712" s="53" t="s">
        <v>1899</v>
      </c>
      <c r="T1712" s="53" t="s">
        <v>1900</v>
      </c>
      <c r="U1712" s="53" t="s">
        <v>1824</v>
      </c>
      <c r="V1712" s="53" t="s">
        <v>1825</v>
      </c>
      <c r="W1712" s="53" t="s">
        <v>1833</v>
      </c>
      <c r="X1712" s="53" t="s">
        <v>1834</v>
      </c>
      <c r="Y1712" s="53" t="s">
        <v>1827</v>
      </c>
      <c r="Z1712" s="53">
        <v>4.66</v>
      </c>
      <c r="AA1712" s="53">
        <v>4.66</v>
      </c>
      <c r="AB1712" s="53">
        <v>0</v>
      </c>
      <c r="AC1712" s="53">
        <v>4.66</v>
      </c>
      <c r="AD1712" s="53">
        <v>0</v>
      </c>
      <c r="AE1712" s="53">
        <v>0</v>
      </c>
      <c r="AF1712" s="53" t="s">
        <v>1828</v>
      </c>
      <c r="AG1712" s="53" t="s">
        <v>1843</v>
      </c>
      <c r="AH1712" s="53" t="s">
        <v>1844</v>
      </c>
      <c r="AI1712" s="53" t="s">
        <v>1849</v>
      </c>
      <c r="AJ1712" s="53" t="s">
        <v>1824</v>
      </c>
      <c r="AK1712" s="53" t="s">
        <v>496</v>
      </c>
      <c r="AL1712" s="53" t="s">
        <v>1830</v>
      </c>
      <c r="AM1712" s="53" t="s">
        <v>1831</v>
      </c>
      <c r="AN1712" s="53" t="s">
        <v>1769</v>
      </c>
      <c r="AO1712" s="53" t="s">
        <v>641</v>
      </c>
    </row>
    <row r="1713" spans="1:41" x14ac:dyDescent="0.25">
      <c r="A1713" s="53" t="s">
        <v>9</v>
      </c>
      <c r="B1713" s="53" t="s">
        <v>1896</v>
      </c>
      <c r="C1713" s="53" t="s">
        <v>1897</v>
      </c>
      <c r="D1713" s="53" t="s">
        <v>1841</v>
      </c>
      <c r="E1713" s="53" t="s">
        <v>1842</v>
      </c>
      <c r="F1713" s="53" t="s">
        <v>775</v>
      </c>
      <c r="G1713" s="53" t="s">
        <v>1813</v>
      </c>
      <c r="H1713" s="53" t="s">
        <v>775</v>
      </c>
      <c r="I1713" s="53" t="s">
        <v>1813</v>
      </c>
      <c r="J1713" s="53" t="s">
        <v>1843</v>
      </c>
      <c r="K1713" s="53" t="s">
        <v>1844</v>
      </c>
      <c r="L1713" s="53" t="s">
        <v>1898</v>
      </c>
      <c r="M1713" s="53" t="s">
        <v>1816</v>
      </c>
      <c r="N1713" s="53" t="s">
        <v>1817</v>
      </c>
      <c r="O1713" s="53" t="s">
        <v>1818</v>
      </c>
      <c r="P1713" s="53" t="s">
        <v>1819</v>
      </c>
      <c r="Q1713" s="53" t="s">
        <v>1820</v>
      </c>
      <c r="R1713" s="53" t="s">
        <v>1821</v>
      </c>
      <c r="S1713" s="53" t="s">
        <v>1899</v>
      </c>
      <c r="T1713" s="53" t="s">
        <v>1900</v>
      </c>
      <c r="U1713" s="53" t="s">
        <v>1824</v>
      </c>
      <c r="V1713" s="53" t="s">
        <v>1825</v>
      </c>
      <c r="W1713" s="53" t="s">
        <v>1848</v>
      </c>
      <c r="X1713" s="53" t="s">
        <v>1825</v>
      </c>
      <c r="Y1713" s="53" t="s">
        <v>1827</v>
      </c>
      <c r="Z1713" s="53">
        <v>866.91</v>
      </c>
      <c r="AA1713" s="53">
        <v>866.91</v>
      </c>
      <c r="AB1713" s="53">
        <v>0</v>
      </c>
      <c r="AC1713" s="53">
        <v>866.91</v>
      </c>
      <c r="AD1713" s="53">
        <v>0</v>
      </c>
      <c r="AE1713" s="53">
        <v>0</v>
      </c>
      <c r="AF1713" s="53" t="s">
        <v>1828</v>
      </c>
      <c r="AG1713" s="53" t="s">
        <v>1843</v>
      </c>
      <c r="AH1713" s="53" t="s">
        <v>1844</v>
      </c>
      <c r="AI1713" s="53" t="s">
        <v>1849</v>
      </c>
      <c r="AJ1713" s="53" t="s">
        <v>1824</v>
      </c>
      <c r="AK1713" s="53" t="s">
        <v>496</v>
      </c>
      <c r="AL1713" s="53" t="s">
        <v>1830</v>
      </c>
      <c r="AM1713" s="53" t="s">
        <v>1831</v>
      </c>
      <c r="AN1713" s="53" t="s">
        <v>1769</v>
      </c>
      <c r="AO1713" s="53" t="s">
        <v>641</v>
      </c>
    </row>
    <row r="1714" spans="1:41" x14ac:dyDescent="0.25">
      <c r="A1714" s="53" t="s">
        <v>9</v>
      </c>
      <c r="B1714" s="53" t="s">
        <v>1901</v>
      </c>
      <c r="C1714" s="53" t="s">
        <v>1902</v>
      </c>
      <c r="D1714" s="53" t="s">
        <v>1903</v>
      </c>
      <c r="E1714" s="53" t="s">
        <v>220</v>
      </c>
      <c r="F1714" s="53" t="s">
        <v>775</v>
      </c>
      <c r="G1714" s="53" t="s">
        <v>1813</v>
      </c>
      <c r="H1714" s="53" t="s">
        <v>775</v>
      </c>
      <c r="I1714" s="53" t="s">
        <v>1813</v>
      </c>
      <c r="J1714" s="53" t="s">
        <v>1904</v>
      </c>
      <c r="K1714" s="53" t="s">
        <v>1905</v>
      </c>
      <c r="L1714" s="53" t="s">
        <v>1906</v>
      </c>
      <c r="M1714" s="53" t="s">
        <v>1816</v>
      </c>
      <c r="N1714" s="53" t="s">
        <v>1817</v>
      </c>
      <c r="O1714" s="53" t="s">
        <v>1818</v>
      </c>
      <c r="P1714" s="53" t="s">
        <v>1819</v>
      </c>
      <c r="Q1714" s="53" t="s">
        <v>1820</v>
      </c>
      <c r="R1714" s="53" t="s">
        <v>1821</v>
      </c>
      <c r="S1714" s="53" t="s">
        <v>1907</v>
      </c>
      <c r="T1714" s="53" t="s">
        <v>1908</v>
      </c>
      <c r="U1714" s="53" t="s">
        <v>1824</v>
      </c>
      <c r="V1714" s="53" t="s">
        <v>1825</v>
      </c>
      <c r="W1714" s="53" t="s">
        <v>1826</v>
      </c>
      <c r="X1714" s="53" t="s">
        <v>1825</v>
      </c>
      <c r="Y1714" s="53" t="s">
        <v>1827</v>
      </c>
      <c r="Z1714" s="53">
        <v>7355.82</v>
      </c>
      <c r="AA1714" s="53">
        <v>7355.82</v>
      </c>
      <c r="AB1714" s="53">
        <v>0</v>
      </c>
      <c r="AC1714" s="53">
        <v>7355.82</v>
      </c>
      <c r="AD1714" s="53">
        <v>0</v>
      </c>
      <c r="AE1714" s="53">
        <v>0</v>
      </c>
      <c r="AF1714" s="53" t="s">
        <v>1828</v>
      </c>
      <c r="AG1714" s="53" t="s">
        <v>1904</v>
      </c>
      <c r="AH1714" s="53" t="s">
        <v>1905</v>
      </c>
      <c r="AI1714" s="53" t="s">
        <v>1829</v>
      </c>
      <c r="AJ1714" s="53" t="s">
        <v>1824</v>
      </c>
      <c r="AK1714" s="53" t="s">
        <v>496</v>
      </c>
      <c r="AL1714" s="53" t="s">
        <v>1830</v>
      </c>
      <c r="AM1714" s="53" t="s">
        <v>1831</v>
      </c>
      <c r="AN1714" s="53" t="s">
        <v>1766</v>
      </c>
      <c r="AO1714" s="53" t="s">
        <v>483</v>
      </c>
    </row>
    <row r="1715" spans="1:41" x14ac:dyDescent="0.25">
      <c r="A1715" s="53" t="s">
        <v>9</v>
      </c>
      <c r="B1715" s="53" t="s">
        <v>1901</v>
      </c>
      <c r="C1715" s="53" t="s">
        <v>1902</v>
      </c>
      <c r="D1715" s="53" t="s">
        <v>1903</v>
      </c>
      <c r="E1715" s="53" t="s">
        <v>220</v>
      </c>
      <c r="F1715" s="53" t="s">
        <v>775</v>
      </c>
      <c r="G1715" s="53" t="s">
        <v>1813</v>
      </c>
      <c r="H1715" s="53" t="s">
        <v>775</v>
      </c>
      <c r="I1715" s="53" t="s">
        <v>1813</v>
      </c>
      <c r="J1715" s="53" t="s">
        <v>1904</v>
      </c>
      <c r="K1715" s="53" t="s">
        <v>1905</v>
      </c>
      <c r="L1715" s="53" t="s">
        <v>1906</v>
      </c>
      <c r="M1715" s="53" t="s">
        <v>1816</v>
      </c>
      <c r="N1715" s="53" t="s">
        <v>1817</v>
      </c>
      <c r="O1715" s="53" t="s">
        <v>1818</v>
      </c>
      <c r="P1715" s="53" t="s">
        <v>1819</v>
      </c>
      <c r="Q1715" s="53" t="s">
        <v>1820</v>
      </c>
      <c r="R1715" s="53" t="s">
        <v>1821</v>
      </c>
      <c r="S1715" s="53" t="s">
        <v>1907</v>
      </c>
      <c r="T1715" s="53" t="s">
        <v>1908</v>
      </c>
      <c r="U1715" s="53" t="s">
        <v>1824</v>
      </c>
      <c r="V1715" s="53" t="s">
        <v>1825</v>
      </c>
      <c r="W1715" s="53" t="s">
        <v>1832</v>
      </c>
      <c r="X1715" s="53" t="s">
        <v>1825</v>
      </c>
      <c r="Y1715" s="53" t="s">
        <v>1827</v>
      </c>
      <c r="Z1715" s="53">
        <v>24307.45</v>
      </c>
      <c r="AA1715" s="53">
        <v>24307.45</v>
      </c>
      <c r="AB1715" s="53">
        <v>0</v>
      </c>
      <c r="AC1715" s="53">
        <v>24307.45</v>
      </c>
      <c r="AD1715" s="53">
        <v>0</v>
      </c>
      <c r="AE1715" s="53">
        <v>0</v>
      </c>
      <c r="AF1715" s="53" t="s">
        <v>1828</v>
      </c>
      <c r="AG1715" s="53" t="s">
        <v>1904</v>
      </c>
      <c r="AH1715" s="53" t="s">
        <v>1905</v>
      </c>
      <c r="AI1715" s="53" t="s">
        <v>1829</v>
      </c>
      <c r="AJ1715" s="53" t="s">
        <v>1824</v>
      </c>
      <c r="AK1715" s="53" t="s">
        <v>496</v>
      </c>
      <c r="AL1715" s="53" t="s">
        <v>1830</v>
      </c>
      <c r="AM1715" s="53" t="s">
        <v>1831</v>
      </c>
      <c r="AN1715" s="53" t="s">
        <v>1766</v>
      </c>
      <c r="AO1715" s="53" t="s">
        <v>483</v>
      </c>
    </row>
    <row r="1716" spans="1:41" x14ac:dyDescent="0.25">
      <c r="A1716" s="53" t="s">
        <v>9</v>
      </c>
      <c r="B1716" s="53" t="s">
        <v>1901</v>
      </c>
      <c r="C1716" s="53" t="s">
        <v>1902</v>
      </c>
      <c r="D1716" s="53" t="s">
        <v>1903</v>
      </c>
      <c r="E1716" s="53" t="s">
        <v>220</v>
      </c>
      <c r="F1716" s="53" t="s">
        <v>775</v>
      </c>
      <c r="G1716" s="53" t="s">
        <v>1813</v>
      </c>
      <c r="H1716" s="53" t="s">
        <v>775</v>
      </c>
      <c r="I1716" s="53" t="s">
        <v>1813</v>
      </c>
      <c r="J1716" s="53" t="s">
        <v>1904</v>
      </c>
      <c r="K1716" s="53" t="s">
        <v>1905</v>
      </c>
      <c r="L1716" s="53" t="s">
        <v>1906</v>
      </c>
      <c r="M1716" s="53" t="s">
        <v>1816</v>
      </c>
      <c r="N1716" s="53" t="s">
        <v>1817</v>
      </c>
      <c r="O1716" s="53" t="s">
        <v>1818</v>
      </c>
      <c r="P1716" s="53" t="s">
        <v>1819</v>
      </c>
      <c r="Q1716" s="53" t="s">
        <v>1820</v>
      </c>
      <c r="R1716" s="53" t="s">
        <v>1821</v>
      </c>
      <c r="S1716" s="53" t="s">
        <v>1907</v>
      </c>
      <c r="T1716" s="53" t="s">
        <v>1908</v>
      </c>
      <c r="U1716" s="53" t="s">
        <v>1824</v>
      </c>
      <c r="V1716" s="53" t="s">
        <v>1825</v>
      </c>
      <c r="W1716" s="53" t="s">
        <v>1833</v>
      </c>
      <c r="X1716" s="53" t="s">
        <v>1835</v>
      </c>
      <c r="Y1716" s="53" t="s">
        <v>1827</v>
      </c>
      <c r="Z1716" s="53">
        <v>0.67</v>
      </c>
      <c r="AA1716" s="53">
        <v>0.67</v>
      </c>
      <c r="AB1716" s="53">
        <v>0</v>
      </c>
      <c r="AC1716" s="53">
        <v>0.67</v>
      </c>
      <c r="AD1716" s="53">
        <v>0</v>
      </c>
      <c r="AE1716" s="53">
        <v>0</v>
      </c>
      <c r="AF1716" s="53" t="s">
        <v>1828</v>
      </c>
      <c r="AG1716" s="53" t="s">
        <v>1904</v>
      </c>
      <c r="AH1716" s="53" t="s">
        <v>1905</v>
      </c>
      <c r="AI1716" s="53" t="s">
        <v>1829</v>
      </c>
      <c r="AJ1716" s="53" t="s">
        <v>1824</v>
      </c>
      <c r="AK1716" s="53" t="s">
        <v>496</v>
      </c>
      <c r="AL1716" s="53" t="s">
        <v>1830</v>
      </c>
      <c r="AM1716" s="53" t="s">
        <v>1831</v>
      </c>
      <c r="AN1716" s="53" t="s">
        <v>1766</v>
      </c>
      <c r="AO1716" s="53" t="s">
        <v>483</v>
      </c>
    </row>
    <row r="1717" spans="1:41" x14ac:dyDescent="0.25">
      <c r="A1717" s="53" t="s">
        <v>9</v>
      </c>
      <c r="B1717" s="53" t="s">
        <v>1901</v>
      </c>
      <c r="C1717" s="53" t="s">
        <v>1902</v>
      </c>
      <c r="D1717" s="53" t="s">
        <v>1903</v>
      </c>
      <c r="E1717" s="53" t="s">
        <v>220</v>
      </c>
      <c r="F1717" s="53" t="s">
        <v>775</v>
      </c>
      <c r="G1717" s="53" t="s">
        <v>1813</v>
      </c>
      <c r="H1717" s="53" t="s">
        <v>775</v>
      </c>
      <c r="I1717" s="53" t="s">
        <v>1813</v>
      </c>
      <c r="J1717" s="53" t="s">
        <v>1904</v>
      </c>
      <c r="K1717" s="53" t="s">
        <v>1905</v>
      </c>
      <c r="L1717" s="53" t="s">
        <v>1906</v>
      </c>
      <c r="M1717" s="53" t="s">
        <v>1816</v>
      </c>
      <c r="N1717" s="53" t="s">
        <v>1817</v>
      </c>
      <c r="O1717" s="53" t="s">
        <v>1818</v>
      </c>
      <c r="P1717" s="53" t="s">
        <v>1819</v>
      </c>
      <c r="Q1717" s="53" t="s">
        <v>1820</v>
      </c>
      <c r="R1717" s="53" t="s">
        <v>1821</v>
      </c>
      <c r="S1717" s="53" t="s">
        <v>1907</v>
      </c>
      <c r="T1717" s="53" t="s">
        <v>1908</v>
      </c>
      <c r="U1717" s="53" t="s">
        <v>1824</v>
      </c>
      <c r="V1717" s="53" t="s">
        <v>1825</v>
      </c>
      <c r="W1717" s="53" t="s">
        <v>1838</v>
      </c>
      <c r="X1717" s="53" t="s">
        <v>1825</v>
      </c>
      <c r="Y1717" s="53" t="s">
        <v>1827</v>
      </c>
      <c r="Z1717" s="53">
        <v>1805.06</v>
      </c>
      <c r="AA1717" s="53">
        <v>1805.06</v>
      </c>
      <c r="AB1717" s="53">
        <v>0</v>
      </c>
      <c r="AC1717" s="53">
        <v>1805.06</v>
      </c>
      <c r="AD1717" s="53">
        <v>0</v>
      </c>
      <c r="AE1717" s="53">
        <v>0</v>
      </c>
      <c r="AF1717" s="53" t="s">
        <v>1828</v>
      </c>
      <c r="AG1717" s="53" t="s">
        <v>1904</v>
      </c>
      <c r="AH1717" s="53" t="s">
        <v>1905</v>
      </c>
      <c r="AI1717" s="53" t="s">
        <v>1829</v>
      </c>
      <c r="AJ1717" s="53" t="s">
        <v>1824</v>
      </c>
      <c r="AK1717" s="53" t="s">
        <v>496</v>
      </c>
      <c r="AL1717" s="53" t="s">
        <v>1830</v>
      </c>
      <c r="AM1717" s="53" t="s">
        <v>1831</v>
      </c>
      <c r="AN1717" s="53" t="s">
        <v>1766</v>
      </c>
      <c r="AO1717" s="53" t="s">
        <v>483</v>
      </c>
    </row>
    <row r="1718" spans="1:41" x14ac:dyDescent="0.25">
      <c r="A1718" s="53" t="s">
        <v>9</v>
      </c>
      <c r="B1718" s="53" t="s">
        <v>1909</v>
      </c>
      <c r="C1718" s="53" t="s">
        <v>1910</v>
      </c>
      <c r="D1718" s="53" t="s">
        <v>1903</v>
      </c>
      <c r="E1718" s="53" t="s">
        <v>220</v>
      </c>
      <c r="F1718" s="53" t="s">
        <v>775</v>
      </c>
      <c r="G1718" s="53" t="s">
        <v>1813</v>
      </c>
      <c r="H1718" s="53" t="s">
        <v>775</v>
      </c>
      <c r="I1718" s="53" t="s">
        <v>1813</v>
      </c>
      <c r="J1718" s="53" t="s">
        <v>1904</v>
      </c>
      <c r="K1718" s="53" t="s">
        <v>1905</v>
      </c>
      <c r="L1718" s="53" t="s">
        <v>1911</v>
      </c>
      <c r="M1718" s="53" t="s">
        <v>1816</v>
      </c>
      <c r="N1718" s="53" t="s">
        <v>1817</v>
      </c>
      <c r="O1718" s="53" t="s">
        <v>1818</v>
      </c>
      <c r="P1718" s="53" t="s">
        <v>1819</v>
      </c>
      <c r="Q1718" s="53" t="s">
        <v>1820</v>
      </c>
      <c r="R1718" s="53" t="s">
        <v>1821</v>
      </c>
      <c r="S1718" s="53" t="s">
        <v>1912</v>
      </c>
      <c r="T1718" s="53" t="s">
        <v>1913</v>
      </c>
      <c r="U1718" s="53" t="s">
        <v>1824</v>
      </c>
      <c r="V1718" s="53" t="s">
        <v>1825</v>
      </c>
      <c r="W1718" s="53" t="s">
        <v>1856</v>
      </c>
      <c r="X1718" s="53" t="s">
        <v>1857</v>
      </c>
      <c r="Y1718" s="53" t="s">
        <v>1827</v>
      </c>
      <c r="Z1718" s="53">
        <v>7000</v>
      </c>
      <c r="AA1718" s="53">
        <v>7000</v>
      </c>
      <c r="AB1718" s="53">
        <v>0</v>
      </c>
      <c r="AC1718" s="53">
        <v>7000</v>
      </c>
      <c r="AD1718" s="53">
        <v>0</v>
      </c>
      <c r="AE1718" s="53">
        <v>0</v>
      </c>
      <c r="AF1718" s="53" t="s">
        <v>1828</v>
      </c>
      <c r="AG1718" s="53" t="s">
        <v>1904</v>
      </c>
      <c r="AH1718" s="53" t="s">
        <v>1905</v>
      </c>
      <c r="AI1718" s="53" t="s">
        <v>1829</v>
      </c>
      <c r="AJ1718" s="53" t="s">
        <v>1824</v>
      </c>
      <c r="AK1718" s="53" t="s">
        <v>496</v>
      </c>
      <c r="AL1718" s="53" t="s">
        <v>1830</v>
      </c>
      <c r="AM1718" s="53" t="s">
        <v>1831</v>
      </c>
      <c r="AN1718" s="53" t="s">
        <v>1766</v>
      </c>
      <c r="AO1718" s="53" t="s">
        <v>483</v>
      </c>
    </row>
    <row r="1719" spans="1:41" x14ac:dyDescent="0.25">
      <c r="A1719" s="53" t="s">
        <v>9</v>
      </c>
      <c r="B1719" s="53" t="s">
        <v>2050</v>
      </c>
      <c r="C1719" s="53" t="s">
        <v>2051</v>
      </c>
      <c r="D1719" s="53" t="s">
        <v>1991</v>
      </c>
      <c r="E1719" s="53" t="s">
        <v>1992</v>
      </c>
      <c r="F1719" s="53" t="s">
        <v>775</v>
      </c>
      <c r="G1719" s="53" t="s">
        <v>1813</v>
      </c>
      <c r="H1719" s="53" t="s">
        <v>775</v>
      </c>
      <c r="I1719" s="53" t="s">
        <v>1813</v>
      </c>
      <c r="J1719" s="53" t="s">
        <v>1891</v>
      </c>
      <c r="K1719" s="53" t="s">
        <v>1892</v>
      </c>
      <c r="L1719" s="53" t="s">
        <v>2052</v>
      </c>
      <c r="M1719" s="53" t="s">
        <v>1816</v>
      </c>
      <c r="N1719" s="53" t="s">
        <v>1817</v>
      </c>
      <c r="O1719" s="53" t="s">
        <v>1818</v>
      </c>
      <c r="P1719" s="53" t="s">
        <v>1819</v>
      </c>
      <c r="Q1719" s="53" t="s">
        <v>1820</v>
      </c>
      <c r="R1719" s="53" t="s">
        <v>1821</v>
      </c>
      <c r="S1719" s="53" t="s">
        <v>2053</v>
      </c>
      <c r="T1719" s="53" t="s">
        <v>2054</v>
      </c>
      <c r="U1719" s="53" t="s">
        <v>1824</v>
      </c>
      <c r="V1719" s="53" t="s">
        <v>1825</v>
      </c>
      <c r="W1719" s="53" t="s">
        <v>1832</v>
      </c>
      <c r="X1719" s="53" t="s">
        <v>1825</v>
      </c>
      <c r="Y1719" s="53" t="s">
        <v>1827</v>
      </c>
      <c r="Z1719" s="53">
        <v>5147.4799999999996</v>
      </c>
      <c r="AA1719" s="53">
        <v>5147.4799999999996</v>
      </c>
      <c r="AB1719" s="53">
        <v>0</v>
      </c>
      <c r="AC1719" s="53">
        <v>5147.4799999999996</v>
      </c>
      <c r="AD1719" s="53">
        <v>0</v>
      </c>
      <c r="AE1719" s="53">
        <v>0</v>
      </c>
      <c r="AF1719" s="53" t="s">
        <v>1828</v>
      </c>
      <c r="AG1719" s="53" t="s">
        <v>1891</v>
      </c>
      <c r="AH1719" s="53" t="s">
        <v>1892</v>
      </c>
      <c r="AI1719" s="53" t="s">
        <v>1829</v>
      </c>
      <c r="AJ1719" s="53" t="s">
        <v>1824</v>
      </c>
      <c r="AK1719" s="53" t="s">
        <v>496</v>
      </c>
      <c r="AL1719" s="53" t="s">
        <v>1830</v>
      </c>
      <c r="AM1719" s="53" t="s">
        <v>1831</v>
      </c>
      <c r="AN1719" s="53" t="s">
        <v>1769</v>
      </c>
      <c r="AO1719" s="53" t="s">
        <v>641</v>
      </c>
    </row>
    <row r="1720" spans="1:41" x14ac:dyDescent="0.25">
      <c r="A1720" s="53" t="s">
        <v>9</v>
      </c>
      <c r="B1720" s="53" t="s">
        <v>2050</v>
      </c>
      <c r="C1720" s="53" t="s">
        <v>2051</v>
      </c>
      <c r="D1720" s="53" t="s">
        <v>1991</v>
      </c>
      <c r="E1720" s="53" t="s">
        <v>1992</v>
      </c>
      <c r="F1720" s="53" t="s">
        <v>775</v>
      </c>
      <c r="G1720" s="53" t="s">
        <v>1813</v>
      </c>
      <c r="H1720" s="53" t="s">
        <v>775</v>
      </c>
      <c r="I1720" s="53" t="s">
        <v>1813</v>
      </c>
      <c r="J1720" s="53" t="s">
        <v>1891</v>
      </c>
      <c r="K1720" s="53" t="s">
        <v>1892</v>
      </c>
      <c r="L1720" s="53" t="s">
        <v>2052</v>
      </c>
      <c r="M1720" s="53" t="s">
        <v>1816</v>
      </c>
      <c r="N1720" s="53" t="s">
        <v>1817</v>
      </c>
      <c r="O1720" s="53" t="s">
        <v>1818</v>
      </c>
      <c r="P1720" s="53" t="s">
        <v>1819</v>
      </c>
      <c r="Q1720" s="53" t="s">
        <v>1820</v>
      </c>
      <c r="R1720" s="53" t="s">
        <v>1821</v>
      </c>
      <c r="S1720" s="53" t="s">
        <v>2053</v>
      </c>
      <c r="T1720" s="53" t="s">
        <v>2054</v>
      </c>
      <c r="U1720" s="53" t="s">
        <v>1824</v>
      </c>
      <c r="V1720" s="53" t="s">
        <v>1825</v>
      </c>
      <c r="W1720" s="53" t="s">
        <v>1833</v>
      </c>
      <c r="X1720" s="53" t="s">
        <v>1834</v>
      </c>
      <c r="Y1720" s="53" t="s">
        <v>1827</v>
      </c>
      <c r="Z1720" s="53">
        <v>8.24</v>
      </c>
      <c r="AA1720" s="53">
        <v>8.24</v>
      </c>
      <c r="AB1720" s="53">
        <v>0</v>
      </c>
      <c r="AC1720" s="53">
        <v>8.24</v>
      </c>
      <c r="AD1720" s="53">
        <v>0</v>
      </c>
      <c r="AE1720" s="53">
        <v>0</v>
      </c>
      <c r="AF1720" s="53" t="s">
        <v>1828</v>
      </c>
      <c r="AG1720" s="53" t="s">
        <v>1891</v>
      </c>
      <c r="AH1720" s="53" t="s">
        <v>1892</v>
      </c>
      <c r="AI1720" s="53" t="s">
        <v>1829</v>
      </c>
      <c r="AJ1720" s="53" t="s">
        <v>1824</v>
      </c>
      <c r="AK1720" s="53" t="s">
        <v>496</v>
      </c>
      <c r="AL1720" s="53" t="s">
        <v>1830</v>
      </c>
      <c r="AM1720" s="53" t="s">
        <v>1831</v>
      </c>
      <c r="AN1720" s="53" t="s">
        <v>1769</v>
      </c>
      <c r="AO1720" s="53" t="s">
        <v>641</v>
      </c>
    </row>
    <row r="1721" spans="1:41" x14ac:dyDescent="0.25">
      <c r="A1721" s="53" t="s">
        <v>9</v>
      </c>
      <c r="B1721" s="53" t="s">
        <v>1919</v>
      </c>
      <c r="C1721" s="53" t="s">
        <v>1920</v>
      </c>
      <c r="D1721" s="53" t="s">
        <v>1903</v>
      </c>
      <c r="E1721" s="53" t="s">
        <v>220</v>
      </c>
      <c r="F1721" s="53" t="s">
        <v>775</v>
      </c>
      <c r="G1721" s="53" t="s">
        <v>1813</v>
      </c>
      <c r="H1721" s="53" t="s">
        <v>775</v>
      </c>
      <c r="I1721" s="53" t="s">
        <v>1813</v>
      </c>
      <c r="J1721" s="53" t="s">
        <v>1904</v>
      </c>
      <c r="K1721" s="53" t="s">
        <v>1905</v>
      </c>
      <c r="L1721" s="53" t="s">
        <v>1921</v>
      </c>
      <c r="M1721" s="53" t="s">
        <v>1816</v>
      </c>
      <c r="N1721" s="53" t="s">
        <v>1817</v>
      </c>
      <c r="O1721" s="53" t="s">
        <v>1818</v>
      </c>
      <c r="P1721" s="53" t="s">
        <v>1819</v>
      </c>
      <c r="Q1721" s="53" t="s">
        <v>1820</v>
      </c>
      <c r="R1721" s="53" t="s">
        <v>1821</v>
      </c>
      <c r="S1721" s="53" t="s">
        <v>1922</v>
      </c>
      <c r="T1721" s="53" t="s">
        <v>1923</v>
      </c>
      <c r="U1721" s="53" t="s">
        <v>1824</v>
      </c>
      <c r="V1721" s="53" t="s">
        <v>1825</v>
      </c>
      <c r="W1721" s="53" t="s">
        <v>1856</v>
      </c>
      <c r="X1721" s="53" t="s">
        <v>1857</v>
      </c>
      <c r="Y1721" s="53" t="s">
        <v>1827</v>
      </c>
      <c r="Z1721" s="53">
        <v>2104.13</v>
      </c>
      <c r="AA1721" s="53">
        <v>991.41</v>
      </c>
      <c r="AB1721" s="53">
        <v>1112.72</v>
      </c>
      <c r="AC1721" s="53">
        <v>991.41</v>
      </c>
      <c r="AD1721" s="53">
        <v>0</v>
      </c>
      <c r="AE1721" s="53">
        <v>0</v>
      </c>
      <c r="AF1721" s="53" t="s">
        <v>1828</v>
      </c>
      <c r="AG1721" s="53" t="s">
        <v>1904</v>
      </c>
      <c r="AH1721" s="53" t="s">
        <v>1905</v>
      </c>
      <c r="AI1721" s="53" t="s">
        <v>1829</v>
      </c>
      <c r="AJ1721" s="53" t="s">
        <v>1824</v>
      </c>
      <c r="AK1721" s="53" t="s">
        <v>496</v>
      </c>
      <c r="AL1721" s="53" t="s">
        <v>1830</v>
      </c>
      <c r="AM1721" s="53" t="s">
        <v>1831</v>
      </c>
      <c r="AN1721" s="53" t="s">
        <v>220</v>
      </c>
      <c r="AO1721" s="53" t="s">
        <v>483</v>
      </c>
    </row>
    <row r="1722" spans="1:41" x14ac:dyDescent="0.25">
      <c r="A1722" s="53" t="s">
        <v>9</v>
      </c>
      <c r="B1722" s="53" t="s">
        <v>1972</v>
      </c>
      <c r="C1722" s="53" t="s">
        <v>1973</v>
      </c>
      <c r="D1722" s="53" t="s">
        <v>1889</v>
      </c>
      <c r="E1722" s="53" t="s">
        <v>1890</v>
      </c>
      <c r="F1722" s="53" t="s">
        <v>775</v>
      </c>
      <c r="G1722" s="53" t="s">
        <v>1813</v>
      </c>
      <c r="H1722" s="53" t="s">
        <v>775</v>
      </c>
      <c r="I1722" s="53" t="s">
        <v>1813</v>
      </c>
      <c r="J1722" s="53" t="s">
        <v>1891</v>
      </c>
      <c r="K1722" s="53" t="s">
        <v>1988</v>
      </c>
      <c r="L1722" s="53" t="s">
        <v>1974</v>
      </c>
      <c r="M1722" s="53" t="s">
        <v>1816</v>
      </c>
      <c r="N1722" s="53" t="s">
        <v>1817</v>
      </c>
      <c r="O1722" s="53" t="s">
        <v>1818</v>
      </c>
      <c r="P1722" s="53" t="s">
        <v>1819</v>
      </c>
      <c r="Q1722" s="53" t="s">
        <v>1820</v>
      </c>
      <c r="R1722" s="53" t="s">
        <v>1821</v>
      </c>
      <c r="S1722" s="53" t="s">
        <v>1975</v>
      </c>
      <c r="T1722" s="53" t="s">
        <v>1976</v>
      </c>
      <c r="U1722" s="53" t="s">
        <v>1824</v>
      </c>
      <c r="V1722" s="53" t="s">
        <v>1825</v>
      </c>
      <c r="W1722" s="53" t="s">
        <v>1832</v>
      </c>
      <c r="X1722" s="53" t="s">
        <v>1825</v>
      </c>
      <c r="Y1722" s="53" t="s">
        <v>1827</v>
      </c>
      <c r="Z1722" s="53">
        <v>8742.32</v>
      </c>
      <c r="AA1722" s="53">
        <v>8742.32</v>
      </c>
      <c r="AB1722" s="53">
        <v>0</v>
      </c>
      <c r="AC1722" s="53">
        <v>8742.32</v>
      </c>
      <c r="AD1722" s="53">
        <v>0</v>
      </c>
      <c r="AE1722" s="53">
        <v>0</v>
      </c>
      <c r="AF1722" s="53" t="s">
        <v>1828</v>
      </c>
      <c r="AG1722" s="53" t="s">
        <v>1891</v>
      </c>
      <c r="AH1722" s="53" t="s">
        <v>1892</v>
      </c>
      <c r="AI1722" s="53" t="s">
        <v>1829</v>
      </c>
      <c r="AJ1722" s="53" t="s">
        <v>1824</v>
      </c>
      <c r="AK1722" s="53" t="s">
        <v>496</v>
      </c>
      <c r="AL1722" s="53" t="s">
        <v>1830</v>
      </c>
      <c r="AM1722" s="53" t="s">
        <v>1831</v>
      </c>
      <c r="AN1722" s="53" t="s">
        <v>1769</v>
      </c>
      <c r="AO1722" s="53" t="s">
        <v>641</v>
      </c>
    </row>
    <row r="1723" spans="1:41" x14ac:dyDescent="0.25">
      <c r="A1723" s="53" t="s">
        <v>9</v>
      </c>
      <c r="B1723" s="53" t="s">
        <v>1972</v>
      </c>
      <c r="C1723" s="53" t="s">
        <v>1973</v>
      </c>
      <c r="D1723" s="53" t="s">
        <v>1889</v>
      </c>
      <c r="E1723" s="53" t="s">
        <v>1890</v>
      </c>
      <c r="F1723" s="53" t="s">
        <v>775</v>
      </c>
      <c r="G1723" s="53" t="s">
        <v>1813</v>
      </c>
      <c r="H1723" s="53" t="s">
        <v>775</v>
      </c>
      <c r="I1723" s="53" t="s">
        <v>1813</v>
      </c>
      <c r="J1723" s="53" t="s">
        <v>1891</v>
      </c>
      <c r="K1723" s="53" t="s">
        <v>1988</v>
      </c>
      <c r="L1723" s="53" t="s">
        <v>1974</v>
      </c>
      <c r="M1723" s="53" t="s">
        <v>1816</v>
      </c>
      <c r="N1723" s="53" t="s">
        <v>1817</v>
      </c>
      <c r="O1723" s="53" t="s">
        <v>1818</v>
      </c>
      <c r="P1723" s="53" t="s">
        <v>1819</v>
      </c>
      <c r="Q1723" s="53" t="s">
        <v>1820</v>
      </c>
      <c r="R1723" s="53" t="s">
        <v>1821</v>
      </c>
      <c r="S1723" s="53" t="s">
        <v>1975</v>
      </c>
      <c r="T1723" s="53" t="s">
        <v>1976</v>
      </c>
      <c r="U1723" s="53" t="s">
        <v>1824</v>
      </c>
      <c r="V1723" s="53" t="s">
        <v>1825</v>
      </c>
      <c r="W1723" s="53" t="s">
        <v>1833</v>
      </c>
      <c r="X1723" s="53" t="s">
        <v>1835</v>
      </c>
      <c r="Y1723" s="53" t="s">
        <v>1827</v>
      </c>
      <c r="Z1723" s="53">
        <v>21.53</v>
      </c>
      <c r="AA1723" s="53">
        <v>21.53</v>
      </c>
      <c r="AB1723" s="53">
        <v>0</v>
      </c>
      <c r="AC1723" s="53">
        <v>21.53</v>
      </c>
      <c r="AD1723" s="53">
        <v>0</v>
      </c>
      <c r="AE1723" s="53">
        <v>0</v>
      </c>
      <c r="AF1723" s="53" t="s">
        <v>1828</v>
      </c>
      <c r="AG1723" s="53" t="s">
        <v>1891</v>
      </c>
      <c r="AH1723" s="53" t="s">
        <v>1892</v>
      </c>
      <c r="AI1723" s="53" t="s">
        <v>1829</v>
      </c>
      <c r="AJ1723" s="53" t="s">
        <v>1824</v>
      </c>
      <c r="AK1723" s="53" t="s">
        <v>496</v>
      </c>
      <c r="AL1723" s="53" t="s">
        <v>1830</v>
      </c>
      <c r="AM1723" s="53" t="s">
        <v>1831</v>
      </c>
      <c r="AN1723" s="53" t="s">
        <v>1769</v>
      </c>
      <c r="AO1723" s="53" t="s">
        <v>641</v>
      </c>
    </row>
    <row r="1724" spans="1:41" x14ac:dyDescent="0.25">
      <c r="A1724" s="53" t="s">
        <v>9</v>
      </c>
      <c r="B1724" s="53" t="s">
        <v>2001</v>
      </c>
      <c r="C1724" s="53" t="s">
        <v>2002</v>
      </c>
      <c r="D1724" s="53" t="s">
        <v>1991</v>
      </c>
      <c r="E1724" s="53" t="s">
        <v>1992</v>
      </c>
      <c r="F1724" s="53" t="s">
        <v>775</v>
      </c>
      <c r="G1724" s="53" t="s">
        <v>1813</v>
      </c>
      <c r="H1724" s="53" t="s">
        <v>775</v>
      </c>
      <c r="I1724" s="53" t="s">
        <v>1813</v>
      </c>
      <c r="J1724" s="53" t="s">
        <v>1891</v>
      </c>
      <c r="K1724" s="53" t="s">
        <v>1892</v>
      </c>
      <c r="L1724" s="53" t="s">
        <v>2003</v>
      </c>
      <c r="M1724" s="53" t="s">
        <v>1816</v>
      </c>
      <c r="N1724" s="53" t="s">
        <v>1817</v>
      </c>
      <c r="O1724" s="53" t="s">
        <v>1818</v>
      </c>
      <c r="P1724" s="53" t="s">
        <v>1819</v>
      </c>
      <c r="Q1724" s="53" t="s">
        <v>1820</v>
      </c>
      <c r="R1724" s="53" t="s">
        <v>1821</v>
      </c>
      <c r="S1724" s="53" t="s">
        <v>2004</v>
      </c>
      <c r="T1724" s="53" t="s">
        <v>2005</v>
      </c>
      <c r="U1724" s="53" t="s">
        <v>1824</v>
      </c>
      <c r="V1724" s="53" t="s">
        <v>1825</v>
      </c>
      <c r="W1724" s="53" t="s">
        <v>1832</v>
      </c>
      <c r="X1724" s="53" t="s">
        <v>1825</v>
      </c>
      <c r="Y1724" s="53" t="s">
        <v>1827</v>
      </c>
      <c r="Z1724" s="53">
        <v>3761.55</v>
      </c>
      <c r="AA1724" s="53">
        <v>3761.55</v>
      </c>
      <c r="AB1724" s="53">
        <v>0</v>
      </c>
      <c r="AC1724" s="53">
        <v>3761.55</v>
      </c>
      <c r="AD1724" s="53">
        <v>0</v>
      </c>
      <c r="AE1724" s="53">
        <v>0</v>
      </c>
      <c r="AF1724" s="53" t="s">
        <v>1828</v>
      </c>
      <c r="AG1724" s="53" t="s">
        <v>1891</v>
      </c>
      <c r="AH1724" s="53" t="s">
        <v>1892</v>
      </c>
      <c r="AI1724" s="53" t="s">
        <v>1829</v>
      </c>
      <c r="AJ1724" s="53" t="s">
        <v>1824</v>
      </c>
      <c r="AK1724" s="53" t="s">
        <v>496</v>
      </c>
      <c r="AL1724" s="53" t="s">
        <v>1830</v>
      </c>
      <c r="AM1724" s="53" t="s">
        <v>1831</v>
      </c>
      <c r="AN1724" s="53" t="s">
        <v>1769</v>
      </c>
      <c r="AO1724" s="53" t="s">
        <v>641</v>
      </c>
    </row>
    <row r="1725" spans="1:41" x14ac:dyDescent="0.25">
      <c r="A1725" s="53" t="s">
        <v>9</v>
      </c>
      <c r="B1725" s="53" t="s">
        <v>2001</v>
      </c>
      <c r="C1725" s="53" t="s">
        <v>2002</v>
      </c>
      <c r="D1725" s="53" t="s">
        <v>1991</v>
      </c>
      <c r="E1725" s="53" t="s">
        <v>1992</v>
      </c>
      <c r="F1725" s="53" t="s">
        <v>775</v>
      </c>
      <c r="G1725" s="53" t="s">
        <v>1813</v>
      </c>
      <c r="H1725" s="53" t="s">
        <v>775</v>
      </c>
      <c r="I1725" s="53" t="s">
        <v>1813</v>
      </c>
      <c r="J1725" s="53" t="s">
        <v>1891</v>
      </c>
      <c r="K1725" s="53" t="s">
        <v>1892</v>
      </c>
      <c r="L1725" s="53" t="s">
        <v>2003</v>
      </c>
      <c r="M1725" s="53" t="s">
        <v>1816</v>
      </c>
      <c r="N1725" s="53" t="s">
        <v>1817</v>
      </c>
      <c r="O1725" s="53" t="s">
        <v>1818</v>
      </c>
      <c r="P1725" s="53" t="s">
        <v>1819</v>
      </c>
      <c r="Q1725" s="53" t="s">
        <v>1820</v>
      </c>
      <c r="R1725" s="53" t="s">
        <v>1821</v>
      </c>
      <c r="S1725" s="53" t="s">
        <v>2004</v>
      </c>
      <c r="T1725" s="53" t="s">
        <v>2005</v>
      </c>
      <c r="U1725" s="53" t="s">
        <v>1824</v>
      </c>
      <c r="V1725" s="53" t="s">
        <v>1825</v>
      </c>
      <c r="W1725" s="53" t="s">
        <v>1833</v>
      </c>
      <c r="X1725" s="53" t="s">
        <v>1835</v>
      </c>
      <c r="Y1725" s="53" t="s">
        <v>1827</v>
      </c>
      <c r="Z1725" s="53">
        <v>39.119999999999997</v>
      </c>
      <c r="AA1725" s="53">
        <v>39.119999999999997</v>
      </c>
      <c r="AB1725" s="53">
        <v>0</v>
      </c>
      <c r="AC1725" s="53">
        <v>39.119999999999997</v>
      </c>
      <c r="AD1725" s="53">
        <v>0</v>
      </c>
      <c r="AE1725" s="53">
        <v>0</v>
      </c>
      <c r="AF1725" s="53" t="s">
        <v>1828</v>
      </c>
      <c r="AG1725" s="53" t="s">
        <v>1891</v>
      </c>
      <c r="AH1725" s="53" t="s">
        <v>1892</v>
      </c>
      <c r="AI1725" s="53" t="s">
        <v>1829</v>
      </c>
      <c r="AJ1725" s="53" t="s">
        <v>1824</v>
      </c>
      <c r="AK1725" s="53" t="s">
        <v>496</v>
      </c>
      <c r="AL1725" s="53" t="s">
        <v>1830</v>
      </c>
      <c r="AM1725" s="53" t="s">
        <v>1831</v>
      </c>
      <c r="AN1725" s="53" t="s">
        <v>1769</v>
      </c>
      <c r="AO1725" s="53" t="s">
        <v>641</v>
      </c>
    </row>
    <row r="1726" spans="1:41" x14ac:dyDescent="0.25">
      <c r="A1726" s="53" t="s">
        <v>9</v>
      </c>
      <c r="B1726" s="53" t="s">
        <v>2016</v>
      </c>
      <c r="C1726" s="53" t="s">
        <v>2017</v>
      </c>
      <c r="D1726" s="53" t="s">
        <v>1991</v>
      </c>
      <c r="E1726" s="53" t="s">
        <v>1992</v>
      </c>
      <c r="F1726" s="53" t="s">
        <v>775</v>
      </c>
      <c r="G1726" s="53" t="s">
        <v>1813</v>
      </c>
      <c r="H1726" s="53" t="s">
        <v>775</v>
      </c>
      <c r="I1726" s="53" t="s">
        <v>1813</v>
      </c>
      <c r="J1726" s="53" t="s">
        <v>1891</v>
      </c>
      <c r="K1726" s="53" t="s">
        <v>1892</v>
      </c>
      <c r="L1726" s="53" t="s">
        <v>2018</v>
      </c>
      <c r="M1726" s="53" t="s">
        <v>1816</v>
      </c>
      <c r="N1726" s="53" t="s">
        <v>1817</v>
      </c>
      <c r="O1726" s="53" t="s">
        <v>1818</v>
      </c>
      <c r="P1726" s="53" t="s">
        <v>1819</v>
      </c>
      <c r="Q1726" s="53" t="s">
        <v>1820</v>
      </c>
      <c r="R1726" s="53" t="s">
        <v>1821</v>
      </c>
      <c r="S1726" s="53" t="s">
        <v>2019</v>
      </c>
      <c r="T1726" s="53" t="s">
        <v>2020</v>
      </c>
      <c r="U1726" s="53" t="s">
        <v>1824</v>
      </c>
      <c r="V1726" s="53" t="s">
        <v>1825</v>
      </c>
      <c r="W1726" s="53" t="s">
        <v>1832</v>
      </c>
      <c r="X1726" s="53" t="s">
        <v>1825</v>
      </c>
      <c r="Y1726" s="53" t="s">
        <v>1827</v>
      </c>
      <c r="Z1726" s="53">
        <v>12126.61</v>
      </c>
      <c r="AA1726" s="53">
        <v>12126.61</v>
      </c>
      <c r="AB1726" s="53">
        <v>0</v>
      </c>
      <c r="AC1726" s="53">
        <v>12126.61</v>
      </c>
      <c r="AD1726" s="53">
        <v>0</v>
      </c>
      <c r="AE1726" s="53">
        <v>0</v>
      </c>
      <c r="AF1726" s="53" t="s">
        <v>1828</v>
      </c>
      <c r="AG1726" s="53" t="s">
        <v>1891</v>
      </c>
      <c r="AH1726" s="53" t="s">
        <v>1892</v>
      </c>
      <c r="AI1726" s="53" t="s">
        <v>1829</v>
      </c>
      <c r="AJ1726" s="53" t="s">
        <v>1824</v>
      </c>
      <c r="AK1726" s="53" t="s">
        <v>496</v>
      </c>
      <c r="AL1726" s="53" t="s">
        <v>1830</v>
      </c>
      <c r="AM1726" s="53" t="s">
        <v>1831</v>
      </c>
      <c r="AN1726" s="53" t="s">
        <v>1769</v>
      </c>
      <c r="AO1726" s="53" t="s">
        <v>641</v>
      </c>
    </row>
    <row r="1727" spans="1:41" x14ac:dyDescent="0.25">
      <c r="A1727" s="53" t="s">
        <v>9</v>
      </c>
      <c r="B1727" s="53" t="s">
        <v>2016</v>
      </c>
      <c r="C1727" s="53" t="s">
        <v>2017</v>
      </c>
      <c r="D1727" s="53" t="s">
        <v>1991</v>
      </c>
      <c r="E1727" s="53" t="s">
        <v>1992</v>
      </c>
      <c r="F1727" s="53" t="s">
        <v>775</v>
      </c>
      <c r="G1727" s="53" t="s">
        <v>1813</v>
      </c>
      <c r="H1727" s="53" t="s">
        <v>775</v>
      </c>
      <c r="I1727" s="53" t="s">
        <v>1813</v>
      </c>
      <c r="J1727" s="53" t="s">
        <v>1891</v>
      </c>
      <c r="K1727" s="53" t="s">
        <v>1892</v>
      </c>
      <c r="L1727" s="53" t="s">
        <v>2018</v>
      </c>
      <c r="M1727" s="53" t="s">
        <v>1816</v>
      </c>
      <c r="N1727" s="53" t="s">
        <v>1817</v>
      </c>
      <c r="O1727" s="53" t="s">
        <v>1818</v>
      </c>
      <c r="P1727" s="53" t="s">
        <v>1819</v>
      </c>
      <c r="Q1727" s="53" t="s">
        <v>1820</v>
      </c>
      <c r="R1727" s="53" t="s">
        <v>1821</v>
      </c>
      <c r="S1727" s="53" t="s">
        <v>2019</v>
      </c>
      <c r="T1727" s="53" t="s">
        <v>2020</v>
      </c>
      <c r="U1727" s="53" t="s">
        <v>1824</v>
      </c>
      <c r="V1727" s="53" t="s">
        <v>1825</v>
      </c>
      <c r="W1727" s="53" t="s">
        <v>1833</v>
      </c>
      <c r="X1727" s="53" t="s">
        <v>1835</v>
      </c>
      <c r="Y1727" s="53" t="s">
        <v>1827</v>
      </c>
      <c r="Z1727" s="53">
        <v>0.05</v>
      </c>
      <c r="AA1727" s="53">
        <v>0.05</v>
      </c>
      <c r="AB1727" s="53">
        <v>0</v>
      </c>
      <c r="AC1727" s="53">
        <v>0.05</v>
      </c>
      <c r="AD1727" s="53">
        <v>0</v>
      </c>
      <c r="AE1727" s="53">
        <v>0</v>
      </c>
      <c r="AF1727" s="53" t="s">
        <v>1828</v>
      </c>
      <c r="AG1727" s="53" t="s">
        <v>1891</v>
      </c>
      <c r="AH1727" s="53" t="s">
        <v>1892</v>
      </c>
      <c r="AI1727" s="53" t="s">
        <v>1829</v>
      </c>
      <c r="AJ1727" s="53" t="s">
        <v>1824</v>
      </c>
      <c r="AK1727" s="53" t="s">
        <v>496</v>
      </c>
      <c r="AL1727" s="53" t="s">
        <v>1830</v>
      </c>
      <c r="AM1727" s="53" t="s">
        <v>1831</v>
      </c>
      <c r="AN1727" s="53" t="s">
        <v>1769</v>
      </c>
      <c r="AO1727" s="53" t="s">
        <v>641</v>
      </c>
    </row>
    <row r="1728" spans="1:41" x14ac:dyDescent="0.25">
      <c r="A1728" s="53" t="s">
        <v>9</v>
      </c>
      <c r="B1728" s="53" t="s">
        <v>1929</v>
      </c>
      <c r="C1728" s="53" t="s">
        <v>1930</v>
      </c>
      <c r="D1728" s="53" t="s">
        <v>1931</v>
      </c>
      <c r="E1728" s="53" t="s">
        <v>1932</v>
      </c>
      <c r="F1728" s="53" t="s">
        <v>775</v>
      </c>
      <c r="G1728" s="53" t="s">
        <v>1813</v>
      </c>
      <c r="H1728" s="53" t="s">
        <v>775</v>
      </c>
      <c r="I1728" s="53" t="s">
        <v>1813</v>
      </c>
      <c r="J1728" s="53" t="s">
        <v>1891</v>
      </c>
      <c r="K1728" s="53" t="s">
        <v>1933</v>
      </c>
      <c r="L1728" s="53" t="s">
        <v>1934</v>
      </c>
      <c r="M1728" s="53" t="s">
        <v>1816</v>
      </c>
      <c r="N1728" s="53" t="s">
        <v>1817</v>
      </c>
      <c r="O1728" s="53" t="s">
        <v>1818</v>
      </c>
      <c r="P1728" s="53" t="s">
        <v>1819</v>
      </c>
      <c r="Q1728" s="53" t="s">
        <v>1820</v>
      </c>
      <c r="R1728" s="53" t="s">
        <v>1821</v>
      </c>
      <c r="S1728" s="53" t="s">
        <v>1935</v>
      </c>
      <c r="T1728" s="53" t="s">
        <v>1936</v>
      </c>
      <c r="U1728" s="53" t="s">
        <v>1824</v>
      </c>
      <c r="V1728" s="53" t="s">
        <v>1825</v>
      </c>
      <c r="W1728" s="53" t="s">
        <v>1826</v>
      </c>
      <c r="X1728" s="53" t="s">
        <v>1825</v>
      </c>
      <c r="Y1728" s="53" t="s">
        <v>1827</v>
      </c>
      <c r="Z1728" s="53">
        <v>8.83</v>
      </c>
      <c r="AA1728" s="53">
        <v>8.83</v>
      </c>
      <c r="AB1728" s="53">
        <v>0</v>
      </c>
      <c r="AC1728" s="53">
        <v>8.83</v>
      </c>
      <c r="AD1728" s="53">
        <v>0</v>
      </c>
      <c r="AE1728" s="53">
        <v>0</v>
      </c>
      <c r="AF1728" s="53" t="s">
        <v>1828</v>
      </c>
      <c r="AG1728" s="53" t="s">
        <v>1891</v>
      </c>
      <c r="AH1728" s="53" t="s">
        <v>1937</v>
      </c>
      <c r="AI1728" s="53" t="s">
        <v>1829</v>
      </c>
      <c r="AJ1728" s="53" t="s">
        <v>1824</v>
      </c>
      <c r="AK1728" s="53" t="s">
        <v>496</v>
      </c>
      <c r="AL1728" s="53" t="s">
        <v>1830</v>
      </c>
      <c r="AM1728" s="53" t="s">
        <v>1831</v>
      </c>
      <c r="AN1728" s="53" t="s">
        <v>1769</v>
      </c>
      <c r="AO1728" s="53" t="s">
        <v>641</v>
      </c>
    </row>
    <row r="1729" spans="1:41" x14ac:dyDescent="0.25">
      <c r="A1729" s="53" t="s">
        <v>9</v>
      </c>
      <c r="B1729" s="53" t="s">
        <v>1929</v>
      </c>
      <c r="C1729" s="53" t="s">
        <v>1930</v>
      </c>
      <c r="D1729" s="53" t="s">
        <v>1931</v>
      </c>
      <c r="E1729" s="53" t="s">
        <v>1932</v>
      </c>
      <c r="F1729" s="53" t="s">
        <v>775</v>
      </c>
      <c r="G1729" s="53" t="s">
        <v>1813</v>
      </c>
      <c r="H1729" s="53" t="s">
        <v>775</v>
      </c>
      <c r="I1729" s="53" t="s">
        <v>1813</v>
      </c>
      <c r="J1729" s="53" t="s">
        <v>1891</v>
      </c>
      <c r="K1729" s="53" t="s">
        <v>1933</v>
      </c>
      <c r="L1729" s="53" t="s">
        <v>1934</v>
      </c>
      <c r="M1729" s="53" t="s">
        <v>1816</v>
      </c>
      <c r="N1729" s="53" t="s">
        <v>1817</v>
      </c>
      <c r="O1729" s="53" t="s">
        <v>1818</v>
      </c>
      <c r="P1729" s="53" t="s">
        <v>1819</v>
      </c>
      <c r="Q1729" s="53" t="s">
        <v>1820</v>
      </c>
      <c r="R1729" s="53" t="s">
        <v>1821</v>
      </c>
      <c r="S1729" s="53" t="s">
        <v>1935</v>
      </c>
      <c r="T1729" s="53" t="s">
        <v>1936</v>
      </c>
      <c r="U1729" s="53" t="s">
        <v>1824</v>
      </c>
      <c r="V1729" s="53" t="s">
        <v>1825</v>
      </c>
      <c r="W1729" s="53" t="s">
        <v>1832</v>
      </c>
      <c r="X1729" s="53" t="s">
        <v>1825</v>
      </c>
      <c r="Y1729" s="53" t="s">
        <v>1827</v>
      </c>
      <c r="Z1729" s="53">
        <v>26.69</v>
      </c>
      <c r="AA1729" s="53">
        <v>26.69</v>
      </c>
      <c r="AB1729" s="53">
        <v>0</v>
      </c>
      <c r="AC1729" s="53">
        <v>26.69</v>
      </c>
      <c r="AD1729" s="53">
        <v>0</v>
      </c>
      <c r="AE1729" s="53">
        <v>0</v>
      </c>
      <c r="AF1729" s="53" t="s">
        <v>1828</v>
      </c>
      <c r="AG1729" s="53" t="s">
        <v>1891</v>
      </c>
      <c r="AH1729" s="53" t="s">
        <v>1937</v>
      </c>
      <c r="AI1729" s="53" t="s">
        <v>1829</v>
      </c>
      <c r="AJ1729" s="53" t="s">
        <v>1824</v>
      </c>
      <c r="AK1729" s="53" t="s">
        <v>496</v>
      </c>
      <c r="AL1729" s="53" t="s">
        <v>1830</v>
      </c>
      <c r="AM1729" s="53" t="s">
        <v>1831</v>
      </c>
      <c r="AN1729" s="53" t="s">
        <v>1769</v>
      </c>
      <c r="AO1729" s="53" t="s">
        <v>641</v>
      </c>
    </row>
    <row r="1730" spans="1:41" x14ac:dyDescent="0.25">
      <c r="A1730" s="53" t="s">
        <v>9</v>
      </c>
      <c r="B1730" s="53" t="s">
        <v>1929</v>
      </c>
      <c r="C1730" s="53" t="s">
        <v>1930</v>
      </c>
      <c r="D1730" s="53" t="s">
        <v>1931</v>
      </c>
      <c r="E1730" s="53" t="s">
        <v>1932</v>
      </c>
      <c r="F1730" s="53" t="s">
        <v>775</v>
      </c>
      <c r="G1730" s="53" t="s">
        <v>1813</v>
      </c>
      <c r="H1730" s="53" t="s">
        <v>775</v>
      </c>
      <c r="I1730" s="53" t="s">
        <v>1813</v>
      </c>
      <c r="J1730" s="53" t="s">
        <v>1891</v>
      </c>
      <c r="K1730" s="53" t="s">
        <v>1933</v>
      </c>
      <c r="L1730" s="53" t="s">
        <v>1934</v>
      </c>
      <c r="M1730" s="53" t="s">
        <v>1816</v>
      </c>
      <c r="N1730" s="53" t="s">
        <v>1817</v>
      </c>
      <c r="O1730" s="53" t="s">
        <v>1818</v>
      </c>
      <c r="P1730" s="53" t="s">
        <v>1819</v>
      </c>
      <c r="Q1730" s="53" t="s">
        <v>1820</v>
      </c>
      <c r="R1730" s="53" t="s">
        <v>1821</v>
      </c>
      <c r="S1730" s="53" t="s">
        <v>1935</v>
      </c>
      <c r="T1730" s="53" t="s">
        <v>1936</v>
      </c>
      <c r="U1730" s="53" t="s">
        <v>1824</v>
      </c>
      <c r="V1730" s="53" t="s">
        <v>1825</v>
      </c>
      <c r="W1730" s="53" t="s">
        <v>1833</v>
      </c>
      <c r="X1730" s="53" t="s">
        <v>1834</v>
      </c>
      <c r="Y1730" s="53" t="s">
        <v>1827</v>
      </c>
      <c r="Z1730" s="53">
        <v>0.47</v>
      </c>
      <c r="AA1730" s="53">
        <v>0.47</v>
      </c>
      <c r="AB1730" s="53">
        <v>0</v>
      </c>
      <c r="AC1730" s="53">
        <v>0.47</v>
      </c>
      <c r="AD1730" s="53">
        <v>0</v>
      </c>
      <c r="AE1730" s="53">
        <v>0</v>
      </c>
      <c r="AF1730" s="53" t="s">
        <v>1828</v>
      </c>
      <c r="AG1730" s="53" t="s">
        <v>1891</v>
      </c>
      <c r="AH1730" s="53" t="s">
        <v>1937</v>
      </c>
      <c r="AI1730" s="53" t="s">
        <v>1829</v>
      </c>
      <c r="AJ1730" s="53" t="s">
        <v>1824</v>
      </c>
      <c r="AK1730" s="53" t="s">
        <v>496</v>
      </c>
      <c r="AL1730" s="53" t="s">
        <v>1830</v>
      </c>
      <c r="AM1730" s="53" t="s">
        <v>1831</v>
      </c>
      <c r="AN1730" s="53" t="s">
        <v>1769</v>
      </c>
      <c r="AO1730" s="53" t="s">
        <v>641</v>
      </c>
    </row>
    <row r="1731" spans="1:41" x14ac:dyDescent="0.25">
      <c r="A1731" s="53" t="s">
        <v>9</v>
      </c>
      <c r="B1731" s="53" t="s">
        <v>1929</v>
      </c>
      <c r="C1731" s="53" t="s">
        <v>1930</v>
      </c>
      <c r="D1731" s="53" t="s">
        <v>1931</v>
      </c>
      <c r="E1731" s="53" t="s">
        <v>1932</v>
      </c>
      <c r="F1731" s="53" t="s">
        <v>775</v>
      </c>
      <c r="G1731" s="53" t="s">
        <v>1813</v>
      </c>
      <c r="H1731" s="53" t="s">
        <v>775</v>
      </c>
      <c r="I1731" s="53" t="s">
        <v>1813</v>
      </c>
      <c r="J1731" s="53" t="s">
        <v>1891</v>
      </c>
      <c r="K1731" s="53" t="s">
        <v>1933</v>
      </c>
      <c r="L1731" s="53" t="s">
        <v>1934</v>
      </c>
      <c r="M1731" s="53" t="s">
        <v>1816</v>
      </c>
      <c r="N1731" s="53" t="s">
        <v>1817</v>
      </c>
      <c r="O1731" s="53" t="s">
        <v>1818</v>
      </c>
      <c r="P1731" s="53" t="s">
        <v>1819</v>
      </c>
      <c r="Q1731" s="53" t="s">
        <v>1820</v>
      </c>
      <c r="R1731" s="53" t="s">
        <v>1821</v>
      </c>
      <c r="S1731" s="53" t="s">
        <v>1935</v>
      </c>
      <c r="T1731" s="53" t="s">
        <v>1936</v>
      </c>
      <c r="U1731" s="53" t="s">
        <v>1824</v>
      </c>
      <c r="V1731" s="53" t="s">
        <v>1825</v>
      </c>
      <c r="W1731" s="53" t="s">
        <v>1833</v>
      </c>
      <c r="X1731" s="53" t="s">
        <v>1835</v>
      </c>
      <c r="Y1731" s="53" t="s">
        <v>1827</v>
      </c>
      <c r="Z1731" s="53">
        <v>0.8</v>
      </c>
      <c r="AA1731" s="53">
        <v>0.8</v>
      </c>
      <c r="AB1731" s="53">
        <v>0</v>
      </c>
      <c r="AC1731" s="53">
        <v>0.8</v>
      </c>
      <c r="AD1731" s="53">
        <v>0</v>
      </c>
      <c r="AE1731" s="53">
        <v>0</v>
      </c>
      <c r="AF1731" s="53" t="s">
        <v>1828</v>
      </c>
      <c r="AG1731" s="53" t="s">
        <v>1891</v>
      </c>
      <c r="AH1731" s="53" t="s">
        <v>1937</v>
      </c>
      <c r="AI1731" s="53" t="s">
        <v>1829</v>
      </c>
      <c r="AJ1731" s="53" t="s">
        <v>1824</v>
      </c>
      <c r="AK1731" s="53" t="s">
        <v>496</v>
      </c>
      <c r="AL1731" s="53" t="s">
        <v>1830</v>
      </c>
      <c r="AM1731" s="53" t="s">
        <v>1831</v>
      </c>
      <c r="AN1731" s="53" t="s">
        <v>1769</v>
      </c>
      <c r="AO1731" s="53" t="s">
        <v>641</v>
      </c>
    </row>
    <row r="1732" spans="1:41" x14ac:dyDescent="0.25">
      <c r="A1732" s="53" t="s">
        <v>9</v>
      </c>
      <c r="B1732" s="53" t="s">
        <v>1929</v>
      </c>
      <c r="C1732" s="53" t="s">
        <v>1930</v>
      </c>
      <c r="D1732" s="53" t="s">
        <v>1931</v>
      </c>
      <c r="E1732" s="53" t="s">
        <v>1932</v>
      </c>
      <c r="F1732" s="53" t="s">
        <v>775</v>
      </c>
      <c r="G1732" s="53" t="s">
        <v>1813</v>
      </c>
      <c r="H1732" s="53" t="s">
        <v>775</v>
      </c>
      <c r="I1732" s="53" t="s">
        <v>1813</v>
      </c>
      <c r="J1732" s="53" t="s">
        <v>1891</v>
      </c>
      <c r="K1732" s="53" t="s">
        <v>1933</v>
      </c>
      <c r="L1732" s="53" t="s">
        <v>1934</v>
      </c>
      <c r="M1732" s="53" t="s">
        <v>1816</v>
      </c>
      <c r="N1732" s="53" t="s">
        <v>1817</v>
      </c>
      <c r="O1732" s="53" t="s">
        <v>1818</v>
      </c>
      <c r="P1732" s="53" t="s">
        <v>1819</v>
      </c>
      <c r="Q1732" s="53" t="s">
        <v>1820</v>
      </c>
      <c r="R1732" s="53" t="s">
        <v>1821</v>
      </c>
      <c r="S1732" s="53" t="s">
        <v>1935</v>
      </c>
      <c r="T1732" s="53" t="s">
        <v>1936</v>
      </c>
      <c r="U1732" s="53" t="s">
        <v>1824</v>
      </c>
      <c r="V1732" s="53" t="s">
        <v>1825</v>
      </c>
      <c r="W1732" s="53" t="s">
        <v>1837</v>
      </c>
      <c r="X1732" s="53" t="s">
        <v>1825</v>
      </c>
      <c r="Y1732" s="53" t="s">
        <v>1827</v>
      </c>
      <c r="Z1732" s="53">
        <v>17.829999999999998</v>
      </c>
      <c r="AA1732" s="53">
        <v>17.829999999999998</v>
      </c>
      <c r="AB1732" s="53">
        <v>0</v>
      </c>
      <c r="AC1732" s="53">
        <v>17.829999999999998</v>
      </c>
      <c r="AD1732" s="53">
        <v>0</v>
      </c>
      <c r="AE1732" s="53">
        <v>0</v>
      </c>
      <c r="AF1732" s="53" t="s">
        <v>1828</v>
      </c>
      <c r="AG1732" s="53" t="s">
        <v>1891</v>
      </c>
      <c r="AH1732" s="53" t="s">
        <v>1937</v>
      </c>
      <c r="AI1732" s="53" t="s">
        <v>1829</v>
      </c>
      <c r="AJ1732" s="53" t="s">
        <v>1824</v>
      </c>
      <c r="AK1732" s="53" t="s">
        <v>496</v>
      </c>
      <c r="AL1732" s="53" t="s">
        <v>1830</v>
      </c>
      <c r="AM1732" s="53" t="s">
        <v>1831</v>
      </c>
      <c r="AN1732" s="53" t="s">
        <v>1769</v>
      </c>
      <c r="AO1732" s="53" t="s">
        <v>641</v>
      </c>
    </row>
    <row r="1733" spans="1:41" x14ac:dyDescent="0.25">
      <c r="A1733" s="53" t="s">
        <v>9</v>
      </c>
      <c r="B1733" s="53" t="s">
        <v>1929</v>
      </c>
      <c r="C1733" s="53" t="s">
        <v>1930</v>
      </c>
      <c r="D1733" s="53" t="s">
        <v>1931</v>
      </c>
      <c r="E1733" s="53" t="s">
        <v>1932</v>
      </c>
      <c r="F1733" s="53" t="s">
        <v>775</v>
      </c>
      <c r="G1733" s="53" t="s">
        <v>1813</v>
      </c>
      <c r="H1733" s="53" t="s">
        <v>775</v>
      </c>
      <c r="I1733" s="53" t="s">
        <v>1813</v>
      </c>
      <c r="J1733" s="53" t="s">
        <v>1891</v>
      </c>
      <c r="K1733" s="53" t="s">
        <v>1933</v>
      </c>
      <c r="L1733" s="53" t="s">
        <v>1934</v>
      </c>
      <c r="M1733" s="53" t="s">
        <v>1816</v>
      </c>
      <c r="N1733" s="53" t="s">
        <v>1817</v>
      </c>
      <c r="O1733" s="53" t="s">
        <v>1818</v>
      </c>
      <c r="P1733" s="53" t="s">
        <v>1819</v>
      </c>
      <c r="Q1733" s="53" t="s">
        <v>1820</v>
      </c>
      <c r="R1733" s="53" t="s">
        <v>1821</v>
      </c>
      <c r="S1733" s="53" t="s">
        <v>1935</v>
      </c>
      <c r="T1733" s="53" t="s">
        <v>1936</v>
      </c>
      <c r="U1733" s="53" t="s">
        <v>1824</v>
      </c>
      <c r="V1733" s="53" t="s">
        <v>1825</v>
      </c>
      <c r="W1733" s="53" t="s">
        <v>1838</v>
      </c>
      <c r="X1733" s="53" t="s">
        <v>1825</v>
      </c>
      <c r="Y1733" s="53" t="s">
        <v>1827</v>
      </c>
      <c r="Z1733" s="53">
        <v>1.79</v>
      </c>
      <c r="AA1733" s="53">
        <v>1.79</v>
      </c>
      <c r="AB1733" s="53">
        <v>0</v>
      </c>
      <c r="AC1733" s="53">
        <v>1.79</v>
      </c>
      <c r="AD1733" s="53">
        <v>0</v>
      </c>
      <c r="AE1733" s="53">
        <v>0</v>
      </c>
      <c r="AF1733" s="53" t="s">
        <v>1828</v>
      </c>
      <c r="AG1733" s="53" t="s">
        <v>1891</v>
      </c>
      <c r="AH1733" s="53" t="s">
        <v>1937</v>
      </c>
      <c r="AI1733" s="53" t="s">
        <v>1829</v>
      </c>
      <c r="AJ1733" s="53" t="s">
        <v>1824</v>
      </c>
      <c r="AK1733" s="53" t="s">
        <v>496</v>
      </c>
      <c r="AL1733" s="53" t="s">
        <v>1830</v>
      </c>
      <c r="AM1733" s="53" t="s">
        <v>1831</v>
      </c>
      <c r="AN1733" s="53" t="s">
        <v>1769</v>
      </c>
      <c r="AO1733" s="53" t="s">
        <v>641</v>
      </c>
    </row>
    <row r="1734" spans="1:41" x14ac:dyDescent="0.25">
      <c r="A1734" s="53" t="s">
        <v>9</v>
      </c>
      <c r="B1734" s="53" t="s">
        <v>1944</v>
      </c>
      <c r="C1734" s="53" t="s">
        <v>1945</v>
      </c>
      <c r="D1734" s="53" t="s">
        <v>1931</v>
      </c>
      <c r="E1734" s="53" t="s">
        <v>1932</v>
      </c>
      <c r="F1734" s="53" t="s">
        <v>775</v>
      </c>
      <c r="G1734" s="53" t="s">
        <v>1813</v>
      </c>
      <c r="H1734" s="53" t="s">
        <v>775</v>
      </c>
      <c r="I1734" s="53" t="s">
        <v>1813</v>
      </c>
      <c r="J1734" s="53" t="s">
        <v>1891</v>
      </c>
      <c r="K1734" s="53" t="s">
        <v>1933</v>
      </c>
      <c r="L1734" s="53" t="s">
        <v>1946</v>
      </c>
      <c r="M1734" s="53" t="s">
        <v>1816</v>
      </c>
      <c r="N1734" s="53" t="s">
        <v>1817</v>
      </c>
      <c r="O1734" s="53" t="s">
        <v>1818</v>
      </c>
      <c r="P1734" s="53" t="s">
        <v>1819</v>
      </c>
      <c r="Q1734" s="53" t="s">
        <v>1820</v>
      </c>
      <c r="R1734" s="53" t="s">
        <v>1821</v>
      </c>
      <c r="S1734" s="53" t="s">
        <v>1982</v>
      </c>
      <c r="T1734" s="53" t="s">
        <v>1983</v>
      </c>
      <c r="U1734" s="53" t="s">
        <v>1824</v>
      </c>
      <c r="V1734" s="53" t="s">
        <v>1825</v>
      </c>
      <c r="W1734" s="53" t="s">
        <v>1856</v>
      </c>
      <c r="X1734" s="53" t="s">
        <v>1857</v>
      </c>
      <c r="Y1734" s="53" t="s">
        <v>1827</v>
      </c>
      <c r="Z1734" s="53">
        <v>0.02</v>
      </c>
      <c r="AA1734" s="53">
        <v>0.02</v>
      </c>
      <c r="AB1734" s="53">
        <v>0</v>
      </c>
      <c r="AC1734" s="53">
        <v>0.02</v>
      </c>
      <c r="AD1734" s="53">
        <v>0</v>
      </c>
      <c r="AE1734" s="53">
        <v>0</v>
      </c>
      <c r="AF1734" s="53" t="s">
        <v>1949</v>
      </c>
      <c r="AG1734" s="53" t="s">
        <v>1813</v>
      </c>
      <c r="AH1734" s="53" t="s">
        <v>1813</v>
      </c>
      <c r="AI1734" s="53" t="s">
        <v>1849</v>
      </c>
      <c r="AJ1734" s="53" t="s">
        <v>1824</v>
      </c>
      <c r="AK1734" s="53" t="s">
        <v>496</v>
      </c>
      <c r="AL1734" s="53" t="s">
        <v>1830</v>
      </c>
      <c r="AM1734" s="53" t="s">
        <v>1831</v>
      </c>
      <c r="AN1734" s="53" t="s">
        <v>1769</v>
      </c>
      <c r="AO1734" s="53" t="s">
        <v>641</v>
      </c>
    </row>
    <row r="1735" spans="1:41" x14ac:dyDescent="0.25">
      <c r="A1735" s="53" t="s">
        <v>9</v>
      </c>
      <c r="B1735" s="53" t="s">
        <v>1944</v>
      </c>
      <c r="C1735" s="53" t="s">
        <v>1945</v>
      </c>
      <c r="D1735" s="53" t="s">
        <v>1931</v>
      </c>
      <c r="E1735" s="53" t="s">
        <v>1932</v>
      </c>
      <c r="F1735" s="53" t="s">
        <v>775</v>
      </c>
      <c r="G1735" s="53" t="s">
        <v>1813</v>
      </c>
      <c r="H1735" s="53" t="s">
        <v>775</v>
      </c>
      <c r="I1735" s="53" t="s">
        <v>1813</v>
      </c>
      <c r="J1735" s="53" t="s">
        <v>1891</v>
      </c>
      <c r="K1735" s="53" t="s">
        <v>1933</v>
      </c>
      <c r="L1735" s="53" t="s">
        <v>1946</v>
      </c>
      <c r="M1735" s="53" t="s">
        <v>1816</v>
      </c>
      <c r="N1735" s="53" t="s">
        <v>1817</v>
      </c>
      <c r="O1735" s="53" t="s">
        <v>1818</v>
      </c>
      <c r="P1735" s="53" t="s">
        <v>1819</v>
      </c>
      <c r="Q1735" s="53" t="s">
        <v>1820</v>
      </c>
      <c r="R1735" s="53" t="s">
        <v>1821</v>
      </c>
      <c r="S1735" s="53" t="s">
        <v>1947</v>
      </c>
      <c r="T1735" s="53" t="s">
        <v>1948</v>
      </c>
      <c r="U1735" s="53" t="s">
        <v>1824</v>
      </c>
      <c r="V1735" s="53" t="s">
        <v>1825</v>
      </c>
      <c r="W1735" s="53" t="s">
        <v>1826</v>
      </c>
      <c r="X1735" s="53" t="s">
        <v>1825</v>
      </c>
      <c r="Y1735" s="53" t="s">
        <v>1827</v>
      </c>
      <c r="Z1735" s="53">
        <v>200.66</v>
      </c>
      <c r="AA1735" s="53">
        <v>200.66</v>
      </c>
      <c r="AB1735" s="53">
        <v>0</v>
      </c>
      <c r="AC1735" s="53">
        <v>200.66</v>
      </c>
      <c r="AD1735" s="53">
        <v>0</v>
      </c>
      <c r="AE1735" s="53">
        <v>0</v>
      </c>
      <c r="AF1735" s="53" t="s">
        <v>1949</v>
      </c>
      <c r="AG1735" s="53" t="s">
        <v>1813</v>
      </c>
      <c r="AH1735" s="53" t="s">
        <v>1813</v>
      </c>
      <c r="AI1735" s="53" t="s">
        <v>1849</v>
      </c>
      <c r="AJ1735" s="53" t="s">
        <v>1824</v>
      </c>
      <c r="AK1735" s="53" t="s">
        <v>496</v>
      </c>
      <c r="AL1735" s="53" t="s">
        <v>1830</v>
      </c>
      <c r="AM1735" s="53" t="s">
        <v>1831</v>
      </c>
      <c r="AN1735" s="53" t="s">
        <v>1769</v>
      </c>
      <c r="AO1735" s="53" t="s">
        <v>641</v>
      </c>
    </row>
    <row r="1736" spans="1:41" x14ac:dyDescent="0.25">
      <c r="A1736" s="53" t="s">
        <v>9</v>
      </c>
      <c r="B1736" s="53" t="s">
        <v>1944</v>
      </c>
      <c r="C1736" s="53" t="s">
        <v>1945</v>
      </c>
      <c r="D1736" s="53" t="s">
        <v>1931</v>
      </c>
      <c r="E1736" s="53" t="s">
        <v>1932</v>
      </c>
      <c r="F1736" s="53" t="s">
        <v>775</v>
      </c>
      <c r="G1736" s="53" t="s">
        <v>1813</v>
      </c>
      <c r="H1736" s="53" t="s">
        <v>775</v>
      </c>
      <c r="I1736" s="53" t="s">
        <v>1813</v>
      </c>
      <c r="J1736" s="53" t="s">
        <v>1891</v>
      </c>
      <c r="K1736" s="53" t="s">
        <v>1933</v>
      </c>
      <c r="L1736" s="53" t="s">
        <v>1946</v>
      </c>
      <c r="M1736" s="53" t="s">
        <v>1816</v>
      </c>
      <c r="N1736" s="53" t="s">
        <v>1817</v>
      </c>
      <c r="O1736" s="53" t="s">
        <v>1818</v>
      </c>
      <c r="P1736" s="53" t="s">
        <v>1819</v>
      </c>
      <c r="Q1736" s="53" t="s">
        <v>1820</v>
      </c>
      <c r="R1736" s="53" t="s">
        <v>1821</v>
      </c>
      <c r="S1736" s="53" t="s">
        <v>1947</v>
      </c>
      <c r="T1736" s="53" t="s">
        <v>1948</v>
      </c>
      <c r="U1736" s="53" t="s">
        <v>1824</v>
      </c>
      <c r="V1736" s="53" t="s">
        <v>1825</v>
      </c>
      <c r="W1736" s="53" t="s">
        <v>1832</v>
      </c>
      <c r="X1736" s="53" t="s">
        <v>1825</v>
      </c>
      <c r="Y1736" s="53" t="s">
        <v>1827</v>
      </c>
      <c r="Z1736" s="53">
        <v>12.79</v>
      </c>
      <c r="AA1736" s="53">
        <v>12.79</v>
      </c>
      <c r="AB1736" s="53">
        <v>0</v>
      </c>
      <c r="AC1736" s="53">
        <v>12.79</v>
      </c>
      <c r="AD1736" s="53">
        <v>0</v>
      </c>
      <c r="AE1736" s="53">
        <v>0</v>
      </c>
      <c r="AF1736" s="53" t="s">
        <v>1949</v>
      </c>
      <c r="AG1736" s="53" t="s">
        <v>1813</v>
      </c>
      <c r="AH1736" s="53" t="s">
        <v>1813</v>
      </c>
      <c r="AI1736" s="53" t="s">
        <v>1849</v>
      </c>
      <c r="AJ1736" s="53" t="s">
        <v>1824</v>
      </c>
      <c r="AK1736" s="53" t="s">
        <v>496</v>
      </c>
      <c r="AL1736" s="53" t="s">
        <v>1830</v>
      </c>
      <c r="AM1736" s="53" t="s">
        <v>1831</v>
      </c>
      <c r="AN1736" s="53" t="s">
        <v>1769</v>
      </c>
      <c r="AO1736" s="53" t="s">
        <v>641</v>
      </c>
    </row>
    <row r="1737" spans="1:41" x14ac:dyDescent="0.25">
      <c r="A1737" s="53" t="s">
        <v>9</v>
      </c>
      <c r="B1737" s="53" t="s">
        <v>1944</v>
      </c>
      <c r="C1737" s="53" t="s">
        <v>1945</v>
      </c>
      <c r="D1737" s="53" t="s">
        <v>1931</v>
      </c>
      <c r="E1737" s="53" t="s">
        <v>1932</v>
      </c>
      <c r="F1737" s="53" t="s">
        <v>775</v>
      </c>
      <c r="G1737" s="53" t="s">
        <v>1813</v>
      </c>
      <c r="H1737" s="53" t="s">
        <v>775</v>
      </c>
      <c r="I1737" s="53" t="s">
        <v>1813</v>
      </c>
      <c r="J1737" s="53" t="s">
        <v>1891</v>
      </c>
      <c r="K1737" s="53" t="s">
        <v>1933</v>
      </c>
      <c r="L1737" s="53" t="s">
        <v>1946</v>
      </c>
      <c r="M1737" s="53" t="s">
        <v>1816</v>
      </c>
      <c r="N1737" s="53" t="s">
        <v>1817</v>
      </c>
      <c r="O1737" s="53" t="s">
        <v>1818</v>
      </c>
      <c r="P1737" s="53" t="s">
        <v>1819</v>
      </c>
      <c r="Q1737" s="53" t="s">
        <v>1820</v>
      </c>
      <c r="R1737" s="53" t="s">
        <v>1821</v>
      </c>
      <c r="S1737" s="53" t="s">
        <v>1947</v>
      </c>
      <c r="T1737" s="53" t="s">
        <v>1948</v>
      </c>
      <c r="U1737" s="53" t="s">
        <v>1824</v>
      </c>
      <c r="V1737" s="53" t="s">
        <v>1825</v>
      </c>
      <c r="W1737" s="53" t="s">
        <v>1833</v>
      </c>
      <c r="X1737" s="53" t="s">
        <v>1835</v>
      </c>
      <c r="Y1737" s="53" t="s">
        <v>1827</v>
      </c>
      <c r="Z1737" s="53">
        <v>7.51</v>
      </c>
      <c r="AA1737" s="53">
        <v>7.51</v>
      </c>
      <c r="AB1737" s="53">
        <v>0</v>
      </c>
      <c r="AC1737" s="53">
        <v>7.51</v>
      </c>
      <c r="AD1737" s="53">
        <v>0</v>
      </c>
      <c r="AE1737" s="53">
        <v>0</v>
      </c>
      <c r="AF1737" s="53" t="s">
        <v>1949</v>
      </c>
      <c r="AG1737" s="53" t="s">
        <v>1813</v>
      </c>
      <c r="AH1737" s="53" t="s">
        <v>1813</v>
      </c>
      <c r="AI1737" s="53" t="s">
        <v>1849</v>
      </c>
      <c r="AJ1737" s="53" t="s">
        <v>1824</v>
      </c>
      <c r="AK1737" s="53" t="s">
        <v>496</v>
      </c>
      <c r="AL1737" s="53" t="s">
        <v>1830</v>
      </c>
      <c r="AM1737" s="53" t="s">
        <v>1831</v>
      </c>
      <c r="AN1737" s="53" t="s">
        <v>1769</v>
      </c>
      <c r="AO1737" s="53" t="s">
        <v>641</v>
      </c>
    </row>
    <row r="1738" spans="1:41" x14ac:dyDescent="0.25">
      <c r="A1738" s="53" t="s">
        <v>9</v>
      </c>
      <c r="B1738" s="53" t="s">
        <v>1944</v>
      </c>
      <c r="C1738" s="53" t="s">
        <v>1945</v>
      </c>
      <c r="D1738" s="53" t="s">
        <v>1931</v>
      </c>
      <c r="E1738" s="53" t="s">
        <v>1932</v>
      </c>
      <c r="F1738" s="53" t="s">
        <v>775</v>
      </c>
      <c r="G1738" s="53" t="s">
        <v>1813</v>
      </c>
      <c r="H1738" s="53" t="s">
        <v>775</v>
      </c>
      <c r="I1738" s="53" t="s">
        <v>1813</v>
      </c>
      <c r="J1738" s="53" t="s">
        <v>1891</v>
      </c>
      <c r="K1738" s="53" t="s">
        <v>1933</v>
      </c>
      <c r="L1738" s="53" t="s">
        <v>1946</v>
      </c>
      <c r="M1738" s="53" t="s">
        <v>1816</v>
      </c>
      <c r="N1738" s="53" t="s">
        <v>1817</v>
      </c>
      <c r="O1738" s="53" t="s">
        <v>1818</v>
      </c>
      <c r="P1738" s="53" t="s">
        <v>1819</v>
      </c>
      <c r="Q1738" s="53" t="s">
        <v>1820</v>
      </c>
      <c r="R1738" s="53" t="s">
        <v>1821</v>
      </c>
      <c r="S1738" s="53" t="s">
        <v>1947</v>
      </c>
      <c r="T1738" s="53" t="s">
        <v>1948</v>
      </c>
      <c r="U1738" s="53" t="s">
        <v>1824</v>
      </c>
      <c r="V1738" s="53" t="s">
        <v>1825</v>
      </c>
      <c r="W1738" s="53" t="s">
        <v>1837</v>
      </c>
      <c r="X1738" s="53" t="s">
        <v>1825</v>
      </c>
      <c r="Y1738" s="53" t="s">
        <v>1827</v>
      </c>
      <c r="Z1738" s="53">
        <v>46.4</v>
      </c>
      <c r="AA1738" s="53">
        <v>46.4</v>
      </c>
      <c r="AB1738" s="53">
        <v>0</v>
      </c>
      <c r="AC1738" s="53">
        <v>46.4</v>
      </c>
      <c r="AD1738" s="53">
        <v>0</v>
      </c>
      <c r="AE1738" s="53">
        <v>0</v>
      </c>
      <c r="AF1738" s="53" t="s">
        <v>1949</v>
      </c>
      <c r="AG1738" s="53" t="s">
        <v>1813</v>
      </c>
      <c r="AH1738" s="53" t="s">
        <v>1813</v>
      </c>
      <c r="AI1738" s="53" t="s">
        <v>1849</v>
      </c>
      <c r="AJ1738" s="53" t="s">
        <v>1824</v>
      </c>
      <c r="AK1738" s="53" t="s">
        <v>496</v>
      </c>
      <c r="AL1738" s="53" t="s">
        <v>1830</v>
      </c>
      <c r="AM1738" s="53" t="s">
        <v>1831</v>
      </c>
      <c r="AN1738" s="53" t="s">
        <v>1769</v>
      </c>
      <c r="AO1738" s="53" t="s">
        <v>641</v>
      </c>
    </row>
    <row r="1739" spans="1:41" x14ac:dyDescent="0.25">
      <c r="A1739" s="53" t="s">
        <v>9</v>
      </c>
      <c r="B1739" s="53" t="s">
        <v>1944</v>
      </c>
      <c r="C1739" s="53" t="s">
        <v>1945</v>
      </c>
      <c r="D1739" s="53" t="s">
        <v>1931</v>
      </c>
      <c r="E1739" s="53" t="s">
        <v>1932</v>
      </c>
      <c r="F1739" s="53" t="s">
        <v>775</v>
      </c>
      <c r="G1739" s="53" t="s">
        <v>1813</v>
      </c>
      <c r="H1739" s="53" t="s">
        <v>775</v>
      </c>
      <c r="I1739" s="53" t="s">
        <v>1813</v>
      </c>
      <c r="J1739" s="53" t="s">
        <v>1891</v>
      </c>
      <c r="K1739" s="53" t="s">
        <v>1933</v>
      </c>
      <c r="L1739" s="53" t="s">
        <v>1946</v>
      </c>
      <c r="M1739" s="53" t="s">
        <v>1816</v>
      </c>
      <c r="N1739" s="53" t="s">
        <v>1817</v>
      </c>
      <c r="O1739" s="53" t="s">
        <v>1818</v>
      </c>
      <c r="P1739" s="53" t="s">
        <v>1819</v>
      </c>
      <c r="Q1739" s="53" t="s">
        <v>1820</v>
      </c>
      <c r="R1739" s="53" t="s">
        <v>1821</v>
      </c>
      <c r="S1739" s="53" t="s">
        <v>1947</v>
      </c>
      <c r="T1739" s="53" t="s">
        <v>1948</v>
      </c>
      <c r="U1739" s="53" t="s">
        <v>1824</v>
      </c>
      <c r="V1739" s="53" t="s">
        <v>1825</v>
      </c>
      <c r="W1739" s="53" t="s">
        <v>1838</v>
      </c>
      <c r="X1739" s="53" t="s">
        <v>1825</v>
      </c>
      <c r="Y1739" s="53" t="s">
        <v>1827</v>
      </c>
      <c r="Z1739" s="53">
        <v>31.69</v>
      </c>
      <c r="AA1739" s="53">
        <v>31.69</v>
      </c>
      <c r="AB1739" s="53">
        <v>0</v>
      </c>
      <c r="AC1739" s="53">
        <v>31.69</v>
      </c>
      <c r="AD1739" s="53">
        <v>0</v>
      </c>
      <c r="AE1739" s="53">
        <v>0</v>
      </c>
      <c r="AF1739" s="53" t="s">
        <v>1949</v>
      </c>
      <c r="AG1739" s="53" t="s">
        <v>1813</v>
      </c>
      <c r="AH1739" s="53" t="s">
        <v>1813</v>
      </c>
      <c r="AI1739" s="53" t="s">
        <v>1849</v>
      </c>
      <c r="AJ1739" s="53" t="s">
        <v>1824</v>
      </c>
      <c r="AK1739" s="53" t="s">
        <v>496</v>
      </c>
      <c r="AL1739" s="53" t="s">
        <v>1830</v>
      </c>
      <c r="AM1739" s="53" t="s">
        <v>1831</v>
      </c>
      <c r="AN1739" s="53" t="s">
        <v>1769</v>
      </c>
      <c r="AO1739" s="53" t="s">
        <v>641</v>
      </c>
    </row>
    <row r="1740" spans="1:41" x14ac:dyDescent="0.25">
      <c r="A1740" s="53" t="s">
        <v>8</v>
      </c>
      <c r="B1740" s="53" t="s">
        <v>1809</v>
      </c>
      <c r="C1740" s="53" t="s">
        <v>1810</v>
      </c>
      <c r="D1740" s="53" t="s">
        <v>1811</v>
      </c>
      <c r="E1740" s="53" t="s">
        <v>1812</v>
      </c>
      <c r="F1740" s="53" t="s">
        <v>775</v>
      </c>
      <c r="G1740" s="53" t="s">
        <v>1813</v>
      </c>
      <c r="H1740" s="53" t="s">
        <v>775</v>
      </c>
      <c r="I1740" s="53" t="s">
        <v>1813</v>
      </c>
      <c r="J1740" s="53" t="s">
        <v>1814</v>
      </c>
      <c r="K1740" s="53" t="s">
        <v>780</v>
      </c>
      <c r="L1740" s="53" t="s">
        <v>1815</v>
      </c>
      <c r="M1740" s="53" t="s">
        <v>1816</v>
      </c>
      <c r="N1740" s="53" t="s">
        <v>1817</v>
      </c>
      <c r="O1740" s="53" t="s">
        <v>1818</v>
      </c>
      <c r="P1740" s="53" t="s">
        <v>1819</v>
      </c>
      <c r="Q1740" s="53" t="s">
        <v>1820</v>
      </c>
      <c r="R1740" s="53" t="s">
        <v>1821</v>
      </c>
      <c r="S1740" s="53" t="s">
        <v>1822</v>
      </c>
      <c r="T1740" s="53" t="s">
        <v>1823</v>
      </c>
      <c r="U1740" s="53" t="s">
        <v>1824</v>
      </c>
      <c r="V1740" s="53" t="s">
        <v>1825</v>
      </c>
      <c r="W1740" s="53" t="s">
        <v>1826</v>
      </c>
      <c r="X1740" s="53" t="s">
        <v>1825</v>
      </c>
      <c r="Y1740" s="53" t="s">
        <v>1827</v>
      </c>
      <c r="Z1740" s="53">
        <v>389.08</v>
      </c>
      <c r="AA1740" s="53">
        <v>389.08</v>
      </c>
      <c r="AB1740" s="53">
        <v>0</v>
      </c>
      <c r="AC1740" s="53">
        <v>389.08</v>
      </c>
      <c r="AD1740" s="53">
        <v>0</v>
      </c>
      <c r="AE1740" s="53">
        <v>0</v>
      </c>
      <c r="AF1740" s="53" t="s">
        <v>1828</v>
      </c>
      <c r="AG1740" s="53" t="s">
        <v>1814</v>
      </c>
      <c r="AH1740" s="53" t="s">
        <v>780</v>
      </c>
      <c r="AI1740" s="53" t="s">
        <v>1829</v>
      </c>
      <c r="AJ1740" s="53" t="s">
        <v>1824</v>
      </c>
      <c r="AK1740" s="53" t="s">
        <v>496</v>
      </c>
      <c r="AL1740" s="53" t="s">
        <v>1830</v>
      </c>
      <c r="AM1740" s="53" t="s">
        <v>1831</v>
      </c>
      <c r="AN1740" s="53" t="s">
        <v>1770</v>
      </c>
      <c r="AO1740" s="53" t="s">
        <v>641</v>
      </c>
    </row>
    <row r="1741" spans="1:41" x14ac:dyDescent="0.25">
      <c r="A1741" s="53" t="s">
        <v>8</v>
      </c>
      <c r="B1741" s="53" t="s">
        <v>1809</v>
      </c>
      <c r="C1741" s="53" t="s">
        <v>1810</v>
      </c>
      <c r="D1741" s="53" t="s">
        <v>1811</v>
      </c>
      <c r="E1741" s="53" t="s">
        <v>1812</v>
      </c>
      <c r="F1741" s="53" t="s">
        <v>775</v>
      </c>
      <c r="G1741" s="53" t="s">
        <v>1813</v>
      </c>
      <c r="H1741" s="53" t="s">
        <v>775</v>
      </c>
      <c r="I1741" s="53" t="s">
        <v>1813</v>
      </c>
      <c r="J1741" s="53" t="s">
        <v>1814</v>
      </c>
      <c r="K1741" s="53" t="s">
        <v>780</v>
      </c>
      <c r="L1741" s="53" t="s">
        <v>1815</v>
      </c>
      <c r="M1741" s="53" t="s">
        <v>1816</v>
      </c>
      <c r="N1741" s="53" t="s">
        <v>1817</v>
      </c>
      <c r="O1741" s="53" t="s">
        <v>1818</v>
      </c>
      <c r="P1741" s="53" t="s">
        <v>1819</v>
      </c>
      <c r="Q1741" s="53" t="s">
        <v>1820</v>
      </c>
      <c r="R1741" s="53" t="s">
        <v>1821</v>
      </c>
      <c r="S1741" s="53" t="s">
        <v>1822</v>
      </c>
      <c r="T1741" s="53" t="s">
        <v>1823</v>
      </c>
      <c r="U1741" s="53" t="s">
        <v>1824</v>
      </c>
      <c r="V1741" s="53" t="s">
        <v>1825</v>
      </c>
      <c r="W1741" s="53" t="s">
        <v>1832</v>
      </c>
      <c r="X1741" s="53" t="s">
        <v>1825</v>
      </c>
      <c r="Y1741" s="53" t="s">
        <v>1827</v>
      </c>
      <c r="Z1741" s="53">
        <v>4318.47</v>
      </c>
      <c r="AA1741" s="53">
        <v>4318.47</v>
      </c>
      <c r="AB1741" s="53">
        <v>0</v>
      </c>
      <c r="AC1741" s="53">
        <v>4318.47</v>
      </c>
      <c r="AD1741" s="53">
        <v>0</v>
      </c>
      <c r="AE1741" s="53">
        <v>0</v>
      </c>
      <c r="AF1741" s="53" t="s">
        <v>1828</v>
      </c>
      <c r="AG1741" s="53" t="s">
        <v>1814</v>
      </c>
      <c r="AH1741" s="53" t="s">
        <v>780</v>
      </c>
      <c r="AI1741" s="53" t="s">
        <v>1829</v>
      </c>
      <c r="AJ1741" s="53" t="s">
        <v>1824</v>
      </c>
      <c r="AK1741" s="53" t="s">
        <v>496</v>
      </c>
      <c r="AL1741" s="53" t="s">
        <v>1830</v>
      </c>
      <c r="AM1741" s="53" t="s">
        <v>1831</v>
      </c>
      <c r="AN1741" s="53" t="s">
        <v>1770</v>
      </c>
      <c r="AO1741" s="53" t="s">
        <v>641</v>
      </c>
    </row>
    <row r="1742" spans="1:41" x14ac:dyDescent="0.25">
      <c r="A1742" s="53" t="s">
        <v>8</v>
      </c>
      <c r="B1742" s="53" t="s">
        <v>1809</v>
      </c>
      <c r="C1742" s="53" t="s">
        <v>1810</v>
      </c>
      <c r="D1742" s="53" t="s">
        <v>1811</v>
      </c>
      <c r="E1742" s="53" t="s">
        <v>1812</v>
      </c>
      <c r="F1742" s="53" t="s">
        <v>775</v>
      </c>
      <c r="G1742" s="53" t="s">
        <v>1813</v>
      </c>
      <c r="H1742" s="53" t="s">
        <v>775</v>
      </c>
      <c r="I1742" s="53" t="s">
        <v>1813</v>
      </c>
      <c r="J1742" s="53" t="s">
        <v>1814</v>
      </c>
      <c r="K1742" s="53" t="s">
        <v>780</v>
      </c>
      <c r="L1742" s="53" t="s">
        <v>1815</v>
      </c>
      <c r="M1742" s="53" t="s">
        <v>1816</v>
      </c>
      <c r="N1742" s="53" t="s">
        <v>1817</v>
      </c>
      <c r="O1742" s="53" t="s">
        <v>1818</v>
      </c>
      <c r="P1742" s="53" t="s">
        <v>1819</v>
      </c>
      <c r="Q1742" s="53" t="s">
        <v>1820</v>
      </c>
      <c r="R1742" s="53" t="s">
        <v>1821</v>
      </c>
      <c r="S1742" s="53" t="s">
        <v>1822</v>
      </c>
      <c r="T1742" s="53" t="s">
        <v>1823</v>
      </c>
      <c r="U1742" s="53" t="s">
        <v>1824</v>
      </c>
      <c r="V1742" s="53" t="s">
        <v>1825</v>
      </c>
      <c r="W1742" s="53" t="s">
        <v>1833</v>
      </c>
      <c r="X1742" s="53" t="s">
        <v>1834</v>
      </c>
      <c r="Y1742" s="53" t="s">
        <v>1827</v>
      </c>
      <c r="Z1742" s="53">
        <v>977.89</v>
      </c>
      <c r="AA1742" s="53">
        <v>977.89</v>
      </c>
      <c r="AB1742" s="53">
        <v>0</v>
      </c>
      <c r="AC1742" s="53">
        <v>977.89</v>
      </c>
      <c r="AD1742" s="53">
        <v>0</v>
      </c>
      <c r="AE1742" s="53">
        <v>0</v>
      </c>
      <c r="AF1742" s="53" t="s">
        <v>1828</v>
      </c>
      <c r="AG1742" s="53" t="s">
        <v>1814</v>
      </c>
      <c r="AH1742" s="53" t="s">
        <v>780</v>
      </c>
      <c r="AI1742" s="53" t="s">
        <v>1829</v>
      </c>
      <c r="AJ1742" s="53" t="s">
        <v>1824</v>
      </c>
      <c r="AK1742" s="53" t="s">
        <v>496</v>
      </c>
      <c r="AL1742" s="53" t="s">
        <v>1830</v>
      </c>
      <c r="AM1742" s="53" t="s">
        <v>1831</v>
      </c>
      <c r="AN1742" s="53" t="s">
        <v>1770</v>
      </c>
      <c r="AO1742" s="53" t="s">
        <v>641</v>
      </c>
    </row>
    <row r="1743" spans="1:41" x14ac:dyDescent="0.25">
      <c r="A1743" s="53" t="s">
        <v>8</v>
      </c>
      <c r="B1743" s="53" t="s">
        <v>1809</v>
      </c>
      <c r="C1743" s="53" t="s">
        <v>1810</v>
      </c>
      <c r="D1743" s="53" t="s">
        <v>1811</v>
      </c>
      <c r="E1743" s="53" t="s">
        <v>1812</v>
      </c>
      <c r="F1743" s="53" t="s">
        <v>775</v>
      </c>
      <c r="G1743" s="53" t="s">
        <v>1813</v>
      </c>
      <c r="H1743" s="53" t="s">
        <v>775</v>
      </c>
      <c r="I1743" s="53" t="s">
        <v>1813</v>
      </c>
      <c r="J1743" s="53" t="s">
        <v>1814</v>
      </c>
      <c r="K1743" s="53" t="s">
        <v>780</v>
      </c>
      <c r="L1743" s="53" t="s">
        <v>1815</v>
      </c>
      <c r="M1743" s="53" t="s">
        <v>1816</v>
      </c>
      <c r="N1743" s="53" t="s">
        <v>1817</v>
      </c>
      <c r="O1743" s="53" t="s">
        <v>1818</v>
      </c>
      <c r="P1743" s="53" t="s">
        <v>1819</v>
      </c>
      <c r="Q1743" s="53" t="s">
        <v>1820</v>
      </c>
      <c r="R1743" s="53" t="s">
        <v>1821</v>
      </c>
      <c r="S1743" s="53" t="s">
        <v>1822</v>
      </c>
      <c r="T1743" s="53" t="s">
        <v>1823</v>
      </c>
      <c r="U1743" s="53" t="s">
        <v>1824</v>
      </c>
      <c r="V1743" s="53" t="s">
        <v>1825</v>
      </c>
      <c r="W1743" s="53" t="s">
        <v>1833</v>
      </c>
      <c r="X1743" s="53" t="s">
        <v>1835</v>
      </c>
      <c r="Y1743" s="53" t="s">
        <v>1827</v>
      </c>
      <c r="Z1743" s="53">
        <v>0.81</v>
      </c>
      <c r="AA1743" s="53">
        <v>0.81</v>
      </c>
      <c r="AB1743" s="53">
        <v>0</v>
      </c>
      <c r="AC1743" s="53">
        <v>0.81</v>
      </c>
      <c r="AD1743" s="53">
        <v>0</v>
      </c>
      <c r="AE1743" s="53">
        <v>0</v>
      </c>
      <c r="AF1743" s="53" t="s">
        <v>1828</v>
      </c>
      <c r="AG1743" s="53" t="s">
        <v>1814</v>
      </c>
      <c r="AH1743" s="53" t="s">
        <v>780</v>
      </c>
      <c r="AI1743" s="53" t="s">
        <v>1829</v>
      </c>
      <c r="AJ1743" s="53" t="s">
        <v>1824</v>
      </c>
      <c r="AK1743" s="53" t="s">
        <v>496</v>
      </c>
      <c r="AL1743" s="53" t="s">
        <v>1830</v>
      </c>
      <c r="AM1743" s="53" t="s">
        <v>1831</v>
      </c>
      <c r="AN1743" s="53" t="s">
        <v>1770</v>
      </c>
      <c r="AO1743" s="53" t="s">
        <v>641</v>
      </c>
    </row>
    <row r="1744" spans="1:41" x14ac:dyDescent="0.25">
      <c r="A1744" s="53" t="s">
        <v>8</v>
      </c>
      <c r="B1744" s="53" t="s">
        <v>1809</v>
      </c>
      <c r="C1744" s="53" t="s">
        <v>1810</v>
      </c>
      <c r="D1744" s="53" t="s">
        <v>1811</v>
      </c>
      <c r="E1744" s="53" t="s">
        <v>1812</v>
      </c>
      <c r="F1744" s="53" t="s">
        <v>775</v>
      </c>
      <c r="G1744" s="53" t="s">
        <v>1813</v>
      </c>
      <c r="H1744" s="53" t="s">
        <v>775</v>
      </c>
      <c r="I1744" s="53" t="s">
        <v>1813</v>
      </c>
      <c r="J1744" s="53" t="s">
        <v>1814</v>
      </c>
      <c r="K1744" s="53" t="s">
        <v>780</v>
      </c>
      <c r="L1744" s="53" t="s">
        <v>1815</v>
      </c>
      <c r="M1744" s="53" t="s">
        <v>1816</v>
      </c>
      <c r="N1744" s="53" t="s">
        <v>1817</v>
      </c>
      <c r="O1744" s="53" t="s">
        <v>1818</v>
      </c>
      <c r="P1744" s="53" t="s">
        <v>1819</v>
      </c>
      <c r="Q1744" s="53" t="s">
        <v>1820</v>
      </c>
      <c r="R1744" s="53" t="s">
        <v>1821</v>
      </c>
      <c r="S1744" s="53" t="s">
        <v>1822</v>
      </c>
      <c r="T1744" s="53" t="s">
        <v>1823</v>
      </c>
      <c r="U1744" s="53" t="s">
        <v>1824</v>
      </c>
      <c r="V1744" s="53" t="s">
        <v>1825</v>
      </c>
      <c r="W1744" s="53" t="s">
        <v>1836</v>
      </c>
      <c r="X1744" s="53" t="s">
        <v>1825</v>
      </c>
      <c r="Y1744" s="53" t="s">
        <v>1827</v>
      </c>
      <c r="Z1744" s="53">
        <v>19.41</v>
      </c>
      <c r="AA1744" s="53">
        <v>19.41</v>
      </c>
      <c r="AB1744" s="53">
        <v>0</v>
      </c>
      <c r="AC1744" s="53">
        <v>19.41</v>
      </c>
      <c r="AD1744" s="53">
        <v>0</v>
      </c>
      <c r="AE1744" s="53">
        <v>0</v>
      </c>
      <c r="AF1744" s="53" t="s">
        <v>1828</v>
      </c>
      <c r="AG1744" s="53" t="s">
        <v>1814</v>
      </c>
      <c r="AH1744" s="53" t="s">
        <v>780</v>
      </c>
      <c r="AI1744" s="53" t="s">
        <v>1829</v>
      </c>
      <c r="AJ1744" s="53" t="s">
        <v>1824</v>
      </c>
      <c r="AK1744" s="53" t="s">
        <v>496</v>
      </c>
      <c r="AL1744" s="53" t="s">
        <v>1830</v>
      </c>
      <c r="AM1744" s="53" t="s">
        <v>1831</v>
      </c>
      <c r="AN1744" s="53" t="s">
        <v>1770</v>
      </c>
      <c r="AO1744" s="53" t="s">
        <v>641</v>
      </c>
    </row>
    <row r="1745" spans="1:41" x14ac:dyDescent="0.25">
      <c r="A1745" s="53" t="s">
        <v>8</v>
      </c>
      <c r="B1745" s="53" t="s">
        <v>1809</v>
      </c>
      <c r="C1745" s="53" t="s">
        <v>1810</v>
      </c>
      <c r="D1745" s="53" t="s">
        <v>1811</v>
      </c>
      <c r="E1745" s="53" t="s">
        <v>1812</v>
      </c>
      <c r="F1745" s="53" t="s">
        <v>775</v>
      </c>
      <c r="G1745" s="53" t="s">
        <v>1813</v>
      </c>
      <c r="H1745" s="53" t="s">
        <v>775</v>
      </c>
      <c r="I1745" s="53" t="s">
        <v>1813</v>
      </c>
      <c r="J1745" s="53" t="s">
        <v>1814</v>
      </c>
      <c r="K1745" s="53" t="s">
        <v>780</v>
      </c>
      <c r="L1745" s="53" t="s">
        <v>1815</v>
      </c>
      <c r="M1745" s="53" t="s">
        <v>1816</v>
      </c>
      <c r="N1745" s="53" t="s">
        <v>1817</v>
      </c>
      <c r="O1745" s="53" t="s">
        <v>1818</v>
      </c>
      <c r="P1745" s="53" t="s">
        <v>1819</v>
      </c>
      <c r="Q1745" s="53" t="s">
        <v>1820</v>
      </c>
      <c r="R1745" s="53" t="s">
        <v>1821</v>
      </c>
      <c r="S1745" s="53" t="s">
        <v>1822</v>
      </c>
      <c r="T1745" s="53" t="s">
        <v>1823</v>
      </c>
      <c r="U1745" s="53" t="s">
        <v>1824</v>
      </c>
      <c r="V1745" s="53" t="s">
        <v>1825</v>
      </c>
      <c r="W1745" s="53" t="s">
        <v>1837</v>
      </c>
      <c r="X1745" s="53" t="s">
        <v>1825</v>
      </c>
      <c r="Y1745" s="53" t="s">
        <v>1827</v>
      </c>
      <c r="Z1745" s="53">
        <v>324.75</v>
      </c>
      <c r="AA1745" s="53">
        <v>324.75</v>
      </c>
      <c r="AB1745" s="53">
        <v>0</v>
      </c>
      <c r="AC1745" s="53">
        <v>324.75</v>
      </c>
      <c r="AD1745" s="53">
        <v>0</v>
      </c>
      <c r="AE1745" s="53">
        <v>0</v>
      </c>
      <c r="AF1745" s="53" t="s">
        <v>1828</v>
      </c>
      <c r="AG1745" s="53" t="s">
        <v>1814</v>
      </c>
      <c r="AH1745" s="53" t="s">
        <v>780</v>
      </c>
      <c r="AI1745" s="53" t="s">
        <v>1829</v>
      </c>
      <c r="AJ1745" s="53" t="s">
        <v>1824</v>
      </c>
      <c r="AK1745" s="53" t="s">
        <v>496</v>
      </c>
      <c r="AL1745" s="53" t="s">
        <v>1830</v>
      </c>
      <c r="AM1745" s="53" t="s">
        <v>1831</v>
      </c>
      <c r="AN1745" s="53" t="s">
        <v>1770</v>
      </c>
      <c r="AO1745" s="53" t="s">
        <v>641</v>
      </c>
    </row>
    <row r="1746" spans="1:41" x14ac:dyDescent="0.25">
      <c r="A1746" s="53" t="s">
        <v>8</v>
      </c>
      <c r="B1746" s="53" t="s">
        <v>1809</v>
      </c>
      <c r="C1746" s="53" t="s">
        <v>1810</v>
      </c>
      <c r="D1746" s="53" t="s">
        <v>1811</v>
      </c>
      <c r="E1746" s="53" t="s">
        <v>1812</v>
      </c>
      <c r="F1746" s="53" t="s">
        <v>775</v>
      </c>
      <c r="G1746" s="53" t="s">
        <v>1813</v>
      </c>
      <c r="H1746" s="53" t="s">
        <v>775</v>
      </c>
      <c r="I1746" s="53" t="s">
        <v>1813</v>
      </c>
      <c r="J1746" s="53" t="s">
        <v>1814</v>
      </c>
      <c r="K1746" s="53" t="s">
        <v>780</v>
      </c>
      <c r="L1746" s="53" t="s">
        <v>1815</v>
      </c>
      <c r="M1746" s="53" t="s">
        <v>1816</v>
      </c>
      <c r="N1746" s="53" t="s">
        <v>1817</v>
      </c>
      <c r="O1746" s="53" t="s">
        <v>1818</v>
      </c>
      <c r="P1746" s="53" t="s">
        <v>1819</v>
      </c>
      <c r="Q1746" s="53" t="s">
        <v>1820</v>
      </c>
      <c r="R1746" s="53" t="s">
        <v>1821</v>
      </c>
      <c r="S1746" s="53" t="s">
        <v>1822</v>
      </c>
      <c r="T1746" s="53" t="s">
        <v>1823</v>
      </c>
      <c r="U1746" s="53" t="s">
        <v>1824</v>
      </c>
      <c r="V1746" s="53" t="s">
        <v>1825</v>
      </c>
      <c r="W1746" s="53" t="s">
        <v>1838</v>
      </c>
      <c r="X1746" s="53" t="s">
        <v>1825</v>
      </c>
      <c r="Y1746" s="53" t="s">
        <v>1827</v>
      </c>
      <c r="Z1746" s="53">
        <v>284.72000000000003</v>
      </c>
      <c r="AA1746" s="53">
        <v>284.72000000000003</v>
      </c>
      <c r="AB1746" s="53">
        <v>0</v>
      </c>
      <c r="AC1746" s="53">
        <v>284.72000000000003</v>
      </c>
      <c r="AD1746" s="53">
        <v>0</v>
      </c>
      <c r="AE1746" s="53">
        <v>0</v>
      </c>
      <c r="AF1746" s="53" t="s">
        <v>1828</v>
      </c>
      <c r="AG1746" s="53" t="s">
        <v>1814</v>
      </c>
      <c r="AH1746" s="53" t="s">
        <v>780</v>
      </c>
      <c r="AI1746" s="53" t="s">
        <v>1829</v>
      </c>
      <c r="AJ1746" s="53" t="s">
        <v>1824</v>
      </c>
      <c r="AK1746" s="53" t="s">
        <v>496</v>
      </c>
      <c r="AL1746" s="53" t="s">
        <v>1830</v>
      </c>
      <c r="AM1746" s="53" t="s">
        <v>1831</v>
      </c>
      <c r="AN1746" s="53" t="s">
        <v>1770</v>
      </c>
      <c r="AO1746" s="53" t="s">
        <v>641</v>
      </c>
    </row>
    <row r="1747" spans="1:41" x14ac:dyDescent="0.25">
      <c r="A1747" s="53" t="s">
        <v>8</v>
      </c>
      <c r="B1747" s="53" t="s">
        <v>1839</v>
      </c>
      <c r="C1747" s="53" t="s">
        <v>1840</v>
      </c>
      <c r="D1747" s="53" t="s">
        <v>1841</v>
      </c>
      <c r="E1747" s="53" t="s">
        <v>1842</v>
      </c>
      <c r="F1747" s="53" t="s">
        <v>775</v>
      </c>
      <c r="G1747" s="53" t="s">
        <v>1813</v>
      </c>
      <c r="H1747" s="53" t="s">
        <v>775</v>
      </c>
      <c r="I1747" s="53" t="s">
        <v>1813</v>
      </c>
      <c r="J1747" s="53" t="s">
        <v>1843</v>
      </c>
      <c r="K1747" s="53" t="s">
        <v>1844</v>
      </c>
      <c r="L1747" s="53" t="s">
        <v>1845</v>
      </c>
      <c r="M1747" s="53" t="s">
        <v>1816</v>
      </c>
      <c r="N1747" s="53" t="s">
        <v>1817</v>
      </c>
      <c r="O1747" s="53" t="s">
        <v>1818</v>
      </c>
      <c r="P1747" s="53" t="s">
        <v>1819</v>
      </c>
      <c r="Q1747" s="53" t="s">
        <v>1820</v>
      </c>
      <c r="R1747" s="53" t="s">
        <v>1821</v>
      </c>
      <c r="S1747" s="53" t="s">
        <v>1846</v>
      </c>
      <c r="T1747" s="53" t="s">
        <v>1847</v>
      </c>
      <c r="U1747" s="53" t="s">
        <v>1824</v>
      </c>
      <c r="V1747" s="53" t="s">
        <v>1825</v>
      </c>
      <c r="W1747" s="53" t="s">
        <v>1848</v>
      </c>
      <c r="X1747" s="53" t="s">
        <v>1825</v>
      </c>
      <c r="Y1747" s="53" t="s">
        <v>1827</v>
      </c>
      <c r="Z1747" s="53">
        <v>1000</v>
      </c>
      <c r="AA1747" s="53">
        <v>1000</v>
      </c>
      <c r="AB1747" s="53">
        <v>0</v>
      </c>
      <c r="AC1747" s="53">
        <v>1000</v>
      </c>
      <c r="AD1747" s="53">
        <v>0</v>
      </c>
      <c r="AE1747" s="53">
        <v>0</v>
      </c>
      <c r="AF1747" s="53" t="s">
        <v>1828</v>
      </c>
      <c r="AG1747" s="53" t="s">
        <v>1843</v>
      </c>
      <c r="AH1747" s="53" t="s">
        <v>1844</v>
      </c>
      <c r="AI1747" s="53" t="s">
        <v>1849</v>
      </c>
      <c r="AJ1747" s="53" t="s">
        <v>1824</v>
      </c>
      <c r="AK1747" s="53" t="s">
        <v>496</v>
      </c>
      <c r="AL1747" s="53" t="s">
        <v>1830</v>
      </c>
      <c r="AM1747" s="53" t="s">
        <v>1831</v>
      </c>
      <c r="AN1747" s="53" t="s">
        <v>1769</v>
      </c>
      <c r="AO1747" s="53" t="s">
        <v>641</v>
      </c>
    </row>
    <row r="1748" spans="1:41" x14ac:dyDescent="0.25">
      <c r="A1748" s="53" t="s">
        <v>8</v>
      </c>
      <c r="B1748" s="53" t="s">
        <v>1950</v>
      </c>
      <c r="C1748" s="53" t="s">
        <v>1951</v>
      </c>
      <c r="D1748" s="53" t="s">
        <v>1852</v>
      </c>
      <c r="E1748" s="53" t="s">
        <v>510</v>
      </c>
      <c r="F1748" s="53" t="s">
        <v>775</v>
      </c>
      <c r="G1748" s="53" t="s">
        <v>1813</v>
      </c>
      <c r="H1748" s="53" t="s">
        <v>775</v>
      </c>
      <c r="I1748" s="53" t="s">
        <v>1813</v>
      </c>
      <c r="J1748" s="53" t="s">
        <v>1814</v>
      </c>
      <c r="K1748" s="53" t="s">
        <v>780</v>
      </c>
      <c r="L1748" s="53" t="s">
        <v>1952</v>
      </c>
      <c r="M1748" s="53" t="s">
        <v>1816</v>
      </c>
      <c r="N1748" s="53" t="s">
        <v>1817</v>
      </c>
      <c r="O1748" s="53" t="s">
        <v>1818</v>
      </c>
      <c r="P1748" s="53" t="s">
        <v>1819</v>
      </c>
      <c r="Q1748" s="53" t="s">
        <v>1820</v>
      </c>
      <c r="R1748" s="53" t="s">
        <v>1821</v>
      </c>
      <c r="S1748" s="53" t="s">
        <v>1953</v>
      </c>
      <c r="T1748" s="53" t="s">
        <v>1954</v>
      </c>
      <c r="U1748" s="53" t="s">
        <v>1824</v>
      </c>
      <c r="V1748" s="53" t="s">
        <v>1825</v>
      </c>
      <c r="W1748" s="53" t="s">
        <v>1856</v>
      </c>
      <c r="X1748" s="53" t="s">
        <v>1857</v>
      </c>
      <c r="Y1748" s="53" t="s">
        <v>1827</v>
      </c>
      <c r="Z1748" s="53">
        <v>416.64</v>
      </c>
      <c r="AA1748" s="53">
        <v>335.58</v>
      </c>
      <c r="AB1748" s="53">
        <v>81.06</v>
      </c>
      <c r="AC1748" s="53">
        <v>335.58</v>
      </c>
      <c r="AD1748" s="53">
        <v>0</v>
      </c>
      <c r="AE1748" s="53">
        <v>0</v>
      </c>
      <c r="AF1748" s="53" t="s">
        <v>1828</v>
      </c>
      <c r="AG1748" s="53" t="s">
        <v>1814</v>
      </c>
      <c r="AH1748" s="53" t="s">
        <v>780</v>
      </c>
      <c r="AI1748" s="53" t="s">
        <v>1829</v>
      </c>
      <c r="AJ1748" s="53" t="s">
        <v>1824</v>
      </c>
      <c r="AK1748" s="53" t="s">
        <v>496</v>
      </c>
      <c r="AL1748" s="53" t="s">
        <v>1830</v>
      </c>
      <c r="AM1748" s="53" t="s">
        <v>1831</v>
      </c>
      <c r="AN1748" s="53" t="s">
        <v>1770</v>
      </c>
      <c r="AO1748" s="53" t="s">
        <v>641</v>
      </c>
    </row>
    <row r="1749" spans="1:41" x14ac:dyDescent="0.25">
      <c r="A1749" s="53" t="s">
        <v>8</v>
      </c>
      <c r="B1749" s="53" t="s">
        <v>1955</v>
      </c>
      <c r="C1749" s="53" t="s">
        <v>1956</v>
      </c>
      <c r="D1749" s="53" t="s">
        <v>1852</v>
      </c>
      <c r="E1749" s="53" t="s">
        <v>510</v>
      </c>
      <c r="F1749" s="53" t="s">
        <v>775</v>
      </c>
      <c r="G1749" s="53" t="s">
        <v>1813</v>
      </c>
      <c r="H1749" s="53" t="s">
        <v>775</v>
      </c>
      <c r="I1749" s="53" t="s">
        <v>1813</v>
      </c>
      <c r="J1749" s="53" t="s">
        <v>1814</v>
      </c>
      <c r="K1749" s="53" t="s">
        <v>780</v>
      </c>
      <c r="L1749" s="53" t="s">
        <v>1957</v>
      </c>
      <c r="M1749" s="53" t="s">
        <v>1816</v>
      </c>
      <c r="N1749" s="53" t="s">
        <v>1817</v>
      </c>
      <c r="O1749" s="53" t="s">
        <v>1818</v>
      </c>
      <c r="P1749" s="53" t="s">
        <v>1819</v>
      </c>
      <c r="Q1749" s="53" t="s">
        <v>1820</v>
      </c>
      <c r="R1749" s="53" t="s">
        <v>1821</v>
      </c>
      <c r="S1749" s="53" t="s">
        <v>1958</v>
      </c>
      <c r="T1749" s="53" t="s">
        <v>1959</v>
      </c>
      <c r="U1749" s="53" t="s">
        <v>1824</v>
      </c>
      <c r="V1749" s="53" t="s">
        <v>1825</v>
      </c>
      <c r="W1749" s="53" t="s">
        <v>1856</v>
      </c>
      <c r="X1749" s="53" t="s">
        <v>1857</v>
      </c>
      <c r="Y1749" s="53" t="s">
        <v>1827</v>
      </c>
      <c r="Z1749" s="53">
        <v>2128.15</v>
      </c>
      <c r="AA1749" s="53">
        <v>2083.2399999999998</v>
      </c>
      <c r="AB1749" s="53">
        <v>44.91</v>
      </c>
      <c r="AC1749" s="53">
        <v>2083.2399999999998</v>
      </c>
      <c r="AD1749" s="53">
        <v>0</v>
      </c>
      <c r="AE1749" s="53">
        <v>0</v>
      </c>
      <c r="AF1749" s="53" t="s">
        <v>1828</v>
      </c>
      <c r="AG1749" s="53" t="s">
        <v>1814</v>
      </c>
      <c r="AH1749" s="53" t="s">
        <v>780</v>
      </c>
      <c r="AI1749" s="53" t="s">
        <v>1829</v>
      </c>
      <c r="AJ1749" s="53" t="s">
        <v>1824</v>
      </c>
      <c r="AK1749" s="53" t="s">
        <v>496</v>
      </c>
      <c r="AL1749" s="53" t="s">
        <v>1830</v>
      </c>
      <c r="AM1749" s="53" t="s">
        <v>1831</v>
      </c>
      <c r="AN1749" s="53" t="s">
        <v>1770</v>
      </c>
      <c r="AO1749" s="53" t="s">
        <v>641</v>
      </c>
    </row>
    <row r="1750" spans="1:41" x14ac:dyDescent="0.25">
      <c r="A1750" s="53" t="s">
        <v>8</v>
      </c>
      <c r="B1750" s="53" t="s">
        <v>1850</v>
      </c>
      <c r="C1750" s="53" t="s">
        <v>1851</v>
      </c>
      <c r="D1750" s="53" t="s">
        <v>1852</v>
      </c>
      <c r="E1750" s="53" t="s">
        <v>510</v>
      </c>
      <c r="F1750" s="53" t="s">
        <v>775</v>
      </c>
      <c r="G1750" s="53" t="s">
        <v>1813</v>
      </c>
      <c r="H1750" s="53" t="s">
        <v>775</v>
      </c>
      <c r="I1750" s="53" t="s">
        <v>1813</v>
      </c>
      <c r="J1750" s="53" t="s">
        <v>1814</v>
      </c>
      <c r="K1750" s="53" t="s">
        <v>780</v>
      </c>
      <c r="L1750" s="53" t="s">
        <v>1853</v>
      </c>
      <c r="M1750" s="53" t="s">
        <v>1816</v>
      </c>
      <c r="N1750" s="53" t="s">
        <v>1817</v>
      </c>
      <c r="O1750" s="53" t="s">
        <v>1818</v>
      </c>
      <c r="P1750" s="53" t="s">
        <v>1819</v>
      </c>
      <c r="Q1750" s="53" t="s">
        <v>1820</v>
      </c>
      <c r="R1750" s="53" t="s">
        <v>1821</v>
      </c>
      <c r="S1750" s="53" t="s">
        <v>1854</v>
      </c>
      <c r="T1750" s="53" t="s">
        <v>1855</v>
      </c>
      <c r="U1750" s="53" t="s">
        <v>1824</v>
      </c>
      <c r="V1750" s="53" t="s">
        <v>1825</v>
      </c>
      <c r="W1750" s="53" t="s">
        <v>1856</v>
      </c>
      <c r="X1750" s="53" t="s">
        <v>1857</v>
      </c>
      <c r="Y1750" s="53" t="s">
        <v>1827</v>
      </c>
      <c r="Z1750" s="53">
        <v>1142.05</v>
      </c>
      <c r="AA1750" s="53">
        <v>675.81</v>
      </c>
      <c r="AB1750" s="53">
        <v>466.24</v>
      </c>
      <c r="AC1750" s="53">
        <v>675.81</v>
      </c>
      <c r="AD1750" s="53">
        <v>0</v>
      </c>
      <c r="AE1750" s="53">
        <v>0</v>
      </c>
      <c r="AF1750" s="53" t="s">
        <v>1828</v>
      </c>
      <c r="AG1750" s="53" t="s">
        <v>1814</v>
      </c>
      <c r="AH1750" s="53" t="s">
        <v>780</v>
      </c>
      <c r="AI1750" s="53" t="s">
        <v>1829</v>
      </c>
      <c r="AJ1750" s="53" t="s">
        <v>1824</v>
      </c>
      <c r="AK1750" s="53" t="s">
        <v>496</v>
      </c>
      <c r="AL1750" s="53" t="s">
        <v>1830</v>
      </c>
      <c r="AM1750" s="53" t="s">
        <v>1831</v>
      </c>
      <c r="AN1750" s="53" t="s">
        <v>1770</v>
      </c>
      <c r="AO1750" s="53" t="s">
        <v>641</v>
      </c>
    </row>
    <row r="1751" spans="1:41" x14ac:dyDescent="0.25">
      <c r="A1751" s="53" t="s">
        <v>8</v>
      </c>
      <c r="B1751" s="53" t="s">
        <v>1858</v>
      </c>
      <c r="C1751" s="53" t="s">
        <v>1859</v>
      </c>
      <c r="D1751" s="53" t="s">
        <v>1852</v>
      </c>
      <c r="E1751" s="53" t="s">
        <v>510</v>
      </c>
      <c r="F1751" s="53" t="s">
        <v>775</v>
      </c>
      <c r="G1751" s="53" t="s">
        <v>1813</v>
      </c>
      <c r="H1751" s="53" t="s">
        <v>775</v>
      </c>
      <c r="I1751" s="53" t="s">
        <v>1813</v>
      </c>
      <c r="J1751" s="53" t="s">
        <v>1814</v>
      </c>
      <c r="K1751" s="53" t="s">
        <v>780</v>
      </c>
      <c r="L1751" s="53" t="s">
        <v>1860</v>
      </c>
      <c r="M1751" s="53" t="s">
        <v>1816</v>
      </c>
      <c r="N1751" s="53" t="s">
        <v>1817</v>
      </c>
      <c r="O1751" s="53" t="s">
        <v>1818</v>
      </c>
      <c r="P1751" s="53" t="s">
        <v>1819</v>
      </c>
      <c r="Q1751" s="53" t="s">
        <v>1820</v>
      </c>
      <c r="R1751" s="53" t="s">
        <v>1821</v>
      </c>
      <c r="S1751" s="53" t="s">
        <v>1861</v>
      </c>
      <c r="T1751" s="53" t="s">
        <v>1862</v>
      </c>
      <c r="U1751" s="53" t="s">
        <v>1824</v>
      </c>
      <c r="V1751" s="53" t="s">
        <v>1825</v>
      </c>
      <c r="W1751" s="53" t="s">
        <v>1856</v>
      </c>
      <c r="X1751" s="53" t="s">
        <v>1857</v>
      </c>
      <c r="Y1751" s="53" t="s">
        <v>1827</v>
      </c>
      <c r="Z1751" s="53">
        <v>1038.83</v>
      </c>
      <c r="AA1751" s="53">
        <v>414.05</v>
      </c>
      <c r="AB1751" s="53">
        <v>624.78</v>
      </c>
      <c r="AC1751" s="53">
        <v>414.05</v>
      </c>
      <c r="AD1751" s="53">
        <v>0</v>
      </c>
      <c r="AE1751" s="53">
        <v>0</v>
      </c>
      <c r="AF1751" s="53" t="s">
        <v>1828</v>
      </c>
      <c r="AG1751" s="53" t="s">
        <v>1814</v>
      </c>
      <c r="AH1751" s="53" t="s">
        <v>780</v>
      </c>
      <c r="AI1751" s="53" t="s">
        <v>1829</v>
      </c>
      <c r="AJ1751" s="53" t="s">
        <v>1824</v>
      </c>
      <c r="AK1751" s="53" t="s">
        <v>496</v>
      </c>
      <c r="AL1751" s="53" t="s">
        <v>1830</v>
      </c>
      <c r="AM1751" s="53" t="s">
        <v>1831</v>
      </c>
      <c r="AN1751" s="53" t="s">
        <v>1770</v>
      </c>
      <c r="AO1751" s="53" t="s">
        <v>641</v>
      </c>
    </row>
    <row r="1752" spans="1:41" x14ac:dyDescent="0.25">
      <c r="A1752" s="53" t="s">
        <v>8</v>
      </c>
      <c r="B1752" s="53" t="s">
        <v>1863</v>
      </c>
      <c r="C1752" s="53" t="s">
        <v>1864</v>
      </c>
      <c r="D1752" s="53" t="s">
        <v>1852</v>
      </c>
      <c r="E1752" s="53" t="s">
        <v>510</v>
      </c>
      <c r="F1752" s="53" t="s">
        <v>775</v>
      </c>
      <c r="G1752" s="53" t="s">
        <v>1813</v>
      </c>
      <c r="H1752" s="53" t="s">
        <v>775</v>
      </c>
      <c r="I1752" s="53" t="s">
        <v>1813</v>
      </c>
      <c r="J1752" s="53" t="s">
        <v>1814</v>
      </c>
      <c r="K1752" s="53" t="s">
        <v>780</v>
      </c>
      <c r="L1752" s="53" t="s">
        <v>1860</v>
      </c>
      <c r="M1752" s="53" t="s">
        <v>1816</v>
      </c>
      <c r="N1752" s="53" t="s">
        <v>1817</v>
      </c>
      <c r="O1752" s="53" t="s">
        <v>1818</v>
      </c>
      <c r="P1752" s="53" t="s">
        <v>1819</v>
      </c>
      <c r="Q1752" s="53" t="s">
        <v>1820</v>
      </c>
      <c r="R1752" s="53" t="s">
        <v>1821</v>
      </c>
      <c r="S1752" s="53" t="s">
        <v>1865</v>
      </c>
      <c r="T1752" s="53" t="s">
        <v>1866</v>
      </c>
      <c r="U1752" s="53" t="s">
        <v>1824</v>
      </c>
      <c r="V1752" s="53" t="s">
        <v>1825</v>
      </c>
      <c r="W1752" s="53" t="s">
        <v>1856</v>
      </c>
      <c r="X1752" s="53" t="s">
        <v>1857</v>
      </c>
      <c r="Y1752" s="53" t="s">
        <v>1827</v>
      </c>
      <c r="Z1752" s="53">
        <v>438.5</v>
      </c>
      <c r="AA1752" s="53">
        <v>144.35</v>
      </c>
      <c r="AB1752" s="53">
        <v>294.14999999999998</v>
      </c>
      <c r="AC1752" s="53">
        <v>144.35</v>
      </c>
      <c r="AD1752" s="53">
        <v>0</v>
      </c>
      <c r="AE1752" s="53">
        <v>0</v>
      </c>
      <c r="AF1752" s="53" t="s">
        <v>1828</v>
      </c>
      <c r="AG1752" s="53" t="s">
        <v>1814</v>
      </c>
      <c r="AH1752" s="53" t="s">
        <v>780</v>
      </c>
      <c r="AI1752" s="53" t="s">
        <v>1829</v>
      </c>
      <c r="AJ1752" s="53" t="s">
        <v>1824</v>
      </c>
      <c r="AK1752" s="53" t="s">
        <v>496</v>
      </c>
      <c r="AL1752" s="53" t="s">
        <v>1830</v>
      </c>
      <c r="AM1752" s="53" t="s">
        <v>1831</v>
      </c>
      <c r="AN1752" s="53" t="s">
        <v>1770</v>
      </c>
      <c r="AO1752" s="53" t="s">
        <v>641</v>
      </c>
    </row>
    <row r="1753" spans="1:41" x14ac:dyDescent="0.25">
      <c r="A1753" s="53" t="s">
        <v>8</v>
      </c>
      <c r="B1753" s="53" t="s">
        <v>1867</v>
      </c>
      <c r="C1753" s="53" t="s">
        <v>1868</v>
      </c>
      <c r="D1753" s="53" t="s">
        <v>1852</v>
      </c>
      <c r="E1753" s="53" t="s">
        <v>510</v>
      </c>
      <c r="F1753" s="53" t="s">
        <v>775</v>
      </c>
      <c r="G1753" s="53" t="s">
        <v>1813</v>
      </c>
      <c r="H1753" s="53" t="s">
        <v>775</v>
      </c>
      <c r="I1753" s="53" t="s">
        <v>1813</v>
      </c>
      <c r="J1753" s="53" t="s">
        <v>1814</v>
      </c>
      <c r="K1753" s="53" t="s">
        <v>780</v>
      </c>
      <c r="L1753" s="53" t="s">
        <v>1869</v>
      </c>
      <c r="M1753" s="53" t="s">
        <v>1816</v>
      </c>
      <c r="N1753" s="53" t="s">
        <v>1817</v>
      </c>
      <c r="O1753" s="53" t="s">
        <v>1818</v>
      </c>
      <c r="P1753" s="53" t="s">
        <v>1819</v>
      </c>
      <c r="Q1753" s="53" t="s">
        <v>1820</v>
      </c>
      <c r="R1753" s="53" t="s">
        <v>1821</v>
      </c>
      <c r="S1753" s="53" t="s">
        <v>1870</v>
      </c>
      <c r="T1753" s="53" t="s">
        <v>1871</v>
      </c>
      <c r="U1753" s="53" t="s">
        <v>1824</v>
      </c>
      <c r="V1753" s="53" t="s">
        <v>1825</v>
      </c>
      <c r="W1753" s="53" t="s">
        <v>1856</v>
      </c>
      <c r="X1753" s="53" t="s">
        <v>1857</v>
      </c>
      <c r="Y1753" s="53" t="s">
        <v>1827</v>
      </c>
      <c r="Z1753" s="53">
        <v>4062.38</v>
      </c>
      <c r="AA1753" s="53">
        <v>3967.39</v>
      </c>
      <c r="AB1753" s="53">
        <v>94.99</v>
      </c>
      <c r="AC1753" s="53">
        <v>3967.39</v>
      </c>
      <c r="AD1753" s="53">
        <v>0</v>
      </c>
      <c r="AE1753" s="53">
        <v>0</v>
      </c>
      <c r="AF1753" s="53" t="s">
        <v>1828</v>
      </c>
      <c r="AG1753" s="53" t="s">
        <v>1814</v>
      </c>
      <c r="AH1753" s="53" t="s">
        <v>780</v>
      </c>
      <c r="AI1753" s="53" t="s">
        <v>1829</v>
      </c>
      <c r="AJ1753" s="53" t="s">
        <v>1824</v>
      </c>
      <c r="AK1753" s="53" t="s">
        <v>496</v>
      </c>
      <c r="AL1753" s="53" t="s">
        <v>1830</v>
      </c>
      <c r="AM1753" s="53" t="s">
        <v>1831</v>
      </c>
      <c r="AN1753" s="53" t="s">
        <v>1770</v>
      </c>
      <c r="AO1753" s="53" t="s">
        <v>641</v>
      </c>
    </row>
    <row r="1754" spans="1:41" x14ac:dyDescent="0.25">
      <c r="A1754" s="53" t="s">
        <v>8</v>
      </c>
      <c r="B1754" s="53" t="s">
        <v>1872</v>
      </c>
      <c r="C1754" s="53" t="s">
        <v>1873</v>
      </c>
      <c r="D1754" s="53" t="s">
        <v>1841</v>
      </c>
      <c r="E1754" s="53" t="s">
        <v>1842</v>
      </c>
      <c r="F1754" s="53" t="s">
        <v>775</v>
      </c>
      <c r="G1754" s="53" t="s">
        <v>1813</v>
      </c>
      <c r="H1754" s="53" t="s">
        <v>775</v>
      </c>
      <c r="I1754" s="53" t="s">
        <v>1813</v>
      </c>
      <c r="J1754" s="53" t="s">
        <v>1843</v>
      </c>
      <c r="K1754" s="53" t="s">
        <v>1844</v>
      </c>
      <c r="L1754" s="53" t="s">
        <v>1874</v>
      </c>
      <c r="M1754" s="53" t="s">
        <v>1816</v>
      </c>
      <c r="N1754" s="53" t="s">
        <v>1817</v>
      </c>
      <c r="O1754" s="53" t="s">
        <v>1818</v>
      </c>
      <c r="P1754" s="53" t="s">
        <v>1819</v>
      </c>
      <c r="Q1754" s="53" t="s">
        <v>1820</v>
      </c>
      <c r="R1754" s="53" t="s">
        <v>1821</v>
      </c>
      <c r="S1754" s="53" t="s">
        <v>1875</v>
      </c>
      <c r="T1754" s="53" t="s">
        <v>1876</v>
      </c>
      <c r="U1754" s="53" t="s">
        <v>1824</v>
      </c>
      <c r="V1754" s="53" t="s">
        <v>1825</v>
      </c>
      <c r="W1754" s="53" t="s">
        <v>1826</v>
      </c>
      <c r="X1754" s="53" t="s">
        <v>1825</v>
      </c>
      <c r="Y1754" s="53" t="s">
        <v>1827</v>
      </c>
      <c r="Z1754" s="53">
        <v>43.39</v>
      </c>
      <c r="AA1754" s="53">
        <v>43.39</v>
      </c>
      <c r="AB1754" s="53">
        <v>0</v>
      </c>
      <c r="AC1754" s="53">
        <v>43.39</v>
      </c>
      <c r="AD1754" s="53">
        <v>0</v>
      </c>
      <c r="AE1754" s="53">
        <v>0</v>
      </c>
      <c r="AF1754" s="53" t="s">
        <v>1828</v>
      </c>
      <c r="AG1754" s="53" t="s">
        <v>1843</v>
      </c>
      <c r="AH1754" s="53" t="s">
        <v>1844</v>
      </c>
      <c r="AI1754" s="53" t="s">
        <v>1849</v>
      </c>
      <c r="AJ1754" s="53" t="s">
        <v>1824</v>
      </c>
      <c r="AK1754" s="53" t="s">
        <v>496</v>
      </c>
      <c r="AL1754" s="53" t="s">
        <v>1830</v>
      </c>
      <c r="AM1754" s="53" t="s">
        <v>1831</v>
      </c>
      <c r="AN1754" s="53" t="s">
        <v>1769</v>
      </c>
      <c r="AO1754" s="53" t="s">
        <v>641</v>
      </c>
    </row>
    <row r="1755" spans="1:41" x14ac:dyDescent="0.25">
      <c r="A1755" s="53" t="s">
        <v>8</v>
      </c>
      <c r="B1755" s="53" t="s">
        <v>1872</v>
      </c>
      <c r="C1755" s="53" t="s">
        <v>1873</v>
      </c>
      <c r="D1755" s="53" t="s">
        <v>1841</v>
      </c>
      <c r="E1755" s="53" t="s">
        <v>1842</v>
      </c>
      <c r="F1755" s="53" t="s">
        <v>775</v>
      </c>
      <c r="G1755" s="53" t="s">
        <v>1813</v>
      </c>
      <c r="H1755" s="53" t="s">
        <v>775</v>
      </c>
      <c r="I1755" s="53" t="s">
        <v>1813</v>
      </c>
      <c r="J1755" s="53" t="s">
        <v>1843</v>
      </c>
      <c r="K1755" s="53" t="s">
        <v>1844</v>
      </c>
      <c r="L1755" s="53" t="s">
        <v>1874</v>
      </c>
      <c r="M1755" s="53" t="s">
        <v>1816</v>
      </c>
      <c r="N1755" s="53" t="s">
        <v>1817</v>
      </c>
      <c r="O1755" s="53" t="s">
        <v>1818</v>
      </c>
      <c r="P1755" s="53" t="s">
        <v>1819</v>
      </c>
      <c r="Q1755" s="53" t="s">
        <v>1820</v>
      </c>
      <c r="R1755" s="53" t="s">
        <v>1821</v>
      </c>
      <c r="S1755" s="53" t="s">
        <v>1875</v>
      </c>
      <c r="T1755" s="53" t="s">
        <v>1876</v>
      </c>
      <c r="U1755" s="53" t="s">
        <v>1824</v>
      </c>
      <c r="V1755" s="53" t="s">
        <v>1825</v>
      </c>
      <c r="W1755" s="53" t="s">
        <v>1832</v>
      </c>
      <c r="X1755" s="53" t="s">
        <v>1825</v>
      </c>
      <c r="Y1755" s="53" t="s">
        <v>1827</v>
      </c>
      <c r="Z1755" s="53">
        <v>15.3</v>
      </c>
      <c r="AA1755" s="53">
        <v>15.3</v>
      </c>
      <c r="AB1755" s="53">
        <v>0</v>
      </c>
      <c r="AC1755" s="53">
        <v>15.3</v>
      </c>
      <c r="AD1755" s="53">
        <v>0</v>
      </c>
      <c r="AE1755" s="53">
        <v>0</v>
      </c>
      <c r="AF1755" s="53" t="s">
        <v>1828</v>
      </c>
      <c r="AG1755" s="53" t="s">
        <v>1843</v>
      </c>
      <c r="AH1755" s="53" t="s">
        <v>1844</v>
      </c>
      <c r="AI1755" s="53" t="s">
        <v>1849</v>
      </c>
      <c r="AJ1755" s="53" t="s">
        <v>1824</v>
      </c>
      <c r="AK1755" s="53" t="s">
        <v>496</v>
      </c>
      <c r="AL1755" s="53" t="s">
        <v>1830</v>
      </c>
      <c r="AM1755" s="53" t="s">
        <v>1831</v>
      </c>
      <c r="AN1755" s="53" t="s">
        <v>1769</v>
      </c>
      <c r="AO1755" s="53" t="s">
        <v>641</v>
      </c>
    </row>
    <row r="1756" spans="1:41" x14ac:dyDescent="0.25">
      <c r="A1756" s="53" t="s">
        <v>8</v>
      </c>
      <c r="B1756" s="53" t="s">
        <v>1872</v>
      </c>
      <c r="C1756" s="53" t="s">
        <v>1873</v>
      </c>
      <c r="D1756" s="53" t="s">
        <v>1841</v>
      </c>
      <c r="E1756" s="53" t="s">
        <v>1842</v>
      </c>
      <c r="F1756" s="53" t="s">
        <v>775</v>
      </c>
      <c r="G1756" s="53" t="s">
        <v>1813</v>
      </c>
      <c r="H1756" s="53" t="s">
        <v>775</v>
      </c>
      <c r="I1756" s="53" t="s">
        <v>1813</v>
      </c>
      <c r="J1756" s="53" t="s">
        <v>1843</v>
      </c>
      <c r="K1756" s="53" t="s">
        <v>1844</v>
      </c>
      <c r="L1756" s="53" t="s">
        <v>1874</v>
      </c>
      <c r="M1756" s="53" t="s">
        <v>1816</v>
      </c>
      <c r="N1756" s="53" t="s">
        <v>1817</v>
      </c>
      <c r="O1756" s="53" t="s">
        <v>1818</v>
      </c>
      <c r="P1756" s="53" t="s">
        <v>1819</v>
      </c>
      <c r="Q1756" s="53" t="s">
        <v>1820</v>
      </c>
      <c r="R1756" s="53" t="s">
        <v>1821</v>
      </c>
      <c r="S1756" s="53" t="s">
        <v>1875</v>
      </c>
      <c r="T1756" s="53" t="s">
        <v>1876</v>
      </c>
      <c r="U1756" s="53" t="s">
        <v>1824</v>
      </c>
      <c r="V1756" s="53" t="s">
        <v>1825</v>
      </c>
      <c r="W1756" s="53" t="s">
        <v>1837</v>
      </c>
      <c r="X1756" s="53" t="s">
        <v>1825</v>
      </c>
      <c r="Y1756" s="53" t="s">
        <v>1827</v>
      </c>
      <c r="Z1756" s="53">
        <v>2.56</v>
      </c>
      <c r="AA1756" s="53">
        <v>2.56</v>
      </c>
      <c r="AB1756" s="53">
        <v>0</v>
      </c>
      <c r="AC1756" s="53">
        <v>2.56</v>
      </c>
      <c r="AD1756" s="53">
        <v>0</v>
      </c>
      <c r="AE1756" s="53">
        <v>0</v>
      </c>
      <c r="AF1756" s="53" t="s">
        <v>1828</v>
      </c>
      <c r="AG1756" s="53" t="s">
        <v>1843</v>
      </c>
      <c r="AH1756" s="53" t="s">
        <v>1844</v>
      </c>
      <c r="AI1756" s="53" t="s">
        <v>1849</v>
      </c>
      <c r="AJ1756" s="53" t="s">
        <v>1824</v>
      </c>
      <c r="AK1756" s="53" t="s">
        <v>496</v>
      </c>
      <c r="AL1756" s="53" t="s">
        <v>1830</v>
      </c>
      <c r="AM1756" s="53" t="s">
        <v>1831</v>
      </c>
      <c r="AN1756" s="53" t="s">
        <v>1769</v>
      </c>
      <c r="AO1756" s="53" t="s">
        <v>641</v>
      </c>
    </row>
    <row r="1757" spans="1:41" x14ac:dyDescent="0.25">
      <c r="A1757" s="53" t="s">
        <v>8</v>
      </c>
      <c r="B1757" s="53" t="s">
        <v>1872</v>
      </c>
      <c r="C1757" s="53" t="s">
        <v>1873</v>
      </c>
      <c r="D1757" s="53" t="s">
        <v>1841</v>
      </c>
      <c r="E1757" s="53" t="s">
        <v>1842</v>
      </c>
      <c r="F1757" s="53" t="s">
        <v>775</v>
      </c>
      <c r="G1757" s="53" t="s">
        <v>1813</v>
      </c>
      <c r="H1757" s="53" t="s">
        <v>775</v>
      </c>
      <c r="I1757" s="53" t="s">
        <v>1813</v>
      </c>
      <c r="J1757" s="53" t="s">
        <v>1843</v>
      </c>
      <c r="K1757" s="53" t="s">
        <v>1844</v>
      </c>
      <c r="L1757" s="53" t="s">
        <v>1874</v>
      </c>
      <c r="M1757" s="53" t="s">
        <v>1816</v>
      </c>
      <c r="N1757" s="53" t="s">
        <v>1817</v>
      </c>
      <c r="O1757" s="53" t="s">
        <v>1818</v>
      </c>
      <c r="P1757" s="53" t="s">
        <v>1819</v>
      </c>
      <c r="Q1757" s="53" t="s">
        <v>1820</v>
      </c>
      <c r="R1757" s="53" t="s">
        <v>1821</v>
      </c>
      <c r="S1757" s="53" t="s">
        <v>1875</v>
      </c>
      <c r="T1757" s="53" t="s">
        <v>1876</v>
      </c>
      <c r="U1757" s="53" t="s">
        <v>1824</v>
      </c>
      <c r="V1757" s="53" t="s">
        <v>1825</v>
      </c>
      <c r="W1757" s="53" t="s">
        <v>1838</v>
      </c>
      <c r="X1757" s="53" t="s">
        <v>1825</v>
      </c>
      <c r="Y1757" s="53" t="s">
        <v>1827</v>
      </c>
      <c r="Z1757" s="53">
        <v>0.45</v>
      </c>
      <c r="AA1757" s="53">
        <v>0.45</v>
      </c>
      <c r="AB1757" s="53">
        <v>0</v>
      </c>
      <c r="AC1757" s="53">
        <v>0.45</v>
      </c>
      <c r="AD1757" s="53">
        <v>0</v>
      </c>
      <c r="AE1757" s="53">
        <v>0</v>
      </c>
      <c r="AF1757" s="53" t="s">
        <v>1828</v>
      </c>
      <c r="AG1757" s="53" t="s">
        <v>1843</v>
      </c>
      <c r="AH1757" s="53" t="s">
        <v>1844</v>
      </c>
      <c r="AI1757" s="53" t="s">
        <v>1849</v>
      </c>
      <c r="AJ1757" s="53" t="s">
        <v>1824</v>
      </c>
      <c r="AK1757" s="53" t="s">
        <v>496</v>
      </c>
      <c r="AL1757" s="53" t="s">
        <v>1830</v>
      </c>
      <c r="AM1757" s="53" t="s">
        <v>1831</v>
      </c>
      <c r="AN1757" s="53" t="s">
        <v>1769</v>
      </c>
      <c r="AO1757" s="53" t="s">
        <v>641</v>
      </c>
    </row>
    <row r="1758" spans="1:41" x14ac:dyDescent="0.25">
      <c r="A1758" s="53" t="s">
        <v>8</v>
      </c>
      <c r="B1758" s="53" t="s">
        <v>1872</v>
      </c>
      <c r="C1758" s="53" t="s">
        <v>1873</v>
      </c>
      <c r="D1758" s="53" t="s">
        <v>1841</v>
      </c>
      <c r="E1758" s="53" t="s">
        <v>1842</v>
      </c>
      <c r="F1758" s="53" t="s">
        <v>775</v>
      </c>
      <c r="G1758" s="53" t="s">
        <v>1813</v>
      </c>
      <c r="H1758" s="53" t="s">
        <v>775</v>
      </c>
      <c r="I1758" s="53" t="s">
        <v>1813</v>
      </c>
      <c r="J1758" s="53" t="s">
        <v>1843</v>
      </c>
      <c r="K1758" s="53" t="s">
        <v>1844</v>
      </c>
      <c r="L1758" s="53" t="s">
        <v>1874</v>
      </c>
      <c r="M1758" s="53" t="s">
        <v>1816</v>
      </c>
      <c r="N1758" s="53" t="s">
        <v>1817</v>
      </c>
      <c r="O1758" s="53" t="s">
        <v>1818</v>
      </c>
      <c r="P1758" s="53" t="s">
        <v>1819</v>
      </c>
      <c r="Q1758" s="53" t="s">
        <v>1820</v>
      </c>
      <c r="R1758" s="53" t="s">
        <v>1821</v>
      </c>
      <c r="S1758" s="53" t="s">
        <v>1875</v>
      </c>
      <c r="T1758" s="53" t="s">
        <v>1876</v>
      </c>
      <c r="U1758" s="53" t="s">
        <v>1824</v>
      </c>
      <c r="V1758" s="53" t="s">
        <v>1825</v>
      </c>
      <c r="W1758" s="53" t="s">
        <v>1848</v>
      </c>
      <c r="X1758" s="53" t="s">
        <v>1825</v>
      </c>
      <c r="Y1758" s="53" t="s">
        <v>1827</v>
      </c>
      <c r="Z1758" s="53">
        <v>1156.74</v>
      </c>
      <c r="AA1758" s="53">
        <v>1156.74</v>
      </c>
      <c r="AB1758" s="53">
        <v>0</v>
      </c>
      <c r="AC1758" s="53">
        <v>1156.74</v>
      </c>
      <c r="AD1758" s="53">
        <v>0</v>
      </c>
      <c r="AE1758" s="53">
        <v>0</v>
      </c>
      <c r="AF1758" s="53" t="s">
        <v>1828</v>
      </c>
      <c r="AG1758" s="53" t="s">
        <v>1843</v>
      </c>
      <c r="AH1758" s="53" t="s">
        <v>1844</v>
      </c>
      <c r="AI1758" s="53" t="s">
        <v>1849</v>
      </c>
      <c r="AJ1758" s="53" t="s">
        <v>1824</v>
      </c>
      <c r="AK1758" s="53" t="s">
        <v>496</v>
      </c>
      <c r="AL1758" s="53" t="s">
        <v>1830</v>
      </c>
      <c r="AM1758" s="53" t="s">
        <v>1831</v>
      </c>
      <c r="AN1758" s="53" t="s">
        <v>1769</v>
      </c>
      <c r="AO1758" s="53" t="s">
        <v>641</v>
      </c>
    </row>
    <row r="1759" spans="1:41" x14ac:dyDescent="0.25">
      <c r="A1759" s="53" t="s">
        <v>8</v>
      </c>
      <c r="B1759" s="53" t="s">
        <v>1877</v>
      </c>
      <c r="C1759" s="53" t="s">
        <v>1878</v>
      </c>
      <c r="D1759" s="53" t="s">
        <v>1841</v>
      </c>
      <c r="E1759" s="53" t="s">
        <v>1842</v>
      </c>
      <c r="F1759" s="53" t="s">
        <v>775</v>
      </c>
      <c r="G1759" s="53" t="s">
        <v>1813</v>
      </c>
      <c r="H1759" s="53" t="s">
        <v>775</v>
      </c>
      <c r="I1759" s="53" t="s">
        <v>1813</v>
      </c>
      <c r="J1759" s="53" t="s">
        <v>1843</v>
      </c>
      <c r="K1759" s="53" t="s">
        <v>1844</v>
      </c>
      <c r="L1759" s="53" t="s">
        <v>1879</v>
      </c>
      <c r="M1759" s="53" t="s">
        <v>1816</v>
      </c>
      <c r="N1759" s="53" t="s">
        <v>1817</v>
      </c>
      <c r="O1759" s="53" t="s">
        <v>1818</v>
      </c>
      <c r="P1759" s="53" t="s">
        <v>1819</v>
      </c>
      <c r="Q1759" s="53" t="s">
        <v>1820</v>
      </c>
      <c r="R1759" s="53" t="s">
        <v>1821</v>
      </c>
      <c r="S1759" s="53" t="s">
        <v>1880</v>
      </c>
      <c r="T1759" s="53" t="s">
        <v>1881</v>
      </c>
      <c r="U1759" s="53" t="s">
        <v>1824</v>
      </c>
      <c r="V1759" s="53" t="s">
        <v>1825</v>
      </c>
      <c r="W1759" s="53" t="s">
        <v>1826</v>
      </c>
      <c r="X1759" s="53" t="s">
        <v>1825</v>
      </c>
      <c r="Y1759" s="53" t="s">
        <v>1827</v>
      </c>
      <c r="Z1759" s="53">
        <v>140.75</v>
      </c>
      <c r="AA1759" s="53">
        <v>140.75</v>
      </c>
      <c r="AB1759" s="53">
        <v>0</v>
      </c>
      <c r="AC1759" s="53">
        <v>140.75</v>
      </c>
      <c r="AD1759" s="53">
        <v>0</v>
      </c>
      <c r="AE1759" s="53">
        <v>0</v>
      </c>
      <c r="AF1759" s="53" t="s">
        <v>1828</v>
      </c>
      <c r="AG1759" s="53" t="s">
        <v>1843</v>
      </c>
      <c r="AH1759" s="53" t="s">
        <v>1844</v>
      </c>
      <c r="AI1759" s="53" t="s">
        <v>1849</v>
      </c>
      <c r="AJ1759" s="53" t="s">
        <v>1824</v>
      </c>
      <c r="AK1759" s="53" t="s">
        <v>496</v>
      </c>
      <c r="AL1759" s="53" t="s">
        <v>1830</v>
      </c>
      <c r="AM1759" s="53" t="s">
        <v>1831</v>
      </c>
      <c r="AN1759" s="53" t="s">
        <v>1769</v>
      </c>
      <c r="AO1759" s="53" t="s">
        <v>641</v>
      </c>
    </row>
    <row r="1760" spans="1:41" x14ac:dyDescent="0.25">
      <c r="A1760" s="53" t="s">
        <v>8</v>
      </c>
      <c r="B1760" s="53" t="s">
        <v>1877</v>
      </c>
      <c r="C1760" s="53" t="s">
        <v>1878</v>
      </c>
      <c r="D1760" s="53" t="s">
        <v>1841</v>
      </c>
      <c r="E1760" s="53" t="s">
        <v>1842</v>
      </c>
      <c r="F1760" s="53" t="s">
        <v>775</v>
      </c>
      <c r="G1760" s="53" t="s">
        <v>1813</v>
      </c>
      <c r="H1760" s="53" t="s">
        <v>775</v>
      </c>
      <c r="I1760" s="53" t="s">
        <v>1813</v>
      </c>
      <c r="J1760" s="53" t="s">
        <v>1843</v>
      </c>
      <c r="K1760" s="53" t="s">
        <v>1844</v>
      </c>
      <c r="L1760" s="53" t="s">
        <v>1879</v>
      </c>
      <c r="M1760" s="53" t="s">
        <v>1816</v>
      </c>
      <c r="N1760" s="53" t="s">
        <v>1817</v>
      </c>
      <c r="O1760" s="53" t="s">
        <v>1818</v>
      </c>
      <c r="P1760" s="53" t="s">
        <v>1819</v>
      </c>
      <c r="Q1760" s="53" t="s">
        <v>1820</v>
      </c>
      <c r="R1760" s="53" t="s">
        <v>1821</v>
      </c>
      <c r="S1760" s="53" t="s">
        <v>1880</v>
      </c>
      <c r="T1760" s="53" t="s">
        <v>1881</v>
      </c>
      <c r="U1760" s="53" t="s">
        <v>1824</v>
      </c>
      <c r="V1760" s="53" t="s">
        <v>1825</v>
      </c>
      <c r="W1760" s="53" t="s">
        <v>1832</v>
      </c>
      <c r="X1760" s="53" t="s">
        <v>1825</v>
      </c>
      <c r="Y1760" s="53" t="s">
        <v>1827</v>
      </c>
      <c r="Z1760" s="53">
        <v>61.45</v>
      </c>
      <c r="AA1760" s="53">
        <v>61.45</v>
      </c>
      <c r="AB1760" s="53">
        <v>0</v>
      </c>
      <c r="AC1760" s="53">
        <v>61.45</v>
      </c>
      <c r="AD1760" s="53">
        <v>0</v>
      </c>
      <c r="AE1760" s="53">
        <v>0</v>
      </c>
      <c r="AF1760" s="53" t="s">
        <v>1828</v>
      </c>
      <c r="AG1760" s="53" t="s">
        <v>1843</v>
      </c>
      <c r="AH1760" s="53" t="s">
        <v>1844</v>
      </c>
      <c r="AI1760" s="53" t="s">
        <v>1849</v>
      </c>
      <c r="AJ1760" s="53" t="s">
        <v>1824</v>
      </c>
      <c r="AK1760" s="53" t="s">
        <v>496</v>
      </c>
      <c r="AL1760" s="53" t="s">
        <v>1830</v>
      </c>
      <c r="AM1760" s="53" t="s">
        <v>1831</v>
      </c>
      <c r="AN1760" s="53" t="s">
        <v>1769</v>
      </c>
      <c r="AO1760" s="53" t="s">
        <v>641</v>
      </c>
    </row>
    <row r="1761" spans="1:41" x14ac:dyDescent="0.25">
      <c r="A1761" s="53" t="s">
        <v>8</v>
      </c>
      <c r="B1761" s="53" t="s">
        <v>1877</v>
      </c>
      <c r="C1761" s="53" t="s">
        <v>1878</v>
      </c>
      <c r="D1761" s="53" t="s">
        <v>1841</v>
      </c>
      <c r="E1761" s="53" t="s">
        <v>1842</v>
      </c>
      <c r="F1761" s="53" t="s">
        <v>775</v>
      </c>
      <c r="G1761" s="53" t="s">
        <v>1813</v>
      </c>
      <c r="H1761" s="53" t="s">
        <v>775</v>
      </c>
      <c r="I1761" s="53" t="s">
        <v>1813</v>
      </c>
      <c r="J1761" s="53" t="s">
        <v>1843</v>
      </c>
      <c r="K1761" s="53" t="s">
        <v>1844</v>
      </c>
      <c r="L1761" s="53" t="s">
        <v>1879</v>
      </c>
      <c r="M1761" s="53" t="s">
        <v>1816</v>
      </c>
      <c r="N1761" s="53" t="s">
        <v>1817</v>
      </c>
      <c r="O1761" s="53" t="s">
        <v>1818</v>
      </c>
      <c r="P1761" s="53" t="s">
        <v>1819</v>
      </c>
      <c r="Q1761" s="53" t="s">
        <v>1820</v>
      </c>
      <c r="R1761" s="53" t="s">
        <v>1821</v>
      </c>
      <c r="S1761" s="53" t="s">
        <v>1880</v>
      </c>
      <c r="T1761" s="53" t="s">
        <v>1881</v>
      </c>
      <c r="U1761" s="53" t="s">
        <v>1824</v>
      </c>
      <c r="V1761" s="53" t="s">
        <v>1825</v>
      </c>
      <c r="W1761" s="53" t="s">
        <v>1837</v>
      </c>
      <c r="X1761" s="53" t="s">
        <v>1825</v>
      </c>
      <c r="Y1761" s="53" t="s">
        <v>1827</v>
      </c>
      <c r="Z1761" s="53">
        <v>184.92</v>
      </c>
      <c r="AA1761" s="53">
        <v>184.92</v>
      </c>
      <c r="AB1761" s="53">
        <v>0</v>
      </c>
      <c r="AC1761" s="53">
        <v>184.92</v>
      </c>
      <c r="AD1761" s="53">
        <v>0</v>
      </c>
      <c r="AE1761" s="53">
        <v>0</v>
      </c>
      <c r="AF1761" s="53" t="s">
        <v>1828</v>
      </c>
      <c r="AG1761" s="53" t="s">
        <v>1843</v>
      </c>
      <c r="AH1761" s="53" t="s">
        <v>1844</v>
      </c>
      <c r="AI1761" s="53" t="s">
        <v>1849</v>
      </c>
      <c r="AJ1761" s="53" t="s">
        <v>1824</v>
      </c>
      <c r="AK1761" s="53" t="s">
        <v>496</v>
      </c>
      <c r="AL1761" s="53" t="s">
        <v>1830</v>
      </c>
      <c r="AM1761" s="53" t="s">
        <v>1831</v>
      </c>
      <c r="AN1761" s="53" t="s">
        <v>1769</v>
      </c>
      <c r="AO1761" s="53" t="s">
        <v>641</v>
      </c>
    </row>
    <row r="1762" spans="1:41" x14ac:dyDescent="0.25">
      <c r="A1762" s="53" t="s">
        <v>8</v>
      </c>
      <c r="B1762" s="53" t="s">
        <v>1877</v>
      </c>
      <c r="C1762" s="53" t="s">
        <v>1878</v>
      </c>
      <c r="D1762" s="53" t="s">
        <v>1841</v>
      </c>
      <c r="E1762" s="53" t="s">
        <v>1842</v>
      </c>
      <c r="F1762" s="53" t="s">
        <v>775</v>
      </c>
      <c r="G1762" s="53" t="s">
        <v>1813</v>
      </c>
      <c r="H1762" s="53" t="s">
        <v>775</v>
      </c>
      <c r="I1762" s="53" t="s">
        <v>1813</v>
      </c>
      <c r="J1762" s="53" t="s">
        <v>1843</v>
      </c>
      <c r="K1762" s="53" t="s">
        <v>1844</v>
      </c>
      <c r="L1762" s="53" t="s">
        <v>1879</v>
      </c>
      <c r="M1762" s="53" t="s">
        <v>1816</v>
      </c>
      <c r="N1762" s="53" t="s">
        <v>1817</v>
      </c>
      <c r="O1762" s="53" t="s">
        <v>1818</v>
      </c>
      <c r="P1762" s="53" t="s">
        <v>1819</v>
      </c>
      <c r="Q1762" s="53" t="s">
        <v>1820</v>
      </c>
      <c r="R1762" s="53" t="s">
        <v>1821</v>
      </c>
      <c r="S1762" s="53" t="s">
        <v>1880</v>
      </c>
      <c r="T1762" s="53" t="s">
        <v>1881</v>
      </c>
      <c r="U1762" s="53" t="s">
        <v>1824</v>
      </c>
      <c r="V1762" s="53" t="s">
        <v>1825</v>
      </c>
      <c r="W1762" s="53" t="s">
        <v>1838</v>
      </c>
      <c r="X1762" s="53" t="s">
        <v>1825</v>
      </c>
      <c r="Y1762" s="53" t="s">
        <v>1827</v>
      </c>
      <c r="Z1762" s="53">
        <v>26.57</v>
      </c>
      <c r="AA1762" s="53">
        <v>26.57</v>
      </c>
      <c r="AB1762" s="53">
        <v>0</v>
      </c>
      <c r="AC1762" s="53">
        <v>26.57</v>
      </c>
      <c r="AD1762" s="53">
        <v>0</v>
      </c>
      <c r="AE1762" s="53">
        <v>0</v>
      </c>
      <c r="AF1762" s="53" t="s">
        <v>1828</v>
      </c>
      <c r="AG1762" s="53" t="s">
        <v>1843</v>
      </c>
      <c r="AH1762" s="53" t="s">
        <v>1844</v>
      </c>
      <c r="AI1762" s="53" t="s">
        <v>1849</v>
      </c>
      <c r="AJ1762" s="53" t="s">
        <v>1824</v>
      </c>
      <c r="AK1762" s="53" t="s">
        <v>496</v>
      </c>
      <c r="AL1762" s="53" t="s">
        <v>1830</v>
      </c>
      <c r="AM1762" s="53" t="s">
        <v>1831</v>
      </c>
      <c r="AN1762" s="53" t="s">
        <v>1769</v>
      </c>
      <c r="AO1762" s="53" t="s">
        <v>641</v>
      </c>
    </row>
    <row r="1763" spans="1:41" x14ac:dyDescent="0.25">
      <c r="A1763" s="53" t="s">
        <v>8</v>
      </c>
      <c r="B1763" s="53" t="s">
        <v>1877</v>
      </c>
      <c r="C1763" s="53" t="s">
        <v>1878</v>
      </c>
      <c r="D1763" s="53" t="s">
        <v>1841</v>
      </c>
      <c r="E1763" s="53" t="s">
        <v>1842</v>
      </c>
      <c r="F1763" s="53" t="s">
        <v>775</v>
      </c>
      <c r="G1763" s="53" t="s">
        <v>1813</v>
      </c>
      <c r="H1763" s="53" t="s">
        <v>775</v>
      </c>
      <c r="I1763" s="53" t="s">
        <v>1813</v>
      </c>
      <c r="J1763" s="53" t="s">
        <v>1843</v>
      </c>
      <c r="K1763" s="53" t="s">
        <v>1844</v>
      </c>
      <c r="L1763" s="53" t="s">
        <v>1879</v>
      </c>
      <c r="M1763" s="53" t="s">
        <v>1816</v>
      </c>
      <c r="N1763" s="53" t="s">
        <v>1817</v>
      </c>
      <c r="O1763" s="53" t="s">
        <v>1818</v>
      </c>
      <c r="P1763" s="53" t="s">
        <v>1819</v>
      </c>
      <c r="Q1763" s="53" t="s">
        <v>1820</v>
      </c>
      <c r="R1763" s="53" t="s">
        <v>1821</v>
      </c>
      <c r="S1763" s="53" t="s">
        <v>1880</v>
      </c>
      <c r="T1763" s="53" t="s">
        <v>1881</v>
      </c>
      <c r="U1763" s="53" t="s">
        <v>1824</v>
      </c>
      <c r="V1763" s="53" t="s">
        <v>1825</v>
      </c>
      <c r="W1763" s="53" t="s">
        <v>1848</v>
      </c>
      <c r="X1763" s="53" t="s">
        <v>1825</v>
      </c>
      <c r="Y1763" s="53" t="s">
        <v>1827</v>
      </c>
      <c r="Z1763" s="53">
        <v>278.11</v>
      </c>
      <c r="AA1763" s="53">
        <v>278.11</v>
      </c>
      <c r="AB1763" s="53">
        <v>0</v>
      </c>
      <c r="AC1763" s="53">
        <v>278.11</v>
      </c>
      <c r="AD1763" s="53">
        <v>0</v>
      </c>
      <c r="AE1763" s="53">
        <v>0</v>
      </c>
      <c r="AF1763" s="53" t="s">
        <v>1828</v>
      </c>
      <c r="AG1763" s="53" t="s">
        <v>1843</v>
      </c>
      <c r="AH1763" s="53" t="s">
        <v>1844</v>
      </c>
      <c r="AI1763" s="53" t="s">
        <v>1849</v>
      </c>
      <c r="AJ1763" s="53" t="s">
        <v>1824</v>
      </c>
      <c r="AK1763" s="53" t="s">
        <v>496</v>
      </c>
      <c r="AL1763" s="53" t="s">
        <v>1830</v>
      </c>
      <c r="AM1763" s="53" t="s">
        <v>1831</v>
      </c>
      <c r="AN1763" s="53" t="s">
        <v>1769</v>
      </c>
      <c r="AO1763" s="53" t="s">
        <v>641</v>
      </c>
    </row>
    <row r="1764" spans="1:41" x14ac:dyDescent="0.25">
      <c r="A1764" s="53" t="s">
        <v>8</v>
      </c>
      <c r="B1764" s="53" t="s">
        <v>1882</v>
      </c>
      <c r="C1764" s="53" t="s">
        <v>1883</v>
      </c>
      <c r="D1764" s="53" t="s">
        <v>1841</v>
      </c>
      <c r="E1764" s="53" t="s">
        <v>1842</v>
      </c>
      <c r="F1764" s="53" t="s">
        <v>775</v>
      </c>
      <c r="G1764" s="53" t="s">
        <v>1813</v>
      </c>
      <c r="H1764" s="53" t="s">
        <v>775</v>
      </c>
      <c r="I1764" s="53" t="s">
        <v>1813</v>
      </c>
      <c r="J1764" s="53" t="s">
        <v>1843</v>
      </c>
      <c r="K1764" s="53" t="s">
        <v>1844</v>
      </c>
      <c r="L1764" s="53" t="s">
        <v>1884</v>
      </c>
      <c r="M1764" s="53" t="s">
        <v>1816</v>
      </c>
      <c r="N1764" s="53" t="s">
        <v>1817</v>
      </c>
      <c r="O1764" s="53" t="s">
        <v>1818</v>
      </c>
      <c r="P1764" s="53" t="s">
        <v>1819</v>
      </c>
      <c r="Q1764" s="53" t="s">
        <v>1820</v>
      </c>
      <c r="R1764" s="53" t="s">
        <v>1821</v>
      </c>
      <c r="S1764" s="53" t="s">
        <v>1885</v>
      </c>
      <c r="T1764" s="53" t="s">
        <v>1886</v>
      </c>
      <c r="U1764" s="53" t="s">
        <v>1824</v>
      </c>
      <c r="V1764" s="53" t="s">
        <v>1825</v>
      </c>
      <c r="W1764" s="53" t="s">
        <v>1826</v>
      </c>
      <c r="X1764" s="53" t="s">
        <v>1825</v>
      </c>
      <c r="Y1764" s="53" t="s">
        <v>1827</v>
      </c>
      <c r="Z1764" s="53">
        <v>485.94</v>
      </c>
      <c r="AA1764" s="53">
        <v>485.94</v>
      </c>
      <c r="AB1764" s="53">
        <v>0</v>
      </c>
      <c r="AC1764" s="53">
        <v>485.94</v>
      </c>
      <c r="AD1764" s="53">
        <v>0</v>
      </c>
      <c r="AE1764" s="53">
        <v>0</v>
      </c>
      <c r="AF1764" s="53" t="s">
        <v>1828</v>
      </c>
      <c r="AG1764" s="53" t="s">
        <v>1843</v>
      </c>
      <c r="AH1764" s="53" t="s">
        <v>1844</v>
      </c>
      <c r="AI1764" s="53" t="s">
        <v>1849</v>
      </c>
      <c r="AJ1764" s="53" t="s">
        <v>1824</v>
      </c>
      <c r="AK1764" s="53" t="s">
        <v>496</v>
      </c>
      <c r="AL1764" s="53" t="s">
        <v>1830</v>
      </c>
      <c r="AM1764" s="53" t="s">
        <v>1831</v>
      </c>
      <c r="AN1764" s="53" t="s">
        <v>1769</v>
      </c>
      <c r="AO1764" s="53" t="s">
        <v>641</v>
      </c>
    </row>
    <row r="1765" spans="1:41" x14ac:dyDescent="0.25">
      <c r="A1765" s="53" t="s">
        <v>8</v>
      </c>
      <c r="B1765" s="53" t="s">
        <v>1882</v>
      </c>
      <c r="C1765" s="53" t="s">
        <v>1883</v>
      </c>
      <c r="D1765" s="53" t="s">
        <v>1841</v>
      </c>
      <c r="E1765" s="53" t="s">
        <v>1842</v>
      </c>
      <c r="F1765" s="53" t="s">
        <v>775</v>
      </c>
      <c r="G1765" s="53" t="s">
        <v>1813</v>
      </c>
      <c r="H1765" s="53" t="s">
        <v>775</v>
      </c>
      <c r="I1765" s="53" t="s">
        <v>1813</v>
      </c>
      <c r="J1765" s="53" t="s">
        <v>1843</v>
      </c>
      <c r="K1765" s="53" t="s">
        <v>1844</v>
      </c>
      <c r="L1765" s="53" t="s">
        <v>1884</v>
      </c>
      <c r="M1765" s="53" t="s">
        <v>1816</v>
      </c>
      <c r="N1765" s="53" t="s">
        <v>1817</v>
      </c>
      <c r="O1765" s="53" t="s">
        <v>1818</v>
      </c>
      <c r="P1765" s="53" t="s">
        <v>1819</v>
      </c>
      <c r="Q1765" s="53" t="s">
        <v>1820</v>
      </c>
      <c r="R1765" s="53" t="s">
        <v>1821</v>
      </c>
      <c r="S1765" s="53" t="s">
        <v>1885</v>
      </c>
      <c r="T1765" s="53" t="s">
        <v>1886</v>
      </c>
      <c r="U1765" s="53" t="s">
        <v>1824</v>
      </c>
      <c r="V1765" s="53" t="s">
        <v>1825</v>
      </c>
      <c r="W1765" s="53" t="s">
        <v>1832</v>
      </c>
      <c r="X1765" s="53" t="s">
        <v>1825</v>
      </c>
      <c r="Y1765" s="53" t="s">
        <v>1827</v>
      </c>
      <c r="Z1765" s="53">
        <v>258.44</v>
      </c>
      <c r="AA1765" s="53">
        <v>258.44</v>
      </c>
      <c r="AB1765" s="53">
        <v>0</v>
      </c>
      <c r="AC1765" s="53">
        <v>258.44</v>
      </c>
      <c r="AD1765" s="53">
        <v>0</v>
      </c>
      <c r="AE1765" s="53">
        <v>0</v>
      </c>
      <c r="AF1765" s="53" t="s">
        <v>1828</v>
      </c>
      <c r="AG1765" s="53" t="s">
        <v>1843</v>
      </c>
      <c r="AH1765" s="53" t="s">
        <v>1844</v>
      </c>
      <c r="AI1765" s="53" t="s">
        <v>1849</v>
      </c>
      <c r="AJ1765" s="53" t="s">
        <v>1824</v>
      </c>
      <c r="AK1765" s="53" t="s">
        <v>496</v>
      </c>
      <c r="AL1765" s="53" t="s">
        <v>1830</v>
      </c>
      <c r="AM1765" s="53" t="s">
        <v>1831</v>
      </c>
      <c r="AN1765" s="53" t="s">
        <v>1769</v>
      </c>
      <c r="AO1765" s="53" t="s">
        <v>641</v>
      </c>
    </row>
    <row r="1766" spans="1:41" x14ac:dyDescent="0.25">
      <c r="A1766" s="53" t="s">
        <v>8</v>
      </c>
      <c r="B1766" s="53" t="s">
        <v>1882</v>
      </c>
      <c r="C1766" s="53" t="s">
        <v>1883</v>
      </c>
      <c r="D1766" s="53" t="s">
        <v>1841</v>
      </c>
      <c r="E1766" s="53" t="s">
        <v>1842</v>
      </c>
      <c r="F1766" s="53" t="s">
        <v>775</v>
      </c>
      <c r="G1766" s="53" t="s">
        <v>1813</v>
      </c>
      <c r="H1766" s="53" t="s">
        <v>775</v>
      </c>
      <c r="I1766" s="53" t="s">
        <v>1813</v>
      </c>
      <c r="J1766" s="53" t="s">
        <v>1843</v>
      </c>
      <c r="K1766" s="53" t="s">
        <v>1844</v>
      </c>
      <c r="L1766" s="53" t="s">
        <v>1884</v>
      </c>
      <c r="M1766" s="53" t="s">
        <v>1816</v>
      </c>
      <c r="N1766" s="53" t="s">
        <v>1817</v>
      </c>
      <c r="O1766" s="53" t="s">
        <v>1818</v>
      </c>
      <c r="P1766" s="53" t="s">
        <v>1819</v>
      </c>
      <c r="Q1766" s="53" t="s">
        <v>1820</v>
      </c>
      <c r="R1766" s="53" t="s">
        <v>1821</v>
      </c>
      <c r="S1766" s="53" t="s">
        <v>1885</v>
      </c>
      <c r="T1766" s="53" t="s">
        <v>1886</v>
      </c>
      <c r="U1766" s="53" t="s">
        <v>1824</v>
      </c>
      <c r="V1766" s="53" t="s">
        <v>1825</v>
      </c>
      <c r="W1766" s="53" t="s">
        <v>1833</v>
      </c>
      <c r="X1766" s="53" t="s">
        <v>1834</v>
      </c>
      <c r="Y1766" s="53" t="s">
        <v>1827</v>
      </c>
      <c r="Z1766" s="53">
        <v>1.79</v>
      </c>
      <c r="AA1766" s="53">
        <v>1.79</v>
      </c>
      <c r="AB1766" s="53">
        <v>0</v>
      </c>
      <c r="AC1766" s="53">
        <v>1.79</v>
      </c>
      <c r="AD1766" s="53">
        <v>0</v>
      </c>
      <c r="AE1766" s="53">
        <v>0</v>
      </c>
      <c r="AF1766" s="53" t="s">
        <v>1828</v>
      </c>
      <c r="AG1766" s="53" t="s">
        <v>1843</v>
      </c>
      <c r="AH1766" s="53" t="s">
        <v>1844</v>
      </c>
      <c r="AI1766" s="53" t="s">
        <v>1849</v>
      </c>
      <c r="AJ1766" s="53" t="s">
        <v>1824</v>
      </c>
      <c r="AK1766" s="53" t="s">
        <v>496</v>
      </c>
      <c r="AL1766" s="53" t="s">
        <v>1830</v>
      </c>
      <c r="AM1766" s="53" t="s">
        <v>1831</v>
      </c>
      <c r="AN1766" s="53" t="s">
        <v>1769</v>
      </c>
      <c r="AO1766" s="53" t="s">
        <v>641</v>
      </c>
    </row>
    <row r="1767" spans="1:41" x14ac:dyDescent="0.25">
      <c r="A1767" s="53" t="s">
        <v>8</v>
      </c>
      <c r="B1767" s="53" t="s">
        <v>1882</v>
      </c>
      <c r="C1767" s="53" t="s">
        <v>1883</v>
      </c>
      <c r="D1767" s="53" t="s">
        <v>1841</v>
      </c>
      <c r="E1767" s="53" t="s">
        <v>1842</v>
      </c>
      <c r="F1767" s="53" t="s">
        <v>775</v>
      </c>
      <c r="G1767" s="53" t="s">
        <v>1813</v>
      </c>
      <c r="H1767" s="53" t="s">
        <v>775</v>
      </c>
      <c r="I1767" s="53" t="s">
        <v>1813</v>
      </c>
      <c r="J1767" s="53" t="s">
        <v>1843</v>
      </c>
      <c r="K1767" s="53" t="s">
        <v>1844</v>
      </c>
      <c r="L1767" s="53" t="s">
        <v>1884</v>
      </c>
      <c r="M1767" s="53" t="s">
        <v>1816</v>
      </c>
      <c r="N1767" s="53" t="s">
        <v>1817</v>
      </c>
      <c r="O1767" s="53" t="s">
        <v>1818</v>
      </c>
      <c r="P1767" s="53" t="s">
        <v>1819</v>
      </c>
      <c r="Q1767" s="53" t="s">
        <v>1820</v>
      </c>
      <c r="R1767" s="53" t="s">
        <v>1821</v>
      </c>
      <c r="S1767" s="53" t="s">
        <v>1885</v>
      </c>
      <c r="T1767" s="53" t="s">
        <v>1886</v>
      </c>
      <c r="U1767" s="53" t="s">
        <v>1824</v>
      </c>
      <c r="V1767" s="53" t="s">
        <v>1825</v>
      </c>
      <c r="W1767" s="53" t="s">
        <v>1837</v>
      </c>
      <c r="X1767" s="53" t="s">
        <v>1825</v>
      </c>
      <c r="Y1767" s="53" t="s">
        <v>1827</v>
      </c>
      <c r="Z1767" s="53">
        <v>103.7</v>
      </c>
      <c r="AA1767" s="53">
        <v>103.7</v>
      </c>
      <c r="AB1767" s="53">
        <v>0</v>
      </c>
      <c r="AC1767" s="53">
        <v>103.7</v>
      </c>
      <c r="AD1767" s="53">
        <v>0</v>
      </c>
      <c r="AE1767" s="53">
        <v>0</v>
      </c>
      <c r="AF1767" s="53" t="s">
        <v>1828</v>
      </c>
      <c r="AG1767" s="53" t="s">
        <v>1843</v>
      </c>
      <c r="AH1767" s="53" t="s">
        <v>1844</v>
      </c>
      <c r="AI1767" s="53" t="s">
        <v>1849</v>
      </c>
      <c r="AJ1767" s="53" t="s">
        <v>1824</v>
      </c>
      <c r="AK1767" s="53" t="s">
        <v>496</v>
      </c>
      <c r="AL1767" s="53" t="s">
        <v>1830</v>
      </c>
      <c r="AM1767" s="53" t="s">
        <v>1831</v>
      </c>
      <c r="AN1767" s="53" t="s">
        <v>1769</v>
      </c>
      <c r="AO1767" s="53" t="s">
        <v>641</v>
      </c>
    </row>
    <row r="1768" spans="1:41" x14ac:dyDescent="0.25">
      <c r="A1768" s="53" t="s">
        <v>8</v>
      </c>
      <c r="B1768" s="53" t="s">
        <v>1882</v>
      </c>
      <c r="C1768" s="53" t="s">
        <v>1883</v>
      </c>
      <c r="D1768" s="53" t="s">
        <v>1841</v>
      </c>
      <c r="E1768" s="53" t="s">
        <v>1842</v>
      </c>
      <c r="F1768" s="53" t="s">
        <v>775</v>
      </c>
      <c r="G1768" s="53" t="s">
        <v>1813</v>
      </c>
      <c r="H1768" s="53" t="s">
        <v>775</v>
      </c>
      <c r="I1768" s="53" t="s">
        <v>1813</v>
      </c>
      <c r="J1768" s="53" t="s">
        <v>1843</v>
      </c>
      <c r="K1768" s="53" t="s">
        <v>1844</v>
      </c>
      <c r="L1768" s="53" t="s">
        <v>1884</v>
      </c>
      <c r="M1768" s="53" t="s">
        <v>1816</v>
      </c>
      <c r="N1768" s="53" t="s">
        <v>1817</v>
      </c>
      <c r="O1768" s="53" t="s">
        <v>1818</v>
      </c>
      <c r="P1768" s="53" t="s">
        <v>1819</v>
      </c>
      <c r="Q1768" s="53" t="s">
        <v>1820</v>
      </c>
      <c r="R1768" s="53" t="s">
        <v>1821</v>
      </c>
      <c r="S1768" s="53" t="s">
        <v>1885</v>
      </c>
      <c r="T1768" s="53" t="s">
        <v>1886</v>
      </c>
      <c r="U1768" s="53" t="s">
        <v>1824</v>
      </c>
      <c r="V1768" s="53" t="s">
        <v>1825</v>
      </c>
      <c r="W1768" s="53" t="s">
        <v>1838</v>
      </c>
      <c r="X1768" s="53" t="s">
        <v>1825</v>
      </c>
      <c r="Y1768" s="53" t="s">
        <v>1827</v>
      </c>
      <c r="Z1768" s="53">
        <v>27.34</v>
      </c>
      <c r="AA1768" s="53">
        <v>27.34</v>
      </c>
      <c r="AB1768" s="53">
        <v>0</v>
      </c>
      <c r="AC1768" s="53">
        <v>27.34</v>
      </c>
      <c r="AD1768" s="53">
        <v>0</v>
      </c>
      <c r="AE1768" s="53">
        <v>0</v>
      </c>
      <c r="AF1768" s="53" t="s">
        <v>1828</v>
      </c>
      <c r="AG1768" s="53" t="s">
        <v>1843</v>
      </c>
      <c r="AH1768" s="53" t="s">
        <v>1844</v>
      </c>
      <c r="AI1768" s="53" t="s">
        <v>1849</v>
      </c>
      <c r="AJ1768" s="53" t="s">
        <v>1824</v>
      </c>
      <c r="AK1768" s="53" t="s">
        <v>496</v>
      </c>
      <c r="AL1768" s="53" t="s">
        <v>1830</v>
      </c>
      <c r="AM1768" s="53" t="s">
        <v>1831</v>
      </c>
      <c r="AN1768" s="53" t="s">
        <v>1769</v>
      </c>
      <c r="AO1768" s="53" t="s">
        <v>641</v>
      </c>
    </row>
    <row r="1769" spans="1:41" x14ac:dyDescent="0.25">
      <c r="A1769" s="53" t="s">
        <v>8</v>
      </c>
      <c r="B1769" s="53" t="s">
        <v>1996</v>
      </c>
      <c r="C1769" s="53" t="s">
        <v>1997</v>
      </c>
      <c r="D1769" s="53" t="s">
        <v>1811</v>
      </c>
      <c r="E1769" s="53" t="s">
        <v>1812</v>
      </c>
      <c r="F1769" s="53" t="s">
        <v>775</v>
      </c>
      <c r="G1769" s="53" t="s">
        <v>1813</v>
      </c>
      <c r="H1769" s="53" t="s">
        <v>775</v>
      </c>
      <c r="I1769" s="53" t="s">
        <v>1813</v>
      </c>
      <c r="J1769" s="53" t="s">
        <v>1814</v>
      </c>
      <c r="K1769" s="53" t="s">
        <v>780</v>
      </c>
      <c r="L1769" s="53" t="s">
        <v>1998</v>
      </c>
      <c r="M1769" s="53" t="s">
        <v>1816</v>
      </c>
      <c r="N1769" s="53" t="s">
        <v>1817</v>
      </c>
      <c r="O1769" s="53" t="s">
        <v>1818</v>
      </c>
      <c r="P1769" s="53" t="s">
        <v>1819</v>
      </c>
      <c r="Q1769" s="53" t="s">
        <v>1820</v>
      </c>
      <c r="R1769" s="53" t="s">
        <v>1821</v>
      </c>
      <c r="S1769" s="53" t="s">
        <v>1999</v>
      </c>
      <c r="T1769" s="53" t="s">
        <v>2000</v>
      </c>
      <c r="U1769" s="53" t="s">
        <v>1824</v>
      </c>
      <c r="V1769" s="53" t="s">
        <v>1825</v>
      </c>
      <c r="W1769" s="53" t="s">
        <v>1826</v>
      </c>
      <c r="X1769" s="53" t="s">
        <v>1825</v>
      </c>
      <c r="Y1769" s="53" t="s">
        <v>1827</v>
      </c>
      <c r="Z1769" s="53">
        <v>29.91</v>
      </c>
      <c r="AA1769" s="53">
        <v>29.91</v>
      </c>
      <c r="AB1769" s="53">
        <v>0</v>
      </c>
      <c r="AC1769" s="53">
        <v>29.91</v>
      </c>
      <c r="AD1769" s="53">
        <v>0</v>
      </c>
      <c r="AE1769" s="53">
        <v>0</v>
      </c>
      <c r="AF1769" s="53" t="s">
        <v>1828</v>
      </c>
      <c r="AG1769" s="53" t="s">
        <v>1814</v>
      </c>
      <c r="AH1769" s="53" t="s">
        <v>780</v>
      </c>
      <c r="AI1769" s="53" t="s">
        <v>1829</v>
      </c>
      <c r="AJ1769" s="53" t="s">
        <v>1824</v>
      </c>
      <c r="AK1769" s="53" t="s">
        <v>496</v>
      </c>
      <c r="AL1769" s="53" t="s">
        <v>1830</v>
      </c>
      <c r="AM1769" s="53" t="s">
        <v>1831</v>
      </c>
      <c r="AN1769" s="53" t="s">
        <v>1770</v>
      </c>
      <c r="AO1769" s="53" t="s">
        <v>641</v>
      </c>
    </row>
    <row r="1770" spans="1:41" x14ac:dyDescent="0.25">
      <c r="A1770" s="53" t="s">
        <v>8</v>
      </c>
      <c r="B1770" s="53" t="s">
        <v>1996</v>
      </c>
      <c r="C1770" s="53" t="s">
        <v>1997</v>
      </c>
      <c r="D1770" s="53" t="s">
        <v>1811</v>
      </c>
      <c r="E1770" s="53" t="s">
        <v>1812</v>
      </c>
      <c r="F1770" s="53" t="s">
        <v>775</v>
      </c>
      <c r="G1770" s="53" t="s">
        <v>1813</v>
      </c>
      <c r="H1770" s="53" t="s">
        <v>775</v>
      </c>
      <c r="I1770" s="53" t="s">
        <v>1813</v>
      </c>
      <c r="J1770" s="53" t="s">
        <v>1814</v>
      </c>
      <c r="K1770" s="53" t="s">
        <v>780</v>
      </c>
      <c r="L1770" s="53" t="s">
        <v>1998</v>
      </c>
      <c r="M1770" s="53" t="s">
        <v>1816</v>
      </c>
      <c r="N1770" s="53" t="s">
        <v>1817</v>
      </c>
      <c r="O1770" s="53" t="s">
        <v>1818</v>
      </c>
      <c r="P1770" s="53" t="s">
        <v>1819</v>
      </c>
      <c r="Q1770" s="53" t="s">
        <v>1820</v>
      </c>
      <c r="R1770" s="53" t="s">
        <v>1821</v>
      </c>
      <c r="S1770" s="53" t="s">
        <v>1999</v>
      </c>
      <c r="T1770" s="53" t="s">
        <v>2000</v>
      </c>
      <c r="U1770" s="53" t="s">
        <v>1824</v>
      </c>
      <c r="V1770" s="53" t="s">
        <v>1825</v>
      </c>
      <c r="W1770" s="53" t="s">
        <v>1832</v>
      </c>
      <c r="X1770" s="53" t="s">
        <v>1825</v>
      </c>
      <c r="Y1770" s="53" t="s">
        <v>1827</v>
      </c>
      <c r="Z1770" s="53">
        <v>360.02</v>
      </c>
      <c r="AA1770" s="53">
        <v>360.02</v>
      </c>
      <c r="AB1770" s="53">
        <v>0</v>
      </c>
      <c r="AC1770" s="53">
        <v>360.02</v>
      </c>
      <c r="AD1770" s="53">
        <v>0</v>
      </c>
      <c r="AE1770" s="53">
        <v>0</v>
      </c>
      <c r="AF1770" s="53" t="s">
        <v>1828</v>
      </c>
      <c r="AG1770" s="53" t="s">
        <v>1814</v>
      </c>
      <c r="AH1770" s="53" t="s">
        <v>780</v>
      </c>
      <c r="AI1770" s="53" t="s">
        <v>1829</v>
      </c>
      <c r="AJ1770" s="53" t="s">
        <v>1824</v>
      </c>
      <c r="AK1770" s="53" t="s">
        <v>496</v>
      </c>
      <c r="AL1770" s="53" t="s">
        <v>1830</v>
      </c>
      <c r="AM1770" s="53" t="s">
        <v>1831</v>
      </c>
      <c r="AN1770" s="53" t="s">
        <v>1770</v>
      </c>
      <c r="AO1770" s="53" t="s">
        <v>641</v>
      </c>
    </row>
    <row r="1771" spans="1:41" x14ac:dyDescent="0.25">
      <c r="A1771" s="53" t="s">
        <v>8</v>
      </c>
      <c r="B1771" s="53" t="s">
        <v>1996</v>
      </c>
      <c r="C1771" s="53" t="s">
        <v>1997</v>
      </c>
      <c r="D1771" s="53" t="s">
        <v>1811</v>
      </c>
      <c r="E1771" s="53" t="s">
        <v>1812</v>
      </c>
      <c r="F1771" s="53" t="s">
        <v>775</v>
      </c>
      <c r="G1771" s="53" t="s">
        <v>1813</v>
      </c>
      <c r="H1771" s="53" t="s">
        <v>775</v>
      </c>
      <c r="I1771" s="53" t="s">
        <v>1813</v>
      </c>
      <c r="J1771" s="53" t="s">
        <v>1814</v>
      </c>
      <c r="K1771" s="53" t="s">
        <v>780</v>
      </c>
      <c r="L1771" s="53" t="s">
        <v>1998</v>
      </c>
      <c r="M1771" s="53" t="s">
        <v>1816</v>
      </c>
      <c r="N1771" s="53" t="s">
        <v>1817</v>
      </c>
      <c r="O1771" s="53" t="s">
        <v>1818</v>
      </c>
      <c r="P1771" s="53" t="s">
        <v>1819</v>
      </c>
      <c r="Q1771" s="53" t="s">
        <v>1820</v>
      </c>
      <c r="R1771" s="53" t="s">
        <v>1821</v>
      </c>
      <c r="S1771" s="53" t="s">
        <v>1999</v>
      </c>
      <c r="T1771" s="53" t="s">
        <v>2000</v>
      </c>
      <c r="U1771" s="53" t="s">
        <v>1824</v>
      </c>
      <c r="V1771" s="53" t="s">
        <v>1825</v>
      </c>
      <c r="W1771" s="53" t="s">
        <v>1833</v>
      </c>
      <c r="X1771" s="53" t="s">
        <v>1834</v>
      </c>
      <c r="Y1771" s="53" t="s">
        <v>1827</v>
      </c>
      <c r="Z1771" s="53">
        <v>402.09</v>
      </c>
      <c r="AA1771" s="53">
        <v>402.09</v>
      </c>
      <c r="AB1771" s="53">
        <v>0</v>
      </c>
      <c r="AC1771" s="53">
        <v>402.09</v>
      </c>
      <c r="AD1771" s="53">
        <v>0</v>
      </c>
      <c r="AE1771" s="53">
        <v>0</v>
      </c>
      <c r="AF1771" s="53" t="s">
        <v>1828</v>
      </c>
      <c r="AG1771" s="53" t="s">
        <v>1814</v>
      </c>
      <c r="AH1771" s="53" t="s">
        <v>780</v>
      </c>
      <c r="AI1771" s="53" t="s">
        <v>1829</v>
      </c>
      <c r="AJ1771" s="53" t="s">
        <v>1824</v>
      </c>
      <c r="AK1771" s="53" t="s">
        <v>496</v>
      </c>
      <c r="AL1771" s="53" t="s">
        <v>1830</v>
      </c>
      <c r="AM1771" s="53" t="s">
        <v>1831</v>
      </c>
      <c r="AN1771" s="53" t="s">
        <v>1770</v>
      </c>
      <c r="AO1771" s="53" t="s">
        <v>641</v>
      </c>
    </row>
    <row r="1772" spans="1:41" x14ac:dyDescent="0.25">
      <c r="A1772" s="53" t="s">
        <v>8</v>
      </c>
      <c r="B1772" s="53" t="s">
        <v>1996</v>
      </c>
      <c r="C1772" s="53" t="s">
        <v>1997</v>
      </c>
      <c r="D1772" s="53" t="s">
        <v>1811</v>
      </c>
      <c r="E1772" s="53" t="s">
        <v>1812</v>
      </c>
      <c r="F1772" s="53" t="s">
        <v>775</v>
      </c>
      <c r="G1772" s="53" t="s">
        <v>1813</v>
      </c>
      <c r="H1772" s="53" t="s">
        <v>775</v>
      </c>
      <c r="I1772" s="53" t="s">
        <v>1813</v>
      </c>
      <c r="J1772" s="53" t="s">
        <v>1814</v>
      </c>
      <c r="K1772" s="53" t="s">
        <v>780</v>
      </c>
      <c r="L1772" s="53" t="s">
        <v>1998</v>
      </c>
      <c r="M1772" s="53" t="s">
        <v>1816</v>
      </c>
      <c r="N1772" s="53" t="s">
        <v>1817</v>
      </c>
      <c r="O1772" s="53" t="s">
        <v>1818</v>
      </c>
      <c r="P1772" s="53" t="s">
        <v>1819</v>
      </c>
      <c r="Q1772" s="53" t="s">
        <v>1820</v>
      </c>
      <c r="R1772" s="53" t="s">
        <v>1821</v>
      </c>
      <c r="S1772" s="53" t="s">
        <v>1999</v>
      </c>
      <c r="T1772" s="53" t="s">
        <v>2000</v>
      </c>
      <c r="U1772" s="53" t="s">
        <v>1824</v>
      </c>
      <c r="V1772" s="53" t="s">
        <v>1825</v>
      </c>
      <c r="W1772" s="53" t="s">
        <v>1837</v>
      </c>
      <c r="X1772" s="53" t="s">
        <v>1825</v>
      </c>
      <c r="Y1772" s="53" t="s">
        <v>1827</v>
      </c>
      <c r="Z1772" s="53">
        <v>69.23</v>
      </c>
      <c r="AA1772" s="53">
        <v>69.23</v>
      </c>
      <c r="AB1772" s="53">
        <v>0</v>
      </c>
      <c r="AC1772" s="53">
        <v>69.23</v>
      </c>
      <c r="AD1772" s="53">
        <v>0</v>
      </c>
      <c r="AE1772" s="53">
        <v>0</v>
      </c>
      <c r="AF1772" s="53" t="s">
        <v>1828</v>
      </c>
      <c r="AG1772" s="53" t="s">
        <v>1814</v>
      </c>
      <c r="AH1772" s="53" t="s">
        <v>780</v>
      </c>
      <c r="AI1772" s="53" t="s">
        <v>1829</v>
      </c>
      <c r="AJ1772" s="53" t="s">
        <v>1824</v>
      </c>
      <c r="AK1772" s="53" t="s">
        <v>496</v>
      </c>
      <c r="AL1772" s="53" t="s">
        <v>1830</v>
      </c>
      <c r="AM1772" s="53" t="s">
        <v>1831</v>
      </c>
      <c r="AN1772" s="53" t="s">
        <v>1770</v>
      </c>
      <c r="AO1772" s="53" t="s">
        <v>641</v>
      </c>
    </row>
    <row r="1773" spans="1:41" x14ac:dyDescent="0.25">
      <c r="A1773" s="53" t="s">
        <v>8</v>
      </c>
      <c r="B1773" s="53" t="s">
        <v>1996</v>
      </c>
      <c r="C1773" s="53" t="s">
        <v>1997</v>
      </c>
      <c r="D1773" s="53" t="s">
        <v>1811</v>
      </c>
      <c r="E1773" s="53" t="s">
        <v>1812</v>
      </c>
      <c r="F1773" s="53" t="s">
        <v>775</v>
      </c>
      <c r="G1773" s="53" t="s">
        <v>1813</v>
      </c>
      <c r="H1773" s="53" t="s">
        <v>775</v>
      </c>
      <c r="I1773" s="53" t="s">
        <v>1813</v>
      </c>
      <c r="J1773" s="53" t="s">
        <v>1814</v>
      </c>
      <c r="K1773" s="53" t="s">
        <v>780</v>
      </c>
      <c r="L1773" s="53" t="s">
        <v>1998</v>
      </c>
      <c r="M1773" s="53" t="s">
        <v>1816</v>
      </c>
      <c r="N1773" s="53" t="s">
        <v>1817</v>
      </c>
      <c r="O1773" s="53" t="s">
        <v>1818</v>
      </c>
      <c r="P1773" s="53" t="s">
        <v>1819</v>
      </c>
      <c r="Q1773" s="53" t="s">
        <v>1820</v>
      </c>
      <c r="R1773" s="53" t="s">
        <v>1821</v>
      </c>
      <c r="S1773" s="53" t="s">
        <v>1999</v>
      </c>
      <c r="T1773" s="53" t="s">
        <v>2000</v>
      </c>
      <c r="U1773" s="53" t="s">
        <v>1824</v>
      </c>
      <c r="V1773" s="53" t="s">
        <v>1825</v>
      </c>
      <c r="W1773" s="53" t="s">
        <v>1838</v>
      </c>
      <c r="X1773" s="53" t="s">
        <v>1825</v>
      </c>
      <c r="Y1773" s="53" t="s">
        <v>1827</v>
      </c>
      <c r="Z1773" s="53">
        <v>13.81</v>
      </c>
      <c r="AA1773" s="53">
        <v>13.81</v>
      </c>
      <c r="AB1773" s="53">
        <v>0</v>
      </c>
      <c r="AC1773" s="53">
        <v>13.81</v>
      </c>
      <c r="AD1773" s="53">
        <v>0</v>
      </c>
      <c r="AE1773" s="53">
        <v>0</v>
      </c>
      <c r="AF1773" s="53" t="s">
        <v>1828</v>
      </c>
      <c r="AG1773" s="53" t="s">
        <v>1814</v>
      </c>
      <c r="AH1773" s="53" t="s">
        <v>780</v>
      </c>
      <c r="AI1773" s="53" t="s">
        <v>1829</v>
      </c>
      <c r="AJ1773" s="53" t="s">
        <v>1824</v>
      </c>
      <c r="AK1773" s="53" t="s">
        <v>496</v>
      </c>
      <c r="AL1773" s="53" t="s">
        <v>1830</v>
      </c>
      <c r="AM1773" s="53" t="s">
        <v>1831</v>
      </c>
      <c r="AN1773" s="53" t="s">
        <v>1770</v>
      </c>
      <c r="AO1773" s="53" t="s">
        <v>641</v>
      </c>
    </row>
    <row r="1774" spans="1:41" x14ac:dyDescent="0.25">
      <c r="A1774" s="53" t="s">
        <v>8</v>
      </c>
      <c r="B1774" s="53" t="s">
        <v>2055</v>
      </c>
      <c r="C1774" s="53" t="s">
        <v>2056</v>
      </c>
      <c r="D1774" s="53" t="s">
        <v>1841</v>
      </c>
      <c r="E1774" s="53" t="s">
        <v>1842</v>
      </c>
      <c r="F1774" s="53" t="s">
        <v>775</v>
      </c>
      <c r="G1774" s="53" t="s">
        <v>1813</v>
      </c>
      <c r="H1774" s="53" t="s">
        <v>775</v>
      </c>
      <c r="I1774" s="53" t="s">
        <v>1813</v>
      </c>
      <c r="J1774" s="53" t="s">
        <v>1843</v>
      </c>
      <c r="K1774" s="53" t="s">
        <v>1844</v>
      </c>
      <c r="L1774" s="53" t="s">
        <v>2057</v>
      </c>
      <c r="M1774" s="53" t="s">
        <v>1816</v>
      </c>
      <c r="N1774" s="53" t="s">
        <v>1817</v>
      </c>
      <c r="O1774" s="53" t="s">
        <v>1818</v>
      </c>
      <c r="P1774" s="53" t="s">
        <v>1819</v>
      </c>
      <c r="Q1774" s="53" t="s">
        <v>1820</v>
      </c>
      <c r="R1774" s="53" t="s">
        <v>1821</v>
      </c>
      <c r="S1774" s="53" t="s">
        <v>2058</v>
      </c>
      <c r="T1774" s="53" t="s">
        <v>2059</v>
      </c>
      <c r="U1774" s="53" t="s">
        <v>1824</v>
      </c>
      <c r="V1774" s="53" t="s">
        <v>1825</v>
      </c>
      <c r="W1774" s="53" t="s">
        <v>1833</v>
      </c>
      <c r="X1774" s="53" t="s">
        <v>1835</v>
      </c>
      <c r="Y1774" s="53" t="s">
        <v>1827</v>
      </c>
      <c r="Z1774" s="53">
        <v>6.28</v>
      </c>
      <c r="AA1774" s="53">
        <v>6.28</v>
      </c>
      <c r="AB1774" s="53">
        <v>0</v>
      </c>
      <c r="AC1774" s="53">
        <v>6.28</v>
      </c>
      <c r="AD1774" s="53">
        <v>0</v>
      </c>
      <c r="AE1774" s="53">
        <v>0</v>
      </c>
      <c r="AF1774" s="53" t="s">
        <v>1828</v>
      </c>
      <c r="AG1774" s="53" t="s">
        <v>1843</v>
      </c>
      <c r="AH1774" s="53" t="s">
        <v>1844</v>
      </c>
      <c r="AI1774" s="53" t="s">
        <v>1849</v>
      </c>
      <c r="AJ1774" s="53" t="s">
        <v>1824</v>
      </c>
      <c r="AK1774" s="53" t="s">
        <v>496</v>
      </c>
      <c r="AL1774" s="53" t="s">
        <v>1830</v>
      </c>
      <c r="AM1774" s="53" t="s">
        <v>1831</v>
      </c>
      <c r="AN1774" s="53" t="s">
        <v>1769</v>
      </c>
      <c r="AO1774" s="53" t="s">
        <v>641</v>
      </c>
    </row>
    <row r="1775" spans="1:41" x14ac:dyDescent="0.25">
      <c r="A1775" s="53" t="s">
        <v>8</v>
      </c>
      <c r="B1775" s="53" t="s">
        <v>2055</v>
      </c>
      <c r="C1775" s="53" t="s">
        <v>2056</v>
      </c>
      <c r="D1775" s="53" t="s">
        <v>1841</v>
      </c>
      <c r="E1775" s="53" t="s">
        <v>1842</v>
      </c>
      <c r="F1775" s="53" t="s">
        <v>775</v>
      </c>
      <c r="G1775" s="53" t="s">
        <v>1813</v>
      </c>
      <c r="H1775" s="53" t="s">
        <v>775</v>
      </c>
      <c r="I1775" s="53" t="s">
        <v>1813</v>
      </c>
      <c r="J1775" s="53" t="s">
        <v>1843</v>
      </c>
      <c r="K1775" s="53" t="s">
        <v>1844</v>
      </c>
      <c r="L1775" s="53" t="s">
        <v>2057</v>
      </c>
      <c r="M1775" s="53" t="s">
        <v>1816</v>
      </c>
      <c r="N1775" s="53" t="s">
        <v>1817</v>
      </c>
      <c r="O1775" s="53" t="s">
        <v>1818</v>
      </c>
      <c r="P1775" s="53" t="s">
        <v>1819</v>
      </c>
      <c r="Q1775" s="53" t="s">
        <v>1820</v>
      </c>
      <c r="R1775" s="53" t="s">
        <v>1821</v>
      </c>
      <c r="S1775" s="53" t="s">
        <v>2058</v>
      </c>
      <c r="T1775" s="53" t="s">
        <v>2059</v>
      </c>
      <c r="U1775" s="53" t="s">
        <v>1824</v>
      </c>
      <c r="V1775" s="53" t="s">
        <v>1825</v>
      </c>
      <c r="W1775" s="53" t="s">
        <v>1848</v>
      </c>
      <c r="X1775" s="53" t="s">
        <v>1825</v>
      </c>
      <c r="Y1775" s="53" t="s">
        <v>1827</v>
      </c>
      <c r="Z1775" s="53">
        <v>793.72</v>
      </c>
      <c r="AA1775" s="53">
        <v>793.72</v>
      </c>
      <c r="AB1775" s="53">
        <v>0</v>
      </c>
      <c r="AC1775" s="53">
        <v>793.72</v>
      </c>
      <c r="AD1775" s="53">
        <v>0</v>
      </c>
      <c r="AE1775" s="53">
        <v>0</v>
      </c>
      <c r="AF1775" s="53" t="s">
        <v>1828</v>
      </c>
      <c r="AG1775" s="53" t="s">
        <v>1843</v>
      </c>
      <c r="AH1775" s="53" t="s">
        <v>1844</v>
      </c>
      <c r="AI1775" s="53" t="s">
        <v>1849</v>
      </c>
      <c r="AJ1775" s="53" t="s">
        <v>1824</v>
      </c>
      <c r="AK1775" s="53" t="s">
        <v>496</v>
      </c>
      <c r="AL1775" s="53" t="s">
        <v>1830</v>
      </c>
      <c r="AM1775" s="53" t="s">
        <v>1831</v>
      </c>
      <c r="AN1775" s="53" t="s">
        <v>1769</v>
      </c>
      <c r="AO1775" s="53" t="s">
        <v>641</v>
      </c>
    </row>
    <row r="1776" spans="1:41" x14ac:dyDescent="0.25">
      <c r="A1776" s="53" t="s">
        <v>8</v>
      </c>
      <c r="B1776" s="53" t="s">
        <v>1977</v>
      </c>
      <c r="C1776" s="53" t="s">
        <v>1978</v>
      </c>
      <c r="D1776" s="53" t="s">
        <v>1841</v>
      </c>
      <c r="E1776" s="53" t="s">
        <v>1842</v>
      </c>
      <c r="F1776" s="53" t="s">
        <v>775</v>
      </c>
      <c r="G1776" s="53" t="s">
        <v>1813</v>
      </c>
      <c r="H1776" s="53" t="s">
        <v>775</v>
      </c>
      <c r="I1776" s="53" t="s">
        <v>1813</v>
      </c>
      <c r="J1776" s="53" t="s">
        <v>1843</v>
      </c>
      <c r="K1776" s="53" t="s">
        <v>1844</v>
      </c>
      <c r="L1776" s="53" t="s">
        <v>1979</v>
      </c>
      <c r="M1776" s="53" t="s">
        <v>1816</v>
      </c>
      <c r="N1776" s="53" t="s">
        <v>1817</v>
      </c>
      <c r="O1776" s="53" t="s">
        <v>1818</v>
      </c>
      <c r="P1776" s="53" t="s">
        <v>1819</v>
      </c>
      <c r="Q1776" s="53" t="s">
        <v>1820</v>
      </c>
      <c r="R1776" s="53" t="s">
        <v>1821</v>
      </c>
      <c r="S1776" s="53" t="s">
        <v>1980</v>
      </c>
      <c r="T1776" s="53" t="s">
        <v>1981</v>
      </c>
      <c r="U1776" s="53" t="s">
        <v>1824</v>
      </c>
      <c r="V1776" s="53" t="s">
        <v>1825</v>
      </c>
      <c r="W1776" s="53" t="s">
        <v>1856</v>
      </c>
      <c r="X1776" s="53" t="s">
        <v>1857</v>
      </c>
      <c r="Y1776" s="53" t="s">
        <v>1827</v>
      </c>
      <c r="Z1776" s="53">
        <v>665.6</v>
      </c>
      <c r="AA1776" s="53">
        <v>665.6</v>
      </c>
      <c r="AB1776" s="53">
        <v>0</v>
      </c>
      <c r="AC1776" s="53">
        <v>665.6</v>
      </c>
      <c r="AD1776" s="53">
        <v>0</v>
      </c>
      <c r="AE1776" s="53">
        <v>0</v>
      </c>
      <c r="AF1776" s="53" t="s">
        <v>1828</v>
      </c>
      <c r="AG1776" s="53" t="s">
        <v>1843</v>
      </c>
      <c r="AH1776" s="53" t="s">
        <v>1844</v>
      </c>
      <c r="AI1776" s="53" t="s">
        <v>1849</v>
      </c>
      <c r="AJ1776" s="53" t="s">
        <v>1824</v>
      </c>
      <c r="AK1776" s="53" t="s">
        <v>496</v>
      </c>
      <c r="AL1776" s="53" t="s">
        <v>1830</v>
      </c>
      <c r="AM1776" s="53" t="s">
        <v>1831</v>
      </c>
      <c r="AN1776" s="53" t="s">
        <v>1769</v>
      </c>
      <c r="AO1776" s="53" t="s">
        <v>641</v>
      </c>
    </row>
    <row r="1777" spans="1:41" x14ac:dyDescent="0.25">
      <c r="A1777" s="53" t="s">
        <v>8</v>
      </c>
      <c r="B1777" s="53" t="s">
        <v>1896</v>
      </c>
      <c r="C1777" s="53" t="s">
        <v>1897</v>
      </c>
      <c r="D1777" s="53" t="s">
        <v>1841</v>
      </c>
      <c r="E1777" s="53" t="s">
        <v>1842</v>
      </c>
      <c r="F1777" s="53" t="s">
        <v>775</v>
      </c>
      <c r="G1777" s="53" t="s">
        <v>1813</v>
      </c>
      <c r="H1777" s="53" t="s">
        <v>775</v>
      </c>
      <c r="I1777" s="53" t="s">
        <v>1813</v>
      </c>
      <c r="J1777" s="53" t="s">
        <v>1843</v>
      </c>
      <c r="K1777" s="53" t="s">
        <v>1844</v>
      </c>
      <c r="L1777" s="53" t="s">
        <v>1898</v>
      </c>
      <c r="M1777" s="53" t="s">
        <v>1816</v>
      </c>
      <c r="N1777" s="53" t="s">
        <v>1817</v>
      </c>
      <c r="O1777" s="53" t="s">
        <v>1818</v>
      </c>
      <c r="P1777" s="53" t="s">
        <v>1819</v>
      </c>
      <c r="Q1777" s="53" t="s">
        <v>1820</v>
      </c>
      <c r="R1777" s="53" t="s">
        <v>1821</v>
      </c>
      <c r="S1777" s="53" t="s">
        <v>1899</v>
      </c>
      <c r="T1777" s="53" t="s">
        <v>1900</v>
      </c>
      <c r="U1777" s="53" t="s">
        <v>1824</v>
      </c>
      <c r="V1777" s="53" t="s">
        <v>1825</v>
      </c>
      <c r="W1777" s="53" t="s">
        <v>1833</v>
      </c>
      <c r="X1777" s="53" t="s">
        <v>1834</v>
      </c>
      <c r="Y1777" s="53" t="s">
        <v>1827</v>
      </c>
      <c r="Z1777" s="53">
        <v>4.12</v>
      </c>
      <c r="AA1777" s="53">
        <v>4.12</v>
      </c>
      <c r="AB1777" s="53">
        <v>0</v>
      </c>
      <c r="AC1777" s="53">
        <v>4.12</v>
      </c>
      <c r="AD1777" s="53">
        <v>0</v>
      </c>
      <c r="AE1777" s="53">
        <v>0</v>
      </c>
      <c r="AF1777" s="53" t="s">
        <v>1828</v>
      </c>
      <c r="AG1777" s="53" t="s">
        <v>1843</v>
      </c>
      <c r="AH1777" s="53" t="s">
        <v>1844</v>
      </c>
      <c r="AI1777" s="53" t="s">
        <v>1849</v>
      </c>
      <c r="AJ1777" s="53" t="s">
        <v>1824</v>
      </c>
      <c r="AK1777" s="53" t="s">
        <v>496</v>
      </c>
      <c r="AL1777" s="53" t="s">
        <v>1830</v>
      </c>
      <c r="AM1777" s="53" t="s">
        <v>1831</v>
      </c>
      <c r="AN1777" s="53" t="s">
        <v>1769</v>
      </c>
      <c r="AO1777" s="53" t="s">
        <v>641</v>
      </c>
    </row>
    <row r="1778" spans="1:41" x14ac:dyDescent="0.25">
      <c r="A1778" s="53" t="s">
        <v>8</v>
      </c>
      <c r="B1778" s="53" t="s">
        <v>1896</v>
      </c>
      <c r="C1778" s="53" t="s">
        <v>1897</v>
      </c>
      <c r="D1778" s="53" t="s">
        <v>1841</v>
      </c>
      <c r="E1778" s="53" t="s">
        <v>1842</v>
      </c>
      <c r="F1778" s="53" t="s">
        <v>775</v>
      </c>
      <c r="G1778" s="53" t="s">
        <v>1813</v>
      </c>
      <c r="H1778" s="53" t="s">
        <v>775</v>
      </c>
      <c r="I1778" s="53" t="s">
        <v>1813</v>
      </c>
      <c r="J1778" s="53" t="s">
        <v>1843</v>
      </c>
      <c r="K1778" s="53" t="s">
        <v>1844</v>
      </c>
      <c r="L1778" s="53" t="s">
        <v>1898</v>
      </c>
      <c r="M1778" s="53" t="s">
        <v>1816</v>
      </c>
      <c r="N1778" s="53" t="s">
        <v>1817</v>
      </c>
      <c r="O1778" s="53" t="s">
        <v>1818</v>
      </c>
      <c r="P1778" s="53" t="s">
        <v>1819</v>
      </c>
      <c r="Q1778" s="53" t="s">
        <v>1820</v>
      </c>
      <c r="R1778" s="53" t="s">
        <v>1821</v>
      </c>
      <c r="S1778" s="53" t="s">
        <v>1899</v>
      </c>
      <c r="T1778" s="53" t="s">
        <v>1900</v>
      </c>
      <c r="U1778" s="53" t="s">
        <v>1824</v>
      </c>
      <c r="V1778" s="53" t="s">
        <v>1825</v>
      </c>
      <c r="W1778" s="53" t="s">
        <v>1848</v>
      </c>
      <c r="X1778" s="53" t="s">
        <v>1825</v>
      </c>
      <c r="Y1778" s="53" t="s">
        <v>1827</v>
      </c>
      <c r="Z1778" s="53">
        <v>1162.72</v>
      </c>
      <c r="AA1778" s="53">
        <v>1162.72</v>
      </c>
      <c r="AB1778" s="53">
        <v>0</v>
      </c>
      <c r="AC1778" s="53">
        <v>1162.72</v>
      </c>
      <c r="AD1778" s="53">
        <v>0</v>
      </c>
      <c r="AE1778" s="53">
        <v>0</v>
      </c>
      <c r="AF1778" s="53" t="s">
        <v>1828</v>
      </c>
      <c r="AG1778" s="53" t="s">
        <v>1843</v>
      </c>
      <c r="AH1778" s="53" t="s">
        <v>1844</v>
      </c>
      <c r="AI1778" s="53" t="s">
        <v>1849</v>
      </c>
      <c r="AJ1778" s="53" t="s">
        <v>1824</v>
      </c>
      <c r="AK1778" s="53" t="s">
        <v>496</v>
      </c>
      <c r="AL1778" s="53" t="s">
        <v>1830</v>
      </c>
      <c r="AM1778" s="53" t="s">
        <v>1831</v>
      </c>
      <c r="AN1778" s="53" t="s">
        <v>1769</v>
      </c>
      <c r="AO1778" s="53" t="s">
        <v>641</v>
      </c>
    </row>
    <row r="1779" spans="1:41" x14ac:dyDescent="0.25">
      <c r="A1779" s="53" t="s">
        <v>8</v>
      </c>
      <c r="B1779" s="53" t="s">
        <v>1901</v>
      </c>
      <c r="C1779" s="53" t="s">
        <v>1902</v>
      </c>
      <c r="D1779" s="53" t="s">
        <v>1903</v>
      </c>
      <c r="E1779" s="53" t="s">
        <v>220</v>
      </c>
      <c r="F1779" s="53" t="s">
        <v>775</v>
      </c>
      <c r="G1779" s="53" t="s">
        <v>1813</v>
      </c>
      <c r="H1779" s="53" t="s">
        <v>775</v>
      </c>
      <c r="I1779" s="53" t="s">
        <v>1813</v>
      </c>
      <c r="J1779" s="53" t="s">
        <v>1904</v>
      </c>
      <c r="K1779" s="53" t="s">
        <v>1905</v>
      </c>
      <c r="L1779" s="53" t="s">
        <v>1906</v>
      </c>
      <c r="M1779" s="53" t="s">
        <v>1816</v>
      </c>
      <c r="N1779" s="53" t="s">
        <v>1817</v>
      </c>
      <c r="O1779" s="53" t="s">
        <v>1818</v>
      </c>
      <c r="P1779" s="53" t="s">
        <v>1819</v>
      </c>
      <c r="Q1779" s="53" t="s">
        <v>1820</v>
      </c>
      <c r="R1779" s="53" t="s">
        <v>1821</v>
      </c>
      <c r="S1779" s="53" t="s">
        <v>1907</v>
      </c>
      <c r="T1779" s="53" t="s">
        <v>1908</v>
      </c>
      <c r="U1779" s="53" t="s">
        <v>1824</v>
      </c>
      <c r="V1779" s="53" t="s">
        <v>1825</v>
      </c>
      <c r="W1779" s="53" t="s">
        <v>1826</v>
      </c>
      <c r="X1779" s="53" t="s">
        <v>1825</v>
      </c>
      <c r="Y1779" s="53" t="s">
        <v>1827</v>
      </c>
      <c r="Z1779" s="53">
        <v>6847.42</v>
      </c>
      <c r="AA1779" s="53">
        <v>6847.42</v>
      </c>
      <c r="AB1779" s="53">
        <v>0</v>
      </c>
      <c r="AC1779" s="53">
        <v>6847.42</v>
      </c>
      <c r="AD1779" s="53">
        <v>0</v>
      </c>
      <c r="AE1779" s="53">
        <v>0</v>
      </c>
      <c r="AF1779" s="53" t="s">
        <v>1828</v>
      </c>
      <c r="AG1779" s="53" t="s">
        <v>1904</v>
      </c>
      <c r="AH1779" s="53" t="s">
        <v>1905</v>
      </c>
      <c r="AI1779" s="53" t="s">
        <v>1829</v>
      </c>
      <c r="AJ1779" s="53" t="s">
        <v>1824</v>
      </c>
      <c r="AK1779" s="53" t="s">
        <v>496</v>
      </c>
      <c r="AL1779" s="53" t="s">
        <v>1830</v>
      </c>
      <c r="AM1779" s="53" t="s">
        <v>1831</v>
      </c>
      <c r="AN1779" s="53" t="s">
        <v>1766</v>
      </c>
      <c r="AO1779" s="53" t="s">
        <v>483</v>
      </c>
    </row>
    <row r="1780" spans="1:41" x14ac:dyDescent="0.25">
      <c r="A1780" s="53" t="s">
        <v>8</v>
      </c>
      <c r="B1780" s="53" t="s">
        <v>1901</v>
      </c>
      <c r="C1780" s="53" t="s">
        <v>1902</v>
      </c>
      <c r="D1780" s="53" t="s">
        <v>1903</v>
      </c>
      <c r="E1780" s="53" t="s">
        <v>220</v>
      </c>
      <c r="F1780" s="53" t="s">
        <v>775</v>
      </c>
      <c r="G1780" s="53" t="s">
        <v>1813</v>
      </c>
      <c r="H1780" s="53" t="s">
        <v>775</v>
      </c>
      <c r="I1780" s="53" t="s">
        <v>1813</v>
      </c>
      <c r="J1780" s="53" t="s">
        <v>1904</v>
      </c>
      <c r="K1780" s="53" t="s">
        <v>1905</v>
      </c>
      <c r="L1780" s="53" t="s">
        <v>1906</v>
      </c>
      <c r="M1780" s="53" t="s">
        <v>1816</v>
      </c>
      <c r="N1780" s="53" t="s">
        <v>1817</v>
      </c>
      <c r="O1780" s="53" t="s">
        <v>1818</v>
      </c>
      <c r="P1780" s="53" t="s">
        <v>1819</v>
      </c>
      <c r="Q1780" s="53" t="s">
        <v>1820</v>
      </c>
      <c r="R1780" s="53" t="s">
        <v>1821</v>
      </c>
      <c r="S1780" s="53" t="s">
        <v>1907</v>
      </c>
      <c r="T1780" s="53" t="s">
        <v>1908</v>
      </c>
      <c r="U1780" s="53" t="s">
        <v>1824</v>
      </c>
      <c r="V1780" s="53" t="s">
        <v>1825</v>
      </c>
      <c r="W1780" s="53" t="s">
        <v>1832</v>
      </c>
      <c r="X1780" s="53" t="s">
        <v>1825</v>
      </c>
      <c r="Y1780" s="53" t="s">
        <v>1827</v>
      </c>
      <c r="Z1780" s="53">
        <v>25165.360000000001</v>
      </c>
      <c r="AA1780" s="53">
        <v>25165.360000000001</v>
      </c>
      <c r="AB1780" s="53">
        <v>0</v>
      </c>
      <c r="AC1780" s="53">
        <v>25165.360000000001</v>
      </c>
      <c r="AD1780" s="53">
        <v>0</v>
      </c>
      <c r="AE1780" s="53">
        <v>0</v>
      </c>
      <c r="AF1780" s="53" t="s">
        <v>1828</v>
      </c>
      <c r="AG1780" s="53" t="s">
        <v>1904</v>
      </c>
      <c r="AH1780" s="53" t="s">
        <v>1905</v>
      </c>
      <c r="AI1780" s="53" t="s">
        <v>1829</v>
      </c>
      <c r="AJ1780" s="53" t="s">
        <v>1824</v>
      </c>
      <c r="AK1780" s="53" t="s">
        <v>496</v>
      </c>
      <c r="AL1780" s="53" t="s">
        <v>1830</v>
      </c>
      <c r="AM1780" s="53" t="s">
        <v>1831</v>
      </c>
      <c r="AN1780" s="53" t="s">
        <v>1766</v>
      </c>
      <c r="AO1780" s="53" t="s">
        <v>483</v>
      </c>
    </row>
    <row r="1781" spans="1:41" x14ac:dyDescent="0.25">
      <c r="A1781" s="53" t="s">
        <v>8</v>
      </c>
      <c r="B1781" s="53" t="s">
        <v>1901</v>
      </c>
      <c r="C1781" s="53" t="s">
        <v>1902</v>
      </c>
      <c r="D1781" s="53" t="s">
        <v>1903</v>
      </c>
      <c r="E1781" s="53" t="s">
        <v>220</v>
      </c>
      <c r="F1781" s="53" t="s">
        <v>775</v>
      </c>
      <c r="G1781" s="53" t="s">
        <v>1813</v>
      </c>
      <c r="H1781" s="53" t="s">
        <v>775</v>
      </c>
      <c r="I1781" s="53" t="s">
        <v>1813</v>
      </c>
      <c r="J1781" s="53" t="s">
        <v>1904</v>
      </c>
      <c r="K1781" s="53" t="s">
        <v>1905</v>
      </c>
      <c r="L1781" s="53" t="s">
        <v>1906</v>
      </c>
      <c r="M1781" s="53" t="s">
        <v>1816</v>
      </c>
      <c r="N1781" s="53" t="s">
        <v>1817</v>
      </c>
      <c r="O1781" s="53" t="s">
        <v>1818</v>
      </c>
      <c r="P1781" s="53" t="s">
        <v>1819</v>
      </c>
      <c r="Q1781" s="53" t="s">
        <v>1820</v>
      </c>
      <c r="R1781" s="53" t="s">
        <v>1821</v>
      </c>
      <c r="S1781" s="53" t="s">
        <v>1907</v>
      </c>
      <c r="T1781" s="53" t="s">
        <v>1908</v>
      </c>
      <c r="U1781" s="53" t="s">
        <v>1824</v>
      </c>
      <c r="V1781" s="53" t="s">
        <v>1825</v>
      </c>
      <c r="W1781" s="53" t="s">
        <v>1833</v>
      </c>
      <c r="X1781" s="53" t="s">
        <v>1835</v>
      </c>
      <c r="Y1781" s="53" t="s">
        <v>1827</v>
      </c>
      <c r="Z1781" s="53">
        <v>0.57999999999999996</v>
      </c>
      <c r="AA1781" s="53">
        <v>0.57999999999999996</v>
      </c>
      <c r="AB1781" s="53">
        <v>0</v>
      </c>
      <c r="AC1781" s="53">
        <v>0.57999999999999996</v>
      </c>
      <c r="AD1781" s="53">
        <v>0</v>
      </c>
      <c r="AE1781" s="53">
        <v>0</v>
      </c>
      <c r="AF1781" s="53" t="s">
        <v>1828</v>
      </c>
      <c r="AG1781" s="53" t="s">
        <v>1904</v>
      </c>
      <c r="AH1781" s="53" t="s">
        <v>1905</v>
      </c>
      <c r="AI1781" s="53" t="s">
        <v>1829</v>
      </c>
      <c r="AJ1781" s="53" t="s">
        <v>1824</v>
      </c>
      <c r="AK1781" s="53" t="s">
        <v>496</v>
      </c>
      <c r="AL1781" s="53" t="s">
        <v>1830</v>
      </c>
      <c r="AM1781" s="53" t="s">
        <v>1831</v>
      </c>
      <c r="AN1781" s="53" t="s">
        <v>1766</v>
      </c>
      <c r="AO1781" s="53" t="s">
        <v>483</v>
      </c>
    </row>
    <row r="1782" spans="1:41" x14ac:dyDescent="0.25">
      <c r="A1782" s="53" t="s">
        <v>8</v>
      </c>
      <c r="B1782" s="53" t="s">
        <v>1901</v>
      </c>
      <c r="C1782" s="53" t="s">
        <v>1902</v>
      </c>
      <c r="D1782" s="53" t="s">
        <v>1903</v>
      </c>
      <c r="E1782" s="53" t="s">
        <v>220</v>
      </c>
      <c r="F1782" s="53" t="s">
        <v>775</v>
      </c>
      <c r="G1782" s="53" t="s">
        <v>1813</v>
      </c>
      <c r="H1782" s="53" t="s">
        <v>775</v>
      </c>
      <c r="I1782" s="53" t="s">
        <v>1813</v>
      </c>
      <c r="J1782" s="53" t="s">
        <v>1904</v>
      </c>
      <c r="K1782" s="53" t="s">
        <v>1905</v>
      </c>
      <c r="L1782" s="53" t="s">
        <v>1906</v>
      </c>
      <c r="M1782" s="53" t="s">
        <v>1816</v>
      </c>
      <c r="N1782" s="53" t="s">
        <v>1817</v>
      </c>
      <c r="O1782" s="53" t="s">
        <v>1818</v>
      </c>
      <c r="P1782" s="53" t="s">
        <v>1819</v>
      </c>
      <c r="Q1782" s="53" t="s">
        <v>1820</v>
      </c>
      <c r="R1782" s="53" t="s">
        <v>1821</v>
      </c>
      <c r="S1782" s="53" t="s">
        <v>1907</v>
      </c>
      <c r="T1782" s="53" t="s">
        <v>1908</v>
      </c>
      <c r="U1782" s="53" t="s">
        <v>1824</v>
      </c>
      <c r="V1782" s="53" t="s">
        <v>1825</v>
      </c>
      <c r="W1782" s="53" t="s">
        <v>1838</v>
      </c>
      <c r="X1782" s="53" t="s">
        <v>1825</v>
      </c>
      <c r="Y1782" s="53" t="s">
        <v>1827</v>
      </c>
      <c r="Z1782" s="53">
        <v>1406.55</v>
      </c>
      <c r="AA1782" s="53">
        <v>1406.55</v>
      </c>
      <c r="AB1782" s="53">
        <v>0</v>
      </c>
      <c r="AC1782" s="53">
        <v>1406.55</v>
      </c>
      <c r="AD1782" s="53">
        <v>0</v>
      </c>
      <c r="AE1782" s="53">
        <v>0</v>
      </c>
      <c r="AF1782" s="53" t="s">
        <v>1828</v>
      </c>
      <c r="AG1782" s="53" t="s">
        <v>1904</v>
      </c>
      <c r="AH1782" s="53" t="s">
        <v>1905</v>
      </c>
      <c r="AI1782" s="53" t="s">
        <v>1829</v>
      </c>
      <c r="AJ1782" s="53" t="s">
        <v>1824</v>
      </c>
      <c r="AK1782" s="53" t="s">
        <v>496</v>
      </c>
      <c r="AL1782" s="53" t="s">
        <v>1830</v>
      </c>
      <c r="AM1782" s="53" t="s">
        <v>1831</v>
      </c>
      <c r="AN1782" s="53" t="s">
        <v>1766</v>
      </c>
      <c r="AO1782" s="53" t="s">
        <v>483</v>
      </c>
    </row>
    <row r="1783" spans="1:41" x14ac:dyDescent="0.25">
      <c r="A1783" s="53" t="s">
        <v>8</v>
      </c>
      <c r="B1783" s="53" t="s">
        <v>1909</v>
      </c>
      <c r="C1783" s="53" t="s">
        <v>1910</v>
      </c>
      <c r="D1783" s="53" t="s">
        <v>1903</v>
      </c>
      <c r="E1783" s="53" t="s">
        <v>220</v>
      </c>
      <c r="F1783" s="53" t="s">
        <v>775</v>
      </c>
      <c r="G1783" s="53" t="s">
        <v>1813</v>
      </c>
      <c r="H1783" s="53" t="s">
        <v>775</v>
      </c>
      <c r="I1783" s="53" t="s">
        <v>1813</v>
      </c>
      <c r="J1783" s="53" t="s">
        <v>1904</v>
      </c>
      <c r="K1783" s="53" t="s">
        <v>1905</v>
      </c>
      <c r="L1783" s="53" t="s">
        <v>1911</v>
      </c>
      <c r="M1783" s="53" t="s">
        <v>1816</v>
      </c>
      <c r="N1783" s="53" t="s">
        <v>1817</v>
      </c>
      <c r="O1783" s="53" t="s">
        <v>1818</v>
      </c>
      <c r="P1783" s="53" t="s">
        <v>1819</v>
      </c>
      <c r="Q1783" s="53" t="s">
        <v>1820</v>
      </c>
      <c r="R1783" s="53" t="s">
        <v>1821</v>
      </c>
      <c r="S1783" s="53" t="s">
        <v>1912</v>
      </c>
      <c r="T1783" s="53" t="s">
        <v>1913</v>
      </c>
      <c r="U1783" s="53" t="s">
        <v>1824</v>
      </c>
      <c r="V1783" s="53" t="s">
        <v>1825</v>
      </c>
      <c r="W1783" s="53" t="s">
        <v>1856</v>
      </c>
      <c r="X1783" s="53" t="s">
        <v>1857</v>
      </c>
      <c r="Y1783" s="53" t="s">
        <v>1827</v>
      </c>
      <c r="Z1783" s="53">
        <v>7000</v>
      </c>
      <c r="AA1783" s="53">
        <v>7000</v>
      </c>
      <c r="AB1783" s="53">
        <v>0</v>
      </c>
      <c r="AC1783" s="53">
        <v>7000</v>
      </c>
      <c r="AD1783" s="53">
        <v>0</v>
      </c>
      <c r="AE1783" s="53">
        <v>0</v>
      </c>
      <c r="AF1783" s="53" t="s">
        <v>1828</v>
      </c>
      <c r="AG1783" s="53" t="s">
        <v>1904</v>
      </c>
      <c r="AH1783" s="53" t="s">
        <v>1905</v>
      </c>
      <c r="AI1783" s="53" t="s">
        <v>1829</v>
      </c>
      <c r="AJ1783" s="53" t="s">
        <v>1824</v>
      </c>
      <c r="AK1783" s="53" t="s">
        <v>496</v>
      </c>
      <c r="AL1783" s="53" t="s">
        <v>1830</v>
      </c>
      <c r="AM1783" s="53" t="s">
        <v>1831</v>
      </c>
      <c r="AN1783" s="53" t="s">
        <v>1766</v>
      </c>
      <c r="AO1783" s="53" t="s">
        <v>483</v>
      </c>
    </row>
    <row r="1784" spans="1:41" x14ac:dyDescent="0.25">
      <c r="A1784" s="53" t="s">
        <v>8</v>
      </c>
      <c r="B1784" s="53" t="s">
        <v>2050</v>
      </c>
      <c r="C1784" s="53" t="s">
        <v>2051</v>
      </c>
      <c r="D1784" s="53" t="s">
        <v>1991</v>
      </c>
      <c r="E1784" s="53" t="s">
        <v>1992</v>
      </c>
      <c r="F1784" s="53" t="s">
        <v>775</v>
      </c>
      <c r="G1784" s="53" t="s">
        <v>1813</v>
      </c>
      <c r="H1784" s="53" t="s">
        <v>775</v>
      </c>
      <c r="I1784" s="53" t="s">
        <v>1813</v>
      </c>
      <c r="J1784" s="53" t="s">
        <v>1891</v>
      </c>
      <c r="K1784" s="53" t="s">
        <v>1892</v>
      </c>
      <c r="L1784" s="53" t="s">
        <v>2052</v>
      </c>
      <c r="M1784" s="53" t="s">
        <v>1816</v>
      </c>
      <c r="N1784" s="53" t="s">
        <v>1817</v>
      </c>
      <c r="O1784" s="53" t="s">
        <v>1818</v>
      </c>
      <c r="P1784" s="53" t="s">
        <v>1819</v>
      </c>
      <c r="Q1784" s="53" t="s">
        <v>1820</v>
      </c>
      <c r="R1784" s="53" t="s">
        <v>1821</v>
      </c>
      <c r="S1784" s="53" t="s">
        <v>2053</v>
      </c>
      <c r="T1784" s="53" t="s">
        <v>2054</v>
      </c>
      <c r="U1784" s="53" t="s">
        <v>1824</v>
      </c>
      <c r="V1784" s="53" t="s">
        <v>1825</v>
      </c>
      <c r="W1784" s="53" t="s">
        <v>1832</v>
      </c>
      <c r="X1784" s="53" t="s">
        <v>1825</v>
      </c>
      <c r="Y1784" s="53" t="s">
        <v>1827</v>
      </c>
      <c r="Z1784" s="53">
        <v>4977.93</v>
      </c>
      <c r="AA1784" s="53">
        <v>4977.93</v>
      </c>
      <c r="AB1784" s="53">
        <v>0</v>
      </c>
      <c r="AC1784" s="53">
        <v>4977.93</v>
      </c>
      <c r="AD1784" s="53">
        <v>0</v>
      </c>
      <c r="AE1784" s="53">
        <v>0</v>
      </c>
      <c r="AF1784" s="53" t="s">
        <v>1828</v>
      </c>
      <c r="AG1784" s="53" t="s">
        <v>1891</v>
      </c>
      <c r="AH1784" s="53" t="s">
        <v>1892</v>
      </c>
      <c r="AI1784" s="53" t="s">
        <v>1829</v>
      </c>
      <c r="AJ1784" s="53" t="s">
        <v>1824</v>
      </c>
      <c r="AK1784" s="53" t="s">
        <v>496</v>
      </c>
      <c r="AL1784" s="53" t="s">
        <v>1830</v>
      </c>
      <c r="AM1784" s="53" t="s">
        <v>1831</v>
      </c>
      <c r="AN1784" s="53" t="s">
        <v>1769</v>
      </c>
      <c r="AO1784" s="53" t="s">
        <v>641</v>
      </c>
    </row>
    <row r="1785" spans="1:41" x14ac:dyDescent="0.25">
      <c r="A1785" s="53" t="s">
        <v>8</v>
      </c>
      <c r="B1785" s="53" t="s">
        <v>2050</v>
      </c>
      <c r="C1785" s="53" t="s">
        <v>2051</v>
      </c>
      <c r="D1785" s="53" t="s">
        <v>1991</v>
      </c>
      <c r="E1785" s="53" t="s">
        <v>1992</v>
      </c>
      <c r="F1785" s="53" t="s">
        <v>775</v>
      </c>
      <c r="G1785" s="53" t="s">
        <v>1813</v>
      </c>
      <c r="H1785" s="53" t="s">
        <v>775</v>
      </c>
      <c r="I1785" s="53" t="s">
        <v>1813</v>
      </c>
      <c r="J1785" s="53" t="s">
        <v>1891</v>
      </c>
      <c r="K1785" s="53" t="s">
        <v>1892</v>
      </c>
      <c r="L1785" s="53" t="s">
        <v>2052</v>
      </c>
      <c r="M1785" s="53" t="s">
        <v>1816</v>
      </c>
      <c r="N1785" s="53" t="s">
        <v>1817</v>
      </c>
      <c r="O1785" s="53" t="s">
        <v>1818</v>
      </c>
      <c r="P1785" s="53" t="s">
        <v>1819</v>
      </c>
      <c r="Q1785" s="53" t="s">
        <v>1820</v>
      </c>
      <c r="R1785" s="53" t="s">
        <v>1821</v>
      </c>
      <c r="S1785" s="53" t="s">
        <v>2053</v>
      </c>
      <c r="T1785" s="53" t="s">
        <v>2054</v>
      </c>
      <c r="U1785" s="53" t="s">
        <v>1824</v>
      </c>
      <c r="V1785" s="53" t="s">
        <v>1825</v>
      </c>
      <c r="W1785" s="53" t="s">
        <v>1833</v>
      </c>
      <c r="X1785" s="53" t="s">
        <v>1834</v>
      </c>
      <c r="Y1785" s="53" t="s">
        <v>1827</v>
      </c>
      <c r="Z1785" s="53">
        <v>22.07</v>
      </c>
      <c r="AA1785" s="53">
        <v>22.07</v>
      </c>
      <c r="AB1785" s="53">
        <v>0</v>
      </c>
      <c r="AC1785" s="53">
        <v>22.07</v>
      </c>
      <c r="AD1785" s="53">
        <v>0</v>
      </c>
      <c r="AE1785" s="53">
        <v>0</v>
      </c>
      <c r="AF1785" s="53" t="s">
        <v>1828</v>
      </c>
      <c r="AG1785" s="53" t="s">
        <v>1891</v>
      </c>
      <c r="AH1785" s="53" t="s">
        <v>1892</v>
      </c>
      <c r="AI1785" s="53" t="s">
        <v>1829</v>
      </c>
      <c r="AJ1785" s="53" t="s">
        <v>1824</v>
      </c>
      <c r="AK1785" s="53" t="s">
        <v>496</v>
      </c>
      <c r="AL1785" s="53" t="s">
        <v>1830</v>
      </c>
      <c r="AM1785" s="53" t="s">
        <v>1831</v>
      </c>
      <c r="AN1785" s="53" t="s">
        <v>1769</v>
      </c>
      <c r="AO1785" s="53" t="s">
        <v>641</v>
      </c>
    </row>
    <row r="1786" spans="1:41" x14ac:dyDescent="0.25">
      <c r="A1786" s="53" t="s">
        <v>8</v>
      </c>
      <c r="B1786" s="53" t="s">
        <v>1919</v>
      </c>
      <c r="C1786" s="53" t="s">
        <v>1920</v>
      </c>
      <c r="D1786" s="53" t="s">
        <v>1903</v>
      </c>
      <c r="E1786" s="53" t="s">
        <v>220</v>
      </c>
      <c r="F1786" s="53" t="s">
        <v>775</v>
      </c>
      <c r="G1786" s="53" t="s">
        <v>1813</v>
      </c>
      <c r="H1786" s="53" t="s">
        <v>775</v>
      </c>
      <c r="I1786" s="53" t="s">
        <v>1813</v>
      </c>
      <c r="J1786" s="53" t="s">
        <v>1904</v>
      </c>
      <c r="K1786" s="53" t="s">
        <v>1905</v>
      </c>
      <c r="L1786" s="53" t="s">
        <v>1921</v>
      </c>
      <c r="M1786" s="53" t="s">
        <v>1816</v>
      </c>
      <c r="N1786" s="53" t="s">
        <v>1817</v>
      </c>
      <c r="O1786" s="53" t="s">
        <v>1818</v>
      </c>
      <c r="P1786" s="53" t="s">
        <v>1819</v>
      </c>
      <c r="Q1786" s="53" t="s">
        <v>1820</v>
      </c>
      <c r="R1786" s="53" t="s">
        <v>1821</v>
      </c>
      <c r="S1786" s="53" t="s">
        <v>1922</v>
      </c>
      <c r="T1786" s="53" t="s">
        <v>1923</v>
      </c>
      <c r="U1786" s="53" t="s">
        <v>1824</v>
      </c>
      <c r="V1786" s="53" t="s">
        <v>1825</v>
      </c>
      <c r="W1786" s="53" t="s">
        <v>1856</v>
      </c>
      <c r="X1786" s="53" t="s">
        <v>1857</v>
      </c>
      <c r="Y1786" s="53" t="s">
        <v>1827</v>
      </c>
      <c r="Z1786" s="53">
        <v>3756.04</v>
      </c>
      <c r="AA1786" s="53">
        <v>3105.98</v>
      </c>
      <c r="AB1786" s="53">
        <v>650.05999999999995</v>
      </c>
      <c r="AC1786" s="53">
        <v>3105.98</v>
      </c>
      <c r="AD1786" s="53">
        <v>0</v>
      </c>
      <c r="AE1786" s="53">
        <v>0</v>
      </c>
      <c r="AF1786" s="53" t="s">
        <v>1828</v>
      </c>
      <c r="AG1786" s="53" t="s">
        <v>1904</v>
      </c>
      <c r="AH1786" s="53" t="s">
        <v>1905</v>
      </c>
      <c r="AI1786" s="53" t="s">
        <v>1829</v>
      </c>
      <c r="AJ1786" s="53" t="s">
        <v>1824</v>
      </c>
      <c r="AK1786" s="53" t="s">
        <v>496</v>
      </c>
      <c r="AL1786" s="53" t="s">
        <v>1830</v>
      </c>
      <c r="AM1786" s="53" t="s">
        <v>1831</v>
      </c>
      <c r="AN1786" s="53" t="s">
        <v>220</v>
      </c>
      <c r="AO1786" s="53" t="s">
        <v>483</v>
      </c>
    </row>
    <row r="1787" spans="1:41" x14ac:dyDescent="0.25">
      <c r="A1787" s="53" t="s">
        <v>8</v>
      </c>
      <c r="B1787" s="53" t="s">
        <v>1972</v>
      </c>
      <c r="C1787" s="53" t="s">
        <v>1973</v>
      </c>
      <c r="D1787" s="53" t="s">
        <v>1889</v>
      </c>
      <c r="E1787" s="53" t="s">
        <v>1890</v>
      </c>
      <c r="F1787" s="53" t="s">
        <v>775</v>
      </c>
      <c r="G1787" s="53" t="s">
        <v>1813</v>
      </c>
      <c r="H1787" s="53" t="s">
        <v>775</v>
      </c>
      <c r="I1787" s="53" t="s">
        <v>1813</v>
      </c>
      <c r="J1787" s="53" t="s">
        <v>1891</v>
      </c>
      <c r="K1787" s="53" t="s">
        <v>1988</v>
      </c>
      <c r="L1787" s="53" t="s">
        <v>1974</v>
      </c>
      <c r="M1787" s="53" t="s">
        <v>1816</v>
      </c>
      <c r="N1787" s="53" t="s">
        <v>1817</v>
      </c>
      <c r="O1787" s="53" t="s">
        <v>1818</v>
      </c>
      <c r="P1787" s="53" t="s">
        <v>1819</v>
      </c>
      <c r="Q1787" s="53" t="s">
        <v>1820</v>
      </c>
      <c r="R1787" s="53" t="s">
        <v>1821</v>
      </c>
      <c r="S1787" s="53" t="s">
        <v>1975</v>
      </c>
      <c r="T1787" s="53" t="s">
        <v>1976</v>
      </c>
      <c r="U1787" s="53" t="s">
        <v>1824</v>
      </c>
      <c r="V1787" s="53" t="s">
        <v>1825</v>
      </c>
      <c r="W1787" s="53" t="s">
        <v>1832</v>
      </c>
      <c r="X1787" s="53" t="s">
        <v>1825</v>
      </c>
      <c r="Y1787" s="53" t="s">
        <v>1827</v>
      </c>
      <c r="Z1787" s="53">
        <v>6368.89</v>
      </c>
      <c r="AA1787" s="53">
        <v>6368.89</v>
      </c>
      <c r="AB1787" s="53">
        <v>0</v>
      </c>
      <c r="AC1787" s="53">
        <v>6368.89</v>
      </c>
      <c r="AD1787" s="53">
        <v>0</v>
      </c>
      <c r="AE1787" s="53">
        <v>0</v>
      </c>
      <c r="AF1787" s="53" t="s">
        <v>1828</v>
      </c>
      <c r="AG1787" s="53" t="s">
        <v>1891</v>
      </c>
      <c r="AH1787" s="53" t="s">
        <v>1892</v>
      </c>
      <c r="AI1787" s="53" t="s">
        <v>1829</v>
      </c>
      <c r="AJ1787" s="53" t="s">
        <v>1824</v>
      </c>
      <c r="AK1787" s="53" t="s">
        <v>496</v>
      </c>
      <c r="AL1787" s="53" t="s">
        <v>1830</v>
      </c>
      <c r="AM1787" s="53" t="s">
        <v>1831</v>
      </c>
      <c r="AN1787" s="53" t="s">
        <v>1769</v>
      </c>
      <c r="AO1787" s="53" t="s">
        <v>641</v>
      </c>
    </row>
    <row r="1788" spans="1:41" x14ac:dyDescent="0.25">
      <c r="A1788" s="53" t="s">
        <v>8</v>
      </c>
      <c r="B1788" s="53" t="s">
        <v>1972</v>
      </c>
      <c r="C1788" s="53" t="s">
        <v>1973</v>
      </c>
      <c r="D1788" s="53" t="s">
        <v>1889</v>
      </c>
      <c r="E1788" s="53" t="s">
        <v>1890</v>
      </c>
      <c r="F1788" s="53" t="s">
        <v>775</v>
      </c>
      <c r="G1788" s="53" t="s">
        <v>1813</v>
      </c>
      <c r="H1788" s="53" t="s">
        <v>775</v>
      </c>
      <c r="I1788" s="53" t="s">
        <v>1813</v>
      </c>
      <c r="J1788" s="53" t="s">
        <v>1891</v>
      </c>
      <c r="K1788" s="53" t="s">
        <v>1988</v>
      </c>
      <c r="L1788" s="53" t="s">
        <v>1974</v>
      </c>
      <c r="M1788" s="53" t="s">
        <v>1816</v>
      </c>
      <c r="N1788" s="53" t="s">
        <v>1817</v>
      </c>
      <c r="O1788" s="53" t="s">
        <v>1818</v>
      </c>
      <c r="P1788" s="53" t="s">
        <v>1819</v>
      </c>
      <c r="Q1788" s="53" t="s">
        <v>1820</v>
      </c>
      <c r="R1788" s="53" t="s">
        <v>1821</v>
      </c>
      <c r="S1788" s="53" t="s">
        <v>1975</v>
      </c>
      <c r="T1788" s="53" t="s">
        <v>1976</v>
      </c>
      <c r="U1788" s="53" t="s">
        <v>1824</v>
      </c>
      <c r="V1788" s="53" t="s">
        <v>1825</v>
      </c>
      <c r="W1788" s="53" t="s">
        <v>1833</v>
      </c>
      <c r="X1788" s="53" t="s">
        <v>1835</v>
      </c>
      <c r="Y1788" s="53" t="s">
        <v>1827</v>
      </c>
      <c r="Z1788" s="53">
        <v>18.11</v>
      </c>
      <c r="AA1788" s="53">
        <v>18.11</v>
      </c>
      <c r="AB1788" s="53">
        <v>0</v>
      </c>
      <c r="AC1788" s="53">
        <v>18.11</v>
      </c>
      <c r="AD1788" s="53">
        <v>0</v>
      </c>
      <c r="AE1788" s="53">
        <v>0</v>
      </c>
      <c r="AF1788" s="53" t="s">
        <v>1828</v>
      </c>
      <c r="AG1788" s="53" t="s">
        <v>1891</v>
      </c>
      <c r="AH1788" s="53" t="s">
        <v>1892</v>
      </c>
      <c r="AI1788" s="53" t="s">
        <v>1829</v>
      </c>
      <c r="AJ1788" s="53" t="s">
        <v>1824</v>
      </c>
      <c r="AK1788" s="53" t="s">
        <v>496</v>
      </c>
      <c r="AL1788" s="53" t="s">
        <v>1830</v>
      </c>
      <c r="AM1788" s="53" t="s">
        <v>1831</v>
      </c>
      <c r="AN1788" s="53" t="s">
        <v>1769</v>
      </c>
      <c r="AO1788" s="53" t="s">
        <v>641</v>
      </c>
    </row>
    <row r="1789" spans="1:41" x14ac:dyDescent="0.25">
      <c r="A1789" s="53" t="s">
        <v>8</v>
      </c>
      <c r="B1789" s="53" t="s">
        <v>2001</v>
      </c>
      <c r="C1789" s="53" t="s">
        <v>2002</v>
      </c>
      <c r="D1789" s="53" t="s">
        <v>1991</v>
      </c>
      <c r="E1789" s="53" t="s">
        <v>1992</v>
      </c>
      <c r="F1789" s="53" t="s">
        <v>775</v>
      </c>
      <c r="G1789" s="53" t="s">
        <v>1813</v>
      </c>
      <c r="H1789" s="53" t="s">
        <v>775</v>
      </c>
      <c r="I1789" s="53" t="s">
        <v>1813</v>
      </c>
      <c r="J1789" s="53" t="s">
        <v>1891</v>
      </c>
      <c r="K1789" s="53" t="s">
        <v>1892</v>
      </c>
      <c r="L1789" s="53" t="s">
        <v>2003</v>
      </c>
      <c r="M1789" s="53" t="s">
        <v>1816</v>
      </c>
      <c r="N1789" s="53" t="s">
        <v>1817</v>
      </c>
      <c r="O1789" s="53" t="s">
        <v>1818</v>
      </c>
      <c r="P1789" s="53" t="s">
        <v>1819</v>
      </c>
      <c r="Q1789" s="53" t="s">
        <v>1820</v>
      </c>
      <c r="R1789" s="53" t="s">
        <v>1821</v>
      </c>
      <c r="S1789" s="53" t="s">
        <v>2004</v>
      </c>
      <c r="T1789" s="53" t="s">
        <v>2005</v>
      </c>
      <c r="U1789" s="53" t="s">
        <v>1824</v>
      </c>
      <c r="V1789" s="53" t="s">
        <v>1825</v>
      </c>
      <c r="W1789" s="53" t="s">
        <v>1832</v>
      </c>
      <c r="X1789" s="53" t="s">
        <v>1825</v>
      </c>
      <c r="Y1789" s="53" t="s">
        <v>1827</v>
      </c>
      <c r="Z1789" s="53">
        <v>2488.2399999999998</v>
      </c>
      <c r="AA1789" s="53">
        <v>2488.2399999999998</v>
      </c>
      <c r="AB1789" s="53">
        <v>0</v>
      </c>
      <c r="AC1789" s="53">
        <v>2488.2399999999998</v>
      </c>
      <c r="AD1789" s="53">
        <v>0</v>
      </c>
      <c r="AE1789" s="53">
        <v>0</v>
      </c>
      <c r="AF1789" s="53" t="s">
        <v>1828</v>
      </c>
      <c r="AG1789" s="53" t="s">
        <v>1891</v>
      </c>
      <c r="AH1789" s="53" t="s">
        <v>1892</v>
      </c>
      <c r="AI1789" s="53" t="s">
        <v>1829</v>
      </c>
      <c r="AJ1789" s="53" t="s">
        <v>1824</v>
      </c>
      <c r="AK1789" s="53" t="s">
        <v>496</v>
      </c>
      <c r="AL1789" s="53" t="s">
        <v>1830</v>
      </c>
      <c r="AM1789" s="53" t="s">
        <v>1831</v>
      </c>
      <c r="AN1789" s="53" t="s">
        <v>1769</v>
      </c>
      <c r="AO1789" s="53" t="s">
        <v>641</v>
      </c>
    </row>
    <row r="1790" spans="1:41" x14ac:dyDescent="0.25">
      <c r="A1790" s="53" t="s">
        <v>8</v>
      </c>
      <c r="B1790" s="53" t="s">
        <v>2001</v>
      </c>
      <c r="C1790" s="53" t="s">
        <v>2002</v>
      </c>
      <c r="D1790" s="53" t="s">
        <v>1991</v>
      </c>
      <c r="E1790" s="53" t="s">
        <v>1992</v>
      </c>
      <c r="F1790" s="53" t="s">
        <v>775</v>
      </c>
      <c r="G1790" s="53" t="s">
        <v>1813</v>
      </c>
      <c r="H1790" s="53" t="s">
        <v>775</v>
      </c>
      <c r="I1790" s="53" t="s">
        <v>1813</v>
      </c>
      <c r="J1790" s="53" t="s">
        <v>1891</v>
      </c>
      <c r="K1790" s="53" t="s">
        <v>1892</v>
      </c>
      <c r="L1790" s="53" t="s">
        <v>2003</v>
      </c>
      <c r="M1790" s="53" t="s">
        <v>1816</v>
      </c>
      <c r="N1790" s="53" t="s">
        <v>1817</v>
      </c>
      <c r="O1790" s="53" t="s">
        <v>1818</v>
      </c>
      <c r="P1790" s="53" t="s">
        <v>1819</v>
      </c>
      <c r="Q1790" s="53" t="s">
        <v>1820</v>
      </c>
      <c r="R1790" s="53" t="s">
        <v>1821</v>
      </c>
      <c r="S1790" s="53" t="s">
        <v>2004</v>
      </c>
      <c r="T1790" s="53" t="s">
        <v>2005</v>
      </c>
      <c r="U1790" s="53" t="s">
        <v>1824</v>
      </c>
      <c r="V1790" s="53" t="s">
        <v>1825</v>
      </c>
      <c r="W1790" s="53" t="s">
        <v>1833</v>
      </c>
      <c r="X1790" s="53" t="s">
        <v>1835</v>
      </c>
      <c r="Y1790" s="53" t="s">
        <v>1827</v>
      </c>
      <c r="Z1790" s="53">
        <v>41.36</v>
      </c>
      <c r="AA1790" s="53">
        <v>41.36</v>
      </c>
      <c r="AB1790" s="53">
        <v>0</v>
      </c>
      <c r="AC1790" s="53">
        <v>41.36</v>
      </c>
      <c r="AD1790" s="53">
        <v>0</v>
      </c>
      <c r="AE1790" s="53">
        <v>0</v>
      </c>
      <c r="AF1790" s="53" t="s">
        <v>1828</v>
      </c>
      <c r="AG1790" s="53" t="s">
        <v>1891</v>
      </c>
      <c r="AH1790" s="53" t="s">
        <v>1892</v>
      </c>
      <c r="AI1790" s="53" t="s">
        <v>1829</v>
      </c>
      <c r="AJ1790" s="53" t="s">
        <v>1824</v>
      </c>
      <c r="AK1790" s="53" t="s">
        <v>496</v>
      </c>
      <c r="AL1790" s="53" t="s">
        <v>1830</v>
      </c>
      <c r="AM1790" s="53" t="s">
        <v>1831</v>
      </c>
      <c r="AN1790" s="53" t="s">
        <v>1769</v>
      </c>
      <c r="AO1790" s="53" t="s">
        <v>641</v>
      </c>
    </row>
    <row r="1791" spans="1:41" x14ac:dyDescent="0.25">
      <c r="A1791" s="53" t="s">
        <v>8</v>
      </c>
      <c r="B1791" s="53" t="s">
        <v>2016</v>
      </c>
      <c r="C1791" s="53" t="s">
        <v>2017</v>
      </c>
      <c r="D1791" s="53" t="s">
        <v>1991</v>
      </c>
      <c r="E1791" s="53" t="s">
        <v>1992</v>
      </c>
      <c r="F1791" s="53" t="s">
        <v>775</v>
      </c>
      <c r="G1791" s="53" t="s">
        <v>1813</v>
      </c>
      <c r="H1791" s="53" t="s">
        <v>775</v>
      </c>
      <c r="I1791" s="53" t="s">
        <v>1813</v>
      </c>
      <c r="J1791" s="53" t="s">
        <v>1891</v>
      </c>
      <c r="K1791" s="53" t="s">
        <v>1892</v>
      </c>
      <c r="L1791" s="53" t="s">
        <v>2018</v>
      </c>
      <c r="M1791" s="53" t="s">
        <v>1816</v>
      </c>
      <c r="N1791" s="53" t="s">
        <v>1817</v>
      </c>
      <c r="O1791" s="53" t="s">
        <v>1818</v>
      </c>
      <c r="P1791" s="53" t="s">
        <v>1819</v>
      </c>
      <c r="Q1791" s="53" t="s">
        <v>1820</v>
      </c>
      <c r="R1791" s="53" t="s">
        <v>1821</v>
      </c>
      <c r="S1791" s="53" t="s">
        <v>2019</v>
      </c>
      <c r="T1791" s="53" t="s">
        <v>2020</v>
      </c>
      <c r="U1791" s="53" t="s">
        <v>1824</v>
      </c>
      <c r="V1791" s="53" t="s">
        <v>1825</v>
      </c>
      <c r="W1791" s="53" t="s">
        <v>1832</v>
      </c>
      <c r="X1791" s="53" t="s">
        <v>1825</v>
      </c>
      <c r="Y1791" s="53" t="s">
        <v>1827</v>
      </c>
      <c r="Z1791" s="53">
        <v>10235.280000000001</v>
      </c>
      <c r="AA1791" s="53">
        <v>10235.280000000001</v>
      </c>
      <c r="AB1791" s="53">
        <v>0</v>
      </c>
      <c r="AC1791" s="53">
        <v>10235.280000000001</v>
      </c>
      <c r="AD1791" s="53">
        <v>0</v>
      </c>
      <c r="AE1791" s="53">
        <v>0</v>
      </c>
      <c r="AF1791" s="53" t="s">
        <v>1828</v>
      </c>
      <c r="AG1791" s="53" t="s">
        <v>1891</v>
      </c>
      <c r="AH1791" s="53" t="s">
        <v>1892</v>
      </c>
      <c r="AI1791" s="53" t="s">
        <v>1829</v>
      </c>
      <c r="AJ1791" s="53" t="s">
        <v>1824</v>
      </c>
      <c r="AK1791" s="53" t="s">
        <v>496</v>
      </c>
      <c r="AL1791" s="53" t="s">
        <v>1830</v>
      </c>
      <c r="AM1791" s="53" t="s">
        <v>1831</v>
      </c>
      <c r="AN1791" s="53" t="s">
        <v>1769</v>
      </c>
      <c r="AO1791" s="53" t="s">
        <v>641</v>
      </c>
    </row>
    <row r="1792" spans="1:41" x14ac:dyDescent="0.25">
      <c r="A1792" s="53" t="s">
        <v>8</v>
      </c>
      <c r="B1792" s="53" t="s">
        <v>2016</v>
      </c>
      <c r="C1792" s="53" t="s">
        <v>2017</v>
      </c>
      <c r="D1792" s="53" t="s">
        <v>1991</v>
      </c>
      <c r="E1792" s="53" t="s">
        <v>1992</v>
      </c>
      <c r="F1792" s="53" t="s">
        <v>775</v>
      </c>
      <c r="G1792" s="53" t="s">
        <v>1813</v>
      </c>
      <c r="H1792" s="53" t="s">
        <v>775</v>
      </c>
      <c r="I1792" s="53" t="s">
        <v>1813</v>
      </c>
      <c r="J1792" s="53" t="s">
        <v>1891</v>
      </c>
      <c r="K1792" s="53" t="s">
        <v>1892</v>
      </c>
      <c r="L1792" s="53" t="s">
        <v>2018</v>
      </c>
      <c r="M1792" s="53" t="s">
        <v>1816</v>
      </c>
      <c r="N1792" s="53" t="s">
        <v>1817</v>
      </c>
      <c r="O1792" s="53" t="s">
        <v>1818</v>
      </c>
      <c r="P1792" s="53" t="s">
        <v>1819</v>
      </c>
      <c r="Q1792" s="53" t="s">
        <v>1820</v>
      </c>
      <c r="R1792" s="53" t="s">
        <v>1821</v>
      </c>
      <c r="S1792" s="53" t="s">
        <v>2019</v>
      </c>
      <c r="T1792" s="53" t="s">
        <v>2020</v>
      </c>
      <c r="U1792" s="53" t="s">
        <v>1824</v>
      </c>
      <c r="V1792" s="53" t="s">
        <v>1825</v>
      </c>
      <c r="W1792" s="53" t="s">
        <v>1833</v>
      </c>
      <c r="X1792" s="53" t="s">
        <v>1835</v>
      </c>
      <c r="Y1792" s="53" t="s">
        <v>1827</v>
      </c>
      <c r="Z1792" s="53">
        <v>0.02</v>
      </c>
      <c r="AA1792" s="53">
        <v>0.02</v>
      </c>
      <c r="AB1792" s="53">
        <v>0</v>
      </c>
      <c r="AC1792" s="53">
        <v>0.02</v>
      </c>
      <c r="AD1792" s="53">
        <v>0</v>
      </c>
      <c r="AE1792" s="53">
        <v>0</v>
      </c>
      <c r="AF1792" s="53" t="s">
        <v>1828</v>
      </c>
      <c r="AG1792" s="53" t="s">
        <v>1891</v>
      </c>
      <c r="AH1792" s="53" t="s">
        <v>1892</v>
      </c>
      <c r="AI1792" s="53" t="s">
        <v>1829</v>
      </c>
      <c r="AJ1792" s="53" t="s">
        <v>1824</v>
      </c>
      <c r="AK1792" s="53" t="s">
        <v>496</v>
      </c>
      <c r="AL1792" s="53" t="s">
        <v>1830</v>
      </c>
      <c r="AM1792" s="53" t="s">
        <v>1831</v>
      </c>
      <c r="AN1792" s="53" t="s">
        <v>1769</v>
      </c>
      <c r="AO1792" s="53" t="s">
        <v>641</v>
      </c>
    </row>
    <row r="1793" spans="1:41" x14ac:dyDescent="0.25">
      <c r="A1793" s="53" t="s">
        <v>8</v>
      </c>
      <c r="B1793" s="53" t="s">
        <v>1929</v>
      </c>
      <c r="C1793" s="53" t="s">
        <v>1930</v>
      </c>
      <c r="D1793" s="53" t="s">
        <v>1931</v>
      </c>
      <c r="E1793" s="53" t="s">
        <v>1932</v>
      </c>
      <c r="F1793" s="53" t="s">
        <v>775</v>
      </c>
      <c r="G1793" s="53" t="s">
        <v>1813</v>
      </c>
      <c r="H1793" s="53" t="s">
        <v>775</v>
      </c>
      <c r="I1793" s="53" t="s">
        <v>1813</v>
      </c>
      <c r="J1793" s="53" t="s">
        <v>1891</v>
      </c>
      <c r="K1793" s="53" t="s">
        <v>1933</v>
      </c>
      <c r="L1793" s="53" t="s">
        <v>1934</v>
      </c>
      <c r="M1793" s="53" t="s">
        <v>1816</v>
      </c>
      <c r="N1793" s="53" t="s">
        <v>1817</v>
      </c>
      <c r="O1793" s="53" t="s">
        <v>1818</v>
      </c>
      <c r="P1793" s="53" t="s">
        <v>1819</v>
      </c>
      <c r="Q1793" s="53" t="s">
        <v>1820</v>
      </c>
      <c r="R1793" s="53" t="s">
        <v>1821</v>
      </c>
      <c r="S1793" s="53" t="s">
        <v>1965</v>
      </c>
      <c r="T1793" s="53" t="s">
        <v>1966</v>
      </c>
      <c r="U1793" s="53" t="s">
        <v>1824</v>
      </c>
      <c r="V1793" s="53" t="s">
        <v>1825</v>
      </c>
      <c r="W1793" s="53" t="s">
        <v>1856</v>
      </c>
      <c r="X1793" s="53" t="s">
        <v>1857</v>
      </c>
      <c r="Y1793" s="53" t="s">
        <v>1827</v>
      </c>
      <c r="Z1793" s="53">
        <v>0.06</v>
      </c>
      <c r="AA1793" s="53">
        <v>0.06</v>
      </c>
      <c r="AB1793" s="53">
        <v>0</v>
      </c>
      <c r="AC1793" s="53">
        <v>0.06</v>
      </c>
      <c r="AD1793" s="53">
        <v>0</v>
      </c>
      <c r="AE1793" s="53">
        <v>0</v>
      </c>
      <c r="AF1793" s="53" t="s">
        <v>1828</v>
      </c>
      <c r="AG1793" s="53" t="s">
        <v>1891</v>
      </c>
      <c r="AH1793" s="53" t="s">
        <v>1937</v>
      </c>
      <c r="AI1793" s="53" t="s">
        <v>1829</v>
      </c>
      <c r="AJ1793" s="53" t="s">
        <v>1824</v>
      </c>
      <c r="AK1793" s="53" t="s">
        <v>496</v>
      </c>
      <c r="AL1793" s="53" t="s">
        <v>1830</v>
      </c>
      <c r="AM1793" s="53" t="s">
        <v>1831</v>
      </c>
      <c r="AN1793" s="53" t="s">
        <v>1769</v>
      </c>
      <c r="AO1793" s="53" t="s">
        <v>641</v>
      </c>
    </row>
    <row r="1794" spans="1:41" x14ac:dyDescent="0.25">
      <c r="A1794" s="53" t="s">
        <v>8</v>
      </c>
      <c r="B1794" s="53" t="s">
        <v>1929</v>
      </c>
      <c r="C1794" s="53" t="s">
        <v>1930</v>
      </c>
      <c r="D1794" s="53" t="s">
        <v>1931</v>
      </c>
      <c r="E1794" s="53" t="s">
        <v>1932</v>
      </c>
      <c r="F1794" s="53" t="s">
        <v>775</v>
      </c>
      <c r="G1794" s="53" t="s">
        <v>1813</v>
      </c>
      <c r="H1794" s="53" t="s">
        <v>775</v>
      </c>
      <c r="I1794" s="53" t="s">
        <v>1813</v>
      </c>
      <c r="J1794" s="53" t="s">
        <v>1891</v>
      </c>
      <c r="K1794" s="53" t="s">
        <v>1933</v>
      </c>
      <c r="L1794" s="53" t="s">
        <v>1934</v>
      </c>
      <c r="M1794" s="53" t="s">
        <v>1816</v>
      </c>
      <c r="N1794" s="53" t="s">
        <v>1817</v>
      </c>
      <c r="O1794" s="53" t="s">
        <v>1818</v>
      </c>
      <c r="P1794" s="53" t="s">
        <v>1819</v>
      </c>
      <c r="Q1794" s="53" t="s">
        <v>1820</v>
      </c>
      <c r="R1794" s="53" t="s">
        <v>1821</v>
      </c>
      <c r="S1794" s="53" t="s">
        <v>1935</v>
      </c>
      <c r="T1794" s="53" t="s">
        <v>1936</v>
      </c>
      <c r="U1794" s="53" t="s">
        <v>1824</v>
      </c>
      <c r="V1794" s="53" t="s">
        <v>1825</v>
      </c>
      <c r="W1794" s="53" t="s">
        <v>1826</v>
      </c>
      <c r="X1794" s="53" t="s">
        <v>1825</v>
      </c>
      <c r="Y1794" s="53" t="s">
        <v>1827</v>
      </c>
      <c r="Z1794" s="53">
        <v>26.74</v>
      </c>
      <c r="AA1794" s="53">
        <v>26.74</v>
      </c>
      <c r="AB1794" s="53">
        <v>0</v>
      </c>
      <c r="AC1794" s="53">
        <v>26.74</v>
      </c>
      <c r="AD1794" s="53">
        <v>0</v>
      </c>
      <c r="AE1794" s="53">
        <v>0</v>
      </c>
      <c r="AF1794" s="53" t="s">
        <v>1828</v>
      </c>
      <c r="AG1794" s="53" t="s">
        <v>1891</v>
      </c>
      <c r="AH1794" s="53" t="s">
        <v>1937</v>
      </c>
      <c r="AI1794" s="53" t="s">
        <v>1829</v>
      </c>
      <c r="AJ1794" s="53" t="s">
        <v>1824</v>
      </c>
      <c r="AK1794" s="53" t="s">
        <v>496</v>
      </c>
      <c r="AL1794" s="53" t="s">
        <v>1830</v>
      </c>
      <c r="AM1794" s="53" t="s">
        <v>1831</v>
      </c>
      <c r="AN1794" s="53" t="s">
        <v>1769</v>
      </c>
      <c r="AO1794" s="53" t="s">
        <v>641</v>
      </c>
    </row>
    <row r="1795" spans="1:41" x14ac:dyDescent="0.25">
      <c r="A1795" s="53" t="s">
        <v>8</v>
      </c>
      <c r="B1795" s="53" t="s">
        <v>1929</v>
      </c>
      <c r="C1795" s="53" t="s">
        <v>1930</v>
      </c>
      <c r="D1795" s="53" t="s">
        <v>1931</v>
      </c>
      <c r="E1795" s="53" t="s">
        <v>1932</v>
      </c>
      <c r="F1795" s="53" t="s">
        <v>775</v>
      </c>
      <c r="G1795" s="53" t="s">
        <v>1813</v>
      </c>
      <c r="H1795" s="53" t="s">
        <v>775</v>
      </c>
      <c r="I1795" s="53" t="s">
        <v>1813</v>
      </c>
      <c r="J1795" s="53" t="s">
        <v>1891</v>
      </c>
      <c r="K1795" s="53" t="s">
        <v>1933</v>
      </c>
      <c r="L1795" s="53" t="s">
        <v>1934</v>
      </c>
      <c r="M1795" s="53" t="s">
        <v>1816</v>
      </c>
      <c r="N1795" s="53" t="s">
        <v>1817</v>
      </c>
      <c r="O1795" s="53" t="s">
        <v>1818</v>
      </c>
      <c r="P1795" s="53" t="s">
        <v>1819</v>
      </c>
      <c r="Q1795" s="53" t="s">
        <v>1820</v>
      </c>
      <c r="R1795" s="53" t="s">
        <v>1821</v>
      </c>
      <c r="S1795" s="53" t="s">
        <v>1935</v>
      </c>
      <c r="T1795" s="53" t="s">
        <v>1936</v>
      </c>
      <c r="U1795" s="53" t="s">
        <v>1824</v>
      </c>
      <c r="V1795" s="53" t="s">
        <v>1825</v>
      </c>
      <c r="W1795" s="53" t="s">
        <v>1832</v>
      </c>
      <c r="X1795" s="53" t="s">
        <v>1825</v>
      </c>
      <c r="Y1795" s="53" t="s">
        <v>1827</v>
      </c>
      <c r="Z1795" s="53">
        <v>37.29</v>
      </c>
      <c r="AA1795" s="53">
        <v>37.29</v>
      </c>
      <c r="AB1795" s="53">
        <v>0</v>
      </c>
      <c r="AC1795" s="53">
        <v>37.29</v>
      </c>
      <c r="AD1795" s="53">
        <v>0</v>
      </c>
      <c r="AE1795" s="53">
        <v>0</v>
      </c>
      <c r="AF1795" s="53" t="s">
        <v>1828</v>
      </c>
      <c r="AG1795" s="53" t="s">
        <v>1891</v>
      </c>
      <c r="AH1795" s="53" t="s">
        <v>1937</v>
      </c>
      <c r="AI1795" s="53" t="s">
        <v>1829</v>
      </c>
      <c r="AJ1795" s="53" t="s">
        <v>1824</v>
      </c>
      <c r="AK1795" s="53" t="s">
        <v>496</v>
      </c>
      <c r="AL1795" s="53" t="s">
        <v>1830</v>
      </c>
      <c r="AM1795" s="53" t="s">
        <v>1831</v>
      </c>
      <c r="AN1795" s="53" t="s">
        <v>1769</v>
      </c>
      <c r="AO1795" s="53" t="s">
        <v>641</v>
      </c>
    </row>
    <row r="1796" spans="1:41" x14ac:dyDescent="0.25">
      <c r="A1796" s="53" t="s">
        <v>8</v>
      </c>
      <c r="B1796" s="53" t="s">
        <v>1929</v>
      </c>
      <c r="C1796" s="53" t="s">
        <v>1930</v>
      </c>
      <c r="D1796" s="53" t="s">
        <v>1931</v>
      </c>
      <c r="E1796" s="53" t="s">
        <v>1932</v>
      </c>
      <c r="F1796" s="53" t="s">
        <v>775</v>
      </c>
      <c r="G1796" s="53" t="s">
        <v>1813</v>
      </c>
      <c r="H1796" s="53" t="s">
        <v>775</v>
      </c>
      <c r="I1796" s="53" t="s">
        <v>1813</v>
      </c>
      <c r="J1796" s="53" t="s">
        <v>1891</v>
      </c>
      <c r="K1796" s="53" t="s">
        <v>1933</v>
      </c>
      <c r="L1796" s="53" t="s">
        <v>1934</v>
      </c>
      <c r="M1796" s="53" t="s">
        <v>1816</v>
      </c>
      <c r="N1796" s="53" t="s">
        <v>1817</v>
      </c>
      <c r="O1796" s="53" t="s">
        <v>1818</v>
      </c>
      <c r="P1796" s="53" t="s">
        <v>1819</v>
      </c>
      <c r="Q1796" s="53" t="s">
        <v>1820</v>
      </c>
      <c r="R1796" s="53" t="s">
        <v>1821</v>
      </c>
      <c r="S1796" s="53" t="s">
        <v>1935</v>
      </c>
      <c r="T1796" s="53" t="s">
        <v>1936</v>
      </c>
      <c r="U1796" s="53" t="s">
        <v>1824</v>
      </c>
      <c r="V1796" s="53" t="s">
        <v>1825</v>
      </c>
      <c r="W1796" s="53" t="s">
        <v>1833</v>
      </c>
      <c r="X1796" s="53" t="s">
        <v>1834</v>
      </c>
      <c r="Y1796" s="53" t="s">
        <v>1827</v>
      </c>
      <c r="Z1796" s="53">
        <v>0.79</v>
      </c>
      <c r="AA1796" s="53">
        <v>0.79</v>
      </c>
      <c r="AB1796" s="53">
        <v>0</v>
      </c>
      <c r="AC1796" s="53">
        <v>0.79</v>
      </c>
      <c r="AD1796" s="53">
        <v>0</v>
      </c>
      <c r="AE1796" s="53">
        <v>0</v>
      </c>
      <c r="AF1796" s="53" t="s">
        <v>1828</v>
      </c>
      <c r="AG1796" s="53" t="s">
        <v>1891</v>
      </c>
      <c r="AH1796" s="53" t="s">
        <v>1937</v>
      </c>
      <c r="AI1796" s="53" t="s">
        <v>1829</v>
      </c>
      <c r="AJ1796" s="53" t="s">
        <v>1824</v>
      </c>
      <c r="AK1796" s="53" t="s">
        <v>496</v>
      </c>
      <c r="AL1796" s="53" t="s">
        <v>1830</v>
      </c>
      <c r="AM1796" s="53" t="s">
        <v>1831</v>
      </c>
      <c r="AN1796" s="53" t="s">
        <v>1769</v>
      </c>
      <c r="AO1796" s="53" t="s">
        <v>641</v>
      </c>
    </row>
    <row r="1797" spans="1:41" x14ac:dyDescent="0.25">
      <c r="A1797" s="53" t="s">
        <v>8</v>
      </c>
      <c r="B1797" s="53" t="s">
        <v>1929</v>
      </c>
      <c r="C1797" s="53" t="s">
        <v>1930</v>
      </c>
      <c r="D1797" s="53" t="s">
        <v>1931</v>
      </c>
      <c r="E1797" s="53" t="s">
        <v>1932</v>
      </c>
      <c r="F1797" s="53" t="s">
        <v>775</v>
      </c>
      <c r="G1797" s="53" t="s">
        <v>1813</v>
      </c>
      <c r="H1797" s="53" t="s">
        <v>775</v>
      </c>
      <c r="I1797" s="53" t="s">
        <v>1813</v>
      </c>
      <c r="J1797" s="53" t="s">
        <v>1891</v>
      </c>
      <c r="K1797" s="53" t="s">
        <v>1933</v>
      </c>
      <c r="L1797" s="53" t="s">
        <v>1934</v>
      </c>
      <c r="M1797" s="53" t="s">
        <v>1816</v>
      </c>
      <c r="N1797" s="53" t="s">
        <v>1817</v>
      </c>
      <c r="O1797" s="53" t="s">
        <v>1818</v>
      </c>
      <c r="P1797" s="53" t="s">
        <v>1819</v>
      </c>
      <c r="Q1797" s="53" t="s">
        <v>1820</v>
      </c>
      <c r="R1797" s="53" t="s">
        <v>1821</v>
      </c>
      <c r="S1797" s="53" t="s">
        <v>1935</v>
      </c>
      <c r="T1797" s="53" t="s">
        <v>1936</v>
      </c>
      <c r="U1797" s="53" t="s">
        <v>1824</v>
      </c>
      <c r="V1797" s="53" t="s">
        <v>1825</v>
      </c>
      <c r="W1797" s="53" t="s">
        <v>1833</v>
      </c>
      <c r="X1797" s="53" t="s">
        <v>1835</v>
      </c>
      <c r="Y1797" s="53" t="s">
        <v>1827</v>
      </c>
      <c r="Z1797" s="53">
        <v>2.25</v>
      </c>
      <c r="AA1797" s="53">
        <v>2.25</v>
      </c>
      <c r="AB1797" s="53">
        <v>0</v>
      </c>
      <c r="AC1797" s="53">
        <v>2.25</v>
      </c>
      <c r="AD1797" s="53">
        <v>0</v>
      </c>
      <c r="AE1797" s="53">
        <v>0</v>
      </c>
      <c r="AF1797" s="53" t="s">
        <v>1828</v>
      </c>
      <c r="AG1797" s="53" t="s">
        <v>1891</v>
      </c>
      <c r="AH1797" s="53" t="s">
        <v>1937</v>
      </c>
      <c r="AI1797" s="53" t="s">
        <v>1829</v>
      </c>
      <c r="AJ1797" s="53" t="s">
        <v>1824</v>
      </c>
      <c r="AK1797" s="53" t="s">
        <v>496</v>
      </c>
      <c r="AL1797" s="53" t="s">
        <v>1830</v>
      </c>
      <c r="AM1797" s="53" t="s">
        <v>1831</v>
      </c>
      <c r="AN1797" s="53" t="s">
        <v>1769</v>
      </c>
      <c r="AO1797" s="53" t="s">
        <v>641</v>
      </c>
    </row>
    <row r="1798" spans="1:41" x14ac:dyDescent="0.25">
      <c r="A1798" s="53" t="s">
        <v>8</v>
      </c>
      <c r="B1798" s="53" t="s">
        <v>1929</v>
      </c>
      <c r="C1798" s="53" t="s">
        <v>1930</v>
      </c>
      <c r="D1798" s="53" t="s">
        <v>1931</v>
      </c>
      <c r="E1798" s="53" t="s">
        <v>1932</v>
      </c>
      <c r="F1798" s="53" t="s">
        <v>775</v>
      </c>
      <c r="G1798" s="53" t="s">
        <v>1813</v>
      </c>
      <c r="H1798" s="53" t="s">
        <v>775</v>
      </c>
      <c r="I1798" s="53" t="s">
        <v>1813</v>
      </c>
      <c r="J1798" s="53" t="s">
        <v>1891</v>
      </c>
      <c r="K1798" s="53" t="s">
        <v>1933</v>
      </c>
      <c r="L1798" s="53" t="s">
        <v>1934</v>
      </c>
      <c r="M1798" s="53" t="s">
        <v>1816</v>
      </c>
      <c r="N1798" s="53" t="s">
        <v>1817</v>
      </c>
      <c r="O1798" s="53" t="s">
        <v>1818</v>
      </c>
      <c r="P1798" s="53" t="s">
        <v>1819</v>
      </c>
      <c r="Q1798" s="53" t="s">
        <v>1820</v>
      </c>
      <c r="R1798" s="53" t="s">
        <v>1821</v>
      </c>
      <c r="S1798" s="53" t="s">
        <v>1935</v>
      </c>
      <c r="T1798" s="53" t="s">
        <v>1936</v>
      </c>
      <c r="U1798" s="53" t="s">
        <v>1824</v>
      </c>
      <c r="V1798" s="53" t="s">
        <v>1825</v>
      </c>
      <c r="W1798" s="53" t="s">
        <v>1837</v>
      </c>
      <c r="X1798" s="53" t="s">
        <v>1825</v>
      </c>
      <c r="Y1798" s="53" t="s">
        <v>1827</v>
      </c>
      <c r="Z1798" s="53">
        <v>27.88</v>
      </c>
      <c r="AA1798" s="53">
        <v>27.88</v>
      </c>
      <c r="AB1798" s="53">
        <v>0</v>
      </c>
      <c r="AC1798" s="53">
        <v>27.88</v>
      </c>
      <c r="AD1798" s="53">
        <v>0</v>
      </c>
      <c r="AE1798" s="53">
        <v>0</v>
      </c>
      <c r="AF1798" s="53" t="s">
        <v>1828</v>
      </c>
      <c r="AG1798" s="53" t="s">
        <v>1891</v>
      </c>
      <c r="AH1798" s="53" t="s">
        <v>1937</v>
      </c>
      <c r="AI1798" s="53" t="s">
        <v>1829</v>
      </c>
      <c r="AJ1798" s="53" t="s">
        <v>1824</v>
      </c>
      <c r="AK1798" s="53" t="s">
        <v>496</v>
      </c>
      <c r="AL1798" s="53" t="s">
        <v>1830</v>
      </c>
      <c r="AM1798" s="53" t="s">
        <v>1831</v>
      </c>
      <c r="AN1798" s="53" t="s">
        <v>1769</v>
      </c>
      <c r="AO1798" s="53" t="s">
        <v>641</v>
      </c>
    </row>
    <row r="1799" spans="1:41" x14ac:dyDescent="0.25">
      <c r="A1799" s="53" t="s">
        <v>8</v>
      </c>
      <c r="B1799" s="53" t="s">
        <v>1929</v>
      </c>
      <c r="C1799" s="53" t="s">
        <v>1930</v>
      </c>
      <c r="D1799" s="53" t="s">
        <v>1931</v>
      </c>
      <c r="E1799" s="53" t="s">
        <v>1932</v>
      </c>
      <c r="F1799" s="53" t="s">
        <v>775</v>
      </c>
      <c r="G1799" s="53" t="s">
        <v>1813</v>
      </c>
      <c r="H1799" s="53" t="s">
        <v>775</v>
      </c>
      <c r="I1799" s="53" t="s">
        <v>1813</v>
      </c>
      <c r="J1799" s="53" t="s">
        <v>1891</v>
      </c>
      <c r="K1799" s="53" t="s">
        <v>1933</v>
      </c>
      <c r="L1799" s="53" t="s">
        <v>1934</v>
      </c>
      <c r="M1799" s="53" t="s">
        <v>1816</v>
      </c>
      <c r="N1799" s="53" t="s">
        <v>1817</v>
      </c>
      <c r="O1799" s="53" t="s">
        <v>1818</v>
      </c>
      <c r="P1799" s="53" t="s">
        <v>1819</v>
      </c>
      <c r="Q1799" s="53" t="s">
        <v>1820</v>
      </c>
      <c r="R1799" s="53" t="s">
        <v>1821</v>
      </c>
      <c r="S1799" s="53" t="s">
        <v>1935</v>
      </c>
      <c r="T1799" s="53" t="s">
        <v>1936</v>
      </c>
      <c r="U1799" s="53" t="s">
        <v>1824</v>
      </c>
      <c r="V1799" s="53" t="s">
        <v>1825</v>
      </c>
      <c r="W1799" s="53" t="s">
        <v>1838</v>
      </c>
      <c r="X1799" s="53" t="s">
        <v>1825</v>
      </c>
      <c r="Y1799" s="53" t="s">
        <v>1827</v>
      </c>
      <c r="Z1799" s="53">
        <v>5.41</v>
      </c>
      <c r="AA1799" s="53">
        <v>5.41</v>
      </c>
      <c r="AB1799" s="53">
        <v>0</v>
      </c>
      <c r="AC1799" s="53">
        <v>5.41</v>
      </c>
      <c r="AD1799" s="53">
        <v>0</v>
      </c>
      <c r="AE1799" s="53">
        <v>0</v>
      </c>
      <c r="AF1799" s="53" t="s">
        <v>1828</v>
      </c>
      <c r="AG1799" s="53" t="s">
        <v>1891</v>
      </c>
      <c r="AH1799" s="53" t="s">
        <v>1937</v>
      </c>
      <c r="AI1799" s="53" t="s">
        <v>1829</v>
      </c>
      <c r="AJ1799" s="53" t="s">
        <v>1824</v>
      </c>
      <c r="AK1799" s="53" t="s">
        <v>496</v>
      </c>
      <c r="AL1799" s="53" t="s">
        <v>1830</v>
      </c>
      <c r="AM1799" s="53" t="s">
        <v>1831</v>
      </c>
      <c r="AN1799" s="53" t="s">
        <v>1769</v>
      </c>
      <c r="AO1799" s="53" t="s">
        <v>641</v>
      </c>
    </row>
    <row r="1800" spans="1:41" x14ac:dyDescent="0.25">
      <c r="A1800" s="53" t="s">
        <v>8</v>
      </c>
      <c r="B1800" s="53" t="s">
        <v>1944</v>
      </c>
      <c r="C1800" s="53" t="s">
        <v>1945</v>
      </c>
      <c r="D1800" s="53" t="s">
        <v>1931</v>
      </c>
      <c r="E1800" s="53" t="s">
        <v>1932</v>
      </c>
      <c r="F1800" s="53" t="s">
        <v>775</v>
      </c>
      <c r="G1800" s="53" t="s">
        <v>1813</v>
      </c>
      <c r="H1800" s="53" t="s">
        <v>775</v>
      </c>
      <c r="I1800" s="53" t="s">
        <v>1813</v>
      </c>
      <c r="J1800" s="53" t="s">
        <v>1891</v>
      </c>
      <c r="K1800" s="53" t="s">
        <v>1933</v>
      </c>
      <c r="L1800" s="53" t="s">
        <v>1946</v>
      </c>
      <c r="M1800" s="53" t="s">
        <v>1816</v>
      </c>
      <c r="N1800" s="53" t="s">
        <v>1817</v>
      </c>
      <c r="O1800" s="53" t="s">
        <v>1818</v>
      </c>
      <c r="P1800" s="53" t="s">
        <v>1819</v>
      </c>
      <c r="Q1800" s="53" t="s">
        <v>1820</v>
      </c>
      <c r="R1800" s="53" t="s">
        <v>1821</v>
      </c>
      <c r="S1800" s="53" t="s">
        <v>1982</v>
      </c>
      <c r="T1800" s="53" t="s">
        <v>1983</v>
      </c>
      <c r="U1800" s="53" t="s">
        <v>1824</v>
      </c>
      <c r="V1800" s="53" t="s">
        <v>1825</v>
      </c>
      <c r="W1800" s="53" t="s">
        <v>1856</v>
      </c>
      <c r="X1800" s="53" t="s">
        <v>1857</v>
      </c>
      <c r="Y1800" s="53" t="s">
        <v>1827</v>
      </c>
      <c r="Z1800" s="53">
        <v>0.01</v>
      </c>
      <c r="AA1800" s="53">
        <v>0.01</v>
      </c>
      <c r="AB1800" s="53">
        <v>0</v>
      </c>
      <c r="AC1800" s="53">
        <v>0.01</v>
      </c>
      <c r="AD1800" s="53">
        <v>0</v>
      </c>
      <c r="AE1800" s="53">
        <v>0</v>
      </c>
      <c r="AF1800" s="53" t="s">
        <v>1949</v>
      </c>
      <c r="AG1800" s="53" t="s">
        <v>1813</v>
      </c>
      <c r="AH1800" s="53" t="s">
        <v>1813</v>
      </c>
      <c r="AI1800" s="53" t="s">
        <v>1849</v>
      </c>
      <c r="AJ1800" s="53" t="s">
        <v>1824</v>
      </c>
      <c r="AK1800" s="53" t="s">
        <v>496</v>
      </c>
      <c r="AL1800" s="53" t="s">
        <v>1830</v>
      </c>
      <c r="AM1800" s="53" t="s">
        <v>1831</v>
      </c>
      <c r="AN1800" s="53" t="s">
        <v>1769</v>
      </c>
      <c r="AO1800" s="53" t="s">
        <v>641</v>
      </c>
    </row>
    <row r="1801" spans="1:41" x14ac:dyDescent="0.25">
      <c r="A1801" s="53" t="s">
        <v>8</v>
      </c>
      <c r="B1801" s="53" t="s">
        <v>1944</v>
      </c>
      <c r="C1801" s="53" t="s">
        <v>1945</v>
      </c>
      <c r="D1801" s="53" t="s">
        <v>1931</v>
      </c>
      <c r="E1801" s="53" t="s">
        <v>1932</v>
      </c>
      <c r="F1801" s="53" t="s">
        <v>775</v>
      </c>
      <c r="G1801" s="53" t="s">
        <v>1813</v>
      </c>
      <c r="H1801" s="53" t="s">
        <v>775</v>
      </c>
      <c r="I1801" s="53" t="s">
        <v>1813</v>
      </c>
      <c r="J1801" s="53" t="s">
        <v>1891</v>
      </c>
      <c r="K1801" s="53" t="s">
        <v>1933</v>
      </c>
      <c r="L1801" s="53" t="s">
        <v>1946</v>
      </c>
      <c r="M1801" s="53" t="s">
        <v>1816</v>
      </c>
      <c r="N1801" s="53" t="s">
        <v>1817</v>
      </c>
      <c r="O1801" s="53" t="s">
        <v>1818</v>
      </c>
      <c r="P1801" s="53" t="s">
        <v>1819</v>
      </c>
      <c r="Q1801" s="53" t="s">
        <v>1820</v>
      </c>
      <c r="R1801" s="53" t="s">
        <v>1821</v>
      </c>
      <c r="S1801" s="53" t="s">
        <v>1947</v>
      </c>
      <c r="T1801" s="53" t="s">
        <v>1948</v>
      </c>
      <c r="U1801" s="53" t="s">
        <v>1824</v>
      </c>
      <c r="V1801" s="53" t="s">
        <v>1825</v>
      </c>
      <c r="W1801" s="53" t="s">
        <v>1826</v>
      </c>
      <c r="X1801" s="53" t="s">
        <v>1825</v>
      </c>
      <c r="Y1801" s="53" t="s">
        <v>1827</v>
      </c>
      <c r="Z1801" s="53">
        <v>97.81</v>
      </c>
      <c r="AA1801" s="53">
        <v>97.81</v>
      </c>
      <c r="AB1801" s="53">
        <v>0</v>
      </c>
      <c r="AC1801" s="53">
        <v>97.81</v>
      </c>
      <c r="AD1801" s="53">
        <v>0</v>
      </c>
      <c r="AE1801" s="53">
        <v>0</v>
      </c>
      <c r="AF1801" s="53" t="s">
        <v>1949</v>
      </c>
      <c r="AG1801" s="53" t="s">
        <v>1813</v>
      </c>
      <c r="AH1801" s="53" t="s">
        <v>1813</v>
      </c>
      <c r="AI1801" s="53" t="s">
        <v>1849</v>
      </c>
      <c r="AJ1801" s="53" t="s">
        <v>1824</v>
      </c>
      <c r="AK1801" s="53" t="s">
        <v>496</v>
      </c>
      <c r="AL1801" s="53" t="s">
        <v>1830</v>
      </c>
      <c r="AM1801" s="53" t="s">
        <v>1831</v>
      </c>
      <c r="AN1801" s="53" t="s">
        <v>1769</v>
      </c>
      <c r="AO1801" s="53" t="s">
        <v>641</v>
      </c>
    </row>
    <row r="1802" spans="1:41" x14ac:dyDescent="0.25">
      <c r="A1802" s="53" t="s">
        <v>8</v>
      </c>
      <c r="B1802" s="53" t="s">
        <v>1944</v>
      </c>
      <c r="C1802" s="53" t="s">
        <v>1945</v>
      </c>
      <c r="D1802" s="53" t="s">
        <v>1931</v>
      </c>
      <c r="E1802" s="53" t="s">
        <v>1932</v>
      </c>
      <c r="F1802" s="53" t="s">
        <v>775</v>
      </c>
      <c r="G1802" s="53" t="s">
        <v>1813</v>
      </c>
      <c r="H1802" s="53" t="s">
        <v>775</v>
      </c>
      <c r="I1802" s="53" t="s">
        <v>1813</v>
      </c>
      <c r="J1802" s="53" t="s">
        <v>1891</v>
      </c>
      <c r="K1802" s="53" t="s">
        <v>1933</v>
      </c>
      <c r="L1802" s="53" t="s">
        <v>1946</v>
      </c>
      <c r="M1802" s="53" t="s">
        <v>1816</v>
      </c>
      <c r="N1802" s="53" t="s">
        <v>1817</v>
      </c>
      <c r="O1802" s="53" t="s">
        <v>1818</v>
      </c>
      <c r="P1802" s="53" t="s">
        <v>1819</v>
      </c>
      <c r="Q1802" s="53" t="s">
        <v>1820</v>
      </c>
      <c r="R1802" s="53" t="s">
        <v>1821</v>
      </c>
      <c r="S1802" s="53" t="s">
        <v>1947</v>
      </c>
      <c r="T1802" s="53" t="s">
        <v>1948</v>
      </c>
      <c r="U1802" s="53" t="s">
        <v>1824</v>
      </c>
      <c r="V1802" s="53" t="s">
        <v>1825</v>
      </c>
      <c r="W1802" s="53" t="s">
        <v>1832</v>
      </c>
      <c r="X1802" s="53" t="s">
        <v>1825</v>
      </c>
      <c r="Y1802" s="53" t="s">
        <v>1827</v>
      </c>
      <c r="Z1802" s="53">
        <v>1.91</v>
      </c>
      <c r="AA1802" s="53">
        <v>1.91</v>
      </c>
      <c r="AB1802" s="53">
        <v>0</v>
      </c>
      <c r="AC1802" s="53">
        <v>1.91</v>
      </c>
      <c r="AD1802" s="53">
        <v>0</v>
      </c>
      <c r="AE1802" s="53">
        <v>0</v>
      </c>
      <c r="AF1802" s="53" t="s">
        <v>1949</v>
      </c>
      <c r="AG1802" s="53" t="s">
        <v>1813</v>
      </c>
      <c r="AH1802" s="53" t="s">
        <v>1813</v>
      </c>
      <c r="AI1802" s="53" t="s">
        <v>1849</v>
      </c>
      <c r="AJ1802" s="53" t="s">
        <v>1824</v>
      </c>
      <c r="AK1802" s="53" t="s">
        <v>496</v>
      </c>
      <c r="AL1802" s="53" t="s">
        <v>1830</v>
      </c>
      <c r="AM1802" s="53" t="s">
        <v>1831</v>
      </c>
      <c r="AN1802" s="53" t="s">
        <v>1769</v>
      </c>
      <c r="AO1802" s="53" t="s">
        <v>641</v>
      </c>
    </row>
    <row r="1803" spans="1:41" x14ac:dyDescent="0.25">
      <c r="A1803" s="53" t="s">
        <v>8</v>
      </c>
      <c r="B1803" s="53" t="s">
        <v>1944</v>
      </c>
      <c r="C1803" s="53" t="s">
        <v>1945</v>
      </c>
      <c r="D1803" s="53" t="s">
        <v>1931</v>
      </c>
      <c r="E1803" s="53" t="s">
        <v>1932</v>
      </c>
      <c r="F1803" s="53" t="s">
        <v>775</v>
      </c>
      <c r="G1803" s="53" t="s">
        <v>1813</v>
      </c>
      <c r="H1803" s="53" t="s">
        <v>775</v>
      </c>
      <c r="I1803" s="53" t="s">
        <v>1813</v>
      </c>
      <c r="J1803" s="53" t="s">
        <v>1891</v>
      </c>
      <c r="K1803" s="53" t="s">
        <v>1933</v>
      </c>
      <c r="L1803" s="53" t="s">
        <v>1946</v>
      </c>
      <c r="M1803" s="53" t="s">
        <v>1816</v>
      </c>
      <c r="N1803" s="53" t="s">
        <v>1817</v>
      </c>
      <c r="O1803" s="53" t="s">
        <v>1818</v>
      </c>
      <c r="P1803" s="53" t="s">
        <v>1819</v>
      </c>
      <c r="Q1803" s="53" t="s">
        <v>1820</v>
      </c>
      <c r="R1803" s="53" t="s">
        <v>1821</v>
      </c>
      <c r="S1803" s="53" t="s">
        <v>1947</v>
      </c>
      <c r="T1803" s="53" t="s">
        <v>1948</v>
      </c>
      <c r="U1803" s="53" t="s">
        <v>1824</v>
      </c>
      <c r="V1803" s="53" t="s">
        <v>1825</v>
      </c>
      <c r="W1803" s="53" t="s">
        <v>1833</v>
      </c>
      <c r="X1803" s="53" t="s">
        <v>1835</v>
      </c>
      <c r="Y1803" s="53" t="s">
        <v>1827</v>
      </c>
      <c r="Z1803" s="53">
        <v>14.89</v>
      </c>
      <c r="AA1803" s="53">
        <v>14.89</v>
      </c>
      <c r="AB1803" s="53">
        <v>0</v>
      </c>
      <c r="AC1803" s="53">
        <v>14.89</v>
      </c>
      <c r="AD1803" s="53">
        <v>0</v>
      </c>
      <c r="AE1803" s="53">
        <v>0</v>
      </c>
      <c r="AF1803" s="53" t="s">
        <v>1949</v>
      </c>
      <c r="AG1803" s="53" t="s">
        <v>1813</v>
      </c>
      <c r="AH1803" s="53" t="s">
        <v>1813</v>
      </c>
      <c r="AI1803" s="53" t="s">
        <v>1849</v>
      </c>
      <c r="AJ1803" s="53" t="s">
        <v>1824</v>
      </c>
      <c r="AK1803" s="53" t="s">
        <v>496</v>
      </c>
      <c r="AL1803" s="53" t="s">
        <v>1830</v>
      </c>
      <c r="AM1803" s="53" t="s">
        <v>1831</v>
      </c>
      <c r="AN1803" s="53" t="s">
        <v>1769</v>
      </c>
      <c r="AO1803" s="53" t="s">
        <v>641</v>
      </c>
    </row>
    <row r="1804" spans="1:41" x14ac:dyDescent="0.25">
      <c r="A1804" s="53" t="s">
        <v>8</v>
      </c>
      <c r="B1804" s="53" t="s">
        <v>1944</v>
      </c>
      <c r="C1804" s="53" t="s">
        <v>1945</v>
      </c>
      <c r="D1804" s="53" t="s">
        <v>1931</v>
      </c>
      <c r="E1804" s="53" t="s">
        <v>1932</v>
      </c>
      <c r="F1804" s="53" t="s">
        <v>775</v>
      </c>
      <c r="G1804" s="53" t="s">
        <v>1813</v>
      </c>
      <c r="H1804" s="53" t="s">
        <v>775</v>
      </c>
      <c r="I1804" s="53" t="s">
        <v>1813</v>
      </c>
      <c r="J1804" s="53" t="s">
        <v>1891</v>
      </c>
      <c r="K1804" s="53" t="s">
        <v>1933</v>
      </c>
      <c r="L1804" s="53" t="s">
        <v>1946</v>
      </c>
      <c r="M1804" s="53" t="s">
        <v>1816</v>
      </c>
      <c r="N1804" s="53" t="s">
        <v>1817</v>
      </c>
      <c r="O1804" s="53" t="s">
        <v>1818</v>
      </c>
      <c r="P1804" s="53" t="s">
        <v>1819</v>
      </c>
      <c r="Q1804" s="53" t="s">
        <v>1820</v>
      </c>
      <c r="R1804" s="53" t="s">
        <v>1821</v>
      </c>
      <c r="S1804" s="53" t="s">
        <v>1947</v>
      </c>
      <c r="T1804" s="53" t="s">
        <v>1948</v>
      </c>
      <c r="U1804" s="53" t="s">
        <v>1824</v>
      </c>
      <c r="V1804" s="53" t="s">
        <v>1825</v>
      </c>
      <c r="W1804" s="53" t="s">
        <v>1837</v>
      </c>
      <c r="X1804" s="53" t="s">
        <v>1825</v>
      </c>
      <c r="Y1804" s="53" t="s">
        <v>1827</v>
      </c>
      <c r="Z1804" s="53">
        <v>26.13</v>
      </c>
      <c r="AA1804" s="53">
        <v>26.13</v>
      </c>
      <c r="AB1804" s="53">
        <v>0</v>
      </c>
      <c r="AC1804" s="53">
        <v>26.13</v>
      </c>
      <c r="AD1804" s="53">
        <v>0</v>
      </c>
      <c r="AE1804" s="53">
        <v>0</v>
      </c>
      <c r="AF1804" s="53" t="s">
        <v>1949</v>
      </c>
      <c r="AG1804" s="53" t="s">
        <v>1813</v>
      </c>
      <c r="AH1804" s="53" t="s">
        <v>1813</v>
      </c>
      <c r="AI1804" s="53" t="s">
        <v>1849</v>
      </c>
      <c r="AJ1804" s="53" t="s">
        <v>1824</v>
      </c>
      <c r="AK1804" s="53" t="s">
        <v>496</v>
      </c>
      <c r="AL1804" s="53" t="s">
        <v>1830</v>
      </c>
      <c r="AM1804" s="53" t="s">
        <v>1831</v>
      </c>
      <c r="AN1804" s="53" t="s">
        <v>1769</v>
      </c>
      <c r="AO1804" s="53" t="s">
        <v>641</v>
      </c>
    </row>
    <row r="1805" spans="1:41" x14ac:dyDescent="0.25">
      <c r="A1805" s="53" t="s">
        <v>8</v>
      </c>
      <c r="B1805" s="53" t="s">
        <v>1944</v>
      </c>
      <c r="C1805" s="53" t="s">
        <v>1945</v>
      </c>
      <c r="D1805" s="53" t="s">
        <v>1931</v>
      </c>
      <c r="E1805" s="53" t="s">
        <v>1932</v>
      </c>
      <c r="F1805" s="53" t="s">
        <v>775</v>
      </c>
      <c r="G1805" s="53" t="s">
        <v>1813</v>
      </c>
      <c r="H1805" s="53" t="s">
        <v>775</v>
      </c>
      <c r="I1805" s="53" t="s">
        <v>1813</v>
      </c>
      <c r="J1805" s="53" t="s">
        <v>1891</v>
      </c>
      <c r="K1805" s="53" t="s">
        <v>1933</v>
      </c>
      <c r="L1805" s="53" t="s">
        <v>1946</v>
      </c>
      <c r="M1805" s="53" t="s">
        <v>1816</v>
      </c>
      <c r="N1805" s="53" t="s">
        <v>1817</v>
      </c>
      <c r="O1805" s="53" t="s">
        <v>1818</v>
      </c>
      <c r="P1805" s="53" t="s">
        <v>1819</v>
      </c>
      <c r="Q1805" s="53" t="s">
        <v>1820</v>
      </c>
      <c r="R1805" s="53" t="s">
        <v>1821</v>
      </c>
      <c r="S1805" s="53" t="s">
        <v>1947</v>
      </c>
      <c r="T1805" s="53" t="s">
        <v>1948</v>
      </c>
      <c r="U1805" s="53" t="s">
        <v>1824</v>
      </c>
      <c r="V1805" s="53" t="s">
        <v>1825</v>
      </c>
      <c r="W1805" s="53" t="s">
        <v>1838</v>
      </c>
      <c r="X1805" s="53" t="s">
        <v>1825</v>
      </c>
      <c r="Y1805" s="53" t="s">
        <v>1827</v>
      </c>
      <c r="Z1805" s="53">
        <v>19.05</v>
      </c>
      <c r="AA1805" s="53">
        <v>19.05</v>
      </c>
      <c r="AB1805" s="53">
        <v>0</v>
      </c>
      <c r="AC1805" s="53">
        <v>19.05</v>
      </c>
      <c r="AD1805" s="53">
        <v>0</v>
      </c>
      <c r="AE1805" s="53">
        <v>0</v>
      </c>
      <c r="AF1805" s="53" t="s">
        <v>1949</v>
      </c>
      <c r="AG1805" s="53" t="s">
        <v>1813</v>
      </c>
      <c r="AH1805" s="53" t="s">
        <v>1813</v>
      </c>
      <c r="AI1805" s="53" t="s">
        <v>1849</v>
      </c>
      <c r="AJ1805" s="53" t="s">
        <v>1824</v>
      </c>
      <c r="AK1805" s="53" t="s">
        <v>496</v>
      </c>
      <c r="AL1805" s="53" t="s">
        <v>1830</v>
      </c>
      <c r="AM1805" s="53" t="s">
        <v>1831</v>
      </c>
      <c r="AN1805" s="53" t="s">
        <v>1769</v>
      </c>
      <c r="AO1805" s="53" t="s">
        <v>641</v>
      </c>
    </row>
    <row r="1806" spans="1:41" x14ac:dyDescent="0.25">
      <c r="A1806" s="53" t="s">
        <v>7</v>
      </c>
      <c r="B1806" s="53" t="s">
        <v>1960</v>
      </c>
      <c r="C1806" s="53" t="s">
        <v>1961</v>
      </c>
      <c r="D1806" s="53" t="s">
        <v>1852</v>
      </c>
      <c r="E1806" s="53" t="s">
        <v>510</v>
      </c>
      <c r="F1806" s="53" t="s">
        <v>775</v>
      </c>
      <c r="G1806" s="53" t="s">
        <v>1813</v>
      </c>
      <c r="H1806" s="53" t="s">
        <v>775</v>
      </c>
      <c r="I1806" s="53" t="s">
        <v>1813</v>
      </c>
      <c r="J1806" s="53" t="s">
        <v>1814</v>
      </c>
      <c r="K1806" s="53" t="s">
        <v>780</v>
      </c>
      <c r="L1806" s="53" t="s">
        <v>1962</v>
      </c>
      <c r="M1806" s="53" t="s">
        <v>1816</v>
      </c>
      <c r="N1806" s="53" t="s">
        <v>1817</v>
      </c>
      <c r="O1806" s="53" t="s">
        <v>1818</v>
      </c>
      <c r="P1806" s="53" t="s">
        <v>1819</v>
      </c>
      <c r="Q1806" s="53" t="s">
        <v>1820</v>
      </c>
      <c r="R1806" s="53" t="s">
        <v>1821</v>
      </c>
      <c r="S1806" s="53" t="s">
        <v>1963</v>
      </c>
      <c r="T1806" s="53" t="s">
        <v>1964</v>
      </c>
      <c r="U1806" s="53" t="s">
        <v>1824</v>
      </c>
      <c r="V1806" s="53" t="s">
        <v>1825</v>
      </c>
      <c r="W1806" s="53" t="s">
        <v>1856</v>
      </c>
      <c r="X1806" s="53" t="s">
        <v>1857</v>
      </c>
      <c r="Y1806" s="53" t="s">
        <v>1827</v>
      </c>
      <c r="Z1806" s="53">
        <v>323.33999999999997</v>
      </c>
      <c r="AA1806" s="53">
        <v>261.82</v>
      </c>
      <c r="AB1806" s="53">
        <v>61.52</v>
      </c>
      <c r="AC1806" s="53">
        <v>261.82</v>
      </c>
      <c r="AD1806" s="53">
        <v>0</v>
      </c>
      <c r="AE1806" s="53">
        <v>0</v>
      </c>
      <c r="AF1806" s="53" t="s">
        <v>1828</v>
      </c>
      <c r="AG1806" s="53" t="s">
        <v>1814</v>
      </c>
      <c r="AH1806" s="53" t="s">
        <v>780</v>
      </c>
      <c r="AI1806" s="53" t="s">
        <v>1829</v>
      </c>
      <c r="AJ1806" s="53" t="s">
        <v>1824</v>
      </c>
      <c r="AK1806" s="53" t="s">
        <v>496</v>
      </c>
      <c r="AL1806" s="53" t="s">
        <v>1830</v>
      </c>
      <c r="AM1806" s="53" t="s">
        <v>1831</v>
      </c>
      <c r="AN1806" s="53" t="s">
        <v>1770</v>
      </c>
      <c r="AO1806" s="53" t="s">
        <v>641</v>
      </c>
    </row>
    <row r="1807" spans="1:41" x14ac:dyDescent="0.25">
      <c r="A1807" s="53" t="s">
        <v>7</v>
      </c>
      <c r="B1807" s="53" t="s">
        <v>1809</v>
      </c>
      <c r="C1807" s="53" t="s">
        <v>1810</v>
      </c>
      <c r="D1807" s="53" t="s">
        <v>1811</v>
      </c>
      <c r="E1807" s="53" t="s">
        <v>1812</v>
      </c>
      <c r="F1807" s="53" t="s">
        <v>775</v>
      </c>
      <c r="G1807" s="53" t="s">
        <v>1813</v>
      </c>
      <c r="H1807" s="53" t="s">
        <v>775</v>
      </c>
      <c r="I1807" s="53" t="s">
        <v>1813</v>
      </c>
      <c r="J1807" s="53" t="s">
        <v>1814</v>
      </c>
      <c r="K1807" s="53" t="s">
        <v>780</v>
      </c>
      <c r="L1807" s="53" t="s">
        <v>1815</v>
      </c>
      <c r="M1807" s="53" t="s">
        <v>1816</v>
      </c>
      <c r="N1807" s="53" t="s">
        <v>1817</v>
      </c>
      <c r="O1807" s="53" t="s">
        <v>1818</v>
      </c>
      <c r="P1807" s="53" t="s">
        <v>1819</v>
      </c>
      <c r="Q1807" s="53" t="s">
        <v>1820</v>
      </c>
      <c r="R1807" s="53" t="s">
        <v>1821</v>
      </c>
      <c r="S1807" s="53" t="s">
        <v>1822</v>
      </c>
      <c r="T1807" s="53" t="s">
        <v>1823</v>
      </c>
      <c r="U1807" s="53" t="s">
        <v>1824</v>
      </c>
      <c r="V1807" s="53" t="s">
        <v>1825</v>
      </c>
      <c r="W1807" s="53" t="s">
        <v>1826</v>
      </c>
      <c r="X1807" s="53" t="s">
        <v>1825</v>
      </c>
      <c r="Y1807" s="53" t="s">
        <v>1827</v>
      </c>
      <c r="Z1807" s="53">
        <v>358.73</v>
      </c>
      <c r="AA1807" s="53">
        <v>358.73</v>
      </c>
      <c r="AB1807" s="53">
        <v>0</v>
      </c>
      <c r="AC1807" s="53">
        <v>358.73</v>
      </c>
      <c r="AD1807" s="53">
        <v>0</v>
      </c>
      <c r="AE1807" s="53">
        <v>0</v>
      </c>
      <c r="AF1807" s="53" t="s">
        <v>1828</v>
      </c>
      <c r="AG1807" s="53" t="s">
        <v>1814</v>
      </c>
      <c r="AH1807" s="53" t="s">
        <v>780</v>
      </c>
      <c r="AI1807" s="53" t="s">
        <v>1829</v>
      </c>
      <c r="AJ1807" s="53" t="s">
        <v>1824</v>
      </c>
      <c r="AK1807" s="53" t="s">
        <v>496</v>
      </c>
      <c r="AL1807" s="53" t="s">
        <v>1830</v>
      </c>
      <c r="AM1807" s="53" t="s">
        <v>1831</v>
      </c>
      <c r="AN1807" s="53" t="s">
        <v>1770</v>
      </c>
      <c r="AO1807" s="53" t="s">
        <v>641</v>
      </c>
    </row>
    <row r="1808" spans="1:41" x14ac:dyDescent="0.25">
      <c r="A1808" s="53" t="s">
        <v>7</v>
      </c>
      <c r="B1808" s="53" t="s">
        <v>1809</v>
      </c>
      <c r="C1808" s="53" t="s">
        <v>1810</v>
      </c>
      <c r="D1808" s="53" t="s">
        <v>1811</v>
      </c>
      <c r="E1808" s="53" t="s">
        <v>1812</v>
      </c>
      <c r="F1808" s="53" t="s">
        <v>775</v>
      </c>
      <c r="G1808" s="53" t="s">
        <v>1813</v>
      </c>
      <c r="H1808" s="53" t="s">
        <v>775</v>
      </c>
      <c r="I1808" s="53" t="s">
        <v>1813</v>
      </c>
      <c r="J1808" s="53" t="s">
        <v>1814</v>
      </c>
      <c r="K1808" s="53" t="s">
        <v>780</v>
      </c>
      <c r="L1808" s="53" t="s">
        <v>1815</v>
      </c>
      <c r="M1808" s="53" t="s">
        <v>1816</v>
      </c>
      <c r="N1808" s="53" t="s">
        <v>1817</v>
      </c>
      <c r="O1808" s="53" t="s">
        <v>1818</v>
      </c>
      <c r="P1808" s="53" t="s">
        <v>1819</v>
      </c>
      <c r="Q1808" s="53" t="s">
        <v>1820</v>
      </c>
      <c r="R1808" s="53" t="s">
        <v>1821</v>
      </c>
      <c r="S1808" s="53" t="s">
        <v>1822</v>
      </c>
      <c r="T1808" s="53" t="s">
        <v>1823</v>
      </c>
      <c r="U1808" s="53" t="s">
        <v>1824</v>
      </c>
      <c r="V1808" s="53" t="s">
        <v>1825</v>
      </c>
      <c r="W1808" s="53" t="s">
        <v>1832</v>
      </c>
      <c r="X1808" s="53" t="s">
        <v>1825</v>
      </c>
      <c r="Y1808" s="53" t="s">
        <v>1827</v>
      </c>
      <c r="Z1808" s="53">
        <v>4770.49</v>
      </c>
      <c r="AA1808" s="53">
        <v>4770.49</v>
      </c>
      <c r="AB1808" s="53">
        <v>0</v>
      </c>
      <c r="AC1808" s="53">
        <v>4770.49</v>
      </c>
      <c r="AD1808" s="53">
        <v>0</v>
      </c>
      <c r="AE1808" s="53">
        <v>0</v>
      </c>
      <c r="AF1808" s="53" t="s">
        <v>1828</v>
      </c>
      <c r="AG1808" s="53" t="s">
        <v>1814</v>
      </c>
      <c r="AH1808" s="53" t="s">
        <v>780</v>
      </c>
      <c r="AI1808" s="53" t="s">
        <v>1829</v>
      </c>
      <c r="AJ1808" s="53" t="s">
        <v>1824</v>
      </c>
      <c r="AK1808" s="53" t="s">
        <v>496</v>
      </c>
      <c r="AL1808" s="53" t="s">
        <v>1830</v>
      </c>
      <c r="AM1808" s="53" t="s">
        <v>1831</v>
      </c>
      <c r="AN1808" s="53" t="s">
        <v>1770</v>
      </c>
      <c r="AO1808" s="53" t="s">
        <v>641</v>
      </c>
    </row>
    <row r="1809" spans="1:41" x14ac:dyDescent="0.25">
      <c r="A1809" s="53" t="s">
        <v>7</v>
      </c>
      <c r="B1809" s="53" t="s">
        <v>1809</v>
      </c>
      <c r="C1809" s="53" t="s">
        <v>1810</v>
      </c>
      <c r="D1809" s="53" t="s">
        <v>1811</v>
      </c>
      <c r="E1809" s="53" t="s">
        <v>1812</v>
      </c>
      <c r="F1809" s="53" t="s">
        <v>775</v>
      </c>
      <c r="G1809" s="53" t="s">
        <v>1813</v>
      </c>
      <c r="H1809" s="53" t="s">
        <v>775</v>
      </c>
      <c r="I1809" s="53" t="s">
        <v>1813</v>
      </c>
      <c r="J1809" s="53" t="s">
        <v>1814</v>
      </c>
      <c r="K1809" s="53" t="s">
        <v>780</v>
      </c>
      <c r="L1809" s="53" t="s">
        <v>1815</v>
      </c>
      <c r="M1809" s="53" t="s">
        <v>1816</v>
      </c>
      <c r="N1809" s="53" t="s">
        <v>1817</v>
      </c>
      <c r="O1809" s="53" t="s">
        <v>1818</v>
      </c>
      <c r="P1809" s="53" t="s">
        <v>1819</v>
      </c>
      <c r="Q1809" s="53" t="s">
        <v>1820</v>
      </c>
      <c r="R1809" s="53" t="s">
        <v>1821</v>
      </c>
      <c r="S1809" s="53" t="s">
        <v>1822</v>
      </c>
      <c r="T1809" s="53" t="s">
        <v>1823</v>
      </c>
      <c r="U1809" s="53" t="s">
        <v>1824</v>
      </c>
      <c r="V1809" s="53" t="s">
        <v>1825</v>
      </c>
      <c r="W1809" s="53" t="s">
        <v>1833</v>
      </c>
      <c r="X1809" s="53" t="s">
        <v>1834</v>
      </c>
      <c r="Y1809" s="53" t="s">
        <v>1827</v>
      </c>
      <c r="Z1809" s="53">
        <v>673.59</v>
      </c>
      <c r="AA1809" s="53">
        <v>673.59</v>
      </c>
      <c r="AB1809" s="53">
        <v>0</v>
      </c>
      <c r="AC1809" s="53">
        <v>673.59</v>
      </c>
      <c r="AD1809" s="53">
        <v>0</v>
      </c>
      <c r="AE1809" s="53">
        <v>0</v>
      </c>
      <c r="AF1809" s="53" t="s">
        <v>1828</v>
      </c>
      <c r="AG1809" s="53" t="s">
        <v>1814</v>
      </c>
      <c r="AH1809" s="53" t="s">
        <v>780</v>
      </c>
      <c r="AI1809" s="53" t="s">
        <v>1829</v>
      </c>
      <c r="AJ1809" s="53" t="s">
        <v>1824</v>
      </c>
      <c r="AK1809" s="53" t="s">
        <v>496</v>
      </c>
      <c r="AL1809" s="53" t="s">
        <v>1830</v>
      </c>
      <c r="AM1809" s="53" t="s">
        <v>1831</v>
      </c>
      <c r="AN1809" s="53" t="s">
        <v>1770</v>
      </c>
      <c r="AO1809" s="53" t="s">
        <v>641</v>
      </c>
    </row>
    <row r="1810" spans="1:41" x14ac:dyDescent="0.25">
      <c r="A1810" s="53" t="s">
        <v>7</v>
      </c>
      <c r="B1810" s="53" t="s">
        <v>1809</v>
      </c>
      <c r="C1810" s="53" t="s">
        <v>1810</v>
      </c>
      <c r="D1810" s="53" t="s">
        <v>1811</v>
      </c>
      <c r="E1810" s="53" t="s">
        <v>1812</v>
      </c>
      <c r="F1810" s="53" t="s">
        <v>775</v>
      </c>
      <c r="G1810" s="53" t="s">
        <v>1813</v>
      </c>
      <c r="H1810" s="53" t="s">
        <v>775</v>
      </c>
      <c r="I1810" s="53" t="s">
        <v>1813</v>
      </c>
      <c r="J1810" s="53" t="s">
        <v>1814</v>
      </c>
      <c r="K1810" s="53" t="s">
        <v>780</v>
      </c>
      <c r="L1810" s="53" t="s">
        <v>1815</v>
      </c>
      <c r="M1810" s="53" t="s">
        <v>1816</v>
      </c>
      <c r="N1810" s="53" t="s">
        <v>1817</v>
      </c>
      <c r="O1810" s="53" t="s">
        <v>1818</v>
      </c>
      <c r="P1810" s="53" t="s">
        <v>1819</v>
      </c>
      <c r="Q1810" s="53" t="s">
        <v>1820</v>
      </c>
      <c r="R1810" s="53" t="s">
        <v>1821</v>
      </c>
      <c r="S1810" s="53" t="s">
        <v>1822</v>
      </c>
      <c r="T1810" s="53" t="s">
        <v>1823</v>
      </c>
      <c r="U1810" s="53" t="s">
        <v>1824</v>
      </c>
      <c r="V1810" s="53" t="s">
        <v>1825</v>
      </c>
      <c r="W1810" s="53" t="s">
        <v>1833</v>
      </c>
      <c r="X1810" s="53" t="s">
        <v>1835</v>
      </c>
      <c r="Y1810" s="53" t="s">
        <v>1827</v>
      </c>
      <c r="Z1810" s="53">
        <v>1.81</v>
      </c>
      <c r="AA1810" s="53">
        <v>1.81</v>
      </c>
      <c r="AB1810" s="53">
        <v>0</v>
      </c>
      <c r="AC1810" s="53">
        <v>1.81</v>
      </c>
      <c r="AD1810" s="53">
        <v>0</v>
      </c>
      <c r="AE1810" s="53">
        <v>0</v>
      </c>
      <c r="AF1810" s="53" t="s">
        <v>1828</v>
      </c>
      <c r="AG1810" s="53" t="s">
        <v>1814</v>
      </c>
      <c r="AH1810" s="53" t="s">
        <v>780</v>
      </c>
      <c r="AI1810" s="53" t="s">
        <v>1829</v>
      </c>
      <c r="AJ1810" s="53" t="s">
        <v>1824</v>
      </c>
      <c r="AK1810" s="53" t="s">
        <v>496</v>
      </c>
      <c r="AL1810" s="53" t="s">
        <v>1830</v>
      </c>
      <c r="AM1810" s="53" t="s">
        <v>1831</v>
      </c>
      <c r="AN1810" s="53" t="s">
        <v>1770</v>
      </c>
      <c r="AO1810" s="53" t="s">
        <v>641</v>
      </c>
    </row>
    <row r="1811" spans="1:41" x14ac:dyDescent="0.25">
      <c r="A1811" s="53" t="s">
        <v>7</v>
      </c>
      <c r="B1811" s="53" t="s">
        <v>1809</v>
      </c>
      <c r="C1811" s="53" t="s">
        <v>1810</v>
      </c>
      <c r="D1811" s="53" t="s">
        <v>1811</v>
      </c>
      <c r="E1811" s="53" t="s">
        <v>1812</v>
      </c>
      <c r="F1811" s="53" t="s">
        <v>775</v>
      </c>
      <c r="G1811" s="53" t="s">
        <v>1813</v>
      </c>
      <c r="H1811" s="53" t="s">
        <v>775</v>
      </c>
      <c r="I1811" s="53" t="s">
        <v>1813</v>
      </c>
      <c r="J1811" s="53" t="s">
        <v>1814</v>
      </c>
      <c r="K1811" s="53" t="s">
        <v>780</v>
      </c>
      <c r="L1811" s="53" t="s">
        <v>1815</v>
      </c>
      <c r="M1811" s="53" t="s">
        <v>1816</v>
      </c>
      <c r="N1811" s="53" t="s">
        <v>1817</v>
      </c>
      <c r="O1811" s="53" t="s">
        <v>1818</v>
      </c>
      <c r="P1811" s="53" t="s">
        <v>1819</v>
      </c>
      <c r="Q1811" s="53" t="s">
        <v>1820</v>
      </c>
      <c r="R1811" s="53" t="s">
        <v>1821</v>
      </c>
      <c r="S1811" s="53" t="s">
        <v>1822</v>
      </c>
      <c r="T1811" s="53" t="s">
        <v>1823</v>
      </c>
      <c r="U1811" s="53" t="s">
        <v>1824</v>
      </c>
      <c r="V1811" s="53" t="s">
        <v>1825</v>
      </c>
      <c r="W1811" s="53" t="s">
        <v>1836</v>
      </c>
      <c r="X1811" s="53" t="s">
        <v>1825</v>
      </c>
      <c r="Y1811" s="53" t="s">
        <v>1827</v>
      </c>
      <c r="Z1811" s="53">
        <v>16.93</v>
      </c>
      <c r="AA1811" s="53">
        <v>16.93</v>
      </c>
      <c r="AB1811" s="53">
        <v>0</v>
      </c>
      <c r="AC1811" s="53">
        <v>16.93</v>
      </c>
      <c r="AD1811" s="53">
        <v>0</v>
      </c>
      <c r="AE1811" s="53">
        <v>0</v>
      </c>
      <c r="AF1811" s="53" t="s">
        <v>1828</v>
      </c>
      <c r="AG1811" s="53" t="s">
        <v>1814</v>
      </c>
      <c r="AH1811" s="53" t="s">
        <v>780</v>
      </c>
      <c r="AI1811" s="53" t="s">
        <v>1829</v>
      </c>
      <c r="AJ1811" s="53" t="s">
        <v>1824</v>
      </c>
      <c r="AK1811" s="53" t="s">
        <v>496</v>
      </c>
      <c r="AL1811" s="53" t="s">
        <v>1830</v>
      </c>
      <c r="AM1811" s="53" t="s">
        <v>1831</v>
      </c>
      <c r="AN1811" s="53" t="s">
        <v>1770</v>
      </c>
      <c r="AO1811" s="53" t="s">
        <v>641</v>
      </c>
    </row>
    <row r="1812" spans="1:41" x14ac:dyDescent="0.25">
      <c r="A1812" s="53" t="s">
        <v>7</v>
      </c>
      <c r="B1812" s="53" t="s">
        <v>1809</v>
      </c>
      <c r="C1812" s="53" t="s">
        <v>1810</v>
      </c>
      <c r="D1812" s="53" t="s">
        <v>1811</v>
      </c>
      <c r="E1812" s="53" t="s">
        <v>1812</v>
      </c>
      <c r="F1812" s="53" t="s">
        <v>775</v>
      </c>
      <c r="G1812" s="53" t="s">
        <v>1813</v>
      </c>
      <c r="H1812" s="53" t="s">
        <v>775</v>
      </c>
      <c r="I1812" s="53" t="s">
        <v>1813</v>
      </c>
      <c r="J1812" s="53" t="s">
        <v>1814</v>
      </c>
      <c r="K1812" s="53" t="s">
        <v>780</v>
      </c>
      <c r="L1812" s="53" t="s">
        <v>1815</v>
      </c>
      <c r="M1812" s="53" t="s">
        <v>1816</v>
      </c>
      <c r="N1812" s="53" t="s">
        <v>1817</v>
      </c>
      <c r="O1812" s="53" t="s">
        <v>1818</v>
      </c>
      <c r="P1812" s="53" t="s">
        <v>1819</v>
      </c>
      <c r="Q1812" s="53" t="s">
        <v>1820</v>
      </c>
      <c r="R1812" s="53" t="s">
        <v>1821</v>
      </c>
      <c r="S1812" s="53" t="s">
        <v>1822</v>
      </c>
      <c r="T1812" s="53" t="s">
        <v>1823</v>
      </c>
      <c r="U1812" s="53" t="s">
        <v>1824</v>
      </c>
      <c r="V1812" s="53" t="s">
        <v>1825</v>
      </c>
      <c r="W1812" s="53" t="s">
        <v>1837</v>
      </c>
      <c r="X1812" s="53" t="s">
        <v>1825</v>
      </c>
      <c r="Y1812" s="53" t="s">
        <v>1827</v>
      </c>
      <c r="Z1812" s="53">
        <v>415.44</v>
      </c>
      <c r="AA1812" s="53">
        <v>415.44</v>
      </c>
      <c r="AB1812" s="53">
        <v>0</v>
      </c>
      <c r="AC1812" s="53">
        <v>415.44</v>
      </c>
      <c r="AD1812" s="53">
        <v>0</v>
      </c>
      <c r="AE1812" s="53">
        <v>0</v>
      </c>
      <c r="AF1812" s="53" t="s">
        <v>1828</v>
      </c>
      <c r="AG1812" s="53" t="s">
        <v>1814</v>
      </c>
      <c r="AH1812" s="53" t="s">
        <v>780</v>
      </c>
      <c r="AI1812" s="53" t="s">
        <v>1829</v>
      </c>
      <c r="AJ1812" s="53" t="s">
        <v>1824</v>
      </c>
      <c r="AK1812" s="53" t="s">
        <v>496</v>
      </c>
      <c r="AL1812" s="53" t="s">
        <v>1830</v>
      </c>
      <c r="AM1812" s="53" t="s">
        <v>1831</v>
      </c>
      <c r="AN1812" s="53" t="s">
        <v>1770</v>
      </c>
      <c r="AO1812" s="53" t="s">
        <v>641</v>
      </c>
    </row>
    <row r="1813" spans="1:41" x14ac:dyDescent="0.25">
      <c r="A1813" s="53" t="s">
        <v>7</v>
      </c>
      <c r="B1813" s="53" t="s">
        <v>1809</v>
      </c>
      <c r="C1813" s="53" t="s">
        <v>1810</v>
      </c>
      <c r="D1813" s="53" t="s">
        <v>1811</v>
      </c>
      <c r="E1813" s="53" t="s">
        <v>1812</v>
      </c>
      <c r="F1813" s="53" t="s">
        <v>775</v>
      </c>
      <c r="G1813" s="53" t="s">
        <v>1813</v>
      </c>
      <c r="H1813" s="53" t="s">
        <v>775</v>
      </c>
      <c r="I1813" s="53" t="s">
        <v>1813</v>
      </c>
      <c r="J1813" s="53" t="s">
        <v>1814</v>
      </c>
      <c r="K1813" s="53" t="s">
        <v>780</v>
      </c>
      <c r="L1813" s="53" t="s">
        <v>1815</v>
      </c>
      <c r="M1813" s="53" t="s">
        <v>1816</v>
      </c>
      <c r="N1813" s="53" t="s">
        <v>1817</v>
      </c>
      <c r="O1813" s="53" t="s">
        <v>1818</v>
      </c>
      <c r="P1813" s="53" t="s">
        <v>1819</v>
      </c>
      <c r="Q1813" s="53" t="s">
        <v>1820</v>
      </c>
      <c r="R1813" s="53" t="s">
        <v>1821</v>
      </c>
      <c r="S1813" s="53" t="s">
        <v>1822</v>
      </c>
      <c r="T1813" s="53" t="s">
        <v>1823</v>
      </c>
      <c r="U1813" s="53" t="s">
        <v>1824</v>
      </c>
      <c r="V1813" s="53" t="s">
        <v>1825</v>
      </c>
      <c r="W1813" s="53" t="s">
        <v>1838</v>
      </c>
      <c r="X1813" s="53" t="s">
        <v>1825</v>
      </c>
      <c r="Y1813" s="53" t="s">
        <v>1827</v>
      </c>
      <c r="Z1813" s="53">
        <v>207.41</v>
      </c>
      <c r="AA1813" s="53">
        <v>207.41</v>
      </c>
      <c r="AB1813" s="53">
        <v>0</v>
      </c>
      <c r="AC1813" s="53">
        <v>207.41</v>
      </c>
      <c r="AD1813" s="53">
        <v>0</v>
      </c>
      <c r="AE1813" s="53">
        <v>0</v>
      </c>
      <c r="AF1813" s="53" t="s">
        <v>1828</v>
      </c>
      <c r="AG1813" s="53" t="s">
        <v>1814</v>
      </c>
      <c r="AH1813" s="53" t="s">
        <v>780</v>
      </c>
      <c r="AI1813" s="53" t="s">
        <v>1829</v>
      </c>
      <c r="AJ1813" s="53" t="s">
        <v>1824</v>
      </c>
      <c r="AK1813" s="53" t="s">
        <v>496</v>
      </c>
      <c r="AL1813" s="53" t="s">
        <v>1830</v>
      </c>
      <c r="AM1813" s="53" t="s">
        <v>1831</v>
      </c>
      <c r="AN1813" s="53" t="s">
        <v>1770</v>
      </c>
      <c r="AO1813" s="53" t="s">
        <v>641</v>
      </c>
    </row>
    <row r="1814" spans="1:41" x14ac:dyDescent="0.25">
      <c r="A1814" s="53" t="s">
        <v>7</v>
      </c>
      <c r="B1814" s="53" t="s">
        <v>1839</v>
      </c>
      <c r="C1814" s="53" t="s">
        <v>1840</v>
      </c>
      <c r="D1814" s="53" t="s">
        <v>1841</v>
      </c>
      <c r="E1814" s="53" t="s">
        <v>1842</v>
      </c>
      <c r="F1814" s="53" t="s">
        <v>775</v>
      </c>
      <c r="G1814" s="53" t="s">
        <v>1813</v>
      </c>
      <c r="H1814" s="53" t="s">
        <v>775</v>
      </c>
      <c r="I1814" s="53" t="s">
        <v>1813</v>
      </c>
      <c r="J1814" s="53" t="s">
        <v>1843</v>
      </c>
      <c r="K1814" s="53" t="s">
        <v>1844</v>
      </c>
      <c r="L1814" s="53" t="s">
        <v>1845</v>
      </c>
      <c r="M1814" s="53" t="s">
        <v>1816</v>
      </c>
      <c r="N1814" s="53" t="s">
        <v>1817</v>
      </c>
      <c r="O1814" s="53" t="s">
        <v>1818</v>
      </c>
      <c r="P1814" s="53" t="s">
        <v>1819</v>
      </c>
      <c r="Q1814" s="53" t="s">
        <v>1820</v>
      </c>
      <c r="R1814" s="53" t="s">
        <v>1821</v>
      </c>
      <c r="S1814" s="53" t="s">
        <v>1846</v>
      </c>
      <c r="T1814" s="53" t="s">
        <v>1847</v>
      </c>
      <c r="U1814" s="53" t="s">
        <v>1824</v>
      </c>
      <c r="V1814" s="53" t="s">
        <v>1825</v>
      </c>
      <c r="W1814" s="53" t="s">
        <v>1833</v>
      </c>
      <c r="X1814" s="53" t="s">
        <v>1834</v>
      </c>
      <c r="Y1814" s="53" t="s">
        <v>1827</v>
      </c>
      <c r="Z1814" s="53">
        <v>0.01</v>
      </c>
      <c r="AA1814" s="53">
        <v>0.01</v>
      </c>
      <c r="AB1814" s="53">
        <v>0</v>
      </c>
      <c r="AC1814" s="53">
        <v>0.01</v>
      </c>
      <c r="AD1814" s="53">
        <v>0</v>
      </c>
      <c r="AE1814" s="53">
        <v>0</v>
      </c>
      <c r="AF1814" s="53" t="s">
        <v>1828</v>
      </c>
      <c r="AG1814" s="53" t="s">
        <v>1843</v>
      </c>
      <c r="AH1814" s="53" t="s">
        <v>1844</v>
      </c>
      <c r="AI1814" s="53" t="s">
        <v>1849</v>
      </c>
      <c r="AJ1814" s="53" t="s">
        <v>1824</v>
      </c>
      <c r="AK1814" s="53" t="s">
        <v>496</v>
      </c>
      <c r="AL1814" s="53" t="s">
        <v>1830</v>
      </c>
      <c r="AM1814" s="53" t="s">
        <v>1831</v>
      </c>
      <c r="AN1814" s="53" t="s">
        <v>1769</v>
      </c>
      <c r="AO1814" s="53" t="s">
        <v>641</v>
      </c>
    </row>
    <row r="1815" spans="1:41" x14ac:dyDescent="0.25">
      <c r="A1815" s="53" t="s">
        <v>7</v>
      </c>
      <c r="B1815" s="53" t="s">
        <v>1839</v>
      </c>
      <c r="C1815" s="53" t="s">
        <v>1840</v>
      </c>
      <c r="D1815" s="53" t="s">
        <v>1841</v>
      </c>
      <c r="E1815" s="53" t="s">
        <v>1842</v>
      </c>
      <c r="F1815" s="53" t="s">
        <v>775</v>
      </c>
      <c r="G1815" s="53" t="s">
        <v>1813</v>
      </c>
      <c r="H1815" s="53" t="s">
        <v>775</v>
      </c>
      <c r="I1815" s="53" t="s">
        <v>1813</v>
      </c>
      <c r="J1815" s="53" t="s">
        <v>1843</v>
      </c>
      <c r="K1815" s="53" t="s">
        <v>1844</v>
      </c>
      <c r="L1815" s="53" t="s">
        <v>1845</v>
      </c>
      <c r="M1815" s="53" t="s">
        <v>1816</v>
      </c>
      <c r="N1815" s="53" t="s">
        <v>1817</v>
      </c>
      <c r="O1815" s="53" t="s">
        <v>1818</v>
      </c>
      <c r="P1815" s="53" t="s">
        <v>1819</v>
      </c>
      <c r="Q1815" s="53" t="s">
        <v>1820</v>
      </c>
      <c r="R1815" s="53" t="s">
        <v>1821</v>
      </c>
      <c r="S1815" s="53" t="s">
        <v>1846</v>
      </c>
      <c r="T1815" s="53" t="s">
        <v>1847</v>
      </c>
      <c r="U1815" s="53" t="s">
        <v>1824</v>
      </c>
      <c r="V1815" s="53" t="s">
        <v>1825</v>
      </c>
      <c r="W1815" s="53" t="s">
        <v>1848</v>
      </c>
      <c r="X1815" s="53" t="s">
        <v>1825</v>
      </c>
      <c r="Y1815" s="53" t="s">
        <v>1827</v>
      </c>
      <c r="Z1815" s="53">
        <v>999.99</v>
      </c>
      <c r="AA1815" s="53">
        <v>999.99</v>
      </c>
      <c r="AB1815" s="53">
        <v>0</v>
      </c>
      <c r="AC1815" s="53">
        <v>999.99</v>
      </c>
      <c r="AD1815" s="53">
        <v>0</v>
      </c>
      <c r="AE1815" s="53">
        <v>0</v>
      </c>
      <c r="AF1815" s="53" t="s">
        <v>1828</v>
      </c>
      <c r="AG1815" s="53" t="s">
        <v>1843</v>
      </c>
      <c r="AH1815" s="53" t="s">
        <v>1844</v>
      </c>
      <c r="AI1815" s="53" t="s">
        <v>1849</v>
      </c>
      <c r="AJ1815" s="53" t="s">
        <v>1824</v>
      </c>
      <c r="AK1815" s="53" t="s">
        <v>496</v>
      </c>
      <c r="AL1815" s="53" t="s">
        <v>1830</v>
      </c>
      <c r="AM1815" s="53" t="s">
        <v>1831</v>
      </c>
      <c r="AN1815" s="53" t="s">
        <v>1769</v>
      </c>
      <c r="AO1815" s="53" t="s">
        <v>641</v>
      </c>
    </row>
    <row r="1816" spans="1:41" x14ac:dyDescent="0.25">
      <c r="A1816" s="53" t="s">
        <v>7</v>
      </c>
      <c r="B1816" s="53" t="s">
        <v>1950</v>
      </c>
      <c r="C1816" s="53" t="s">
        <v>1951</v>
      </c>
      <c r="D1816" s="53" t="s">
        <v>1852</v>
      </c>
      <c r="E1816" s="53" t="s">
        <v>510</v>
      </c>
      <c r="F1816" s="53" t="s">
        <v>775</v>
      </c>
      <c r="G1816" s="53" t="s">
        <v>1813</v>
      </c>
      <c r="H1816" s="53" t="s">
        <v>775</v>
      </c>
      <c r="I1816" s="53" t="s">
        <v>1813</v>
      </c>
      <c r="J1816" s="53" t="s">
        <v>1814</v>
      </c>
      <c r="K1816" s="53" t="s">
        <v>780</v>
      </c>
      <c r="L1816" s="53" t="s">
        <v>1952</v>
      </c>
      <c r="M1816" s="53" t="s">
        <v>1816</v>
      </c>
      <c r="N1816" s="53" t="s">
        <v>1817</v>
      </c>
      <c r="O1816" s="53" t="s">
        <v>1818</v>
      </c>
      <c r="P1816" s="53" t="s">
        <v>1819</v>
      </c>
      <c r="Q1816" s="53" t="s">
        <v>1820</v>
      </c>
      <c r="R1816" s="53" t="s">
        <v>1821</v>
      </c>
      <c r="S1816" s="53" t="s">
        <v>1953</v>
      </c>
      <c r="T1816" s="53" t="s">
        <v>1954</v>
      </c>
      <c r="U1816" s="53" t="s">
        <v>1824</v>
      </c>
      <c r="V1816" s="53" t="s">
        <v>1825</v>
      </c>
      <c r="W1816" s="53" t="s">
        <v>1856</v>
      </c>
      <c r="X1816" s="53" t="s">
        <v>1857</v>
      </c>
      <c r="Y1816" s="53" t="s">
        <v>1827</v>
      </c>
      <c r="Z1816" s="53">
        <v>463.9</v>
      </c>
      <c r="AA1816" s="53">
        <v>252.2</v>
      </c>
      <c r="AB1816" s="53">
        <v>211.7</v>
      </c>
      <c r="AC1816" s="53">
        <v>252.2</v>
      </c>
      <c r="AD1816" s="53">
        <v>0</v>
      </c>
      <c r="AE1816" s="53">
        <v>0</v>
      </c>
      <c r="AF1816" s="53" t="s">
        <v>1828</v>
      </c>
      <c r="AG1816" s="53" t="s">
        <v>1814</v>
      </c>
      <c r="AH1816" s="53" t="s">
        <v>780</v>
      </c>
      <c r="AI1816" s="53" t="s">
        <v>1829</v>
      </c>
      <c r="AJ1816" s="53" t="s">
        <v>1824</v>
      </c>
      <c r="AK1816" s="53" t="s">
        <v>496</v>
      </c>
      <c r="AL1816" s="53" t="s">
        <v>1830</v>
      </c>
      <c r="AM1816" s="53" t="s">
        <v>1831</v>
      </c>
      <c r="AN1816" s="53" t="s">
        <v>1770</v>
      </c>
      <c r="AO1816" s="53" t="s">
        <v>641</v>
      </c>
    </row>
    <row r="1817" spans="1:41" x14ac:dyDescent="0.25">
      <c r="A1817" s="53" t="s">
        <v>7</v>
      </c>
      <c r="B1817" s="53" t="s">
        <v>1955</v>
      </c>
      <c r="C1817" s="53" t="s">
        <v>1956</v>
      </c>
      <c r="D1817" s="53" t="s">
        <v>1852</v>
      </c>
      <c r="E1817" s="53" t="s">
        <v>510</v>
      </c>
      <c r="F1817" s="53" t="s">
        <v>775</v>
      </c>
      <c r="G1817" s="53" t="s">
        <v>1813</v>
      </c>
      <c r="H1817" s="53" t="s">
        <v>775</v>
      </c>
      <c r="I1817" s="53" t="s">
        <v>1813</v>
      </c>
      <c r="J1817" s="53" t="s">
        <v>1814</v>
      </c>
      <c r="K1817" s="53" t="s">
        <v>780</v>
      </c>
      <c r="L1817" s="53" t="s">
        <v>1957</v>
      </c>
      <c r="M1817" s="53" t="s">
        <v>1816</v>
      </c>
      <c r="N1817" s="53" t="s">
        <v>1817</v>
      </c>
      <c r="O1817" s="53" t="s">
        <v>1818</v>
      </c>
      <c r="P1817" s="53" t="s">
        <v>1819</v>
      </c>
      <c r="Q1817" s="53" t="s">
        <v>1820</v>
      </c>
      <c r="R1817" s="53" t="s">
        <v>1821</v>
      </c>
      <c r="S1817" s="53" t="s">
        <v>1958</v>
      </c>
      <c r="T1817" s="53" t="s">
        <v>1959</v>
      </c>
      <c r="U1817" s="53" t="s">
        <v>1824</v>
      </c>
      <c r="V1817" s="53" t="s">
        <v>1825</v>
      </c>
      <c r="W1817" s="53" t="s">
        <v>1856</v>
      </c>
      <c r="X1817" s="53" t="s">
        <v>1857</v>
      </c>
      <c r="Y1817" s="53" t="s">
        <v>1827</v>
      </c>
      <c r="Z1817" s="53">
        <v>3871.46</v>
      </c>
      <c r="AA1817" s="53">
        <v>3821.62</v>
      </c>
      <c r="AB1817" s="53">
        <v>49.84</v>
      </c>
      <c r="AC1817" s="53">
        <v>3821.62</v>
      </c>
      <c r="AD1817" s="53">
        <v>0</v>
      </c>
      <c r="AE1817" s="53">
        <v>0</v>
      </c>
      <c r="AF1817" s="53" t="s">
        <v>1828</v>
      </c>
      <c r="AG1817" s="53" t="s">
        <v>1814</v>
      </c>
      <c r="AH1817" s="53" t="s">
        <v>780</v>
      </c>
      <c r="AI1817" s="53" t="s">
        <v>1829</v>
      </c>
      <c r="AJ1817" s="53" t="s">
        <v>1824</v>
      </c>
      <c r="AK1817" s="53" t="s">
        <v>496</v>
      </c>
      <c r="AL1817" s="53" t="s">
        <v>1830</v>
      </c>
      <c r="AM1817" s="53" t="s">
        <v>1831</v>
      </c>
      <c r="AN1817" s="53" t="s">
        <v>1770</v>
      </c>
      <c r="AO1817" s="53" t="s">
        <v>641</v>
      </c>
    </row>
    <row r="1818" spans="1:41" x14ac:dyDescent="0.25">
      <c r="A1818" s="53" t="s">
        <v>7</v>
      </c>
      <c r="B1818" s="53" t="s">
        <v>1850</v>
      </c>
      <c r="C1818" s="53" t="s">
        <v>1851</v>
      </c>
      <c r="D1818" s="53" t="s">
        <v>1852</v>
      </c>
      <c r="E1818" s="53" t="s">
        <v>510</v>
      </c>
      <c r="F1818" s="53" t="s">
        <v>775</v>
      </c>
      <c r="G1818" s="53" t="s">
        <v>1813</v>
      </c>
      <c r="H1818" s="53" t="s">
        <v>775</v>
      </c>
      <c r="I1818" s="53" t="s">
        <v>1813</v>
      </c>
      <c r="J1818" s="53" t="s">
        <v>1814</v>
      </c>
      <c r="K1818" s="53" t="s">
        <v>780</v>
      </c>
      <c r="L1818" s="53" t="s">
        <v>1853</v>
      </c>
      <c r="M1818" s="53" t="s">
        <v>1816</v>
      </c>
      <c r="N1818" s="53" t="s">
        <v>1817</v>
      </c>
      <c r="O1818" s="53" t="s">
        <v>1818</v>
      </c>
      <c r="P1818" s="53" t="s">
        <v>1819</v>
      </c>
      <c r="Q1818" s="53" t="s">
        <v>1820</v>
      </c>
      <c r="R1818" s="53" t="s">
        <v>1821</v>
      </c>
      <c r="S1818" s="53" t="s">
        <v>1854</v>
      </c>
      <c r="T1818" s="53" t="s">
        <v>1855</v>
      </c>
      <c r="U1818" s="53" t="s">
        <v>1824</v>
      </c>
      <c r="V1818" s="53" t="s">
        <v>1825</v>
      </c>
      <c r="W1818" s="53" t="s">
        <v>1856</v>
      </c>
      <c r="X1818" s="53" t="s">
        <v>1857</v>
      </c>
      <c r="Y1818" s="53" t="s">
        <v>1827</v>
      </c>
      <c r="Z1818" s="53">
        <v>2000</v>
      </c>
      <c r="AA1818" s="53">
        <v>2000</v>
      </c>
      <c r="AB1818" s="53">
        <v>0</v>
      </c>
      <c r="AC1818" s="53">
        <v>2000</v>
      </c>
      <c r="AD1818" s="53">
        <v>0</v>
      </c>
      <c r="AE1818" s="53">
        <v>0</v>
      </c>
      <c r="AF1818" s="53" t="s">
        <v>1828</v>
      </c>
      <c r="AG1818" s="53" t="s">
        <v>1814</v>
      </c>
      <c r="AH1818" s="53" t="s">
        <v>780</v>
      </c>
      <c r="AI1818" s="53" t="s">
        <v>1829</v>
      </c>
      <c r="AJ1818" s="53" t="s">
        <v>1824</v>
      </c>
      <c r="AK1818" s="53" t="s">
        <v>496</v>
      </c>
      <c r="AL1818" s="53" t="s">
        <v>1830</v>
      </c>
      <c r="AM1818" s="53" t="s">
        <v>1831</v>
      </c>
      <c r="AN1818" s="53" t="s">
        <v>1770</v>
      </c>
      <c r="AO1818" s="53" t="s">
        <v>641</v>
      </c>
    </row>
    <row r="1819" spans="1:41" x14ac:dyDescent="0.25">
      <c r="A1819" s="53" t="s">
        <v>7</v>
      </c>
      <c r="B1819" s="53" t="s">
        <v>1858</v>
      </c>
      <c r="C1819" s="53" t="s">
        <v>1859</v>
      </c>
      <c r="D1819" s="53" t="s">
        <v>1852</v>
      </c>
      <c r="E1819" s="53" t="s">
        <v>510</v>
      </c>
      <c r="F1819" s="53" t="s">
        <v>775</v>
      </c>
      <c r="G1819" s="53" t="s">
        <v>1813</v>
      </c>
      <c r="H1819" s="53" t="s">
        <v>775</v>
      </c>
      <c r="I1819" s="53" t="s">
        <v>1813</v>
      </c>
      <c r="J1819" s="53" t="s">
        <v>1814</v>
      </c>
      <c r="K1819" s="53" t="s">
        <v>780</v>
      </c>
      <c r="L1819" s="53" t="s">
        <v>1860</v>
      </c>
      <c r="M1819" s="53" t="s">
        <v>1816</v>
      </c>
      <c r="N1819" s="53" t="s">
        <v>1817</v>
      </c>
      <c r="O1819" s="53" t="s">
        <v>1818</v>
      </c>
      <c r="P1819" s="53" t="s">
        <v>1819</v>
      </c>
      <c r="Q1819" s="53" t="s">
        <v>1820</v>
      </c>
      <c r="R1819" s="53" t="s">
        <v>1821</v>
      </c>
      <c r="S1819" s="53" t="s">
        <v>1861</v>
      </c>
      <c r="T1819" s="53" t="s">
        <v>1862</v>
      </c>
      <c r="U1819" s="53" t="s">
        <v>1824</v>
      </c>
      <c r="V1819" s="53" t="s">
        <v>1825</v>
      </c>
      <c r="W1819" s="53" t="s">
        <v>1856</v>
      </c>
      <c r="X1819" s="53" t="s">
        <v>1857</v>
      </c>
      <c r="Y1819" s="53" t="s">
        <v>1827</v>
      </c>
      <c r="Z1819" s="53">
        <v>1470.78</v>
      </c>
      <c r="AA1819" s="53">
        <v>1155.21</v>
      </c>
      <c r="AB1819" s="53">
        <v>315.57</v>
      </c>
      <c r="AC1819" s="53">
        <v>1155.21</v>
      </c>
      <c r="AD1819" s="53">
        <v>0</v>
      </c>
      <c r="AE1819" s="53">
        <v>0</v>
      </c>
      <c r="AF1819" s="53" t="s">
        <v>1828</v>
      </c>
      <c r="AG1819" s="53" t="s">
        <v>1814</v>
      </c>
      <c r="AH1819" s="53" t="s">
        <v>780</v>
      </c>
      <c r="AI1819" s="53" t="s">
        <v>1829</v>
      </c>
      <c r="AJ1819" s="53" t="s">
        <v>1824</v>
      </c>
      <c r="AK1819" s="53" t="s">
        <v>496</v>
      </c>
      <c r="AL1819" s="53" t="s">
        <v>1830</v>
      </c>
      <c r="AM1819" s="53" t="s">
        <v>1831</v>
      </c>
      <c r="AN1819" s="53" t="s">
        <v>1770</v>
      </c>
      <c r="AO1819" s="53" t="s">
        <v>641</v>
      </c>
    </row>
    <row r="1820" spans="1:41" x14ac:dyDescent="0.25">
      <c r="A1820" s="53" t="s">
        <v>7</v>
      </c>
      <c r="B1820" s="53" t="s">
        <v>1863</v>
      </c>
      <c r="C1820" s="53" t="s">
        <v>1864</v>
      </c>
      <c r="D1820" s="53" t="s">
        <v>1852</v>
      </c>
      <c r="E1820" s="53" t="s">
        <v>510</v>
      </c>
      <c r="F1820" s="53" t="s">
        <v>775</v>
      </c>
      <c r="G1820" s="53" t="s">
        <v>1813</v>
      </c>
      <c r="H1820" s="53" t="s">
        <v>775</v>
      </c>
      <c r="I1820" s="53" t="s">
        <v>1813</v>
      </c>
      <c r="J1820" s="53" t="s">
        <v>1814</v>
      </c>
      <c r="K1820" s="53" t="s">
        <v>780</v>
      </c>
      <c r="L1820" s="53" t="s">
        <v>1860</v>
      </c>
      <c r="M1820" s="53" t="s">
        <v>1816</v>
      </c>
      <c r="N1820" s="53" t="s">
        <v>1817</v>
      </c>
      <c r="O1820" s="53" t="s">
        <v>1818</v>
      </c>
      <c r="P1820" s="53" t="s">
        <v>1819</v>
      </c>
      <c r="Q1820" s="53" t="s">
        <v>1820</v>
      </c>
      <c r="R1820" s="53" t="s">
        <v>1821</v>
      </c>
      <c r="S1820" s="53" t="s">
        <v>1865</v>
      </c>
      <c r="T1820" s="53" t="s">
        <v>1866</v>
      </c>
      <c r="U1820" s="53" t="s">
        <v>1824</v>
      </c>
      <c r="V1820" s="53" t="s">
        <v>1825</v>
      </c>
      <c r="W1820" s="53" t="s">
        <v>1856</v>
      </c>
      <c r="X1820" s="53" t="s">
        <v>1857</v>
      </c>
      <c r="Y1820" s="53" t="s">
        <v>1827</v>
      </c>
      <c r="Z1820" s="53">
        <v>653.66</v>
      </c>
      <c r="AA1820" s="53">
        <v>528.57000000000005</v>
      </c>
      <c r="AB1820" s="53">
        <v>125.09</v>
      </c>
      <c r="AC1820" s="53">
        <v>528.57000000000005</v>
      </c>
      <c r="AD1820" s="53">
        <v>0</v>
      </c>
      <c r="AE1820" s="53">
        <v>0</v>
      </c>
      <c r="AF1820" s="53" t="s">
        <v>1828</v>
      </c>
      <c r="AG1820" s="53" t="s">
        <v>1814</v>
      </c>
      <c r="AH1820" s="53" t="s">
        <v>780</v>
      </c>
      <c r="AI1820" s="53" t="s">
        <v>1829</v>
      </c>
      <c r="AJ1820" s="53" t="s">
        <v>1824</v>
      </c>
      <c r="AK1820" s="53" t="s">
        <v>496</v>
      </c>
      <c r="AL1820" s="53" t="s">
        <v>1830</v>
      </c>
      <c r="AM1820" s="53" t="s">
        <v>1831</v>
      </c>
      <c r="AN1820" s="53" t="s">
        <v>1770</v>
      </c>
      <c r="AO1820" s="53" t="s">
        <v>641</v>
      </c>
    </row>
    <row r="1821" spans="1:41" x14ac:dyDescent="0.25">
      <c r="A1821" s="53" t="s">
        <v>7</v>
      </c>
      <c r="B1821" s="53" t="s">
        <v>1867</v>
      </c>
      <c r="C1821" s="53" t="s">
        <v>1868</v>
      </c>
      <c r="D1821" s="53" t="s">
        <v>1852</v>
      </c>
      <c r="E1821" s="53" t="s">
        <v>510</v>
      </c>
      <c r="F1821" s="53" t="s">
        <v>775</v>
      </c>
      <c r="G1821" s="53" t="s">
        <v>1813</v>
      </c>
      <c r="H1821" s="53" t="s">
        <v>775</v>
      </c>
      <c r="I1821" s="53" t="s">
        <v>1813</v>
      </c>
      <c r="J1821" s="53" t="s">
        <v>1814</v>
      </c>
      <c r="K1821" s="53" t="s">
        <v>780</v>
      </c>
      <c r="L1821" s="53" t="s">
        <v>1869</v>
      </c>
      <c r="M1821" s="53" t="s">
        <v>1816</v>
      </c>
      <c r="N1821" s="53" t="s">
        <v>1817</v>
      </c>
      <c r="O1821" s="53" t="s">
        <v>1818</v>
      </c>
      <c r="P1821" s="53" t="s">
        <v>1819</v>
      </c>
      <c r="Q1821" s="53" t="s">
        <v>1820</v>
      </c>
      <c r="R1821" s="53" t="s">
        <v>1821</v>
      </c>
      <c r="S1821" s="53" t="s">
        <v>1870</v>
      </c>
      <c r="T1821" s="53" t="s">
        <v>1871</v>
      </c>
      <c r="U1821" s="53" t="s">
        <v>1824</v>
      </c>
      <c r="V1821" s="53" t="s">
        <v>1825</v>
      </c>
      <c r="W1821" s="53" t="s">
        <v>1856</v>
      </c>
      <c r="X1821" s="53" t="s">
        <v>1857</v>
      </c>
      <c r="Y1821" s="53" t="s">
        <v>1827</v>
      </c>
      <c r="Z1821" s="53">
        <v>3475.98</v>
      </c>
      <c r="AA1821" s="53">
        <v>3379</v>
      </c>
      <c r="AB1821" s="53">
        <v>96.98</v>
      </c>
      <c r="AC1821" s="53">
        <v>3379</v>
      </c>
      <c r="AD1821" s="53">
        <v>0</v>
      </c>
      <c r="AE1821" s="53">
        <v>0</v>
      </c>
      <c r="AF1821" s="53" t="s">
        <v>1828</v>
      </c>
      <c r="AG1821" s="53" t="s">
        <v>1814</v>
      </c>
      <c r="AH1821" s="53" t="s">
        <v>780</v>
      </c>
      <c r="AI1821" s="53" t="s">
        <v>1829</v>
      </c>
      <c r="AJ1821" s="53" t="s">
        <v>1824</v>
      </c>
      <c r="AK1821" s="53" t="s">
        <v>496</v>
      </c>
      <c r="AL1821" s="53" t="s">
        <v>1830</v>
      </c>
      <c r="AM1821" s="53" t="s">
        <v>1831</v>
      </c>
      <c r="AN1821" s="53" t="s">
        <v>1770</v>
      </c>
      <c r="AO1821" s="53" t="s">
        <v>641</v>
      </c>
    </row>
    <row r="1822" spans="1:41" x14ac:dyDescent="0.25">
      <c r="A1822" s="53" t="s">
        <v>7</v>
      </c>
      <c r="B1822" s="53" t="s">
        <v>1872</v>
      </c>
      <c r="C1822" s="53" t="s">
        <v>1873</v>
      </c>
      <c r="D1822" s="53" t="s">
        <v>1841</v>
      </c>
      <c r="E1822" s="53" t="s">
        <v>1842</v>
      </c>
      <c r="F1822" s="53" t="s">
        <v>775</v>
      </c>
      <c r="G1822" s="53" t="s">
        <v>1813</v>
      </c>
      <c r="H1822" s="53" t="s">
        <v>775</v>
      </c>
      <c r="I1822" s="53" t="s">
        <v>1813</v>
      </c>
      <c r="J1822" s="53" t="s">
        <v>1843</v>
      </c>
      <c r="K1822" s="53" t="s">
        <v>1844</v>
      </c>
      <c r="L1822" s="53" t="s">
        <v>1874</v>
      </c>
      <c r="M1822" s="53" t="s">
        <v>1816</v>
      </c>
      <c r="N1822" s="53" t="s">
        <v>1817</v>
      </c>
      <c r="O1822" s="53" t="s">
        <v>1818</v>
      </c>
      <c r="P1822" s="53" t="s">
        <v>1819</v>
      </c>
      <c r="Q1822" s="53" t="s">
        <v>1820</v>
      </c>
      <c r="R1822" s="53" t="s">
        <v>1821</v>
      </c>
      <c r="S1822" s="53" t="s">
        <v>1875</v>
      </c>
      <c r="T1822" s="53" t="s">
        <v>1876</v>
      </c>
      <c r="U1822" s="53" t="s">
        <v>1824</v>
      </c>
      <c r="V1822" s="53" t="s">
        <v>1825</v>
      </c>
      <c r="W1822" s="53" t="s">
        <v>1826</v>
      </c>
      <c r="X1822" s="53" t="s">
        <v>1825</v>
      </c>
      <c r="Y1822" s="53" t="s">
        <v>1827</v>
      </c>
      <c r="Z1822" s="53">
        <v>28.75</v>
      </c>
      <c r="AA1822" s="53">
        <v>28.75</v>
      </c>
      <c r="AB1822" s="53">
        <v>0</v>
      </c>
      <c r="AC1822" s="53">
        <v>28.75</v>
      </c>
      <c r="AD1822" s="53">
        <v>0</v>
      </c>
      <c r="AE1822" s="53">
        <v>0</v>
      </c>
      <c r="AF1822" s="53" t="s">
        <v>1828</v>
      </c>
      <c r="AG1822" s="53" t="s">
        <v>1843</v>
      </c>
      <c r="AH1822" s="53" t="s">
        <v>1844</v>
      </c>
      <c r="AI1822" s="53" t="s">
        <v>1849</v>
      </c>
      <c r="AJ1822" s="53" t="s">
        <v>1824</v>
      </c>
      <c r="AK1822" s="53" t="s">
        <v>496</v>
      </c>
      <c r="AL1822" s="53" t="s">
        <v>1830</v>
      </c>
      <c r="AM1822" s="53" t="s">
        <v>1831</v>
      </c>
      <c r="AN1822" s="53" t="s">
        <v>1769</v>
      </c>
      <c r="AO1822" s="53" t="s">
        <v>641</v>
      </c>
    </row>
    <row r="1823" spans="1:41" x14ac:dyDescent="0.25">
      <c r="A1823" s="53" t="s">
        <v>7</v>
      </c>
      <c r="B1823" s="53" t="s">
        <v>1872</v>
      </c>
      <c r="C1823" s="53" t="s">
        <v>1873</v>
      </c>
      <c r="D1823" s="53" t="s">
        <v>1841</v>
      </c>
      <c r="E1823" s="53" t="s">
        <v>1842</v>
      </c>
      <c r="F1823" s="53" t="s">
        <v>775</v>
      </c>
      <c r="G1823" s="53" t="s">
        <v>1813</v>
      </c>
      <c r="H1823" s="53" t="s">
        <v>775</v>
      </c>
      <c r="I1823" s="53" t="s">
        <v>1813</v>
      </c>
      <c r="J1823" s="53" t="s">
        <v>1843</v>
      </c>
      <c r="K1823" s="53" t="s">
        <v>1844</v>
      </c>
      <c r="L1823" s="53" t="s">
        <v>1874</v>
      </c>
      <c r="M1823" s="53" t="s">
        <v>1816</v>
      </c>
      <c r="N1823" s="53" t="s">
        <v>1817</v>
      </c>
      <c r="O1823" s="53" t="s">
        <v>1818</v>
      </c>
      <c r="P1823" s="53" t="s">
        <v>1819</v>
      </c>
      <c r="Q1823" s="53" t="s">
        <v>1820</v>
      </c>
      <c r="R1823" s="53" t="s">
        <v>1821</v>
      </c>
      <c r="S1823" s="53" t="s">
        <v>1875</v>
      </c>
      <c r="T1823" s="53" t="s">
        <v>1876</v>
      </c>
      <c r="U1823" s="53" t="s">
        <v>1824</v>
      </c>
      <c r="V1823" s="53" t="s">
        <v>1825</v>
      </c>
      <c r="W1823" s="53" t="s">
        <v>1832</v>
      </c>
      <c r="X1823" s="53" t="s">
        <v>1825</v>
      </c>
      <c r="Y1823" s="53" t="s">
        <v>1827</v>
      </c>
      <c r="Z1823" s="53">
        <v>0.91</v>
      </c>
      <c r="AA1823" s="53">
        <v>0.91</v>
      </c>
      <c r="AB1823" s="53">
        <v>0</v>
      </c>
      <c r="AC1823" s="53">
        <v>0.91</v>
      </c>
      <c r="AD1823" s="53">
        <v>0</v>
      </c>
      <c r="AE1823" s="53">
        <v>0</v>
      </c>
      <c r="AF1823" s="53" t="s">
        <v>1828</v>
      </c>
      <c r="AG1823" s="53" t="s">
        <v>1843</v>
      </c>
      <c r="AH1823" s="53" t="s">
        <v>1844</v>
      </c>
      <c r="AI1823" s="53" t="s">
        <v>1849</v>
      </c>
      <c r="AJ1823" s="53" t="s">
        <v>1824</v>
      </c>
      <c r="AK1823" s="53" t="s">
        <v>496</v>
      </c>
      <c r="AL1823" s="53" t="s">
        <v>1830</v>
      </c>
      <c r="AM1823" s="53" t="s">
        <v>1831</v>
      </c>
      <c r="AN1823" s="53" t="s">
        <v>1769</v>
      </c>
      <c r="AO1823" s="53" t="s">
        <v>641</v>
      </c>
    </row>
    <row r="1824" spans="1:41" x14ac:dyDescent="0.25">
      <c r="A1824" s="53" t="s">
        <v>7</v>
      </c>
      <c r="B1824" s="53" t="s">
        <v>1872</v>
      </c>
      <c r="C1824" s="53" t="s">
        <v>1873</v>
      </c>
      <c r="D1824" s="53" t="s">
        <v>1841</v>
      </c>
      <c r="E1824" s="53" t="s">
        <v>1842</v>
      </c>
      <c r="F1824" s="53" t="s">
        <v>775</v>
      </c>
      <c r="G1824" s="53" t="s">
        <v>1813</v>
      </c>
      <c r="H1824" s="53" t="s">
        <v>775</v>
      </c>
      <c r="I1824" s="53" t="s">
        <v>1813</v>
      </c>
      <c r="J1824" s="53" t="s">
        <v>1843</v>
      </c>
      <c r="K1824" s="53" t="s">
        <v>1844</v>
      </c>
      <c r="L1824" s="53" t="s">
        <v>1874</v>
      </c>
      <c r="M1824" s="53" t="s">
        <v>1816</v>
      </c>
      <c r="N1824" s="53" t="s">
        <v>1817</v>
      </c>
      <c r="O1824" s="53" t="s">
        <v>1818</v>
      </c>
      <c r="P1824" s="53" t="s">
        <v>1819</v>
      </c>
      <c r="Q1824" s="53" t="s">
        <v>1820</v>
      </c>
      <c r="R1824" s="53" t="s">
        <v>1821</v>
      </c>
      <c r="S1824" s="53" t="s">
        <v>1875</v>
      </c>
      <c r="T1824" s="53" t="s">
        <v>1876</v>
      </c>
      <c r="U1824" s="53" t="s">
        <v>1824</v>
      </c>
      <c r="V1824" s="53" t="s">
        <v>1825</v>
      </c>
      <c r="W1824" s="53" t="s">
        <v>1837</v>
      </c>
      <c r="X1824" s="53" t="s">
        <v>1825</v>
      </c>
      <c r="Y1824" s="53" t="s">
        <v>1827</v>
      </c>
      <c r="Z1824" s="53">
        <v>1.1399999999999999</v>
      </c>
      <c r="AA1824" s="53">
        <v>1.1399999999999999</v>
      </c>
      <c r="AB1824" s="53">
        <v>0</v>
      </c>
      <c r="AC1824" s="53">
        <v>1.1399999999999999</v>
      </c>
      <c r="AD1824" s="53">
        <v>0</v>
      </c>
      <c r="AE1824" s="53">
        <v>0</v>
      </c>
      <c r="AF1824" s="53" t="s">
        <v>1828</v>
      </c>
      <c r="AG1824" s="53" t="s">
        <v>1843</v>
      </c>
      <c r="AH1824" s="53" t="s">
        <v>1844</v>
      </c>
      <c r="AI1824" s="53" t="s">
        <v>1849</v>
      </c>
      <c r="AJ1824" s="53" t="s">
        <v>1824</v>
      </c>
      <c r="AK1824" s="53" t="s">
        <v>496</v>
      </c>
      <c r="AL1824" s="53" t="s">
        <v>1830</v>
      </c>
      <c r="AM1824" s="53" t="s">
        <v>1831</v>
      </c>
      <c r="AN1824" s="53" t="s">
        <v>1769</v>
      </c>
      <c r="AO1824" s="53" t="s">
        <v>641</v>
      </c>
    </row>
    <row r="1825" spans="1:41" x14ac:dyDescent="0.25">
      <c r="A1825" s="53" t="s">
        <v>7</v>
      </c>
      <c r="B1825" s="53" t="s">
        <v>1872</v>
      </c>
      <c r="C1825" s="53" t="s">
        <v>1873</v>
      </c>
      <c r="D1825" s="53" t="s">
        <v>1841</v>
      </c>
      <c r="E1825" s="53" t="s">
        <v>1842</v>
      </c>
      <c r="F1825" s="53" t="s">
        <v>775</v>
      </c>
      <c r="G1825" s="53" t="s">
        <v>1813</v>
      </c>
      <c r="H1825" s="53" t="s">
        <v>775</v>
      </c>
      <c r="I1825" s="53" t="s">
        <v>1813</v>
      </c>
      <c r="J1825" s="53" t="s">
        <v>1843</v>
      </c>
      <c r="K1825" s="53" t="s">
        <v>1844</v>
      </c>
      <c r="L1825" s="53" t="s">
        <v>1874</v>
      </c>
      <c r="M1825" s="53" t="s">
        <v>1816</v>
      </c>
      <c r="N1825" s="53" t="s">
        <v>1817</v>
      </c>
      <c r="O1825" s="53" t="s">
        <v>1818</v>
      </c>
      <c r="P1825" s="53" t="s">
        <v>1819</v>
      </c>
      <c r="Q1825" s="53" t="s">
        <v>1820</v>
      </c>
      <c r="R1825" s="53" t="s">
        <v>1821</v>
      </c>
      <c r="S1825" s="53" t="s">
        <v>1875</v>
      </c>
      <c r="T1825" s="53" t="s">
        <v>1876</v>
      </c>
      <c r="U1825" s="53" t="s">
        <v>1824</v>
      </c>
      <c r="V1825" s="53" t="s">
        <v>1825</v>
      </c>
      <c r="W1825" s="53" t="s">
        <v>1838</v>
      </c>
      <c r="X1825" s="53" t="s">
        <v>1825</v>
      </c>
      <c r="Y1825" s="53" t="s">
        <v>1827</v>
      </c>
      <c r="Z1825" s="53">
        <v>0.22</v>
      </c>
      <c r="AA1825" s="53">
        <v>0.22</v>
      </c>
      <c r="AB1825" s="53">
        <v>0</v>
      </c>
      <c r="AC1825" s="53">
        <v>0.22</v>
      </c>
      <c r="AD1825" s="53">
        <v>0</v>
      </c>
      <c r="AE1825" s="53">
        <v>0</v>
      </c>
      <c r="AF1825" s="53" t="s">
        <v>1828</v>
      </c>
      <c r="AG1825" s="53" t="s">
        <v>1843</v>
      </c>
      <c r="AH1825" s="53" t="s">
        <v>1844</v>
      </c>
      <c r="AI1825" s="53" t="s">
        <v>1849</v>
      </c>
      <c r="AJ1825" s="53" t="s">
        <v>1824</v>
      </c>
      <c r="AK1825" s="53" t="s">
        <v>496</v>
      </c>
      <c r="AL1825" s="53" t="s">
        <v>1830</v>
      </c>
      <c r="AM1825" s="53" t="s">
        <v>1831</v>
      </c>
      <c r="AN1825" s="53" t="s">
        <v>1769</v>
      </c>
      <c r="AO1825" s="53" t="s">
        <v>641</v>
      </c>
    </row>
    <row r="1826" spans="1:41" x14ac:dyDescent="0.25">
      <c r="A1826" s="53" t="s">
        <v>7</v>
      </c>
      <c r="B1826" s="53" t="s">
        <v>1872</v>
      </c>
      <c r="C1826" s="53" t="s">
        <v>1873</v>
      </c>
      <c r="D1826" s="53" t="s">
        <v>1841</v>
      </c>
      <c r="E1826" s="53" t="s">
        <v>1842</v>
      </c>
      <c r="F1826" s="53" t="s">
        <v>775</v>
      </c>
      <c r="G1826" s="53" t="s">
        <v>1813</v>
      </c>
      <c r="H1826" s="53" t="s">
        <v>775</v>
      </c>
      <c r="I1826" s="53" t="s">
        <v>1813</v>
      </c>
      <c r="J1826" s="53" t="s">
        <v>1843</v>
      </c>
      <c r="K1826" s="53" t="s">
        <v>1844</v>
      </c>
      <c r="L1826" s="53" t="s">
        <v>1874</v>
      </c>
      <c r="M1826" s="53" t="s">
        <v>1816</v>
      </c>
      <c r="N1826" s="53" t="s">
        <v>1817</v>
      </c>
      <c r="O1826" s="53" t="s">
        <v>1818</v>
      </c>
      <c r="P1826" s="53" t="s">
        <v>1819</v>
      </c>
      <c r="Q1826" s="53" t="s">
        <v>1820</v>
      </c>
      <c r="R1826" s="53" t="s">
        <v>1821</v>
      </c>
      <c r="S1826" s="53" t="s">
        <v>1875</v>
      </c>
      <c r="T1826" s="53" t="s">
        <v>1876</v>
      </c>
      <c r="U1826" s="53" t="s">
        <v>1824</v>
      </c>
      <c r="V1826" s="53" t="s">
        <v>1825</v>
      </c>
      <c r="W1826" s="53" t="s">
        <v>1848</v>
      </c>
      <c r="X1826" s="53" t="s">
        <v>1825</v>
      </c>
      <c r="Y1826" s="53" t="s">
        <v>1827</v>
      </c>
      <c r="Z1826" s="53">
        <v>1688.56</v>
      </c>
      <c r="AA1826" s="53">
        <v>1688.56</v>
      </c>
      <c r="AB1826" s="53">
        <v>0</v>
      </c>
      <c r="AC1826" s="53">
        <v>1688.56</v>
      </c>
      <c r="AD1826" s="53">
        <v>0</v>
      </c>
      <c r="AE1826" s="53">
        <v>0</v>
      </c>
      <c r="AF1826" s="53" t="s">
        <v>1828</v>
      </c>
      <c r="AG1826" s="53" t="s">
        <v>1843</v>
      </c>
      <c r="AH1826" s="53" t="s">
        <v>1844</v>
      </c>
      <c r="AI1826" s="53" t="s">
        <v>1849</v>
      </c>
      <c r="AJ1826" s="53" t="s">
        <v>1824</v>
      </c>
      <c r="AK1826" s="53" t="s">
        <v>496</v>
      </c>
      <c r="AL1826" s="53" t="s">
        <v>1830</v>
      </c>
      <c r="AM1826" s="53" t="s">
        <v>1831</v>
      </c>
      <c r="AN1826" s="53" t="s">
        <v>1769</v>
      </c>
      <c r="AO1826" s="53" t="s">
        <v>641</v>
      </c>
    </row>
    <row r="1827" spans="1:41" x14ac:dyDescent="0.25">
      <c r="A1827" s="53" t="s">
        <v>7</v>
      </c>
      <c r="B1827" s="53" t="s">
        <v>1877</v>
      </c>
      <c r="C1827" s="53" t="s">
        <v>1878</v>
      </c>
      <c r="D1827" s="53" t="s">
        <v>1841</v>
      </c>
      <c r="E1827" s="53" t="s">
        <v>1842</v>
      </c>
      <c r="F1827" s="53" t="s">
        <v>775</v>
      </c>
      <c r="G1827" s="53" t="s">
        <v>1813</v>
      </c>
      <c r="H1827" s="53" t="s">
        <v>775</v>
      </c>
      <c r="I1827" s="53" t="s">
        <v>1813</v>
      </c>
      <c r="J1827" s="53" t="s">
        <v>1843</v>
      </c>
      <c r="K1827" s="53" t="s">
        <v>1844</v>
      </c>
      <c r="L1827" s="53" t="s">
        <v>1879</v>
      </c>
      <c r="M1827" s="53" t="s">
        <v>1816</v>
      </c>
      <c r="N1827" s="53" t="s">
        <v>1817</v>
      </c>
      <c r="O1827" s="53" t="s">
        <v>1818</v>
      </c>
      <c r="P1827" s="53" t="s">
        <v>1819</v>
      </c>
      <c r="Q1827" s="53" t="s">
        <v>1820</v>
      </c>
      <c r="R1827" s="53" t="s">
        <v>1821</v>
      </c>
      <c r="S1827" s="53" t="s">
        <v>1880</v>
      </c>
      <c r="T1827" s="53" t="s">
        <v>1881</v>
      </c>
      <c r="U1827" s="53" t="s">
        <v>1824</v>
      </c>
      <c r="V1827" s="53" t="s">
        <v>1825</v>
      </c>
      <c r="W1827" s="53" t="s">
        <v>1826</v>
      </c>
      <c r="X1827" s="53" t="s">
        <v>1825</v>
      </c>
      <c r="Y1827" s="53" t="s">
        <v>1827</v>
      </c>
      <c r="Z1827" s="53">
        <v>116.9</v>
      </c>
      <c r="AA1827" s="53">
        <v>116.9</v>
      </c>
      <c r="AB1827" s="53">
        <v>0</v>
      </c>
      <c r="AC1827" s="53">
        <v>116.9</v>
      </c>
      <c r="AD1827" s="53">
        <v>0</v>
      </c>
      <c r="AE1827" s="53">
        <v>0</v>
      </c>
      <c r="AF1827" s="53" t="s">
        <v>1828</v>
      </c>
      <c r="AG1827" s="53" t="s">
        <v>1843</v>
      </c>
      <c r="AH1827" s="53" t="s">
        <v>1844</v>
      </c>
      <c r="AI1827" s="53" t="s">
        <v>1849</v>
      </c>
      <c r="AJ1827" s="53" t="s">
        <v>1824</v>
      </c>
      <c r="AK1827" s="53" t="s">
        <v>496</v>
      </c>
      <c r="AL1827" s="53" t="s">
        <v>1830</v>
      </c>
      <c r="AM1827" s="53" t="s">
        <v>1831</v>
      </c>
      <c r="AN1827" s="53" t="s">
        <v>1769</v>
      </c>
      <c r="AO1827" s="53" t="s">
        <v>641</v>
      </c>
    </row>
    <row r="1828" spans="1:41" x14ac:dyDescent="0.25">
      <c r="A1828" s="53" t="s">
        <v>7</v>
      </c>
      <c r="B1828" s="53" t="s">
        <v>1877</v>
      </c>
      <c r="C1828" s="53" t="s">
        <v>1878</v>
      </c>
      <c r="D1828" s="53" t="s">
        <v>1841</v>
      </c>
      <c r="E1828" s="53" t="s">
        <v>1842</v>
      </c>
      <c r="F1828" s="53" t="s">
        <v>775</v>
      </c>
      <c r="G1828" s="53" t="s">
        <v>1813</v>
      </c>
      <c r="H1828" s="53" t="s">
        <v>775</v>
      </c>
      <c r="I1828" s="53" t="s">
        <v>1813</v>
      </c>
      <c r="J1828" s="53" t="s">
        <v>1843</v>
      </c>
      <c r="K1828" s="53" t="s">
        <v>1844</v>
      </c>
      <c r="L1828" s="53" t="s">
        <v>1879</v>
      </c>
      <c r="M1828" s="53" t="s">
        <v>1816</v>
      </c>
      <c r="N1828" s="53" t="s">
        <v>1817</v>
      </c>
      <c r="O1828" s="53" t="s">
        <v>1818</v>
      </c>
      <c r="P1828" s="53" t="s">
        <v>1819</v>
      </c>
      <c r="Q1828" s="53" t="s">
        <v>1820</v>
      </c>
      <c r="R1828" s="53" t="s">
        <v>1821</v>
      </c>
      <c r="S1828" s="53" t="s">
        <v>1880</v>
      </c>
      <c r="T1828" s="53" t="s">
        <v>1881</v>
      </c>
      <c r="U1828" s="53" t="s">
        <v>1824</v>
      </c>
      <c r="V1828" s="53" t="s">
        <v>1825</v>
      </c>
      <c r="W1828" s="53" t="s">
        <v>1832</v>
      </c>
      <c r="X1828" s="53" t="s">
        <v>1825</v>
      </c>
      <c r="Y1828" s="53" t="s">
        <v>1827</v>
      </c>
      <c r="Z1828" s="53">
        <v>124</v>
      </c>
      <c r="AA1828" s="53">
        <v>124</v>
      </c>
      <c r="AB1828" s="53">
        <v>0</v>
      </c>
      <c r="AC1828" s="53">
        <v>124</v>
      </c>
      <c r="AD1828" s="53">
        <v>0</v>
      </c>
      <c r="AE1828" s="53">
        <v>0</v>
      </c>
      <c r="AF1828" s="53" t="s">
        <v>1828</v>
      </c>
      <c r="AG1828" s="53" t="s">
        <v>1843</v>
      </c>
      <c r="AH1828" s="53" t="s">
        <v>1844</v>
      </c>
      <c r="AI1828" s="53" t="s">
        <v>1849</v>
      </c>
      <c r="AJ1828" s="53" t="s">
        <v>1824</v>
      </c>
      <c r="AK1828" s="53" t="s">
        <v>496</v>
      </c>
      <c r="AL1828" s="53" t="s">
        <v>1830</v>
      </c>
      <c r="AM1828" s="53" t="s">
        <v>1831</v>
      </c>
      <c r="AN1828" s="53" t="s">
        <v>1769</v>
      </c>
      <c r="AO1828" s="53" t="s">
        <v>641</v>
      </c>
    </row>
    <row r="1829" spans="1:41" x14ac:dyDescent="0.25">
      <c r="A1829" s="53" t="s">
        <v>7</v>
      </c>
      <c r="B1829" s="53" t="s">
        <v>1877</v>
      </c>
      <c r="C1829" s="53" t="s">
        <v>1878</v>
      </c>
      <c r="D1829" s="53" t="s">
        <v>1841</v>
      </c>
      <c r="E1829" s="53" t="s">
        <v>1842</v>
      </c>
      <c r="F1829" s="53" t="s">
        <v>775</v>
      </c>
      <c r="G1829" s="53" t="s">
        <v>1813</v>
      </c>
      <c r="H1829" s="53" t="s">
        <v>775</v>
      </c>
      <c r="I1829" s="53" t="s">
        <v>1813</v>
      </c>
      <c r="J1829" s="53" t="s">
        <v>1843</v>
      </c>
      <c r="K1829" s="53" t="s">
        <v>1844</v>
      </c>
      <c r="L1829" s="53" t="s">
        <v>1879</v>
      </c>
      <c r="M1829" s="53" t="s">
        <v>1816</v>
      </c>
      <c r="N1829" s="53" t="s">
        <v>1817</v>
      </c>
      <c r="O1829" s="53" t="s">
        <v>1818</v>
      </c>
      <c r="P1829" s="53" t="s">
        <v>1819</v>
      </c>
      <c r="Q1829" s="53" t="s">
        <v>1820</v>
      </c>
      <c r="R1829" s="53" t="s">
        <v>1821</v>
      </c>
      <c r="S1829" s="53" t="s">
        <v>1880</v>
      </c>
      <c r="T1829" s="53" t="s">
        <v>1881</v>
      </c>
      <c r="U1829" s="53" t="s">
        <v>1824</v>
      </c>
      <c r="V1829" s="53" t="s">
        <v>1825</v>
      </c>
      <c r="W1829" s="53" t="s">
        <v>1837</v>
      </c>
      <c r="X1829" s="53" t="s">
        <v>1825</v>
      </c>
      <c r="Y1829" s="53" t="s">
        <v>1827</v>
      </c>
      <c r="Z1829" s="53">
        <v>82.39</v>
      </c>
      <c r="AA1829" s="53">
        <v>82.39</v>
      </c>
      <c r="AB1829" s="53">
        <v>0</v>
      </c>
      <c r="AC1829" s="53">
        <v>82.39</v>
      </c>
      <c r="AD1829" s="53">
        <v>0</v>
      </c>
      <c r="AE1829" s="53">
        <v>0</v>
      </c>
      <c r="AF1829" s="53" t="s">
        <v>1828</v>
      </c>
      <c r="AG1829" s="53" t="s">
        <v>1843</v>
      </c>
      <c r="AH1829" s="53" t="s">
        <v>1844</v>
      </c>
      <c r="AI1829" s="53" t="s">
        <v>1849</v>
      </c>
      <c r="AJ1829" s="53" t="s">
        <v>1824</v>
      </c>
      <c r="AK1829" s="53" t="s">
        <v>496</v>
      </c>
      <c r="AL1829" s="53" t="s">
        <v>1830</v>
      </c>
      <c r="AM1829" s="53" t="s">
        <v>1831</v>
      </c>
      <c r="AN1829" s="53" t="s">
        <v>1769</v>
      </c>
      <c r="AO1829" s="53" t="s">
        <v>641</v>
      </c>
    </row>
    <row r="1830" spans="1:41" x14ac:dyDescent="0.25">
      <c r="A1830" s="53" t="s">
        <v>7</v>
      </c>
      <c r="B1830" s="53" t="s">
        <v>1877</v>
      </c>
      <c r="C1830" s="53" t="s">
        <v>1878</v>
      </c>
      <c r="D1830" s="53" t="s">
        <v>1841</v>
      </c>
      <c r="E1830" s="53" t="s">
        <v>1842</v>
      </c>
      <c r="F1830" s="53" t="s">
        <v>775</v>
      </c>
      <c r="G1830" s="53" t="s">
        <v>1813</v>
      </c>
      <c r="H1830" s="53" t="s">
        <v>775</v>
      </c>
      <c r="I1830" s="53" t="s">
        <v>1813</v>
      </c>
      <c r="J1830" s="53" t="s">
        <v>1843</v>
      </c>
      <c r="K1830" s="53" t="s">
        <v>1844</v>
      </c>
      <c r="L1830" s="53" t="s">
        <v>1879</v>
      </c>
      <c r="M1830" s="53" t="s">
        <v>1816</v>
      </c>
      <c r="N1830" s="53" t="s">
        <v>1817</v>
      </c>
      <c r="O1830" s="53" t="s">
        <v>1818</v>
      </c>
      <c r="P1830" s="53" t="s">
        <v>1819</v>
      </c>
      <c r="Q1830" s="53" t="s">
        <v>1820</v>
      </c>
      <c r="R1830" s="53" t="s">
        <v>1821</v>
      </c>
      <c r="S1830" s="53" t="s">
        <v>1880</v>
      </c>
      <c r="T1830" s="53" t="s">
        <v>1881</v>
      </c>
      <c r="U1830" s="53" t="s">
        <v>1824</v>
      </c>
      <c r="V1830" s="53" t="s">
        <v>1825</v>
      </c>
      <c r="W1830" s="53" t="s">
        <v>1838</v>
      </c>
      <c r="X1830" s="53" t="s">
        <v>1825</v>
      </c>
      <c r="Y1830" s="53" t="s">
        <v>1827</v>
      </c>
      <c r="Z1830" s="53">
        <v>17.8</v>
      </c>
      <c r="AA1830" s="53">
        <v>17.8</v>
      </c>
      <c r="AB1830" s="53">
        <v>0</v>
      </c>
      <c r="AC1830" s="53">
        <v>17.8</v>
      </c>
      <c r="AD1830" s="53">
        <v>0</v>
      </c>
      <c r="AE1830" s="53">
        <v>0</v>
      </c>
      <c r="AF1830" s="53" t="s">
        <v>1828</v>
      </c>
      <c r="AG1830" s="53" t="s">
        <v>1843</v>
      </c>
      <c r="AH1830" s="53" t="s">
        <v>1844</v>
      </c>
      <c r="AI1830" s="53" t="s">
        <v>1849</v>
      </c>
      <c r="AJ1830" s="53" t="s">
        <v>1824</v>
      </c>
      <c r="AK1830" s="53" t="s">
        <v>496</v>
      </c>
      <c r="AL1830" s="53" t="s">
        <v>1830</v>
      </c>
      <c r="AM1830" s="53" t="s">
        <v>1831</v>
      </c>
      <c r="AN1830" s="53" t="s">
        <v>1769</v>
      </c>
      <c r="AO1830" s="53" t="s">
        <v>641</v>
      </c>
    </row>
    <row r="1831" spans="1:41" x14ac:dyDescent="0.25">
      <c r="A1831" s="53" t="s">
        <v>7</v>
      </c>
      <c r="B1831" s="53" t="s">
        <v>1877</v>
      </c>
      <c r="C1831" s="53" t="s">
        <v>1878</v>
      </c>
      <c r="D1831" s="53" t="s">
        <v>1841</v>
      </c>
      <c r="E1831" s="53" t="s">
        <v>1842</v>
      </c>
      <c r="F1831" s="53" t="s">
        <v>775</v>
      </c>
      <c r="G1831" s="53" t="s">
        <v>1813</v>
      </c>
      <c r="H1831" s="53" t="s">
        <v>775</v>
      </c>
      <c r="I1831" s="53" t="s">
        <v>1813</v>
      </c>
      <c r="J1831" s="53" t="s">
        <v>1843</v>
      </c>
      <c r="K1831" s="53" t="s">
        <v>1844</v>
      </c>
      <c r="L1831" s="53" t="s">
        <v>1879</v>
      </c>
      <c r="M1831" s="53" t="s">
        <v>1816</v>
      </c>
      <c r="N1831" s="53" t="s">
        <v>1817</v>
      </c>
      <c r="O1831" s="53" t="s">
        <v>1818</v>
      </c>
      <c r="P1831" s="53" t="s">
        <v>1819</v>
      </c>
      <c r="Q1831" s="53" t="s">
        <v>1820</v>
      </c>
      <c r="R1831" s="53" t="s">
        <v>1821</v>
      </c>
      <c r="S1831" s="53" t="s">
        <v>1880</v>
      </c>
      <c r="T1831" s="53" t="s">
        <v>1881</v>
      </c>
      <c r="U1831" s="53" t="s">
        <v>1824</v>
      </c>
      <c r="V1831" s="53" t="s">
        <v>1825</v>
      </c>
      <c r="W1831" s="53" t="s">
        <v>1848</v>
      </c>
      <c r="X1831" s="53" t="s">
        <v>1825</v>
      </c>
      <c r="Y1831" s="53" t="s">
        <v>1827</v>
      </c>
      <c r="Z1831" s="53">
        <v>298.76</v>
      </c>
      <c r="AA1831" s="53">
        <v>298.76</v>
      </c>
      <c r="AB1831" s="53">
        <v>0</v>
      </c>
      <c r="AC1831" s="53">
        <v>298.76</v>
      </c>
      <c r="AD1831" s="53">
        <v>0</v>
      </c>
      <c r="AE1831" s="53">
        <v>0</v>
      </c>
      <c r="AF1831" s="53" t="s">
        <v>1828</v>
      </c>
      <c r="AG1831" s="53" t="s">
        <v>1843</v>
      </c>
      <c r="AH1831" s="53" t="s">
        <v>1844</v>
      </c>
      <c r="AI1831" s="53" t="s">
        <v>1849</v>
      </c>
      <c r="AJ1831" s="53" t="s">
        <v>1824</v>
      </c>
      <c r="AK1831" s="53" t="s">
        <v>496</v>
      </c>
      <c r="AL1831" s="53" t="s">
        <v>1830</v>
      </c>
      <c r="AM1831" s="53" t="s">
        <v>1831</v>
      </c>
      <c r="AN1831" s="53" t="s">
        <v>1769</v>
      </c>
      <c r="AO1831" s="53" t="s">
        <v>641</v>
      </c>
    </row>
    <row r="1832" spans="1:41" x14ac:dyDescent="0.25">
      <c r="A1832" s="53" t="s">
        <v>7</v>
      </c>
      <c r="B1832" s="53" t="s">
        <v>1882</v>
      </c>
      <c r="C1832" s="53" t="s">
        <v>1883</v>
      </c>
      <c r="D1832" s="53" t="s">
        <v>1841</v>
      </c>
      <c r="E1832" s="53" t="s">
        <v>1842</v>
      </c>
      <c r="F1832" s="53" t="s">
        <v>775</v>
      </c>
      <c r="G1832" s="53" t="s">
        <v>1813</v>
      </c>
      <c r="H1832" s="53" t="s">
        <v>775</v>
      </c>
      <c r="I1832" s="53" t="s">
        <v>1813</v>
      </c>
      <c r="J1832" s="53" t="s">
        <v>1843</v>
      </c>
      <c r="K1832" s="53" t="s">
        <v>1844</v>
      </c>
      <c r="L1832" s="53" t="s">
        <v>1884</v>
      </c>
      <c r="M1832" s="53" t="s">
        <v>1816</v>
      </c>
      <c r="N1832" s="53" t="s">
        <v>1817</v>
      </c>
      <c r="O1832" s="53" t="s">
        <v>1818</v>
      </c>
      <c r="P1832" s="53" t="s">
        <v>1819</v>
      </c>
      <c r="Q1832" s="53" t="s">
        <v>1820</v>
      </c>
      <c r="R1832" s="53" t="s">
        <v>1821</v>
      </c>
      <c r="S1832" s="53" t="s">
        <v>1885</v>
      </c>
      <c r="T1832" s="53" t="s">
        <v>1886</v>
      </c>
      <c r="U1832" s="53" t="s">
        <v>1824</v>
      </c>
      <c r="V1832" s="53" t="s">
        <v>1825</v>
      </c>
      <c r="W1832" s="53" t="s">
        <v>1826</v>
      </c>
      <c r="X1832" s="53" t="s">
        <v>1825</v>
      </c>
      <c r="Y1832" s="53" t="s">
        <v>1827</v>
      </c>
      <c r="Z1832" s="53">
        <v>674.65</v>
      </c>
      <c r="AA1832" s="53">
        <v>632.52</v>
      </c>
      <c r="AB1832" s="53">
        <v>42.13</v>
      </c>
      <c r="AC1832" s="53">
        <v>632.52</v>
      </c>
      <c r="AD1832" s="53">
        <v>0</v>
      </c>
      <c r="AE1832" s="53">
        <v>0</v>
      </c>
      <c r="AF1832" s="53" t="s">
        <v>1828</v>
      </c>
      <c r="AG1832" s="53" t="s">
        <v>1843</v>
      </c>
      <c r="AH1832" s="53" t="s">
        <v>1844</v>
      </c>
      <c r="AI1832" s="53" t="s">
        <v>1849</v>
      </c>
      <c r="AJ1832" s="53" t="s">
        <v>1824</v>
      </c>
      <c r="AK1832" s="53" t="s">
        <v>496</v>
      </c>
      <c r="AL1832" s="53" t="s">
        <v>1830</v>
      </c>
      <c r="AM1832" s="53" t="s">
        <v>1831</v>
      </c>
      <c r="AN1832" s="53" t="s">
        <v>1769</v>
      </c>
      <c r="AO1832" s="53" t="s">
        <v>641</v>
      </c>
    </row>
    <row r="1833" spans="1:41" x14ac:dyDescent="0.25">
      <c r="A1833" s="53" t="s">
        <v>7</v>
      </c>
      <c r="B1833" s="53" t="s">
        <v>1882</v>
      </c>
      <c r="C1833" s="53" t="s">
        <v>1883</v>
      </c>
      <c r="D1833" s="53" t="s">
        <v>1841</v>
      </c>
      <c r="E1833" s="53" t="s">
        <v>1842</v>
      </c>
      <c r="F1833" s="53" t="s">
        <v>775</v>
      </c>
      <c r="G1833" s="53" t="s">
        <v>1813</v>
      </c>
      <c r="H1833" s="53" t="s">
        <v>775</v>
      </c>
      <c r="I1833" s="53" t="s">
        <v>1813</v>
      </c>
      <c r="J1833" s="53" t="s">
        <v>1843</v>
      </c>
      <c r="K1833" s="53" t="s">
        <v>1844</v>
      </c>
      <c r="L1833" s="53" t="s">
        <v>1884</v>
      </c>
      <c r="M1833" s="53" t="s">
        <v>1816</v>
      </c>
      <c r="N1833" s="53" t="s">
        <v>1817</v>
      </c>
      <c r="O1833" s="53" t="s">
        <v>1818</v>
      </c>
      <c r="P1833" s="53" t="s">
        <v>1819</v>
      </c>
      <c r="Q1833" s="53" t="s">
        <v>1820</v>
      </c>
      <c r="R1833" s="53" t="s">
        <v>1821</v>
      </c>
      <c r="S1833" s="53" t="s">
        <v>1885</v>
      </c>
      <c r="T1833" s="53" t="s">
        <v>1886</v>
      </c>
      <c r="U1833" s="53" t="s">
        <v>1824</v>
      </c>
      <c r="V1833" s="53" t="s">
        <v>1825</v>
      </c>
      <c r="W1833" s="53" t="s">
        <v>1832</v>
      </c>
      <c r="X1833" s="53" t="s">
        <v>1825</v>
      </c>
      <c r="Y1833" s="53" t="s">
        <v>1827</v>
      </c>
      <c r="Z1833" s="53">
        <v>157.1</v>
      </c>
      <c r="AA1833" s="53">
        <v>149.69</v>
      </c>
      <c r="AB1833" s="53">
        <v>7.41</v>
      </c>
      <c r="AC1833" s="53">
        <v>149.69</v>
      </c>
      <c r="AD1833" s="53">
        <v>0</v>
      </c>
      <c r="AE1833" s="53">
        <v>0</v>
      </c>
      <c r="AF1833" s="53" t="s">
        <v>1828</v>
      </c>
      <c r="AG1833" s="53" t="s">
        <v>1843</v>
      </c>
      <c r="AH1833" s="53" t="s">
        <v>1844</v>
      </c>
      <c r="AI1833" s="53" t="s">
        <v>1849</v>
      </c>
      <c r="AJ1833" s="53" t="s">
        <v>1824</v>
      </c>
      <c r="AK1833" s="53" t="s">
        <v>496</v>
      </c>
      <c r="AL1833" s="53" t="s">
        <v>1830</v>
      </c>
      <c r="AM1833" s="53" t="s">
        <v>1831</v>
      </c>
      <c r="AN1833" s="53" t="s">
        <v>1769</v>
      </c>
      <c r="AO1833" s="53" t="s">
        <v>641</v>
      </c>
    </row>
    <row r="1834" spans="1:41" x14ac:dyDescent="0.25">
      <c r="A1834" s="53" t="s">
        <v>7</v>
      </c>
      <c r="B1834" s="53" t="s">
        <v>1882</v>
      </c>
      <c r="C1834" s="53" t="s">
        <v>1883</v>
      </c>
      <c r="D1834" s="53" t="s">
        <v>1841</v>
      </c>
      <c r="E1834" s="53" t="s">
        <v>1842</v>
      </c>
      <c r="F1834" s="53" t="s">
        <v>775</v>
      </c>
      <c r="G1834" s="53" t="s">
        <v>1813</v>
      </c>
      <c r="H1834" s="53" t="s">
        <v>775</v>
      </c>
      <c r="I1834" s="53" t="s">
        <v>1813</v>
      </c>
      <c r="J1834" s="53" t="s">
        <v>1843</v>
      </c>
      <c r="K1834" s="53" t="s">
        <v>1844</v>
      </c>
      <c r="L1834" s="53" t="s">
        <v>1884</v>
      </c>
      <c r="M1834" s="53" t="s">
        <v>1816</v>
      </c>
      <c r="N1834" s="53" t="s">
        <v>1817</v>
      </c>
      <c r="O1834" s="53" t="s">
        <v>1818</v>
      </c>
      <c r="P1834" s="53" t="s">
        <v>1819</v>
      </c>
      <c r="Q1834" s="53" t="s">
        <v>1820</v>
      </c>
      <c r="R1834" s="53" t="s">
        <v>1821</v>
      </c>
      <c r="S1834" s="53" t="s">
        <v>1885</v>
      </c>
      <c r="T1834" s="53" t="s">
        <v>1886</v>
      </c>
      <c r="U1834" s="53" t="s">
        <v>1824</v>
      </c>
      <c r="V1834" s="53" t="s">
        <v>1825</v>
      </c>
      <c r="W1834" s="53" t="s">
        <v>1837</v>
      </c>
      <c r="X1834" s="53" t="s">
        <v>1825</v>
      </c>
      <c r="Y1834" s="53" t="s">
        <v>1827</v>
      </c>
      <c r="Z1834" s="53">
        <v>144.58000000000001</v>
      </c>
      <c r="AA1834" s="53">
        <v>134.34</v>
      </c>
      <c r="AB1834" s="53">
        <v>10.24</v>
      </c>
      <c r="AC1834" s="53">
        <v>134.34</v>
      </c>
      <c r="AD1834" s="53">
        <v>0</v>
      </c>
      <c r="AE1834" s="53">
        <v>0</v>
      </c>
      <c r="AF1834" s="53" t="s">
        <v>1828</v>
      </c>
      <c r="AG1834" s="53" t="s">
        <v>1843</v>
      </c>
      <c r="AH1834" s="53" t="s">
        <v>1844</v>
      </c>
      <c r="AI1834" s="53" t="s">
        <v>1849</v>
      </c>
      <c r="AJ1834" s="53" t="s">
        <v>1824</v>
      </c>
      <c r="AK1834" s="53" t="s">
        <v>496</v>
      </c>
      <c r="AL1834" s="53" t="s">
        <v>1830</v>
      </c>
      <c r="AM1834" s="53" t="s">
        <v>1831</v>
      </c>
      <c r="AN1834" s="53" t="s">
        <v>1769</v>
      </c>
      <c r="AO1834" s="53" t="s">
        <v>641</v>
      </c>
    </row>
    <row r="1835" spans="1:41" x14ac:dyDescent="0.25">
      <c r="A1835" s="53" t="s">
        <v>7</v>
      </c>
      <c r="B1835" s="53" t="s">
        <v>1882</v>
      </c>
      <c r="C1835" s="53" t="s">
        <v>1883</v>
      </c>
      <c r="D1835" s="53" t="s">
        <v>1841</v>
      </c>
      <c r="E1835" s="53" t="s">
        <v>1842</v>
      </c>
      <c r="F1835" s="53" t="s">
        <v>775</v>
      </c>
      <c r="G1835" s="53" t="s">
        <v>1813</v>
      </c>
      <c r="H1835" s="53" t="s">
        <v>775</v>
      </c>
      <c r="I1835" s="53" t="s">
        <v>1813</v>
      </c>
      <c r="J1835" s="53" t="s">
        <v>1843</v>
      </c>
      <c r="K1835" s="53" t="s">
        <v>1844</v>
      </c>
      <c r="L1835" s="53" t="s">
        <v>1884</v>
      </c>
      <c r="M1835" s="53" t="s">
        <v>1816</v>
      </c>
      <c r="N1835" s="53" t="s">
        <v>1817</v>
      </c>
      <c r="O1835" s="53" t="s">
        <v>1818</v>
      </c>
      <c r="P1835" s="53" t="s">
        <v>1819</v>
      </c>
      <c r="Q1835" s="53" t="s">
        <v>1820</v>
      </c>
      <c r="R1835" s="53" t="s">
        <v>1821</v>
      </c>
      <c r="S1835" s="53" t="s">
        <v>1885</v>
      </c>
      <c r="T1835" s="53" t="s">
        <v>1886</v>
      </c>
      <c r="U1835" s="53" t="s">
        <v>1824</v>
      </c>
      <c r="V1835" s="53" t="s">
        <v>1825</v>
      </c>
      <c r="W1835" s="53" t="s">
        <v>1838</v>
      </c>
      <c r="X1835" s="53" t="s">
        <v>1825</v>
      </c>
      <c r="Y1835" s="53" t="s">
        <v>1827</v>
      </c>
      <c r="Z1835" s="53">
        <v>23.67</v>
      </c>
      <c r="AA1835" s="53">
        <v>21.64</v>
      </c>
      <c r="AB1835" s="53">
        <v>2.0299999999999998</v>
      </c>
      <c r="AC1835" s="53">
        <v>21.64</v>
      </c>
      <c r="AD1835" s="53">
        <v>0</v>
      </c>
      <c r="AE1835" s="53">
        <v>0</v>
      </c>
      <c r="AF1835" s="53" t="s">
        <v>1828</v>
      </c>
      <c r="AG1835" s="53" t="s">
        <v>1843</v>
      </c>
      <c r="AH1835" s="53" t="s">
        <v>1844</v>
      </c>
      <c r="AI1835" s="53" t="s">
        <v>1849</v>
      </c>
      <c r="AJ1835" s="53" t="s">
        <v>1824</v>
      </c>
      <c r="AK1835" s="53" t="s">
        <v>496</v>
      </c>
      <c r="AL1835" s="53" t="s">
        <v>1830</v>
      </c>
      <c r="AM1835" s="53" t="s">
        <v>1831</v>
      </c>
      <c r="AN1835" s="53" t="s">
        <v>1769</v>
      </c>
      <c r="AO1835" s="53" t="s">
        <v>641</v>
      </c>
    </row>
    <row r="1836" spans="1:41" x14ac:dyDescent="0.25">
      <c r="A1836" s="53" t="s">
        <v>7</v>
      </c>
      <c r="B1836" s="53" t="s">
        <v>1996</v>
      </c>
      <c r="C1836" s="53" t="s">
        <v>1997</v>
      </c>
      <c r="D1836" s="53" t="s">
        <v>1811</v>
      </c>
      <c r="E1836" s="53" t="s">
        <v>1812</v>
      </c>
      <c r="F1836" s="53" t="s">
        <v>775</v>
      </c>
      <c r="G1836" s="53" t="s">
        <v>1813</v>
      </c>
      <c r="H1836" s="53" t="s">
        <v>775</v>
      </c>
      <c r="I1836" s="53" t="s">
        <v>1813</v>
      </c>
      <c r="J1836" s="53" t="s">
        <v>1814</v>
      </c>
      <c r="K1836" s="53" t="s">
        <v>780</v>
      </c>
      <c r="L1836" s="53" t="s">
        <v>1998</v>
      </c>
      <c r="M1836" s="53" t="s">
        <v>1816</v>
      </c>
      <c r="N1836" s="53" t="s">
        <v>1817</v>
      </c>
      <c r="O1836" s="53" t="s">
        <v>1818</v>
      </c>
      <c r="P1836" s="53" t="s">
        <v>1819</v>
      </c>
      <c r="Q1836" s="53" t="s">
        <v>1820</v>
      </c>
      <c r="R1836" s="53" t="s">
        <v>1821</v>
      </c>
      <c r="S1836" s="53" t="s">
        <v>1999</v>
      </c>
      <c r="T1836" s="53" t="s">
        <v>2000</v>
      </c>
      <c r="U1836" s="53" t="s">
        <v>1824</v>
      </c>
      <c r="V1836" s="53" t="s">
        <v>1825</v>
      </c>
      <c r="W1836" s="53" t="s">
        <v>1826</v>
      </c>
      <c r="X1836" s="53" t="s">
        <v>1825</v>
      </c>
      <c r="Y1836" s="53" t="s">
        <v>1827</v>
      </c>
      <c r="Z1836" s="53">
        <v>101.6</v>
      </c>
      <c r="AA1836" s="53">
        <v>89.87</v>
      </c>
      <c r="AB1836" s="53">
        <v>11.73</v>
      </c>
      <c r="AC1836" s="53">
        <v>89.87</v>
      </c>
      <c r="AD1836" s="53">
        <v>0</v>
      </c>
      <c r="AE1836" s="53">
        <v>0</v>
      </c>
      <c r="AF1836" s="53" t="s">
        <v>1828</v>
      </c>
      <c r="AG1836" s="53" t="s">
        <v>1814</v>
      </c>
      <c r="AH1836" s="53" t="s">
        <v>780</v>
      </c>
      <c r="AI1836" s="53" t="s">
        <v>1829</v>
      </c>
      <c r="AJ1836" s="53" t="s">
        <v>1824</v>
      </c>
      <c r="AK1836" s="53" t="s">
        <v>496</v>
      </c>
      <c r="AL1836" s="53" t="s">
        <v>1830</v>
      </c>
      <c r="AM1836" s="53" t="s">
        <v>1831</v>
      </c>
      <c r="AN1836" s="53" t="s">
        <v>1770</v>
      </c>
      <c r="AO1836" s="53" t="s">
        <v>641</v>
      </c>
    </row>
    <row r="1837" spans="1:41" x14ac:dyDescent="0.25">
      <c r="A1837" s="53" t="s">
        <v>7</v>
      </c>
      <c r="B1837" s="53" t="s">
        <v>1996</v>
      </c>
      <c r="C1837" s="53" t="s">
        <v>1997</v>
      </c>
      <c r="D1837" s="53" t="s">
        <v>1811</v>
      </c>
      <c r="E1837" s="53" t="s">
        <v>1812</v>
      </c>
      <c r="F1837" s="53" t="s">
        <v>775</v>
      </c>
      <c r="G1837" s="53" t="s">
        <v>1813</v>
      </c>
      <c r="H1837" s="53" t="s">
        <v>775</v>
      </c>
      <c r="I1837" s="53" t="s">
        <v>1813</v>
      </c>
      <c r="J1837" s="53" t="s">
        <v>1814</v>
      </c>
      <c r="K1837" s="53" t="s">
        <v>780</v>
      </c>
      <c r="L1837" s="53" t="s">
        <v>1998</v>
      </c>
      <c r="M1837" s="53" t="s">
        <v>1816</v>
      </c>
      <c r="N1837" s="53" t="s">
        <v>1817</v>
      </c>
      <c r="O1837" s="53" t="s">
        <v>1818</v>
      </c>
      <c r="P1837" s="53" t="s">
        <v>1819</v>
      </c>
      <c r="Q1837" s="53" t="s">
        <v>1820</v>
      </c>
      <c r="R1837" s="53" t="s">
        <v>1821</v>
      </c>
      <c r="S1837" s="53" t="s">
        <v>1999</v>
      </c>
      <c r="T1837" s="53" t="s">
        <v>2000</v>
      </c>
      <c r="U1837" s="53" t="s">
        <v>1824</v>
      </c>
      <c r="V1837" s="53" t="s">
        <v>1825</v>
      </c>
      <c r="W1837" s="53" t="s">
        <v>1832</v>
      </c>
      <c r="X1837" s="53" t="s">
        <v>1825</v>
      </c>
      <c r="Y1837" s="53" t="s">
        <v>1827</v>
      </c>
      <c r="Z1837" s="53">
        <v>592.6</v>
      </c>
      <c r="AA1837" s="53">
        <v>539.71</v>
      </c>
      <c r="AB1837" s="53">
        <v>52.89</v>
      </c>
      <c r="AC1837" s="53">
        <v>539.71</v>
      </c>
      <c r="AD1837" s="53">
        <v>0</v>
      </c>
      <c r="AE1837" s="53">
        <v>0</v>
      </c>
      <c r="AF1837" s="53" t="s">
        <v>1828</v>
      </c>
      <c r="AG1837" s="53" t="s">
        <v>1814</v>
      </c>
      <c r="AH1837" s="53" t="s">
        <v>780</v>
      </c>
      <c r="AI1837" s="53" t="s">
        <v>1829</v>
      </c>
      <c r="AJ1837" s="53" t="s">
        <v>1824</v>
      </c>
      <c r="AK1837" s="53" t="s">
        <v>496</v>
      </c>
      <c r="AL1837" s="53" t="s">
        <v>1830</v>
      </c>
      <c r="AM1837" s="53" t="s">
        <v>1831</v>
      </c>
      <c r="AN1837" s="53" t="s">
        <v>1770</v>
      </c>
      <c r="AO1837" s="53" t="s">
        <v>641</v>
      </c>
    </row>
    <row r="1838" spans="1:41" x14ac:dyDescent="0.25">
      <c r="A1838" s="53" t="s">
        <v>7</v>
      </c>
      <c r="B1838" s="53" t="s">
        <v>1996</v>
      </c>
      <c r="C1838" s="53" t="s">
        <v>1997</v>
      </c>
      <c r="D1838" s="53" t="s">
        <v>1811</v>
      </c>
      <c r="E1838" s="53" t="s">
        <v>1812</v>
      </c>
      <c r="F1838" s="53" t="s">
        <v>775</v>
      </c>
      <c r="G1838" s="53" t="s">
        <v>1813</v>
      </c>
      <c r="H1838" s="53" t="s">
        <v>775</v>
      </c>
      <c r="I1838" s="53" t="s">
        <v>1813</v>
      </c>
      <c r="J1838" s="53" t="s">
        <v>1814</v>
      </c>
      <c r="K1838" s="53" t="s">
        <v>780</v>
      </c>
      <c r="L1838" s="53" t="s">
        <v>1998</v>
      </c>
      <c r="M1838" s="53" t="s">
        <v>1816</v>
      </c>
      <c r="N1838" s="53" t="s">
        <v>1817</v>
      </c>
      <c r="O1838" s="53" t="s">
        <v>1818</v>
      </c>
      <c r="P1838" s="53" t="s">
        <v>1819</v>
      </c>
      <c r="Q1838" s="53" t="s">
        <v>1820</v>
      </c>
      <c r="R1838" s="53" t="s">
        <v>1821</v>
      </c>
      <c r="S1838" s="53" t="s">
        <v>1999</v>
      </c>
      <c r="T1838" s="53" t="s">
        <v>2000</v>
      </c>
      <c r="U1838" s="53" t="s">
        <v>1824</v>
      </c>
      <c r="V1838" s="53" t="s">
        <v>1825</v>
      </c>
      <c r="W1838" s="53" t="s">
        <v>1833</v>
      </c>
      <c r="X1838" s="53" t="s">
        <v>1834</v>
      </c>
      <c r="Y1838" s="53" t="s">
        <v>1827</v>
      </c>
      <c r="Z1838" s="53">
        <v>601.41</v>
      </c>
      <c r="AA1838" s="53">
        <v>556.59</v>
      </c>
      <c r="AB1838" s="53">
        <v>44.82</v>
      </c>
      <c r="AC1838" s="53">
        <v>556.59</v>
      </c>
      <c r="AD1838" s="53">
        <v>0</v>
      </c>
      <c r="AE1838" s="53">
        <v>0</v>
      </c>
      <c r="AF1838" s="53" t="s">
        <v>1828</v>
      </c>
      <c r="AG1838" s="53" t="s">
        <v>1814</v>
      </c>
      <c r="AH1838" s="53" t="s">
        <v>780</v>
      </c>
      <c r="AI1838" s="53" t="s">
        <v>1829</v>
      </c>
      <c r="AJ1838" s="53" t="s">
        <v>1824</v>
      </c>
      <c r="AK1838" s="53" t="s">
        <v>496</v>
      </c>
      <c r="AL1838" s="53" t="s">
        <v>1830</v>
      </c>
      <c r="AM1838" s="53" t="s">
        <v>1831</v>
      </c>
      <c r="AN1838" s="53" t="s">
        <v>1770</v>
      </c>
      <c r="AO1838" s="53" t="s">
        <v>641</v>
      </c>
    </row>
    <row r="1839" spans="1:41" x14ac:dyDescent="0.25">
      <c r="A1839" s="53" t="s">
        <v>7</v>
      </c>
      <c r="B1839" s="53" t="s">
        <v>1996</v>
      </c>
      <c r="C1839" s="53" t="s">
        <v>1997</v>
      </c>
      <c r="D1839" s="53" t="s">
        <v>1811</v>
      </c>
      <c r="E1839" s="53" t="s">
        <v>1812</v>
      </c>
      <c r="F1839" s="53" t="s">
        <v>775</v>
      </c>
      <c r="G1839" s="53" t="s">
        <v>1813</v>
      </c>
      <c r="H1839" s="53" t="s">
        <v>775</v>
      </c>
      <c r="I1839" s="53" t="s">
        <v>1813</v>
      </c>
      <c r="J1839" s="53" t="s">
        <v>1814</v>
      </c>
      <c r="K1839" s="53" t="s">
        <v>780</v>
      </c>
      <c r="L1839" s="53" t="s">
        <v>1998</v>
      </c>
      <c r="M1839" s="53" t="s">
        <v>1816</v>
      </c>
      <c r="N1839" s="53" t="s">
        <v>1817</v>
      </c>
      <c r="O1839" s="53" t="s">
        <v>1818</v>
      </c>
      <c r="P1839" s="53" t="s">
        <v>1819</v>
      </c>
      <c r="Q1839" s="53" t="s">
        <v>1820</v>
      </c>
      <c r="R1839" s="53" t="s">
        <v>1821</v>
      </c>
      <c r="S1839" s="53" t="s">
        <v>1999</v>
      </c>
      <c r="T1839" s="53" t="s">
        <v>2000</v>
      </c>
      <c r="U1839" s="53" t="s">
        <v>1824</v>
      </c>
      <c r="V1839" s="53" t="s">
        <v>1825</v>
      </c>
      <c r="W1839" s="53" t="s">
        <v>1837</v>
      </c>
      <c r="X1839" s="53" t="s">
        <v>1825</v>
      </c>
      <c r="Y1839" s="53" t="s">
        <v>1827</v>
      </c>
      <c r="Z1839" s="53">
        <v>97.24</v>
      </c>
      <c r="AA1839" s="53">
        <v>89.04</v>
      </c>
      <c r="AB1839" s="53">
        <v>8.1999999999999993</v>
      </c>
      <c r="AC1839" s="53">
        <v>89.04</v>
      </c>
      <c r="AD1839" s="53">
        <v>0</v>
      </c>
      <c r="AE1839" s="53">
        <v>0</v>
      </c>
      <c r="AF1839" s="53" t="s">
        <v>1828</v>
      </c>
      <c r="AG1839" s="53" t="s">
        <v>1814</v>
      </c>
      <c r="AH1839" s="53" t="s">
        <v>780</v>
      </c>
      <c r="AI1839" s="53" t="s">
        <v>1829</v>
      </c>
      <c r="AJ1839" s="53" t="s">
        <v>1824</v>
      </c>
      <c r="AK1839" s="53" t="s">
        <v>496</v>
      </c>
      <c r="AL1839" s="53" t="s">
        <v>1830</v>
      </c>
      <c r="AM1839" s="53" t="s">
        <v>1831</v>
      </c>
      <c r="AN1839" s="53" t="s">
        <v>1770</v>
      </c>
      <c r="AO1839" s="53" t="s">
        <v>641</v>
      </c>
    </row>
    <row r="1840" spans="1:41" x14ac:dyDescent="0.25">
      <c r="A1840" s="53" t="s">
        <v>7</v>
      </c>
      <c r="B1840" s="53" t="s">
        <v>1996</v>
      </c>
      <c r="C1840" s="53" t="s">
        <v>1997</v>
      </c>
      <c r="D1840" s="53" t="s">
        <v>1811</v>
      </c>
      <c r="E1840" s="53" t="s">
        <v>1812</v>
      </c>
      <c r="F1840" s="53" t="s">
        <v>775</v>
      </c>
      <c r="G1840" s="53" t="s">
        <v>1813</v>
      </c>
      <c r="H1840" s="53" t="s">
        <v>775</v>
      </c>
      <c r="I1840" s="53" t="s">
        <v>1813</v>
      </c>
      <c r="J1840" s="53" t="s">
        <v>1814</v>
      </c>
      <c r="K1840" s="53" t="s">
        <v>780</v>
      </c>
      <c r="L1840" s="53" t="s">
        <v>1998</v>
      </c>
      <c r="M1840" s="53" t="s">
        <v>1816</v>
      </c>
      <c r="N1840" s="53" t="s">
        <v>1817</v>
      </c>
      <c r="O1840" s="53" t="s">
        <v>1818</v>
      </c>
      <c r="P1840" s="53" t="s">
        <v>1819</v>
      </c>
      <c r="Q1840" s="53" t="s">
        <v>1820</v>
      </c>
      <c r="R1840" s="53" t="s">
        <v>1821</v>
      </c>
      <c r="S1840" s="53" t="s">
        <v>1999</v>
      </c>
      <c r="T1840" s="53" t="s">
        <v>2000</v>
      </c>
      <c r="U1840" s="53" t="s">
        <v>1824</v>
      </c>
      <c r="V1840" s="53" t="s">
        <v>1825</v>
      </c>
      <c r="W1840" s="53" t="s">
        <v>1838</v>
      </c>
      <c r="X1840" s="53" t="s">
        <v>1825</v>
      </c>
      <c r="Y1840" s="53" t="s">
        <v>1827</v>
      </c>
      <c r="Z1840" s="53">
        <v>45.5</v>
      </c>
      <c r="AA1840" s="53">
        <v>39.630000000000003</v>
      </c>
      <c r="AB1840" s="53">
        <v>5.87</v>
      </c>
      <c r="AC1840" s="53">
        <v>39.630000000000003</v>
      </c>
      <c r="AD1840" s="53">
        <v>0</v>
      </c>
      <c r="AE1840" s="53">
        <v>0</v>
      </c>
      <c r="AF1840" s="53" t="s">
        <v>1828</v>
      </c>
      <c r="AG1840" s="53" t="s">
        <v>1814</v>
      </c>
      <c r="AH1840" s="53" t="s">
        <v>780</v>
      </c>
      <c r="AI1840" s="53" t="s">
        <v>1829</v>
      </c>
      <c r="AJ1840" s="53" t="s">
        <v>1824</v>
      </c>
      <c r="AK1840" s="53" t="s">
        <v>496</v>
      </c>
      <c r="AL1840" s="53" t="s">
        <v>1830</v>
      </c>
      <c r="AM1840" s="53" t="s">
        <v>1831</v>
      </c>
      <c r="AN1840" s="53" t="s">
        <v>1770</v>
      </c>
      <c r="AO1840" s="53" t="s">
        <v>641</v>
      </c>
    </row>
    <row r="1841" spans="1:41" x14ac:dyDescent="0.25">
      <c r="A1841" s="53" t="s">
        <v>7</v>
      </c>
      <c r="B1841" s="53" t="s">
        <v>2055</v>
      </c>
      <c r="C1841" s="53" t="s">
        <v>2056</v>
      </c>
      <c r="D1841" s="53" t="s">
        <v>1841</v>
      </c>
      <c r="E1841" s="53" t="s">
        <v>1842</v>
      </c>
      <c r="F1841" s="53" t="s">
        <v>775</v>
      </c>
      <c r="G1841" s="53" t="s">
        <v>1813</v>
      </c>
      <c r="H1841" s="53" t="s">
        <v>775</v>
      </c>
      <c r="I1841" s="53" t="s">
        <v>1813</v>
      </c>
      <c r="J1841" s="53" t="s">
        <v>1843</v>
      </c>
      <c r="K1841" s="53" t="s">
        <v>1844</v>
      </c>
      <c r="L1841" s="53" t="s">
        <v>2057</v>
      </c>
      <c r="M1841" s="53" t="s">
        <v>1816</v>
      </c>
      <c r="N1841" s="53" t="s">
        <v>1817</v>
      </c>
      <c r="O1841" s="53" t="s">
        <v>1818</v>
      </c>
      <c r="P1841" s="53" t="s">
        <v>1819</v>
      </c>
      <c r="Q1841" s="53" t="s">
        <v>1820</v>
      </c>
      <c r="R1841" s="53" t="s">
        <v>1821</v>
      </c>
      <c r="S1841" s="53" t="s">
        <v>2058</v>
      </c>
      <c r="T1841" s="53" t="s">
        <v>2059</v>
      </c>
      <c r="U1841" s="53" t="s">
        <v>1824</v>
      </c>
      <c r="V1841" s="53" t="s">
        <v>1825</v>
      </c>
      <c r="W1841" s="53" t="s">
        <v>1833</v>
      </c>
      <c r="X1841" s="53" t="s">
        <v>1835</v>
      </c>
      <c r="Y1841" s="53" t="s">
        <v>1827</v>
      </c>
      <c r="Z1841" s="53">
        <v>4.03</v>
      </c>
      <c r="AA1841" s="53">
        <v>4.03</v>
      </c>
      <c r="AB1841" s="53">
        <v>0</v>
      </c>
      <c r="AC1841" s="53">
        <v>4.03</v>
      </c>
      <c r="AD1841" s="53">
        <v>0</v>
      </c>
      <c r="AE1841" s="53">
        <v>0</v>
      </c>
      <c r="AF1841" s="53" t="s">
        <v>1828</v>
      </c>
      <c r="AG1841" s="53" t="s">
        <v>1843</v>
      </c>
      <c r="AH1841" s="53" t="s">
        <v>1844</v>
      </c>
      <c r="AI1841" s="53" t="s">
        <v>1849</v>
      </c>
      <c r="AJ1841" s="53" t="s">
        <v>1824</v>
      </c>
      <c r="AK1841" s="53" t="s">
        <v>496</v>
      </c>
      <c r="AL1841" s="53" t="s">
        <v>1830</v>
      </c>
      <c r="AM1841" s="53" t="s">
        <v>1831</v>
      </c>
      <c r="AN1841" s="53" t="s">
        <v>1769</v>
      </c>
      <c r="AO1841" s="53" t="s">
        <v>641</v>
      </c>
    </row>
    <row r="1842" spans="1:41" x14ac:dyDescent="0.25">
      <c r="A1842" s="53" t="s">
        <v>7</v>
      </c>
      <c r="B1842" s="53" t="s">
        <v>2055</v>
      </c>
      <c r="C1842" s="53" t="s">
        <v>2056</v>
      </c>
      <c r="D1842" s="53" t="s">
        <v>1841</v>
      </c>
      <c r="E1842" s="53" t="s">
        <v>1842</v>
      </c>
      <c r="F1842" s="53" t="s">
        <v>775</v>
      </c>
      <c r="G1842" s="53" t="s">
        <v>1813</v>
      </c>
      <c r="H1842" s="53" t="s">
        <v>775</v>
      </c>
      <c r="I1842" s="53" t="s">
        <v>1813</v>
      </c>
      <c r="J1842" s="53" t="s">
        <v>1843</v>
      </c>
      <c r="K1842" s="53" t="s">
        <v>1844</v>
      </c>
      <c r="L1842" s="53" t="s">
        <v>2057</v>
      </c>
      <c r="M1842" s="53" t="s">
        <v>1816</v>
      </c>
      <c r="N1842" s="53" t="s">
        <v>1817</v>
      </c>
      <c r="O1842" s="53" t="s">
        <v>1818</v>
      </c>
      <c r="P1842" s="53" t="s">
        <v>1819</v>
      </c>
      <c r="Q1842" s="53" t="s">
        <v>1820</v>
      </c>
      <c r="R1842" s="53" t="s">
        <v>1821</v>
      </c>
      <c r="S1842" s="53" t="s">
        <v>2058</v>
      </c>
      <c r="T1842" s="53" t="s">
        <v>2059</v>
      </c>
      <c r="U1842" s="53" t="s">
        <v>1824</v>
      </c>
      <c r="V1842" s="53" t="s">
        <v>1825</v>
      </c>
      <c r="W1842" s="53" t="s">
        <v>1848</v>
      </c>
      <c r="X1842" s="53" t="s">
        <v>1825</v>
      </c>
      <c r="Y1842" s="53" t="s">
        <v>1827</v>
      </c>
      <c r="Z1842" s="53">
        <v>798.34</v>
      </c>
      <c r="AA1842" s="53">
        <v>798.34</v>
      </c>
      <c r="AB1842" s="53">
        <v>0</v>
      </c>
      <c r="AC1842" s="53">
        <v>798.34</v>
      </c>
      <c r="AD1842" s="53">
        <v>0</v>
      </c>
      <c r="AE1842" s="53">
        <v>0</v>
      </c>
      <c r="AF1842" s="53" t="s">
        <v>1828</v>
      </c>
      <c r="AG1842" s="53" t="s">
        <v>1843</v>
      </c>
      <c r="AH1842" s="53" t="s">
        <v>1844</v>
      </c>
      <c r="AI1842" s="53" t="s">
        <v>1849</v>
      </c>
      <c r="AJ1842" s="53" t="s">
        <v>1824</v>
      </c>
      <c r="AK1842" s="53" t="s">
        <v>496</v>
      </c>
      <c r="AL1842" s="53" t="s">
        <v>1830</v>
      </c>
      <c r="AM1842" s="53" t="s">
        <v>1831</v>
      </c>
      <c r="AN1842" s="53" t="s">
        <v>1769</v>
      </c>
      <c r="AO1842" s="53" t="s">
        <v>641</v>
      </c>
    </row>
    <row r="1843" spans="1:41" x14ac:dyDescent="0.25">
      <c r="A1843" s="53" t="s">
        <v>7</v>
      </c>
      <c r="B1843" s="53" t="s">
        <v>1977</v>
      </c>
      <c r="C1843" s="53" t="s">
        <v>1978</v>
      </c>
      <c r="D1843" s="53" t="s">
        <v>1841</v>
      </c>
      <c r="E1843" s="53" t="s">
        <v>1842</v>
      </c>
      <c r="F1843" s="53" t="s">
        <v>775</v>
      </c>
      <c r="G1843" s="53" t="s">
        <v>1813</v>
      </c>
      <c r="H1843" s="53" t="s">
        <v>775</v>
      </c>
      <c r="I1843" s="53" t="s">
        <v>1813</v>
      </c>
      <c r="J1843" s="53" t="s">
        <v>1843</v>
      </c>
      <c r="K1843" s="53" t="s">
        <v>1844</v>
      </c>
      <c r="L1843" s="53" t="s">
        <v>1979</v>
      </c>
      <c r="M1843" s="53" t="s">
        <v>1816</v>
      </c>
      <c r="N1843" s="53" t="s">
        <v>1817</v>
      </c>
      <c r="O1843" s="53" t="s">
        <v>1818</v>
      </c>
      <c r="P1843" s="53" t="s">
        <v>1819</v>
      </c>
      <c r="Q1843" s="53" t="s">
        <v>1820</v>
      </c>
      <c r="R1843" s="53" t="s">
        <v>1821</v>
      </c>
      <c r="S1843" s="53" t="s">
        <v>1980</v>
      </c>
      <c r="T1843" s="53" t="s">
        <v>1981</v>
      </c>
      <c r="U1843" s="53" t="s">
        <v>1824</v>
      </c>
      <c r="V1843" s="53" t="s">
        <v>1825</v>
      </c>
      <c r="W1843" s="53" t="s">
        <v>1856</v>
      </c>
      <c r="X1843" s="53" t="s">
        <v>1857</v>
      </c>
      <c r="Y1843" s="53" t="s">
        <v>1827</v>
      </c>
      <c r="Z1843" s="53">
        <v>265.02</v>
      </c>
      <c r="AA1843" s="53">
        <v>227.91</v>
      </c>
      <c r="AB1843" s="53">
        <v>37.11</v>
      </c>
      <c r="AC1843" s="53">
        <v>227.91</v>
      </c>
      <c r="AD1843" s="53">
        <v>0</v>
      </c>
      <c r="AE1843" s="53">
        <v>0</v>
      </c>
      <c r="AF1843" s="53" t="s">
        <v>1828</v>
      </c>
      <c r="AG1843" s="53" t="s">
        <v>1843</v>
      </c>
      <c r="AH1843" s="53" t="s">
        <v>1844</v>
      </c>
      <c r="AI1843" s="53" t="s">
        <v>1849</v>
      </c>
      <c r="AJ1843" s="53" t="s">
        <v>1824</v>
      </c>
      <c r="AK1843" s="53" t="s">
        <v>496</v>
      </c>
      <c r="AL1843" s="53" t="s">
        <v>1830</v>
      </c>
      <c r="AM1843" s="53" t="s">
        <v>1831</v>
      </c>
      <c r="AN1843" s="53" t="s">
        <v>1769</v>
      </c>
      <c r="AO1843" s="53" t="s">
        <v>641</v>
      </c>
    </row>
    <row r="1844" spans="1:41" x14ac:dyDescent="0.25">
      <c r="A1844" s="53" t="s">
        <v>7</v>
      </c>
      <c r="B1844" s="53" t="s">
        <v>1896</v>
      </c>
      <c r="C1844" s="53" t="s">
        <v>1897</v>
      </c>
      <c r="D1844" s="53" t="s">
        <v>1841</v>
      </c>
      <c r="E1844" s="53" t="s">
        <v>1842</v>
      </c>
      <c r="F1844" s="53" t="s">
        <v>775</v>
      </c>
      <c r="G1844" s="53" t="s">
        <v>1813</v>
      </c>
      <c r="H1844" s="53" t="s">
        <v>775</v>
      </c>
      <c r="I1844" s="53" t="s">
        <v>1813</v>
      </c>
      <c r="J1844" s="53" t="s">
        <v>1843</v>
      </c>
      <c r="K1844" s="53" t="s">
        <v>1844</v>
      </c>
      <c r="L1844" s="53" t="s">
        <v>1898</v>
      </c>
      <c r="M1844" s="53" t="s">
        <v>1816</v>
      </c>
      <c r="N1844" s="53" t="s">
        <v>1817</v>
      </c>
      <c r="O1844" s="53" t="s">
        <v>1818</v>
      </c>
      <c r="P1844" s="53" t="s">
        <v>1819</v>
      </c>
      <c r="Q1844" s="53" t="s">
        <v>1820</v>
      </c>
      <c r="R1844" s="53" t="s">
        <v>1821</v>
      </c>
      <c r="S1844" s="53" t="s">
        <v>1899</v>
      </c>
      <c r="T1844" s="53" t="s">
        <v>1900</v>
      </c>
      <c r="U1844" s="53" t="s">
        <v>1824</v>
      </c>
      <c r="V1844" s="53" t="s">
        <v>1825</v>
      </c>
      <c r="W1844" s="53" t="s">
        <v>1833</v>
      </c>
      <c r="X1844" s="53" t="s">
        <v>1834</v>
      </c>
      <c r="Y1844" s="53" t="s">
        <v>1827</v>
      </c>
      <c r="Z1844" s="53">
        <v>4.12</v>
      </c>
      <c r="AA1844" s="53">
        <v>4.03</v>
      </c>
      <c r="AB1844" s="53">
        <v>0.09</v>
      </c>
      <c r="AC1844" s="53">
        <v>4.03</v>
      </c>
      <c r="AD1844" s="53">
        <v>0</v>
      </c>
      <c r="AE1844" s="53">
        <v>0</v>
      </c>
      <c r="AF1844" s="53" t="s">
        <v>1828</v>
      </c>
      <c r="AG1844" s="53" t="s">
        <v>1843</v>
      </c>
      <c r="AH1844" s="53" t="s">
        <v>1844</v>
      </c>
      <c r="AI1844" s="53" t="s">
        <v>1849</v>
      </c>
      <c r="AJ1844" s="53" t="s">
        <v>1824</v>
      </c>
      <c r="AK1844" s="53" t="s">
        <v>496</v>
      </c>
      <c r="AL1844" s="53" t="s">
        <v>1830</v>
      </c>
      <c r="AM1844" s="53" t="s">
        <v>1831</v>
      </c>
      <c r="AN1844" s="53" t="s">
        <v>1769</v>
      </c>
      <c r="AO1844" s="53" t="s">
        <v>641</v>
      </c>
    </row>
    <row r="1845" spans="1:41" x14ac:dyDescent="0.25">
      <c r="A1845" s="53" t="s">
        <v>7</v>
      </c>
      <c r="B1845" s="53" t="s">
        <v>1896</v>
      </c>
      <c r="C1845" s="53" t="s">
        <v>1897</v>
      </c>
      <c r="D1845" s="53" t="s">
        <v>1841</v>
      </c>
      <c r="E1845" s="53" t="s">
        <v>1842</v>
      </c>
      <c r="F1845" s="53" t="s">
        <v>775</v>
      </c>
      <c r="G1845" s="53" t="s">
        <v>1813</v>
      </c>
      <c r="H1845" s="53" t="s">
        <v>775</v>
      </c>
      <c r="I1845" s="53" t="s">
        <v>1813</v>
      </c>
      <c r="J1845" s="53" t="s">
        <v>1843</v>
      </c>
      <c r="K1845" s="53" t="s">
        <v>1844</v>
      </c>
      <c r="L1845" s="53" t="s">
        <v>1898</v>
      </c>
      <c r="M1845" s="53" t="s">
        <v>1816</v>
      </c>
      <c r="N1845" s="53" t="s">
        <v>1817</v>
      </c>
      <c r="O1845" s="53" t="s">
        <v>1818</v>
      </c>
      <c r="P1845" s="53" t="s">
        <v>1819</v>
      </c>
      <c r="Q1845" s="53" t="s">
        <v>1820</v>
      </c>
      <c r="R1845" s="53" t="s">
        <v>1821</v>
      </c>
      <c r="S1845" s="53" t="s">
        <v>1899</v>
      </c>
      <c r="T1845" s="53" t="s">
        <v>1900</v>
      </c>
      <c r="U1845" s="53" t="s">
        <v>1824</v>
      </c>
      <c r="V1845" s="53" t="s">
        <v>1825</v>
      </c>
      <c r="W1845" s="53" t="s">
        <v>1848</v>
      </c>
      <c r="X1845" s="53" t="s">
        <v>1825</v>
      </c>
      <c r="Y1845" s="53" t="s">
        <v>1827</v>
      </c>
      <c r="Z1845" s="53">
        <v>1594.07</v>
      </c>
      <c r="AA1845" s="53">
        <v>1527.57</v>
      </c>
      <c r="AB1845" s="53">
        <v>66.5</v>
      </c>
      <c r="AC1845" s="53">
        <v>1527.57</v>
      </c>
      <c r="AD1845" s="53">
        <v>0</v>
      </c>
      <c r="AE1845" s="53">
        <v>0</v>
      </c>
      <c r="AF1845" s="53" t="s">
        <v>1828</v>
      </c>
      <c r="AG1845" s="53" t="s">
        <v>1843</v>
      </c>
      <c r="AH1845" s="53" t="s">
        <v>1844</v>
      </c>
      <c r="AI1845" s="53" t="s">
        <v>1849</v>
      </c>
      <c r="AJ1845" s="53" t="s">
        <v>1824</v>
      </c>
      <c r="AK1845" s="53" t="s">
        <v>496</v>
      </c>
      <c r="AL1845" s="53" t="s">
        <v>1830</v>
      </c>
      <c r="AM1845" s="53" t="s">
        <v>1831</v>
      </c>
      <c r="AN1845" s="53" t="s">
        <v>1769</v>
      </c>
      <c r="AO1845" s="53" t="s">
        <v>641</v>
      </c>
    </row>
    <row r="1846" spans="1:41" x14ac:dyDescent="0.25">
      <c r="A1846" s="53" t="s">
        <v>7</v>
      </c>
      <c r="B1846" s="53" t="s">
        <v>1901</v>
      </c>
      <c r="C1846" s="53" t="s">
        <v>1902</v>
      </c>
      <c r="D1846" s="53" t="s">
        <v>1903</v>
      </c>
      <c r="E1846" s="53" t="s">
        <v>220</v>
      </c>
      <c r="F1846" s="53" t="s">
        <v>775</v>
      </c>
      <c r="G1846" s="53" t="s">
        <v>1813</v>
      </c>
      <c r="H1846" s="53" t="s">
        <v>775</v>
      </c>
      <c r="I1846" s="53" t="s">
        <v>1813</v>
      </c>
      <c r="J1846" s="53" t="s">
        <v>1904</v>
      </c>
      <c r="K1846" s="53" t="s">
        <v>1905</v>
      </c>
      <c r="L1846" s="53" t="s">
        <v>1906</v>
      </c>
      <c r="M1846" s="53" t="s">
        <v>1816</v>
      </c>
      <c r="N1846" s="53" t="s">
        <v>1817</v>
      </c>
      <c r="O1846" s="53" t="s">
        <v>1818</v>
      </c>
      <c r="P1846" s="53" t="s">
        <v>1819</v>
      </c>
      <c r="Q1846" s="53" t="s">
        <v>1820</v>
      </c>
      <c r="R1846" s="53" t="s">
        <v>1821</v>
      </c>
      <c r="S1846" s="53" t="s">
        <v>1907</v>
      </c>
      <c r="T1846" s="53" t="s">
        <v>1908</v>
      </c>
      <c r="U1846" s="53" t="s">
        <v>1824</v>
      </c>
      <c r="V1846" s="53" t="s">
        <v>1825</v>
      </c>
      <c r="W1846" s="53" t="s">
        <v>1826</v>
      </c>
      <c r="X1846" s="53" t="s">
        <v>1825</v>
      </c>
      <c r="Y1846" s="53" t="s">
        <v>1827</v>
      </c>
      <c r="Z1846" s="53">
        <v>8334.6</v>
      </c>
      <c r="AA1846" s="53">
        <v>8334.6</v>
      </c>
      <c r="AB1846" s="53">
        <v>0</v>
      </c>
      <c r="AC1846" s="53">
        <v>8334.6</v>
      </c>
      <c r="AD1846" s="53">
        <v>0</v>
      </c>
      <c r="AE1846" s="53">
        <v>0</v>
      </c>
      <c r="AF1846" s="53" t="s">
        <v>1828</v>
      </c>
      <c r="AG1846" s="53" t="s">
        <v>1904</v>
      </c>
      <c r="AH1846" s="53" t="s">
        <v>1905</v>
      </c>
      <c r="AI1846" s="53" t="s">
        <v>1829</v>
      </c>
      <c r="AJ1846" s="53" t="s">
        <v>1824</v>
      </c>
      <c r="AK1846" s="53" t="s">
        <v>496</v>
      </c>
      <c r="AL1846" s="53" t="s">
        <v>1830</v>
      </c>
      <c r="AM1846" s="53" t="s">
        <v>1831</v>
      </c>
      <c r="AN1846" s="53" t="s">
        <v>1766</v>
      </c>
      <c r="AO1846" s="53" t="s">
        <v>483</v>
      </c>
    </row>
    <row r="1847" spans="1:41" x14ac:dyDescent="0.25">
      <c r="A1847" s="53" t="s">
        <v>7</v>
      </c>
      <c r="B1847" s="53" t="s">
        <v>1901</v>
      </c>
      <c r="C1847" s="53" t="s">
        <v>1902</v>
      </c>
      <c r="D1847" s="53" t="s">
        <v>1903</v>
      </c>
      <c r="E1847" s="53" t="s">
        <v>220</v>
      </c>
      <c r="F1847" s="53" t="s">
        <v>775</v>
      </c>
      <c r="G1847" s="53" t="s">
        <v>1813</v>
      </c>
      <c r="H1847" s="53" t="s">
        <v>775</v>
      </c>
      <c r="I1847" s="53" t="s">
        <v>1813</v>
      </c>
      <c r="J1847" s="53" t="s">
        <v>1904</v>
      </c>
      <c r="K1847" s="53" t="s">
        <v>1905</v>
      </c>
      <c r="L1847" s="53" t="s">
        <v>1906</v>
      </c>
      <c r="M1847" s="53" t="s">
        <v>1816</v>
      </c>
      <c r="N1847" s="53" t="s">
        <v>1817</v>
      </c>
      <c r="O1847" s="53" t="s">
        <v>1818</v>
      </c>
      <c r="P1847" s="53" t="s">
        <v>1819</v>
      </c>
      <c r="Q1847" s="53" t="s">
        <v>1820</v>
      </c>
      <c r="R1847" s="53" t="s">
        <v>1821</v>
      </c>
      <c r="S1847" s="53" t="s">
        <v>1907</v>
      </c>
      <c r="T1847" s="53" t="s">
        <v>1908</v>
      </c>
      <c r="U1847" s="53" t="s">
        <v>1824</v>
      </c>
      <c r="V1847" s="53" t="s">
        <v>1825</v>
      </c>
      <c r="W1847" s="53" t="s">
        <v>1832</v>
      </c>
      <c r="X1847" s="53" t="s">
        <v>1825</v>
      </c>
      <c r="Y1847" s="53" t="s">
        <v>1827</v>
      </c>
      <c r="Z1847" s="53">
        <v>24806.02</v>
      </c>
      <c r="AA1847" s="53">
        <v>24806.02</v>
      </c>
      <c r="AB1847" s="53">
        <v>0</v>
      </c>
      <c r="AC1847" s="53">
        <v>24806.02</v>
      </c>
      <c r="AD1847" s="53">
        <v>0</v>
      </c>
      <c r="AE1847" s="53">
        <v>0</v>
      </c>
      <c r="AF1847" s="53" t="s">
        <v>1828</v>
      </c>
      <c r="AG1847" s="53" t="s">
        <v>1904</v>
      </c>
      <c r="AH1847" s="53" t="s">
        <v>1905</v>
      </c>
      <c r="AI1847" s="53" t="s">
        <v>1829</v>
      </c>
      <c r="AJ1847" s="53" t="s">
        <v>1824</v>
      </c>
      <c r="AK1847" s="53" t="s">
        <v>496</v>
      </c>
      <c r="AL1847" s="53" t="s">
        <v>1830</v>
      </c>
      <c r="AM1847" s="53" t="s">
        <v>1831</v>
      </c>
      <c r="AN1847" s="53" t="s">
        <v>1766</v>
      </c>
      <c r="AO1847" s="53" t="s">
        <v>483</v>
      </c>
    </row>
    <row r="1848" spans="1:41" x14ac:dyDescent="0.25">
      <c r="A1848" s="53" t="s">
        <v>7</v>
      </c>
      <c r="B1848" s="53" t="s">
        <v>1901</v>
      </c>
      <c r="C1848" s="53" t="s">
        <v>1902</v>
      </c>
      <c r="D1848" s="53" t="s">
        <v>1903</v>
      </c>
      <c r="E1848" s="53" t="s">
        <v>220</v>
      </c>
      <c r="F1848" s="53" t="s">
        <v>775</v>
      </c>
      <c r="G1848" s="53" t="s">
        <v>1813</v>
      </c>
      <c r="H1848" s="53" t="s">
        <v>775</v>
      </c>
      <c r="I1848" s="53" t="s">
        <v>1813</v>
      </c>
      <c r="J1848" s="53" t="s">
        <v>1904</v>
      </c>
      <c r="K1848" s="53" t="s">
        <v>1905</v>
      </c>
      <c r="L1848" s="53" t="s">
        <v>1906</v>
      </c>
      <c r="M1848" s="53" t="s">
        <v>1816</v>
      </c>
      <c r="N1848" s="53" t="s">
        <v>1817</v>
      </c>
      <c r="O1848" s="53" t="s">
        <v>1818</v>
      </c>
      <c r="P1848" s="53" t="s">
        <v>1819</v>
      </c>
      <c r="Q1848" s="53" t="s">
        <v>1820</v>
      </c>
      <c r="R1848" s="53" t="s">
        <v>1821</v>
      </c>
      <c r="S1848" s="53" t="s">
        <v>1907</v>
      </c>
      <c r="T1848" s="53" t="s">
        <v>1908</v>
      </c>
      <c r="U1848" s="53" t="s">
        <v>1824</v>
      </c>
      <c r="V1848" s="53" t="s">
        <v>1825</v>
      </c>
      <c r="W1848" s="53" t="s">
        <v>1833</v>
      </c>
      <c r="X1848" s="53" t="s">
        <v>1835</v>
      </c>
      <c r="Y1848" s="53" t="s">
        <v>1827</v>
      </c>
      <c r="Z1848" s="53">
        <v>0.52</v>
      </c>
      <c r="AA1848" s="53">
        <v>0.52</v>
      </c>
      <c r="AB1848" s="53">
        <v>0</v>
      </c>
      <c r="AC1848" s="53">
        <v>0.52</v>
      </c>
      <c r="AD1848" s="53">
        <v>0</v>
      </c>
      <c r="AE1848" s="53">
        <v>0</v>
      </c>
      <c r="AF1848" s="53" t="s">
        <v>1828</v>
      </c>
      <c r="AG1848" s="53" t="s">
        <v>1904</v>
      </c>
      <c r="AH1848" s="53" t="s">
        <v>1905</v>
      </c>
      <c r="AI1848" s="53" t="s">
        <v>1829</v>
      </c>
      <c r="AJ1848" s="53" t="s">
        <v>1824</v>
      </c>
      <c r="AK1848" s="53" t="s">
        <v>496</v>
      </c>
      <c r="AL1848" s="53" t="s">
        <v>1830</v>
      </c>
      <c r="AM1848" s="53" t="s">
        <v>1831</v>
      </c>
      <c r="AN1848" s="53" t="s">
        <v>1766</v>
      </c>
      <c r="AO1848" s="53" t="s">
        <v>483</v>
      </c>
    </row>
    <row r="1849" spans="1:41" x14ac:dyDescent="0.25">
      <c r="A1849" s="53" t="s">
        <v>7</v>
      </c>
      <c r="B1849" s="53" t="s">
        <v>1901</v>
      </c>
      <c r="C1849" s="53" t="s">
        <v>1902</v>
      </c>
      <c r="D1849" s="53" t="s">
        <v>1903</v>
      </c>
      <c r="E1849" s="53" t="s">
        <v>220</v>
      </c>
      <c r="F1849" s="53" t="s">
        <v>775</v>
      </c>
      <c r="G1849" s="53" t="s">
        <v>1813</v>
      </c>
      <c r="H1849" s="53" t="s">
        <v>775</v>
      </c>
      <c r="I1849" s="53" t="s">
        <v>1813</v>
      </c>
      <c r="J1849" s="53" t="s">
        <v>1904</v>
      </c>
      <c r="K1849" s="53" t="s">
        <v>1905</v>
      </c>
      <c r="L1849" s="53" t="s">
        <v>1906</v>
      </c>
      <c r="M1849" s="53" t="s">
        <v>1816</v>
      </c>
      <c r="N1849" s="53" t="s">
        <v>1817</v>
      </c>
      <c r="O1849" s="53" t="s">
        <v>1818</v>
      </c>
      <c r="P1849" s="53" t="s">
        <v>1819</v>
      </c>
      <c r="Q1849" s="53" t="s">
        <v>1820</v>
      </c>
      <c r="R1849" s="53" t="s">
        <v>1821</v>
      </c>
      <c r="S1849" s="53" t="s">
        <v>1907</v>
      </c>
      <c r="T1849" s="53" t="s">
        <v>1908</v>
      </c>
      <c r="U1849" s="53" t="s">
        <v>1824</v>
      </c>
      <c r="V1849" s="53" t="s">
        <v>1825</v>
      </c>
      <c r="W1849" s="53" t="s">
        <v>1838</v>
      </c>
      <c r="X1849" s="53" t="s">
        <v>1825</v>
      </c>
      <c r="Y1849" s="53" t="s">
        <v>1827</v>
      </c>
      <c r="Z1849" s="53">
        <v>1489</v>
      </c>
      <c r="AA1849" s="53">
        <v>1489</v>
      </c>
      <c r="AB1849" s="53">
        <v>0</v>
      </c>
      <c r="AC1849" s="53">
        <v>1489</v>
      </c>
      <c r="AD1849" s="53">
        <v>0</v>
      </c>
      <c r="AE1849" s="53">
        <v>0</v>
      </c>
      <c r="AF1849" s="53" t="s">
        <v>1828</v>
      </c>
      <c r="AG1849" s="53" t="s">
        <v>1904</v>
      </c>
      <c r="AH1849" s="53" t="s">
        <v>1905</v>
      </c>
      <c r="AI1849" s="53" t="s">
        <v>1829</v>
      </c>
      <c r="AJ1849" s="53" t="s">
        <v>1824</v>
      </c>
      <c r="AK1849" s="53" t="s">
        <v>496</v>
      </c>
      <c r="AL1849" s="53" t="s">
        <v>1830</v>
      </c>
      <c r="AM1849" s="53" t="s">
        <v>1831</v>
      </c>
      <c r="AN1849" s="53" t="s">
        <v>1766</v>
      </c>
      <c r="AO1849" s="53" t="s">
        <v>483</v>
      </c>
    </row>
    <row r="1850" spans="1:41" x14ac:dyDescent="0.25">
      <c r="A1850" s="53" t="s">
        <v>7</v>
      </c>
      <c r="B1850" s="53" t="s">
        <v>1909</v>
      </c>
      <c r="C1850" s="53" t="s">
        <v>1910</v>
      </c>
      <c r="D1850" s="53" t="s">
        <v>1903</v>
      </c>
      <c r="E1850" s="53" t="s">
        <v>220</v>
      </c>
      <c r="F1850" s="53" t="s">
        <v>775</v>
      </c>
      <c r="G1850" s="53" t="s">
        <v>1813</v>
      </c>
      <c r="H1850" s="53" t="s">
        <v>775</v>
      </c>
      <c r="I1850" s="53" t="s">
        <v>1813</v>
      </c>
      <c r="J1850" s="53" t="s">
        <v>1904</v>
      </c>
      <c r="K1850" s="53" t="s">
        <v>1905</v>
      </c>
      <c r="L1850" s="53" t="s">
        <v>1911</v>
      </c>
      <c r="M1850" s="53" t="s">
        <v>1816</v>
      </c>
      <c r="N1850" s="53" t="s">
        <v>1817</v>
      </c>
      <c r="O1850" s="53" t="s">
        <v>1818</v>
      </c>
      <c r="P1850" s="53" t="s">
        <v>1819</v>
      </c>
      <c r="Q1850" s="53" t="s">
        <v>1820</v>
      </c>
      <c r="R1850" s="53" t="s">
        <v>1821</v>
      </c>
      <c r="S1850" s="53" t="s">
        <v>1912</v>
      </c>
      <c r="T1850" s="53" t="s">
        <v>1913</v>
      </c>
      <c r="U1850" s="53" t="s">
        <v>1824</v>
      </c>
      <c r="V1850" s="53" t="s">
        <v>1825</v>
      </c>
      <c r="W1850" s="53" t="s">
        <v>1856</v>
      </c>
      <c r="X1850" s="53" t="s">
        <v>1857</v>
      </c>
      <c r="Y1850" s="53" t="s">
        <v>1827</v>
      </c>
      <c r="Z1850" s="53">
        <v>7977.25</v>
      </c>
      <c r="AA1850" s="53">
        <v>7977.25</v>
      </c>
      <c r="AB1850" s="53">
        <v>0</v>
      </c>
      <c r="AC1850" s="53">
        <v>7977.25</v>
      </c>
      <c r="AD1850" s="53">
        <v>0</v>
      </c>
      <c r="AE1850" s="53">
        <v>0</v>
      </c>
      <c r="AF1850" s="53" t="s">
        <v>1828</v>
      </c>
      <c r="AG1850" s="53" t="s">
        <v>1904</v>
      </c>
      <c r="AH1850" s="53" t="s">
        <v>1905</v>
      </c>
      <c r="AI1850" s="53" t="s">
        <v>1829</v>
      </c>
      <c r="AJ1850" s="53" t="s">
        <v>1824</v>
      </c>
      <c r="AK1850" s="53" t="s">
        <v>496</v>
      </c>
      <c r="AL1850" s="53" t="s">
        <v>1830</v>
      </c>
      <c r="AM1850" s="53" t="s">
        <v>1831</v>
      </c>
      <c r="AN1850" s="53" t="s">
        <v>1766</v>
      </c>
      <c r="AO1850" s="53" t="s">
        <v>483</v>
      </c>
    </row>
    <row r="1851" spans="1:41" x14ac:dyDescent="0.25">
      <c r="A1851" s="53" t="s">
        <v>7</v>
      </c>
      <c r="B1851" s="53" t="s">
        <v>2050</v>
      </c>
      <c r="C1851" s="53" t="s">
        <v>2051</v>
      </c>
      <c r="D1851" s="53" t="s">
        <v>1991</v>
      </c>
      <c r="E1851" s="53" t="s">
        <v>1992</v>
      </c>
      <c r="F1851" s="53" t="s">
        <v>775</v>
      </c>
      <c r="G1851" s="53" t="s">
        <v>1813</v>
      </c>
      <c r="H1851" s="53" t="s">
        <v>775</v>
      </c>
      <c r="I1851" s="53" t="s">
        <v>1813</v>
      </c>
      <c r="J1851" s="53" t="s">
        <v>1891</v>
      </c>
      <c r="K1851" s="53" t="s">
        <v>1892</v>
      </c>
      <c r="L1851" s="53" t="s">
        <v>2052</v>
      </c>
      <c r="M1851" s="53" t="s">
        <v>1816</v>
      </c>
      <c r="N1851" s="53" t="s">
        <v>1817</v>
      </c>
      <c r="O1851" s="53" t="s">
        <v>1818</v>
      </c>
      <c r="P1851" s="53" t="s">
        <v>1819</v>
      </c>
      <c r="Q1851" s="53" t="s">
        <v>1820</v>
      </c>
      <c r="R1851" s="53" t="s">
        <v>1821</v>
      </c>
      <c r="S1851" s="53" t="s">
        <v>2053</v>
      </c>
      <c r="T1851" s="53" t="s">
        <v>2054</v>
      </c>
      <c r="U1851" s="53" t="s">
        <v>1824</v>
      </c>
      <c r="V1851" s="53" t="s">
        <v>1825</v>
      </c>
      <c r="W1851" s="53" t="s">
        <v>1832</v>
      </c>
      <c r="X1851" s="53" t="s">
        <v>1825</v>
      </c>
      <c r="Y1851" s="53" t="s">
        <v>1827</v>
      </c>
      <c r="Z1851" s="53">
        <v>6051.5</v>
      </c>
      <c r="AA1851" s="53">
        <v>6051.5</v>
      </c>
      <c r="AB1851" s="53">
        <v>0</v>
      </c>
      <c r="AC1851" s="53">
        <v>6051.5</v>
      </c>
      <c r="AD1851" s="53">
        <v>0</v>
      </c>
      <c r="AE1851" s="53">
        <v>0</v>
      </c>
      <c r="AF1851" s="53" t="s">
        <v>1828</v>
      </c>
      <c r="AG1851" s="53" t="s">
        <v>1891</v>
      </c>
      <c r="AH1851" s="53" t="s">
        <v>1892</v>
      </c>
      <c r="AI1851" s="53" t="s">
        <v>1829</v>
      </c>
      <c r="AJ1851" s="53" t="s">
        <v>1824</v>
      </c>
      <c r="AK1851" s="53" t="s">
        <v>496</v>
      </c>
      <c r="AL1851" s="53" t="s">
        <v>1830</v>
      </c>
      <c r="AM1851" s="53" t="s">
        <v>1831</v>
      </c>
      <c r="AN1851" s="53" t="s">
        <v>1769</v>
      </c>
      <c r="AO1851" s="53" t="s">
        <v>641</v>
      </c>
    </row>
    <row r="1852" spans="1:41" x14ac:dyDescent="0.25">
      <c r="A1852" s="53" t="s">
        <v>7</v>
      </c>
      <c r="B1852" s="53" t="s">
        <v>2050</v>
      </c>
      <c r="C1852" s="53" t="s">
        <v>2051</v>
      </c>
      <c r="D1852" s="53" t="s">
        <v>1991</v>
      </c>
      <c r="E1852" s="53" t="s">
        <v>1992</v>
      </c>
      <c r="F1852" s="53" t="s">
        <v>775</v>
      </c>
      <c r="G1852" s="53" t="s">
        <v>1813</v>
      </c>
      <c r="H1852" s="53" t="s">
        <v>775</v>
      </c>
      <c r="I1852" s="53" t="s">
        <v>1813</v>
      </c>
      <c r="J1852" s="53" t="s">
        <v>1891</v>
      </c>
      <c r="K1852" s="53" t="s">
        <v>1892</v>
      </c>
      <c r="L1852" s="53" t="s">
        <v>2052</v>
      </c>
      <c r="M1852" s="53" t="s">
        <v>1816</v>
      </c>
      <c r="N1852" s="53" t="s">
        <v>1817</v>
      </c>
      <c r="O1852" s="53" t="s">
        <v>1818</v>
      </c>
      <c r="P1852" s="53" t="s">
        <v>1819</v>
      </c>
      <c r="Q1852" s="53" t="s">
        <v>1820</v>
      </c>
      <c r="R1852" s="53" t="s">
        <v>1821</v>
      </c>
      <c r="S1852" s="53" t="s">
        <v>2053</v>
      </c>
      <c r="T1852" s="53" t="s">
        <v>2054</v>
      </c>
      <c r="U1852" s="53" t="s">
        <v>1824</v>
      </c>
      <c r="V1852" s="53" t="s">
        <v>1825</v>
      </c>
      <c r="W1852" s="53" t="s">
        <v>1833</v>
      </c>
      <c r="X1852" s="53" t="s">
        <v>1834</v>
      </c>
      <c r="Y1852" s="53" t="s">
        <v>1827</v>
      </c>
      <c r="Z1852" s="53">
        <v>1.69</v>
      </c>
      <c r="AA1852" s="53">
        <v>1.69</v>
      </c>
      <c r="AB1852" s="53">
        <v>0</v>
      </c>
      <c r="AC1852" s="53">
        <v>1.69</v>
      </c>
      <c r="AD1852" s="53">
        <v>0</v>
      </c>
      <c r="AE1852" s="53">
        <v>0</v>
      </c>
      <c r="AF1852" s="53" t="s">
        <v>1828</v>
      </c>
      <c r="AG1852" s="53" t="s">
        <v>1891</v>
      </c>
      <c r="AH1852" s="53" t="s">
        <v>1892</v>
      </c>
      <c r="AI1852" s="53" t="s">
        <v>1829</v>
      </c>
      <c r="AJ1852" s="53" t="s">
        <v>1824</v>
      </c>
      <c r="AK1852" s="53" t="s">
        <v>496</v>
      </c>
      <c r="AL1852" s="53" t="s">
        <v>1830</v>
      </c>
      <c r="AM1852" s="53" t="s">
        <v>1831</v>
      </c>
      <c r="AN1852" s="53" t="s">
        <v>1769</v>
      </c>
      <c r="AO1852" s="53" t="s">
        <v>641</v>
      </c>
    </row>
    <row r="1853" spans="1:41" x14ac:dyDescent="0.25">
      <c r="A1853" s="53" t="s">
        <v>7</v>
      </c>
      <c r="B1853" s="53" t="s">
        <v>1919</v>
      </c>
      <c r="C1853" s="53" t="s">
        <v>1920</v>
      </c>
      <c r="D1853" s="53" t="s">
        <v>1903</v>
      </c>
      <c r="E1853" s="53" t="s">
        <v>220</v>
      </c>
      <c r="F1853" s="53" t="s">
        <v>775</v>
      </c>
      <c r="G1853" s="53" t="s">
        <v>1813</v>
      </c>
      <c r="H1853" s="53" t="s">
        <v>775</v>
      </c>
      <c r="I1853" s="53" t="s">
        <v>1813</v>
      </c>
      <c r="J1853" s="53" t="s">
        <v>1904</v>
      </c>
      <c r="K1853" s="53" t="s">
        <v>1905</v>
      </c>
      <c r="L1853" s="53" t="s">
        <v>1921</v>
      </c>
      <c r="M1853" s="53" t="s">
        <v>1816</v>
      </c>
      <c r="N1853" s="53" t="s">
        <v>1817</v>
      </c>
      <c r="O1853" s="53" t="s">
        <v>1818</v>
      </c>
      <c r="P1853" s="53" t="s">
        <v>1819</v>
      </c>
      <c r="Q1853" s="53" t="s">
        <v>1820</v>
      </c>
      <c r="R1853" s="53" t="s">
        <v>1821</v>
      </c>
      <c r="S1853" s="53" t="s">
        <v>1922</v>
      </c>
      <c r="T1853" s="53" t="s">
        <v>1923</v>
      </c>
      <c r="U1853" s="53" t="s">
        <v>1824</v>
      </c>
      <c r="V1853" s="53" t="s">
        <v>1825</v>
      </c>
      <c r="W1853" s="53" t="s">
        <v>1856</v>
      </c>
      <c r="X1853" s="53" t="s">
        <v>1857</v>
      </c>
      <c r="Y1853" s="53" t="s">
        <v>1827</v>
      </c>
      <c r="Z1853" s="53">
        <v>5000</v>
      </c>
      <c r="AA1853" s="53">
        <v>5000</v>
      </c>
      <c r="AB1853" s="53">
        <v>0</v>
      </c>
      <c r="AC1853" s="53">
        <v>5000</v>
      </c>
      <c r="AD1853" s="53">
        <v>0</v>
      </c>
      <c r="AE1853" s="53">
        <v>0</v>
      </c>
      <c r="AF1853" s="53" t="s">
        <v>1828</v>
      </c>
      <c r="AG1853" s="53" t="s">
        <v>1904</v>
      </c>
      <c r="AH1853" s="53" t="s">
        <v>1905</v>
      </c>
      <c r="AI1853" s="53" t="s">
        <v>1829</v>
      </c>
      <c r="AJ1853" s="53" t="s">
        <v>1824</v>
      </c>
      <c r="AK1853" s="53" t="s">
        <v>496</v>
      </c>
      <c r="AL1853" s="53" t="s">
        <v>1830</v>
      </c>
      <c r="AM1853" s="53" t="s">
        <v>1831</v>
      </c>
      <c r="AN1853" s="53" t="s">
        <v>220</v>
      </c>
      <c r="AO1853" s="53" t="s">
        <v>483</v>
      </c>
    </row>
    <row r="1854" spans="1:41" x14ac:dyDescent="0.25">
      <c r="A1854" s="53" t="s">
        <v>7</v>
      </c>
      <c r="B1854" s="53" t="s">
        <v>1984</v>
      </c>
      <c r="C1854" s="53" t="s">
        <v>1985</v>
      </c>
      <c r="D1854" s="53" t="s">
        <v>1903</v>
      </c>
      <c r="E1854" s="53" t="s">
        <v>220</v>
      </c>
      <c r="F1854" s="53" t="s">
        <v>775</v>
      </c>
      <c r="G1854" s="53" t="s">
        <v>1813</v>
      </c>
      <c r="H1854" s="53" t="s">
        <v>775</v>
      </c>
      <c r="I1854" s="53" t="s">
        <v>1813</v>
      </c>
      <c r="J1854" s="53" t="s">
        <v>1904</v>
      </c>
      <c r="K1854" s="53" t="s">
        <v>1905</v>
      </c>
      <c r="L1854" s="53" t="s">
        <v>1926</v>
      </c>
      <c r="M1854" s="53" t="s">
        <v>1816</v>
      </c>
      <c r="N1854" s="53" t="s">
        <v>1817</v>
      </c>
      <c r="O1854" s="53" t="s">
        <v>1818</v>
      </c>
      <c r="P1854" s="53" t="s">
        <v>1819</v>
      </c>
      <c r="Q1854" s="53" t="s">
        <v>1820</v>
      </c>
      <c r="R1854" s="53" t="s">
        <v>1821</v>
      </c>
      <c r="S1854" s="53" t="s">
        <v>1986</v>
      </c>
      <c r="T1854" s="53" t="s">
        <v>1987</v>
      </c>
      <c r="U1854" s="53" t="s">
        <v>1824</v>
      </c>
      <c r="V1854" s="53" t="s">
        <v>1825</v>
      </c>
      <c r="W1854" s="53" t="s">
        <v>1826</v>
      </c>
      <c r="X1854" s="53" t="s">
        <v>1825</v>
      </c>
      <c r="Y1854" s="53" t="s">
        <v>1827</v>
      </c>
      <c r="Z1854" s="53">
        <v>35.880000000000003</v>
      </c>
      <c r="AA1854" s="53">
        <v>35.880000000000003</v>
      </c>
      <c r="AB1854" s="53">
        <v>0</v>
      </c>
      <c r="AC1854" s="53">
        <v>35.880000000000003</v>
      </c>
      <c r="AD1854" s="53">
        <v>0</v>
      </c>
      <c r="AE1854" s="53">
        <v>0</v>
      </c>
      <c r="AF1854" s="53" t="s">
        <v>1828</v>
      </c>
      <c r="AG1854" s="53" t="s">
        <v>1904</v>
      </c>
      <c r="AH1854" s="53" t="s">
        <v>1905</v>
      </c>
      <c r="AI1854" s="53" t="s">
        <v>1829</v>
      </c>
      <c r="AJ1854" s="53" t="s">
        <v>1824</v>
      </c>
      <c r="AK1854" s="53" t="s">
        <v>496</v>
      </c>
      <c r="AL1854" s="53" t="s">
        <v>1830</v>
      </c>
      <c r="AM1854" s="53" t="s">
        <v>1831</v>
      </c>
      <c r="AN1854" s="53" t="s">
        <v>220</v>
      </c>
      <c r="AO1854" s="53" t="s">
        <v>483</v>
      </c>
    </row>
    <row r="1855" spans="1:41" x14ac:dyDescent="0.25">
      <c r="A1855" s="53" t="s">
        <v>7</v>
      </c>
      <c r="B1855" s="53" t="s">
        <v>1984</v>
      </c>
      <c r="C1855" s="53" t="s">
        <v>1985</v>
      </c>
      <c r="D1855" s="53" t="s">
        <v>1903</v>
      </c>
      <c r="E1855" s="53" t="s">
        <v>220</v>
      </c>
      <c r="F1855" s="53" t="s">
        <v>775</v>
      </c>
      <c r="G1855" s="53" t="s">
        <v>1813</v>
      </c>
      <c r="H1855" s="53" t="s">
        <v>775</v>
      </c>
      <c r="I1855" s="53" t="s">
        <v>1813</v>
      </c>
      <c r="J1855" s="53" t="s">
        <v>1904</v>
      </c>
      <c r="K1855" s="53" t="s">
        <v>1905</v>
      </c>
      <c r="L1855" s="53" t="s">
        <v>1926</v>
      </c>
      <c r="M1855" s="53" t="s">
        <v>1816</v>
      </c>
      <c r="N1855" s="53" t="s">
        <v>1817</v>
      </c>
      <c r="O1855" s="53" t="s">
        <v>1818</v>
      </c>
      <c r="P1855" s="53" t="s">
        <v>1819</v>
      </c>
      <c r="Q1855" s="53" t="s">
        <v>1820</v>
      </c>
      <c r="R1855" s="53" t="s">
        <v>1821</v>
      </c>
      <c r="S1855" s="53" t="s">
        <v>1986</v>
      </c>
      <c r="T1855" s="53" t="s">
        <v>1987</v>
      </c>
      <c r="U1855" s="53" t="s">
        <v>1824</v>
      </c>
      <c r="V1855" s="53" t="s">
        <v>1825</v>
      </c>
      <c r="W1855" s="53" t="s">
        <v>1832</v>
      </c>
      <c r="X1855" s="53" t="s">
        <v>1825</v>
      </c>
      <c r="Y1855" s="53" t="s">
        <v>1827</v>
      </c>
      <c r="Z1855" s="53">
        <v>178.79</v>
      </c>
      <c r="AA1855" s="53">
        <v>178.79</v>
      </c>
      <c r="AB1855" s="53">
        <v>0</v>
      </c>
      <c r="AC1855" s="53">
        <v>178.79</v>
      </c>
      <c r="AD1855" s="53">
        <v>0</v>
      </c>
      <c r="AE1855" s="53">
        <v>0</v>
      </c>
      <c r="AF1855" s="53" t="s">
        <v>1828</v>
      </c>
      <c r="AG1855" s="53" t="s">
        <v>1904</v>
      </c>
      <c r="AH1855" s="53" t="s">
        <v>1905</v>
      </c>
      <c r="AI1855" s="53" t="s">
        <v>1829</v>
      </c>
      <c r="AJ1855" s="53" t="s">
        <v>1824</v>
      </c>
      <c r="AK1855" s="53" t="s">
        <v>496</v>
      </c>
      <c r="AL1855" s="53" t="s">
        <v>1830</v>
      </c>
      <c r="AM1855" s="53" t="s">
        <v>1831</v>
      </c>
      <c r="AN1855" s="53" t="s">
        <v>220</v>
      </c>
      <c r="AO1855" s="53" t="s">
        <v>483</v>
      </c>
    </row>
    <row r="1856" spans="1:41" x14ac:dyDescent="0.25">
      <c r="A1856" s="53" t="s">
        <v>7</v>
      </c>
      <c r="B1856" s="53" t="s">
        <v>1984</v>
      </c>
      <c r="C1856" s="53" t="s">
        <v>1985</v>
      </c>
      <c r="D1856" s="53" t="s">
        <v>1903</v>
      </c>
      <c r="E1856" s="53" t="s">
        <v>220</v>
      </c>
      <c r="F1856" s="53" t="s">
        <v>775</v>
      </c>
      <c r="G1856" s="53" t="s">
        <v>1813</v>
      </c>
      <c r="H1856" s="53" t="s">
        <v>775</v>
      </c>
      <c r="I1856" s="53" t="s">
        <v>1813</v>
      </c>
      <c r="J1856" s="53" t="s">
        <v>1904</v>
      </c>
      <c r="K1856" s="53" t="s">
        <v>1905</v>
      </c>
      <c r="L1856" s="53" t="s">
        <v>1926</v>
      </c>
      <c r="M1856" s="53" t="s">
        <v>1816</v>
      </c>
      <c r="N1856" s="53" t="s">
        <v>1817</v>
      </c>
      <c r="O1856" s="53" t="s">
        <v>1818</v>
      </c>
      <c r="P1856" s="53" t="s">
        <v>1819</v>
      </c>
      <c r="Q1856" s="53" t="s">
        <v>1820</v>
      </c>
      <c r="R1856" s="53" t="s">
        <v>1821</v>
      </c>
      <c r="S1856" s="53" t="s">
        <v>1986</v>
      </c>
      <c r="T1856" s="53" t="s">
        <v>1987</v>
      </c>
      <c r="U1856" s="53" t="s">
        <v>1824</v>
      </c>
      <c r="V1856" s="53" t="s">
        <v>1825</v>
      </c>
      <c r="W1856" s="53" t="s">
        <v>1833</v>
      </c>
      <c r="X1856" s="53" t="s">
        <v>1835</v>
      </c>
      <c r="Y1856" s="53" t="s">
        <v>1827</v>
      </c>
      <c r="Z1856" s="53">
        <v>173.84</v>
      </c>
      <c r="AA1856" s="53">
        <v>173.84</v>
      </c>
      <c r="AB1856" s="53">
        <v>0</v>
      </c>
      <c r="AC1856" s="53">
        <v>173.84</v>
      </c>
      <c r="AD1856" s="53">
        <v>0</v>
      </c>
      <c r="AE1856" s="53">
        <v>0</v>
      </c>
      <c r="AF1856" s="53" t="s">
        <v>1828</v>
      </c>
      <c r="AG1856" s="53" t="s">
        <v>1904</v>
      </c>
      <c r="AH1856" s="53" t="s">
        <v>1905</v>
      </c>
      <c r="AI1856" s="53" t="s">
        <v>1829</v>
      </c>
      <c r="AJ1856" s="53" t="s">
        <v>1824</v>
      </c>
      <c r="AK1856" s="53" t="s">
        <v>496</v>
      </c>
      <c r="AL1856" s="53" t="s">
        <v>1830</v>
      </c>
      <c r="AM1856" s="53" t="s">
        <v>1831</v>
      </c>
      <c r="AN1856" s="53" t="s">
        <v>220</v>
      </c>
      <c r="AO1856" s="53" t="s">
        <v>483</v>
      </c>
    </row>
    <row r="1857" spans="1:41" x14ac:dyDescent="0.25">
      <c r="A1857" s="53" t="s">
        <v>7</v>
      </c>
      <c r="B1857" s="53" t="s">
        <v>1984</v>
      </c>
      <c r="C1857" s="53" t="s">
        <v>1985</v>
      </c>
      <c r="D1857" s="53" t="s">
        <v>1903</v>
      </c>
      <c r="E1857" s="53" t="s">
        <v>220</v>
      </c>
      <c r="F1857" s="53" t="s">
        <v>775</v>
      </c>
      <c r="G1857" s="53" t="s">
        <v>1813</v>
      </c>
      <c r="H1857" s="53" t="s">
        <v>775</v>
      </c>
      <c r="I1857" s="53" t="s">
        <v>1813</v>
      </c>
      <c r="J1857" s="53" t="s">
        <v>1904</v>
      </c>
      <c r="K1857" s="53" t="s">
        <v>1905</v>
      </c>
      <c r="L1857" s="53" t="s">
        <v>1926</v>
      </c>
      <c r="M1857" s="53" t="s">
        <v>1816</v>
      </c>
      <c r="N1857" s="53" t="s">
        <v>1817</v>
      </c>
      <c r="O1857" s="53" t="s">
        <v>1818</v>
      </c>
      <c r="P1857" s="53" t="s">
        <v>1819</v>
      </c>
      <c r="Q1857" s="53" t="s">
        <v>1820</v>
      </c>
      <c r="R1857" s="53" t="s">
        <v>1821</v>
      </c>
      <c r="S1857" s="53" t="s">
        <v>1986</v>
      </c>
      <c r="T1857" s="53" t="s">
        <v>1987</v>
      </c>
      <c r="U1857" s="53" t="s">
        <v>1824</v>
      </c>
      <c r="V1857" s="53" t="s">
        <v>1825</v>
      </c>
      <c r="W1857" s="53" t="s">
        <v>1838</v>
      </c>
      <c r="X1857" s="53" t="s">
        <v>1825</v>
      </c>
      <c r="Y1857" s="53" t="s">
        <v>1827</v>
      </c>
      <c r="Z1857" s="53">
        <v>6.86</v>
      </c>
      <c r="AA1857" s="53">
        <v>6.86</v>
      </c>
      <c r="AB1857" s="53">
        <v>0</v>
      </c>
      <c r="AC1857" s="53">
        <v>6.86</v>
      </c>
      <c r="AD1857" s="53">
        <v>0</v>
      </c>
      <c r="AE1857" s="53">
        <v>0</v>
      </c>
      <c r="AF1857" s="53" t="s">
        <v>1828</v>
      </c>
      <c r="AG1857" s="53" t="s">
        <v>1904</v>
      </c>
      <c r="AH1857" s="53" t="s">
        <v>1905</v>
      </c>
      <c r="AI1857" s="53" t="s">
        <v>1829</v>
      </c>
      <c r="AJ1857" s="53" t="s">
        <v>1824</v>
      </c>
      <c r="AK1857" s="53" t="s">
        <v>496</v>
      </c>
      <c r="AL1857" s="53" t="s">
        <v>1830</v>
      </c>
      <c r="AM1857" s="53" t="s">
        <v>1831</v>
      </c>
      <c r="AN1857" s="53" t="s">
        <v>220</v>
      </c>
      <c r="AO1857" s="53" t="s">
        <v>483</v>
      </c>
    </row>
    <row r="1858" spans="1:41" x14ac:dyDescent="0.25">
      <c r="A1858" s="53" t="s">
        <v>7</v>
      </c>
      <c r="B1858" s="53" t="s">
        <v>1972</v>
      </c>
      <c r="C1858" s="53" t="s">
        <v>1973</v>
      </c>
      <c r="D1858" s="53" t="s">
        <v>1889</v>
      </c>
      <c r="E1858" s="53" t="s">
        <v>1890</v>
      </c>
      <c r="F1858" s="53" t="s">
        <v>775</v>
      </c>
      <c r="G1858" s="53" t="s">
        <v>1813</v>
      </c>
      <c r="H1858" s="53" t="s">
        <v>775</v>
      </c>
      <c r="I1858" s="53" t="s">
        <v>1813</v>
      </c>
      <c r="J1858" s="53" t="s">
        <v>1891</v>
      </c>
      <c r="K1858" s="53" t="s">
        <v>1988</v>
      </c>
      <c r="L1858" s="53" t="s">
        <v>1974</v>
      </c>
      <c r="M1858" s="53" t="s">
        <v>1816</v>
      </c>
      <c r="N1858" s="53" t="s">
        <v>1817</v>
      </c>
      <c r="O1858" s="53" t="s">
        <v>1818</v>
      </c>
      <c r="P1858" s="53" t="s">
        <v>1819</v>
      </c>
      <c r="Q1858" s="53" t="s">
        <v>1820</v>
      </c>
      <c r="R1858" s="53" t="s">
        <v>1821</v>
      </c>
      <c r="S1858" s="53" t="s">
        <v>1975</v>
      </c>
      <c r="T1858" s="53" t="s">
        <v>1976</v>
      </c>
      <c r="U1858" s="53" t="s">
        <v>1824</v>
      </c>
      <c r="V1858" s="53" t="s">
        <v>1825</v>
      </c>
      <c r="W1858" s="53" t="s">
        <v>1832</v>
      </c>
      <c r="X1858" s="53" t="s">
        <v>1825</v>
      </c>
      <c r="Y1858" s="53" t="s">
        <v>1827</v>
      </c>
      <c r="Z1858" s="53">
        <v>2546.4899999999998</v>
      </c>
      <c r="AA1858" s="53">
        <v>2546.4899999999998</v>
      </c>
      <c r="AB1858" s="53">
        <v>0</v>
      </c>
      <c r="AC1858" s="53">
        <v>2546.4899999999998</v>
      </c>
      <c r="AD1858" s="53">
        <v>0</v>
      </c>
      <c r="AE1858" s="53">
        <v>0</v>
      </c>
      <c r="AF1858" s="53" t="s">
        <v>1828</v>
      </c>
      <c r="AG1858" s="53" t="s">
        <v>1891</v>
      </c>
      <c r="AH1858" s="53" t="s">
        <v>1892</v>
      </c>
      <c r="AI1858" s="53" t="s">
        <v>1829</v>
      </c>
      <c r="AJ1858" s="53" t="s">
        <v>1824</v>
      </c>
      <c r="AK1858" s="53" t="s">
        <v>496</v>
      </c>
      <c r="AL1858" s="53" t="s">
        <v>1830</v>
      </c>
      <c r="AM1858" s="53" t="s">
        <v>1831</v>
      </c>
      <c r="AN1858" s="53" t="s">
        <v>1769</v>
      </c>
      <c r="AO1858" s="53" t="s">
        <v>641</v>
      </c>
    </row>
    <row r="1859" spans="1:41" x14ac:dyDescent="0.25">
      <c r="A1859" s="53" t="s">
        <v>7</v>
      </c>
      <c r="B1859" s="53" t="s">
        <v>1972</v>
      </c>
      <c r="C1859" s="53" t="s">
        <v>1973</v>
      </c>
      <c r="D1859" s="53" t="s">
        <v>1889</v>
      </c>
      <c r="E1859" s="53" t="s">
        <v>1890</v>
      </c>
      <c r="F1859" s="53" t="s">
        <v>775</v>
      </c>
      <c r="G1859" s="53" t="s">
        <v>1813</v>
      </c>
      <c r="H1859" s="53" t="s">
        <v>775</v>
      </c>
      <c r="I1859" s="53" t="s">
        <v>1813</v>
      </c>
      <c r="J1859" s="53" t="s">
        <v>1891</v>
      </c>
      <c r="K1859" s="53" t="s">
        <v>1988</v>
      </c>
      <c r="L1859" s="53" t="s">
        <v>1974</v>
      </c>
      <c r="M1859" s="53" t="s">
        <v>1816</v>
      </c>
      <c r="N1859" s="53" t="s">
        <v>1817</v>
      </c>
      <c r="O1859" s="53" t="s">
        <v>1818</v>
      </c>
      <c r="P1859" s="53" t="s">
        <v>1819</v>
      </c>
      <c r="Q1859" s="53" t="s">
        <v>1820</v>
      </c>
      <c r="R1859" s="53" t="s">
        <v>1821</v>
      </c>
      <c r="S1859" s="53" t="s">
        <v>1975</v>
      </c>
      <c r="T1859" s="53" t="s">
        <v>1976</v>
      </c>
      <c r="U1859" s="53" t="s">
        <v>1824</v>
      </c>
      <c r="V1859" s="53" t="s">
        <v>1825</v>
      </c>
      <c r="W1859" s="53" t="s">
        <v>1833</v>
      </c>
      <c r="X1859" s="53" t="s">
        <v>1835</v>
      </c>
      <c r="Y1859" s="53" t="s">
        <v>1827</v>
      </c>
      <c r="Z1859" s="53">
        <v>5.88</v>
      </c>
      <c r="AA1859" s="53">
        <v>5.88</v>
      </c>
      <c r="AB1859" s="53">
        <v>0</v>
      </c>
      <c r="AC1859" s="53">
        <v>5.88</v>
      </c>
      <c r="AD1859" s="53">
        <v>0</v>
      </c>
      <c r="AE1859" s="53">
        <v>0</v>
      </c>
      <c r="AF1859" s="53" t="s">
        <v>1828</v>
      </c>
      <c r="AG1859" s="53" t="s">
        <v>1891</v>
      </c>
      <c r="AH1859" s="53" t="s">
        <v>1892</v>
      </c>
      <c r="AI1859" s="53" t="s">
        <v>1829</v>
      </c>
      <c r="AJ1859" s="53" t="s">
        <v>1824</v>
      </c>
      <c r="AK1859" s="53" t="s">
        <v>496</v>
      </c>
      <c r="AL1859" s="53" t="s">
        <v>1830</v>
      </c>
      <c r="AM1859" s="53" t="s">
        <v>1831</v>
      </c>
      <c r="AN1859" s="53" t="s">
        <v>1769</v>
      </c>
      <c r="AO1859" s="53" t="s">
        <v>641</v>
      </c>
    </row>
    <row r="1860" spans="1:41" x14ac:dyDescent="0.25">
      <c r="A1860" s="53" t="s">
        <v>7</v>
      </c>
      <c r="B1860" s="53" t="s">
        <v>2011</v>
      </c>
      <c r="C1860" s="53" t="s">
        <v>2012</v>
      </c>
      <c r="D1860" s="53" t="s">
        <v>1991</v>
      </c>
      <c r="E1860" s="53" t="s">
        <v>1992</v>
      </c>
      <c r="F1860" s="53" t="s">
        <v>775</v>
      </c>
      <c r="G1860" s="53" t="s">
        <v>1813</v>
      </c>
      <c r="H1860" s="53" t="s">
        <v>775</v>
      </c>
      <c r="I1860" s="53" t="s">
        <v>1813</v>
      </c>
      <c r="J1860" s="53" t="s">
        <v>1891</v>
      </c>
      <c r="K1860" s="53" t="s">
        <v>1892</v>
      </c>
      <c r="L1860" s="53" t="s">
        <v>2013</v>
      </c>
      <c r="M1860" s="53" t="s">
        <v>1816</v>
      </c>
      <c r="N1860" s="53" t="s">
        <v>1817</v>
      </c>
      <c r="O1860" s="53" t="s">
        <v>1818</v>
      </c>
      <c r="P1860" s="53" t="s">
        <v>1819</v>
      </c>
      <c r="Q1860" s="53" t="s">
        <v>1820</v>
      </c>
      <c r="R1860" s="53" t="s">
        <v>1821</v>
      </c>
      <c r="S1860" s="53" t="s">
        <v>2014</v>
      </c>
      <c r="T1860" s="53" t="s">
        <v>2015</v>
      </c>
      <c r="U1860" s="53" t="s">
        <v>1824</v>
      </c>
      <c r="V1860" s="53" t="s">
        <v>1825</v>
      </c>
      <c r="W1860" s="53" t="s">
        <v>1832</v>
      </c>
      <c r="X1860" s="53" t="s">
        <v>1825</v>
      </c>
      <c r="Y1860" s="53" t="s">
        <v>1827</v>
      </c>
      <c r="Z1860" s="53">
        <v>1241.75</v>
      </c>
      <c r="AA1860" s="53">
        <v>1241.75</v>
      </c>
      <c r="AB1860" s="53">
        <v>0</v>
      </c>
      <c r="AC1860" s="53">
        <v>1241.75</v>
      </c>
      <c r="AD1860" s="53">
        <v>0</v>
      </c>
      <c r="AE1860" s="53">
        <v>0</v>
      </c>
      <c r="AF1860" s="53" t="s">
        <v>1828</v>
      </c>
      <c r="AG1860" s="53" t="s">
        <v>1891</v>
      </c>
      <c r="AH1860" s="53" t="s">
        <v>1892</v>
      </c>
      <c r="AI1860" s="53" t="s">
        <v>1829</v>
      </c>
      <c r="AJ1860" s="53" t="s">
        <v>1824</v>
      </c>
      <c r="AK1860" s="53" t="s">
        <v>496</v>
      </c>
      <c r="AL1860" s="53" t="s">
        <v>1830</v>
      </c>
      <c r="AM1860" s="53" t="s">
        <v>1831</v>
      </c>
      <c r="AN1860" s="53" t="s">
        <v>1769</v>
      </c>
      <c r="AO1860" s="53" t="s">
        <v>641</v>
      </c>
    </row>
    <row r="1861" spans="1:41" x14ac:dyDescent="0.25">
      <c r="A1861" s="53" t="s">
        <v>7</v>
      </c>
      <c r="B1861" s="53" t="s">
        <v>2011</v>
      </c>
      <c r="C1861" s="53" t="s">
        <v>2012</v>
      </c>
      <c r="D1861" s="53" t="s">
        <v>1991</v>
      </c>
      <c r="E1861" s="53" t="s">
        <v>1992</v>
      </c>
      <c r="F1861" s="53" t="s">
        <v>775</v>
      </c>
      <c r="G1861" s="53" t="s">
        <v>1813</v>
      </c>
      <c r="H1861" s="53" t="s">
        <v>775</v>
      </c>
      <c r="I1861" s="53" t="s">
        <v>1813</v>
      </c>
      <c r="J1861" s="53" t="s">
        <v>1891</v>
      </c>
      <c r="K1861" s="53" t="s">
        <v>1892</v>
      </c>
      <c r="L1861" s="53" t="s">
        <v>2013</v>
      </c>
      <c r="M1861" s="53" t="s">
        <v>1816</v>
      </c>
      <c r="N1861" s="53" t="s">
        <v>1817</v>
      </c>
      <c r="O1861" s="53" t="s">
        <v>1818</v>
      </c>
      <c r="P1861" s="53" t="s">
        <v>1819</v>
      </c>
      <c r="Q1861" s="53" t="s">
        <v>1820</v>
      </c>
      <c r="R1861" s="53" t="s">
        <v>1821</v>
      </c>
      <c r="S1861" s="53" t="s">
        <v>2014</v>
      </c>
      <c r="T1861" s="53" t="s">
        <v>2015</v>
      </c>
      <c r="U1861" s="53" t="s">
        <v>1824</v>
      </c>
      <c r="V1861" s="53" t="s">
        <v>1825</v>
      </c>
      <c r="W1861" s="53" t="s">
        <v>1833</v>
      </c>
      <c r="X1861" s="53" t="s">
        <v>1835</v>
      </c>
      <c r="Y1861" s="53" t="s">
        <v>1827</v>
      </c>
      <c r="Z1861" s="53">
        <v>1.56</v>
      </c>
      <c r="AA1861" s="53">
        <v>1.56</v>
      </c>
      <c r="AB1861" s="53">
        <v>0</v>
      </c>
      <c r="AC1861" s="53">
        <v>1.56</v>
      </c>
      <c r="AD1861" s="53">
        <v>0</v>
      </c>
      <c r="AE1861" s="53">
        <v>0</v>
      </c>
      <c r="AF1861" s="53" t="s">
        <v>1828</v>
      </c>
      <c r="AG1861" s="53" t="s">
        <v>1891</v>
      </c>
      <c r="AH1861" s="53" t="s">
        <v>1892</v>
      </c>
      <c r="AI1861" s="53" t="s">
        <v>1829</v>
      </c>
      <c r="AJ1861" s="53" t="s">
        <v>1824</v>
      </c>
      <c r="AK1861" s="53" t="s">
        <v>496</v>
      </c>
      <c r="AL1861" s="53" t="s">
        <v>1830</v>
      </c>
      <c r="AM1861" s="53" t="s">
        <v>1831</v>
      </c>
      <c r="AN1861" s="53" t="s">
        <v>1769</v>
      </c>
      <c r="AO1861" s="53" t="s">
        <v>641</v>
      </c>
    </row>
    <row r="1862" spans="1:41" x14ac:dyDescent="0.25">
      <c r="A1862" s="53" t="s">
        <v>7</v>
      </c>
      <c r="B1862" s="53" t="s">
        <v>2001</v>
      </c>
      <c r="C1862" s="53" t="s">
        <v>2002</v>
      </c>
      <c r="D1862" s="53" t="s">
        <v>1991</v>
      </c>
      <c r="E1862" s="53" t="s">
        <v>1992</v>
      </c>
      <c r="F1862" s="53" t="s">
        <v>775</v>
      </c>
      <c r="G1862" s="53" t="s">
        <v>1813</v>
      </c>
      <c r="H1862" s="53" t="s">
        <v>775</v>
      </c>
      <c r="I1862" s="53" t="s">
        <v>1813</v>
      </c>
      <c r="J1862" s="53" t="s">
        <v>1891</v>
      </c>
      <c r="K1862" s="53" t="s">
        <v>1892</v>
      </c>
      <c r="L1862" s="53" t="s">
        <v>2003</v>
      </c>
      <c r="M1862" s="53" t="s">
        <v>1816</v>
      </c>
      <c r="N1862" s="53" t="s">
        <v>1817</v>
      </c>
      <c r="O1862" s="53" t="s">
        <v>1818</v>
      </c>
      <c r="P1862" s="53" t="s">
        <v>1819</v>
      </c>
      <c r="Q1862" s="53" t="s">
        <v>1820</v>
      </c>
      <c r="R1862" s="53" t="s">
        <v>1821</v>
      </c>
      <c r="S1862" s="53" t="s">
        <v>2004</v>
      </c>
      <c r="T1862" s="53" t="s">
        <v>2005</v>
      </c>
      <c r="U1862" s="53" t="s">
        <v>1824</v>
      </c>
      <c r="V1862" s="53" t="s">
        <v>1825</v>
      </c>
      <c r="W1862" s="53" t="s">
        <v>1832</v>
      </c>
      <c r="X1862" s="53" t="s">
        <v>1825</v>
      </c>
      <c r="Y1862" s="53" t="s">
        <v>1827</v>
      </c>
      <c r="Z1862" s="53">
        <v>2107.88</v>
      </c>
      <c r="AA1862" s="53">
        <v>2107.88</v>
      </c>
      <c r="AB1862" s="53">
        <v>0</v>
      </c>
      <c r="AC1862" s="53">
        <v>2107.88</v>
      </c>
      <c r="AD1862" s="53">
        <v>0</v>
      </c>
      <c r="AE1862" s="53">
        <v>0</v>
      </c>
      <c r="AF1862" s="53" t="s">
        <v>1828</v>
      </c>
      <c r="AG1862" s="53" t="s">
        <v>1891</v>
      </c>
      <c r="AH1862" s="53" t="s">
        <v>1892</v>
      </c>
      <c r="AI1862" s="53" t="s">
        <v>1829</v>
      </c>
      <c r="AJ1862" s="53" t="s">
        <v>1824</v>
      </c>
      <c r="AK1862" s="53" t="s">
        <v>496</v>
      </c>
      <c r="AL1862" s="53" t="s">
        <v>1830</v>
      </c>
      <c r="AM1862" s="53" t="s">
        <v>1831</v>
      </c>
      <c r="AN1862" s="53" t="s">
        <v>1769</v>
      </c>
      <c r="AO1862" s="53" t="s">
        <v>641</v>
      </c>
    </row>
    <row r="1863" spans="1:41" x14ac:dyDescent="0.25">
      <c r="A1863" s="53" t="s">
        <v>7</v>
      </c>
      <c r="B1863" s="53" t="s">
        <v>2001</v>
      </c>
      <c r="C1863" s="53" t="s">
        <v>2002</v>
      </c>
      <c r="D1863" s="53" t="s">
        <v>1991</v>
      </c>
      <c r="E1863" s="53" t="s">
        <v>1992</v>
      </c>
      <c r="F1863" s="53" t="s">
        <v>775</v>
      </c>
      <c r="G1863" s="53" t="s">
        <v>1813</v>
      </c>
      <c r="H1863" s="53" t="s">
        <v>775</v>
      </c>
      <c r="I1863" s="53" t="s">
        <v>1813</v>
      </c>
      <c r="J1863" s="53" t="s">
        <v>1891</v>
      </c>
      <c r="K1863" s="53" t="s">
        <v>1892</v>
      </c>
      <c r="L1863" s="53" t="s">
        <v>2003</v>
      </c>
      <c r="M1863" s="53" t="s">
        <v>1816</v>
      </c>
      <c r="N1863" s="53" t="s">
        <v>1817</v>
      </c>
      <c r="O1863" s="53" t="s">
        <v>1818</v>
      </c>
      <c r="P1863" s="53" t="s">
        <v>1819</v>
      </c>
      <c r="Q1863" s="53" t="s">
        <v>1820</v>
      </c>
      <c r="R1863" s="53" t="s">
        <v>1821</v>
      </c>
      <c r="S1863" s="53" t="s">
        <v>2004</v>
      </c>
      <c r="T1863" s="53" t="s">
        <v>2005</v>
      </c>
      <c r="U1863" s="53" t="s">
        <v>1824</v>
      </c>
      <c r="V1863" s="53" t="s">
        <v>1825</v>
      </c>
      <c r="W1863" s="53" t="s">
        <v>1833</v>
      </c>
      <c r="X1863" s="53" t="s">
        <v>1835</v>
      </c>
      <c r="Y1863" s="53" t="s">
        <v>1827</v>
      </c>
      <c r="Z1863" s="53">
        <v>15.8</v>
      </c>
      <c r="AA1863" s="53">
        <v>15.8</v>
      </c>
      <c r="AB1863" s="53">
        <v>0</v>
      </c>
      <c r="AC1863" s="53">
        <v>15.8</v>
      </c>
      <c r="AD1863" s="53">
        <v>0</v>
      </c>
      <c r="AE1863" s="53">
        <v>0</v>
      </c>
      <c r="AF1863" s="53" t="s">
        <v>1828</v>
      </c>
      <c r="AG1863" s="53" t="s">
        <v>1891</v>
      </c>
      <c r="AH1863" s="53" t="s">
        <v>1892</v>
      </c>
      <c r="AI1863" s="53" t="s">
        <v>1829</v>
      </c>
      <c r="AJ1863" s="53" t="s">
        <v>1824</v>
      </c>
      <c r="AK1863" s="53" t="s">
        <v>496</v>
      </c>
      <c r="AL1863" s="53" t="s">
        <v>1830</v>
      </c>
      <c r="AM1863" s="53" t="s">
        <v>1831</v>
      </c>
      <c r="AN1863" s="53" t="s">
        <v>1769</v>
      </c>
      <c r="AO1863" s="53" t="s">
        <v>641</v>
      </c>
    </row>
    <row r="1864" spans="1:41" x14ac:dyDescent="0.25">
      <c r="A1864" s="53" t="s">
        <v>7</v>
      </c>
      <c r="B1864" s="53" t="s">
        <v>2016</v>
      </c>
      <c r="C1864" s="53" t="s">
        <v>2017</v>
      </c>
      <c r="D1864" s="53" t="s">
        <v>1991</v>
      </c>
      <c r="E1864" s="53" t="s">
        <v>1992</v>
      </c>
      <c r="F1864" s="53" t="s">
        <v>775</v>
      </c>
      <c r="G1864" s="53" t="s">
        <v>1813</v>
      </c>
      <c r="H1864" s="53" t="s">
        <v>775</v>
      </c>
      <c r="I1864" s="53" t="s">
        <v>1813</v>
      </c>
      <c r="J1864" s="53" t="s">
        <v>1891</v>
      </c>
      <c r="K1864" s="53" t="s">
        <v>1892</v>
      </c>
      <c r="L1864" s="53" t="s">
        <v>2018</v>
      </c>
      <c r="M1864" s="53" t="s">
        <v>1816</v>
      </c>
      <c r="N1864" s="53" t="s">
        <v>1817</v>
      </c>
      <c r="O1864" s="53" t="s">
        <v>1818</v>
      </c>
      <c r="P1864" s="53" t="s">
        <v>1819</v>
      </c>
      <c r="Q1864" s="53" t="s">
        <v>1820</v>
      </c>
      <c r="R1864" s="53" t="s">
        <v>1821</v>
      </c>
      <c r="S1864" s="53" t="s">
        <v>2019</v>
      </c>
      <c r="T1864" s="53" t="s">
        <v>2020</v>
      </c>
      <c r="U1864" s="53" t="s">
        <v>1824</v>
      </c>
      <c r="V1864" s="53" t="s">
        <v>1825</v>
      </c>
      <c r="W1864" s="53" t="s">
        <v>1832</v>
      </c>
      <c r="X1864" s="53" t="s">
        <v>1825</v>
      </c>
      <c r="Y1864" s="53" t="s">
        <v>1827</v>
      </c>
      <c r="Z1864" s="53">
        <v>7065.8</v>
      </c>
      <c r="AA1864" s="53">
        <v>7065.8</v>
      </c>
      <c r="AB1864" s="53">
        <v>0</v>
      </c>
      <c r="AC1864" s="53">
        <v>7065.8</v>
      </c>
      <c r="AD1864" s="53">
        <v>0</v>
      </c>
      <c r="AE1864" s="53">
        <v>0</v>
      </c>
      <c r="AF1864" s="53" t="s">
        <v>1828</v>
      </c>
      <c r="AG1864" s="53" t="s">
        <v>1891</v>
      </c>
      <c r="AH1864" s="53" t="s">
        <v>1892</v>
      </c>
      <c r="AI1864" s="53" t="s">
        <v>1829</v>
      </c>
      <c r="AJ1864" s="53" t="s">
        <v>1824</v>
      </c>
      <c r="AK1864" s="53" t="s">
        <v>496</v>
      </c>
      <c r="AL1864" s="53" t="s">
        <v>1830</v>
      </c>
      <c r="AM1864" s="53" t="s">
        <v>1831</v>
      </c>
      <c r="AN1864" s="53" t="s">
        <v>1769</v>
      </c>
      <c r="AO1864" s="53" t="s">
        <v>641</v>
      </c>
    </row>
    <row r="1865" spans="1:41" x14ac:dyDescent="0.25">
      <c r="A1865" s="53" t="s">
        <v>7</v>
      </c>
      <c r="B1865" s="53" t="s">
        <v>1929</v>
      </c>
      <c r="C1865" s="53" t="s">
        <v>1930</v>
      </c>
      <c r="D1865" s="53" t="s">
        <v>1931</v>
      </c>
      <c r="E1865" s="53" t="s">
        <v>1932</v>
      </c>
      <c r="F1865" s="53" t="s">
        <v>775</v>
      </c>
      <c r="G1865" s="53" t="s">
        <v>1813</v>
      </c>
      <c r="H1865" s="53" t="s">
        <v>775</v>
      </c>
      <c r="I1865" s="53" t="s">
        <v>1813</v>
      </c>
      <c r="J1865" s="53" t="s">
        <v>1891</v>
      </c>
      <c r="K1865" s="53" t="s">
        <v>1933</v>
      </c>
      <c r="L1865" s="53" t="s">
        <v>1934</v>
      </c>
      <c r="M1865" s="53" t="s">
        <v>1816</v>
      </c>
      <c r="N1865" s="53" t="s">
        <v>1817</v>
      </c>
      <c r="O1865" s="53" t="s">
        <v>1818</v>
      </c>
      <c r="P1865" s="53" t="s">
        <v>1819</v>
      </c>
      <c r="Q1865" s="53" t="s">
        <v>1820</v>
      </c>
      <c r="R1865" s="53" t="s">
        <v>1821</v>
      </c>
      <c r="S1865" s="53" t="s">
        <v>1935</v>
      </c>
      <c r="T1865" s="53" t="s">
        <v>1936</v>
      </c>
      <c r="U1865" s="53" t="s">
        <v>1824</v>
      </c>
      <c r="V1865" s="53" t="s">
        <v>1825</v>
      </c>
      <c r="W1865" s="53" t="s">
        <v>1826</v>
      </c>
      <c r="X1865" s="53" t="s">
        <v>1825</v>
      </c>
      <c r="Y1865" s="53" t="s">
        <v>1827</v>
      </c>
      <c r="Z1865" s="53">
        <v>15.51</v>
      </c>
      <c r="AA1865" s="53">
        <v>15.51</v>
      </c>
      <c r="AB1865" s="53">
        <v>0</v>
      </c>
      <c r="AC1865" s="53">
        <v>15.51</v>
      </c>
      <c r="AD1865" s="53">
        <v>0</v>
      </c>
      <c r="AE1865" s="53">
        <v>0</v>
      </c>
      <c r="AF1865" s="53" t="s">
        <v>1828</v>
      </c>
      <c r="AG1865" s="53" t="s">
        <v>1891</v>
      </c>
      <c r="AH1865" s="53" t="s">
        <v>1937</v>
      </c>
      <c r="AI1865" s="53" t="s">
        <v>1829</v>
      </c>
      <c r="AJ1865" s="53" t="s">
        <v>1824</v>
      </c>
      <c r="AK1865" s="53" t="s">
        <v>496</v>
      </c>
      <c r="AL1865" s="53" t="s">
        <v>1830</v>
      </c>
      <c r="AM1865" s="53" t="s">
        <v>1831</v>
      </c>
      <c r="AN1865" s="53" t="s">
        <v>1769</v>
      </c>
      <c r="AO1865" s="53" t="s">
        <v>641</v>
      </c>
    </row>
    <row r="1866" spans="1:41" x14ac:dyDescent="0.25">
      <c r="A1866" s="53" t="s">
        <v>7</v>
      </c>
      <c r="B1866" s="53" t="s">
        <v>1929</v>
      </c>
      <c r="C1866" s="53" t="s">
        <v>1930</v>
      </c>
      <c r="D1866" s="53" t="s">
        <v>1931</v>
      </c>
      <c r="E1866" s="53" t="s">
        <v>1932</v>
      </c>
      <c r="F1866" s="53" t="s">
        <v>775</v>
      </c>
      <c r="G1866" s="53" t="s">
        <v>1813</v>
      </c>
      <c r="H1866" s="53" t="s">
        <v>775</v>
      </c>
      <c r="I1866" s="53" t="s">
        <v>1813</v>
      </c>
      <c r="J1866" s="53" t="s">
        <v>1891</v>
      </c>
      <c r="K1866" s="53" t="s">
        <v>1933</v>
      </c>
      <c r="L1866" s="53" t="s">
        <v>1934</v>
      </c>
      <c r="M1866" s="53" t="s">
        <v>1816</v>
      </c>
      <c r="N1866" s="53" t="s">
        <v>1817</v>
      </c>
      <c r="O1866" s="53" t="s">
        <v>1818</v>
      </c>
      <c r="P1866" s="53" t="s">
        <v>1819</v>
      </c>
      <c r="Q1866" s="53" t="s">
        <v>1820</v>
      </c>
      <c r="R1866" s="53" t="s">
        <v>1821</v>
      </c>
      <c r="S1866" s="53" t="s">
        <v>1935</v>
      </c>
      <c r="T1866" s="53" t="s">
        <v>1936</v>
      </c>
      <c r="U1866" s="53" t="s">
        <v>1824</v>
      </c>
      <c r="V1866" s="53" t="s">
        <v>1825</v>
      </c>
      <c r="W1866" s="53" t="s">
        <v>1832</v>
      </c>
      <c r="X1866" s="53" t="s">
        <v>1825</v>
      </c>
      <c r="Y1866" s="53" t="s">
        <v>1827</v>
      </c>
      <c r="Z1866" s="53">
        <v>43.6</v>
      </c>
      <c r="AA1866" s="53">
        <v>43.6</v>
      </c>
      <c r="AB1866" s="53">
        <v>0</v>
      </c>
      <c r="AC1866" s="53">
        <v>43.6</v>
      </c>
      <c r="AD1866" s="53">
        <v>0</v>
      </c>
      <c r="AE1866" s="53">
        <v>0</v>
      </c>
      <c r="AF1866" s="53" t="s">
        <v>1828</v>
      </c>
      <c r="AG1866" s="53" t="s">
        <v>1891</v>
      </c>
      <c r="AH1866" s="53" t="s">
        <v>1937</v>
      </c>
      <c r="AI1866" s="53" t="s">
        <v>1829</v>
      </c>
      <c r="AJ1866" s="53" t="s">
        <v>1824</v>
      </c>
      <c r="AK1866" s="53" t="s">
        <v>496</v>
      </c>
      <c r="AL1866" s="53" t="s">
        <v>1830</v>
      </c>
      <c r="AM1866" s="53" t="s">
        <v>1831</v>
      </c>
      <c r="AN1866" s="53" t="s">
        <v>1769</v>
      </c>
      <c r="AO1866" s="53" t="s">
        <v>641</v>
      </c>
    </row>
    <row r="1867" spans="1:41" x14ac:dyDescent="0.25">
      <c r="A1867" s="53" t="s">
        <v>7</v>
      </c>
      <c r="B1867" s="53" t="s">
        <v>1929</v>
      </c>
      <c r="C1867" s="53" t="s">
        <v>1930</v>
      </c>
      <c r="D1867" s="53" t="s">
        <v>1931</v>
      </c>
      <c r="E1867" s="53" t="s">
        <v>1932</v>
      </c>
      <c r="F1867" s="53" t="s">
        <v>775</v>
      </c>
      <c r="G1867" s="53" t="s">
        <v>1813</v>
      </c>
      <c r="H1867" s="53" t="s">
        <v>775</v>
      </c>
      <c r="I1867" s="53" t="s">
        <v>1813</v>
      </c>
      <c r="J1867" s="53" t="s">
        <v>1891</v>
      </c>
      <c r="K1867" s="53" t="s">
        <v>1933</v>
      </c>
      <c r="L1867" s="53" t="s">
        <v>1934</v>
      </c>
      <c r="M1867" s="53" t="s">
        <v>1816</v>
      </c>
      <c r="N1867" s="53" t="s">
        <v>1817</v>
      </c>
      <c r="O1867" s="53" t="s">
        <v>1818</v>
      </c>
      <c r="P1867" s="53" t="s">
        <v>1819</v>
      </c>
      <c r="Q1867" s="53" t="s">
        <v>1820</v>
      </c>
      <c r="R1867" s="53" t="s">
        <v>1821</v>
      </c>
      <c r="S1867" s="53" t="s">
        <v>1935</v>
      </c>
      <c r="T1867" s="53" t="s">
        <v>1936</v>
      </c>
      <c r="U1867" s="53" t="s">
        <v>1824</v>
      </c>
      <c r="V1867" s="53" t="s">
        <v>1825</v>
      </c>
      <c r="W1867" s="53" t="s">
        <v>1833</v>
      </c>
      <c r="X1867" s="53" t="s">
        <v>1834</v>
      </c>
      <c r="Y1867" s="53" t="s">
        <v>1827</v>
      </c>
      <c r="Z1867" s="53">
        <v>0.77</v>
      </c>
      <c r="AA1867" s="53">
        <v>0.77</v>
      </c>
      <c r="AB1867" s="53">
        <v>0</v>
      </c>
      <c r="AC1867" s="53">
        <v>0.77</v>
      </c>
      <c r="AD1867" s="53">
        <v>0</v>
      </c>
      <c r="AE1867" s="53">
        <v>0</v>
      </c>
      <c r="AF1867" s="53" t="s">
        <v>1828</v>
      </c>
      <c r="AG1867" s="53" t="s">
        <v>1891</v>
      </c>
      <c r="AH1867" s="53" t="s">
        <v>1937</v>
      </c>
      <c r="AI1867" s="53" t="s">
        <v>1829</v>
      </c>
      <c r="AJ1867" s="53" t="s">
        <v>1824</v>
      </c>
      <c r="AK1867" s="53" t="s">
        <v>496</v>
      </c>
      <c r="AL1867" s="53" t="s">
        <v>1830</v>
      </c>
      <c r="AM1867" s="53" t="s">
        <v>1831</v>
      </c>
      <c r="AN1867" s="53" t="s">
        <v>1769</v>
      </c>
      <c r="AO1867" s="53" t="s">
        <v>641</v>
      </c>
    </row>
    <row r="1868" spans="1:41" x14ac:dyDescent="0.25">
      <c r="A1868" s="53" t="s">
        <v>7</v>
      </c>
      <c r="B1868" s="53" t="s">
        <v>1929</v>
      </c>
      <c r="C1868" s="53" t="s">
        <v>1930</v>
      </c>
      <c r="D1868" s="53" t="s">
        <v>1931</v>
      </c>
      <c r="E1868" s="53" t="s">
        <v>1932</v>
      </c>
      <c r="F1868" s="53" t="s">
        <v>775</v>
      </c>
      <c r="G1868" s="53" t="s">
        <v>1813</v>
      </c>
      <c r="H1868" s="53" t="s">
        <v>775</v>
      </c>
      <c r="I1868" s="53" t="s">
        <v>1813</v>
      </c>
      <c r="J1868" s="53" t="s">
        <v>1891</v>
      </c>
      <c r="K1868" s="53" t="s">
        <v>1933</v>
      </c>
      <c r="L1868" s="53" t="s">
        <v>1934</v>
      </c>
      <c r="M1868" s="53" t="s">
        <v>1816</v>
      </c>
      <c r="N1868" s="53" t="s">
        <v>1817</v>
      </c>
      <c r="O1868" s="53" t="s">
        <v>1818</v>
      </c>
      <c r="P1868" s="53" t="s">
        <v>1819</v>
      </c>
      <c r="Q1868" s="53" t="s">
        <v>1820</v>
      </c>
      <c r="R1868" s="53" t="s">
        <v>1821</v>
      </c>
      <c r="S1868" s="53" t="s">
        <v>1935</v>
      </c>
      <c r="T1868" s="53" t="s">
        <v>1936</v>
      </c>
      <c r="U1868" s="53" t="s">
        <v>1824</v>
      </c>
      <c r="V1868" s="53" t="s">
        <v>1825</v>
      </c>
      <c r="W1868" s="53" t="s">
        <v>1833</v>
      </c>
      <c r="X1868" s="53" t="s">
        <v>1835</v>
      </c>
      <c r="Y1868" s="53" t="s">
        <v>1827</v>
      </c>
      <c r="Z1868" s="53">
        <v>2.4500000000000002</v>
      </c>
      <c r="AA1868" s="53">
        <v>2.4500000000000002</v>
      </c>
      <c r="AB1868" s="53">
        <v>0</v>
      </c>
      <c r="AC1868" s="53">
        <v>2.4500000000000002</v>
      </c>
      <c r="AD1868" s="53">
        <v>0</v>
      </c>
      <c r="AE1868" s="53">
        <v>0</v>
      </c>
      <c r="AF1868" s="53" t="s">
        <v>1828</v>
      </c>
      <c r="AG1868" s="53" t="s">
        <v>1891</v>
      </c>
      <c r="AH1868" s="53" t="s">
        <v>1937</v>
      </c>
      <c r="AI1868" s="53" t="s">
        <v>1829</v>
      </c>
      <c r="AJ1868" s="53" t="s">
        <v>1824</v>
      </c>
      <c r="AK1868" s="53" t="s">
        <v>496</v>
      </c>
      <c r="AL1868" s="53" t="s">
        <v>1830</v>
      </c>
      <c r="AM1868" s="53" t="s">
        <v>1831</v>
      </c>
      <c r="AN1868" s="53" t="s">
        <v>1769</v>
      </c>
      <c r="AO1868" s="53" t="s">
        <v>641</v>
      </c>
    </row>
    <row r="1869" spans="1:41" x14ac:dyDescent="0.25">
      <c r="A1869" s="53" t="s">
        <v>7</v>
      </c>
      <c r="B1869" s="53" t="s">
        <v>1929</v>
      </c>
      <c r="C1869" s="53" t="s">
        <v>1930</v>
      </c>
      <c r="D1869" s="53" t="s">
        <v>1931</v>
      </c>
      <c r="E1869" s="53" t="s">
        <v>1932</v>
      </c>
      <c r="F1869" s="53" t="s">
        <v>775</v>
      </c>
      <c r="G1869" s="53" t="s">
        <v>1813</v>
      </c>
      <c r="H1869" s="53" t="s">
        <v>775</v>
      </c>
      <c r="I1869" s="53" t="s">
        <v>1813</v>
      </c>
      <c r="J1869" s="53" t="s">
        <v>1891</v>
      </c>
      <c r="K1869" s="53" t="s">
        <v>1933</v>
      </c>
      <c r="L1869" s="53" t="s">
        <v>1934</v>
      </c>
      <c r="M1869" s="53" t="s">
        <v>1816</v>
      </c>
      <c r="N1869" s="53" t="s">
        <v>1817</v>
      </c>
      <c r="O1869" s="53" t="s">
        <v>1818</v>
      </c>
      <c r="P1869" s="53" t="s">
        <v>1819</v>
      </c>
      <c r="Q1869" s="53" t="s">
        <v>1820</v>
      </c>
      <c r="R1869" s="53" t="s">
        <v>1821</v>
      </c>
      <c r="S1869" s="53" t="s">
        <v>1935</v>
      </c>
      <c r="T1869" s="53" t="s">
        <v>1936</v>
      </c>
      <c r="U1869" s="53" t="s">
        <v>1824</v>
      </c>
      <c r="V1869" s="53" t="s">
        <v>1825</v>
      </c>
      <c r="W1869" s="53" t="s">
        <v>1837</v>
      </c>
      <c r="X1869" s="53" t="s">
        <v>1825</v>
      </c>
      <c r="Y1869" s="53" t="s">
        <v>1827</v>
      </c>
      <c r="Z1869" s="53">
        <v>16.18</v>
      </c>
      <c r="AA1869" s="53">
        <v>16.18</v>
      </c>
      <c r="AB1869" s="53">
        <v>0</v>
      </c>
      <c r="AC1869" s="53">
        <v>16.18</v>
      </c>
      <c r="AD1869" s="53">
        <v>0</v>
      </c>
      <c r="AE1869" s="53">
        <v>0</v>
      </c>
      <c r="AF1869" s="53" t="s">
        <v>1828</v>
      </c>
      <c r="AG1869" s="53" t="s">
        <v>1891</v>
      </c>
      <c r="AH1869" s="53" t="s">
        <v>1937</v>
      </c>
      <c r="AI1869" s="53" t="s">
        <v>1829</v>
      </c>
      <c r="AJ1869" s="53" t="s">
        <v>1824</v>
      </c>
      <c r="AK1869" s="53" t="s">
        <v>496</v>
      </c>
      <c r="AL1869" s="53" t="s">
        <v>1830</v>
      </c>
      <c r="AM1869" s="53" t="s">
        <v>1831</v>
      </c>
      <c r="AN1869" s="53" t="s">
        <v>1769</v>
      </c>
      <c r="AO1869" s="53" t="s">
        <v>641</v>
      </c>
    </row>
    <row r="1870" spans="1:41" x14ac:dyDescent="0.25">
      <c r="A1870" s="53" t="s">
        <v>7</v>
      </c>
      <c r="B1870" s="53" t="s">
        <v>1929</v>
      </c>
      <c r="C1870" s="53" t="s">
        <v>1930</v>
      </c>
      <c r="D1870" s="53" t="s">
        <v>1931</v>
      </c>
      <c r="E1870" s="53" t="s">
        <v>1932</v>
      </c>
      <c r="F1870" s="53" t="s">
        <v>775</v>
      </c>
      <c r="G1870" s="53" t="s">
        <v>1813</v>
      </c>
      <c r="H1870" s="53" t="s">
        <v>775</v>
      </c>
      <c r="I1870" s="53" t="s">
        <v>1813</v>
      </c>
      <c r="J1870" s="53" t="s">
        <v>1891</v>
      </c>
      <c r="K1870" s="53" t="s">
        <v>1933</v>
      </c>
      <c r="L1870" s="53" t="s">
        <v>1934</v>
      </c>
      <c r="M1870" s="53" t="s">
        <v>1816</v>
      </c>
      <c r="N1870" s="53" t="s">
        <v>1817</v>
      </c>
      <c r="O1870" s="53" t="s">
        <v>1818</v>
      </c>
      <c r="P1870" s="53" t="s">
        <v>1819</v>
      </c>
      <c r="Q1870" s="53" t="s">
        <v>1820</v>
      </c>
      <c r="R1870" s="53" t="s">
        <v>1821</v>
      </c>
      <c r="S1870" s="53" t="s">
        <v>1935</v>
      </c>
      <c r="T1870" s="53" t="s">
        <v>1936</v>
      </c>
      <c r="U1870" s="53" t="s">
        <v>1824</v>
      </c>
      <c r="V1870" s="53" t="s">
        <v>1825</v>
      </c>
      <c r="W1870" s="53" t="s">
        <v>1838</v>
      </c>
      <c r="X1870" s="53" t="s">
        <v>1825</v>
      </c>
      <c r="Y1870" s="53" t="s">
        <v>1827</v>
      </c>
      <c r="Z1870" s="53">
        <v>2.99</v>
      </c>
      <c r="AA1870" s="53">
        <v>2.99</v>
      </c>
      <c r="AB1870" s="53">
        <v>0</v>
      </c>
      <c r="AC1870" s="53">
        <v>2.99</v>
      </c>
      <c r="AD1870" s="53">
        <v>0</v>
      </c>
      <c r="AE1870" s="53">
        <v>0</v>
      </c>
      <c r="AF1870" s="53" t="s">
        <v>1828</v>
      </c>
      <c r="AG1870" s="53" t="s">
        <v>1891</v>
      </c>
      <c r="AH1870" s="53" t="s">
        <v>1937</v>
      </c>
      <c r="AI1870" s="53" t="s">
        <v>1829</v>
      </c>
      <c r="AJ1870" s="53" t="s">
        <v>1824</v>
      </c>
      <c r="AK1870" s="53" t="s">
        <v>496</v>
      </c>
      <c r="AL1870" s="53" t="s">
        <v>1830</v>
      </c>
      <c r="AM1870" s="53" t="s">
        <v>1831</v>
      </c>
      <c r="AN1870" s="53" t="s">
        <v>1769</v>
      </c>
      <c r="AO1870" s="53" t="s">
        <v>641</v>
      </c>
    </row>
    <row r="1871" spans="1:41" x14ac:dyDescent="0.25">
      <c r="A1871" s="53" t="s">
        <v>7</v>
      </c>
      <c r="B1871" s="53" t="s">
        <v>2060</v>
      </c>
      <c r="C1871" s="53" t="s">
        <v>2061</v>
      </c>
      <c r="D1871" s="53" t="s">
        <v>1841</v>
      </c>
      <c r="E1871" s="53" t="s">
        <v>1842</v>
      </c>
      <c r="F1871" s="53" t="s">
        <v>775</v>
      </c>
      <c r="G1871" s="53" t="s">
        <v>1813</v>
      </c>
      <c r="H1871" s="53" t="s">
        <v>775</v>
      </c>
      <c r="I1871" s="53" t="s">
        <v>1813</v>
      </c>
      <c r="J1871" s="53" t="s">
        <v>1843</v>
      </c>
      <c r="K1871" s="53" t="s">
        <v>1844</v>
      </c>
      <c r="L1871" s="53" t="s">
        <v>2028</v>
      </c>
      <c r="M1871" s="53" t="s">
        <v>1816</v>
      </c>
      <c r="N1871" s="53" t="s">
        <v>1817</v>
      </c>
      <c r="O1871" s="53" t="s">
        <v>1818</v>
      </c>
      <c r="P1871" s="53" t="s">
        <v>1819</v>
      </c>
      <c r="Q1871" s="53" t="s">
        <v>1820</v>
      </c>
      <c r="R1871" s="53" t="s">
        <v>1821</v>
      </c>
      <c r="S1871" s="53" t="s">
        <v>2062</v>
      </c>
      <c r="T1871" s="53" t="s">
        <v>2063</v>
      </c>
      <c r="U1871" s="53" t="s">
        <v>1824</v>
      </c>
      <c r="V1871" s="53" t="s">
        <v>1825</v>
      </c>
      <c r="W1871" s="53" t="s">
        <v>1856</v>
      </c>
      <c r="X1871" s="53" t="s">
        <v>1857</v>
      </c>
      <c r="Y1871" s="53" t="s">
        <v>1827</v>
      </c>
      <c r="Z1871" s="53">
        <v>0.02</v>
      </c>
      <c r="AA1871" s="53">
        <v>0.02</v>
      </c>
      <c r="AB1871" s="53">
        <v>0</v>
      </c>
      <c r="AC1871" s="53">
        <v>0.02</v>
      </c>
      <c r="AD1871" s="53">
        <v>0</v>
      </c>
      <c r="AE1871" s="53">
        <v>0</v>
      </c>
      <c r="AF1871" s="53" t="s">
        <v>1828</v>
      </c>
      <c r="AG1871" s="53" t="s">
        <v>1904</v>
      </c>
      <c r="AH1871" s="53" t="s">
        <v>1943</v>
      </c>
      <c r="AI1871" s="53" t="s">
        <v>1829</v>
      </c>
      <c r="AJ1871" s="53" t="s">
        <v>1824</v>
      </c>
      <c r="AK1871" s="53" t="s">
        <v>496</v>
      </c>
      <c r="AL1871" s="53" t="s">
        <v>1830</v>
      </c>
      <c r="AM1871" s="53" t="s">
        <v>1831</v>
      </c>
      <c r="AN1871" s="53" t="s">
        <v>1769</v>
      </c>
      <c r="AO1871" s="53" t="s">
        <v>641</v>
      </c>
    </row>
    <row r="1872" spans="1:41" x14ac:dyDescent="0.25">
      <c r="A1872" s="53" t="s">
        <v>7</v>
      </c>
      <c r="B1872" s="53" t="s">
        <v>2064</v>
      </c>
      <c r="C1872" s="53" t="s">
        <v>2065</v>
      </c>
      <c r="D1872" s="53" t="s">
        <v>1991</v>
      </c>
      <c r="E1872" s="53" t="s">
        <v>1992</v>
      </c>
      <c r="F1872" s="53" t="s">
        <v>775</v>
      </c>
      <c r="G1872" s="53" t="s">
        <v>1813</v>
      </c>
      <c r="H1872" s="53" t="s">
        <v>775</v>
      </c>
      <c r="I1872" s="53" t="s">
        <v>1813</v>
      </c>
      <c r="J1872" s="53" t="s">
        <v>1891</v>
      </c>
      <c r="K1872" s="53" t="s">
        <v>1892</v>
      </c>
      <c r="L1872" s="53" t="s">
        <v>2066</v>
      </c>
      <c r="M1872" s="53" t="s">
        <v>1816</v>
      </c>
      <c r="N1872" s="53" t="s">
        <v>1817</v>
      </c>
      <c r="O1872" s="53" t="s">
        <v>1818</v>
      </c>
      <c r="P1872" s="53" t="s">
        <v>1819</v>
      </c>
      <c r="Q1872" s="53" t="s">
        <v>1820</v>
      </c>
      <c r="R1872" s="53" t="s">
        <v>1821</v>
      </c>
      <c r="S1872" s="53" t="s">
        <v>2067</v>
      </c>
      <c r="T1872" s="53" t="s">
        <v>2068</v>
      </c>
      <c r="U1872" s="53" t="s">
        <v>1824</v>
      </c>
      <c r="V1872" s="53" t="s">
        <v>1825</v>
      </c>
      <c r="W1872" s="53" t="s">
        <v>1832</v>
      </c>
      <c r="X1872" s="53" t="s">
        <v>1825</v>
      </c>
      <c r="Y1872" s="53" t="s">
        <v>1827</v>
      </c>
      <c r="Z1872" s="53">
        <v>4683.8599999999997</v>
      </c>
      <c r="AA1872" s="53">
        <v>4683.8599999999997</v>
      </c>
      <c r="AB1872" s="53">
        <v>0</v>
      </c>
      <c r="AC1872" s="53">
        <v>4683.8599999999997</v>
      </c>
      <c r="AD1872" s="53">
        <v>0</v>
      </c>
      <c r="AE1872" s="53">
        <v>0</v>
      </c>
      <c r="AF1872" s="53" t="s">
        <v>1828</v>
      </c>
      <c r="AG1872" s="53" t="s">
        <v>1891</v>
      </c>
      <c r="AH1872" s="53" t="s">
        <v>1988</v>
      </c>
      <c r="AI1872" s="53" t="s">
        <v>1829</v>
      </c>
      <c r="AJ1872" s="53" t="s">
        <v>1824</v>
      </c>
      <c r="AK1872" s="53" t="s">
        <v>496</v>
      </c>
      <c r="AL1872" s="53" t="s">
        <v>1830</v>
      </c>
      <c r="AM1872" s="53" t="s">
        <v>1831</v>
      </c>
      <c r="AN1872" s="53" t="s">
        <v>1769</v>
      </c>
      <c r="AO1872" s="53" t="s">
        <v>641</v>
      </c>
    </row>
    <row r="1873" spans="1:41" x14ac:dyDescent="0.25">
      <c r="A1873" s="53" t="s">
        <v>7</v>
      </c>
      <c r="B1873" s="53" t="s">
        <v>2064</v>
      </c>
      <c r="C1873" s="53" t="s">
        <v>2065</v>
      </c>
      <c r="D1873" s="53" t="s">
        <v>1991</v>
      </c>
      <c r="E1873" s="53" t="s">
        <v>1992</v>
      </c>
      <c r="F1873" s="53" t="s">
        <v>775</v>
      </c>
      <c r="G1873" s="53" t="s">
        <v>1813</v>
      </c>
      <c r="H1873" s="53" t="s">
        <v>775</v>
      </c>
      <c r="I1873" s="53" t="s">
        <v>1813</v>
      </c>
      <c r="J1873" s="53" t="s">
        <v>1891</v>
      </c>
      <c r="K1873" s="53" t="s">
        <v>1892</v>
      </c>
      <c r="L1873" s="53" t="s">
        <v>2066</v>
      </c>
      <c r="M1873" s="53" t="s">
        <v>1816</v>
      </c>
      <c r="N1873" s="53" t="s">
        <v>1817</v>
      </c>
      <c r="O1873" s="53" t="s">
        <v>1818</v>
      </c>
      <c r="P1873" s="53" t="s">
        <v>1819</v>
      </c>
      <c r="Q1873" s="53" t="s">
        <v>1820</v>
      </c>
      <c r="R1873" s="53" t="s">
        <v>1821</v>
      </c>
      <c r="S1873" s="53" t="s">
        <v>2067</v>
      </c>
      <c r="T1873" s="53" t="s">
        <v>2068</v>
      </c>
      <c r="U1873" s="53" t="s">
        <v>1824</v>
      </c>
      <c r="V1873" s="53" t="s">
        <v>1825</v>
      </c>
      <c r="W1873" s="53" t="s">
        <v>1833</v>
      </c>
      <c r="X1873" s="53" t="s">
        <v>1835</v>
      </c>
      <c r="Y1873" s="53" t="s">
        <v>1827</v>
      </c>
      <c r="Z1873" s="53">
        <v>20.5</v>
      </c>
      <c r="AA1873" s="53">
        <v>20.5</v>
      </c>
      <c r="AB1873" s="53">
        <v>0</v>
      </c>
      <c r="AC1873" s="53">
        <v>20.5</v>
      </c>
      <c r="AD1873" s="53">
        <v>0</v>
      </c>
      <c r="AE1873" s="53">
        <v>0</v>
      </c>
      <c r="AF1873" s="53" t="s">
        <v>1828</v>
      </c>
      <c r="AG1873" s="53" t="s">
        <v>1891</v>
      </c>
      <c r="AH1873" s="53" t="s">
        <v>1988</v>
      </c>
      <c r="AI1873" s="53" t="s">
        <v>1829</v>
      </c>
      <c r="AJ1873" s="53" t="s">
        <v>1824</v>
      </c>
      <c r="AK1873" s="53" t="s">
        <v>496</v>
      </c>
      <c r="AL1873" s="53" t="s">
        <v>1830</v>
      </c>
      <c r="AM1873" s="53" t="s">
        <v>1831</v>
      </c>
      <c r="AN1873" s="53" t="s">
        <v>1769</v>
      </c>
      <c r="AO1873" s="53" t="s">
        <v>641</v>
      </c>
    </row>
    <row r="1874" spans="1:41" x14ac:dyDescent="0.25">
      <c r="A1874" s="53" t="s">
        <v>7</v>
      </c>
      <c r="B1874" s="53" t="s">
        <v>1944</v>
      </c>
      <c r="C1874" s="53" t="s">
        <v>1945</v>
      </c>
      <c r="D1874" s="53" t="s">
        <v>1931</v>
      </c>
      <c r="E1874" s="53" t="s">
        <v>1932</v>
      </c>
      <c r="F1874" s="53" t="s">
        <v>775</v>
      </c>
      <c r="G1874" s="53" t="s">
        <v>1813</v>
      </c>
      <c r="H1874" s="53" t="s">
        <v>775</v>
      </c>
      <c r="I1874" s="53" t="s">
        <v>1813</v>
      </c>
      <c r="J1874" s="53" t="s">
        <v>1891</v>
      </c>
      <c r="K1874" s="53" t="s">
        <v>1933</v>
      </c>
      <c r="L1874" s="53" t="s">
        <v>1946</v>
      </c>
      <c r="M1874" s="53" t="s">
        <v>1816</v>
      </c>
      <c r="N1874" s="53" t="s">
        <v>1817</v>
      </c>
      <c r="O1874" s="53" t="s">
        <v>1818</v>
      </c>
      <c r="P1874" s="53" t="s">
        <v>1819</v>
      </c>
      <c r="Q1874" s="53" t="s">
        <v>1820</v>
      </c>
      <c r="R1874" s="53" t="s">
        <v>1821</v>
      </c>
      <c r="S1874" s="53" t="s">
        <v>1947</v>
      </c>
      <c r="T1874" s="53" t="s">
        <v>1948</v>
      </c>
      <c r="U1874" s="53" t="s">
        <v>1824</v>
      </c>
      <c r="V1874" s="53" t="s">
        <v>1825</v>
      </c>
      <c r="W1874" s="53" t="s">
        <v>1826</v>
      </c>
      <c r="X1874" s="53" t="s">
        <v>1825</v>
      </c>
      <c r="Y1874" s="53" t="s">
        <v>1827</v>
      </c>
      <c r="Z1874" s="53">
        <v>285.3</v>
      </c>
      <c r="AA1874" s="53">
        <v>285.3</v>
      </c>
      <c r="AB1874" s="53">
        <v>0</v>
      </c>
      <c r="AC1874" s="53">
        <v>285.3</v>
      </c>
      <c r="AD1874" s="53">
        <v>0</v>
      </c>
      <c r="AE1874" s="53">
        <v>0</v>
      </c>
      <c r="AF1874" s="53" t="s">
        <v>1949</v>
      </c>
      <c r="AG1874" s="53" t="s">
        <v>1813</v>
      </c>
      <c r="AH1874" s="53" t="s">
        <v>1813</v>
      </c>
      <c r="AI1874" s="53" t="s">
        <v>1849</v>
      </c>
      <c r="AJ1874" s="53" t="s">
        <v>1824</v>
      </c>
      <c r="AK1874" s="53" t="s">
        <v>496</v>
      </c>
      <c r="AL1874" s="53" t="s">
        <v>1830</v>
      </c>
      <c r="AM1874" s="53" t="s">
        <v>1831</v>
      </c>
      <c r="AN1874" s="53" t="s">
        <v>1769</v>
      </c>
      <c r="AO1874" s="53" t="s">
        <v>641</v>
      </c>
    </row>
    <row r="1875" spans="1:41" x14ac:dyDescent="0.25">
      <c r="A1875" s="53" t="s">
        <v>7</v>
      </c>
      <c r="B1875" s="53" t="s">
        <v>1944</v>
      </c>
      <c r="C1875" s="53" t="s">
        <v>1945</v>
      </c>
      <c r="D1875" s="53" t="s">
        <v>1931</v>
      </c>
      <c r="E1875" s="53" t="s">
        <v>1932</v>
      </c>
      <c r="F1875" s="53" t="s">
        <v>775</v>
      </c>
      <c r="G1875" s="53" t="s">
        <v>1813</v>
      </c>
      <c r="H1875" s="53" t="s">
        <v>775</v>
      </c>
      <c r="I1875" s="53" t="s">
        <v>1813</v>
      </c>
      <c r="J1875" s="53" t="s">
        <v>1891</v>
      </c>
      <c r="K1875" s="53" t="s">
        <v>1933</v>
      </c>
      <c r="L1875" s="53" t="s">
        <v>1946</v>
      </c>
      <c r="M1875" s="53" t="s">
        <v>1816</v>
      </c>
      <c r="N1875" s="53" t="s">
        <v>1817</v>
      </c>
      <c r="O1875" s="53" t="s">
        <v>1818</v>
      </c>
      <c r="P1875" s="53" t="s">
        <v>1819</v>
      </c>
      <c r="Q1875" s="53" t="s">
        <v>1820</v>
      </c>
      <c r="R1875" s="53" t="s">
        <v>1821</v>
      </c>
      <c r="S1875" s="53" t="s">
        <v>1947</v>
      </c>
      <c r="T1875" s="53" t="s">
        <v>1948</v>
      </c>
      <c r="U1875" s="53" t="s">
        <v>1824</v>
      </c>
      <c r="V1875" s="53" t="s">
        <v>1825</v>
      </c>
      <c r="W1875" s="53" t="s">
        <v>1832</v>
      </c>
      <c r="X1875" s="53" t="s">
        <v>1825</v>
      </c>
      <c r="Y1875" s="53" t="s">
        <v>1827</v>
      </c>
      <c r="Z1875" s="53">
        <v>3.34</v>
      </c>
      <c r="AA1875" s="53">
        <v>3.34</v>
      </c>
      <c r="AB1875" s="53">
        <v>0</v>
      </c>
      <c r="AC1875" s="53">
        <v>3.34</v>
      </c>
      <c r="AD1875" s="53">
        <v>0</v>
      </c>
      <c r="AE1875" s="53">
        <v>0</v>
      </c>
      <c r="AF1875" s="53" t="s">
        <v>1949</v>
      </c>
      <c r="AG1875" s="53" t="s">
        <v>1813</v>
      </c>
      <c r="AH1875" s="53" t="s">
        <v>1813</v>
      </c>
      <c r="AI1875" s="53" t="s">
        <v>1849</v>
      </c>
      <c r="AJ1875" s="53" t="s">
        <v>1824</v>
      </c>
      <c r="AK1875" s="53" t="s">
        <v>496</v>
      </c>
      <c r="AL1875" s="53" t="s">
        <v>1830</v>
      </c>
      <c r="AM1875" s="53" t="s">
        <v>1831</v>
      </c>
      <c r="AN1875" s="53" t="s">
        <v>1769</v>
      </c>
      <c r="AO1875" s="53" t="s">
        <v>641</v>
      </c>
    </row>
    <row r="1876" spans="1:41" x14ac:dyDescent="0.25">
      <c r="A1876" s="53" t="s">
        <v>7</v>
      </c>
      <c r="B1876" s="53" t="s">
        <v>1944</v>
      </c>
      <c r="C1876" s="53" t="s">
        <v>1945</v>
      </c>
      <c r="D1876" s="53" t="s">
        <v>1931</v>
      </c>
      <c r="E1876" s="53" t="s">
        <v>1932</v>
      </c>
      <c r="F1876" s="53" t="s">
        <v>775</v>
      </c>
      <c r="G1876" s="53" t="s">
        <v>1813</v>
      </c>
      <c r="H1876" s="53" t="s">
        <v>775</v>
      </c>
      <c r="I1876" s="53" t="s">
        <v>1813</v>
      </c>
      <c r="J1876" s="53" t="s">
        <v>1891</v>
      </c>
      <c r="K1876" s="53" t="s">
        <v>1933</v>
      </c>
      <c r="L1876" s="53" t="s">
        <v>1946</v>
      </c>
      <c r="M1876" s="53" t="s">
        <v>1816</v>
      </c>
      <c r="N1876" s="53" t="s">
        <v>1817</v>
      </c>
      <c r="O1876" s="53" t="s">
        <v>1818</v>
      </c>
      <c r="P1876" s="53" t="s">
        <v>1819</v>
      </c>
      <c r="Q1876" s="53" t="s">
        <v>1820</v>
      </c>
      <c r="R1876" s="53" t="s">
        <v>1821</v>
      </c>
      <c r="S1876" s="53" t="s">
        <v>1947</v>
      </c>
      <c r="T1876" s="53" t="s">
        <v>1948</v>
      </c>
      <c r="U1876" s="53" t="s">
        <v>1824</v>
      </c>
      <c r="V1876" s="53" t="s">
        <v>1825</v>
      </c>
      <c r="W1876" s="53" t="s">
        <v>1833</v>
      </c>
      <c r="X1876" s="53" t="s">
        <v>1835</v>
      </c>
      <c r="Y1876" s="53" t="s">
        <v>1827</v>
      </c>
      <c r="Z1876" s="53">
        <v>1.49</v>
      </c>
      <c r="AA1876" s="53">
        <v>1.49</v>
      </c>
      <c r="AB1876" s="53">
        <v>0</v>
      </c>
      <c r="AC1876" s="53">
        <v>1.49</v>
      </c>
      <c r="AD1876" s="53">
        <v>0</v>
      </c>
      <c r="AE1876" s="53">
        <v>0</v>
      </c>
      <c r="AF1876" s="53" t="s">
        <v>1949</v>
      </c>
      <c r="AG1876" s="53" t="s">
        <v>1813</v>
      </c>
      <c r="AH1876" s="53" t="s">
        <v>1813</v>
      </c>
      <c r="AI1876" s="53" t="s">
        <v>1849</v>
      </c>
      <c r="AJ1876" s="53" t="s">
        <v>1824</v>
      </c>
      <c r="AK1876" s="53" t="s">
        <v>496</v>
      </c>
      <c r="AL1876" s="53" t="s">
        <v>1830</v>
      </c>
      <c r="AM1876" s="53" t="s">
        <v>1831</v>
      </c>
      <c r="AN1876" s="53" t="s">
        <v>1769</v>
      </c>
      <c r="AO1876" s="53" t="s">
        <v>641</v>
      </c>
    </row>
    <row r="1877" spans="1:41" x14ac:dyDescent="0.25">
      <c r="A1877" s="53" t="s">
        <v>7</v>
      </c>
      <c r="B1877" s="53" t="s">
        <v>1944</v>
      </c>
      <c r="C1877" s="53" t="s">
        <v>1945</v>
      </c>
      <c r="D1877" s="53" t="s">
        <v>1931</v>
      </c>
      <c r="E1877" s="53" t="s">
        <v>1932</v>
      </c>
      <c r="F1877" s="53" t="s">
        <v>775</v>
      </c>
      <c r="G1877" s="53" t="s">
        <v>1813</v>
      </c>
      <c r="H1877" s="53" t="s">
        <v>775</v>
      </c>
      <c r="I1877" s="53" t="s">
        <v>1813</v>
      </c>
      <c r="J1877" s="53" t="s">
        <v>1891</v>
      </c>
      <c r="K1877" s="53" t="s">
        <v>1933</v>
      </c>
      <c r="L1877" s="53" t="s">
        <v>1946</v>
      </c>
      <c r="M1877" s="53" t="s">
        <v>1816</v>
      </c>
      <c r="N1877" s="53" t="s">
        <v>1817</v>
      </c>
      <c r="O1877" s="53" t="s">
        <v>1818</v>
      </c>
      <c r="P1877" s="53" t="s">
        <v>1819</v>
      </c>
      <c r="Q1877" s="53" t="s">
        <v>1820</v>
      </c>
      <c r="R1877" s="53" t="s">
        <v>1821</v>
      </c>
      <c r="S1877" s="53" t="s">
        <v>1947</v>
      </c>
      <c r="T1877" s="53" t="s">
        <v>1948</v>
      </c>
      <c r="U1877" s="53" t="s">
        <v>1824</v>
      </c>
      <c r="V1877" s="53" t="s">
        <v>1825</v>
      </c>
      <c r="W1877" s="53" t="s">
        <v>1837</v>
      </c>
      <c r="X1877" s="53" t="s">
        <v>1825</v>
      </c>
      <c r="Y1877" s="53" t="s">
        <v>1827</v>
      </c>
      <c r="Z1877" s="53">
        <v>87.23</v>
      </c>
      <c r="AA1877" s="53">
        <v>87.23</v>
      </c>
      <c r="AB1877" s="53">
        <v>0</v>
      </c>
      <c r="AC1877" s="53">
        <v>87.23</v>
      </c>
      <c r="AD1877" s="53">
        <v>0</v>
      </c>
      <c r="AE1877" s="53">
        <v>0</v>
      </c>
      <c r="AF1877" s="53" t="s">
        <v>1949</v>
      </c>
      <c r="AG1877" s="53" t="s">
        <v>1813</v>
      </c>
      <c r="AH1877" s="53" t="s">
        <v>1813</v>
      </c>
      <c r="AI1877" s="53" t="s">
        <v>1849</v>
      </c>
      <c r="AJ1877" s="53" t="s">
        <v>1824</v>
      </c>
      <c r="AK1877" s="53" t="s">
        <v>496</v>
      </c>
      <c r="AL1877" s="53" t="s">
        <v>1830</v>
      </c>
      <c r="AM1877" s="53" t="s">
        <v>1831</v>
      </c>
      <c r="AN1877" s="53" t="s">
        <v>1769</v>
      </c>
      <c r="AO1877" s="53" t="s">
        <v>641</v>
      </c>
    </row>
    <row r="1878" spans="1:41" x14ac:dyDescent="0.25">
      <c r="A1878" s="53" t="s">
        <v>7</v>
      </c>
      <c r="B1878" s="53" t="s">
        <v>1944</v>
      </c>
      <c r="C1878" s="53" t="s">
        <v>1945</v>
      </c>
      <c r="D1878" s="53" t="s">
        <v>1931</v>
      </c>
      <c r="E1878" s="53" t="s">
        <v>1932</v>
      </c>
      <c r="F1878" s="53" t="s">
        <v>775</v>
      </c>
      <c r="G1878" s="53" t="s">
        <v>1813</v>
      </c>
      <c r="H1878" s="53" t="s">
        <v>775</v>
      </c>
      <c r="I1878" s="53" t="s">
        <v>1813</v>
      </c>
      <c r="J1878" s="53" t="s">
        <v>1891</v>
      </c>
      <c r="K1878" s="53" t="s">
        <v>1933</v>
      </c>
      <c r="L1878" s="53" t="s">
        <v>1946</v>
      </c>
      <c r="M1878" s="53" t="s">
        <v>1816</v>
      </c>
      <c r="N1878" s="53" t="s">
        <v>1817</v>
      </c>
      <c r="O1878" s="53" t="s">
        <v>1818</v>
      </c>
      <c r="P1878" s="53" t="s">
        <v>1819</v>
      </c>
      <c r="Q1878" s="53" t="s">
        <v>1820</v>
      </c>
      <c r="R1878" s="53" t="s">
        <v>1821</v>
      </c>
      <c r="S1878" s="53" t="s">
        <v>1947</v>
      </c>
      <c r="T1878" s="53" t="s">
        <v>1948</v>
      </c>
      <c r="U1878" s="53" t="s">
        <v>1824</v>
      </c>
      <c r="V1878" s="53" t="s">
        <v>1825</v>
      </c>
      <c r="W1878" s="53" t="s">
        <v>1838</v>
      </c>
      <c r="X1878" s="53" t="s">
        <v>1825</v>
      </c>
      <c r="Y1878" s="53" t="s">
        <v>1827</v>
      </c>
      <c r="Z1878" s="53">
        <v>55.58</v>
      </c>
      <c r="AA1878" s="53">
        <v>55.58</v>
      </c>
      <c r="AB1878" s="53">
        <v>0</v>
      </c>
      <c r="AC1878" s="53">
        <v>55.58</v>
      </c>
      <c r="AD1878" s="53">
        <v>0</v>
      </c>
      <c r="AE1878" s="53">
        <v>0</v>
      </c>
      <c r="AF1878" s="53" t="s">
        <v>1949</v>
      </c>
      <c r="AG1878" s="53" t="s">
        <v>1813</v>
      </c>
      <c r="AH1878" s="53" t="s">
        <v>1813</v>
      </c>
      <c r="AI1878" s="53" t="s">
        <v>1849</v>
      </c>
      <c r="AJ1878" s="53" t="s">
        <v>1824</v>
      </c>
      <c r="AK1878" s="53" t="s">
        <v>496</v>
      </c>
      <c r="AL1878" s="53" t="s">
        <v>1830</v>
      </c>
      <c r="AM1878" s="53" t="s">
        <v>1831</v>
      </c>
      <c r="AN1878" s="53" t="s">
        <v>1769</v>
      </c>
      <c r="AO1878" s="53" t="s">
        <v>641</v>
      </c>
    </row>
    <row r="1879" spans="1:41" x14ac:dyDescent="0.25">
      <c r="A1879" s="53" t="s">
        <v>4</v>
      </c>
      <c r="B1879" s="53" t="s">
        <v>1960</v>
      </c>
      <c r="C1879" s="53" t="s">
        <v>1961</v>
      </c>
      <c r="D1879" s="53" t="s">
        <v>1852</v>
      </c>
      <c r="E1879" s="53" t="s">
        <v>510</v>
      </c>
      <c r="F1879" s="53" t="s">
        <v>775</v>
      </c>
      <c r="G1879" s="53" t="s">
        <v>1813</v>
      </c>
      <c r="H1879" s="53" t="s">
        <v>775</v>
      </c>
      <c r="I1879" s="53" t="s">
        <v>1813</v>
      </c>
      <c r="J1879" s="53" t="s">
        <v>1814</v>
      </c>
      <c r="K1879" s="53" t="s">
        <v>780</v>
      </c>
      <c r="L1879" s="53" t="s">
        <v>1962</v>
      </c>
      <c r="M1879" s="53" t="s">
        <v>1816</v>
      </c>
      <c r="N1879" s="53" t="s">
        <v>1817</v>
      </c>
      <c r="O1879" s="53" t="s">
        <v>1818</v>
      </c>
      <c r="P1879" s="53" t="s">
        <v>1819</v>
      </c>
      <c r="Q1879" s="53" t="s">
        <v>1820</v>
      </c>
      <c r="R1879" s="53" t="s">
        <v>1821</v>
      </c>
      <c r="S1879" s="53" t="s">
        <v>1963</v>
      </c>
      <c r="T1879" s="53" t="s">
        <v>1964</v>
      </c>
      <c r="U1879" s="53" t="s">
        <v>1824</v>
      </c>
      <c r="V1879" s="53" t="s">
        <v>1825</v>
      </c>
      <c r="W1879" s="53" t="s">
        <v>1856</v>
      </c>
      <c r="X1879" s="53" t="s">
        <v>1857</v>
      </c>
      <c r="Y1879" s="53" t="s">
        <v>1827</v>
      </c>
      <c r="Z1879" s="53">
        <v>932.66</v>
      </c>
      <c r="AA1879" s="53">
        <v>932.66</v>
      </c>
      <c r="AB1879" s="53">
        <v>0</v>
      </c>
      <c r="AC1879" s="53">
        <v>932.66</v>
      </c>
      <c r="AD1879" s="53">
        <v>0</v>
      </c>
      <c r="AE1879" s="53">
        <v>0</v>
      </c>
      <c r="AF1879" s="53" t="s">
        <v>1828</v>
      </c>
      <c r="AG1879" s="53" t="s">
        <v>1814</v>
      </c>
      <c r="AH1879" s="53" t="s">
        <v>780</v>
      </c>
      <c r="AI1879" s="53" t="s">
        <v>1829</v>
      </c>
      <c r="AJ1879" s="53" t="s">
        <v>1824</v>
      </c>
      <c r="AK1879" s="53" t="s">
        <v>496</v>
      </c>
      <c r="AL1879" s="53" t="s">
        <v>1830</v>
      </c>
      <c r="AM1879" s="53" t="s">
        <v>1831</v>
      </c>
      <c r="AN1879" s="53" t="s">
        <v>1770</v>
      </c>
      <c r="AO1879" s="53" t="s">
        <v>641</v>
      </c>
    </row>
    <row r="1880" spans="1:41" x14ac:dyDescent="0.25">
      <c r="A1880" s="53" t="s">
        <v>4</v>
      </c>
      <c r="B1880" s="53" t="s">
        <v>1809</v>
      </c>
      <c r="C1880" s="53" t="s">
        <v>1810</v>
      </c>
      <c r="D1880" s="53" t="s">
        <v>1811</v>
      </c>
      <c r="E1880" s="53" t="s">
        <v>1812</v>
      </c>
      <c r="F1880" s="53" t="s">
        <v>775</v>
      </c>
      <c r="G1880" s="53" t="s">
        <v>1813</v>
      </c>
      <c r="H1880" s="53" t="s">
        <v>775</v>
      </c>
      <c r="I1880" s="53" t="s">
        <v>1813</v>
      </c>
      <c r="J1880" s="53" t="s">
        <v>1814</v>
      </c>
      <c r="K1880" s="53" t="s">
        <v>780</v>
      </c>
      <c r="L1880" s="53" t="s">
        <v>1815</v>
      </c>
      <c r="M1880" s="53" t="s">
        <v>1816</v>
      </c>
      <c r="N1880" s="53" t="s">
        <v>1817</v>
      </c>
      <c r="O1880" s="53" t="s">
        <v>1818</v>
      </c>
      <c r="P1880" s="53" t="s">
        <v>1819</v>
      </c>
      <c r="Q1880" s="53" t="s">
        <v>1820</v>
      </c>
      <c r="R1880" s="53" t="s">
        <v>1821</v>
      </c>
      <c r="S1880" s="53" t="s">
        <v>1822</v>
      </c>
      <c r="T1880" s="53" t="s">
        <v>1823</v>
      </c>
      <c r="U1880" s="53" t="s">
        <v>1824</v>
      </c>
      <c r="V1880" s="53" t="s">
        <v>1825</v>
      </c>
      <c r="W1880" s="53" t="s">
        <v>1826</v>
      </c>
      <c r="X1880" s="53" t="s">
        <v>1825</v>
      </c>
      <c r="Y1880" s="53" t="s">
        <v>1827</v>
      </c>
      <c r="Z1880" s="53">
        <v>640.05999999999995</v>
      </c>
      <c r="AA1880" s="53">
        <v>640.05999999999995</v>
      </c>
      <c r="AB1880" s="53">
        <v>0</v>
      </c>
      <c r="AC1880" s="53">
        <v>640.05999999999995</v>
      </c>
      <c r="AD1880" s="53">
        <v>0</v>
      </c>
      <c r="AE1880" s="53">
        <v>0</v>
      </c>
      <c r="AF1880" s="53" t="s">
        <v>1828</v>
      </c>
      <c r="AG1880" s="53" t="s">
        <v>1814</v>
      </c>
      <c r="AH1880" s="53" t="s">
        <v>780</v>
      </c>
      <c r="AI1880" s="53" t="s">
        <v>1829</v>
      </c>
      <c r="AJ1880" s="53" t="s">
        <v>1824</v>
      </c>
      <c r="AK1880" s="53" t="s">
        <v>496</v>
      </c>
      <c r="AL1880" s="53" t="s">
        <v>1830</v>
      </c>
      <c r="AM1880" s="53" t="s">
        <v>1831</v>
      </c>
      <c r="AN1880" s="53" t="s">
        <v>1770</v>
      </c>
      <c r="AO1880" s="53" t="s">
        <v>641</v>
      </c>
    </row>
    <row r="1881" spans="1:41" x14ac:dyDescent="0.25">
      <c r="A1881" s="53" t="s">
        <v>4</v>
      </c>
      <c r="B1881" s="53" t="s">
        <v>1809</v>
      </c>
      <c r="C1881" s="53" t="s">
        <v>1810</v>
      </c>
      <c r="D1881" s="53" t="s">
        <v>1811</v>
      </c>
      <c r="E1881" s="53" t="s">
        <v>1812</v>
      </c>
      <c r="F1881" s="53" t="s">
        <v>775</v>
      </c>
      <c r="G1881" s="53" t="s">
        <v>1813</v>
      </c>
      <c r="H1881" s="53" t="s">
        <v>775</v>
      </c>
      <c r="I1881" s="53" t="s">
        <v>1813</v>
      </c>
      <c r="J1881" s="53" t="s">
        <v>1814</v>
      </c>
      <c r="K1881" s="53" t="s">
        <v>780</v>
      </c>
      <c r="L1881" s="53" t="s">
        <v>1815</v>
      </c>
      <c r="M1881" s="53" t="s">
        <v>1816</v>
      </c>
      <c r="N1881" s="53" t="s">
        <v>1817</v>
      </c>
      <c r="O1881" s="53" t="s">
        <v>1818</v>
      </c>
      <c r="P1881" s="53" t="s">
        <v>1819</v>
      </c>
      <c r="Q1881" s="53" t="s">
        <v>1820</v>
      </c>
      <c r="R1881" s="53" t="s">
        <v>1821</v>
      </c>
      <c r="S1881" s="53" t="s">
        <v>1822</v>
      </c>
      <c r="T1881" s="53" t="s">
        <v>1823</v>
      </c>
      <c r="U1881" s="53" t="s">
        <v>1824</v>
      </c>
      <c r="V1881" s="53" t="s">
        <v>1825</v>
      </c>
      <c r="W1881" s="53" t="s">
        <v>1832</v>
      </c>
      <c r="X1881" s="53" t="s">
        <v>1825</v>
      </c>
      <c r="Y1881" s="53" t="s">
        <v>1827</v>
      </c>
      <c r="Z1881" s="53">
        <v>3884.95</v>
      </c>
      <c r="AA1881" s="53">
        <v>3884.95</v>
      </c>
      <c r="AB1881" s="53">
        <v>0</v>
      </c>
      <c r="AC1881" s="53">
        <v>3884.95</v>
      </c>
      <c r="AD1881" s="53">
        <v>0</v>
      </c>
      <c r="AE1881" s="53">
        <v>0</v>
      </c>
      <c r="AF1881" s="53" t="s">
        <v>1828</v>
      </c>
      <c r="AG1881" s="53" t="s">
        <v>1814</v>
      </c>
      <c r="AH1881" s="53" t="s">
        <v>780</v>
      </c>
      <c r="AI1881" s="53" t="s">
        <v>1829</v>
      </c>
      <c r="AJ1881" s="53" t="s">
        <v>1824</v>
      </c>
      <c r="AK1881" s="53" t="s">
        <v>496</v>
      </c>
      <c r="AL1881" s="53" t="s">
        <v>1830</v>
      </c>
      <c r="AM1881" s="53" t="s">
        <v>1831</v>
      </c>
      <c r="AN1881" s="53" t="s">
        <v>1770</v>
      </c>
      <c r="AO1881" s="53" t="s">
        <v>641</v>
      </c>
    </row>
    <row r="1882" spans="1:41" x14ac:dyDescent="0.25">
      <c r="A1882" s="53" t="s">
        <v>4</v>
      </c>
      <c r="B1882" s="53" t="s">
        <v>1809</v>
      </c>
      <c r="C1882" s="53" t="s">
        <v>1810</v>
      </c>
      <c r="D1882" s="53" t="s">
        <v>1811</v>
      </c>
      <c r="E1882" s="53" t="s">
        <v>1812</v>
      </c>
      <c r="F1882" s="53" t="s">
        <v>775</v>
      </c>
      <c r="G1882" s="53" t="s">
        <v>1813</v>
      </c>
      <c r="H1882" s="53" t="s">
        <v>775</v>
      </c>
      <c r="I1882" s="53" t="s">
        <v>1813</v>
      </c>
      <c r="J1882" s="53" t="s">
        <v>1814</v>
      </c>
      <c r="K1882" s="53" t="s">
        <v>780</v>
      </c>
      <c r="L1882" s="53" t="s">
        <v>1815</v>
      </c>
      <c r="M1882" s="53" t="s">
        <v>1816</v>
      </c>
      <c r="N1882" s="53" t="s">
        <v>1817</v>
      </c>
      <c r="O1882" s="53" t="s">
        <v>1818</v>
      </c>
      <c r="P1882" s="53" t="s">
        <v>1819</v>
      </c>
      <c r="Q1882" s="53" t="s">
        <v>1820</v>
      </c>
      <c r="R1882" s="53" t="s">
        <v>1821</v>
      </c>
      <c r="S1882" s="53" t="s">
        <v>1822</v>
      </c>
      <c r="T1882" s="53" t="s">
        <v>1823</v>
      </c>
      <c r="U1882" s="53" t="s">
        <v>1824</v>
      </c>
      <c r="V1882" s="53" t="s">
        <v>1825</v>
      </c>
      <c r="W1882" s="53" t="s">
        <v>1833</v>
      </c>
      <c r="X1882" s="53" t="s">
        <v>1834</v>
      </c>
      <c r="Y1882" s="53" t="s">
        <v>1827</v>
      </c>
      <c r="Z1882" s="53">
        <v>502.69</v>
      </c>
      <c r="AA1882" s="53">
        <v>502.69</v>
      </c>
      <c r="AB1882" s="53">
        <v>0</v>
      </c>
      <c r="AC1882" s="53">
        <v>502.69</v>
      </c>
      <c r="AD1882" s="53">
        <v>0</v>
      </c>
      <c r="AE1882" s="53">
        <v>0</v>
      </c>
      <c r="AF1882" s="53" t="s">
        <v>1828</v>
      </c>
      <c r="AG1882" s="53" t="s">
        <v>1814</v>
      </c>
      <c r="AH1882" s="53" t="s">
        <v>780</v>
      </c>
      <c r="AI1882" s="53" t="s">
        <v>1829</v>
      </c>
      <c r="AJ1882" s="53" t="s">
        <v>1824</v>
      </c>
      <c r="AK1882" s="53" t="s">
        <v>496</v>
      </c>
      <c r="AL1882" s="53" t="s">
        <v>1830</v>
      </c>
      <c r="AM1882" s="53" t="s">
        <v>1831</v>
      </c>
      <c r="AN1882" s="53" t="s">
        <v>1770</v>
      </c>
      <c r="AO1882" s="53" t="s">
        <v>641</v>
      </c>
    </row>
    <row r="1883" spans="1:41" x14ac:dyDescent="0.25">
      <c r="A1883" s="53" t="s">
        <v>4</v>
      </c>
      <c r="B1883" s="53" t="s">
        <v>1809</v>
      </c>
      <c r="C1883" s="53" t="s">
        <v>1810</v>
      </c>
      <c r="D1883" s="53" t="s">
        <v>1811</v>
      </c>
      <c r="E1883" s="53" t="s">
        <v>1812</v>
      </c>
      <c r="F1883" s="53" t="s">
        <v>775</v>
      </c>
      <c r="G1883" s="53" t="s">
        <v>1813</v>
      </c>
      <c r="H1883" s="53" t="s">
        <v>775</v>
      </c>
      <c r="I1883" s="53" t="s">
        <v>1813</v>
      </c>
      <c r="J1883" s="53" t="s">
        <v>1814</v>
      </c>
      <c r="K1883" s="53" t="s">
        <v>780</v>
      </c>
      <c r="L1883" s="53" t="s">
        <v>1815</v>
      </c>
      <c r="M1883" s="53" t="s">
        <v>1816</v>
      </c>
      <c r="N1883" s="53" t="s">
        <v>1817</v>
      </c>
      <c r="O1883" s="53" t="s">
        <v>1818</v>
      </c>
      <c r="P1883" s="53" t="s">
        <v>1819</v>
      </c>
      <c r="Q1883" s="53" t="s">
        <v>1820</v>
      </c>
      <c r="R1883" s="53" t="s">
        <v>1821</v>
      </c>
      <c r="S1883" s="53" t="s">
        <v>1822</v>
      </c>
      <c r="T1883" s="53" t="s">
        <v>1823</v>
      </c>
      <c r="U1883" s="53" t="s">
        <v>1824</v>
      </c>
      <c r="V1883" s="53" t="s">
        <v>1825</v>
      </c>
      <c r="W1883" s="53" t="s">
        <v>1833</v>
      </c>
      <c r="X1883" s="53" t="s">
        <v>1835</v>
      </c>
      <c r="Y1883" s="53" t="s">
        <v>1827</v>
      </c>
      <c r="Z1883" s="53">
        <v>0.66</v>
      </c>
      <c r="AA1883" s="53">
        <v>0.66</v>
      </c>
      <c r="AB1883" s="53">
        <v>0</v>
      </c>
      <c r="AC1883" s="53">
        <v>0.66</v>
      </c>
      <c r="AD1883" s="53">
        <v>0</v>
      </c>
      <c r="AE1883" s="53">
        <v>0</v>
      </c>
      <c r="AF1883" s="53" t="s">
        <v>1828</v>
      </c>
      <c r="AG1883" s="53" t="s">
        <v>1814</v>
      </c>
      <c r="AH1883" s="53" t="s">
        <v>780</v>
      </c>
      <c r="AI1883" s="53" t="s">
        <v>1829</v>
      </c>
      <c r="AJ1883" s="53" t="s">
        <v>1824</v>
      </c>
      <c r="AK1883" s="53" t="s">
        <v>496</v>
      </c>
      <c r="AL1883" s="53" t="s">
        <v>1830</v>
      </c>
      <c r="AM1883" s="53" t="s">
        <v>1831</v>
      </c>
      <c r="AN1883" s="53" t="s">
        <v>1770</v>
      </c>
      <c r="AO1883" s="53" t="s">
        <v>641</v>
      </c>
    </row>
    <row r="1884" spans="1:41" x14ac:dyDescent="0.25">
      <c r="A1884" s="53" t="s">
        <v>4</v>
      </c>
      <c r="B1884" s="53" t="s">
        <v>1809</v>
      </c>
      <c r="C1884" s="53" t="s">
        <v>1810</v>
      </c>
      <c r="D1884" s="53" t="s">
        <v>1811</v>
      </c>
      <c r="E1884" s="53" t="s">
        <v>1812</v>
      </c>
      <c r="F1884" s="53" t="s">
        <v>775</v>
      </c>
      <c r="G1884" s="53" t="s">
        <v>1813</v>
      </c>
      <c r="H1884" s="53" t="s">
        <v>775</v>
      </c>
      <c r="I1884" s="53" t="s">
        <v>1813</v>
      </c>
      <c r="J1884" s="53" t="s">
        <v>1814</v>
      </c>
      <c r="K1884" s="53" t="s">
        <v>780</v>
      </c>
      <c r="L1884" s="53" t="s">
        <v>1815</v>
      </c>
      <c r="M1884" s="53" t="s">
        <v>1816</v>
      </c>
      <c r="N1884" s="53" t="s">
        <v>1817</v>
      </c>
      <c r="O1884" s="53" t="s">
        <v>1818</v>
      </c>
      <c r="P1884" s="53" t="s">
        <v>1819</v>
      </c>
      <c r="Q1884" s="53" t="s">
        <v>1820</v>
      </c>
      <c r="R1884" s="53" t="s">
        <v>1821</v>
      </c>
      <c r="S1884" s="53" t="s">
        <v>1822</v>
      </c>
      <c r="T1884" s="53" t="s">
        <v>1823</v>
      </c>
      <c r="U1884" s="53" t="s">
        <v>1824</v>
      </c>
      <c r="V1884" s="53" t="s">
        <v>1825</v>
      </c>
      <c r="W1884" s="53" t="s">
        <v>1836</v>
      </c>
      <c r="X1884" s="53" t="s">
        <v>1825</v>
      </c>
      <c r="Y1884" s="53" t="s">
        <v>1827</v>
      </c>
      <c r="Z1884" s="53">
        <v>12.58</v>
      </c>
      <c r="AA1884" s="53">
        <v>12.58</v>
      </c>
      <c r="AB1884" s="53">
        <v>0</v>
      </c>
      <c r="AC1884" s="53">
        <v>12.58</v>
      </c>
      <c r="AD1884" s="53">
        <v>0</v>
      </c>
      <c r="AE1884" s="53">
        <v>0</v>
      </c>
      <c r="AF1884" s="53" t="s">
        <v>1828</v>
      </c>
      <c r="AG1884" s="53" t="s">
        <v>1814</v>
      </c>
      <c r="AH1884" s="53" t="s">
        <v>780</v>
      </c>
      <c r="AI1884" s="53" t="s">
        <v>1829</v>
      </c>
      <c r="AJ1884" s="53" t="s">
        <v>1824</v>
      </c>
      <c r="AK1884" s="53" t="s">
        <v>496</v>
      </c>
      <c r="AL1884" s="53" t="s">
        <v>1830</v>
      </c>
      <c r="AM1884" s="53" t="s">
        <v>1831</v>
      </c>
      <c r="AN1884" s="53" t="s">
        <v>1770</v>
      </c>
      <c r="AO1884" s="53" t="s">
        <v>641</v>
      </c>
    </row>
    <row r="1885" spans="1:41" x14ac:dyDescent="0.25">
      <c r="A1885" s="53" t="s">
        <v>4</v>
      </c>
      <c r="B1885" s="53" t="s">
        <v>1809</v>
      </c>
      <c r="C1885" s="53" t="s">
        <v>1810</v>
      </c>
      <c r="D1885" s="53" t="s">
        <v>1811</v>
      </c>
      <c r="E1885" s="53" t="s">
        <v>1812</v>
      </c>
      <c r="F1885" s="53" t="s">
        <v>775</v>
      </c>
      <c r="G1885" s="53" t="s">
        <v>1813</v>
      </c>
      <c r="H1885" s="53" t="s">
        <v>775</v>
      </c>
      <c r="I1885" s="53" t="s">
        <v>1813</v>
      </c>
      <c r="J1885" s="53" t="s">
        <v>1814</v>
      </c>
      <c r="K1885" s="53" t="s">
        <v>780</v>
      </c>
      <c r="L1885" s="53" t="s">
        <v>1815</v>
      </c>
      <c r="M1885" s="53" t="s">
        <v>1816</v>
      </c>
      <c r="N1885" s="53" t="s">
        <v>1817</v>
      </c>
      <c r="O1885" s="53" t="s">
        <v>1818</v>
      </c>
      <c r="P1885" s="53" t="s">
        <v>1819</v>
      </c>
      <c r="Q1885" s="53" t="s">
        <v>1820</v>
      </c>
      <c r="R1885" s="53" t="s">
        <v>1821</v>
      </c>
      <c r="S1885" s="53" t="s">
        <v>1822</v>
      </c>
      <c r="T1885" s="53" t="s">
        <v>1823</v>
      </c>
      <c r="U1885" s="53" t="s">
        <v>1824</v>
      </c>
      <c r="V1885" s="53" t="s">
        <v>1825</v>
      </c>
      <c r="W1885" s="53" t="s">
        <v>1837</v>
      </c>
      <c r="X1885" s="53" t="s">
        <v>1825</v>
      </c>
      <c r="Y1885" s="53" t="s">
        <v>1827</v>
      </c>
      <c r="Z1885" s="53">
        <v>595.97</v>
      </c>
      <c r="AA1885" s="53">
        <v>595.97</v>
      </c>
      <c r="AB1885" s="53">
        <v>0</v>
      </c>
      <c r="AC1885" s="53">
        <v>595.97</v>
      </c>
      <c r="AD1885" s="53">
        <v>0</v>
      </c>
      <c r="AE1885" s="53">
        <v>0</v>
      </c>
      <c r="AF1885" s="53" t="s">
        <v>1828</v>
      </c>
      <c r="AG1885" s="53" t="s">
        <v>1814</v>
      </c>
      <c r="AH1885" s="53" t="s">
        <v>780</v>
      </c>
      <c r="AI1885" s="53" t="s">
        <v>1829</v>
      </c>
      <c r="AJ1885" s="53" t="s">
        <v>1824</v>
      </c>
      <c r="AK1885" s="53" t="s">
        <v>496</v>
      </c>
      <c r="AL1885" s="53" t="s">
        <v>1830</v>
      </c>
      <c r="AM1885" s="53" t="s">
        <v>1831</v>
      </c>
      <c r="AN1885" s="53" t="s">
        <v>1770</v>
      </c>
      <c r="AO1885" s="53" t="s">
        <v>641</v>
      </c>
    </row>
    <row r="1886" spans="1:41" x14ac:dyDescent="0.25">
      <c r="A1886" s="53" t="s">
        <v>4</v>
      </c>
      <c r="B1886" s="53" t="s">
        <v>1809</v>
      </c>
      <c r="C1886" s="53" t="s">
        <v>1810</v>
      </c>
      <c r="D1886" s="53" t="s">
        <v>1811</v>
      </c>
      <c r="E1886" s="53" t="s">
        <v>1812</v>
      </c>
      <c r="F1886" s="53" t="s">
        <v>775</v>
      </c>
      <c r="G1886" s="53" t="s">
        <v>1813</v>
      </c>
      <c r="H1886" s="53" t="s">
        <v>775</v>
      </c>
      <c r="I1886" s="53" t="s">
        <v>1813</v>
      </c>
      <c r="J1886" s="53" t="s">
        <v>1814</v>
      </c>
      <c r="K1886" s="53" t="s">
        <v>780</v>
      </c>
      <c r="L1886" s="53" t="s">
        <v>1815</v>
      </c>
      <c r="M1886" s="53" t="s">
        <v>1816</v>
      </c>
      <c r="N1886" s="53" t="s">
        <v>1817</v>
      </c>
      <c r="O1886" s="53" t="s">
        <v>1818</v>
      </c>
      <c r="P1886" s="53" t="s">
        <v>1819</v>
      </c>
      <c r="Q1886" s="53" t="s">
        <v>1820</v>
      </c>
      <c r="R1886" s="53" t="s">
        <v>1821</v>
      </c>
      <c r="S1886" s="53" t="s">
        <v>1822</v>
      </c>
      <c r="T1886" s="53" t="s">
        <v>1823</v>
      </c>
      <c r="U1886" s="53" t="s">
        <v>1824</v>
      </c>
      <c r="V1886" s="53" t="s">
        <v>1825</v>
      </c>
      <c r="W1886" s="53" t="s">
        <v>1838</v>
      </c>
      <c r="X1886" s="53" t="s">
        <v>1825</v>
      </c>
      <c r="Y1886" s="53" t="s">
        <v>1827</v>
      </c>
      <c r="Z1886" s="53">
        <v>382.42</v>
      </c>
      <c r="AA1886" s="53">
        <v>382.42</v>
      </c>
      <c r="AB1886" s="53">
        <v>0</v>
      </c>
      <c r="AC1886" s="53">
        <v>382.42</v>
      </c>
      <c r="AD1886" s="53">
        <v>0</v>
      </c>
      <c r="AE1886" s="53">
        <v>0</v>
      </c>
      <c r="AF1886" s="53" t="s">
        <v>1828</v>
      </c>
      <c r="AG1886" s="53" t="s">
        <v>1814</v>
      </c>
      <c r="AH1886" s="53" t="s">
        <v>780</v>
      </c>
      <c r="AI1886" s="53" t="s">
        <v>1829</v>
      </c>
      <c r="AJ1886" s="53" t="s">
        <v>1824</v>
      </c>
      <c r="AK1886" s="53" t="s">
        <v>496</v>
      </c>
      <c r="AL1886" s="53" t="s">
        <v>1830</v>
      </c>
      <c r="AM1886" s="53" t="s">
        <v>1831</v>
      </c>
      <c r="AN1886" s="53" t="s">
        <v>1770</v>
      </c>
      <c r="AO1886" s="53" t="s">
        <v>641</v>
      </c>
    </row>
    <row r="1887" spans="1:41" x14ac:dyDescent="0.25">
      <c r="A1887" s="53" t="s">
        <v>4</v>
      </c>
      <c r="B1887" s="53" t="s">
        <v>1839</v>
      </c>
      <c r="C1887" s="53" t="s">
        <v>1840</v>
      </c>
      <c r="D1887" s="53" t="s">
        <v>1841</v>
      </c>
      <c r="E1887" s="53" t="s">
        <v>1842</v>
      </c>
      <c r="F1887" s="53" t="s">
        <v>775</v>
      </c>
      <c r="G1887" s="53" t="s">
        <v>1813</v>
      </c>
      <c r="H1887" s="53" t="s">
        <v>775</v>
      </c>
      <c r="I1887" s="53" t="s">
        <v>1813</v>
      </c>
      <c r="J1887" s="53" t="s">
        <v>1843</v>
      </c>
      <c r="K1887" s="53" t="s">
        <v>1844</v>
      </c>
      <c r="L1887" s="53" t="s">
        <v>1845</v>
      </c>
      <c r="M1887" s="53" t="s">
        <v>1816</v>
      </c>
      <c r="N1887" s="53" t="s">
        <v>1817</v>
      </c>
      <c r="O1887" s="53" t="s">
        <v>1818</v>
      </c>
      <c r="P1887" s="53" t="s">
        <v>1819</v>
      </c>
      <c r="Q1887" s="53" t="s">
        <v>1820</v>
      </c>
      <c r="R1887" s="53" t="s">
        <v>1821</v>
      </c>
      <c r="S1887" s="53" t="s">
        <v>1846</v>
      </c>
      <c r="T1887" s="53" t="s">
        <v>1847</v>
      </c>
      <c r="U1887" s="53" t="s">
        <v>1824</v>
      </c>
      <c r="V1887" s="53" t="s">
        <v>1825</v>
      </c>
      <c r="W1887" s="53" t="s">
        <v>1833</v>
      </c>
      <c r="X1887" s="53" t="s">
        <v>1834</v>
      </c>
      <c r="Y1887" s="53" t="s">
        <v>1827</v>
      </c>
      <c r="Z1887" s="53">
        <v>4.87</v>
      </c>
      <c r="AA1887" s="53">
        <v>4.87</v>
      </c>
      <c r="AB1887" s="53">
        <v>0</v>
      </c>
      <c r="AC1887" s="53">
        <v>4.87</v>
      </c>
      <c r="AD1887" s="53">
        <v>0</v>
      </c>
      <c r="AE1887" s="53">
        <v>0</v>
      </c>
      <c r="AF1887" s="53" t="s">
        <v>1828</v>
      </c>
      <c r="AG1887" s="53" t="s">
        <v>1843</v>
      </c>
      <c r="AH1887" s="53" t="s">
        <v>1844</v>
      </c>
      <c r="AI1887" s="53" t="s">
        <v>1849</v>
      </c>
      <c r="AJ1887" s="53" t="s">
        <v>1824</v>
      </c>
      <c r="AK1887" s="53" t="s">
        <v>496</v>
      </c>
      <c r="AL1887" s="53" t="s">
        <v>1830</v>
      </c>
      <c r="AM1887" s="53" t="s">
        <v>1831</v>
      </c>
      <c r="AN1887" s="53" t="s">
        <v>1769</v>
      </c>
      <c r="AO1887" s="53" t="s">
        <v>641</v>
      </c>
    </row>
    <row r="1888" spans="1:41" x14ac:dyDescent="0.25">
      <c r="A1888" s="53" t="s">
        <v>4</v>
      </c>
      <c r="B1888" s="53" t="s">
        <v>1839</v>
      </c>
      <c r="C1888" s="53" t="s">
        <v>1840</v>
      </c>
      <c r="D1888" s="53" t="s">
        <v>1841</v>
      </c>
      <c r="E1888" s="53" t="s">
        <v>1842</v>
      </c>
      <c r="F1888" s="53" t="s">
        <v>775</v>
      </c>
      <c r="G1888" s="53" t="s">
        <v>1813</v>
      </c>
      <c r="H1888" s="53" t="s">
        <v>775</v>
      </c>
      <c r="I1888" s="53" t="s">
        <v>1813</v>
      </c>
      <c r="J1888" s="53" t="s">
        <v>1843</v>
      </c>
      <c r="K1888" s="53" t="s">
        <v>1844</v>
      </c>
      <c r="L1888" s="53" t="s">
        <v>1845</v>
      </c>
      <c r="M1888" s="53" t="s">
        <v>1816</v>
      </c>
      <c r="N1888" s="53" t="s">
        <v>1817</v>
      </c>
      <c r="O1888" s="53" t="s">
        <v>1818</v>
      </c>
      <c r="P1888" s="53" t="s">
        <v>1819</v>
      </c>
      <c r="Q1888" s="53" t="s">
        <v>1820</v>
      </c>
      <c r="R1888" s="53" t="s">
        <v>1821</v>
      </c>
      <c r="S1888" s="53" t="s">
        <v>1846</v>
      </c>
      <c r="T1888" s="53" t="s">
        <v>1847</v>
      </c>
      <c r="U1888" s="53" t="s">
        <v>1824</v>
      </c>
      <c r="V1888" s="53" t="s">
        <v>1825</v>
      </c>
      <c r="W1888" s="53" t="s">
        <v>1848</v>
      </c>
      <c r="X1888" s="53" t="s">
        <v>1825</v>
      </c>
      <c r="Y1888" s="53" t="s">
        <v>1827</v>
      </c>
      <c r="Z1888" s="53">
        <v>995.13</v>
      </c>
      <c r="AA1888" s="53">
        <v>995.13</v>
      </c>
      <c r="AB1888" s="53">
        <v>0</v>
      </c>
      <c r="AC1888" s="53">
        <v>995.13</v>
      </c>
      <c r="AD1888" s="53">
        <v>0</v>
      </c>
      <c r="AE1888" s="53">
        <v>0</v>
      </c>
      <c r="AF1888" s="53" t="s">
        <v>1828</v>
      </c>
      <c r="AG1888" s="53" t="s">
        <v>1843</v>
      </c>
      <c r="AH1888" s="53" t="s">
        <v>1844</v>
      </c>
      <c r="AI1888" s="53" t="s">
        <v>1849</v>
      </c>
      <c r="AJ1888" s="53" t="s">
        <v>1824</v>
      </c>
      <c r="AK1888" s="53" t="s">
        <v>496</v>
      </c>
      <c r="AL1888" s="53" t="s">
        <v>1830</v>
      </c>
      <c r="AM1888" s="53" t="s">
        <v>1831</v>
      </c>
      <c r="AN1888" s="53" t="s">
        <v>1769</v>
      </c>
      <c r="AO1888" s="53" t="s">
        <v>641</v>
      </c>
    </row>
    <row r="1889" spans="1:41" x14ac:dyDescent="0.25">
      <c r="A1889" s="53" t="s">
        <v>4</v>
      </c>
      <c r="B1889" s="53" t="s">
        <v>1950</v>
      </c>
      <c r="C1889" s="53" t="s">
        <v>1951</v>
      </c>
      <c r="D1889" s="53" t="s">
        <v>1852</v>
      </c>
      <c r="E1889" s="53" t="s">
        <v>510</v>
      </c>
      <c r="F1889" s="53" t="s">
        <v>775</v>
      </c>
      <c r="G1889" s="53" t="s">
        <v>1813</v>
      </c>
      <c r="H1889" s="53" t="s">
        <v>775</v>
      </c>
      <c r="I1889" s="53" t="s">
        <v>1813</v>
      </c>
      <c r="J1889" s="53" t="s">
        <v>1814</v>
      </c>
      <c r="K1889" s="53" t="s">
        <v>780</v>
      </c>
      <c r="L1889" s="53" t="s">
        <v>1952</v>
      </c>
      <c r="M1889" s="53" t="s">
        <v>1816</v>
      </c>
      <c r="N1889" s="53" t="s">
        <v>1817</v>
      </c>
      <c r="O1889" s="53" t="s">
        <v>1818</v>
      </c>
      <c r="P1889" s="53" t="s">
        <v>1819</v>
      </c>
      <c r="Q1889" s="53" t="s">
        <v>1820</v>
      </c>
      <c r="R1889" s="53" t="s">
        <v>1821</v>
      </c>
      <c r="S1889" s="53" t="s">
        <v>1953</v>
      </c>
      <c r="T1889" s="53" t="s">
        <v>1954</v>
      </c>
      <c r="U1889" s="53" t="s">
        <v>1824</v>
      </c>
      <c r="V1889" s="53" t="s">
        <v>1825</v>
      </c>
      <c r="W1889" s="53" t="s">
        <v>1856</v>
      </c>
      <c r="X1889" s="53" t="s">
        <v>1857</v>
      </c>
      <c r="Y1889" s="53" t="s">
        <v>1827</v>
      </c>
      <c r="Z1889" s="53">
        <v>628.54</v>
      </c>
      <c r="AA1889" s="53">
        <v>628.54</v>
      </c>
      <c r="AB1889" s="53">
        <v>0</v>
      </c>
      <c r="AC1889" s="53">
        <v>628.54</v>
      </c>
      <c r="AD1889" s="53">
        <v>0</v>
      </c>
      <c r="AE1889" s="53">
        <v>0</v>
      </c>
      <c r="AF1889" s="53" t="s">
        <v>1828</v>
      </c>
      <c r="AG1889" s="53" t="s">
        <v>1814</v>
      </c>
      <c r="AH1889" s="53" t="s">
        <v>780</v>
      </c>
      <c r="AI1889" s="53" t="s">
        <v>1829</v>
      </c>
      <c r="AJ1889" s="53" t="s">
        <v>1824</v>
      </c>
      <c r="AK1889" s="53" t="s">
        <v>496</v>
      </c>
      <c r="AL1889" s="53" t="s">
        <v>1830</v>
      </c>
      <c r="AM1889" s="53" t="s">
        <v>1831</v>
      </c>
      <c r="AN1889" s="53" t="s">
        <v>1770</v>
      </c>
      <c r="AO1889" s="53" t="s">
        <v>641</v>
      </c>
    </row>
    <row r="1890" spans="1:41" x14ac:dyDescent="0.25">
      <c r="A1890" s="53" t="s">
        <v>4</v>
      </c>
      <c r="B1890" s="53" t="s">
        <v>1955</v>
      </c>
      <c r="C1890" s="53" t="s">
        <v>1956</v>
      </c>
      <c r="D1890" s="53" t="s">
        <v>1852</v>
      </c>
      <c r="E1890" s="53" t="s">
        <v>510</v>
      </c>
      <c r="F1890" s="53" t="s">
        <v>775</v>
      </c>
      <c r="G1890" s="53" t="s">
        <v>1813</v>
      </c>
      <c r="H1890" s="53" t="s">
        <v>775</v>
      </c>
      <c r="I1890" s="53" t="s">
        <v>1813</v>
      </c>
      <c r="J1890" s="53" t="s">
        <v>1814</v>
      </c>
      <c r="K1890" s="53" t="s">
        <v>780</v>
      </c>
      <c r="L1890" s="53" t="s">
        <v>1957</v>
      </c>
      <c r="M1890" s="53" t="s">
        <v>1816</v>
      </c>
      <c r="N1890" s="53" t="s">
        <v>1817</v>
      </c>
      <c r="O1890" s="53" t="s">
        <v>1818</v>
      </c>
      <c r="P1890" s="53" t="s">
        <v>1819</v>
      </c>
      <c r="Q1890" s="53" t="s">
        <v>1820</v>
      </c>
      <c r="R1890" s="53" t="s">
        <v>1821</v>
      </c>
      <c r="S1890" s="53" t="s">
        <v>1958</v>
      </c>
      <c r="T1890" s="53" t="s">
        <v>1959</v>
      </c>
      <c r="U1890" s="53" t="s">
        <v>1824</v>
      </c>
      <c r="V1890" s="53" t="s">
        <v>1825</v>
      </c>
      <c r="W1890" s="53" t="s">
        <v>1856</v>
      </c>
      <c r="X1890" s="53" t="s">
        <v>1857</v>
      </c>
      <c r="Y1890" s="53" t="s">
        <v>1827</v>
      </c>
      <c r="Z1890" s="53">
        <v>1645.96</v>
      </c>
      <c r="AA1890" s="53">
        <v>1645.96</v>
      </c>
      <c r="AB1890" s="53">
        <v>0</v>
      </c>
      <c r="AC1890" s="53">
        <v>1645.96</v>
      </c>
      <c r="AD1890" s="53">
        <v>0</v>
      </c>
      <c r="AE1890" s="53">
        <v>0</v>
      </c>
      <c r="AF1890" s="53" t="s">
        <v>1828</v>
      </c>
      <c r="AG1890" s="53" t="s">
        <v>1814</v>
      </c>
      <c r="AH1890" s="53" t="s">
        <v>780</v>
      </c>
      <c r="AI1890" s="53" t="s">
        <v>1829</v>
      </c>
      <c r="AJ1890" s="53" t="s">
        <v>1824</v>
      </c>
      <c r="AK1890" s="53" t="s">
        <v>496</v>
      </c>
      <c r="AL1890" s="53" t="s">
        <v>1830</v>
      </c>
      <c r="AM1890" s="53" t="s">
        <v>1831</v>
      </c>
      <c r="AN1890" s="53" t="s">
        <v>1770</v>
      </c>
      <c r="AO1890" s="53" t="s">
        <v>641</v>
      </c>
    </row>
    <row r="1891" spans="1:41" x14ac:dyDescent="0.25">
      <c r="A1891" s="53" t="s">
        <v>4</v>
      </c>
      <c r="B1891" s="53" t="s">
        <v>1967</v>
      </c>
      <c r="C1891" s="53" t="s">
        <v>1968</v>
      </c>
      <c r="D1891" s="53" t="s">
        <v>1852</v>
      </c>
      <c r="E1891" s="53" t="s">
        <v>510</v>
      </c>
      <c r="F1891" s="53" t="s">
        <v>775</v>
      </c>
      <c r="G1891" s="53" t="s">
        <v>1813</v>
      </c>
      <c r="H1891" s="53" t="s">
        <v>775</v>
      </c>
      <c r="I1891" s="53" t="s">
        <v>1813</v>
      </c>
      <c r="J1891" s="53" t="s">
        <v>1814</v>
      </c>
      <c r="K1891" s="53" t="s">
        <v>780</v>
      </c>
      <c r="L1891" s="53" t="s">
        <v>1969</v>
      </c>
      <c r="M1891" s="53" t="s">
        <v>1816</v>
      </c>
      <c r="N1891" s="53" t="s">
        <v>1817</v>
      </c>
      <c r="O1891" s="53" t="s">
        <v>1818</v>
      </c>
      <c r="P1891" s="53" t="s">
        <v>1819</v>
      </c>
      <c r="Q1891" s="53" t="s">
        <v>1820</v>
      </c>
      <c r="R1891" s="53" t="s">
        <v>1821</v>
      </c>
      <c r="S1891" s="53" t="s">
        <v>1970</v>
      </c>
      <c r="T1891" s="53" t="s">
        <v>1971</v>
      </c>
      <c r="U1891" s="53" t="s">
        <v>1824</v>
      </c>
      <c r="V1891" s="53" t="s">
        <v>1825</v>
      </c>
      <c r="W1891" s="53" t="s">
        <v>1856</v>
      </c>
      <c r="X1891" s="53" t="s">
        <v>1857</v>
      </c>
      <c r="Y1891" s="53" t="s">
        <v>1827</v>
      </c>
      <c r="Z1891" s="53">
        <v>756.72</v>
      </c>
      <c r="AA1891" s="53">
        <v>756.72</v>
      </c>
      <c r="AB1891" s="53">
        <v>0</v>
      </c>
      <c r="AC1891" s="53">
        <v>756.72</v>
      </c>
      <c r="AD1891" s="53">
        <v>0</v>
      </c>
      <c r="AE1891" s="53">
        <v>0</v>
      </c>
      <c r="AF1891" s="53" t="s">
        <v>1828</v>
      </c>
      <c r="AG1891" s="53" t="s">
        <v>1814</v>
      </c>
      <c r="AH1891" s="53" t="s">
        <v>780</v>
      </c>
      <c r="AI1891" s="53" t="s">
        <v>1829</v>
      </c>
      <c r="AJ1891" s="53" t="s">
        <v>1824</v>
      </c>
      <c r="AK1891" s="53" t="s">
        <v>496</v>
      </c>
      <c r="AL1891" s="53" t="s">
        <v>1830</v>
      </c>
      <c r="AM1891" s="53" t="s">
        <v>1831</v>
      </c>
      <c r="AN1891" s="53" t="s">
        <v>1770</v>
      </c>
      <c r="AO1891" s="53" t="s">
        <v>641</v>
      </c>
    </row>
    <row r="1892" spans="1:41" x14ac:dyDescent="0.25">
      <c r="A1892" s="53" t="s">
        <v>4</v>
      </c>
      <c r="B1892" s="53" t="s">
        <v>1850</v>
      </c>
      <c r="C1892" s="53" t="s">
        <v>1851</v>
      </c>
      <c r="D1892" s="53" t="s">
        <v>1852</v>
      </c>
      <c r="E1892" s="53" t="s">
        <v>510</v>
      </c>
      <c r="F1892" s="53" t="s">
        <v>775</v>
      </c>
      <c r="G1892" s="53" t="s">
        <v>1813</v>
      </c>
      <c r="H1892" s="53" t="s">
        <v>775</v>
      </c>
      <c r="I1892" s="53" t="s">
        <v>1813</v>
      </c>
      <c r="J1892" s="53" t="s">
        <v>1814</v>
      </c>
      <c r="K1892" s="53" t="s">
        <v>780</v>
      </c>
      <c r="L1892" s="53" t="s">
        <v>1853</v>
      </c>
      <c r="M1892" s="53" t="s">
        <v>1816</v>
      </c>
      <c r="N1892" s="53" t="s">
        <v>1817</v>
      </c>
      <c r="O1892" s="53" t="s">
        <v>1818</v>
      </c>
      <c r="P1892" s="53" t="s">
        <v>1819</v>
      </c>
      <c r="Q1892" s="53" t="s">
        <v>1820</v>
      </c>
      <c r="R1892" s="53" t="s">
        <v>1821</v>
      </c>
      <c r="S1892" s="53" t="s">
        <v>1854</v>
      </c>
      <c r="T1892" s="53" t="s">
        <v>1855</v>
      </c>
      <c r="U1892" s="53" t="s">
        <v>1824</v>
      </c>
      <c r="V1892" s="53" t="s">
        <v>1825</v>
      </c>
      <c r="W1892" s="53" t="s">
        <v>1856</v>
      </c>
      <c r="X1892" s="53" t="s">
        <v>1857</v>
      </c>
      <c r="Y1892" s="53" t="s">
        <v>1827</v>
      </c>
      <c r="Z1892" s="53">
        <v>2000</v>
      </c>
      <c r="AA1892" s="53">
        <v>2000</v>
      </c>
      <c r="AB1892" s="53">
        <v>0</v>
      </c>
      <c r="AC1892" s="53">
        <v>2000</v>
      </c>
      <c r="AD1892" s="53">
        <v>0</v>
      </c>
      <c r="AE1892" s="53">
        <v>0</v>
      </c>
      <c r="AF1892" s="53" t="s">
        <v>1828</v>
      </c>
      <c r="AG1892" s="53" t="s">
        <v>1814</v>
      </c>
      <c r="AH1892" s="53" t="s">
        <v>780</v>
      </c>
      <c r="AI1892" s="53" t="s">
        <v>1829</v>
      </c>
      <c r="AJ1892" s="53" t="s">
        <v>1824</v>
      </c>
      <c r="AK1892" s="53" t="s">
        <v>496</v>
      </c>
      <c r="AL1892" s="53" t="s">
        <v>1830</v>
      </c>
      <c r="AM1892" s="53" t="s">
        <v>1831</v>
      </c>
      <c r="AN1892" s="53" t="s">
        <v>1770</v>
      </c>
      <c r="AO1892" s="53" t="s">
        <v>641</v>
      </c>
    </row>
    <row r="1893" spans="1:41" x14ac:dyDescent="0.25">
      <c r="A1893" s="53" t="s">
        <v>4</v>
      </c>
      <c r="B1893" s="53" t="s">
        <v>1858</v>
      </c>
      <c r="C1893" s="53" t="s">
        <v>1859</v>
      </c>
      <c r="D1893" s="53" t="s">
        <v>1852</v>
      </c>
      <c r="E1893" s="53" t="s">
        <v>510</v>
      </c>
      <c r="F1893" s="53" t="s">
        <v>775</v>
      </c>
      <c r="G1893" s="53" t="s">
        <v>1813</v>
      </c>
      <c r="H1893" s="53" t="s">
        <v>775</v>
      </c>
      <c r="I1893" s="53" t="s">
        <v>1813</v>
      </c>
      <c r="J1893" s="53" t="s">
        <v>1814</v>
      </c>
      <c r="K1893" s="53" t="s">
        <v>780</v>
      </c>
      <c r="L1893" s="53" t="s">
        <v>1860</v>
      </c>
      <c r="M1893" s="53" t="s">
        <v>1816</v>
      </c>
      <c r="N1893" s="53" t="s">
        <v>1817</v>
      </c>
      <c r="O1893" s="53" t="s">
        <v>1818</v>
      </c>
      <c r="P1893" s="53" t="s">
        <v>1819</v>
      </c>
      <c r="Q1893" s="53" t="s">
        <v>1820</v>
      </c>
      <c r="R1893" s="53" t="s">
        <v>1821</v>
      </c>
      <c r="S1893" s="53" t="s">
        <v>1861</v>
      </c>
      <c r="T1893" s="53" t="s">
        <v>1862</v>
      </c>
      <c r="U1893" s="53" t="s">
        <v>1824</v>
      </c>
      <c r="V1893" s="53" t="s">
        <v>1825</v>
      </c>
      <c r="W1893" s="53" t="s">
        <v>1856</v>
      </c>
      <c r="X1893" s="53" t="s">
        <v>1857</v>
      </c>
      <c r="Y1893" s="53" t="s">
        <v>1827</v>
      </c>
      <c r="Z1893" s="53">
        <v>1063.45</v>
      </c>
      <c r="AA1893" s="53">
        <v>1063.45</v>
      </c>
      <c r="AB1893" s="53">
        <v>0</v>
      </c>
      <c r="AC1893" s="53">
        <v>1063.45</v>
      </c>
      <c r="AD1893" s="53">
        <v>0</v>
      </c>
      <c r="AE1893" s="53">
        <v>0</v>
      </c>
      <c r="AF1893" s="53" t="s">
        <v>1828</v>
      </c>
      <c r="AG1893" s="53" t="s">
        <v>1814</v>
      </c>
      <c r="AH1893" s="53" t="s">
        <v>780</v>
      </c>
      <c r="AI1893" s="53" t="s">
        <v>1829</v>
      </c>
      <c r="AJ1893" s="53" t="s">
        <v>1824</v>
      </c>
      <c r="AK1893" s="53" t="s">
        <v>496</v>
      </c>
      <c r="AL1893" s="53" t="s">
        <v>1830</v>
      </c>
      <c r="AM1893" s="53" t="s">
        <v>1831</v>
      </c>
      <c r="AN1893" s="53" t="s">
        <v>1770</v>
      </c>
      <c r="AO1893" s="53" t="s">
        <v>641</v>
      </c>
    </row>
    <row r="1894" spans="1:41" x14ac:dyDescent="0.25">
      <c r="A1894" s="53" t="s">
        <v>4</v>
      </c>
      <c r="B1894" s="53" t="s">
        <v>1863</v>
      </c>
      <c r="C1894" s="53" t="s">
        <v>1864</v>
      </c>
      <c r="D1894" s="53" t="s">
        <v>1852</v>
      </c>
      <c r="E1894" s="53" t="s">
        <v>510</v>
      </c>
      <c r="F1894" s="53" t="s">
        <v>775</v>
      </c>
      <c r="G1894" s="53" t="s">
        <v>1813</v>
      </c>
      <c r="H1894" s="53" t="s">
        <v>775</v>
      </c>
      <c r="I1894" s="53" t="s">
        <v>1813</v>
      </c>
      <c r="J1894" s="53" t="s">
        <v>1814</v>
      </c>
      <c r="K1894" s="53" t="s">
        <v>780</v>
      </c>
      <c r="L1894" s="53" t="s">
        <v>1860</v>
      </c>
      <c r="M1894" s="53" t="s">
        <v>1816</v>
      </c>
      <c r="N1894" s="53" t="s">
        <v>1817</v>
      </c>
      <c r="O1894" s="53" t="s">
        <v>1818</v>
      </c>
      <c r="P1894" s="53" t="s">
        <v>1819</v>
      </c>
      <c r="Q1894" s="53" t="s">
        <v>1820</v>
      </c>
      <c r="R1894" s="53" t="s">
        <v>1821</v>
      </c>
      <c r="S1894" s="53" t="s">
        <v>1865</v>
      </c>
      <c r="T1894" s="53" t="s">
        <v>1866</v>
      </c>
      <c r="U1894" s="53" t="s">
        <v>1824</v>
      </c>
      <c r="V1894" s="53" t="s">
        <v>1825</v>
      </c>
      <c r="W1894" s="53" t="s">
        <v>1856</v>
      </c>
      <c r="X1894" s="53" t="s">
        <v>1857</v>
      </c>
      <c r="Y1894" s="53" t="s">
        <v>1827</v>
      </c>
      <c r="Z1894" s="53">
        <v>835.06</v>
      </c>
      <c r="AA1894" s="53">
        <v>835.06</v>
      </c>
      <c r="AB1894" s="53">
        <v>0</v>
      </c>
      <c r="AC1894" s="53">
        <v>835.06</v>
      </c>
      <c r="AD1894" s="53">
        <v>0</v>
      </c>
      <c r="AE1894" s="53">
        <v>0</v>
      </c>
      <c r="AF1894" s="53" t="s">
        <v>1828</v>
      </c>
      <c r="AG1894" s="53" t="s">
        <v>1814</v>
      </c>
      <c r="AH1894" s="53" t="s">
        <v>780</v>
      </c>
      <c r="AI1894" s="53" t="s">
        <v>1829</v>
      </c>
      <c r="AJ1894" s="53" t="s">
        <v>1824</v>
      </c>
      <c r="AK1894" s="53" t="s">
        <v>496</v>
      </c>
      <c r="AL1894" s="53" t="s">
        <v>1830</v>
      </c>
      <c r="AM1894" s="53" t="s">
        <v>1831</v>
      </c>
      <c r="AN1894" s="53" t="s">
        <v>1770</v>
      </c>
      <c r="AO1894" s="53" t="s">
        <v>641</v>
      </c>
    </row>
    <row r="1895" spans="1:41" x14ac:dyDescent="0.25">
      <c r="A1895" s="53" t="s">
        <v>4</v>
      </c>
      <c r="B1895" s="53" t="s">
        <v>1867</v>
      </c>
      <c r="C1895" s="53" t="s">
        <v>1868</v>
      </c>
      <c r="D1895" s="53" t="s">
        <v>1852</v>
      </c>
      <c r="E1895" s="53" t="s">
        <v>510</v>
      </c>
      <c r="F1895" s="53" t="s">
        <v>775</v>
      </c>
      <c r="G1895" s="53" t="s">
        <v>1813</v>
      </c>
      <c r="H1895" s="53" t="s">
        <v>775</v>
      </c>
      <c r="I1895" s="53" t="s">
        <v>1813</v>
      </c>
      <c r="J1895" s="53" t="s">
        <v>1814</v>
      </c>
      <c r="K1895" s="53" t="s">
        <v>780</v>
      </c>
      <c r="L1895" s="53" t="s">
        <v>1869</v>
      </c>
      <c r="M1895" s="53" t="s">
        <v>1816</v>
      </c>
      <c r="N1895" s="53" t="s">
        <v>1817</v>
      </c>
      <c r="O1895" s="53" t="s">
        <v>1818</v>
      </c>
      <c r="P1895" s="53" t="s">
        <v>1819</v>
      </c>
      <c r="Q1895" s="53" t="s">
        <v>1820</v>
      </c>
      <c r="R1895" s="53" t="s">
        <v>1821</v>
      </c>
      <c r="S1895" s="53" t="s">
        <v>1870</v>
      </c>
      <c r="T1895" s="53" t="s">
        <v>1871</v>
      </c>
      <c r="U1895" s="53" t="s">
        <v>1824</v>
      </c>
      <c r="V1895" s="53" t="s">
        <v>1825</v>
      </c>
      <c r="W1895" s="53" t="s">
        <v>1856</v>
      </c>
      <c r="X1895" s="53" t="s">
        <v>1857</v>
      </c>
      <c r="Y1895" s="53" t="s">
        <v>1827</v>
      </c>
      <c r="Z1895" s="53">
        <v>2996.39</v>
      </c>
      <c r="AA1895" s="53">
        <v>2996.39</v>
      </c>
      <c r="AB1895" s="53">
        <v>0</v>
      </c>
      <c r="AC1895" s="53">
        <v>2996.39</v>
      </c>
      <c r="AD1895" s="53">
        <v>0</v>
      </c>
      <c r="AE1895" s="53">
        <v>0</v>
      </c>
      <c r="AF1895" s="53" t="s">
        <v>1828</v>
      </c>
      <c r="AG1895" s="53" t="s">
        <v>1814</v>
      </c>
      <c r="AH1895" s="53" t="s">
        <v>780</v>
      </c>
      <c r="AI1895" s="53" t="s">
        <v>1829</v>
      </c>
      <c r="AJ1895" s="53" t="s">
        <v>1824</v>
      </c>
      <c r="AK1895" s="53" t="s">
        <v>496</v>
      </c>
      <c r="AL1895" s="53" t="s">
        <v>1830</v>
      </c>
      <c r="AM1895" s="53" t="s">
        <v>1831</v>
      </c>
      <c r="AN1895" s="53" t="s">
        <v>1770</v>
      </c>
      <c r="AO1895" s="53" t="s">
        <v>641</v>
      </c>
    </row>
    <row r="1896" spans="1:41" x14ac:dyDescent="0.25">
      <c r="A1896" s="53" t="s">
        <v>4</v>
      </c>
      <c r="B1896" s="53" t="s">
        <v>1872</v>
      </c>
      <c r="C1896" s="53" t="s">
        <v>1873</v>
      </c>
      <c r="D1896" s="53" t="s">
        <v>1841</v>
      </c>
      <c r="E1896" s="53" t="s">
        <v>1842</v>
      </c>
      <c r="F1896" s="53" t="s">
        <v>775</v>
      </c>
      <c r="G1896" s="53" t="s">
        <v>1813</v>
      </c>
      <c r="H1896" s="53" t="s">
        <v>775</v>
      </c>
      <c r="I1896" s="53" t="s">
        <v>1813</v>
      </c>
      <c r="J1896" s="53" t="s">
        <v>1843</v>
      </c>
      <c r="K1896" s="53" t="s">
        <v>1844</v>
      </c>
      <c r="L1896" s="53" t="s">
        <v>1874</v>
      </c>
      <c r="M1896" s="53" t="s">
        <v>1816</v>
      </c>
      <c r="N1896" s="53" t="s">
        <v>1817</v>
      </c>
      <c r="O1896" s="53" t="s">
        <v>1818</v>
      </c>
      <c r="P1896" s="53" t="s">
        <v>1819</v>
      </c>
      <c r="Q1896" s="53" t="s">
        <v>1820</v>
      </c>
      <c r="R1896" s="53" t="s">
        <v>1821</v>
      </c>
      <c r="S1896" s="53" t="s">
        <v>1875</v>
      </c>
      <c r="T1896" s="53" t="s">
        <v>1876</v>
      </c>
      <c r="U1896" s="53" t="s">
        <v>1824</v>
      </c>
      <c r="V1896" s="53" t="s">
        <v>1825</v>
      </c>
      <c r="W1896" s="53" t="s">
        <v>1848</v>
      </c>
      <c r="X1896" s="53" t="s">
        <v>1825</v>
      </c>
      <c r="Y1896" s="53" t="s">
        <v>1827</v>
      </c>
      <c r="Z1896" s="53">
        <v>1800.26</v>
      </c>
      <c r="AA1896" s="53">
        <v>1800.26</v>
      </c>
      <c r="AB1896" s="53">
        <v>0</v>
      </c>
      <c r="AC1896" s="53">
        <v>1800.26</v>
      </c>
      <c r="AD1896" s="53">
        <v>0</v>
      </c>
      <c r="AE1896" s="53">
        <v>0</v>
      </c>
      <c r="AF1896" s="53" t="s">
        <v>1828</v>
      </c>
      <c r="AG1896" s="53" t="s">
        <v>1843</v>
      </c>
      <c r="AH1896" s="53" t="s">
        <v>1844</v>
      </c>
      <c r="AI1896" s="53" t="s">
        <v>1849</v>
      </c>
      <c r="AJ1896" s="53" t="s">
        <v>1824</v>
      </c>
      <c r="AK1896" s="53" t="s">
        <v>496</v>
      </c>
      <c r="AL1896" s="53" t="s">
        <v>1830</v>
      </c>
      <c r="AM1896" s="53" t="s">
        <v>1831</v>
      </c>
      <c r="AN1896" s="53" t="s">
        <v>1769</v>
      </c>
      <c r="AO1896" s="53" t="s">
        <v>641</v>
      </c>
    </row>
    <row r="1897" spans="1:41" x14ac:dyDescent="0.25">
      <c r="A1897" s="53" t="s">
        <v>4</v>
      </c>
      <c r="B1897" s="53" t="s">
        <v>1877</v>
      </c>
      <c r="C1897" s="53" t="s">
        <v>1878</v>
      </c>
      <c r="D1897" s="53" t="s">
        <v>1841</v>
      </c>
      <c r="E1897" s="53" t="s">
        <v>1842</v>
      </c>
      <c r="F1897" s="53" t="s">
        <v>775</v>
      </c>
      <c r="G1897" s="53" t="s">
        <v>1813</v>
      </c>
      <c r="H1897" s="53" t="s">
        <v>775</v>
      </c>
      <c r="I1897" s="53" t="s">
        <v>1813</v>
      </c>
      <c r="J1897" s="53" t="s">
        <v>1843</v>
      </c>
      <c r="K1897" s="53" t="s">
        <v>1844</v>
      </c>
      <c r="L1897" s="53" t="s">
        <v>1879</v>
      </c>
      <c r="M1897" s="53" t="s">
        <v>1816</v>
      </c>
      <c r="N1897" s="53" t="s">
        <v>1817</v>
      </c>
      <c r="O1897" s="53" t="s">
        <v>1818</v>
      </c>
      <c r="P1897" s="53" t="s">
        <v>1819</v>
      </c>
      <c r="Q1897" s="53" t="s">
        <v>1820</v>
      </c>
      <c r="R1897" s="53" t="s">
        <v>1821</v>
      </c>
      <c r="S1897" s="53" t="s">
        <v>1880</v>
      </c>
      <c r="T1897" s="53" t="s">
        <v>1881</v>
      </c>
      <c r="U1897" s="53" t="s">
        <v>1824</v>
      </c>
      <c r="V1897" s="53" t="s">
        <v>1825</v>
      </c>
      <c r="W1897" s="53" t="s">
        <v>1826</v>
      </c>
      <c r="X1897" s="53" t="s">
        <v>1825</v>
      </c>
      <c r="Y1897" s="53" t="s">
        <v>1827</v>
      </c>
      <c r="Z1897" s="53">
        <v>154.4</v>
      </c>
      <c r="AA1897" s="53">
        <v>154.4</v>
      </c>
      <c r="AB1897" s="53">
        <v>0</v>
      </c>
      <c r="AC1897" s="53">
        <v>154.4</v>
      </c>
      <c r="AD1897" s="53">
        <v>0</v>
      </c>
      <c r="AE1897" s="53">
        <v>0</v>
      </c>
      <c r="AF1897" s="53" t="s">
        <v>1828</v>
      </c>
      <c r="AG1897" s="53" t="s">
        <v>1843</v>
      </c>
      <c r="AH1897" s="53" t="s">
        <v>1844</v>
      </c>
      <c r="AI1897" s="53" t="s">
        <v>1849</v>
      </c>
      <c r="AJ1897" s="53" t="s">
        <v>1824</v>
      </c>
      <c r="AK1897" s="53" t="s">
        <v>496</v>
      </c>
      <c r="AL1897" s="53" t="s">
        <v>1830</v>
      </c>
      <c r="AM1897" s="53" t="s">
        <v>1831</v>
      </c>
      <c r="AN1897" s="53" t="s">
        <v>1769</v>
      </c>
      <c r="AO1897" s="53" t="s">
        <v>641</v>
      </c>
    </row>
    <row r="1898" spans="1:41" x14ac:dyDescent="0.25">
      <c r="A1898" s="53" t="s">
        <v>4</v>
      </c>
      <c r="B1898" s="53" t="s">
        <v>1877</v>
      </c>
      <c r="C1898" s="53" t="s">
        <v>1878</v>
      </c>
      <c r="D1898" s="53" t="s">
        <v>1841</v>
      </c>
      <c r="E1898" s="53" t="s">
        <v>1842</v>
      </c>
      <c r="F1898" s="53" t="s">
        <v>775</v>
      </c>
      <c r="G1898" s="53" t="s">
        <v>1813</v>
      </c>
      <c r="H1898" s="53" t="s">
        <v>775</v>
      </c>
      <c r="I1898" s="53" t="s">
        <v>1813</v>
      </c>
      <c r="J1898" s="53" t="s">
        <v>1843</v>
      </c>
      <c r="K1898" s="53" t="s">
        <v>1844</v>
      </c>
      <c r="L1898" s="53" t="s">
        <v>1879</v>
      </c>
      <c r="M1898" s="53" t="s">
        <v>1816</v>
      </c>
      <c r="N1898" s="53" t="s">
        <v>1817</v>
      </c>
      <c r="O1898" s="53" t="s">
        <v>1818</v>
      </c>
      <c r="P1898" s="53" t="s">
        <v>1819</v>
      </c>
      <c r="Q1898" s="53" t="s">
        <v>1820</v>
      </c>
      <c r="R1898" s="53" t="s">
        <v>1821</v>
      </c>
      <c r="S1898" s="53" t="s">
        <v>1880</v>
      </c>
      <c r="T1898" s="53" t="s">
        <v>1881</v>
      </c>
      <c r="U1898" s="53" t="s">
        <v>1824</v>
      </c>
      <c r="V1898" s="53" t="s">
        <v>1825</v>
      </c>
      <c r="W1898" s="53" t="s">
        <v>1832</v>
      </c>
      <c r="X1898" s="53" t="s">
        <v>1825</v>
      </c>
      <c r="Y1898" s="53" t="s">
        <v>1827</v>
      </c>
      <c r="Z1898" s="53">
        <v>201.36</v>
      </c>
      <c r="AA1898" s="53">
        <v>201.36</v>
      </c>
      <c r="AB1898" s="53">
        <v>0</v>
      </c>
      <c r="AC1898" s="53">
        <v>201.36</v>
      </c>
      <c r="AD1898" s="53">
        <v>0</v>
      </c>
      <c r="AE1898" s="53">
        <v>0</v>
      </c>
      <c r="AF1898" s="53" t="s">
        <v>1828</v>
      </c>
      <c r="AG1898" s="53" t="s">
        <v>1843</v>
      </c>
      <c r="AH1898" s="53" t="s">
        <v>1844</v>
      </c>
      <c r="AI1898" s="53" t="s">
        <v>1849</v>
      </c>
      <c r="AJ1898" s="53" t="s">
        <v>1824</v>
      </c>
      <c r="AK1898" s="53" t="s">
        <v>496</v>
      </c>
      <c r="AL1898" s="53" t="s">
        <v>1830</v>
      </c>
      <c r="AM1898" s="53" t="s">
        <v>1831</v>
      </c>
      <c r="AN1898" s="53" t="s">
        <v>1769</v>
      </c>
      <c r="AO1898" s="53" t="s">
        <v>641</v>
      </c>
    </row>
    <row r="1899" spans="1:41" x14ac:dyDescent="0.25">
      <c r="A1899" s="53" t="s">
        <v>4</v>
      </c>
      <c r="B1899" s="53" t="s">
        <v>1877</v>
      </c>
      <c r="C1899" s="53" t="s">
        <v>1878</v>
      </c>
      <c r="D1899" s="53" t="s">
        <v>1841</v>
      </c>
      <c r="E1899" s="53" t="s">
        <v>1842</v>
      </c>
      <c r="F1899" s="53" t="s">
        <v>775</v>
      </c>
      <c r="G1899" s="53" t="s">
        <v>1813</v>
      </c>
      <c r="H1899" s="53" t="s">
        <v>775</v>
      </c>
      <c r="I1899" s="53" t="s">
        <v>1813</v>
      </c>
      <c r="J1899" s="53" t="s">
        <v>1843</v>
      </c>
      <c r="K1899" s="53" t="s">
        <v>1844</v>
      </c>
      <c r="L1899" s="53" t="s">
        <v>1879</v>
      </c>
      <c r="M1899" s="53" t="s">
        <v>1816</v>
      </c>
      <c r="N1899" s="53" t="s">
        <v>1817</v>
      </c>
      <c r="O1899" s="53" t="s">
        <v>1818</v>
      </c>
      <c r="P1899" s="53" t="s">
        <v>1819</v>
      </c>
      <c r="Q1899" s="53" t="s">
        <v>1820</v>
      </c>
      <c r="R1899" s="53" t="s">
        <v>1821</v>
      </c>
      <c r="S1899" s="53" t="s">
        <v>1880</v>
      </c>
      <c r="T1899" s="53" t="s">
        <v>1881</v>
      </c>
      <c r="U1899" s="53" t="s">
        <v>1824</v>
      </c>
      <c r="V1899" s="53" t="s">
        <v>1825</v>
      </c>
      <c r="W1899" s="53" t="s">
        <v>1837</v>
      </c>
      <c r="X1899" s="53" t="s">
        <v>1825</v>
      </c>
      <c r="Y1899" s="53" t="s">
        <v>1827</v>
      </c>
      <c r="Z1899" s="53">
        <v>141.11000000000001</v>
      </c>
      <c r="AA1899" s="53">
        <v>141.11000000000001</v>
      </c>
      <c r="AB1899" s="53">
        <v>0</v>
      </c>
      <c r="AC1899" s="53">
        <v>141.11000000000001</v>
      </c>
      <c r="AD1899" s="53">
        <v>0</v>
      </c>
      <c r="AE1899" s="53">
        <v>0</v>
      </c>
      <c r="AF1899" s="53" t="s">
        <v>1828</v>
      </c>
      <c r="AG1899" s="53" t="s">
        <v>1843</v>
      </c>
      <c r="AH1899" s="53" t="s">
        <v>1844</v>
      </c>
      <c r="AI1899" s="53" t="s">
        <v>1849</v>
      </c>
      <c r="AJ1899" s="53" t="s">
        <v>1824</v>
      </c>
      <c r="AK1899" s="53" t="s">
        <v>496</v>
      </c>
      <c r="AL1899" s="53" t="s">
        <v>1830</v>
      </c>
      <c r="AM1899" s="53" t="s">
        <v>1831</v>
      </c>
      <c r="AN1899" s="53" t="s">
        <v>1769</v>
      </c>
      <c r="AO1899" s="53" t="s">
        <v>641</v>
      </c>
    </row>
    <row r="1900" spans="1:41" x14ac:dyDescent="0.25">
      <c r="A1900" s="53" t="s">
        <v>4</v>
      </c>
      <c r="B1900" s="53" t="s">
        <v>1877</v>
      </c>
      <c r="C1900" s="53" t="s">
        <v>1878</v>
      </c>
      <c r="D1900" s="53" t="s">
        <v>1841</v>
      </c>
      <c r="E1900" s="53" t="s">
        <v>1842</v>
      </c>
      <c r="F1900" s="53" t="s">
        <v>775</v>
      </c>
      <c r="G1900" s="53" t="s">
        <v>1813</v>
      </c>
      <c r="H1900" s="53" t="s">
        <v>775</v>
      </c>
      <c r="I1900" s="53" t="s">
        <v>1813</v>
      </c>
      <c r="J1900" s="53" t="s">
        <v>1843</v>
      </c>
      <c r="K1900" s="53" t="s">
        <v>1844</v>
      </c>
      <c r="L1900" s="53" t="s">
        <v>1879</v>
      </c>
      <c r="M1900" s="53" t="s">
        <v>1816</v>
      </c>
      <c r="N1900" s="53" t="s">
        <v>1817</v>
      </c>
      <c r="O1900" s="53" t="s">
        <v>1818</v>
      </c>
      <c r="P1900" s="53" t="s">
        <v>1819</v>
      </c>
      <c r="Q1900" s="53" t="s">
        <v>1820</v>
      </c>
      <c r="R1900" s="53" t="s">
        <v>1821</v>
      </c>
      <c r="S1900" s="53" t="s">
        <v>1880</v>
      </c>
      <c r="T1900" s="53" t="s">
        <v>1881</v>
      </c>
      <c r="U1900" s="53" t="s">
        <v>1824</v>
      </c>
      <c r="V1900" s="53" t="s">
        <v>1825</v>
      </c>
      <c r="W1900" s="53" t="s">
        <v>1838</v>
      </c>
      <c r="X1900" s="53" t="s">
        <v>1825</v>
      </c>
      <c r="Y1900" s="53" t="s">
        <v>1827</v>
      </c>
      <c r="Z1900" s="53">
        <v>32.43</v>
      </c>
      <c r="AA1900" s="53">
        <v>32.43</v>
      </c>
      <c r="AB1900" s="53">
        <v>0</v>
      </c>
      <c r="AC1900" s="53">
        <v>32.43</v>
      </c>
      <c r="AD1900" s="53">
        <v>0</v>
      </c>
      <c r="AE1900" s="53">
        <v>0</v>
      </c>
      <c r="AF1900" s="53" t="s">
        <v>1828</v>
      </c>
      <c r="AG1900" s="53" t="s">
        <v>1843</v>
      </c>
      <c r="AH1900" s="53" t="s">
        <v>1844</v>
      </c>
      <c r="AI1900" s="53" t="s">
        <v>1849</v>
      </c>
      <c r="AJ1900" s="53" t="s">
        <v>1824</v>
      </c>
      <c r="AK1900" s="53" t="s">
        <v>496</v>
      </c>
      <c r="AL1900" s="53" t="s">
        <v>1830</v>
      </c>
      <c r="AM1900" s="53" t="s">
        <v>1831</v>
      </c>
      <c r="AN1900" s="53" t="s">
        <v>1769</v>
      </c>
      <c r="AO1900" s="53" t="s">
        <v>641</v>
      </c>
    </row>
    <row r="1901" spans="1:41" x14ac:dyDescent="0.25">
      <c r="A1901" s="53" t="s">
        <v>4</v>
      </c>
      <c r="B1901" s="53" t="s">
        <v>1877</v>
      </c>
      <c r="C1901" s="53" t="s">
        <v>1878</v>
      </c>
      <c r="D1901" s="53" t="s">
        <v>1841</v>
      </c>
      <c r="E1901" s="53" t="s">
        <v>1842</v>
      </c>
      <c r="F1901" s="53" t="s">
        <v>775</v>
      </c>
      <c r="G1901" s="53" t="s">
        <v>1813</v>
      </c>
      <c r="H1901" s="53" t="s">
        <v>775</v>
      </c>
      <c r="I1901" s="53" t="s">
        <v>1813</v>
      </c>
      <c r="J1901" s="53" t="s">
        <v>1843</v>
      </c>
      <c r="K1901" s="53" t="s">
        <v>1844</v>
      </c>
      <c r="L1901" s="53" t="s">
        <v>1879</v>
      </c>
      <c r="M1901" s="53" t="s">
        <v>1816</v>
      </c>
      <c r="N1901" s="53" t="s">
        <v>1817</v>
      </c>
      <c r="O1901" s="53" t="s">
        <v>1818</v>
      </c>
      <c r="P1901" s="53" t="s">
        <v>1819</v>
      </c>
      <c r="Q1901" s="53" t="s">
        <v>1820</v>
      </c>
      <c r="R1901" s="53" t="s">
        <v>1821</v>
      </c>
      <c r="S1901" s="53" t="s">
        <v>1880</v>
      </c>
      <c r="T1901" s="53" t="s">
        <v>1881</v>
      </c>
      <c r="U1901" s="53" t="s">
        <v>1824</v>
      </c>
      <c r="V1901" s="53" t="s">
        <v>1825</v>
      </c>
      <c r="W1901" s="53" t="s">
        <v>1848</v>
      </c>
      <c r="X1901" s="53" t="s">
        <v>1825</v>
      </c>
      <c r="Y1901" s="53" t="s">
        <v>1827</v>
      </c>
      <c r="Z1901" s="53">
        <v>81.099999999999994</v>
      </c>
      <c r="AA1901" s="53">
        <v>81.099999999999994</v>
      </c>
      <c r="AB1901" s="53">
        <v>0</v>
      </c>
      <c r="AC1901" s="53">
        <v>81.099999999999994</v>
      </c>
      <c r="AD1901" s="53">
        <v>0</v>
      </c>
      <c r="AE1901" s="53">
        <v>0</v>
      </c>
      <c r="AF1901" s="53" t="s">
        <v>1828</v>
      </c>
      <c r="AG1901" s="53" t="s">
        <v>1843</v>
      </c>
      <c r="AH1901" s="53" t="s">
        <v>1844</v>
      </c>
      <c r="AI1901" s="53" t="s">
        <v>1849</v>
      </c>
      <c r="AJ1901" s="53" t="s">
        <v>1824</v>
      </c>
      <c r="AK1901" s="53" t="s">
        <v>496</v>
      </c>
      <c r="AL1901" s="53" t="s">
        <v>1830</v>
      </c>
      <c r="AM1901" s="53" t="s">
        <v>1831</v>
      </c>
      <c r="AN1901" s="53" t="s">
        <v>1769</v>
      </c>
      <c r="AO1901" s="53" t="s">
        <v>641</v>
      </c>
    </row>
    <row r="1902" spans="1:41" x14ac:dyDescent="0.25">
      <c r="A1902" s="53" t="s">
        <v>4</v>
      </c>
      <c r="B1902" s="53" t="s">
        <v>1882</v>
      </c>
      <c r="C1902" s="53" t="s">
        <v>1883</v>
      </c>
      <c r="D1902" s="53" t="s">
        <v>1841</v>
      </c>
      <c r="E1902" s="53" t="s">
        <v>1842</v>
      </c>
      <c r="F1902" s="53" t="s">
        <v>775</v>
      </c>
      <c r="G1902" s="53" t="s">
        <v>1813</v>
      </c>
      <c r="H1902" s="53" t="s">
        <v>775</v>
      </c>
      <c r="I1902" s="53" t="s">
        <v>1813</v>
      </c>
      <c r="J1902" s="53" t="s">
        <v>1843</v>
      </c>
      <c r="K1902" s="53" t="s">
        <v>1844</v>
      </c>
      <c r="L1902" s="53" t="s">
        <v>1884</v>
      </c>
      <c r="M1902" s="53" t="s">
        <v>1816</v>
      </c>
      <c r="N1902" s="53" t="s">
        <v>1817</v>
      </c>
      <c r="O1902" s="53" t="s">
        <v>1818</v>
      </c>
      <c r="P1902" s="53" t="s">
        <v>1819</v>
      </c>
      <c r="Q1902" s="53" t="s">
        <v>1820</v>
      </c>
      <c r="R1902" s="53" t="s">
        <v>1821</v>
      </c>
      <c r="S1902" s="53" t="s">
        <v>1885</v>
      </c>
      <c r="T1902" s="53" t="s">
        <v>1886</v>
      </c>
      <c r="U1902" s="53" t="s">
        <v>1824</v>
      </c>
      <c r="V1902" s="53" t="s">
        <v>1825</v>
      </c>
      <c r="W1902" s="53" t="s">
        <v>1826</v>
      </c>
      <c r="X1902" s="53" t="s">
        <v>1825</v>
      </c>
      <c r="Y1902" s="53" t="s">
        <v>1827</v>
      </c>
      <c r="Z1902" s="53">
        <v>670.13</v>
      </c>
      <c r="AA1902" s="53">
        <v>670.13</v>
      </c>
      <c r="AB1902" s="53">
        <v>0</v>
      </c>
      <c r="AC1902" s="53">
        <v>670.13</v>
      </c>
      <c r="AD1902" s="53">
        <v>0</v>
      </c>
      <c r="AE1902" s="53">
        <v>0</v>
      </c>
      <c r="AF1902" s="53" t="s">
        <v>1828</v>
      </c>
      <c r="AG1902" s="53" t="s">
        <v>1843</v>
      </c>
      <c r="AH1902" s="53" t="s">
        <v>1844</v>
      </c>
      <c r="AI1902" s="53" t="s">
        <v>1849</v>
      </c>
      <c r="AJ1902" s="53" t="s">
        <v>1824</v>
      </c>
      <c r="AK1902" s="53" t="s">
        <v>496</v>
      </c>
      <c r="AL1902" s="53" t="s">
        <v>1830</v>
      </c>
      <c r="AM1902" s="53" t="s">
        <v>1831</v>
      </c>
      <c r="AN1902" s="53" t="s">
        <v>1769</v>
      </c>
      <c r="AO1902" s="53" t="s">
        <v>641</v>
      </c>
    </row>
    <row r="1903" spans="1:41" x14ac:dyDescent="0.25">
      <c r="A1903" s="53" t="s">
        <v>4</v>
      </c>
      <c r="B1903" s="53" t="s">
        <v>1882</v>
      </c>
      <c r="C1903" s="53" t="s">
        <v>1883</v>
      </c>
      <c r="D1903" s="53" t="s">
        <v>1841</v>
      </c>
      <c r="E1903" s="53" t="s">
        <v>1842</v>
      </c>
      <c r="F1903" s="53" t="s">
        <v>775</v>
      </c>
      <c r="G1903" s="53" t="s">
        <v>1813</v>
      </c>
      <c r="H1903" s="53" t="s">
        <v>775</v>
      </c>
      <c r="I1903" s="53" t="s">
        <v>1813</v>
      </c>
      <c r="J1903" s="53" t="s">
        <v>1843</v>
      </c>
      <c r="K1903" s="53" t="s">
        <v>1844</v>
      </c>
      <c r="L1903" s="53" t="s">
        <v>1884</v>
      </c>
      <c r="M1903" s="53" t="s">
        <v>1816</v>
      </c>
      <c r="N1903" s="53" t="s">
        <v>1817</v>
      </c>
      <c r="O1903" s="53" t="s">
        <v>1818</v>
      </c>
      <c r="P1903" s="53" t="s">
        <v>1819</v>
      </c>
      <c r="Q1903" s="53" t="s">
        <v>1820</v>
      </c>
      <c r="R1903" s="53" t="s">
        <v>1821</v>
      </c>
      <c r="S1903" s="53" t="s">
        <v>1885</v>
      </c>
      <c r="T1903" s="53" t="s">
        <v>1886</v>
      </c>
      <c r="U1903" s="53" t="s">
        <v>1824</v>
      </c>
      <c r="V1903" s="53" t="s">
        <v>1825</v>
      </c>
      <c r="W1903" s="53" t="s">
        <v>1832</v>
      </c>
      <c r="X1903" s="53" t="s">
        <v>1825</v>
      </c>
      <c r="Y1903" s="53" t="s">
        <v>1827</v>
      </c>
      <c r="Z1903" s="53">
        <v>108.8</v>
      </c>
      <c r="AA1903" s="53">
        <v>108.8</v>
      </c>
      <c r="AB1903" s="53">
        <v>0</v>
      </c>
      <c r="AC1903" s="53">
        <v>108.8</v>
      </c>
      <c r="AD1903" s="53">
        <v>0</v>
      </c>
      <c r="AE1903" s="53">
        <v>0</v>
      </c>
      <c r="AF1903" s="53" t="s">
        <v>1828</v>
      </c>
      <c r="AG1903" s="53" t="s">
        <v>1843</v>
      </c>
      <c r="AH1903" s="53" t="s">
        <v>1844</v>
      </c>
      <c r="AI1903" s="53" t="s">
        <v>1849</v>
      </c>
      <c r="AJ1903" s="53" t="s">
        <v>1824</v>
      </c>
      <c r="AK1903" s="53" t="s">
        <v>496</v>
      </c>
      <c r="AL1903" s="53" t="s">
        <v>1830</v>
      </c>
      <c r="AM1903" s="53" t="s">
        <v>1831</v>
      </c>
      <c r="AN1903" s="53" t="s">
        <v>1769</v>
      </c>
      <c r="AO1903" s="53" t="s">
        <v>641</v>
      </c>
    </row>
    <row r="1904" spans="1:41" x14ac:dyDescent="0.25">
      <c r="A1904" s="53" t="s">
        <v>4</v>
      </c>
      <c r="B1904" s="53" t="s">
        <v>1882</v>
      </c>
      <c r="C1904" s="53" t="s">
        <v>1883</v>
      </c>
      <c r="D1904" s="53" t="s">
        <v>1841</v>
      </c>
      <c r="E1904" s="53" t="s">
        <v>1842</v>
      </c>
      <c r="F1904" s="53" t="s">
        <v>775</v>
      </c>
      <c r="G1904" s="53" t="s">
        <v>1813</v>
      </c>
      <c r="H1904" s="53" t="s">
        <v>775</v>
      </c>
      <c r="I1904" s="53" t="s">
        <v>1813</v>
      </c>
      <c r="J1904" s="53" t="s">
        <v>1843</v>
      </c>
      <c r="K1904" s="53" t="s">
        <v>1844</v>
      </c>
      <c r="L1904" s="53" t="s">
        <v>1884</v>
      </c>
      <c r="M1904" s="53" t="s">
        <v>1816</v>
      </c>
      <c r="N1904" s="53" t="s">
        <v>1817</v>
      </c>
      <c r="O1904" s="53" t="s">
        <v>1818</v>
      </c>
      <c r="P1904" s="53" t="s">
        <v>1819</v>
      </c>
      <c r="Q1904" s="53" t="s">
        <v>1820</v>
      </c>
      <c r="R1904" s="53" t="s">
        <v>1821</v>
      </c>
      <c r="S1904" s="53" t="s">
        <v>1885</v>
      </c>
      <c r="T1904" s="53" t="s">
        <v>1886</v>
      </c>
      <c r="U1904" s="53" t="s">
        <v>1824</v>
      </c>
      <c r="V1904" s="53" t="s">
        <v>1825</v>
      </c>
      <c r="W1904" s="53" t="s">
        <v>1837</v>
      </c>
      <c r="X1904" s="53" t="s">
        <v>1825</v>
      </c>
      <c r="Y1904" s="53" t="s">
        <v>1827</v>
      </c>
      <c r="Z1904" s="53">
        <v>188.4</v>
      </c>
      <c r="AA1904" s="53">
        <v>188.4</v>
      </c>
      <c r="AB1904" s="53">
        <v>0</v>
      </c>
      <c r="AC1904" s="53">
        <v>188.4</v>
      </c>
      <c r="AD1904" s="53">
        <v>0</v>
      </c>
      <c r="AE1904" s="53">
        <v>0</v>
      </c>
      <c r="AF1904" s="53" t="s">
        <v>1828</v>
      </c>
      <c r="AG1904" s="53" t="s">
        <v>1843</v>
      </c>
      <c r="AH1904" s="53" t="s">
        <v>1844</v>
      </c>
      <c r="AI1904" s="53" t="s">
        <v>1849</v>
      </c>
      <c r="AJ1904" s="53" t="s">
        <v>1824</v>
      </c>
      <c r="AK1904" s="53" t="s">
        <v>496</v>
      </c>
      <c r="AL1904" s="53" t="s">
        <v>1830</v>
      </c>
      <c r="AM1904" s="53" t="s">
        <v>1831</v>
      </c>
      <c r="AN1904" s="53" t="s">
        <v>1769</v>
      </c>
      <c r="AO1904" s="53" t="s">
        <v>641</v>
      </c>
    </row>
    <row r="1905" spans="1:41" x14ac:dyDescent="0.25">
      <c r="A1905" s="53" t="s">
        <v>4</v>
      </c>
      <c r="B1905" s="53" t="s">
        <v>1882</v>
      </c>
      <c r="C1905" s="53" t="s">
        <v>1883</v>
      </c>
      <c r="D1905" s="53" t="s">
        <v>1841</v>
      </c>
      <c r="E1905" s="53" t="s">
        <v>1842</v>
      </c>
      <c r="F1905" s="53" t="s">
        <v>775</v>
      </c>
      <c r="G1905" s="53" t="s">
        <v>1813</v>
      </c>
      <c r="H1905" s="53" t="s">
        <v>775</v>
      </c>
      <c r="I1905" s="53" t="s">
        <v>1813</v>
      </c>
      <c r="J1905" s="53" t="s">
        <v>1843</v>
      </c>
      <c r="K1905" s="53" t="s">
        <v>1844</v>
      </c>
      <c r="L1905" s="53" t="s">
        <v>1884</v>
      </c>
      <c r="M1905" s="53" t="s">
        <v>1816</v>
      </c>
      <c r="N1905" s="53" t="s">
        <v>1817</v>
      </c>
      <c r="O1905" s="53" t="s">
        <v>1818</v>
      </c>
      <c r="P1905" s="53" t="s">
        <v>1819</v>
      </c>
      <c r="Q1905" s="53" t="s">
        <v>1820</v>
      </c>
      <c r="R1905" s="53" t="s">
        <v>1821</v>
      </c>
      <c r="S1905" s="53" t="s">
        <v>1885</v>
      </c>
      <c r="T1905" s="53" t="s">
        <v>1886</v>
      </c>
      <c r="U1905" s="53" t="s">
        <v>1824</v>
      </c>
      <c r="V1905" s="53" t="s">
        <v>1825</v>
      </c>
      <c r="W1905" s="53" t="s">
        <v>1838</v>
      </c>
      <c r="X1905" s="53" t="s">
        <v>1825</v>
      </c>
      <c r="Y1905" s="53" t="s">
        <v>1827</v>
      </c>
      <c r="Z1905" s="53">
        <v>32.67</v>
      </c>
      <c r="AA1905" s="53">
        <v>32.67</v>
      </c>
      <c r="AB1905" s="53">
        <v>0</v>
      </c>
      <c r="AC1905" s="53">
        <v>32.67</v>
      </c>
      <c r="AD1905" s="53">
        <v>0</v>
      </c>
      <c r="AE1905" s="53">
        <v>0</v>
      </c>
      <c r="AF1905" s="53" t="s">
        <v>1828</v>
      </c>
      <c r="AG1905" s="53" t="s">
        <v>1843</v>
      </c>
      <c r="AH1905" s="53" t="s">
        <v>1844</v>
      </c>
      <c r="AI1905" s="53" t="s">
        <v>1849</v>
      </c>
      <c r="AJ1905" s="53" t="s">
        <v>1824</v>
      </c>
      <c r="AK1905" s="53" t="s">
        <v>496</v>
      </c>
      <c r="AL1905" s="53" t="s">
        <v>1830</v>
      </c>
      <c r="AM1905" s="53" t="s">
        <v>1831</v>
      </c>
      <c r="AN1905" s="53" t="s">
        <v>1769</v>
      </c>
      <c r="AO1905" s="53" t="s">
        <v>641</v>
      </c>
    </row>
    <row r="1906" spans="1:41" x14ac:dyDescent="0.25">
      <c r="A1906" s="53" t="s">
        <v>4</v>
      </c>
      <c r="B1906" s="53" t="s">
        <v>1996</v>
      </c>
      <c r="C1906" s="53" t="s">
        <v>1997</v>
      </c>
      <c r="D1906" s="53" t="s">
        <v>1811</v>
      </c>
      <c r="E1906" s="53" t="s">
        <v>1812</v>
      </c>
      <c r="F1906" s="53" t="s">
        <v>775</v>
      </c>
      <c r="G1906" s="53" t="s">
        <v>1813</v>
      </c>
      <c r="H1906" s="53" t="s">
        <v>775</v>
      </c>
      <c r="I1906" s="53" t="s">
        <v>1813</v>
      </c>
      <c r="J1906" s="53" t="s">
        <v>1814</v>
      </c>
      <c r="K1906" s="53" t="s">
        <v>780</v>
      </c>
      <c r="L1906" s="53" t="s">
        <v>1998</v>
      </c>
      <c r="M1906" s="53" t="s">
        <v>1816</v>
      </c>
      <c r="N1906" s="53" t="s">
        <v>1817</v>
      </c>
      <c r="O1906" s="53" t="s">
        <v>1818</v>
      </c>
      <c r="P1906" s="53" t="s">
        <v>1819</v>
      </c>
      <c r="Q1906" s="53" t="s">
        <v>1820</v>
      </c>
      <c r="R1906" s="53" t="s">
        <v>1821</v>
      </c>
      <c r="S1906" s="53" t="s">
        <v>1999</v>
      </c>
      <c r="T1906" s="53" t="s">
        <v>2000</v>
      </c>
      <c r="U1906" s="53" t="s">
        <v>1824</v>
      </c>
      <c r="V1906" s="53" t="s">
        <v>1825</v>
      </c>
      <c r="W1906" s="53" t="s">
        <v>1826</v>
      </c>
      <c r="X1906" s="53" t="s">
        <v>1825</v>
      </c>
      <c r="Y1906" s="53" t="s">
        <v>1827</v>
      </c>
      <c r="Z1906" s="53">
        <v>155.93</v>
      </c>
      <c r="AA1906" s="53">
        <v>155.93</v>
      </c>
      <c r="AB1906" s="53">
        <v>0</v>
      </c>
      <c r="AC1906" s="53">
        <v>155.93</v>
      </c>
      <c r="AD1906" s="53">
        <v>0</v>
      </c>
      <c r="AE1906" s="53">
        <v>0</v>
      </c>
      <c r="AF1906" s="53" t="s">
        <v>1828</v>
      </c>
      <c r="AG1906" s="53" t="s">
        <v>1814</v>
      </c>
      <c r="AH1906" s="53" t="s">
        <v>780</v>
      </c>
      <c r="AI1906" s="53" t="s">
        <v>1829</v>
      </c>
      <c r="AJ1906" s="53" t="s">
        <v>1824</v>
      </c>
      <c r="AK1906" s="53" t="s">
        <v>496</v>
      </c>
      <c r="AL1906" s="53" t="s">
        <v>1830</v>
      </c>
      <c r="AM1906" s="53" t="s">
        <v>1831</v>
      </c>
      <c r="AN1906" s="53" t="s">
        <v>1770</v>
      </c>
      <c r="AO1906" s="53" t="s">
        <v>641</v>
      </c>
    </row>
    <row r="1907" spans="1:41" x14ac:dyDescent="0.25">
      <c r="A1907" s="53" t="s">
        <v>4</v>
      </c>
      <c r="B1907" s="53" t="s">
        <v>1996</v>
      </c>
      <c r="C1907" s="53" t="s">
        <v>1997</v>
      </c>
      <c r="D1907" s="53" t="s">
        <v>1811</v>
      </c>
      <c r="E1907" s="53" t="s">
        <v>1812</v>
      </c>
      <c r="F1907" s="53" t="s">
        <v>775</v>
      </c>
      <c r="G1907" s="53" t="s">
        <v>1813</v>
      </c>
      <c r="H1907" s="53" t="s">
        <v>775</v>
      </c>
      <c r="I1907" s="53" t="s">
        <v>1813</v>
      </c>
      <c r="J1907" s="53" t="s">
        <v>1814</v>
      </c>
      <c r="K1907" s="53" t="s">
        <v>780</v>
      </c>
      <c r="L1907" s="53" t="s">
        <v>1998</v>
      </c>
      <c r="M1907" s="53" t="s">
        <v>1816</v>
      </c>
      <c r="N1907" s="53" t="s">
        <v>1817</v>
      </c>
      <c r="O1907" s="53" t="s">
        <v>1818</v>
      </c>
      <c r="P1907" s="53" t="s">
        <v>1819</v>
      </c>
      <c r="Q1907" s="53" t="s">
        <v>1820</v>
      </c>
      <c r="R1907" s="53" t="s">
        <v>1821</v>
      </c>
      <c r="S1907" s="53" t="s">
        <v>1999</v>
      </c>
      <c r="T1907" s="53" t="s">
        <v>2000</v>
      </c>
      <c r="U1907" s="53" t="s">
        <v>1824</v>
      </c>
      <c r="V1907" s="53" t="s">
        <v>1825</v>
      </c>
      <c r="W1907" s="53" t="s">
        <v>1832</v>
      </c>
      <c r="X1907" s="53" t="s">
        <v>1825</v>
      </c>
      <c r="Y1907" s="53" t="s">
        <v>1827</v>
      </c>
      <c r="Z1907" s="53">
        <v>1088.8599999999999</v>
      </c>
      <c r="AA1907" s="53">
        <v>1088.8599999999999</v>
      </c>
      <c r="AB1907" s="53">
        <v>0</v>
      </c>
      <c r="AC1907" s="53">
        <v>1088.8599999999999</v>
      </c>
      <c r="AD1907" s="53">
        <v>0</v>
      </c>
      <c r="AE1907" s="53">
        <v>0</v>
      </c>
      <c r="AF1907" s="53" t="s">
        <v>1828</v>
      </c>
      <c r="AG1907" s="53" t="s">
        <v>1814</v>
      </c>
      <c r="AH1907" s="53" t="s">
        <v>780</v>
      </c>
      <c r="AI1907" s="53" t="s">
        <v>1829</v>
      </c>
      <c r="AJ1907" s="53" t="s">
        <v>1824</v>
      </c>
      <c r="AK1907" s="53" t="s">
        <v>496</v>
      </c>
      <c r="AL1907" s="53" t="s">
        <v>1830</v>
      </c>
      <c r="AM1907" s="53" t="s">
        <v>1831</v>
      </c>
      <c r="AN1907" s="53" t="s">
        <v>1770</v>
      </c>
      <c r="AO1907" s="53" t="s">
        <v>641</v>
      </c>
    </row>
    <row r="1908" spans="1:41" x14ac:dyDescent="0.25">
      <c r="A1908" s="53" t="s">
        <v>4</v>
      </c>
      <c r="B1908" s="53" t="s">
        <v>1996</v>
      </c>
      <c r="C1908" s="53" t="s">
        <v>1997</v>
      </c>
      <c r="D1908" s="53" t="s">
        <v>1811</v>
      </c>
      <c r="E1908" s="53" t="s">
        <v>1812</v>
      </c>
      <c r="F1908" s="53" t="s">
        <v>775</v>
      </c>
      <c r="G1908" s="53" t="s">
        <v>1813</v>
      </c>
      <c r="H1908" s="53" t="s">
        <v>775</v>
      </c>
      <c r="I1908" s="53" t="s">
        <v>1813</v>
      </c>
      <c r="J1908" s="53" t="s">
        <v>1814</v>
      </c>
      <c r="K1908" s="53" t="s">
        <v>780</v>
      </c>
      <c r="L1908" s="53" t="s">
        <v>1998</v>
      </c>
      <c r="M1908" s="53" t="s">
        <v>1816</v>
      </c>
      <c r="N1908" s="53" t="s">
        <v>1817</v>
      </c>
      <c r="O1908" s="53" t="s">
        <v>1818</v>
      </c>
      <c r="P1908" s="53" t="s">
        <v>1819</v>
      </c>
      <c r="Q1908" s="53" t="s">
        <v>1820</v>
      </c>
      <c r="R1908" s="53" t="s">
        <v>1821</v>
      </c>
      <c r="S1908" s="53" t="s">
        <v>1999</v>
      </c>
      <c r="T1908" s="53" t="s">
        <v>2000</v>
      </c>
      <c r="U1908" s="53" t="s">
        <v>1824</v>
      </c>
      <c r="V1908" s="53" t="s">
        <v>1825</v>
      </c>
      <c r="W1908" s="53" t="s">
        <v>1833</v>
      </c>
      <c r="X1908" s="53" t="s">
        <v>1834</v>
      </c>
      <c r="Y1908" s="53" t="s">
        <v>1827</v>
      </c>
      <c r="Z1908" s="53">
        <v>474.04</v>
      </c>
      <c r="AA1908" s="53">
        <v>474.04</v>
      </c>
      <c r="AB1908" s="53">
        <v>0</v>
      </c>
      <c r="AC1908" s="53">
        <v>474.04</v>
      </c>
      <c r="AD1908" s="53">
        <v>0</v>
      </c>
      <c r="AE1908" s="53">
        <v>0</v>
      </c>
      <c r="AF1908" s="53" t="s">
        <v>1828</v>
      </c>
      <c r="AG1908" s="53" t="s">
        <v>1814</v>
      </c>
      <c r="AH1908" s="53" t="s">
        <v>780</v>
      </c>
      <c r="AI1908" s="53" t="s">
        <v>1829</v>
      </c>
      <c r="AJ1908" s="53" t="s">
        <v>1824</v>
      </c>
      <c r="AK1908" s="53" t="s">
        <v>496</v>
      </c>
      <c r="AL1908" s="53" t="s">
        <v>1830</v>
      </c>
      <c r="AM1908" s="53" t="s">
        <v>1831</v>
      </c>
      <c r="AN1908" s="53" t="s">
        <v>1770</v>
      </c>
      <c r="AO1908" s="53" t="s">
        <v>641</v>
      </c>
    </row>
    <row r="1909" spans="1:41" x14ac:dyDescent="0.25">
      <c r="A1909" s="53" t="s">
        <v>4</v>
      </c>
      <c r="B1909" s="53" t="s">
        <v>1996</v>
      </c>
      <c r="C1909" s="53" t="s">
        <v>1997</v>
      </c>
      <c r="D1909" s="53" t="s">
        <v>1811</v>
      </c>
      <c r="E1909" s="53" t="s">
        <v>1812</v>
      </c>
      <c r="F1909" s="53" t="s">
        <v>775</v>
      </c>
      <c r="G1909" s="53" t="s">
        <v>1813</v>
      </c>
      <c r="H1909" s="53" t="s">
        <v>775</v>
      </c>
      <c r="I1909" s="53" t="s">
        <v>1813</v>
      </c>
      <c r="J1909" s="53" t="s">
        <v>1814</v>
      </c>
      <c r="K1909" s="53" t="s">
        <v>780</v>
      </c>
      <c r="L1909" s="53" t="s">
        <v>1998</v>
      </c>
      <c r="M1909" s="53" t="s">
        <v>1816</v>
      </c>
      <c r="N1909" s="53" t="s">
        <v>1817</v>
      </c>
      <c r="O1909" s="53" t="s">
        <v>1818</v>
      </c>
      <c r="P1909" s="53" t="s">
        <v>1819</v>
      </c>
      <c r="Q1909" s="53" t="s">
        <v>1820</v>
      </c>
      <c r="R1909" s="53" t="s">
        <v>1821</v>
      </c>
      <c r="S1909" s="53" t="s">
        <v>1999</v>
      </c>
      <c r="T1909" s="53" t="s">
        <v>2000</v>
      </c>
      <c r="U1909" s="53" t="s">
        <v>1824</v>
      </c>
      <c r="V1909" s="53" t="s">
        <v>1825</v>
      </c>
      <c r="W1909" s="53" t="s">
        <v>1837</v>
      </c>
      <c r="X1909" s="53" t="s">
        <v>1825</v>
      </c>
      <c r="Y1909" s="53" t="s">
        <v>1827</v>
      </c>
      <c r="Z1909" s="53">
        <v>126.9</v>
      </c>
      <c r="AA1909" s="53">
        <v>126.9</v>
      </c>
      <c r="AB1909" s="53">
        <v>0</v>
      </c>
      <c r="AC1909" s="53">
        <v>126.9</v>
      </c>
      <c r="AD1909" s="53">
        <v>0</v>
      </c>
      <c r="AE1909" s="53">
        <v>0</v>
      </c>
      <c r="AF1909" s="53" t="s">
        <v>1828</v>
      </c>
      <c r="AG1909" s="53" t="s">
        <v>1814</v>
      </c>
      <c r="AH1909" s="53" t="s">
        <v>780</v>
      </c>
      <c r="AI1909" s="53" t="s">
        <v>1829</v>
      </c>
      <c r="AJ1909" s="53" t="s">
        <v>1824</v>
      </c>
      <c r="AK1909" s="53" t="s">
        <v>496</v>
      </c>
      <c r="AL1909" s="53" t="s">
        <v>1830</v>
      </c>
      <c r="AM1909" s="53" t="s">
        <v>1831</v>
      </c>
      <c r="AN1909" s="53" t="s">
        <v>1770</v>
      </c>
      <c r="AO1909" s="53" t="s">
        <v>641</v>
      </c>
    </row>
    <row r="1910" spans="1:41" x14ac:dyDescent="0.25">
      <c r="A1910" s="53" t="s">
        <v>4</v>
      </c>
      <c r="B1910" s="53" t="s">
        <v>1996</v>
      </c>
      <c r="C1910" s="53" t="s">
        <v>1997</v>
      </c>
      <c r="D1910" s="53" t="s">
        <v>1811</v>
      </c>
      <c r="E1910" s="53" t="s">
        <v>1812</v>
      </c>
      <c r="F1910" s="53" t="s">
        <v>775</v>
      </c>
      <c r="G1910" s="53" t="s">
        <v>1813</v>
      </c>
      <c r="H1910" s="53" t="s">
        <v>775</v>
      </c>
      <c r="I1910" s="53" t="s">
        <v>1813</v>
      </c>
      <c r="J1910" s="53" t="s">
        <v>1814</v>
      </c>
      <c r="K1910" s="53" t="s">
        <v>780</v>
      </c>
      <c r="L1910" s="53" t="s">
        <v>1998</v>
      </c>
      <c r="M1910" s="53" t="s">
        <v>1816</v>
      </c>
      <c r="N1910" s="53" t="s">
        <v>1817</v>
      </c>
      <c r="O1910" s="53" t="s">
        <v>1818</v>
      </c>
      <c r="P1910" s="53" t="s">
        <v>1819</v>
      </c>
      <c r="Q1910" s="53" t="s">
        <v>1820</v>
      </c>
      <c r="R1910" s="53" t="s">
        <v>1821</v>
      </c>
      <c r="S1910" s="53" t="s">
        <v>1999</v>
      </c>
      <c r="T1910" s="53" t="s">
        <v>2000</v>
      </c>
      <c r="U1910" s="53" t="s">
        <v>1824</v>
      </c>
      <c r="V1910" s="53" t="s">
        <v>1825</v>
      </c>
      <c r="W1910" s="53" t="s">
        <v>1838</v>
      </c>
      <c r="X1910" s="53" t="s">
        <v>1825</v>
      </c>
      <c r="Y1910" s="53" t="s">
        <v>1827</v>
      </c>
      <c r="Z1910" s="53">
        <v>60.69</v>
      </c>
      <c r="AA1910" s="53">
        <v>60.69</v>
      </c>
      <c r="AB1910" s="53">
        <v>0</v>
      </c>
      <c r="AC1910" s="53">
        <v>60.69</v>
      </c>
      <c r="AD1910" s="53">
        <v>0</v>
      </c>
      <c r="AE1910" s="53">
        <v>0</v>
      </c>
      <c r="AF1910" s="53" t="s">
        <v>1828</v>
      </c>
      <c r="AG1910" s="53" t="s">
        <v>1814</v>
      </c>
      <c r="AH1910" s="53" t="s">
        <v>780</v>
      </c>
      <c r="AI1910" s="53" t="s">
        <v>1829</v>
      </c>
      <c r="AJ1910" s="53" t="s">
        <v>1824</v>
      </c>
      <c r="AK1910" s="53" t="s">
        <v>496</v>
      </c>
      <c r="AL1910" s="53" t="s">
        <v>1830</v>
      </c>
      <c r="AM1910" s="53" t="s">
        <v>1831</v>
      </c>
      <c r="AN1910" s="53" t="s">
        <v>1770</v>
      </c>
      <c r="AO1910" s="53" t="s">
        <v>641</v>
      </c>
    </row>
    <row r="1911" spans="1:41" x14ac:dyDescent="0.25">
      <c r="A1911" s="53" t="s">
        <v>4</v>
      </c>
      <c r="B1911" s="53" t="s">
        <v>2055</v>
      </c>
      <c r="C1911" s="53" t="s">
        <v>2056</v>
      </c>
      <c r="D1911" s="53" t="s">
        <v>1841</v>
      </c>
      <c r="E1911" s="53" t="s">
        <v>1842</v>
      </c>
      <c r="F1911" s="53" t="s">
        <v>775</v>
      </c>
      <c r="G1911" s="53" t="s">
        <v>1813</v>
      </c>
      <c r="H1911" s="53" t="s">
        <v>775</v>
      </c>
      <c r="I1911" s="53" t="s">
        <v>1813</v>
      </c>
      <c r="J1911" s="53" t="s">
        <v>1843</v>
      </c>
      <c r="K1911" s="53" t="s">
        <v>1844</v>
      </c>
      <c r="L1911" s="53" t="s">
        <v>2057</v>
      </c>
      <c r="M1911" s="53" t="s">
        <v>1816</v>
      </c>
      <c r="N1911" s="53" t="s">
        <v>1817</v>
      </c>
      <c r="O1911" s="53" t="s">
        <v>1818</v>
      </c>
      <c r="P1911" s="53" t="s">
        <v>1819</v>
      </c>
      <c r="Q1911" s="53" t="s">
        <v>1820</v>
      </c>
      <c r="R1911" s="53" t="s">
        <v>1821</v>
      </c>
      <c r="S1911" s="53" t="s">
        <v>2058</v>
      </c>
      <c r="T1911" s="53" t="s">
        <v>2059</v>
      </c>
      <c r="U1911" s="53" t="s">
        <v>1824</v>
      </c>
      <c r="V1911" s="53" t="s">
        <v>1825</v>
      </c>
      <c r="W1911" s="53" t="s">
        <v>1833</v>
      </c>
      <c r="X1911" s="53" t="s">
        <v>1835</v>
      </c>
      <c r="Y1911" s="53" t="s">
        <v>1827</v>
      </c>
      <c r="Z1911" s="53">
        <v>5.29</v>
      </c>
      <c r="AA1911" s="53">
        <v>5.29</v>
      </c>
      <c r="AB1911" s="53">
        <v>0</v>
      </c>
      <c r="AC1911" s="53">
        <v>5.29</v>
      </c>
      <c r="AD1911" s="53">
        <v>0</v>
      </c>
      <c r="AE1911" s="53">
        <v>0</v>
      </c>
      <c r="AF1911" s="53" t="s">
        <v>1828</v>
      </c>
      <c r="AG1911" s="53" t="s">
        <v>1843</v>
      </c>
      <c r="AH1911" s="53" t="s">
        <v>1844</v>
      </c>
      <c r="AI1911" s="53" t="s">
        <v>1849</v>
      </c>
      <c r="AJ1911" s="53" t="s">
        <v>1824</v>
      </c>
      <c r="AK1911" s="53" t="s">
        <v>496</v>
      </c>
      <c r="AL1911" s="53" t="s">
        <v>1830</v>
      </c>
      <c r="AM1911" s="53" t="s">
        <v>1831</v>
      </c>
      <c r="AN1911" s="53" t="s">
        <v>1769</v>
      </c>
      <c r="AO1911" s="53" t="s">
        <v>641</v>
      </c>
    </row>
    <row r="1912" spans="1:41" x14ac:dyDescent="0.25">
      <c r="A1912" s="53" t="s">
        <v>4</v>
      </c>
      <c r="B1912" s="53" t="s">
        <v>2055</v>
      </c>
      <c r="C1912" s="53" t="s">
        <v>2056</v>
      </c>
      <c r="D1912" s="53" t="s">
        <v>1841</v>
      </c>
      <c r="E1912" s="53" t="s">
        <v>1842</v>
      </c>
      <c r="F1912" s="53" t="s">
        <v>775</v>
      </c>
      <c r="G1912" s="53" t="s">
        <v>1813</v>
      </c>
      <c r="H1912" s="53" t="s">
        <v>775</v>
      </c>
      <c r="I1912" s="53" t="s">
        <v>1813</v>
      </c>
      <c r="J1912" s="53" t="s">
        <v>1843</v>
      </c>
      <c r="K1912" s="53" t="s">
        <v>1844</v>
      </c>
      <c r="L1912" s="53" t="s">
        <v>2057</v>
      </c>
      <c r="M1912" s="53" t="s">
        <v>1816</v>
      </c>
      <c r="N1912" s="53" t="s">
        <v>1817</v>
      </c>
      <c r="O1912" s="53" t="s">
        <v>1818</v>
      </c>
      <c r="P1912" s="53" t="s">
        <v>1819</v>
      </c>
      <c r="Q1912" s="53" t="s">
        <v>1820</v>
      </c>
      <c r="R1912" s="53" t="s">
        <v>1821</v>
      </c>
      <c r="S1912" s="53" t="s">
        <v>2058</v>
      </c>
      <c r="T1912" s="53" t="s">
        <v>2059</v>
      </c>
      <c r="U1912" s="53" t="s">
        <v>1824</v>
      </c>
      <c r="V1912" s="53" t="s">
        <v>1825</v>
      </c>
      <c r="W1912" s="53" t="s">
        <v>1848</v>
      </c>
      <c r="X1912" s="53" t="s">
        <v>1825</v>
      </c>
      <c r="Y1912" s="53" t="s">
        <v>1827</v>
      </c>
      <c r="Z1912" s="53">
        <v>994.71</v>
      </c>
      <c r="AA1912" s="53">
        <v>994.71</v>
      </c>
      <c r="AB1912" s="53">
        <v>0</v>
      </c>
      <c r="AC1912" s="53">
        <v>994.71</v>
      </c>
      <c r="AD1912" s="53">
        <v>0</v>
      </c>
      <c r="AE1912" s="53">
        <v>0</v>
      </c>
      <c r="AF1912" s="53" t="s">
        <v>1828</v>
      </c>
      <c r="AG1912" s="53" t="s">
        <v>1843</v>
      </c>
      <c r="AH1912" s="53" t="s">
        <v>1844</v>
      </c>
      <c r="AI1912" s="53" t="s">
        <v>1849</v>
      </c>
      <c r="AJ1912" s="53" t="s">
        <v>1824</v>
      </c>
      <c r="AK1912" s="53" t="s">
        <v>496</v>
      </c>
      <c r="AL1912" s="53" t="s">
        <v>1830</v>
      </c>
      <c r="AM1912" s="53" t="s">
        <v>1831</v>
      </c>
      <c r="AN1912" s="53" t="s">
        <v>1769</v>
      </c>
      <c r="AO1912" s="53" t="s">
        <v>641</v>
      </c>
    </row>
    <row r="1913" spans="1:41" x14ac:dyDescent="0.25">
      <c r="A1913" s="53" t="s">
        <v>4</v>
      </c>
      <c r="B1913" s="53" t="s">
        <v>1896</v>
      </c>
      <c r="C1913" s="53" t="s">
        <v>1897</v>
      </c>
      <c r="D1913" s="53" t="s">
        <v>1841</v>
      </c>
      <c r="E1913" s="53" t="s">
        <v>1842</v>
      </c>
      <c r="F1913" s="53" t="s">
        <v>775</v>
      </c>
      <c r="G1913" s="53" t="s">
        <v>1813</v>
      </c>
      <c r="H1913" s="53" t="s">
        <v>775</v>
      </c>
      <c r="I1913" s="53" t="s">
        <v>1813</v>
      </c>
      <c r="J1913" s="53" t="s">
        <v>1843</v>
      </c>
      <c r="K1913" s="53" t="s">
        <v>1844</v>
      </c>
      <c r="L1913" s="53" t="s">
        <v>1898</v>
      </c>
      <c r="M1913" s="53" t="s">
        <v>1816</v>
      </c>
      <c r="N1913" s="53" t="s">
        <v>1817</v>
      </c>
      <c r="O1913" s="53" t="s">
        <v>1818</v>
      </c>
      <c r="P1913" s="53" t="s">
        <v>1819</v>
      </c>
      <c r="Q1913" s="53" t="s">
        <v>1820</v>
      </c>
      <c r="R1913" s="53" t="s">
        <v>1821</v>
      </c>
      <c r="S1913" s="53" t="s">
        <v>1899</v>
      </c>
      <c r="T1913" s="53" t="s">
        <v>1900</v>
      </c>
      <c r="U1913" s="53" t="s">
        <v>1824</v>
      </c>
      <c r="V1913" s="53" t="s">
        <v>1825</v>
      </c>
      <c r="W1913" s="53" t="s">
        <v>1833</v>
      </c>
      <c r="X1913" s="53" t="s">
        <v>1834</v>
      </c>
      <c r="Y1913" s="53" t="s">
        <v>1827</v>
      </c>
      <c r="Z1913" s="53">
        <v>4.49</v>
      </c>
      <c r="AA1913" s="53">
        <v>4.49</v>
      </c>
      <c r="AB1913" s="53">
        <v>0</v>
      </c>
      <c r="AC1913" s="53">
        <v>4.49</v>
      </c>
      <c r="AD1913" s="53">
        <v>0</v>
      </c>
      <c r="AE1913" s="53">
        <v>0</v>
      </c>
      <c r="AF1913" s="53" t="s">
        <v>1828</v>
      </c>
      <c r="AG1913" s="53" t="s">
        <v>1843</v>
      </c>
      <c r="AH1913" s="53" t="s">
        <v>1844</v>
      </c>
      <c r="AI1913" s="53" t="s">
        <v>1849</v>
      </c>
      <c r="AJ1913" s="53" t="s">
        <v>1824</v>
      </c>
      <c r="AK1913" s="53" t="s">
        <v>496</v>
      </c>
      <c r="AL1913" s="53" t="s">
        <v>1830</v>
      </c>
      <c r="AM1913" s="53" t="s">
        <v>1831</v>
      </c>
      <c r="AN1913" s="53" t="s">
        <v>1769</v>
      </c>
      <c r="AO1913" s="53" t="s">
        <v>641</v>
      </c>
    </row>
    <row r="1914" spans="1:41" x14ac:dyDescent="0.25">
      <c r="A1914" s="53" t="s">
        <v>4</v>
      </c>
      <c r="B1914" s="53" t="s">
        <v>1896</v>
      </c>
      <c r="C1914" s="53" t="s">
        <v>1897</v>
      </c>
      <c r="D1914" s="53" t="s">
        <v>1841</v>
      </c>
      <c r="E1914" s="53" t="s">
        <v>1842</v>
      </c>
      <c r="F1914" s="53" t="s">
        <v>775</v>
      </c>
      <c r="G1914" s="53" t="s">
        <v>1813</v>
      </c>
      <c r="H1914" s="53" t="s">
        <v>775</v>
      </c>
      <c r="I1914" s="53" t="s">
        <v>1813</v>
      </c>
      <c r="J1914" s="53" t="s">
        <v>1843</v>
      </c>
      <c r="K1914" s="53" t="s">
        <v>1844</v>
      </c>
      <c r="L1914" s="53" t="s">
        <v>1898</v>
      </c>
      <c r="M1914" s="53" t="s">
        <v>1816</v>
      </c>
      <c r="N1914" s="53" t="s">
        <v>1817</v>
      </c>
      <c r="O1914" s="53" t="s">
        <v>1818</v>
      </c>
      <c r="P1914" s="53" t="s">
        <v>1819</v>
      </c>
      <c r="Q1914" s="53" t="s">
        <v>1820</v>
      </c>
      <c r="R1914" s="53" t="s">
        <v>1821</v>
      </c>
      <c r="S1914" s="53" t="s">
        <v>1899</v>
      </c>
      <c r="T1914" s="53" t="s">
        <v>1900</v>
      </c>
      <c r="U1914" s="53" t="s">
        <v>1824</v>
      </c>
      <c r="V1914" s="53" t="s">
        <v>1825</v>
      </c>
      <c r="W1914" s="53" t="s">
        <v>1848</v>
      </c>
      <c r="X1914" s="53" t="s">
        <v>1825</v>
      </c>
      <c r="Y1914" s="53" t="s">
        <v>1827</v>
      </c>
      <c r="Z1914" s="53">
        <v>1468.75</v>
      </c>
      <c r="AA1914" s="53">
        <v>1468.75</v>
      </c>
      <c r="AB1914" s="53">
        <v>0</v>
      </c>
      <c r="AC1914" s="53">
        <v>1468.75</v>
      </c>
      <c r="AD1914" s="53">
        <v>0</v>
      </c>
      <c r="AE1914" s="53">
        <v>0</v>
      </c>
      <c r="AF1914" s="53" t="s">
        <v>1828</v>
      </c>
      <c r="AG1914" s="53" t="s">
        <v>1843</v>
      </c>
      <c r="AH1914" s="53" t="s">
        <v>1844</v>
      </c>
      <c r="AI1914" s="53" t="s">
        <v>1849</v>
      </c>
      <c r="AJ1914" s="53" t="s">
        <v>1824</v>
      </c>
      <c r="AK1914" s="53" t="s">
        <v>496</v>
      </c>
      <c r="AL1914" s="53" t="s">
        <v>1830</v>
      </c>
      <c r="AM1914" s="53" t="s">
        <v>1831</v>
      </c>
      <c r="AN1914" s="53" t="s">
        <v>1769</v>
      </c>
      <c r="AO1914" s="53" t="s">
        <v>641</v>
      </c>
    </row>
    <row r="1915" spans="1:41" x14ac:dyDescent="0.25">
      <c r="A1915" s="53" t="s">
        <v>4</v>
      </c>
      <c r="B1915" s="53" t="s">
        <v>1901</v>
      </c>
      <c r="C1915" s="53" t="s">
        <v>1902</v>
      </c>
      <c r="D1915" s="53" t="s">
        <v>1903</v>
      </c>
      <c r="E1915" s="53" t="s">
        <v>220</v>
      </c>
      <c r="F1915" s="53" t="s">
        <v>775</v>
      </c>
      <c r="G1915" s="53" t="s">
        <v>1813</v>
      </c>
      <c r="H1915" s="53" t="s">
        <v>775</v>
      </c>
      <c r="I1915" s="53" t="s">
        <v>1813</v>
      </c>
      <c r="J1915" s="53" t="s">
        <v>1904</v>
      </c>
      <c r="K1915" s="53" t="s">
        <v>1905</v>
      </c>
      <c r="L1915" s="53" t="s">
        <v>1906</v>
      </c>
      <c r="M1915" s="53" t="s">
        <v>1816</v>
      </c>
      <c r="N1915" s="53" t="s">
        <v>1817</v>
      </c>
      <c r="O1915" s="53" t="s">
        <v>1818</v>
      </c>
      <c r="P1915" s="53" t="s">
        <v>1819</v>
      </c>
      <c r="Q1915" s="53" t="s">
        <v>1820</v>
      </c>
      <c r="R1915" s="53" t="s">
        <v>1821</v>
      </c>
      <c r="S1915" s="53" t="s">
        <v>1907</v>
      </c>
      <c r="T1915" s="53" t="s">
        <v>1908</v>
      </c>
      <c r="U1915" s="53" t="s">
        <v>1824</v>
      </c>
      <c r="V1915" s="53" t="s">
        <v>1825</v>
      </c>
      <c r="W1915" s="53" t="s">
        <v>1826</v>
      </c>
      <c r="X1915" s="53" t="s">
        <v>1825</v>
      </c>
      <c r="Y1915" s="53" t="s">
        <v>1827</v>
      </c>
      <c r="Z1915" s="53">
        <v>6680.44</v>
      </c>
      <c r="AA1915" s="53">
        <v>6680.44</v>
      </c>
      <c r="AB1915" s="53">
        <v>0</v>
      </c>
      <c r="AC1915" s="53">
        <v>6680.44</v>
      </c>
      <c r="AD1915" s="53">
        <v>0</v>
      </c>
      <c r="AE1915" s="53">
        <v>0</v>
      </c>
      <c r="AF1915" s="53" t="s">
        <v>1828</v>
      </c>
      <c r="AG1915" s="53" t="s">
        <v>1904</v>
      </c>
      <c r="AH1915" s="53" t="s">
        <v>1905</v>
      </c>
      <c r="AI1915" s="53" t="s">
        <v>1829</v>
      </c>
      <c r="AJ1915" s="53" t="s">
        <v>1824</v>
      </c>
      <c r="AK1915" s="53" t="s">
        <v>496</v>
      </c>
      <c r="AL1915" s="53" t="s">
        <v>1830</v>
      </c>
      <c r="AM1915" s="53" t="s">
        <v>1831</v>
      </c>
      <c r="AN1915" s="53" t="s">
        <v>1766</v>
      </c>
      <c r="AO1915" s="53" t="s">
        <v>483</v>
      </c>
    </row>
    <row r="1916" spans="1:41" x14ac:dyDescent="0.25">
      <c r="A1916" s="53" t="s">
        <v>4</v>
      </c>
      <c r="B1916" s="53" t="s">
        <v>1901</v>
      </c>
      <c r="C1916" s="53" t="s">
        <v>1902</v>
      </c>
      <c r="D1916" s="53" t="s">
        <v>1903</v>
      </c>
      <c r="E1916" s="53" t="s">
        <v>220</v>
      </c>
      <c r="F1916" s="53" t="s">
        <v>775</v>
      </c>
      <c r="G1916" s="53" t="s">
        <v>1813</v>
      </c>
      <c r="H1916" s="53" t="s">
        <v>775</v>
      </c>
      <c r="I1916" s="53" t="s">
        <v>1813</v>
      </c>
      <c r="J1916" s="53" t="s">
        <v>1904</v>
      </c>
      <c r="K1916" s="53" t="s">
        <v>1905</v>
      </c>
      <c r="L1916" s="53" t="s">
        <v>1906</v>
      </c>
      <c r="M1916" s="53" t="s">
        <v>1816</v>
      </c>
      <c r="N1916" s="53" t="s">
        <v>1817</v>
      </c>
      <c r="O1916" s="53" t="s">
        <v>1818</v>
      </c>
      <c r="P1916" s="53" t="s">
        <v>1819</v>
      </c>
      <c r="Q1916" s="53" t="s">
        <v>1820</v>
      </c>
      <c r="R1916" s="53" t="s">
        <v>1821</v>
      </c>
      <c r="S1916" s="53" t="s">
        <v>1907</v>
      </c>
      <c r="T1916" s="53" t="s">
        <v>1908</v>
      </c>
      <c r="U1916" s="53" t="s">
        <v>1824</v>
      </c>
      <c r="V1916" s="53" t="s">
        <v>1825</v>
      </c>
      <c r="W1916" s="53" t="s">
        <v>1832</v>
      </c>
      <c r="X1916" s="53" t="s">
        <v>1825</v>
      </c>
      <c r="Y1916" s="53" t="s">
        <v>1827</v>
      </c>
      <c r="Z1916" s="53">
        <v>22708.77</v>
      </c>
      <c r="AA1916" s="53">
        <v>22708.77</v>
      </c>
      <c r="AB1916" s="53">
        <v>0</v>
      </c>
      <c r="AC1916" s="53">
        <v>22708.77</v>
      </c>
      <c r="AD1916" s="53">
        <v>0</v>
      </c>
      <c r="AE1916" s="53">
        <v>0</v>
      </c>
      <c r="AF1916" s="53" t="s">
        <v>1828</v>
      </c>
      <c r="AG1916" s="53" t="s">
        <v>1904</v>
      </c>
      <c r="AH1916" s="53" t="s">
        <v>1905</v>
      </c>
      <c r="AI1916" s="53" t="s">
        <v>1829</v>
      </c>
      <c r="AJ1916" s="53" t="s">
        <v>1824</v>
      </c>
      <c r="AK1916" s="53" t="s">
        <v>496</v>
      </c>
      <c r="AL1916" s="53" t="s">
        <v>1830</v>
      </c>
      <c r="AM1916" s="53" t="s">
        <v>1831</v>
      </c>
      <c r="AN1916" s="53" t="s">
        <v>1766</v>
      </c>
      <c r="AO1916" s="53" t="s">
        <v>483</v>
      </c>
    </row>
    <row r="1917" spans="1:41" x14ac:dyDescent="0.25">
      <c r="A1917" s="53" t="s">
        <v>4</v>
      </c>
      <c r="B1917" s="53" t="s">
        <v>1901</v>
      </c>
      <c r="C1917" s="53" t="s">
        <v>1902</v>
      </c>
      <c r="D1917" s="53" t="s">
        <v>1903</v>
      </c>
      <c r="E1917" s="53" t="s">
        <v>220</v>
      </c>
      <c r="F1917" s="53" t="s">
        <v>775</v>
      </c>
      <c r="G1917" s="53" t="s">
        <v>1813</v>
      </c>
      <c r="H1917" s="53" t="s">
        <v>775</v>
      </c>
      <c r="I1917" s="53" t="s">
        <v>1813</v>
      </c>
      <c r="J1917" s="53" t="s">
        <v>1904</v>
      </c>
      <c r="K1917" s="53" t="s">
        <v>1905</v>
      </c>
      <c r="L1917" s="53" t="s">
        <v>1906</v>
      </c>
      <c r="M1917" s="53" t="s">
        <v>1816</v>
      </c>
      <c r="N1917" s="53" t="s">
        <v>1817</v>
      </c>
      <c r="O1917" s="53" t="s">
        <v>1818</v>
      </c>
      <c r="P1917" s="53" t="s">
        <v>1819</v>
      </c>
      <c r="Q1917" s="53" t="s">
        <v>1820</v>
      </c>
      <c r="R1917" s="53" t="s">
        <v>1821</v>
      </c>
      <c r="S1917" s="53" t="s">
        <v>1907</v>
      </c>
      <c r="T1917" s="53" t="s">
        <v>1908</v>
      </c>
      <c r="U1917" s="53" t="s">
        <v>1824</v>
      </c>
      <c r="V1917" s="53" t="s">
        <v>1825</v>
      </c>
      <c r="W1917" s="53" t="s">
        <v>1833</v>
      </c>
      <c r="X1917" s="53" t="s">
        <v>1835</v>
      </c>
      <c r="Y1917" s="53" t="s">
        <v>1827</v>
      </c>
      <c r="Z1917" s="53">
        <v>1.88</v>
      </c>
      <c r="AA1917" s="53">
        <v>1.88</v>
      </c>
      <c r="AB1917" s="53">
        <v>0</v>
      </c>
      <c r="AC1917" s="53">
        <v>1.88</v>
      </c>
      <c r="AD1917" s="53">
        <v>0</v>
      </c>
      <c r="AE1917" s="53">
        <v>0</v>
      </c>
      <c r="AF1917" s="53" t="s">
        <v>1828</v>
      </c>
      <c r="AG1917" s="53" t="s">
        <v>1904</v>
      </c>
      <c r="AH1917" s="53" t="s">
        <v>1905</v>
      </c>
      <c r="AI1917" s="53" t="s">
        <v>1829</v>
      </c>
      <c r="AJ1917" s="53" t="s">
        <v>1824</v>
      </c>
      <c r="AK1917" s="53" t="s">
        <v>496</v>
      </c>
      <c r="AL1917" s="53" t="s">
        <v>1830</v>
      </c>
      <c r="AM1917" s="53" t="s">
        <v>1831</v>
      </c>
      <c r="AN1917" s="53" t="s">
        <v>1766</v>
      </c>
      <c r="AO1917" s="53" t="s">
        <v>483</v>
      </c>
    </row>
    <row r="1918" spans="1:41" x14ac:dyDescent="0.25">
      <c r="A1918" s="53" t="s">
        <v>4</v>
      </c>
      <c r="B1918" s="53" t="s">
        <v>1901</v>
      </c>
      <c r="C1918" s="53" t="s">
        <v>1902</v>
      </c>
      <c r="D1918" s="53" t="s">
        <v>1903</v>
      </c>
      <c r="E1918" s="53" t="s">
        <v>220</v>
      </c>
      <c r="F1918" s="53" t="s">
        <v>775</v>
      </c>
      <c r="G1918" s="53" t="s">
        <v>1813</v>
      </c>
      <c r="H1918" s="53" t="s">
        <v>775</v>
      </c>
      <c r="I1918" s="53" t="s">
        <v>1813</v>
      </c>
      <c r="J1918" s="53" t="s">
        <v>1904</v>
      </c>
      <c r="K1918" s="53" t="s">
        <v>1905</v>
      </c>
      <c r="L1918" s="53" t="s">
        <v>1906</v>
      </c>
      <c r="M1918" s="53" t="s">
        <v>1816</v>
      </c>
      <c r="N1918" s="53" t="s">
        <v>1817</v>
      </c>
      <c r="O1918" s="53" t="s">
        <v>1818</v>
      </c>
      <c r="P1918" s="53" t="s">
        <v>1819</v>
      </c>
      <c r="Q1918" s="53" t="s">
        <v>1820</v>
      </c>
      <c r="R1918" s="53" t="s">
        <v>1821</v>
      </c>
      <c r="S1918" s="53" t="s">
        <v>1907</v>
      </c>
      <c r="T1918" s="53" t="s">
        <v>1908</v>
      </c>
      <c r="U1918" s="53" t="s">
        <v>1824</v>
      </c>
      <c r="V1918" s="53" t="s">
        <v>1825</v>
      </c>
      <c r="W1918" s="53" t="s">
        <v>1838</v>
      </c>
      <c r="X1918" s="53" t="s">
        <v>1825</v>
      </c>
      <c r="Y1918" s="53" t="s">
        <v>1827</v>
      </c>
      <c r="Z1918" s="53">
        <v>2612.11</v>
      </c>
      <c r="AA1918" s="53">
        <v>2612.11</v>
      </c>
      <c r="AB1918" s="53">
        <v>0</v>
      </c>
      <c r="AC1918" s="53">
        <v>2612.11</v>
      </c>
      <c r="AD1918" s="53">
        <v>0</v>
      </c>
      <c r="AE1918" s="53">
        <v>0</v>
      </c>
      <c r="AF1918" s="53" t="s">
        <v>1828</v>
      </c>
      <c r="AG1918" s="53" t="s">
        <v>1904</v>
      </c>
      <c r="AH1918" s="53" t="s">
        <v>1905</v>
      </c>
      <c r="AI1918" s="53" t="s">
        <v>1829</v>
      </c>
      <c r="AJ1918" s="53" t="s">
        <v>1824</v>
      </c>
      <c r="AK1918" s="53" t="s">
        <v>496</v>
      </c>
      <c r="AL1918" s="53" t="s">
        <v>1830</v>
      </c>
      <c r="AM1918" s="53" t="s">
        <v>1831</v>
      </c>
      <c r="AN1918" s="53" t="s">
        <v>1766</v>
      </c>
      <c r="AO1918" s="53" t="s">
        <v>483</v>
      </c>
    </row>
    <row r="1919" spans="1:41" x14ac:dyDescent="0.25">
      <c r="A1919" s="53" t="s">
        <v>4</v>
      </c>
      <c r="B1919" s="53" t="s">
        <v>1909</v>
      </c>
      <c r="C1919" s="53" t="s">
        <v>1910</v>
      </c>
      <c r="D1919" s="53" t="s">
        <v>1903</v>
      </c>
      <c r="E1919" s="53" t="s">
        <v>220</v>
      </c>
      <c r="F1919" s="53" t="s">
        <v>775</v>
      </c>
      <c r="G1919" s="53" t="s">
        <v>1813</v>
      </c>
      <c r="H1919" s="53" t="s">
        <v>775</v>
      </c>
      <c r="I1919" s="53" t="s">
        <v>1813</v>
      </c>
      <c r="J1919" s="53" t="s">
        <v>1904</v>
      </c>
      <c r="K1919" s="53" t="s">
        <v>1905</v>
      </c>
      <c r="L1919" s="53" t="s">
        <v>1911</v>
      </c>
      <c r="M1919" s="53" t="s">
        <v>1816</v>
      </c>
      <c r="N1919" s="53" t="s">
        <v>1817</v>
      </c>
      <c r="O1919" s="53" t="s">
        <v>1818</v>
      </c>
      <c r="P1919" s="53" t="s">
        <v>1819</v>
      </c>
      <c r="Q1919" s="53" t="s">
        <v>1820</v>
      </c>
      <c r="R1919" s="53" t="s">
        <v>1821</v>
      </c>
      <c r="S1919" s="53" t="s">
        <v>1912</v>
      </c>
      <c r="T1919" s="53" t="s">
        <v>1913</v>
      </c>
      <c r="U1919" s="53" t="s">
        <v>1824</v>
      </c>
      <c r="V1919" s="53" t="s">
        <v>1825</v>
      </c>
      <c r="W1919" s="53" t="s">
        <v>1856</v>
      </c>
      <c r="X1919" s="53" t="s">
        <v>1857</v>
      </c>
      <c r="Y1919" s="53" t="s">
        <v>1827</v>
      </c>
      <c r="Z1919" s="53">
        <v>8495.7999999999993</v>
      </c>
      <c r="AA1919" s="53">
        <v>8495.7999999999993</v>
      </c>
      <c r="AB1919" s="53">
        <v>0</v>
      </c>
      <c r="AC1919" s="53">
        <v>8495.7999999999993</v>
      </c>
      <c r="AD1919" s="53">
        <v>0</v>
      </c>
      <c r="AE1919" s="53">
        <v>0</v>
      </c>
      <c r="AF1919" s="53" t="s">
        <v>1828</v>
      </c>
      <c r="AG1919" s="53" t="s">
        <v>1904</v>
      </c>
      <c r="AH1919" s="53" t="s">
        <v>1905</v>
      </c>
      <c r="AI1919" s="53" t="s">
        <v>1829</v>
      </c>
      <c r="AJ1919" s="53" t="s">
        <v>1824</v>
      </c>
      <c r="AK1919" s="53" t="s">
        <v>496</v>
      </c>
      <c r="AL1919" s="53" t="s">
        <v>1830</v>
      </c>
      <c r="AM1919" s="53" t="s">
        <v>1831</v>
      </c>
      <c r="AN1919" s="53" t="s">
        <v>1766</v>
      </c>
      <c r="AO1919" s="53" t="s">
        <v>483</v>
      </c>
    </row>
    <row r="1920" spans="1:41" x14ac:dyDescent="0.25">
      <c r="A1920" s="53" t="s">
        <v>4</v>
      </c>
      <c r="B1920" s="53" t="s">
        <v>2050</v>
      </c>
      <c r="C1920" s="53" t="s">
        <v>2051</v>
      </c>
      <c r="D1920" s="53" t="s">
        <v>1991</v>
      </c>
      <c r="E1920" s="53" t="s">
        <v>1992</v>
      </c>
      <c r="F1920" s="53" t="s">
        <v>775</v>
      </c>
      <c r="G1920" s="53" t="s">
        <v>1813</v>
      </c>
      <c r="H1920" s="53" t="s">
        <v>775</v>
      </c>
      <c r="I1920" s="53" t="s">
        <v>1813</v>
      </c>
      <c r="J1920" s="53" t="s">
        <v>1891</v>
      </c>
      <c r="K1920" s="53" t="s">
        <v>1892</v>
      </c>
      <c r="L1920" s="53" t="s">
        <v>2052</v>
      </c>
      <c r="M1920" s="53" t="s">
        <v>1816</v>
      </c>
      <c r="N1920" s="53" t="s">
        <v>1817</v>
      </c>
      <c r="O1920" s="53" t="s">
        <v>1818</v>
      </c>
      <c r="P1920" s="53" t="s">
        <v>1819</v>
      </c>
      <c r="Q1920" s="53" t="s">
        <v>1820</v>
      </c>
      <c r="R1920" s="53" t="s">
        <v>1821</v>
      </c>
      <c r="S1920" s="53" t="s">
        <v>2053</v>
      </c>
      <c r="T1920" s="53" t="s">
        <v>2054</v>
      </c>
      <c r="U1920" s="53" t="s">
        <v>1824</v>
      </c>
      <c r="V1920" s="53" t="s">
        <v>1825</v>
      </c>
      <c r="W1920" s="53" t="s">
        <v>1832</v>
      </c>
      <c r="X1920" s="53" t="s">
        <v>1825</v>
      </c>
      <c r="Y1920" s="53" t="s">
        <v>1827</v>
      </c>
      <c r="Z1920" s="53">
        <v>7870.02</v>
      </c>
      <c r="AA1920" s="53">
        <v>7870.02</v>
      </c>
      <c r="AB1920" s="53">
        <v>0</v>
      </c>
      <c r="AC1920" s="53">
        <v>7870.02</v>
      </c>
      <c r="AD1920" s="53">
        <v>0</v>
      </c>
      <c r="AE1920" s="53">
        <v>0</v>
      </c>
      <c r="AF1920" s="53" t="s">
        <v>1828</v>
      </c>
      <c r="AG1920" s="53" t="s">
        <v>1891</v>
      </c>
      <c r="AH1920" s="53" t="s">
        <v>1892</v>
      </c>
      <c r="AI1920" s="53" t="s">
        <v>1829</v>
      </c>
      <c r="AJ1920" s="53" t="s">
        <v>1824</v>
      </c>
      <c r="AK1920" s="53" t="s">
        <v>496</v>
      </c>
      <c r="AL1920" s="53" t="s">
        <v>1830</v>
      </c>
      <c r="AM1920" s="53" t="s">
        <v>1831</v>
      </c>
      <c r="AN1920" s="53" t="s">
        <v>1769</v>
      </c>
      <c r="AO1920" s="53" t="s">
        <v>641</v>
      </c>
    </row>
    <row r="1921" spans="1:41" x14ac:dyDescent="0.25">
      <c r="A1921" s="53" t="s">
        <v>4</v>
      </c>
      <c r="B1921" s="53" t="s">
        <v>2050</v>
      </c>
      <c r="C1921" s="53" t="s">
        <v>2051</v>
      </c>
      <c r="D1921" s="53" t="s">
        <v>1991</v>
      </c>
      <c r="E1921" s="53" t="s">
        <v>1992</v>
      </c>
      <c r="F1921" s="53" t="s">
        <v>775</v>
      </c>
      <c r="G1921" s="53" t="s">
        <v>1813</v>
      </c>
      <c r="H1921" s="53" t="s">
        <v>775</v>
      </c>
      <c r="I1921" s="53" t="s">
        <v>1813</v>
      </c>
      <c r="J1921" s="53" t="s">
        <v>1891</v>
      </c>
      <c r="K1921" s="53" t="s">
        <v>1892</v>
      </c>
      <c r="L1921" s="53" t="s">
        <v>2052</v>
      </c>
      <c r="M1921" s="53" t="s">
        <v>1816</v>
      </c>
      <c r="N1921" s="53" t="s">
        <v>1817</v>
      </c>
      <c r="O1921" s="53" t="s">
        <v>1818</v>
      </c>
      <c r="P1921" s="53" t="s">
        <v>1819</v>
      </c>
      <c r="Q1921" s="53" t="s">
        <v>1820</v>
      </c>
      <c r="R1921" s="53" t="s">
        <v>1821</v>
      </c>
      <c r="S1921" s="53" t="s">
        <v>2053</v>
      </c>
      <c r="T1921" s="53" t="s">
        <v>2054</v>
      </c>
      <c r="U1921" s="53" t="s">
        <v>1824</v>
      </c>
      <c r="V1921" s="53" t="s">
        <v>1825</v>
      </c>
      <c r="W1921" s="53" t="s">
        <v>1833</v>
      </c>
      <c r="X1921" s="53" t="s">
        <v>1834</v>
      </c>
      <c r="Y1921" s="53" t="s">
        <v>1827</v>
      </c>
      <c r="Z1921" s="53">
        <v>15.37</v>
      </c>
      <c r="AA1921" s="53">
        <v>15.37</v>
      </c>
      <c r="AB1921" s="53">
        <v>0</v>
      </c>
      <c r="AC1921" s="53">
        <v>15.37</v>
      </c>
      <c r="AD1921" s="53">
        <v>0</v>
      </c>
      <c r="AE1921" s="53">
        <v>0</v>
      </c>
      <c r="AF1921" s="53" t="s">
        <v>1828</v>
      </c>
      <c r="AG1921" s="53" t="s">
        <v>1891</v>
      </c>
      <c r="AH1921" s="53" t="s">
        <v>1892</v>
      </c>
      <c r="AI1921" s="53" t="s">
        <v>1829</v>
      </c>
      <c r="AJ1921" s="53" t="s">
        <v>1824</v>
      </c>
      <c r="AK1921" s="53" t="s">
        <v>496</v>
      </c>
      <c r="AL1921" s="53" t="s">
        <v>1830</v>
      </c>
      <c r="AM1921" s="53" t="s">
        <v>1831</v>
      </c>
      <c r="AN1921" s="53" t="s">
        <v>1769</v>
      </c>
      <c r="AO1921" s="53" t="s">
        <v>641</v>
      </c>
    </row>
    <row r="1922" spans="1:41" x14ac:dyDescent="0.25">
      <c r="A1922" s="53" t="s">
        <v>4</v>
      </c>
      <c r="B1922" s="53" t="s">
        <v>1919</v>
      </c>
      <c r="C1922" s="53" t="s">
        <v>1920</v>
      </c>
      <c r="D1922" s="53" t="s">
        <v>1903</v>
      </c>
      <c r="E1922" s="53" t="s">
        <v>220</v>
      </c>
      <c r="F1922" s="53" t="s">
        <v>775</v>
      </c>
      <c r="G1922" s="53" t="s">
        <v>1813</v>
      </c>
      <c r="H1922" s="53" t="s">
        <v>775</v>
      </c>
      <c r="I1922" s="53" t="s">
        <v>1813</v>
      </c>
      <c r="J1922" s="53" t="s">
        <v>1904</v>
      </c>
      <c r="K1922" s="53" t="s">
        <v>1905</v>
      </c>
      <c r="L1922" s="53" t="s">
        <v>1921</v>
      </c>
      <c r="M1922" s="53" t="s">
        <v>1816</v>
      </c>
      <c r="N1922" s="53" t="s">
        <v>1817</v>
      </c>
      <c r="O1922" s="53" t="s">
        <v>1818</v>
      </c>
      <c r="P1922" s="53" t="s">
        <v>1819</v>
      </c>
      <c r="Q1922" s="53" t="s">
        <v>1820</v>
      </c>
      <c r="R1922" s="53" t="s">
        <v>1821</v>
      </c>
      <c r="S1922" s="53" t="s">
        <v>1922</v>
      </c>
      <c r="T1922" s="53" t="s">
        <v>1923</v>
      </c>
      <c r="U1922" s="53" t="s">
        <v>1824</v>
      </c>
      <c r="V1922" s="53" t="s">
        <v>1825</v>
      </c>
      <c r="W1922" s="53" t="s">
        <v>1856</v>
      </c>
      <c r="X1922" s="53" t="s">
        <v>1857</v>
      </c>
      <c r="Y1922" s="53" t="s">
        <v>1827</v>
      </c>
      <c r="Z1922" s="53">
        <v>6214.28</v>
      </c>
      <c r="AA1922" s="53">
        <v>6214.28</v>
      </c>
      <c r="AB1922" s="53">
        <v>0</v>
      </c>
      <c r="AC1922" s="53">
        <v>6214.28</v>
      </c>
      <c r="AD1922" s="53">
        <v>0</v>
      </c>
      <c r="AE1922" s="53">
        <v>0</v>
      </c>
      <c r="AF1922" s="53" t="s">
        <v>1828</v>
      </c>
      <c r="AG1922" s="53" t="s">
        <v>1904</v>
      </c>
      <c r="AH1922" s="53" t="s">
        <v>1905</v>
      </c>
      <c r="AI1922" s="53" t="s">
        <v>1829</v>
      </c>
      <c r="AJ1922" s="53" t="s">
        <v>1824</v>
      </c>
      <c r="AK1922" s="53" t="s">
        <v>496</v>
      </c>
      <c r="AL1922" s="53" t="s">
        <v>1830</v>
      </c>
      <c r="AM1922" s="53" t="s">
        <v>1831</v>
      </c>
      <c r="AN1922" s="53" t="s">
        <v>220</v>
      </c>
      <c r="AO1922" s="53" t="s">
        <v>483</v>
      </c>
    </row>
    <row r="1923" spans="1:41" x14ac:dyDescent="0.25">
      <c r="A1923" s="53" t="s">
        <v>4</v>
      </c>
      <c r="B1923" s="53" t="s">
        <v>1984</v>
      </c>
      <c r="C1923" s="53" t="s">
        <v>1985</v>
      </c>
      <c r="D1923" s="53" t="s">
        <v>1903</v>
      </c>
      <c r="E1923" s="53" t="s">
        <v>220</v>
      </c>
      <c r="F1923" s="53" t="s">
        <v>775</v>
      </c>
      <c r="G1923" s="53" t="s">
        <v>1813</v>
      </c>
      <c r="H1923" s="53" t="s">
        <v>775</v>
      </c>
      <c r="I1923" s="53" t="s">
        <v>1813</v>
      </c>
      <c r="J1923" s="53" t="s">
        <v>1904</v>
      </c>
      <c r="K1923" s="53" t="s">
        <v>1905</v>
      </c>
      <c r="L1923" s="53" t="s">
        <v>1926</v>
      </c>
      <c r="M1923" s="53" t="s">
        <v>1816</v>
      </c>
      <c r="N1923" s="53" t="s">
        <v>1817</v>
      </c>
      <c r="O1923" s="53" t="s">
        <v>1818</v>
      </c>
      <c r="P1923" s="53" t="s">
        <v>1819</v>
      </c>
      <c r="Q1923" s="53" t="s">
        <v>1820</v>
      </c>
      <c r="R1923" s="53" t="s">
        <v>1821</v>
      </c>
      <c r="S1923" s="53" t="s">
        <v>1986</v>
      </c>
      <c r="T1923" s="53" t="s">
        <v>1987</v>
      </c>
      <c r="U1923" s="53" t="s">
        <v>1824</v>
      </c>
      <c r="V1923" s="53" t="s">
        <v>1825</v>
      </c>
      <c r="W1923" s="53" t="s">
        <v>1826</v>
      </c>
      <c r="X1923" s="53" t="s">
        <v>1825</v>
      </c>
      <c r="Y1923" s="53" t="s">
        <v>1827</v>
      </c>
      <c r="Z1923" s="53">
        <v>77.650000000000006</v>
      </c>
      <c r="AA1923" s="53">
        <v>77.650000000000006</v>
      </c>
      <c r="AB1923" s="53">
        <v>0</v>
      </c>
      <c r="AC1923" s="53">
        <v>77.650000000000006</v>
      </c>
      <c r="AD1923" s="53">
        <v>0</v>
      </c>
      <c r="AE1923" s="53">
        <v>0</v>
      </c>
      <c r="AF1923" s="53" t="s">
        <v>1828</v>
      </c>
      <c r="AG1923" s="53" t="s">
        <v>1904</v>
      </c>
      <c r="AH1923" s="53" t="s">
        <v>1905</v>
      </c>
      <c r="AI1923" s="53" t="s">
        <v>1829</v>
      </c>
      <c r="AJ1923" s="53" t="s">
        <v>1824</v>
      </c>
      <c r="AK1923" s="53" t="s">
        <v>496</v>
      </c>
      <c r="AL1923" s="53" t="s">
        <v>1830</v>
      </c>
      <c r="AM1923" s="53" t="s">
        <v>1831</v>
      </c>
      <c r="AN1923" s="53" t="s">
        <v>220</v>
      </c>
      <c r="AO1923" s="53" t="s">
        <v>483</v>
      </c>
    </row>
    <row r="1924" spans="1:41" x14ac:dyDescent="0.25">
      <c r="A1924" s="53" t="s">
        <v>4</v>
      </c>
      <c r="B1924" s="53" t="s">
        <v>1984</v>
      </c>
      <c r="C1924" s="53" t="s">
        <v>1985</v>
      </c>
      <c r="D1924" s="53" t="s">
        <v>1903</v>
      </c>
      <c r="E1924" s="53" t="s">
        <v>220</v>
      </c>
      <c r="F1924" s="53" t="s">
        <v>775</v>
      </c>
      <c r="G1924" s="53" t="s">
        <v>1813</v>
      </c>
      <c r="H1924" s="53" t="s">
        <v>775</v>
      </c>
      <c r="I1924" s="53" t="s">
        <v>1813</v>
      </c>
      <c r="J1924" s="53" t="s">
        <v>1904</v>
      </c>
      <c r="K1924" s="53" t="s">
        <v>1905</v>
      </c>
      <c r="L1924" s="53" t="s">
        <v>1926</v>
      </c>
      <c r="M1924" s="53" t="s">
        <v>1816</v>
      </c>
      <c r="N1924" s="53" t="s">
        <v>1817</v>
      </c>
      <c r="O1924" s="53" t="s">
        <v>1818</v>
      </c>
      <c r="P1924" s="53" t="s">
        <v>1819</v>
      </c>
      <c r="Q1924" s="53" t="s">
        <v>1820</v>
      </c>
      <c r="R1924" s="53" t="s">
        <v>1821</v>
      </c>
      <c r="S1924" s="53" t="s">
        <v>1986</v>
      </c>
      <c r="T1924" s="53" t="s">
        <v>1987</v>
      </c>
      <c r="U1924" s="53" t="s">
        <v>1824</v>
      </c>
      <c r="V1924" s="53" t="s">
        <v>1825</v>
      </c>
      <c r="W1924" s="53" t="s">
        <v>1832</v>
      </c>
      <c r="X1924" s="53" t="s">
        <v>1825</v>
      </c>
      <c r="Y1924" s="53" t="s">
        <v>1827</v>
      </c>
      <c r="Z1924" s="53">
        <v>381.75</v>
      </c>
      <c r="AA1924" s="53">
        <v>381.75</v>
      </c>
      <c r="AB1924" s="53">
        <v>0</v>
      </c>
      <c r="AC1924" s="53">
        <v>381.75</v>
      </c>
      <c r="AD1924" s="53">
        <v>0</v>
      </c>
      <c r="AE1924" s="53">
        <v>0</v>
      </c>
      <c r="AF1924" s="53" t="s">
        <v>1828</v>
      </c>
      <c r="AG1924" s="53" t="s">
        <v>1904</v>
      </c>
      <c r="AH1924" s="53" t="s">
        <v>1905</v>
      </c>
      <c r="AI1924" s="53" t="s">
        <v>1829</v>
      </c>
      <c r="AJ1924" s="53" t="s">
        <v>1824</v>
      </c>
      <c r="AK1924" s="53" t="s">
        <v>496</v>
      </c>
      <c r="AL1924" s="53" t="s">
        <v>1830</v>
      </c>
      <c r="AM1924" s="53" t="s">
        <v>1831</v>
      </c>
      <c r="AN1924" s="53" t="s">
        <v>220</v>
      </c>
      <c r="AO1924" s="53" t="s">
        <v>483</v>
      </c>
    </row>
    <row r="1925" spans="1:41" x14ac:dyDescent="0.25">
      <c r="A1925" s="53" t="s">
        <v>4</v>
      </c>
      <c r="B1925" s="53" t="s">
        <v>1984</v>
      </c>
      <c r="C1925" s="53" t="s">
        <v>1985</v>
      </c>
      <c r="D1925" s="53" t="s">
        <v>1903</v>
      </c>
      <c r="E1925" s="53" t="s">
        <v>220</v>
      </c>
      <c r="F1925" s="53" t="s">
        <v>775</v>
      </c>
      <c r="G1925" s="53" t="s">
        <v>1813</v>
      </c>
      <c r="H1925" s="53" t="s">
        <v>775</v>
      </c>
      <c r="I1925" s="53" t="s">
        <v>1813</v>
      </c>
      <c r="J1925" s="53" t="s">
        <v>1904</v>
      </c>
      <c r="K1925" s="53" t="s">
        <v>1905</v>
      </c>
      <c r="L1925" s="53" t="s">
        <v>1926</v>
      </c>
      <c r="M1925" s="53" t="s">
        <v>1816</v>
      </c>
      <c r="N1925" s="53" t="s">
        <v>1817</v>
      </c>
      <c r="O1925" s="53" t="s">
        <v>1818</v>
      </c>
      <c r="P1925" s="53" t="s">
        <v>1819</v>
      </c>
      <c r="Q1925" s="53" t="s">
        <v>1820</v>
      </c>
      <c r="R1925" s="53" t="s">
        <v>1821</v>
      </c>
      <c r="S1925" s="53" t="s">
        <v>1986</v>
      </c>
      <c r="T1925" s="53" t="s">
        <v>1987</v>
      </c>
      <c r="U1925" s="53" t="s">
        <v>1824</v>
      </c>
      <c r="V1925" s="53" t="s">
        <v>1825</v>
      </c>
      <c r="W1925" s="53" t="s">
        <v>1833</v>
      </c>
      <c r="X1925" s="53" t="s">
        <v>1835</v>
      </c>
      <c r="Y1925" s="53" t="s">
        <v>1827</v>
      </c>
      <c r="Z1925" s="53">
        <v>277.48</v>
      </c>
      <c r="AA1925" s="53">
        <v>277.48</v>
      </c>
      <c r="AB1925" s="53">
        <v>0</v>
      </c>
      <c r="AC1925" s="53">
        <v>277.48</v>
      </c>
      <c r="AD1925" s="53">
        <v>0</v>
      </c>
      <c r="AE1925" s="53">
        <v>0</v>
      </c>
      <c r="AF1925" s="53" t="s">
        <v>1828</v>
      </c>
      <c r="AG1925" s="53" t="s">
        <v>1904</v>
      </c>
      <c r="AH1925" s="53" t="s">
        <v>1905</v>
      </c>
      <c r="AI1925" s="53" t="s">
        <v>1829</v>
      </c>
      <c r="AJ1925" s="53" t="s">
        <v>1824</v>
      </c>
      <c r="AK1925" s="53" t="s">
        <v>496</v>
      </c>
      <c r="AL1925" s="53" t="s">
        <v>1830</v>
      </c>
      <c r="AM1925" s="53" t="s">
        <v>1831</v>
      </c>
      <c r="AN1925" s="53" t="s">
        <v>220</v>
      </c>
      <c r="AO1925" s="53" t="s">
        <v>483</v>
      </c>
    </row>
    <row r="1926" spans="1:41" x14ac:dyDescent="0.25">
      <c r="A1926" s="53" t="s">
        <v>4</v>
      </c>
      <c r="B1926" s="53" t="s">
        <v>1984</v>
      </c>
      <c r="C1926" s="53" t="s">
        <v>1985</v>
      </c>
      <c r="D1926" s="53" t="s">
        <v>1903</v>
      </c>
      <c r="E1926" s="53" t="s">
        <v>220</v>
      </c>
      <c r="F1926" s="53" t="s">
        <v>775</v>
      </c>
      <c r="G1926" s="53" t="s">
        <v>1813</v>
      </c>
      <c r="H1926" s="53" t="s">
        <v>775</v>
      </c>
      <c r="I1926" s="53" t="s">
        <v>1813</v>
      </c>
      <c r="J1926" s="53" t="s">
        <v>1904</v>
      </c>
      <c r="K1926" s="53" t="s">
        <v>1905</v>
      </c>
      <c r="L1926" s="53" t="s">
        <v>1926</v>
      </c>
      <c r="M1926" s="53" t="s">
        <v>1816</v>
      </c>
      <c r="N1926" s="53" t="s">
        <v>1817</v>
      </c>
      <c r="O1926" s="53" t="s">
        <v>1818</v>
      </c>
      <c r="P1926" s="53" t="s">
        <v>1819</v>
      </c>
      <c r="Q1926" s="53" t="s">
        <v>1820</v>
      </c>
      <c r="R1926" s="53" t="s">
        <v>1821</v>
      </c>
      <c r="S1926" s="53" t="s">
        <v>1986</v>
      </c>
      <c r="T1926" s="53" t="s">
        <v>1987</v>
      </c>
      <c r="U1926" s="53" t="s">
        <v>1824</v>
      </c>
      <c r="V1926" s="53" t="s">
        <v>1825</v>
      </c>
      <c r="W1926" s="53" t="s">
        <v>1838</v>
      </c>
      <c r="X1926" s="53" t="s">
        <v>1825</v>
      </c>
      <c r="Y1926" s="53" t="s">
        <v>1827</v>
      </c>
      <c r="Z1926" s="53">
        <v>39.32</v>
      </c>
      <c r="AA1926" s="53">
        <v>39.32</v>
      </c>
      <c r="AB1926" s="53">
        <v>0</v>
      </c>
      <c r="AC1926" s="53">
        <v>39.32</v>
      </c>
      <c r="AD1926" s="53">
        <v>0</v>
      </c>
      <c r="AE1926" s="53">
        <v>0</v>
      </c>
      <c r="AF1926" s="53" t="s">
        <v>1828</v>
      </c>
      <c r="AG1926" s="53" t="s">
        <v>1904</v>
      </c>
      <c r="AH1926" s="53" t="s">
        <v>1905</v>
      </c>
      <c r="AI1926" s="53" t="s">
        <v>1829</v>
      </c>
      <c r="AJ1926" s="53" t="s">
        <v>1824</v>
      </c>
      <c r="AK1926" s="53" t="s">
        <v>496</v>
      </c>
      <c r="AL1926" s="53" t="s">
        <v>1830</v>
      </c>
      <c r="AM1926" s="53" t="s">
        <v>1831</v>
      </c>
      <c r="AN1926" s="53" t="s">
        <v>220</v>
      </c>
      <c r="AO1926" s="53" t="s">
        <v>483</v>
      </c>
    </row>
    <row r="1927" spans="1:41" x14ac:dyDescent="0.25">
      <c r="A1927" s="53" t="s">
        <v>4</v>
      </c>
      <c r="B1927" s="53" t="s">
        <v>2011</v>
      </c>
      <c r="C1927" s="53" t="s">
        <v>2012</v>
      </c>
      <c r="D1927" s="53" t="s">
        <v>1991</v>
      </c>
      <c r="E1927" s="53" t="s">
        <v>1992</v>
      </c>
      <c r="F1927" s="53" t="s">
        <v>775</v>
      </c>
      <c r="G1927" s="53" t="s">
        <v>1813</v>
      </c>
      <c r="H1927" s="53" t="s">
        <v>775</v>
      </c>
      <c r="I1927" s="53" t="s">
        <v>1813</v>
      </c>
      <c r="J1927" s="53" t="s">
        <v>1891</v>
      </c>
      <c r="K1927" s="53" t="s">
        <v>1892</v>
      </c>
      <c r="L1927" s="53" t="s">
        <v>2013</v>
      </c>
      <c r="M1927" s="53" t="s">
        <v>1816</v>
      </c>
      <c r="N1927" s="53" t="s">
        <v>1817</v>
      </c>
      <c r="O1927" s="53" t="s">
        <v>1818</v>
      </c>
      <c r="P1927" s="53" t="s">
        <v>1819</v>
      </c>
      <c r="Q1927" s="53" t="s">
        <v>1820</v>
      </c>
      <c r="R1927" s="53" t="s">
        <v>1821</v>
      </c>
      <c r="S1927" s="53" t="s">
        <v>2014</v>
      </c>
      <c r="T1927" s="53" t="s">
        <v>2015</v>
      </c>
      <c r="U1927" s="53" t="s">
        <v>1824</v>
      </c>
      <c r="V1927" s="53" t="s">
        <v>1825</v>
      </c>
      <c r="W1927" s="53" t="s">
        <v>1832</v>
      </c>
      <c r="X1927" s="53" t="s">
        <v>1825</v>
      </c>
      <c r="Y1927" s="53" t="s">
        <v>1827</v>
      </c>
      <c r="Z1927" s="53">
        <v>1852.42</v>
      </c>
      <c r="AA1927" s="53">
        <v>1852.42</v>
      </c>
      <c r="AB1927" s="53">
        <v>0</v>
      </c>
      <c r="AC1927" s="53">
        <v>1852.42</v>
      </c>
      <c r="AD1927" s="53">
        <v>0</v>
      </c>
      <c r="AE1927" s="53">
        <v>0</v>
      </c>
      <c r="AF1927" s="53" t="s">
        <v>1828</v>
      </c>
      <c r="AG1927" s="53" t="s">
        <v>1891</v>
      </c>
      <c r="AH1927" s="53" t="s">
        <v>1892</v>
      </c>
      <c r="AI1927" s="53" t="s">
        <v>1829</v>
      </c>
      <c r="AJ1927" s="53" t="s">
        <v>1824</v>
      </c>
      <c r="AK1927" s="53" t="s">
        <v>496</v>
      </c>
      <c r="AL1927" s="53" t="s">
        <v>1830</v>
      </c>
      <c r="AM1927" s="53" t="s">
        <v>1831</v>
      </c>
      <c r="AN1927" s="53" t="s">
        <v>1769</v>
      </c>
      <c r="AO1927" s="53" t="s">
        <v>641</v>
      </c>
    </row>
    <row r="1928" spans="1:41" x14ac:dyDescent="0.25">
      <c r="A1928" s="53" t="s">
        <v>4</v>
      </c>
      <c r="B1928" s="53" t="s">
        <v>2011</v>
      </c>
      <c r="C1928" s="53" t="s">
        <v>2012</v>
      </c>
      <c r="D1928" s="53" t="s">
        <v>1991</v>
      </c>
      <c r="E1928" s="53" t="s">
        <v>1992</v>
      </c>
      <c r="F1928" s="53" t="s">
        <v>775</v>
      </c>
      <c r="G1928" s="53" t="s">
        <v>1813</v>
      </c>
      <c r="H1928" s="53" t="s">
        <v>775</v>
      </c>
      <c r="I1928" s="53" t="s">
        <v>1813</v>
      </c>
      <c r="J1928" s="53" t="s">
        <v>1891</v>
      </c>
      <c r="K1928" s="53" t="s">
        <v>1892</v>
      </c>
      <c r="L1928" s="53" t="s">
        <v>2013</v>
      </c>
      <c r="M1928" s="53" t="s">
        <v>1816</v>
      </c>
      <c r="N1928" s="53" t="s">
        <v>1817</v>
      </c>
      <c r="O1928" s="53" t="s">
        <v>1818</v>
      </c>
      <c r="P1928" s="53" t="s">
        <v>1819</v>
      </c>
      <c r="Q1928" s="53" t="s">
        <v>1820</v>
      </c>
      <c r="R1928" s="53" t="s">
        <v>1821</v>
      </c>
      <c r="S1928" s="53" t="s">
        <v>2014</v>
      </c>
      <c r="T1928" s="53" t="s">
        <v>2015</v>
      </c>
      <c r="U1928" s="53" t="s">
        <v>1824</v>
      </c>
      <c r="V1928" s="53" t="s">
        <v>1825</v>
      </c>
      <c r="W1928" s="53" t="s">
        <v>1833</v>
      </c>
      <c r="X1928" s="53" t="s">
        <v>1835</v>
      </c>
      <c r="Y1928" s="53" t="s">
        <v>1827</v>
      </c>
      <c r="Z1928" s="53">
        <v>16.11</v>
      </c>
      <c r="AA1928" s="53">
        <v>16.11</v>
      </c>
      <c r="AB1928" s="53">
        <v>0</v>
      </c>
      <c r="AC1928" s="53">
        <v>16.11</v>
      </c>
      <c r="AD1928" s="53">
        <v>0</v>
      </c>
      <c r="AE1928" s="53">
        <v>0</v>
      </c>
      <c r="AF1928" s="53" t="s">
        <v>1828</v>
      </c>
      <c r="AG1928" s="53" t="s">
        <v>1891</v>
      </c>
      <c r="AH1928" s="53" t="s">
        <v>1892</v>
      </c>
      <c r="AI1928" s="53" t="s">
        <v>1829</v>
      </c>
      <c r="AJ1928" s="53" t="s">
        <v>1824</v>
      </c>
      <c r="AK1928" s="53" t="s">
        <v>496</v>
      </c>
      <c r="AL1928" s="53" t="s">
        <v>1830</v>
      </c>
      <c r="AM1928" s="53" t="s">
        <v>1831</v>
      </c>
      <c r="AN1928" s="53" t="s">
        <v>1769</v>
      </c>
      <c r="AO1928" s="53" t="s">
        <v>641</v>
      </c>
    </row>
    <row r="1929" spans="1:41" x14ac:dyDescent="0.25">
      <c r="A1929" s="53" t="s">
        <v>4</v>
      </c>
      <c r="B1929" s="53" t="s">
        <v>2001</v>
      </c>
      <c r="C1929" s="53" t="s">
        <v>2002</v>
      </c>
      <c r="D1929" s="53" t="s">
        <v>1991</v>
      </c>
      <c r="E1929" s="53" t="s">
        <v>1992</v>
      </c>
      <c r="F1929" s="53" t="s">
        <v>775</v>
      </c>
      <c r="G1929" s="53" t="s">
        <v>1813</v>
      </c>
      <c r="H1929" s="53" t="s">
        <v>775</v>
      </c>
      <c r="I1929" s="53" t="s">
        <v>1813</v>
      </c>
      <c r="J1929" s="53" t="s">
        <v>1891</v>
      </c>
      <c r="K1929" s="53" t="s">
        <v>1892</v>
      </c>
      <c r="L1929" s="53" t="s">
        <v>2003</v>
      </c>
      <c r="M1929" s="53" t="s">
        <v>1816</v>
      </c>
      <c r="N1929" s="53" t="s">
        <v>1817</v>
      </c>
      <c r="O1929" s="53" t="s">
        <v>1818</v>
      </c>
      <c r="P1929" s="53" t="s">
        <v>1819</v>
      </c>
      <c r="Q1929" s="53" t="s">
        <v>1820</v>
      </c>
      <c r="R1929" s="53" t="s">
        <v>1821</v>
      </c>
      <c r="S1929" s="53" t="s">
        <v>2004</v>
      </c>
      <c r="T1929" s="53" t="s">
        <v>2005</v>
      </c>
      <c r="U1929" s="53" t="s">
        <v>1824</v>
      </c>
      <c r="V1929" s="53" t="s">
        <v>1825</v>
      </c>
      <c r="W1929" s="53" t="s">
        <v>1832</v>
      </c>
      <c r="X1929" s="53" t="s">
        <v>1825</v>
      </c>
      <c r="Y1929" s="53" t="s">
        <v>1827</v>
      </c>
      <c r="Z1929" s="53">
        <v>2420.2199999999998</v>
      </c>
      <c r="AA1929" s="53">
        <v>2420.2199999999998</v>
      </c>
      <c r="AB1929" s="53">
        <v>0</v>
      </c>
      <c r="AC1929" s="53">
        <v>2420.2199999999998</v>
      </c>
      <c r="AD1929" s="53">
        <v>0</v>
      </c>
      <c r="AE1929" s="53">
        <v>0</v>
      </c>
      <c r="AF1929" s="53" t="s">
        <v>1828</v>
      </c>
      <c r="AG1929" s="53" t="s">
        <v>1891</v>
      </c>
      <c r="AH1929" s="53" t="s">
        <v>1892</v>
      </c>
      <c r="AI1929" s="53" t="s">
        <v>1829</v>
      </c>
      <c r="AJ1929" s="53" t="s">
        <v>1824</v>
      </c>
      <c r="AK1929" s="53" t="s">
        <v>496</v>
      </c>
      <c r="AL1929" s="53" t="s">
        <v>1830</v>
      </c>
      <c r="AM1929" s="53" t="s">
        <v>1831</v>
      </c>
      <c r="AN1929" s="53" t="s">
        <v>1769</v>
      </c>
      <c r="AO1929" s="53" t="s">
        <v>641</v>
      </c>
    </row>
    <row r="1930" spans="1:41" x14ac:dyDescent="0.25">
      <c r="A1930" s="53" t="s">
        <v>4</v>
      </c>
      <c r="B1930" s="53" t="s">
        <v>2001</v>
      </c>
      <c r="C1930" s="53" t="s">
        <v>2002</v>
      </c>
      <c r="D1930" s="53" t="s">
        <v>1991</v>
      </c>
      <c r="E1930" s="53" t="s">
        <v>1992</v>
      </c>
      <c r="F1930" s="53" t="s">
        <v>775</v>
      </c>
      <c r="G1930" s="53" t="s">
        <v>1813</v>
      </c>
      <c r="H1930" s="53" t="s">
        <v>775</v>
      </c>
      <c r="I1930" s="53" t="s">
        <v>1813</v>
      </c>
      <c r="J1930" s="53" t="s">
        <v>1891</v>
      </c>
      <c r="K1930" s="53" t="s">
        <v>1892</v>
      </c>
      <c r="L1930" s="53" t="s">
        <v>2003</v>
      </c>
      <c r="M1930" s="53" t="s">
        <v>1816</v>
      </c>
      <c r="N1930" s="53" t="s">
        <v>1817</v>
      </c>
      <c r="O1930" s="53" t="s">
        <v>1818</v>
      </c>
      <c r="P1930" s="53" t="s">
        <v>1819</v>
      </c>
      <c r="Q1930" s="53" t="s">
        <v>1820</v>
      </c>
      <c r="R1930" s="53" t="s">
        <v>1821</v>
      </c>
      <c r="S1930" s="53" t="s">
        <v>2004</v>
      </c>
      <c r="T1930" s="53" t="s">
        <v>2005</v>
      </c>
      <c r="U1930" s="53" t="s">
        <v>1824</v>
      </c>
      <c r="V1930" s="53" t="s">
        <v>1825</v>
      </c>
      <c r="W1930" s="53" t="s">
        <v>1833</v>
      </c>
      <c r="X1930" s="53" t="s">
        <v>1835</v>
      </c>
      <c r="Y1930" s="53" t="s">
        <v>1827</v>
      </c>
      <c r="Z1930" s="53">
        <v>0.04</v>
      </c>
      <c r="AA1930" s="53">
        <v>0.04</v>
      </c>
      <c r="AB1930" s="53">
        <v>0</v>
      </c>
      <c r="AC1930" s="53">
        <v>0.04</v>
      </c>
      <c r="AD1930" s="53">
        <v>0</v>
      </c>
      <c r="AE1930" s="53">
        <v>0</v>
      </c>
      <c r="AF1930" s="53" t="s">
        <v>1828</v>
      </c>
      <c r="AG1930" s="53" t="s">
        <v>1891</v>
      </c>
      <c r="AH1930" s="53" t="s">
        <v>1892</v>
      </c>
      <c r="AI1930" s="53" t="s">
        <v>1829</v>
      </c>
      <c r="AJ1930" s="53" t="s">
        <v>1824</v>
      </c>
      <c r="AK1930" s="53" t="s">
        <v>496</v>
      </c>
      <c r="AL1930" s="53" t="s">
        <v>1830</v>
      </c>
      <c r="AM1930" s="53" t="s">
        <v>1831</v>
      </c>
      <c r="AN1930" s="53" t="s">
        <v>1769</v>
      </c>
      <c r="AO1930" s="53" t="s">
        <v>641</v>
      </c>
    </row>
    <row r="1931" spans="1:41" x14ac:dyDescent="0.25">
      <c r="A1931" s="53" t="s">
        <v>4</v>
      </c>
      <c r="B1931" s="53" t="s">
        <v>2016</v>
      </c>
      <c r="C1931" s="53" t="s">
        <v>2017</v>
      </c>
      <c r="D1931" s="53" t="s">
        <v>1991</v>
      </c>
      <c r="E1931" s="53" t="s">
        <v>1992</v>
      </c>
      <c r="F1931" s="53" t="s">
        <v>775</v>
      </c>
      <c r="G1931" s="53" t="s">
        <v>1813</v>
      </c>
      <c r="H1931" s="53" t="s">
        <v>775</v>
      </c>
      <c r="I1931" s="53" t="s">
        <v>1813</v>
      </c>
      <c r="J1931" s="53" t="s">
        <v>1891</v>
      </c>
      <c r="K1931" s="53" t="s">
        <v>1892</v>
      </c>
      <c r="L1931" s="53" t="s">
        <v>2018</v>
      </c>
      <c r="M1931" s="53" t="s">
        <v>1816</v>
      </c>
      <c r="N1931" s="53" t="s">
        <v>1817</v>
      </c>
      <c r="O1931" s="53" t="s">
        <v>1818</v>
      </c>
      <c r="P1931" s="53" t="s">
        <v>1819</v>
      </c>
      <c r="Q1931" s="53" t="s">
        <v>1820</v>
      </c>
      <c r="R1931" s="53" t="s">
        <v>1821</v>
      </c>
      <c r="S1931" s="53" t="s">
        <v>2019</v>
      </c>
      <c r="T1931" s="53" t="s">
        <v>2020</v>
      </c>
      <c r="U1931" s="53" t="s">
        <v>1824</v>
      </c>
      <c r="V1931" s="53" t="s">
        <v>1825</v>
      </c>
      <c r="W1931" s="53" t="s">
        <v>1832</v>
      </c>
      <c r="X1931" s="53" t="s">
        <v>1825</v>
      </c>
      <c r="Y1931" s="53" t="s">
        <v>1827</v>
      </c>
      <c r="Z1931" s="53">
        <v>7302.64</v>
      </c>
      <c r="AA1931" s="53">
        <v>7302.64</v>
      </c>
      <c r="AB1931" s="53">
        <v>0</v>
      </c>
      <c r="AC1931" s="53">
        <v>7302.64</v>
      </c>
      <c r="AD1931" s="53">
        <v>0</v>
      </c>
      <c r="AE1931" s="53">
        <v>0</v>
      </c>
      <c r="AF1931" s="53" t="s">
        <v>1828</v>
      </c>
      <c r="AG1931" s="53" t="s">
        <v>1891</v>
      </c>
      <c r="AH1931" s="53" t="s">
        <v>1892</v>
      </c>
      <c r="AI1931" s="53" t="s">
        <v>1829</v>
      </c>
      <c r="AJ1931" s="53" t="s">
        <v>1824</v>
      </c>
      <c r="AK1931" s="53" t="s">
        <v>496</v>
      </c>
      <c r="AL1931" s="53" t="s">
        <v>1830</v>
      </c>
      <c r="AM1931" s="53" t="s">
        <v>1831</v>
      </c>
      <c r="AN1931" s="53" t="s">
        <v>1769</v>
      </c>
      <c r="AO1931" s="53" t="s">
        <v>641</v>
      </c>
    </row>
    <row r="1932" spans="1:41" x14ac:dyDescent="0.25">
      <c r="A1932" s="53" t="s">
        <v>4</v>
      </c>
      <c r="B1932" s="53" t="s">
        <v>1929</v>
      </c>
      <c r="C1932" s="53" t="s">
        <v>1930</v>
      </c>
      <c r="D1932" s="53" t="s">
        <v>1931</v>
      </c>
      <c r="E1932" s="53" t="s">
        <v>1932</v>
      </c>
      <c r="F1932" s="53" t="s">
        <v>775</v>
      </c>
      <c r="G1932" s="53" t="s">
        <v>1813</v>
      </c>
      <c r="H1932" s="53" t="s">
        <v>775</v>
      </c>
      <c r="I1932" s="53" t="s">
        <v>1813</v>
      </c>
      <c r="J1932" s="53" t="s">
        <v>1891</v>
      </c>
      <c r="K1932" s="53" t="s">
        <v>1933</v>
      </c>
      <c r="L1932" s="53" t="s">
        <v>1934</v>
      </c>
      <c r="M1932" s="53" t="s">
        <v>1816</v>
      </c>
      <c r="N1932" s="53" t="s">
        <v>1817</v>
      </c>
      <c r="O1932" s="53" t="s">
        <v>1818</v>
      </c>
      <c r="P1932" s="53" t="s">
        <v>1819</v>
      </c>
      <c r="Q1932" s="53" t="s">
        <v>1820</v>
      </c>
      <c r="R1932" s="53" t="s">
        <v>1821</v>
      </c>
      <c r="S1932" s="53" t="s">
        <v>1935</v>
      </c>
      <c r="T1932" s="53" t="s">
        <v>1936</v>
      </c>
      <c r="U1932" s="53" t="s">
        <v>1824</v>
      </c>
      <c r="V1932" s="53" t="s">
        <v>1825</v>
      </c>
      <c r="W1932" s="53" t="s">
        <v>1826</v>
      </c>
      <c r="X1932" s="53" t="s">
        <v>1825</v>
      </c>
      <c r="Y1932" s="53" t="s">
        <v>1827</v>
      </c>
      <c r="Z1932" s="53">
        <v>12.05</v>
      </c>
      <c r="AA1932" s="53">
        <v>12.05</v>
      </c>
      <c r="AB1932" s="53">
        <v>0</v>
      </c>
      <c r="AC1932" s="53">
        <v>12.05</v>
      </c>
      <c r="AD1932" s="53">
        <v>0</v>
      </c>
      <c r="AE1932" s="53">
        <v>0</v>
      </c>
      <c r="AF1932" s="53" t="s">
        <v>1828</v>
      </c>
      <c r="AG1932" s="53" t="s">
        <v>1891</v>
      </c>
      <c r="AH1932" s="53" t="s">
        <v>1937</v>
      </c>
      <c r="AI1932" s="53" t="s">
        <v>1829</v>
      </c>
      <c r="AJ1932" s="53" t="s">
        <v>1824</v>
      </c>
      <c r="AK1932" s="53" t="s">
        <v>496</v>
      </c>
      <c r="AL1932" s="53" t="s">
        <v>1830</v>
      </c>
      <c r="AM1932" s="53" t="s">
        <v>1831</v>
      </c>
      <c r="AN1932" s="53" t="s">
        <v>1769</v>
      </c>
      <c r="AO1932" s="53" t="s">
        <v>641</v>
      </c>
    </row>
    <row r="1933" spans="1:41" x14ac:dyDescent="0.25">
      <c r="A1933" s="53" t="s">
        <v>4</v>
      </c>
      <c r="B1933" s="53" t="s">
        <v>1929</v>
      </c>
      <c r="C1933" s="53" t="s">
        <v>1930</v>
      </c>
      <c r="D1933" s="53" t="s">
        <v>1931</v>
      </c>
      <c r="E1933" s="53" t="s">
        <v>1932</v>
      </c>
      <c r="F1933" s="53" t="s">
        <v>775</v>
      </c>
      <c r="G1933" s="53" t="s">
        <v>1813</v>
      </c>
      <c r="H1933" s="53" t="s">
        <v>775</v>
      </c>
      <c r="I1933" s="53" t="s">
        <v>1813</v>
      </c>
      <c r="J1933" s="53" t="s">
        <v>1891</v>
      </c>
      <c r="K1933" s="53" t="s">
        <v>1933</v>
      </c>
      <c r="L1933" s="53" t="s">
        <v>1934</v>
      </c>
      <c r="M1933" s="53" t="s">
        <v>1816</v>
      </c>
      <c r="N1933" s="53" t="s">
        <v>1817</v>
      </c>
      <c r="O1933" s="53" t="s">
        <v>1818</v>
      </c>
      <c r="P1933" s="53" t="s">
        <v>1819</v>
      </c>
      <c r="Q1933" s="53" t="s">
        <v>1820</v>
      </c>
      <c r="R1933" s="53" t="s">
        <v>1821</v>
      </c>
      <c r="S1933" s="53" t="s">
        <v>1935</v>
      </c>
      <c r="T1933" s="53" t="s">
        <v>1936</v>
      </c>
      <c r="U1933" s="53" t="s">
        <v>1824</v>
      </c>
      <c r="V1933" s="53" t="s">
        <v>1825</v>
      </c>
      <c r="W1933" s="53" t="s">
        <v>1832</v>
      </c>
      <c r="X1933" s="53" t="s">
        <v>1825</v>
      </c>
      <c r="Y1933" s="53" t="s">
        <v>1827</v>
      </c>
      <c r="Z1933" s="53">
        <v>28.54</v>
      </c>
      <c r="AA1933" s="53">
        <v>28.54</v>
      </c>
      <c r="AB1933" s="53">
        <v>0</v>
      </c>
      <c r="AC1933" s="53">
        <v>28.54</v>
      </c>
      <c r="AD1933" s="53">
        <v>0</v>
      </c>
      <c r="AE1933" s="53">
        <v>0</v>
      </c>
      <c r="AF1933" s="53" t="s">
        <v>1828</v>
      </c>
      <c r="AG1933" s="53" t="s">
        <v>1891</v>
      </c>
      <c r="AH1933" s="53" t="s">
        <v>1937</v>
      </c>
      <c r="AI1933" s="53" t="s">
        <v>1829</v>
      </c>
      <c r="AJ1933" s="53" t="s">
        <v>1824</v>
      </c>
      <c r="AK1933" s="53" t="s">
        <v>496</v>
      </c>
      <c r="AL1933" s="53" t="s">
        <v>1830</v>
      </c>
      <c r="AM1933" s="53" t="s">
        <v>1831</v>
      </c>
      <c r="AN1933" s="53" t="s">
        <v>1769</v>
      </c>
      <c r="AO1933" s="53" t="s">
        <v>641</v>
      </c>
    </row>
    <row r="1934" spans="1:41" x14ac:dyDescent="0.25">
      <c r="A1934" s="53" t="s">
        <v>4</v>
      </c>
      <c r="B1934" s="53" t="s">
        <v>1929</v>
      </c>
      <c r="C1934" s="53" t="s">
        <v>1930</v>
      </c>
      <c r="D1934" s="53" t="s">
        <v>1931</v>
      </c>
      <c r="E1934" s="53" t="s">
        <v>1932</v>
      </c>
      <c r="F1934" s="53" t="s">
        <v>775</v>
      </c>
      <c r="G1934" s="53" t="s">
        <v>1813</v>
      </c>
      <c r="H1934" s="53" t="s">
        <v>775</v>
      </c>
      <c r="I1934" s="53" t="s">
        <v>1813</v>
      </c>
      <c r="J1934" s="53" t="s">
        <v>1891</v>
      </c>
      <c r="K1934" s="53" t="s">
        <v>1933</v>
      </c>
      <c r="L1934" s="53" t="s">
        <v>1934</v>
      </c>
      <c r="M1934" s="53" t="s">
        <v>1816</v>
      </c>
      <c r="N1934" s="53" t="s">
        <v>1817</v>
      </c>
      <c r="O1934" s="53" t="s">
        <v>1818</v>
      </c>
      <c r="P1934" s="53" t="s">
        <v>1819</v>
      </c>
      <c r="Q1934" s="53" t="s">
        <v>1820</v>
      </c>
      <c r="R1934" s="53" t="s">
        <v>1821</v>
      </c>
      <c r="S1934" s="53" t="s">
        <v>1935</v>
      </c>
      <c r="T1934" s="53" t="s">
        <v>1936</v>
      </c>
      <c r="U1934" s="53" t="s">
        <v>1824</v>
      </c>
      <c r="V1934" s="53" t="s">
        <v>1825</v>
      </c>
      <c r="W1934" s="53" t="s">
        <v>1833</v>
      </c>
      <c r="X1934" s="53" t="s">
        <v>1834</v>
      </c>
      <c r="Y1934" s="53" t="s">
        <v>1827</v>
      </c>
      <c r="Z1934" s="53">
        <v>1.76</v>
      </c>
      <c r="AA1934" s="53">
        <v>1.76</v>
      </c>
      <c r="AB1934" s="53">
        <v>0</v>
      </c>
      <c r="AC1934" s="53">
        <v>1.76</v>
      </c>
      <c r="AD1934" s="53">
        <v>0</v>
      </c>
      <c r="AE1934" s="53">
        <v>0</v>
      </c>
      <c r="AF1934" s="53" t="s">
        <v>1828</v>
      </c>
      <c r="AG1934" s="53" t="s">
        <v>1891</v>
      </c>
      <c r="AH1934" s="53" t="s">
        <v>1937</v>
      </c>
      <c r="AI1934" s="53" t="s">
        <v>1829</v>
      </c>
      <c r="AJ1934" s="53" t="s">
        <v>1824</v>
      </c>
      <c r="AK1934" s="53" t="s">
        <v>496</v>
      </c>
      <c r="AL1934" s="53" t="s">
        <v>1830</v>
      </c>
      <c r="AM1934" s="53" t="s">
        <v>1831</v>
      </c>
      <c r="AN1934" s="53" t="s">
        <v>1769</v>
      </c>
      <c r="AO1934" s="53" t="s">
        <v>641</v>
      </c>
    </row>
    <row r="1935" spans="1:41" x14ac:dyDescent="0.25">
      <c r="A1935" s="53" t="s">
        <v>4</v>
      </c>
      <c r="B1935" s="53" t="s">
        <v>1929</v>
      </c>
      <c r="C1935" s="53" t="s">
        <v>1930</v>
      </c>
      <c r="D1935" s="53" t="s">
        <v>1931</v>
      </c>
      <c r="E1935" s="53" t="s">
        <v>1932</v>
      </c>
      <c r="F1935" s="53" t="s">
        <v>775</v>
      </c>
      <c r="G1935" s="53" t="s">
        <v>1813</v>
      </c>
      <c r="H1935" s="53" t="s">
        <v>775</v>
      </c>
      <c r="I1935" s="53" t="s">
        <v>1813</v>
      </c>
      <c r="J1935" s="53" t="s">
        <v>1891</v>
      </c>
      <c r="K1935" s="53" t="s">
        <v>1933</v>
      </c>
      <c r="L1935" s="53" t="s">
        <v>1934</v>
      </c>
      <c r="M1935" s="53" t="s">
        <v>1816</v>
      </c>
      <c r="N1935" s="53" t="s">
        <v>1817</v>
      </c>
      <c r="O1935" s="53" t="s">
        <v>1818</v>
      </c>
      <c r="P1935" s="53" t="s">
        <v>1819</v>
      </c>
      <c r="Q1935" s="53" t="s">
        <v>1820</v>
      </c>
      <c r="R1935" s="53" t="s">
        <v>1821</v>
      </c>
      <c r="S1935" s="53" t="s">
        <v>1935</v>
      </c>
      <c r="T1935" s="53" t="s">
        <v>1936</v>
      </c>
      <c r="U1935" s="53" t="s">
        <v>1824</v>
      </c>
      <c r="V1935" s="53" t="s">
        <v>1825</v>
      </c>
      <c r="W1935" s="53" t="s">
        <v>1833</v>
      </c>
      <c r="X1935" s="53" t="s">
        <v>1835</v>
      </c>
      <c r="Y1935" s="53" t="s">
        <v>1827</v>
      </c>
      <c r="Z1935" s="53">
        <v>0.56000000000000005</v>
      </c>
      <c r="AA1935" s="53">
        <v>0.56000000000000005</v>
      </c>
      <c r="AB1935" s="53">
        <v>0</v>
      </c>
      <c r="AC1935" s="53">
        <v>0.56000000000000005</v>
      </c>
      <c r="AD1935" s="53">
        <v>0</v>
      </c>
      <c r="AE1935" s="53">
        <v>0</v>
      </c>
      <c r="AF1935" s="53" t="s">
        <v>1828</v>
      </c>
      <c r="AG1935" s="53" t="s">
        <v>1891</v>
      </c>
      <c r="AH1935" s="53" t="s">
        <v>1937</v>
      </c>
      <c r="AI1935" s="53" t="s">
        <v>1829</v>
      </c>
      <c r="AJ1935" s="53" t="s">
        <v>1824</v>
      </c>
      <c r="AK1935" s="53" t="s">
        <v>496</v>
      </c>
      <c r="AL1935" s="53" t="s">
        <v>1830</v>
      </c>
      <c r="AM1935" s="53" t="s">
        <v>1831</v>
      </c>
      <c r="AN1935" s="53" t="s">
        <v>1769</v>
      </c>
      <c r="AO1935" s="53" t="s">
        <v>641</v>
      </c>
    </row>
    <row r="1936" spans="1:41" x14ac:dyDescent="0.25">
      <c r="A1936" s="53" t="s">
        <v>4</v>
      </c>
      <c r="B1936" s="53" t="s">
        <v>1929</v>
      </c>
      <c r="C1936" s="53" t="s">
        <v>1930</v>
      </c>
      <c r="D1936" s="53" t="s">
        <v>1931</v>
      </c>
      <c r="E1936" s="53" t="s">
        <v>1932</v>
      </c>
      <c r="F1936" s="53" t="s">
        <v>775</v>
      </c>
      <c r="G1936" s="53" t="s">
        <v>1813</v>
      </c>
      <c r="H1936" s="53" t="s">
        <v>775</v>
      </c>
      <c r="I1936" s="53" t="s">
        <v>1813</v>
      </c>
      <c r="J1936" s="53" t="s">
        <v>1891</v>
      </c>
      <c r="K1936" s="53" t="s">
        <v>1933</v>
      </c>
      <c r="L1936" s="53" t="s">
        <v>1934</v>
      </c>
      <c r="M1936" s="53" t="s">
        <v>1816</v>
      </c>
      <c r="N1936" s="53" t="s">
        <v>1817</v>
      </c>
      <c r="O1936" s="53" t="s">
        <v>1818</v>
      </c>
      <c r="P1936" s="53" t="s">
        <v>1819</v>
      </c>
      <c r="Q1936" s="53" t="s">
        <v>1820</v>
      </c>
      <c r="R1936" s="53" t="s">
        <v>1821</v>
      </c>
      <c r="S1936" s="53" t="s">
        <v>1935</v>
      </c>
      <c r="T1936" s="53" t="s">
        <v>1936</v>
      </c>
      <c r="U1936" s="53" t="s">
        <v>1824</v>
      </c>
      <c r="V1936" s="53" t="s">
        <v>1825</v>
      </c>
      <c r="W1936" s="53" t="s">
        <v>1837</v>
      </c>
      <c r="X1936" s="53" t="s">
        <v>1825</v>
      </c>
      <c r="Y1936" s="53" t="s">
        <v>1827</v>
      </c>
      <c r="Z1936" s="53">
        <v>13.02</v>
      </c>
      <c r="AA1936" s="53">
        <v>13.02</v>
      </c>
      <c r="AB1936" s="53">
        <v>0</v>
      </c>
      <c r="AC1936" s="53">
        <v>13.02</v>
      </c>
      <c r="AD1936" s="53">
        <v>0</v>
      </c>
      <c r="AE1936" s="53">
        <v>0</v>
      </c>
      <c r="AF1936" s="53" t="s">
        <v>1828</v>
      </c>
      <c r="AG1936" s="53" t="s">
        <v>1891</v>
      </c>
      <c r="AH1936" s="53" t="s">
        <v>1937</v>
      </c>
      <c r="AI1936" s="53" t="s">
        <v>1829</v>
      </c>
      <c r="AJ1936" s="53" t="s">
        <v>1824</v>
      </c>
      <c r="AK1936" s="53" t="s">
        <v>496</v>
      </c>
      <c r="AL1936" s="53" t="s">
        <v>1830</v>
      </c>
      <c r="AM1936" s="53" t="s">
        <v>1831</v>
      </c>
      <c r="AN1936" s="53" t="s">
        <v>1769</v>
      </c>
      <c r="AO1936" s="53" t="s">
        <v>641</v>
      </c>
    </row>
    <row r="1937" spans="1:41" x14ac:dyDescent="0.25">
      <c r="A1937" s="53" t="s">
        <v>4</v>
      </c>
      <c r="B1937" s="53" t="s">
        <v>1929</v>
      </c>
      <c r="C1937" s="53" t="s">
        <v>1930</v>
      </c>
      <c r="D1937" s="53" t="s">
        <v>1931</v>
      </c>
      <c r="E1937" s="53" t="s">
        <v>1932</v>
      </c>
      <c r="F1937" s="53" t="s">
        <v>775</v>
      </c>
      <c r="G1937" s="53" t="s">
        <v>1813</v>
      </c>
      <c r="H1937" s="53" t="s">
        <v>775</v>
      </c>
      <c r="I1937" s="53" t="s">
        <v>1813</v>
      </c>
      <c r="J1937" s="53" t="s">
        <v>1891</v>
      </c>
      <c r="K1937" s="53" t="s">
        <v>1933</v>
      </c>
      <c r="L1937" s="53" t="s">
        <v>1934</v>
      </c>
      <c r="M1937" s="53" t="s">
        <v>1816</v>
      </c>
      <c r="N1937" s="53" t="s">
        <v>1817</v>
      </c>
      <c r="O1937" s="53" t="s">
        <v>1818</v>
      </c>
      <c r="P1937" s="53" t="s">
        <v>1819</v>
      </c>
      <c r="Q1937" s="53" t="s">
        <v>1820</v>
      </c>
      <c r="R1937" s="53" t="s">
        <v>1821</v>
      </c>
      <c r="S1937" s="53" t="s">
        <v>1935</v>
      </c>
      <c r="T1937" s="53" t="s">
        <v>1936</v>
      </c>
      <c r="U1937" s="53" t="s">
        <v>1824</v>
      </c>
      <c r="V1937" s="53" t="s">
        <v>1825</v>
      </c>
      <c r="W1937" s="53" t="s">
        <v>1838</v>
      </c>
      <c r="X1937" s="53" t="s">
        <v>1825</v>
      </c>
      <c r="Y1937" s="53" t="s">
        <v>1827</v>
      </c>
      <c r="Z1937" s="53">
        <v>2.61</v>
      </c>
      <c r="AA1937" s="53">
        <v>2.61</v>
      </c>
      <c r="AB1937" s="53">
        <v>0</v>
      </c>
      <c r="AC1937" s="53">
        <v>2.61</v>
      </c>
      <c r="AD1937" s="53">
        <v>0</v>
      </c>
      <c r="AE1937" s="53">
        <v>0</v>
      </c>
      <c r="AF1937" s="53" t="s">
        <v>1828</v>
      </c>
      <c r="AG1937" s="53" t="s">
        <v>1891</v>
      </c>
      <c r="AH1937" s="53" t="s">
        <v>1937</v>
      </c>
      <c r="AI1937" s="53" t="s">
        <v>1829</v>
      </c>
      <c r="AJ1937" s="53" t="s">
        <v>1824</v>
      </c>
      <c r="AK1937" s="53" t="s">
        <v>496</v>
      </c>
      <c r="AL1937" s="53" t="s">
        <v>1830</v>
      </c>
      <c r="AM1937" s="53" t="s">
        <v>1831</v>
      </c>
      <c r="AN1937" s="53" t="s">
        <v>1769</v>
      </c>
      <c r="AO1937" s="53" t="s">
        <v>641</v>
      </c>
    </row>
    <row r="1938" spans="1:41" x14ac:dyDescent="0.25">
      <c r="A1938" s="53" t="s">
        <v>4</v>
      </c>
      <c r="B1938" s="53" t="s">
        <v>2026</v>
      </c>
      <c r="C1938" s="53" t="s">
        <v>2027</v>
      </c>
      <c r="D1938" s="53" t="s">
        <v>1841</v>
      </c>
      <c r="E1938" s="53" t="s">
        <v>1842</v>
      </c>
      <c r="F1938" s="53" t="s">
        <v>775</v>
      </c>
      <c r="G1938" s="53" t="s">
        <v>1813</v>
      </c>
      <c r="H1938" s="53" t="s">
        <v>775</v>
      </c>
      <c r="I1938" s="53" t="s">
        <v>1813</v>
      </c>
      <c r="J1938" s="53" t="s">
        <v>1843</v>
      </c>
      <c r="K1938" s="53" t="s">
        <v>1844</v>
      </c>
      <c r="L1938" s="53" t="s">
        <v>2028</v>
      </c>
      <c r="M1938" s="53" t="s">
        <v>1816</v>
      </c>
      <c r="N1938" s="53" t="s">
        <v>1817</v>
      </c>
      <c r="O1938" s="53" t="s">
        <v>1818</v>
      </c>
      <c r="P1938" s="53" t="s">
        <v>1819</v>
      </c>
      <c r="Q1938" s="53" t="s">
        <v>1820</v>
      </c>
      <c r="R1938" s="53" t="s">
        <v>1821</v>
      </c>
      <c r="S1938" s="53" t="s">
        <v>2029</v>
      </c>
      <c r="T1938" s="53" t="s">
        <v>2030</v>
      </c>
      <c r="U1938" s="53" t="s">
        <v>1824</v>
      </c>
      <c r="V1938" s="53" t="s">
        <v>1825</v>
      </c>
      <c r="W1938" s="53" t="s">
        <v>1833</v>
      </c>
      <c r="X1938" s="53" t="s">
        <v>1834</v>
      </c>
      <c r="Y1938" s="53" t="s">
        <v>1827</v>
      </c>
      <c r="Z1938" s="53">
        <v>0.48</v>
      </c>
      <c r="AA1938" s="53">
        <v>0.48</v>
      </c>
      <c r="AB1938" s="53">
        <v>0</v>
      </c>
      <c r="AC1938" s="53">
        <v>0.48</v>
      </c>
      <c r="AD1938" s="53">
        <v>0</v>
      </c>
      <c r="AE1938" s="53">
        <v>0</v>
      </c>
      <c r="AF1938" s="53" t="s">
        <v>1828</v>
      </c>
      <c r="AG1938" s="53" t="s">
        <v>1843</v>
      </c>
      <c r="AH1938" s="53" t="s">
        <v>1844</v>
      </c>
      <c r="AI1938" s="53" t="s">
        <v>1849</v>
      </c>
      <c r="AJ1938" s="53" t="s">
        <v>1824</v>
      </c>
      <c r="AK1938" s="53" t="s">
        <v>496</v>
      </c>
      <c r="AL1938" s="53" t="s">
        <v>1830</v>
      </c>
      <c r="AM1938" s="53" t="s">
        <v>1831</v>
      </c>
      <c r="AN1938" s="53" t="s">
        <v>1769</v>
      </c>
      <c r="AO1938" s="53" t="s">
        <v>641</v>
      </c>
    </row>
    <row r="1939" spans="1:41" x14ac:dyDescent="0.25">
      <c r="A1939" s="53" t="s">
        <v>4</v>
      </c>
      <c r="B1939" s="53" t="s">
        <v>2026</v>
      </c>
      <c r="C1939" s="53" t="s">
        <v>2027</v>
      </c>
      <c r="D1939" s="53" t="s">
        <v>1841</v>
      </c>
      <c r="E1939" s="53" t="s">
        <v>1842</v>
      </c>
      <c r="F1939" s="53" t="s">
        <v>775</v>
      </c>
      <c r="G1939" s="53" t="s">
        <v>1813</v>
      </c>
      <c r="H1939" s="53" t="s">
        <v>775</v>
      </c>
      <c r="I1939" s="53" t="s">
        <v>1813</v>
      </c>
      <c r="J1939" s="53" t="s">
        <v>1843</v>
      </c>
      <c r="K1939" s="53" t="s">
        <v>1844</v>
      </c>
      <c r="L1939" s="53" t="s">
        <v>2028</v>
      </c>
      <c r="M1939" s="53" t="s">
        <v>1816</v>
      </c>
      <c r="N1939" s="53" t="s">
        <v>1817</v>
      </c>
      <c r="O1939" s="53" t="s">
        <v>1818</v>
      </c>
      <c r="P1939" s="53" t="s">
        <v>1819</v>
      </c>
      <c r="Q1939" s="53" t="s">
        <v>1820</v>
      </c>
      <c r="R1939" s="53" t="s">
        <v>1821</v>
      </c>
      <c r="S1939" s="53" t="s">
        <v>2029</v>
      </c>
      <c r="T1939" s="53" t="s">
        <v>2030</v>
      </c>
      <c r="U1939" s="53" t="s">
        <v>1824</v>
      </c>
      <c r="V1939" s="53" t="s">
        <v>1825</v>
      </c>
      <c r="W1939" s="53" t="s">
        <v>1848</v>
      </c>
      <c r="X1939" s="53" t="s">
        <v>1825</v>
      </c>
      <c r="Y1939" s="53" t="s">
        <v>1827</v>
      </c>
      <c r="Z1939" s="53">
        <v>44.56</v>
      </c>
      <c r="AA1939" s="53">
        <v>44.56</v>
      </c>
      <c r="AB1939" s="53">
        <v>0</v>
      </c>
      <c r="AC1939" s="53">
        <v>44.56</v>
      </c>
      <c r="AD1939" s="53">
        <v>0</v>
      </c>
      <c r="AE1939" s="53">
        <v>0</v>
      </c>
      <c r="AF1939" s="53" t="s">
        <v>1828</v>
      </c>
      <c r="AG1939" s="53" t="s">
        <v>1843</v>
      </c>
      <c r="AH1939" s="53" t="s">
        <v>1844</v>
      </c>
      <c r="AI1939" s="53" t="s">
        <v>1849</v>
      </c>
      <c r="AJ1939" s="53" t="s">
        <v>1824</v>
      </c>
      <c r="AK1939" s="53" t="s">
        <v>496</v>
      </c>
      <c r="AL1939" s="53" t="s">
        <v>1830</v>
      </c>
      <c r="AM1939" s="53" t="s">
        <v>1831</v>
      </c>
      <c r="AN1939" s="53" t="s">
        <v>1769</v>
      </c>
      <c r="AO1939" s="53" t="s">
        <v>641</v>
      </c>
    </row>
    <row r="1940" spans="1:41" x14ac:dyDescent="0.25">
      <c r="A1940" s="53" t="s">
        <v>4</v>
      </c>
      <c r="B1940" s="53" t="s">
        <v>2060</v>
      </c>
      <c r="C1940" s="53" t="s">
        <v>2061</v>
      </c>
      <c r="D1940" s="53" t="s">
        <v>1841</v>
      </c>
      <c r="E1940" s="53" t="s">
        <v>1842</v>
      </c>
      <c r="F1940" s="53" t="s">
        <v>775</v>
      </c>
      <c r="G1940" s="53" t="s">
        <v>1813</v>
      </c>
      <c r="H1940" s="53" t="s">
        <v>775</v>
      </c>
      <c r="I1940" s="53" t="s">
        <v>1813</v>
      </c>
      <c r="J1940" s="53" t="s">
        <v>1843</v>
      </c>
      <c r="K1940" s="53" t="s">
        <v>1844</v>
      </c>
      <c r="L1940" s="53" t="s">
        <v>2028</v>
      </c>
      <c r="M1940" s="53" t="s">
        <v>1816</v>
      </c>
      <c r="N1940" s="53" t="s">
        <v>1817</v>
      </c>
      <c r="O1940" s="53" t="s">
        <v>1818</v>
      </c>
      <c r="P1940" s="53" t="s">
        <v>1819</v>
      </c>
      <c r="Q1940" s="53" t="s">
        <v>1820</v>
      </c>
      <c r="R1940" s="53" t="s">
        <v>1821</v>
      </c>
      <c r="S1940" s="53" t="s">
        <v>2062</v>
      </c>
      <c r="T1940" s="53" t="s">
        <v>2063</v>
      </c>
      <c r="U1940" s="53" t="s">
        <v>1824</v>
      </c>
      <c r="V1940" s="53" t="s">
        <v>1825</v>
      </c>
      <c r="W1940" s="53" t="s">
        <v>1856</v>
      </c>
      <c r="X1940" s="53" t="s">
        <v>1857</v>
      </c>
      <c r="Y1940" s="53" t="s">
        <v>1827</v>
      </c>
      <c r="Z1940" s="53">
        <v>0.03</v>
      </c>
      <c r="AA1940" s="53">
        <v>0.03</v>
      </c>
      <c r="AB1940" s="53">
        <v>0</v>
      </c>
      <c r="AC1940" s="53">
        <v>0.03</v>
      </c>
      <c r="AD1940" s="53">
        <v>0</v>
      </c>
      <c r="AE1940" s="53">
        <v>0</v>
      </c>
      <c r="AF1940" s="53" t="s">
        <v>1828</v>
      </c>
      <c r="AG1940" s="53" t="s">
        <v>1904</v>
      </c>
      <c r="AH1940" s="53" t="s">
        <v>1943</v>
      </c>
      <c r="AI1940" s="53" t="s">
        <v>1829</v>
      </c>
      <c r="AJ1940" s="53" t="s">
        <v>1824</v>
      </c>
      <c r="AK1940" s="53" t="s">
        <v>496</v>
      </c>
      <c r="AL1940" s="53" t="s">
        <v>1830</v>
      </c>
      <c r="AM1940" s="53" t="s">
        <v>1831</v>
      </c>
      <c r="AN1940" s="53" t="s">
        <v>1769</v>
      </c>
      <c r="AO1940" s="53" t="s">
        <v>641</v>
      </c>
    </row>
    <row r="1941" spans="1:41" x14ac:dyDescent="0.25">
      <c r="A1941" s="53" t="s">
        <v>4</v>
      </c>
      <c r="B1941" s="53" t="s">
        <v>2064</v>
      </c>
      <c r="C1941" s="53" t="s">
        <v>2065</v>
      </c>
      <c r="D1941" s="53" t="s">
        <v>1991</v>
      </c>
      <c r="E1941" s="53" t="s">
        <v>1992</v>
      </c>
      <c r="F1941" s="53" t="s">
        <v>775</v>
      </c>
      <c r="G1941" s="53" t="s">
        <v>1813</v>
      </c>
      <c r="H1941" s="53" t="s">
        <v>775</v>
      </c>
      <c r="I1941" s="53" t="s">
        <v>1813</v>
      </c>
      <c r="J1941" s="53" t="s">
        <v>1891</v>
      </c>
      <c r="K1941" s="53" t="s">
        <v>1892</v>
      </c>
      <c r="L1941" s="53" t="s">
        <v>2066</v>
      </c>
      <c r="M1941" s="53" t="s">
        <v>1816</v>
      </c>
      <c r="N1941" s="53" t="s">
        <v>1817</v>
      </c>
      <c r="O1941" s="53" t="s">
        <v>1818</v>
      </c>
      <c r="P1941" s="53" t="s">
        <v>1819</v>
      </c>
      <c r="Q1941" s="53" t="s">
        <v>1820</v>
      </c>
      <c r="R1941" s="53" t="s">
        <v>1821</v>
      </c>
      <c r="S1941" s="53" t="s">
        <v>2067</v>
      </c>
      <c r="T1941" s="53" t="s">
        <v>2068</v>
      </c>
      <c r="U1941" s="53" t="s">
        <v>1824</v>
      </c>
      <c r="V1941" s="53" t="s">
        <v>1825</v>
      </c>
      <c r="W1941" s="53" t="s">
        <v>1832</v>
      </c>
      <c r="X1941" s="53" t="s">
        <v>1825</v>
      </c>
      <c r="Y1941" s="53" t="s">
        <v>1827</v>
      </c>
      <c r="Z1941" s="53">
        <v>7557.54</v>
      </c>
      <c r="AA1941" s="53">
        <v>7557.54</v>
      </c>
      <c r="AB1941" s="53">
        <v>0</v>
      </c>
      <c r="AC1941" s="53">
        <v>7557.54</v>
      </c>
      <c r="AD1941" s="53">
        <v>0</v>
      </c>
      <c r="AE1941" s="53">
        <v>0</v>
      </c>
      <c r="AF1941" s="53" t="s">
        <v>1828</v>
      </c>
      <c r="AG1941" s="53" t="s">
        <v>1891</v>
      </c>
      <c r="AH1941" s="53" t="s">
        <v>1988</v>
      </c>
      <c r="AI1941" s="53" t="s">
        <v>1829</v>
      </c>
      <c r="AJ1941" s="53" t="s">
        <v>1824</v>
      </c>
      <c r="AK1941" s="53" t="s">
        <v>496</v>
      </c>
      <c r="AL1941" s="53" t="s">
        <v>1830</v>
      </c>
      <c r="AM1941" s="53" t="s">
        <v>1831</v>
      </c>
      <c r="AN1941" s="53" t="s">
        <v>1769</v>
      </c>
      <c r="AO1941" s="53" t="s">
        <v>641</v>
      </c>
    </row>
    <row r="1942" spans="1:41" x14ac:dyDescent="0.25">
      <c r="A1942" s="53" t="s">
        <v>4</v>
      </c>
      <c r="B1942" s="53" t="s">
        <v>2064</v>
      </c>
      <c r="C1942" s="53" t="s">
        <v>2065</v>
      </c>
      <c r="D1942" s="53" t="s">
        <v>1991</v>
      </c>
      <c r="E1942" s="53" t="s">
        <v>1992</v>
      </c>
      <c r="F1942" s="53" t="s">
        <v>775</v>
      </c>
      <c r="G1942" s="53" t="s">
        <v>1813</v>
      </c>
      <c r="H1942" s="53" t="s">
        <v>775</v>
      </c>
      <c r="I1942" s="53" t="s">
        <v>1813</v>
      </c>
      <c r="J1942" s="53" t="s">
        <v>1891</v>
      </c>
      <c r="K1942" s="53" t="s">
        <v>1892</v>
      </c>
      <c r="L1942" s="53" t="s">
        <v>2066</v>
      </c>
      <c r="M1942" s="53" t="s">
        <v>1816</v>
      </c>
      <c r="N1942" s="53" t="s">
        <v>1817</v>
      </c>
      <c r="O1942" s="53" t="s">
        <v>1818</v>
      </c>
      <c r="P1942" s="53" t="s">
        <v>1819</v>
      </c>
      <c r="Q1942" s="53" t="s">
        <v>1820</v>
      </c>
      <c r="R1942" s="53" t="s">
        <v>1821</v>
      </c>
      <c r="S1942" s="53" t="s">
        <v>2067</v>
      </c>
      <c r="T1942" s="53" t="s">
        <v>2068</v>
      </c>
      <c r="U1942" s="53" t="s">
        <v>1824</v>
      </c>
      <c r="V1942" s="53" t="s">
        <v>1825</v>
      </c>
      <c r="W1942" s="53" t="s">
        <v>1833</v>
      </c>
      <c r="X1942" s="53" t="s">
        <v>1835</v>
      </c>
      <c r="Y1942" s="53" t="s">
        <v>1827</v>
      </c>
      <c r="Z1942" s="53">
        <v>22.43</v>
      </c>
      <c r="AA1942" s="53">
        <v>22.43</v>
      </c>
      <c r="AB1942" s="53">
        <v>0</v>
      </c>
      <c r="AC1942" s="53">
        <v>22.43</v>
      </c>
      <c r="AD1942" s="53">
        <v>0</v>
      </c>
      <c r="AE1942" s="53">
        <v>0</v>
      </c>
      <c r="AF1942" s="53" t="s">
        <v>1828</v>
      </c>
      <c r="AG1942" s="53" t="s">
        <v>1891</v>
      </c>
      <c r="AH1942" s="53" t="s">
        <v>1988</v>
      </c>
      <c r="AI1942" s="53" t="s">
        <v>1829</v>
      </c>
      <c r="AJ1942" s="53" t="s">
        <v>1824</v>
      </c>
      <c r="AK1942" s="53" t="s">
        <v>496</v>
      </c>
      <c r="AL1942" s="53" t="s">
        <v>1830</v>
      </c>
      <c r="AM1942" s="53" t="s">
        <v>1831</v>
      </c>
      <c r="AN1942" s="53" t="s">
        <v>1769</v>
      </c>
      <c r="AO1942" s="53" t="s">
        <v>641</v>
      </c>
    </row>
    <row r="1943" spans="1:41" x14ac:dyDescent="0.25">
      <c r="A1943" s="53" t="s">
        <v>4</v>
      </c>
      <c r="B1943" s="53" t="s">
        <v>2069</v>
      </c>
      <c r="C1943" s="53" t="s">
        <v>2070</v>
      </c>
      <c r="D1943" s="53" t="s">
        <v>1991</v>
      </c>
      <c r="E1943" s="53" t="s">
        <v>1992</v>
      </c>
      <c r="F1943" s="53" t="s">
        <v>775</v>
      </c>
      <c r="G1943" s="53" t="s">
        <v>1813</v>
      </c>
      <c r="H1943" s="53" t="s">
        <v>775</v>
      </c>
      <c r="I1943" s="53" t="s">
        <v>1813</v>
      </c>
      <c r="J1943" s="53" t="s">
        <v>1891</v>
      </c>
      <c r="K1943" s="53" t="s">
        <v>1892</v>
      </c>
      <c r="L1943" s="53" t="s">
        <v>2071</v>
      </c>
      <c r="M1943" s="53" t="s">
        <v>1816</v>
      </c>
      <c r="N1943" s="53" t="s">
        <v>1817</v>
      </c>
      <c r="O1943" s="53" t="s">
        <v>1818</v>
      </c>
      <c r="P1943" s="53" t="s">
        <v>1819</v>
      </c>
      <c r="Q1943" s="53" t="s">
        <v>1820</v>
      </c>
      <c r="R1943" s="53" t="s">
        <v>1821</v>
      </c>
      <c r="S1943" s="53" t="s">
        <v>2072</v>
      </c>
      <c r="T1943" s="53" t="s">
        <v>2073</v>
      </c>
      <c r="U1943" s="53" t="s">
        <v>1824</v>
      </c>
      <c r="V1943" s="53" t="s">
        <v>1825</v>
      </c>
      <c r="W1943" s="53" t="s">
        <v>1832</v>
      </c>
      <c r="X1943" s="53" t="s">
        <v>1825</v>
      </c>
      <c r="Y1943" s="53" t="s">
        <v>1827</v>
      </c>
      <c r="Z1943" s="53">
        <v>284.33999999999997</v>
      </c>
      <c r="AA1943" s="53">
        <v>284.33999999999997</v>
      </c>
      <c r="AB1943" s="53">
        <v>0</v>
      </c>
      <c r="AC1943" s="53">
        <v>284.33999999999997</v>
      </c>
      <c r="AD1943" s="53">
        <v>0</v>
      </c>
      <c r="AE1943" s="53">
        <v>0</v>
      </c>
      <c r="AF1943" s="53" t="s">
        <v>1828</v>
      </c>
      <c r="AG1943" s="53" t="s">
        <v>1891</v>
      </c>
      <c r="AH1943" s="53" t="s">
        <v>1892</v>
      </c>
      <c r="AI1943" s="53" t="s">
        <v>1829</v>
      </c>
      <c r="AJ1943" s="53" t="s">
        <v>1824</v>
      </c>
      <c r="AK1943" s="53" t="s">
        <v>496</v>
      </c>
      <c r="AL1943" s="53" t="s">
        <v>1830</v>
      </c>
      <c r="AM1943" s="53" t="s">
        <v>1831</v>
      </c>
      <c r="AN1943" s="53" t="s">
        <v>1769</v>
      </c>
      <c r="AO1943" s="53" t="s">
        <v>641</v>
      </c>
    </row>
    <row r="1944" spans="1:41" x14ac:dyDescent="0.25">
      <c r="A1944" s="53" t="s">
        <v>4</v>
      </c>
      <c r="B1944" s="53" t="s">
        <v>1944</v>
      </c>
      <c r="C1944" s="53" t="s">
        <v>1945</v>
      </c>
      <c r="D1944" s="53" t="s">
        <v>1931</v>
      </c>
      <c r="E1944" s="53" t="s">
        <v>1932</v>
      </c>
      <c r="F1944" s="53" t="s">
        <v>775</v>
      </c>
      <c r="G1944" s="53" t="s">
        <v>1813</v>
      </c>
      <c r="H1944" s="53" t="s">
        <v>775</v>
      </c>
      <c r="I1944" s="53" t="s">
        <v>1813</v>
      </c>
      <c r="J1944" s="53" t="s">
        <v>1891</v>
      </c>
      <c r="K1944" s="53" t="s">
        <v>1933</v>
      </c>
      <c r="L1944" s="53" t="s">
        <v>1946</v>
      </c>
      <c r="M1944" s="53" t="s">
        <v>1816</v>
      </c>
      <c r="N1944" s="53" t="s">
        <v>1817</v>
      </c>
      <c r="O1944" s="53" t="s">
        <v>1818</v>
      </c>
      <c r="P1944" s="53" t="s">
        <v>1819</v>
      </c>
      <c r="Q1944" s="53" t="s">
        <v>1820</v>
      </c>
      <c r="R1944" s="53" t="s">
        <v>1821</v>
      </c>
      <c r="S1944" s="53" t="s">
        <v>1982</v>
      </c>
      <c r="T1944" s="53" t="s">
        <v>1983</v>
      </c>
      <c r="U1944" s="53" t="s">
        <v>1824</v>
      </c>
      <c r="V1944" s="53" t="s">
        <v>1825</v>
      </c>
      <c r="W1944" s="53" t="s">
        <v>1856</v>
      </c>
      <c r="X1944" s="53" t="s">
        <v>1857</v>
      </c>
      <c r="Y1944" s="53" t="s">
        <v>1827</v>
      </c>
      <c r="Z1944" s="53">
        <v>0.02</v>
      </c>
      <c r="AA1944" s="53">
        <v>0.02</v>
      </c>
      <c r="AB1944" s="53">
        <v>0</v>
      </c>
      <c r="AC1944" s="53">
        <v>0.02</v>
      </c>
      <c r="AD1944" s="53">
        <v>0</v>
      </c>
      <c r="AE1944" s="53">
        <v>0</v>
      </c>
      <c r="AF1944" s="53" t="s">
        <v>1949</v>
      </c>
      <c r="AG1944" s="53" t="s">
        <v>1813</v>
      </c>
      <c r="AH1944" s="53" t="s">
        <v>1813</v>
      </c>
      <c r="AI1944" s="53" t="s">
        <v>1849</v>
      </c>
      <c r="AJ1944" s="53" t="s">
        <v>1824</v>
      </c>
      <c r="AK1944" s="53" t="s">
        <v>496</v>
      </c>
      <c r="AL1944" s="53" t="s">
        <v>1830</v>
      </c>
      <c r="AM1944" s="53" t="s">
        <v>1831</v>
      </c>
      <c r="AN1944" s="53" t="s">
        <v>1769</v>
      </c>
      <c r="AO1944" s="53" t="s">
        <v>641</v>
      </c>
    </row>
    <row r="1945" spans="1:41" x14ac:dyDescent="0.25">
      <c r="A1945" s="53" t="s">
        <v>4</v>
      </c>
      <c r="B1945" s="53" t="s">
        <v>1944</v>
      </c>
      <c r="C1945" s="53" t="s">
        <v>1945</v>
      </c>
      <c r="D1945" s="53" t="s">
        <v>1931</v>
      </c>
      <c r="E1945" s="53" t="s">
        <v>1932</v>
      </c>
      <c r="F1945" s="53" t="s">
        <v>775</v>
      </c>
      <c r="G1945" s="53" t="s">
        <v>1813</v>
      </c>
      <c r="H1945" s="53" t="s">
        <v>775</v>
      </c>
      <c r="I1945" s="53" t="s">
        <v>1813</v>
      </c>
      <c r="J1945" s="53" t="s">
        <v>1891</v>
      </c>
      <c r="K1945" s="53" t="s">
        <v>1933</v>
      </c>
      <c r="L1945" s="53" t="s">
        <v>1946</v>
      </c>
      <c r="M1945" s="53" t="s">
        <v>1816</v>
      </c>
      <c r="N1945" s="53" t="s">
        <v>1817</v>
      </c>
      <c r="O1945" s="53" t="s">
        <v>1818</v>
      </c>
      <c r="P1945" s="53" t="s">
        <v>1819</v>
      </c>
      <c r="Q1945" s="53" t="s">
        <v>1820</v>
      </c>
      <c r="R1945" s="53" t="s">
        <v>1821</v>
      </c>
      <c r="S1945" s="53" t="s">
        <v>1947</v>
      </c>
      <c r="T1945" s="53" t="s">
        <v>1948</v>
      </c>
      <c r="U1945" s="53" t="s">
        <v>1824</v>
      </c>
      <c r="V1945" s="53" t="s">
        <v>1825</v>
      </c>
      <c r="W1945" s="53" t="s">
        <v>1826</v>
      </c>
      <c r="X1945" s="53" t="s">
        <v>1825</v>
      </c>
      <c r="Y1945" s="53" t="s">
        <v>1827</v>
      </c>
      <c r="Z1945" s="53">
        <v>240.27</v>
      </c>
      <c r="AA1945" s="53">
        <v>240.27</v>
      </c>
      <c r="AB1945" s="53">
        <v>0</v>
      </c>
      <c r="AC1945" s="53">
        <v>240.27</v>
      </c>
      <c r="AD1945" s="53">
        <v>0</v>
      </c>
      <c r="AE1945" s="53">
        <v>0</v>
      </c>
      <c r="AF1945" s="53" t="s">
        <v>1949</v>
      </c>
      <c r="AG1945" s="53" t="s">
        <v>1813</v>
      </c>
      <c r="AH1945" s="53" t="s">
        <v>1813</v>
      </c>
      <c r="AI1945" s="53" t="s">
        <v>1849</v>
      </c>
      <c r="AJ1945" s="53" t="s">
        <v>1824</v>
      </c>
      <c r="AK1945" s="53" t="s">
        <v>496</v>
      </c>
      <c r="AL1945" s="53" t="s">
        <v>1830</v>
      </c>
      <c r="AM1945" s="53" t="s">
        <v>1831</v>
      </c>
      <c r="AN1945" s="53" t="s">
        <v>1769</v>
      </c>
      <c r="AO1945" s="53" t="s">
        <v>641</v>
      </c>
    </row>
    <row r="1946" spans="1:41" x14ac:dyDescent="0.25">
      <c r="A1946" s="53" t="s">
        <v>4</v>
      </c>
      <c r="B1946" s="53" t="s">
        <v>1944</v>
      </c>
      <c r="C1946" s="53" t="s">
        <v>1945</v>
      </c>
      <c r="D1946" s="53" t="s">
        <v>1931</v>
      </c>
      <c r="E1946" s="53" t="s">
        <v>1932</v>
      </c>
      <c r="F1946" s="53" t="s">
        <v>775</v>
      </c>
      <c r="G1946" s="53" t="s">
        <v>1813</v>
      </c>
      <c r="H1946" s="53" t="s">
        <v>775</v>
      </c>
      <c r="I1946" s="53" t="s">
        <v>1813</v>
      </c>
      <c r="J1946" s="53" t="s">
        <v>1891</v>
      </c>
      <c r="K1946" s="53" t="s">
        <v>1933</v>
      </c>
      <c r="L1946" s="53" t="s">
        <v>1946</v>
      </c>
      <c r="M1946" s="53" t="s">
        <v>1816</v>
      </c>
      <c r="N1946" s="53" t="s">
        <v>1817</v>
      </c>
      <c r="O1946" s="53" t="s">
        <v>1818</v>
      </c>
      <c r="P1946" s="53" t="s">
        <v>1819</v>
      </c>
      <c r="Q1946" s="53" t="s">
        <v>1820</v>
      </c>
      <c r="R1946" s="53" t="s">
        <v>1821</v>
      </c>
      <c r="S1946" s="53" t="s">
        <v>1947</v>
      </c>
      <c r="T1946" s="53" t="s">
        <v>1948</v>
      </c>
      <c r="U1946" s="53" t="s">
        <v>1824</v>
      </c>
      <c r="V1946" s="53" t="s">
        <v>1825</v>
      </c>
      <c r="W1946" s="53" t="s">
        <v>1832</v>
      </c>
      <c r="X1946" s="53" t="s">
        <v>1825</v>
      </c>
      <c r="Y1946" s="53" t="s">
        <v>1827</v>
      </c>
      <c r="Z1946" s="53">
        <v>1.29</v>
      </c>
      <c r="AA1946" s="53">
        <v>1.29</v>
      </c>
      <c r="AB1946" s="53">
        <v>0</v>
      </c>
      <c r="AC1946" s="53">
        <v>1.29</v>
      </c>
      <c r="AD1946" s="53">
        <v>0</v>
      </c>
      <c r="AE1946" s="53">
        <v>0</v>
      </c>
      <c r="AF1946" s="53" t="s">
        <v>1949</v>
      </c>
      <c r="AG1946" s="53" t="s">
        <v>1813</v>
      </c>
      <c r="AH1946" s="53" t="s">
        <v>1813</v>
      </c>
      <c r="AI1946" s="53" t="s">
        <v>1849</v>
      </c>
      <c r="AJ1946" s="53" t="s">
        <v>1824</v>
      </c>
      <c r="AK1946" s="53" t="s">
        <v>496</v>
      </c>
      <c r="AL1946" s="53" t="s">
        <v>1830</v>
      </c>
      <c r="AM1946" s="53" t="s">
        <v>1831</v>
      </c>
      <c r="AN1946" s="53" t="s">
        <v>1769</v>
      </c>
      <c r="AO1946" s="53" t="s">
        <v>641</v>
      </c>
    </row>
    <row r="1947" spans="1:41" x14ac:dyDescent="0.25">
      <c r="A1947" s="53" t="s">
        <v>4</v>
      </c>
      <c r="B1947" s="53" t="s">
        <v>1944</v>
      </c>
      <c r="C1947" s="53" t="s">
        <v>1945</v>
      </c>
      <c r="D1947" s="53" t="s">
        <v>1931</v>
      </c>
      <c r="E1947" s="53" t="s">
        <v>1932</v>
      </c>
      <c r="F1947" s="53" t="s">
        <v>775</v>
      </c>
      <c r="G1947" s="53" t="s">
        <v>1813</v>
      </c>
      <c r="H1947" s="53" t="s">
        <v>775</v>
      </c>
      <c r="I1947" s="53" t="s">
        <v>1813</v>
      </c>
      <c r="J1947" s="53" t="s">
        <v>1891</v>
      </c>
      <c r="K1947" s="53" t="s">
        <v>1933</v>
      </c>
      <c r="L1947" s="53" t="s">
        <v>1946</v>
      </c>
      <c r="M1947" s="53" t="s">
        <v>1816</v>
      </c>
      <c r="N1947" s="53" t="s">
        <v>1817</v>
      </c>
      <c r="O1947" s="53" t="s">
        <v>1818</v>
      </c>
      <c r="P1947" s="53" t="s">
        <v>1819</v>
      </c>
      <c r="Q1947" s="53" t="s">
        <v>1820</v>
      </c>
      <c r="R1947" s="53" t="s">
        <v>1821</v>
      </c>
      <c r="S1947" s="53" t="s">
        <v>1947</v>
      </c>
      <c r="T1947" s="53" t="s">
        <v>1948</v>
      </c>
      <c r="U1947" s="53" t="s">
        <v>1824</v>
      </c>
      <c r="V1947" s="53" t="s">
        <v>1825</v>
      </c>
      <c r="W1947" s="53" t="s">
        <v>1833</v>
      </c>
      <c r="X1947" s="53" t="s">
        <v>1835</v>
      </c>
      <c r="Y1947" s="53" t="s">
        <v>1827</v>
      </c>
      <c r="Z1947" s="53">
        <v>5.0199999999999996</v>
      </c>
      <c r="AA1947" s="53">
        <v>5.0199999999999996</v>
      </c>
      <c r="AB1947" s="53">
        <v>0</v>
      </c>
      <c r="AC1947" s="53">
        <v>5.0199999999999996</v>
      </c>
      <c r="AD1947" s="53">
        <v>0</v>
      </c>
      <c r="AE1947" s="53">
        <v>0</v>
      </c>
      <c r="AF1947" s="53" t="s">
        <v>1949</v>
      </c>
      <c r="AG1947" s="53" t="s">
        <v>1813</v>
      </c>
      <c r="AH1947" s="53" t="s">
        <v>1813</v>
      </c>
      <c r="AI1947" s="53" t="s">
        <v>1849</v>
      </c>
      <c r="AJ1947" s="53" t="s">
        <v>1824</v>
      </c>
      <c r="AK1947" s="53" t="s">
        <v>496</v>
      </c>
      <c r="AL1947" s="53" t="s">
        <v>1830</v>
      </c>
      <c r="AM1947" s="53" t="s">
        <v>1831</v>
      </c>
      <c r="AN1947" s="53" t="s">
        <v>1769</v>
      </c>
      <c r="AO1947" s="53" t="s">
        <v>641</v>
      </c>
    </row>
    <row r="1948" spans="1:41" x14ac:dyDescent="0.25">
      <c r="A1948" s="53" t="s">
        <v>4</v>
      </c>
      <c r="B1948" s="53" t="s">
        <v>1944</v>
      </c>
      <c r="C1948" s="53" t="s">
        <v>1945</v>
      </c>
      <c r="D1948" s="53" t="s">
        <v>1931</v>
      </c>
      <c r="E1948" s="53" t="s">
        <v>1932</v>
      </c>
      <c r="F1948" s="53" t="s">
        <v>775</v>
      </c>
      <c r="G1948" s="53" t="s">
        <v>1813</v>
      </c>
      <c r="H1948" s="53" t="s">
        <v>775</v>
      </c>
      <c r="I1948" s="53" t="s">
        <v>1813</v>
      </c>
      <c r="J1948" s="53" t="s">
        <v>1891</v>
      </c>
      <c r="K1948" s="53" t="s">
        <v>1933</v>
      </c>
      <c r="L1948" s="53" t="s">
        <v>1946</v>
      </c>
      <c r="M1948" s="53" t="s">
        <v>1816</v>
      </c>
      <c r="N1948" s="53" t="s">
        <v>1817</v>
      </c>
      <c r="O1948" s="53" t="s">
        <v>1818</v>
      </c>
      <c r="P1948" s="53" t="s">
        <v>1819</v>
      </c>
      <c r="Q1948" s="53" t="s">
        <v>1820</v>
      </c>
      <c r="R1948" s="53" t="s">
        <v>1821</v>
      </c>
      <c r="S1948" s="53" t="s">
        <v>1947</v>
      </c>
      <c r="T1948" s="53" t="s">
        <v>1948</v>
      </c>
      <c r="U1948" s="53" t="s">
        <v>1824</v>
      </c>
      <c r="V1948" s="53" t="s">
        <v>1825</v>
      </c>
      <c r="W1948" s="53" t="s">
        <v>1837</v>
      </c>
      <c r="X1948" s="53" t="s">
        <v>1825</v>
      </c>
      <c r="Y1948" s="53" t="s">
        <v>1827</v>
      </c>
      <c r="Z1948" s="53">
        <v>59.19</v>
      </c>
      <c r="AA1948" s="53">
        <v>59.19</v>
      </c>
      <c r="AB1948" s="53">
        <v>0</v>
      </c>
      <c r="AC1948" s="53">
        <v>59.19</v>
      </c>
      <c r="AD1948" s="53">
        <v>0</v>
      </c>
      <c r="AE1948" s="53">
        <v>0</v>
      </c>
      <c r="AF1948" s="53" t="s">
        <v>1949</v>
      </c>
      <c r="AG1948" s="53" t="s">
        <v>1813</v>
      </c>
      <c r="AH1948" s="53" t="s">
        <v>1813</v>
      </c>
      <c r="AI1948" s="53" t="s">
        <v>1849</v>
      </c>
      <c r="AJ1948" s="53" t="s">
        <v>1824</v>
      </c>
      <c r="AK1948" s="53" t="s">
        <v>496</v>
      </c>
      <c r="AL1948" s="53" t="s">
        <v>1830</v>
      </c>
      <c r="AM1948" s="53" t="s">
        <v>1831</v>
      </c>
      <c r="AN1948" s="53" t="s">
        <v>1769</v>
      </c>
      <c r="AO1948" s="53" t="s">
        <v>641</v>
      </c>
    </row>
    <row r="1949" spans="1:41" x14ac:dyDescent="0.25">
      <c r="A1949" s="53" t="s">
        <v>4</v>
      </c>
      <c r="B1949" s="53" t="s">
        <v>1944</v>
      </c>
      <c r="C1949" s="53" t="s">
        <v>1945</v>
      </c>
      <c r="D1949" s="53" t="s">
        <v>1931</v>
      </c>
      <c r="E1949" s="53" t="s">
        <v>1932</v>
      </c>
      <c r="F1949" s="53" t="s">
        <v>775</v>
      </c>
      <c r="G1949" s="53" t="s">
        <v>1813</v>
      </c>
      <c r="H1949" s="53" t="s">
        <v>775</v>
      </c>
      <c r="I1949" s="53" t="s">
        <v>1813</v>
      </c>
      <c r="J1949" s="53" t="s">
        <v>1891</v>
      </c>
      <c r="K1949" s="53" t="s">
        <v>1933</v>
      </c>
      <c r="L1949" s="53" t="s">
        <v>1946</v>
      </c>
      <c r="M1949" s="53" t="s">
        <v>1816</v>
      </c>
      <c r="N1949" s="53" t="s">
        <v>1817</v>
      </c>
      <c r="O1949" s="53" t="s">
        <v>1818</v>
      </c>
      <c r="P1949" s="53" t="s">
        <v>1819</v>
      </c>
      <c r="Q1949" s="53" t="s">
        <v>1820</v>
      </c>
      <c r="R1949" s="53" t="s">
        <v>1821</v>
      </c>
      <c r="S1949" s="53" t="s">
        <v>1947</v>
      </c>
      <c r="T1949" s="53" t="s">
        <v>1948</v>
      </c>
      <c r="U1949" s="53" t="s">
        <v>1824</v>
      </c>
      <c r="V1949" s="53" t="s">
        <v>1825</v>
      </c>
      <c r="W1949" s="53" t="s">
        <v>1838</v>
      </c>
      <c r="X1949" s="53" t="s">
        <v>1825</v>
      </c>
      <c r="Y1949" s="53" t="s">
        <v>1827</v>
      </c>
      <c r="Z1949" s="53">
        <v>47.97</v>
      </c>
      <c r="AA1949" s="53">
        <v>47.97</v>
      </c>
      <c r="AB1949" s="53">
        <v>0</v>
      </c>
      <c r="AC1949" s="53">
        <v>47.97</v>
      </c>
      <c r="AD1949" s="53">
        <v>0</v>
      </c>
      <c r="AE1949" s="53">
        <v>0</v>
      </c>
      <c r="AF1949" s="53" t="s">
        <v>1949</v>
      </c>
      <c r="AG1949" s="53" t="s">
        <v>1813</v>
      </c>
      <c r="AH1949" s="53" t="s">
        <v>1813</v>
      </c>
      <c r="AI1949" s="53" t="s">
        <v>1849</v>
      </c>
      <c r="AJ1949" s="53" t="s">
        <v>1824</v>
      </c>
      <c r="AK1949" s="53" t="s">
        <v>496</v>
      </c>
      <c r="AL1949" s="53" t="s">
        <v>1830</v>
      </c>
      <c r="AM1949" s="53" t="s">
        <v>1831</v>
      </c>
      <c r="AN1949" s="53" t="s">
        <v>1769</v>
      </c>
      <c r="AO1949" s="53" t="s">
        <v>641</v>
      </c>
    </row>
  </sheetData>
  <phoneticPr fontId="3" type="noConversion"/>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2"/>
  <sheetViews>
    <sheetView workbookViewId="0">
      <selection sqref="A1:XFD1048576"/>
    </sheetView>
  </sheetViews>
  <sheetFormatPr defaultColWidth="9" defaultRowHeight="14" x14ac:dyDescent="0.25"/>
  <cols>
    <col min="1" max="16384" width="9" style="53"/>
  </cols>
  <sheetData>
    <row r="1" spans="1:23" x14ac:dyDescent="0.25">
      <c r="A1" s="53" t="s">
        <v>2083</v>
      </c>
      <c r="B1" s="53" t="s">
        <v>753</v>
      </c>
      <c r="C1" s="53" t="s">
        <v>2084</v>
      </c>
      <c r="D1" s="53" t="s">
        <v>2085</v>
      </c>
      <c r="E1" s="53" t="s">
        <v>754</v>
      </c>
      <c r="F1" s="53" t="s">
        <v>755</v>
      </c>
      <c r="G1" s="53" t="s">
        <v>2086</v>
      </c>
      <c r="H1" s="53" t="s">
        <v>2087</v>
      </c>
      <c r="I1" s="53" t="s">
        <v>2088</v>
      </c>
      <c r="J1" s="53" t="s">
        <v>2089</v>
      </c>
      <c r="K1" s="53" t="s">
        <v>2090</v>
      </c>
      <c r="L1" s="53" t="s">
        <v>2091</v>
      </c>
      <c r="M1" s="53" t="s">
        <v>2092</v>
      </c>
      <c r="N1" s="53" t="s">
        <v>2093</v>
      </c>
      <c r="O1" s="53" t="s">
        <v>2094</v>
      </c>
      <c r="P1" s="53" t="s">
        <v>2095</v>
      </c>
      <c r="Q1" s="53" t="s">
        <v>2096</v>
      </c>
      <c r="R1" s="53" t="s">
        <v>758</v>
      </c>
      <c r="S1" s="53" t="s">
        <v>2097</v>
      </c>
      <c r="T1" s="53" t="s">
        <v>2098</v>
      </c>
      <c r="U1" s="53" t="s">
        <v>2099</v>
      </c>
      <c r="V1" s="54" t="s">
        <v>1808</v>
      </c>
      <c r="W1" s="54" t="s">
        <v>454</v>
      </c>
    </row>
    <row r="2" spans="1:23" x14ac:dyDescent="0.25">
      <c r="A2" s="53" t="s">
        <v>2306</v>
      </c>
      <c r="B2" s="53" t="s">
        <v>2307</v>
      </c>
      <c r="C2" s="53" t="s">
        <v>2308</v>
      </c>
      <c r="D2" s="53" t="s">
        <v>1813</v>
      </c>
      <c r="E2" s="53" t="s">
        <v>1904</v>
      </c>
      <c r="F2" s="53" t="s">
        <v>2309</v>
      </c>
      <c r="G2" s="53" t="s">
        <v>1813</v>
      </c>
      <c r="H2" s="53" t="s">
        <v>2106</v>
      </c>
      <c r="I2" s="53" t="s">
        <v>2310</v>
      </c>
      <c r="J2" s="53" t="s">
        <v>2311</v>
      </c>
      <c r="K2" s="53" t="s">
        <v>2312</v>
      </c>
      <c r="L2" s="53" t="s">
        <v>2313</v>
      </c>
      <c r="M2" s="53" t="s">
        <v>2314</v>
      </c>
      <c r="N2" s="53">
        <v>82</v>
      </c>
      <c r="O2" s="53" t="s">
        <v>2315</v>
      </c>
      <c r="P2" s="53" t="s">
        <v>1813</v>
      </c>
      <c r="Q2" s="53" t="s">
        <v>2316</v>
      </c>
      <c r="R2" s="53">
        <v>38823.089999999997</v>
      </c>
      <c r="S2" s="53">
        <v>38823.089999999997</v>
      </c>
      <c r="T2" s="53" t="s">
        <v>4</v>
      </c>
      <c r="U2" s="53" t="s">
        <v>35</v>
      </c>
      <c r="V2" s="54" t="s">
        <v>326</v>
      </c>
      <c r="W2" s="54" t="s">
        <v>641</v>
      </c>
    </row>
  </sheetData>
  <phoneticPr fontId="3" type="noConversion"/>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W39"/>
  <sheetViews>
    <sheetView workbookViewId="0">
      <selection activeCell="S1" sqref="S1"/>
    </sheetView>
  </sheetViews>
  <sheetFormatPr defaultColWidth="9" defaultRowHeight="14" x14ac:dyDescent="0.25"/>
  <cols>
    <col min="1" max="18" width="9" style="53"/>
    <col min="19" max="19" width="24.36328125" style="56" customWidth="1"/>
    <col min="20" max="16384" width="9" style="53"/>
  </cols>
  <sheetData>
    <row r="1" spans="1:23" x14ac:dyDescent="0.25">
      <c r="A1" s="53" t="s">
        <v>2083</v>
      </c>
      <c r="B1" s="53" t="s">
        <v>753</v>
      </c>
      <c r="C1" s="53" t="s">
        <v>2084</v>
      </c>
      <c r="D1" s="53" t="s">
        <v>2085</v>
      </c>
      <c r="E1" s="53" t="s">
        <v>754</v>
      </c>
      <c r="F1" s="53" t="s">
        <v>755</v>
      </c>
      <c r="G1" s="53" t="s">
        <v>2086</v>
      </c>
      <c r="H1" s="53" t="s">
        <v>2087</v>
      </c>
      <c r="I1" s="53" t="s">
        <v>2088</v>
      </c>
      <c r="J1" s="53" t="s">
        <v>2089</v>
      </c>
      <c r="K1" s="53" t="s">
        <v>2090</v>
      </c>
      <c r="L1" s="53" t="s">
        <v>2091</v>
      </c>
      <c r="M1" s="53" t="s">
        <v>2092</v>
      </c>
      <c r="N1" s="53" t="s">
        <v>2093</v>
      </c>
      <c r="O1" s="53" t="s">
        <v>2094</v>
      </c>
      <c r="P1" s="53" t="s">
        <v>2095</v>
      </c>
      <c r="Q1" s="53" t="s">
        <v>2096</v>
      </c>
      <c r="R1" s="53" t="s">
        <v>758</v>
      </c>
      <c r="S1" s="56" t="s">
        <v>2097</v>
      </c>
      <c r="T1" s="53" t="s">
        <v>2098</v>
      </c>
      <c r="U1" s="53" t="s">
        <v>2099</v>
      </c>
      <c r="V1" s="54" t="s">
        <v>1808</v>
      </c>
      <c r="W1" s="54" t="s">
        <v>454</v>
      </c>
    </row>
    <row r="2" spans="1:23" x14ac:dyDescent="0.25">
      <c r="A2" s="53" t="s">
        <v>2100</v>
      </c>
      <c r="B2" s="53" t="s">
        <v>2101</v>
      </c>
      <c r="C2" s="53" t="s">
        <v>2102</v>
      </c>
      <c r="D2" s="53" t="s">
        <v>1813</v>
      </c>
      <c r="E2" s="53" t="s">
        <v>2103</v>
      </c>
      <c r="F2" s="53" t="s">
        <v>2104</v>
      </c>
      <c r="G2" s="53" t="s">
        <v>2105</v>
      </c>
      <c r="H2" s="53" t="s">
        <v>2106</v>
      </c>
      <c r="I2" s="53" t="s">
        <v>2107</v>
      </c>
      <c r="J2" s="53" t="s">
        <v>2108</v>
      </c>
      <c r="K2" s="53" t="s">
        <v>2109</v>
      </c>
      <c r="L2" s="53" t="s">
        <v>2110</v>
      </c>
      <c r="M2" s="53" t="s">
        <v>2111</v>
      </c>
      <c r="N2" s="53">
        <v>38</v>
      </c>
      <c r="O2" s="53" t="s">
        <v>2112</v>
      </c>
      <c r="P2" s="53" t="s">
        <v>2113</v>
      </c>
      <c r="Q2" s="53" t="s">
        <v>2114</v>
      </c>
      <c r="R2" s="53">
        <v>537248.56999999995</v>
      </c>
      <c r="S2" s="56">
        <v>537248.56999999995</v>
      </c>
      <c r="T2" s="53" t="s">
        <v>4</v>
      </c>
      <c r="U2" s="53" t="s">
        <v>35</v>
      </c>
      <c r="V2" s="54" t="s">
        <v>234</v>
      </c>
      <c r="W2" s="54" t="s">
        <v>641</v>
      </c>
    </row>
    <row r="3" spans="1:23" x14ac:dyDescent="0.25">
      <c r="A3" s="53" t="s">
        <v>2115</v>
      </c>
      <c r="B3" s="53" t="s">
        <v>2116</v>
      </c>
      <c r="C3" s="53" t="s">
        <v>2102</v>
      </c>
      <c r="D3" s="53" t="s">
        <v>1813</v>
      </c>
      <c r="E3" s="53" t="s">
        <v>2117</v>
      </c>
      <c r="F3" s="53" t="s">
        <v>2118</v>
      </c>
      <c r="G3" s="53" t="s">
        <v>2119</v>
      </c>
      <c r="H3" s="53" t="s">
        <v>2106</v>
      </c>
      <c r="I3" s="53" t="s">
        <v>2107</v>
      </c>
      <c r="J3" s="53" t="s">
        <v>2108</v>
      </c>
      <c r="K3" s="53" t="s">
        <v>2109</v>
      </c>
      <c r="L3" s="53" t="s">
        <v>2110</v>
      </c>
      <c r="M3" s="53" t="s">
        <v>2120</v>
      </c>
      <c r="N3" s="53">
        <v>220</v>
      </c>
      <c r="O3" s="53" t="s">
        <v>2121</v>
      </c>
      <c r="P3" s="53" t="s">
        <v>2122</v>
      </c>
      <c r="Q3" s="53" t="s">
        <v>2123</v>
      </c>
      <c r="R3" s="53">
        <v>467397.26</v>
      </c>
      <c r="S3" s="56">
        <v>467397.26</v>
      </c>
      <c r="T3" s="53" t="s">
        <v>4</v>
      </c>
      <c r="U3" s="53" t="s">
        <v>35</v>
      </c>
      <c r="V3" s="54" t="s">
        <v>2124</v>
      </c>
      <c r="W3" s="54" t="s">
        <v>641</v>
      </c>
    </row>
    <row r="4" spans="1:23" x14ac:dyDescent="0.25">
      <c r="A4" s="53" t="s">
        <v>2125</v>
      </c>
      <c r="B4" s="53" t="s">
        <v>2126</v>
      </c>
      <c r="C4" s="53" t="s">
        <v>2102</v>
      </c>
      <c r="D4" s="53" t="s">
        <v>1813</v>
      </c>
      <c r="E4" s="53" t="s">
        <v>2103</v>
      </c>
      <c r="F4" s="53" t="s">
        <v>2104</v>
      </c>
      <c r="G4" s="53" t="s">
        <v>2127</v>
      </c>
      <c r="H4" s="53" t="s">
        <v>2106</v>
      </c>
      <c r="I4" s="53" t="s">
        <v>2107</v>
      </c>
      <c r="J4" s="53" t="s">
        <v>2108</v>
      </c>
      <c r="K4" s="53" t="s">
        <v>2109</v>
      </c>
      <c r="L4" s="53" t="s">
        <v>2110</v>
      </c>
      <c r="M4" s="53" t="s">
        <v>2128</v>
      </c>
      <c r="N4" s="53">
        <v>250</v>
      </c>
      <c r="O4" s="53" t="s">
        <v>2129</v>
      </c>
      <c r="P4" s="53" t="s">
        <v>2113</v>
      </c>
      <c r="Q4" s="53" t="s">
        <v>2130</v>
      </c>
      <c r="R4" s="53">
        <v>357290.97</v>
      </c>
      <c r="S4" s="56">
        <v>355050.9</v>
      </c>
      <c r="T4" s="53" t="s">
        <v>4</v>
      </c>
      <c r="U4" s="53" t="s">
        <v>35</v>
      </c>
      <c r="V4" s="54" t="s">
        <v>234</v>
      </c>
      <c r="W4" s="54" t="s">
        <v>641</v>
      </c>
    </row>
    <row r="5" spans="1:23" x14ac:dyDescent="0.25">
      <c r="A5" s="53" t="s">
        <v>2131</v>
      </c>
      <c r="B5" s="53" t="s">
        <v>2132</v>
      </c>
      <c r="C5" s="53" t="s">
        <v>2102</v>
      </c>
      <c r="D5" s="53" t="s">
        <v>2133</v>
      </c>
      <c r="E5" s="53" t="s">
        <v>2103</v>
      </c>
      <c r="F5" s="53" t="s">
        <v>2104</v>
      </c>
      <c r="G5" s="53" t="s">
        <v>2134</v>
      </c>
      <c r="H5" s="53" t="s">
        <v>2106</v>
      </c>
      <c r="I5" s="53" t="s">
        <v>2107</v>
      </c>
      <c r="J5" s="53" t="s">
        <v>2108</v>
      </c>
      <c r="K5" s="53" t="s">
        <v>2109</v>
      </c>
      <c r="L5" s="53" t="s">
        <v>2110</v>
      </c>
      <c r="M5" s="53" t="s">
        <v>2135</v>
      </c>
      <c r="N5" s="53">
        <v>210</v>
      </c>
      <c r="O5" s="53" t="s">
        <v>2136</v>
      </c>
      <c r="P5" s="53" t="s">
        <v>2113</v>
      </c>
      <c r="Q5" s="53" t="s">
        <v>2114</v>
      </c>
      <c r="R5" s="53">
        <v>247748.26</v>
      </c>
      <c r="S5" s="56">
        <v>247748.26</v>
      </c>
      <c r="T5" s="53" t="s">
        <v>4</v>
      </c>
      <c r="U5" s="53" t="s">
        <v>35</v>
      </c>
      <c r="V5" s="54" t="s">
        <v>234</v>
      </c>
      <c r="W5" s="54" t="s">
        <v>641</v>
      </c>
    </row>
    <row r="6" spans="1:23" x14ac:dyDescent="0.25">
      <c r="A6" s="53" t="s">
        <v>2137</v>
      </c>
      <c r="B6" s="53" t="s">
        <v>2138</v>
      </c>
      <c r="C6" s="53" t="s">
        <v>2102</v>
      </c>
      <c r="D6" s="53" t="s">
        <v>1813</v>
      </c>
      <c r="E6" s="53" t="s">
        <v>2103</v>
      </c>
      <c r="F6" s="53" t="s">
        <v>2104</v>
      </c>
      <c r="G6" s="53" t="s">
        <v>2139</v>
      </c>
      <c r="H6" s="53" t="s">
        <v>2106</v>
      </c>
      <c r="I6" s="53" t="s">
        <v>2107</v>
      </c>
      <c r="J6" s="53" t="s">
        <v>2108</v>
      </c>
      <c r="K6" s="53" t="s">
        <v>2109</v>
      </c>
      <c r="L6" s="53" t="s">
        <v>2110</v>
      </c>
      <c r="M6" s="53" t="s">
        <v>2140</v>
      </c>
      <c r="N6" s="53">
        <v>256</v>
      </c>
      <c r="O6" s="53" t="s">
        <v>2141</v>
      </c>
      <c r="P6" s="53" t="s">
        <v>2113</v>
      </c>
      <c r="Q6" s="53" t="s">
        <v>2114</v>
      </c>
      <c r="R6" s="53">
        <v>157972.38</v>
      </c>
      <c r="S6" s="56">
        <v>157890.65</v>
      </c>
      <c r="T6" s="53" t="s">
        <v>4</v>
      </c>
      <c r="U6" s="53" t="s">
        <v>35</v>
      </c>
      <c r="V6" s="54" t="s">
        <v>234</v>
      </c>
      <c r="W6" s="54" t="s">
        <v>641</v>
      </c>
    </row>
    <row r="7" spans="1:23" x14ac:dyDescent="0.25">
      <c r="A7" s="53" t="s">
        <v>2142</v>
      </c>
      <c r="B7" s="53" t="s">
        <v>2143</v>
      </c>
      <c r="C7" s="53" t="s">
        <v>2102</v>
      </c>
      <c r="D7" s="53" t="s">
        <v>1813</v>
      </c>
      <c r="E7" s="53" t="s">
        <v>1814</v>
      </c>
      <c r="F7" s="53" t="s">
        <v>2144</v>
      </c>
      <c r="G7" s="53" t="s">
        <v>2145</v>
      </c>
      <c r="H7" s="53" t="s">
        <v>2106</v>
      </c>
      <c r="I7" s="53" t="s">
        <v>2107</v>
      </c>
      <c r="J7" s="53" t="s">
        <v>2108</v>
      </c>
      <c r="K7" s="53" t="s">
        <v>2109</v>
      </c>
      <c r="L7" s="53" t="s">
        <v>2110</v>
      </c>
      <c r="M7" s="53" t="s">
        <v>2146</v>
      </c>
      <c r="N7" s="53">
        <v>136</v>
      </c>
      <c r="O7" s="53" t="s">
        <v>2147</v>
      </c>
      <c r="P7" s="53" t="s">
        <v>2148</v>
      </c>
      <c r="Q7" s="53" t="s">
        <v>2149</v>
      </c>
      <c r="R7" s="53">
        <v>139783.21</v>
      </c>
      <c r="S7" s="56">
        <v>137423.49</v>
      </c>
      <c r="T7" s="53" t="s">
        <v>4</v>
      </c>
      <c r="U7" s="53" t="s">
        <v>35</v>
      </c>
      <c r="V7" s="54" t="s">
        <v>2124</v>
      </c>
      <c r="W7" s="54" t="s">
        <v>641</v>
      </c>
    </row>
    <row r="8" spans="1:23" x14ac:dyDescent="0.25">
      <c r="A8" s="53" t="s">
        <v>2150</v>
      </c>
      <c r="B8" s="53" t="s">
        <v>2151</v>
      </c>
      <c r="C8" s="53" t="s">
        <v>2102</v>
      </c>
      <c r="D8" s="53" t="s">
        <v>1813</v>
      </c>
      <c r="E8" s="53" t="s">
        <v>2103</v>
      </c>
      <c r="F8" s="53" t="s">
        <v>2104</v>
      </c>
      <c r="G8" s="53" t="s">
        <v>2152</v>
      </c>
      <c r="H8" s="53" t="s">
        <v>2106</v>
      </c>
      <c r="I8" s="53" t="s">
        <v>2107</v>
      </c>
      <c r="J8" s="53" t="s">
        <v>2108</v>
      </c>
      <c r="K8" s="53" t="s">
        <v>2109</v>
      </c>
      <c r="L8" s="53" t="s">
        <v>2110</v>
      </c>
      <c r="M8" s="53" t="s">
        <v>2153</v>
      </c>
      <c r="N8" s="53">
        <v>38</v>
      </c>
      <c r="O8" s="53" t="s">
        <v>2154</v>
      </c>
      <c r="P8" s="53" t="s">
        <v>2113</v>
      </c>
      <c r="Q8" s="53" t="s">
        <v>2114</v>
      </c>
      <c r="R8" s="53">
        <v>114416.02</v>
      </c>
      <c r="S8" s="56">
        <v>114416.02</v>
      </c>
      <c r="T8" s="53" t="s">
        <v>4</v>
      </c>
      <c r="U8" s="53" t="s">
        <v>35</v>
      </c>
      <c r="V8" s="54" t="s">
        <v>234</v>
      </c>
      <c r="W8" s="54" t="s">
        <v>641</v>
      </c>
    </row>
    <row r="9" spans="1:23" x14ac:dyDescent="0.25">
      <c r="A9" s="53" t="s">
        <v>2155</v>
      </c>
      <c r="B9" s="53" t="s">
        <v>2156</v>
      </c>
      <c r="C9" s="53" t="s">
        <v>2102</v>
      </c>
      <c r="D9" s="53" t="s">
        <v>1813</v>
      </c>
      <c r="E9" s="53" t="s">
        <v>1814</v>
      </c>
      <c r="F9" s="53" t="s">
        <v>2144</v>
      </c>
      <c r="G9" s="53" t="s">
        <v>2157</v>
      </c>
      <c r="H9" s="53" t="s">
        <v>2106</v>
      </c>
      <c r="I9" s="53" t="s">
        <v>2107</v>
      </c>
      <c r="J9" s="53" t="s">
        <v>2108</v>
      </c>
      <c r="K9" s="53" t="s">
        <v>2109</v>
      </c>
      <c r="L9" s="53" t="s">
        <v>2110</v>
      </c>
      <c r="M9" s="53" t="s">
        <v>2158</v>
      </c>
      <c r="N9" s="53">
        <v>136</v>
      </c>
      <c r="O9" s="53" t="s">
        <v>2159</v>
      </c>
      <c r="P9" s="53" t="s">
        <v>2148</v>
      </c>
      <c r="Q9" s="53" t="s">
        <v>2149</v>
      </c>
      <c r="R9" s="53">
        <v>110166.43</v>
      </c>
      <c r="S9" s="56">
        <v>109962.72</v>
      </c>
      <c r="T9" s="53" t="s">
        <v>4</v>
      </c>
      <c r="U9" s="53" t="s">
        <v>35</v>
      </c>
      <c r="V9" s="54" t="s">
        <v>2124</v>
      </c>
      <c r="W9" s="54" t="s">
        <v>641</v>
      </c>
    </row>
    <row r="10" spans="1:23" x14ac:dyDescent="0.25">
      <c r="A10" s="53" t="s">
        <v>2160</v>
      </c>
      <c r="B10" s="53" t="s">
        <v>2161</v>
      </c>
      <c r="C10" s="53" t="s">
        <v>2102</v>
      </c>
      <c r="D10" s="53" t="s">
        <v>1813</v>
      </c>
      <c r="E10" s="53" t="s">
        <v>1814</v>
      </c>
      <c r="F10" s="53" t="s">
        <v>2144</v>
      </c>
      <c r="G10" s="53" t="s">
        <v>2162</v>
      </c>
      <c r="H10" s="53" t="s">
        <v>2106</v>
      </c>
      <c r="I10" s="53" t="s">
        <v>2107</v>
      </c>
      <c r="J10" s="53" t="s">
        <v>2108</v>
      </c>
      <c r="K10" s="53" t="s">
        <v>2109</v>
      </c>
      <c r="L10" s="53" t="s">
        <v>2110</v>
      </c>
      <c r="M10" s="53" t="s">
        <v>2163</v>
      </c>
      <c r="N10" s="53">
        <v>25</v>
      </c>
      <c r="O10" s="53" t="s">
        <v>2164</v>
      </c>
      <c r="P10" s="53" t="s">
        <v>2165</v>
      </c>
      <c r="Q10" s="53" t="s">
        <v>2166</v>
      </c>
      <c r="R10" s="53">
        <v>97459.58</v>
      </c>
      <c r="S10" s="56">
        <v>97459.58</v>
      </c>
      <c r="T10" s="53" t="s">
        <v>4</v>
      </c>
      <c r="U10" s="53" t="s">
        <v>35</v>
      </c>
      <c r="V10" s="54" t="s">
        <v>2124</v>
      </c>
      <c r="W10" s="54" t="s">
        <v>641</v>
      </c>
    </row>
    <row r="11" spans="1:23" x14ac:dyDescent="0.25">
      <c r="A11" s="53" t="s">
        <v>2167</v>
      </c>
      <c r="B11" s="53" t="s">
        <v>2168</v>
      </c>
      <c r="C11" s="53" t="s">
        <v>2102</v>
      </c>
      <c r="D11" s="53" t="s">
        <v>1813</v>
      </c>
      <c r="E11" s="53" t="s">
        <v>1814</v>
      </c>
      <c r="F11" s="53" t="s">
        <v>2144</v>
      </c>
      <c r="G11" s="53" t="s">
        <v>2162</v>
      </c>
      <c r="H11" s="53" t="s">
        <v>2106</v>
      </c>
      <c r="I11" s="53" t="s">
        <v>2107</v>
      </c>
      <c r="J11" s="53" t="s">
        <v>2108</v>
      </c>
      <c r="K11" s="53" t="s">
        <v>2109</v>
      </c>
      <c r="L11" s="53" t="s">
        <v>2110</v>
      </c>
      <c r="M11" s="53" t="s">
        <v>2169</v>
      </c>
      <c r="N11" s="53">
        <v>25</v>
      </c>
      <c r="O11" s="53" t="s">
        <v>2170</v>
      </c>
      <c r="P11" s="53" t="s">
        <v>2165</v>
      </c>
      <c r="Q11" s="53" t="s">
        <v>2166</v>
      </c>
      <c r="R11" s="53">
        <v>66437.61</v>
      </c>
      <c r="S11" s="56">
        <v>66437.61</v>
      </c>
      <c r="T11" s="53" t="s">
        <v>4</v>
      </c>
      <c r="U11" s="53" t="s">
        <v>35</v>
      </c>
      <c r="V11" s="54" t="s">
        <v>2124</v>
      </c>
      <c r="W11" s="54" t="s">
        <v>641</v>
      </c>
    </row>
    <row r="12" spans="1:23" x14ac:dyDescent="0.25">
      <c r="A12" s="53" t="s">
        <v>2171</v>
      </c>
      <c r="B12" s="53" t="s">
        <v>2172</v>
      </c>
      <c r="C12" s="53" t="s">
        <v>2102</v>
      </c>
      <c r="D12" s="53" t="s">
        <v>1813</v>
      </c>
      <c r="E12" s="53" t="s">
        <v>1814</v>
      </c>
      <c r="F12" s="53" t="s">
        <v>2144</v>
      </c>
      <c r="G12" s="53" t="s">
        <v>2173</v>
      </c>
      <c r="H12" s="53" t="s">
        <v>2106</v>
      </c>
      <c r="I12" s="53" t="s">
        <v>2107</v>
      </c>
      <c r="J12" s="53" t="s">
        <v>2108</v>
      </c>
      <c r="K12" s="53" t="s">
        <v>2109</v>
      </c>
      <c r="L12" s="53" t="s">
        <v>2110</v>
      </c>
      <c r="M12" s="53" t="s">
        <v>2174</v>
      </c>
      <c r="N12" s="53">
        <v>54</v>
      </c>
      <c r="O12" s="53" t="s">
        <v>2175</v>
      </c>
      <c r="P12" s="53" t="s">
        <v>2176</v>
      </c>
      <c r="Q12" s="53" t="s">
        <v>2177</v>
      </c>
      <c r="R12" s="53">
        <v>55160.51</v>
      </c>
      <c r="S12" s="56">
        <v>55160.51</v>
      </c>
      <c r="T12" s="53" t="s">
        <v>4</v>
      </c>
      <c r="U12" s="53" t="s">
        <v>35</v>
      </c>
      <c r="V12" s="54" t="s">
        <v>2124</v>
      </c>
      <c r="W12" s="54" t="s">
        <v>641</v>
      </c>
    </row>
    <row r="13" spans="1:23" x14ac:dyDescent="0.25">
      <c r="A13" s="53" t="s">
        <v>2178</v>
      </c>
      <c r="B13" s="53" t="s">
        <v>2179</v>
      </c>
      <c r="C13" s="53" t="s">
        <v>2102</v>
      </c>
      <c r="D13" s="53" t="s">
        <v>1813</v>
      </c>
      <c r="E13" s="53" t="s">
        <v>1814</v>
      </c>
      <c r="F13" s="53" t="s">
        <v>2144</v>
      </c>
      <c r="G13" s="53" t="s">
        <v>2180</v>
      </c>
      <c r="H13" s="53" t="s">
        <v>2106</v>
      </c>
      <c r="I13" s="53" t="s">
        <v>2107</v>
      </c>
      <c r="J13" s="53" t="s">
        <v>2108</v>
      </c>
      <c r="K13" s="53" t="s">
        <v>2109</v>
      </c>
      <c r="L13" s="53" t="s">
        <v>2110</v>
      </c>
      <c r="M13" s="53" t="s">
        <v>2181</v>
      </c>
      <c r="N13" s="53">
        <v>136</v>
      </c>
      <c r="O13" s="53" t="s">
        <v>2182</v>
      </c>
      <c r="P13" s="53" t="s">
        <v>2148</v>
      </c>
      <c r="Q13" s="53" t="s">
        <v>2149</v>
      </c>
      <c r="R13" s="53">
        <v>51669.4</v>
      </c>
      <c r="S13" s="56">
        <v>48140.160000000003</v>
      </c>
      <c r="T13" s="53" t="s">
        <v>4</v>
      </c>
      <c r="U13" s="53" t="s">
        <v>35</v>
      </c>
      <c r="V13" s="54" t="s">
        <v>2124</v>
      </c>
      <c r="W13" s="54" t="s">
        <v>641</v>
      </c>
    </row>
    <row r="14" spans="1:23" x14ac:dyDescent="0.25">
      <c r="A14" s="53" t="s">
        <v>2183</v>
      </c>
      <c r="B14" s="53" t="s">
        <v>2184</v>
      </c>
      <c r="C14" s="53" t="s">
        <v>2102</v>
      </c>
      <c r="D14" s="53" t="s">
        <v>1813</v>
      </c>
      <c r="E14" s="53" t="s">
        <v>1814</v>
      </c>
      <c r="F14" s="53" t="s">
        <v>2144</v>
      </c>
      <c r="G14" s="53" t="s">
        <v>2185</v>
      </c>
      <c r="H14" s="53" t="s">
        <v>2106</v>
      </c>
      <c r="I14" s="53" t="s">
        <v>2107</v>
      </c>
      <c r="J14" s="53" t="s">
        <v>2108</v>
      </c>
      <c r="K14" s="53" t="s">
        <v>2109</v>
      </c>
      <c r="L14" s="53" t="s">
        <v>2110</v>
      </c>
      <c r="M14" s="53" t="s">
        <v>2186</v>
      </c>
      <c r="N14" s="53">
        <v>126</v>
      </c>
      <c r="O14" s="53" t="s">
        <v>2187</v>
      </c>
      <c r="P14" s="53" t="s">
        <v>2176</v>
      </c>
      <c r="Q14" s="53" t="s">
        <v>2177</v>
      </c>
      <c r="R14" s="53">
        <v>37524.39</v>
      </c>
      <c r="S14" s="56">
        <v>37524.39</v>
      </c>
      <c r="T14" s="53" t="s">
        <v>4</v>
      </c>
      <c r="U14" s="53" t="s">
        <v>35</v>
      </c>
      <c r="V14" s="54" t="s">
        <v>2124</v>
      </c>
      <c r="W14" s="54" t="s">
        <v>641</v>
      </c>
    </row>
    <row r="15" spans="1:23" x14ac:dyDescent="0.25">
      <c r="A15" s="53" t="s">
        <v>2188</v>
      </c>
      <c r="B15" s="53" t="s">
        <v>2189</v>
      </c>
      <c r="C15" s="53" t="s">
        <v>2102</v>
      </c>
      <c r="D15" s="53" t="s">
        <v>1813</v>
      </c>
      <c r="E15" s="53" t="s">
        <v>1814</v>
      </c>
      <c r="F15" s="53" t="s">
        <v>2144</v>
      </c>
      <c r="G15" s="53" t="s">
        <v>2190</v>
      </c>
      <c r="H15" s="53" t="s">
        <v>2106</v>
      </c>
      <c r="I15" s="53" t="s">
        <v>2107</v>
      </c>
      <c r="J15" s="53" t="s">
        <v>2108</v>
      </c>
      <c r="K15" s="53" t="s">
        <v>2109</v>
      </c>
      <c r="L15" s="53" t="s">
        <v>2110</v>
      </c>
      <c r="M15" s="53" t="s">
        <v>2191</v>
      </c>
      <c r="N15" s="53">
        <v>111</v>
      </c>
      <c r="O15" s="53" t="s">
        <v>2192</v>
      </c>
      <c r="P15" s="53" t="s">
        <v>2193</v>
      </c>
      <c r="Q15" s="53" t="s">
        <v>2194</v>
      </c>
      <c r="R15" s="53">
        <v>36870.79</v>
      </c>
      <c r="S15" s="56">
        <v>36870.79</v>
      </c>
      <c r="T15" s="53" t="s">
        <v>4</v>
      </c>
      <c r="U15" s="53" t="s">
        <v>35</v>
      </c>
      <c r="V15" s="54" t="s">
        <v>2124</v>
      </c>
      <c r="W15" s="54" t="s">
        <v>641</v>
      </c>
    </row>
    <row r="16" spans="1:23" x14ac:dyDescent="0.25">
      <c r="A16" s="53" t="s">
        <v>2195</v>
      </c>
      <c r="B16" s="53" t="s">
        <v>2196</v>
      </c>
      <c r="C16" s="53" t="s">
        <v>2102</v>
      </c>
      <c r="D16" s="53" t="s">
        <v>1813</v>
      </c>
      <c r="E16" s="53" t="s">
        <v>1814</v>
      </c>
      <c r="F16" s="53" t="s">
        <v>2144</v>
      </c>
      <c r="G16" s="53" t="s">
        <v>2197</v>
      </c>
      <c r="H16" s="53" t="s">
        <v>2106</v>
      </c>
      <c r="I16" s="53" t="s">
        <v>2107</v>
      </c>
      <c r="J16" s="53" t="s">
        <v>2108</v>
      </c>
      <c r="K16" s="53" t="s">
        <v>2109</v>
      </c>
      <c r="L16" s="53" t="s">
        <v>2110</v>
      </c>
      <c r="M16" s="53" t="s">
        <v>2198</v>
      </c>
      <c r="N16" s="53">
        <v>111</v>
      </c>
      <c r="O16" s="53" t="s">
        <v>2199</v>
      </c>
      <c r="P16" s="53" t="s">
        <v>2193</v>
      </c>
      <c r="Q16" s="53" t="s">
        <v>2194</v>
      </c>
      <c r="R16" s="53">
        <v>34738.9</v>
      </c>
      <c r="S16" s="56">
        <v>34039.629999999997</v>
      </c>
      <c r="T16" s="53" t="s">
        <v>4</v>
      </c>
      <c r="U16" s="53" t="s">
        <v>35</v>
      </c>
      <c r="V16" s="54" t="s">
        <v>2124</v>
      </c>
      <c r="W16" s="54" t="s">
        <v>641</v>
      </c>
    </row>
    <row r="17" spans="1:23" x14ac:dyDescent="0.25">
      <c r="A17" s="53" t="s">
        <v>2200</v>
      </c>
      <c r="B17" s="53" t="s">
        <v>2201</v>
      </c>
      <c r="C17" s="53" t="s">
        <v>2102</v>
      </c>
      <c r="D17" s="53" t="s">
        <v>1813</v>
      </c>
      <c r="E17" s="53" t="s">
        <v>1814</v>
      </c>
      <c r="F17" s="53" t="s">
        <v>2144</v>
      </c>
      <c r="G17" s="53" t="s">
        <v>2202</v>
      </c>
      <c r="H17" s="53" t="s">
        <v>2106</v>
      </c>
      <c r="I17" s="53" t="s">
        <v>2107</v>
      </c>
      <c r="J17" s="53" t="s">
        <v>2108</v>
      </c>
      <c r="K17" s="53" t="s">
        <v>2109</v>
      </c>
      <c r="L17" s="53" t="s">
        <v>2110</v>
      </c>
      <c r="M17" s="53" t="s">
        <v>2162</v>
      </c>
      <c r="N17" s="53">
        <v>25</v>
      </c>
      <c r="O17" s="53" t="s">
        <v>2203</v>
      </c>
      <c r="P17" s="53" t="s">
        <v>2165</v>
      </c>
      <c r="Q17" s="53" t="s">
        <v>2166</v>
      </c>
      <c r="R17" s="53">
        <v>32444.55</v>
      </c>
      <c r="S17" s="56">
        <v>32444.55</v>
      </c>
      <c r="T17" s="53" t="s">
        <v>4</v>
      </c>
      <c r="U17" s="53" t="s">
        <v>35</v>
      </c>
      <c r="V17" s="54" t="s">
        <v>2124</v>
      </c>
      <c r="W17" s="54" t="s">
        <v>641</v>
      </c>
    </row>
    <row r="18" spans="1:23" x14ac:dyDescent="0.25">
      <c r="A18" s="53" t="s">
        <v>2204</v>
      </c>
      <c r="B18" s="53" t="s">
        <v>2205</v>
      </c>
      <c r="C18" s="53" t="s">
        <v>2102</v>
      </c>
      <c r="D18" s="53" t="s">
        <v>1813</v>
      </c>
      <c r="E18" s="53" t="s">
        <v>1814</v>
      </c>
      <c r="F18" s="53" t="s">
        <v>2144</v>
      </c>
      <c r="G18" s="53" t="s">
        <v>2198</v>
      </c>
      <c r="H18" s="53" t="s">
        <v>2106</v>
      </c>
      <c r="I18" s="53" t="s">
        <v>2107</v>
      </c>
      <c r="J18" s="53" t="s">
        <v>2108</v>
      </c>
      <c r="K18" s="53" t="s">
        <v>2109</v>
      </c>
      <c r="L18" s="53" t="s">
        <v>2110</v>
      </c>
      <c r="M18" s="53" t="s">
        <v>2206</v>
      </c>
      <c r="N18" s="53">
        <v>111</v>
      </c>
      <c r="O18" s="53" t="s">
        <v>2207</v>
      </c>
      <c r="P18" s="53" t="s">
        <v>2193</v>
      </c>
      <c r="Q18" s="53" t="s">
        <v>2194</v>
      </c>
      <c r="R18" s="53">
        <v>32247.32</v>
      </c>
      <c r="S18" s="56">
        <v>32247.32</v>
      </c>
      <c r="T18" s="53" t="s">
        <v>4</v>
      </c>
      <c r="U18" s="53" t="s">
        <v>35</v>
      </c>
      <c r="V18" s="54" t="s">
        <v>2124</v>
      </c>
      <c r="W18" s="54" t="s">
        <v>641</v>
      </c>
    </row>
    <row r="19" spans="1:23" x14ac:dyDescent="0.25">
      <c r="A19" s="53" t="s">
        <v>2208</v>
      </c>
      <c r="B19" s="53" t="s">
        <v>2209</v>
      </c>
      <c r="C19" s="53" t="s">
        <v>2102</v>
      </c>
      <c r="D19" s="53" t="s">
        <v>1813</v>
      </c>
      <c r="E19" s="53" t="s">
        <v>1814</v>
      </c>
      <c r="F19" s="53" t="s">
        <v>2144</v>
      </c>
      <c r="G19" s="53" t="s">
        <v>2198</v>
      </c>
      <c r="H19" s="53" t="s">
        <v>2106</v>
      </c>
      <c r="I19" s="53" t="s">
        <v>2107</v>
      </c>
      <c r="J19" s="53" t="s">
        <v>2108</v>
      </c>
      <c r="K19" s="53" t="s">
        <v>2109</v>
      </c>
      <c r="L19" s="53" t="s">
        <v>2110</v>
      </c>
      <c r="M19" s="53" t="s">
        <v>2206</v>
      </c>
      <c r="N19" s="53">
        <v>111</v>
      </c>
      <c r="O19" s="53" t="s">
        <v>2210</v>
      </c>
      <c r="P19" s="53" t="s">
        <v>2193</v>
      </c>
      <c r="Q19" s="53" t="s">
        <v>2194</v>
      </c>
      <c r="R19" s="53">
        <v>30158.59</v>
      </c>
      <c r="S19" s="56">
        <v>30158.59</v>
      </c>
      <c r="T19" s="53" t="s">
        <v>4</v>
      </c>
      <c r="U19" s="53" t="s">
        <v>35</v>
      </c>
      <c r="V19" s="54" t="s">
        <v>2124</v>
      </c>
      <c r="W19" s="54" t="s">
        <v>641</v>
      </c>
    </row>
    <row r="20" spans="1:23" x14ac:dyDescent="0.25">
      <c r="A20" s="53" t="s">
        <v>2211</v>
      </c>
      <c r="B20" s="53" t="s">
        <v>2212</v>
      </c>
      <c r="C20" s="53" t="s">
        <v>2102</v>
      </c>
      <c r="D20" s="53" t="s">
        <v>1813</v>
      </c>
      <c r="E20" s="53" t="s">
        <v>1814</v>
      </c>
      <c r="F20" s="53" t="s">
        <v>2144</v>
      </c>
      <c r="G20" s="53" t="s">
        <v>2213</v>
      </c>
      <c r="H20" s="53" t="s">
        <v>2106</v>
      </c>
      <c r="I20" s="53" t="s">
        <v>2107</v>
      </c>
      <c r="J20" s="53" t="s">
        <v>2108</v>
      </c>
      <c r="K20" s="53" t="s">
        <v>2109</v>
      </c>
      <c r="L20" s="53" t="s">
        <v>2110</v>
      </c>
      <c r="M20" s="53" t="s">
        <v>2214</v>
      </c>
      <c r="N20" s="53">
        <v>126</v>
      </c>
      <c r="O20" s="53" t="s">
        <v>2215</v>
      </c>
      <c r="P20" s="53" t="s">
        <v>2176</v>
      </c>
      <c r="Q20" s="53" t="s">
        <v>2177</v>
      </c>
      <c r="R20" s="53">
        <v>18126.97</v>
      </c>
      <c r="S20" s="56">
        <v>18126.97</v>
      </c>
      <c r="T20" s="53" t="s">
        <v>4</v>
      </c>
      <c r="U20" s="53" t="s">
        <v>35</v>
      </c>
      <c r="V20" s="54" t="s">
        <v>2124</v>
      </c>
      <c r="W20" s="54" t="s">
        <v>641</v>
      </c>
    </row>
    <row r="21" spans="1:23" x14ac:dyDescent="0.25">
      <c r="A21" s="53" t="s">
        <v>2216</v>
      </c>
      <c r="B21" s="53" t="s">
        <v>2217</v>
      </c>
      <c r="C21" s="53" t="s">
        <v>2102</v>
      </c>
      <c r="D21" s="53" t="s">
        <v>1813</v>
      </c>
      <c r="E21" s="53" t="s">
        <v>1814</v>
      </c>
      <c r="F21" s="53" t="s">
        <v>2144</v>
      </c>
      <c r="G21" s="53" t="s">
        <v>2202</v>
      </c>
      <c r="H21" s="53" t="s">
        <v>2106</v>
      </c>
      <c r="I21" s="53" t="s">
        <v>2107</v>
      </c>
      <c r="J21" s="53" t="s">
        <v>2108</v>
      </c>
      <c r="K21" s="53" t="s">
        <v>2109</v>
      </c>
      <c r="L21" s="53" t="s">
        <v>2110</v>
      </c>
      <c r="M21" s="53" t="s">
        <v>2218</v>
      </c>
      <c r="N21" s="53">
        <v>25</v>
      </c>
      <c r="O21" s="53" t="s">
        <v>2219</v>
      </c>
      <c r="P21" s="53" t="s">
        <v>2165</v>
      </c>
      <c r="Q21" s="53" t="s">
        <v>2166</v>
      </c>
      <c r="R21" s="53">
        <v>17250.490000000002</v>
      </c>
      <c r="S21" s="56">
        <v>17250.490000000002</v>
      </c>
      <c r="T21" s="53" t="s">
        <v>4</v>
      </c>
      <c r="U21" s="53" t="s">
        <v>35</v>
      </c>
      <c r="V21" s="54" t="s">
        <v>2124</v>
      </c>
      <c r="W21" s="54" t="s">
        <v>641</v>
      </c>
    </row>
    <row r="22" spans="1:23" x14ac:dyDescent="0.25">
      <c r="A22" s="53" t="s">
        <v>2220</v>
      </c>
      <c r="B22" s="53" t="s">
        <v>2221</v>
      </c>
      <c r="C22" s="53" t="s">
        <v>2102</v>
      </c>
      <c r="D22" s="53" t="s">
        <v>1813</v>
      </c>
      <c r="E22" s="53" t="s">
        <v>1814</v>
      </c>
      <c r="F22" s="53" t="s">
        <v>2144</v>
      </c>
      <c r="G22" s="53" t="s">
        <v>2222</v>
      </c>
      <c r="H22" s="53" t="s">
        <v>2106</v>
      </c>
      <c r="I22" s="53" t="s">
        <v>2107</v>
      </c>
      <c r="J22" s="53" t="s">
        <v>2108</v>
      </c>
      <c r="K22" s="53" t="s">
        <v>2109</v>
      </c>
      <c r="L22" s="53" t="s">
        <v>2110</v>
      </c>
      <c r="M22" s="53" t="s">
        <v>2223</v>
      </c>
      <c r="N22" s="53">
        <v>126</v>
      </c>
      <c r="O22" s="53" t="s">
        <v>2224</v>
      </c>
      <c r="P22" s="53" t="s">
        <v>2176</v>
      </c>
      <c r="Q22" s="53" t="s">
        <v>2177</v>
      </c>
      <c r="R22" s="53">
        <v>15000</v>
      </c>
      <c r="S22" s="56">
        <v>14234.5</v>
      </c>
      <c r="T22" s="53" t="s">
        <v>4</v>
      </c>
      <c r="U22" s="53" t="s">
        <v>35</v>
      </c>
      <c r="V22" s="54" t="s">
        <v>2124</v>
      </c>
      <c r="W22" s="54" t="s">
        <v>641</v>
      </c>
    </row>
    <row r="23" spans="1:23" x14ac:dyDescent="0.25">
      <c r="A23" s="53" t="s">
        <v>2225</v>
      </c>
      <c r="B23" s="53" t="s">
        <v>2226</v>
      </c>
      <c r="C23" s="53" t="s">
        <v>2102</v>
      </c>
      <c r="D23" s="53" t="s">
        <v>1813</v>
      </c>
      <c r="E23" s="53" t="s">
        <v>1814</v>
      </c>
      <c r="F23" s="53" t="s">
        <v>2144</v>
      </c>
      <c r="G23" s="53" t="s">
        <v>2173</v>
      </c>
      <c r="H23" s="53" t="s">
        <v>2106</v>
      </c>
      <c r="I23" s="53" t="s">
        <v>2107</v>
      </c>
      <c r="J23" s="53" t="s">
        <v>2108</v>
      </c>
      <c r="K23" s="53" t="s">
        <v>2109</v>
      </c>
      <c r="L23" s="53" t="s">
        <v>2110</v>
      </c>
      <c r="M23" s="53" t="s">
        <v>2174</v>
      </c>
      <c r="N23" s="53">
        <v>54</v>
      </c>
      <c r="O23" s="53" t="s">
        <v>2227</v>
      </c>
      <c r="P23" s="53" t="s">
        <v>2176</v>
      </c>
      <c r="Q23" s="53" t="s">
        <v>2177</v>
      </c>
      <c r="R23" s="53">
        <v>14968.03</v>
      </c>
      <c r="S23" s="56">
        <v>14968.03</v>
      </c>
      <c r="T23" s="53" t="s">
        <v>4</v>
      </c>
      <c r="U23" s="53" t="s">
        <v>35</v>
      </c>
      <c r="V23" s="54" t="s">
        <v>2124</v>
      </c>
      <c r="W23" s="54" t="s">
        <v>641</v>
      </c>
    </row>
    <row r="24" spans="1:23" x14ac:dyDescent="0.25">
      <c r="A24" s="53" t="s">
        <v>2228</v>
      </c>
      <c r="B24" s="53" t="s">
        <v>2229</v>
      </c>
      <c r="C24" s="53" t="s">
        <v>2102</v>
      </c>
      <c r="D24" s="53" t="s">
        <v>1813</v>
      </c>
      <c r="E24" s="53" t="s">
        <v>2103</v>
      </c>
      <c r="F24" s="53" t="s">
        <v>2104</v>
      </c>
      <c r="G24" s="53" t="s">
        <v>2230</v>
      </c>
      <c r="H24" s="53" t="s">
        <v>2106</v>
      </c>
      <c r="I24" s="53" t="s">
        <v>2107</v>
      </c>
      <c r="J24" s="53" t="s">
        <v>2108</v>
      </c>
      <c r="K24" s="53" t="s">
        <v>2109</v>
      </c>
      <c r="L24" s="53" t="s">
        <v>2110</v>
      </c>
      <c r="M24" s="53" t="s">
        <v>2231</v>
      </c>
      <c r="N24" s="53">
        <v>133</v>
      </c>
      <c r="O24" s="53" t="s">
        <v>2232</v>
      </c>
      <c r="P24" s="53" t="s">
        <v>2113</v>
      </c>
      <c r="Q24" s="53" t="s">
        <v>2114</v>
      </c>
      <c r="R24" s="53">
        <v>12350.95</v>
      </c>
      <c r="S24" s="56">
        <v>12322.66</v>
      </c>
      <c r="T24" s="53" t="s">
        <v>4</v>
      </c>
      <c r="U24" s="53" t="s">
        <v>35</v>
      </c>
      <c r="V24" s="54" t="s">
        <v>234</v>
      </c>
      <c r="W24" s="54" t="s">
        <v>641</v>
      </c>
    </row>
    <row r="25" spans="1:23" x14ac:dyDescent="0.25">
      <c r="A25" s="53" t="s">
        <v>2233</v>
      </c>
      <c r="B25" s="53" t="s">
        <v>2234</v>
      </c>
      <c r="C25" s="53" t="s">
        <v>2102</v>
      </c>
      <c r="D25" s="53" t="s">
        <v>1813</v>
      </c>
      <c r="E25" s="53" t="s">
        <v>1814</v>
      </c>
      <c r="F25" s="53" t="s">
        <v>2144</v>
      </c>
      <c r="G25" s="53" t="s">
        <v>2162</v>
      </c>
      <c r="H25" s="53" t="s">
        <v>2106</v>
      </c>
      <c r="I25" s="53" t="s">
        <v>2107</v>
      </c>
      <c r="J25" s="53" t="s">
        <v>2108</v>
      </c>
      <c r="K25" s="53" t="s">
        <v>2109</v>
      </c>
      <c r="L25" s="53" t="s">
        <v>2110</v>
      </c>
      <c r="M25" s="53" t="s">
        <v>2163</v>
      </c>
      <c r="N25" s="53">
        <v>25</v>
      </c>
      <c r="O25" s="53" t="s">
        <v>2164</v>
      </c>
      <c r="P25" s="53" t="s">
        <v>2165</v>
      </c>
      <c r="Q25" s="53" t="s">
        <v>2166</v>
      </c>
      <c r="R25" s="53">
        <v>11764.36</v>
      </c>
      <c r="S25" s="56">
        <v>11764.36</v>
      </c>
      <c r="T25" s="53" t="s">
        <v>4</v>
      </c>
      <c r="U25" s="53" t="s">
        <v>35</v>
      </c>
      <c r="V25" s="54" t="s">
        <v>2124</v>
      </c>
      <c r="W25" s="54" t="s">
        <v>641</v>
      </c>
    </row>
    <row r="26" spans="1:23" x14ac:dyDescent="0.25">
      <c r="A26" s="53" t="s">
        <v>2235</v>
      </c>
      <c r="B26" s="53" t="s">
        <v>2236</v>
      </c>
      <c r="C26" s="53" t="s">
        <v>2102</v>
      </c>
      <c r="D26" s="53" t="s">
        <v>1813</v>
      </c>
      <c r="E26" s="53" t="s">
        <v>1814</v>
      </c>
      <c r="F26" s="53" t="s">
        <v>2144</v>
      </c>
      <c r="G26" s="53" t="s">
        <v>2237</v>
      </c>
      <c r="H26" s="53" t="s">
        <v>2106</v>
      </c>
      <c r="I26" s="53" t="s">
        <v>2107</v>
      </c>
      <c r="J26" s="53" t="s">
        <v>2108</v>
      </c>
      <c r="K26" s="53" t="s">
        <v>2109</v>
      </c>
      <c r="L26" s="53" t="s">
        <v>2110</v>
      </c>
      <c r="M26" s="53" t="s">
        <v>2158</v>
      </c>
      <c r="N26" s="53">
        <v>136</v>
      </c>
      <c r="O26" s="53" t="s">
        <v>2238</v>
      </c>
      <c r="P26" s="53" t="s">
        <v>2148</v>
      </c>
      <c r="Q26" s="53" t="s">
        <v>2149</v>
      </c>
      <c r="R26" s="53">
        <v>5938.37</v>
      </c>
      <c r="S26" s="56">
        <v>5670.96</v>
      </c>
      <c r="T26" s="53" t="s">
        <v>4</v>
      </c>
      <c r="U26" s="53" t="s">
        <v>35</v>
      </c>
      <c r="V26" s="54" t="s">
        <v>2124</v>
      </c>
      <c r="W26" s="54" t="s">
        <v>641</v>
      </c>
    </row>
    <row r="27" spans="1:23" x14ac:dyDescent="0.25">
      <c r="A27" s="53" t="s">
        <v>2239</v>
      </c>
      <c r="B27" s="53" t="s">
        <v>2240</v>
      </c>
      <c r="C27" s="53" t="s">
        <v>2102</v>
      </c>
      <c r="D27" s="53" t="s">
        <v>1813</v>
      </c>
      <c r="E27" s="53" t="s">
        <v>2103</v>
      </c>
      <c r="F27" s="53" t="s">
        <v>2104</v>
      </c>
      <c r="G27" s="53" t="s">
        <v>2241</v>
      </c>
      <c r="H27" s="53" t="s">
        <v>2106</v>
      </c>
      <c r="I27" s="53" t="s">
        <v>2107</v>
      </c>
      <c r="J27" s="53" t="s">
        <v>2108</v>
      </c>
      <c r="K27" s="53" t="s">
        <v>2109</v>
      </c>
      <c r="L27" s="53" t="s">
        <v>2110</v>
      </c>
      <c r="M27" s="53" t="s">
        <v>2242</v>
      </c>
      <c r="N27" s="53">
        <v>133</v>
      </c>
      <c r="O27" s="53" t="s">
        <v>2243</v>
      </c>
      <c r="P27" s="53" t="s">
        <v>2113</v>
      </c>
      <c r="Q27" s="53" t="s">
        <v>2114</v>
      </c>
      <c r="R27" s="53">
        <v>4128.28</v>
      </c>
      <c r="S27" s="56">
        <v>4128.28</v>
      </c>
      <c r="T27" s="53" t="s">
        <v>4</v>
      </c>
      <c r="U27" s="53" t="s">
        <v>35</v>
      </c>
      <c r="V27" s="54" t="s">
        <v>234</v>
      </c>
      <c r="W27" s="54" t="s">
        <v>641</v>
      </c>
    </row>
    <row r="28" spans="1:23" x14ac:dyDescent="0.25">
      <c r="A28" s="53" t="s">
        <v>2244</v>
      </c>
      <c r="B28" s="53" t="s">
        <v>2245</v>
      </c>
      <c r="C28" s="53" t="s">
        <v>2102</v>
      </c>
      <c r="D28" s="53" t="s">
        <v>1813</v>
      </c>
      <c r="E28" s="53" t="s">
        <v>2103</v>
      </c>
      <c r="F28" s="53" t="s">
        <v>2104</v>
      </c>
      <c r="G28" s="53" t="s">
        <v>2230</v>
      </c>
      <c r="H28" s="53" t="s">
        <v>2106</v>
      </c>
      <c r="I28" s="53" t="s">
        <v>2107</v>
      </c>
      <c r="J28" s="53" t="s">
        <v>2108</v>
      </c>
      <c r="K28" s="53" t="s">
        <v>2109</v>
      </c>
      <c r="L28" s="53" t="s">
        <v>2110</v>
      </c>
      <c r="M28" s="53" t="s">
        <v>2246</v>
      </c>
      <c r="N28" s="53">
        <v>133</v>
      </c>
      <c r="O28" s="53" t="s">
        <v>2247</v>
      </c>
      <c r="P28" s="53" t="s">
        <v>2113</v>
      </c>
      <c r="Q28" s="53" t="s">
        <v>2114</v>
      </c>
      <c r="R28" s="53">
        <v>2722.09</v>
      </c>
      <c r="S28" s="56">
        <v>2722.09</v>
      </c>
      <c r="T28" s="53" t="s">
        <v>4</v>
      </c>
      <c r="U28" s="53" t="s">
        <v>35</v>
      </c>
      <c r="V28" s="54" t="s">
        <v>234</v>
      </c>
      <c r="W28" s="54" t="s">
        <v>641</v>
      </c>
    </row>
    <row r="29" spans="1:23" x14ac:dyDescent="0.25">
      <c r="A29" s="53" t="s">
        <v>2248</v>
      </c>
      <c r="B29" s="53" t="s">
        <v>2249</v>
      </c>
      <c r="C29" s="53" t="s">
        <v>2102</v>
      </c>
      <c r="D29" s="53" t="s">
        <v>1813</v>
      </c>
      <c r="E29" s="53" t="s">
        <v>2103</v>
      </c>
      <c r="F29" s="53" t="s">
        <v>2104</v>
      </c>
      <c r="G29" s="53" t="s">
        <v>2250</v>
      </c>
      <c r="H29" s="53" t="s">
        <v>2106</v>
      </c>
      <c r="I29" s="53" t="s">
        <v>2107</v>
      </c>
      <c r="J29" s="53" t="s">
        <v>2108</v>
      </c>
      <c r="K29" s="53" t="s">
        <v>2109</v>
      </c>
      <c r="L29" s="53" t="s">
        <v>2110</v>
      </c>
      <c r="M29" s="53" t="s">
        <v>2251</v>
      </c>
      <c r="N29" s="53">
        <v>38</v>
      </c>
      <c r="O29" s="53" t="s">
        <v>2252</v>
      </c>
      <c r="P29" s="53" t="s">
        <v>2113</v>
      </c>
      <c r="Q29" s="53" t="s">
        <v>2114</v>
      </c>
      <c r="R29" s="53">
        <v>2389.42</v>
      </c>
      <c r="S29" s="56">
        <v>2389.42</v>
      </c>
      <c r="T29" s="53" t="s">
        <v>4</v>
      </c>
      <c r="U29" s="53" t="s">
        <v>35</v>
      </c>
      <c r="V29" s="54" t="s">
        <v>234</v>
      </c>
      <c r="W29" s="54" t="s">
        <v>641</v>
      </c>
    </row>
    <row r="30" spans="1:23" x14ac:dyDescent="0.25">
      <c r="A30" s="53" t="s">
        <v>2253</v>
      </c>
      <c r="B30" s="53" t="s">
        <v>2254</v>
      </c>
      <c r="C30" s="53" t="s">
        <v>2102</v>
      </c>
      <c r="D30" s="53" t="s">
        <v>1813</v>
      </c>
      <c r="E30" s="53" t="s">
        <v>1814</v>
      </c>
      <c r="F30" s="53" t="s">
        <v>2144</v>
      </c>
      <c r="G30" s="53" t="s">
        <v>2255</v>
      </c>
      <c r="H30" s="53" t="s">
        <v>2106</v>
      </c>
      <c r="I30" s="53" t="s">
        <v>2107</v>
      </c>
      <c r="J30" s="53" t="s">
        <v>2108</v>
      </c>
      <c r="K30" s="53" t="s">
        <v>2109</v>
      </c>
      <c r="L30" s="53" t="s">
        <v>2110</v>
      </c>
      <c r="M30" s="53" t="s">
        <v>2256</v>
      </c>
      <c r="N30" s="53">
        <v>32</v>
      </c>
      <c r="O30" s="53" t="s">
        <v>2257</v>
      </c>
      <c r="P30" s="53" t="s">
        <v>2148</v>
      </c>
      <c r="Q30" s="53" t="s">
        <v>2149</v>
      </c>
      <c r="R30" s="53">
        <v>1553.48</v>
      </c>
      <c r="S30" s="56">
        <v>1553.48</v>
      </c>
      <c r="T30" s="53" t="s">
        <v>4</v>
      </c>
      <c r="U30" s="53" t="s">
        <v>35</v>
      </c>
      <c r="V30" s="54" t="s">
        <v>2124</v>
      </c>
      <c r="W30" s="54" t="s">
        <v>641</v>
      </c>
    </row>
    <row r="31" spans="1:23" x14ac:dyDescent="0.25">
      <c r="A31" s="53" t="s">
        <v>2258</v>
      </c>
      <c r="B31" s="53" t="s">
        <v>2259</v>
      </c>
      <c r="C31" s="53" t="s">
        <v>2102</v>
      </c>
      <c r="D31" s="53" t="s">
        <v>1813</v>
      </c>
      <c r="E31" s="53" t="s">
        <v>1814</v>
      </c>
      <c r="F31" s="53" t="s">
        <v>2144</v>
      </c>
      <c r="G31" s="53" t="s">
        <v>2260</v>
      </c>
      <c r="H31" s="53" t="s">
        <v>2106</v>
      </c>
      <c r="I31" s="53" t="s">
        <v>2107</v>
      </c>
      <c r="J31" s="53" t="s">
        <v>2108</v>
      </c>
      <c r="K31" s="53" t="s">
        <v>2109</v>
      </c>
      <c r="L31" s="53" t="s">
        <v>2110</v>
      </c>
      <c r="M31" s="53" t="s">
        <v>2261</v>
      </c>
      <c r="N31" s="53">
        <v>32</v>
      </c>
      <c r="O31" s="53" t="s">
        <v>2257</v>
      </c>
      <c r="P31" s="53" t="s">
        <v>2148</v>
      </c>
      <c r="Q31" s="53" t="s">
        <v>2149</v>
      </c>
      <c r="R31" s="53">
        <v>1380.83</v>
      </c>
      <c r="S31" s="56">
        <v>1380.83</v>
      </c>
      <c r="T31" s="53" t="s">
        <v>4</v>
      </c>
      <c r="U31" s="53" t="s">
        <v>35</v>
      </c>
      <c r="V31" s="54" t="s">
        <v>2124</v>
      </c>
      <c r="W31" s="54" t="s">
        <v>641</v>
      </c>
    </row>
    <row r="32" spans="1:23" x14ac:dyDescent="0.25">
      <c r="A32" s="53" t="s">
        <v>2262</v>
      </c>
      <c r="B32" s="53" t="s">
        <v>2263</v>
      </c>
      <c r="C32" s="53" t="s">
        <v>2102</v>
      </c>
      <c r="D32" s="53" t="s">
        <v>1813</v>
      </c>
      <c r="E32" s="53" t="s">
        <v>2103</v>
      </c>
      <c r="F32" s="53" t="s">
        <v>2104</v>
      </c>
      <c r="G32" s="53" t="s">
        <v>2241</v>
      </c>
      <c r="H32" s="53" t="s">
        <v>2106</v>
      </c>
      <c r="I32" s="53" t="s">
        <v>2107</v>
      </c>
      <c r="J32" s="53" t="s">
        <v>2108</v>
      </c>
      <c r="K32" s="53" t="s">
        <v>2109</v>
      </c>
      <c r="L32" s="53" t="s">
        <v>2110</v>
      </c>
      <c r="M32" s="53" t="s">
        <v>2264</v>
      </c>
      <c r="N32" s="53">
        <v>133</v>
      </c>
      <c r="O32" s="53" t="s">
        <v>2243</v>
      </c>
      <c r="P32" s="53" t="s">
        <v>2113</v>
      </c>
      <c r="Q32" s="53" t="s">
        <v>2114</v>
      </c>
      <c r="R32" s="53">
        <v>963.42</v>
      </c>
      <c r="S32" s="56">
        <v>963.42</v>
      </c>
      <c r="T32" s="53" t="s">
        <v>4</v>
      </c>
      <c r="U32" s="53" t="s">
        <v>35</v>
      </c>
      <c r="V32" s="54" t="s">
        <v>234</v>
      </c>
      <c r="W32" s="54" t="s">
        <v>641</v>
      </c>
    </row>
    <row r="33" spans="1:23" x14ac:dyDescent="0.25">
      <c r="A33" s="53" t="s">
        <v>2265</v>
      </c>
      <c r="B33" s="53" t="s">
        <v>2266</v>
      </c>
      <c r="C33" s="53" t="s">
        <v>2102</v>
      </c>
      <c r="D33" s="53" t="s">
        <v>1813</v>
      </c>
      <c r="E33" s="53" t="s">
        <v>2103</v>
      </c>
      <c r="F33" s="53" t="s">
        <v>2104</v>
      </c>
      <c r="G33" s="53" t="s">
        <v>2267</v>
      </c>
      <c r="H33" s="53" t="s">
        <v>2106</v>
      </c>
      <c r="I33" s="53" t="s">
        <v>2107</v>
      </c>
      <c r="J33" s="53" t="s">
        <v>2108</v>
      </c>
      <c r="K33" s="53" t="s">
        <v>2109</v>
      </c>
      <c r="L33" s="53" t="s">
        <v>2110</v>
      </c>
      <c r="M33" s="53" t="s">
        <v>2246</v>
      </c>
      <c r="N33" s="53">
        <v>133</v>
      </c>
      <c r="O33" s="53" t="s">
        <v>2268</v>
      </c>
      <c r="P33" s="53" t="s">
        <v>2113</v>
      </c>
      <c r="Q33" s="53" t="s">
        <v>2114</v>
      </c>
      <c r="R33" s="53">
        <v>417.17</v>
      </c>
      <c r="S33" s="56">
        <v>417.17</v>
      </c>
      <c r="T33" s="53" t="s">
        <v>4</v>
      </c>
      <c r="U33" s="53" t="s">
        <v>35</v>
      </c>
      <c r="V33" s="54" t="s">
        <v>234</v>
      </c>
      <c r="W33" s="54" t="s">
        <v>641</v>
      </c>
    </row>
    <row r="34" spans="1:23" hidden="1" x14ac:dyDescent="0.25">
      <c r="A34" s="53" t="s">
        <v>2269</v>
      </c>
      <c r="B34" s="53" t="s">
        <v>2270</v>
      </c>
      <c r="C34" s="53" t="s">
        <v>2102</v>
      </c>
      <c r="D34" s="53" t="s">
        <v>1813</v>
      </c>
      <c r="E34" s="53" t="s">
        <v>819</v>
      </c>
      <c r="F34" s="53" t="s">
        <v>2271</v>
      </c>
      <c r="G34" s="53" t="s">
        <v>2272</v>
      </c>
      <c r="H34" s="53" t="s">
        <v>2106</v>
      </c>
      <c r="I34" s="53" t="s">
        <v>2107</v>
      </c>
      <c r="J34" s="53" t="s">
        <v>2108</v>
      </c>
      <c r="K34" s="53" t="s">
        <v>2109</v>
      </c>
      <c r="L34" s="53" t="s">
        <v>2110</v>
      </c>
      <c r="M34" s="53" t="s">
        <v>2273</v>
      </c>
      <c r="N34" s="53">
        <v>178</v>
      </c>
      <c r="O34" s="53" t="s">
        <v>2274</v>
      </c>
      <c r="P34" s="53" t="s">
        <v>2275</v>
      </c>
      <c r="Q34" s="53" t="s">
        <v>2276</v>
      </c>
      <c r="R34" s="53">
        <v>406.44</v>
      </c>
      <c r="S34" s="56">
        <v>406.44</v>
      </c>
      <c r="T34" s="53" t="s">
        <v>4</v>
      </c>
      <c r="U34" s="53" t="s">
        <v>35</v>
      </c>
      <c r="V34" s="53" t="s">
        <v>2277</v>
      </c>
      <c r="W34" s="53" t="s">
        <v>641</v>
      </c>
    </row>
    <row r="35" spans="1:23" x14ac:dyDescent="0.25">
      <c r="A35" s="53" t="s">
        <v>2278</v>
      </c>
      <c r="B35" s="53" t="s">
        <v>2279</v>
      </c>
      <c r="C35" s="53" t="s">
        <v>2102</v>
      </c>
      <c r="D35" s="53" t="s">
        <v>1813</v>
      </c>
      <c r="E35" s="53" t="s">
        <v>2103</v>
      </c>
      <c r="F35" s="53" t="s">
        <v>2104</v>
      </c>
      <c r="G35" s="53" t="s">
        <v>2280</v>
      </c>
      <c r="H35" s="53" t="s">
        <v>2106</v>
      </c>
      <c r="I35" s="53" t="s">
        <v>2107</v>
      </c>
      <c r="J35" s="53" t="s">
        <v>2108</v>
      </c>
      <c r="K35" s="53" t="s">
        <v>2109</v>
      </c>
      <c r="L35" s="53" t="s">
        <v>2110</v>
      </c>
      <c r="M35" s="53" t="s">
        <v>2281</v>
      </c>
      <c r="N35" s="53">
        <v>38</v>
      </c>
      <c r="O35" s="53" t="s">
        <v>2282</v>
      </c>
      <c r="P35" s="53" t="s">
        <v>2113</v>
      </c>
      <c r="Q35" s="53" t="s">
        <v>2114</v>
      </c>
      <c r="R35" s="53">
        <v>143.69999999999999</v>
      </c>
      <c r="S35" s="56">
        <v>143.69999999999999</v>
      </c>
      <c r="T35" s="53" t="s">
        <v>4</v>
      </c>
      <c r="U35" s="53" t="s">
        <v>35</v>
      </c>
      <c r="V35" s="54" t="s">
        <v>234</v>
      </c>
      <c r="W35" s="54" t="s">
        <v>641</v>
      </c>
    </row>
    <row r="36" spans="1:23" hidden="1" x14ac:dyDescent="0.25">
      <c r="A36" s="53" t="s">
        <v>2283</v>
      </c>
      <c r="B36" s="53" t="s">
        <v>2284</v>
      </c>
      <c r="C36" s="53" t="s">
        <v>2102</v>
      </c>
      <c r="D36" s="53" t="s">
        <v>1813</v>
      </c>
      <c r="E36" s="53" t="s">
        <v>819</v>
      </c>
      <c r="F36" s="53" t="s">
        <v>2271</v>
      </c>
      <c r="G36" s="53" t="s">
        <v>2285</v>
      </c>
      <c r="H36" s="53" t="s">
        <v>2106</v>
      </c>
      <c r="I36" s="53" t="s">
        <v>2107</v>
      </c>
      <c r="J36" s="53" t="s">
        <v>2108</v>
      </c>
      <c r="K36" s="53" t="s">
        <v>2109</v>
      </c>
      <c r="L36" s="53" t="s">
        <v>2110</v>
      </c>
      <c r="M36" s="53" t="s">
        <v>2286</v>
      </c>
      <c r="N36" s="53">
        <v>117</v>
      </c>
      <c r="O36" s="53" t="s">
        <v>2287</v>
      </c>
      <c r="P36" s="53" t="s">
        <v>2275</v>
      </c>
      <c r="Q36" s="53" t="s">
        <v>2276</v>
      </c>
      <c r="R36" s="53">
        <v>111.72</v>
      </c>
      <c r="S36" s="56">
        <v>111.72</v>
      </c>
      <c r="T36" s="53" t="s">
        <v>4</v>
      </c>
      <c r="U36" s="53" t="s">
        <v>35</v>
      </c>
      <c r="V36" s="53" t="s">
        <v>2277</v>
      </c>
      <c r="W36" s="53" t="s">
        <v>641</v>
      </c>
    </row>
    <row r="37" spans="1:23" hidden="1" x14ac:dyDescent="0.25">
      <c r="A37" s="53" t="s">
        <v>2288</v>
      </c>
      <c r="B37" s="53" t="s">
        <v>2289</v>
      </c>
      <c r="C37" s="53" t="s">
        <v>2102</v>
      </c>
      <c r="D37" s="53" t="s">
        <v>1813</v>
      </c>
      <c r="E37" s="53" t="s">
        <v>819</v>
      </c>
      <c r="F37" s="53" t="s">
        <v>2271</v>
      </c>
      <c r="G37" s="53" t="s">
        <v>2290</v>
      </c>
      <c r="H37" s="53" t="s">
        <v>2106</v>
      </c>
      <c r="I37" s="53" t="s">
        <v>2107</v>
      </c>
      <c r="J37" s="53" t="s">
        <v>2108</v>
      </c>
      <c r="K37" s="53" t="s">
        <v>2109</v>
      </c>
      <c r="L37" s="53" t="s">
        <v>2110</v>
      </c>
      <c r="M37" s="53" t="s">
        <v>2291</v>
      </c>
      <c r="N37" s="53">
        <v>80</v>
      </c>
      <c r="O37" s="53" t="s">
        <v>2292</v>
      </c>
      <c r="P37" s="53" t="s">
        <v>2275</v>
      </c>
      <c r="Q37" s="53" t="s">
        <v>2293</v>
      </c>
      <c r="R37" s="53">
        <v>86.4</v>
      </c>
      <c r="S37" s="56">
        <v>86.4</v>
      </c>
      <c r="T37" s="53" t="s">
        <v>4</v>
      </c>
      <c r="U37" s="53" t="s">
        <v>35</v>
      </c>
      <c r="V37" s="53" t="s">
        <v>2277</v>
      </c>
      <c r="W37" s="53" t="s">
        <v>641</v>
      </c>
    </row>
    <row r="38" spans="1:23" hidden="1" x14ac:dyDescent="0.25">
      <c r="A38" s="53" t="s">
        <v>2294</v>
      </c>
      <c r="B38" s="53" t="s">
        <v>2295</v>
      </c>
      <c r="C38" s="53" t="s">
        <v>2102</v>
      </c>
      <c r="D38" s="53" t="s">
        <v>1813</v>
      </c>
      <c r="E38" s="53" t="s">
        <v>819</v>
      </c>
      <c r="F38" s="53" t="s">
        <v>2271</v>
      </c>
      <c r="G38" s="53" t="s">
        <v>2296</v>
      </c>
      <c r="H38" s="53" t="s">
        <v>2106</v>
      </c>
      <c r="I38" s="53" t="s">
        <v>2107</v>
      </c>
      <c r="J38" s="53" t="s">
        <v>2108</v>
      </c>
      <c r="K38" s="53" t="s">
        <v>2109</v>
      </c>
      <c r="L38" s="53" t="s">
        <v>2110</v>
      </c>
      <c r="M38" s="53" t="s">
        <v>2297</v>
      </c>
      <c r="N38" s="53">
        <v>178</v>
      </c>
      <c r="O38" s="53" t="s">
        <v>2298</v>
      </c>
      <c r="P38" s="53" t="s">
        <v>2275</v>
      </c>
      <c r="Q38" s="53" t="s">
        <v>2276</v>
      </c>
      <c r="R38" s="53">
        <v>31.57</v>
      </c>
      <c r="S38" s="56">
        <v>31.57</v>
      </c>
      <c r="T38" s="53" t="s">
        <v>4</v>
      </c>
      <c r="U38" s="53" t="s">
        <v>35</v>
      </c>
      <c r="V38" s="53" t="s">
        <v>2277</v>
      </c>
      <c r="W38" s="53" t="s">
        <v>641</v>
      </c>
    </row>
    <row r="39" spans="1:23" x14ac:dyDescent="0.25">
      <c r="S39" s="56">
        <f>SUBTOTAL(9,S2:S38)</f>
        <v>2705657.3599999994</v>
      </c>
    </row>
  </sheetData>
  <autoFilter ref="A1:W38">
    <filterColumn colId="21">
      <filters>
        <filter val="青岛晶彩无限信息科技有限公司-初心"/>
        <filter val="重庆度小满信息技术有限公司"/>
      </filters>
    </filterColumn>
  </autoFilter>
  <phoneticPr fontId="3" type="noConversion"/>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22"/>
  <sheetViews>
    <sheetView workbookViewId="0">
      <selection activeCell="J1" sqref="J1:J1048576"/>
    </sheetView>
  </sheetViews>
  <sheetFormatPr defaultRowHeight="14" x14ac:dyDescent="0.25"/>
  <cols>
    <col min="1" max="7" width="20" customWidth="1"/>
    <col min="8" max="8" width="20" style="36" customWidth="1"/>
    <col min="9" max="17" width="20" customWidth="1"/>
  </cols>
  <sheetData>
    <row r="1" spans="1:17" ht="29" x14ac:dyDescent="0.25">
      <c r="A1" s="46" t="s">
        <v>1712</v>
      </c>
      <c r="B1" s="46" t="s">
        <v>1713</v>
      </c>
      <c r="C1" s="46" t="s">
        <v>1714</v>
      </c>
      <c r="D1" s="46" t="s">
        <v>1715</v>
      </c>
      <c r="E1" s="46" t="s">
        <v>1716</v>
      </c>
      <c r="F1" s="46" t="s">
        <v>1717</v>
      </c>
      <c r="G1" s="46" t="s">
        <v>1718</v>
      </c>
      <c r="H1" s="47" t="s">
        <v>1719</v>
      </c>
      <c r="I1" s="46" t="s">
        <v>1720</v>
      </c>
      <c r="J1" s="46" t="s">
        <v>1721</v>
      </c>
      <c r="K1" s="46" t="s">
        <v>1722</v>
      </c>
      <c r="L1" s="46" t="s">
        <v>1723</v>
      </c>
      <c r="M1" s="46" t="s">
        <v>1724</v>
      </c>
      <c r="N1" s="46" t="s">
        <v>1725</v>
      </c>
      <c r="O1" s="46" t="s">
        <v>1726</v>
      </c>
      <c r="P1" s="46" t="s">
        <v>1727</v>
      </c>
      <c r="Q1" s="46" t="s">
        <v>1728</v>
      </c>
    </row>
    <row r="2" spans="1:17" x14ac:dyDescent="0.25">
      <c r="A2" t="s">
        <v>1701</v>
      </c>
      <c r="B2" s="48" t="s">
        <v>1729</v>
      </c>
      <c r="C2" s="48" t="s">
        <v>1730</v>
      </c>
      <c r="D2" s="48"/>
      <c r="E2" s="48"/>
      <c r="F2" s="48"/>
      <c r="G2" s="48">
        <v>16141.057629999999</v>
      </c>
      <c r="H2" s="49">
        <v>16141.057629999999</v>
      </c>
      <c r="I2" s="48">
        <v>0</v>
      </c>
      <c r="J2" s="48">
        <v>0</v>
      </c>
      <c r="K2" s="48">
        <v>0</v>
      </c>
      <c r="L2" s="48">
        <v>0</v>
      </c>
      <c r="M2" s="48">
        <v>0</v>
      </c>
      <c r="N2" s="48">
        <v>16141.057629999999</v>
      </c>
      <c r="O2" s="48">
        <v>0</v>
      </c>
      <c r="P2" s="48">
        <v>0</v>
      </c>
      <c r="Q2" s="48">
        <v>0</v>
      </c>
    </row>
    <row r="3" spans="1:17" x14ac:dyDescent="0.25">
      <c r="A3" t="s">
        <v>1701</v>
      </c>
      <c r="B3" s="48" t="s">
        <v>1729</v>
      </c>
      <c r="C3" s="48" t="s">
        <v>1731</v>
      </c>
      <c r="D3" s="48"/>
      <c r="E3" s="48"/>
      <c r="F3" s="48"/>
      <c r="G3" s="48">
        <v>3842.625</v>
      </c>
      <c r="H3" s="49">
        <v>3842.625</v>
      </c>
      <c r="I3" s="48">
        <v>0</v>
      </c>
      <c r="J3" s="48">
        <v>0</v>
      </c>
      <c r="K3" s="48">
        <v>0</v>
      </c>
      <c r="L3" s="48">
        <v>3264.2792199999999</v>
      </c>
      <c r="M3" s="48">
        <v>0</v>
      </c>
      <c r="N3" s="48">
        <v>0</v>
      </c>
      <c r="O3" s="48">
        <v>0</v>
      </c>
      <c r="P3" s="48">
        <v>578.34577999999999</v>
      </c>
      <c r="Q3" s="48">
        <v>0</v>
      </c>
    </row>
    <row r="4" spans="1:17" x14ac:dyDescent="0.25">
      <c r="A4" s="48" t="s">
        <v>1630</v>
      </c>
      <c r="B4" s="48" t="s">
        <v>324</v>
      </c>
      <c r="C4" s="48"/>
      <c r="D4" s="48"/>
      <c r="E4" s="48" t="s">
        <v>1732</v>
      </c>
      <c r="F4" s="48" t="s">
        <v>1733</v>
      </c>
      <c r="G4" s="48">
        <v>132113.18888</v>
      </c>
      <c r="H4" s="49">
        <v>132113.18888</v>
      </c>
      <c r="I4" s="48">
        <v>0</v>
      </c>
      <c r="J4" s="48">
        <v>0</v>
      </c>
      <c r="K4" s="48">
        <v>0</v>
      </c>
      <c r="L4" s="48">
        <v>11710.218730000001</v>
      </c>
      <c r="M4" s="48">
        <v>0</v>
      </c>
      <c r="N4" s="48">
        <v>113846.84136000001</v>
      </c>
      <c r="O4" s="48">
        <v>0</v>
      </c>
      <c r="P4" s="48">
        <v>6556.1287899999998</v>
      </c>
      <c r="Q4" s="48">
        <v>0</v>
      </c>
    </row>
    <row r="5" spans="1:17" x14ac:dyDescent="0.25">
      <c r="A5" s="48" t="s">
        <v>1635</v>
      </c>
      <c r="B5" s="48" t="s">
        <v>261</v>
      </c>
      <c r="C5" s="48"/>
      <c r="D5" s="48"/>
      <c r="E5" s="48" t="s">
        <v>1734</v>
      </c>
      <c r="F5" s="48" t="s">
        <v>1735</v>
      </c>
      <c r="G5" s="48">
        <v>106421.51</v>
      </c>
      <c r="H5" s="49">
        <v>106421.51</v>
      </c>
      <c r="I5" s="48">
        <v>0</v>
      </c>
      <c r="J5" s="48">
        <v>106421.51</v>
      </c>
      <c r="K5" s="48">
        <v>0</v>
      </c>
      <c r="L5" s="48">
        <v>0</v>
      </c>
      <c r="M5" s="48">
        <v>0</v>
      </c>
      <c r="N5" s="48">
        <v>0</v>
      </c>
      <c r="O5" s="48">
        <v>0</v>
      </c>
      <c r="P5" s="48">
        <v>0</v>
      </c>
      <c r="Q5" s="48">
        <v>0</v>
      </c>
    </row>
    <row r="6" spans="1:17" x14ac:dyDescent="0.25">
      <c r="A6" s="48" t="s">
        <v>1646</v>
      </c>
      <c r="B6" s="48" t="s">
        <v>1640</v>
      </c>
      <c r="C6" s="48"/>
      <c r="D6" s="48"/>
      <c r="E6" s="48" t="s">
        <v>1736</v>
      </c>
      <c r="F6" s="48" t="s">
        <v>1737</v>
      </c>
      <c r="G6" s="48">
        <v>81341.33</v>
      </c>
      <c r="H6" s="49">
        <v>81341.33</v>
      </c>
      <c r="I6" s="48">
        <v>0</v>
      </c>
      <c r="J6" s="48">
        <v>81341.33</v>
      </c>
      <c r="K6" s="48">
        <v>0</v>
      </c>
      <c r="L6" s="48">
        <v>0</v>
      </c>
      <c r="M6" s="48">
        <v>0</v>
      </c>
      <c r="N6" s="48">
        <v>0</v>
      </c>
      <c r="O6" s="48">
        <v>0</v>
      </c>
      <c r="P6" s="48">
        <v>0</v>
      </c>
      <c r="Q6" s="48">
        <v>0</v>
      </c>
    </row>
    <row r="7" spans="1:17" x14ac:dyDescent="0.25">
      <c r="A7" s="48" t="s">
        <v>1632</v>
      </c>
      <c r="B7" s="48" t="s">
        <v>324</v>
      </c>
      <c r="C7" s="48"/>
      <c r="D7" s="48"/>
      <c r="E7" s="48" t="s">
        <v>1738</v>
      </c>
      <c r="F7" s="48" t="s">
        <v>1739</v>
      </c>
      <c r="G7" s="48">
        <v>65748.990000000005</v>
      </c>
      <c r="H7" s="49">
        <v>65748.990000000005</v>
      </c>
      <c r="I7" s="48">
        <v>0</v>
      </c>
      <c r="J7" s="48">
        <v>65748.990000000005</v>
      </c>
      <c r="K7" s="48">
        <v>0</v>
      </c>
      <c r="L7" s="48">
        <v>0</v>
      </c>
      <c r="M7" s="48">
        <v>0</v>
      </c>
      <c r="N7" s="48">
        <v>0</v>
      </c>
      <c r="O7" s="48">
        <v>0</v>
      </c>
      <c r="P7" s="48">
        <v>0</v>
      </c>
      <c r="Q7" s="48">
        <v>0</v>
      </c>
    </row>
    <row r="8" spans="1:17" x14ac:dyDescent="0.25">
      <c r="A8" s="48" t="s">
        <v>1660</v>
      </c>
      <c r="B8" s="48" t="s">
        <v>1659</v>
      </c>
      <c r="C8" s="48"/>
      <c r="D8" s="48"/>
      <c r="E8" s="48" t="s">
        <v>1740</v>
      </c>
      <c r="F8" s="48" t="s">
        <v>1741</v>
      </c>
      <c r="G8" s="48">
        <v>44993.18</v>
      </c>
      <c r="H8" s="49">
        <v>44993.18</v>
      </c>
      <c r="I8" s="48">
        <v>0</v>
      </c>
      <c r="J8" s="48">
        <v>44993.18</v>
      </c>
      <c r="K8" s="48">
        <v>0</v>
      </c>
      <c r="L8" s="48">
        <v>0</v>
      </c>
      <c r="M8" s="48">
        <v>0</v>
      </c>
      <c r="N8" s="48">
        <v>0</v>
      </c>
      <c r="O8" s="48">
        <v>0</v>
      </c>
      <c r="P8" s="48">
        <v>0</v>
      </c>
      <c r="Q8" s="48">
        <v>0</v>
      </c>
    </row>
    <row r="9" spans="1:17" x14ac:dyDescent="0.25">
      <c r="A9" s="48" t="s">
        <v>1633</v>
      </c>
      <c r="B9" s="48" t="s">
        <v>324</v>
      </c>
      <c r="C9" s="48"/>
      <c r="D9" s="48"/>
      <c r="E9" s="48" t="s">
        <v>1742</v>
      </c>
      <c r="F9" s="48" t="s">
        <v>1743</v>
      </c>
      <c r="G9" s="48">
        <v>41003.699999999997</v>
      </c>
      <c r="H9" s="49">
        <v>41003.699999999997</v>
      </c>
      <c r="I9" s="48">
        <v>0</v>
      </c>
      <c r="J9" s="48">
        <v>41003.699999999997</v>
      </c>
      <c r="K9" s="48">
        <v>0</v>
      </c>
      <c r="L9" s="48">
        <v>0</v>
      </c>
      <c r="M9" s="48">
        <v>0</v>
      </c>
      <c r="N9" s="48">
        <v>0</v>
      </c>
      <c r="O9" s="48">
        <v>0</v>
      </c>
      <c r="P9" s="48">
        <v>0</v>
      </c>
      <c r="Q9" s="48">
        <v>0</v>
      </c>
    </row>
    <row r="10" spans="1:17" x14ac:dyDescent="0.25">
      <c r="A10" s="48" t="s">
        <v>1647</v>
      </c>
      <c r="B10" s="48" t="s">
        <v>1640</v>
      </c>
      <c r="C10" s="48"/>
      <c r="D10" s="48"/>
      <c r="E10" s="48" t="s">
        <v>1744</v>
      </c>
      <c r="F10" s="48" t="s">
        <v>1745</v>
      </c>
      <c r="G10" s="48">
        <v>32725.73</v>
      </c>
      <c r="H10" s="49">
        <v>32725.73</v>
      </c>
      <c r="I10" s="48">
        <v>0</v>
      </c>
      <c r="J10" s="48">
        <v>32725.73</v>
      </c>
      <c r="K10" s="48">
        <v>0</v>
      </c>
      <c r="L10" s="48">
        <v>0</v>
      </c>
      <c r="M10" s="48">
        <v>0</v>
      </c>
      <c r="N10" s="48">
        <v>0</v>
      </c>
      <c r="O10" s="48">
        <v>0</v>
      </c>
      <c r="P10" s="48">
        <v>0</v>
      </c>
      <c r="Q10" s="48">
        <v>0</v>
      </c>
    </row>
    <row r="11" spans="1:17" x14ac:dyDescent="0.25">
      <c r="A11" s="48" t="s">
        <v>1649</v>
      </c>
      <c r="B11" s="48" t="s">
        <v>1648</v>
      </c>
      <c r="C11" s="48"/>
      <c r="D11" s="48"/>
      <c r="E11" s="48" t="s">
        <v>1746</v>
      </c>
      <c r="F11" s="48" t="s">
        <v>1747</v>
      </c>
      <c r="G11" s="48">
        <v>19378.099999999999</v>
      </c>
      <c r="H11" s="49">
        <v>19378.099999999999</v>
      </c>
      <c r="I11" s="48">
        <v>0</v>
      </c>
      <c r="J11" s="48">
        <v>19378.099999999999</v>
      </c>
      <c r="K11" s="48">
        <v>0</v>
      </c>
      <c r="L11" s="48">
        <v>0</v>
      </c>
      <c r="M11" s="48">
        <v>0</v>
      </c>
      <c r="N11" s="48">
        <v>0</v>
      </c>
      <c r="O11" s="48">
        <v>0</v>
      </c>
      <c r="P11" s="48">
        <v>0</v>
      </c>
      <c r="Q11" s="48">
        <v>0</v>
      </c>
    </row>
    <row r="12" spans="1:17" x14ac:dyDescent="0.25">
      <c r="A12" s="48" t="s">
        <v>1642</v>
      </c>
      <c r="B12" s="48" t="s">
        <v>1641</v>
      </c>
      <c r="C12" s="48"/>
      <c r="D12" s="48"/>
      <c r="E12" s="48" t="s">
        <v>1748</v>
      </c>
      <c r="F12" s="48" t="s">
        <v>1749</v>
      </c>
      <c r="G12" s="48">
        <v>18624.61</v>
      </c>
      <c r="H12" s="49">
        <v>18624.61</v>
      </c>
      <c r="I12" s="48">
        <v>0</v>
      </c>
      <c r="J12" s="48">
        <v>18624.61</v>
      </c>
      <c r="K12" s="48">
        <v>0</v>
      </c>
      <c r="L12" s="48">
        <v>0</v>
      </c>
      <c r="M12" s="48">
        <v>0</v>
      </c>
      <c r="N12" s="48">
        <v>0</v>
      </c>
      <c r="O12" s="48">
        <v>0</v>
      </c>
      <c r="P12" s="48">
        <v>0</v>
      </c>
      <c r="Q12" s="48">
        <v>0</v>
      </c>
    </row>
    <row r="13" spans="1:17" x14ac:dyDescent="0.25">
      <c r="A13" s="48" t="s">
        <v>1631</v>
      </c>
      <c r="B13" s="48" t="s">
        <v>324</v>
      </c>
      <c r="C13" s="48"/>
      <c r="D13" s="48"/>
      <c r="E13" s="48" t="s">
        <v>1750</v>
      </c>
      <c r="F13" s="48" t="s">
        <v>1751</v>
      </c>
      <c r="G13" s="48">
        <v>14532.55</v>
      </c>
      <c r="H13" s="49">
        <v>14532.55</v>
      </c>
      <c r="I13" s="48">
        <v>0</v>
      </c>
      <c r="J13" s="48">
        <v>14532.55</v>
      </c>
      <c r="K13" s="48">
        <v>0</v>
      </c>
      <c r="L13" s="48">
        <v>0</v>
      </c>
      <c r="M13" s="48">
        <v>0</v>
      </c>
      <c r="N13" s="48">
        <v>0</v>
      </c>
      <c r="O13" s="48">
        <v>0</v>
      </c>
      <c r="P13" s="48">
        <v>0</v>
      </c>
      <c r="Q13" s="48">
        <v>0</v>
      </c>
    </row>
    <row r="14" spans="1:17" x14ac:dyDescent="0.25">
      <c r="A14" s="48" t="s">
        <v>1624</v>
      </c>
      <c r="B14" s="48" t="s">
        <v>1622</v>
      </c>
      <c r="C14" s="48"/>
      <c r="D14" s="48"/>
      <c r="E14" s="48" t="s">
        <v>1752</v>
      </c>
      <c r="F14" s="48" t="s">
        <v>1753</v>
      </c>
      <c r="G14" s="48">
        <v>10706.03</v>
      </c>
      <c r="H14" s="49">
        <v>10706.03</v>
      </c>
      <c r="I14" s="48">
        <v>0</v>
      </c>
      <c r="J14" s="48">
        <v>10706.03</v>
      </c>
      <c r="K14" s="48">
        <v>0</v>
      </c>
      <c r="L14" s="48">
        <v>0</v>
      </c>
      <c r="M14" s="48">
        <v>0</v>
      </c>
      <c r="N14" s="48">
        <v>0</v>
      </c>
      <c r="O14" s="48">
        <v>0</v>
      </c>
      <c r="P14" s="48">
        <v>0</v>
      </c>
      <c r="Q14" s="48">
        <v>0</v>
      </c>
    </row>
    <row r="15" spans="1:17" x14ac:dyDescent="0.25">
      <c r="A15" s="48" t="s">
        <v>1675</v>
      </c>
      <c r="B15" s="48" t="s">
        <v>1674</v>
      </c>
      <c r="C15" s="48"/>
      <c r="D15" s="48"/>
      <c r="E15" s="48" t="s">
        <v>1754</v>
      </c>
      <c r="F15" s="48" t="s">
        <v>1755</v>
      </c>
      <c r="G15" s="48">
        <v>3352.55</v>
      </c>
      <c r="H15" s="49">
        <v>3352.55</v>
      </c>
      <c r="I15" s="48">
        <v>0</v>
      </c>
      <c r="J15" s="48">
        <v>3350.65</v>
      </c>
      <c r="K15" s="48">
        <v>0</v>
      </c>
      <c r="L15" s="48">
        <v>1.9</v>
      </c>
      <c r="M15" s="48">
        <v>0</v>
      </c>
      <c r="N15" s="48">
        <v>0</v>
      </c>
      <c r="O15" s="48">
        <v>0</v>
      </c>
      <c r="P15" s="48">
        <v>0</v>
      </c>
      <c r="Q15" s="48">
        <v>0</v>
      </c>
    </row>
    <row r="16" spans="1:17" x14ac:dyDescent="0.25">
      <c r="A16" s="48" t="s">
        <v>1676</v>
      </c>
      <c r="B16" s="48" t="s">
        <v>1641</v>
      </c>
      <c r="C16" s="48"/>
      <c r="D16" s="48"/>
      <c r="E16" s="48"/>
      <c r="F16" s="48"/>
      <c r="G16" s="48">
        <v>1944.6</v>
      </c>
      <c r="H16" s="49">
        <v>1944.6</v>
      </c>
      <c r="I16" s="48">
        <v>0</v>
      </c>
      <c r="J16" s="48">
        <v>1944.6</v>
      </c>
      <c r="K16" s="48">
        <v>0</v>
      </c>
      <c r="L16" s="48">
        <v>0</v>
      </c>
      <c r="M16" s="48">
        <v>0</v>
      </c>
      <c r="N16" s="48">
        <v>0</v>
      </c>
      <c r="O16" s="48">
        <v>0</v>
      </c>
      <c r="P16" s="48">
        <v>0</v>
      </c>
      <c r="Q16" s="48">
        <v>0</v>
      </c>
    </row>
    <row r="17" spans="1:17" x14ac:dyDescent="0.25">
      <c r="A17" s="48" t="s">
        <v>1652</v>
      </c>
      <c r="B17" s="48" t="s">
        <v>1651</v>
      </c>
      <c r="C17" s="48"/>
      <c r="D17" s="48"/>
      <c r="E17" s="48" t="s">
        <v>1756</v>
      </c>
      <c r="F17" s="48" t="s">
        <v>1757</v>
      </c>
      <c r="G17" s="48">
        <v>1573.44</v>
      </c>
      <c r="H17" s="49">
        <v>1573.44</v>
      </c>
      <c r="I17" s="48">
        <v>0</v>
      </c>
      <c r="J17" s="48">
        <v>1573.44</v>
      </c>
      <c r="K17" s="48">
        <v>0</v>
      </c>
      <c r="L17" s="48">
        <v>0</v>
      </c>
      <c r="M17" s="48">
        <v>0</v>
      </c>
      <c r="N17" s="48">
        <v>0</v>
      </c>
      <c r="O17" s="48">
        <v>0</v>
      </c>
      <c r="P17" s="48">
        <v>0</v>
      </c>
      <c r="Q17" s="48">
        <v>0</v>
      </c>
    </row>
    <row r="18" spans="1:17" x14ac:dyDescent="0.25">
      <c r="A18" s="48" t="s">
        <v>1644</v>
      </c>
      <c r="B18" s="48" t="s">
        <v>1640</v>
      </c>
      <c r="C18" s="48"/>
      <c r="D18" s="48"/>
      <c r="E18" s="48" t="s">
        <v>1758</v>
      </c>
      <c r="F18" s="48" t="s">
        <v>1759</v>
      </c>
      <c r="G18" s="48">
        <v>1095.1300000000001</v>
      </c>
      <c r="H18" s="49">
        <v>1095.1300000000001</v>
      </c>
      <c r="I18" s="48">
        <v>0</v>
      </c>
      <c r="J18" s="48">
        <v>1095.1300000000001</v>
      </c>
      <c r="K18" s="48">
        <v>0</v>
      </c>
      <c r="L18" s="48">
        <v>0</v>
      </c>
      <c r="M18" s="48">
        <v>0</v>
      </c>
      <c r="N18" s="48">
        <v>0</v>
      </c>
      <c r="O18" s="48">
        <v>0</v>
      </c>
      <c r="P18" s="48">
        <v>0</v>
      </c>
      <c r="Q18" s="48">
        <v>0</v>
      </c>
    </row>
    <row r="19" spans="1:17" x14ac:dyDescent="0.25">
      <c r="A19" s="48" t="s">
        <v>1621</v>
      </c>
      <c r="B19" s="48" t="s">
        <v>1619</v>
      </c>
      <c r="C19" s="48"/>
      <c r="D19" s="48"/>
      <c r="E19" s="48" t="s">
        <v>1760</v>
      </c>
      <c r="F19" s="48" t="s">
        <v>1761</v>
      </c>
      <c r="G19" s="48">
        <v>966.52</v>
      </c>
      <c r="H19" s="49">
        <v>966.52</v>
      </c>
      <c r="I19" s="48">
        <v>0</v>
      </c>
      <c r="J19" s="48">
        <v>966.52</v>
      </c>
      <c r="K19" s="48">
        <v>0</v>
      </c>
      <c r="L19" s="48">
        <v>0</v>
      </c>
      <c r="M19" s="48">
        <v>0</v>
      </c>
      <c r="N19" s="48">
        <v>0</v>
      </c>
      <c r="O19" s="48">
        <v>0</v>
      </c>
      <c r="P19" s="48">
        <v>0</v>
      </c>
      <c r="Q19" s="48">
        <v>0</v>
      </c>
    </row>
    <row r="20" spans="1:17" x14ac:dyDescent="0.25">
      <c r="A20" s="48" t="s">
        <v>1629</v>
      </c>
      <c r="B20" s="48" t="s">
        <v>1628</v>
      </c>
      <c r="C20" s="48"/>
      <c r="D20" s="48"/>
      <c r="E20" s="48"/>
      <c r="F20" s="48"/>
      <c r="G20" s="48">
        <v>671.3</v>
      </c>
      <c r="H20" s="49">
        <v>671.3</v>
      </c>
      <c r="I20" s="48">
        <v>0</v>
      </c>
      <c r="J20" s="48">
        <v>671.3</v>
      </c>
      <c r="K20" s="48">
        <v>0</v>
      </c>
      <c r="L20" s="48">
        <v>0</v>
      </c>
      <c r="M20" s="48">
        <v>0</v>
      </c>
      <c r="N20" s="48">
        <v>0</v>
      </c>
      <c r="O20" s="48">
        <v>0</v>
      </c>
      <c r="P20" s="48">
        <v>0</v>
      </c>
      <c r="Q20" s="48">
        <v>0</v>
      </c>
    </row>
    <row r="21" spans="1:17" x14ac:dyDescent="0.25">
      <c r="A21" s="48" t="s">
        <v>1657</v>
      </c>
      <c r="B21" s="48" t="s">
        <v>1656</v>
      </c>
      <c r="C21" s="48"/>
      <c r="D21" s="48"/>
      <c r="E21" s="48" t="s">
        <v>1762</v>
      </c>
      <c r="F21" s="48" t="s">
        <v>1763</v>
      </c>
      <c r="G21" s="48">
        <v>302.47000000000003</v>
      </c>
      <c r="H21" s="49">
        <v>302.47000000000003</v>
      </c>
      <c r="I21" s="48">
        <v>0</v>
      </c>
      <c r="J21" s="48">
        <v>302.47000000000003</v>
      </c>
      <c r="K21" s="48">
        <v>0</v>
      </c>
      <c r="L21" s="48">
        <v>0</v>
      </c>
      <c r="M21" s="48">
        <v>0</v>
      </c>
      <c r="N21" s="48">
        <v>0</v>
      </c>
      <c r="O21" s="48">
        <v>0</v>
      </c>
      <c r="P21" s="48">
        <v>0</v>
      </c>
      <c r="Q21" s="48">
        <v>0</v>
      </c>
    </row>
    <row r="22" spans="1:17" x14ac:dyDescent="0.25">
      <c r="A22" s="48" t="s">
        <v>1638</v>
      </c>
      <c r="B22" s="48" t="s">
        <v>1636</v>
      </c>
      <c r="C22" s="48"/>
      <c r="D22" s="48"/>
      <c r="E22" s="48"/>
      <c r="F22" s="48"/>
      <c r="G22" s="48">
        <v>199.5</v>
      </c>
      <c r="H22" s="49">
        <v>199.5</v>
      </c>
      <c r="I22" s="48">
        <v>0</v>
      </c>
      <c r="J22" s="48">
        <v>199.5</v>
      </c>
      <c r="K22" s="48">
        <v>0</v>
      </c>
      <c r="L22" s="48">
        <v>0</v>
      </c>
      <c r="M22" s="48">
        <v>0</v>
      </c>
      <c r="N22" s="48">
        <v>0</v>
      </c>
      <c r="O22" s="48">
        <v>0</v>
      </c>
      <c r="P22" s="48">
        <v>0</v>
      </c>
      <c r="Q22" s="48">
        <v>0</v>
      </c>
    </row>
  </sheetData>
  <phoneticPr fontId="3" type="noConversion"/>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1"/>
  <sheetViews>
    <sheetView workbookViewId="0">
      <selection activeCell="I1" sqref="I1:I1048576"/>
    </sheetView>
  </sheetViews>
  <sheetFormatPr defaultColWidth="9" defaultRowHeight="14" x14ac:dyDescent="0.25"/>
  <cols>
    <col min="1" max="1" width="9" style="53" customWidth="1"/>
    <col min="2" max="2" width="11" style="53" customWidth="1"/>
    <col min="3" max="3" width="26" style="53" customWidth="1"/>
    <col min="4" max="6" width="13" style="53" customWidth="1"/>
    <col min="7" max="7" width="43" style="53" customWidth="1"/>
    <col min="8" max="8" width="13" style="53" customWidth="1"/>
    <col min="9" max="9" width="8" style="53" customWidth="1"/>
    <col min="10" max="16384" width="9" style="53"/>
  </cols>
  <sheetData>
    <row r="1" spans="1:9" ht="15" x14ac:dyDescent="0.25">
      <c r="A1" s="61" t="s">
        <v>1771</v>
      </c>
      <c r="B1" s="61" t="s">
        <v>1774</v>
      </c>
      <c r="C1" s="61" t="s">
        <v>456</v>
      </c>
      <c r="D1" s="61" t="s">
        <v>2894</v>
      </c>
      <c r="E1" s="61" t="s">
        <v>462</v>
      </c>
      <c r="F1" s="61" t="s">
        <v>2895</v>
      </c>
      <c r="G1" s="61" t="s">
        <v>2896</v>
      </c>
      <c r="H1" s="61" t="s">
        <v>2084</v>
      </c>
      <c r="I1" s="61" t="s">
        <v>2897</v>
      </c>
    </row>
    <row r="2" spans="1:9" x14ac:dyDescent="0.25">
      <c r="A2" s="53" t="s">
        <v>2898</v>
      </c>
      <c r="B2" s="53" t="s">
        <v>2899</v>
      </c>
      <c r="C2" s="53" t="s">
        <v>2891</v>
      </c>
      <c r="D2" s="53" t="s">
        <v>2900</v>
      </c>
      <c r="E2" s="53" t="s">
        <v>486</v>
      </c>
      <c r="F2" s="53" t="s">
        <v>2901</v>
      </c>
      <c r="G2" s="53" t="s">
        <v>2890</v>
      </c>
      <c r="H2" s="53" t="s">
        <v>2520</v>
      </c>
      <c r="I2" s="62">
        <v>135.03</v>
      </c>
    </row>
    <row r="3" spans="1:9" x14ac:dyDescent="0.25">
      <c r="A3" s="53" t="s">
        <v>2898</v>
      </c>
      <c r="B3" s="53" t="s">
        <v>2899</v>
      </c>
      <c r="C3" s="53" t="s">
        <v>2891</v>
      </c>
      <c r="D3" s="53" t="s">
        <v>2902</v>
      </c>
      <c r="E3" s="53" t="s">
        <v>486</v>
      </c>
      <c r="F3" s="53" t="s">
        <v>2901</v>
      </c>
      <c r="G3" s="53" t="s">
        <v>2890</v>
      </c>
      <c r="H3" s="53" t="s">
        <v>2520</v>
      </c>
      <c r="I3" s="62">
        <v>465.64</v>
      </c>
    </row>
    <row r="4" spans="1:9" x14ac:dyDescent="0.25">
      <c r="A4" s="53" t="s">
        <v>2903</v>
      </c>
      <c r="B4" s="53" t="s">
        <v>2899</v>
      </c>
      <c r="C4" s="53" t="s">
        <v>2891</v>
      </c>
      <c r="D4" s="53" t="s">
        <v>2902</v>
      </c>
      <c r="E4" s="53" t="s">
        <v>486</v>
      </c>
      <c r="F4" s="53" t="s">
        <v>2901</v>
      </c>
      <c r="G4" s="53" t="s">
        <v>2890</v>
      </c>
      <c r="H4" s="53" t="s">
        <v>2520</v>
      </c>
      <c r="I4" s="62">
        <v>252.31</v>
      </c>
    </row>
    <row r="5" spans="1:9" x14ac:dyDescent="0.25">
      <c r="A5" s="53" t="s">
        <v>2904</v>
      </c>
      <c r="B5" s="53" t="s">
        <v>2899</v>
      </c>
      <c r="C5" s="53" t="s">
        <v>2891</v>
      </c>
      <c r="D5" s="53" t="s">
        <v>2902</v>
      </c>
      <c r="E5" s="53" t="s">
        <v>486</v>
      </c>
      <c r="F5" s="53" t="s">
        <v>2901</v>
      </c>
      <c r="G5" s="53" t="s">
        <v>2890</v>
      </c>
      <c r="H5" s="53" t="s">
        <v>2520</v>
      </c>
      <c r="I5" s="62">
        <v>262.12</v>
      </c>
    </row>
    <row r="6" spans="1:9" x14ac:dyDescent="0.25">
      <c r="A6" s="53" t="s">
        <v>2905</v>
      </c>
      <c r="B6" s="53" t="s">
        <v>2899</v>
      </c>
      <c r="C6" s="53" t="s">
        <v>2891</v>
      </c>
      <c r="D6" s="53" t="s">
        <v>2902</v>
      </c>
      <c r="E6" s="53" t="s">
        <v>486</v>
      </c>
      <c r="F6" s="53" t="s">
        <v>2901</v>
      </c>
      <c r="G6" s="53" t="s">
        <v>2890</v>
      </c>
      <c r="H6" s="53" t="s">
        <v>2520</v>
      </c>
      <c r="I6" s="62">
        <v>250.8</v>
      </c>
    </row>
    <row r="7" spans="1:9" x14ac:dyDescent="0.25">
      <c r="A7" s="53" t="s">
        <v>2906</v>
      </c>
      <c r="B7" s="53" t="s">
        <v>2899</v>
      </c>
      <c r="C7" s="53" t="s">
        <v>2891</v>
      </c>
      <c r="D7" s="53" t="s">
        <v>2902</v>
      </c>
      <c r="E7" s="53" t="s">
        <v>486</v>
      </c>
      <c r="F7" s="53" t="s">
        <v>2901</v>
      </c>
      <c r="G7" s="53" t="s">
        <v>2890</v>
      </c>
      <c r="H7" s="53" t="s">
        <v>2520</v>
      </c>
      <c r="I7" s="62">
        <v>351.04</v>
      </c>
    </row>
    <row r="8" spans="1:9" x14ac:dyDescent="0.25">
      <c r="A8" s="53" t="s">
        <v>2907</v>
      </c>
      <c r="B8" s="53" t="s">
        <v>2908</v>
      </c>
      <c r="C8" s="53" t="s">
        <v>2888</v>
      </c>
      <c r="D8" s="53" t="s">
        <v>2902</v>
      </c>
      <c r="E8" s="53" t="s">
        <v>486</v>
      </c>
      <c r="F8" s="53" t="s">
        <v>2901</v>
      </c>
      <c r="G8" s="53" t="s">
        <v>1619</v>
      </c>
      <c r="H8" s="53" t="s">
        <v>2520</v>
      </c>
      <c r="I8" s="62">
        <v>617.4</v>
      </c>
    </row>
    <row r="9" spans="1:9" x14ac:dyDescent="0.25">
      <c r="A9" s="53" t="s">
        <v>2909</v>
      </c>
      <c r="B9" s="53" t="s">
        <v>2910</v>
      </c>
      <c r="C9" s="53" t="s">
        <v>2893</v>
      </c>
      <c r="D9" s="53" t="s">
        <v>2902</v>
      </c>
      <c r="E9" s="53" t="s">
        <v>486</v>
      </c>
      <c r="F9" s="53" t="s">
        <v>2901</v>
      </c>
      <c r="G9" s="53" t="s">
        <v>2892</v>
      </c>
      <c r="H9" s="53" t="s">
        <v>2520</v>
      </c>
      <c r="I9" s="62">
        <v>3.7</v>
      </c>
    </row>
    <row r="10" spans="1:9" x14ac:dyDescent="0.25">
      <c r="A10" s="53" t="s">
        <v>2909</v>
      </c>
      <c r="B10" s="53" t="s">
        <v>2908</v>
      </c>
      <c r="C10" s="53" t="s">
        <v>2888</v>
      </c>
      <c r="D10" s="53" t="s">
        <v>2902</v>
      </c>
      <c r="E10" s="53" t="s">
        <v>486</v>
      </c>
      <c r="F10" s="53" t="s">
        <v>2901</v>
      </c>
      <c r="G10" s="53" t="s">
        <v>1619</v>
      </c>
      <c r="H10" s="53" t="s">
        <v>2520</v>
      </c>
      <c r="I10" s="62">
        <v>1000.02</v>
      </c>
    </row>
    <row r="11" spans="1:9" x14ac:dyDescent="0.25">
      <c r="A11" s="53" t="s">
        <v>2909</v>
      </c>
      <c r="B11" s="53" t="s">
        <v>2910</v>
      </c>
      <c r="C11" s="53" t="s">
        <v>2893</v>
      </c>
      <c r="D11" s="53" t="s">
        <v>2900</v>
      </c>
      <c r="E11" s="53" t="s">
        <v>486</v>
      </c>
      <c r="F11" s="53" t="s">
        <v>2901</v>
      </c>
      <c r="G11" s="53" t="s">
        <v>2892</v>
      </c>
      <c r="H11" s="53" t="s">
        <v>2520</v>
      </c>
      <c r="I11" s="62">
        <v>197.1</v>
      </c>
    </row>
  </sheetData>
  <phoneticPr fontId="3" type="noConversion"/>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I1143"/>
  <sheetViews>
    <sheetView workbookViewId="0">
      <selection activeCell="I1" sqref="I1:I1048576"/>
    </sheetView>
  </sheetViews>
  <sheetFormatPr defaultColWidth="9" defaultRowHeight="14" x14ac:dyDescent="0.25"/>
  <cols>
    <col min="1" max="1" width="9" style="53" customWidth="1"/>
    <col min="2" max="2" width="11" style="53" customWidth="1"/>
    <col min="3" max="3" width="32" style="53" customWidth="1"/>
    <col min="4" max="5" width="13" style="53" customWidth="1"/>
    <col min="6" max="6" width="16" style="53" customWidth="1"/>
    <col min="7" max="7" width="43" style="53" customWidth="1"/>
    <col min="8" max="8" width="13" style="53" customWidth="1"/>
    <col min="9" max="9" width="9" style="53" customWidth="1"/>
    <col min="10" max="16384" width="9" style="53"/>
  </cols>
  <sheetData>
    <row r="1" spans="1:9" ht="15" x14ac:dyDescent="0.25">
      <c r="A1" s="61" t="s">
        <v>1771</v>
      </c>
      <c r="B1" s="61" t="s">
        <v>1774</v>
      </c>
      <c r="C1" s="61" t="s">
        <v>456</v>
      </c>
      <c r="D1" s="61" t="s">
        <v>2894</v>
      </c>
      <c r="E1" s="61" t="s">
        <v>462</v>
      </c>
      <c r="F1" s="61" t="s">
        <v>2895</v>
      </c>
      <c r="G1" s="61" t="s">
        <v>2896</v>
      </c>
      <c r="H1" s="61" t="s">
        <v>2084</v>
      </c>
      <c r="I1" s="61" t="s">
        <v>2897</v>
      </c>
    </row>
    <row r="2" spans="1:9" hidden="1" x14ac:dyDescent="0.25">
      <c r="A2" s="53" t="s">
        <v>2929</v>
      </c>
      <c r="B2" s="53" t="s">
        <v>3056</v>
      </c>
      <c r="C2" s="53" t="s">
        <v>2977</v>
      </c>
      <c r="D2" s="53" t="s">
        <v>3057</v>
      </c>
      <c r="E2" s="53" t="s">
        <v>2934</v>
      </c>
      <c r="F2" s="53" t="s">
        <v>1</v>
      </c>
      <c r="G2" s="53" t="s">
        <v>2976</v>
      </c>
      <c r="H2" s="53" t="s">
        <v>2520</v>
      </c>
      <c r="I2" s="62">
        <v>0.75</v>
      </c>
    </row>
    <row r="3" spans="1:9" hidden="1" x14ac:dyDescent="0.25">
      <c r="A3" s="53" t="s">
        <v>2929</v>
      </c>
      <c r="B3" s="53" t="s">
        <v>3058</v>
      </c>
      <c r="C3" s="53" t="s">
        <v>2981</v>
      </c>
      <c r="D3" s="53" t="s">
        <v>2321</v>
      </c>
      <c r="E3" s="53" t="s">
        <v>711</v>
      </c>
      <c r="F3" s="53" t="s">
        <v>1</v>
      </c>
      <c r="G3" s="53" t="s">
        <v>3059</v>
      </c>
      <c r="H3" s="53" t="s">
        <v>2520</v>
      </c>
      <c r="I3" s="62">
        <v>1000.09</v>
      </c>
    </row>
    <row r="4" spans="1:9" x14ac:dyDescent="0.25">
      <c r="A4" s="53" t="s">
        <v>2929</v>
      </c>
      <c r="B4" s="53" t="s">
        <v>3058</v>
      </c>
      <c r="C4" s="53" t="s">
        <v>2981</v>
      </c>
      <c r="D4" s="53" t="s">
        <v>2538</v>
      </c>
      <c r="E4" s="53" t="s">
        <v>2934</v>
      </c>
      <c r="F4" s="53" t="s">
        <v>1</v>
      </c>
      <c r="G4" s="53" t="s">
        <v>2980</v>
      </c>
      <c r="H4" s="53" t="s">
        <v>2520</v>
      </c>
      <c r="I4" s="62">
        <v>9201.4699999999993</v>
      </c>
    </row>
    <row r="5" spans="1:9" hidden="1" x14ac:dyDescent="0.25">
      <c r="A5" s="53" t="s">
        <v>2929</v>
      </c>
      <c r="B5" s="53" t="s">
        <v>3056</v>
      </c>
      <c r="C5" s="53" t="s">
        <v>2977</v>
      </c>
      <c r="D5" s="53" t="s">
        <v>2538</v>
      </c>
      <c r="E5" s="53" t="s">
        <v>2934</v>
      </c>
      <c r="F5" s="53" t="s">
        <v>1</v>
      </c>
      <c r="G5" s="53" t="s">
        <v>2976</v>
      </c>
      <c r="H5" s="53" t="s">
        <v>2520</v>
      </c>
      <c r="I5" s="62">
        <v>15518.92</v>
      </c>
    </row>
    <row r="6" spans="1:9" hidden="1" x14ac:dyDescent="0.25">
      <c r="A6" s="53" t="s">
        <v>2929</v>
      </c>
      <c r="B6" s="53" t="s">
        <v>3056</v>
      </c>
      <c r="C6" s="53" t="s">
        <v>2977</v>
      </c>
      <c r="D6" s="53" t="s">
        <v>2321</v>
      </c>
      <c r="E6" s="53" t="s">
        <v>711</v>
      </c>
      <c r="F6" s="53" t="s">
        <v>1</v>
      </c>
      <c r="G6" s="53" t="s">
        <v>2976</v>
      </c>
      <c r="H6" s="53" t="s">
        <v>2520</v>
      </c>
      <c r="I6" s="62">
        <v>1.46</v>
      </c>
    </row>
    <row r="7" spans="1:9" hidden="1" x14ac:dyDescent="0.25">
      <c r="A7" s="53" t="s">
        <v>2929</v>
      </c>
      <c r="B7" s="53" t="s">
        <v>3056</v>
      </c>
      <c r="C7" s="53" t="s">
        <v>2977</v>
      </c>
      <c r="D7" s="53" t="s">
        <v>3060</v>
      </c>
      <c r="E7" s="53" t="s">
        <v>2934</v>
      </c>
      <c r="F7" s="53" t="s">
        <v>1</v>
      </c>
      <c r="G7" s="53" t="s">
        <v>2976</v>
      </c>
      <c r="H7" s="53" t="s">
        <v>2520</v>
      </c>
      <c r="I7" s="62">
        <v>99.3</v>
      </c>
    </row>
    <row r="8" spans="1:9" x14ac:dyDescent="0.25">
      <c r="A8" s="53" t="s">
        <v>2936</v>
      </c>
      <c r="B8" s="53" t="s">
        <v>3058</v>
      </c>
      <c r="C8" s="53" t="s">
        <v>2981</v>
      </c>
      <c r="D8" s="53" t="s">
        <v>2538</v>
      </c>
      <c r="E8" s="53" t="s">
        <v>2934</v>
      </c>
      <c r="F8" s="53" t="s">
        <v>1</v>
      </c>
      <c r="G8" s="53" t="s">
        <v>2980</v>
      </c>
      <c r="H8" s="53" t="s">
        <v>2520</v>
      </c>
      <c r="I8" s="62">
        <v>16033.77</v>
      </c>
    </row>
    <row r="9" spans="1:9" hidden="1" x14ac:dyDescent="0.25">
      <c r="A9" s="53" t="s">
        <v>2936</v>
      </c>
      <c r="B9" s="53" t="s">
        <v>3058</v>
      </c>
      <c r="C9" s="53" t="s">
        <v>2981</v>
      </c>
      <c r="D9" s="53" t="s">
        <v>2321</v>
      </c>
      <c r="E9" s="53" t="s">
        <v>711</v>
      </c>
      <c r="F9" s="53" t="s">
        <v>1</v>
      </c>
      <c r="G9" s="53" t="s">
        <v>3059</v>
      </c>
      <c r="H9" s="53" t="s">
        <v>2520</v>
      </c>
      <c r="I9" s="62">
        <v>978.71</v>
      </c>
    </row>
    <row r="10" spans="1:9" hidden="1" x14ac:dyDescent="0.25">
      <c r="A10" s="53" t="s">
        <v>2936</v>
      </c>
      <c r="B10" s="53" t="s">
        <v>3056</v>
      </c>
      <c r="C10" s="53" t="s">
        <v>2977</v>
      </c>
      <c r="D10" s="53" t="s">
        <v>2321</v>
      </c>
      <c r="E10" s="53" t="s">
        <v>711</v>
      </c>
      <c r="F10" s="53" t="s">
        <v>1</v>
      </c>
      <c r="G10" s="53" t="s">
        <v>2976</v>
      </c>
      <c r="H10" s="53" t="s">
        <v>2520</v>
      </c>
      <c r="I10" s="62">
        <v>43.44</v>
      </c>
    </row>
    <row r="11" spans="1:9" hidden="1" x14ac:dyDescent="0.25">
      <c r="A11" s="53" t="s">
        <v>2936</v>
      </c>
      <c r="B11" s="53" t="s">
        <v>3056</v>
      </c>
      <c r="C11" s="53" t="s">
        <v>2977</v>
      </c>
      <c r="D11" s="53" t="s">
        <v>3057</v>
      </c>
      <c r="E11" s="53" t="s">
        <v>2934</v>
      </c>
      <c r="F11" s="53" t="s">
        <v>1</v>
      </c>
      <c r="G11" s="53" t="s">
        <v>2976</v>
      </c>
      <c r="H11" s="53" t="s">
        <v>2520</v>
      </c>
      <c r="I11" s="62">
        <v>1.17</v>
      </c>
    </row>
    <row r="12" spans="1:9" hidden="1" x14ac:dyDescent="0.25">
      <c r="A12" s="53" t="s">
        <v>2936</v>
      </c>
      <c r="B12" s="53" t="s">
        <v>3056</v>
      </c>
      <c r="C12" s="53" t="s">
        <v>2977</v>
      </c>
      <c r="D12" s="53" t="s">
        <v>2538</v>
      </c>
      <c r="E12" s="53" t="s">
        <v>2934</v>
      </c>
      <c r="F12" s="53" t="s">
        <v>1</v>
      </c>
      <c r="G12" s="53" t="s">
        <v>2976</v>
      </c>
      <c r="H12" s="53" t="s">
        <v>2520</v>
      </c>
      <c r="I12" s="62">
        <v>23490.79</v>
      </c>
    </row>
    <row r="13" spans="1:9" hidden="1" x14ac:dyDescent="0.25">
      <c r="A13" s="53" t="s">
        <v>2936</v>
      </c>
      <c r="B13" s="53" t="s">
        <v>3056</v>
      </c>
      <c r="C13" s="53" t="s">
        <v>2977</v>
      </c>
      <c r="D13" s="53" t="s">
        <v>3060</v>
      </c>
      <c r="E13" s="53" t="s">
        <v>2934</v>
      </c>
      <c r="F13" s="53" t="s">
        <v>1</v>
      </c>
      <c r="G13" s="53" t="s">
        <v>2976</v>
      </c>
      <c r="H13" s="53" t="s">
        <v>2520</v>
      </c>
      <c r="I13" s="62">
        <v>161.31</v>
      </c>
    </row>
    <row r="14" spans="1:9" hidden="1" x14ac:dyDescent="0.25">
      <c r="A14" s="53" t="s">
        <v>2937</v>
      </c>
      <c r="B14" s="53" t="s">
        <v>3056</v>
      </c>
      <c r="C14" s="53" t="s">
        <v>2977</v>
      </c>
      <c r="D14" s="53" t="s">
        <v>2538</v>
      </c>
      <c r="E14" s="53" t="s">
        <v>2934</v>
      </c>
      <c r="F14" s="53" t="s">
        <v>1</v>
      </c>
      <c r="G14" s="53" t="s">
        <v>2976</v>
      </c>
      <c r="H14" s="53" t="s">
        <v>2520</v>
      </c>
      <c r="I14" s="62">
        <v>21611.82</v>
      </c>
    </row>
    <row r="15" spans="1:9" hidden="1" x14ac:dyDescent="0.25">
      <c r="A15" s="53" t="s">
        <v>2937</v>
      </c>
      <c r="B15" s="53" t="s">
        <v>3056</v>
      </c>
      <c r="C15" s="53" t="s">
        <v>2977</v>
      </c>
      <c r="D15" s="53" t="s">
        <v>3060</v>
      </c>
      <c r="E15" s="53" t="s">
        <v>2934</v>
      </c>
      <c r="F15" s="53" t="s">
        <v>1</v>
      </c>
      <c r="G15" s="53" t="s">
        <v>2976</v>
      </c>
      <c r="H15" s="53" t="s">
        <v>2520</v>
      </c>
      <c r="I15" s="62">
        <v>149.22</v>
      </c>
    </row>
    <row r="16" spans="1:9" x14ac:dyDescent="0.25">
      <c r="A16" s="53" t="s">
        <v>2937</v>
      </c>
      <c r="B16" s="53" t="s">
        <v>3058</v>
      </c>
      <c r="C16" s="53" t="s">
        <v>2981</v>
      </c>
      <c r="D16" s="53" t="s">
        <v>2538</v>
      </c>
      <c r="E16" s="53" t="s">
        <v>2934</v>
      </c>
      <c r="F16" s="53" t="s">
        <v>1</v>
      </c>
      <c r="G16" s="53" t="s">
        <v>3061</v>
      </c>
      <c r="H16" s="53" t="s">
        <v>2520</v>
      </c>
      <c r="I16" s="62">
        <v>11700.69</v>
      </c>
    </row>
    <row r="17" spans="1:9" hidden="1" x14ac:dyDescent="0.25">
      <c r="A17" s="53" t="s">
        <v>2937</v>
      </c>
      <c r="B17" s="53" t="s">
        <v>3056</v>
      </c>
      <c r="C17" s="53" t="s">
        <v>2977</v>
      </c>
      <c r="D17" s="53" t="s">
        <v>2321</v>
      </c>
      <c r="E17" s="53" t="s">
        <v>711</v>
      </c>
      <c r="F17" s="53" t="s">
        <v>1</v>
      </c>
      <c r="G17" s="53" t="s">
        <v>2976</v>
      </c>
      <c r="H17" s="53" t="s">
        <v>2520</v>
      </c>
      <c r="I17" s="62">
        <v>19.010000000000002</v>
      </c>
    </row>
    <row r="18" spans="1:9" hidden="1" x14ac:dyDescent="0.25">
      <c r="A18" s="53" t="s">
        <v>2937</v>
      </c>
      <c r="B18" s="53" t="s">
        <v>3056</v>
      </c>
      <c r="C18" s="53" t="s">
        <v>2977</v>
      </c>
      <c r="D18" s="53" t="s">
        <v>3057</v>
      </c>
      <c r="E18" s="53" t="s">
        <v>2934</v>
      </c>
      <c r="F18" s="53" t="s">
        <v>1</v>
      </c>
      <c r="G18" s="53" t="s">
        <v>2976</v>
      </c>
      <c r="H18" s="53" t="s">
        <v>2520</v>
      </c>
      <c r="I18" s="62">
        <v>18.32</v>
      </c>
    </row>
    <row r="19" spans="1:9" hidden="1" x14ac:dyDescent="0.25">
      <c r="A19" s="53" t="s">
        <v>2937</v>
      </c>
      <c r="B19" s="53" t="s">
        <v>3058</v>
      </c>
      <c r="C19" s="53" t="s">
        <v>2981</v>
      </c>
      <c r="D19" s="53" t="s">
        <v>2321</v>
      </c>
      <c r="E19" s="53" t="s">
        <v>711</v>
      </c>
      <c r="F19" s="53" t="s">
        <v>1</v>
      </c>
      <c r="G19" s="53" t="s">
        <v>2980</v>
      </c>
      <c r="H19" s="53" t="s">
        <v>2520</v>
      </c>
      <c r="I19" s="62">
        <v>619.64</v>
      </c>
    </row>
    <row r="20" spans="1:9" hidden="1" x14ac:dyDescent="0.25">
      <c r="A20" s="53" t="s">
        <v>2938</v>
      </c>
      <c r="B20" s="53" t="s">
        <v>3056</v>
      </c>
      <c r="C20" s="53" t="s">
        <v>2977</v>
      </c>
      <c r="D20" s="53" t="s">
        <v>2321</v>
      </c>
      <c r="E20" s="53" t="s">
        <v>711</v>
      </c>
      <c r="F20" s="53" t="s">
        <v>1</v>
      </c>
      <c r="G20" s="53" t="s">
        <v>2976</v>
      </c>
      <c r="H20" s="53" t="s">
        <v>2520</v>
      </c>
      <c r="I20" s="62">
        <v>45.85</v>
      </c>
    </row>
    <row r="21" spans="1:9" hidden="1" x14ac:dyDescent="0.25">
      <c r="A21" s="53" t="s">
        <v>2938</v>
      </c>
      <c r="B21" s="53" t="s">
        <v>3056</v>
      </c>
      <c r="C21" s="53" t="s">
        <v>2977</v>
      </c>
      <c r="D21" s="53" t="s">
        <v>2538</v>
      </c>
      <c r="E21" s="53" t="s">
        <v>2934</v>
      </c>
      <c r="F21" s="53" t="s">
        <v>1</v>
      </c>
      <c r="G21" s="53" t="s">
        <v>2976</v>
      </c>
      <c r="H21" s="53" t="s">
        <v>2520</v>
      </c>
      <c r="I21" s="62">
        <v>19029.59</v>
      </c>
    </row>
    <row r="22" spans="1:9" x14ac:dyDescent="0.25">
      <c r="A22" s="53" t="s">
        <v>2938</v>
      </c>
      <c r="B22" s="53" t="s">
        <v>3058</v>
      </c>
      <c r="C22" s="53" t="s">
        <v>2981</v>
      </c>
      <c r="D22" s="53" t="s">
        <v>2538</v>
      </c>
      <c r="E22" s="53" t="s">
        <v>2934</v>
      </c>
      <c r="F22" s="53" t="s">
        <v>1</v>
      </c>
      <c r="G22" s="53" t="s">
        <v>2980</v>
      </c>
      <c r="H22" s="53" t="s">
        <v>2520</v>
      </c>
      <c r="I22" s="62">
        <v>12026.78</v>
      </c>
    </row>
    <row r="23" spans="1:9" hidden="1" x14ac:dyDescent="0.25">
      <c r="A23" s="53" t="s">
        <v>2938</v>
      </c>
      <c r="B23" s="53" t="s">
        <v>3058</v>
      </c>
      <c r="C23" s="53" t="s">
        <v>2981</v>
      </c>
      <c r="D23" s="53" t="s">
        <v>2321</v>
      </c>
      <c r="E23" s="53" t="s">
        <v>711</v>
      </c>
      <c r="F23" s="53" t="s">
        <v>1</v>
      </c>
      <c r="G23" s="53" t="s">
        <v>2980</v>
      </c>
      <c r="H23" s="53" t="s">
        <v>2520</v>
      </c>
      <c r="I23" s="62">
        <v>278.3</v>
      </c>
    </row>
    <row r="24" spans="1:9" hidden="1" x14ac:dyDescent="0.25">
      <c r="A24" s="53" t="s">
        <v>2938</v>
      </c>
      <c r="B24" s="53" t="s">
        <v>3056</v>
      </c>
      <c r="C24" s="53" t="s">
        <v>2977</v>
      </c>
      <c r="D24" s="53" t="s">
        <v>3057</v>
      </c>
      <c r="E24" s="53" t="s">
        <v>2934</v>
      </c>
      <c r="F24" s="53" t="s">
        <v>1</v>
      </c>
      <c r="G24" s="53" t="s">
        <v>2976</v>
      </c>
      <c r="H24" s="53" t="s">
        <v>2520</v>
      </c>
      <c r="I24" s="62">
        <v>1.25</v>
      </c>
    </row>
    <row r="25" spans="1:9" hidden="1" x14ac:dyDescent="0.25">
      <c r="A25" s="53" t="s">
        <v>2938</v>
      </c>
      <c r="B25" s="53" t="s">
        <v>3056</v>
      </c>
      <c r="C25" s="53" t="s">
        <v>2977</v>
      </c>
      <c r="D25" s="53" t="s">
        <v>3060</v>
      </c>
      <c r="E25" s="53" t="s">
        <v>2934</v>
      </c>
      <c r="F25" s="53" t="s">
        <v>1</v>
      </c>
      <c r="G25" s="53" t="s">
        <v>2976</v>
      </c>
      <c r="H25" s="53" t="s">
        <v>2520</v>
      </c>
      <c r="I25" s="62">
        <v>130.19</v>
      </c>
    </row>
    <row r="26" spans="1:9" hidden="1" x14ac:dyDescent="0.25">
      <c r="A26" s="53" t="s">
        <v>2939</v>
      </c>
      <c r="B26" s="53" t="s">
        <v>3058</v>
      </c>
      <c r="C26" s="53" t="s">
        <v>2981</v>
      </c>
      <c r="D26" s="53" t="s">
        <v>2321</v>
      </c>
      <c r="E26" s="53" t="s">
        <v>711</v>
      </c>
      <c r="F26" s="53" t="s">
        <v>1</v>
      </c>
      <c r="G26" s="53" t="s">
        <v>2980</v>
      </c>
      <c r="H26" s="53" t="s">
        <v>2520</v>
      </c>
      <c r="I26" s="62">
        <v>109.06</v>
      </c>
    </row>
    <row r="27" spans="1:9" hidden="1" x14ac:dyDescent="0.25">
      <c r="A27" s="53" t="s">
        <v>2939</v>
      </c>
      <c r="B27" s="53" t="s">
        <v>3056</v>
      </c>
      <c r="C27" s="53" t="s">
        <v>2977</v>
      </c>
      <c r="D27" s="53" t="s">
        <v>2321</v>
      </c>
      <c r="E27" s="53" t="s">
        <v>711</v>
      </c>
      <c r="F27" s="53" t="s">
        <v>1</v>
      </c>
      <c r="G27" s="53" t="s">
        <v>2976</v>
      </c>
      <c r="H27" s="53" t="s">
        <v>2520</v>
      </c>
      <c r="I27" s="62">
        <v>64.47</v>
      </c>
    </row>
    <row r="28" spans="1:9" hidden="1" x14ac:dyDescent="0.25">
      <c r="A28" s="53" t="s">
        <v>2939</v>
      </c>
      <c r="B28" s="53" t="s">
        <v>3056</v>
      </c>
      <c r="C28" s="53" t="s">
        <v>2977</v>
      </c>
      <c r="D28" s="53" t="s">
        <v>3057</v>
      </c>
      <c r="E28" s="53" t="s">
        <v>2934</v>
      </c>
      <c r="F28" s="53" t="s">
        <v>1</v>
      </c>
      <c r="G28" s="53" t="s">
        <v>2976</v>
      </c>
      <c r="H28" s="53" t="s">
        <v>2520</v>
      </c>
      <c r="I28" s="62">
        <v>1.22</v>
      </c>
    </row>
    <row r="29" spans="1:9" hidden="1" x14ac:dyDescent="0.25">
      <c r="A29" s="53" t="s">
        <v>2939</v>
      </c>
      <c r="B29" s="53" t="s">
        <v>3056</v>
      </c>
      <c r="C29" s="53" t="s">
        <v>2977</v>
      </c>
      <c r="D29" s="53" t="s">
        <v>2538</v>
      </c>
      <c r="E29" s="53" t="s">
        <v>2934</v>
      </c>
      <c r="F29" s="53" t="s">
        <v>1</v>
      </c>
      <c r="G29" s="53" t="s">
        <v>2976</v>
      </c>
      <c r="H29" s="53" t="s">
        <v>2520</v>
      </c>
      <c r="I29" s="62">
        <v>29115.57</v>
      </c>
    </row>
    <row r="30" spans="1:9" x14ac:dyDescent="0.25">
      <c r="A30" s="53" t="s">
        <v>2939</v>
      </c>
      <c r="B30" s="53" t="s">
        <v>3058</v>
      </c>
      <c r="C30" s="53" t="s">
        <v>2981</v>
      </c>
      <c r="D30" s="53" t="s">
        <v>2538</v>
      </c>
      <c r="E30" s="53" t="s">
        <v>2934</v>
      </c>
      <c r="F30" s="53" t="s">
        <v>1</v>
      </c>
      <c r="G30" s="53" t="s">
        <v>3061</v>
      </c>
      <c r="H30" s="53" t="s">
        <v>2520</v>
      </c>
      <c r="I30" s="62">
        <v>15571.13</v>
      </c>
    </row>
    <row r="31" spans="1:9" hidden="1" x14ac:dyDescent="0.25">
      <c r="A31" s="53" t="s">
        <v>2939</v>
      </c>
      <c r="B31" s="53" t="s">
        <v>3056</v>
      </c>
      <c r="C31" s="53" t="s">
        <v>2977</v>
      </c>
      <c r="D31" s="53" t="s">
        <v>3060</v>
      </c>
      <c r="E31" s="53" t="s">
        <v>2934</v>
      </c>
      <c r="F31" s="53" t="s">
        <v>1</v>
      </c>
      <c r="G31" s="53" t="s">
        <v>2976</v>
      </c>
      <c r="H31" s="53" t="s">
        <v>2520</v>
      </c>
      <c r="I31" s="62">
        <v>176.98</v>
      </c>
    </row>
    <row r="32" spans="1:9" hidden="1" x14ac:dyDescent="0.25">
      <c r="A32" s="53" t="s">
        <v>2940</v>
      </c>
      <c r="B32" s="53" t="s">
        <v>3056</v>
      </c>
      <c r="C32" s="53" t="s">
        <v>2977</v>
      </c>
      <c r="D32" s="53" t="s">
        <v>2321</v>
      </c>
      <c r="E32" s="53" t="s">
        <v>711</v>
      </c>
      <c r="F32" s="53" t="s">
        <v>1</v>
      </c>
      <c r="G32" s="53" t="s">
        <v>2976</v>
      </c>
      <c r="H32" s="53" t="s">
        <v>2520</v>
      </c>
      <c r="I32" s="62">
        <v>41.89</v>
      </c>
    </row>
    <row r="33" spans="1:9" hidden="1" x14ac:dyDescent="0.25">
      <c r="A33" s="53" t="s">
        <v>2940</v>
      </c>
      <c r="B33" s="53" t="s">
        <v>3056</v>
      </c>
      <c r="C33" s="53" t="s">
        <v>2977</v>
      </c>
      <c r="D33" s="53" t="s">
        <v>3060</v>
      </c>
      <c r="E33" s="53" t="s">
        <v>2934</v>
      </c>
      <c r="F33" s="53" t="s">
        <v>1</v>
      </c>
      <c r="G33" s="53" t="s">
        <v>2976</v>
      </c>
      <c r="H33" s="53" t="s">
        <v>2520</v>
      </c>
      <c r="I33" s="62">
        <v>838.62</v>
      </c>
    </row>
    <row r="34" spans="1:9" x14ac:dyDescent="0.25">
      <c r="A34" s="53" t="s">
        <v>2940</v>
      </c>
      <c r="B34" s="53" t="s">
        <v>3058</v>
      </c>
      <c r="C34" s="53" t="s">
        <v>2981</v>
      </c>
      <c r="D34" s="53" t="s">
        <v>2538</v>
      </c>
      <c r="E34" s="53" t="s">
        <v>2934</v>
      </c>
      <c r="F34" s="53" t="s">
        <v>1</v>
      </c>
      <c r="G34" s="53" t="s">
        <v>2980</v>
      </c>
      <c r="H34" s="53" t="s">
        <v>2520</v>
      </c>
      <c r="I34" s="62">
        <v>9197.42</v>
      </c>
    </row>
    <row r="35" spans="1:9" hidden="1" x14ac:dyDescent="0.25">
      <c r="A35" s="53" t="s">
        <v>2940</v>
      </c>
      <c r="B35" s="53" t="s">
        <v>3056</v>
      </c>
      <c r="C35" s="53" t="s">
        <v>2977</v>
      </c>
      <c r="D35" s="53" t="s">
        <v>3057</v>
      </c>
      <c r="E35" s="53" t="s">
        <v>2934</v>
      </c>
      <c r="F35" s="53" t="s">
        <v>1</v>
      </c>
      <c r="G35" s="53" t="s">
        <v>2976</v>
      </c>
      <c r="H35" s="53" t="s">
        <v>2520</v>
      </c>
      <c r="I35" s="62">
        <v>0.23</v>
      </c>
    </row>
    <row r="36" spans="1:9" hidden="1" x14ac:dyDescent="0.25">
      <c r="A36" s="53" t="s">
        <v>2940</v>
      </c>
      <c r="B36" s="53" t="s">
        <v>3056</v>
      </c>
      <c r="C36" s="53" t="s">
        <v>2977</v>
      </c>
      <c r="D36" s="53" t="s">
        <v>2538</v>
      </c>
      <c r="E36" s="53" t="s">
        <v>2934</v>
      </c>
      <c r="F36" s="53" t="s">
        <v>1</v>
      </c>
      <c r="G36" s="53" t="s">
        <v>2976</v>
      </c>
      <c r="H36" s="53" t="s">
        <v>2520</v>
      </c>
      <c r="I36" s="62">
        <v>22724.44</v>
      </c>
    </row>
    <row r="37" spans="1:9" x14ac:dyDescent="0.25">
      <c r="A37" s="53" t="s">
        <v>2941</v>
      </c>
      <c r="B37" s="53" t="s">
        <v>3058</v>
      </c>
      <c r="C37" s="53" t="s">
        <v>2981</v>
      </c>
      <c r="D37" s="53" t="s">
        <v>2538</v>
      </c>
      <c r="E37" s="53" t="s">
        <v>2934</v>
      </c>
      <c r="F37" s="53" t="s">
        <v>1</v>
      </c>
      <c r="G37" s="53" t="s">
        <v>3059</v>
      </c>
      <c r="H37" s="53" t="s">
        <v>2520</v>
      </c>
      <c r="I37" s="62">
        <v>6834.45</v>
      </c>
    </row>
    <row r="38" spans="1:9" hidden="1" x14ac:dyDescent="0.25">
      <c r="A38" s="53" t="s">
        <v>2941</v>
      </c>
      <c r="B38" s="53" t="s">
        <v>3056</v>
      </c>
      <c r="C38" s="53" t="s">
        <v>2977</v>
      </c>
      <c r="D38" s="53" t="s">
        <v>2538</v>
      </c>
      <c r="E38" s="53" t="s">
        <v>2934</v>
      </c>
      <c r="F38" s="53" t="s">
        <v>1</v>
      </c>
      <c r="G38" s="53" t="s">
        <v>2976</v>
      </c>
      <c r="H38" s="53" t="s">
        <v>2520</v>
      </c>
      <c r="I38" s="62">
        <v>20032.310000000001</v>
      </c>
    </row>
    <row r="39" spans="1:9" hidden="1" x14ac:dyDescent="0.25">
      <c r="A39" s="53" t="s">
        <v>2941</v>
      </c>
      <c r="B39" s="53" t="s">
        <v>3056</v>
      </c>
      <c r="C39" s="53" t="s">
        <v>2977</v>
      </c>
      <c r="D39" s="53" t="s">
        <v>3057</v>
      </c>
      <c r="E39" s="53" t="s">
        <v>2934</v>
      </c>
      <c r="F39" s="53" t="s">
        <v>1</v>
      </c>
      <c r="G39" s="53" t="s">
        <v>2976</v>
      </c>
      <c r="H39" s="53" t="s">
        <v>2520</v>
      </c>
      <c r="I39" s="62">
        <v>1.63</v>
      </c>
    </row>
    <row r="40" spans="1:9" hidden="1" x14ac:dyDescent="0.25">
      <c r="A40" s="53" t="s">
        <v>2941</v>
      </c>
      <c r="B40" s="53" t="s">
        <v>3056</v>
      </c>
      <c r="C40" s="53" t="s">
        <v>2977</v>
      </c>
      <c r="D40" s="53" t="s">
        <v>2321</v>
      </c>
      <c r="E40" s="53" t="s">
        <v>711</v>
      </c>
      <c r="F40" s="53" t="s">
        <v>1</v>
      </c>
      <c r="G40" s="53" t="s">
        <v>2976</v>
      </c>
      <c r="H40" s="53" t="s">
        <v>2520</v>
      </c>
      <c r="I40" s="62">
        <v>270.60000000000002</v>
      </c>
    </row>
    <row r="41" spans="1:9" hidden="1" x14ac:dyDescent="0.25">
      <c r="A41" s="53" t="s">
        <v>2941</v>
      </c>
      <c r="B41" s="53" t="s">
        <v>3056</v>
      </c>
      <c r="C41" s="53" t="s">
        <v>2977</v>
      </c>
      <c r="D41" s="53" t="s">
        <v>3060</v>
      </c>
      <c r="E41" s="53" t="s">
        <v>2934</v>
      </c>
      <c r="F41" s="53" t="s">
        <v>1</v>
      </c>
      <c r="G41" s="53" t="s">
        <v>2976</v>
      </c>
      <c r="H41" s="53" t="s">
        <v>2520</v>
      </c>
      <c r="I41" s="62">
        <v>299.39</v>
      </c>
    </row>
    <row r="42" spans="1:9" x14ac:dyDescent="0.25">
      <c r="A42" s="53" t="s">
        <v>2941</v>
      </c>
      <c r="B42" s="53" t="s">
        <v>3058</v>
      </c>
      <c r="C42" s="53" t="s">
        <v>2981</v>
      </c>
      <c r="D42" s="53" t="s">
        <v>3060</v>
      </c>
      <c r="E42" s="53" t="s">
        <v>2934</v>
      </c>
      <c r="F42" s="53" t="s">
        <v>1</v>
      </c>
      <c r="G42" s="53" t="s">
        <v>2980</v>
      </c>
      <c r="H42" s="53" t="s">
        <v>2520</v>
      </c>
      <c r="I42" s="62">
        <v>3.04</v>
      </c>
    </row>
    <row r="43" spans="1:9" hidden="1" x14ac:dyDescent="0.25">
      <c r="A43" s="53" t="s">
        <v>2942</v>
      </c>
      <c r="B43" s="53" t="s">
        <v>3056</v>
      </c>
      <c r="C43" s="53" t="s">
        <v>2977</v>
      </c>
      <c r="D43" s="53" t="s">
        <v>2538</v>
      </c>
      <c r="E43" s="53" t="s">
        <v>2934</v>
      </c>
      <c r="F43" s="53" t="s">
        <v>1</v>
      </c>
      <c r="G43" s="53" t="s">
        <v>2976</v>
      </c>
      <c r="H43" s="53" t="s">
        <v>2520</v>
      </c>
      <c r="I43" s="62">
        <v>21679.66</v>
      </c>
    </row>
    <row r="44" spans="1:9" hidden="1" x14ac:dyDescent="0.25">
      <c r="A44" s="53" t="s">
        <v>2942</v>
      </c>
      <c r="B44" s="53" t="s">
        <v>3056</v>
      </c>
      <c r="C44" s="53" t="s">
        <v>2977</v>
      </c>
      <c r="D44" s="53" t="s">
        <v>3057</v>
      </c>
      <c r="E44" s="53" t="s">
        <v>2934</v>
      </c>
      <c r="F44" s="53" t="s">
        <v>1</v>
      </c>
      <c r="G44" s="53" t="s">
        <v>2976</v>
      </c>
      <c r="H44" s="53" t="s">
        <v>2520</v>
      </c>
      <c r="I44" s="62">
        <v>1.04</v>
      </c>
    </row>
    <row r="45" spans="1:9" x14ac:dyDescent="0.25">
      <c r="A45" s="53" t="s">
        <v>2942</v>
      </c>
      <c r="B45" s="53" t="s">
        <v>3058</v>
      </c>
      <c r="C45" s="53" t="s">
        <v>2981</v>
      </c>
      <c r="D45" s="53" t="s">
        <v>2538</v>
      </c>
      <c r="E45" s="53" t="s">
        <v>2934</v>
      </c>
      <c r="F45" s="53" t="s">
        <v>1</v>
      </c>
      <c r="G45" s="53" t="s">
        <v>3062</v>
      </c>
      <c r="H45" s="53" t="s">
        <v>2520</v>
      </c>
      <c r="I45" s="62">
        <v>5733.11</v>
      </c>
    </row>
    <row r="46" spans="1:9" hidden="1" x14ac:dyDescent="0.25">
      <c r="A46" s="53" t="s">
        <v>2942</v>
      </c>
      <c r="B46" s="53" t="s">
        <v>3056</v>
      </c>
      <c r="C46" s="53" t="s">
        <v>2977</v>
      </c>
      <c r="D46" s="53" t="s">
        <v>2321</v>
      </c>
      <c r="E46" s="53" t="s">
        <v>711</v>
      </c>
      <c r="F46" s="53" t="s">
        <v>1</v>
      </c>
      <c r="G46" s="53" t="s">
        <v>2976</v>
      </c>
      <c r="H46" s="53" t="s">
        <v>2520</v>
      </c>
      <c r="I46" s="62">
        <v>352.07</v>
      </c>
    </row>
    <row r="47" spans="1:9" x14ac:dyDescent="0.25">
      <c r="A47" s="53" t="s">
        <v>2942</v>
      </c>
      <c r="B47" s="53" t="s">
        <v>3058</v>
      </c>
      <c r="C47" s="53" t="s">
        <v>2981</v>
      </c>
      <c r="D47" s="53" t="s">
        <v>3060</v>
      </c>
      <c r="E47" s="53" t="s">
        <v>2934</v>
      </c>
      <c r="F47" s="53" t="s">
        <v>1</v>
      </c>
      <c r="G47" s="53" t="s">
        <v>2980</v>
      </c>
      <c r="H47" s="53" t="s">
        <v>2520</v>
      </c>
      <c r="I47" s="62">
        <v>17.190000000000001</v>
      </c>
    </row>
    <row r="48" spans="1:9" hidden="1" x14ac:dyDescent="0.25">
      <c r="A48" s="53" t="s">
        <v>2942</v>
      </c>
      <c r="B48" s="53" t="s">
        <v>3056</v>
      </c>
      <c r="C48" s="53" t="s">
        <v>2977</v>
      </c>
      <c r="D48" s="53" t="s">
        <v>3060</v>
      </c>
      <c r="E48" s="53" t="s">
        <v>2934</v>
      </c>
      <c r="F48" s="53" t="s">
        <v>1</v>
      </c>
      <c r="G48" s="53" t="s">
        <v>2976</v>
      </c>
      <c r="H48" s="53" t="s">
        <v>2520</v>
      </c>
      <c r="I48" s="62">
        <v>305.88</v>
      </c>
    </row>
    <row r="49" spans="1:9" x14ac:dyDescent="0.25">
      <c r="A49" s="53" t="s">
        <v>2944</v>
      </c>
      <c r="B49" s="53" t="s">
        <v>3058</v>
      </c>
      <c r="C49" s="53" t="s">
        <v>2981</v>
      </c>
      <c r="D49" s="53" t="s">
        <v>2538</v>
      </c>
      <c r="E49" s="53" t="s">
        <v>2934</v>
      </c>
      <c r="F49" s="53" t="s">
        <v>1</v>
      </c>
      <c r="G49" s="53" t="s">
        <v>3061</v>
      </c>
      <c r="H49" s="53" t="s">
        <v>2520</v>
      </c>
      <c r="I49" s="62">
        <v>11474.74</v>
      </c>
    </row>
    <row r="50" spans="1:9" x14ac:dyDescent="0.25">
      <c r="A50" s="53" t="s">
        <v>2944</v>
      </c>
      <c r="B50" s="53" t="s">
        <v>3058</v>
      </c>
      <c r="C50" s="53" t="s">
        <v>2981</v>
      </c>
      <c r="D50" s="53" t="s">
        <v>3060</v>
      </c>
      <c r="E50" s="53" t="s">
        <v>2934</v>
      </c>
      <c r="F50" s="53" t="s">
        <v>1</v>
      </c>
      <c r="G50" s="53" t="s">
        <v>2980</v>
      </c>
      <c r="H50" s="53" t="s">
        <v>2520</v>
      </c>
      <c r="I50" s="62">
        <v>78.900000000000006</v>
      </c>
    </row>
    <row r="51" spans="1:9" hidden="1" x14ac:dyDescent="0.25">
      <c r="A51" s="53" t="s">
        <v>2944</v>
      </c>
      <c r="B51" s="53" t="s">
        <v>3056</v>
      </c>
      <c r="C51" s="53" t="s">
        <v>2977</v>
      </c>
      <c r="D51" s="53" t="s">
        <v>3057</v>
      </c>
      <c r="E51" s="53" t="s">
        <v>2934</v>
      </c>
      <c r="F51" s="53" t="s">
        <v>1</v>
      </c>
      <c r="G51" s="53" t="s">
        <v>2976</v>
      </c>
      <c r="H51" s="53" t="s">
        <v>2520</v>
      </c>
      <c r="I51" s="62">
        <v>1.4</v>
      </c>
    </row>
    <row r="52" spans="1:9" hidden="1" x14ac:dyDescent="0.25">
      <c r="A52" s="53" t="s">
        <v>2944</v>
      </c>
      <c r="B52" s="53" t="s">
        <v>3056</v>
      </c>
      <c r="C52" s="53" t="s">
        <v>2977</v>
      </c>
      <c r="D52" s="53" t="s">
        <v>3060</v>
      </c>
      <c r="E52" s="53" t="s">
        <v>2934</v>
      </c>
      <c r="F52" s="53" t="s">
        <v>1</v>
      </c>
      <c r="G52" s="53" t="s">
        <v>2976</v>
      </c>
      <c r="H52" s="53" t="s">
        <v>2520</v>
      </c>
      <c r="I52" s="62">
        <v>465.54</v>
      </c>
    </row>
    <row r="53" spans="1:9" hidden="1" x14ac:dyDescent="0.25">
      <c r="A53" s="53" t="s">
        <v>2944</v>
      </c>
      <c r="B53" s="53" t="s">
        <v>3056</v>
      </c>
      <c r="C53" s="53" t="s">
        <v>2977</v>
      </c>
      <c r="D53" s="53" t="s">
        <v>2538</v>
      </c>
      <c r="E53" s="53" t="s">
        <v>2934</v>
      </c>
      <c r="F53" s="53" t="s">
        <v>1</v>
      </c>
      <c r="G53" s="53" t="s">
        <v>2976</v>
      </c>
      <c r="H53" s="53" t="s">
        <v>2520</v>
      </c>
      <c r="I53" s="62">
        <v>21143.65</v>
      </c>
    </row>
    <row r="54" spans="1:9" hidden="1" x14ac:dyDescent="0.25">
      <c r="A54" s="53" t="s">
        <v>2944</v>
      </c>
      <c r="B54" s="53" t="s">
        <v>3056</v>
      </c>
      <c r="C54" s="53" t="s">
        <v>2977</v>
      </c>
      <c r="D54" s="53" t="s">
        <v>2321</v>
      </c>
      <c r="E54" s="53" t="s">
        <v>711</v>
      </c>
      <c r="F54" s="53" t="s">
        <v>1</v>
      </c>
      <c r="G54" s="53" t="s">
        <v>2976</v>
      </c>
      <c r="H54" s="53" t="s">
        <v>2520</v>
      </c>
      <c r="I54" s="62">
        <v>686.36</v>
      </c>
    </row>
    <row r="55" spans="1:9" x14ac:dyDescent="0.25">
      <c r="A55" s="53" t="s">
        <v>2945</v>
      </c>
      <c r="B55" s="53" t="s">
        <v>3058</v>
      </c>
      <c r="C55" s="53" t="s">
        <v>2981</v>
      </c>
      <c r="D55" s="53" t="s">
        <v>2538</v>
      </c>
      <c r="E55" s="53" t="s">
        <v>2934</v>
      </c>
      <c r="F55" s="53" t="s">
        <v>1</v>
      </c>
      <c r="G55" s="53" t="s">
        <v>3062</v>
      </c>
      <c r="H55" s="53" t="s">
        <v>2520</v>
      </c>
      <c r="I55" s="62">
        <v>18437.77</v>
      </c>
    </row>
    <row r="56" spans="1:9" x14ac:dyDescent="0.25">
      <c r="A56" s="53" t="s">
        <v>2945</v>
      </c>
      <c r="B56" s="53" t="s">
        <v>3058</v>
      </c>
      <c r="C56" s="53" t="s">
        <v>2981</v>
      </c>
      <c r="D56" s="53" t="s">
        <v>3060</v>
      </c>
      <c r="E56" s="53" t="s">
        <v>2934</v>
      </c>
      <c r="F56" s="53" t="s">
        <v>1</v>
      </c>
      <c r="G56" s="53" t="s">
        <v>2980</v>
      </c>
      <c r="H56" s="53" t="s">
        <v>2520</v>
      </c>
      <c r="I56" s="62">
        <v>73.06</v>
      </c>
    </row>
    <row r="57" spans="1:9" hidden="1" x14ac:dyDescent="0.25">
      <c r="A57" s="53" t="s">
        <v>2945</v>
      </c>
      <c r="B57" s="53" t="s">
        <v>3056</v>
      </c>
      <c r="C57" s="53" t="s">
        <v>2977</v>
      </c>
      <c r="D57" s="53" t="s">
        <v>2321</v>
      </c>
      <c r="E57" s="53" t="s">
        <v>711</v>
      </c>
      <c r="F57" s="53" t="s">
        <v>1</v>
      </c>
      <c r="G57" s="53" t="s">
        <v>2976</v>
      </c>
      <c r="H57" s="53" t="s">
        <v>2520</v>
      </c>
      <c r="I57" s="62">
        <v>903.85</v>
      </c>
    </row>
    <row r="58" spans="1:9" hidden="1" x14ac:dyDescent="0.25">
      <c r="A58" s="53" t="s">
        <v>2945</v>
      </c>
      <c r="B58" s="53" t="s">
        <v>3056</v>
      </c>
      <c r="C58" s="53" t="s">
        <v>2977</v>
      </c>
      <c r="D58" s="53" t="s">
        <v>2538</v>
      </c>
      <c r="E58" s="53" t="s">
        <v>2934</v>
      </c>
      <c r="F58" s="53" t="s">
        <v>1</v>
      </c>
      <c r="G58" s="53" t="s">
        <v>2976</v>
      </c>
      <c r="H58" s="53" t="s">
        <v>2520</v>
      </c>
      <c r="I58" s="62">
        <v>26040.04</v>
      </c>
    </row>
    <row r="59" spans="1:9" hidden="1" x14ac:dyDescent="0.25">
      <c r="A59" s="53" t="s">
        <v>2945</v>
      </c>
      <c r="B59" s="53" t="s">
        <v>3056</v>
      </c>
      <c r="C59" s="53" t="s">
        <v>2977</v>
      </c>
      <c r="D59" s="53" t="s">
        <v>3057</v>
      </c>
      <c r="E59" s="53" t="s">
        <v>2934</v>
      </c>
      <c r="F59" s="53" t="s">
        <v>1</v>
      </c>
      <c r="G59" s="53" t="s">
        <v>2976</v>
      </c>
      <c r="H59" s="53" t="s">
        <v>2520</v>
      </c>
      <c r="I59" s="62">
        <v>0.76</v>
      </c>
    </row>
    <row r="60" spans="1:9" hidden="1" x14ac:dyDescent="0.25">
      <c r="A60" s="53" t="s">
        <v>2945</v>
      </c>
      <c r="B60" s="53" t="s">
        <v>3056</v>
      </c>
      <c r="C60" s="53" t="s">
        <v>2977</v>
      </c>
      <c r="D60" s="53" t="s">
        <v>3060</v>
      </c>
      <c r="E60" s="53" t="s">
        <v>2934</v>
      </c>
      <c r="F60" s="53" t="s">
        <v>1</v>
      </c>
      <c r="G60" s="53" t="s">
        <v>2976</v>
      </c>
      <c r="H60" s="53" t="s">
        <v>2520</v>
      </c>
      <c r="I60" s="62">
        <v>605.26</v>
      </c>
    </row>
    <row r="61" spans="1:9" x14ac:dyDescent="0.25">
      <c r="A61" s="53" t="s">
        <v>2946</v>
      </c>
      <c r="B61" s="53" t="s">
        <v>3058</v>
      </c>
      <c r="C61" s="53" t="s">
        <v>2981</v>
      </c>
      <c r="D61" s="53" t="s">
        <v>2538</v>
      </c>
      <c r="E61" s="53" t="s">
        <v>2934</v>
      </c>
      <c r="F61" s="53" t="s">
        <v>1</v>
      </c>
      <c r="G61" s="53" t="s">
        <v>3063</v>
      </c>
      <c r="H61" s="53" t="s">
        <v>2520</v>
      </c>
      <c r="I61" s="62">
        <v>10968.74</v>
      </c>
    </row>
    <row r="62" spans="1:9" hidden="1" x14ac:dyDescent="0.25">
      <c r="A62" s="53" t="s">
        <v>2946</v>
      </c>
      <c r="B62" s="53" t="s">
        <v>3056</v>
      </c>
      <c r="C62" s="53" t="s">
        <v>2977</v>
      </c>
      <c r="D62" s="53" t="s">
        <v>2321</v>
      </c>
      <c r="E62" s="53" t="s">
        <v>711</v>
      </c>
      <c r="F62" s="53" t="s">
        <v>1</v>
      </c>
      <c r="G62" s="53" t="s">
        <v>2976</v>
      </c>
      <c r="H62" s="53" t="s">
        <v>2520</v>
      </c>
      <c r="I62" s="62">
        <v>722.6</v>
      </c>
    </row>
    <row r="63" spans="1:9" hidden="1" x14ac:dyDescent="0.25">
      <c r="A63" s="53" t="s">
        <v>2946</v>
      </c>
      <c r="B63" s="53" t="s">
        <v>3056</v>
      </c>
      <c r="C63" s="53" t="s">
        <v>2977</v>
      </c>
      <c r="D63" s="53" t="s">
        <v>2538</v>
      </c>
      <c r="E63" s="53" t="s">
        <v>2934</v>
      </c>
      <c r="F63" s="53" t="s">
        <v>1</v>
      </c>
      <c r="G63" s="53" t="s">
        <v>2976</v>
      </c>
      <c r="H63" s="53" t="s">
        <v>2520</v>
      </c>
      <c r="I63" s="62">
        <v>27909.57</v>
      </c>
    </row>
    <row r="64" spans="1:9" hidden="1" x14ac:dyDescent="0.25">
      <c r="A64" s="53" t="s">
        <v>2946</v>
      </c>
      <c r="B64" s="53" t="s">
        <v>3056</v>
      </c>
      <c r="C64" s="53" t="s">
        <v>2977</v>
      </c>
      <c r="D64" s="53" t="s">
        <v>3057</v>
      </c>
      <c r="E64" s="53" t="s">
        <v>2934</v>
      </c>
      <c r="F64" s="53" t="s">
        <v>1</v>
      </c>
      <c r="G64" s="53" t="s">
        <v>2976</v>
      </c>
      <c r="H64" s="53" t="s">
        <v>2520</v>
      </c>
      <c r="I64" s="62">
        <v>0.09</v>
      </c>
    </row>
    <row r="65" spans="1:9" x14ac:dyDescent="0.25">
      <c r="A65" s="53" t="s">
        <v>2946</v>
      </c>
      <c r="B65" s="53" t="s">
        <v>3058</v>
      </c>
      <c r="C65" s="53" t="s">
        <v>2981</v>
      </c>
      <c r="D65" s="53" t="s">
        <v>3060</v>
      </c>
      <c r="E65" s="53" t="s">
        <v>2934</v>
      </c>
      <c r="F65" s="53" t="s">
        <v>1</v>
      </c>
      <c r="G65" s="53" t="s">
        <v>2980</v>
      </c>
      <c r="H65" s="53" t="s">
        <v>2520</v>
      </c>
      <c r="I65" s="62">
        <v>5.09</v>
      </c>
    </row>
    <row r="66" spans="1:9" hidden="1" x14ac:dyDescent="0.25">
      <c r="A66" s="53" t="s">
        <v>2946</v>
      </c>
      <c r="B66" s="53" t="s">
        <v>3056</v>
      </c>
      <c r="C66" s="53" t="s">
        <v>2977</v>
      </c>
      <c r="D66" s="53" t="s">
        <v>3060</v>
      </c>
      <c r="E66" s="53" t="s">
        <v>2934</v>
      </c>
      <c r="F66" s="53" t="s">
        <v>1</v>
      </c>
      <c r="G66" s="53" t="s">
        <v>2976</v>
      </c>
      <c r="H66" s="53" t="s">
        <v>2520</v>
      </c>
      <c r="I66" s="62">
        <v>618.86</v>
      </c>
    </row>
    <row r="67" spans="1:9" x14ac:dyDescent="0.25">
      <c r="A67" s="53" t="s">
        <v>2947</v>
      </c>
      <c r="B67" s="53" t="s">
        <v>3058</v>
      </c>
      <c r="C67" s="53" t="s">
        <v>2981</v>
      </c>
      <c r="D67" s="53" t="s">
        <v>2538</v>
      </c>
      <c r="E67" s="53" t="s">
        <v>2934</v>
      </c>
      <c r="F67" s="53" t="s">
        <v>1</v>
      </c>
      <c r="G67" s="53" t="s">
        <v>2980</v>
      </c>
      <c r="H67" s="53" t="s">
        <v>2520</v>
      </c>
      <c r="I67" s="62">
        <v>16521.32</v>
      </c>
    </row>
    <row r="68" spans="1:9" hidden="1" x14ac:dyDescent="0.25">
      <c r="A68" s="53" t="s">
        <v>2947</v>
      </c>
      <c r="B68" s="53" t="s">
        <v>3056</v>
      </c>
      <c r="C68" s="53" t="s">
        <v>2977</v>
      </c>
      <c r="D68" s="53" t="s">
        <v>2538</v>
      </c>
      <c r="E68" s="53" t="s">
        <v>2934</v>
      </c>
      <c r="F68" s="53" t="s">
        <v>1</v>
      </c>
      <c r="G68" s="53" t="s">
        <v>2976</v>
      </c>
      <c r="H68" s="53" t="s">
        <v>2520</v>
      </c>
      <c r="I68" s="62">
        <v>26214.26</v>
      </c>
    </row>
    <row r="69" spans="1:9" hidden="1" x14ac:dyDescent="0.25">
      <c r="A69" s="53" t="s">
        <v>2947</v>
      </c>
      <c r="B69" s="53" t="s">
        <v>3056</v>
      </c>
      <c r="C69" s="53" t="s">
        <v>2977</v>
      </c>
      <c r="D69" s="53" t="s">
        <v>2321</v>
      </c>
      <c r="E69" s="53" t="s">
        <v>711</v>
      </c>
      <c r="F69" s="53" t="s">
        <v>1</v>
      </c>
      <c r="G69" s="53" t="s">
        <v>2976</v>
      </c>
      <c r="H69" s="53" t="s">
        <v>2520</v>
      </c>
      <c r="I69" s="62">
        <v>545.74</v>
      </c>
    </row>
    <row r="70" spans="1:9" hidden="1" x14ac:dyDescent="0.25">
      <c r="A70" s="53" t="s">
        <v>2947</v>
      </c>
      <c r="B70" s="53" t="s">
        <v>3056</v>
      </c>
      <c r="C70" s="53" t="s">
        <v>2977</v>
      </c>
      <c r="D70" s="53" t="s">
        <v>3057</v>
      </c>
      <c r="E70" s="53" t="s">
        <v>2934</v>
      </c>
      <c r="F70" s="53" t="s">
        <v>1</v>
      </c>
      <c r="G70" s="53" t="s">
        <v>2976</v>
      </c>
      <c r="H70" s="53" t="s">
        <v>2520</v>
      </c>
      <c r="I70" s="62">
        <v>0.02</v>
      </c>
    </row>
    <row r="71" spans="1:9" x14ac:dyDescent="0.25">
      <c r="A71" s="53" t="s">
        <v>2947</v>
      </c>
      <c r="B71" s="53" t="s">
        <v>3058</v>
      </c>
      <c r="C71" s="53" t="s">
        <v>2981</v>
      </c>
      <c r="D71" s="53" t="s">
        <v>3060</v>
      </c>
      <c r="E71" s="53" t="s">
        <v>2934</v>
      </c>
      <c r="F71" s="53" t="s">
        <v>1</v>
      </c>
      <c r="G71" s="53" t="s">
        <v>2980</v>
      </c>
      <c r="H71" s="53" t="s">
        <v>2520</v>
      </c>
      <c r="I71" s="62">
        <v>9</v>
      </c>
    </row>
    <row r="72" spans="1:9" hidden="1" x14ac:dyDescent="0.25">
      <c r="A72" s="53" t="s">
        <v>2947</v>
      </c>
      <c r="B72" s="53" t="s">
        <v>3056</v>
      </c>
      <c r="C72" s="53" t="s">
        <v>2977</v>
      </c>
      <c r="D72" s="53" t="s">
        <v>3060</v>
      </c>
      <c r="E72" s="53" t="s">
        <v>2934</v>
      </c>
      <c r="F72" s="53" t="s">
        <v>1</v>
      </c>
      <c r="G72" s="53" t="s">
        <v>2976</v>
      </c>
      <c r="H72" s="53" t="s">
        <v>2520</v>
      </c>
      <c r="I72" s="62">
        <v>545.04</v>
      </c>
    </row>
    <row r="73" spans="1:9" x14ac:dyDescent="0.25">
      <c r="A73" s="53" t="s">
        <v>2948</v>
      </c>
      <c r="B73" s="53" t="s">
        <v>3058</v>
      </c>
      <c r="C73" s="53" t="s">
        <v>2981</v>
      </c>
      <c r="D73" s="53" t="s">
        <v>3060</v>
      </c>
      <c r="E73" s="53" t="s">
        <v>2934</v>
      </c>
      <c r="F73" s="53" t="s">
        <v>1</v>
      </c>
      <c r="G73" s="53" t="s">
        <v>2980</v>
      </c>
      <c r="H73" s="53" t="s">
        <v>2520</v>
      </c>
      <c r="I73" s="62">
        <v>11.05</v>
      </c>
    </row>
    <row r="74" spans="1:9" hidden="1" x14ac:dyDescent="0.25">
      <c r="A74" s="53" t="s">
        <v>2948</v>
      </c>
      <c r="B74" s="53" t="s">
        <v>3056</v>
      </c>
      <c r="C74" s="53" t="s">
        <v>2977</v>
      </c>
      <c r="D74" s="53" t="s">
        <v>2538</v>
      </c>
      <c r="E74" s="53" t="s">
        <v>2934</v>
      </c>
      <c r="F74" s="53" t="s">
        <v>1</v>
      </c>
      <c r="G74" s="53" t="s">
        <v>2976</v>
      </c>
      <c r="H74" s="53" t="s">
        <v>2520</v>
      </c>
      <c r="I74" s="62">
        <v>32030.79</v>
      </c>
    </row>
    <row r="75" spans="1:9" x14ac:dyDescent="0.25">
      <c r="A75" s="53" t="s">
        <v>2948</v>
      </c>
      <c r="B75" s="53" t="s">
        <v>3058</v>
      </c>
      <c r="C75" s="53" t="s">
        <v>2981</v>
      </c>
      <c r="D75" s="53" t="s">
        <v>2538</v>
      </c>
      <c r="E75" s="53" t="s">
        <v>2934</v>
      </c>
      <c r="F75" s="53" t="s">
        <v>1</v>
      </c>
      <c r="G75" s="53" t="s">
        <v>3059</v>
      </c>
      <c r="H75" s="53" t="s">
        <v>2520</v>
      </c>
      <c r="I75" s="62">
        <v>15505.85</v>
      </c>
    </row>
    <row r="76" spans="1:9" hidden="1" x14ac:dyDescent="0.25">
      <c r="A76" s="53" t="s">
        <v>2948</v>
      </c>
      <c r="B76" s="53" t="s">
        <v>3056</v>
      </c>
      <c r="C76" s="53" t="s">
        <v>2977</v>
      </c>
      <c r="D76" s="53" t="s">
        <v>3057</v>
      </c>
      <c r="E76" s="53" t="s">
        <v>2934</v>
      </c>
      <c r="F76" s="53" t="s">
        <v>1</v>
      </c>
      <c r="G76" s="53" t="s">
        <v>2976</v>
      </c>
      <c r="H76" s="53" t="s">
        <v>2520</v>
      </c>
      <c r="I76" s="62">
        <v>0.08</v>
      </c>
    </row>
    <row r="77" spans="1:9" hidden="1" x14ac:dyDescent="0.25">
      <c r="A77" s="53" t="s">
        <v>2948</v>
      </c>
      <c r="B77" s="53" t="s">
        <v>3056</v>
      </c>
      <c r="C77" s="53" t="s">
        <v>2977</v>
      </c>
      <c r="D77" s="53" t="s">
        <v>3060</v>
      </c>
      <c r="E77" s="53" t="s">
        <v>2934</v>
      </c>
      <c r="F77" s="53" t="s">
        <v>1</v>
      </c>
      <c r="G77" s="53" t="s">
        <v>2976</v>
      </c>
      <c r="H77" s="53" t="s">
        <v>2520</v>
      </c>
      <c r="I77" s="62">
        <v>542.63</v>
      </c>
    </row>
    <row r="78" spans="1:9" hidden="1" x14ac:dyDescent="0.25">
      <c r="A78" s="53" t="s">
        <v>2948</v>
      </c>
      <c r="B78" s="53" t="s">
        <v>3056</v>
      </c>
      <c r="C78" s="53" t="s">
        <v>2977</v>
      </c>
      <c r="D78" s="53" t="s">
        <v>2321</v>
      </c>
      <c r="E78" s="53" t="s">
        <v>711</v>
      </c>
      <c r="F78" s="53" t="s">
        <v>1</v>
      </c>
      <c r="G78" s="53" t="s">
        <v>2976</v>
      </c>
      <c r="H78" s="53" t="s">
        <v>2520</v>
      </c>
      <c r="I78" s="62">
        <v>816.57</v>
      </c>
    </row>
    <row r="79" spans="1:9" x14ac:dyDescent="0.25">
      <c r="A79" s="53" t="s">
        <v>2949</v>
      </c>
      <c r="B79" s="53" t="s">
        <v>3058</v>
      </c>
      <c r="C79" s="53" t="s">
        <v>2981</v>
      </c>
      <c r="D79" s="53" t="s">
        <v>2538</v>
      </c>
      <c r="E79" s="53" t="s">
        <v>2934</v>
      </c>
      <c r="F79" s="53" t="s">
        <v>1</v>
      </c>
      <c r="G79" s="53" t="s">
        <v>3059</v>
      </c>
      <c r="H79" s="53" t="s">
        <v>2520</v>
      </c>
      <c r="I79" s="62">
        <v>10663.44</v>
      </c>
    </row>
    <row r="80" spans="1:9" hidden="1" x14ac:dyDescent="0.25">
      <c r="A80" s="53" t="s">
        <v>2949</v>
      </c>
      <c r="B80" s="53" t="s">
        <v>3058</v>
      </c>
      <c r="C80" s="53" t="s">
        <v>2981</v>
      </c>
      <c r="D80" s="53" t="s">
        <v>2321</v>
      </c>
      <c r="E80" s="53" t="s">
        <v>711</v>
      </c>
      <c r="F80" s="53" t="s">
        <v>1</v>
      </c>
      <c r="G80" s="53" t="s">
        <v>3063</v>
      </c>
      <c r="H80" s="53" t="s">
        <v>2520</v>
      </c>
      <c r="I80" s="62">
        <v>400.27</v>
      </c>
    </row>
    <row r="81" spans="1:9" hidden="1" x14ac:dyDescent="0.25">
      <c r="A81" s="53" t="s">
        <v>2949</v>
      </c>
      <c r="B81" s="53" t="s">
        <v>3056</v>
      </c>
      <c r="C81" s="53" t="s">
        <v>2977</v>
      </c>
      <c r="D81" s="53" t="s">
        <v>2321</v>
      </c>
      <c r="E81" s="53" t="s">
        <v>711</v>
      </c>
      <c r="F81" s="53" t="s">
        <v>1</v>
      </c>
      <c r="G81" s="53" t="s">
        <v>2976</v>
      </c>
      <c r="H81" s="53" t="s">
        <v>2520</v>
      </c>
      <c r="I81" s="62">
        <v>563.80999999999995</v>
      </c>
    </row>
    <row r="82" spans="1:9" x14ac:dyDescent="0.25">
      <c r="A82" s="53" t="s">
        <v>2949</v>
      </c>
      <c r="B82" s="53" t="s">
        <v>3058</v>
      </c>
      <c r="C82" s="53" t="s">
        <v>2981</v>
      </c>
      <c r="D82" s="53" t="s">
        <v>3060</v>
      </c>
      <c r="E82" s="53" t="s">
        <v>2934</v>
      </c>
      <c r="F82" s="53" t="s">
        <v>1</v>
      </c>
      <c r="G82" s="53" t="s">
        <v>3061</v>
      </c>
      <c r="H82" s="53" t="s">
        <v>2520</v>
      </c>
      <c r="I82" s="62">
        <v>15.56</v>
      </c>
    </row>
    <row r="83" spans="1:9" hidden="1" x14ac:dyDescent="0.25">
      <c r="A83" s="53" t="s">
        <v>2949</v>
      </c>
      <c r="B83" s="53" t="s">
        <v>3056</v>
      </c>
      <c r="C83" s="53" t="s">
        <v>2977</v>
      </c>
      <c r="D83" s="53" t="s">
        <v>2538</v>
      </c>
      <c r="E83" s="53" t="s">
        <v>2934</v>
      </c>
      <c r="F83" s="53" t="s">
        <v>1</v>
      </c>
      <c r="G83" s="53" t="s">
        <v>2976</v>
      </c>
      <c r="H83" s="53" t="s">
        <v>2520</v>
      </c>
      <c r="I83" s="62">
        <v>25613.49</v>
      </c>
    </row>
    <row r="84" spans="1:9" hidden="1" x14ac:dyDescent="0.25">
      <c r="A84" s="53" t="s">
        <v>2949</v>
      </c>
      <c r="B84" s="53" t="s">
        <v>3056</v>
      </c>
      <c r="C84" s="53" t="s">
        <v>2977</v>
      </c>
      <c r="D84" s="53" t="s">
        <v>3057</v>
      </c>
      <c r="E84" s="53" t="s">
        <v>2934</v>
      </c>
      <c r="F84" s="53" t="s">
        <v>1</v>
      </c>
      <c r="G84" s="53" t="s">
        <v>2976</v>
      </c>
      <c r="H84" s="53" t="s">
        <v>2520</v>
      </c>
      <c r="I84" s="62">
        <v>0.05</v>
      </c>
    </row>
    <row r="85" spans="1:9" hidden="1" x14ac:dyDescent="0.25">
      <c r="A85" s="53" t="s">
        <v>2949</v>
      </c>
      <c r="B85" s="53" t="s">
        <v>3056</v>
      </c>
      <c r="C85" s="53" t="s">
        <v>2977</v>
      </c>
      <c r="D85" s="53" t="s">
        <v>3060</v>
      </c>
      <c r="E85" s="53" t="s">
        <v>2934</v>
      </c>
      <c r="F85" s="53" t="s">
        <v>1</v>
      </c>
      <c r="G85" s="53" t="s">
        <v>2976</v>
      </c>
      <c r="H85" s="53" t="s">
        <v>2520</v>
      </c>
      <c r="I85" s="62">
        <v>483.29</v>
      </c>
    </row>
    <row r="86" spans="1:9" x14ac:dyDescent="0.25">
      <c r="A86" s="53" t="s">
        <v>2950</v>
      </c>
      <c r="B86" s="53" t="s">
        <v>3058</v>
      </c>
      <c r="C86" s="53" t="s">
        <v>2981</v>
      </c>
      <c r="D86" s="53" t="s">
        <v>3060</v>
      </c>
      <c r="E86" s="53" t="s">
        <v>2934</v>
      </c>
      <c r="F86" s="53" t="s">
        <v>1</v>
      </c>
      <c r="G86" s="53" t="s">
        <v>3061</v>
      </c>
      <c r="H86" s="53" t="s">
        <v>2520</v>
      </c>
      <c r="I86" s="62">
        <v>51.19</v>
      </c>
    </row>
    <row r="87" spans="1:9" hidden="1" x14ac:dyDescent="0.25">
      <c r="A87" s="53" t="s">
        <v>2950</v>
      </c>
      <c r="B87" s="53" t="s">
        <v>3058</v>
      </c>
      <c r="C87" s="53" t="s">
        <v>2981</v>
      </c>
      <c r="D87" s="53" t="s">
        <v>2321</v>
      </c>
      <c r="E87" s="53" t="s">
        <v>711</v>
      </c>
      <c r="F87" s="53" t="s">
        <v>1</v>
      </c>
      <c r="G87" s="53" t="s">
        <v>3063</v>
      </c>
      <c r="H87" s="53" t="s">
        <v>2520</v>
      </c>
      <c r="I87" s="62">
        <v>400.35</v>
      </c>
    </row>
    <row r="88" spans="1:9" x14ac:dyDescent="0.25">
      <c r="A88" s="53" t="s">
        <v>2950</v>
      </c>
      <c r="B88" s="53" t="s">
        <v>3058</v>
      </c>
      <c r="C88" s="53" t="s">
        <v>2981</v>
      </c>
      <c r="D88" s="53" t="s">
        <v>3064</v>
      </c>
      <c r="E88" s="54" t="s">
        <v>2934</v>
      </c>
      <c r="F88" s="53" t="s">
        <v>1</v>
      </c>
      <c r="G88" s="53" t="s">
        <v>3059</v>
      </c>
      <c r="H88" s="53" t="s">
        <v>2520</v>
      </c>
      <c r="I88" s="62">
        <v>88.32</v>
      </c>
    </row>
    <row r="89" spans="1:9" hidden="1" x14ac:dyDescent="0.25">
      <c r="A89" s="53" t="s">
        <v>2950</v>
      </c>
      <c r="B89" s="53" t="s">
        <v>3056</v>
      </c>
      <c r="C89" s="53" t="s">
        <v>2977</v>
      </c>
      <c r="D89" s="53" t="s">
        <v>3060</v>
      </c>
      <c r="E89" s="53" t="s">
        <v>2934</v>
      </c>
      <c r="F89" s="53" t="s">
        <v>1</v>
      </c>
      <c r="G89" s="53" t="s">
        <v>2976</v>
      </c>
      <c r="H89" s="53" t="s">
        <v>2520</v>
      </c>
      <c r="I89" s="62">
        <v>291.44</v>
      </c>
    </row>
    <row r="90" spans="1:9" x14ac:dyDescent="0.25">
      <c r="A90" s="53" t="s">
        <v>2950</v>
      </c>
      <c r="B90" s="53" t="s">
        <v>3058</v>
      </c>
      <c r="C90" s="53" t="s">
        <v>2981</v>
      </c>
      <c r="D90" s="53" t="s">
        <v>2538</v>
      </c>
      <c r="E90" s="53" t="s">
        <v>2934</v>
      </c>
      <c r="F90" s="53" t="s">
        <v>1</v>
      </c>
      <c r="G90" s="53" t="s">
        <v>3062</v>
      </c>
      <c r="H90" s="53" t="s">
        <v>2520</v>
      </c>
      <c r="I90" s="62">
        <v>18700.02</v>
      </c>
    </row>
    <row r="91" spans="1:9" hidden="1" x14ac:dyDescent="0.25">
      <c r="A91" s="53" t="s">
        <v>2950</v>
      </c>
      <c r="B91" s="53" t="s">
        <v>3056</v>
      </c>
      <c r="C91" s="53" t="s">
        <v>2977</v>
      </c>
      <c r="D91" s="53" t="s">
        <v>2321</v>
      </c>
      <c r="E91" s="53" t="s">
        <v>711</v>
      </c>
      <c r="F91" s="53" t="s">
        <v>1</v>
      </c>
      <c r="G91" s="53" t="s">
        <v>2976</v>
      </c>
      <c r="H91" s="53" t="s">
        <v>2520</v>
      </c>
      <c r="I91" s="62">
        <v>614.54999999999995</v>
      </c>
    </row>
    <row r="92" spans="1:9" hidden="1" x14ac:dyDescent="0.25">
      <c r="A92" s="53" t="s">
        <v>2950</v>
      </c>
      <c r="B92" s="53" t="s">
        <v>3056</v>
      </c>
      <c r="C92" s="53" t="s">
        <v>2977</v>
      </c>
      <c r="D92" s="53" t="s">
        <v>3057</v>
      </c>
      <c r="E92" s="53" t="s">
        <v>2934</v>
      </c>
      <c r="F92" s="53" t="s">
        <v>1</v>
      </c>
      <c r="G92" s="53" t="s">
        <v>2976</v>
      </c>
      <c r="H92" s="53" t="s">
        <v>2520</v>
      </c>
      <c r="I92" s="62">
        <v>0.01</v>
      </c>
    </row>
    <row r="93" spans="1:9" hidden="1" x14ac:dyDescent="0.25">
      <c r="A93" s="53" t="s">
        <v>2950</v>
      </c>
      <c r="B93" s="53" t="s">
        <v>3056</v>
      </c>
      <c r="C93" s="53" t="s">
        <v>2977</v>
      </c>
      <c r="D93" s="53" t="s">
        <v>2538</v>
      </c>
      <c r="E93" s="53" t="s">
        <v>2934</v>
      </c>
      <c r="F93" s="53" t="s">
        <v>1</v>
      </c>
      <c r="G93" s="53" t="s">
        <v>2976</v>
      </c>
      <c r="H93" s="53" t="s">
        <v>2520</v>
      </c>
      <c r="I93" s="62">
        <v>23359.919999999998</v>
      </c>
    </row>
    <row r="94" spans="1:9" x14ac:dyDescent="0.25">
      <c r="A94" s="53" t="s">
        <v>2951</v>
      </c>
      <c r="B94" s="53" t="s">
        <v>3058</v>
      </c>
      <c r="C94" s="53" t="s">
        <v>2981</v>
      </c>
      <c r="D94" s="53" t="s">
        <v>2538</v>
      </c>
      <c r="E94" s="53" t="s">
        <v>2934</v>
      </c>
      <c r="F94" s="53" t="s">
        <v>1</v>
      </c>
      <c r="G94" s="53" t="s">
        <v>3059</v>
      </c>
      <c r="H94" s="53" t="s">
        <v>2520</v>
      </c>
      <c r="I94" s="62">
        <v>27223.919999999998</v>
      </c>
    </row>
    <row r="95" spans="1:9" hidden="1" x14ac:dyDescent="0.25">
      <c r="A95" s="53" t="s">
        <v>2951</v>
      </c>
      <c r="B95" s="53" t="s">
        <v>3056</v>
      </c>
      <c r="C95" s="53" t="s">
        <v>2977</v>
      </c>
      <c r="D95" s="53" t="s">
        <v>2321</v>
      </c>
      <c r="E95" s="53" t="s">
        <v>711</v>
      </c>
      <c r="F95" s="53" t="s">
        <v>1</v>
      </c>
      <c r="G95" s="53" t="s">
        <v>2976</v>
      </c>
      <c r="H95" s="53" t="s">
        <v>2520</v>
      </c>
      <c r="I95" s="62">
        <v>505.03</v>
      </c>
    </row>
    <row r="96" spans="1:9" hidden="1" x14ac:dyDescent="0.25">
      <c r="A96" s="53" t="s">
        <v>2951</v>
      </c>
      <c r="B96" s="53" t="s">
        <v>3056</v>
      </c>
      <c r="C96" s="53" t="s">
        <v>2977</v>
      </c>
      <c r="D96" s="53" t="s">
        <v>3057</v>
      </c>
      <c r="E96" s="53" t="s">
        <v>2934</v>
      </c>
      <c r="F96" s="53" t="s">
        <v>1</v>
      </c>
      <c r="G96" s="53" t="s">
        <v>2976</v>
      </c>
      <c r="H96" s="53" t="s">
        <v>2520</v>
      </c>
      <c r="I96" s="62">
        <v>0.02</v>
      </c>
    </row>
    <row r="97" spans="1:9" x14ac:dyDescent="0.25">
      <c r="A97" s="53" t="s">
        <v>2951</v>
      </c>
      <c r="B97" s="53" t="s">
        <v>3058</v>
      </c>
      <c r="C97" s="53" t="s">
        <v>2981</v>
      </c>
      <c r="D97" s="53" t="s">
        <v>3064</v>
      </c>
      <c r="E97" s="54" t="s">
        <v>2934</v>
      </c>
      <c r="F97" s="53" t="s">
        <v>1</v>
      </c>
      <c r="G97" s="53" t="s">
        <v>2980</v>
      </c>
      <c r="H97" s="53" t="s">
        <v>2520</v>
      </c>
      <c r="I97" s="62">
        <v>316.10000000000002</v>
      </c>
    </row>
    <row r="98" spans="1:9" hidden="1" x14ac:dyDescent="0.25">
      <c r="A98" s="53" t="s">
        <v>2951</v>
      </c>
      <c r="B98" s="53" t="s">
        <v>3056</v>
      </c>
      <c r="C98" s="53" t="s">
        <v>2977</v>
      </c>
      <c r="D98" s="53" t="s">
        <v>3060</v>
      </c>
      <c r="E98" s="53" t="s">
        <v>2934</v>
      </c>
      <c r="F98" s="53" t="s">
        <v>1</v>
      </c>
      <c r="G98" s="53" t="s">
        <v>2976</v>
      </c>
      <c r="H98" s="53" t="s">
        <v>2520</v>
      </c>
      <c r="I98" s="62">
        <v>318.83</v>
      </c>
    </row>
    <row r="99" spans="1:9" x14ac:dyDescent="0.25">
      <c r="A99" s="53" t="s">
        <v>2951</v>
      </c>
      <c r="B99" s="53" t="s">
        <v>3058</v>
      </c>
      <c r="C99" s="53" t="s">
        <v>2981</v>
      </c>
      <c r="D99" s="53" t="s">
        <v>3060</v>
      </c>
      <c r="E99" s="53" t="s">
        <v>2934</v>
      </c>
      <c r="F99" s="53" t="s">
        <v>1</v>
      </c>
      <c r="G99" s="53" t="s">
        <v>3061</v>
      </c>
      <c r="H99" s="53" t="s">
        <v>2520</v>
      </c>
      <c r="I99" s="62">
        <v>102.63</v>
      </c>
    </row>
    <row r="100" spans="1:9" hidden="1" x14ac:dyDescent="0.25">
      <c r="A100" s="53" t="s">
        <v>2951</v>
      </c>
      <c r="B100" s="53" t="s">
        <v>3056</v>
      </c>
      <c r="C100" s="53" t="s">
        <v>2977</v>
      </c>
      <c r="D100" s="53" t="s">
        <v>2538</v>
      </c>
      <c r="E100" s="53" t="s">
        <v>2934</v>
      </c>
      <c r="F100" s="53" t="s">
        <v>1</v>
      </c>
      <c r="G100" s="53" t="s">
        <v>2976</v>
      </c>
      <c r="H100" s="53" t="s">
        <v>2520</v>
      </c>
      <c r="I100" s="62">
        <v>18572.48</v>
      </c>
    </row>
    <row r="101" spans="1:9" x14ac:dyDescent="0.25">
      <c r="A101" s="53" t="s">
        <v>2952</v>
      </c>
      <c r="B101" s="53" t="s">
        <v>3058</v>
      </c>
      <c r="C101" s="53" t="s">
        <v>2981</v>
      </c>
      <c r="D101" s="53" t="s">
        <v>3064</v>
      </c>
      <c r="E101" s="54" t="s">
        <v>2934</v>
      </c>
      <c r="F101" s="53" t="s">
        <v>1</v>
      </c>
      <c r="G101" s="53" t="s">
        <v>2980</v>
      </c>
      <c r="H101" s="53" t="s">
        <v>2520</v>
      </c>
      <c r="I101" s="62">
        <v>354.78</v>
      </c>
    </row>
    <row r="102" spans="1:9" x14ac:dyDescent="0.25">
      <c r="A102" s="53" t="s">
        <v>2952</v>
      </c>
      <c r="B102" s="53" t="s">
        <v>3058</v>
      </c>
      <c r="C102" s="53" t="s">
        <v>2981</v>
      </c>
      <c r="D102" s="53" t="s">
        <v>2538</v>
      </c>
      <c r="E102" s="53" t="s">
        <v>2934</v>
      </c>
      <c r="F102" s="53" t="s">
        <v>1</v>
      </c>
      <c r="G102" s="53" t="s">
        <v>3065</v>
      </c>
      <c r="H102" s="53" t="s">
        <v>2520</v>
      </c>
      <c r="I102" s="62">
        <v>27201.46</v>
      </c>
    </row>
    <row r="103" spans="1:9" hidden="1" x14ac:dyDescent="0.25">
      <c r="A103" s="53" t="s">
        <v>2952</v>
      </c>
      <c r="B103" s="53" t="s">
        <v>3056</v>
      </c>
      <c r="C103" s="53" t="s">
        <v>2977</v>
      </c>
      <c r="D103" s="53" t="s">
        <v>3057</v>
      </c>
      <c r="E103" s="53" t="s">
        <v>2934</v>
      </c>
      <c r="F103" s="53" t="s">
        <v>1</v>
      </c>
      <c r="G103" s="53" t="s">
        <v>2976</v>
      </c>
      <c r="H103" s="53" t="s">
        <v>2520</v>
      </c>
      <c r="I103" s="62">
        <v>0.03</v>
      </c>
    </row>
    <row r="104" spans="1:9" hidden="1" x14ac:dyDescent="0.25">
      <c r="A104" s="53" t="s">
        <v>2952</v>
      </c>
      <c r="B104" s="53" t="s">
        <v>3056</v>
      </c>
      <c r="C104" s="53" t="s">
        <v>2977</v>
      </c>
      <c r="D104" s="53" t="s">
        <v>2538</v>
      </c>
      <c r="E104" s="53" t="s">
        <v>2934</v>
      </c>
      <c r="F104" s="53" t="s">
        <v>1</v>
      </c>
      <c r="G104" s="53" t="s">
        <v>2976</v>
      </c>
      <c r="H104" s="53" t="s">
        <v>2520</v>
      </c>
      <c r="I104" s="62">
        <v>11375.23</v>
      </c>
    </row>
    <row r="105" spans="1:9" hidden="1" x14ac:dyDescent="0.25">
      <c r="A105" s="53" t="s">
        <v>2952</v>
      </c>
      <c r="B105" s="53" t="s">
        <v>3056</v>
      </c>
      <c r="C105" s="53" t="s">
        <v>2977</v>
      </c>
      <c r="D105" s="53" t="s">
        <v>2321</v>
      </c>
      <c r="E105" s="53" t="s">
        <v>711</v>
      </c>
      <c r="F105" s="53" t="s">
        <v>1</v>
      </c>
      <c r="G105" s="53" t="s">
        <v>2976</v>
      </c>
      <c r="H105" s="53" t="s">
        <v>2520</v>
      </c>
      <c r="I105" s="62">
        <v>484.01</v>
      </c>
    </row>
    <row r="106" spans="1:9" x14ac:dyDescent="0.25">
      <c r="A106" s="53" t="s">
        <v>2952</v>
      </c>
      <c r="B106" s="53" t="s">
        <v>3058</v>
      </c>
      <c r="C106" s="53" t="s">
        <v>2981</v>
      </c>
      <c r="D106" s="53" t="s">
        <v>3060</v>
      </c>
      <c r="E106" s="53" t="s">
        <v>2934</v>
      </c>
      <c r="F106" s="53" t="s">
        <v>1</v>
      </c>
      <c r="G106" s="53" t="s">
        <v>3061</v>
      </c>
      <c r="H106" s="53" t="s">
        <v>2520</v>
      </c>
      <c r="I106" s="62">
        <v>143.88999999999999</v>
      </c>
    </row>
    <row r="107" spans="1:9" hidden="1" x14ac:dyDescent="0.25">
      <c r="A107" s="53" t="s">
        <v>2952</v>
      </c>
      <c r="B107" s="53" t="s">
        <v>3056</v>
      </c>
      <c r="C107" s="53" t="s">
        <v>2977</v>
      </c>
      <c r="D107" s="53" t="s">
        <v>3060</v>
      </c>
      <c r="E107" s="53" t="s">
        <v>2934</v>
      </c>
      <c r="F107" s="53" t="s">
        <v>1</v>
      </c>
      <c r="G107" s="53" t="s">
        <v>2976</v>
      </c>
      <c r="H107" s="53" t="s">
        <v>2520</v>
      </c>
      <c r="I107" s="62">
        <v>444.73</v>
      </c>
    </row>
    <row r="108" spans="1:9" x14ac:dyDescent="0.25">
      <c r="A108" s="53" t="s">
        <v>2953</v>
      </c>
      <c r="B108" s="53" t="s">
        <v>3058</v>
      </c>
      <c r="C108" s="53" t="s">
        <v>2981</v>
      </c>
      <c r="D108" s="53" t="s">
        <v>2538</v>
      </c>
      <c r="E108" s="53" t="s">
        <v>2934</v>
      </c>
      <c r="F108" s="53" t="s">
        <v>1</v>
      </c>
      <c r="G108" s="53" t="s">
        <v>3061</v>
      </c>
      <c r="H108" s="53" t="s">
        <v>2520</v>
      </c>
      <c r="I108" s="62">
        <v>23647.42</v>
      </c>
    </row>
    <row r="109" spans="1:9" x14ac:dyDescent="0.25">
      <c r="A109" s="53" t="s">
        <v>2953</v>
      </c>
      <c r="B109" s="53" t="s">
        <v>3058</v>
      </c>
      <c r="C109" s="53" t="s">
        <v>2981</v>
      </c>
      <c r="D109" s="53" t="s">
        <v>3064</v>
      </c>
      <c r="E109" s="54" t="s">
        <v>2934</v>
      </c>
      <c r="F109" s="53" t="s">
        <v>1</v>
      </c>
      <c r="G109" s="53" t="s">
        <v>2980</v>
      </c>
      <c r="H109" s="53" t="s">
        <v>2520</v>
      </c>
      <c r="I109" s="62">
        <v>204.68</v>
      </c>
    </row>
    <row r="110" spans="1:9" hidden="1" x14ac:dyDescent="0.25">
      <c r="A110" s="53" t="s">
        <v>2953</v>
      </c>
      <c r="B110" s="53" t="s">
        <v>3056</v>
      </c>
      <c r="C110" s="53" t="s">
        <v>2977</v>
      </c>
      <c r="D110" s="53" t="s">
        <v>3060</v>
      </c>
      <c r="E110" s="53" t="s">
        <v>2934</v>
      </c>
      <c r="F110" s="53" t="s">
        <v>1</v>
      </c>
      <c r="G110" s="53" t="s">
        <v>2976</v>
      </c>
      <c r="H110" s="53" t="s">
        <v>2520</v>
      </c>
      <c r="I110" s="62">
        <v>198.79</v>
      </c>
    </row>
    <row r="111" spans="1:9" hidden="1" x14ac:dyDescent="0.25">
      <c r="A111" s="53" t="s">
        <v>2953</v>
      </c>
      <c r="B111" s="53" t="s">
        <v>3056</v>
      </c>
      <c r="C111" s="53" t="s">
        <v>2977</v>
      </c>
      <c r="D111" s="53" t="s">
        <v>2321</v>
      </c>
      <c r="E111" s="53" t="s">
        <v>711</v>
      </c>
      <c r="F111" s="53" t="s">
        <v>1</v>
      </c>
      <c r="G111" s="53" t="s">
        <v>2976</v>
      </c>
      <c r="H111" s="53" t="s">
        <v>2520</v>
      </c>
      <c r="I111" s="62">
        <v>354.02</v>
      </c>
    </row>
    <row r="112" spans="1:9" x14ac:dyDescent="0.25">
      <c r="A112" s="53" t="s">
        <v>2953</v>
      </c>
      <c r="B112" s="53" t="s">
        <v>3058</v>
      </c>
      <c r="C112" s="53" t="s">
        <v>2981</v>
      </c>
      <c r="D112" s="53" t="s">
        <v>3060</v>
      </c>
      <c r="E112" s="53" t="s">
        <v>2934</v>
      </c>
      <c r="F112" s="53" t="s">
        <v>1</v>
      </c>
      <c r="G112" s="53" t="s">
        <v>3061</v>
      </c>
      <c r="H112" s="53" t="s">
        <v>2520</v>
      </c>
      <c r="I112" s="62">
        <v>33.11</v>
      </c>
    </row>
    <row r="113" spans="1:9" hidden="1" x14ac:dyDescent="0.25">
      <c r="A113" s="53" t="s">
        <v>2953</v>
      </c>
      <c r="B113" s="53" t="s">
        <v>3056</v>
      </c>
      <c r="C113" s="53" t="s">
        <v>2977</v>
      </c>
      <c r="D113" s="53" t="s">
        <v>2538</v>
      </c>
      <c r="E113" s="53" t="s">
        <v>2934</v>
      </c>
      <c r="F113" s="53" t="s">
        <v>1</v>
      </c>
      <c r="G113" s="53" t="s">
        <v>2976</v>
      </c>
      <c r="H113" s="53" t="s">
        <v>2520</v>
      </c>
      <c r="I113" s="62">
        <v>8132.95</v>
      </c>
    </row>
    <row r="114" spans="1:9" x14ac:dyDescent="0.25">
      <c r="A114" s="53" t="s">
        <v>2954</v>
      </c>
      <c r="B114" s="53" t="s">
        <v>3058</v>
      </c>
      <c r="C114" s="53" t="s">
        <v>2981</v>
      </c>
      <c r="D114" s="53" t="s">
        <v>2538</v>
      </c>
      <c r="E114" s="53" t="s">
        <v>2934</v>
      </c>
      <c r="F114" s="53" t="s">
        <v>1</v>
      </c>
      <c r="G114" s="53" t="s">
        <v>3061</v>
      </c>
      <c r="H114" s="53" t="s">
        <v>2520</v>
      </c>
      <c r="I114" s="62">
        <v>21215.040000000001</v>
      </c>
    </row>
    <row r="115" spans="1:9" hidden="1" x14ac:dyDescent="0.25">
      <c r="A115" s="53" t="s">
        <v>2954</v>
      </c>
      <c r="B115" s="53" t="s">
        <v>3056</v>
      </c>
      <c r="C115" s="53" t="s">
        <v>2977</v>
      </c>
      <c r="D115" s="53" t="s">
        <v>2321</v>
      </c>
      <c r="E115" s="53" t="s">
        <v>711</v>
      </c>
      <c r="F115" s="53" t="s">
        <v>1</v>
      </c>
      <c r="G115" s="53" t="s">
        <v>2976</v>
      </c>
      <c r="H115" s="53" t="s">
        <v>2520</v>
      </c>
      <c r="I115" s="62">
        <v>499.94</v>
      </c>
    </row>
    <row r="116" spans="1:9" hidden="1" x14ac:dyDescent="0.25">
      <c r="A116" s="53" t="s">
        <v>2954</v>
      </c>
      <c r="B116" s="53" t="s">
        <v>3056</v>
      </c>
      <c r="C116" s="53" t="s">
        <v>2977</v>
      </c>
      <c r="D116" s="53" t="s">
        <v>3060</v>
      </c>
      <c r="E116" s="53" t="s">
        <v>2934</v>
      </c>
      <c r="F116" s="53" t="s">
        <v>1</v>
      </c>
      <c r="G116" s="53" t="s">
        <v>2976</v>
      </c>
      <c r="H116" s="53" t="s">
        <v>2520</v>
      </c>
      <c r="I116" s="62">
        <v>349.32</v>
      </c>
    </row>
    <row r="117" spans="1:9" x14ac:dyDescent="0.25">
      <c r="A117" s="53" t="s">
        <v>2954</v>
      </c>
      <c r="B117" s="53" t="s">
        <v>3058</v>
      </c>
      <c r="C117" s="53" t="s">
        <v>2981</v>
      </c>
      <c r="D117" s="53" t="s">
        <v>3064</v>
      </c>
      <c r="E117" s="54" t="s">
        <v>2934</v>
      </c>
      <c r="F117" s="53" t="s">
        <v>1</v>
      </c>
      <c r="G117" s="53" t="s">
        <v>3059</v>
      </c>
      <c r="H117" s="53" t="s">
        <v>2520</v>
      </c>
      <c r="I117" s="62">
        <v>233.77</v>
      </c>
    </row>
    <row r="118" spans="1:9" hidden="1" x14ac:dyDescent="0.25">
      <c r="A118" s="53" t="s">
        <v>2954</v>
      </c>
      <c r="B118" s="53" t="s">
        <v>3056</v>
      </c>
      <c r="C118" s="53" t="s">
        <v>2977</v>
      </c>
      <c r="D118" s="53" t="s">
        <v>2538</v>
      </c>
      <c r="E118" s="53" t="s">
        <v>2934</v>
      </c>
      <c r="F118" s="53" t="s">
        <v>1</v>
      </c>
      <c r="G118" s="53" t="s">
        <v>2976</v>
      </c>
      <c r="H118" s="53" t="s">
        <v>2520</v>
      </c>
      <c r="I118" s="62">
        <v>22892.9</v>
      </c>
    </row>
    <row r="119" spans="1:9" x14ac:dyDescent="0.25">
      <c r="A119" s="53" t="s">
        <v>2954</v>
      </c>
      <c r="B119" s="53" t="s">
        <v>3058</v>
      </c>
      <c r="C119" s="53" t="s">
        <v>2981</v>
      </c>
      <c r="D119" s="53" t="s">
        <v>3060</v>
      </c>
      <c r="E119" s="53" t="s">
        <v>2934</v>
      </c>
      <c r="F119" s="53" t="s">
        <v>1</v>
      </c>
      <c r="G119" s="53" t="s">
        <v>3065</v>
      </c>
      <c r="H119" s="53" t="s">
        <v>2520</v>
      </c>
      <c r="I119" s="62">
        <v>10.130000000000001</v>
      </c>
    </row>
    <row r="120" spans="1:9" hidden="1" x14ac:dyDescent="0.25">
      <c r="A120" s="53" t="s">
        <v>2954</v>
      </c>
      <c r="B120" s="53" t="s">
        <v>3066</v>
      </c>
      <c r="C120" s="53" t="s">
        <v>2985</v>
      </c>
      <c r="D120" s="53" t="s">
        <v>2321</v>
      </c>
      <c r="E120" s="53" t="s">
        <v>711</v>
      </c>
      <c r="F120" s="53" t="s">
        <v>1</v>
      </c>
      <c r="G120" s="53" t="s">
        <v>3051</v>
      </c>
      <c r="H120" s="53" t="s">
        <v>2520</v>
      </c>
      <c r="I120" s="62">
        <v>936.75</v>
      </c>
    </row>
    <row r="121" spans="1:9" hidden="1" x14ac:dyDescent="0.25">
      <c r="A121" s="53" t="s">
        <v>2955</v>
      </c>
      <c r="B121" s="53" t="s">
        <v>3056</v>
      </c>
      <c r="C121" s="53" t="s">
        <v>2977</v>
      </c>
      <c r="D121" s="53" t="s">
        <v>2321</v>
      </c>
      <c r="E121" s="53" t="s">
        <v>711</v>
      </c>
      <c r="F121" s="53" t="s">
        <v>1</v>
      </c>
      <c r="G121" s="53" t="s">
        <v>2976</v>
      </c>
      <c r="H121" s="53" t="s">
        <v>2520</v>
      </c>
      <c r="I121" s="62">
        <v>403.03</v>
      </c>
    </row>
    <row r="122" spans="1:9" x14ac:dyDescent="0.25">
      <c r="A122" s="53" t="s">
        <v>2955</v>
      </c>
      <c r="B122" s="53" t="s">
        <v>3058</v>
      </c>
      <c r="C122" s="53" t="s">
        <v>2981</v>
      </c>
      <c r="D122" s="53" t="s">
        <v>3060</v>
      </c>
      <c r="E122" s="53" t="s">
        <v>2934</v>
      </c>
      <c r="F122" s="53" t="s">
        <v>1</v>
      </c>
      <c r="G122" s="53" t="s">
        <v>3061</v>
      </c>
      <c r="H122" s="53" t="s">
        <v>2520</v>
      </c>
      <c r="I122" s="62">
        <v>9.83</v>
      </c>
    </row>
    <row r="123" spans="1:9" x14ac:dyDescent="0.25">
      <c r="A123" s="53" t="s">
        <v>2955</v>
      </c>
      <c r="B123" s="53" t="s">
        <v>3058</v>
      </c>
      <c r="C123" s="53" t="s">
        <v>2981</v>
      </c>
      <c r="D123" s="53" t="s">
        <v>3064</v>
      </c>
      <c r="E123" s="54" t="s">
        <v>2934</v>
      </c>
      <c r="F123" s="53" t="s">
        <v>1</v>
      </c>
      <c r="G123" s="53" t="s">
        <v>3059</v>
      </c>
      <c r="H123" s="53" t="s">
        <v>2520</v>
      </c>
      <c r="I123" s="62">
        <v>91.99</v>
      </c>
    </row>
    <row r="124" spans="1:9" x14ac:dyDescent="0.25">
      <c r="A124" s="53" t="s">
        <v>2955</v>
      </c>
      <c r="B124" s="53" t="s">
        <v>3058</v>
      </c>
      <c r="C124" s="53" t="s">
        <v>2981</v>
      </c>
      <c r="D124" s="53" t="s">
        <v>2538</v>
      </c>
      <c r="E124" s="53" t="s">
        <v>2934</v>
      </c>
      <c r="F124" s="53" t="s">
        <v>1</v>
      </c>
      <c r="G124" s="53" t="s">
        <v>3065</v>
      </c>
      <c r="H124" s="53" t="s">
        <v>2520</v>
      </c>
      <c r="I124" s="62">
        <v>15003.43</v>
      </c>
    </row>
    <row r="125" spans="1:9" hidden="1" x14ac:dyDescent="0.25">
      <c r="A125" s="53" t="s">
        <v>2955</v>
      </c>
      <c r="B125" s="53" t="s">
        <v>3056</v>
      </c>
      <c r="C125" s="53" t="s">
        <v>2977</v>
      </c>
      <c r="D125" s="53" t="s">
        <v>3057</v>
      </c>
      <c r="E125" s="53" t="s">
        <v>2934</v>
      </c>
      <c r="F125" s="53" t="s">
        <v>1</v>
      </c>
      <c r="G125" s="53" t="s">
        <v>2976</v>
      </c>
      <c r="H125" s="53" t="s">
        <v>2520</v>
      </c>
      <c r="I125" s="62">
        <v>0.05</v>
      </c>
    </row>
    <row r="126" spans="1:9" hidden="1" x14ac:dyDescent="0.25">
      <c r="A126" s="53" t="s">
        <v>2955</v>
      </c>
      <c r="B126" s="53" t="s">
        <v>3056</v>
      </c>
      <c r="C126" s="53" t="s">
        <v>2977</v>
      </c>
      <c r="D126" s="53" t="s">
        <v>2538</v>
      </c>
      <c r="E126" s="53" t="s">
        <v>2934</v>
      </c>
      <c r="F126" s="53" t="s">
        <v>1</v>
      </c>
      <c r="G126" s="53" t="s">
        <v>2976</v>
      </c>
      <c r="H126" s="53" t="s">
        <v>2520</v>
      </c>
      <c r="I126" s="62">
        <v>32382.53</v>
      </c>
    </row>
    <row r="127" spans="1:9" hidden="1" x14ac:dyDescent="0.25">
      <c r="A127" s="53" t="s">
        <v>2955</v>
      </c>
      <c r="B127" s="53" t="s">
        <v>3066</v>
      </c>
      <c r="C127" s="53" t="s">
        <v>2985</v>
      </c>
      <c r="D127" s="53" t="s">
        <v>2321</v>
      </c>
      <c r="E127" s="53" t="s">
        <v>711</v>
      </c>
      <c r="F127" s="53" t="s">
        <v>1</v>
      </c>
      <c r="G127" s="53" t="s">
        <v>3051</v>
      </c>
      <c r="H127" s="53" t="s">
        <v>2520</v>
      </c>
      <c r="I127" s="62">
        <v>1303.25</v>
      </c>
    </row>
    <row r="128" spans="1:9" hidden="1" x14ac:dyDescent="0.25">
      <c r="A128" s="53" t="s">
        <v>2955</v>
      </c>
      <c r="B128" s="53" t="s">
        <v>3067</v>
      </c>
      <c r="C128" s="53" t="s">
        <v>2986</v>
      </c>
      <c r="D128" s="53" t="s">
        <v>2321</v>
      </c>
      <c r="E128" s="53" t="s">
        <v>711</v>
      </c>
      <c r="F128" s="53" t="s">
        <v>1</v>
      </c>
      <c r="G128" s="53" t="s">
        <v>3051</v>
      </c>
      <c r="H128" s="53" t="s">
        <v>2520</v>
      </c>
      <c r="I128" s="62">
        <v>306.66000000000003</v>
      </c>
    </row>
    <row r="129" spans="1:9" hidden="1" x14ac:dyDescent="0.25">
      <c r="A129" s="53" t="s">
        <v>2955</v>
      </c>
      <c r="B129" s="53" t="s">
        <v>3056</v>
      </c>
      <c r="C129" s="53" t="s">
        <v>2977</v>
      </c>
      <c r="D129" s="53" t="s">
        <v>3060</v>
      </c>
      <c r="E129" s="53" t="s">
        <v>2934</v>
      </c>
      <c r="F129" s="53" t="s">
        <v>1</v>
      </c>
      <c r="G129" s="53" t="s">
        <v>2976</v>
      </c>
      <c r="H129" s="53" t="s">
        <v>2520</v>
      </c>
      <c r="I129" s="62">
        <v>492.63</v>
      </c>
    </row>
    <row r="130" spans="1:9" hidden="1" x14ac:dyDescent="0.25">
      <c r="A130" s="53" t="s">
        <v>2898</v>
      </c>
      <c r="B130" s="53" t="s">
        <v>3056</v>
      </c>
      <c r="C130" s="53" t="s">
        <v>2977</v>
      </c>
      <c r="D130" s="53" t="s">
        <v>3057</v>
      </c>
      <c r="E130" s="53" t="s">
        <v>2934</v>
      </c>
      <c r="F130" s="53" t="s">
        <v>1</v>
      </c>
      <c r="G130" s="53" t="s">
        <v>2976</v>
      </c>
      <c r="H130" s="53" t="s">
        <v>2520</v>
      </c>
      <c r="I130" s="62">
        <v>0.02</v>
      </c>
    </row>
    <row r="131" spans="1:9" hidden="1" x14ac:dyDescent="0.25">
      <c r="A131" s="53" t="s">
        <v>2898</v>
      </c>
      <c r="B131" s="53" t="s">
        <v>3066</v>
      </c>
      <c r="C131" s="53" t="s">
        <v>2985</v>
      </c>
      <c r="D131" s="53" t="s">
        <v>2321</v>
      </c>
      <c r="E131" s="53" t="s">
        <v>711</v>
      </c>
      <c r="F131" s="53" t="s">
        <v>1</v>
      </c>
      <c r="G131" s="53" t="s">
        <v>3051</v>
      </c>
      <c r="H131" s="53" t="s">
        <v>2520</v>
      </c>
      <c r="I131" s="62">
        <v>1365.3</v>
      </c>
    </row>
    <row r="132" spans="1:9" hidden="1" x14ac:dyDescent="0.25">
      <c r="A132" s="53" t="s">
        <v>2898</v>
      </c>
      <c r="B132" s="53" t="s">
        <v>3067</v>
      </c>
      <c r="C132" s="53" t="s">
        <v>2986</v>
      </c>
      <c r="D132" s="53" t="s">
        <v>2321</v>
      </c>
      <c r="E132" s="53" t="s">
        <v>711</v>
      </c>
      <c r="F132" s="53" t="s">
        <v>1</v>
      </c>
      <c r="G132" s="53" t="s">
        <v>3051</v>
      </c>
      <c r="H132" s="53" t="s">
        <v>2520</v>
      </c>
      <c r="I132" s="62">
        <v>1298.3399999999999</v>
      </c>
    </row>
    <row r="133" spans="1:9" x14ac:dyDescent="0.25">
      <c r="A133" s="53" t="s">
        <v>2898</v>
      </c>
      <c r="B133" s="53" t="s">
        <v>3058</v>
      </c>
      <c r="C133" s="53" t="s">
        <v>2981</v>
      </c>
      <c r="D133" s="53" t="s">
        <v>3060</v>
      </c>
      <c r="E133" s="53" t="s">
        <v>2934</v>
      </c>
      <c r="F133" s="53" t="s">
        <v>1</v>
      </c>
      <c r="G133" s="53" t="s">
        <v>3061</v>
      </c>
      <c r="H133" s="53" t="s">
        <v>2520</v>
      </c>
      <c r="I133" s="62">
        <v>2.04</v>
      </c>
    </row>
    <row r="134" spans="1:9" x14ac:dyDescent="0.25">
      <c r="A134" s="53" t="s">
        <v>2898</v>
      </c>
      <c r="B134" s="53" t="s">
        <v>3058</v>
      </c>
      <c r="C134" s="53" t="s">
        <v>2981</v>
      </c>
      <c r="D134" s="53" t="s">
        <v>2538</v>
      </c>
      <c r="E134" s="53" t="s">
        <v>2934</v>
      </c>
      <c r="F134" s="53" t="s">
        <v>1</v>
      </c>
      <c r="G134" s="53" t="s">
        <v>3065</v>
      </c>
      <c r="H134" s="53" t="s">
        <v>2520</v>
      </c>
      <c r="I134" s="62">
        <v>17679.14</v>
      </c>
    </row>
    <row r="135" spans="1:9" hidden="1" x14ac:dyDescent="0.25">
      <c r="A135" s="53" t="s">
        <v>2898</v>
      </c>
      <c r="B135" s="53" t="s">
        <v>3056</v>
      </c>
      <c r="C135" s="53" t="s">
        <v>2977</v>
      </c>
      <c r="D135" s="53" t="s">
        <v>2538</v>
      </c>
      <c r="E135" s="53" t="s">
        <v>2934</v>
      </c>
      <c r="F135" s="53" t="s">
        <v>1</v>
      </c>
      <c r="G135" s="53" t="s">
        <v>2976</v>
      </c>
      <c r="H135" s="53" t="s">
        <v>2520</v>
      </c>
      <c r="I135" s="62">
        <v>31409.06</v>
      </c>
    </row>
    <row r="136" spans="1:9" hidden="1" x14ac:dyDescent="0.25">
      <c r="A136" s="53" t="s">
        <v>2898</v>
      </c>
      <c r="B136" s="53" t="s">
        <v>3056</v>
      </c>
      <c r="C136" s="53" t="s">
        <v>2977</v>
      </c>
      <c r="D136" s="53" t="s">
        <v>2321</v>
      </c>
      <c r="E136" s="53" t="s">
        <v>711</v>
      </c>
      <c r="F136" s="53" t="s">
        <v>1</v>
      </c>
      <c r="G136" s="53" t="s">
        <v>2976</v>
      </c>
      <c r="H136" s="53" t="s">
        <v>2520</v>
      </c>
      <c r="I136" s="62">
        <v>431.75</v>
      </c>
    </row>
    <row r="137" spans="1:9" hidden="1" x14ac:dyDescent="0.25">
      <c r="A137" s="53" t="s">
        <v>2898</v>
      </c>
      <c r="B137" s="53" t="s">
        <v>3056</v>
      </c>
      <c r="C137" s="53" t="s">
        <v>2977</v>
      </c>
      <c r="D137" s="53" t="s">
        <v>3060</v>
      </c>
      <c r="E137" s="53" t="s">
        <v>2934</v>
      </c>
      <c r="F137" s="53" t="s">
        <v>1</v>
      </c>
      <c r="G137" s="53" t="s">
        <v>2976</v>
      </c>
      <c r="H137" s="53" t="s">
        <v>2520</v>
      </c>
      <c r="I137" s="62">
        <v>602.41</v>
      </c>
    </row>
    <row r="138" spans="1:9" hidden="1" x14ac:dyDescent="0.25">
      <c r="A138" s="53" t="s">
        <v>2898</v>
      </c>
      <c r="B138" s="53" t="s">
        <v>3068</v>
      </c>
      <c r="C138" s="53" t="s">
        <v>2984</v>
      </c>
      <c r="D138" s="53" t="s">
        <v>2321</v>
      </c>
      <c r="E138" s="53" t="s">
        <v>711</v>
      </c>
      <c r="F138" s="53" t="s">
        <v>1</v>
      </c>
      <c r="G138" s="53" t="s">
        <v>3051</v>
      </c>
      <c r="H138" s="53" t="s">
        <v>2520</v>
      </c>
      <c r="I138" s="62">
        <v>493.22</v>
      </c>
    </row>
    <row r="139" spans="1:9" x14ac:dyDescent="0.25">
      <c r="A139" s="53" t="s">
        <v>2898</v>
      </c>
      <c r="B139" s="53" t="s">
        <v>3058</v>
      </c>
      <c r="C139" s="53" t="s">
        <v>2981</v>
      </c>
      <c r="D139" s="53" t="s">
        <v>3064</v>
      </c>
      <c r="E139" s="54" t="s">
        <v>2934</v>
      </c>
      <c r="F139" s="53" t="s">
        <v>1</v>
      </c>
      <c r="G139" s="53" t="s">
        <v>3059</v>
      </c>
      <c r="H139" s="53" t="s">
        <v>2520</v>
      </c>
      <c r="I139" s="62">
        <v>300.49</v>
      </c>
    </row>
    <row r="140" spans="1:9" hidden="1" x14ac:dyDescent="0.25">
      <c r="A140" s="53" t="s">
        <v>2903</v>
      </c>
      <c r="B140" s="53" t="s">
        <v>3056</v>
      </c>
      <c r="C140" s="53" t="s">
        <v>2977</v>
      </c>
      <c r="D140" s="53" t="s">
        <v>3060</v>
      </c>
      <c r="E140" s="53" t="s">
        <v>2934</v>
      </c>
      <c r="F140" s="53" t="s">
        <v>1</v>
      </c>
      <c r="G140" s="53" t="s">
        <v>2976</v>
      </c>
      <c r="H140" s="53" t="s">
        <v>2520</v>
      </c>
      <c r="I140" s="62">
        <v>561.38</v>
      </c>
    </row>
    <row r="141" spans="1:9" hidden="1" x14ac:dyDescent="0.25">
      <c r="A141" s="53" t="s">
        <v>2903</v>
      </c>
      <c r="B141" s="53" t="s">
        <v>3056</v>
      </c>
      <c r="C141" s="53" t="s">
        <v>2977</v>
      </c>
      <c r="D141" s="53" t="s">
        <v>3057</v>
      </c>
      <c r="E141" s="53" t="s">
        <v>2934</v>
      </c>
      <c r="F141" s="53" t="s">
        <v>1</v>
      </c>
      <c r="G141" s="53" t="s">
        <v>2976</v>
      </c>
      <c r="H141" s="53" t="s">
        <v>2520</v>
      </c>
      <c r="I141" s="62">
        <v>0.13</v>
      </c>
    </row>
    <row r="142" spans="1:9" x14ac:dyDescent="0.25">
      <c r="A142" s="53" t="s">
        <v>2903</v>
      </c>
      <c r="B142" s="53" t="s">
        <v>3058</v>
      </c>
      <c r="C142" s="53" t="s">
        <v>2981</v>
      </c>
      <c r="D142" s="53" t="s">
        <v>2538</v>
      </c>
      <c r="E142" s="53" t="s">
        <v>2934</v>
      </c>
      <c r="F142" s="53" t="s">
        <v>1</v>
      </c>
      <c r="G142" s="53" t="s">
        <v>3059</v>
      </c>
      <c r="H142" s="53" t="s">
        <v>2520</v>
      </c>
      <c r="I142" s="62">
        <v>24164.38</v>
      </c>
    </row>
    <row r="143" spans="1:9" x14ac:dyDescent="0.25">
      <c r="A143" s="53" t="s">
        <v>2903</v>
      </c>
      <c r="B143" s="53" t="s">
        <v>3058</v>
      </c>
      <c r="C143" s="53" t="s">
        <v>2981</v>
      </c>
      <c r="D143" s="53" t="s">
        <v>3064</v>
      </c>
      <c r="E143" s="54" t="s">
        <v>2934</v>
      </c>
      <c r="F143" s="53" t="s">
        <v>1</v>
      </c>
      <c r="G143" s="53" t="s">
        <v>3059</v>
      </c>
      <c r="H143" s="53" t="s">
        <v>2520</v>
      </c>
      <c r="I143" s="62">
        <v>279.67</v>
      </c>
    </row>
    <row r="144" spans="1:9" x14ac:dyDescent="0.25">
      <c r="A144" s="53" t="s">
        <v>2903</v>
      </c>
      <c r="B144" s="53" t="s">
        <v>3058</v>
      </c>
      <c r="C144" s="53" t="s">
        <v>2981</v>
      </c>
      <c r="D144" s="53" t="s">
        <v>3060</v>
      </c>
      <c r="E144" s="53" t="s">
        <v>2934</v>
      </c>
      <c r="F144" s="53" t="s">
        <v>1</v>
      </c>
      <c r="G144" s="53" t="s">
        <v>3061</v>
      </c>
      <c r="H144" s="53" t="s">
        <v>2520</v>
      </c>
      <c r="I144" s="62">
        <v>0.36</v>
      </c>
    </row>
    <row r="145" spans="1:9" hidden="1" x14ac:dyDescent="0.25">
      <c r="A145" s="53" t="s">
        <v>2903</v>
      </c>
      <c r="B145" s="53" t="s">
        <v>3056</v>
      </c>
      <c r="C145" s="53" t="s">
        <v>2977</v>
      </c>
      <c r="D145" s="53" t="s">
        <v>2538</v>
      </c>
      <c r="E145" s="53" t="s">
        <v>2934</v>
      </c>
      <c r="F145" s="53" t="s">
        <v>1</v>
      </c>
      <c r="G145" s="53" t="s">
        <v>2976</v>
      </c>
      <c r="H145" s="53" t="s">
        <v>2520</v>
      </c>
      <c r="I145" s="62">
        <v>15967.24</v>
      </c>
    </row>
    <row r="146" spans="1:9" hidden="1" x14ac:dyDescent="0.25">
      <c r="A146" s="53" t="s">
        <v>2903</v>
      </c>
      <c r="B146" s="53" t="s">
        <v>3067</v>
      </c>
      <c r="C146" s="53" t="s">
        <v>2986</v>
      </c>
      <c r="D146" s="53" t="s">
        <v>2321</v>
      </c>
      <c r="E146" s="53" t="s">
        <v>711</v>
      </c>
      <c r="F146" s="53" t="s">
        <v>1</v>
      </c>
      <c r="G146" s="53" t="s">
        <v>3051</v>
      </c>
      <c r="H146" s="53" t="s">
        <v>2520</v>
      </c>
      <c r="I146" s="62">
        <v>1086.22</v>
      </c>
    </row>
    <row r="147" spans="1:9" hidden="1" x14ac:dyDescent="0.25">
      <c r="A147" s="53" t="s">
        <v>2903</v>
      </c>
      <c r="B147" s="53" t="s">
        <v>3056</v>
      </c>
      <c r="C147" s="53" t="s">
        <v>2977</v>
      </c>
      <c r="D147" s="53" t="s">
        <v>2321</v>
      </c>
      <c r="E147" s="53" t="s">
        <v>711</v>
      </c>
      <c r="F147" s="53" t="s">
        <v>1</v>
      </c>
      <c r="G147" s="53" t="s">
        <v>2976</v>
      </c>
      <c r="H147" s="53" t="s">
        <v>2520</v>
      </c>
      <c r="I147" s="62">
        <v>249.62</v>
      </c>
    </row>
    <row r="148" spans="1:9" hidden="1" x14ac:dyDescent="0.25">
      <c r="A148" s="53" t="s">
        <v>2903</v>
      </c>
      <c r="B148" s="53" t="s">
        <v>3066</v>
      </c>
      <c r="C148" s="53" t="s">
        <v>2985</v>
      </c>
      <c r="D148" s="53" t="s">
        <v>2321</v>
      </c>
      <c r="E148" s="53" t="s">
        <v>711</v>
      </c>
      <c r="F148" s="53" t="s">
        <v>1</v>
      </c>
      <c r="G148" s="53" t="s">
        <v>3051</v>
      </c>
      <c r="H148" s="53" t="s">
        <v>2520</v>
      </c>
      <c r="I148" s="62">
        <v>1979.81</v>
      </c>
    </row>
    <row r="149" spans="1:9" hidden="1" x14ac:dyDescent="0.25">
      <c r="A149" s="53" t="s">
        <v>2903</v>
      </c>
      <c r="B149" s="53" t="s">
        <v>3068</v>
      </c>
      <c r="C149" s="53" t="s">
        <v>2984</v>
      </c>
      <c r="D149" s="53" t="s">
        <v>2321</v>
      </c>
      <c r="E149" s="53" t="s">
        <v>711</v>
      </c>
      <c r="F149" s="53" t="s">
        <v>1</v>
      </c>
      <c r="G149" s="53" t="s">
        <v>3051</v>
      </c>
      <c r="H149" s="53" t="s">
        <v>2520</v>
      </c>
      <c r="I149" s="62">
        <v>506.78</v>
      </c>
    </row>
    <row r="150" spans="1:9" hidden="1" x14ac:dyDescent="0.25">
      <c r="A150" s="53" t="s">
        <v>2904</v>
      </c>
      <c r="B150" s="53" t="s">
        <v>3066</v>
      </c>
      <c r="C150" s="53" t="s">
        <v>2985</v>
      </c>
      <c r="D150" s="53" t="s">
        <v>2321</v>
      </c>
      <c r="E150" s="53" t="s">
        <v>711</v>
      </c>
      <c r="F150" s="53" t="s">
        <v>1</v>
      </c>
      <c r="G150" s="53" t="s">
        <v>3051</v>
      </c>
      <c r="H150" s="53" t="s">
        <v>2520</v>
      </c>
      <c r="I150" s="62">
        <v>1216.3699999999999</v>
      </c>
    </row>
    <row r="151" spans="1:9" x14ac:dyDescent="0.25">
      <c r="A151" s="53" t="s">
        <v>2904</v>
      </c>
      <c r="B151" s="53" t="s">
        <v>3058</v>
      </c>
      <c r="C151" s="53" t="s">
        <v>2981</v>
      </c>
      <c r="D151" s="53" t="s">
        <v>3064</v>
      </c>
      <c r="E151" s="54" t="s">
        <v>2934</v>
      </c>
      <c r="F151" s="53" t="s">
        <v>1</v>
      </c>
      <c r="G151" s="53" t="s">
        <v>3059</v>
      </c>
      <c r="H151" s="53" t="s">
        <v>2520</v>
      </c>
      <c r="I151" s="62">
        <v>186.13</v>
      </c>
    </row>
    <row r="152" spans="1:9" x14ac:dyDescent="0.25">
      <c r="A152" s="53" t="s">
        <v>2904</v>
      </c>
      <c r="B152" s="53" t="s">
        <v>3058</v>
      </c>
      <c r="C152" s="53" t="s">
        <v>2981</v>
      </c>
      <c r="D152" s="53" t="s">
        <v>2538</v>
      </c>
      <c r="E152" s="53" t="s">
        <v>2934</v>
      </c>
      <c r="F152" s="53" t="s">
        <v>1</v>
      </c>
      <c r="G152" s="53" t="s">
        <v>3063</v>
      </c>
      <c r="H152" s="53" t="s">
        <v>2520</v>
      </c>
      <c r="I152" s="62">
        <v>13633.94</v>
      </c>
    </row>
    <row r="153" spans="1:9" x14ac:dyDescent="0.25">
      <c r="A153" s="53" t="s">
        <v>2904</v>
      </c>
      <c r="B153" s="53" t="s">
        <v>3058</v>
      </c>
      <c r="C153" s="53" t="s">
        <v>2981</v>
      </c>
      <c r="D153" s="53" t="s">
        <v>3060</v>
      </c>
      <c r="E153" s="53" t="s">
        <v>2934</v>
      </c>
      <c r="F153" s="53" t="s">
        <v>1</v>
      </c>
      <c r="G153" s="53" t="s">
        <v>3061</v>
      </c>
      <c r="H153" s="53" t="s">
        <v>2520</v>
      </c>
      <c r="I153" s="62">
        <v>0.01</v>
      </c>
    </row>
    <row r="154" spans="1:9" hidden="1" x14ac:dyDescent="0.25">
      <c r="A154" s="53" t="s">
        <v>2904</v>
      </c>
      <c r="B154" s="53" t="s">
        <v>3056</v>
      </c>
      <c r="C154" s="53" t="s">
        <v>2977</v>
      </c>
      <c r="D154" s="53" t="s">
        <v>2321</v>
      </c>
      <c r="E154" s="53" t="s">
        <v>711</v>
      </c>
      <c r="F154" s="53" t="s">
        <v>1</v>
      </c>
      <c r="G154" s="53" t="s">
        <v>2976</v>
      </c>
      <c r="H154" s="53" t="s">
        <v>2520</v>
      </c>
      <c r="I154" s="62">
        <v>315.39999999999998</v>
      </c>
    </row>
    <row r="155" spans="1:9" hidden="1" x14ac:dyDescent="0.25">
      <c r="A155" s="53" t="s">
        <v>2904</v>
      </c>
      <c r="B155" s="53" t="s">
        <v>3067</v>
      </c>
      <c r="C155" s="53" t="s">
        <v>2986</v>
      </c>
      <c r="D155" s="53" t="s">
        <v>2321</v>
      </c>
      <c r="E155" s="53" t="s">
        <v>711</v>
      </c>
      <c r="F155" s="53" t="s">
        <v>1</v>
      </c>
      <c r="G155" s="53" t="s">
        <v>3051</v>
      </c>
      <c r="H155" s="53" t="s">
        <v>2520</v>
      </c>
      <c r="I155" s="62">
        <v>1078.52</v>
      </c>
    </row>
    <row r="156" spans="1:9" hidden="1" x14ac:dyDescent="0.25">
      <c r="A156" s="53" t="s">
        <v>2904</v>
      </c>
      <c r="B156" s="53" t="s">
        <v>3056</v>
      </c>
      <c r="C156" s="53" t="s">
        <v>2977</v>
      </c>
      <c r="D156" s="53" t="s">
        <v>3060</v>
      </c>
      <c r="E156" s="53" t="s">
        <v>2934</v>
      </c>
      <c r="F156" s="53" t="s">
        <v>1</v>
      </c>
      <c r="G156" s="53" t="s">
        <v>2976</v>
      </c>
      <c r="H156" s="53" t="s">
        <v>2520</v>
      </c>
      <c r="I156" s="62">
        <v>515.69000000000005</v>
      </c>
    </row>
    <row r="157" spans="1:9" hidden="1" x14ac:dyDescent="0.25">
      <c r="A157" s="53" t="s">
        <v>2904</v>
      </c>
      <c r="B157" s="53" t="s">
        <v>3056</v>
      </c>
      <c r="C157" s="53" t="s">
        <v>2977</v>
      </c>
      <c r="D157" s="53" t="s">
        <v>2538</v>
      </c>
      <c r="E157" s="53" t="s">
        <v>2934</v>
      </c>
      <c r="F157" s="53" t="s">
        <v>1</v>
      </c>
      <c r="G157" s="53" t="s">
        <v>2976</v>
      </c>
      <c r="H157" s="53" t="s">
        <v>2520</v>
      </c>
      <c r="I157" s="62">
        <v>14157.68</v>
      </c>
    </row>
    <row r="158" spans="1:9" x14ac:dyDescent="0.25">
      <c r="A158" s="53" t="s">
        <v>2905</v>
      </c>
      <c r="B158" s="53" t="s">
        <v>3058</v>
      </c>
      <c r="C158" s="53" t="s">
        <v>2981</v>
      </c>
      <c r="D158" s="53" t="s">
        <v>3064</v>
      </c>
      <c r="E158" s="54" t="s">
        <v>2934</v>
      </c>
      <c r="F158" s="53" t="s">
        <v>1</v>
      </c>
      <c r="G158" s="53" t="s">
        <v>3059</v>
      </c>
      <c r="H158" s="53" t="s">
        <v>2520</v>
      </c>
      <c r="I158" s="62">
        <v>329.51</v>
      </c>
    </row>
    <row r="159" spans="1:9" x14ac:dyDescent="0.25">
      <c r="A159" s="53" t="s">
        <v>2905</v>
      </c>
      <c r="B159" s="53" t="s">
        <v>3058</v>
      </c>
      <c r="C159" s="53" t="s">
        <v>2981</v>
      </c>
      <c r="D159" s="53" t="s">
        <v>3060</v>
      </c>
      <c r="E159" s="53" t="s">
        <v>2934</v>
      </c>
      <c r="F159" s="53" t="s">
        <v>1</v>
      </c>
      <c r="G159" s="53" t="s">
        <v>3061</v>
      </c>
      <c r="H159" s="53" t="s">
        <v>2520</v>
      </c>
      <c r="I159" s="62">
        <v>0.34</v>
      </c>
    </row>
    <row r="160" spans="1:9" hidden="1" x14ac:dyDescent="0.25">
      <c r="A160" s="53" t="s">
        <v>2905</v>
      </c>
      <c r="B160" s="53" t="s">
        <v>3067</v>
      </c>
      <c r="C160" s="53" t="s">
        <v>2986</v>
      </c>
      <c r="D160" s="53" t="s">
        <v>2321</v>
      </c>
      <c r="E160" s="53" t="s">
        <v>711</v>
      </c>
      <c r="F160" s="53" t="s">
        <v>1</v>
      </c>
      <c r="G160" s="53" t="s">
        <v>3051</v>
      </c>
      <c r="H160" s="53" t="s">
        <v>2520</v>
      </c>
      <c r="I160" s="62">
        <v>1165.8399999999999</v>
      </c>
    </row>
    <row r="161" spans="1:9" hidden="1" x14ac:dyDescent="0.25">
      <c r="A161" s="53" t="s">
        <v>2905</v>
      </c>
      <c r="B161" s="53" t="s">
        <v>3066</v>
      </c>
      <c r="C161" s="53" t="s">
        <v>2985</v>
      </c>
      <c r="D161" s="53" t="s">
        <v>2321</v>
      </c>
      <c r="E161" s="53" t="s">
        <v>711</v>
      </c>
      <c r="F161" s="53" t="s">
        <v>1</v>
      </c>
      <c r="G161" s="53" t="s">
        <v>3051</v>
      </c>
      <c r="H161" s="53" t="s">
        <v>2520</v>
      </c>
      <c r="I161" s="62">
        <v>1668.47</v>
      </c>
    </row>
    <row r="162" spans="1:9" hidden="1" x14ac:dyDescent="0.25">
      <c r="A162" s="53" t="s">
        <v>2905</v>
      </c>
      <c r="B162" s="53" t="s">
        <v>3056</v>
      </c>
      <c r="C162" s="53" t="s">
        <v>2977</v>
      </c>
      <c r="D162" s="53" t="s">
        <v>2538</v>
      </c>
      <c r="E162" s="53" t="s">
        <v>2934</v>
      </c>
      <c r="F162" s="53" t="s">
        <v>1</v>
      </c>
      <c r="G162" s="53" t="s">
        <v>2976</v>
      </c>
      <c r="H162" s="53" t="s">
        <v>2520</v>
      </c>
      <c r="I162" s="62">
        <v>13936.19</v>
      </c>
    </row>
    <row r="163" spans="1:9" x14ac:dyDescent="0.25">
      <c r="A163" s="53" t="s">
        <v>2905</v>
      </c>
      <c r="B163" s="53" t="s">
        <v>3058</v>
      </c>
      <c r="C163" s="53" t="s">
        <v>2981</v>
      </c>
      <c r="D163" s="53" t="s">
        <v>2538</v>
      </c>
      <c r="E163" s="53" t="s">
        <v>2934</v>
      </c>
      <c r="F163" s="53" t="s">
        <v>1</v>
      </c>
      <c r="G163" s="53" t="s">
        <v>3059</v>
      </c>
      <c r="H163" s="53" t="s">
        <v>2520</v>
      </c>
      <c r="I163" s="62">
        <v>18753.78</v>
      </c>
    </row>
    <row r="164" spans="1:9" hidden="1" x14ac:dyDescent="0.25">
      <c r="A164" s="53" t="s">
        <v>2905</v>
      </c>
      <c r="B164" s="53" t="s">
        <v>3056</v>
      </c>
      <c r="C164" s="53" t="s">
        <v>2977</v>
      </c>
      <c r="D164" s="53" t="s">
        <v>3060</v>
      </c>
      <c r="E164" s="53" t="s">
        <v>2934</v>
      </c>
      <c r="F164" s="53" t="s">
        <v>1</v>
      </c>
      <c r="G164" s="53" t="s">
        <v>2976</v>
      </c>
      <c r="H164" s="53" t="s">
        <v>2520</v>
      </c>
      <c r="I164" s="62">
        <v>459.78</v>
      </c>
    </row>
    <row r="165" spans="1:9" hidden="1" x14ac:dyDescent="0.25">
      <c r="A165" s="53" t="s">
        <v>2905</v>
      </c>
      <c r="B165" s="53" t="s">
        <v>3068</v>
      </c>
      <c r="C165" s="53" t="s">
        <v>2984</v>
      </c>
      <c r="D165" s="53" t="s">
        <v>2321</v>
      </c>
      <c r="E165" s="53" t="s">
        <v>711</v>
      </c>
      <c r="F165" s="53" t="s">
        <v>1</v>
      </c>
      <c r="G165" s="53" t="s">
        <v>3051</v>
      </c>
      <c r="H165" s="53" t="s">
        <v>2520</v>
      </c>
      <c r="I165" s="62">
        <v>1314.44</v>
      </c>
    </row>
    <row r="166" spans="1:9" hidden="1" x14ac:dyDescent="0.25">
      <c r="A166" s="53" t="s">
        <v>2905</v>
      </c>
      <c r="B166" s="53" t="s">
        <v>3056</v>
      </c>
      <c r="C166" s="53" t="s">
        <v>2977</v>
      </c>
      <c r="D166" s="53" t="s">
        <v>2321</v>
      </c>
      <c r="E166" s="53" t="s">
        <v>711</v>
      </c>
      <c r="F166" s="53" t="s">
        <v>1</v>
      </c>
      <c r="G166" s="53" t="s">
        <v>2976</v>
      </c>
      <c r="H166" s="53" t="s">
        <v>2520</v>
      </c>
      <c r="I166" s="62">
        <v>341.91</v>
      </c>
    </row>
    <row r="167" spans="1:9" hidden="1" x14ac:dyDescent="0.25">
      <c r="A167" s="53" t="s">
        <v>2905</v>
      </c>
      <c r="B167" s="53" t="s">
        <v>3056</v>
      </c>
      <c r="C167" s="53" t="s">
        <v>2977</v>
      </c>
      <c r="D167" s="53" t="s">
        <v>3057</v>
      </c>
      <c r="E167" s="53" t="s">
        <v>2934</v>
      </c>
      <c r="F167" s="53" t="s">
        <v>1</v>
      </c>
      <c r="G167" s="53" t="s">
        <v>2976</v>
      </c>
      <c r="H167" s="53" t="s">
        <v>2520</v>
      </c>
      <c r="I167" s="62">
        <v>0.01</v>
      </c>
    </row>
    <row r="168" spans="1:9" x14ac:dyDescent="0.25">
      <c r="A168" s="53" t="s">
        <v>2906</v>
      </c>
      <c r="B168" s="53" t="s">
        <v>3058</v>
      </c>
      <c r="C168" s="53" t="s">
        <v>2981</v>
      </c>
      <c r="D168" s="53" t="s">
        <v>3060</v>
      </c>
      <c r="E168" s="53" t="s">
        <v>2934</v>
      </c>
      <c r="F168" s="53" t="s">
        <v>1</v>
      </c>
      <c r="G168" s="53" t="s">
        <v>3061</v>
      </c>
      <c r="H168" s="53" t="s">
        <v>2520</v>
      </c>
      <c r="I168" s="62">
        <v>0.01</v>
      </c>
    </row>
    <row r="169" spans="1:9" x14ac:dyDescent="0.25">
      <c r="A169" s="53" t="s">
        <v>2906</v>
      </c>
      <c r="B169" s="53" t="s">
        <v>3058</v>
      </c>
      <c r="C169" s="53" t="s">
        <v>2981</v>
      </c>
      <c r="D169" s="53" t="s">
        <v>3064</v>
      </c>
      <c r="E169" s="54" t="s">
        <v>2934</v>
      </c>
      <c r="F169" s="53" t="s">
        <v>1</v>
      </c>
      <c r="G169" s="53" t="s">
        <v>2980</v>
      </c>
      <c r="H169" s="53" t="s">
        <v>2520</v>
      </c>
      <c r="I169" s="62">
        <v>286.77999999999997</v>
      </c>
    </row>
    <row r="170" spans="1:9" hidden="1" x14ac:dyDescent="0.25">
      <c r="A170" s="53" t="s">
        <v>2906</v>
      </c>
      <c r="B170" s="53" t="s">
        <v>3056</v>
      </c>
      <c r="C170" s="53" t="s">
        <v>2977</v>
      </c>
      <c r="D170" s="53" t="s">
        <v>2538</v>
      </c>
      <c r="E170" s="53" t="s">
        <v>2934</v>
      </c>
      <c r="F170" s="53" t="s">
        <v>1</v>
      </c>
      <c r="G170" s="53" t="s">
        <v>2976</v>
      </c>
      <c r="H170" s="53" t="s">
        <v>2520</v>
      </c>
      <c r="I170" s="62">
        <v>16919.810000000001</v>
      </c>
    </row>
    <row r="171" spans="1:9" hidden="1" x14ac:dyDescent="0.25">
      <c r="A171" s="53" t="s">
        <v>2906</v>
      </c>
      <c r="B171" s="53" t="s">
        <v>3056</v>
      </c>
      <c r="C171" s="53" t="s">
        <v>2977</v>
      </c>
      <c r="D171" s="53" t="s">
        <v>3057</v>
      </c>
      <c r="E171" s="53" t="s">
        <v>2934</v>
      </c>
      <c r="F171" s="53" t="s">
        <v>1</v>
      </c>
      <c r="G171" s="53" t="s">
        <v>2976</v>
      </c>
      <c r="H171" s="53" t="s">
        <v>2520</v>
      </c>
      <c r="I171" s="62">
        <v>0.04</v>
      </c>
    </row>
    <row r="172" spans="1:9" hidden="1" x14ac:dyDescent="0.25">
      <c r="A172" s="53" t="s">
        <v>2906</v>
      </c>
      <c r="B172" s="53" t="s">
        <v>3056</v>
      </c>
      <c r="C172" s="53" t="s">
        <v>2977</v>
      </c>
      <c r="D172" s="53" t="s">
        <v>3060</v>
      </c>
      <c r="E172" s="53" t="s">
        <v>2934</v>
      </c>
      <c r="F172" s="53" t="s">
        <v>1</v>
      </c>
      <c r="G172" s="53" t="s">
        <v>2976</v>
      </c>
      <c r="H172" s="53" t="s">
        <v>2520</v>
      </c>
      <c r="I172" s="62">
        <v>418.36</v>
      </c>
    </row>
    <row r="173" spans="1:9" x14ac:dyDescent="0.25">
      <c r="A173" s="53" t="s">
        <v>2906</v>
      </c>
      <c r="B173" s="53" t="s">
        <v>3058</v>
      </c>
      <c r="C173" s="53" t="s">
        <v>2981</v>
      </c>
      <c r="D173" s="53" t="s">
        <v>2538</v>
      </c>
      <c r="E173" s="53" t="s">
        <v>2934</v>
      </c>
      <c r="F173" s="53" t="s">
        <v>1</v>
      </c>
      <c r="G173" s="53" t="s">
        <v>3065</v>
      </c>
      <c r="H173" s="53" t="s">
        <v>2520</v>
      </c>
      <c r="I173" s="62">
        <v>11263.39</v>
      </c>
    </row>
    <row r="174" spans="1:9" hidden="1" x14ac:dyDescent="0.25">
      <c r="A174" s="53" t="s">
        <v>2906</v>
      </c>
      <c r="B174" s="53" t="s">
        <v>3056</v>
      </c>
      <c r="C174" s="53" t="s">
        <v>2977</v>
      </c>
      <c r="D174" s="53" t="s">
        <v>2321</v>
      </c>
      <c r="E174" s="53" t="s">
        <v>711</v>
      </c>
      <c r="F174" s="53" t="s">
        <v>1</v>
      </c>
      <c r="G174" s="53" t="s">
        <v>2976</v>
      </c>
      <c r="H174" s="53" t="s">
        <v>2520</v>
      </c>
      <c r="I174" s="62">
        <v>204.36</v>
      </c>
    </row>
    <row r="175" spans="1:9" hidden="1" x14ac:dyDescent="0.25">
      <c r="A175" s="53" t="s">
        <v>2906</v>
      </c>
      <c r="B175" s="53" t="s">
        <v>3067</v>
      </c>
      <c r="C175" s="53" t="s">
        <v>2986</v>
      </c>
      <c r="D175" s="53" t="s">
        <v>2321</v>
      </c>
      <c r="E175" s="53" t="s">
        <v>711</v>
      </c>
      <c r="F175" s="53" t="s">
        <v>1</v>
      </c>
      <c r="G175" s="53" t="s">
        <v>3051</v>
      </c>
      <c r="H175" s="53" t="s">
        <v>2520</v>
      </c>
      <c r="I175" s="62">
        <v>1933.28</v>
      </c>
    </row>
    <row r="176" spans="1:9" hidden="1" x14ac:dyDescent="0.25">
      <c r="A176" s="53" t="s">
        <v>2906</v>
      </c>
      <c r="B176" s="53" t="s">
        <v>3068</v>
      </c>
      <c r="C176" s="53" t="s">
        <v>2984</v>
      </c>
      <c r="D176" s="53" t="s">
        <v>2321</v>
      </c>
      <c r="E176" s="53" t="s">
        <v>711</v>
      </c>
      <c r="F176" s="53" t="s">
        <v>1</v>
      </c>
      <c r="G176" s="53" t="s">
        <v>3051</v>
      </c>
      <c r="H176" s="53" t="s">
        <v>2520</v>
      </c>
      <c r="I176" s="62">
        <v>1062.33</v>
      </c>
    </row>
    <row r="177" spans="1:9" hidden="1" x14ac:dyDescent="0.25">
      <c r="A177" s="53" t="s">
        <v>2906</v>
      </c>
      <c r="B177" s="53" t="s">
        <v>3066</v>
      </c>
      <c r="C177" s="53" t="s">
        <v>2985</v>
      </c>
      <c r="D177" s="53" t="s">
        <v>2321</v>
      </c>
      <c r="E177" s="53" t="s">
        <v>711</v>
      </c>
      <c r="F177" s="53" t="s">
        <v>1</v>
      </c>
      <c r="G177" s="53" t="s">
        <v>3051</v>
      </c>
      <c r="H177" s="53" t="s">
        <v>2520</v>
      </c>
      <c r="I177" s="62">
        <v>1675.48</v>
      </c>
    </row>
    <row r="178" spans="1:9" hidden="1" x14ac:dyDescent="0.25">
      <c r="A178" s="53" t="s">
        <v>2956</v>
      </c>
      <c r="B178" s="53" t="s">
        <v>3067</v>
      </c>
      <c r="C178" s="53" t="s">
        <v>2986</v>
      </c>
      <c r="D178" s="53" t="s">
        <v>2321</v>
      </c>
      <c r="E178" s="53" t="s">
        <v>711</v>
      </c>
      <c r="F178" s="53" t="s">
        <v>1</v>
      </c>
      <c r="G178" s="53" t="s">
        <v>3051</v>
      </c>
      <c r="H178" s="53" t="s">
        <v>2520</v>
      </c>
      <c r="I178" s="62">
        <v>1276.07</v>
      </c>
    </row>
    <row r="179" spans="1:9" x14ac:dyDescent="0.25">
      <c r="A179" s="53" t="s">
        <v>2956</v>
      </c>
      <c r="B179" s="53" t="s">
        <v>3058</v>
      </c>
      <c r="C179" s="53" t="s">
        <v>2981</v>
      </c>
      <c r="D179" s="53" t="s">
        <v>2538</v>
      </c>
      <c r="E179" s="53" t="s">
        <v>2934</v>
      </c>
      <c r="F179" s="53" t="s">
        <v>1</v>
      </c>
      <c r="G179" s="53" t="s">
        <v>2980</v>
      </c>
      <c r="H179" s="53" t="s">
        <v>2520</v>
      </c>
      <c r="I179" s="62">
        <v>22835.38</v>
      </c>
    </row>
    <row r="180" spans="1:9" hidden="1" x14ac:dyDescent="0.25">
      <c r="A180" s="53" t="s">
        <v>2956</v>
      </c>
      <c r="B180" s="53" t="s">
        <v>3066</v>
      </c>
      <c r="C180" s="53" t="s">
        <v>2985</v>
      </c>
      <c r="D180" s="53" t="s">
        <v>2321</v>
      </c>
      <c r="E180" s="53" t="s">
        <v>711</v>
      </c>
      <c r="F180" s="53" t="s">
        <v>1</v>
      </c>
      <c r="G180" s="53" t="s">
        <v>3051</v>
      </c>
      <c r="H180" s="53" t="s">
        <v>2520</v>
      </c>
      <c r="I180" s="62">
        <v>1405.05</v>
      </c>
    </row>
    <row r="181" spans="1:9" hidden="1" x14ac:dyDescent="0.25">
      <c r="A181" s="53" t="s">
        <v>2956</v>
      </c>
      <c r="B181" s="53" t="s">
        <v>3058</v>
      </c>
      <c r="C181" s="53" t="s">
        <v>2981</v>
      </c>
      <c r="D181" s="53" t="s">
        <v>2321</v>
      </c>
      <c r="E181" s="53" t="s">
        <v>711</v>
      </c>
      <c r="F181" s="53" t="s">
        <v>1</v>
      </c>
      <c r="G181" s="53" t="s">
        <v>3059</v>
      </c>
      <c r="H181" s="53" t="s">
        <v>2520</v>
      </c>
      <c r="I181" s="62">
        <v>0.88</v>
      </c>
    </row>
    <row r="182" spans="1:9" hidden="1" x14ac:dyDescent="0.25">
      <c r="A182" s="53" t="s">
        <v>2956</v>
      </c>
      <c r="B182" s="53" t="s">
        <v>3068</v>
      </c>
      <c r="C182" s="53" t="s">
        <v>2984</v>
      </c>
      <c r="D182" s="53" t="s">
        <v>2321</v>
      </c>
      <c r="E182" s="53" t="s">
        <v>711</v>
      </c>
      <c r="F182" s="53" t="s">
        <v>1</v>
      </c>
      <c r="G182" s="53" t="s">
        <v>3051</v>
      </c>
      <c r="H182" s="53" t="s">
        <v>2520</v>
      </c>
      <c r="I182" s="62">
        <v>765.4</v>
      </c>
    </row>
    <row r="183" spans="1:9" hidden="1" x14ac:dyDescent="0.25">
      <c r="A183" s="53" t="s">
        <v>2956</v>
      </c>
      <c r="B183" s="53" t="s">
        <v>3056</v>
      </c>
      <c r="C183" s="53" t="s">
        <v>2977</v>
      </c>
      <c r="D183" s="53" t="s">
        <v>3057</v>
      </c>
      <c r="E183" s="53" t="s">
        <v>2934</v>
      </c>
      <c r="F183" s="53" t="s">
        <v>1</v>
      </c>
      <c r="G183" s="53" t="s">
        <v>2976</v>
      </c>
      <c r="H183" s="53" t="s">
        <v>2520</v>
      </c>
      <c r="I183" s="62">
        <v>0.21</v>
      </c>
    </row>
    <row r="184" spans="1:9" x14ac:dyDescent="0.25">
      <c r="A184" s="53" t="s">
        <v>2956</v>
      </c>
      <c r="B184" s="53" t="s">
        <v>3058</v>
      </c>
      <c r="C184" s="53" t="s">
        <v>2981</v>
      </c>
      <c r="D184" s="53" t="s">
        <v>3060</v>
      </c>
      <c r="E184" s="53" t="s">
        <v>2934</v>
      </c>
      <c r="F184" s="53" t="s">
        <v>1</v>
      </c>
      <c r="G184" s="53" t="s">
        <v>3061</v>
      </c>
      <c r="H184" s="53" t="s">
        <v>2520</v>
      </c>
      <c r="I184" s="62">
        <v>0.05</v>
      </c>
    </row>
    <row r="185" spans="1:9" hidden="1" x14ac:dyDescent="0.25">
      <c r="A185" s="53" t="s">
        <v>2956</v>
      </c>
      <c r="B185" s="53" t="s">
        <v>3056</v>
      </c>
      <c r="C185" s="53" t="s">
        <v>2977</v>
      </c>
      <c r="D185" s="53" t="s">
        <v>2538</v>
      </c>
      <c r="E185" s="53" t="s">
        <v>2934</v>
      </c>
      <c r="F185" s="53" t="s">
        <v>1</v>
      </c>
      <c r="G185" s="53" t="s">
        <v>2976</v>
      </c>
      <c r="H185" s="53" t="s">
        <v>2520</v>
      </c>
      <c r="I185" s="62">
        <v>13965.47</v>
      </c>
    </row>
    <row r="186" spans="1:9" x14ac:dyDescent="0.25">
      <c r="A186" s="53" t="s">
        <v>2956</v>
      </c>
      <c r="B186" s="53" t="s">
        <v>3058</v>
      </c>
      <c r="C186" s="53" t="s">
        <v>2981</v>
      </c>
      <c r="D186" s="53" t="s">
        <v>3064</v>
      </c>
      <c r="E186" s="54" t="s">
        <v>2934</v>
      </c>
      <c r="F186" s="53" t="s">
        <v>1</v>
      </c>
      <c r="G186" s="53" t="s">
        <v>2980</v>
      </c>
      <c r="H186" s="53" t="s">
        <v>2520</v>
      </c>
      <c r="I186" s="62">
        <v>27.1</v>
      </c>
    </row>
    <row r="187" spans="1:9" hidden="1" x14ac:dyDescent="0.25">
      <c r="A187" s="53" t="s">
        <v>2956</v>
      </c>
      <c r="B187" s="53" t="s">
        <v>3056</v>
      </c>
      <c r="C187" s="53" t="s">
        <v>2977</v>
      </c>
      <c r="D187" s="53" t="s">
        <v>3060</v>
      </c>
      <c r="E187" s="53" t="s">
        <v>2934</v>
      </c>
      <c r="F187" s="53" t="s">
        <v>1</v>
      </c>
      <c r="G187" s="53" t="s">
        <v>2976</v>
      </c>
      <c r="H187" s="53" t="s">
        <v>2520</v>
      </c>
      <c r="I187" s="62">
        <v>644.61</v>
      </c>
    </row>
    <row r="188" spans="1:9" hidden="1" x14ac:dyDescent="0.25">
      <c r="A188" s="53" t="s">
        <v>2957</v>
      </c>
      <c r="B188" s="53" t="s">
        <v>3056</v>
      </c>
      <c r="C188" s="53" t="s">
        <v>2977</v>
      </c>
      <c r="D188" s="53" t="s">
        <v>3057</v>
      </c>
      <c r="E188" s="53" t="s">
        <v>2934</v>
      </c>
      <c r="F188" s="53" t="s">
        <v>1</v>
      </c>
      <c r="G188" s="53" t="s">
        <v>2976</v>
      </c>
      <c r="H188" s="53" t="s">
        <v>2520</v>
      </c>
      <c r="I188" s="62">
        <v>0.34</v>
      </c>
    </row>
    <row r="189" spans="1:9" hidden="1" x14ac:dyDescent="0.25">
      <c r="A189" s="53" t="s">
        <v>2957</v>
      </c>
      <c r="B189" s="53" t="s">
        <v>3068</v>
      </c>
      <c r="C189" s="53" t="s">
        <v>2984</v>
      </c>
      <c r="D189" s="53" t="s">
        <v>2321</v>
      </c>
      <c r="E189" s="53" t="s">
        <v>711</v>
      </c>
      <c r="F189" s="53" t="s">
        <v>1</v>
      </c>
      <c r="G189" s="53" t="s">
        <v>3051</v>
      </c>
      <c r="H189" s="53" t="s">
        <v>2520</v>
      </c>
      <c r="I189" s="62">
        <v>444.79</v>
      </c>
    </row>
    <row r="190" spans="1:9" x14ac:dyDescent="0.25">
      <c r="A190" s="53" t="s">
        <v>2957</v>
      </c>
      <c r="B190" s="53" t="s">
        <v>3058</v>
      </c>
      <c r="C190" s="53" t="s">
        <v>2981</v>
      </c>
      <c r="D190" s="53" t="s">
        <v>2538</v>
      </c>
      <c r="E190" s="53" t="s">
        <v>2934</v>
      </c>
      <c r="F190" s="53" t="s">
        <v>1</v>
      </c>
      <c r="G190" s="53" t="s">
        <v>2980</v>
      </c>
      <c r="H190" s="53" t="s">
        <v>2520</v>
      </c>
      <c r="I190" s="62">
        <v>16891.490000000002</v>
      </c>
    </row>
    <row r="191" spans="1:9" hidden="1" x14ac:dyDescent="0.25">
      <c r="A191" s="53" t="s">
        <v>2957</v>
      </c>
      <c r="B191" s="53" t="s">
        <v>3058</v>
      </c>
      <c r="C191" s="53" t="s">
        <v>2981</v>
      </c>
      <c r="D191" s="53" t="s">
        <v>2321</v>
      </c>
      <c r="E191" s="53" t="s">
        <v>711</v>
      </c>
      <c r="F191" s="53" t="s">
        <v>1</v>
      </c>
      <c r="G191" s="53" t="s">
        <v>3063</v>
      </c>
      <c r="H191" s="53" t="s">
        <v>2520</v>
      </c>
      <c r="I191" s="62">
        <v>15.48</v>
      </c>
    </row>
    <row r="192" spans="1:9" hidden="1" x14ac:dyDescent="0.25">
      <c r="A192" s="53" t="s">
        <v>2957</v>
      </c>
      <c r="B192" s="53" t="s">
        <v>3056</v>
      </c>
      <c r="C192" s="53" t="s">
        <v>2977</v>
      </c>
      <c r="D192" s="53" t="s">
        <v>2321</v>
      </c>
      <c r="E192" s="53" t="s">
        <v>711</v>
      </c>
      <c r="F192" s="53" t="s">
        <v>1</v>
      </c>
      <c r="G192" s="53" t="s">
        <v>2976</v>
      </c>
      <c r="H192" s="53" t="s">
        <v>2520</v>
      </c>
      <c r="I192" s="62">
        <v>0.05</v>
      </c>
    </row>
    <row r="193" spans="1:9" hidden="1" x14ac:dyDescent="0.25">
      <c r="A193" s="53" t="s">
        <v>2957</v>
      </c>
      <c r="B193" s="53" t="s">
        <v>3066</v>
      </c>
      <c r="C193" s="53" t="s">
        <v>2985</v>
      </c>
      <c r="D193" s="53" t="s">
        <v>2321</v>
      </c>
      <c r="E193" s="53" t="s">
        <v>711</v>
      </c>
      <c r="F193" s="53" t="s">
        <v>1</v>
      </c>
      <c r="G193" s="53" t="s">
        <v>3051</v>
      </c>
      <c r="H193" s="53" t="s">
        <v>2520</v>
      </c>
      <c r="I193" s="62">
        <v>1326.52</v>
      </c>
    </row>
    <row r="194" spans="1:9" x14ac:dyDescent="0.25">
      <c r="A194" s="53" t="s">
        <v>2957</v>
      </c>
      <c r="B194" s="53" t="s">
        <v>3058</v>
      </c>
      <c r="C194" s="53" t="s">
        <v>2981</v>
      </c>
      <c r="D194" s="53" t="s">
        <v>3060</v>
      </c>
      <c r="E194" s="53" t="s">
        <v>2934</v>
      </c>
      <c r="F194" s="53" t="s">
        <v>1</v>
      </c>
      <c r="G194" s="53" t="s">
        <v>3061</v>
      </c>
      <c r="H194" s="53" t="s">
        <v>2520</v>
      </c>
      <c r="I194" s="62">
        <v>0.34</v>
      </c>
    </row>
    <row r="195" spans="1:9" x14ac:dyDescent="0.25">
      <c r="A195" s="53" t="s">
        <v>2957</v>
      </c>
      <c r="B195" s="53" t="s">
        <v>3058</v>
      </c>
      <c r="C195" s="53" t="s">
        <v>2981</v>
      </c>
      <c r="D195" s="53" t="s">
        <v>3064</v>
      </c>
      <c r="E195" s="54" t="s">
        <v>2934</v>
      </c>
      <c r="F195" s="53" t="s">
        <v>1</v>
      </c>
      <c r="G195" s="53" t="s">
        <v>2980</v>
      </c>
      <c r="H195" s="53" t="s">
        <v>2520</v>
      </c>
      <c r="I195" s="62">
        <v>30.31</v>
      </c>
    </row>
    <row r="196" spans="1:9" hidden="1" x14ac:dyDescent="0.25">
      <c r="A196" s="53" t="s">
        <v>2957</v>
      </c>
      <c r="B196" s="53" t="s">
        <v>3056</v>
      </c>
      <c r="C196" s="53" t="s">
        <v>2977</v>
      </c>
      <c r="D196" s="53" t="s">
        <v>2538</v>
      </c>
      <c r="E196" s="53" t="s">
        <v>2934</v>
      </c>
      <c r="F196" s="53" t="s">
        <v>1</v>
      </c>
      <c r="G196" s="53" t="s">
        <v>2976</v>
      </c>
      <c r="H196" s="53" t="s">
        <v>2520</v>
      </c>
      <c r="I196" s="62">
        <v>14536.56</v>
      </c>
    </row>
    <row r="197" spans="1:9" hidden="1" x14ac:dyDescent="0.25">
      <c r="A197" s="53" t="s">
        <v>2957</v>
      </c>
      <c r="B197" s="53" t="s">
        <v>3056</v>
      </c>
      <c r="C197" s="53" t="s">
        <v>2977</v>
      </c>
      <c r="D197" s="53" t="s">
        <v>3060</v>
      </c>
      <c r="E197" s="53" t="s">
        <v>2934</v>
      </c>
      <c r="F197" s="53" t="s">
        <v>1</v>
      </c>
      <c r="G197" s="53" t="s">
        <v>2976</v>
      </c>
      <c r="H197" s="53" t="s">
        <v>2520</v>
      </c>
      <c r="I197" s="62">
        <v>539.92999999999995</v>
      </c>
    </row>
    <row r="198" spans="1:9" hidden="1" x14ac:dyDescent="0.25">
      <c r="A198" s="53" t="s">
        <v>2957</v>
      </c>
      <c r="B198" s="53" t="s">
        <v>3067</v>
      </c>
      <c r="C198" s="53" t="s">
        <v>2986</v>
      </c>
      <c r="D198" s="53" t="s">
        <v>2321</v>
      </c>
      <c r="E198" s="53" t="s">
        <v>711</v>
      </c>
      <c r="F198" s="53" t="s">
        <v>1</v>
      </c>
      <c r="G198" s="53" t="s">
        <v>3051</v>
      </c>
      <c r="H198" s="53" t="s">
        <v>2520</v>
      </c>
      <c r="I198" s="62">
        <v>724.99</v>
      </c>
    </row>
    <row r="199" spans="1:9" hidden="1" x14ac:dyDescent="0.25">
      <c r="A199" s="53" t="s">
        <v>2958</v>
      </c>
      <c r="B199" s="53" t="s">
        <v>3056</v>
      </c>
      <c r="C199" s="53" t="s">
        <v>2977</v>
      </c>
      <c r="D199" s="53" t="s">
        <v>2538</v>
      </c>
      <c r="E199" s="53" t="s">
        <v>2934</v>
      </c>
      <c r="F199" s="53" t="s">
        <v>1</v>
      </c>
      <c r="G199" s="53" t="s">
        <v>2976</v>
      </c>
      <c r="H199" s="53" t="s">
        <v>2520</v>
      </c>
      <c r="I199" s="62">
        <v>23996.46</v>
      </c>
    </row>
    <row r="200" spans="1:9" hidden="1" x14ac:dyDescent="0.25">
      <c r="A200" s="53" t="s">
        <v>2958</v>
      </c>
      <c r="B200" s="53" t="s">
        <v>3056</v>
      </c>
      <c r="C200" s="53" t="s">
        <v>2977</v>
      </c>
      <c r="D200" s="53" t="s">
        <v>3057</v>
      </c>
      <c r="E200" s="53" t="s">
        <v>2934</v>
      </c>
      <c r="F200" s="53" t="s">
        <v>1</v>
      </c>
      <c r="G200" s="53" t="s">
        <v>2976</v>
      </c>
      <c r="H200" s="53" t="s">
        <v>2520</v>
      </c>
      <c r="I200" s="62">
        <v>2.2000000000000002</v>
      </c>
    </row>
    <row r="201" spans="1:9" x14ac:dyDescent="0.25">
      <c r="A201" s="53" t="s">
        <v>2958</v>
      </c>
      <c r="B201" s="53" t="s">
        <v>3058</v>
      </c>
      <c r="C201" s="53" t="s">
        <v>2981</v>
      </c>
      <c r="D201" s="53" t="s">
        <v>3064</v>
      </c>
      <c r="E201" s="54" t="s">
        <v>2934</v>
      </c>
      <c r="F201" s="53" t="s">
        <v>1</v>
      </c>
      <c r="G201" s="53" t="s">
        <v>2980</v>
      </c>
      <c r="H201" s="53" t="s">
        <v>2520</v>
      </c>
      <c r="I201" s="62">
        <v>12.51</v>
      </c>
    </row>
    <row r="202" spans="1:9" x14ac:dyDescent="0.25">
      <c r="A202" s="53" t="s">
        <v>2958</v>
      </c>
      <c r="B202" s="53" t="s">
        <v>3058</v>
      </c>
      <c r="C202" s="53" t="s">
        <v>2981</v>
      </c>
      <c r="D202" s="53" t="s">
        <v>2538</v>
      </c>
      <c r="E202" s="53" t="s">
        <v>2934</v>
      </c>
      <c r="F202" s="53" t="s">
        <v>1</v>
      </c>
      <c r="G202" s="53" t="s">
        <v>3065</v>
      </c>
      <c r="H202" s="53" t="s">
        <v>2520</v>
      </c>
      <c r="I202" s="62">
        <v>21469.75</v>
      </c>
    </row>
    <row r="203" spans="1:9" hidden="1" x14ac:dyDescent="0.25">
      <c r="A203" s="53" t="s">
        <v>2958</v>
      </c>
      <c r="B203" s="53" t="s">
        <v>3066</v>
      </c>
      <c r="C203" s="53" t="s">
        <v>2985</v>
      </c>
      <c r="D203" s="53" t="s">
        <v>2321</v>
      </c>
      <c r="E203" s="53" t="s">
        <v>711</v>
      </c>
      <c r="F203" s="53" t="s">
        <v>1</v>
      </c>
      <c r="G203" s="53" t="s">
        <v>3051</v>
      </c>
      <c r="H203" s="53" t="s">
        <v>2520</v>
      </c>
      <c r="I203" s="62">
        <v>984.78</v>
      </c>
    </row>
    <row r="204" spans="1:9" hidden="1" x14ac:dyDescent="0.25">
      <c r="A204" s="53" t="s">
        <v>2958</v>
      </c>
      <c r="B204" s="53" t="s">
        <v>3068</v>
      </c>
      <c r="C204" s="53" t="s">
        <v>2984</v>
      </c>
      <c r="D204" s="53" t="s">
        <v>2321</v>
      </c>
      <c r="E204" s="53" t="s">
        <v>711</v>
      </c>
      <c r="F204" s="53" t="s">
        <v>1</v>
      </c>
      <c r="G204" s="53" t="s">
        <v>3051</v>
      </c>
      <c r="H204" s="53" t="s">
        <v>2520</v>
      </c>
      <c r="I204" s="62">
        <v>713.04</v>
      </c>
    </row>
    <row r="205" spans="1:9" hidden="1" x14ac:dyDescent="0.25">
      <c r="A205" s="53" t="s">
        <v>2958</v>
      </c>
      <c r="B205" s="53" t="s">
        <v>3058</v>
      </c>
      <c r="C205" s="53" t="s">
        <v>2981</v>
      </c>
      <c r="D205" s="53" t="s">
        <v>2321</v>
      </c>
      <c r="E205" s="53" t="s">
        <v>711</v>
      </c>
      <c r="F205" s="53" t="s">
        <v>1</v>
      </c>
      <c r="G205" s="53" t="s">
        <v>3063</v>
      </c>
      <c r="H205" s="53" t="s">
        <v>2520</v>
      </c>
      <c r="I205" s="62">
        <v>403.57</v>
      </c>
    </row>
    <row r="206" spans="1:9" hidden="1" x14ac:dyDescent="0.25">
      <c r="A206" s="53" t="s">
        <v>2958</v>
      </c>
      <c r="B206" s="53" t="s">
        <v>3056</v>
      </c>
      <c r="C206" s="53" t="s">
        <v>2977</v>
      </c>
      <c r="D206" s="53" t="s">
        <v>3060</v>
      </c>
      <c r="E206" s="53" t="s">
        <v>2934</v>
      </c>
      <c r="F206" s="53" t="s">
        <v>1</v>
      </c>
      <c r="G206" s="53" t="s">
        <v>2976</v>
      </c>
      <c r="H206" s="53" t="s">
        <v>2520</v>
      </c>
      <c r="I206" s="62">
        <v>682.18</v>
      </c>
    </row>
    <row r="207" spans="1:9" hidden="1" x14ac:dyDescent="0.25">
      <c r="A207" s="53" t="s">
        <v>2958</v>
      </c>
      <c r="B207" s="53" t="s">
        <v>3067</v>
      </c>
      <c r="C207" s="53" t="s">
        <v>2986</v>
      </c>
      <c r="D207" s="53" t="s">
        <v>2321</v>
      </c>
      <c r="E207" s="53" t="s">
        <v>711</v>
      </c>
      <c r="F207" s="53" t="s">
        <v>1</v>
      </c>
      <c r="G207" s="53" t="s">
        <v>3051</v>
      </c>
      <c r="H207" s="53" t="s">
        <v>2520</v>
      </c>
      <c r="I207" s="62">
        <v>885.66</v>
      </c>
    </row>
    <row r="208" spans="1:9" hidden="1" x14ac:dyDescent="0.25">
      <c r="A208" s="53" t="s">
        <v>2907</v>
      </c>
      <c r="B208" s="53" t="s">
        <v>3056</v>
      </c>
      <c r="C208" s="53" t="s">
        <v>2977</v>
      </c>
      <c r="D208" s="53" t="s">
        <v>3060</v>
      </c>
      <c r="E208" s="53" t="s">
        <v>2934</v>
      </c>
      <c r="F208" s="53" t="s">
        <v>1</v>
      </c>
      <c r="G208" s="53" t="s">
        <v>2976</v>
      </c>
      <c r="H208" s="53" t="s">
        <v>2520</v>
      </c>
      <c r="I208" s="62">
        <v>602.89</v>
      </c>
    </row>
    <row r="209" spans="1:9" hidden="1" x14ac:dyDescent="0.25">
      <c r="A209" s="53" t="s">
        <v>2907</v>
      </c>
      <c r="B209" s="53" t="s">
        <v>3058</v>
      </c>
      <c r="C209" s="53" t="s">
        <v>2981</v>
      </c>
      <c r="D209" s="53" t="s">
        <v>2321</v>
      </c>
      <c r="E209" s="53" t="s">
        <v>711</v>
      </c>
      <c r="F209" s="53" t="s">
        <v>1</v>
      </c>
      <c r="G209" s="53" t="s">
        <v>3059</v>
      </c>
      <c r="H209" s="53" t="s">
        <v>2520</v>
      </c>
      <c r="I209" s="62">
        <v>803.31</v>
      </c>
    </row>
    <row r="210" spans="1:9" x14ac:dyDescent="0.25">
      <c r="A210" s="53" t="s">
        <v>2907</v>
      </c>
      <c r="B210" s="53" t="s">
        <v>3058</v>
      </c>
      <c r="C210" s="53" t="s">
        <v>2981</v>
      </c>
      <c r="D210" s="53" t="s">
        <v>2538</v>
      </c>
      <c r="E210" s="53" t="s">
        <v>2934</v>
      </c>
      <c r="F210" s="53" t="s">
        <v>1</v>
      </c>
      <c r="G210" s="53" t="s">
        <v>3065</v>
      </c>
      <c r="H210" s="53" t="s">
        <v>2520</v>
      </c>
      <c r="I210" s="62">
        <v>21047.41</v>
      </c>
    </row>
    <row r="211" spans="1:9" hidden="1" x14ac:dyDescent="0.25">
      <c r="A211" s="53" t="s">
        <v>2907</v>
      </c>
      <c r="B211" s="53" t="s">
        <v>3056</v>
      </c>
      <c r="C211" s="53" t="s">
        <v>2977</v>
      </c>
      <c r="D211" s="53" t="s">
        <v>3057</v>
      </c>
      <c r="E211" s="53" t="s">
        <v>2934</v>
      </c>
      <c r="F211" s="53" t="s">
        <v>1</v>
      </c>
      <c r="G211" s="53" t="s">
        <v>2976</v>
      </c>
      <c r="H211" s="53" t="s">
        <v>2520</v>
      </c>
      <c r="I211" s="62">
        <v>2.4300000000000002</v>
      </c>
    </row>
    <row r="212" spans="1:9" x14ac:dyDescent="0.25">
      <c r="A212" s="53" t="s">
        <v>2907</v>
      </c>
      <c r="B212" s="53" t="s">
        <v>3058</v>
      </c>
      <c r="C212" s="53" t="s">
        <v>2981</v>
      </c>
      <c r="D212" s="53" t="s">
        <v>3064</v>
      </c>
      <c r="E212" s="54" t="s">
        <v>2934</v>
      </c>
      <c r="F212" s="53" t="s">
        <v>1</v>
      </c>
      <c r="G212" s="53" t="s">
        <v>2980</v>
      </c>
      <c r="H212" s="53" t="s">
        <v>2520</v>
      </c>
      <c r="I212" s="62">
        <v>118.14</v>
      </c>
    </row>
    <row r="213" spans="1:9" hidden="1" x14ac:dyDescent="0.25">
      <c r="A213" s="53" t="s">
        <v>2907</v>
      </c>
      <c r="B213" s="53" t="s">
        <v>3067</v>
      </c>
      <c r="C213" s="53" t="s">
        <v>2986</v>
      </c>
      <c r="D213" s="53" t="s">
        <v>2321</v>
      </c>
      <c r="E213" s="53" t="s">
        <v>711</v>
      </c>
      <c r="F213" s="53" t="s">
        <v>1</v>
      </c>
      <c r="G213" s="53" t="s">
        <v>3051</v>
      </c>
      <c r="H213" s="53" t="s">
        <v>2520</v>
      </c>
      <c r="I213" s="62">
        <v>942.96</v>
      </c>
    </row>
    <row r="214" spans="1:9" hidden="1" x14ac:dyDescent="0.25">
      <c r="A214" s="53" t="s">
        <v>2907</v>
      </c>
      <c r="B214" s="53" t="s">
        <v>3068</v>
      </c>
      <c r="C214" s="53" t="s">
        <v>2984</v>
      </c>
      <c r="D214" s="53" t="s">
        <v>2321</v>
      </c>
      <c r="E214" s="53" t="s">
        <v>711</v>
      </c>
      <c r="F214" s="53" t="s">
        <v>1</v>
      </c>
      <c r="G214" s="53" t="s">
        <v>3051</v>
      </c>
      <c r="H214" s="53" t="s">
        <v>2520</v>
      </c>
      <c r="I214" s="62">
        <v>584.62</v>
      </c>
    </row>
    <row r="215" spans="1:9" hidden="1" x14ac:dyDescent="0.25">
      <c r="A215" s="53" t="s">
        <v>2907</v>
      </c>
      <c r="B215" s="53" t="s">
        <v>3056</v>
      </c>
      <c r="C215" s="53" t="s">
        <v>2977</v>
      </c>
      <c r="D215" s="53" t="s">
        <v>2538</v>
      </c>
      <c r="E215" s="53" t="s">
        <v>2934</v>
      </c>
      <c r="F215" s="53" t="s">
        <v>1</v>
      </c>
      <c r="G215" s="53" t="s">
        <v>2976</v>
      </c>
      <c r="H215" s="53" t="s">
        <v>2520</v>
      </c>
      <c r="I215" s="62">
        <v>25792.44</v>
      </c>
    </row>
    <row r="216" spans="1:9" hidden="1" x14ac:dyDescent="0.25">
      <c r="A216" s="53" t="s">
        <v>2907</v>
      </c>
      <c r="B216" s="53" t="s">
        <v>3066</v>
      </c>
      <c r="C216" s="53" t="s">
        <v>2985</v>
      </c>
      <c r="D216" s="53" t="s">
        <v>2321</v>
      </c>
      <c r="E216" s="53" t="s">
        <v>711</v>
      </c>
      <c r="F216" s="53" t="s">
        <v>1</v>
      </c>
      <c r="G216" s="53" t="s">
        <v>3051</v>
      </c>
      <c r="H216" s="53" t="s">
        <v>2520</v>
      </c>
      <c r="I216" s="62">
        <v>1148.0999999999999</v>
      </c>
    </row>
    <row r="217" spans="1:9" hidden="1" x14ac:dyDescent="0.25">
      <c r="A217" s="53" t="s">
        <v>2909</v>
      </c>
      <c r="B217" s="53" t="s">
        <v>3056</v>
      </c>
      <c r="C217" s="53" t="s">
        <v>2977</v>
      </c>
      <c r="D217" s="53" t="s">
        <v>2538</v>
      </c>
      <c r="E217" s="53" t="s">
        <v>2934</v>
      </c>
      <c r="F217" s="53" t="s">
        <v>1</v>
      </c>
      <c r="G217" s="53" t="s">
        <v>2976</v>
      </c>
      <c r="H217" s="53" t="s">
        <v>2520</v>
      </c>
      <c r="I217" s="62">
        <v>23095.599999999999</v>
      </c>
    </row>
    <row r="218" spans="1:9" x14ac:dyDescent="0.25">
      <c r="A218" s="53" t="s">
        <v>2909</v>
      </c>
      <c r="B218" s="53" t="s">
        <v>3058</v>
      </c>
      <c r="C218" s="53" t="s">
        <v>2981</v>
      </c>
      <c r="D218" s="53" t="s">
        <v>2538</v>
      </c>
      <c r="E218" s="53" t="s">
        <v>2934</v>
      </c>
      <c r="F218" s="53" t="s">
        <v>1</v>
      </c>
      <c r="G218" s="53" t="s">
        <v>3065</v>
      </c>
      <c r="H218" s="53" t="s">
        <v>2520</v>
      </c>
      <c r="I218" s="62">
        <v>15971</v>
      </c>
    </row>
    <row r="219" spans="1:9" hidden="1" x14ac:dyDescent="0.25">
      <c r="A219" s="53" t="s">
        <v>2909</v>
      </c>
      <c r="B219" s="53" t="s">
        <v>3066</v>
      </c>
      <c r="C219" s="53" t="s">
        <v>2985</v>
      </c>
      <c r="D219" s="53" t="s">
        <v>2321</v>
      </c>
      <c r="E219" s="53" t="s">
        <v>711</v>
      </c>
      <c r="F219" s="53" t="s">
        <v>1</v>
      </c>
      <c r="G219" s="53" t="s">
        <v>3051</v>
      </c>
      <c r="H219" s="53" t="s">
        <v>2520</v>
      </c>
      <c r="I219" s="62">
        <v>606.6</v>
      </c>
    </row>
    <row r="220" spans="1:9" hidden="1" x14ac:dyDescent="0.25">
      <c r="A220" s="53" t="s">
        <v>2909</v>
      </c>
      <c r="B220" s="53" t="s">
        <v>3058</v>
      </c>
      <c r="C220" s="53" t="s">
        <v>2981</v>
      </c>
      <c r="D220" s="53" t="s">
        <v>2321</v>
      </c>
      <c r="E220" s="53" t="s">
        <v>711</v>
      </c>
      <c r="F220" s="53" t="s">
        <v>1</v>
      </c>
      <c r="G220" s="53" t="s">
        <v>3059</v>
      </c>
      <c r="H220" s="53" t="s">
        <v>2520</v>
      </c>
      <c r="I220" s="62">
        <v>2001.04</v>
      </c>
    </row>
    <row r="221" spans="1:9" hidden="1" x14ac:dyDescent="0.25">
      <c r="A221" s="53" t="s">
        <v>2909</v>
      </c>
      <c r="B221" s="53" t="s">
        <v>3056</v>
      </c>
      <c r="C221" s="53" t="s">
        <v>2977</v>
      </c>
      <c r="D221" s="53" t="s">
        <v>3057</v>
      </c>
      <c r="E221" s="53" t="s">
        <v>2934</v>
      </c>
      <c r="F221" s="53" t="s">
        <v>1</v>
      </c>
      <c r="G221" s="53" t="s">
        <v>2976</v>
      </c>
      <c r="H221" s="53" t="s">
        <v>2520</v>
      </c>
      <c r="I221" s="62">
        <v>1.92</v>
      </c>
    </row>
    <row r="222" spans="1:9" x14ac:dyDescent="0.25">
      <c r="A222" s="53" t="s">
        <v>2909</v>
      </c>
      <c r="B222" s="53" t="s">
        <v>3058</v>
      </c>
      <c r="C222" s="53" t="s">
        <v>2981</v>
      </c>
      <c r="D222" s="53" t="s">
        <v>3064</v>
      </c>
      <c r="E222" s="54" t="s">
        <v>2934</v>
      </c>
      <c r="F222" s="53" t="s">
        <v>1</v>
      </c>
      <c r="G222" s="53" t="s">
        <v>2980</v>
      </c>
      <c r="H222" s="53" t="s">
        <v>2520</v>
      </c>
      <c r="I222" s="62">
        <v>60.71</v>
      </c>
    </row>
    <row r="223" spans="1:9" hidden="1" x14ac:dyDescent="0.25">
      <c r="A223" s="53" t="s">
        <v>2909</v>
      </c>
      <c r="B223" s="53" t="s">
        <v>3056</v>
      </c>
      <c r="C223" s="53" t="s">
        <v>2977</v>
      </c>
      <c r="D223" s="53" t="s">
        <v>2321</v>
      </c>
      <c r="E223" s="53" t="s">
        <v>711</v>
      </c>
      <c r="F223" s="53" t="s">
        <v>1</v>
      </c>
      <c r="G223" s="53" t="s">
        <v>2976</v>
      </c>
      <c r="H223" s="53" t="s">
        <v>2520</v>
      </c>
      <c r="I223" s="62">
        <v>99.48</v>
      </c>
    </row>
    <row r="224" spans="1:9" hidden="1" x14ac:dyDescent="0.25">
      <c r="A224" s="53" t="s">
        <v>2909</v>
      </c>
      <c r="B224" s="53" t="s">
        <v>3056</v>
      </c>
      <c r="C224" s="53" t="s">
        <v>2977</v>
      </c>
      <c r="D224" s="53" t="s">
        <v>3060</v>
      </c>
      <c r="E224" s="53" t="s">
        <v>2934</v>
      </c>
      <c r="F224" s="53" t="s">
        <v>1</v>
      </c>
      <c r="G224" s="53" t="s">
        <v>2976</v>
      </c>
      <c r="H224" s="53" t="s">
        <v>2520</v>
      </c>
      <c r="I224" s="62">
        <v>528.16</v>
      </c>
    </row>
    <row r="225" spans="1:9" hidden="1" x14ac:dyDescent="0.25">
      <c r="A225" s="53" t="s">
        <v>2909</v>
      </c>
      <c r="B225" s="53" t="s">
        <v>3068</v>
      </c>
      <c r="C225" s="53" t="s">
        <v>2984</v>
      </c>
      <c r="D225" s="53" t="s">
        <v>2321</v>
      </c>
      <c r="E225" s="53" t="s">
        <v>711</v>
      </c>
      <c r="F225" s="53" t="s">
        <v>1</v>
      </c>
      <c r="G225" s="53" t="s">
        <v>3051</v>
      </c>
      <c r="H225" s="53" t="s">
        <v>2520</v>
      </c>
      <c r="I225" s="62">
        <v>843.28</v>
      </c>
    </row>
    <row r="226" spans="1:9" hidden="1" x14ac:dyDescent="0.25">
      <c r="A226" s="53" t="s">
        <v>2909</v>
      </c>
      <c r="B226" s="53" t="s">
        <v>3067</v>
      </c>
      <c r="C226" s="53" t="s">
        <v>2986</v>
      </c>
      <c r="D226" s="53" t="s">
        <v>2321</v>
      </c>
      <c r="E226" s="53" t="s">
        <v>711</v>
      </c>
      <c r="F226" s="53" t="s">
        <v>1</v>
      </c>
      <c r="G226" s="53" t="s">
        <v>3051</v>
      </c>
      <c r="H226" s="53" t="s">
        <v>2520</v>
      </c>
      <c r="I226" s="62">
        <v>936.62</v>
      </c>
    </row>
    <row r="227" spans="1:9" hidden="1" x14ac:dyDescent="0.25">
      <c r="A227" s="53" t="s">
        <v>2929</v>
      </c>
      <c r="B227" s="53" t="s">
        <v>3069</v>
      </c>
      <c r="C227" s="53" t="s">
        <v>3003</v>
      </c>
      <c r="D227" s="53" t="s">
        <v>2321</v>
      </c>
      <c r="E227" s="53" t="s">
        <v>711</v>
      </c>
      <c r="F227" s="53" t="s">
        <v>2901</v>
      </c>
      <c r="G227" s="53" t="s">
        <v>2960</v>
      </c>
      <c r="H227" s="53" t="s">
        <v>2520</v>
      </c>
      <c r="I227" s="62">
        <v>199.34</v>
      </c>
    </row>
    <row r="228" spans="1:9" hidden="1" x14ac:dyDescent="0.25">
      <c r="A228" s="53" t="s">
        <v>2929</v>
      </c>
      <c r="B228" s="53" t="s">
        <v>3070</v>
      </c>
      <c r="C228" s="53" t="s">
        <v>2988</v>
      </c>
      <c r="D228" s="53" t="s">
        <v>2902</v>
      </c>
      <c r="E228" s="53" t="s">
        <v>486</v>
      </c>
      <c r="F228" s="53" t="s">
        <v>2901</v>
      </c>
      <c r="G228" s="53" t="s">
        <v>2987</v>
      </c>
      <c r="H228" s="53" t="s">
        <v>2520</v>
      </c>
      <c r="I228" s="62">
        <v>459.27</v>
      </c>
    </row>
    <row r="229" spans="1:9" hidden="1" x14ac:dyDescent="0.25">
      <c r="A229" s="53" t="s">
        <v>2929</v>
      </c>
      <c r="B229" s="53" t="s">
        <v>3071</v>
      </c>
      <c r="C229" s="53" t="s">
        <v>3006</v>
      </c>
      <c r="D229" s="53" t="s">
        <v>2902</v>
      </c>
      <c r="E229" s="53" t="s">
        <v>486</v>
      </c>
      <c r="F229" s="53" t="s">
        <v>2901</v>
      </c>
      <c r="G229" s="53" t="s">
        <v>3072</v>
      </c>
      <c r="H229" s="53" t="s">
        <v>2520</v>
      </c>
      <c r="I229" s="62">
        <v>477.74</v>
      </c>
    </row>
    <row r="230" spans="1:9" hidden="1" x14ac:dyDescent="0.25">
      <c r="A230" s="53" t="s">
        <v>2929</v>
      </c>
      <c r="B230" s="53" t="s">
        <v>3073</v>
      </c>
      <c r="C230" s="53" t="s">
        <v>3001</v>
      </c>
      <c r="D230" s="53" t="s">
        <v>2321</v>
      </c>
      <c r="E230" s="53" t="s">
        <v>711</v>
      </c>
      <c r="F230" s="53" t="s">
        <v>2901</v>
      </c>
      <c r="G230" s="53" t="s">
        <v>2960</v>
      </c>
      <c r="H230" s="53" t="s">
        <v>2520</v>
      </c>
      <c r="I230" s="62">
        <v>200.06</v>
      </c>
    </row>
    <row r="231" spans="1:9" hidden="1" x14ac:dyDescent="0.25">
      <c r="A231" s="53" t="s">
        <v>2929</v>
      </c>
      <c r="B231" s="53" t="s">
        <v>3074</v>
      </c>
      <c r="C231" s="53" t="s">
        <v>2982</v>
      </c>
      <c r="D231" s="53" t="s">
        <v>2902</v>
      </c>
      <c r="E231" s="53" t="s">
        <v>486</v>
      </c>
      <c r="F231" s="53" t="s">
        <v>2901</v>
      </c>
      <c r="G231" s="53" t="s">
        <v>1648</v>
      </c>
      <c r="H231" s="53" t="s">
        <v>2520</v>
      </c>
      <c r="I231" s="62">
        <v>792.8</v>
      </c>
    </row>
    <row r="232" spans="1:9" hidden="1" x14ac:dyDescent="0.25">
      <c r="A232" s="53" t="s">
        <v>2929</v>
      </c>
      <c r="B232" s="53" t="s">
        <v>3075</v>
      </c>
      <c r="C232" s="53" t="s">
        <v>3023</v>
      </c>
      <c r="D232" s="53" t="s">
        <v>2902</v>
      </c>
      <c r="E232" s="53" t="s">
        <v>486</v>
      </c>
      <c r="F232" s="53" t="s">
        <v>2901</v>
      </c>
      <c r="G232" s="53" t="s">
        <v>3076</v>
      </c>
      <c r="H232" s="53" t="s">
        <v>2520</v>
      </c>
      <c r="I232" s="62">
        <v>181.55</v>
      </c>
    </row>
    <row r="233" spans="1:9" hidden="1" x14ac:dyDescent="0.25">
      <c r="A233" s="53" t="s">
        <v>2929</v>
      </c>
      <c r="B233" s="53" t="s">
        <v>3077</v>
      </c>
      <c r="C233" s="53" t="s">
        <v>3004</v>
      </c>
      <c r="D233" s="53" t="s">
        <v>2321</v>
      </c>
      <c r="E233" s="53" t="s">
        <v>711</v>
      </c>
      <c r="F233" s="53" t="s">
        <v>2901</v>
      </c>
      <c r="G233" s="53" t="s">
        <v>2960</v>
      </c>
      <c r="H233" s="53" t="s">
        <v>2520</v>
      </c>
      <c r="I233" s="62">
        <v>8.09</v>
      </c>
    </row>
    <row r="234" spans="1:9" hidden="1" x14ac:dyDescent="0.25">
      <c r="A234" s="53" t="s">
        <v>2929</v>
      </c>
      <c r="B234" s="53" t="s">
        <v>3078</v>
      </c>
      <c r="C234" s="53" t="s">
        <v>2995</v>
      </c>
      <c r="D234" s="53" t="s">
        <v>2538</v>
      </c>
      <c r="E234" s="53" t="s">
        <v>2934</v>
      </c>
      <c r="F234" s="53" t="s">
        <v>2901</v>
      </c>
      <c r="G234" s="53" t="s">
        <v>3079</v>
      </c>
      <c r="H234" s="53" t="s">
        <v>2520</v>
      </c>
      <c r="I234" s="62">
        <v>200.31</v>
      </c>
    </row>
    <row r="235" spans="1:9" hidden="1" x14ac:dyDescent="0.25">
      <c r="A235" s="53" t="s">
        <v>2929</v>
      </c>
      <c r="B235" s="53" t="s">
        <v>3080</v>
      </c>
      <c r="C235" s="53" t="s">
        <v>2967</v>
      </c>
      <c r="D235" s="53" t="s">
        <v>2321</v>
      </c>
      <c r="E235" s="53" t="s">
        <v>711</v>
      </c>
      <c r="F235" s="53" t="s">
        <v>2901</v>
      </c>
      <c r="G235" s="53" t="s">
        <v>2960</v>
      </c>
      <c r="H235" s="53" t="s">
        <v>2520</v>
      </c>
      <c r="I235" s="62">
        <v>2984.91</v>
      </c>
    </row>
    <row r="236" spans="1:9" hidden="1" x14ac:dyDescent="0.25">
      <c r="A236" s="53" t="s">
        <v>2929</v>
      </c>
      <c r="B236" s="53" t="s">
        <v>3081</v>
      </c>
      <c r="C236" s="53" t="s">
        <v>3018</v>
      </c>
      <c r="D236" s="53" t="s">
        <v>2321</v>
      </c>
      <c r="E236" s="53" t="s">
        <v>711</v>
      </c>
      <c r="F236" s="53" t="s">
        <v>2901</v>
      </c>
      <c r="G236" s="53" t="s">
        <v>3014</v>
      </c>
      <c r="H236" s="53" t="s">
        <v>2520</v>
      </c>
      <c r="I236" s="62">
        <v>16.21</v>
      </c>
    </row>
    <row r="237" spans="1:9" hidden="1" x14ac:dyDescent="0.25">
      <c r="A237" s="53" t="s">
        <v>2929</v>
      </c>
      <c r="B237" s="53" t="s">
        <v>3082</v>
      </c>
      <c r="C237" s="53" t="s">
        <v>2994</v>
      </c>
      <c r="D237" s="53" t="s">
        <v>2321</v>
      </c>
      <c r="E237" s="53" t="s">
        <v>711</v>
      </c>
      <c r="F237" s="53" t="s">
        <v>2901</v>
      </c>
      <c r="G237" s="53" t="s">
        <v>3083</v>
      </c>
      <c r="H237" s="53" t="s">
        <v>2520</v>
      </c>
      <c r="I237" s="62">
        <v>0.73</v>
      </c>
    </row>
    <row r="238" spans="1:9" hidden="1" x14ac:dyDescent="0.25">
      <c r="A238" s="53" t="s">
        <v>2929</v>
      </c>
      <c r="B238" s="53" t="s">
        <v>3070</v>
      </c>
      <c r="C238" s="53" t="s">
        <v>2988</v>
      </c>
      <c r="D238" s="53" t="s">
        <v>2900</v>
      </c>
      <c r="E238" s="53" t="s">
        <v>486</v>
      </c>
      <c r="F238" s="53" t="s">
        <v>2901</v>
      </c>
      <c r="G238" s="53" t="s">
        <v>2987</v>
      </c>
      <c r="H238" s="53" t="s">
        <v>2520</v>
      </c>
      <c r="I238" s="62">
        <v>35.93</v>
      </c>
    </row>
    <row r="239" spans="1:9" hidden="1" x14ac:dyDescent="0.25">
      <c r="A239" s="53" t="s">
        <v>2929</v>
      </c>
      <c r="B239" s="53" t="s">
        <v>3084</v>
      </c>
      <c r="C239" s="53" t="s">
        <v>3021</v>
      </c>
      <c r="D239" s="53" t="s">
        <v>2321</v>
      </c>
      <c r="E239" s="53" t="s">
        <v>711</v>
      </c>
      <c r="F239" s="53" t="s">
        <v>2901</v>
      </c>
      <c r="G239" s="53" t="s">
        <v>2960</v>
      </c>
      <c r="H239" s="53" t="s">
        <v>2520</v>
      </c>
      <c r="I239" s="62">
        <v>30.85</v>
      </c>
    </row>
    <row r="240" spans="1:9" hidden="1" x14ac:dyDescent="0.25">
      <c r="A240" s="53" t="s">
        <v>2929</v>
      </c>
      <c r="B240" s="53" t="s">
        <v>3085</v>
      </c>
      <c r="C240" s="53" t="s">
        <v>3017</v>
      </c>
      <c r="D240" s="53" t="s">
        <v>2321</v>
      </c>
      <c r="E240" s="53" t="s">
        <v>711</v>
      </c>
      <c r="F240" s="53" t="s">
        <v>2901</v>
      </c>
      <c r="G240" s="53" t="s">
        <v>3014</v>
      </c>
      <c r="H240" s="53" t="s">
        <v>2520</v>
      </c>
      <c r="I240" s="62">
        <v>1.43</v>
      </c>
    </row>
    <row r="241" spans="1:9" hidden="1" x14ac:dyDescent="0.25">
      <c r="A241" s="53" t="s">
        <v>2929</v>
      </c>
      <c r="B241" s="53" t="s">
        <v>3086</v>
      </c>
      <c r="C241" s="53" t="s">
        <v>2973</v>
      </c>
      <c r="D241" s="53" t="s">
        <v>2321</v>
      </c>
      <c r="E241" s="53" t="s">
        <v>711</v>
      </c>
      <c r="F241" s="53" t="s">
        <v>2901</v>
      </c>
      <c r="G241" s="53" t="s">
        <v>2960</v>
      </c>
      <c r="H241" s="53" t="s">
        <v>2520</v>
      </c>
      <c r="I241" s="62">
        <v>3838.01</v>
      </c>
    </row>
    <row r="242" spans="1:9" hidden="1" x14ac:dyDescent="0.25">
      <c r="A242" s="53" t="s">
        <v>2929</v>
      </c>
      <c r="B242" s="53" t="s">
        <v>3087</v>
      </c>
      <c r="C242" s="53" t="s">
        <v>2993</v>
      </c>
      <c r="D242" s="53" t="s">
        <v>2321</v>
      </c>
      <c r="E242" s="53" t="s">
        <v>711</v>
      </c>
      <c r="F242" s="53" t="s">
        <v>2901</v>
      </c>
      <c r="G242" s="53" t="s">
        <v>1662</v>
      </c>
      <c r="H242" s="53" t="s">
        <v>2520</v>
      </c>
      <c r="I242" s="62">
        <v>1.55</v>
      </c>
    </row>
    <row r="243" spans="1:9" hidden="1" x14ac:dyDescent="0.25">
      <c r="A243" s="53" t="s">
        <v>2929</v>
      </c>
      <c r="B243" s="53" t="s">
        <v>3088</v>
      </c>
      <c r="C243" s="53" t="s">
        <v>2996</v>
      </c>
      <c r="D243" s="53" t="s">
        <v>2538</v>
      </c>
      <c r="E243" s="53" t="s">
        <v>2934</v>
      </c>
      <c r="F243" s="53" t="s">
        <v>2901</v>
      </c>
      <c r="G243" s="53" t="s">
        <v>3079</v>
      </c>
      <c r="H243" s="53" t="s">
        <v>2520</v>
      </c>
      <c r="I243" s="62">
        <v>600.11</v>
      </c>
    </row>
    <row r="244" spans="1:9" hidden="1" x14ac:dyDescent="0.25">
      <c r="A244" s="53" t="s">
        <v>2929</v>
      </c>
      <c r="B244" s="53" t="s">
        <v>3089</v>
      </c>
      <c r="C244" s="53" t="s">
        <v>2974</v>
      </c>
      <c r="D244" s="53" t="s">
        <v>2321</v>
      </c>
      <c r="E244" s="53" t="s">
        <v>711</v>
      </c>
      <c r="F244" s="53" t="s">
        <v>2901</v>
      </c>
      <c r="G244" s="53" t="s">
        <v>2960</v>
      </c>
      <c r="H244" s="53" t="s">
        <v>2520</v>
      </c>
      <c r="I244" s="62">
        <v>18744.78</v>
      </c>
    </row>
    <row r="245" spans="1:9" hidden="1" x14ac:dyDescent="0.25">
      <c r="A245" s="53" t="s">
        <v>2929</v>
      </c>
      <c r="B245" s="53" t="s">
        <v>3090</v>
      </c>
      <c r="C245" s="53" t="s">
        <v>3016</v>
      </c>
      <c r="D245" s="53" t="s">
        <v>2321</v>
      </c>
      <c r="E245" s="53" t="s">
        <v>711</v>
      </c>
      <c r="F245" s="53" t="s">
        <v>2901</v>
      </c>
      <c r="G245" s="53" t="s">
        <v>3014</v>
      </c>
      <c r="H245" s="53" t="s">
        <v>2520</v>
      </c>
      <c r="I245" s="62">
        <v>0.51</v>
      </c>
    </row>
    <row r="246" spans="1:9" hidden="1" x14ac:dyDescent="0.25">
      <c r="A246" s="53" t="s">
        <v>2929</v>
      </c>
      <c r="B246" s="53" t="s">
        <v>3091</v>
      </c>
      <c r="C246" s="53" t="s">
        <v>2992</v>
      </c>
      <c r="D246" s="53" t="s">
        <v>2902</v>
      </c>
      <c r="E246" s="53" t="s">
        <v>486</v>
      </c>
      <c r="F246" s="53" t="s">
        <v>2901</v>
      </c>
      <c r="G246" s="53" t="s">
        <v>3092</v>
      </c>
      <c r="H246" s="53" t="s">
        <v>2520</v>
      </c>
      <c r="I246" s="62">
        <v>593.42999999999995</v>
      </c>
    </row>
    <row r="247" spans="1:9" hidden="1" x14ac:dyDescent="0.25">
      <c r="A247" s="53" t="s">
        <v>2929</v>
      </c>
      <c r="B247" s="53" t="s">
        <v>3087</v>
      </c>
      <c r="C247" s="53" t="s">
        <v>2993</v>
      </c>
      <c r="D247" s="53" t="s">
        <v>2538</v>
      </c>
      <c r="E247" s="53" t="s">
        <v>2934</v>
      </c>
      <c r="F247" s="53" t="s">
        <v>2901</v>
      </c>
      <c r="G247" s="53" t="s">
        <v>1662</v>
      </c>
      <c r="H247" s="53" t="s">
        <v>2520</v>
      </c>
      <c r="I247" s="62">
        <v>197.67</v>
      </c>
    </row>
    <row r="248" spans="1:9" hidden="1" x14ac:dyDescent="0.25">
      <c r="A248" s="53" t="s">
        <v>2929</v>
      </c>
      <c r="B248" s="53" t="s">
        <v>3093</v>
      </c>
      <c r="C248" s="53" t="s">
        <v>2972</v>
      </c>
      <c r="D248" s="53" t="s">
        <v>2321</v>
      </c>
      <c r="E248" s="53" t="s">
        <v>711</v>
      </c>
      <c r="F248" s="53" t="s">
        <v>2901</v>
      </c>
      <c r="G248" s="53" t="s">
        <v>2960</v>
      </c>
      <c r="H248" s="53" t="s">
        <v>2520</v>
      </c>
      <c r="I248" s="62">
        <v>36301.54</v>
      </c>
    </row>
    <row r="249" spans="1:9" hidden="1" x14ac:dyDescent="0.25">
      <c r="A249" s="53" t="s">
        <v>2929</v>
      </c>
      <c r="B249" s="53" t="s">
        <v>3091</v>
      </c>
      <c r="C249" s="53" t="s">
        <v>2992</v>
      </c>
      <c r="D249" s="53" t="s">
        <v>2900</v>
      </c>
      <c r="E249" s="53" t="s">
        <v>486</v>
      </c>
      <c r="F249" s="53" t="s">
        <v>2901</v>
      </c>
      <c r="G249" s="53" t="s">
        <v>3092</v>
      </c>
      <c r="H249" s="53" t="s">
        <v>2520</v>
      </c>
      <c r="I249" s="62">
        <v>1409.28</v>
      </c>
    </row>
    <row r="250" spans="1:9" hidden="1" x14ac:dyDescent="0.25">
      <c r="A250" s="53" t="s">
        <v>2929</v>
      </c>
      <c r="B250" s="53" t="s">
        <v>3094</v>
      </c>
      <c r="C250" s="53" t="s">
        <v>3002</v>
      </c>
      <c r="D250" s="53" t="s">
        <v>2321</v>
      </c>
      <c r="E250" s="53" t="s">
        <v>711</v>
      </c>
      <c r="F250" s="53" t="s">
        <v>2901</v>
      </c>
      <c r="G250" s="53" t="s">
        <v>2960</v>
      </c>
      <c r="H250" s="53" t="s">
        <v>2520</v>
      </c>
      <c r="I250" s="62">
        <v>180.14</v>
      </c>
    </row>
    <row r="251" spans="1:9" hidden="1" x14ac:dyDescent="0.25">
      <c r="A251" s="53" t="s">
        <v>2929</v>
      </c>
      <c r="B251" s="53" t="s">
        <v>3095</v>
      </c>
      <c r="C251" s="53" t="s">
        <v>3032</v>
      </c>
      <c r="D251" s="53" t="s">
        <v>2321</v>
      </c>
      <c r="E251" s="53" t="s">
        <v>711</v>
      </c>
      <c r="F251" s="53" t="s">
        <v>2901</v>
      </c>
      <c r="G251" s="53" t="s">
        <v>2960</v>
      </c>
      <c r="H251" s="53" t="s">
        <v>2520</v>
      </c>
      <c r="I251" s="62">
        <v>0.04</v>
      </c>
    </row>
    <row r="252" spans="1:9" hidden="1" x14ac:dyDescent="0.25">
      <c r="A252" s="53" t="s">
        <v>2929</v>
      </c>
      <c r="B252" s="53" t="s">
        <v>3096</v>
      </c>
      <c r="C252" s="53" t="s">
        <v>2964</v>
      </c>
      <c r="D252" s="53" t="s">
        <v>2321</v>
      </c>
      <c r="E252" s="53" t="s">
        <v>711</v>
      </c>
      <c r="F252" s="53" t="s">
        <v>2901</v>
      </c>
      <c r="G252" s="53" t="s">
        <v>2960</v>
      </c>
      <c r="H252" s="53" t="s">
        <v>2520</v>
      </c>
      <c r="I252" s="62">
        <v>628.39</v>
      </c>
    </row>
    <row r="253" spans="1:9" hidden="1" x14ac:dyDescent="0.25">
      <c r="A253" s="53" t="s">
        <v>2929</v>
      </c>
      <c r="B253" s="53" t="s">
        <v>3097</v>
      </c>
      <c r="C253" s="53" t="s">
        <v>2969</v>
      </c>
      <c r="D253" s="53" t="s">
        <v>2321</v>
      </c>
      <c r="E253" s="53" t="s">
        <v>711</v>
      </c>
      <c r="F253" s="53" t="s">
        <v>2901</v>
      </c>
      <c r="G253" s="53" t="s">
        <v>2960</v>
      </c>
      <c r="H253" s="53" t="s">
        <v>2520</v>
      </c>
      <c r="I253" s="62">
        <v>17.57</v>
      </c>
    </row>
    <row r="254" spans="1:9" hidden="1" x14ac:dyDescent="0.25">
      <c r="A254" s="53" t="s">
        <v>2929</v>
      </c>
      <c r="B254" s="53" t="s">
        <v>3098</v>
      </c>
      <c r="C254" s="53" t="s">
        <v>3020</v>
      </c>
      <c r="D254" s="53" t="s">
        <v>2321</v>
      </c>
      <c r="E254" s="53" t="s">
        <v>711</v>
      </c>
      <c r="F254" s="53" t="s">
        <v>2901</v>
      </c>
      <c r="G254" s="53" t="s">
        <v>2960</v>
      </c>
      <c r="H254" s="53" t="s">
        <v>2520</v>
      </c>
      <c r="I254" s="62">
        <v>1.93</v>
      </c>
    </row>
    <row r="255" spans="1:9" hidden="1" x14ac:dyDescent="0.25">
      <c r="A255" s="53" t="s">
        <v>2929</v>
      </c>
      <c r="B255" s="53" t="s">
        <v>3099</v>
      </c>
      <c r="C255" s="53" t="s">
        <v>3038</v>
      </c>
      <c r="D255" s="53" t="s">
        <v>2321</v>
      </c>
      <c r="E255" s="53" t="s">
        <v>711</v>
      </c>
      <c r="F255" s="53" t="s">
        <v>2901</v>
      </c>
      <c r="G255" s="53" t="s">
        <v>2960</v>
      </c>
      <c r="H255" s="53" t="s">
        <v>2520</v>
      </c>
      <c r="I255" s="62">
        <v>13.45</v>
      </c>
    </row>
    <row r="256" spans="1:9" hidden="1" x14ac:dyDescent="0.25">
      <c r="A256" s="53" t="s">
        <v>2929</v>
      </c>
      <c r="B256" s="53" t="s">
        <v>3100</v>
      </c>
      <c r="C256" s="53" t="s">
        <v>2998</v>
      </c>
      <c r="D256" s="53" t="s">
        <v>2321</v>
      </c>
      <c r="E256" s="53" t="s">
        <v>711</v>
      </c>
      <c r="F256" s="53" t="s">
        <v>2901</v>
      </c>
      <c r="G256" s="53" t="s">
        <v>2960</v>
      </c>
      <c r="H256" s="53" t="s">
        <v>2520</v>
      </c>
      <c r="I256" s="62">
        <v>9.7100000000000009</v>
      </c>
    </row>
    <row r="257" spans="1:9" hidden="1" x14ac:dyDescent="0.25">
      <c r="A257" s="53" t="s">
        <v>2929</v>
      </c>
      <c r="B257" s="53" t="s">
        <v>3101</v>
      </c>
      <c r="C257" s="53" t="s">
        <v>3033</v>
      </c>
      <c r="D257" s="53" t="s">
        <v>2321</v>
      </c>
      <c r="E257" s="53" t="s">
        <v>711</v>
      </c>
      <c r="F257" s="53" t="s">
        <v>2901</v>
      </c>
      <c r="G257" s="53" t="s">
        <v>2960</v>
      </c>
      <c r="H257" s="53" t="s">
        <v>2520</v>
      </c>
      <c r="I257" s="62">
        <v>1.68</v>
      </c>
    </row>
    <row r="258" spans="1:9" hidden="1" x14ac:dyDescent="0.25">
      <c r="A258" s="53" t="s">
        <v>2929</v>
      </c>
      <c r="B258" s="53" t="s">
        <v>3102</v>
      </c>
      <c r="C258" s="53" t="s">
        <v>3019</v>
      </c>
      <c r="D258" s="53" t="s">
        <v>2321</v>
      </c>
      <c r="E258" s="53" t="s">
        <v>711</v>
      </c>
      <c r="F258" s="53" t="s">
        <v>2901</v>
      </c>
      <c r="G258" s="53" t="s">
        <v>2960</v>
      </c>
      <c r="H258" s="53" t="s">
        <v>2520</v>
      </c>
      <c r="I258" s="62">
        <v>4.28</v>
      </c>
    </row>
    <row r="259" spans="1:9" hidden="1" x14ac:dyDescent="0.25">
      <c r="A259" s="53" t="s">
        <v>2929</v>
      </c>
      <c r="B259" s="53" t="s">
        <v>3103</v>
      </c>
      <c r="C259" s="53" t="s">
        <v>3015</v>
      </c>
      <c r="D259" s="53" t="s">
        <v>2321</v>
      </c>
      <c r="E259" s="53" t="s">
        <v>711</v>
      </c>
      <c r="F259" s="53" t="s">
        <v>2901</v>
      </c>
      <c r="G259" s="53" t="s">
        <v>3014</v>
      </c>
      <c r="H259" s="53" t="s">
        <v>2520</v>
      </c>
      <c r="I259" s="62">
        <v>1.1000000000000001</v>
      </c>
    </row>
    <row r="260" spans="1:9" hidden="1" x14ac:dyDescent="0.25">
      <c r="A260" s="53" t="s">
        <v>2929</v>
      </c>
      <c r="B260" s="53" t="s">
        <v>3091</v>
      </c>
      <c r="C260" s="53" t="s">
        <v>2992</v>
      </c>
      <c r="D260" s="53" t="s">
        <v>2935</v>
      </c>
      <c r="E260" s="53" t="s">
        <v>486</v>
      </c>
      <c r="F260" s="53" t="s">
        <v>2901</v>
      </c>
      <c r="G260" s="53" t="s">
        <v>3092</v>
      </c>
      <c r="H260" s="53" t="s">
        <v>2520</v>
      </c>
      <c r="I260" s="62">
        <v>301.39999999999998</v>
      </c>
    </row>
    <row r="261" spans="1:9" hidden="1" x14ac:dyDescent="0.25">
      <c r="A261" s="53" t="s">
        <v>2929</v>
      </c>
      <c r="B261" s="53" t="s">
        <v>3082</v>
      </c>
      <c r="C261" s="53" t="s">
        <v>2994</v>
      </c>
      <c r="D261" s="53" t="s">
        <v>2538</v>
      </c>
      <c r="E261" s="53" t="s">
        <v>2934</v>
      </c>
      <c r="F261" s="53" t="s">
        <v>2901</v>
      </c>
      <c r="G261" s="53" t="s">
        <v>3083</v>
      </c>
      <c r="H261" s="53" t="s">
        <v>2520</v>
      </c>
      <c r="I261" s="62">
        <v>199.27</v>
      </c>
    </row>
    <row r="262" spans="1:9" hidden="1" x14ac:dyDescent="0.25">
      <c r="A262" s="53" t="s">
        <v>2929</v>
      </c>
      <c r="B262" s="53" t="s">
        <v>3088</v>
      </c>
      <c r="C262" s="53" t="s">
        <v>2996</v>
      </c>
      <c r="D262" s="53" t="s">
        <v>2321</v>
      </c>
      <c r="E262" s="53" t="s">
        <v>711</v>
      </c>
      <c r="F262" s="53" t="s">
        <v>2901</v>
      </c>
      <c r="G262" s="53" t="s">
        <v>3079</v>
      </c>
      <c r="H262" s="53" t="s">
        <v>2520</v>
      </c>
      <c r="I262" s="62">
        <v>400.04</v>
      </c>
    </row>
    <row r="263" spans="1:9" hidden="1" x14ac:dyDescent="0.25">
      <c r="A263" s="53" t="s">
        <v>2936</v>
      </c>
      <c r="B263" s="53" t="s">
        <v>3091</v>
      </c>
      <c r="C263" s="53" t="s">
        <v>2992</v>
      </c>
      <c r="D263" s="53" t="s">
        <v>2935</v>
      </c>
      <c r="E263" s="53" t="s">
        <v>486</v>
      </c>
      <c r="F263" s="53" t="s">
        <v>2901</v>
      </c>
      <c r="G263" s="53" t="s">
        <v>3092</v>
      </c>
      <c r="H263" s="53" t="s">
        <v>2520</v>
      </c>
      <c r="I263" s="62">
        <v>187.49</v>
      </c>
    </row>
    <row r="264" spans="1:9" hidden="1" x14ac:dyDescent="0.25">
      <c r="A264" s="53" t="s">
        <v>2936</v>
      </c>
      <c r="B264" s="53" t="s">
        <v>3099</v>
      </c>
      <c r="C264" s="53" t="s">
        <v>3038</v>
      </c>
      <c r="D264" s="53" t="s">
        <v>2321</v>
      </c>
      <c r="E264" s="53" t="s">
        <v>711</v>
      </c>
      <c r="F264" s="53" t="s">
        <v>2901</v>
      </c>
      <c r="G264" s="53" t="s">
        <v>2960</v>
      </c>
      <c r="H264" s="53" t="s">
        <v>2520</v>
      </c>
      <c r="I264" s="62">
        <v>200.01</v>
      </c>
    </row>
    <row r="265" spans="1:9" hidden="1" x14ac:dyDescent="0.25">
      <c r="A265" s="53" t="s">
        <v>2936</v>
      </c>
      <c r="B265" s="53" t="s">
        <v>3086</v>
      </c>
      <c r="C265" s="53" t="s">
        <v>2973</v>
      </c>
      <c r="D265" s="53" t="s">
        <v>2321</v>
      </c>
      <c r="E265" s="53" t="s">
        <v>711</v>
      </c>
      <c r="F265" s="53" t="s">
        <v>2901</v>
      </c>
      <c r="G265" s="53" t="s">
        <v>2960</v>
      </c>
      <c r="H265" s="53" t="s">
        <v>2520</v>
      </c>
      <c r="I265" s="62">
        <v>4503.47</v>
      </c>
    </row>
    <row r="266" spans="1:9" hidden="1" x14ac:dyDescent="0.25">
      <c r="A266" s="53" t="s">
        <v>2936</v>
      </c>
      <c r="B266" s="53" t="s">
        <v>3101</v>
      </c>
      <c r="C266" s="53" t="s">
        <v>3033</v>
      </c>
      <c r="D266" s="53" t="s">
        <v>2321</v>
      </c>
      <c r="E266" s="53" t="s">
        <v>711</v>
      </c>
      <c r="F266" s="53" t="s">
        <v>2901</v>
      </c>
      <c r="G266" s="53" t="s">
        <v>2960</v>
      </c>
      <c r="H266" s="53" t="s">
        <v>2520</v>
      </c>
      <c r="I266" s="62">
        <v>26</v>
      </c>
    </row>
    <row r="267" spans="1:9" hidden="1" x14ac:dyDescent="0.25">
      <c r="A267" s="53" t="s">
        <v>2936</v>
      </c>
      <c r="B267" s="53" t="s">
        <v>3070</v>
      </c>
      <c r="C267" s="53" t="s">
        <v>2988</v>
      </c>
      <c r="D267" s="53" t="s">
        <v>2902</v>
      </c>
      <c r="E267" s="53" t="s">
        <v>486</v>
      </c>
      <c r="F267" s="53" t="s">
        <v>2901</v>
      </c>
      <c r="G267" s="53" t="s">
        <v>2987</v>
      </c>
      <c r="H267" s="53" t="s">
        <v>2520</v>
      </c>
      <c r="I267" s="62">
        <v>1055.56</v>
      </c>
    </row>
    <row r="268" spans="1:9" hidden="1" x14ac:dyDescent="0.25">
      <c r="A268" s="53" t="s">
        <v>2936</v>
      </c>
      <c r="B268" s="53" t="s">
        <v>3104</v>
      </c>
      <c r="C268" s="53" t="s">
        <v>3035</v>
      </c>
      <c r="D268" s="53" t="s">
        <v>2321</v>
      </c>
      <c r="E268" s="53" t="s">
        <v>711</v>
      </c>
      <c r="F268" s="53" t="s">
        <v>2901</v>
      </c>
      <c r="G268" s="53" t="s">
        <v>2960</v>
      </c>
      <c r="H268" s="53" t="s">
        <v>2520</v>
      </c>
      <c r="I268" s="62">
        <v>0.1</v>
      </c>
    </row>
    <row r="269" spans="1:9" hidden="1" x14ac:dyDescent="0.25">
      <c r="A269" s="53" t="s">
        <v>2936</v>
      </c>
      <c r="B269" s="53" t="s">
        <v>3080</v>
      </c>
      <c r="C269" s="53" t="s">
        <v>2967</v>
      </c>
      <c r="D269" s="53" t="s">
        <v>2321</v>
      </c>
      <c r="E269" s="53" t="s">
        <v>711</v>
      </c>
      <c r="F269" s="53" t="s">
        <v>2901</v>
      </c>
      <c r="G269" s="53" t="s">
        <v>2960</v>
      </c>
      <c r="H269" s="53" t="s">
        <v>2520</v>
      </c>
      <c r="I269" s="62">
        <v>3000.01</v>
      </c>
    </row>
    <row r="270" spans="1:9" hidden="1" x14ac:dyDescent="0.25">
      <c r="A270" s="53" t="s">
        <v>2936</v>
      </c>
      <c r="B270" s="53" t="s">
        <v>3102</v>
      </c>
      <c r="C270" s="53" t="s">
        <v>3019</v>
      </c>
      <c r="D270" s="53" t="s">
        <v>2321</v>
      </c>
      <c r="E270" s="53" t="s">
        <v>711</v>
      </c>
      <c r="F270" s="53" t="s">
        <v>2901</v>
      </c>
      <c r="G270" s="53" t="s">
        <v>2960</v>
      </c>
      <c r="H270" s="53" t="s">
        <v>2520</v>
      </c>
      <c r="I270" s="62">
        <v>6.26</v>
      </c>
    </row>
    <row r="271" spans="1:9" hidden="1" x14ac:dyDescent="0.25">
      <c r="A271" s="53" t="s">
        <v>2936</v>
      </c>
      <c r="B271" s="53" t="s">
        <v>3084</v>
      </c>
      <c r="C271" s="53" t="s">
        <v>3021</v>
      </c>
      <c r="D271" s="53" t="s">
        <v>2321</v>
      </c>
      <c r="E271" s="53" t="s">
        <v>711</v>
      </c>
      <c r="F271" s="53" t="s">
        <v>2901</v>
      </c>
      <c r="G271" s="53" t="s">
        <v>2960</v>
      </c>
      <c r="H271" s="53" t="s">
        <v>2520</v>
      </c>
      <c r="I271" s="62">
        <v>200.02</v>
      </c>
    </row>
    <row r="272" spans="1:9" hidden="1" x14ac:dyDescent="0.25">
      <c r="A272" s="53" t="s">
        <v>2936</v>
      </c>
      <c r="B272" s="53" t="s">
        <v>3097</v>
      </c>
      <c r="C272" s="53" t="s">
        <v>2969</v>
      </c>
      <c r="D272" s="53" t="s">
        <v>2321</v>
      </c>
      <c r="E272" s="53" t="s">
        <v>711</v>
      </c>
      <c r="F272" s="53" t="s">
        <v>2901</v>
      </c>
      <c r="G272" s="53" t="s">
        <v>2960</v>
      </c>
      <c r="H272" s="53" t="s">
        <v>2520</v>
      </c>
      <c r="I272" s="62">
        <v>200.02</v>
      </c>
    </row>
    <row r="273" spans="1:9" hidden="1" x14ac:dyDescent="0.25">
      <c r="A273" s="53" t="s">
        <v>2936</v>
      </c>
      <c r="B273" s="53" t="s">
        <v>3078</v>
      </c>
      <c r="C273" s="53" t="s">
        <v>2995</v>
      </c>
      <c r="D273" s="53" t="s">
        <v>2321</v>
      </c>
      <c r="E273" s="53" t="s">
        <v>711</v>
      </c>
      <c r="F273" s="53" t="s">
        <v>2901</v>
      </c>
      <c r="G273" s="53" t="s">
        <v>3079</v>
      </c>
      <c r="H273" s="53" t="s">
        <v>2520</v>
      </c>
      <c r="I273" s="62">
        <v>0.22</v>
      </c>
    </row>
    <row r="274" spans="1:9" hidden="1" x14ac:dyDescent="0.25">
      <c r="A274" s="53" t="s">
        <v>2936</v>
      </c>
      <c r="B274" s="53" t="s">
        <v>3077</v>
      </c>
      <c r="C274" s="53" t="s">
        <v>3004</v>
      </c>
      <c r="D274" s="53" t="s">
        <v>2321</v>
      </c>
      <c r="E274" s="53" t="s">
        <v>711</v>
      </c>
      <c r="F274" s="53" t="s">
        <v>2901</v>
      </c>
      <c r="G274" s="53" t="s">
        <v>2960</v>
      </c>
      <c r="H274" s="53" t="s">
        <v>2520</v>
      </c>
      <c r="I274" s="62">
        <v>59.76</v>
      </c>
    </row>
    <row r="275" spans="1:9" hidden="1" x14ac:dyDescent="0.25">
      <c r="A275" s="53" t="s">
        <v>2936</v>
      </c>
      <c r="B275" s="53" t="s">
        <v>3075</v>
      </c>
      <c r="C275" s="53" t="s">
        <v>3023</v>
      </c>
      <c r="D275" s="53" t="s">
        <v>2902</v>
      </c>
      <c r="E275" s="53" t="s">
        <v>486</v>
      </c>
      <c r="F275" s="53" t="s">
        <v>2901</v>
      </c>
      <c r="G275" s="53" t="s">
        <v>3076</v>
      </c>
      <c r="H275" s="53" t="s">
        <v>2520</v>
      </c>
      <c r="I275" s="62">
        <v>240.84</v>
      </c>
    </row>
    <row r="276" spans="1:9" hidden="1" x14ac:dyDescent="0.25">
      <c r="A276" s="53" t="s">
        <v>2936</v>
      </c>
      <c r="B276" s="53" t="s">
        <v>3082</v>
      </c>
      <c r="C276" s="53" t="s">
        <v>2994</v>
      </c>
      <c r="D276" s="53" t="s">
        <v>2538</v>
      </c>
      <c r="E276" s="53" t="s">
        <v>2934</v>
      </c>
      <c r="F276" s="53" t="s">
        <v>2901</v>
      </c>
      <c r="G276" s="53" t="s">
        <v>3083</v>
      </c>
      <c r="H276" s="53" t="s">
        <v>2520</v>
      </c>
      <c r="I276" s="62">
        <v>200.73</v>
      </c>
    </row>
    <row r="277" spans="1:9" hidden="1" x14ac:dyDescent="0.25">
      <c r="A277" s="53" t="s">
        <v>2936</v>
      </c>
      <c r="B277" s="53" t="s">
        <v>3098</v>
      </c>
      <c r="C277" s="53" t="s">
        <v>3020</v>
      </c>
      <c r="D277" s="53" t="s">
        <v>2321</v>
      </c>
      <c r="E277" s="53" t="s">
        <v>711</v>
      </c>
      <c r="F277" s="53" t="s">
        <v>2901</v>
      </c>
      <c r="G277" s="53" t="s">
        <v>2960</v>
      </c>
      <c r="H277" s="53" t="s">
        <v>2520</v>
      </c>
      <c r="I277" s="62">
        <v>2.2000000000000002</v>
      </c>
    </row>
    <row r="278" spans="1:9" hidden="1" x14ac:dyDescent="0.25">
      <c r="A278" s="53" t="s">
        <v>2936</v>
      </c>
      <c r="B278" s="53" t="s">
        <v>3070</v>
      </c>
      <c r="C278" s="53" t="s">
        <v>2988</v>
      </c>
      <c r="D278" s="53" t="s">
        <v>2900</v>
      </c>
      <c r="E278" s="53" t="s">
        <v>486</v>
      </c>
      <c r="F278" s="53" t="s">
        <v>2901</v>
      </c>
      <c r="G278" s="53" t="s">
        <v>2987</v>
      </c>
      <c r="H278" s="53" t="s">
        <v>2520</v>
      </c>
      <c r="I278" s="62">
        <v>200.39</v>
      </c>
    </row>
    <row r="279" spans="1:9" hidden="1" x14ac:dyDescent="0.25">
      <c r="A279" s="53" t="s">
        <v>2936</v>
      </c>
      <c r="B279" s="53" t="s">
        <v>3078</v>
      </c>
      <c r="C279" s="53" t="s">
        <v>2995</v>
      </c>
      <c r="D279" s="53" t="s">
        <v>2538</v>
      </c>
      <c r="E279" s="53" t="s">
        <v>2934</v>
      </c>
      <c r="F279" s="53" t="s">
        <v>2901</v>
      </c>
      <c r="G279" s="53" t="s">
        <v>3079</v>
      </c>
      <c r="H279" s="53" t="s">
        <v>2520</v>
      </c>
      <c r="I279" s="62">
        <v>199.84</v>
      </c>
    </row>
    <row r="280" spans="1:9" hidden="1" x14ac:dyDescent="0.25">
      <c r="A280" s="53" t="s">
        <v>2936</v>
      </c>
      <c r="B280" s="53" t="s">
        <v>3090</v>
      </c>
      <c r="C280" s="53" t="s">
        <v>3016</v>
      </c>
      <c r="D280" s="53" t="s">
        <v>2321</v>
      </c>
      <c r="E280" s="53" t="s">
        <v>711</v>
      </c>
      <c r="F280" s="53" t="s">
        <v>2901</v>
      </c>
      <c r="G280" s="53" t="s">
        <v>3014</v>
      </c>
      <c r="H280" s="53" t="s">
        <v>2520</v>
      </c>
      <c r="I280" s="62">
        <v>1.84</v>
      </c>
    </row>
    <row r="281" spans="1:9" hidden="1" x14ac:dyDescent="0.25">
      <c r="A281" s="53" t="s">
        <v>2936</v>
      </c>
      <c r="B281" s="53" t="s">
        <v>3100</v>
      </c>
      <c r="C281" s="53" t="s">
        <v>2998</v>
      </c>
      <c r="D281" s="53" t="s">
        <v>2321</v>
      </c>
      <c r="E281" s="53" t="s">
        <v>711</v>
      </c>
      <c r="F281" s="53" t="s">
        <v>2901</v>
      </c>
      <c r="G281" s="53" t="s">
        <v>2960</v>
      </c>
      <c r="H281" s="53" t="s">
        <v>2520</v>
      </c>
      <c r="I281" s="62">
        <v>10.49</v>
      </c>
    </row>
    <row r="282" spans="1:9" hidden="1" x14ac:dyDescent="0.25">
      <c r="A282" s="53" t="s">
        <v>2936</v>
      </c>
      <c r="B282" s="53" t="s">
        <v>3095</v>
      </c>
      <c r="C282" s="53" t="s">
        <v>3032</v>
      </c>
      <c r="D282" s="53" t="s">
        <v>2321</v>
      </c>
      <c r="E282" s="53" t="s">
        <v>711</v>
      </c>
      <c r="F282" s="53" t="s">
        <v>2901</v>
      </c>
      <c r="G282" s="53" t="s">
        <v>2960</v>
      </c>
      <c r="H282" s="53" t="s">
        <v>2520</v>
      </c>
      <c r="I282" s="62">
        <v>0.19</v>
      </c>
    </row>
    <row r="283" spans="1:9" hidden="1" x14ac:dyDescent="0.25">
      <c r="A283" s="53" t="s">
        <v>2936</v>
      </c>
      <c r="B283" s="53" t="s">
        <v>3093</v>
      </c>
      <c r="C283" s="53" t="s">
        <v>2972</v>
      </c>
      <c r="D283" s="53" t="s">
        <v>2321</v>
      </c>
      <c r="E283" s="53" t="s">
        <v>711</v>
      </c>
      <c r="F283" s="53" t="s">
        <v>2901</v>
      </c>
      <c r="G283" s="53" t="s">
        <v>2960</v>
      </c>
      <c r="H283" s="53" t="s">
        <v>2520</v>
      </c>
      <c r="I283" s="62">
        <v>47943.03</v>
      </c>
    </row>
    <row r="284" spans="1:9" hidden="1" x14ac:dyDescent="0.25">
      <c r="A284" s="53" t="s">
        <v>2936</v>
      </c>
      <c r="B284" s="53" t="s">
        <v>3087</v>
      </c>
      <c r="C284" s="53" t="s">
        <v>2993</v>
      </c>
      <c r="D284" s="53" t="s">
        <v>2538</v>
      </c>
      <c r="E284" s="53" t="s">
        <v>2934</v>
      </c>
      <c r="F284" s="53" t="s">
        <v>2901</v>
      </c>
      <c r="G284" s="53" t="s">
        <v>1662</v>
      </c>
      <c r="H284" s="53" t="s">
        <v>2520</v>
      </c>
      <c r="I284" s="62">
        <v>199.8</v>
      </c>
    </row>
    <row r="285" spans="1:9" hidden="1" x14ac:dyDescent="0.25">
      <c r="A285" s="53" t="s">
        <v>2936</v>
      </c>
      <c r="B285" s="53" t="s">
        <v>3091</v>
      </c>
      <c r="C285" s="53" t="s">
        <v>2992</v>
      </c>
      <c r="D285" s="53" t="s">
        <v>2900</v>
      </c>
      <c r="E285" s="53" t="s">
        <v>486</v>
      </c>
      <c r="F285" s="53" t="s">
        <v>2901</v>
      </c>
      <c r="G285" s="53" t="s">
        <v>3092</v>
      </c>
      <c r="H285" s="53" t="s">
        <v>2520</v>
      </c>
      <c r="I285" s="62">
        <v>1196.99</v>
      </c>
    </row>
    <row r="286" spans="1:9" hidden="1" x14ac:dyDescent="0.25">
      <c r="A286" s="53" t="s">
        <v>2936</v>
      </c>
      <c r="B286" s="53" t="s">
        <v>3074</v>
      </c>
      <c r="C286" s="53" t="s">
        <v>2982</v>
      </c>
      <c r="D286" s="53" t="s">
        <v>2902</v>
      </c>
      <c r="E286" s="53" t="s">
        <v>486</v>
      </c>
      <c r="F286" s="53" t="s">
        <v>2901</v>
      </c>
      <c r="G286" s="53" t="s">
        <v>1648</v>
      </c>
      <c r="H286" s="53" t="s">
        <v>2520</v>
      </c>
      <c r="I286" s="62">
        <v>800.03</v>
      </c>
    </row>
    <row r="287" spans="1:9" hidden="1" x14ac:dyDescent="0.25">
      <c r="A287" s="53" t="s">
        <v>2936</v>
      </c>
      <c r="B287" s="53" t="s">
        <v>3069</v>
      </c>
      <c r="C287" s="53" t="s">
        <v>3003</v>
      </c>
      <c r="D287" s="53" t="s">
        <v>2321</v>
      </c>
      <c r="E287" s="53" t="s">
        <v>711</v>
      </c>
      <c r="F287" s="53" t="s">
        <v>2901</v>
      </c>
      <c r="G287" s="53" t="s">
        <v>2960</v>
      </c>
      <c r="H287" s="53" t="s">
        <v>2520</v>
      </c>
      <c r="I287" s="62">
        <v>300.94</v>
      </c>
    </row>
    <row r="288" spans="1:9" hidden="1" x14ac:dyDescent="0.25">
      <c r="A288" s="53" t="s">
        <v>2936</v>
      </c>
      <c r="B288" s="53" t="s">
        <v>3094</v>
      </c>
      <c r="C288" s="53" t="s">
        <v>3002</v>
      </c>
      <c r="D288" s="53" t="s">
        <v>2321</v>
      </c>
      <c r="E288" s="53" t="s">
        <v>711</v>
      </c>
      <c r="F288" s="53" t="s">
        <v>2901</v>
      </c>
      <c r="G288" s="53" t="s">
        <v>2960</v>
      </c>
      <c r="H288" s="53" t="s">
        <v>2520</v>
      </c>
      <c r="I288" s="62">
        <v>200.02</v>
      </c>
    </row>
    <row r="289" spans="1:9" hidden="1" x14ac:dyDescent="0.25">
      <c r="A289" s="53" t="s">
        <v>2936</v>
      </c>
      <c r="B289" s="53" t="s">
        <v>3088</v>
      </c>
      <c r="C289" s="53" t="s">
        <v>2996</v>
      </c>
      <c r="D289" s="53" t="s">
        <v>2321</v>
      </c>
      <c r="E289" s="53" t="s">
        <v>711</v>
      </c>
      <c r="F289" s="53" t="s">
        <v>2901</v>
      </c>
      <c r="G289" s="53" t="s">
        <v>3079</v>
      </c>
      <c r="H289" s="53" t="s">
        <v>2520</v>
      </c>
      <c r="I289" s="62">
        <v>121.75</v>
      </c>
    </row>
    <row r="290" spans="1:9" hidden="1" x14ac:dyDescent="0.25">
      <c r="A290" s="53" t="s">
        <v>2936</v>
      </c>
      <c r="B290" s="53" t="s">
        <v>3073</v>
      </c>
      <c r="C290" s="53" t="s">
        <v>3001</v>
      </c>
      <c r="D290" s="53" t="s">
        <v>2321</v>
      </c>
      <c r="E290" s="53" t="s">
        <v>711</v>
      </c>
      <c r="F290" s="53" t="s">
        <v>2901</v>
      </c>
      <c r="G290" s="53" t="s">
        <v>2960</v>
      </c>
      <c r="H290" s="53" t="s">
        <v>2520</v>
      </c>
      <c r="I290" s="62">
        <v>112.71</v>
      </c>
    </row>
    <row r="291" spans="1:9" hidden="1" x14ac:dyDescent="0.25">
      <c r="A291" s="53" t="s">
        <v>2936</v>
      </c>
      <c r="B291" s="53" t="s">
        <v>3085</v>
      </c>
      <c r="C291" s="53" t="s">
        <v>3017</v>
      </c>
      <c r="D291" s="53" t="s">
        <v>2321</v>
      </c>
      <c r="E291" s="53" t="s">
        <v>711</v>
      </c>
      <c r="F291" s="53" t="s">
        <v>2901</v>
      </c>
      <c r="G291" s="53" t="s">
        <v>3014</v>
      </c>
      <c r="H291" s="53" t="s">
        <v>2520</v>
      </c>
      <c r="I291" s="62">
        <v>3.31</v>
      </c>
    </row>
    <row r="292" spans="1:9" hidden="1" x14ac:dyDescent="0.25">
      <c r="A292" s="53" t="s">
        <v>2936</v>
      </c>
      <c r="B292" s="53" t="s">
        <v>3091</v>
      </c>
      <c r="C292" s="53" t="s">
        <v>2992</v>
      </c>
      <c r="D292" s="53" t="s">
        <v>2902</v>
      </c>
      <c r="E292" s="53" t="s">
        <v>486</v>
      </c>
      <c r="F292" s="53" t="s">
        <v>2901</v>
      </c>
      <c r="G292" s="53" t="s">
        <v>3092</v>
      </c>
      <c r="H292" s="53" t="s">
        <v>2520</v>
      </c>
      <c r="I292" s="62">
        <v>672.22</v>
      </c>
    </row>
    <row r="293" spans="1:9" hidden="1" x14ac:dyDescent="0.25">
      <c r="A293" s="53" t="s">
        <v>2936</v>
      </c>
      <c r="B293" s="53" t="s">
        <v>3088</v>
      </c>
      <c r="C293" s="53" t="s">
        <v>2996</v>
      </c>
      <c r="D293" s="53" t="s">
        <v>2538</v>
      </c>
      <c r="E293" s="53" t="s">
        <v>2934</v>
      </c>
      <c r="F293" s="53" t="s">
        <v>2901</v>
      </c>
      <c r="G293" s="53" t="s">
        <v>3079</v>
      </c>
      <c r="H293" s="53" t="s">
        <v>2520</v>
      </c>
      <c r="I293" s="62">
        <v>878.52</v>
      </c>
    </row>
    <row r="294" spans="1:9" hidden="1" x14ac:dyDescent="0.25">
      <c r="A294" s="53" t="s">
        <v>2936</v>
      </c>
      <c r="B294" s="53" t="s">
        <v>3071</v>
      </c>
      <c r="C294" s="53" t="s">
        <v>3006</v>
      </c>
      <c r="D294" s="53" t="s">
        <v>2902</v>
      </c>
      <c r="E294" s="53" t="s">
        <v>486</v>
      </c>
      <c r="F294" s="53" t="s">
        <v>2901</v>
      </c>
      <c r="G294" s="53" t="s">
        <v>3072</v>
      </c>
      <c r="H294" s="53" t="s">
        <v>2520</v>
      </c>
      <c r="I294" s="62">
        <v>500.66</v>
      </c>
    </row>
    <row r="295" spans="1:9" hidden="1" x14ac:dyDescent="0.25">
      <c r="A295" s="53" t="s">
        <v>2936</v>
      </c>
      <c r="B295" s="53" t="s">
        <v>3089</v>
      </c>
      <c r="C295" s="53" t="s">
        <v>2974</v>
      </c>
      <c r="D295" s="53" t="s">
        <v>2321</v>
      </c>
      <c r="E295" s="53" t="s">
        <v>711</v>
      </c>
      <c r="F295" s="53" t="s">
        <v>2901</v>
      </c>
      <c r="G295" s="53" t="s">
        <v>2960</v>
      </c>
      <c r="H295" s="53" t="s">
        <v>2520</v>
      </c>
      <c r="I295" s="62">
        <v>23943.4</v>
      </c>
    </row>
    <row r="296" spans="1:9" hidden="1" x14ac:dyDescent="0.25">
      <c r="A296" s="53" t="s">
        <v>2936</v>
      </c>
      <c r="B296" s="53" t="s">
        <v>3096</v>
      </c>
      <c r="C296" s="53" t="s">
        <v>2964</v>
      </c>
      <c r="D296" s="53" t="s">
        <v>2321</v>
      </c>
      <c r="E296" s="53" t="s">
        <v>711</v>
      </c>
      <c r="F296" s="53" t="s">
        <v>2901</v>
      </c>
      <c r="G296" s="53" t="s">
        <v>2960</v>
      </c>
      <c r="H296" s="53" t="s">
        <v>2520</v>
      </c>
      <c r="I296" s="62">
        <v>2000.02</v>
      </c>
    </row>
    <row r="297" spans="1:9" hidden="1" x14ac:dyDescent="0.25">
      <c r="A297" s="53" t="s">
        <v>2936</v>
      </c>
      <c r="B297" s="53" t="s">
        <v>3081</v>
      </c>
      <c r="C297" s="53" t="s">
        <v>3018</v>
      </c>
      <c r="D297" s="53" t="s">
        <v>2321</v>
      </c>
      <c r="E297" s="53" t="s">
        <v>711</v>
      </c>
      <c r="F297" s="53" t="s">
        <v>2901</v>
      </c>
      <c r="G297" s="53" t="s">
        <v>3014</v>
      </c>
      <c r="H297" s="53" t="s">
        <v>2520</v>
      </c>
      <c r="I297" s="62">
        <v>13.67</v>
      </c>
    </row>
    <row r="298" spans="1:9" hidden="1" x14ac:dyDescent="0.25">
      <c r="A298" s="53" t="s">
        <v>2936</v>
      </c>
      <c r="B298" s="53" t="s">
        <v>3087</v>
      </c>
      <c r="C298" s="53" t="s">
        <v>2993</v>
      </c>
      <c r="D298" s="53" t="s">
        <v>2321</v>
      </c>
      <c r="E298" s="53" t="s">
        <v>711</v>
      </c>
      <c r="F298" s="53" t="s">
        <v>2901</v>
      </c>
      <c r="G298" s="53" t="s">
        <v>1662</v>
      </c>
      <c r="H298" s="53" t="s">
        <v>2520</v>
      </c>
      <c r="I298" s="62">
        <v>0.2</v>
      </c>
    </row>
    <row r="299" spans="1:9" hidden="1" x14ac:dyDescent="0.25">
      <c r="A299" s="53" t="s">
        <v>2936</v>
      </c>
      <c r="B299" s="53" t="s">
        <v>3103</v>
      </c>
      <c r="C299" s="53" t="s">
        <v>3015</v>
      </c>
      <c r="D299" s="53" t="s">
        <v>2321</v>
      </c>
      <c r="E299" s="53" t="s">
        <v>711</v>
      </c>
      <c r="F299" s="53" t="s">
        <v>2901</v>
      </c>
      <c r="G299" s="53" t="s">
        <v>3014</v>
      </c>
      <c r="H299" s="53" t="s">
        <v>2520</v>
      </c>
      <c r="I299" s="62">
        <v>0.9</v>
      </c>
    </row>
    <row r="300" spans="1:9" hidden="1" x14ac:dyDescent="0.25">
      <c r="A300" s="53" t="s">
        <v>2937</v>
      </c>
      <c r="B300" s="53" t="s">
        <v>3085</v>
      </c>
      <c r="C300" s="53" t="s">
        <v>3017</v>
      </c>
      <c r="D300" s="53" t="s">
        <v>2321</v>
      </c>
      <c r="E300" s="53" t="s">
        <v>711</v>
      </c>
      <c r="F300" s="53" t="s">
        <v>2901</v>
      </c>
      <c r="G300" s="53" t="s">
        <v>3014</v>
      </c>
      <c r="H300" s="53" t="s">
        <v>2520</v>
      </c>
      <c r="I300" s="62">
        <v>114.71</v>
      </c>
    </row>
    <row r="301" spans="1:9" hidden="1" x14ac:dyDescent="0.25">
      <c r="A301" s="53" t="s">
        <v>2937</v>
      </c>
      <c r="B301" s="53" t="s">
        <v>3069</v>
      </c>
      <c r="C301" s="53" t="s">
        <v>3003</v>
      </c>
      <c r="D301" s="53" t="s">
        <v>2321</v>
      </c>
      <c r="E301" s="53" t="s">
        <v>711</v>
      </c>
      <c r="F301" s="53" t="s">
        <v>2901</v>
      </c>
      <c r="G301" s="53" t="s">
        <v>2960</v>
      </c>
      <c r="H301" s="53" t="s">
        <v>2520</v>
      </c>
      <c r="I301" s="62">
        <v>200</v>
      </c>
    </row>
    <row r="302" spans="1:9" hidden="1" x14ac:dyDescent="0.25">
      <c r="A302" s="53" t="s">
        <v>2937</v>
      </c>
      <c r="B302" s="53" t="s">
        <v>3082</v>
      </c>
      <c r="C302" s="53" t="s">
        <v>2994</v>
      </c>
      <c r="D302" s="53" t="s">
        <v>2538</v>
      </c>
      <c r="E302" s="53" t="s">
        <v>2934</v>
      </c>
      <c r="F302" s="53" t="s">
        <v>2901</v>
      </c>
      <c r="G302" s="53" t="s">
        <v>3083</v>
      </c>
      <c r="H302" s="53" t="s">
        <v>2520</v>
      </c>
      <c r="I302" s="62">
        <v>200.1</v>
      </c>
    </row>
    <row r="303" spans="1:9" hidden="1" x14ac:dyDescent="0.25">
      <c r="A303" s="53" t="s">
        <v>2937</v>
      </c>
      <c r="B303" s="53" t="s">
        <v>3077</v>
      </c>
      <c r="C303" s="53" t="s">
        <v>3004</v>
      </c>
      <c r="D303" s="53" t="s">
        <v>2321</v>
      </c>
      <c r="E303" s="53" t="s">
        <v>711</v>
      </c>
      <c r="F303" s="53" t="s">
        <v>2901</v>
      </c>
      <c r="G303" s="53" t="s">
        <v>2960</v>
      </c>
      <c r="H303" s="53" t="s">
        <v>2520</v>
      </c>
      <c r="I303" s="62">
        <v>200</v>
      </c>
    </row>
    <row r="304" spans="1:9" hidden="1" x14ac:dyDescent="0.25">
      <c r="A304" s="53" t="s">
        <v>2937</v>
      </c>
      <c r="B304" s="53" t="s">
        <v>3091</v>
      </c>
      <c r="C304" s="53" t="s">
        <v>2992</v>
      </c>
      <c r="D304" s="53" t="s">
        <v>2900</v>
      </c>
      <c r="E304" s="53" t="s">
        <v>486</v>
      </c>
      <c r="F304" s="53" t="s">
        <v>2901</v>
      </c>
      <c r="G304" s="53" t="s">
        <v>3092</v>
      </c>
      <c r="H304" s="53" t="s">
        <v>2520</v>
      </c>
      <c r="I304" s="62">
        <v>1802.71</v>
      </c>
    </row>
    <row r="305" spans="1:9" hidden="1" x14ac:dyDescent="0.25">
      <c r="A305" s="53" t="s">
        <v>2937</v>
      </c>
      <c r="B305" s="53" t="s">
        <v>3075</v>
      </c>
      <c r="C305" s="53" t="s">
        <v>3023</v>
      </c>
      <c r="D305" s="53" t="s">
        <v>2902</v>
      </c>
      <c r="E305" s="53" t="s">
        <v>486</v>
      </c>
      <c r="F305" s="53" t="s">
        <v>2901</v>
      </c>
      <c r="G305" s="53" t="s">
        <v>3076</v>
      </c>
      <c r="H305" s="53" t="s">
        <v>2520</v>
      </c>
      <c r="I305" s="62">
        <v>238.73</v>
      </c>
    </row>
    <row r="306" spans="1:9" hidden="1" x14ac:dyDescent="0.25">
      <c r="A306" s="53" t="s">
        <v>2937</v>
      </c>
      <c r="B306" s="53" t="s">
        <v>3098</v>
      </c>
      <c r="C306" s="53" t="s">
        <v>3020</v>
      </c>
      <c r="D306" s="53" t="s">
        <v>2321</v>
      </c>
      <c r="E306" s="53" t="s">
        <v>711</v>
      </c>
      <c r="F306" s="53" t="s">
        <v>2901</v>
      </c>
      <c r="G306" s="53" t="s">
        <v>2960</v>
      </c>
      <c r="H306" s="53" t="s">
        <v>2520</v>
      </c>
      <c r="I306" s="62">
        <v>29.7</v>
      </c>
    </row>
    <row r="307" spans="1:9" hidden="1" x14ac:dyDescent="0.25">
      <c r="A307" s="53" t="s">
        <v>2937</v>
      </c>
      <c r="B307" s="53" t="s">
        <v>3093</v>
      </c>
      <c r="C307" s="53" t="s">
        <v>2972</v>
      </c>
      <c r="D307" s="53" t="s">
        <v>2321</v>
      </c>
      <c r="E307" s="53" t="s">
        <v>711</v>
      </c>
      <c r="F307" s="53" t="s">
        <v>2901</v>
      </c>
      <c r="G307" s="53" t="s">
        <v>2960</v>
      </c>
      <c r="H307" s="53" t="s">
        <v>2520</v>
      </c>
      <c r="I307" s="62">
        <v>37065.360000000001</v>
      </c>
    </row>
    <row r="308" spans="1:9" hidden="1" x14ac:dyDescent="0.25">
      <c r="A308" s="53" t="s">
        <v>2937</v>
      </c>
      <c r="B308" s="53" t="s">
        <v>3078</v>
      </c>
      <c r="C308" s="53" t="s">
        <v>2995</v>
      </c>
      <c r="D308" s="53" t="s">
        <v>2538</v>
      </c>
      <c r="E308" s="53" t="s">
        <v>2934</v>
      </c>
      <c r="F308" s="53" t="s">
        <v>2901</v>
      </c>
      <c r="G308" s="53" t="s">
        <v>3079</v>
      </c>
      <c r="H308" s="53" t="s">
        <v>2520</v>
      </c>
      <c r="I308" s="62">
        <v>200</v>
      </c>
    </row>
    <row r="309" spans="1:9" hidden="1" x14ac:dyDescent="0.25">
      <c r="A309" s="53" t="s">
        <v>2937</v>
      </c>
      <c r="B309" s="53" t="s">
        <v>3084</v>
      </c>
      <c r="C309" s="53" t="s">
        <v>3021</v>
      </c>
      <c r="D309" s="53" t="s">
        <v>2321</v>
      </c>
      <c r="E309" s="53" t="s">
        <v>711</v>
      </c>
      <c r="F309" s="53" t="s">
        <v>2901</v>
      </c>
      <c r="G309" s="53" t="s">
        <v>2960</v>
      </c>
      <c r="H309" s="53" t="s">
        <v>2520</v>
      </c>
      <c r="I309" s="62">
        <v>200.01</v>
      </c>
    </row>
    <row r="310" spans="1:9" hidden="1" x14ac:dyDescent="0.25">
      <c r="A310" s="53" t="s">
        <v>2937</v>
      </c>
      <c r="B310" s="53" t="s">
        <v>3074</v>
      </c>
      <c r="C310" s="53" t="s">
        <v>2982</v>
      </c>
      <c r="D310" s="53" t="s">
        <v>2902</v>
      </c>
      <c r="E310" s="53" t="s">
        <v>486</v>
      </c>
      <c r="F310" s="53" t="s">
        <v>2901</v>
      </c>
      <c r="G310" s="53" t="s">
        <v>1648</v>
      </c>
      <c r="H310" s="53" t="s">
        <v>2520</v>
      </c>
      <c r="I310" s="62">
        <v>600.78</v>
      </c>
    </row>
    <row r="311" spans="1:9" hidden="1" x14ac:dyDescent="0.25">
      <c r="A311" s="53" t="s">
        <v>2937</v>
      </c>
      <c r="B311" s="53" t="s">
        <v>3094</v>
      </c>
      <c r="C311" s="53" t="s">
        <v>3002</v>
      </c>
      <c r="D311" s="53" t="s">
        <v>2321</v>
      </c>
      <c r="E311" s="53" t="s">
        <v>711</v>
      </c>
      <c r="F311" s="53" t="s">
        <v>2901</v>
      </c>
      <c r="G311" s="53" t="s">
        <v>2960</v>
      </c>
      <c r="H311" s="53" t="s">
        <v>2520</v>
      </c>
      <c r="I311" s="62">
        <v>200.02</v>
      </c>
    </row>
    <row r="312" spans="1:9" hidden="1" x14ac:dyDescent="0.25">
      <c r="A312" s="53" t="s">
        <v>2937</v>
      </c>
      <c r="B312" s="53" t="s">
        <v>3104</v>
      </c>
      <c r="C312" s="53" t="s">
        <v>3035</v>
      </c>
      <c r="D312" s="53" t="s">
        <v>2321</v>
      </c>
      <c r="E312" s="53" t="s">
        <v>711</v>
      </c>
      <c r="F312" s="53" t="s">
        <v>2901</v>
      </c>
      <c r="G312" s="53" t="s">
        <v>2960</v>
      </c>
      <c r="H312" s="53" t="s">
        <v>2520</v>
      </c>
      <c r="I312" s="62">
        <v>0.1</v>
      </c>
    </row>
    <row r="313" spans="1:9" hidden="1" x14ac:dyDescent="0.25">
      <c r="A313" s="53" t="s">
        <v>2937</v>
      </c>
      <c r="B313" s="53" t="s">
        <v>3090</v>
      </c>
      <c r="C313" s="53" t="s">
        <v>3016</v>
      </c>
      <c r="D313" s="53" t="s">
        <v>2321</v>
      </c>
      <c r="E313" s="53" t="s">
        <v>711</v>
      </c>
      <c r="F313" s="53" t="s">
        <v>2901</v>
      </c>
      <c r="G313" s="53" t="s">
        <v>3014</v>
      </c>
      <c r="H313" s="53" t="s">
        <v>2520</v>
      </c>
      <c r="I313" s="62">
        <v>38.909999999999997</v>
      </c>
    </row>
    <row r="314" spans="1:9" hidden="1" x14ac:dyDescent="0.25">
      <c r="A314" s="53" t="s">
        <v>2937</v>
      </c>
      <c r="B314" s="53" t="s">
        <v>3087</v>
      </c>
      <c r="C314" s="53" t="s">
        <v>2993</v>
      </c>
      <c r="D314" s="53" t="s">
        <v>2538</v>
      </c>
      <c r="E314" s="53" t="s">
        <v>2934</v>
      </c>
      <c r="F314" s="53" t="s">
        <v>2901</v>
      </c>
      <c r="G314" s="53" t="s">
        <v>1662</v>
      </c>
      <c r="H314" s="53" t="s">
        <v>2520</v>
      </c>
      <c r="I314" s="62">
        <v>200.32</v>
      </c>
    </row>
    <row r="315" spans="1:9" hidden="1" x14ac:dyDescent="0.25">
      <c r="A315" s="53" t="s">
        <v>2937</v>
      </c>
      <c r="B315" s="53" t="s">
        <v>3100</v>
      </c>
      <c r="C315" s="53" t="s">
        <v>2998</v>
      </c>
      <c r="D315" s="53" t="s">
        <v>2321</v>
      </c>
      <c r="E315" s="53" t="s">
        <v>711</v>
      </c>
      <c r="F315" s="53" t="s">
        <v>2901</v>
      </c>
      <c r="G315" s="53" t="s">
        <v>2960</v>
      </c>
      <c r="H315" s="53" t="s">
        <v>2520</v>
      </c>
      <c r="I315" s="62">
        <v>65.78</v>
      </c>
    </row>
    <row r="316" spans="1:9" hidden="1" x14ac:dyDescent="0.25">
      <c r="A316" s="53" t="s">
        <v>2937</v>
      </c>
      <c r="B316" s="53" t="s">
        <v>3086</v>
      </c>
      <c r="C316" s="53" t="s">
        <v>2973</v>
      </c>
      <c r="D316" s="53" t="s">
        <v>2321</v>
      </c>
      <c r="E316" s="53" t="s">
        <v>711</v>
      </c>
      <c r="F316" s="53" t="s">
        <v>2901</v>
      </c>
      <c r="G316" s="53" t="s">
        <v>2960</v>
      </c>
      <c r="H316" s="53" t="s">
        <v>2520</v>
      </c>
      <c r="I316" s="62">
        <v>4005.93</v>
      </c>
    </row>
    <row r="317" spans="1:9" hidden="1" x14ac:dyDescent="0.25">
      <c r="A317" s="53" t="s">
        <v>2937</v>
      </c>
      <c r="B317" s="53" t="s">
        <v>3089</v>
      </c>
      <c r="C317" s="53" t="s">
        <v>2974</v>
      </c>
      <c r="D317" s="53" t="s">
        <v>2321</v>
      </c>
      <c r="E317" s="53" t="s">
        <v>711</v>
      </c>
      <c r="F317" s="53" t="s">
        <v>2901</v>
      </c>
      <c r="G317" s="53" t="s">
        <v>2960</v>
      </c>
      <c r="H317" s="53" t="s">
        <v>2520</v>
      </c>
      <c r="I317" s="62">
        <v>20062.89</v>
      </c>
    </row>
    <row r="318" spans="1:9" hidden="1" x14ac:dyDescent="0.25">
      <c r="A318" s="53" t="s">
        <v>2937</v>
      </c>
      <c r="B318" s="53" t="s">
        <v>3071</v>
      </c>
      <c r="C318" s="53" t="s">
        <v>3006</v>
      </c>
      <c r="D318" s="53" t="s">
        <v>2902</v>
      </c>
      <c r="E318" s="53" t="s">
        <v>486</v>
      </c>
      <c r="F318" s="53" t="s">
        <v>2901</v>
      </c>
      <c r="G318" s="53" t="s">
        <v>3072</v>
      </c>
      <c r="H318" s="53" t="s">
        <v>2520</v>
      </c>
      <c r="I318" s="62">
        <v>500.51</v>
      </c>
    </row>
    <row r="319" spans="1:9" hidden="1" x14ac:dyDescent="0.25">
      <c r="A319" s="53" t="s">
        <v>2937</v>
      </c>
      <c r="B319" s="53" t="s">
        <v>3099</v>
      </c>
      <c r="C319" s="53" t="s">
        <v>3038</v>
      </c>
      <c r="D319" s="53" t="s">
        <v>2321</v>
      </c>
      <c r="E319" s="53" t="s">
        <v>711</v>
      </c>
      <c r="F319" s="53" t="s">
        <v>2901</v>
      </c>
      <c r="G319" s="53" t="s">
        <v>2960</v>
      </c>
      <c r="H319" s="53" t="s">
        <v>2520</v>
      </c>
      <c r="I319" s="62">
        <v>200.02</v>
      </c>
    </row>
    <row r="320" spans="1:9" hidden="1" x14ac:dyDescent="0.25">
      <c r="A320" s="53" t="s">
        <v>2937</v>
      </c>
      <c r="B320" s="53" t="s">
        <v>3080</v>
      </c>
      <c r="C320" s="53" t="s">
        <v>2967</v>
      </c>
      <c r="D320" s="53" t="s">
        <v>2321</v>
      </c>
      <c r="E320" s="53" t="s">
        <v>711</v>
      </c>
      <c r="F320" s="53" t="s">
        <v>2901</v>
      </c>
      <c r="G320" s="53" t="s">
        <v>2960</v>
      </c>
      <c r="H320" s="53" t="s">
        <v>2520</v>
      </c>
      <c r="I320" s="62">
        <v>4533.78</v>
      </c>
    </row>
    <row r="321" spans="1:9" hidden="1" x14ac:dyDescent="0.25">
      <c r="A321" s="53" t="s">
        <v>2937</v>
      </c>
      <c r="B321" s="53" t="s">
        <v>3091</v>
      </c>
      <c r="C321" s="53" t="s">
        <v>2992</v>
      </c>
      <c r="D321" s="53" t="s">
        <v>2902</v>
      </c>
      <c r="E321" s="53" t="s">
        <v>486</v>
      </c>
      <c r="F321" s="53" t="s">
        <v>2901</v>
      </c>
      <c r="G321" s="53" t="s">
        <v>3092</v>
      </c>
      <c r="H321" s="53" t="s">
        <v>2520</v>
      </c>
      <c r="I321" s="62">
        <v>1661.03</v>
      </c>
    </row>
    <row r="322" spans="1:9" hidden="1" x14ac:dyDescent="0.25">
      <c r="A322" s="53" t="s">
        <v>2937</v>
      </c>
      <c r="B322" s="53" t="s">
        <v>3095</v>
      </c>
      <c r="C322" s="53" t="s">
        <v>3032</v>
      </c>
      <c r="D322" s="53" t="s">
        <v>2321</v>
      </c>
      <c r="E322" s="53" t="s">
        <v>711</v>
      </c>
      <c r="F322" s="53" t="s">
        <v>2901</v>
      </c>
      <c r="G322" s="53" t="s">
        <v>2960</v>
      </c>
      <c r="H322" s="53" t="s">
        <v>2520</v>
      </c>
      <c r="I322" s="62">
        <v>0.51</v>
      </c>
    </row>
    <row r="323" spans="1:9" hidden="1" x14ac:dyDescent="0.25">
      <c r="A323" s="53" t="s">
        <v>2937</v>
      </c>
      <c r="B323" s="53" t="s">
        <v>3081</v>
      </c>
      <c r="C323" s="53" t="s">
        <v>3018</v>
      </c>
      <c r="D323" s="53" t="s">
        <v>2321</v>
      </c>
      <c r="E323" s="53" t="s">
        <v>711</v>
      </c>
      <c r="F323" s="53" t="s">
        <v>2901</v>
      </c>
      <c r="G323" s="53" t="s">
        <v>3014</v>
      </c>
      <c r="H323" s="53" t="s">
        <v>2520</v>
      </c>
      <c r="I323" s="62">
        <v>106.33</v>
      </c>
    </row>
    <row r="324" spans="1:9" hidden="1" x14ac:dyDescent="0.25">
      <c r="A324" s="53" t="s">
        <v>2937</v>
      </c>
      <c r="B324" s="53" t="s">
        <v>3097</v>
      </c>
      <c r="C324" s="53" t="s">
        <v>2969</v>
      </c>
      <c r="D324" s="53" t="s">
        <v>2321</v>
      </c>
      <c r="E324" s="53" t="s">
        <v>711</v>
      </c>
      <c r="F324" s="53" t="s">
        <v>2901</v>
      </c>
      <c r="G324" s="53" t="s">
        <v>2960</v>
      </c>
      <c r="H324" s="53" t="s">
        <v>2520</v>
      </c>
      <c r="I324" s="62">
        <v>200.04</v>
      </c>
    </row>
    <row r="325" spans="1:9" hidden="1" x14ac:dyDescent="0.25">
      <c r="A325" s="53" t="s">
        <v>2937</v>
      </c>
      <c r="B325" s="53" t="s">
        <v>3088</v>
      </c>
      <c r="C325" s="53" t="s">
        <v>2996</v>
      </c>
      <c r="D325" s="53" t="s">
        <v>2538</v>
      </c>
      <c r="E325" s="53" t="s">
        <v>2934</v>
      </c>
      <c r="F325" s="53" t="s">
        <v>2901</v>
      </c>
      <c r="G325" s="53" t="s">
        <v>3079</v>
      </c>
      <c r="H325" s="53" t="s">
        <v>2520</v>
      </c>
      <c r="I325" s="62">
        <v>1000.13</v>
      </c>
    </row>
    <row r="326" spans="1:9" hidden="1" x14ac:dyDescent="0.25">
      <c r="A326" s="53" t="s">
        <v>2937</v>
      </c>
      <c r="B326" s="53" t="s">
        <v>3103</v>
      </c>
      <c r="C326" s="53" t="s">
        <v>3015</v>
      </c>
      <c r="D326" s="53" t="s">
        <v>2321</v>
      </c>
      <c r="E326" s="53" t="s">
        <v>711</v>
      </c>
      <c r="F326" s="53" t="s">
        <v>2901</v>
      </c>
      <c r="G326" s="53" t="s">
        <v>3014</v>
      </c>
      <c r="H326" s="53" t="s">
        <v>2520</v>
      </c>
      <c r="I326" s="62">
        <v>8.6300000000000008</v>
      </c>
    </row>
    <row r="327" spans="1:9" hidden="1" x14ac:dyDescent="0.25">
      <c r="A327" s="53" t="s">
        <v>2937</v>
      </c>
      <c r="B327" s="53" t="s">
        <v>3091</v>
      </c>
      <c r="C327" s="53" t="s">
        <v>2992</v>
      </c>
      <c r="D327" s="53" t="s">
        <v>2935</v>
      </c>
      <c r="E327" s="53" t="s">
        <v>486</v>
      </c>
      <c r="F327" s="53" t="s">
        <v>2901</v>
      </c>
      <c r="G327" s="53" t="s">
        <v>3092</v>
      </c>
      <c r="H327" s="53" t="s">
        <v>2520</v>
      </c>
      <c r="I327" s="62">
        <v>300.29000000000002</v>
      </c>
    </row>
    <row r="328" spans="1:9" hidden="1" x14ac:dyDescent="0.25">
      <c r="A328" s="53" t="s">
        <v>2937</v>
      </c>
      <c r="B328" s="53" t="s">
        <v>3073</v>
      </c>
      <c r="C328" s="53" t="s">
        <v>3001</v>
      </c>
      <c r="D328" s="53" t="s">
        <v>2321</v>
      </c>
      <c r="E328" s="53" t="s">
        <v>711</v>
      </c>
      <c r="F328" s="53" t="s">
        <v>2901</v>
      </c>
      <c r="G328" s="53" t="s">
        <v>2960</v>
      </c>
      <c r="H328" s="53" t="s">
        <v>2520</v>
      </c>
      <c r="I328" s="62">
        <v>200.43</v>
      </c>
    </row>
    <row r="329" spans="1:9" hidden="1" x14ac:dyDescent="0.25">
      <c r="A329" s="53" t="s">
        <v>2937</v>
      </c>
      <c r="B329" s="53" t="s">
        <v>3101</v>
      </c>
      <c r="C329" s="53" t="s">
        <v>3033</v>
      </c>
      <c r="D329" s="53" t="s">
        <v>2321</v>
      </c>
      <c r="E329" s="53" t="s">
        <v>711</v>
      </c>
      <c r="F329" s="53" t="s">
        <v>2901</v>
      </c>
      <c r="G329" s="53" t="s">
        <v>2960</v>
      </c>
      <c r="H329" s="53" t="s">
        <v>2520</v>
      </c>
      <c r="I329" s="62">
        <v>200</v>
      </c>
    </row>
    <row r="330" spans="1:9" hidden="1" x14ac:dyDescent="0.25">
      <c r="A330" s="53" t="s">
        <v>2937</v>
      </c>
      <c r="B330" s="53" t="s">
        <v>3096</v>
      </c>
      <c r="C330" s="53" t="s">
        <v>2964</v>
      </c>
      <c r="D330" s="53" t="s">
        <v>2321</v>
      </c>
      <c r="E330" s="53" t="s">
        <v>711</v>
      </c>
      <c r="F330" s="53" t="s">
        <v>2901</v>
      </c>
      <c r="G330" s="53" t="s">
        <v>2960</v>
      </c>
      <c r="H330" s="53" t="s">
        <v>2520</v>
      </c>
      <c r="I330" s="62">
        <v>4000.03</v>
      </c>
    </row>
    <row r="331" spans="1:9" hidden="1" x14ac:dyDescent="0.25">
      <c r="A331" s="53" t="s">
        <v>2937</v>
      </c>
      <c r="B331" s="53" t="s">
        <v>3102</v>
      </c>
      <c r="C331" s="53" t="s">
        <v>3019</v>
      </c>
      <c r="D331" s="53" t="s">
        <v>2321</v>
      </c>
      <c r="E331" s="53" t="s">
        <v>711</v>
      </c>
      <c r="F331" s="53" t="s">
        <v>2901</v>
      </c>
      <c r="G331" s="53" t="s">
        <v>2960</v>
      </c>
      <c r="H331" s="53" t="s">
        <v>2520</v>
      </c>
      <c r="I331" s="62">
        <v>186.84</v>
      </c>
    </row>
    <row r="332" spans="1:9" hidden="1" x14ac:dyDescent="0.25">
      <c r="A332" s="53" t="s">
        <v>2938</v>
      </c>
      <c r="B332" s="53" t="s">
        <v>3101</v>
      </c>
      <c r="C332" s="53" t="s">
        <v>3033</v>
      </c>
      <c r="D332" s="53" t="s">
        <v>2321</v>
      </c>
      <c r="E332" s="53" t="s">
        <v>711</v>
      </c>
      <c r="F332" s="53" t="s">
        <v>2901</v>
      </c>
      <c r="G332" s="53" t="s">
        <v>2960</v>
      </c>
      <c r="H332" s="53" t="s">
        <v>2520</v>
      </c>
      <c r="I332" s="62">
        <v>200.01</v>
      </c>
    </row>
    <row r="333" spans="1:9" hidden="1" x14ac:dyDescent="0.25">
      <c r="A333" s="53" t="s">
        <v>2938</v>
      </c>
      <c r="B333" s="53" t="s">
        <v>3091</v>
      </c>
      <c r="C333" s="53" t="s">
        <v>2992</v>
      </c>
      <c r="D333" s="53" t="s">
        <v>2902</v>
      </c>
      <c r="E333" s="53" t="s">
        <v>486</v>
      </c>
      <c r="F333" s="53" t="s">
        <v>2901</v>
      </c>
      <c r="G333" s="53" t="s">
        <v>3092</v>
      </c>
      <c r="H333" s="53" t="s">
        <v>2520</v>
      </c>
      <c r="I333" s="62">
        <v>1191</v>
      </c>
    </row>
    <row r="334" spans="1:9" hidden="1" x14ac:dyDescent="0.25">
      <c r="A334" s="53" t="s">
        <v>2938</v>
      </c>
      <c r="B334" s="53" t="s">
        <v>3082</v>
      </c>
      <c r="C334" s="53" t="s">
        <v>2994</v>
      </c>
      <c r="D334" s="53" t="s">
        <v>2538</v>
      </c>
      <c r="E334" s="53" t="s">
        <v>2934</v>
      </c>
      <c r="F334" s="53" t="s">
        <v>2901</v>
      </c>
      <c r="G334" s="53" t="s">
        <v>3083</v>
      </c>
      <c r="H334" s="53" t="s">
        <v>2520</v>
      </c>
      <c r="I334" s="62">
        <v>200.09</v>
      </c>
    </row>
    <row r="335" spans="1:9" hidden="1" x14ac:dyDescent="0.25">
      <c r="A335" s="53" t="s">
        <v>2938</v>
      </c>
      <c r="B335" s="53" t="s">
        <v>3099</v>
      </c>
      <c r="C335" s="53" t="s">
        <v>3038</v>
      </c>
      <c r="D335" s="53" t="s">
        <v>2321</v>
      </c>
      <c r="E335" s="53" t="s">
        <v>711</v>
      </c>
      <c r="F335" s="53" t="s">
        <v>2901</v>
      </c>
      <c r="G335" s="53" t="s">
        <v>2960</v>
      </c>
      <c r="H335" s="53" t="s">
        <v>2520</v>
      </c>
      <c r="I335" s="62">
        <v>200</v>
      </c>
    </row>
    <row r="336" spans="1:9" hidden="1" x14ac:dyDescent="0.25">
      <c r="A336" s="53" t="s">
        <v>2938</v>
      </c>
      <c r="B336" s="53" t="s">
        <v>3085</v>
      </c>
      <c r="C336" s="53" t="s">
        <v>3017</v>
      </c>
      <c r="D336" s="53" t="s">
        <v>2321</v>
      </c>
      <c r="E336" s="53" t="s">
        <v>711</v>
      </c>
      <c r="F336" s="53" t="s">
        <v>2901</v>
      </c>
      <c r="G336" s="53" t="s">
        <v>3014</v>
      </c>
      <c r="H336" s="53" t="s">
        <v>2520</v>
      </c>
      <c r="I336" s="62">
        <v>19.5</v>
      </c>
    </row>
    <row r="337" spans="1:9" hidden="1" x14ac:dyDescent="0.25">
      <c r="A337" s="53" t="s">
        <v>2938</v>
      </c>
      <c r="B337" s="53" t="s">
        <v>3078</v>
      </c>
      <c r="C337" s="53" t="s">
        <v>2995</v>
      </c>
      <c r="D337" s="53" t="s">
        <v>2538</v>
      </c>
      <c r="E337" s="53" t="s">
        <v>2934</v>
      </c>
      <c r="F337" s="53" t="s">
        <v>2901</v>
      </c>
      <c r="G337" s="53" t="s">
        <v>3079</v>
      </c>
      <c r="H337" s="53" t="s">
        <v>2520</v>
      </c>
      <c r="I337" s="62">
        <v>200.22</v>
      </c>
    </row>
    <row r="338" spans="1:9" hidden="1" x14ac:dyDescent="0.25">
      <c r="A338" s="53" t="s">
        <v>2938</v>
      </c>
      <c r="B338" s="53" t="s">
        <v>3075</v>
      </c>
      <c r="C338" s="53" t="s">
        <v>3023</v>
      </c>
      <c r="D338" s="53" t="s">
        <v>2902</v>
      </c>
      <c r="E338" s="53" t="s">
        <v>486</v>
      </c>
      <c r="F338" s="53" t="s">
        <v>2901</v>
      </c>
      <c r="G338" s="53" t="s">
        <v>3076</v>
      </c>
      <c r="H338" s="53" t="s">
        <v>2520</v>
      </c>
      <c r="I338" s="62">
        <v>174.34</v>
      </c>
    </row>
    <row r="339" spans="1:9" hidden="1" x14ac:dyDescent="0.25">
      <c r="A339" s="53" t="s">
        <v>2938</v>
      </c>
      <c r="B339" s="53" t="s">
        <v>3069</v>
      </c>
      <c r="C339" s="53" t="s">
        <v>3003</v>
      </c>
      <c r="D339" s="53" t="s">
        <v>2321</v>
      </c>
      <c r="E339" s="53" t="s">
        <v>711</v>
      </c>
      <c r="F339" s="53" t="s">
        <v>2901</v>
      </c>
      <c r="G339" s="53" t="s">
        <v>2960</v>
      </c>
      <c r="H339" s="53" t="s">
        <v>2520</v>
      </c>
      <c r="I339" s="62">
        <v>200.01</v>
      </c>
    </row>
    <row r="340" spans="1:9" hidden="1" x14ac:dyDescent="0.25">
      <c r="A340" s="53" t="s">
        <v>2938</v>
      </c>
      <c r="B340" s="53" t="s">
        <v>3096</v>
      </c>
      <c r="C340" s="53" t="s">
        <v>2964</v>
      </c>
      <c r="D340" s="53" t="s">
        <v>2321</v>
      </c>
      <c r="E340" s="53" t="s">
        <v>711</v>
      </c>
      <c r="F340" s="53" t="s">
        <v>2901</v>
      </c>
      <c r="G340" s="53" t="s">
        <v>2960</v>
      </c>
      <c r="H340" s="53" t="s">
        <v>2520</v>
      </c>
      <c r="I340" s="62">
        <v>6000.01</v>
      </c>
    </row>
    <row r="341" spans="1:9" hidden="1" x14ac:dyDescent="0.25">
      <c r="A341" s="53" t="s">
        <v>2938</v>
      </c>
      <c r="B341" s="53" t="s">
        <v>3098</v>
      </c>
      <c r="C341" s="53" t="s">
        <v>3020</v>
      </c>
      <c r="D341" s="53" t="s">
        <v>2321</v>
      </c>
      <c r="E341" s="53" t="s">
        <v>711</v>
      </c>
      <c r="F341" s="53" t="s">
        <v>2901</v>
      </c>
      <c r="G341" s="53" t="s">
        <v>2960</v>
      </c>
      <c r="H341" s="53" t="s">
        <v>2520</v>
      </c>
      <c r="I341" s="62">
        <v>38.14</v>
      </c>
    </row>
    <row r="342" spans="1:9" hidden="1" x14ac:dyDescent="0.25">
      <c r="A342" s="53" t="s">
        <v>2938</v>
      </c>
      <c r="B342" s="53" t="s">
        <v>3104</v>
      </c>
      <c r="C342" s="53" t="s">
        <v>3035</v>
      </c>
      <c r="D342" s="53" t="s">
        <v>2321</v>
      </c>
      <c r="E342" s="53" t="s">
        <v>711</v>
      </c>
      <c r="F342" s="53" t="s">
        <v>2901</v>
      </c>
      <c r="G342" s="53" t="s">
        <v>2960</v>
      </c>
      <c r="H342" s="53" t="s">
        <v>2520</v>
      </c>
      <c r="I342" s="62">
        <v>0.46</v>
      </c>
    </row>
    <row r="343" spans="1:9" hidden="1" x14ac:dyDescent="0.25">
      <c r="A343" s="53" t="s">
        <v>2938</v>
      </c>
      <c r="B343" s="53" t="s">
        <v>3090</v>
      </c>
      <c r="C343" s="53" t="s">
        <v>3016</v>
      </c>
      <c r="D343" s="53" t="s">
        <v>2321</v>
      </c>
      <c r="E343" s="53" t="s">
        <v>711</v>
      </c>
      <c r="F343" s="53" t="s">
        <v>2901</v>
      </c>
      <c r="G343" s="53" t="s">
        <v>3014</v>
      </c>
      <c r="H343" s="53" t="s">
        <v>2520</v>
      </c>
      <c r="I343" s="62">
        <v>7.84</v>
      </c>
    </row>
    <row r="344" spans="1:9" hidden="1" x14ac:dyDescent="0.25">
      <c r="A344" s="53" t="s">
        <v>2938</v>
      </c>
      <c r="B344" s="53" t="s">
        <v>3093</v>
      </c>
      <c r="C344" s="53" t="s">
        <v>2972</v>
      </c>
      <c r="D344" s="53" t="s">
        <v>2321</v>
      </c>
      <c r="E344" s="53" t="s">
        <v>711</v>
      </c>
      <c r="F344" s="53" t="s">
        <v>2901</v>
      </c>
      <c r="G344" s="53" t="s">
        <v>2960</v>
      </c>
      <c r="H344" s="53" t="s">
        <v>2520</v>
      </c>
      <c r="I344" s="62">
        <v>43579.33</v>
      </c>
    </row>
    <row r="345" spans="1:9" hidden="1" x14ac:dyDescent="0.25">
      <c r="A345" s="53" t="s">
        <v>2938</v>
      </c>
      <c r="B345" s="53" t="s">
        <v>3081</v>
      </c>
      <c r="C345" s="53" t="s">
        <v>3018</v>
      </c>
      <c r="D345" s="53" t="s">
        <v>2321</v>
      </c>
      <c r="E345" s="53" t="s">
        <v>711</v>
      </c>
      <c r="F345" s="53" t="s">
        <v>2901</v>
      </c>
      <c r="G345" s="53" t="s">
        <v>3014</v>
      </c>
      <c r="H345" s="53" t="s">
        <v>2520</v>
      </c>
      <c r="I345" s="62">
        <v>110.2</v>
      </c>
    </row>
    <row r="346" spans="1:9" hidden="1" x14ac:dyDescent="0.25">
      <c r="A346" s="53" t="s">
        <v>2938</v>
      </c>
      <c r="B346" s="53" t="s">
        <v>3074</v>
      </c>
      <c r="C346" s="53" t="s">
        <v>2982</v>
      </c>
      <c r="D346" s="53" t="s">
        <v>2902</v>
      </c>
      <c r="E346" s="53" t="s">
        <v>486</v>
      </c>
      <c r="F346" s="53" t="s">
        <v>2901</v>
      </c>
      <c r="G346" s="53" t="s">
        <v>1648</v>
      </c>
      <c r="H346" s="53" t="s">
        <v>2520</v>
      </c>
      <c r="I346" s="62">
        <v>601.05999999999995</v>
      </c>
    </row>
    <row r="347" spans="1:9" hidden="1" x14ac:dyDescent="0.25">
      <c r="A347" s="53" t="s">
        <v>2938</v>
      </c>
      <c r="B347" s="53" t="s">
        <v>3091</v>
      </c>
      <c r="C347" s="53" t="s">
        <v>2992</v>
      </c>
      <c r="D347" s="53" t="s">
        <v>2900</v>
      </c>
      <c r="E347" s="53" t="s">
        <v>486</v>
      </c>
      <c r="F347" s="53" t="s">
        <v>2901</v>
      </c>
      <c r="G347" s="53" t="s">
        <v>3092</v>
      </c>
      <c r="H347" s="53" t="s">
        <v>2520</v>
      </c>
      <c r="I347" s="62">
        <v>1056.4100000000001</v>
      </c>
    </row>
    <row r="348" spans="1:9" hidden="1" x14ac:dyDescent="0.25">
      <c r="A348" s="53" t="s">
        <v>2938</v>
      </c>
      <c r="B348" s="53" t="s">
        <v>3080</v>
      </c>
      <c r="C348" s="53" t="s">
        <v>2967</v>
      </c>
      <c r="D348" s="53" t="s">
        <v>2321</v>
      </c>
      <c r="E348" s="53" t="s">
        <v>711</v>
      </c>
      <c r="F348" s="53" t="s">
        <v>2901</v>
      </c>
      <c r="G348" s="53" t="s">
        <v>2960</v>
      </c>
      <c r="H348" s="53" t="s">
        <v>2520</v>
      </c>
      <c r="I348" s="62">
        <v>4000.01</v>
      </c>
    </row>
    <row r="349" spans="1:9" hidden="1" x14ac:dyDescent="0.25">
      <c r="A349" s="53" t="s">
        <v>2938</v>
      </c>
      <c r="B349" s="53" t="s">
        <v>3094</v>
      </c>
      <c r="C349" s="53" t="s">
        <v>3002</v>
      </c>
      <c r="D349" s="53" t="s">
        <v>2321</v>
      </c>
      <c r="E349" s="53" t="s">
        <v>711</v>
      </c>
      <c r="F349" s="53" t="s">
        <v>2901</v>
      </c>
      <c r="G349" s="53" t="s">
        <v>2960</v>
      </c>
      <c r="H349" s="53" t="s">
        <v>2520</v>
      </c>
      <c r="I349" s="62">
        <v>200</v>
      </c>
    </row>
    <row r="350" spans="1:9" hidden="1" x14ac:dyDescent="0.25">
      <c r="A350" s="53" t="s">
        <v>2938</v>
      </c>
      <c r="B350" s="53" t="s">
        <v>3103</v>
      </c>
      <c r="C350" s="53" t="s">
        <v>3015</v>
      </c>
      <c r="D350" s="53" t="s">
        <v>2321</v>
      </c>
      <c r="E350" s="53" t="s">
        <v>711</v>
      </c>
      <c r="F350" s="53" t="s">
        <v>2901</v>
      </c>
      <c r="G350" s="53" t="s">
        <v>3014</v>
      </c>
      <c r="H350" s="53" t="s">
        <v>2520</v>
      </c>
      <c r="I350" s="62">
        <v>11.42</v>
      </c>
    </row>
    <row r="351" spans="1:9" hidden="1" x14ac:dyDescent="0.25">
      <c r="A351" s="53" t="s">
        <v>2938</v>
      </c>
      <c r="B351" s="53" t="s">
        <v>3073</v>
      </c>
      <c r="C351" s="53" t="s">
        <v>3001</v>
      </c>
      <c r="D351" s="53" t="s">
        <v>2321</v>
      </c>
      <c r="E351" s="53" t="s">
        <v>711</v>
      </c>
      <c r="F351" s="53" t="s">
        <v>2901</v>
      </c>
      <c r="G351" s="53" t="s">
        <v>2960</v>
      </c>
      <c r="H351" s="53" t="s">
        <v>2520</v>
      </c>
      <c r="I351" s="62">
        <v>200.21</v>
      </c>
    </row>
    <row r="352" spans="1:9" hidden="1" x14ac:dyDescent="0.25">
      <c r="A352" s="53" t="s">
        <v>2938</v>
      </c>
      <c r="B352" s="53" t="s">
        <v>3087</v>
      </c>
      <c r="C352" s="53" t="s">
        <v>2993</v>
      </c>
      <c r="D352" s="53" t="s">
        <v>2538</v>
      </c>
      <c r="E352" s="53" t="s">
        <v>2934</v>
      </c>
      <c r="F352" s="53" t="s">
        <v>2901</v>
      </c>
      <c r="G352" s="53" t="s">
        <v>1662</v>
      </c>
      <c r="H352" s="53" t="s">
        <v>2520</v>
      </c>
      <c r="I352" s="62">
        <v>199.49</v>
      </c>
    </row>
    <row r="353" spans="1:9" hidden="1" x14ac:dyDescent="0.25">
      <c r="A353" s="53" t="s">
        <v>2938</v>
      </c>
      <c r="B353" s="53" t="s">
        <v>3095</v>
      </c>
      <c r="C353" s="53" t="s">
        <v>3032</v>
      </c>
      <c r="D353" s="53" t="s">
        <v>2321</v>
      </c>
      <c r="E353" s="53" t="s">
        <v>711</v>
      </c>
      <c r="F353" s="53" t="s">
        <v>2901</v>
      </c>
      <c r="G353" s="53" t="s">
        <v>2960</v>
      </c>
      <c r="H353" s="53" t="s">
        <v>2520</v>
      </c>
      <c r="I353" s="62">
        <v>30.26</v>
      </c>
    </row>
    <row r="354" spans="1:9" hidden="1" x14ac:dyDescent="0.25">
      <c r="A354" s="53" t="s">
        <v>2938</v>
      </c>
      <c r="B354" s="53" t="s">
        <v>3077</v>
      </c>
      <c r="C354" s="53" t="s">
        <v>3004</v>
      </c>
      <c r="D354" s="53" t="s">
        <v>2321</v>
      </c>
      <c r="E354" s="53" t="s">
        <v>711</v>
      </c>
      <c r="F354" s="53" t="s">
        <v>2901</v>
      </c>
      <c r="G354" s="53" t="s">
        <v>2960</v>
      </c>
      <c r="H354" s="53" t="s">
        <v>2520</v>
      </c>
      <c r="I354" s="62">
        <v>200</v>
      </c>
    </row>
    <row r="355" spans="1:9" hidden="1" x14ac:dyDescent="0.25">
      <c r="A355" s="53" t="s">
        <v>2938</v>
      </c>
      <c r="B355" s="53" t="s">
        <v>3100</v>
      </c>
      <c r="C355" s="53" t="s">
        <v>2998</v>
      </c>
      <c r="D355" s="53" t="s">
        <v>2321</v>
      </c>
      <c r="E355" s="53" t="s">
        <v>711</v>
      </c>
      <c r="F355" s="53" t="s">
        <v>2901</v>
      </c>
      <c r="G355" s="53" t="s">
        <v>2960</v>
      </c>
      <c r="H355" s="53" t="s">
        <v>2520</v>
      </c>
      <c r="I355" s="62">
        <v>83.12</v>
      </c>
    </row>
    <row r="356" spans="1:9" hidden="1" x14ac:dyDescent="0.25">
      <c r="A356" s="53" t="s">
        <v>2938</v>
      </c>
      <c r="B356" s="53" t="s">
        <v>3102</v>
      </c>
      <c r="C356" s="53" t="s">
        <v>3019</v>
      </c>
      <c r="D356" s="53" t="s">
        <v>2321</v>
      </c>
      <c r="E356" s="53" t="s">
        <v>711</v>
      </c>
      <c r="F356" s="53" t="s">
        <v>2901</v>
      </c>
      <c r="G356" s="53" t="s">
        <v>2960</v>
      </c>
      <c r="H356" s="53" t="s">
        <v>2520</v>
      </c>
      <c r="I356" s="62">
        <v>97.03</v>
      </c>
    </row>
    <row r="357" spans="1:9" hidden="1" x14ac:dyDescent="0.25">
      <c r="A357" s="53" t="s">
        <v>2938</v>
      </c>
      <c r="B357" s="53" t="s">
        <v>3097</v>
      </c>
      <c r="C357" s="53" t="s">
        <v>2969</v>
      </c>
      <c r="D357" s="53" t="s">
        <v>2321</v>
      </c>
      <c r="E357" s="53" t="s">
        <v>711</v>
      </c>
      <c r="F357" s="53" t="s">
        <v>2901</v>
      </c>
      <c r="G357" s="53" t="s">
        <v>2960</v>
      </c>
      <c r="H357" s="53" t="s">
        <v>2520</v>
      </c>
      <c r="I357" s="62">
        <v>200.02</v>
      </c>
    </row>
    <row r="358" spans="1:9" hidden="1" x14ac:dyDescent="0.25">
      <c r="A358" s="53" t="s">
        <v>2938</v>
      </c>
      <c r="B358" s="53" t="s">
        <v>3089</v>
      </c>
      <c r="C358" s="53" t="s">
        <v>2974</v>
      </c>
      <c r="D358" s="53" t="s">
        <v>2321</v>
      </c>
      <c r="E358" s="53" t="s">
        <v>711</v>
      </c>
      <c r="F358" s="53" t="s">
        <v>2901</v>
      </c>
      <c r="G358" s="53" t="s">
        <v>2960</v>
      </c>
      <c r="H358" s="53" t="s">
        <v>2520</v>
      </c>
      <c r="I358" s="62">
        <v>18196.900000000001</v>
      </c>
    </row>
    <row r="359" spans="1:9" hidden="1" x14ac:dyDescent="0.25">
      <c r="A359" s="53" t="s">
        <v>2938</v>
      </c>
      <c r="B359" s="53" t="s">
        <v>3086</v>
      </c>
      <c r="C359" s="53" t="s">
        <v>2973</v>
      </c>
      <c r="D359" s="53" t="s">
        <v>2321</v>
      </c>
      <c r="E359" s="53" t="s">
        <v>711</v>
      </c>
      <c r="F359" s="53" t="s">
        <v>2901</v>
      </c>
      <c r="G359" s="53" t="s">
        <v>2960</v>
      </c>
      <c r="H359" s="53" t="s">
        <v>2520</v>
      </c>
      <c r="I359" s="62">
        <v>3782.21</v>
      </c>
    </row>
    <row r="360" spans="1:9" hidden="1" x14ac:dyDescent="0.25">
      <c r="A360" s="53" t="s">
        <v>2938</v>
      </c>
      <c r="B360" s="53" t="s">
        <v>3088</v>
      </c>
      <c r="C360" s="53" t="s">
        <v>2996</v>
      </c>
      <c r="D360" s="53" t="s">
        <v>2538</v>
      </c>
      <c r="E360" s="53" t="s">
        <v>2934</v>
      </c>
      <c r="F360" s="53" t="s">
        <v>2901</v>
      </c>
      <c r="G360" s="53" t="s">
        <v>3079</v>
      </c>
      <c r="H360" s="53" t="s">
        <v>2520</v>
      </c>
      <c r="I360" s="62">
        <v>1000.11</v>
      </c>
    </row>
    <row r="361" spans="1:9" hidden="1" x14ac:dyDescent="0.25">
      <c r="A361" s="53" t="s">
        <v>2938</v>
      </c>
      <c r="B361" s="53" t="s">
        <v>3084</v>
      </c>
      <c r="C361" s="53" t="s">
        <v>3021</v>
      </c>
      <c r="D361" s="53" t="s">
        <v>2321</v>
      </c>
      <c r="E361" s="53" t="s">
        <v>711</v>
      </c>
      <c r="F361" s="53" t="s">
        <v>2901</v>
      </c>
      <c r="G361" s="53" t="s">
        <v>2960</v>
      </c>
      <c r="H361" s="53" t="s">
        <v>2520</v>
      </c>
      <c r="I361" s="62">
        <v>200.03</v>
      </c>
    </row>
    <row r="362" spans="1:9" hidden="1" x14ac:dyDescent="0.25">
      <c r="A362" s="53" t="s">
        <v>2938</v>
      </c>
      <c r="B362" s="53" t="s">
        <v>3091</v>
      </c>
      <c r="C362" s="53" t="s">
        <v>2992</v>
      </c>
      <c r="D362" s="53" t="s">
        <v>2935</v>
      </c>
      <c r="E362" s="53" t="s">
        <v>486</v>
      </c>
      <c r="F362" s="53" t="s">
        <v>2901</v>
      </c>
      <c r="G362" s="53" t="s">
        <v>3092</v>
      </c>
      <c r="H362" s="53" t="s">
        <v>2520</v>
      </c>
      <c r="I362" s="62">
        <v>423.56</v>
      </c>
    </row>
    <row r="363" spans="1:9" hidden="1" x14ac:dyDescent="0.25">
      <c r="A363" s="53" t="s">
        <v>2939</v>
      </c>
      <c r="B363" s="53" t="s">
        <v>3094</v>
      </c>
      <c r="C363" s="53" t="s">
        <v>3002</v>
      </c>
      <c r="D363" s="53" t="s">
        <v>2321</v>
      </c>
      <c r="E363" s="53" t="s">
        <v>711</v>
      </c>
      <c r="F363" s="53" t="s">
        <v>2901</v>
      </c>
      <c r="G363" s="53" t="s">
        <v>2960</v>
      </c>
      <c r="H363" s="53" t="s">
        <v>2520</v>
      </c>
      <c r="I363" s="62">
        <v>199.26</v>
      </c>
    </row>
    <row r="364" spans="1:9" hidden="1" x14ac:dyDescent="0.25">
      <c r="A364" s="53" t="s">
        <v>2939</v>
      </c>
      <c r="B364" s="53" t="s">
        <v>3078</v>
      </c>
      <c r="C364" s="53" t="s">
        <v>2995</v>
      </c>
      <c r="D364" s="53" t="s">
        <v>2538</v>
      </c>
      <c r="E364" s="53" t="s">
        <v>2934</v>
      </c>
      <c r="F364" s="53" t="s">
        <v>2901</v>
      </c>
      <c r="G364" s="53" t="s">
        <v>3079</v>
      </c>
      <c r="H364" s="53" t="s">
        <v>2520</v>
      </c>
      <c r="I364" s="62">
        <v>200.12</v>
      </c>
    </row>
    <row r="365" spans="1:9" hidden="1" x14ac:dyDescent="0.25">
      <c r="A365" s="53" t="s">
        <v>2939</v>
      </c>
      <c r="B365" s="53" t="s">
        <v>3073</v>
      </c>
      <c r="C365" s="53" t="s">
        <v>3001</v>
      </c>
      <c r="D365" s="53" t="s">
        <v>2321</v>
      </c>
      <c r="E365" s="53" t="s">
        <v>711</v>
      </c>
      <c r="F365" s="53" t="s">
        <v>2901</v>
      </c>
      <c r="G365" s="53" t="s">
        <v>2960</v>
      </c>
      <c r="H365" s="53" t="s">
        <v>2520</v>
      </c>
      <c r="I365" s="62">
        <v>127.5</v>
      </c>
    </row>
    <row r="366" spans="1:9" hidden="1" x14ac:dyDescent="0.25">
      <c r="A366" s="53" t="s">
        <v>2939</v>
      </c>
      <c r="B366" s="53" t="s">
        <v>3098</v>
      </c>
      <c r="C366" s="53" t="s">
        <v>3020</v>
      </c>
      <c r="D366" s="53" t="s">
        <v>2321</v>
      </c>
      <c r="E366" s="53" t="s">
        <v>711</v>
      </c>
      <c r="F366" s="53" t="s">
        <v>2901</v>
      </c>
      <c r="G366" s="53" t="s">
        <v>2960</v>
      </c>
      <c r="H366" s="53" t="s">
        <v>2520</v>
      </c>
      <c r="I366" s="62">
        <v>6.76</v>
      </c>
    </row>
    <row r="367" spans="1:9" hidden="1" x14ac:dyDescent="0.25">
      <c r="A367" s="53" t="s">
        <v>2939</v>
      </c>
      <c r="B367" s="53" t="s">
        <v>3091</v>
      </c>
      <c r="C367" s="53" t="s">
        <v>2992</v>
      </c>
      <c r="D367" s="53" t="s">
        <v>2900</v>
      </c>
      <c r="E367" s="53" t="s">
        <v>486</v>
      </c>
      <c r="F367" s="53" t="s">
        <v>2901</v>
      </c>
      <c r="G367" s="53" t="s">
        <v>3092</v>
      </c>
      <c r="H367" s="53" t="s">
        <v>2520</v>
      </c>
      <c r="I367" s="62">
        <v>513.04999999999995</v>
      </c>
    </row>
    <row r="368" spans="1:9" hidden="1" x14ac:dyDescent="0.25">
      <c r="A368" s="53" t="s">
        <v>2939</v>
      </c>
      <c r="B368" s="53" t="s">
        <v>3100</v>
      </c>
      <c r="C368" s="53" t="s">
        <v>2998</v>
      </c>
      <c r="D368" s="53" t="s">
        <v>2321</v>
      </c>
      <c r="E368" s="53" t="s">
        <v>711</v>
      </c>
      <c r="F368" s="53" t="s">
        <v>2901</v>
      </c>
      <c r="G368" s="53" t="s">
        <v>2960</v>
      </c>
      <c r="H368" s="53" t="s">
        <v>2520</v>
      </c>
      <c r="I368" s="62">
        <v>21.01</v>
      </c>
    </row>
    <row r="369" spans="1:9" hidden="1" x14ac:dyDescent="0.25">
      <c r="A369" s="53" t="s">
        <v>2939</v>
      </c>
      <c r="B369" s="53" t="s">
        <v>3096</v>
      </c>
      <c r="C369" s="53" t="s">
        <v>2964</v>
      </c>
      <c r="D369" s="53" t="s">
        <v>2321</v>
      </c>
      <c r="E369" s="53" t="s">
        <v>711</v>
      </c>
      <c r="F369" s="53" t="s">
        <v>2901</v>
      </c>
      <c r="G369" s="53" t="s">
        <v>2960</v>
      </c>
      <c r="H369" s="53" t="s">
        <v>2520</v>
      </c>
      <c r="I369" s="62">
        <v>7000.01</v>
      </c>
    </row>
    <row r="370" spans="1:9" hidden="1" x14ac:dyDescent="0.25">
      <c r="A370" s="53" t="s">
        <v>2939</v>
      </c>
      <c r="B370" s="53" t="s">
        <v>3082</v>
      </c>
      <c r="C370" s="53" t="s">
        <v>2994</v>
      </c>
      <c r="D370" s="53" t="s">
        <v>2538</v>
      </c>
      <c r="E370" s="53" t="s">
        <v>2934</v>
      </c>
      <c r="F370" s="53" t="s">
        <v>2901</v>
      </c>
      <c r="G370" s="53" t="s">
        <v>3083</v>
      </c>
      <c r="H370" s="53" t="s">
        <v>2520</v>
      </c>
      <c r="I370" s="62">
        <v>200.01</v>
      </c>
    </row>
    <row r="371" spans="1:9" hidden="1" x14ac:dyDescent="0.25">
      <c r="A371" s="53" t="s">
        <v>2939</v>
      </c>
      <c r="B371" s="53" t="s">
        <v>3103</v>
      </c>
      <c r="C371" s="53" t="s">
        <v>3015</v>
      </c>
      <c r="D371" s="53" t="s">
        <v>2321</v>
      </c>
      <c r="E371" s="53" t="s">
        <v>711</v>
      </c>
      <c r="F371" s="53" t="s">
        <v>2901</v>
      </c>
      <c r="G371" s="53" t="s">
        <v>3014</v>
      </c>
      <c r="H371" s="53" t="s">
        <v>2520</v>
      </c>
      <c r="I371" s="62">
        <v>3.25</v>
      </c>
    </row>
    <row r="372" spans="1:9" hidden="1" x14ac:dyDescent="0.25">
      <c r="A372" s="53" t="s">
        <v>2939</v>
      </c>
      <c r="B372" s="53" t="s">
        <v>3099</v>
      </c>
      <c r="C372" s="53" t="s">
        <v>3038</v>
      </c>
      <c r="D372" s="53" t="s">
        <v>2321</v>
      </c>
      <c r="E372" s="53" t="s">
        <v>711</v>
      </c>
      <c r="F372" s="53" t="s">
        <v>2901</v>
      </c>
      <c r="G372" s="53" t="s">
        <v>2960</v>
      </c>
      <c r="H372" s="53" t="s">
        <v>2520</v>
      </c>
      <c r="I372" s="62">
        <v>200.01</v>
      </c>
    </row>
    <row r="373" spans="1:9" hidden="1" x14ac:dyDescent="0.25">
      <c r="A373" s="53" t="s">
        <v>2939</v>
      </c>
      <c r="B373" s="53" t="s">
        <v>3074</v>
      </c>
      <c r="C373" s="53" t="s">
        <v>2982</v>
      </c>
      <c r="D373" s="53" t="s">
        <v>2902</v>
      </c>
      <c r="E373" s="53" t="s">
        <v>486</v>
      </c>
      <c r="F373" s="53" t="s">
        <v>2901</v>
      </c>
      <c r="G373" s="53" t="s">
        <v>1648</v>
      </c>
      <c r="H373" s="53" t="s">
        <v>2520</v>
      </c>
      <c r="I373" s="62">
        <v>804.45</v>
      </c>
    </row>
    <row r="374" spans="1:9" hidden="1" x14ac:dyDescent="0.25">
      <c r="A374" s="53" t="s">
        <v>2939</v>
      </c>
      <c r="B374" s="53" t="s">
        <v>3087</v>
      </c>
      <c r="C374" s="53" t="s">
        <v>2993</v>
      </c>
      <c r="D374" s="53" t="s">
        <v>2538</v>
      </c>
      <c r="E374" s="53" t="s">
        <v>2934</v>
      </c>
      <c r="F374" s="53" t="s">
        <v>2901</v>
      </c>
      <c r="G374" s="53" t="s">
        <v>1662</v>
      </c>
      <c r="H374" s="53" t="s">
        <v>2520</v>
      </c>
      <c r="I374" s="62">
        <v>200.22</v>
      </c>
    </row>
    <row r="375" spans="1:9" hidden="1" x14ac:dyDescent="0.25">
      <c r="A375" s="53" t="s">
        <v>2939</v>
      </c>
      <c r="B375" s="53" t="s">
        <v>3069</v>
      </c>
      <c r="C375" s="53" t="s">
        <v>3003</v>
      </c>
      <c r="D375" s="53" t="s">
        <v>2321</v>
      </c>
      <c r="E375" s="53" t="s">
        <v>711</v>
      </c>
      <c r="F375" s="53" t="s">
        <v>2901</v>
      </c>
      <c r="G375" s="53" t="s">
        <v>2960</v>
      </c>
      <c r="H375" s="53" t="s">
        <v>2520</v>
      </c>
      <c r="I375" s="62">
        <v>200</v>
      </c>
    </row>
    <row r="376" spans="1:9" hidden="1" x14ac:dyDescent="0.25">
      <c r="A376" s="53" t="s">
        <v>2939</v>
      </c>
      <c r="B376" s="53" t="s">
        <v>3104</v>
      </c>
      <c r="C376" s="53" t="s">
        <v>3035</v>
      </c>
      <c r="D376" s="53" t="s">
        <v>2321</v>
      </c>
      <c r="E376" s="53" t="s">
        <v>711</v>
      </c>
      <c r="F376" s="53" t="s">
        <v>2901</v>
      </c>
      <c r="G376" s="53" t="s">
        <v>2960</v>
      </c>
      <c r="H376" s="53" t="s">
        <v>2520</v>
      </c>
      <c r="I376" s="62">
        <v>18.79</v>
      </c>
    </row>
    <row r="377" spans="1:9" hidden="1" x14ac:dyDescent="0.25">
      <c r="A377" s="53" t="s">
        <v>2939</v>
      </c>
      <c r="B377" s="53" t="s">
        <v>3075</v>
      </c>
      <c r="C377" s="53" t="s">
        <v>3023</v>
      </c>
      <c r="D377" s="53" t="s">
        <v>2902</v>
      </c>
      <c r="E377" s="53" t="s">
        <v>486</v>
      </c>
      <c r="F377" s="53" t="s">
        <v>2901</v>
      </c>
      <c r="G377" s="53" t="s">
        <v>3076</v>
      </c>
      <c r="H377" s="53" t="s">
        <v>2520</v>
      </c>
      <c r="I377" s="62">
        <v>266.17</v>
      </c>
    </row>
    <row r="378" spans="1:9" hidden="1" x14ac:dyDescent="0.25">
      <c r="A378" s="53" t="s">
        <v>2939</v>
      </c>
      <c r="B378" s="53" t="s">
        <v>3086</v>
      </c>
      <c r="C378" s="53" t="s">
        <v>2973</v>
      </c>
      <c r="D378" s="53" t="s">
        <v>2321</v>
      </c>
      <c r="E378" s="53" t="s">
        <v>711</v>
      </c>
      <c r="F378" s="53" t="s">
        <v>2901</v>
      </c>
      <c r="G378" s="53" t="s">
        <v>2960</v>
      </c>
      <c r="H378" s="53" t="s">
        <v>2520</v>
      </c>
      <c r="I378" s="62">
        <v>3193.56</v>
      </c>
    </row>
    <row r="379" spans="1:9" hidden="1" x14ac:dyDescent="0.25">
      <c r="A379" s="53" t="s">
        <v>2939</v>
      </c>
      <c r="B379" s="53" t="s">
        <v>3097</v>
      </c>
      <c r="C379" s="53" t="s">
        <v>2969</v>
      </c>
      <c r="D379" s="53" t="s">
        <v>2321</v>
      </c>
      <c r="E379" s="53" t="s">
        <v>711</v>
      </c>
      <c r="F379" s="53" t="s">
        <v>2901</v>
      </c>
      <c r="G379" s="53" t="s">
        <v>2960</v>
      </c>
      <c r="H379" s="53" t="s">
        <v>2520</v>
      </c>
      <c r="I379" s="62">
        <v>45.86</v>
      </c>
    </row>
    <row r="380" spans="1:9" hidden="1" x14ac:dyDescent="0.25">
      <c r="A380" s="53" t="s">
        <v>2939</v>
      </c>
      <c r="B380" s="53" t="s">
        <v>3088</v>
      </c>
      <c r="C380" s="53" t="s">
        <v>2996</v>
      </c>
      <c r="D380" s="53" t="s">
        <v>2538</v>
      </c>
      <c r="E380" s="53" t="s">
        <v>2934</v>
      </c>
      <c r="F380" s="53" t="s">
        <v>2901</v>
      </c>
      <c r="G380" s="53" t="s">
        <v>3079</v>
      </c>
      <c r="H380" s="53" t="s">
        <v>2520</v>
      </c>
      <c r="I380" s="62">
        <v>1000.09</v>
      </c>
    </row>
    <row r="381" spans="1:9" hidden="1" x14ac:dyDescent="0.25">
      <c r="A381" s="53" t="s">
        <v>2939</v>
      </c>
      <c r="B381" s="53" t="s">
        <v>3101</v>
      </c>
      <c r="C381" s="53" t="s">
        <v>3033</v>
      </c>
      <c r="D381" s="53" t="s">
        <v>2321</v>
      </c>
      <c r="E381" s="53" t="s">
        <v>711</v>
      </c>
      <c r="F381" s="53" t="s">
        <v>2901</v>
      </c>
      <c r="G381" s="53" t="s">
        <v>2960</v>
      </c>
      <c r="H381" s="53" t="s">
        <v>2520</v>
      </c>
      <c r="I381" s="62">
        <v>191.44</v>
      </c>
    </row>
    <row r="382" spans="1:9" hidden="1" x14ac:dyDescent="0.25">
      <c r="A382" s="53" t="s">
        <v>2939</v>
      </c>
      <c r="B382" s="53" t="s">
        <v>3080</v>
      </c>
      <c r="C382" s="53" t="s">
        <v>2967</v>
      </c>
      <c r="D382" s="53" t="s">
        <v>2321</v>
      </c>
      <c r="E382" s="53" t="s">
        <v>711</v>
      </c>
      <c r="F382" s="53" t="s">
        <v>2901</v>
      </c>
      <c r="G382" s="53" t="s">
        <v>2960</v>
      </c>
      <c r="H382" s="53" t="s">
        <v>2520</v>
      </c>
      <c r="I382" s="62">
        <v>4026.68</v>
      </c>
    </row>
    <row r="383" spans="1:9" hidden="1" x14ac:dyDescent="0.25">
      <c r="A383" s="53" t="s">
        <v>2939</v>
      </c>
      <c r="B383" s="53" t="s">
        <v>3085</v>
      </c>
      <c r="C383" s="53" t="s">
        <v>3017</v>
      </c>
      <c r="D383" s="53" t="s">
        <v>2321</v>
      </c>
      <c r="E383" s="53" t="s">
        <v>711</v>
      </c>
      <c r="F383" s="53" t="s">
        <v>2901</v>
      </c>
      <c r="G383" s="53" t="s">
        <v>3014</v>
      </c>
      <c r="H383" s="53" t="s">
        <v>2520</v>
      </c>
      <c r="I383" s="62">
        <v>5.74</v>
      </c>
    </row>
    <row r="384" spans="1:9" hidden="1" x14ac:dyDescent="0.25">
      <c r="A384" s="53" t="s">
        <v>2939</v>
      </c>
      <c r="B384" s="53" t="s">
        <v>3102</v>
      </c>
      <c r="C384" s="53" t="s">
        <v>3019</v>
      </c>
      <c r="D384" s="53" t="s">
        <v>2321</v>
      </c>
      <c r="E384" s="53" t="s">
        <v>711</v>
      </c>
      <c r="F384" s="53" t="s">
        <v>2901</v>
      </c>
      <c r="G384" s="53" t="s">
        <v>2960</v>
      </c>
      <c r="H384" s="53" t="s">
        <v>2520</v>
      </c>
      <c r="I384" s="62">
        <v>500</v>
      </c>
    </row>
    <row r="385" spans="1:9" hidden="1" x14ac:dyDescent="0.25">
      <c r="A385" s="53" t="s">
        <v>2939</v>
      </c>
      <c r="B385" s="53" t="s">
        <v>3089</v>
      </c>
      <c r="C385" s="53" t="s">
        <v>2974</v>
      </c>
      <c r="D385" s="53" t="s">
        <v>2321</v>
      </c>
      <c r="E385" s="53" t="s">
        <v>711</v>
      </c>
      <c r="F385" s="53" t="s">
        <v>2901</v>
      </c>
      <c r="G385" s="53" t="s">
        <v>2960</v>
      </c>
      <c r="H385" s="53" t="s">
        <v>2520</v>
      </c>
      <c r="I385" s="62">
        <v>18721</v>
      </c>
    </row>
    <row r="386" spans="1:9" hidden="1" x14ac:dyDescent="0.25">
      <c r="A386" s="53" t="s">
        <v>2939</v>
      </c>
      <c r="B386" s="53" t="s">
        <v>3091</v>
      </c>
      <c r="C386" s="53" t="s">
        <v>2992</v>
      </c>
      <c r="D386" s="53" t="s">
        <v>2902</v>
      </c>
      <c r="E386" s="53" t="s">
        <v>486</v>
      </c>
      <c r="F386" s="53" t="s">
        <v>2901</v>
      </c>
      <c r="G386" s="53" t="s">
        <v>3092</v>
      </c>
      <c r="H386" s="53" t="s">
        <v>2520</v>
      </c>
      <c r="I386" s="62">
        <v>661.86</v>
      </c>
    </row>
    <row r="387" spans="1:9" hidden="1" x14ac:dyDescent="0.25">
      <c r="A387" s="53" t="s">
        <v>2939</v>
      </c>
      <c r="B387" s="53" t="s">
        <v>3093</v>
      </c>
      <c r="C387" s="53" t="s">
        <v>2972</v>
      </c>
      <c r="D387" s="53" t="s">
        <v>2321</v>
      </c>
      <c r="E387" s="53" t="s">
        <v>711</v>
      </c>
      <c r="F387" s="53" t="s">
        <v>2901</v>
      </c>
      <c r="G387" s="53" t="s">
        <v>2960</v>
      </c>
      <c r="H387" s="53" t="s">
        <v>2520</v>
      </c>
      <c r="I387" s="62">
        <v>42542.97</v>
      </c>
    </row>
    <row r="388" spans="1:9" hidden="1" x14ac:dyDescent="0.25">
      <c r="A388" s="53" t="s">
        <v>2939</v>
      </c>
      <c r="B388" s="53" t="s">
        <v>3081</v>
      </c>
      <c r="C388" s="53" t="s">
        <v>3018</v>
      </c>
      <c r="D388" s="53" t="s">
        <v>2321</v>
      </c>
      <c r="E388" s="53" t="s">
        <v>711</v>
      </c>
      <c r="F388" s="53" t="s">
        <v>2901</v>
      </c>
      <c r="G388" s="53" t="s">
        <v>3014</v>
      </c>
      <c r="H388" s="53" t="s">
        <v>2520</v>
      </c>
      <c r="I388" s="62">
        <v>13.36</v>
      </c>
    </row>
    <row r="389" spans="1:9" hidden="1" x14ac:dyDescent="0.25">
      <c r="A389" s="53" t="s">
        <v>2939</v>
      </c>
      <c r="B389" s="53" t="s">
        <v>3091</v>
      </c>
      <c r="C389" s="53" t="s">
        <v>2992</v>
      </c>
      <c r="D389" s="53" t="s">
        <v>2935</v>
      </c>
      <c r="E389" s="53" t="s">
        <v>486</v>
      </c>
      <c r="F389" s="53" t="s">
        <v>2901</v>
      </c>
      <c r="G389" s="53" t="s">
        <v>3092</v>
      </c>
      <c r="H389" s="53" t="s">
        <v>2520</v>
      </c>
      <c r="I389" s="62">
        <v>138.59</v>
      </c>
    </row>
    <row r="390" spans="1:9" hidden="1" x14ac:dyDescent="0.25">
      <c r="A390" s="53" t="s">
        <v>2939</v>
      </c>
      <c r="B390" s="53" t="s">
        <v>3084</v>
      </c>
      <c r="C390" s="53" t="s">
        <v>3021</v>
      </c>
      <c r="D390" s="53" t="s">
        <v>2321</v>
      </c>
      <c r="E390" s="53" t="s">
        <v>711</v>
      </c>
      <c r="F390" s="53" t="s">
        <v>2901</v>
      </c>
      <c r="G390" s="53" t="s">
        <v>2960</v>
      </c>
      <c r="H390" s="53" t="s">
        <v>2520</v>
      </c>
      <c r="I390" s="62">
        <v>200.02</v>
      </c>
    </row>
    <row r="391" spans="1:9" hidden="1" x14ac:dyDescent="0.25">
      <c r="A391" s="53" t="s">
        <v>2939</v>
      </c>
      <c r="B391" s="53" t="s">
        <v>3077</v>
      </c>
      <c r="C391" s="53" t="s">
        <v>3004</v>
      </c>
      <c r="D391" s="53" t="s">
        <v>2321</v>
      </c>
      <c r="E391" s="53" t="s">
        <v>711</v>
      </c>
      <c r="F391" s="53" t="s">
        <v>2901</v>
      </c>
      <c r="G391" s="53" t="s">
        <v>2960</v>
      </c>
      <c r="H391" s="53" t="s">
        <v>2520</v>
      </c>
      <c r="I391" s="62">
        <v>200</v>
      </c>
    </row>
    <row r="392" spans="1:9" hidden="1" x14ac:dyDescent="0.25">
      <c r="A392" s="53" t="s">
        <v>2939</v>
      </c>
      <c r="B392" s="53" t="s">
        <v>3090</v>
      </c>
      <c r="C392" s="53" t="s">
        <v>3016</v>
      </c>
      <c r="D392" s="53" t="s">
        <v>2321</v>
      </c>
      <c r="E392" s="53" t="s">
        <v>711</v>
      </c>
      <c r="F392" s="53" t="s">
        <v>2901</v>
      </c>
      <c r="G392" s="53" t="s">
        <v>3014</v>
      </c>
      <c r="H392" s="53" t="s">
        <v>2520</v>
      </c>
      <c r="I392" s="62">
        <v>2.39</v>
      </c>
    </row>
    <row r="393" spans="1:9" hidden="1" x14ac:dyDescent="0.25">
      <c r="A393" s="53" t="s">
        <v>2939</v>
      </c>
      <c r="B393" s="53" t="s">
        <v>3095</v>
      </c>
      <c r="C393" s="53" t="s">
        <v>3032</v>
      </c>
      <c r="D393" s="53" t="s">
        <v>2321</v>
      </c>
      <c r="E393" s="53" t="s">
        <v>711</v>
      </c>
      <c r="F393" s="53" t="s">
        <v>2901</v>
      </c>
      <c r="G393" s="53" t="s">
        <v>2960</v>
      </c>
      <c r="H393" s="53" t="s">
        <v>2520</v>
      </c>
      <c r="I393" s="62">
        <v>44.4</v>
      </c>
    </row>
    <row r="394" spans="1:9" hidden="1" x14ac:dyDescent="0.25">
      <c r="A394" s="53" t="s">
        <v>2940</v>
      </c>
      <c r="B394" s="53" t="s">
        <v>3082</v>
      </c>
      <c r="C394" s="53" t="s">
        <v>2994</v>
      </c>
      <c r="D394" s="53" t="s">
        <v>2538</v>
      </c>
      <c r="E394" s="53" t="s">
        <v>2934</v>
      </c>
      <c r="F394" s="53" t="s">
        <v>2901</v>
      </c>
      <c r="G394" s="53" t="s">
        <v>3083</v>
      </c>
      <c r="H394" s="53" t="s">
        <v>2520</v>
      </c>
      <c r="I394" s="62">
        <v>200</v>
      </c>
    </row>
    <row r="395" spans="1:9" hidden="1" x14ac:dyDescent="0.25">
      <c r="A395" s="53" t="s">
        <v>2940</v>
      </c>
      <c r="B395" s="53" t="s">
        <v>3069</v>
      </c>
      <c r="C395" s="53" t="s">
        <v>3003</v>
      </c>
      <c r="D395" s="53" t="s">
        <v>2321</v>
      </c>
      <c r="E395" s="53" t="s">
        <v>711</v>
      </c>
      <c r="F395" s="53" t="s">
        <v>2901</v>
      </c>
      <c r="G395" s="53" t="s">
        <v>2960</v>
      </c>
      <c r="H395" s="53" t="s">
        <v>2520</v>
      </c>
      <c r="I395" s="62">
        <v>200.02</v>
      </c>
    </row>
    <row r="396" spans="1:9" hidden="1" x14ac:dyDescent="0.25">
      <c r="A396" s="53" t="s">
        <v>2940</v>
      </c>
      <c r="B396" s="53" t="s">
        <v>3091</v>
      </c>
      <c r="C396" s="53" t="s">
        <v>2992</v>
      </c>
      <c r="D396" s="53" t="s">
        <v>2900</v>
      </c>
      <c r="E396" s="53" t="s">
        <v>486</v>
      </c>
      <c r="F396" s="53" t="s">
        <v>2901</v>
      </c>
      <c r="G396" s="53" t="s">
        <v>3092</v>
      </c>
      <c r="H396" s="53" t="s">
        <v>2520</v>
      </c>
      <c r="I396" s="62">
        <v>330.88</v>
      </c>
    </row>
    <row r="397" spans="1:9" hidden="1" x14ac:dyDescent="0.25">
      <c r="A397" s="53" t="s">
        <v>2940</v>
      </c>
      <c r="B397" s="53" t="s">
        <v>3100</v>
      </c>
      <c r="C397" s="53" t="s">
        <v>2998</v>
      </c>
      <c r="D397" s="53" t="s">
        <v>2321</v>
      </c>
      <c r="E397" s="53" t="s">
        <v>711</v>
      </c>
      <c r="F397" s="53" t="s">
        <v>2901</v>
      </c>
      <c r="G397" s="53" t="s">
        <v>2960</v>
      </c>
      <c r="H397" s="53" t="s">
        <v>2520</v>
      </c>
      <c r="I397" s="62">
        <v>8.1</v>
      </c>
    </row>
    <row r="398" spans="1:9" hidden="1" x14ac:dyDescent="0.25">
      <c r="A398" s="53" t="s">
        <v>2940</v>
      </c>
      <c r="B398" s="53" t="s">
        <v>3095</v>
      </c>
      <c r="C398" s="53" t="s">
        <v>3032</v>
      </c>
      <c r="D398" s="53" t="s">
        <v>2321</v>
      </c>
      <c r="E398" s="53" t="s">
        <v>711</v>
      </c>
      <c r="F398" s="53" t="s">
        <v>2901</v>
      </c>
      <c r="G398" s="53" t="s">
        <v>2960</v>
      </c>
      <c r="H398" s="53" t="s">
        <v>2520</v>
      </c>
      <c r="I398" s="62">
        <v>25.01</v>
      </c>
    </row>
    <row r="399" spans="1:9" hidden="1" x14ac:dyDescent="0.25">
      <c r="A399" s="53" t="s">
        <v>2940</v>
      </c>
      <c r="B399" s="53" t="s">
        <v>3097</v>
      </c>
      <c r="C399" s="53" t="s">
        <v>2969</v>
      </c>
      <c r="D399" s="53" t="s">
        <v>2321</v>
      </c>
      <c r="E399" s="53" t="s">
        <v>711</v>
      </c>
      <c r="F399" s="53" t="s">
        <v>2901</v>
      </c>
      <c r="G399" s="53" t="s">
        <v>2960</v>
      </c>
      <c r="H399" s="53" t="s">
        <v>2520</v>
      </c>
      <c r="I399" s="62">
        <v>18.55</v>
      </c>
    </row>
    <row r="400" spans="1:9" hidden="1" x14ac:dyDescent="0.25">
      <c r="A400" s="53" t="s">
        <v>2940</v>
      </c>
      <c r="B400" s="53" t="s">
        <v>3087</v>
      </c>
      <c r="C400" s="53" t="s">
        <v>2993</v>
      </c>
      <c r="D400" s="53" t="s">
        <v>2538</v>
      </c>
      <c r="E400" s="53" t="s">
        <v>2934</v>
      </c>
      <c r="F400" s="53" t="s">
        <v>2901</v>
      </c>
      <c r="G400" s="53" t="s">
        <v>1662</v>
      </c>
      <c r="H400" s="53" t="s">
        <v>2520</v>
      </c>
      <c r="I400" s="62">
        <v>200.01</v>
      </c>
    </row>
    <row r="401" spans="1:9" hidden="1" x14ac:dyDescent="0.25">
      <c r="A401" s="53" t="s">
        <v>2940</v>
      </c>
      <c r="B401" s="53" t="s">
        <v>3091</v>
      </c>
      <c r="C401" s="53" t="s">
        <v>2992</v>
      </c>
      <c r="D401" s="53" t="s">
        <v>2902</v>
      </c>
      <c r="E401" s="53" t="s">
        <v>486</v>
      </c>
      <c r="F401" s="53" t="s">
        <v>2901</v>
      </c>
      <c r="G401" s="53" t="s">
        <v>3092</v>
      </c>
      <c r="H401" s="53" t="s">
        <v>2520</v>
      </c>
      <c r="I401" s="62">
        <v>556.01</v>
      </c>
    </row>
    <row r="402" spans="1:9" hidden="1" x14ac:dyDescent="0.25">
      <c r="A402" s="53" t="s">
        <v>2940</v>
      </c>
      <c r="B402" s="53" t="s">
        <v>3073</v>
      </c>
      <c r="C402" s="53" t="s">
        <v>3001</v>
      </c>
      <c r="D402" s="53" t="s">
        <v>2321</v>
      </c>
      <c r="E402" s="53" t="s">
        <v>711</v>
      </c>
      <c r="F402" s="53" t="s">
        <v>2901</v>
      </c>
      <c r="G402" s="53" t="s">
        <v>2960</v>
      </c>
      <c r="H402" s="53" t="s">
        <v>2520</v>
      </c>
      <c r="I402" s="62">
        <v>163.09</v>
      </c>
    </row>
    <row r="403" spans="1:9" hidden="1" x14ac:dyDescent="0.25">
      <c r="A403" s="53" t="s">
        <v>2940</v>
      </c>
      <c r="B403" s="53" t="s">
        <v>3090</v>
      </c>
      <c r="C403" s="53" t="s">
        <v>3016</v>
      </c>
      <c r="D403" s="53" t="s">
        <v>2321</v>
      </c>
      <c r="E403" s="53" t="s">
        <v>711</v>
      </c>
      <c r="F403" s="53" t="s">
        <v>2901</v>
      </c>
      <c r="G403" s="53" t="s">
        <v>3014</v>
      </c>
      <c r="H403" s="53" t="s">
        <v>2520</v>
      </c>
      <c r="I403" s="62">
        <v>1.28</v>
      </c>
    </row>
    <row r="404" spans="1:9" hidden="1" x14ac:dyDescent="0.25">
      <c r="A404" s="53" t="s">
        <v>2940</v>
      </c>
      <c r="B404" s="53" t="s">
        <v>3077</v>
      </c>
      <c r="C404" s="53" t="s">
        <v>3004</v>
      </c>
      <c r="D404" s="53" t="s">
        <v>2321</v>
      </c>
      <c r="E404" s="53" t="s">
        <v>711</v>
      </c>
      <c r="F404" s="53" t="s">
        <v>2901</v>
      </c>
      <c r="G404" s="53" t="s">
        <v>2960</v>
      </c>
      <c r="H404" s="53" t="s">
        <v>2520</v>
      </c>
      <c r="I404" s="62">
        <v>200</v>
      </c>
    </row>
    <row r="405" spans="1:9" hidden="1" x14ac:dyDescent="0.25">
      <c r="A405" s="53" t="s">
        <v>2940</v>
      </c>
      <c r="B405" s="53" t="s">
        <v>3089</v>
      </c>
      <c r="C405" s="53" t="s">
        <v>2974</v>
      </c>
      <c r="D405" s="53" t="s">
        <v>2321</v>
      </c>
      <c r="E405" s="53" t="s">
        <v>711</v>
      </c>
      <c r="F405" s="53" t="s">
        <v>2901</v>
      </c>
      <c r="G405" s="53" t="s">
        <v>2960</v>
      </c>
      <c r="H405" s="53" t="s">
        <v>2520</v>
      </c>
      <c r="I405" s="62">
        <v>21098.05</v>
      </c>
    </row>
    <row r="406" spans="1:9" hidden="1" x14ac:dyDescent="0.25">
      <c r="A406" s="53" t="s">
        <v>2940</v>
      </c>
      <c r="B406" s="53" t="s">
        <v>3098</v>
      </c>
      <c r="C406" s="53" t="s">
        <v>3020</v>
      </c>
      <c r="D406" s="53" t="s">
        <v>2321</v>
      </c>
      <c r="E406" s="53" t="s">
        <v>711</v>
      </c>
      <c r="F406" s="53" t="s">
        <v>2901</v>
      </c>
      <c r="G406" s="53" t="s">
        <v>2960</v>
      </c>
      <c r="H406" s="53" t="s">
        <v>2520</v>
      </c>
      <c r="I406" s="62">
        <v>1.04</v>
      </c>
    </row>
    <row r="407" spans="1:9" hidden="1" x14ac:dyDescent="0.25">
      <c r="A407" s="53" t="s">
        <v>2940</v>
      </c>
      <c r="B407" s="53" t="s">
        <v>3093</v>
      </c>
      <c r="C407" s="53" t="s">
        <v>2972</v>
      </c>
      <c r="D407" s="53" t="s">
        <v>2321</v>
      </c>
      <c r="E407" s="53" t="s">
        <v>711</v>
      </c>
      <c r="F407" s="53" t="s">
        <v>2901</v>
      </c>
      <c r="G407" s="53" t="s">
        <v>2960</v>
      </c>
      <c r="H407" s="53" t="s">
        <v>2520</v>
      </c>
      <c r="I407" s="62">
        <v>38406.1</v>
      </c>
    </row>
    <row r="408" spans="1:9" hidden="1" x14ac:dyDescent="0.25">
      <c r="A408" s="53" t="s">
        <v>2940</v>
      </c>
      <c r="B408" s="53" t="s">
        <v>3103</v>
      </c>
      <c r="C408" s="53" t="s">
        <v>3015</v>
      </c>
      <c r="D408" s="53" t="s">
        <v>2321</v>
      </c>
      <c r="E408" s="53" t="s">
        <v>711</v>
      </c>
      <c r="F408" s="53" t="s">
        <v>2901</v>
      </c>
      <c r="G408" s="53" t="s">
        <v>3014</v>
      </c>
      <c r="H408" s="53" t="s">
        <v>2520</v>
      </c>
      <c r="I408" s="62">
        <v>1.05</v>
      </c>
    </row>
    <row r="409" spans="1:9" hidden="1" x14ac:dyDescent="0.25">
      <c r="A409" s="53" t="s">
        <v>2940</v>
      </c>
      <c r="B409" s="53" t="s">
        <v>3102</v>
      </c>
      <c r="C409" s="53" t="s">
        <v>3019</v>
      </c>
      <c r="D409" s="53" t="s">
        <v>2321</v>
      </c>
      <c r="E409" s="53" t="s">
        <v>711</v>
      </c>
      <c r="F409" s="53" t="s">
        <v>2901</v>
      </c>
      <c r="G409" s="53" t="s">
        <v>2960</v>
      </c>
      <c r="H409" s="53" t="s">
        <v>2520</v>
      </c>
      <c r="I409" s="62">
        <v>200.02</v>
      </c>
    </row>
    <row r="410" spans="1:9" hidden="1" x14ac:dyDescent="0.25">
      <c r="A410" s="53" t="s">
        <v>2940</v>
      </c>
      <c r="B410" s="53" t="s">
        <v>3075</v>
      </c>
      <c r="C410" s="53" t="s">
        <v>3023</v>
      </c>
      <c r="D410" s="53" t="s">
        <v>2902</v>
      </c>
      <c r="E410" s="53" t="s">
        <v>486</v>
      </c>
      <c r="F410" s="53" t="s">
        <v>2901</v>
      </c>
      <c r="G410" s="53" t="s">
        <v>3076</v>
      </c>
      <c r="H410" s="53" t="s">
        <v>2520</v>
      </c>
      <c r="I410" s="62">
        <v>153.6</v>
      </c>
    </row>
    <row r="411" spans="1:9" hidden="1" x14ac:dyDescent="0.25">
      <c r="A411" s="53" t="s">
        <v>2940</v>
      </c>
      <c r="B411" s="53" t="s">
        <v>3085</v>
      </c>
      <c r="C411" s="53" t="s">
        <v>3017</v>
      </c>
      <c r="D411" s="53" t="s">
        <v>2321</v>
      </c>
      <c r="E411" s="53" t="s">
        <v>711</v>
      </c>
      <c r="F411" s="53" t="s">
        <v>2901</v>
      </c>
      <c r="G411" s="53" t="s">
        <v>3014</v>
      </c>
      <c r="H411" s="53" t="s">
        <v>2520</v>
      </c>
      <c r="I411" s="62">
        <v>3.55</v>
      </c>
    </row>
    <row r="412" spans="1:9" hidden="1" x14ac:dyDescent="0.25">
      <c r="A412" s="53" t="s">
        <v>2940</v>
      </c>
      <c r="B412" s="53" t="s">
        <v>3081</v>
      </c>
      <c r="C412" s="53" t="s">
        <v>3018</v>
      </c>
      <c r="D412" s="53" t="s">
        <v>2321</v>
      </c>
      <c r="E412" s="53" t="s">
        <v>711</v>
      </c>
      <c r="F412" s="53" t="s">
        <v>2901</v>
      </c>
      <c r="G412" s="53" t="s">
        <v>3014</v>
      </c>
      <c r="H412" s="53" t="s">
        <v>2520</v>
      </c>
      <c r="I412" s="62">
        <v>13.13</v>
      </c>
    </row>
    <row r="413" spans="1:9" hidden="1" x14ac:dyDescent="0.25">
      <c r="A413" s="53" t="s">
        <v>2940</v>
      </c>
      <c r="B413" s="53" t="s">
        <v>3096</v>
      </c>
      <c r="C413" s="53" t="s">
        <v>2964</v>
      </c>
      <c r="D413" s="53" t="s">
        <v>2321</v>
      </c>
      <c r="E413" s="53" t="s">
        <v>711</v>
      </c>
      <c r="F413" s="53" t="s">
        <v>2901</v>
      </c>
      <c r="G413" s="53" t="s">
        <v>2960</v>
      </c>
      <c r="H413" s="53" t="s">
        <v>2520</v>
      </c>
      <c r="I413" s="62">
        <v>8191.04</v>
      </c>
    </row>
    <row r="414" spans="1:9" hidden="1" x14ac:dyDescent="0.25">
      <c r="A414" s="53" t="s">
        <v>2940</v>
      </c>
      <c r="B414" s="53" t="s">
        <v>3086</v>
      </c>
      <c r="C414" s="53" t="s">
        <v>2973</v>
      </c>
      <c r="D414" s="53" t="s">
        <v>2321</v>
      </c>
      <c r="E414" s="53" t="s">
        <v>711</v>
      </c>
      <c r="F414" s="53" t="s">
        <v>2901</v>
      </c>
      <c r="G414" s="53" t="s">
        <v>2960</v>
      </c>
      <c r="H414" s="53" t="s">
        <v>2520</v>
      </c>
      <c r="I414" s="62">
        <v>1983.77</v>
      </c>
    </row>
    <row r="415" spans="1:9" hidden="1" x14ac:dyDescent="0.25">
      <c r="A415" s="53" t="s">
        <v>2940</v>
      </c>
      <c r="B415" s="53" t="s">
        <v>3078</v>
      </c>
      <c r="C415" s="53" t="s">
        <v>2995</v>
      </c>
      <c r="D415" s="53" t="s">
        <v>2538</v>
      </c>
      <c r="E415" s="53" t="s">
        <v>2934</v>
      </c>
      <c r="F415" s="53" t="s">
        <v>2901</v>
      </c>
      <c r="G415" s="53" t="s">
        <v>3079</v>
      </c>
      <c r="H415" s="53" t="s">
        <v>2520</v>
      </c>
      <c r="I415" s="62">
        <v>200.01</v>
      </c>
    </row>
    <row r="416" spans="1:9" hidden="1" x14ac:dyDescent="0.25">
      <c r="A416" s="53" t="s">
        <v>2940</v>
      </c>
      <c r="B416" s="53" t="s">
        <v>3099</v>
      </c>
      <c r="C416" s="53" t="s">
        <v>3038</v>
      </c>
      <c r="D416" s="53" t="s">
        <v>2321</v>
      </c>
      <c r="E416" s="53" t="s">
        <v>711</v>
      </c>
      <c r="F416" s="53" t="s">
        <v>2901</v>
      </c>
      <c r="G416" s="53" t="s">
        <v>2960</v>
      </c>
      <c r="H416" s="53" t="s">
        <v>2520</v>
      </c>
      <c r="I416" s="62">
        <v>200.03</v>
      </c>
    </row>
    <row r="417" spans="1:9" hidden="1" x14ac:dyDescent="0.25">
      <c r="A417" s="53" t="s">
        <v>2940</v>
      </c>
      <c r="B417" s="53" t="s">
        <v>3084</v>
      </c>
      <c r="C417" s="53" t="s">
        <v>3021</v>
      </c>
      <c r="D417" s="53" t="s">
        <v>2321</v>
      </c>
      <c r="E417" s="53" t="s">
        <v>711</v>
      </c>
      <c r="F417" s="53" t="s">
        <v>2901</v>
      </c>
      <c r="G417" s="53" t="s">
        <v>2960</v>
      </c>
      <c r="H417" s="53" t="s">
        <v>2520</v>
      </c>
      <c r="I417" s="62">
        <v>147.32</v>
      </c>
    </row>
    <row r="418" spans="1:9" hidden="1" x14ac:dyDescent="0.25">
      <c r="A418" s="53" t="s">
        <v>2940</v>
      </c>
      <c r="B418" s="53" t="s">
        <v>3080</v>
      </c>
      <c r="C418" s="53" t="s">
        <v>2967</v>
      </c>
      <c r="D418" s="53" t="s">
        <v>2321</v>
      </c>
      <c r="E418" s="53" t="s">
        <v>711</v>
      </c>
      <c r="F418" s="53" t="s">
        <v>2901</v>
      </c>
      <c r="G418" s="53" t="s">
        <v>2960</v>
      </c>
      <c r="H418" s="53" t="s">
        <v>2520</v>
      </c>
      <c r="I418" s="62">
        <v>4000.02</v>
      </c>
    </row>
    <row r="419" spans="1:9" hidden="1" x14ac:dyDescent="0.25">
      <c r="A419" s="53" t="s">
        <v>2940</v>
      </c>
      <c r="B419" s="53" t="s">
        <v>3101</v>
      </c>
      <c r="C419" s="53" t="s">
        <v>3033</v>
      </c>
      <c r="D419" s="53" t="s">
        <v>2321</v>
      </c>
      <c r="E419" s="53" t="s">
        <v>711</v>
      </c>
      <c r="F419" s="53" t="s">
        <v>2901</v>
      </c>
      <c r="G419" s="53" t="s">
        <v>2960</v>
      </c>
      <c r="H419" s="53" t="s">
        <v>2520</v>
      </c>
      <c r="I419" s="62">
        <v>200</v>
      </c>
    </row>
    <row r="420" spans="1:9" hidden="1" x14ac:dyDescent="0.25">
      <c r="A420" s="53" t="s">
        <v>2940</v>
      </c>
      <c r="B420" s="53" t="s">
        <v>3070</v>
      </c>
      <c r="C420" s="53" t="s">
        <v>2988</v>
      </c>
      <c r="D420" s="53" t="s">
        <v>2902</v>
      </c>
      <c r="E420" s="53" t="s">
        <v>486</v>
      </c>
      <c r="F420" s="53" t="s">
        <v>2901</v>
      </c>
      <c r="G420" s="53" t="s">
        <v>2987</v>
      </c>
      <c r="H420" s="53" t="s">
        <v>2520</v>
      </c>
      <c r="I420" s="62">
        <v>304.27</v>
      </c>
    </row>
    <row r="421" spans="1:9" hidden="1" x14ac:dyDescent="0.25">
      <c r="A421" s="53" t="s">
        <v>2940</v>
      </c>
      <c r="B421" s="53" t="s">
        <v>3091</v>
      </c>
      <c r="C421" s="53" t="s">
        <v>2992</v>
      </c>
      <c r="D421" s="53" t="s">
        <v>2935</v>
      </c>
      <c r="E421" s="53" t="s">
        <v>486</v>
      </c>
      <c r="F421" s="53" t="s">
        <v>2901</v>
      </c>
      <c r="G421" s="53" t="s">
        <v>3092</v>
      </c>
      <c r="H421" s="53" t="s">
        <v>2520</v>
      </c>
      <c r="I421" s="62">
        <v>180.68</v>
      </c>
    </row>
    <row r="422" spans="1:9" hidden="1" x14ac:dyDescent="0.25">
      <c r="A422" s="53" t="s">
        <v>2940</v>
      </c>
      <c r="B422" s="53" t="s">
        <v>3088</v>
      </c>
      <c r="C422" s="53" t="s">
        <v>2996</v>
      </c>
      <c r="D422" s="53" t="s">
        <v>2538</v>
      </c>
      <c r="E422" s="53" t="s">
        <v>2934</v>
      </c>
      <c r="F422" s="53" t="s">
        <v>2901</v>
      </c>
      <c r="G422" s="53" t="s">
        <v>3079</v>
      </c>
      <c r="H422" s="53" t="s">
        <v>2520</v>
      </c>
      <c r="I422" s="62">
        <v>1000.18</v>
      </c>
    </row>
    <row r="423" spans="1:9" hidden="1" x14ac:dyDescent="0.25">
      <c r="A423" s="53" t="s">
        <v>2940</v>
      </c>
      <c r="B423" s="53" t="s">
        <v>3104</v>
      </c>
      <c r="C423" s="53" t="s">
        <v>3035</v>
      </c>
      <c r="D423" s="53" t="s">
        <v>2321</v>
      </c>
      <c r="E423" s="53" t="s">
        <v>711</v>
      </c>
      <c r="F423" s="53" t="s">
        <v>2901</v>
      </c>
      <c r="G423" s="53" t="s">
        <v>2960</v>
      </c>
      <c r="H423" s="53" t="s">
        <v>2520</v>
      </c>
      <c r="I423" s="62">
        <v>13.8</v>
      </c>
    </row>
    <row r="424" spans="1:9" hidden="1" x14ac:dyDescent="0.25">
      <c r="A424" s="53" t="s">
        <v>2940</v>
      </c>
      <c r="B424" s="53" t="s">
        <v>3094</v>
      </c>
      <c r="C424" s="53" t="s">
        <v>3002</v>
      </c>
      <c r="D424" s="53" t="s">
        <v>2321</v>
      </c>
      <c r="E424" s="53" t="s">
        <v>711</v>
      </c>
      <c r="F424" s="53" t="s">
        <v>2901</v>
      </c>
      <c r="G424" s="53" t="s">
        <v>2960</v>
      </c>
      <c r="H424" s="53" t="s">
        <v>2520</v>
      </c>
      <c r="I424" s="62">
        <v>200.01</v>
      </c>
    </row>
    <row r="425" spans="1:9" hidden="1" x14ac:dyDescent="0.25">
      <c r="A425" s="53" t="s">
        <v>2940</v>
      </c>
      <c r="B425" s="53" t="s">
        <v>3074</v>
      </c>
      <c r="C425" s="53" t="s">
        <v>2982</v>
      </c>
      <c r="D425" s="53" t="s">
        <v>2902</v>
      </c>
      <c r="E425" s="53" t="s">
        <v>486</v>
      </c>
      <c r="F425" s="53" t="s">
        <v>2901</v>
      </c>
      <c r="G425" s="53" t="s">
        <v>1648</v>
      </c>
      <c r="H425" s="53" t="s">
        <v>2520</v>
      </c>
      <c r="I425" s="62">
        <v>801.94</v>
      </c>
    </row>
    <row r="426" spans="1:9" hidden="1" x14ac:dyDescent="0.25">
      <c r="A426" s="53" t="s">
        <v>2940</v>
      </c>
      <c r="B426" s="53" t="s">
        <v>3070</v>
      </c>
      <c r="C426" s="53" t="s">
        <v>2988</v>
      </c>
      <c r="D426" s="53" t="s">
        <v>2900</v>
      </c>
      <c r="E426" s="53" t="s">
        <v>486</v>
      </c>
      <c r="F426" s="53" t="s">
        <v>2901</v>
      </c>
      <c r="G426" s="53" t="s">
        <v>2987</v>
      </c>
      <c r="H426" s="53" t="s">
        <v>2520</v>
      </c>
      <c r="I426" s="62">
        <v>81.33</v>
      </c>
    </row>
    <row r="427" spans="1:9" hidden="1" x14ac:dyDescent="0.25">
      <c r="A427" s="53" t="s">
        <v>2941</v>
      </c>
      <c r="B427" s="53" t="s">
        <v>3098</v>
      </c>
      <c r="C427" s="53" t="s">
        <v>3020</v>
      </c>
      <c r="D427" s="53" t="s">
        <v>2321</v>
      </c>
      <c r="E427" s="53" t="s">
        <v>711</v>
      </c>
      <c r="F427" s="53" t="s">
        <v>2901</v>
      </c>
      <c r="G427" s="53" t="s">
        <v>2960</v>
      </c>
      <c r="H427" s="53" t="s">
        <v>2520</v>
      </c>
      <c r="I427" s="62">
        <v>1.23</v>
      </c>
    </row>
    <row r="428" spans="1:9" hidden="1" x14ac:dyDescent="0.25">
      <c r="A428" s="53" t="s">
        <v>2941</v>
      </c>
      <c r="B428" s="53" t="s">
        <v>3096</v>
      </c>
      <c r="C428" s="53" t="s">
        <v>2964</v>
      </c>
      <c r="D428" s="53" t="s">
        <v>2321</v>
      </c>
      <c r="E428" s="53" t="s">
        <v>711</v>
      </c>
      <c r="F428" s="53" t="s">
        <v>2901</v>
      </c>
      <c r="G428" s="53" t="s">
        <v>2960</v>
      </c>
      <c r="H428" s="53" t="s">
        <v>2520</v>
      </c>
      <c r="I428" s="62">
        <v>7018.57</v>
      </c>
    </row>
    <row r="429" spans="1:9" hidden="1" x14ac:dyDescent="0.25">
      <c r="A429" s="53" t="s">
        <v>2941</v>
      </c>
      <c r="B429" s="53" t="s">
        <v>3099</v>
      </c>
      <c r="C429" s="53" t="s">
        <v>3038</v>
      </c>
      <c r="D429" s="53" t="s">
        <v>2321</v>
      </c>
      <c r="E429" s="53" t="s">
        <v>711</v>
      </c>
      <c r="F429" s="53" t="s">
        <v>2901</v>
      </c>
      <c r="G429" s="53" t="s">
        <v>2960</v>
      </c>
      <c r="H429" s="53" t="s">
        <v>2520</v>
      </c>
      <c r="I429" s="62">
        <v>200.01</v>
      </c>
    </row>
    <row r="430" spans="1:9" hidden="1" x14ac:dyDescent="0.25">
      <c r="A430" s="53" t="s">
        <v>2941</v>
      </c>
      <c r="B430" s="53" t="s">
        <v>3086</v>
      </c>
      <c r="C430" s="53" t="s">
        <v>2973</v>
      </c>
      <c r="D430" s="53" t="s">
        <v>2321</v>
      </c>
      <c r="E430" s="53" t="s">
        <v>711</v>
      </c>
      <c r="F430" s="53" t="s">
        <v>2901</v>
      </c>
      <c r="G430" s="53" t="s">
        <v>2960</v>
      </c>
      <c r="H430" s="53" t="s">
        <v>2520</v>
      </c>
      <c r="I430" s="62">
        <v>5160.67</v>
      </c>
    </row>
    <row r="431" spans="1:9" hidden="1" x14ac:dyDescent="0.25">
      <c r="A431" s="53" t="s">
        <v>2941</v>
      </c>
      <c r="B431" s="53" t="s">
        <v>3089</v>
      </c>
      <c r="C431" s="53" t="s">
        <v>2974</v>
      </c>
      <c r="D431" s="53" t="s">
        <v>2321</v>
      </c>
      <c r="E431" s="53" t="s">
        <v>711</v>
      </c>
      <c r="F431" s="53" t="s">
        <v>2901</v>
      </c>
      <c r="G431" s="53" t="s">
        <v>2960</v>
      </c>
      <c r="H431" s="53" t="s">
        <v>2520</v>
      </c>
      <c r="I431" s="62">
        <v>16849.39</v>
      </c>
    </row>
    <row r="432" spans="1:9" hidden="1" x14ac:dyDescent="0.25">
      <c r="A432" s="53" t="s">
        <v>2941</v>
      </c>
      <c r="B432" s="53" t="s">
        <v>3101</v>
      </c>
      <c r="C432" s="53" t="s">
        <v>3033</v>
      </c>
      <c r="D432" s="53" t="s">
        <v>2321</v>
      </c>
      <c r="E432" s="53" t="s">
        <v>711</v>
      </c>
      <c r="F432" s="53" t="s">
        <v>2901</v>
      </c>
      <c r="G432" s="53" t="s">
        <v>2960</v>
      </c>
      <c r="H432" s="53" t="s">
        <v>2520</v>
      </c>
      <c r="I432" s="62">
        <v>200</v>
      </c>
    </row>
    <row r="433" spans="1:9" hidden="1" x14ac:dyDescent="0.25">
      <c r="A433" s="53" t="s">
        <v>2941</v>
      </c>
      <c r="B433" s="53" t="s">
        <v>3084</v>
      </c>
      <c r="C433" s="53" t="s">
        <v>3021</v>
      </c>
      <c r="D433" s="53" t="s">
        <v>2321</v>
      </c>
      <c r="E433" s="53" t="s">
        <v>711</v>
      </c>
      <c r="F433" s="53" t="s">
        <v>2901</v>
      </c>
      <c r="G433" s="53" t="s">
        <v>2960</v>
      </c>
      <c r="H433" s="53" t="s">
        <v>2520</v>
      </c>
      <c r="I433" s="62">
        <v>56.43</v>
      </c>
    </row>
    <row r="434" spans="1:9" hidden="1" x14ac:dyDescent="0.25">
      <c r="A434" s="53" t="s">
        <v>2941</v>
      </c>
      <c r="B434" s="53" t="s">
        <v>3069</v>
      </c>
      <c r="C434" s="53" t="s">
        <v>3003</v>
      </c>
      <c r="D434" s="53" t="s">
        <v>2321</v>
      </c>
      <c r="E434" s="53" t="s">
        <v>711</v>
      </c>
      <c r="F434" s="53" t="s">
        <v>2901</v>
      </c>
      <c r="G434" s="53" t="s">
        <v>2960</v>
      </c>
      <c r="H434" s="53" t="s">
        <v>2520</v>
      </c>
      <c r="I434" s="62">
        <v>200.03</v>
      </c>
    </row>
    <row r="435" spans="1:9" hidden="1" x14ac:dyDescent="0.25">
      <c r="A435" s="53" t="s">
        <v>2941</v>
      </c>
      <c r="B435" s="53" t="s">
        <v>3080</v>
      </c>
      <c r="C435" s="53" t="s">
        <v>2967</v>
      </c>
      <c r="D435" s="53" t="s">
        <v>2321</v>
      </c>
      <c r="E435" s="53" t="s">
        <v>711</v>
      </c>
      <c r="F435" s="53" t="s">
        <v>2901</v>
      </c>
      <c r="G435" s="53" t="s">
        <v>2960</v>
      </c>
      <c r="H435" s="53" t="s">
        <v>2520</v>
      </c>
      <c r="I435" s="62">
        <v>3766.16</v>
      </c>
    </row>
    <row r="436" spans="1:9" hidden="1" x14ac:dyDescent="0.25">
      <c r="A436" s="53" t="s">
        <v>2941</v>
      </c>
      <c r="B436" s="53" t="s">
        <v>3073</v>
      </c>
      <c r="C436" s="53" t="s">
        <v>3001</v>
      </c>
      <c r="D436" s="53" t="s">
        <v>2321</v>
      </c>
      <c r="E436" s="53" t="s">
        <v>711</v>
      </c>
      <c r="F436" s="53" t="s">
        <v>2901</v>
      </c>
      <c r="G436" s="53" t="s">
        <v>2960</v>
      </c>
      <c r="H436" s="53" t="s">
        <v>2520</v>
      </c>
      <c r="I436" s="62">
        <v>155.75</v>
      </c>
    </row>
    <row r="437" spans="1:9" hidden="1" x14ac:dyDescent="0.25">
      <c r="A437" s="53" t="s">
        <v>2941</v>
      </c>
      <c r="B437" s="53" t="s">
        <v>3090</v>
      </c>
      <c r="C437" s="53" t="s">
        <v>3016</v>
      </c>
      <c r="D437" s="53" t="s">
        <v>2321</v>
      </c>
      <c r="E437" s="53" t="s">
        <v>711</v>
      </c>
      <c r="F437" s="53" t="s">
        <v>2901</v>
      </c>
      <c r="G437" s="53" t="s">
        <v>3014</v>
      </c>
      <c r="H437" s="53" t="s">
        <v>2520</v>
      </c>
      <c r="I437" s="62">
        <v>1.02</v>
      </c>
    </row>
    <row r="438" spans="1:9" hidden="1" x14ac:dyDescent="0.25">
      <c r="A438" s="53" t="s">
        <v>2941</v>
      </c>
      <c r="B438" s="53" t="s">
        <v>3094</v>
      </c>
      <c r="C438" s="53" t="s">
        <v>3002</v>
      </c>
      <c r="D438" s="53" t="s">
        <v>2321</v>
      </c>
      <c r="E438" s="53" t="s">
        <v>711</v>
      </c>
      <c r="F438" s="53" t="s">
        <v>2901</v>
      </c>
      <c r="G438" s="53" t="s">
        <v>2960</v>
      </c>
      <c r="H438" s="53" t="s">
        <v>2520</v>
      </c>
      <c r="I438" s="62">
        <v>200.02</v>
      </c>
    </row>
    <row r="439" spans="1:9" hidden="1" x14ac:dyDescent="0.25">
      <c r="A439" s="53" t="s">
        <v>2941</v>
      </c>
      <c r="B439" s="53" t="s">
        <v>3093</v>
      </c>
      <c r="C439" s="53" t="s">
        <v>2972</v>
      </c>
      <c r="D439" s="53" t="s">
        <v>2321</v>
      </c>
      <c r="E439" s="53" t="s">
        <v>711</v>
      </c>
      <c r="F439" s="53" t="s">
        <v>2901</v>
      </c>
      <c r="G439" s="53" t="s">
        <v>2960</v>
      </c>
      <c r="H439" s="53" t="s">
        <v>2520</v>
      </c>
      <c r="I439" s="62">
        <v>39011.89</v>
      </c>
    </row>
    <row r="440" spans="1:9" hidden="1" x14ac:dyDescent="0.25">
      <c r="A440" s="53" t="s">
        <v>2941</v>
      </c>
      <c r="B440" s="53" t="s">
        <v>3097</v>
      </c>
      <c r="C440" s="53" t="s">
        <v>2969</v>
      </c>
      <c r="D440" s="53" t="s">
        <v>2321</v>
      </c>
      <c r="E440" s="53" t="s">
        <v>711</v>
      </c>
      <c r="F440" s="53" t="s">
        <v>2901</v>
      </c>
      <c r="G440" s="53" t="s">
        <v>2960</v>
      </c>
      <c r="H440" s="53" t="s">
        <v>2520</v>
      </c>
      <c r="I440" s="62">
        <v>16.29</v>
      </c>
    </row>
    <row r="441" spans="1:9" hidden="1" x14ac:dyDescent="0.25">
      <c r="A441" s="53" t="s">
        <v>2941</v>
      </c>
      <c r="B441" s="53" t="s">
        <v>3104</v>
      </c>
      <c r="C441" s="53" t="s">
        <v>3035</v>
      </c>
      <c r="D441" s="53" t="s">
        <v>2321</v>
      </c>
      <c r="E441" s="53" t="s">
        <v>711</v>
      </c>
      <c r="F441" s="53" t="s">
        <v>2901</v>
      </c>
      <c r="G441" s="53" t="s">
        <v>2960</v>
      </c>
      <c r="H441" s="53" t="s">
        <v>2520</v>
      </c>
      <c r="I441" s="62">
        <v>31.63</v>
      </c>
    </row>
    <row r="442" spans="1:9" hidden="1" x14ac:dyDescent="0.25">
      <c r="A442" s="53" t="s">
        <v>2941</v>
      </c>
      <c r="B442" s="53" t="s">
        <v>3077</v>
      </c>
      <c r="C442" s="53" t="s">
        <v>3004</v>
      </c>
      <c r="D442" s="53" t="s">
        <v>2321</v>
      </c>
      <c r="E442" s="53" t="s">
        <v>711</v>
      </c>
      <c r="F442" s="53" t="s">
        <v>2901</v>
      </c>
      <c r="G442" s="53" t="s">
        <v>2960</v>
      </c>
      <c r="H442" s="53" t="s">
        <v>2520</v>
      </c>
      <c r="I442" s="62">
        <v>200</v>
      </c>
    </row>
    <row r="443" spans="1:9" hidden="1" x14ac:dyDescent="0.25">
      <c r="A443" s="53" t="s">
        <v>2941</v>
      </c>
      <c r="B443" s="53" t="s">
        <v>3100</v>
      </c>
      <c r="C443" s="53" t="s">
        <v>2998</v>
      </c>
      <c r="D443" s="53" t="s">
        <v>2321</v>
      </c>
      <c r="E443" s="53" t="s">
        <v>711</v>
      </c>
      <c r="F443" s="53" t="s">
        <v>2901</v>
      </c>
      <c r="G443" s="53" t="s">
        <v>2960</v>
      </c>
      <c r="H443" s="53" t="s">
        <v>2520</v>
      </c>
      <c r="I443" s="62">
        <v>6.94</v>
      </c>
    </row>
    <row r="444" spans="1:9" hidden="1" x14ac:dyDescent="0.25">
      <c r="A444" s="53" t="s">
        <v>2941</v>
      </c>
      <c r="B444" s="53" t="s">
        <v>3081</v>
      </c>
      <c r="C444" s="53" t="s">
        <v>3018</v>
      </c>
      <c r="D444" s="53" t="s">
        <v>2321</v>
      </c>
      <c r="E444" s="53" t="s">
        <v>711</v>
      </c>
      <c r="F444" s="53" t="s">
        <v>2901</v>
      </c>
      <c r="G444" s="53" t="s">
        <v>3014</v>
      </c>
      <c r="H444" s="53" t="s">
        <v>2520</v>
      </c>
      <c r="I444" s="62">
        <v>23.99</v>
      </c>
    </row>
    <row r="445" spans="1:9" hidden="1" x14ac:dyDescent="0.25">
      <c r="A445" s="53" t="s">
        <v>2941</v>
      </c>
      <c r="B445" s="53" t="s">
        <v>3091</v>
      </c>
      <c r="C445" s="53" t="s">
        <v>2992</v>
      </c>
      <c r="D445" s="53" t="s">
        <v>2902</v>
      </c>
      <c r="E445" s="53" t="s">
        <v>486</v>
      </c>
      <c r="F445" s="53" t="s">
        <v>2901</v>
      </c>
      <c r="G445" s="53" t="s">
        <v>3092</v>
      </c>
      <c r="H445" s="53" t="s">
        <v>2520</v>
      </c>
      <c r="I445" s="62">
        <v>450.61</v>
      </c>
    </row>
    <row r="446" spans="1:9" hidden="1" x14ac:dyDescent="0.25">
      <c r="A446" s="53" t="s">
        <v>2941</v>
      </c>
      <c r="B446" s="53" t="s">
        <v>3085</v>
      </c>
      <c r="C446" s="53" t="s">
        <v>3017</v>
      </c>
      <c r="D446" s="53" t="s">
        <v>2321</v>
      </c>
      <c r="E446" s="53" t="s">
        <v>711</v>
      </c>
      <c r="F446" s="53" t="s">
        <v>2901</v>
      </c>
      <c r="G446" s="53" t="s">
        <v>3014</v>
      </c>
      <c r="H446" s="53" t="s">
        <v>2520</v>
      </c>
      <c r="I446" s="62">
        <v>2.4300000000000002</v>
      </c>
    </row>
    <row r="447" spans="1:9" hidden="1" x14ac:dyDescent="0.25">
      <c r="A447" s="53" t="s">
        <v>2941</v>
      </c>
      <c r="B447" s="53" t="s">
        <v>3095</v>
      </c>
      <c r="C447" s="53" t="s">
        <v>3032</v>
      </c>
      <c r="D447" s="53" t="s">
        <v>2321</v>
      </c>
      <c r="E447" s="53" t="s">
        <v>711</v>
      </c>
      <c r="F447" s="53" t="s">
        <v>2901</v>
      </c>
      <c r="G447" s="53" t="s">
        <v>2960</v>
      </c>
      <c r="H447" s="53" t="s">
        <v>2520</v>
      </c>
      <c r="I447" s="62">
        <v>25.78</v>
      </c>
    </row>
    <row r="448" spans="1:9" hidden="1" x14ac:dyDescent="0.25">
      <c r="A448" s="53" t="s">
        <v>2941</v>
      </c>
      <c r="B448" s="53" t="s">
        <v>3091</v>
      </c>
      <c r="C448" s="53" t="s">
        <v>2992</v>
      </c>
      <c r="D448" s="53" t="s">
        <v>2900</v>
      </c>
      <c r="E448" s="53" t="s">
        <v>486</v>
      </c>
      <c r="F448" s="53" t="s">
        <v>2901</v>
      </c>
      <c r="G448" s="53" t="s">
        <v>3092</v>
      </c>
      <c r="H448" s="53" t="s">
        <v>2520</v>
      </c>
      <c r="I448" s="62">
        <v>441.47</v>
      </c>
    </row>
    <row r="449" spans="1:9" hidden="1" x14ac:dyDescent="0.25">
      <c r="A449" s="53" t="s">
        <v>2941</v>
      </c>
      <c r="B449" s="53" t="s">
        <v>3091</v>
      </c>
      <c r="C449" s="53" t="s">
        <v>2992</v>
      </c>
      <c r="D449" s="53" t="s">
        <v>2935</v>
      </c>
      <c r="E449" s="53" t="s">
        <v>486</v>
      </c>
      <c r="F449" s="53" t="s">
        <v>2901</v>
      </c>
      <c r="G449" s="53" t="s">
        <v>3092</v>
      </c>
      <c r="H449" s="53" t="s">
        <v>2520</v>
      </c>
      <c r="I449" s="62">
        <v>125.81</v>
      </c>
    </row>
    <row r="450" spans="1:9" hidden="1" x14ac:dyDescent="0.25">
      <c r="A450" s="53" t="s">
        <v>2941</v>
      </c>
      <c r="B450" s="53" t="s">
        <v>3102</v>
      </c>
      <c r="C450" s="53" t="s">
        <v>3019</v>
      </c>
      <c r="D450" s="53" t="s">
        <v>2321</v>
      </c>
      <c r="E450" s="53" t="s">
        <v>711</v>
      </c>
      <c r="F450" s="53" t="s">
        <v>2901</v>
      </c>
      <c r="G450" s="53" t="s">
        <v>2960</v>
      </c>
      <c r="H450" s="53" t="s">
        <v>2520</v>
      </c>
      <c r="I450" s="62">
        <v>200</v>
      </c>
    </row>
    <row r="451" spans="1:9" hidden="1" x14ac:dyDescent="0.25">
      <c r="A451" s="53" t="s">
        <v>2941</v>
      </c>
      <c r="B451" s="53" t="s">
        <v>3103</v>
      </c>
      <c r="C451" s="53" t="s">
        <v>3015</v>
      </c>
      <c r="D451" s="53" t="s">
        <v>2321</v>
      </c>
      <c r="E451" s="53" t="s">
        <v>711</v>
      </c>
      <c r="F451" s="53" t="s">
        <v>2901</v>
      </c>
      <c r="G451" s="53" t="s">
        <v>3014</v>
      </c>
      <c r="H451" s="53" t="s">
        <v>2520</v>
      </c>
      <c r="I451" s="62">
        <v>0.67</v>
      </c>
    </row>
    <row r="452" spans="1:9" hidden="1" x14ac:dyDescent="0.25">
      <c r="A452" s="53" t="s">
        <v>2941</v>
      </c>
      <c r="B452" s="53" t="s">
        <v>3088</v>
      </c>
      <c r="C452" s="53" t="s">
        <v>2996</v>
      </c>
      <c r="D452" s="53" t="s">
        <v>2538</v>
      </c>
      <c r="E452" s="53" t="s">
        <v>2934</v>
      </c>
      <c r="F452" s="53" t="s">
        <v>2901</v>
      </c>
      <c r="G452" s="53" t="s">
        <v>3079</v>
      </c>
      <c r="H452" s="53" t="s">
        <v>2520</v>
      </c>
      <c r="I452" s="62">
        <v>1000.01</v>
      </c>
    </row>
    <row r="453" spans="1:9" hidden="1" x14ac:dyDescent="0.25">
      <c r="A453" s="53" t="s">
        <v>2941</v>
      </c>
      <c r="B453" s="53" t="s">
        <v>3075</v>
      </c>
      <c r="C453" s="53" t="s">
        <v>3023</v>
      </c>
      <c r="D453" s="53" t="s">
        <v>2902</v>
      </c>
      <c r="E453" s="53" t="s">
        <v>486</v>
      </c>
      <c r="F453" s="53" t="s">
        <v>2901</v>
      </c>
      <c r="G453" s="53" t="s">
        <v>3076</v>
      </c>
      <c r="H453" s="53" t="s">
        <v>2520</v>
      </c>
      <c r="I453" s="62">
        <v>141.61000000000001</v>
      </c>
    </row>
    <row r="454" spans="1:9" hidden="1" x14ac:dyDescent="0.25">
      <c r="A454" s="53" t="s">
        <v>2941</v>
      </c>
      <c r="B454" s="53" t="s">
        <v>3074</v>
      </c>
      <c r="C454" s="53" t="s">
        <v>2982</v>
      </c>
      <c r="D454" s="53" t="s">
        <v>2902</v>
      </c>
      <c r="E454" s="53" t="s">
        <v>486</v>
      </c>
      <c r="F454" s="53" t="s">
        <v>2901</v>
      </c>
      <c r="G454" s="53" t="s">
        <v>1648</v>
      </c>
      <c r="H454" s="53" t="s">
        <v>2520</v>
      </c>
      <c r="I454" s="62">
        <v>801.12</v>
      </c>
    </row>
    <row r="455" spans="1:9" hidden="1" x14ac:dyDescent="0.25">
      <c r="A455" s="53" t="s">
        <v>2942</v>
      </c>
      <c r="B455" s="53" t="s">
        <v>3103</v>
      </c>
      <c r="C455" s="53" t="s">
        <v>3015</v>
      </c>
      <c r="D455" s="53" t="s">
        <v>2321</v>
      </c>
      <c r="E455" s="53" t="s">
        <v>711</v>
      </c>
      <c r="F455" s="53" t="s">
        <v>2901</v>
      </c>
      <c r="G455" s="53" t="s">
        <v>3014</v>
      </c>
      <c r="H455" s="53" t="s">
        <v>2520</v>
      </c>
      <c r="I455" s="62">
        <v>0.89</v>
      </c>
    </row>
    <row r="456" spans="1:9" hidden="1" x14ac:dyDescent="0.25">
      <c r="A456" s="53" t="s">
        <v>2942</v>
      </c>
      <c r="B456" s="53" t="s">
        <v>3101</v>
      </c>
      <c r="C456" s="53" t="s">
        <v>3033</v>
      </c>
      <c r="D456" s="53" t="s">
        <v>2321</v>
      </c>
      <c r="E456" s="53" t="s">
        <v>711</v>
      </c>
      <c r="F456" s="53" t="s">
        <v>2901</v>
      </c>
      <c r="G456" s="53" t="s">
        <v>2960</v>
      </c>
      <c r="H456" s="53" t="s">
        <v>2520</v>
      </c>
      <c r="I456" s="62">
        <v>199.53</v>
      </c>
    </row>
    <row r="457" spans="1:9" hidden="1" x14ac:dyDescent="0.25">
      <c r="A457" s="53" t="s">
        <v>2942</v>
      </c>
      <c r="B457" s="53" t="s">
        <v>3096</v>
      </c>
      <c r="C457" s="53" t="s">
        <v>2964</v>
      </c>
      <c r="D457" s="53" t="s">
        <v>2321</v>
      </c>
      <c r="E457" s="53" t="s">
        <v>711</v>
      </c>
      <c r="F457" s="53" t="s">
        <v>2901</v>
      </c>
      <c r="G457" s="53" t="s">
        <v>2960</v>
      </c>
      <c r="H457" s="53" t="s">
        <v>2520</v>
      </c>
      <c r="I457" s="62">
        <v>8313.27</v>
      </c>
    </row>
    <row r="458" spans="1:9" hidden="1" x14ac:dyDescent="0.25">
      <c r="A458" s="53" t="s">
        <v>2942</v>
      </c>
      <c r="B458" s="53" t="s">
        <v>3070</v>
      </c>
      <c r="C458" s="53" t="s">
        <v>2988</v>
      </c>
      <c r="D458" s="53" t="s">
        <v>2900</v>
      </c>
      <c r="E458" s="53" t="s">
        <v>486</v>
      </c>
      <c r="F458" s="53" t="s">
        <v>2901</v>
      </c>
      <c r="G458" s="53" t="s">
        <v>2987</v>
      </c>
      <c r="H458" s="53" t="s">
        <v>2520</v>
      </c>
      <c r="I458" s="62">
        <v>315.22000000000003</v>
      </c>
    </row>
    <row r="459" spans="1:9" hidden="1" x14ac:dyDescent="0.25">
      <c r="A459" s="53" t="s">
        <v>2942</v>
      </c>
      <c r="B459" s="53" t="s">
        <v>3084</v>
      </c>
      <c r="C459" s="53" t="s">
        <v>3021</v>
      </c>
      <c r="D459" s="53" t="s">
        <v>2321</v>
      </c>
      <c r="E459" s="53" t="s">
        <v>711</v>
      </c>
      <c r="F459" s="53" t="s">
        <v>2901</v>
      </c>
      <c r="G459" s="53" t="s">
        <v>2960</v>
      </c>
      <c r="H459" s="53" t="s">
        <v>2520</v>
      </c>
      <c r="I459" s="62">
        <v>38.5</v>
      </c>
    </row>
    <row r="460" spans="1:9" hidden="1" x14ac:dyDescent="0.25">
      <c r="A460" s="53" t="s">
        <v>2942</v>
      </c>
      <c r="B460" s="53" t="s">
        <v>3075</v>
      </c>
      <c r="C460" s="53" t="s">
        <v>3023</v>
      </c>
      <c r="D460" s="53" t="s">
        <v>2902</v>
      </c>
      <c r="E460" s="53" t="s">
        <v>486</v>
      </c>
      <c r="F460" s="53" t="s">
        <v>2901</v>
      </c>
      <c r="G460" s="53" t="s">
        <v>3076</v>
      </c>
      <c r="H460" s="53" t="s">
        <v>2520</v>
      </c>
      <c r="I460" s="62">
        <v>142.72999999999999</v>
      </c>
    </row>
    <row r="461" spans="1:9" hidden="1" x14ac:dyDescent="0.25">
      <c r="A461" s="53" t="s">
        <v>2942</v>
      </c>
      <c r="B461" s="53" t="s">
        <v>3102</v>
      </c>
      <c r="C461" s="53" t="s">
        <v>3019</v>
      </c>
      <c r="D461" s="53" t="s">
        <v>2321</v>
      </c>
      <c r="E461" s="53" t="s">
        <v>711</v>
      </c>
      <c r="F461" s="53" t="s">
        <v>2901</v>
      </c>
      <c r="G461" s="53" t="s">
        <v>2960</v>
      </c>
      <c r="H461" s="53" t="s">
        <v>2520</v>
      </c>
      <c r="I461" s="62">
        <v>38</v>
      </c>
    </row>
    <row r="462" spans="1:9" hidden="1" x14ac:dyDescent="0.25">
      <c r="A462" s="53" t="s">
        <v>2942</v>
      </c>
      <c r="B462" s="53" t="s">
        <v>3093</v>
      </c>
      <c r="C462" s="53" t="s">
        <v>2972</v>
      </c>
      <c r="D462" s="53" t="s">
        <v>2321</v>
      </c>
      <c r="E462" s="53" t="s">
        <v>711</v>
      </c>
      <c r="F462" s="53" t="s">
        <v>2901</v>
      </c>
      <c r="G462" s="53" t="s">
        <v>2960</v>
      </c>
      <c r="H462" s="53" t="s">
        <v>2520</v>
      </c>
      <c r="I462" s="62">
        <v>42247.51</v>
      </c>
    </row>
    <row r="463" spans="1:9" hidden="1" x14ac:dyDescent="0.25">
      <c r="A463" s="53" t="s">
        <v>2942</v>
      </c>
      <c r="B463" s="53" t="s">
        <v>3081</v>
      </c>
      <c r="C463" s="53" t="s">
        <v>3018</v>
      </c>
      <c r="D463" s="53" t="s">
        <v>2321</v>
      </c>
      <c r="E463" s="53" t="s">
        <v>711</v>
      </c>
      <c r="F463" s="53" t="s">
        <v>2901</v>
      </c>
      <c r="G463" s="53" t="s">
        <v>3014</v>
      </c>
      <c r="H463" s="53" t="s">
        <v>2520</v>
      </c>
      <c r="I463" s="62">
        <v>17.45</v>
      </c>
    </row>
    <row r="464" spans="1:9" hidden="1" x14ac:dyDescent="0.25">
      <c r="A464" s="53" t="s">
        <v>2942</v>
      </c>
      <c r="B464" s="53" t="s">
        <v>3091</v>
      </c>
      <c r="C464" s="53" t="s">
        <v>2992</v>
      </c>
      <c r="D464" s="53" t="s">
        <v>2935</v>
      </c>
      <c r="E464" s="53" t="s">
        <v>486</v>
      </c>
      <c r="F464" s="53" t="s">
        <v>2901</v>
      </c>
      <c r="G464" s="53" t="s">
        <v>3092</v>
      </c>
      <c r="H464" s="53" t="s">
        <v>2520</v>
      </c>
      <c r="I464" s="62">
        <v>147.28</v>
      </c>
    </row>
    <row r="465" spans="1:9" hidden="1" x14ac:dyDescent="0.25">
      <c r="A465" s="53" t="s">
        <v>2942</v>
      </c>
      <c r="B465" s="53" t="s">
        <v>3088</v>
      </c>
      <c r="C465" s="53" t="s">
        <v>2996</v>
      </c>
      <c r="D465" s="53" t="s">
        <v>2538</v>
      </c>
      <c r="E465" s="53" t="s">
        <v>2934</v>
      </c>
      <c r="F465" s="53" t="s">
        <v>2901</v>
      </c>
      <c r="G465" s="53" t="s">
        <v>3079</v>
      </c>
      <c r="H465" s="53" t="s">
        <v>2520</v>
      </c>
      <c r="I465" s="62">
        <v>1000</v>
      </c>
    </row>
    <row r="466" spans="1:9" hidden="1" x14ac:dyDescent="0.25">
      <c r="A466" s="53" t="s">
        <v>2942</v>
      </c>
      <c r="B466" s="53" t="s">
        <v>3086</v>
      </c>
      <c r="C466" s="53" t="s">
        <v>2973</v>
      </c>
      <c r="D466" s="53" t="s">
        <v>2321</v>
      </c>
      <c r="E466" s="53" t="s">
        <v>711</v>
      </c>
      <c r="F466" s="53" t="s">
        <v>2901</v>
      </c>
      <c r="G466" s="53" t="s">
        <v>2960</v>
      </c>
      <c r="H466" s="53" t="s">
        <v>2520</v>
      </c>
      <c r="I466" s="62">
        <v>5406.13</v>
      </c>
    </row>
    <row r="467" spans="1:9" hidden="1" x14ac:dyDescent="0.25">
      <c r="A467" s="53" t="s">
        <v>2942</v>
      </c>
      <c r="B467" s="53" t="s">
        <v>3089</v>
      </c>
      <c r="C467" s="53" t="s">
        <v>2974</v>
      </c>
      <c r="D467" s="53" t="s">
        <v>2321</v>
      </c>
      <c r="E467" s="53" t="s">
        <v>711</v>
      </c>
      <c r="F467" s="53" t="s">
        <v>2901</v>
      </c>
      <c r="G467" s="53" t="s">
        <v>2960</v>
      </c>
      <c r="H467" s="53" t="s">
        <v>2520</v>
      </c>
      <c r="I467" s="62">
        <v>15643.49</v>
      </c>
    </row>
    <row r="468" spans="1:9" hidden="1" x14ac:dyDescent="0.25">
      <c r="A468" s="53" t="s">
        <v>2942</v>
      </c>
      <c r="B468" s="53" t="s">
        <v>3091</v>
      </c>
      <c r="C468" s="53" t="s">
        <v>2992</v>
      </c>
      <c r="D468" s="53" t="s">
        <v>2900</v>
      </c>
      <c r="E468" s="53" t="s">
        <v>486</v>
      </c>
      <c r="F468" s="53" t="s">
        <v>2901</v>
      </c>
      <c r="G468" s="53" t="s">
        <v>3092</v>
      </c>
      <c r="H468" s="53" t="s">
        <v>2520</v>
      </c>
      <c r="I468" s="62">
        <v>476.67</v>
      </c>
    </row>
    <row r="469" spans="1:9" hidden="1" x14ac:dyDescent="0.25">
      <c r="A469" s="53" t="s">
        <v>2942</v>
      </c>
      <c r="B469" s="53" t="s">
        <v>3099</v>
      </c>
      <c r="C469" s="53" t="s">
        <v>3038</v>
      </c>
      <c r="D469" s="53" t="s">
        <v>2321</v>
      </c>
      <c r="E469" s="53" t="s">
        <v>711</v>
      </c>
      <c r="F469" s="53" t="s">
        <v>2901</v>
      </c>
      <c r="G469" s="53" t="s">
        <v>2960</v>
      </c>
      <c r="H469" s="53" t="s">
        <v>2520</v>
      </c>
      <c r="I469" s="62">
        <v>19.7</v>
      </c>
    </row>
    <row r="470" spans="1:9" hidden="1" x14ac:dyDescent="0.25">
      <c r="A470" s="53" t="s">
        <v>2942</v>
      </c>
      <c r="B470" s="53" t="s">
        <v>3095</v>
      </c>
      <c r="C470" s="53" t="s">
        <v>3032</v>
      </c>
      <c r="D470" s="53" t="s">
        <v>2321</v>
      </c>
      <c r="E470" s="53" t="s">
        <v>711</v>
      </c>
      <c r="F470" s="53" t="s">
        <v>2901</v>
      </c>
      <c r="G470" s="53" t="s">
        <v>2960</v>
      </c>
      <c r="H470" s="53" t="s">
        <v>2520</v>
      </c>
      <c r="I470" s="62">
        <v>5.87</v>
      </c>
    </row>
    <row r="471" spans="1:9" hidden="1" x14ac:dyDescent="0.25">
      <c r="A471" s="53" t="s">
        <v>2942</v>
      </c>
      <c r="B471" s="53" t="s">
        <v>3069</v>
      </c>
      <c r="C471" s="53" t="s">
        <v>3003</v>
      </c>
      <c r="D471" s="53" t="s">
        <v>2321</v>
      </c>
      <c r="E471" s="53" t="s">
        <v>711</v>
      </c>
      <c r="F471" s="53" t="s">
        <v>2901</v>
      </c>
      <c r="G471" s="53" t="s">
        <v>2960</v>
      </c>
      <c r="H471" s="53" t="s">
        <v>2520</v>
      </c>
      <c r="I471" s="62">
        <v>192.87</v>
      </c>
    </row>
    <row r="472" spans="1:9" hidden="1" x14ac:dyDescent="0.25">
      <c r="A472" s="53" t="s">
        <v>2942</v>
      </c>
      <c r="B472" s="53" t="s">
        <v>3104</v>
      </c>
      <c r="C472" s="53" t="s">
        <v>3035</v>
      </c>
      <c r="D472" s="53" t="s">
        <v>2321</v>
      </c>
      <c r="E472" s="53" t="s">
        <v>711</v>
      </c>
      <c r="F472" s="53" t="s">
        <v>2901</v>
      </c>
      <c r="G472" s="53" t="s">
        <v>2960</v>
      </c>
      <c r="H472" s="53" t="s">
        <v>2520</v>
      </c>
      <c r="I472" s="62">
        <v>6.58</v>
      </c>
    </row>
    <row r="473" spans="1:9" hidden="1" x14ac:dyDescent="0.25">
      <c r="A473" s="53" t="s">
        <v>2942</v>
      </c>
      <c r="B473" s="53" t="s">
        <v>3080</v>
      </c>
      <c r="C473" s="53" t="s">
        <v>2967</v>
      </c>
      <c r="D473" s="53" t="s">
        <v>2321</v>
      </c>
      <c r="E473" s="53" t="s">
        <v>711</v>
      </c>
      <c r="F473" s="53" t="s">
        <v>2901</v>
      </c>
      <c r="G473" s="53" t="s">
        <v>2960</v>
      </c>
      <c r="H473" s="53" t="s">
        <v>2520</v>
      </c>
      <c r="I473" s="62">
        <v>4070.94</v>
      </c>
    </row>
    <row r="474" spans="1:9" hidden="1" x14ac:dyDescent="0.25">
      <c r="A474" s="53" t="s">
        <v>2942</v>
      </c>
      <c r="B474" s="53" t="s">
        <v>3073</v>
      </c>
      <c r="C474" s="53" t="s">
        <v>3001</v>
      </c>
      <c r="D474" s="53" t="s">
        <v>2321</v>
      </c>
      <c r="E474" s="53" t="s">
        <v>711</v>
      </c>
      <c r="F474" s="53" t="s">
        <v>2901</v>
      </c>
      <c r="G474" s="53" t="s">
        <v>2960</v>
      </c>
      <c r="H474" s="53" t="s">
        <v>2520</v>
      </c>
      <c r="I474" s="62">
        <v>131.30000000000001</v>
      </c>
    </row>
    <row r="475" spans="1:9" hidden="1" x14ac:dyDescent="0.25">
      <c r="A475" s="53" t="s">
        <v>2942</v>
      </c>
      <c r="B475" s="53" t="s">
        <v>3077</v>
      </c>
      <c r="C475" s="53" t="s">
        <v>3004</v>
      </c>
      <c r="D475" s="53" t="s">
        <v>2321</v>
      </c>
      <c r="E475" s="53" t="s">
        <v>711</v>
      </c>
      <c r="F475" s="53" t="s">
        <v>2901</v>
      </c>
      <c r="G475" s="53" t="s">
        <v>2960</v>
      </c>
      <c r="H475" s="53" t="s">
        <v>2520</v>
      </c>
      <c r="I475" s="62">
        <v>87.16</v>
      </c>
    </row>
    <row r="476" spans="1:9" hidden="1" x14ac:dyDescent="0.25">
      <c r="A476" s="53" t="s">
        <v>2942</v>
      </c>
      <c r="B476" s="53" t="s">
        <v>3094</v>
      </c>
      <c r="C476" s="53" t="s">
        <v>3002</v>
      </c>
      <c r="D476" s="53" t="s">
        <v>2321</v>
      </c>
      <c r="E476" s="53" t="s">
        <v>711</v>
      </c>
      <c r="F476" s="53" t="s">
        <v>2901</v>
      </c>
      <c r="G476" s="53" t="s">
        <v>2960</v>
      </c>
      <c r="H476" s="53" t="s">
        <v>2520</v>
      </c>
      <c r="I476" s="62">
        <v>53.91</v>
      </c>
    </row>
    <row r="477" spans="1:9" hidden="1" x14ac:dyDescent="0.25">
      <c r="A477" s="53" t="s">
        <v>2942</v>
      </c>
      <c r="B477" s="53" t="s">
        <v>3097</v>
      </c>
      <c r="C477" s="53" t="s">
        <v>2969</v>
      </c>
      <c r="D477" s="53" t="s">
        <v>2321</v>
      </c>
      <c r="E477" s="53" t="s">
        <v>711</v>
      </c>
      <c r="F477" s="53" t="s">
        <v>2901</v>
      </c>
      <c r="G477" s="53" t="s">
        <v>2960</v>
      </c>
      <c r="H477" s="53" t="s">
        <v>2520</v>
      </c>
      <c r="I477" s="62">
        <v>19.059999999999999</v>
      </c>
    </row>
    <row r="478" spans="1:9" hidden="1" x14ac:dyDescent="0.25">
      <c r="A478" s="53" t="s">
        <v>2942</v>
      </c>
      <c r="B478" s="53" t="s">
        <v>3091</v>
      </c>
      <c r="C478" s="53" t="s">
        <v>2992</v>
      </c>
      <c r="D478" s="53" t="s">
        <v>2902</v>
      </c>
      <c r="E478" s="53" t="s">
        <v>486</v>
      </c>
      <c r="F478" s="53" t="s">
        <v>2901</v>
      </c>
      <c r="G478" s="53" t="s">
        <v>3092</v>
      </c>
      <c r="H478" s="53" t="s">
        <v>2520</v>
      </c>
      <c r="I478" s="62">
        <v>525.79999999999995</v>
      </c>
    </row>
    <row r="479" spans="1:9" hidden="1" x14ac:dyDescent="0.25">
      <c r="A479" s="53" t="s">
        <v>2942</v>
      </c>
      <c r="B479" s="53" t="s">
        <v>3098</v>
      </c>
      <c r="C479" s="53" t="s">
        <v>3020</v>
      </c>
      <c r="D479" s="53" t="s">
        <v>2321</v>
      </c>
      <c r="E479" s="53" t="s">
        <v>711</v>
      </c>
      <c r="F479" s="53" t="s">
        <v>2901</v>
      </c>
      <c r="G479" s="53" t="s">
        <v>2960</v>
      </c>
      <c r="H479" s="53" t="s">
        <v>2520</v>
      </c>
      <c r="I479" s="62">
        <v>1.1399999999999999</v>
      </c>
    </row>
    <row r="480" spans="1:9" hidden="1" x14ac:dyDescent="0.25">
      <c r="A480" s="53" t="s">
        <v>2942</v>
      </c>
      <c r="B480" s="53" t="s">
        <v>3090</v>
      </c>
      <c r="C480" s="53" t="s">
        <v>3016</v>
      </c>
      <c r="D480" s="53" t="s">
        <v>2321</v>
      </c>
      <c r="E480" s="53" t="s">
        <v>711</v>
      </c>
      <c r="F480" s="53" t="s">
        <v>2901</v>
      </c>
      <c r="G480" s="53" t="s">
        <v>3014</v>
      </c>
      <c r="H480" s="53" t="s">
        <v>2520</v>
      </c>
      <c r="I480" s="62">
        <v>1.19</v>
      </c>
    </row>
    <row r="481" spans="1:9" hidden="1" x14ac:dyDescent="0.25">
      <c r="A481" s="53" t="s">
        <v>2942</v>
      </c>
      <c r="B481" s="53" t="s">
        <v>3074</v>
      </c>
      <c r="C481" s="53" t="s">
        <v>2982</v>
      </c>
      <c r="D481" s="53" t="s">
        <v>2902</v>
      </c>
      <c r="E481" s="53" t="s">
        <v>486</v>
      </c>
      <c r="F481" s="53" t="s">
        <v>2901</v>
      </c>
      <c r="G481" s="53" t="s">
        <v>1648</v>
      </c>
      <c r="H481" s="53" t="s">
        <v>2520</v>
      </c>
      <c r="I481" s="62">
        <v>801.81</v>
      </c>
    </row>
    <row r="482" spans="1:9" hidden="1" x14ac:dyDescent="0.25">
      <c r="A482" s="53" t="s">
        <v>2942</v>
      </c>
      <c r="B482" s="53" t="s">
        <v>3070</v>
      </c>
      <c r="C482" s="53" t="s">
        <v>2988</v>
      </c>
      <c r="D482" s="53" t="s">
        <v>2902</v>
      </c>
      <c r="E482" s="53" t="s">
        <v>486</v>
      </c>
      <c r="F482" s="53" t="s">
        <v>2901</v>
      </c>
      <c r="G482" s="53" t="s">
        <v>2987</v>
      </c>
      <c r="H482" s="53" t="s">
        <v>2520</v>
      </c>
      <c r="I482" s="62">
        <v>1165.76</v>
      </c>
    </row>
    <row r="483" spans="1:9" hidden="1" x14ac:dyDescent="0.25">
      <c r="A483" s="53" t="s">
        <v>2942</v>
      </c>
      <c r="B483" s="53" t="s">
        <v>3085</v>
      </c>
      <c r="C483" s="53" t="s">
        <v>3017</v>
      </c>
      <c r="D483" s="53" t="s">
        <v>2321</v>
      </c>
      <c r="E483" s="53" t="s">
        <v>711</v>
      </c>
      <c r="F483" s="53" t="s">
        <v>2901</v>
      </c>
      <c r="G483" s="53" t="s">
        <v>3014</v>
      </c>
      <c r="H483" s="53" t="s">
        <v>2520</v>
      </c>
      <c r="I483" s="62">
        <v>2.06</v>
      </c>
    </row>
    <row r="484" spans="1:9" hidden="1" x14ac:dyDescent="0.25">
      <c r="A484" s="53" t="s">
        <v>2942</v>
      </c>
      <c r="B484" s="53" t="s">
        <v>3100</v>
      </c>
      <c r="C484" s="53" t="s">
        <v>2998</v>
      </c>
      <c r="D484" s="53" t="s">
        <v>2321</v>
      </c>
      <c r="E484" s="53" t="s">
        <v>711</v>
      </c>
      <c r="F484" s="53" t="s">
        <v>2901</v>
      </c>
      <c r="G484" s="53" t="s">
        <v>2960</v>
      </c>
      <c r="H484" s="53" t="s">
        <v>2520</v>
      </c>
      <c r="I484" s="62">
        <v>3.55</v>
      </c>
    </row>
    <row r="485" spans="1:9" hidden="1" x14ac:dyDescent="0.25">
      <c r="A485" s="53" t="s">
        <v>2944</v>
      </c>
      <c r="B485" s="53" t="s">
        <v>3099</v>
      </c>
      <c r="C485" s="53" t="s">
        <v>3038</v>
      </c>
      <c r="D485" s="53" t="s">
        <v>2321</v>
      </c>
      <c r="E485" s="53" t="s">
        <v>711</v>
      </c>
      <c r="F485" s="53" t="s">
        <v>2901</v>
      </c>
      <c r="G485" s="53" t="s">
        <v>2960</v>
      </c>
      <c r="H485" s="53" t="s">
        <v>2520</v>
      </c>
      <c r="I485" s="62">
        <v>6.52</v>
      </c>
    </row>
    <row r="486" spans="1:9" hidden="1" x14ac:dyDescent="0.25">
      <c r="A486" s="53" t="s">
        <v>2944</v>
      </c>
      <c r="B486" s="53" t="s">
        <v>3091</v>
      </c>
      <c r="C486" s="53" t="s">
        <v>2992</v>
      </c>
      <c r="D486" s="53" t="s">
        <v>2935</v>
      </c>
      <c r="E486" s="53" t="s">
        <v>486</v>
      </c>
      <c r="F486" s="53" t="s">
        <v>2901</v>
      </c>
      <c r="G486" s="53" t="s">
        <v>3092</v>
      </c>
      <c r="H486" s="53" t="s">
        <v>2520</v>
      </c>
      <c r="I486" s="62">
        <v>95.15</v>
      </c>
    </row>
    <row r="487" spans="1:9" hidden="1" x14ac:dyDescent="0.25">
      <c r="A487" s="53" t="s">
        <v>2944</v>
      </c>
      <c r="B487" s="53" t="s">
        <v>3073</v>
      </c>
      <c r="C487" s="53" t="s">
        <v>3001</v>
      </c>
      <c r="D487" s="53" t="s">
        <v>2321</v>
      </c>
      <c r="E487" s="53" t="s">
        <v>711</v>
      </c>
      <c r="F487" s="53" t="s">
        <v>2901</v>
      </c>
      <c r="G487" s="53" t="s">
        <v>2960</v>
      </c>
      <c r="H487" s="53" t="s">
        <v>2520</v>
      </c>
      <c r="I487" s="62">
        <v>200.27</v>
      </c>
    </row>
    <row r="488" spans="1:9" hidden="1" x14ac:dyDescent="0.25">
      <c r="A488" s="53" t="s">
        <v>2944</v>
      </c>
      <c r="B488" s="53" t="s">
        <v>3070</v>
      </c>
      <c r="C488" s="53" t="s">
        <v>2988</v>
      </c>
      <c r="D488" s="53" t="s">
        <v>2900</v>
      </c>
      <c r="E488" s="53" t="s">
        <v>486</v>
      </c>
      <c r="F488" s="53" t="s">
        <v>2901</v>
      </c>
      <c r="G488" s="53" t="s">
        <v>2987</v>
      </c>
      <c r="H488" s="53" t="s">
        <v>2520</v>
      </c>
      <c r="I488" s="62">
        <v>321.14</v>
      </c>
    </row>
    <row r="489" spans="1:9" hidden="1" x14ac:dyDescent="0.25">
      <c r="A489" s="53" t="s">
        <v>2944</v>
      </c>
      <c r="B489" s="53" t="s">
        <v>3094</v>
      </c>
      <c r="C489" s="53" t="s">
        <v>3002</v>
      </c>
      <c r="D489" s="53" t="s">
        <v>2321</v>
      </c>
      <c r="E489" s="53" t="s">
        <v>711</v>
      </c>
      <c r="F489" s="53" t="s">
        <v>2901</v>
      </c>
      <c r="G489" s="53" t="s">
        <v>2960</v>
      </c>
      <c r="H489" s="53" t="s">
        <v>2520</v>
      </c>
      <c r="I489" s="62">
        <v>18.16</v>
      </c>
    </row>
    <row r="490" spans="1:9" hidden="1" x14ac:dyDescent="0.25">
      <c r="A490" s="53" t="s">
        <v>2944</v>
      </c>
      <c r="B490" s="53" t="s">
        <v>3091</v>
      </c>
      <c r="C490" s="53" t="s">
        <v>2992</v>
      </c>
      <c r="D490" s="53" t="s">
        <v>2902</v>
      </c>
      <c r="E490" s="53" t="s">
        <v>486</v>
      </c>
      <c r="F490" s="53" t="s">
        <v>2901</v>
      </c>
      <c r="G490" s="53" t="s">
        <v>3092</v>
      </c>
      <c r="H490" s="53" t="s">
        <v>2520</v>
      </c>
      <c r="I490" s="62">
        <v>793.76</v>
      </c>
    </row>
    <row r="491" spans="1:9" hidden="1" x14ac:dyDescent="0.25">
      <c r="A491" s="53" t="s">
        <v>2944</v>
      </c>
      <c r="B491" s="53" t="s">
        <v>3097</v>
      </c>
      <c r="C491" s="53" t="s">
        <v>2969</v>
      </c>
      <c r="D491" s="53" t="s">
        <v>2321</v>
      </c>
      <c r="E491" s="53" t="s">
        <v>711</v>
      </c>
      <c r="F491" s="53" t="s">
        <v>2901</v>
      </c>
      <c r="G491" s="53" t="s">
        <v>2960</v>
      </c>
      <c r="H491" s="53" t="s">
        <v>2520</v>
      </c>
      <c r="I491" s="62">
        <v>16.91</v>
      </c>
    </row>
    <row r="492" spans="1:9" hidden="1" x14ac:dyDescent="0.25">
      <c r="A492" s="53" t="s">
        <v>2944</v>
      </c>
      <c r="B492" s="53" t="s">
        <v>3074</v>
      </c>
      <c r="C492" s="53" t="s">
        <v>2982</v>
      </c>
      <c r="D492" s="53" t="s">
        <v>2902</v>
      </c>
      <c r="E492" s="53" t="s">
        <v>486</v>
      </c>
      <c r="F492" s="53" t="s">
        <v>2901</v>
      </c>
      <c r="G492" s="53" t="s">
        <v>1648</v>
      </c>
      <c r="H492" s="53" t="s">
        <v>2520</v>
      </c>
      <c r="I492" s="62">
        <v>797.6</v>
      </c>
    </row>
    <row r="493" spans="1:9" hidden="1" x14ac:dyDescent="0.25">
      <c r="A493" s="53" t="s">
        <v>2944</v>
      </c>
      <c r="B493" s="53" t="s">
        <v>3096</v>
      </c>
      <c r="C493" s="53" t="s">
        <v>2964</v>
      </c>
      <c r="D493" s="53" t="s">
        <v>2321</v>
      </c>
      <c r="E493" s="53" t="s">
        <v>711</v>
      </c>
      <c r="F493" s="53" t="s">
        <v>2901</v>
      </c>
      <c r="G493" s="53" t="s">
        <v>2960</v>
      </c>
      <c r="H493" s="53" t="s">
        <v>2520</v>
      </c>
      <c r="I493" s="62">
        <v>5427.67</v>
      </c>
    </row>
    <row r="494" spans="1:9" hidden="1" x14ac:dyDescent="0.25">
      <c r="A494" s="53" t="s">
        <v>2944</v>
      </c>
      <c r="B494" s="53" t="s">
        <v>3075</v>
      </c>
      <c r="C494" s="53" t="s">
        <v>3023</v>
      </c>
      <c r="D494" s="53" t="s">
        <v>2902</v>
      </c>
      <c r="E494" s="53" t="s">
        <v>486</v>
      </c>
      <c r="F494" s="53" t="s">
        <v>2901</v>
      </c>
      <c r="G494" s="53" t="s">
        <v>3076</v>
      </c>
      <c r="H494" s="53" t="s">
        <v>2520</v>
      </c>
      <c r="I494" s="62">
        <v>143.41</v>
      </c>
    </row>
    <row r="495" spans="1:9" hidden="1" x14ac:dyDescent="0.25">
      <c r="A495" s="53" t="s">
        <v>2944</v>
      </c>
      <c r="B495" s="53" t="s">
        <v>3090</v>
      </c>
      <c r="C495" s="53" t="s">
        <v>3016</v>
      </c>
      <c r="D495" s="53" t="s">
        <v>2321</v>
      </c>
      <c r="E495" s="53" t="s">
        <v>711</v>
      </c>
      <c r="F495" s="53" t="s">
        <v>2901</v>
      </c>
      <c r="G495" s="53" t="s">
        <v>3014</v>
      </c>
      <c r="H495" s="53" t="s">
        <v>2520</v>
      </c>
      <c r="I495" s="62">
        <v>1.99</v>
      </c>
    </row>
    <row r="496" spans="1:9" hidden="1" x14ac:dyDescent="0.25">
      <c r="A496" s="53" t="s">
        <v>2944</v>
      </c>
      <c r="B496" s="53" t="s">
        <v>3098</v>
      </c>
      <c r="C496" s="53" t="s">
        <v>3020</v>
      </c>
      <c r="D496" s="53" t="s">
        <v>2321</v>
      </c>
      <c r="E496" s="53" t="s">
        <v>711</v>
      </c>
      <c r="F496" s="53" t="s">
        <v>2901</v>
      </c>
      <c r="G496" s="53" t="s">
        <v>2960</v>
      </c>
      <c r="H496" s="53" t="s">
        <v>2520</v>
      </c>
      <c r="I496" s="62">
        <v>1.61</v>
      </c>
    </row>
    <row r="497" spans="1:9" hidden="1" x14ac:dyDescent="0.25">
      <c r="A497" s="53" t="s">
        <v>2944</v>
      </c>
      <c r="B497" s="53" t="s">
        <v>3101</v>
      </c>
      <c r="C497" s="53" t="s">
        <v>3033</v>
      </c>
      <c r="D497" s="53" t="s">
        <v>2321</v>
      </c>
      <c r="E497" s="53" t="s">
        <v>711</v>
      </c>
      <c r="F497" s="53" t="s">
        <v>2901</v>
      </c>
      <c r="G497" s="53" t="s">
        <v>2960</v>
      </c>
      <c r="H497" s="53" t="s">
        <v>2520</v>
      </c>
      <c r="I497" s="62">
        <v>200</v>
      </c>
    </row>
    <row r="498" spans="1:9" hidden="1" x14ac:dyDescent="0.25">
      <c r="A498" s="53" t="s">
        <v>2944</v>
      </c>
      <c r="B498" s="53" t="s">
        <v>3086</v>
      </c>
      <c r="C498" s="53" t="s">
        <v>2973</v>
      </c>
      <c r="D498" s="53" t="s">
        <v>2321</v>
      </c>
      <c r="E498" s="53" t="s">
        <v>711</v>
      </c>
      <c r="F498" s="53" t="s">
        <v>2901</v>
      </c>
      <c r="G498" s="53" t="s">
        <v>2960</v>
      </c>
      <c r="H498" s="53" t="s">
        <v>2520</v>
      </c>
      <c r="I498" s="62">
        <v>1869.28</v>
      </c>
    </row>
    <row r="499" spans="1:9" hidden="1" x14ac:dyDescent="0.25">
      <c r="A499" s="53" t="s">
        <v>2944</v>
      </c>
      <c r="B499" s="53" t="s">
        <v>3103</v>
      </c>
      <c r="C499" s="53" t="s">
        <v>3015</v>
      </c>
      <c r="D499" s="53" t="s">
        <v>2321</v>
      </c>
      <c r="E499" s="53" t="s">
        <v>711</v>
      </c>
      <c r="F499" s="53" t="s">
        <v>2901</v>
      </c>
      <c r="G499" s="53" t="s">
        <v>3014</v>
      </c>
      <c r="H499" s="53" t="s">
        <v>2520</v>
      </c>
      <c r="I499" s="62">
        <v>1.22</v>
      </c>
    </row>
    <row r="500" spans="1:9" hidden="1" x14ac:dyDescent="0.25">
      <c r="A500" s="53" t="s">
        <v>2944</v>
      </c>
      <c r="B500" s="53" t="s">
        <v>3104</v>
      </c>
      <c r="C500" s="53" t="s">
        <v>3035</v>
      </c>
      <c r="D500" s="53" t="s">
        <v>2321</v>
      </c>
      <c r="E500" s="53" t="s">
        <v>711</v>
      </c>
      <c r="F500" s="53" t="s">
        <v>2901</v>
      </c>
      <c r="G500" s="53" t="s">
        <v>2960</v>
      </c>
      <c r="H500" s="53" t="s">
        <v>2520</v>
      </c>
      <c r="I500" s="62">
        <v>0.01</v>
      </c>
    </row>
    <row r="501" spans="1:9" hidden="1" x14ac:dyDescent="0.25">
      <c r="A501" s="53" t="s">
        <v>2944</v>
      </c>
      <c r="B501" s="53" t="s">
        <v>3085</v>
      </c>
      <c r="C501" s="53" t="s">
        <v>3017</v>
      </c>
      <c r="D501" s="53" t="s">
        <v>2321</v>
      </c>
      <c r="E501" s="53" t="s">
        <v>711</v>
      </c>
      <c r="F501" s="53" t="s">
        <v>2901</v>
      </c>
      <c r="G501" s="53" t="s">
        <v>3014</v>
      </c>
      <c r="H501" s="53" t="s">
        <v>2520</v>
      </c>
      <c r="I501" s="62">
        <v>2.87</v>
      </c>
    </row>
    <row r="502" spans="1:9" hidden="1" x14ac:dyDescent="0.25">
      <c r="A502" s="53" t="s">
        <v>2944</v>
      </c>
      <c r="B502" s="53" t="s">
        <v>3093</v>
      </c>
      <c r="C502" s="53" t="s">
        <v>2972</v>
      </c>
      <c r="D502" s="53" t="s">
        <v>2321</v>
      </c>
      <c r="E502" s="53" t="s">
        <v>711</v>
      </c>
      <c r="F502" s="53" t="s">
        <v>2901</v>
      </c>
      <c r="G502" s="53" t="s">
        <v>2960</v>
      </c>
      <c r="H502" s="53" t="s">
        <v>2520</v>
      </c>
      <c r="I502" s="62">
        <v>44137.62</v>
      </c>
    </row>
    <row r="503" spans="1:9" hidden="1" x14ac:dyDescent="0.25">
      <c r="A503" s="53" t="s">
        <v>2944</v>
      </c>
      <c r="B503" s="53" t="s">
        <v>3084</v>
      </c>
      <c r="C503" s="53" t="s">
        <v>3021</v>
      </c>
      <c r="D503" s="53" t="s">
        <v>2321</v>
      </c>
      <c r="E503" s="53" t="s">
        <v>711</v>
      </c>
      <c r="F503" s="53" t="s">
        <v>2901</v>
      </c>
      <c r="G503" s="53" t="s">
        <v>2960</v>
      </c>
      <c r="H503" s="53" t="s">
        <v>2520</v>
      </c>
      <c r="I503" s="62">
        <v>15.55</v>
      </c>
    </row>
    <row r="504" spans="1:9" hidden="1" x14ac:dyDescent="0.25">
      <c r="A504" s="53" t="s">
        <v>2944</v>
      </c>
      <c r="B504" s="53" t="s">
        <v>3100</v>
      </c>
      <c r="C504" s="53" t="s">
        <v>2998</v>
      </c>
      <c r="D504" s="53" t="s">
        <v>2321</v>
      </c>
      <c r="E504" s="53" t="s">
        <v>711</v>
      </c>
      <c r="F504" s="53" t="s">
        <v>2901</v>
      </c>
      <c r="G504" s="53" t="s">
        <v>2960</v>
      </c>
      <c r="H504" s="53" t="s">
        <v>2520</v>
      </c>
      <c r="I504" s="62">
        <v>2.76</v>
      </c>
    </row>
    <row r="505" spans="1:9" hidden="1" x14ac:dyDescent="0.25">
      <c r="A505" s="53" t="s">
        <v>2944</v>
      </c>
      <c r="B505" s="53" t="s">
        <v>3070</v>
      </c>
      <c r="C505" s="53" t="s">
        <v>2988</v>
      </c>
      <c r="D505" s="53" t="s">
        <v>2902</v>
      </c>
      <c r="E505" s="53" t="s">
        <v>486</v>
      </c>
      <c r="F505" s="53" t="s">
        <v>2901</v>
      </c>
      <c r="G505" s="53" t="s">
        <v>2987</v>
      </c>
      <c r="H505" s="53" t="s">
        <v>2520</v>
      </c>
      <c r="I505" s="62">
        <v>1165.18</v>
      </c>
    </row>
    <row r="506" spans="1:9" hidden="1" x14ac:dyDescent="0.25">
      <c r="A506" s="53" t="s">
        <v>2944</v>
      </c>
      <c r="B506" s="53" t="s">
        <v>3069</v>
      </c>
      <c r="C506" s="53" t="s">
        <v>3003</v>
      </c>
      <c r="D506" s="53" t="s">
        <v>2321</v>
      </c>
      <c r="E506" s="53" t="s">
        <v>711</v>
      </c>
      <c r="F506" s="53" t="s">
        <v>2901</v>
      </c>
      <c r="G506" s="53" t="s">
        <v>2960</v>
      </c>
      <c r="H506" s="53" t="s">
        <v>2520</v>
      </c>
      <c r="I506" s="62">
        <v>32.76</v>
      </c>
    </row>
    <row r="507" spans="1:9" hidden="1" x14ac:dyDescent="0.25">
      <c r="A507" s="53" t="s">
        <v>2944</v>
      </c>
      <c r="B507" s="53" t="s">
        <v>3102</v>
      </c>
      <c r="C507" s="53" t="s">
        <v>3019</v>
      </c>
      <c r="D507" s="53" t="s">
        <v>2321</v>
      </c>
      <c r="E507" s="53" t="s">
        <v>711</v>
      </c>
      <c r="F507" s="53" t="s">
        <v>2901</v>
      </c>
      <c r="G507" s="53" t="s">
        <v>2960</v>
      </c>
      <c r="H507" s="53" t="s">
        <v>2520</v>
      </c>
      <c r="I507" s="62">
        <v>14.41</v>
      </c>
    </row>
    <row r="508" spans="1:9" hidden="1" x14ac:dyDescent="0.25">
      <c r="A508" s="53" t="s">
        <v>2944</v>
      </c>
      <c r="B508" s="53" t="s">
        <v>3095</v>
      </c>
      <c r="C508" s="53" t="s">
        <v>3032</v>
      </c>
      <c r="D508" s="53" t="s">
        <v>2321</v>
      </c>
      <c r="E508" s="53" t="s">
        <v>711</v>
      </c>
      <c r="F508" s="53" t="s">
        <v>2901</v>
      </c>
      <c r="G508" s="53" t="s">
        <v>2960</v>
      </c>
      <c r="H508" s="53" t="s">
        <v>2520</v>
      </c>
      <c r="I508" s="62">
        <v>2.83</v>
      </c>
    </row>
    <row r="509" spans="1:9" hidden="1" x14ac:dyDescent="0.25">
      <c r="A509" s="53" t="s">
        <v>2944</v>
      </c>
      <c r="B509" s="53" t="s">
        <v>3081</v>
      </c>
      <c r="C509" s="53" t="s">
        <v>3018</v>
      </c>
      <c r="D509" s="53" t="s">
        <v>2321</v>
      </c>
      <c r="E509" s="53" t="s">
        <v>711</v>
      </c>
      <c r="F509" s="53" t="s">
        <v>2901</v>
      </c>
      <c r="G509" s="53" t="s">
        <v>3014</v>
      </c>
      <c r="H509" s="53" t="s">
        <v>2520</v>
      </c>
      <c r="I509" s="62">
        <v>11.95</v>
      </c>
    </row>
    <row r="510" spans="1:9" hidden="1" x14ac:dyDescent="0.25">
      <c r="A510" s="53" t="s">
        <v>2944</v>
      </c>
      <c r="B510" s="53" t="s">
        <v>3105</v>
      </c>
      <c r="C510" s="53" t="s">
        <v>2968</v>
      </c>
      <c r="D510" s="53" t="s">
        <v>2321</v>
      </c>
      <c r="E510" s="53" t="s">
        <v>711</v>
      </c>
      <c r="F510" s="53" t="s">
        <v>2901</v>
      </c>
      <c r="G510" s="53" t="s">
        <v>2960</v>
      </c>
      <c r="H510" s="53" t="s">
        <v>2520</v>
      </c>
      <c r="I510" s="62">
        <v>200.12</v>
      </c>
    </row>
    <row r="511" spans="1:9" hidden="1" x14ac:dyDescent="0.25">
      <c r="A511" s="53" t="s">
        <v>2944</v>
      </c>
      <c r="B511" s="53" t="s">
        <v>3088</v>
      </c>
      <c r="C511" s="53" t="s">
        <v>2996</v>
      </c>
      <c r="D511" s="53" t="s">
        <v>2538</v>
      </c>
      <c r="E511" s="53" t="s">
        <v>2934</v>
      </c>
      <c r="F511" s="53" t="s">
        <v>2901</v>
      </c>
      <c r="G511" s="53" t="s">
        <v>3079</v>
      </c>
      <c r="H511" s="53" t="s">
        <v>2520</v>
      </c>
      <c r="I511" s="62">
        <v>1000.06</v>
      </c>
    </row>
    <row r="512" spans="1:9" hidden="1" x14ac:dyDescent="0.25">
      <c r="A512" s="53" t="s">
        <v>2944</v>
      </c>
      <c r="B512" s="53" t="s">
        <v>3080</v>
      </c>
      <c r="C512" s="53" t="s">
        <v>2967</v>
      </c>
      <c r="D512" s="53" t="s">
        <v>2321</v>
      </c>
      <c r="E512" s="53" t="s">
        <v>711</v>
      </c>
      <c r="F512" s="53" t="s">
        <v>2901</v>
      </c>
      <c r="G512" s="53" t="s">
        <v>2960</v>
      </c>
      <c r="H512" s="53" t="s">
        <v>2520</v>
      </c>
      <c r="I512" s="62">
        <v>4500.01</v>
      </c>
    </row>
    <row r="513" spans="1:9" hidden="1" x14ac:dyDescent="0.25">
      <c r="A513" s="53" t="s">
        <v>2944</v>
      </c>
      <c r="B513" s="53" t="s">
        <v>3077</v>
      </c>
      <c r="C513" s="53" t="s">
        <v>3004</v>
      </c>
      <c r="D513" s="53" t="s">
        <v>2321</v>
      </c>
      <c r="E513" s="53" t="s">
        <v>711</v>
      </c>
      <c r="F513" s="53" t="s">
        <v>2901</v>
      </c>
      <c r="G513" s="53" t="s">
        <v>2960</v>
      </c>
      <c r="H513" s="53" t="s">
        <v>2520</v>
      </c>
      <c r="I513" s="62">
        <v>28.35</v>
      </c>
    </row>
    <row r="514" spans="1:9" hidden="1" x14ac:dyDescent="0.25">
      <c r="A514" s="53" t="s">
        <v>2944</v>
      </c>
      <c r="B514" s="53" t="s">
        <v>3089</v>
      </c>
      <c r="C514" s="53" t="s">
        <v>2974</v>
      </c>
      <c r="D514" s="53" t="s">
        <v>2321</v>
      </c>
      <c r="E514" s="53" t="s">
        <v>711</v>
      </c>
      <c r="F514" s="53" t="s">
        <v>2901</v>
      </c>
      <c r="G514" s="53" t="s">
        <v>2960</v>
      </c>
      <c r="H514" s="53" t="s">
        <v>2520</v>
      </c>
      <c r="I514" s="62">
        <v>16438.919999999998</v>
      </c>
    </row>
    <row r="515" spans="1:9" hidden="1" x14ac:dyDescent="0.25">
      <c r="A515" s="53" t="s">
        <v>2944</v>
      </c>
      <c r="B515" s="53" t="s">
        <v>3091</v>
      </c>
      <c r="C515" s="53" t="s">
        <v>2992</v>
      </c>
      <c r="D515" s="53" t="s">
        <v>2900</v>
      </c>
      <c r="E515" s="53" t="s">
        <v>486</v>
      </c>
      <c r="F515" s="53" t="s">
        <v>2901</v>
      </c>
      <c r="G515" s="53" t="s">
        <v>3092</v>
      </c>
      <c r="H515" s="53" t="s">
        <v>2520</v>
      </c>
      <c r="I515" s="62">
        <v>409.44</v>
      </c>
    </row>
    <row r="516" spans="1:9" hidden="1" x14ac:dyDescent="0.25">
      <c r="A516" s="53" t="s">
        <v>2945</v>
      </c>
      <c r="B516" s="53" t="s">
        <v>3100</v>
      </c>
      <c r="C516" s="53" t="s">
        <v>2998</v>
      </c>
      <c r="D516" s="53" t="s">
        <v>2321</v>
      </c>
      <c r="E516" s="53" t="s">
        <v>711</v>
      </c>
      <c r="F516" s="53" t="s">
        <v>2901</v>
      </c>
      <c r="G516" s="53" t="s">
        <v>2960</v>
      </c>
      <c r="H516" s="53" t="s">
        <v>2520</v>
      </c>
      <c r="I516" s="62">
        <v>9.0299999999999994</v>
      </c>
    </row>
    <row r="517" spans="1:9" hidden="1" x14ac:dyDescent="0.25">
      <c r="A517" s="53" t="s">
        <v>2945</v>
      </c>
      <c r="B517" s="53" t="s">
        <v>3099</v>
      </c>
      <c r="C517" s="53" t="s">
        <v>3038</v>
      </c>
      <c r="D517" s="53" t="s">
        <v>2321</v>
      </c>
      <c r="E517" s="53" t="s">
        <v>711</v>
      </c>
      <c r="F517" s="53" t="s">
        <v>2901</v>
      </c>
      <c r="G517" s="53" t="s">
        <v>2960</v>
      </c>
      <c r="H517" s="53" t="s">
        <v>2520</v>
      </c>
      <c r="I517" s="62">
        <v>26.35</v>
      </c>
    </row>
    <row r="518" spans="1:9" hidden="1" x14ac:dyDescent="0.25">
      <c r="A518" s="53" t="s">
        <v>2945</v>
      </c>
      <c r="B518" s="53" t="s">
        <v>3105</v>
      </c>
      <c r="C518" s="53" t="s">
        <v>2968</v>
      </c>
      <c r="D518" s="53" t="s">
        <v>2321</v>
      </c>
      <c r="E518" s="53" t="s">
        <v>711</v>
      </c>
      <c r="F518" s="53" t="s">
        <v>2901</v>
      </c>
      <c r="G518" s="53" t="s">
        <v>2960</v>
      </c>
      <c r="H518" s="53" t="s">
        <v>2520</v>
      </c>
      <c r="I518" s="62">
        <v>200.08</v>
      </c>
    </row>
    <row r="519" spans="1:9" hidden="1" x14ac:dyDescent="0.25">
      <c r="A519" s="53" t="s">
        <v>2945</v>
      </c>
      <c r="B519" s="53" t="s">
        <v>3074</v>
      </c>
      <c r="C519" s="53" t="s">
        <v>2982</v>
      </c>
      <c r="D519" s="53" t="s">
        <v>2902</v>
      </c>
      <c r="E519" s="53" t="s">
        <v>486</v>
      </c>
      <c r="F519" s="53" t="s">
        <v>2901</v>
      </c>
      <c r="G519" s="53" t="s">
        <v>1648</v>
      </c>
      <c r="H519" s="53" t="s">
        <v>2520</v>
      </c>
      <c r="I519" s="62">
        <v>600.72</v>
      </c>
    </row>
    <row r="520" spans="1:9" hidden="1" x14ac:dyDescent="0.25">
      <c r="A520" s="53" t="s">
        <v>2945</v>
      </c>
      <c r="B520" s="53" t="s">
        <v>3090</v>
      </c>
      <c r="C520" s="53" t="s">
        <v>3016</v>
      </c>
      <c r="D520" s="53" t="s">
        <v>2321</v>
      </c>
      <c r="E520" s="53" t="s">
        <v>711</v>
      </c>
      <c r="F520" s="53" t="s">
        <v>2901</v>
      </c>
      <c r="G520" s="53" t="s">
        <v>3014</v>
      </c>
      <c r="H520" s="53" t="s">
        <v>2520</v>
      </c>
      <c r="I520" s="62">
        <v>2.54</v>
      </c>
    </row>
    <row r="521" spans="1:9" hidden="1" x14ac:dyDescent="0.25">
      <c r="A521" s="53" t="s">
        <v>2945</v>
      </c>
      <c r="B521" s="53" t="s">
        <v>3091</v>
      </c>
      <c r="C521" s="53" t="s">
        <v>2992</v>
      </c>
      <c r="D521" s="53" t="s">
        <v>2902</v>
      </c>
      <c r="E521" s="53" t="s">
        <v>486</v>
      </c>
      <c r="F521" s="53" t="s">
        <v>2901</v>
      </c>
      <c r="G521" s="53" t="s">
        <v>3092</v>
      </c>
      <c r="H521" s="53" t="s">
        <v>2520</v>
      </c>
      <c r="I521" s="62">
        <v>882.72</v>
      </c>
    </row>
    <row r="522" spans="1:9" hidden="1" x14ac:dyDescent="0.25">
      <c r="A522" s="53" t="s">
        <v>2945</v>
      </c>
      <c r="B522" s="53" t="s">
        <v>3097</v>
      </c>
      <c r="C522" s="53" t="s">
        <v>2969</v>
      </c>
      <c r="D522" s="53" t="s">
        <v>2321</v>
      </c>
      <c r="E522" s="53" t="s">
        <v>711</v>
      </c>
      <c r="F522" s="53" t="s">
        <v>2901</v>
      </c>
      <c r="G522" s="53" t="s">
        <v>2960</v>
      </c>
      <c r="H522" s="53" t="s">
        <v>2520</v>
      </c>
      <c r="I522" s="62">
        <v>18.21</v>
      </c>
    </row>
    <row r="523" spans="1:9" hidden="1" x14ac:dyDescent="0.25">
      <c r="A523" s="53" t="s">
        <v>2945</v>
      </c>
      <c r="B523" s="53" t="s">
        <v>3091</v>
      </c>
      <c r="C523" s="53" t="s">
        <v>2992</v>
      </c>
      <c r="D523" s="53" t="s">
        <v>2900</v>
      </c>
      <c r="E523" s="53" t="s">
        <v>486</v>
      </c>
      <c r="F523" s="53" t="s">
        <v>2901</v>
      </c>
      <c r="G523" s="53" t="s">
        <v>3092</v>
      </c>
      <c r="H523" s="53" t="s">
        <v>2520</v>
      </c>
      <c r="I523" s="62">
        <v>745.45</v>
      </c>
    </row>
    <row r="524" spans="1:9" hidden="1" x14ac:dyDescent="0.25">
      <c r="A524" s="53" t="s">
        <v>2945</v>
      </c>
      <c r="B524" s="53" t="s">
        <v>3098</v>
      </c>
      <c r="C524" s="53" t="s">
        <v>3020</v>
      </c>
      <c r="D524" s="53" t="s">
        <v>2321</v>
      </c>
      <c r="E524" s="53" t="s">
        <v>711</v>
      </c>
      <c r="F524" s="53" t="s">
        <v>2901</v>
      </c>
      <c r="G524" s="53" t="s">
        <v>2960</v>
      </c>
      <c r="H524" s="53" t="s">
        <v>2520</v>
      </c>
      <c r="I524" s="62">
        <v>3.34</v>
      </c>
    </row>
    <row r="525" spans="1:9" hidden="1" x14ac:dyDescent="0.25">
      <c r="A525" s="53" t="s">
        <v>2945</v>
      </c>
      <c r="B525" s="53" t="s">
        <v>3073</v>
      </c>
      <c r="C525" s="53" t="s">
        <v>3001</v>
      </c>
      <c r="D525" s="53" t="s">
        <v>2321</v>
      </c>
      <c r="E525" s="53" t="s">
        <v>711</v>
      </c>
      <c r="F525" s="53" t="s">
        <v>2901</v>
      </c>
      <c r="G525" s="53" t="s">
        <v>2960</v>
      </c>
      <c r="H525" s="53" t="s">
        <v>2520</v>
      </c>
      <c r="I525" s="62">
        <v>200.96</v>
      </c>
    </row>
    <row r="526" spans="1:9" hidden="1" x14ac:dyDescent="0.25">
      <c r="A526" s="53" t="s">
        <v>2945</v>
      </c>
      <c r="B526" s="53" t="s">
        <v>3094</v>
      </c>
      <c r="C526" s="53" t="s">
        <v>3002</v>
      </c>
      <c r="D526" s="53" t="s">
        <v>2321</v>
      </c>
      <c r="E526" s="53" t="s">
        <v>711</v>
      </c>
      <c r="F526" s="53" t="s">
        <v>2901</v>
      </c>
      <c r="G526" s="53" t="s">
        <v>2960</v>
      </c>
      <c r="H526" s="53" t="s">
        <v>2520</v>
      </c>
      <c r="I526" s="62">
        <v>88.46</v>
      </c>
    </row>
    <row r="527" spans="1:9" hidden="1" x14ac:dyDescent="0.25">
      <c r="A527" s="53" t="s">
        <v>2945</v>
      </c>
      <c r="B527" s="53" t="s">
        <v>3104</v>
      </c>
      <c r="C527" s="53" t="s">
        <v>3035</v>
      </c>
      <c r="D527" s="53" t="s">
        <v>2321</v>
      </c>
      <c r="E527" s="53" t="s">
        <v>711</v>
      </c>
      <c r="F527" s="53" t="s">
        <v>2901</v>
      </c>
      <c r="G527" s="53" t="s">
        <v>2960</v>
      </c>
      <c r="H527" s="53" t="s">
        <v>2520</v>
      </c>
      <c r="I527" s="62">
        <v>0.05</v>
      </c>
    </row>
    <row r="528" spans="1:9" hidden="1" x14ac:dyDescent="0.25">
      <c r="A528" s="53" t="s">
        <v>2945</v>
      </c>
      <c r="B528" s="53" t="s">
        <v>3081</v>
      </c>
      <c r="C528" s="53" t="s">
        <v>3018</v>
      </c>
      <c r="D528" s="53" t="s">
        <v>2321</v>
      </c>
      <c r="E528" s="53" t="s">
        <v>711</v>
      </c>
      <c r="F528" s="53" t="s">
        <v>2901</v>
      </c>
      <c r="G528" s="53" t="s">
        <v>3014</v>
      </c>
      <c r="H528" s="53" t="s">
        <v>2520</v>
      </c>
      <c r="I528" s="62">
        <v>52.88</v>
      </c>
    </row>
    <row r="529" spans="1:9" hidden="1" x14ac:dyDescent="0.25">
      <c r="A529" s="53" t="s">
        <v>2945</v>
      </c>
      <c r="B529" s="53" t="s">
        <v>3080</v>
      </c>
      <c r="C529" s="53" t="s">
        <v>2967</v>
      </c>
      <c r="D529" s="53" t="s">
        <v>2321</v>
      </c>
      <c r="E529" s="53" t="s">
        <v>711</v>
      </c>
      <c r="F529" s="53" t="s">
        <v>2901</v>
      </c>
      <c r="G529" s="53" t="s">
        <v>2960</v>
      </c>
      <c r="H529" s="53" t="s">
        <v>2520</v>
      </c>
      <c r="I529" s="62">
        <v>4150.7299999999996</v>
      </c>
    </row>
    <row r="530" spans="1:9" hidden="1" x14ac:dyDescent="0.25">
      <c r="A530" s="53" t="s">
        <v>2945</v>
      </c>
      <c r="B530" s="53" t="s">
        <v>3086</v>
      </c>
      <c r="C530" s="53" t="s">
        <v>2973</v>
      </c>
      <c r="D530" s="53" t="s">
        <v>2321</v>
      </c>
      <c r="E530" s="53" t="s">
        <v>711</v>
      </c>
      <c r="F530" s="53" t="s">
        <v>2901</v>
      </c>
      <c r="G530" s="53" t="s">
        <v>2960</v>
      </c>
      <c r="H530" s="53" t="s">
        <v>2520</v>
      </c>
      <c r="I530" s="62">
        <v>7778.41</v>
      </c>
    </row>
    <row r="531" spans="1:9" hidden="1" x14ac:dyDescent="0.25">
      <c r="A531" s="53" t="s">
        <v>2945</v>
      </c>
      <c r="B531" s="53" t="s">
        <v>3095</v>
      </c>
      <c r="C531" s="53" t="s">
        <v>3032</v>
      </c>
      <c r="D531" s="53" t="s">
        <v>2321</v>
      </c>
      <c r="E531" s="53" t="s">
        <v>711</v>
      </c>
      <c r="F531" s="53" t="s">
        <v>2901</v>
      </c>
      <c r="G531" s="53" t="s">
        <v>2960</v>
      </c>
      <c r="H531" s="53" t="s">
        <v>2520</v>
      </c>
      <c r="I531" s="62">
        <v>4.6900000000000004</v>
      </c>
    </row>
    <row r="532" spans="1:9" hidden="1" x14ac:dyDescent="0.25">
      <c r="A532" s="53" t="s">
        <v>2945</v>
      </c>
      <c r="B532" s="53" t="s">
        <v>3077</v>
      </c>
      <c r="C532" s="53" t="s">
        <v>3004</v>
      </c>
      <c r="D532" s="53" t="s">
        <v>2321</v>
      </c>
      <c r="E532" s="53" t="s">
        <v>711</v>
      </c>
      <c r="F532" s="53" t="s">
        <v>2901</v>
      </c>
      <c r="G532" s="53" t="s">
        <v>2960</v>
      </c>
      <c r="H532" s="53" t="s">
        <v>2520</v>
      </c>
      <c r="I532" s="62">
        <v>75.31</v>
      </c>
    </row>
    <row r="533" spans="1:9" hidden="1" x14ac:dyDescent="0.25">
      <c r="A533" s="53" t="s">
        <v>2945</v>
      </c>
      <c r="B533" s="53" t="s">
        <v>3070</v>
      </c>
      <c r="C533" s="53" t="s">
        <v>2988</v>
      </c>
      <c r="D533" s="53" t="s">
        <v>2902</v>
      </c>
      <c r="E533" s="53" t="s">
        <v>486</v>
      </c>
      <c r="F533" s="53" t="s">
        <v>2901</v>
      </c>
      <c r="G533" s="53" t="s">
        <v>2987</v>
      </c>
      <c r="H533" s="53" t="s">
        <v>2520</v>
      </c>
      <c r="I533" s="62">
        <v>1540.6</v>
      </c>
    </row>
    <row r="534" spans="1:9" hidden="1" x14ac:dyDescent="0.25">
      <c r="A534" s="53" t="s">
        <v>2945</v>
      </c>
      <c r="B534" s="53" t="s">
        <v>3096</v>
      </c>
      <c r="C534" s="53" t="s">
        <v>2964</v>
      </c>
      <c r="D534" s="53" t="s">
        <v>2321</v>
      </c>
      <c r="E534" s="53" t="s">
        <v>711</v>
      </c>
      <c r="F534" s="53" t="s">
        <v>2901</v>
      </c>
      <c r="G534" s="53" t="s">
        <v>2960</v>
      </c>
      <c r="H534" s="53" t="s">
        <v>2520</v>
      </c>
      <c r="I534" s="62">
        <v>4077.08</v>
      </c>
    </row>
    <row r="535" spans="1:9" hidden="1" x14ac:dyDescent="0.25">
      <c r="A535" s="53" t="s">
        <v>2945</v>
      </c>
      <c r="B535" s="53" t="s">
        <v>3088</v>
      </c>
      <c r="C535" s="53" t="s">
        <v>2996</v>
      </c>
      <c r="D535" s="53" t="s">
        <v>2538</v>
      </c>
      <c r="E535" s="53" t="s">
        <v>2934</v>
      </c>
      <c r="F535" s="53" t="s">
        <v>2901</v>
      </c>
      <c r="G535" s="53" t="s">
        <v>3079</v>
      </c>
      <c r="H535" s="53" t="s">
        <v>2520</v>
      </c>
      <c r="I535" s="62">
        <v>1000.06</v>
      </c>
    </row>
    <row r="536" spans="1:9" hidden="1" x14ac:dyDescent="0.25">
      <c r="A536" s="53" t="s">
        <v>2945</v>
      </c>
      <c r="B536" s="53" t="s">
        <v>3085</v>
      </c>
      <c r="C536" s="53" t="s">
        <v>3017</v>
      </c>
      <c r="D536" s="53" t="s">
        <v>2321</v>
      </c>
      <c r="E536" s="53" t="s">
        <v>711</v>
      </c>
      <c r="F536" s="53" t="s">
        <v>2901</v>
      </c>
      <c r="G536" s="53" t="s">
        <v>3014</v>
      </c>
      <c r="H536" s="53" t="s">
        <v>2520</v>
      </c>
      <c r="I536" s="62">
        <v>3.7</v>
      </c>
    </row>
    <row r="537" spans="1:9" hidden="1" x14ac:dyDescent="0.25">
      <c r="A537" s="53" t="s">
        <v>2945</v>
      </c>
      <c r="B537" s="53" t="s">
        <v>3093</v>
      </c>
      <c r="C537" s="53" t="s">
        <v>2972</v>
      </c>
      <c r="D537" s="53" t="s">
        <v>2321</v>
      </c>
      <c r="E537" s="53" t="s">
        <v>711</v>
      </c>
      <c r="F537" s="53" t="s">
        <v>2901</v>
      </c>
      <c r="G537" s="53" t="s">
        <v>2960</v>
      </c>
      <c r="H537" s="53" t="s">
        <v>2520</v>
      </c>
      <c r="I537" s="62">
        <v>32410.43</v>
      </c>
    </row>
    <row r="538" spans="1:9" hidden="1" x14ac:dyDescent="0.25">
      <c r="A538" s="53" t="s">
        <v>2945</v>
      </c>
      <c r="B538" s="53" t="s">
        <v>3075</v>
      </c>
      <c r="C538" s="53" t="s">
        <v>3023</v>
      </c>
      <c r="D538" s="53" t="s">
        <v>2902</v>
      </c>
      <c r="E538" s="53" t="s">
        <v>486</v>
      </c>
      <c r="F538" s="53" t="s">
        <v>2901</v>
      </c>
      <c r="G538" s="53" t="s">
        <v>3076</v>
      </c>
      <c r="H538" s="53" t="s">
        <v>2520</v>
      </c>
      <c r="I538" s="62">
        <v>217.27</v>
      </c>
    </row>
    <row r="539" spans="1:9" hidden="1" x14ac:dyDescent="0.25">
      <c r="A539" s="53" t="s">
        <v>2945</v>
      </c>
      <c r="B539" s="53" t="s">
        <v>3103</v>
      </c>
      <c r="C539" s="53" t="s">
        <v>3015</v>
      </c>
      <c r="D539" s="53" t="s">
        <v>2321</v>
      </c>
      <c r="E539" s="53" t="s">
        <v>711</v>
      </c>
      <c r="F539" s="53" t="s">
        <v>2901</v>
      </c>
      <c r="G539" s="53" t="s">
        <v>3014</v>
      </c>
      <c r="H539" s="53" t="s">
        <v>2520</v>
      </c>
      <c r="I539" s="62">
        <v>3.57</v>
      </c>
    </row>
    <row r="540" spans="1:9" hidden="1" x14ac:dyDescent="0.25">
      <c r="A540" s="53" t="s">
        <v>2945</v>
      </c>
      <c r="B540" s="53" t="s">
        <v>3101</v>
      </c>
      <c r="C540" s="53" t="s">
        <v>3033</v>
      </c>
      <c r="D540" s="53" t="s">
        <v>2321</v>
      </c>
      <c r="E540" s="53" t="s">
        <v>711</v>
      </c>
      <c r="F540" s="53" t="s">
        <v>2901</v>
      </c>
      <c r="G540" s="53" t="s">
        <v>2960</v>
      </c>
      <c r="H540" s="53" t="s">
        <v>2520</v>
      </c>
      <c r="I540" s="62">
        <v>9.9499999999999993</v>
      </c>
    </row>
    <row r="541" spans="1:9" hidden="1" x14ac:dyDescent="0.25">
      <c r="A541" s="53" t="s">
        <v>2945</v>
      </c>
      <c r="B541" s="53" t="s">
        <v>3102</v>
      </c>
      <c r="C541" s="53" t="s">
        <v>3019</v>
      </c>
      <c r="D541" s="53" t="s">
        <v>2321</v>
      </c>
      <c r="E541" s="53" t="s">
        <v>711</v>
      </c>
      <c r="F541" s="53" t="s">
        <v>2901</v>
      </c>
      <c r="G541" s="53" t="s">
        <v>2960</v>
      </c>
      <c r="H541" s="53" t="s">
        <v>2520</v>
      </c>
      <c r="I541" s="62">
        <v>11.91</v>
      </c>
    </row>
    <row r="542" spans="1:9" hidden="1" x14ac:dyDescent="0.25">
      <c r="A542" s="53" t="s">
        <v>2945</v>
      </c>
      <c r="B542" s="53" t="s">
        <v>3070</v>
      </c>
      <c r="C542" s="53" t="s">
        <v>2988</v>
      </c>
      <c r="D542" s="53" t="s">
        <v>2900</v>
      </c>
      <c r="E542" s="53" t="s">
        <v>486</v>
      </c>
      <c r="F542" s="53" t="s">
        <v>2901</v>
      </c>
      <c r="G542" s="53" t="s">
        <v>2987</v>
      </c>
      <c r="H542" s="53" t="s">
        <v>2520</v>
      </c>
      <c r="I542" s="62">
        <v>953.04</v>
      </c>
    </row>
    <row r="543" spans="1:9" hidden="1" x14ac:dyDescent="0.25">
      <c r="A543" s="53" t="s">
        <v>2945</v>
      </c>
      <c r="B543" s="53" t="s">
        <v>3069</v>
      </c>
      <c r="C543" s="53" t="s">
        <v>3003</v>
      </c>
      <c r="D543" s="53" t="s">
        <v>2321</v>
      </c>
      <c r="E543" s="53" t="s">
        <v>711</v>
      </c>
      <c r="F543" s="53" t="s">
        <v>2901</v>
      </c>
      <c r="G543" s="53" t="s">
        <v>2960</v>
      </c>
      <c r="H543" s="53" t="s">
        <v>2520</v>
      </c>
      <c r="I543" s="62">
        <v>80.44</v>
      </c>
    </row>
    <row r="544" spans="1:9" hidden="1" x14ac:dyDescent="0.25">
      <c r="A544" s="53" t="s">
        <v>2945</v>
      </c>
      <c r="B544" s="53" t="s">
        <v>3091</v>
      </c>
      <c r="C544" s="53" t="s">
        <v>2992</v>
      </c>
      <c r="D544" s="53" t="s">
        <v>2935</v>
      </c>
      <c r="E544" s="53" t="s">
        <v>486</v>
      </c>
      <c r="F544" s="53" t="s">
        <v>2901</v>
      </c>
      <c r="G544" s="53" t="s">
        <v>3092</v>
      </c>
      <c r="H544" s="53" t="s">
        <v>2520</v>
      </c>
      <c r="I544" s="62">
        <v>275.74</v>
      </c>
    </row>
    <row r="545" spans="1:9" hidden="1" x14ac:dyDescent="0.25">
      <c r="A545" s="53" t="s">
        <v>2945</v>
      </c>
      <c r="B545" s="53" t="s">
        <v>3084</v>
      </c>
      <c r="C545" s="53" t="s">
        <v>3021</v>
      </c>
      <c r="D545" s="53" t="s">
        <v>2321</v>
      </c>
      <c r="E545" s="53" t="s">
        <v>711</v>
      </c>
      <c r="F545" s="53" t="s">
        <v>2901</v>
      </c>
      <c r="G545" s="53" t="s">
        <v>2960</v>
      </c>
      <c r="H545" s="53" t="s">
        <v>2520</v>
      </c>
      <c r="I545" s="62">
        <v>70.86</v>
      </c>
    </row>
    <row r="546" spans="1:9" hidden="1" x14ac:dyDescent="0.25">
      <c r="A546" s="53" t="s">
        <v>2945</v>
      </c>
      <c r="B546" s="53" t="s">
        <v>3089</v>
      </c>
      <c r="C546" s="53" t="s">
        <v>2974</v>
      </c>
      <c r="D546" s="53" t="s">
        <v>2321</v>
      </c>
      <c r="E546" s="53" t="s">
        <v>711</v>
      </c>
      <c r="F546" s="53" t="s">
        <v>2901</v>
      </c>
      <c r="G546" s="53" t="s">
        <v>2960</v>
      </c>
      <c r="H546" s="53" t="s">
        <v>2520</v>
      </c>
      <c r="I546" s="62">
        <v>23347.96</v>
      </c>
    </row>
    <row r="547" spans="1:9" hidden="1" x14ac:dyDescent="0.25">
      <c r="A547" s="53" t="s">
        <v>2946</v>
      </c>
      <c r="B547" s="53" t="s">
        <v>3084</v>
      </c>
      <c r="C547" s="53" t="s">
        <v>3021</v>
      </c>
      <c r="D547" s="53" t="s">
        <v>2321</v>
      </c>
      <c r="E547" s="53" t="s">
        <v>711</v>
      </c>
      <c r="F547" s="53" t="s">
        <v>2901</v>
      </c>
      <c r="G547" s="53" t="s">
        <v>2960</v>
      </c>
      <c r="H547" s="53" t="s">
        <v>2520</v>
      </c>
      <c r="I547" s="62">
        <v>92.57</v>
      </c>
    </row>
    <row r="548" spans="1:9" hidden="1" x14ac:dyDescent="0.25">
      <c r="A548" s="53" t="s">
        <v>2946</v>
      </c>
      <c r="B548" s="53" t="s">
        <v>3094</v>
      </c>
      <c r="C548" s="53" t="s">
        <v>3002</v>
      </c>
      <c r="D548" s="53" t="s">
        <v>2321</v>
      </c>
      <c r="E548" s="53" t="s">
        <v>711</v>
      </c>
      <c r="F548" s="53" t="s">
        <v>2901</v>
      </c>
      <c r="G548" s="53" t="s">
        <v>2960</v>
      </c>
      <c r="H548" s="53" t="s">
        <v>2520</v>
      </c>
      <c r="I548" s="62">
        <v>108.31</v>
      </c>
    </row>
    <row r="549" spans="1:9" hidden="1" x14ac:dyDescent="0.25">
      <c r="A549" s="53" t="s">
        <v>2946</v>
      </c>
      <c r="B549" s="53" t="s">
        <v>3101</v>
      </c>
      <c r="C549" s="53" t="s">
        <v>3033</v>
      </c>
      <c r="D549" s="53" t="s">
        <v>2321</v>
      </c>
      <c r="E549" s="53" t="s">
        <v>711</v>
      </c>
      <c r="F549" s="53" t="s">
        <v>2901</v>
      </c>
      <c r="G549" s="53" t="s">
        <v>2960</v>
      </c>
      <c r="H549" s="53" t="s">
        <v>2520</v>
      </c>
      <c r="I549" s="62">
        <v>200</v>
      </c>
    </row>
    <row r="550" spans="1:9" hidden="1" x14ac:dyDescent="0.25">
      <c r="A550" s="53" t="s">
        <v>2946</v>
      </c>
      <c r="B550" s="53" t="s">
        <v>3077</v>
      </c>
      <c r="C550" s="53" t="s">
        <v>3004</v>
      </c>
      <c r="D550" s="53" t="s">
        <v>2321</v>
      </c>
      <c r="E550" s="53" t="s">
        <v>711</v>
      </c>
      <c r="F550" s="53" t="s">
        <v>2901</v>
      </c>
      <c r="G550" s="53" t="s">
        <v>2960</v>
      </c>
      <c r="H550" s="53" t="s">
        <v>2520</v>
      </c>
      <c r="I550" s="62">
        <v>187.59</v>
      </c>
    </row>
    <row r="551" spans="1:9" hidden="1" x14ac:dyDescent="0.25">
      <c r="A551" s="53" t="s">
        <v>2946</v>
      </c>
      <c r="B551" s="53" t="s">
        <v>3073</v>
      </c>
      <c r="C551" s="53" t="s">
        <v>3001</v>
      </c>
      <c r="D551" s="53" t="s">
        <v>2321</v>
      </c>
      <c r="E551" s="53" t="s">
        <v>711</v>
      </c>
      <c r="F551" s="53" t="s">
        <v>2901</v>
      </c>
      <c r="G551" s="53" t="s">
        <v>2960</v>
      </c>
      <c r="H551" s="53" t="s">
        <v>2520</v>
      </c>
      <c r="I551" s="62">
        <v>200.04</v>
      </c>
    </row>
    <row r="552" spans="1:9" hidden="1" x14ac:dyDescent="0.25">
      <c r="A552" s="53" t="s">
        <v>2946</v>
      </c>
      <c r="B552" s="53" t="s">
        <v>3091</v>
      </c>
      <c r="C552" s="53" t="s">
        <v>2992</v>
      </c>
      <c r="D552" s="53" t="s">
        <v>2935</v>
      </c>
      <c r="E552" s="53" t="s">
        <v>486</v>
      </c>
      <c r="F552" s="53" t="s">
        <v>2901</v>
      </c>
      <c r="G552" s="53" t="s">
        <v>3092</v>
      </c>
      <c r="H552" s="53" t="s">
        <v>2520</v>
      </c>
      <c r="I552" s="62">
        <v>153.44999999999999</v>
      </c>
    </row>
    <row r="553" spans="1:9" hidden="1" x14ac:dyDescent="0.25">
      <c r="A553" s="53" t="s">
        <v>2946</v>
      </c>
      <c r="B553" s="53" t="s">
        <v>3080</v>
      </c>
      <c r="C553" s="53" t="s">
        <v>2967</v>
      </c>
      <c r="D553" s="53" t="s">
        <v>2321</v>
      </c>
      <c r="E553" s="53" t="s">
        <v>711</v>
      </c>
      <c r="F553" s="53" t="s">
        <v>2901</v>
      </c>
      <c r="G553" s="53" t="s">
        <v>2960</v>
      </c>
      <c r="H553" s="53" t="s">
        <v>2520</v>
      </c>
      <c r="I553" s="62">
        <v>3580.33</v>
      </c>
    </row>
    <row r="554" spans="1:9" hidden="1" x14ac:dyDescent="0.25">
      <c r="A554" s="53" t="s">
        <v>2946</v>
      </c>
      <c r="B554" s="53" t="s">
        <v>3100</v>
      </c>
      <c r="C554" s="53" t="s">
        <v>2998</v>
      </c>
      <c r="D554" s="53" t="s">
        <v>2321</v>
      </c>
      <c r="E554" s="53" t="s">
        <v>711</v>
      </c>
      <c r="F554" s="53" t="s">
        <v>2901</v>
      </c>
      <c r="G554" s="53" t="s">
        <v>2960</v>
      </c>
      <c r="H554" s="53" t="s">
        <v>2520</v>
      </c>
      <c r="I554" s="62">
        <v>18.07</v>
      </c>
    </row>
    <row r="555" spans="1:9" hidden="1" x14ac:dyDescent="0.25">
      <c r="A555" s="53" t="s">
        <v>2946</v>
      </c>
      <c r="B555" s="53" t="s">
        <v>3105</v>
      </c>
      <c r="C555" s="53" t="s">
        <v>2968</v>
      </c>
      <c r="D555" s="53" t="s">
        <v>2321</v>
      </c>
      <c r="E555" s="53" t="s">
        <v>711</v>
      </c>
      <c r="F555" s="53" t="s">
        <v>2901</v>
      </c>
      <c r="G555" s="53" t="s">
        <v>2960</v>
      </c>
      <c r="H555" s="53" t="s">
        <v>2520</v>
      </c>
      <c r="I555" s="62">
        <v>200.13</v>
      </c>
    </row>
    <row r="556" spans="1:9" hidden="1" x14ac:dyDescent="0.25">
      <c r="A556" s="53" t="s">
        <v>2946</v>
      </c>
      <c r="B556" s="53" t="s">
        <v>3075</v>
      </c>
      <c r="C556" s="53" t="s">
        <v>3023</v>
      </c>
      <c r="D556" s="53" t="s">
        <v>2902</v>
      </c>
      <c r="E556" s="53" t="s">
        <v>486</v>
      </c>
      <c r="F556" s="53" t="s">
        <v>2901</v>
      </c>
      <c r="G556" s="53" t="s">
        <v>3076</v>
      </c>
      <c r="H556" s="53" t="s">
        <v>2520</v>
      </c>
      <c r="I556" s="62">
        <v>83.06</v>
      </c>
    </row>
    <row r="557" spans="1:9" hidden="1" x14ac:dyDescent="0.25">
      <c r="A557" s="53" t="s">
        <v>2946</v>
      </c>
      <c r="B557" s="53" t="s">
        <v>3103</v>
      </c>
      <c r="C557" s="53" t="s">
        <v>3015</v>
      </c>
      <c r="D557" s="53" t="s">
        <v>2321</v>
      </c>
      <c r="E557" s="53" t="s">
        <v>711</v>
      </c>
      <c r="F557" s="53" t="s">
        <v>2901</v>
      </c>
      <c r="G557" s="53" t="s">
        <v>3014</v>
      </c>
      <c r="H557" s="53" t="s">
        <v>2520</v>
      </c>
      <c r="I557" s="62">
        <v>3.94</v>
      </c>
    </row>
    <row r="558" spans="1:9" hidden="1" x14ac:dyDescent="0.25">
      <c r="A558" s="53" t="s">
        <v>2946</v>
      </c>
      <c r="B558" s="53" t="s">
        <v>3097</v>
      </c>
      <c r="C558" s="53" t="s">
        <v>2969</v>
      </c>
      <c r="D558" s="53" t="s">
        <v>2321</v>
      </c>
      <c r="E558" s="53" t="s">
        <v>711</v>
      </c>
      <c r="F558" s="53" t="s">
        <v>2901</v>
      </c>
      <c r="G558" s="53" t="s">
        <v>2960</v>
      </c>
      <c r="H558" s="53" t="s">
        <v>2520</v>
      </c>
      <c r="I558" s="62">
        <v>15.54</v>
      </c>
    </row>
    <row r="559" spans="1:9" hidden="1" x14ac:dyDescent="0.25">
      <c r="A559" s="53" t="s">
        <v>2946</v>
      </c>
      <c r="B559" s="53" t="s">
        <v>3099</v>
      </c>
      <c r="C559" s="53" t="s">
        <v>3038</v>
      </c>
      <c r="D559" s="53" t="s">
        <v>2321</v>
      </c>
      <c r="E559" s="53" t="s">
        <v>711</v>
      </c>
      <c r="F559" s="53" t="s">
        <v>2901</v>
      </c>
      <c r="G559" s="53" t="s">
        <v>2960</v>
      </c>
      <c r="H559" s="53" t="s">
        <v>2520</v>
      </c>
      <c r="I559" s="62">
        <v>43.69</v>
      </c>
    </row>
    <row r="560" spans="1:9" hidden="1" x14ac:dyDescent="0.25">
      <c r="A560" s="53" t="s">
        <v>2946</v>
      </c>
      <c r="B560" s="53" t="s">
        <v>3069</v>
      </c>
      <c r="C560" s="53" t="s">
        <v>3003</v>
      </c>
      <c r="D560" s="53" t="s">
        <v>2321</v>
      </c>
      <c r="E560" s="53" t="s">
        <v>711</v>
      </c>
      <c r="F560" s="53" t="s">
        <v>2901</v>
      </c>
      <c r="G560" s="53" t="s">
        <v>2960</v>
      </c>
      <c r="H560" s="53" t="s">
        <v>2520</v>
      </c>
      <c r="I560" s="62">
        <v>72.569999999999993</v>
      </c>
    </row>
    <row r="561" spans="1:9" hidden="1" x14ac:dyDescent="0.25">
      <c r="A561" s="53" t="s">
        <v>2946</v>
      </c>
      <c r="B561" s="53" t="s">
        <v>3088</v>
      </c>
      <c r="C561" s="53" t="s">
        <v>2996</v>
      </c>
      <c r="D561" s="53" t="s">
        <v>2538</v>
      </c>
      <c r="E561" s="53" t="s">
        <v>2934</v>
      </c>
      <c r="F561" s="53" t="s">
        <v>2901</v>
      </c>
      <c r="G561" s="53" t="s">
        <v>3079</v>
      </c>
      <c r="H561" s="53" t="s">
        <v>2520</v>
      </c>
      <c r="I561" s="62">
        <v>1000.07</v>
      </c>
    </row>
    <row r="562" spans="1:9" hidden="1" x14ac:dyDescent="0.25">
      <c r="A562" s="53" t="s">
        <v>2946</v>
      </c>
      <c r="B562" s="53" t="s">
        <v>3096</v>
      </c>
      <c r="C562" s="53" t="s">
        <v>2964</v>
      </c>
      <c r="D562" s="53" t="s">
        <v>2321</v>
      </c>
      <c r="E562" s="53" t="s">
        <v>711</v>
      </c>
      <c r="F562" s="53" t="s">
        <v>2901</v>
      </c>
      <c r="G562" s="53" t="s">
        <v>2960</v>
      </c>
      <c r="H562" s="53" t="s">
        <v>2520</v>
      </c>
      <c r="I562" s="62">
        <v>4026.56</v>
      </c>
    </row>
    <row r="563" spans="1:9" hidden="1" x14ac:dyDescent="0.25">
      <c r="A563" s="53" t="s">
        <v>2946</v>
      </c>
      <c r="B563" s="53" t="s">
        <v>3074</v>
      </c>
      <c r="C563" s="53" t="s">
        <v>2982</v>
      </c>
      <c r="D563" s="53" t="s">
        <v>2902</v>
      </c>
      <c r="E563" s="53" t="s">
        <v>486</v>
      </c>
      <c r="F563" s="53" t="s">
        <v>2901</v>
      </c>
      <c r="G563" s="53" t="s">
        <v>1648</v>
      </c>
      <c r="H563" s="53" t="s">
        <v>2520</v>
      </c>
      <c r="I563" s="62">
        <v>601.61</v>
      </c>
    </row>
    <row r="564" spans="1:9" hidden="1" x14ac:dyDescent="0.25">
      <c r="A564" s="53" t="s">
        <v>2946</v>
      </c>
      <c r="B564" s="53" t="s">
        <v>3090</v>
      </c>
      <c r="C564" s="53" t="s">
        <v>3016</v>
      </c>
      <c r="D564" s="53" t="s">
        <v>2321</v>
      </c>
      <c r="E564" s="53" t="s">
        <v>711</v>
      </c>
      <c r="F564" s="53" t="s">
        <v>2901</v>
      </c>
      <c r="G564" s="53" t="s">
        <v>3014</v>
      </c>
      <c r="H564" s="53" t="s">
        <v>2520</v>
      </c>
      <c r="I564" s="62">
        <v>2.69</v>
      </c>
    </row>
    <row r="565" spans="1:9" hidden="1" x14ac:dyDescent="0.25">
      <c r="A565" s="53" t="s">
        <v>2946</v>
      </c>
      <c r="B565" s="53" t="s">
        <v>3095</v>
      </c>
      <c r="C565" s="53" t="s">
        <v>3032</v>
      </c>
      <c r="D565" s="53" t="s">
        <v>2321</v>
      </c>
      <c r="E565" s="53" t="s">
        <v>711</v>
      </c>
      <c r="F565" s="53" t="s">
        <v>2901</v>
      </c>
      <c r="G565" s="53" t="s">
        <v>2960</v>
      </c>
      <c r="H565" s="53" t="s">
        <v>2520</v>
      </c>
      <c r="I565" s="62">
        <v>1.56</v>
      </c>
    </row>
    <row r="566" spans="1:9" hidden="1" x14ac:dyDescent="0.25">
      <c r="A566" s="53" t="s">
        <v>2946</v>
      </c>
      <c r="B566" s="53" t="s">
        <v>3081</v>
      </c>
      <c r="C566" s="53" t="s">
        <v>3018</v>
      </c>
      <c r="D566" s="53" t="s">
        <v>2321</v>
      </c>
      <c r="E566" s="53" t="s">
        <v>711</v>
      </c>
      <c r="F566" s="53" t="s">
        <v>2901</v>
      </c>
      <c r="G566" s="53" t="s">
        <v>3014</v>
      </c>
      <c r="H566" s="53" t="s">
        <v>2520</v>
      </c>
      <c r="I566" s="62">
        <v>95.87</v>
      </c>
    </row>
    <row r="567" spans="1:9" hidden="1" x14ac:dyDescent="0.25">
      <c r="A567" s="53" t="s">
        <v>2946</v>
      </c>
      <c r="B567" s="53" t="s">
        <v>3104</v>
      </c>
      <c r="C567" s="53" t="s">
        <v>3035</v>
      </c>
      <c r="D567" s="53" t="s">
        <v>2321</v>
      </c>
      <c r="E567" s="53" t="s">
        <v>711</v>
      </c>
      <c r="F567" s="53" t="s">
        <v>2901</v>
      </c>
      <c r="G567" s="53" t="s">
        <v>2960</v>
      </c>
      <c r="H567" s="53" t="s">
        <v>2520</v>
      </c>
      <c r="I567" s="62">
        <v>0.01</v>
      </c>
    </row>
    <row r="568" spans="1:9" hidden="1" x14ac:dyDescent="0.25">
      <c r="A568" s="53" t="s">
        <v>2946</v>
      </c>
      <c r="B568" s="53" t="s">
        <v>3091</v>
      </c>
      <c r="C568" s="53" t="s">
        <v>2992</v>
      </c>
      <c r="D568" s="53" t="s">
        <v>2902</v>
      </c>
      <c r="E568" s="53" t="s">
        <v>486</v>
      </c>
      <c r="F568" s="53" t="s">
        <v>2901</v>
      </c>
      <c r="G568" s="53" t="s">
        <v>3092</v>
      </c>
      <c r="H568" s="53" t="s">
        <v>2520</v>
      </c>
      <c r="I568" s="62">
        <v>1157.92</v>
      </c>
    </row>
    <row r="569" spans="1:9" hidden="1" x14ac:dyDescent="0.25">
      <c r="A569" s="53" t="s">
        <v>2946</v>
      </c>
      <c r="B569" s="53" t="s">
        <v>3085</v>
      </c>
      <c r="C569" s="53" t="s">
        <v>3017</v>
      </c>
      <c r="D569" s="53" t="s">
        <v>2321</v>
      </c>
      <c r="E569" s="53" t="s">
        <v>711</v>
      </c>
      <c r="F569" s="53" t="s">
        <v>2901</v>
      </c>
      <c r="G569" s="53" t="s">
        <v>3014</v>
      </c>
      <c r="H569" s="53" t="s">
        <v>2520</v>
      </c>
      <c r="I569" s="62">
        <v>5.46</v>
      </c>
    </row>
    <row r="570" spans="1:9" hidden="1" x14ac:dyDescent="0.25">
      <c r="A570" s="53" t="s">
        <v>2946</v>
      </c>
      <c r="B570" s="53" t="s">
        <v>3089</v>
      </c>
      <c r="C570" s="53" t="s">
        <v>2974</v>
      </c>
      <c r="D570" s="53" t="s">
        <v>2321</v>
      </c>
      <c r="E570" s="53" t="s">
        <v>711</v>
      </c>
      <c r="F570" s="53" t="s">
        <v>2901</v>
      </c>
      <c r="G570" s="53" t="s">
        <v>2960</v>
      </c>
      <c r="H570" s="53" t="s">
        <v>2520</v>
      </c>
      <c r="I570" s="62">
        <v>32779.03</v>
      </c>
    </row>
    <row r="571" spans="1:9" hidden="1" x14ac:dyDescent="0.25">
      <c r="A571" s="53" t="s">
        <v>2946</v>
      </c>
      <c r="B571" s="53" t="s">
        <v>3102</v>
      </c>
      <c r="C571" s="53" t="s">
        <v>3019</v>
      </c>
      <c r="D571" s="53" t="s">
        <v>2321</v>
      </c>
      <c r="E571" s="53" t="s">
        <v>711</v>
      </c>
      <c r="F571" s="53" t="s">
        <v>2901</v>
      </c>
      <c r="G571" s="53" t="s">
        <v>2960</v>
      </c>
      <c r="H571" s="53" t="s">
        <v>2520</v>
      </c>
      <c r="I571" s="62">
        <v>21.54</v>
      </c>
    </row>
    <row r="572" spans="1:9" hidden="1" x14ac:dyDescent="0.25">
      <c r="A572" s="53" t="s">
        <v>2946</v>
      </c>
      <c r="B572" s="53" t="s">
        <v>3091</v>
      </c>
      <c r="C572" s="53" t="s">
        <v>2992</v>
      </c>
      <c r="D572" s="53" t="s">
        <v>2900</v>
      </c>
      <c r="E572" s="53" t="s">
        <v>486</v>
      </c>
      <c r="F572" s="53" t="s">
        <v>2901</v>
      </c>
      <c r="G572" s="53" t="s">
        <v>3092</v>
      </c>
      <c r="H572" s="53" t="s">
        <v>2520</v>
      </c>
      <c r="I572" s="62">
        <v>580.34</v>
      </c>
    </row>
    <row r="573" spans="1:9" hidden="1" x14ac:dyDescent="0.25">
      <c r="A573" s="53" t="s">
        <v>2946</v>
      </c>
      <c r="B573" s="53" t="s">
        <v>3093</v>
      </c>
      <c r="C573" s="53" t="s">
        <v>2972</v>
      </c>
      <c r="D573" s="53" t="s">
        <v>2321</v>
      </c>
      <c r="E573" s="53" t="s">
        <v>711</v>
      </c>
      <c r="F573" s="53" t="s">
        <v>2901</v>
      </c>
      <c r="G573" s="53" t="s">
        <v>2960</v>
      </c>
      <c r="H573" s="53" t="s">
        <v>2520</v>
      </c>
      <c r="I573" s="62">
        <v>15171.3</v>
      </c>
    </row>
    <row r="574" spans="1:9" hidden="1" x14ac:dyDescent="0.25">
      <c r="A574" s="53" t="s">
        <v>2946</v>
      </c>
      <c r="B574" s="53" t="s">
        <v>3086</v>
      </c>
      <c r="C574" s="53" t="s">
        <v>2973</v>
      </c>
      <c r="D574" s="53" t="s">
        <v>2321</v>
      </c>
      <c r="E574" s="53" t="s">
        <v>711</v>
      </c>
      <c r="F574" s="53" t="s">
        <v>2901</v>
      </c>
      <c r="G574" s="53" t="s">
        <v>2960</v>
      </c>
      <c r="H574" s="53" t="s">
        <v>2520</v>
      </c>
      <c r="I574" s="62">
        <v>11156.28</v>
      </c>
    </row>
    <row r="575" spans="1:9" hidden="1" x14ac:dyDescent="0.25">
      <c r="A575" s="53" t="s">
        <v>2946</v>
      </c>
      <c r="B575" s="53" t="s">
        <v>3098</v>
      </c>
      <c r="C575" s="53" t="s">
        <v>3020</v>
      </c>
      <c r="D575" s="53" t="s">
        <v>2321</v>
      </c>
      <c r="E575" s="53" t="s">
        <v>711</v>
      </c>
      <c r="F575" s="53" t="s">
        <v>2901</v>
      </c>
      <c r="G575" s="53" t="s">
        <v>2960</v>
      </c>
      <c r="H575" s="53" t="s">
        <v>2520</v>
      </c>
      <c r="I575" s="62">
        <v>3.91</v>
      </c>
    </row>
    <row r="576" spans="1:9" hidden="1" x14ac:dyDescent="0.25">
      <c r="A576" s="53" t="s">
        <v>2947</v>
      </c>
      <c r="B576" s="53" t="s">
        <v>3081</v>
      </c>
      <c r="C576" s="53" t="s">
        <v>3018</v>
      </c>
      <c r="D576" s="53" t="s">
        <v>2321</v>
      </c>
      <c r="E576" s="53" t="s">
        <v>711</v>
      </c>
      <c r="F576" s="53" t="s">
        <v>2901</v>
      </c>
      <c r="G576" s="53" t="s">
        <v>3014</v>
      </c>
      <c r="H576" s="53" t="s">
        <v>2520</v>
      </c>
      <c r="I576" s="62">
        <v>24.01</v>
      </c>
    </row>
    <row r="577" spans="1:9" hidden="1" x14ac:dyDescent="0.25">
      <c r="A577" s="53" t="s">
        <v>2947</v>
      </c>
      <c r="B577" s="53" t="s">
        <v>3077</v>
      </c>
      <c r="C577" s="53" t="s">
        <v>3004</v>
      </c>
      <c r="D577" s="53" t="s">
        <v>2321</v>
      </c>
      <c r="E577" s="53" t="s">
        <v>711</v>
      </c>
      <c r="F577" s="53" t="s">
        <v>2901</v>
      </c>
      <c r="G577" s="53" t="s">
        <v>2960</v>
      </c>
      <c r="H577" s="53" t="s">
        <v>2520</v>
      </c>
      <c r="I577" s="62">
        <v>92.25</v>
      </c>
    </row>
    <row r="578" spans="1:9" hidden="1" x14ac:dyDescent="0.25">
      <c r="A578" s="53" t="s">
        <v>2947</v>
      </c>
      <c r="B578" s="53" t="s">
        <v>3102</v>
      </c>
      <c r="C578" s="53" t="s">
        <v>3019</v>
      </c>
      <c r="D578" s="53" t="s">
        <v>2321</v>
      </c>
      <c r="E578" s="53" t="s">
        <v>711</v>
      </c>
      <c r="F578" s="53" t="s">
        <v>2901</v>
      </c>
      <c r="G578" s="53" t="s">
        <v>2960</v>
      </c>
      <c r="H578" s="53" t="s">
        <v>2520</v>
      </c>
      <c r="I578" s="62">
        <v>3.3</v>
      </c>
    </row>
    <row r="579" spans="1:9" hidden="1" x14ac:dyDescent="0.25">
      <c r="A579" s="53" t="s">
        <v>2947</v>
      </c>
      <c r="B579" s="53" t="s">
        <v>3085</v>
      </c>
      <c r="C579" s="53" t="s">
        <v>3017</v>
      </c>
      <c r="D579" s="53" t="s">
        <v>2321</v>
      </c>
      <c r="E579" s="53" t="s">
        <v>711</v>
      </c>
      <c r="F579" s="53" t="s">
        <v>2901</v>
      </c>
      <c r="G579" s="53" t="s">
        <v>3014</v>
      </c>
      <c r="H579" s="53" t="s">
        <v>2520</v>
      </c>
      <c r="I579" s="62">
        <v>0.94</v>
      </c>
    </row>
    <row r="580" spans="1:9" hidden="1" x14ac:dyDescent="0.25">
      <c r="A580" s="53" t="s">
        <v>2947</v>
      </c>
      <c r="B580" s="53" t="s">
        <v>3086</v>
      </c>
      <c r="C580" s="53" t="s">
        <v>2973</v>
      </c>
      <c r="D580" s="53" t="s">
        <v>2321</v>
      </c>
      <c r="E580" s="53" t="s">
        <v>711</v>
      </c>
      <c r="F580" s="53" t="s">
        <v>2901</v>
      </c>
      <c r="G580" s="53" t="s">
        <v>2960</v>
      </c>
      <c r="H580" s="53" t="s">
        <v>2520</v>
      </c>
      <c r="I580" s="62">
        <v>9474.5</v>
      </c>
    </row>
    <row r="581" spans="1:9" hidden="1" x14ac:dyDescent="0.25">
      <c r="A581" s="53" t="s">
        <v>2947</v>
      </c>
      <c r="B581" s="53" t="s">
        <v>3073</v>
      </c>
      <c r="C581" s="53" t="s">
        <v>3001</v>
      </c>
      <c r="D581" s="53" t="s">
        <v>2321</v>
      </c>
      <c r="E581" s="53" t="s">
        <v>711</v>
      </c>
      <c r="F581" s="53" t="s">
        <v>2901</v>
      </c>
      <c r="G581" s="53" t="s">
        <v>2960</v>
      </c>
      <c r="H581" s="53" t="s">
        <v>2520</v>
      </c>
      <c r="I581" s="62">
        <v>200.41</v>
      </c>
    </row>
    <row r="582" spans="1:9" hidden="1" x14ac:dyDescent="0.25">
      <c r="A582" s="53" t="s">
        <v>2947</v>
      </c>
      <c r="B582" s="53" t="s">
        <v>3091</v>
      </c>
      <c r="C582" s="53" t="s">
        <v>2992</v>
      </c>
      <c r="D582" s="53" t="s">
        <v>2900</v>
      </c>
      <c r="E582" s="53" t="s">
        <v>486</v>
      </c>
      <c r="F582" s="53" t="s">
        <v>2901</v>
      </c>
      <c r="G582" s="53" t="s">
        <v>3092</v>
      </c>
      <c r="H582" s="53" t="s">
        <v>2520</v>
      </c>
      <c r="I582" s="62">
        <v>484.67</v>
      </c>
    </row>
    <row r="583" spans="1:9" hidden="1" x14ac:dyDescent="0.25">
      <c r="A583" s="53" t="s">
        <v>2947</v>
      </c>
      <c r="B583" s="53" t="s">
        <v>3091</v>
      </c>
      <c r="C583" s="53" t="s">
        <v>2992</v>
      </c>
      <c r="D583" s="53" t="s">
        <v>2902</v>
      </c>
      <c r="E583" s="53" t="s">
        <v>486</v>
      </c>
      <c r="F583" s="53" t="s">
        <v>2901</v>
      </c>
      <c r="G583" s="53" t="s">
        <v>3092</v>
      </c>
      <c r="H583" s="53" t="s">
        <v>2520</v>
      </c>
      <c r="I583" s="62">
        <v>516.29</v>
      </c>
    </row>
    <row r="584" spans="1:9" hidden="1" x14ac:dyDescent="0.25">
      <c r="A584" s="53" t="s">
        <v>2947</v>
      </c>
      <c r="B584" s="53" t="s">
        <v>3074</v>
      </c>
      <c r="C584" s="53" t="s">
        <v>2982</v>
      </c>
      <c r="D584" s="53" t="s">
        <v>2902</v>
      </c>
      <c r="E584" s="53" t="s">
        <v>486</v>
      </c>
      <c r="F584" s="53" t="s">
        <v>2901</v>
      </c>
      <c r="G584" s="53" t="s">
        <v>1648</v>
      </c>
      <c r="H584" s="53" t="s">
        <v>2520</v>
      </c>
      <c r="I584" s="62">
        <v>801.6</v>
      </c>
    </row>
    <row r="585" spans="1:9" hidden="1" x14ac:dyDescent="0.25">
      <c r="A585" s="53" t="s">
        <v>2947</v>
      </c>
      <c r="B585" s="53" t="s">
        <v>3084</v>
      </c>
      <c r="C585" s="53" t="s">
        <v>3021</v>
      </c>
      <c r="D585" s="53" t="s">
        <v>2321</v>
      </c>
      <c r="E585" s="53" t="s">
        <v>711</v>
      </c>
      <c r="F585" s="53" t="s">
        <v>2901</v>
      </c>
      <c r="G585" s="53" t="s">
        <v>2960</v>
      </c>
      <c r="H585" s="53" t="s">
        <v>2520</v>
      </c>
      <c r="I585" s="62">
        <v>37.9</v>
      </c>
    </row>
    <row r="586" spans="1:9" hidden="1" x14ac:dyDescent="0.25">
      <c r="A586" s="53" t="s">
        <v>2947</v>
      </c>
      <c r="B586" s="53" t="s">
        <v>3094</v>
      </c>
      <c r="C586" s="53" t="s">
        <v>3002</v>
      </c>
      <c r="D586" s="53" t="s">
        <v>2321</v>
      </c>
      <c r="E586" s="53" t="s">
        <v>711</v>
      </c>
      <c r="F586" s="53" t="s">
        <v>2901</v>
      </c>
      <c r="G586" s="53" t="s">
        <v>2960</v>
      </c>
      <c r="H586" s="53" t="s">
        <v>2520</v>
      </c>
      <c r="I586" s="62">
        <v>184.21</v>
      </c>
    </row>
    <row r="587" spans="1:9" hidden="1" x14ac:dyDescent="0.25">
      <c r="A587" s="53" t="s">
        <v>2947</v>
      </c>
      <c r="B587" s="53" t="s">
        <v>3093</v>
      </c>
      <c r="C587" s="53" t="s">
        <v>2972</v>
      </c>
      <c r="D587" s="53" t="s">
        <v>2321</v>
      </c>
      <c r="E587" s="53" t="s">
        <v>711</v>
      </c>
      <c r="F587" s="53" t="s">
        <v>2901</v>
      </c>
      <c r="G587" s="53" t="s">
        <v>2960</v>
      </c>
      <c r="H587" s="53" t="s">
        <v>2520</v>
      </c>
      <c r="I587" s="62">
        <v>20513.740000000002</v>
      </c>
    </row>
    <row r="588" spans="1:9" hidden="1" x14ac:dyDescent="0.25">
      <c r="A588" s="53" t="s">
        <v>2947</v>
      </c>
      <c r="B588" s="53" t="s">
        <v>3070</v>
      </c>
      <c r="C588" s="53" t="s">
        <v>2988</v>
      </c>
      <c r="D588" s="53" t="s">
        <v>2902</v>
      </c>
      <c r="E588" s="53" t="s">
        <v>486</v>
      </c>
      <c r="F588" s="53" t="s">
        <v>2901</v>
      </c>
      <c r="G588" s="53" t="s">
        <v>2987</v>
      </c>
      <c r="H588" s="53" t="s">
        <v>2520</v>
      </c>
      <c r="I588" s="62">
        <v>1168.1199999999999</v>
      </c>
    </row>
    <row r="589" spans="1:9" hidden="1" x14ac:dyDescent="0.25">
      <c r="A589" s="53" t="s">
        <v>2947</v>
      </c>
      <c r="B589" s="53" t="s">
        <v>3101</v>
      </c>
      <c r="C589" s="53" t="s">
        <v>3033</v>
      </c>
      <c r="D589" s="53" t="s">
        <v>2321</v>
      </c>
      <c r="E589" s="53" t="s">
        <v>711</v>
      </c>
      <c r="F589" s="53" t="s">
        <v>2901</v>
      </c>
      <c r="G589" s="53" t="s">
        <v>2960</v>
      </c>
      <c r="H589" s="53" t="s">
        <v>2520</v>
      </c>
      <c r="I589" s="62">
        <v>18.11</v>
      </c>
    </row>
    <row r="590" spans="1:9" hidden="1" x14ac:dyDescent="0.25">
      <c r="A590" s="53" t="s">
        <v>2947</v>
      </c>
      <c r="B590" s="53" t="s">
        <v>3088</v>
      </c>
      <c r="C590" s="53" t="s">
        <v>2996</v>
      </c>
      <c r="D590" s="53" t="s">
        <v>2538</v>
      </c>
      <c r="E590" s="53" t="s">
        <v>2934</v>
      </c>
      <c r="F590" s="53" t="s">
        <v>2901</v>
      </c>
      <c r="G590" s="53" t="s">
        <v>3079</v>
      </c>
      <c r="H590" s="53" t="s">
        <v>2520</v>
      </c>
      <c r="I590" s="62">
        <v>1000</v>
      </c>
    </row>
    <row r="591" spans="1:9" hidden="1" x14ac:dyDescent="0.25">
      <c r="A591" s="53" t="s">
        <v>2947</v>
      </c>
      <c r="B591" s="53" t="s">
        <v>3096</v>
      </c>
      <c r="C591" s="53" t="s">
        <v>2964</v>
      </c>
      <c r="D591" s="53" t="s">
        <v>2321</v>
      </c>
      <c r="E591" s="53" t="s">
        <v>711</v>
      </c>
      <c r="F591" s="53" t="s">
        <v>2901</v>
      </c>
      <c r="G591" s="53" t="s">
        <v>2960</v>
      </c>
      <c r="H591" s="53" t="s">
        <v>2520</v>
      </c>
      <c r="I591" s="62">
        <v>3201.94</v>
      </c>
    </row>
    <row r="592" spans="1:9" hidden="1" x14ac:dyDescent="0.25">
      <c r="A592" s="53" t="s">
        <v>2947</v>
      </c>
      <c r="B592" s="53" t="s">
        <v>3090</v>
      </c>
      <c r="C592" s="53" t="s">
        <v>3016</v>
      </c>
      <c r="D592" s="53" t="s">
        <v>2321</v>
      </c>
      <c r="E592" s="53" t="s">
        <v>711</v>
      </c>
      <c r="F592" s="53" t="s">
        <v>2901</v>
      </c>
      <c r="G592" s="53" t="s">
        <v>3014</v>
      </c>
      <c r="H592" s="53" t="s">
        <v>2520</v>
      </c>
      <c r="I592" s="62">
        <v>0.83</v>
      </c>
    </row>
    <row r="593" spans="1:9" hidden="1" x14ac:dyDescent="0.25">
      <c r="A593" s="53" t="s">
        <v>2947</v>
      </c>
      <c r="B593" s="53" t="s">
        <v>3103</v>
      </c>
      <c r="C593" s="53" t="s">
        <v>3015</v>
      </c>
      <c r="D593" s="53" t="s">
        <v>2321</v>
      </c>
      <c r="E593" s="53" t="s">
        <v>711</v>
      </c>
      <c r="F593" s="53" t="s">
        <v>2901</v>
      </c>
      <c r="G593" s="53" t="s">
        <v>3014</v>
      </c>
      <c r="H593" s="53" t="s">
        <v>2520</v>
      </c>
      <c r="I593" s="62">
        <v>0.99</v>
      </c>
    </row>
    <row r="594" spans="1:9" hidden="1" x14ac:dyDescent="0.25">
      <c r="A594" s="53" t="s">
        <v>2947</v>
      </c>
      <c r="B594" s="53" t="s">
        <v>3100</v>
      </c>
      <c r="C594" s="53" t="s">
        <v>2998</v>
      </c>
      <c r="D594" s="53" t="s">
        <v>2321</v>
      </c>
      <c r="E594" s="53" t="s">
        <v>711</v>
      </c>
      <c r="F594" s="53" t="s">
        <v>2901</v>
      </c>
      <c r="G594" s="53" t="s">
        <v>2960</v>
      </c>
      <c r="H594" s="53" t="s">
        <v>2520</v>
      </c>
      <c r="I594" s="62">
        <v>68.86</v>
      </c>
    </row>
    <row r="595" spans="1:9" hidden="1" x14ac:dyDescent="0.25">
      <c r="A595" s="53" t="s">
        <v>2947</v>
      </c>
      <c r="B595" s="53" t="s">
        <v>3097</v>
      </c>
      <c r="C595" s="53" t="s">
        <v>2969</v>
      </c>
      <c r="D595" s="53" t="s">
        <v>2321</v>
      </c>
      <c r="E595" s="53" t="s">
        <v>711</v>
      </c>
      <c r="F595" s="53" t="s">
        <v>2901</v>
      </c>
      <c r="G595" s="53" t="s">
        <v>2960</v>
      </c>
      <c r="H595" s="53" t="s">
        <v>2520</v>
      </c>
      <c r="I595" s="62">
        <v>2.02</v>
      </c>
    </row>
    <row r="596" spans="1:9" hidden="1" x14ac:dyDescent="0.25">
      <c r="A596" s="53" t="s">
        <v>2947</v>
      </c>
      <c r="B596" s="53" t="s">
        <v>3080</v>
      </c>
      <c r="C596" s="53" t="s">
        <v>2967</v>
      </c>
      <c r="D596" s="53" t="s">
        <v>2321</v>
      </c>
      <c r="E596" s="53" t="s">
        <v>711</v>
      </c>
      <c r="F596" s="53" t="s">
        <v>2901</v>
      </c>
      <c r="G596" s="53" t="s">
        <v>2960</v>
      </c>
      <c r="H596" s="53" t="s">
        <v>2520</v>
      </c>
      <c r="I596" s="62">
        <v>957.55</v>
      </c>
    </row>
    <row r="597" spans="1:9" hidden="1" x14ac:dyDescent="0.25">
      <c r="A597" s="53" t="s">
        <v>2947</v>
      </c>
      <c r="B597" s="53" t="s">
        <v>3069</v>
      </c>
      <c r="C597" s="53" t="s">
        <v>3003</v>
      </c>
      <c r="D597" s="53" t="s">
        <v>2321</v>
      </c>
      <c r="E597" s="53" t="s">
        <v>711</v>
      </c>
      <c r="F597" s="53" t="s">
        <v>2901</v>
      </c>
      <c r="G597" s="53" t="s">
        <v>2960</v>
      </c>
      <c r="H597" s="53" t="s">
        <v>2520</v>
      </c>
      <c r="I597" s="62">
        <v>111.48</v>
      </c>
    </row>
    <row r="598" spans="1:9" hidden="1" x14ac:dyDescent="0.25">
      <c r="A598" s="53" t="s">
        <v>2947</v>
      </c>
      <c r="B598" s="53" t="s">
        <v>3091</v>
      </c>
      <c r="C598" s="53" t="s">
        <v>2992</v>
      </c>
      <c r="D598" s="53" t="s">
        <v>2935</v>
      </c>
      <c r="E598" s="53" t="s">
        <v>486</v>
      </c>
      <c r="F598" s="53" t="s">
        <v>2901</v>
      </c>
      <c r="G598" s="53" t="s">
        <v>3092</v>
      </c>
      <c r="H598" s="53" t="s">
        <v>2520</v>
      </c>
      <c r="I598" s="62">
        <v>60.14</v>
      </c>
    </row>
    <row r="599" spans="1:9" hidden="1" x14ac:dyDescent="0.25">
      <c r="A599" s="53" t="s">
        <v>2947</v>
      </c>
      <c r="B599" s="53" t="s">
        <v>3104</v>
      </c>
      <c r="C599" s="53" t="s">
        <v>3035</v>
      </c>
      <c r="D599" s="53" t="s">
        <v>2321</v>
      </c>
      <c r="E599" s="53" t="s">
        <v>711</v>
      </c>
      <c r="F599" s="53" t="s">
        <v>2901</v>
      </c>
      <c r="G599" s="53" t="s">
        <v>2960</v>
      </c>
      <c r="H599" s="53" t="s">
        <v>2520</v>
      </c>
      <c r="I599" s="62">
        <v>0.01</v>
      </c>
    </row>
    <row r="600" spans="1:9" hidden="1" x14ac:dyDescent="0.25">
      <c r="A600" s="53" t="s">
        <v>2947</v>
      </c>
      <c r="B600" s="53" t="s">
        <v>3098</v>
      </c>
      <c r="C600" s="53" t="s">
        <v>3020</v>
      </c>
      <c r="D600" s="53" t="s">
        <v>2321</v>
      </c>
      <c r="E600" s="53" t="s">
        <v>711</v>
      </c>
      <c r="F600" s="53" t="s">
        <v>2901</v>
      </c>
      <c r="G600" s="53" t="s">
        <v>2960</v>
      </c>
      <c r="H600" s="53" t="s">
        <v>2520</v>
      </c>
      <c r="I600" s="62">
        <v>104.8</v>
      </c>
    </row>
    <row r="601" spans="1:9" hidden="1" x14ac:dyDescent="0.25">
      <c r="A601" s="53" t="s">
        <v>2947</v>
      </c>
      <c r="B601" s="53" t="s">
        <v>3105</v>
      </c>
      <c r="C601" s="53" t="s">
        <v>2968</v>
      </c>
      <c r="D601" s="53" t="s">
        <v>2321</v>
      </c>
      <c r="E601" s="53" t="s">
        <v>711</v>
      </c>
      <c r="F601" s="53" t="s">
        <v>2901</v>
      </c>
      <c r="G601" s="53" t="s">
        <v>2960</v>
      </c>
      <c r="H601" s="53" t="s">
        <v>2520</v>
      </c>
      <c r="I601" s="62">
        <v>500.12</v>
      </c>
    </row>
    <row r="602" spans="1:9" hidden="1" x14ac:dyDescent="0.25">
      <c r="A602" s="53" t="s">
        <v>2947</v>
      </c>
      <c r="B602" s="53" t="s">
        <v>3099</v>
      </c>
      <c r="C602" s="53" t="s">
        <v>3038</v>
      </c>
      <c r="D602" s="53" t="s">
        <v>2321</v>
      </c>
      <c r="E602" s="53" t="s">
        <v>711</v>
      </c>
      <c r="F602" s="53" t="s">
        <v>2901</v>
      </c>
      <c r="G602" s="53" t="s">
        <v>2960</v>
      </c>
      <c r="H602" s="53" t="s">
        <v>2520</v>
      </c>
      <c r="I602" s="62">
        <v>18.739999999999998</v>
      </c>
    </row>
    <row r="603" spans="1:9" hidden="1" x14ac:dyDescent="0.25">
      <c r="A603" s="53" t="s">
        <v>2947</v>
      </c>
      <c r="B603" s="53" t="s">
        <v>3070</v>
      </c>
      <c r="C603" s="53" t="s">
        <v>2988</v>
      </c>
      <c r="D603" s="53" t="s">
        <v>2900</v>
      </c>
      <c r="E603" s="53" t="s">
        <v>486</v>
      </c>
      <c r="F603" s="53" t="s">
        <v>2901</v>
      </c>
      <c r="G603" s="53" t="s">
        <v>2987</v>
      </c>
      <c r="H603" s="53" t="s">
        <v>2520</v>
      </c>
      <c r="I603" s="62">
        <v>821.74</v>
      </c>
    </row>
    <row r="604" spans="1:9" hidden="1" x14ac:dyDescent="0.25">
      <c r="A604" s="53" t="s">
        <v>2947</v>
      </c>
      <c r="B604" s="53" t="s">
        <v>3089</v>
      </c>
      <c r="C604" s="53" t="s">
        <v>2974</v>
      </c>
      <c r="D604" s="53" t="s">
        <v>2321</v>
      </c>
      <c r="E604" s="53" t="s">
        <v>711</v>
      </c>
      <c r="F604" s="53" t="s">
        <v>2901</v>
      </c>
      <c r="G604" s="53" t="s">
        <v>2960</v>
      </c>
      <c r="H604" s="53" t="s">
        <v>2520</v>
      </c>
      <c r="I604" s="62">
        <v>30820.59</v>
      </c>
    </row>
    <row r="605" spans="1:9" hidden="1" x14ac:dyDescent="0.25">
      <c r="A605" s="53" t="s">
        <v>2948</v>
      </c>
      <c r="B605" s="53" t="s">
        <v>3103</v>
      </c>
      <c r="C605" s="53" t="s">
        <v>3015</v>
      </c>
      <c r="D605" s="53" t="s">
        <v>2321</v>
      </c>
      <c r="E605" s="53" t="s">
        <v>711</v>
      </c>
      <c r="F605" s="53" t="s">
        <v>2901</v>
      </c>
      <c r="G605" s="53" t="s">
        <v>3014</v>
      </c>
      <c r="H605" s="53" t="s">
        <v>2520</v>
      </c>
      <c r="I605" s="62">
        <v>0.45</v>
      </c>
    </row>
    <row r="606" spans="1:9" hidden="1" x14ac:dyDescent="0.25">
      <c r="A606" s="53" t="s">
        <v>2948</v>
      </c>
      <c r="B606" s="53" t="s">
        <v>3102</v>
      </c>
      <c r="C606" s="53" t="s">
        <v>3019</v>
      </c>
      <c r="D606" s="53" t="s">
        <v>2321</v>
      </c>
      <c r="E606" s="53" t="s">
        <v>711</v>
      </c>
      <c r="F606" s="53" t="s">
        <v>2901</v>
      </c>
      <c r="G606" s="53" t="s">
        <v>2960</v>
      </c>
      <c r="H606" s="53" t="s">
        <v>2520</v>
      </c>
      <c r="I606" s="62">
        <v>1.06</v>
      </c>
    </row>
    <row r="607" spans="1:9" hidden="1" x14ac:dyDescent="0.25">
      <c r="A607" s="53" t="s">
        <v>2948</v>
      </c>
      <c r="B607" s="53" t="s">
        <v>3097</v>
      </c>
      <c r="C607" s="53" t="s">
        <v>2969</v>
      </c>
      <c r="D607" s="53" t="s">
        <v>2321</v>
      </c>
      <c r="E607" s="53" t="s">
        <v>711</v>
      </c>
      <c r="F607" s="53" t="s">
        <v>2901</v>
      </c>
      <c r="G607" s="53" t="s">
        <v>2960</v>
      </c>
      <c r="H607" s="53" t="s">
        <v>2520</v>
      </c>
      <c r="I607" s="62">
        <v>1.25</v>
      </c>
    </row>
    <row r="608" spans="1:9" hidden="1" x14ac:dyDescent="0.25">
      <c r="A608" s="53" t="s">
        <v>2948</v>
      </c>
      <c r="B608" s="53" t="s">
        <v>3105</v>
      </c>
      <c r="C608" s="53" t="s">
        <v>2968</v>
      </c>
      <c r="D608" s="53" t="s">
        <v>2321</v>
      </c>
      <c r="E608" s="53" t="s">
        <v>711</v>
      </c>
      <c r="F608" s="53" t="s">
        <v>2901</v>
      </c>
      <c r="G608" s="53" t="s">
        <v>2960</v>
      </c>
      <c r="H608" s="53" t="s">
        <v>2520</v>
      </c>
      <c r="I608" s="62">
        <v>63.03</v>
      </c>
    </row>
    <row r="609" spans="1:9" hidden="1" x14ac:dyDescent="0.25">
      <c r="A609" s="53" t="s">
        <v>2948</v>
      </c>
      <c r="B609" s="53" t="s">
        <v>3100</v>
      </c>
      <c r="C609" s="53" t="s">
        <v>2998</v>
      </c>
      <c r="D609" s="53" t="s">
        <v>2321</v>
      </c>
      <c r="E609" s="53" t="s">
        <v>711</v>
      </c>
      <c r="F609" s="53" t="s">
        <v>2901</v>
      </c>
      <c r="G609" s="53" t="s">
        <v>2960</v>
      </c>
      <c r="H609" s="53" t="s">
        <v>2520</v>
      </c>
      <c r="I609" s="62">
        <v>35.549999999999997</v>
      </c>
    </row>
    <row r="610" spans="1:9" hidden="1" x14ac:dyDescent="0.25">
      <c r="A610" s="53" t="s">
        <v>2948</v>
      </c>
      <c r="B610" s="53" t="s">
        <v>3091</v>
      </c>
      <c r="C610" s="53" t="s">
        <v>2992</v>
      </c>
      <c r="D610" s="53" t="s">
        <v>2900</v>
      </c>
      <c r="E610" s="53" t="s">
        <v>486</v>
      </c>
      <c r="F610" s="53" t="s">
        <v>2901</v>
      </c>
      <c r="G610" s="53" t="s">
        <v>3092</v>
      </c>
      <c r="H610" s="53" t="s">
        <v>2520</v>
      </c>
      <c r="I610" s="62">
        <v>301.42</v>
      </c>
    </row>
    <row r="611" spans="1:9" hidden="1" x14ac:dyDescent="0.25">
      <c r="A611" s="53" t="s">
        <v>2948</v>
      </c>
      <c r="B611" s="53" t="s">
        <v>3085</v>
      </c>
      <c r="C611" s="53" t="s">
        <v>3017</v>
      </c>
      <c r="D611" s="53" t="s">
        <v>2321</v>
      </c>
      <c r="E611" s="53" t="s">
        <v>711</v>
      </c>
      <c r="F611" s="53" t="s">
        <v>2901</v>
      </c>
      <c r="G611" s="53" t="s">
        <v>3014</v>
      </c>
      <c r="H611" s="53" t="s">
        <v>2520</v>
      </c>
      <c r="I611" s="62">
        <v>0.57999999999999996</v>
      </c>
    </row>
    <row r="612" spans="1:9" hidden="1" x14ac:dyDescent="0.25">
      <c r="A612" s="53" t="s">
        <v>2948</v>
      </c>
      <c r="B612" s="53" t="s">
        <v>3074</v>
      </c>
      <c r="C612" s="53" t="s">
        <v>2982</v>
      </c>
      <c r="D612" s="53" t="s">
        <v>2902</v>
      </c>
      <c r="E612" s="53" t="s">
        <v>486</v>
      </c>
      <c r="F612" s="53" t="s">
        <v>2901</v>
      </c>
      <c r="G612" s="53" t="s">
        <v>1648</v>
      </c>
      <c r="H612" s="53" t="s">
        <v>2520</v>
      </c>
      <c r="I612" s="62">
        <v>802.05</v>
      </c>
    </row>
    <row r="613" spans="1:9" hidden="1" x14ac:dyDescent="0.25">
      <c r="A613" s="53" t="s">
        <v>2948</v>
      </c>
      <c r="B613" s="53" t="s">
        <v>3069</v>
      </c>
      <c r="C613" s="53" t="s">
        <v>3003</v>
      </c>
      <c r="D613" s="53" t="s">
        <v>2321</v>
      </c>
      <c r="E613" s="53" t="s">
        <v>711</v>
      </c>
      <c r="F613" s="53" t="s">
        <v>2901</v>
      </c>
      <c r="G613" s="53" t="s">
        <v>2960</v>
      </c>
      <c r="H613" s="53" t="s">
        <v>2520</v>
      </c>
      <c r="I613" s="62">
        <v>69.02</v>
      </c>
    </row>
    <row r="614" spans="1:9" hidden="1" x14ac:dyDescent="0.25">
      <c r="A614" s="53" t="s">
        <v>2948</v>
      </c>
      <c r="B614" s="53" t="s">
        <v>3073</v>
      </c>
      <c r="C614" s="53" t="s">
        <v>3001</v>
      </c>
      <c r="D614" s="53" t="s">
        <v>2321</v>
      </c>
      <c r="E614" s="53" t="s">
        <v>711</v>
      </c>
      <c r="F614" s="53" t="s">
        <v>2901</v>
      </c>
      <c r="G614" s="53" t="s">
        <v>2960</v>
      </c>
      <c r="H614" s="53" t="s">
        <v>2520</v>
      </c>
      <c r="I614" s="62">
        <v>200.22</v>
      </c>
    </row>
    <row r="615" spans="1:9" hidden="1" x14ac:dyDescent="0.25">
      <c r="A615" s="53" t="s">
        <v>2948</v>
      </c>
      <c r="B615" s="53" t="s">
        <v>3099</v>
      </c>
      <c r="C615" s="53" t="s">
        <v>3038</v>
      </c>
      <c r="D615" s="53" t="s">
        <v>2321</v>
      </c>
      <c r="E615" s="53" t="s">
        <v>711</v>
      </c>
      <c r="F615" s="53" t="s">
        <v>2901</v>
      </c>
      <c r="G615" s="53" t="s">
        <v>2960</v>
      </c>
      <c r="H615" s="53" t="s">
        <v>2520</v>
      </c>
      <c r="I615" s="62">
        <v>7.04</v>
      </c>
    </row>
    <row r="616" spans="1:9" hidden="1" x14ac:dyDescent="0.25">
      <c r="A616" s="53" t="s">
        <v>2948</v>
      </c>
      <c r="B616" s="53" t="s">
        <v>3094</v>
      </c>
      <c r="C616" s="53" t="s">
        <v>3002</v>
      </c>
      <c r="D616" s="53" t="s">
        <v>2321</v>
      </c>
      <c r="E616" s="53" t="s">
        <v>711</v>
      </c>
      <c r="F616" s="53" t="s">
        <v>2901</v>
      </c>
      <c r="G616" s="53" t="s">
        <v>2960</v>
      </c>
      <c r="H616" s="53" t="s">
        <v>2520</v>
      </c>
      <c r="I616" s="62">
        <v>111.84</v>
      </c>
    </row>
    <row r="617" spans="1:9" hidden="1" x14ac:dyDescent="0.25">
      <c r="A617" s="53" t="s">
        <v>2948</v>
      </c>
      <c r="B617" s="53" t="s">
        <v>3088</v>
      </c>
      <c r="C617" s="53" t="s">
        <v>2996</v>
      </c>
      <c r="D617" s="53" t="s">
        <v>2538</v>
      </c>
      <c r="E617" s="53" t="s">
        <v>2934</v>
      </c>
      <c r="F617" s="53" t="s">
        <v>2901</v>
      </c>
      <c r="G617" s="53" t="s">
        <v>3079</v>
      </c>
      <c r="H617" s="53" t="s">
        <v>2520</v>
      </c>
      <c r="I617" s="62">
        <v>986.13</v>
      </c>
    </row>
    <row r="618" spans="1:9" hidden="1" x14ac:dyDescent="0.25">
      <c r="A618" s="53" t="s">
        <v>2948</v>
      </c>
      <c r="B618" s="53" t="s">
        <v>3084</v>
      </c>
      <c r="C618" s="53" t="s">
        <v>3021</v>
      </c>
      <c r="D618" s="53" t="s">
        <v>2321</v>
      </c>
      <c r="E618" s="53" t="s">
        <v>711</v>
      </c>
      <c r="F618" s="53" t="s">
        <v>2901</v>
      </c>
      <c r="G618" s="53" t="s">
        <v>2960</v>
      </c>
      <c r="H618" s="53" t="s">
        <v>2520</v>
      </c>
      <c r="I618" s="62">
        <v>25.45</v>
      </c>
    </row>
    <row r="619" spans="1:9" hidden="1" x14ac:dyDescent="0.25">
      <c r="A619" s="53" t="s">
        <v>2948</v>
      </c>
      <c r="B619" s="53" t="s">
        <v>3095</v>
      </c>
      <c r="C619" s="53" t="s">
        <v>3032</v>
      </c>
      <c r="D619" s="53" t="s">
        <v>2321</v>
      </c>
      <c r="E619" s="53" t="s">
        <v>711</v>
      </c>
      <c r="F619" s="53" t="s">
        <v>2901</v>
      </c>
      <c r="G619" s="53" t="s">
        <v>2960</v>
      </c>
      <c r="H619" s="53" t="s">
        <v>2520</v>
      </c>
      <c r="I619" s="62">
        <v>0.05</v>
      </c>
    </row>
    <row r="620" spans="1:9" hidden="1" x14ac:dyDescent="0.25">
      <c r="A620" s="53" t="s">
        <v>2948</v>
      </c>
      <c r="B620" s="53" t="s">
        <v>3098</v>
      </c>
      <c r="C620" s="53" t="s">
        <v>3020</v>
      </c>
      <c r="D620" s="53" t="s">
        <v>2321</v>
      </c>
      <c r="E620" s="53" t="s">
        <v>711</v>
      </c>
      <c r="F620" s="53" t="s">
        <v>2901</v>
      </c>
      <c r="G620" s="53" t="s">
        <v>2960</v>
      </c>
      <c r="H620" s="53" t="s">
        <v>2520</v>
      </c>
      <c r="I620" s="62">
        <v>207.07</v>
      </c>
    </row>
    <row r="621" spans="1:9" hidden="1" x14ac:dyDescent="0.25">
      <c r="A621" s="53" t="s">
        <v>2948</v>
      </c>
      <c r="B621" s="53" t="s">
        <v>3077</v>
      </c>
      <c r="C621" s="53" t="s">
        <v>3004</v>
      </c>
      <c r="D621" s="53" t="s">
        <v>2321</v>
      </c>
      <c r="E621" s="53" t="s">
        <v>711</v>
      </c>
      <c r="F621" s="53" t="s">
        <v>2901</v>
      </c>
      <c r="G621" s="53" t="s">
        <v>2960</v>
      </c>
      <c r="H621" s="53" t="s">
        <v>2520</v>
      </c>
      <c r="I621" s="62">
        <v>150.56</v>
      </c>
    </row>
    <row r="622" spans="1:9" hidden="1" x14ac:dyDescent="0.25">
      <c r="A622" s="53" t="s">
        <v>2948</v>
      </c>
      <c r="B622" s="53" t="s">
        <v>3096</v>
      </c>
      <c r="C622" s="53" t="s">
        <v>2964</v>
      </c>
      <c r="D622" s="53" t="s">
        <v>2321</v>
      </c>
      <c r="E622" s="53" t="s">
        <v>711</v>
      </c>
      <c r="F622" s="53" t="s">
        <v>2901</v>
      </c>
      <c r="G622" s="53" t="s">
        <v>2960</v>
      </c>
      <c r="H622" s="53" t="s">
        <v>2520</v>
      </c>
      <c r="I622" s="62">
        <v>2105.14</v>
      </c>
    </row>
    <row r="623" spans="1:9" hidden="1" x14ac:dyDescent="0.25">
      <c r="A623" s="53" t="s">
        <v>2948</v>
      </c>
      <c r="B623" s="53" t="s">
        <v>3091</v>
      </c>
      <c r="C623" s="53" t="s">
        <v>2992</v>
      </c>
      <c r="D623" s="53" t="s">
        <v>2902</v>
      </c>
      <c r="E623" s="53" t="s">
        <v>486</v>
      </c>
      <c r="F623" s="53" t="s">
        <v>2901</v>
      </c>
      <c r="G623" s="53" t="s">
        <v>3092</v>
      </c>
      <c r="H623" s="53" t="s">
        <v>2520</v>
      </c>
      <c r="I623" s="62">
        <v>588.11</v>
      </c>
    </row>
    <row r="624" spans="1:9" hidden="1" x14ac:dyDescent="0.25">
      <c r="A624" s="53" t="s">
        <v>2948</v>
      </c>
      <c r="B624" s="53" t="s">
        <v>3091</v>
      </c>
      <c r="C624" s="53" t="s">
        <v>2992</v>
      </c>
      <c r="D624" s="53" t="s">
        <v>2935</v>
      </c>
      <c r="E624" s="53" t="s">
        <v>486</v>
      </c>
      <c r="F624" s="53" t="s">
        <v>2901</v>
      </c>
      <c r="G624" s="53" t="s">
        <v>3092</v>
      </c>
      <c r="H624" s="53" t="s">
        <v>2520</v>
      </c>
      <c r="I624" s="62">
        <v>84.68</v>
      </c>
    </row>
    <row r="625" spans="1:9" hidden="1" x14ac:dyDescent="0.25">
      <c r="A625" s="53" t="s">
        <v>2948</v>
      </c>
      <c r="B625" s="53" t="s">
        <v>3081</v>
      </c>
      <c r="C625" s="53" t="s">
        <v>3018</v>
      </c>
      <c r="D625" s="53" t="s">
        <v>2321</v>
      </c>
      <c r="E625" s="53" t="s">
        <v>711</v>
      </c>
      <c r="F625" s="53" t="s">
        <v>2901</v>
      </c>
      <c r="G625" s="53" t="s">
        <v>3014</v>
      </c>
      <c r="H625" s="53" t="s">
        <v>2520</v>
      </c>
      <c r="I625" s="62">
        <v>16</v>
      </c>
    </row>
    <row r="626" spans="1:9" hidden="1" x14ac:dyDescent="0.25">
      <c r="A626" s="53" t="s">
        <v>2948</v>
      </c>
      <c r="B626" s="53" t="s">
        <v>3104</v>
      </c>
      <c r="C626" s="53" t="s">
        <v>3035</v>
      </c>
      <c r="D626" s="53" t="s">
        <v>2321</v>
      </c>
      <c r="E626" s="53" t="s">
        <v>711</v>
      </c>
      <c r="F626" s="53" t="s">
        <v>2901</v>
      </c>
      <c r="G626" s="53" t="s">
        <v>2960</v>
      </c>
      <c r="H626" s="53" t="s">
        <v>2520</v>
      </c>
      <c r="I626" s="62">
        <v>0.03</v>
      </c>
    </row>
    <row r="627" spans="1:9" hidden="1" x14ac:dyDescent="0.25">
      <c r="A627" s="53" t="s">
        <v>2948</v>
      </c>
      <c r="B627" s="53" t="s">
        <v>3086</v>
      </c>
      <c r="C627" s="53" t="s">
        <v>2973</v>
      </c>
      <c r="D627" s="53" t="s">
        <v>2321</v>
      </c>
      <c r="E627" s="53" t="s">
        <v>711</v>
      </c>
      <c r="F627" s="53" t="s">
        <v>2901</v>
      </c>
      <c r="G627" s="53" t="s">
        <v>2960</v>
      </c>
      <c r="H627" s="53" t="s">
        <v>2520</v>
      </c>
      <c r="I627" s="62">
        <v>9795.27</v>
      </c>
    </row>
    <row r="628" spans="1:9" hidden="1" x14ac:dyDescent="0.25">
      <c r="A628" s="53" t="s">
        <v>2948</v>
      </c>
      <c r="B628" s="53" t="s">
        <v>3080</v>
      </c>
      <c r="C628" s="53" t="s">
        <v>2967</v>
      </c>
      <c r="D628" s="53" t="s">
        <v>2321</v>
      </c>
      <c r="E628" s="53" t="s">
        <v>711</v>
      </c>
      <c r="F628" s="53" t="s">
        <v>2901</v>
      </c>
      <c r="G628" s="53" t="s">
        <v>2960</v>
      </c>
      <c r="H628" s="53" t="s">
        <v>2520</v>
      </c>
      <c r="I628" s="62">
        <v>789.1</v>
      </c>
    </row>
    <row r="629" spans="1:9" hidden="1" x14ac:dyDescent="0.25">
      <c r="A629" s="53" t="s">
        <v>2948</v>
      </c>
      <c r="B629" s="53" t="s">
        <v>3093</v>
      </c>
      <c r="C629" s="53" t="s">
        <v>2972</v>
      </c>
      <c r="D629" s="53" t="s">
        <v>2321</v>
      </c>
      <c r="E629" s="53" t="s">
        <v>711</v>
      </c>
      <c r="F629" s="53" t="s">
        <v>2901</v>
      </c>
      <c r="G629" s="53" t="s">
        <v>2960</v>
      </c>
      <c r="H629" s="53" t="s">
        <v>2520</v>
      </c>
      <c r="I629" s="62">
        <v>19121.71</v>
      </c>
    </row>
    <row r="630" spans="1:9" hidden="1" x14ac:dyDescent="0.25">
      <c r="A630" s="53" t="s">
        <v>2948</v>
      </c>
      <c r="B630" s="53" t="s">
        <v>3089</v>
      </c>
      <c r="C630" s="53" t="s">
        <v>2974</v>
      </c>
      <c r="D630" s="53" t="s">
        <v>2321</v>
      </c>
      <c r="E630" s="53" t="s">
        <v>711</v>
      </c>
      <c r="F630" s="53" t="s">
        <v>2901</v>
      </c>
      <c r="G630" s="53" t="s">
        <v>2960</v>
      </c>
      <c r="H630" s="53" t="s">
        <v>2520</v>
      </c>
      <c r="I630" s="62">
        <v>32377.72</v>
      </c>
    </row>
    <row r="631" spans="1:9" hidden="1" x14ac:dyDescent="0.25">
      <c r="A631" s="53" t="s">
        <v>2948</v>
      </c>
      <c r="B631" s="53" t="s">
        <v>3090</v>
      </c>
      <c r="C631" s="53" t="s">
        <v>3016</v>
      </c>
      <c r="D631" s="53" t="s">
        <v>2321</v>
      </c>
      <c r="E631" s="53" t="s">
        <v>711</v>
      </c>
      <c r="F631" s="53" t="s">
        <v>2901</v>
      </c>
      <c r="G631" s="53" t="s">
        <v>3014</v>
      </c>
      <c r="H631" s="53" t="s">
        <v>2520</v>
      </c>
      <c r="I631" s="62">
        <v>0.76</v>
      </c>
    </row>
    <row r="632" spans="1:9" hidden="1" x14ac:dyDescent="0.25">
      <c r="A632" s="53" t="s">
        <v>2948</v>
      </c>
      <c r="B632" s="53" t="s">
        <v>3101</v>
      </c>
      <c r="C632" s="53" t="s">
        <v>3033</v>
      </c>
      <c r="D632" s="53" t="s">
        <v>2321</v>
      </c>
      <c r="E632" s="53" t="s">
        <v>711</v>
      </c>
      <c r="F632" s="53" t="s">
        <v>2901</v>
      </c>
      <c r="G632" s="53" t="s">
        <v>2960</v>
      </c>
      <c r="H632" s="53" t="s">
        <v>2520</v>
      </c>
      <c r="I632" s="62">
        <v>5.75</v>
      </c>
    </row>
    <row r="633" spans="1:9" hidden="1" x14ac:dyDescent="0.25">
      <c r="A633" s="53" t="s">
        <v>2949</v>
      </c>
      <c r="B633" s="53" t="s">
        <v>3091</v>
      </c>
      <c r="C633" s="53" t="s">
        <v>2992</v>
      </c>
      <c r="D633" s="53" t="s">
        <v>2902</v>
      </c>
      <c r="E633" s="53" t="s">
        <v>486</v>
      </c>
      <c r="F633" s="53" t="s">
        <v>2901</v>
      </c>
      <c r="G633" s="53" t="s">
        <v>3092</v>
      </c>
      <c r="H633" s="53" t="s">
        <v>2520</v>
      </c>
      <c r="I633" s="62">
        <v>533.08000000000004</v>
      </c>
    </row>
    <row r="634" spans="1:9" hidden="1" x14ac:dyDescent="0.25">
      <c r="A634" s="53" t="s">
        <v>2949</v>
      </c>
      <c r="B634" s="53" t="s">
        <v>3094</v>
      </c>
      <c r="C634" s="53" t="s">
        <v>3002</v>
      </c>
      <c r="D634" s="53" t="s">
        <v>2321</v>
      </c>
      <c r="E634" s="53" t="s">
        <v>711</v>
      </c>
      <c r="F634" s="53" t="s">
        <v>2901</v>
      </c>
      <c r="G634" s="53" t="s">
        <v>2960</v>
      </c>
      <c r="H634" s="53" t="s">
        <v>2520</v>
      </c>
      <c r="I634" s="62">
        <v>200.02</v>
      </c>
    </row>
    <row r="635" spans="1:9" hidden="1" x14ac:dyDescent="0.25">
      <c r="A635" s="53" t="s">
        <v>2949</v>
      </c>
      <c r="B635" s="53" t="s">
        <v>3073</v>
      </c>
      <c r="C635" s="53" t="s">
        <v>3001</v>
      </c>
      <c r="D635" s="53" t="s">
        <v>2321</v>
      </c>
      <c r="E635" s="53" t="s">
        <v>711</v>
      </c>
      <c r="F635" s="53" t="s">
        <v>2901</v>
      </c>
      <c r="G635" s="53" t="s">
        <v>2960</v>
      </c>
      <c r="H635" s="53" t="s">
        <v>2520</v>
      </c>
      <c r="I635" s="62">
        <v>200.06</v>
      </c>
    </row>
    <row r="636" spans="1:9" hidden="1" x14ac:dyDescent="0.25">
      <c r="A636" s="53" t="s">
        <v>2949</v>
      </c>
      <c r="B636" s="53" t="s">
        <v>3069</v>
      </c>
      <c r="C636" s="53" t="s">
        <v>3003</v>
      </c>
      <c r="D636" s="53" t="s">
        <v>2321</v>
      </c>
      <c r="E636" s="53" t="s">
        <v>711</v>
      </c>
      <c r="F636" s="53" t="s">
        <v>2901</v>
      </c>
      <c r="G636" s="53" t="s">
        <v>2960</v>
      </c>
      <c r="H636" s="53" t="s">
        <v>2520</v>
      </c>
      <c r="I636" s="62">
        <v>200</v>
      </c>
    </row>
    <row r="637" spans="1:9" hidden="1" x14ac:dyDescent="0.25">
      <c r="A637" s="53" t="s">
        <v>2949</v>
      </c>
      <c r="B637" s="53" t="s">
        <v>3106</v>
      </c>
      <c r="C637" s="53" t="s">
        <v>2975</v>
      </c>
      <c r="D637" s="53" t="s">
        <v>2321</v>
      </c>
      <c r="E637" s="53" t="s">
        <v>711</v>
      </c>
      <c r="F637" s="53" t="s">
        <v>2901</v>
      </c>
      <c r="G637" s="53" t="s">
        <v>2960</v>
      </c>
      <c r="H637" s="53" t="s">
        <v>2520</v>
      </c>
      <c r="I637" s="62">
        <v>200</v>
      </c>
    </row>
    <row r="638" spans="1:9" hidden="1" x14ac:dyDescent="0.25">
      <c r="A638" s="53" t="s">
        <v>2949</v>
      </c>
      <c r="B638" s="53" t="s">
        <v>3105</v>
      </c>
      <c r="C638" s="53" t="s">
        <v>2968</v>
      </c>
      <c r="D638" s="53" t="s">
        <v>2321</v>
      </c>
      <c r="E638" s="53" t="s">
        <v>711</v>
      </c>
      <c r="F638" s="53" t="s">
        <v>2901</v>
      </c>
      <c r="G638" s="53" t="s">
        <v>2960</v>
      </c>
      <c r="H638" s="53" t="s">
        <v>2520</v>
      </c>
      <c r="I638" s="62">
        <v>200.18</v>
      </c>
    </row>
    <row r="639" spans="1:9" hidden="1" x14ac:dyDescent="0.25">
      <c r="A639" s="53" t="s">
        <v>2949</v>
      </c>
      <c r="B639" s="53" t="s">
        <v>3081</v>
      </c>
      <c r="C639" s="53" t="s">
        <v>3018</v>
      </c>
      <c r="D639" s="53" t="s">
        <v>2321</v>
      </c>
      <c r="E639" s="53" t="s">
        <v>711</v>
      </c>
      <c r="F639" s="53" t="s">
        <v>2901</v>
      </c>
      <c r="G639" s="53" t="s">
        <v>3014</v>
      </c>
      <c r="H639" s="53" t="s">
        <v>2520</v>
      </c>
      <c r="I639" s="62">
        <v>15.35</v>
      </c>
    </row>
    <row r="640" spans="1:9" hidden="1" x14ac:dyDescent="0.25">
      <c r="A640" s="53" t="s">
        <v>2949</v>
      </c>
      <c r="B640" s="53" t="s">
        <v>3091</v>
      </c>
      <c r="C640" s="53" t="s">
        <v>2992</v>
      </c>
      <c r="D640" s="53" t="s">
        <v>2900</v>
      </c>
      <c r="E640" s="53" t="s">
        <v>486</v>
      </c>
      <c r="F640" s="53" t="s">
        <v>2901</v>
      </c>
      <c r="G640" s="53" t="s">
        <v>3092</v>
      </c>
      <c r="H640" s="53" t="s">
        <v>2520</v>
      </c>
      <c r="I640" s="62">
        <v>300</v>
      </c>
    </row>
    <row r="641" spans="1:9" hidden="1" x14ac:dyDescent="0.25">
      <c r="A641" s="53" t="s">
        <v>2949</v>
      </c>
      <c r="B641" s="53" t="s">
        <v>3097</v>
      </c>
      <c r="C641" s="53" t="s">
        <v>2969</v>
      </c>
      <c r="D641" s="53" t="s">
        <v>2321</v>
      </c>
      <c r="E641" s="53" t="s">
        <v>711</v>
      </c>
      <c r="F641" s="53" t="s">
        <v>2901</v>
      </c>
      <c r="G641" s="53" t="s">
        <v>2960</v>
      </c>
      <c r="H641" s="53" t="s">
        <v>2520</v>
      </c>
      <c r="I641" s="62">
        <v>0.68</v>
      </c>
    </row>
    <row r="642" spans="1:9" hidden="1" x14ac:dyDescent="0.25">
      <c r="A642" s="53" t="s">
        <v>2949</v>
      </c>
      <c r="B642" s="53" t="s">
        <v>3085</v>
      </c>
      <c r="C642" s="53" t="s">
        <v>3017</v>
      </c>
      <c r="D642" s="53" t="s">
        <v>2321</v>
      </c>
      <c r="E642" s="53" t="s">
        <v>711</v>
      </c>
      <c r="F642" s="53" t="s">
        <v>2901</v>
      </c>
      <c r="G642" s="53" t="s">
        <v>3014</v>
      </c>
      <c r="H642" s="53" t="s">
        <v>2520</v>
      </c>
      <c r="I642" s="62">
        <v>1.2</v>
      </c>
    </row>
    <row r="643" spans="1:9" hidden="1" x14ac:dyDescent="0.25">
      <c r="A643" s="53" t="s">
        <v>2949</v>
      </c>
      <c r="B643" s="53" t="s">
        <v>3088</v>
      </c>
      <c r="C643" s="53" t="s">
        <v>2996</v>
      </c>
      <c r="D643" s="53" t="s">
        <v>2538</v>
      </c>
      <c r="E643" s="53" t="s">
        <v>2934</v>
      </c>
      <c r="F643" s="53" t="s">
        <v>2901</v>
      </c>
      <c r="G643" s="53" t="s">
        <v>3079</v>
      </c>
      <c r="H643" s="53" t="s">
        <v>2520</v>
      </c>
      <c r="I643" s="62">
        <v>993.19</v>
      </c>
    </row>
    <row r="644" spans="1:9" hidden="1" x14ac:dyDescent="0.25">
      <c r="A644" s="53" t="s">
        <v>2949</v>
      </c>
      <c r="B644" s="53" t="s">
        <v>3074</v>
      </c>
      <c r="C644" s="53" t="s">
        <v>2982</v>
      </c>
      <c r="D644" s="53" t="s">
        <v>2902</v>
      </c>
      <c r="E644" s="53" t="s">
        <v>486</v>
      </c>
      <c r="F644" s="53" t="s">
        <v>2901</v>
      </c>
      <c r="G644" s="53" t="s">
        <v>1648</v>
      </c>
      <c r="H644" s="53" t="s">
        <v>2520</v>
      </c>
      <c r="I644" s="62">
        <v>797.67</v>
      </c>
    </row>
    <row r="645" spans="1:9" hidden="1" x14ac:dyDescent="0.25">
      <c r="A645" s="53" t="s">
        <v>2949</v>
      </c>
      <c r="B645" s="53" t="s">
        <v>3080</v>
      </c>
      <c r="C645" s="53" t="s">
        <v>2967</v>
      </c>
      <c r="D645" s="53" t="s">
        <v>2321</v>
      </c>
      <c r="E645" s="53" t="s">
        <v>711</v>
      </c>
      <c r="F645" s="53" t="s">
        <v>2901</v>
      </c>
      <c r="G645" s="53" t="s">
        <v>2960</v>
      </c>
      <c r="H645" s="53" t="s">
        <v>2520</v>
      </c>
      <c r="I645" s="62">
        <v>2920.99</v>
      </c>
    </row>
    <row r="646" spans="1:9" hidden="1" x14ac:dyDescent="0.25">
      <c r="A646" s="53" t="s">
        <v>2949</v>
      </c>
      <c r="B646" s="53" t="s">
        <v>3091</v>
      </c>
      <c r="C646" s="53" t="s">
        <v>2992</v>
      </c>
      <c r="D646" s="53" t="s">
        <v>2935</v>
      </c>
      <c r="E646" s="53" t="s">
        <v>486</v>
      </c>
      <c r="F646" s="53" t="s">
        <v>2901</v>
      </c>
      <c r="G646" s="53" t="s">
        <v>3092</v>
      </c>
      <c r="H646" s="53" t="s">
        <v>2520</v>
      </c>
      <c r="I646" s="62">
        <v>174.02</v>
      </c>
    </row>
    <row r="647" spans="1:9" hidden="1" x14ac:dyDescent="0.25">
      <c r="A647" s="53" t="s">
        <v>2949</v>
      </c>
      <c r="B647" s="53" t="s">
        <v>3090</v>
      </c>
      <c r="C647" s="53" t="s">
        <v>3016</v>
      </c>
      <c r="D647" s="53" t="s">
        <v>2321</v>
      </c>
      <c r="E647" s="53" t="s">
        <v>711</v>
      </c>
      <c r="F647" s="53" t="s">
        <v>2901</v>
      </c>
      <c r="G647" s="53" t="s">
        <v>3014</v>
      </c>
      <c r="H647" s="53" t="s">
        <v>2520</v>
      </c>
      <c r="I647" s="62">
        <v>0.81</v>
      </c>
    </row>
    <row r="648" spans="1:9" hidden="1" x14ac:dyDescent="0.25">
      <c r="A648" s="53" t="s">
        <v>2949</v>
      </c>
      <c r="B648" s="53" t="s">
        <v>3077</v>
      </c>
      <c r="C648" s="53" t="s">
        <v>3004</v>
      </c>
      <c r="D648" s="53" t="s">
        <v>2321</v>
      </c>
      <c r="E648" s="53" t="s">
        <v>711</v>
      </c>
      <c r="F648" s="53" t="s">
        <v>2901</v>
      </c>
      <c r="G648" s="53" t="s">
        <v>2960</v>
      </c>
      <c r="H648" s="53" t="s">
        <v>2520</v>
      </c>
      <c r="I648" s="62">
        <v>112.64</v>
      </c>
    </row>
    <row r="649" spans="1:9" hidden="1" x14ac:dyDescent="0.25">
      <c r="A649" s="53" t="s">
        <v>2949</v>
      </c>
      <c r="B649" s="53" t="s">
        <v>3084</v>
      </c>
      <c r="C649" s="53" t="s">
        <v>3021</v>
      </c>
      <c r="D649" s="53" t="s">
        <v>2321</v>
      </c>
      <c r="E649" s="53" t="s">
        <v>711</v>
      </c>
      <c r="F649" s="53" t="s">
        <v>2901</v>
      </c>
      <c r="G649" s="53" t="s">
        <v>2960</v>
      </c>
      <c r="H649" s="53" t="s">
        <v>2520</v>
      </c>
      <c r="I649" s="62">
        <v>200</v>
      </c>
    </row>
    <row r="650" spans="1:9" hidden="1" x14ac:dyDescent="0.25">
      <c r="A650" s="53" t="s">
        <v>2949</v>
      </c>
      <c r="B650" s="53" t="s">
        <v>3101</v>
      </c>
      <c r="C650" s="53" t="s">
        <v>3033</v>
      </c>
      <c r="D650" s="53" t="s">
        <v>2321</v>
      </c>
      <c r="E650" s="53" t="s">
        <v>711</v>
      </c>
      <c r="F650" s="53" t="s">
        <v>2901</v>
      </c>
      <c r="G650" s="53" t="s">
        <v>2960</v>
      </c>
      <c r="H650" s="53" t="s">
        <v>2520</v>
      </c>
      <c r="I650" s="62">
        <v>200</v>
      </c>
    </row>
    <row r="651" spans="1:9" hidden="1" x14ac:dyDescent="0.25">
      <c r="A651" s="53" t="s">
        <v>2949</v>
      </c>
      <c r="B651" s="53" t="s">
        <v>3096</v>
      </c>
      <c r="C651" s="53" t="s">
        <v>2964</v>
      </c>
      <c r="D651" s="53" t="s">
        <v>2321</v>
      </c>
      <c r="E651" s="53" t="s">
        <v>711</v>
      </c>
      <c r="F651" s="53" t="s">
        <v>2901</v>
      </c>
      <c r="G651" s="53" t="s">
        <v>2960</v>
      </c>
      <c r="H651" s="53" t="s">
        <v>2520</v>
      </c>
      <c r="I651" s="62">
        <v>4500.01</v>
      </c>
    </row>
    <row r="652" spans="1:9" hidden="1" x14ac:dyDescent="0.25">
      <c r="A652" s="53" t="s">
        <v>2949</v>
      </c>
      <c r="B652" s="53" t="s">
        <v>3100</v>
      </c>
      <c r="C652" s="53" t="s">
        <v>2998</v>
      </c>
      <c r="D652" s="53" t="s">
        <v>2321</v>
      </c>
      <c r="E652" s="53" t="s">
        <v>711</v>
      </c>
      <c r="F652" s="53" t="s">
        <v>2901</v>
      </c>
      <c r="G652" s="53" t="s">
        <v>2960</v>
      </c>
      <c r="H652" s="53" t="s">
        <v>2520</v>
      </c>
      <c r="I652" s="62">
        <v>73.81</v>
      </c>
    </row>
    <row r="653" spans="1:9" hidden="1" x14ac:dyDescent="0.25">
      <c r="A653" s="53" t="s">
        <v>2949</v>
      </c>
      <c r="B653" s="53" t="s">
        <v>3099</v>
      </c>
      <c r="C653" s="53" t="s">
        <v>3038</v>
      </c>
      <c r="D653" s="53" t="s">
        <v>2321</v>
      </c>
      <c r="E653" s="53" t="s">
        <v>711</v>
      </c>
      <c r="F653" s="53" t="s">
        <v>2901</v>
      </c>
      <c r="G653" s="53" t="s">
        <v>2960</v>
      </c>
      <c r="H653" s="53" t="s">
        <v>2520</v>
      </c>
      <c r="I653" s="62">
        <v>200.02</v>
      </c>
    </row>
    <row r="654" spans="1:9" hidden="1" x14ac:dyDescent="0.25">
      <c r="A654" s="53" t="s">
        <v>2949</v>
      </c>
      <c r="B654" s="53" t="s">
        <v>3102</v>
      </c>
      <c r="C654" s="53" t="s">
        <v>3019</v>
      </c>
      <c r="D654" s="53" t="s">
        <v>2321</v>
      </c>
      <c r="E654" s="53" t="s">
        <v>711</v>
      </c>
      <c r="F654" s="53" t="s">
        <v>2901</v>
      </c>
      <c r="G654" s="53" t="s">
        <v>2960</v>
      </c>
      <c r="H654" s="53" t="s">
        <v>2520</v>
      </c>
      <c r="I654" s="62">
        <v>23.99</v>
      </c>
    </row>
    <row r="655" spans="1:9" hidden="1" x14ac:dyDescent="0.25">
      <c r="A655" s="53" t="s">
        <v>2949</v>
      </c>
      <c r="B655" s="53" t="s">
        <v>3098</v>
      </c>
      <c r="C655" s="53" t="s">
        <v>3020</v>
      </c>
      <c r="D655" s="53" t="s">
        <v>2321</v>
      </c>
      <c r="E655" s="53" t="s">
        <v>711</v>
      </c>
      <c r="F655" s="53" t="s">
        <v>2901</v>
      </c>
      <c r="G655" s="53" t="s">
        <v>2960</v>
      </c>
      <c r="H655" s="53" t="s">
        <v>2520</v>
      </c>
      <c r="I655" s="62">
        <v>336.16</v>
      </c>
    </row>
    <row r="656" spans="1:9" hidden="1" x14ac:dyDescent="0.25">
      <c r="A656" s="53" t="s">
        <v>2949</v>
      </c>
      <c r="B656" s="53" t="s">
        <v>3093</v>
      </c>
      <c r="C656" s="53" t="s">
        <v>2972</v>
      </c>
      <c r="D656" s="53" t="s">
        <v>2321</v>
      </c>
      <c r="E656" s="53" t="s">
        <v>711</v>
      </c>
      <c r="F656" s="53" t="s">
        <v>2901</v>
      </c>
      <c r="G656" s="53" t="s">
        <v>2960</v>
      </c>
      <c r="H656" s="53" t="s">
        <v>2520</v>
      </c>
      <c r="I656" s="62">
        <v>17698.919999999998</v>
      </c>
    </row>
    <row r="657" spans="1:9" hidden="1" x14ac:dyDescent="0.25">
      <c r="A657" s="53" t="s">
        <v>2949</v>
      </c>
      <c r="B657" s="53" t="s">
        <v>3086</v>
      </c>
      <c r="C657" s="53" t="s">
        <v>2973</v>
      </c>
      <c r="D657" s="53" t="s">
        <v>2321</v>
      </c>
      <c r="E657" s="53" t="s">
        <v>711</v>
      </c>
      <c r="F657" s="53" t="s">
        <v>2901</v>
      </c>
      <c r="G657" s="53" t="s">
        <v>2960</v>
      </c>
      <c r="H657" s="53" t="s">
        <v>2520</v>
      </c>
      <c r="I657" s="62">
        <v>11507.32</v>
      </c>
    </row>
    <row r="658" spans="1:9" hidden="1" x14ac:dyDescent="0.25">
      <c r="A658" s="53" t="s">
        <v>2949</v>
      </c>
      <c r="B658" s="53" t="s">
        <v>3103</v>
      </c>
      <c r="C658" s="53" t="s">
        <v>3015</v>
      </c>
      <c r="D658" s="53" t="s">
        <v>2321</v>
      </c>
      <c r="E658" s="53" t="s">
        <v>711</v>
      </c>
      <c r="F658" s="53" t="s">
        <v>2901</v>
      </c>
      <c r="G658" s="53" t="s">
        <v>3014</v>
      </c>
      <c r="H658" s="53" t="s">
        <v>2520</v>
      </c>
      <c r="I658" s="62">
        <v>0.82</v>
      </c>
    </row>
    <row r="659" spans="1:9" hidden="1" x14ac:dyDescent="0.25">
      <c r="A659" s="53" t="s">
        <v>2949</v>
      </c>
      <c r="B659" s="53" t="s">
        <v>3089</v>
      </c>
      <c r="C659" s="53" t="s">
        <v>2974</v>
      </c>
      <c r="D659" s="53" t="s">
        <v>2321</v>
      </c>
      <c r="E659" s="53" t="s">
        <v>711</v>
      </c>
      <c r="F659" s="53" t="s">
        <v>2901</v>
      </c>
      <c r="G659" s="53" t="s">
        <v>2960</v>
      </c>
      <c r="H659" s="53" t="s">
        <v>2520</v>
      </c>
      <c r="I659" s="62">
        <v>37784.65</v>
      </c>
    </row>
    <row r="660" spans="1:9" hidden="1" x14ac:dyDescent="0.25">
      <c r="A660" s="53" t="s">
        <v>2949</v>
      </c>
      <c r="B660" s="53" t="s">
        <v>3107</v>
      </c>
      <c r="C660" s="53" t="s">
        <v>2966</v>
      </c>
      <c r="D660" s="53" t="s">
        <v>2321</v>
      </c>
      <c r="E660" s="53" t="s">
        <v>711</v>
      </c>
      <c r="F660" s="53" t="s">
        <v>2901</v>
      </c>
      <c r="G660" s="53" t="s">
        <v>2960</v>
      </c>
      <c r="H660" s="53" t="s">
        <v>2520</v>
      </c>
      <c r="I660" s="62">
        <v>127.25</v>
      </c>
    </row>
    <row r="661" spans="1:9" hidden="1" x14ac:dyDescent="0.25">
      <c r="A661" s="53" t="s">
        <v>2949</v>
      </c>
      <c r="B661" s="53" t="s">
        <v>3095</v>
      </c>
      <c r="C661" s="53" t="s">
        <v>3032</v>
      </c>
      <c r="D661" s="53" t="s">
        <v>2321</v>
      </c>
      <c r="E661" s="53" t="s">
        <v>711</v>
      </c>
      <c r="F661" s="53" t="s">
        <v>2901</v>
      </c>
      <c r="G661" s="53" t="s">
        <v>2960</v>
      </c>
      <c r="H661" s="53" t="s">
        <v>2520</v>
      </c>
      <c r="I661" s="62">
        <v>12.24</v>
      </c>
    </row>
    <row r="662" spans="1:9" hidden="1" x14ac:dyDescent="0.25">
      <c r="A662" s="53" t="s">
        <v>2949</v>
      </c>
      <c r="B662" s="53" t="s">
        <v>3104</v>
      </c>
      <c r="C662" s="53" t="s">
        <v>3035</v>
      </c>
      <c r="D662" s="53" t="s">
        <v>2321</v>
      </c>
      <c r="E662" s="53" t="s">
        <v>711</v>
      </c>
      <c r="F662" s="53" t="s">
        <v>2901</v>
      </c>
      <c r="G662" s="53" t="s">
        <v>2960</v>
      </c>
      <c r="H662" s="53" t="s">
        <v>2520</v>
      </c>
      <c r="I662" s="62">
        <v>4.4400000000000004</v>
      </c>
    </row>
    <row r="663" spans="1:9" hidden="1" x14ac:dyDescent="0.25">
      <c r="A663" s="53" t="s">
        <v>2950</v>
      </c>
      <c r="B663" s="53" t="s">
        <v>3099</v>
      </c>
      <c r="C663" s="53" t="s">
        <v>3038</v>
      </c>
      <c r="D663" s="53" t="s">
        <v>2321</v>
      </c>
      <c r="E663" s="53" t="s">
        <v>711</v>
      </c>
      <c r="F663" s="53" t="s">
        <v>2901</v>
      </c>
      <c r="G663" s="53" t="s">
        <v>2960</v>
      </c>
      <c r="H663" s="53" t="s">
        <v>2520</v>
      </c>
      <c r="I663" s="62">
        <v>144.13</v>
      </c>
    </row>
    <row r="664" spans="1:9" hidden="1" x14ac:dyDescent="0.25">
      <c r="A664" s="53" t="s">
        <v>2950</v>
      </c>
      <c r="B664" s="53" t="s">
        <v>3093</v>
      </c>
      <c r="C664" s="53" t="s">
        <v>2972</v>
      </c>
      <c r="D664" s="53" t="s">
        <v>2321</v>
      </c>
      <c r="E664" s="53" t="s">
        <v>711</v>
      </c>
      <c r="F664" s="53" t="s">
        <v>2901</v>
      </c>
      <c r="G664" s="53" t="s">
        <v>2960</v>
      </c>
      <c r="H664" s="53" t="s">
        <v>2520</v>
      </c>
      <c r="I664" s="62">
        <v>14939.8</v>
      </c>
    </row>
    <row r="665" spans="1:9" hidden="1" x14ac:dyDescent="0.25">
      <c r="A665" s="53" t="s">
        <v>2950</v>
      </c>
      <c r="B665" s="53" t="s">
        <v>3091</v>
      </c>
      <c r="C665" s="53" t="s">
        <v>2992</v>
      </c>
      <c r="D665" s="53" t="s">
        <v>2900</v>
      </c>
      <c r="E665" s="53" t="s">
        <v>486</v>
      </c>
      <c r="F665" s="53" t="s">
        <v>2901</v>
      </c>
      <c r="G665" s="53" t="s">
        <v>3092</v>
      </c>
      <c r="H665" s="53" t="s">
        <v>2520</v>
      </c>
      <c r="I665" s="62">
        <v>260.68</v>
      </c>
    </row>
    <row r="666" spans="1:9" hidden="1" x14ac:dyDescent="0.25">
      <c r="A666" s="53" t="s">
        <v>2950</v>
      </c>
      <c r="B666" s="53" t="s">
        <v>3095</v>
      </c>
      <c r="C666" s="53" t="s">
        <v>3032</v>
      </c>
      <c r="D666" s="53" t="s">
        <v>2321</v>
      </c>
      <c r="E666" s="53" t="s">
        <v>711</v>
      </c>
      <c r="F666" s="53" t="s">
        <v>2901</v>
      </c>
      <c r="G666" s="53" t="s">
        <v>2960</v>
      </c>
      <c r="H666" s="53" t="s">
        <v>2520</v>
      </c>
      <c r="I666" s="62">
        <v>5.0999999999999996</v>
      </c>
    </row>
    <row r="667" spans="1:9" hidden="1" x14ac:dyDescent="0.25">
      <c r="A667" s="53" t="s">
        <v>2950</v>
      </c>
      <c r="B667" s="53" t="s">
        <v>3102</v>
      </c>
      <c r="C667" s="53" t="s">
        <v>3019</v>
      </c>
      <c r="D667" s="53" t="s">
        <v>2321</v>
      </c>
      <c r="E667" s="53" t="s">
        <v>711</v>
      </c>
      <c r="F667" s="53" t="s">
        <v>2901</v>
      </c>
      <c r="G667" s="53" t="s">
        <v>2960</v>
      </c>
      <c r="H667" s="53" t="s">
        <v>2520</v>
      </c>
      <c r="I667" s="62">
        <v>2.4700000000000002</v>
      </c>
    </row>
    <row r="668" spans="1:9" hidden="1" x14ac:dyDescent="0.25">
      <c r="A668" s="53" t="s">
        <v>2950</v>
      </c>
      <c r="B668" s="53" t="s">
        <v>3101</v>
      </c>
      <c r="C668" s="53" t="s">
        <v>3033</v>
      </c>
      <c r="D668" s="53" t="s">
        <v>2321</v>
      </c>
      <c r="E668" s="53" t="s">
        <v>711</v>
      </c>
      <c r="F668" s="53" t="s">
        <v>2901</v>
      </c>
      <c r="G668" s="53" t="s">
        <v>2960</v>
      </c>
      <c r="H668" s="53" t="s">
        <v>2520</v>
      </c>
      <c r="I668" s="62">
        <v>18.03</v>
      </c>
    </row>
    <row r="669" spans="1:9" hidden="1" x14ac:dyDescent="0.25">
      <c r="A669" s="53" t="s">
        <v>2950</v>
      </c>
      <c r="B669" s="53" t="s">
        <v>3094</v>
      </c>
      <c r="C669" s="53" t="s">
        <v>3002</v>
      </c>
      <c r="D669" s="53" t="s">
        <v>2321</v>
      </c>
      <c r="E669" s="53" t="s">
        <v>711</v>
      </c>
      <c r="F669" s="53" t="s">
        <v>2901</v>
      </c>
      <c r="G669" s="53" t="s">
        <v>2960</v>
      </c>
      <c r="H669" s="53" t="s">
        <v>2520</v>
      </c>
      <c r="I669" s="62">
        <v>200</v>
      </c>
    </row>
    <row r="670" spans="1:9" hidden="1" x14ac:dyDescent="0.25">
      <c r="A670" s="53" t="s">
        <v>2950</v>
      </c>
      <c r="B670" s="53" t="s">
        <v>3074</v>
      </c>
      <c r="C670" s="53" t="s">
        <v>2982</v>
      </c>
      <c r="D670" s="53" t="s">
        <v>2902</v>
      </c>
      <c r="E670" s="53" t="s">
        <v>486</v>
      </c>
      <c r="F670" s="53" t="s">
        <v>2901</v>
      </c>
      <c r="G670" s="53" t="s">
        <v>1648</v>
      </c>
      <c r="H670" s="53" t="s">
        <v>2520</v>
      </c>
      <c r="I670" s="62">
        <v>796.21</v>
      </c>
    </row>
    <row r="671" spans="1:9" hidden="1" x14ac:dyDescent="0.25">
      <c r="A671" s="53" t="s">
        <v>2950</v>
      </c>
      <c r="B671" s="53" t="s">
        <v>3086</v>
      </c>
      <c r="C671" s="53" t="s">
        <v>2973</v>
      </c>
      <c r="D671" s="53" t="s">
        <v>2321</v>
      </c>
      <c r="E671" s="53" t="s">
        <v>711</v>
      </c>
      <c r="F671" s="53" t="s">
        <v>2901</v>
      </c>
      <c r="G671" s="53" t="s">
        <v>2960</v>
      </c>
      <c r="H671" s="53" t="s">
        <v>2520</v>
      </c>
      <c r="I671" s="62">
        <v>6763.26</v>
      </c>
    </row>
    <row r="672" spans="1:9" hidden="1" x14ac:dyDescent="0.25">
      <c r="A672" s="53" t="s">
        <v>2950</v>
      </c>
      <c r="B672" s="53" t="s">
        <v>3107</v>
      </c>
      <c r="C672" s="53" t="s">
        <v>2966</v>
      </c>
      <c r="D672" s="53" t="s">
        <v>2321</v>
      </c>
      <c r="E672" s="53" t="s">
        <v>711</v>
      </c>
      <c r="F672" s="53" t="s">
        <v>2901</v>
      </c>
      <c r="G672" s="53" t="s">
        <v>2960</v>
      </c>
      <c r="H672" s="53" t="s">
        <v>2520</v>
      </c>
      <c r="I672" s="62">
        <v>47.15</v>
      </c>
    </row>
    <row r="673" spans="1:9" hidden="1" x14ac:dyDescent="0.25">
      <c r="A673" s="53" t="s">
        <v>2950</v>
      </c>
      <c r="B673" s="53" t="s">
        <v>3080</v>
      </c>
      <c r="C673" s="53" t="s">
        <v>2967</v>
      </c>
      <c r="D673" s="53" t="s">
        <v>2321</v>
      </c>
      <c r="E673" s="53" t="s">
        <v>711</v>
      </c>
      <c r="F673" s="53" t="s">
        <v>2901</v>
      </c>
      <c r="G673" s="53" t="s">
        <v>2960</v>
      </c>
      <c r="H673" s="53" t="s">
        <v>2520</v>
      </c>
      <c r="I673" s="62">
        <v>2900.03</v>
      </c>
    </row>
    <row r="674" spans="1:9" hidden="1" x14ac:dyDescent="0.25">
      <c r="A674" s="53" t="s">
        <v>2950</v>
      </c>
      <c r="B674" s="53" t="s">
        <v>3098</v>
      </c>
      <c r="C674" s="53" t="s">
        <v>3020</v>
      </c>
      <c r="D674" s="53" t="s">
        <v>2321</v>
      </c>
      <c r="E674" s="53" t="s">
        <v>711</v>
      </c>
      <c r="F674" s="53" t="s">
        <v>2901</v>
      </c>
      <c r="G674" s="53" t="s">
        <v>2960</v>
      </c>
      <c r="H674" s="53" t="s">
        <v>2520</v>
      </c>
      <c r="I674" s="62">
        <v>211.48</v>
      </c>
    </row>
    <row r="675" spans="1:9" hidden="1" x14ac:dyDescent="0.25">
      <c r="A675" s="53" t="s">
        <v>2950</v>
      </c>
      <c r="B675" s="53" t="s">
        <v>3077</v>
      </c>
      <c r="C675" s="53" t="s">
        <v>3004</v>
      </c>
      <c r="D675" s="53" t="s">
        <v>2321</v>
      </c>
      <c r="E675" s="53" t="s">
        <v>711</v>
      </c>
      <c r="F675" s="53" t="s">
        <v>2901</v>
      </c>
      <c r="G675" s="53" t="s">
        <v>2960</v>
      </c>
      <c r="H675" s="53" t="s">
        <v>2520</v>
      </c>
      <c r="I675" s="62">
        <v>65.42</v>
      </c>
    </row>
    <row r="676" spans="1:9" hidden="1" x14ac:dyDescent="0.25">
      <c r="A676" s="53" t="s">
        <v>2950</v>
      </c>
      <c r="B676" s="53" t="s">
        <v>3089</v>
      </c>
      <c r="C676" s="53" t="s">
        <v>2974</v>
      </c>
      <c r="D676" s="53" t="s">
        <v>2321</v>
      </c>
      <c r="E676" s="53" t="s">
        <v>711</v>
      </c>
      <c r="F676" s="53" t="s">
        <v>2901</v>
      </c>
      <c r="G676" s="53" t="s">
        <v>2960</v>
      </c>
      <c r="H676" s="53" t="s">
        <v>2520</v>
      </c>
      <c r="I676" s="62">
        <v>33786.43</v>
      </c>
    </row>
    <row r="677" spans="1:9" hidden="1" x14ac:dyDescent="0.25">
      <c r="A677" s="53" t="s">
        <v>2950</v>
      </c>
      <c r="B677" s="53" t="s">
        <v>3090</v>
      </c>
      <c r="C677" s="53" t="s">
        <v>3016</v>
      </c>
      <c r="D677" s="53" t="s">
        <v>2321</v>
      </c>
      <c r="E677" s="53" t="s">
        <v>711</v>
      </c>
      <c r="F677" s="53" t="s">
        <v>2901</v>
      </c>
      <c r="G677" s="53" t="s">
        <v>3014</v>
      </c>
      <c r="H677" s="53" t="s">
        <v>2520</v>
      </c>
      <c r="I677" s="62">
        <v>1.49</v>
      </c>
    </row>
    <row r="678" spans="1:9" hidden="1" x14ac:dyDescent="0.25">
      <c r="A678" s="53" t="s">
        <v>2950</v>
      </c>
      <c r="B678" s="53" t="s">
        <v>3100</v>
      </c>
      <c r="C678" s="53" t="s">
        <v>2998</v>
      </c>
      <c r="D678" s="53" t="s">
        <v>2321</v>
      </c>
      <c r="E678" s="53" t="s">
        <v>711</v>
      </c>
      <c r="F678" s="53" t="s">
        <v>2901</v>
      </c>
      <c r="G678" s="53" t="s">
        <v>2960</v>
      </c>
      <c r="H678" s="53" t="s">
        <v>2520</v>
      </c>
      <c r="I678" s="62">
        <v>5.46</v>
      </c>
    </row>
    <row r="679" spans="1:9" hidden="1" x14ac:dyDescent="0.25">
      <c r="A679" s="53" t="s">
        <v>2950</v>
      </c>
      <c r="B679" s="53" t="s">
        <v>3084</v>
      </c>
      <c r="C679" s="53" t="s">
        <v>3021</v>
      </c>
      <c r="D679" s="53" t="s">
        <v>2321</v>
      </c>
      <c r="E679" s="53" t="s">
        <v>711</v>
      </c>
      <c r="F679" s="53" t="s">
        <v>2901</v>
      </c>
      <c r="G679" s="53" t="s">
        <v>2960</v>
      </c>
      <c r="H679" s="53" t="s">
        <v>2520</v>
      </c>
      <c r="I679" s="62">
        <v>136.68</v>
      </c>
    </row>
    <row r="680" spans="1:9" hidden="1" x14ac:dyDescent="0.25">
      <c r="A680" s="53" t="s">
        <v>2950</v>
      </c>
      <c r="B680" s="53" t="s">
        <v>3069</v>
      </c>
      <c r="C680" s="53" t="s">
        <v>3003</v>
      </c>
      <c r="D680" s="53" t="s">
        <v>2321</v>
      </c>
      <c r="E680" s="53" t="s">
        <v>711</v>
      </c>
      <c r="F680" s="53" t="s">
        <v>2901</v>
      </c>
      <c r="G680" s="53" t="s">
        <v>2960</v>
      </c>
      <c r="H680" s="53" t="s">
        <v>2520</v>
      </c>
      <c r="I680" s="62">
        <v>88.07</v>
      </c>
    </row>
    <row r="681" spans="1:9" hidden="1" x14ac:dyDescent="0.25">
      <c r="A681" s="53" t="s">
        <v>2950</v>
      </c>
      <c r="B681" s="53" t="s">
        <v>3085</v>
      </c>
      <c r="C681" s="53" t="s">
        <v>3017</v>
      </c>
      <c r="D681" s="53" t="s">
        <v>2321</v>
      </c>
      <c r="E681" s="53" t="s">
        <v>711</v>
      </c>
      <c r="F681" s="53" t="s">
        <v>2901</v>
      </c>
      <c r="G681" s="53" t="s">
        <v>3014</v>
      </c>
      <c r="H681" s="53" t="s">
        <v>2520</v>
      </c>
      <c r="I681" s="62">
        <v>6.07</v>
      </c>
    </row>
    <row r="682" spans="1:9" hidden="1" x14ac:dyDescent="0.25">
      <c r="A682" s="53" t="s">
        <v>2950</v>
      </c>
      <c r="B682" s="53" t="s">
        <v>3104</v>
      </c>
      <c r="C682" s="53" t="s">
        <v>3035</v>
      </c>
      <c r="D682" s="53" t="s">
        <v>2321</v>
      </c>
      <c r="E682" s="53" t="s">
        <v>711</v>
      </c>
      <c r="F682" s="53" t="s">
        <v>2901</v>
      </c>
      <c r="G682" s="53" t="s">
        <v>2960</v>
      </c>
      <c r="H682" s="53" t="s">
        <v>2520</v>
      </c>
      <c r="I682" s="62">
        <v>2.95</v>
      </c>
    </row>
    <row r="683" spans="1:9" hidden="1" x14ac:dyDescent="0.25">
      <c r="A683" s="53" t="s">
        <v>2950</v>
      </c>
      <c r="B683" s="53" t="s">
        <v>3103</v>
      </c>
      <c r="C683" s="53" t="s">
        <v>3015</v>
      </c>
      <c r="D683" s="53" t="s">
        <v>2321</v>
      </c>
      <c r="E683" s="53" t="s">
        <v>711</v>
      </c>
      <c r="F683" s="53" t="s">
        <v>2901</v>
      </c>
      <c r="G683" s="53" t="s">
        <v>3014</v>
      </c>
      <c r="H683" s="53" t="s">
        <v>2520</v>
      </c>
      <c r="I683" s="62">
        <v>7.87</v>
      </c>
    </row>
    <row r="684" spans="1:9" hidden="1" x14ac:dyDescent="0.25">
      <c r="A684" s="53" t="s">
        <v>2950</v>
      </c>
      <c r="B684" s="53" t="s">
        <v>3096</v>
      </c>
      <c r="C684" s="53" t="s">
        <v>2964</v>
      </c>
      <c r="D684" s="53" t="s">
        <v>2321</v>
      </c>
      <c r="E684" s="53" t="s">
        <v>711</v>
      </c>
      <c r="F684" s="53" t="s">
        <v>2901</v>
      </c>
      <c r="G684" s="53" t="s">
        <v>2960</v>
      </c>
      <c r="H684" s="53" t="s">
        <v>2520</v>
      </c>
      <c r="I684" s="62">
        <v>4611.78</v>
      </c>
    </row>
    <row r="685" spans="1:9" hidden="1" x14ac:dyDescent="0.25">
      <c r="A685" s="53" t="s">
        <v>2950</v>
      </c>
      <c r="B685" s="53" t="s">
        <v>3106</v>
      </c>
      <c r="C685" s="53" t="s">
        <v>2975</v>
      </c>
      <c r="D685" s="53" t="s">
        <v>2321</v>
      </c>
      <c r="E685" s="53" t="s">
        <v>711</v>
      </c>
      <c r="F685" s="53" t="s">
        <v>2901</v>
      </c>
      <c r="G685" s="53" t="s">
        <v>2960</v>
      </c>
      <c r="H685" s="53" t="s">
        <v>2520</v>
      </c>
      <c r="I685" s="62">
        <v>4304.0600000000004</v>
      </c>
    </row>
    <row r="686" spans="1:9" hidden="1" x14ac:dyDescent="0.25">
      <c r="A686" s="53" t="s">
        <v>2950</v>
      </c>
      <c r="B686" s="53" t="s">
        <v>3088</v>
      </c>
      <c r="C686" s="53" t="s">
        <v>2996</v>
      </c>
      <c r="D686" s="53" t="s">
        <v>2538</v>
      </c>
      <c r="E686" s="53" t="s">
        <v>2934</v>
      </c>
      <c r="F686" s="53" t="s">
        <v>2901</v>
      </c>
      <c r="G686" s="53" t="s">
        <v>3079</v>
      </c>
      <c r="H686" s="53" t="s">
        <v>2520</v>
      </c>
      <c r="I686" s="62">
        <v>1000.21</v>
      </c>
    </row>
    <row r="687" spans="1:9" hidden="1" x14ac:dyDescent="0.25">
      <c r="A687" s="53" t="s">
        <v>2950</v>
      </c>
      <c r="B687" s="53" t="s">
        <v>3105</v>
      </c>
      <c r="C687" s="53" t="s">
        <v>2968</v>
      </c>
      <c r="D687" s="53" t="s">
        <v>2321</v>
      </c>
      <c r="E687" s="53" t="s">
        <v>711</v>
      </c>
      <c r="F687" s="53" t="s">
        <v>2901</v>
      </c>
      <c r="G687" s="53" t="s">
        <v>2960</v>
      </c>
      <c r="H687" s="53" t="s">
        <v>2520</v>
      </c>
      <c r="I687" s="62">
        <v>200.28</v>
      </c>
    </row>
    <row r="688" spans="1:9" hidden="1" x14ac:dyDescent="0.25">
      <c r="A688" s="53" t="s">
        <v>2950</v>
      </c>
      <c r="B688" s="53" t="s">
        <v>3081</v>
      </c>
      <c r="C688" s="53" t="s">
        <v>3018</v>
      </c>
      <c r="D688" s="53" t="s">
        <v>2321</v>
      </c>
      <c r="E688" s="53" t="s">
        <v>711</v>
      </c>
      <c r="F688" s="53" t="s">
        <v>2901</v>
      </c>
      <c r="G688" s="53" t="s">
        <v>3014</v>
      </c>
      <c r="H688" s="53" t="s">
        <v>2520</v>
      </c>
      <c r="I688" s="62">
        <v>9.2799999999999994</v>
      </c>
    </row>
    <row r="689" spans="1:9" hidden="1" x14ac:dyDescent="0.25">
      <c r="A689" s="53" t="s">
        <v>2950</v>
      </c>
      <c r="B689" s="53" t="s">
        <v>3073</v>
      </c>
      <c r="C689" s="53" t="s">
        <v>3001</v>
      </c>
      <c r="D689" s="53" t="s">
        <v>2321</v>
      </c>
      <c r="E689" s="53" t="s">
        <v>711</v>
      </c>
      <c r="F689" s="53" t="s">
        <v>2901</v>
      </c>
      <c r="G689" s="53" t="s">
        <v>2960</v>
      </c>
      <c r="H689" s="53" t="s">
        <v>2520</v>
      </c>
      <c r="I689" s="62">
        <v>200.04</v>
      </c>
    </row>
    <row r="690" spans="1:9" hidden="1" x14ac:dyDescent="0.25">
      <c r="A690" s="53" t="s">
        <v>2950</v>
      </c>
      <c r="B690" s="53" t="s">
        <v>3097</v>
      </c>
      <c r="C690" s="53" t="s">
        <v>2969</v>
      </c>
      <c r="D690" s="53" t="s">
        <v>2321</v>
      </c>
      <c r="E690" s="53" t="s">
        <v>711</v>
      </c>
      <c r="F690" s="53" t="s">
        <v>2901</v>
      </c>
      <c r="G690" s="53" t="s">
        <v>2960</v>
      </c>
      <c r="H690" s="53" t="s">
        <v>2520</v>
      </c>
      <c r="I690" s="62">
        <v>0.9</v>
      </c>
    </row>
    <row r="691" spans="1:9" hidden="1" x14ac:dyDescent="0.25">
      <c r="A691" s="53" t="s">
        <v>2950</v>
      </c>
      <c r="B691" s="53" t="s">
        <v>3091</v>
      </c>
      <c r="C691" s="53" t="s">
        <v>2992</v>
      </c>
      <c r="D691" s="53" t="s">
        <v>2902</v>
      </c>
      <c r="E691" s="53" t="s">
        <v>486</v>
      </c>
      <c r="F691" s="53" t="s">
        <v>2901</v>
      </c>
      <c r="G691" s="53" t="s">
        <v>3092</v>
      </c>
      <c r="H691" s="53" t="s">
        <v>2520</v>
      </c>
      <c r="I691" s="62">
        <v>624.89</v>
      </c>
    </row>
    <row r="692" spans="1:9" hidden="1" x14ac:dyDescent="0.25">
      <c r="A692" s="53" t="s">
        <v>2950</v>
      </c>
      <c r="B692" s="53" t="s">
        <v>3091</v>
      </c>
      <c r="C692" s="53" t="s">
        <v>2992</v>
      </c>
      <c r="D692" s="53" t="s">
        <v>2935</v>
      </c>
      <c r="E692" s="53" t="s">
        <v>486</v>
      </c>
      <c r="F692" s="53" t="s">
        <v>2901</v>
      </c>
      <c r="G692" s="53" t="s">
        <v>3092</v>
      </c>
      <c r="H692" s="53" t="s">
        <v>2520</v>
      </c>
      <c r="I692" s="62">
        <v>253.24</v>
      </c>
    </row>
    <row r="693" spans="1:9" hidden="1" x14ac:dyDescent="0.25">
      <c r="A693" s="53" t="s">
        <v>2951</v>
      </c>
      <c r="B693" s="53" t="s">
        <v>3101</v>
      </c>
      <c r="C693" s="53" t="s">
        <v>3033</v>
      </c>
      <c r="D693" s="53" t="s">
        <v>2321</v>
      </c>
      <c r="E693" s="53" t="s">
        <v>711</v>
      </c>
      <c r="F693" s="53" t="s">
        <v>2901</v>
      </c>
      <c r="G693" s="53" t="s">
        <v>2960</v>
      </c>
      <c r="H693" s="53" t="s">
        <v>2520</v>
      </c>
      <c r="I693" s="62">
        <v>2.12</v>
      </c>
    </row>
    <row r="694" spans="1:9" hidden="1" x14ac:dyDescent="0.25">
      <c r="A694" s="53" t="s">
        <v>2951</v>
      </c>
      <c r="B694" s="53" t="s">
        <v>3080</v>
      </c>
      <c r="C694" s="53" t="s">
        <v>2967</v>
      </c>
      <c r="D694" s="53" t="s">
        <v>2321</v>
      </c>
      <c r="E694" s="53" t="s">
        <v>711</v>
      </c>
      <c r="F694" s="53" t="s">
        <v>2901</v>
      </c>
      <c r="G694" s="53" t="s">
        <v>2960</v>
      </c>
      <c r="H694" s="53" t="s">
        <v>2520</v>
      </c>
      <c r="I694" s="62">
        <v>491.72</v>
      </c>
    </row>
    <row r="695" spans="1:9" hidden="1" x14ac:dyDescent="0.25">
      <c r="A695" s="53" t="s">
        <v>2951</v>
      </c>
      <c r="B695" s="53" t="s">
        <v>3108</v>
      </c>
      <c r="C695" s="53" t="s">
        <v>2971</v>
      </c>
      <c r="D695" s="53" t="s">
        <v>2321</v>
      </c>
      <c r="E695" s="53" t="s">
        <v>711</v>
      </c>
      <c r="F695" s="53" t="s">
        <v>2901</v>
      </c>
      <c r="G695" s="53" t="s">
        <v>2960</v>
      </c>
      <c r="H695" s="53" t="s">
        <v>2520</v>
      </c>
      <c r="I695" s="62">
        <v>200.05</v>
      </c>
    </row>
    <row r="696" spans="1:9" hidden="1" x14ac:dyDescent="0.25">
      <c r="A696" s="53" t="s">
        <v>2951</v>
      </c>
      <c r="B696" s="53" t="s">
        <v>3102</v>
      </c>
      <c r="C696" s="53" t="s">
        <v>3019</v>
      </c>
      <c r="D696" s="53" t="s">
        <v>2321</v>
      </c>
      <c r="E696" s="53" t="s">
        <v>711</v>
      </c>
      <c r="F696" s="53" t="s">
        <v>2901</v>
      </c>
      <c r="G696" s="53" t="s">
        <v>2960</v>
      </c>
      <c r="H696" s="53" t="s">
        <v>2520</v>
      </c>
      <c r="I696" s="62">
        <v>0.77</v>
      </c>
    </row>
    <row r="697" spans="1:9" hidden="1" x14ac:dyDescent="0.25">
      <c r="A697" s="53" t="s">
        <v>2951</v>
      </c>
      <c r="B697" s="53" t="s">
        <v>3094</v>
      </c>
      <c r="C697" s="53" t="s">
        <v>3002</v>
      </c>
      <c r="D697" s="53" t="s">
        <v>2321</v>
      </c>
      <c r="E697" s="53" t="s">
        <v>711</v>
      </c>
      <c r="F697" s="53" t="s">
        <v>2901</v>
      </c>
      <c r="G697" s="53" t="s">
        <v>2960</v>
      </c>
      <c r="H697" s="53" t="s">
        <v>2520</v>
      </c>
      <c r="I697" s="62">
        <v>123.62</v>
      </c>
    </row>
    <row r="698" spans="1:9" hidden="1" x14ac:dyDescent="0.25">
      <c r="A698" s="53" t="s">
        <v>2951</v>
      </c>
      <c r="B698" s="53" t="s">
        <v>3098</v>
      </c>
      <c r="C698" s="53" t="s">
        <v>3020</v>
      </c>
      <c r="D698" s="53" t="s">
        <v>2321</v>
      </c>
      <c r="E698" s="53" t="s">
        <v>711</v>
      </c>
      <c r="F698" s="53" t="s">
        <v>2901</v>
      </c>
      <c r="G698" s="53" t="s">
        <v>2960</v>
      </c>
      <c r="H698" s="53" t="s">
        <v>2520</v>
      </c>
      <c r="I698" s="62">
        <v>52.2</v>
      </c>
    </row>
    <row r="699" spans="1:9" hidden="1" x14ac:dyDescent="0.25">
      <c r="A699" s="53" t="s">
        <v>2951</v>
      </c>
      <c r="B699" s="53" t="s">
        <v>3090</v>
      </c>
      <c r="C699" s="53" t="s">
        <v>3016</v>
      </c>
      <c r="D699" s="53" t="s">
        <v>2321</v>
      </c>
      <c r="E699" s="53" t="s">
        <v>711</v>
      </c>
      <c r="F699" s="53" t="s">
        <v>2901</v>
      </c>
      <c r="G699" s="53" t="s">
        <v>3014</v>
      </c>
      <c r="H699" s="53" t="s">
        <v>2520</v>
      </c>
      <c r="I699" s="62">
        <v>0.54</v>
      </c>
    </row>
    <row r="700" spans="1:9" hidden="1" x14ac:dyDescent="0.25">
      <c r="A700" s="53" t="s">
        <v>2951</v>
      </c>
      <c r="B700" s="53" t="s">
        <v>3095</v>
      </c>
      <c r="C700" s="53" t="s">
        <v>3032</v>
      </c>
      <c r="D700" s="53" t="s">
        <v>2321</v>
      </c>
      <c r="E700" s="53" t="s">
        <v>711</v>
      </c>
      <c r="F700" s="53" t="s">
        <v>2901</v>
      </c>
      <c r="G700" s="53" t="s">
        <v>2960</v>
      </c>
      <c r="H700" s="53" t="s">
        <v>2520</v>
      </c>
      <c r="I700" s="62">
        <v>3.06</v>
      </c>
    </row>
    <row r="701" spans="1:9" hidden="1" x14ac:dyDescent="0.25">
      <c r="A701" s="53" t="s">
        <v>2951</v>
      </c>
      <c r="B701" s="53" t="s">
        <v>3091</v>
      </c>
      <c r="C701" s="53" t="s">
        <v>2992</v>
      </c>
      <c r="D701" s="53" t="s">
        <v>2900</v>
      </c>
      <c r="E701" s="53" t="s">
        <v>486</v>
      </c>
      <c r="F701" s="53" t="s">
        <v>2901</v>
      </c>
      <c r="G701" s="53" t="s">
        <v>3092</v>
      </c>
      <c r="H701" s="53" t="s">
        <v>2520</v>
      </c>
      <c r="I701" s="62">
        <v>214.44</v>
      </c>
    </row>
    <row r="702" spans="1:9" hidden="1" x14ac:dyDescent="0.25">
      <c r="A702" s="53" t="s">
        <v>2951</v>
      </c>
      <c r="B702" s="53" t="s">
        <v>3109</v>
      </c>
      <c r="C702" s="53" t="s">
        <v>2970</v>
      </c>
      <c r="D702" s="53" t="s">
        <v>2321</v>
      </c>
      <c r="E702" s="53" t="s">
        <v>711</v>
      </c>
      <c r="F702" s="53" t="s">
        <v>2901</v>
      </c>
      <c r="G702" s="53" t="s">
        <v>2960</v>
      </c>
      <c r="H702" s="53" t="s">
        <v>2520</v>
      </c>
      <c r="I702" s="62">
        <v>106.04</v>
      </c>
    </row>
    <row r="703" spans="1:9" hidden="1" x14ac:dyDescent="0.25">
      <c r="A703" s="53" t="s">
        <v>2951</v>
      </c>
      <c r="B703" s="53" t="s">
        <v>3103</v>
      </c>
      <c r="C703" s="53" t="s">
        <v>3015</v>
      </c>
      <c r="D703" s="53" t="s">
        <v>2321</v>
      </c>
      <c r="E703" s="53" t="s">
        <v>711</v>
      </c>
      <c r="F703" s="53" t="s">
        <v>2901</v>
      </c>
      <c r="G703" s="53" t="s">
        <v>3014</v>
      </c>
      <c r="H703" s="53" t="s">
        <v>2520</v>
      </c>
      <c r="I703" s="62">
        <v>1.77</v>
      </c>
    </row>
    <row r="704" spans="1:9" hidden="1" x14ac:dyDescent="0.25">
      <c r="A704" s="53" t="s">
        <v>2951</v>
      </c>
      <c r="B704" s="53" t="s">
        <v>3091</v>
      </c>
      <c r="C704" s="53" t="s">
        <v>2992</v>
      </c>
      <c r="D704" s="53" t="s">
        <v>2935</v>
      </c>
      <c r="E704" s="53" t="s">
        <v>486</v>
      </c>
      <c r="F704" s="53" t="s">
        <v>2901</v>
      </c>
      <c r="G704" s="53" t="s">
        <v>3092</v>
      </c>
      <c r="H704" s="53" t="s">
        <v>2520</v>
      </c>
      <c r="I704" s="62">
        <v>105.81</v>
      </c>
    </row>
    <row r="705" spans="1:9" hidden="1" x14ac:dyDescent="0.25">
      <c r="A705" s="53" t="s">
        <v>2951</v>
      </c>
      <c r="B705" s="53" t="s">
        <v>3084</v>
      </c>
      <c r="C705" s="53" t="s">
        <v>3021</v>
      </c>
      <c r="D705" s="53" t="s">
        <v>2321</v>
      </c>
      <c r="E705" s="53" t="s">
        <v>711</v>
      </c>
      <c r="F705" s="53" t="s">
        <v>2901</v>
      </c>
      <c r="G705" s="53" t="s">
        <v>2960</v>
      </c>
      <c r="H705" s="53" t="s">
        <v>2520</v>
      </c>
      <c r="I705" s="62">
        <v>31.9</v>
      </c>
    </row>
    <row r="706" spans="1:9" hidden="1" x14ac:dyDescent="0.25">
      <c r="A706" s="53" t="s">
        <v>2951</v>
      </c>
      <c r="B706" s="53" t="s">
        <v>3096</v>
      </c>
      <c r="C706" s="53" t="s">
        <v>2964</v>
      </c>
      <c r="D706" s="53" t="s">
        <v>2321</v>
      </c>
      <c r="E706" s="53" t="s">
        <v>711</v>
      </c>
      <c r="F706" s="53" t="s">
        <v>2901</v>
      </c>
      <c r="G706" s="53" t="s">
        <v>2960</v>
      </c>
      <c r="H706" s="53" t="s">
        <v>2520</v>
      </c>
      <c r="I706" s="62">
        <v>3208.67</v>
      </c>
    </row>
    <row r="707" spans="1:9" hidden="1" x14ac:dyDescent="0.25">
      <c r="A707" s="53" t="s">
        <v>2951</v>
      </c>
      <c r="B707" s="53" t="s">
        <v>3074</v>
      </c>
      <c r="C707" s="53" t="s">
        <v>2982</v>
      </c>
      <c r="D707" s="53" t="s">
        <v>2902</v>
      </c>
      <c r="E707" s="53" t="s">
        <v>486</v>
      </c>
      <c r="F707" s="53" t="s">
        <v>2901</v>
      </c>
      <c r="G707" s="53" t="s">
        <v>1648</v>
      </c>
      <c r="H707" s="53" t="s">
        <v>2520</v>
      </c>
      <c r="I707" s="62">
        <v>796.31</v>
      </c>
    </row>
    <row r="708" spans="1:9" hidden="1" x14ac:dyDescent="0.25">
      <c r="A708" s="53" t="s">
        <v>2951</v>
      </c>
      <c r="B708" s="53" t="s">
        <v>3099</v>
      </c>
      <c r="C708" s="53" t="s">
        <v>3038</v>
      </c>
      <c r="D708" s="53" t="s">
        <v>2321</v>
      </c>
      <c r="E708" s="53" t="s">
        <v>711</v>
      </c>
      <c r="F708" s="53" t="s">
        <v>2901</v>
      </c>
      <c r="G708" s="53" t="s">
        <v>2960</v>
      </c>
      <c r="H708" s="53" t="s">
        <v>2520</v>
      </c>
      <c r="I708" s="62">
        <v>59.48</v>
      </c>
    </row>
    <row r="709" spans="1:9" hidden="1" x14ac:dyDescent="0.25">
      <c r="A709" s="53" t="s">
        <v>2951</v>
      </c>
      <c r="B709" s="53" t="s">
        <v>3081</v>
      </c>
      <c r="C709" s="53" t="s">
        <v>3018</v>
      </c>
      <c r="D709" s="53" t="s">
        <v>2321</v>
      </c>
      <c r="E709" s="53" t="s">
        <v>711</v>
      </c>
      <c r="F709" s="53" t="s">
        <v>2901</v>
      </c>
      <c r="G709" s="53" t="s">
        <v>3014</v>
      </c>
      <c r="H709" s="53" t="s">
        <v>2520</v>
      </c>
      <c r="I709" s="62">
        <v>4.59</v>
      </c>
    </row>
    <row r="710" spans="1:9" hidden="1" x14ac:dyDescent="0.25">
      <c r="A710" s="53" t="s">
        <v>2951</v>
      </c>
      <c r="B710" s="53" t="s">
        <v>3089</v>
      </c>
      <c r="C710" s="53" t="s">
        <v>2974</v>
      </c>
      <c r="D710" s="53" t="s">
        <v>2321</v>
      </c>
      <c r="E710" s="53" t="s">
        <v>711</v>
      </c>
      <c r="F710" s="53" t="s">
        <v>2901</v>
      </c>
      <c r="G710" s="53" t="s">
        <v>2960</v>
      </c>
      <c r="H710" s="53" t="s">
        <v>2520</v>
      </c>
      <c r="I710" s="62">
        <v>7287.4</v>
      </c>
    </row>
    <row r="711" spans="1:9" hidden="1" x14ac:dyDescent="0.25">
      <c r="A711" s="53" t="s">
        <v>2951</v>
      </c>
      <c r="B711" s="53" t="s">
        <v>3105</v>
      </c>
      <c r="C711" s="53" t="s">
        <v>2968</v>
      </c>
      <c r="D711" s="53" t="s">
        <v>2321</v>
      </c>
      <c r="E711" s="53" t="s">
        <v>711</v>
      </c>
      <c r="F711" s="53" t="s">
        <v>2901</v>
      </c>
      <c r="G711" s="53" t="s">
        <v>2960</v>
      </c>
      <c r="H711" s="53" t="s">
        <v>2520</v>
      </c>
      <c r="I711" s="62">
        <v>200.2</v>
      </c>
    </row>
    <row r="712" spans="1:9" hidden="1" x14ac:dyDescent="0.25">
      <c r="A712" s="53" t="s">
        <v>2951</v>
      </c>
      <c r="B712" s="53" t="s">
        <v>3107</v>
      </c>
      <c r="C712" s="53" t="s">
        <v>2966</v>
      </c>
      <c r="D712" s="53" t="s">
        <v>2321</v>
      </c>
      <c r="E712" s="53" t="s">
        <v>711</v>
      </c>
      <c r="F712" s="53" t="s">
        <v>2901</v>
      </c>
      <c r="G712" s="53" t="s">
        <v>2960</v>
      </c>
      <c r="H712" s="53" t="s">
        <v>2520</v>
      </c>
      <c r="I712" s="62">
        <v>80.5</v>
      </c>
    </row>
    <row r="713" spans="1:9" hidden="1" x14ac:dyDescent="0.25">
      <c r="A713" s="53" t="s">
        <v>2951</v>
      </c>
      <c r="B713" s="53" t="s">
        <v>3104</v>
      </c>
      <c r="C713" s="53" t="s">
        <v>3035</v>
      </c>
      <c r="D713" s="53" t="s">
        <v>2321</v>
      </c>
      <c r="E713" s="53" t="s">
        <v>711</v>
      </c>
      <c r="F713" s="53" t="s">
        <v>2901</v>
      </c>
      <c r="G713" s="53" t="s">
        <v>2960</v>
      </c>
      <c r="H713" s="53" t="s">
        <v>2520</v>
      </c>
      <c r="I713" s="62">
        <v>6.41</v>
      </c>
    </row>
    <row r="714" spans="1:9" hidden="1" x14ac:dyDescent="0.25">
      <c r="A714" s="53" t="s">
        <v>2951</v>
      </c>
      <c r="B714" s="53" t="s">
        <v>3100</v>
      </c>
      <c r="C714" s="53" t="s">
        <v>2998</v>
      </c>
      <c r="D714" s="53" t="s">
        <v>2321</v>
      </c>
      <c r="E714" s="53" t="s">
        <v>711</v>
      </c>
      <c r="F714" s="53" t="s">
        <v>2901</v>
      </c>
      <c r="G714" s="53" t="s">
        <v>2960</v>
      </c>
      <c r="H714" s="53" t="s">
        <v>2520</v>
      </c>
      <c r="I714" s="62">
        <v>2.3199999999999998</v>
      </c>
    </row>
    <row r="715" spans="1:9" hidden="1" x14ac:dyDescent="0.25">
      <c r="A715" s="53" t="s">
        <v>2951</v>
      </c>
      <c r="B715" s="53" t="s">
        <v>3106</v>
      </c>
      <c r="C715" s="53" t="s">
        <v>2975</v>
      </c>
      <c r="D715" s="53" t="s">
        <v>2321</v>
      </c>
      <c r="E715" s="53" t="s">
        <v>711</v>
      </c>
      <c r="F715" s="53" t="s">
        <v>2901</v>
      </c>
      <c r="G715" s="53" t="s">
        <v>2960</v>
      </c>
      <c r="H715" s="53" t="s">
        <v>2520</v>
      </c>
      <c r="I715" s="62">
        <v>4000.01</v>
      </c>
    </row>
    <row r="716" spans="1:9" hidden="1" x14ac:dyDescent="0.25">
      <c r="A716" s="53" t="s">
        <v>2951</v>
      </c>
      <c r="B716" s="53" t="s">
        <v>3110</v>
      </c>
      <c r="C716" s="53" t="s">
        <v>2963</v>
      </c>
      <c r="D716" s="53" t="s">
        <v>2321</v>
      </c>
      <c r="E716" s="53" t="s">
        <v>711</v>
      </c>
      <c r="F716" s="53" t="s">
        <v>2901</v>
      </c>
      <c r="G716" s="53" t="s">
        <v>2960</v>
      </c>
      <c r="H716" s="53" t="s">
        <v>2520</v>
      </c>
      <c r="I716" s="62">
        <v>199.34</v>
      </c>
    </row>
    <row r="717" spans="1:9" hidden="1" x14ac:dyDescent="0.25">
      <c r="A717" s="53" t="s">
        <v>2951</v>
      </c>
      <c r="B717" s="53" t="s">
        <v>3073</v>
      </c>
      <c r="C717" s="53" t="s">
        <v>3001</v>
      </c>
      <c r="D717" s="53" t="s">
        <v>2321</v>
      </c>
      <c r="E717" s="53" t="s">
        <v>711</v>
      </c>
      <c r="F717" s="53" t="s">
        <v>2901</v>
      </c>
      <c r="G717" s="53" t="s">
        <v>2960</v>
      </c>
      <c r="H717" s="53" t="s">
        <v>2520</v>
      </c>
      <c r="I717" s="62">
        <v>116.31</v>
      </c>
    </row>
    <row r="718" spans="1:9" hidden="1" x14ac:dyDescent="0.25">
      <c r="A718" s="53" t="s">
        <v>2951</v>
      </c>
      <c r="B718" s="53" t="s">
        <v>3111</v>
      </c>
      <c r="C718" s="53" t="s">
        <v>2962</v>
      </c>
      <c r="D718" s="53" t="s">
        <v>2321</v>
      </c>
      <c r="E718" s="53" t="s">
        <v>711</v>
      </c>
      <c r="F718" s="53" t="s">
        <v>2901</v>
      </c>
      <c r="G718" s="53" t="s">
        <v>3112</v>
      </c>
      <c r="H718" s="53" t="s">
        <v>2520</v>
      </c>
      <c r="I718" s="62">
        <v>26.25</v>
      </c>
    </row>
    <row r="719" spans="1:9" hidden="1" x14ac:dyDescent="0.25">
      <c r="A719" s="53" t="s">
        <v>2951</v>
      </c>
      <c r="B719" s="53" t="s">
        <v>3097</v>
      </c>
      <c r="C719" s="53" t="s">
        <v>2969</v>
      </c>
      <c r="D719" s="53" t="s">
        <v>2321</v>
      </c>
      <c r="E719" s="53" t="s">
        <v>711</v>
      </c>
      <c r="F719" s="53" t="s">
        <v>2901</v>
      </c>
      <c r="G719" s="53" t="s">
        <v>2960</v>
      </c>
      <c r="H719" s="53" t="s">
        <v>2520</v>
      </c>
      <c r="I719" s="62">
        <v>0.25</v>
      </c>
    </row>
    <row r="720" spans="1:9" hidden="1" x14ac:dyDescent="0.25">
      <c r="A720" s="53" t="s">
        <v>2951</v>
      </c>
      <c r="B720" s="53" t="s">
        <v>3091</v>
      </c>
      <c r="C720" s="53" t="s">
        <v>2992</v>
      </c>
      <c r="D720" s="53" t="s">
        <v>2902</v>
      </c>
      <c r="E720" s="53" t="s">
        <v>486</v>
      </c>
      <c r="F720" s="53" t="s">
        <v>2901</v>
      </c>
      <c r="G720" s="53" t="s">
        <v>3092</v>
      </c>
      <c r="H720" s="53" t="s">
        <v>2520</v>
      </c>
      <c r="I720" s="62">
        <v>817.22</v>
      </c>
    </row>
    <row r="721" spans="1:9" hidden="1" x14ac:dyDescent="0.25">
      <c r="A721" s="53" t="s">
        <v>2951</v>
      </c>
      <c r="B721" s="53" t="s">
        <v>3085</v>
      </c>
      <c r="C721" s="53" t="s">
        <v>3017</v>
      </c>
      <c r="D721" s="53" t="s">
        <v>2321</v>
      </c>
      <c r="E721" s="53" t="s">
        <v>711</v>
      </c>
      <c r="F721" s="53" t="s">
        <v>2901</v>
      </c>
      <c r="G721" s="53" t="s">
        <v>3014</v>
      </c>
      <c r="H721" s="53" t="s">
        <v>2520</v>
      </c>
      <c r="I721" s="62">
        <v>12.61</v>
      </c>
    </row>
    <row r="722" spans="1:9" hidden="1" x14ac:dyDescent="0.25">
      <c r="A722" s="53" t="s">
        <v>2951</v>
      </c>
      <c r="B722" s="53" t="s">
        <v>3077</v>
      </c>
      <c r="C722" s="53" t="s">
        <v>3004</v>
      </c>
      <c r="D722" s="53" t="s">
        <v>2321</v>
      </c>
      <c r="E722" s="53" t="s">
        <v>711</v>
      </c>
      <c r="F722" s="53" t="s">
        <v>2901</v>
      </c>
      <c r="G722" s="53" t="s">
        <v>2960</v>
      </c>
      <c r="H722" s="53" t="s">
        <v>2520</v>
      </c>
      <c r="I722" s="62">
        <v>42.37</v>
      </c>
    </row>
    <row r="723" spans="1:9" hidden="1" x14ac:dyDescent="0.25">
      <c r="A723" s="53" t="s">
        <v>2951</v>
      </c>
      <c r="B723" s="53" t="s">
        <v>3088</v>
      </c>
      <c r="C723" s="53" t="s">
        <v>2996</v>
      </c>
      <c r="D723" s="53" t="s">
        <v>2538</v>
      </c>
      <c r="E723" s="53" t="s">
        <v>2934</v>
      </c>
      <c r="F723" s="53" t="s">
        <v>2901</v>
      </c>
      <c r="G723" s="53" t="s">
        <v>3079</v>
      </c>
      <c r="H723" s="53" t="s">
        <v>2520</v>
      </c>
      <c r="I723" s="62">
        <v>995.93</v>
      </c>
    </row>
    <row r="724" spans="1:9" hidden="1" x14ac:dyDescent="0.25">
      <c r="A724" s="53" t="s">
        <v>2951</v>
      </c>
      <c r="B724" s="53" t="s">
        <v>3093</v>
      </c>
      <c r="C724" s="53" t="s">
        <v>2972</v>
      </c>
      <c r="D724" s="53" t="s">
        <v>2321</v>
      </c>
      <c r="E724" s="53" t="s">
        <v>711</v>
      </c>
      <c r="F724" s="53" t="s">
        <v>2901</v>
      </c>
      <c r="G724" s="53" t="s">
        <v>2960</v>
      </c>
      <c r="H724" s="53" t="s">
        <v>2520</v>
      </c>
      <c r="I724" s="62">
        <v>7720.61</v>
      </c>
    </row>
    <row r="725" spans="1:9" hidden="1" x14ac:dyDescent="0.25">
      <c r="A725" s="53" t="s">
        <v>2951</v>
      </c>
      <c r="B725" s="53" t="s">
        <v>3086</v>
      </c>
      <c r="C725" s="53" t="s">
        <v>2973</v>
      </c>
      <c r="D725" s="53" t="s">
        <v>2321</v>
      </c>
      <c r="E725" s="53" t="s">
        <v>711</v>
      </c>
      <c r="F725" s="53" t="s">
        <v>2901</v>
      </c>
      <c r="G725" s="53" t="s">
        <v>2960</v>
      </c>
      <c r="H725" s="53" t="s">
        <v>2520</v>
      </c>
      <c r="I725" s="62">
        <v>22462.26</v>
      </c>
    </row>
    <row r="726" spans="1:9" hidden="1" x14ac:dyDescent="0.25">
      <c r="A726" s="53" t="s">
        <v>2951</v>
      </c>
      <c r="B726" s="53" t="s">
        <v>3069</v>
      </c>
      <c r="C726" s="53" t="s">
        <v>3003</v>
      </c>
      <c r="D726" s="53" t="s">
        <v>2321</v>
      </c>
      <c r="E726" s="53" t="s">
        <v>711</v>
      </c>
      <c r="F726" s="53" t="s">
        <v>2901</v>
      </c>
      <c r="G726" s="53" t="s">
        <v>2960</v>
      </c>
      <c r="H726" s="53" t="s">
        <v>2520</v>
      </c>
      <c r="I726" s="62">
        <v>46.18</v>
      </c>
    </row>
    <row r="727" spans="1:9" hidden="1" x14ac:dyDescent="0.25">
      <c r="A727" s="53" t="s">
        <v>2952</v>
      </c>
      <c r="B727" s="53" t="s">
        <v>3091</v>
      </c>
      <c r="C727" s="53" t="s">
        <v>2992</v>
      </c>
      <c r="D727" s="53" t="s">
        <v>2935</v>
      </c>
      <c r="E727" s="53" t="s">
        <v>486</v>
      </c>
      <c r="F727" s="53" t="s">
        <v>2901</v>
      </c>
      <c r="G727" s="53" t="s">
        <v>3092</v>
      </c>
      <c r="H727" s="53" t="s">
        <v>2520</v>
      </c>
      <c r="I727" s="62">
        <v>161.25</v>
      </c>
    </row>
    <row r="728" spans="1:9" hidden="1" x14ac:dyDescent="0.25">
      <c r="A728" s="53" t="s">
        <v>2952</v>
      </c>
      <c r="B728" s="53" t="s">
        <v>3098</v>
      </c>
      <c r="C728" s="53" t="s">
        <v>3020</v>
      </c>
      <c r="D728" s="53" t="s">
        <v>2321</v>
      </c>
      <c r="E728" s="53" t="s">
        <v>711</v>
      </c>
      <c r="F728" s="53" t="s">
        <v>2901</v>
      </c>
      <c r="G728" s="53" t="s">
        <v>2960</v>
      </c>
      <c r="H728" s="53" t="s">
        <v>2520</v>
      </c>
      <c r="I728" s="62">
        <v>128.25</v>
      </c>
    </row>
    <row r="729" spans="1:9" hidden="1" x14ac:dyDescent="0.25">
      <c r="A729" s="53" t="s">
        <v>2952</v>
      </c>
      <c r="B729" s="53" t="s">
        <v>3095</v>
      </c>
      <c r="C729" s="53" t="s">
        <v>3032</v>
      </c>
      <c r="D729" s="53" t="s">
        <v>2321</v>
      </c>
      <c r="E729" s="53" t="s">
        <v>711</v>
      </c>
      <c r="F729" s="53" t="s">
        <v>2901</v>
      </c>
      <c r="G729" s="53" t="s">
        <v>2960</v>
      </c>
      <c r="H729" s="53" t="s">
        <v>2520</v>
      </c>
      <c r="I729" s="62">
        <v>0.8</v>
      </c>
    </row>
    <row r="730" spans="1:9" hidden="1" x14ac:dyDescent="0.25">
      <c r="A730" s="53" t="s">
        <v>2952</v>
      </c>
      <c r="B730" s="53" t="s">
        <v>3106</v>
      </c>
      <c r="C730" s="53" t="s">
        <v>2975</v>
      </c>
      <c r="D730" s="53" t="s">
        <v>2321</v>
      </c>
      <c r="E730" s="53" t="s">
        <v>711</v>
      </c>
      <c r="F730" s="53" t="s">
        <v>2901</v>
      </c>
      <c r="G730" s="53" t="s">
        <v>2960</v>
      </c>
      <c r="H730" s="53" t="s">
        <v>2520</v>
      </c>
      <c r="I730" s="62">
        <v>4000.02</v>
      </c>
    </row>
    <row r="731" spans="1:9" hidden="1" x14ac:dyDescent="0.25">
      <c r="A731" s="53" t="s">
        <v>2952</v>
      </c>
      <c r="B731" s="53" t="s">
        <v>3108</v>
      </c>
      <c r="C731" s="53" t="s">
        <v>2971</v>
      </c>
      <c r="D731" s="53" t="s">
        <v>2321</v>
      </c>
      <c r="E731" s="53" t="s">
        <v>711</v>
      </c>
      <c r="F731" s="53" t="s">
        <v>2901</v>
      </c>
      <c r="G731" s="53" t="s">
        <v>2960</v>
      </c>
      <c r="H731" s="53" t="s">
        <v>2520</v>
      </c>
      <c r="I731" s="62">
        <v>200.02</v>
      </c>
    </row>
    <row r="732" spans="1:9" hidden="1" x14ac:dyDescent="0.25">
      <c r="A732" s="53" t="s">
        <v>2952</v>
      </c>
      <c r="B732" s="53" t="s">
        <v>3086</v>
      </c>
      <c r="C732" s="53" t="s">
        <v>2973</v>
      </c>
      <c r="D732" s="53" t="s">
        <v>2321</v>
      </c>
      <c r="E732" s="53" t="s">
        <v>711</v>
      </c>
      <c r="F732" s="53" t="s">
        <v>2901</v>
      </c>
      <c r="G732" s="53" t="s">
        <v>2960</v>
      </c>
      <c r="H732" s="53" t="s">
        <v>2520</v>
      </c>
      <c r="I732" s="62">
        <v>20000.02</v>
      </c>
    </row>
    <row r="733" spans="1:9" hidden="1" x14ac:dyDescent="0.25">
      <c r="A733" s="53" t="s">
        <v>2952</v>
      </c>
      <c r="B733" s="53" t="s">
        <v>3080</v>
      </c>
      <c r="C733" s="53" t="s">
        <v>2967</v>
      </c>
      <c r="D733" s="53" t="s">
        <v>2321</v>
      </c>
      <c r="E733" s="53" t="s">
        <v>711</v>
      </c>
      <c r="F733" s="53" t="s">
        <v>2901</v>
      </c>
      <c r="G733" s="53" t="s">
        <v>2960</v>
      </c>
      <c r="H733" s="53" t="s">
        <v>2520</v>
      </c>
      <c r="I733" s="62">
        <v>2253.44</v>
      </c>
    </row>
    <row r="734" spans="1:9" hidden="1" x14ac:dyDescent="0.25">
      <c r="A734" s="53" t="s">
        <v>2952</v>
      </c>
      <c r="B734" s="53" t="s">
        <v>3094</v>
      </c>
      <c r="C734" s="53" t="s">
        <v>3002</v>
      </c>
      <c r="D734" s="53" t="s">
        <v>2321</v>
      </c>
      <c r="E734" s="53" t="s">
        <v>711</v>
      </c>
      <c r="F734" s="53" t="s">
        <v>2901</v>
      </c>
      <c r="G734" s="53" t="s">
        <v>2960</v>
      </c>
      <c r="H734" s="53" t="s">
        <v>2520</v>
      </c>
      <c r="I734" s="62">
        <v>175.45</v>
      </c>
    </row>
    <row r="735" spans="1:9" hidden="1" x14ac:dyDescent="0.25">
      <c r="A735" s="53" t="s">
        <v>2952</v>
      </c>
      <c r="B735" s="53" t="s">
        <v>3100</v>
      </c>
      <c r="C735" s="53" t="s">
        <v>2998</v>
      </c>
      <c r="D735" s="53" t="s">
        <v>2321</v>
      </c>
      <c r="E735" s="53" t="s">
        <v>711</v>
      </c>
      <c r="F735" s="53" t="s">
        <v>2901</v>
      </c>
      <c r="G735" s="53" t="s">
        <v>2960</v>
      </c>
      <c r="H735" s="53" t="s">
        <v>2520</v>
      </c>
      <c r="I735" s="62">
        <v>9.19</v>
      </c>
    </row>
    <row r="736" spans="1:9" hidden="1" x14ac:dyDescent="0.25">
      <c r="A736" s="53" t="s">
        <v>2952</v>
      </c>
      <c r="B736" s="53" t="s">
        <v>3091</v>
      </c>
      <c r="C736" s="53" t="s">
        <v>2992</v>
      </c>
      <c r="D736" s="53" t="s">
        <v>2902</v>
      </c>
      <c r="E736" s="53" t="s">
        <v>486</v>
      </c>
      <c r="F736" s="53" t="s">
        <v>2901</v>
      </c>
      <c r="G736" s="53" t="s">
        <v>3092</v>
      </c>
      <c r="H736" s="53" t="s">
        <v>2520</v>
      </c>
      <c r="I736" s="62">
        <v>1293.3900000000001</v>
      </c>
    </row>
    <row r="737" spans="1:9" hidden="1" x14ac:dyDescent="0.25">
      <c r="A737" s="53" t="s">
        <v>2952</v>
      </c>
      <c r="B737" s="53" t="s">
        <v>3101</v>
      </c>
      <c r="C737" s="53" t="s">
        <v>3033</v>
      </c>
      <c r="D737" s="53" t="s">
        <v>2321</v>
      </c>
      <c r="E737" s="53" t="s">
        <v>711</v>
      </c>
      <c r="F737" s="53" t="s">
        <v>2901</v>
      </c>
      <c r="G737" s="53" t="s">
        <v>2960</v>
      </c>
      <c r="H737" s="53" t="s">
        <v>2520</v>
      </c>
      <c r="I737" s="62">
        <v>2.94</v>
      </c>
    </row>
    <row r="738" spans="1:9" hidden="1" x14ac:dyDescent="0.25">
      <c r="A738" s="53" t="s">
        <v>2952</v>
      </c>
      <c r="B738" s="53" t="s">
        <v>3110</v>
      </c>
      <c r="C738" s="53" t="s">
        <v>2963</v>
      </c>
      <c r="D738" s="53" t="s">
        <v>2321</v>
      </c>
      <c r="E738" s="53" t="s">
        <v>711</v>
      </c>
      <c r="F738" s="53" t="s">
        <v>2901</v>
      </c>
      <c r="G738" s="53" t="s">
        <v>2960</v>
      </c>
      <c r="H738" s="53" t="s">
        <v>2520</v>
      </c>
      <c r="I738" s="62">
        <v>200</v>
      </c>
    </row>
    <row r="739" spans="1:9" hidden="1" x14ac:dyDescent="0.25">
      <c r="A739" s="53" t="s">
        <v>2952</v>
      </c>
      <c r="B739" s="53" t="s">
        <v>3105</v>
      </c>
      <c r="C739" s="53" t="s">
        <v>2968</v>
      </c>
      <c r="D739" s="53" t="s">
        <v>2321</v>
      </c>
      <c r="E739" s="53" t="s">
        <v>711</v>
      </c>
      <c r="F739" s="53" t="s">
        <v>2901</v>
      </c>
      <c r="G739" s="53" t="s">
        <v>2960</v>
      </c>
      <c r="H739" s="53" t="s">
        <v>2520</v>
      </c>
      <c r="I739" s="62">
        <v>200.03</v>
      </c>
    </row>
    <row r="740" spans="1:9" hidden="1" x14ac:dyDescent="0.25">
      <c r="A740" s="53" t="s">
        <v>2952</v>
      </c>
      <c r="B740" s="53" t="s">
        <v>3074</v>
      </c>
      <c r="C740" s="53" t="s">
        <v>2982</v>
      </c>
      <c r="D740" s="53" t="s">
        <v>2902</v>
      </c>
      <c r="E740" s="53" t="s">
        <v>486</v>
      </c>
      <c r="F740" s="53" t="s">
        <v>2901</v>
      </c>
      <c r="G740" s="53" t="s">
        <v>1648</v>
      </c>
      <c r="H740" s="53" t="s">
        <v>2520</v>
      </c>
      <c r="I740" s="62">
        <v>602.13</v>
      </c>
    </row>
    <row r="741" spans="1:9" hidden="1" x14ac:dyDescent="0.25">
      <c r="A741" s="53" t="s">
        <v>2952</v>
      </c>
      <c r="B741" s="53" t="s">
        <v>3085</v>
      </c>
      <c r="C741" s="53" t="s">
        <v>3017</v>
      </c>
      <c r="D741" s="53" t="s">
        <v>2321</v>
      </c>
      <c r="E741" s="53" t="s">
        <v>711</v>
      </c>
      <c r="F741" s="53" t="s">
        <v>2901</v>
      </c>
      <c r="G741" s="53" t="s">
        <v>3014</v>
      </c>
      <c r="H741" s="53" t="s">
        <v>2520</v>
      </c>
      <c r="I741" s="62">
        <v>64.92</v>
      </c>
    </row>
    <row r="742" spans="1:9" hidden="1" x14ac:dyDescent="0.25">
      <c r="A742" s="53" t="s">
        <v>2952</v>
      </c>
      <c r="B742" s="53" t="s">
        <v>3099</v>
      </c>
      <c r="C742" s="53" t="s">
        <v>3038</v>
      </c>
      <c r="D742" s="53" t="s">
        <v>2321</v>
      </c>
      <c r="E742" s="53" t="s">
        <v>711</v>
      </c>
      <c r="F742" s="53" t="s">
        <v>2901</v>
      </c>
      <c r="G742" s="53" t="s">
        <v>2960</v>
      </c>
      <c r="H742" s="53" t="s">
        <v>2520</v>
      </c>
      <c r="I742" s="62">
        <v>123.15</v>
      </c>
    </row>
    <row r="743" spans="1:9" hidden="1" x14ac:dyDescent="0.25">
      <c r="A743" s="53" t="s">
        <v>2952</v>
      </c>
      <c r="B743" s="53" t="s">
        <v>3089</v>
      </c>
      <c r="C743" s="53" t="s">
        <v>2974</v>
      </c>
      <c r="D743" s="53" t="s">
        <v>2321</v>
      </c>
      <c r="E743" s="53" t="s">
        <v>711</v>
      </c>
      <c r="F743" s="53" t="s">
        <v>2901</v>
      </c>
      <c r="G743" s="53" t="s">
        <v>2960</v>
      </c>
      <c r="H743" s="53" t="s">
        <v>2520</v>
      </c>
      <c r="I743" s="62">
        <v>4067.18</v>
      </c>
    </row>
    <row r="744" spans="1:9" hidden="1" x14ac:dyDescent="0.25">
      <c r="A744" s="53" t="s">
        <v>2952</v>
      </c>
      <c r="B744" s="53" t="s">
        <v>3091</v>
      </c>
      <c r="C744" s="53" t="s">
        <v>2992</v>
      </c>
      <c r="D744" s="53" t="s">
        <v>2900</v>
      </c>
      <c r="E744" s="53" t="s">
        <v>486</v>
      </c>
      <c r="F744" s="53" t="s">
        <v>2901</v>
      </c>
      <c r="G744" s="53" t="s">
        <v>3092</v>
      </c>
      <c r="H744" s="53" t="s">
        <v>2520</v>
      </c>
      <c r="I744" s="62">
        <v>492.39</v>
      </c>
    </row>
    <row r="745" spans="1:9" hidden="1" x14ac:dyDescent="0.25">
      <c r="A745" s="53" t="s">
        <v>2952</v>
      </c>
      <c r="B745" s="53" t="s">
        <v>3084</v>
      </c>
      <c r="C745" s="53" t="s">
        <v>3021</v>
      </c>
      <c r="D745" s="53" t="s">
        <v>2321</v>
      </c>
      <c r="E745" s="53" t="s">
        <v>711</v>
      </c>
      <c r="F745" s="53" t="s">
        <v>2901</v>
      </c>
      <c r="G745" s="53" t="s">
        <v>2960</v>
      </c>
      <c r="H745" s="53" t="s">
        <v>2520</v>
      </c>
      <c r="I745" s="62">
        <v>76.599999999999994</v>
      </c>
    </row>
    <row r="746" spans="1:9" hidden="1" x14ac:dyDescent="0.25">
      <c r="A746" s="53" t="s">
        <v>2952</v>
      </c>
      <c r="B746" s="53" t="s">
        <v>3081</v>
      </c>
      <c r="C746" s="53" t="s">
        <v>3018</v>
      </c>
      <c r="D746" s="53" t="s">
        <v>2321</v>
      </c>
      <c r="E746" s="53" t="s">
        <v>711</v>
      </c>
      <c r="F746" s="53" t="s">
        <v>2901</v>
      </c>
      <c r="G746" s="53" t="s">
        <v>3014</v>
      </c>
      <c r="H746" s="53" t="s">
        <v>2520</v>
      </c>
      <c r="I746" s="62">
        <v>20.07</v>
      </c>
    </row>
    <row r="747" spans="1:9" hidden="1" x14ac:dyDescent="0.25">
      <c r="A747" s="53" t="s">
        <v>2952</v>
      </c>
      <c r="B747" s="53" t="s">
        <v>3096</v>
      </c>
      <c r="C747" s="53" t="s">
        <v>2964</v>
      </c>
      <c r="D747" s="53" t="s">
        <v>2321</v>
      </c>
      <c r="E747" s="53" t="s">
        <v>711</v>
      </c>
      <c r="F747" s="53" t="s">
        <v>2901</v>
      </c>
      <c r="G747" s="53" t="s">
        <v>2960</v>
      </c>
      <c r="H747" s="53" t="s">
        <v>2520</v>
      </c>
      <c r="I747" s="62">
        <v>4500.01</v>
      </c>
    </row>
    <row r="748" spans="1:9" hidden="1" x14ac:dyDescent="0.25">
      <c r="A748" s="53" t="s">
        <v>2952</v>
      </c>
      <c r="B748" s="53" t="s">
        <v>3088</v>
      </c>
      <c r="C748" s="53" t="s">
        <v>2996</v>
      </c>
      <c r="D748" s="53" t="s">
        <v>2538</v>
      </c>
      <c r="E748" s="53" t="s">
        <v>2934</v>
      </c>
      <c r="F748" s="53" t="s">
        <v>2901</v>
      </c>
      <c r="G748" s="53" t="s">
        <v>3079</v>
      </c>
      <c r="H748" s="53" t="s">
        <v>2520</v>
      </c>
      <c r="I748" s="62">
        <v>958.31</v>
      </c>
    </row>
    <row r="749" spans="1:9" hidden="1" x14ac:dyDescent="0.25">
      <c r="A749" s="53" t="s">
        <v>2952</v>
      </c>
      <c r="B749" s="53" t="s">
        <v>3077</v>
      </c>
      <c r="C749" s="53" t="s">
        <v>3004</v>
      </c>
      <c r="D749" s="53" t="s">
        <v>2321</v>
      </c>
      <c r="E749" s="53" t="s">
        <v>711</v>
      </c>
      <c r="F749" s="53" t="s">
        <v>2901</v>
      </c>
      <c r="G749" s="53" t="s">
        <v>2960</v>
      </c>
      <c r="H749" s="53" t="s">
        <v>2520</v>
      </c>
      <c r="I749" s="62">
        <v>69.900000000000006</v>
      </c>
    </row>
    <row r="750" spans="1:9" hidden="1" x14ac:dyDescent="0.25">
      <c r="A750" s="53" t="s">
        <v>2952</v>
      </c>
      <c r="B750" s="53" t="s">
        <v>3107</v>
      </c>
      <c r="C750" s="53" t="s">
        <v>2966</v>
      </c>
      <c r="D750" s="53" t="s">
        <v>2321</v>
      </c>
      <c r="E750" s="53" t="s">
        <v>711</v>
      </c>
      <c r="F750" s="53" t="s">
        <v>2901</v>
      </c>
      <c r="G750" s="53" t="s">
        <v>2960</v>
      </c>
      <c r="H750" s="53" t="s">
        <v>2520</v>
      </c>
      <c r="I750" s="62">
        <v>15.92</v>
      </c>
    </row>
    <row r="751" spans="1:9" hidden="1" x14ac:dyDescent="0.25">
      <c r="A751" s="53" t="s">
        <v>2952</v>
      </c>
      <c r="B751" s="53" t="s">
        <v>3093</v>
      </c>
      <c r="C751" s="53" t="s">
        <v>2972</v>
      </c>
      <c r="D751" s="53" t="s">
        <v>2321</v>
      </c>
      <c r="E751" s="53" t="s">
        <v>711</v>
      </c>
      <c r="F751" s="53" t="s">
        <v>2901</v>
      </c>
      <c r="G751" s="53" t="s">
        <v>2960</v>
      </c>
      <c r="H751" s="53" t="s">
        <v>2520</v>
      </c>
      <c r="I751" s="62">
        <v>4658.9799999999996</v>
      </c>
    </row>
    <row r="752" spans="1:9" hidden="1" x14ac:dyDescent="0.25">
      <c r="A752" s="53" t="s">
        <v>2952</v>
      </c>
      <c r="B752" s="53" t="s">
        <v>3104</v>
      </c>
      <c r="C752" s="53" t="s">
        <v>3035</v>
      </c>
      <c r="D752" s="53" t="s">
        <v>2321</v>
      </c>
      <c r="E752" s="53" t="s">
        <v>711</v>
      </c>
      <c r="F752" s="53" t="s">
        <v>2901</v>
      </c>
      <c r="G752" s="53" t="s">
        <v>2960</v>
      </c>
      <c r="H752" s="53" t="s">
        <v>2520</v>
      </c>
      <c r="I752" s="62">
        <v>4.99</v>
      </c>
    </row>
    <row r="753" spans="1:9" hidden="1" x14ac:dyDescent="0.25">
      <c r="A753" s="53" t="s">
        <v>2952</v>
      </c>
      <c r="B753" s="53" t="s">
        <v>3069</v>
      </c>
      <c r="C753" s="53" t="s">
        <v>3003</v>
      </c>
      <c r="D753" s="53" t="s">
        <v>2321</v>
      </c>
      <c r="E753" s="53" t="s">
        <v>711</v>
      </c>
      <c r="F753" s="53" t="s">
        <v>2901</v>
      </c>
      <c r="G753" s="53" t="s">
        <v>2960</v>
      </c>
      <c r="H753" s="53" t="s">
        <v>2520</v>
      </c>
      <c r="I753" s="62">
        <v>97.05</v>
      </c>
    </row>
    <row r="754" spans="1:9" hidden="1" x14ac:dyDescent="0.25">
      <c r="A754" s="53" t="s">
        <v>2952</v>
      </c>
      <c r="B754" s="53" t="s">
        <v>3097</v>
      </c>
      <c r="C754" s="53" t="s">
        <v>2969</v>
      </c>
      <c r="D754" s="53" t="s">
        <v>2321</v>
      </c>
      <c r="E754" s="53" t="s">
        <v>711</v>
      </c>
      <c r="F754" s="53" t="s">
        <v>2901</v>
      </c>
      <c r="G754" s="53" t="s">
        <v>2960</v>
      </c>
      <c r="H754" s="53" t="s">
        <v>2520</v>
      </c>
      <c r="I754" s="62">
        <v>0.87</v>
      </c>
    </row>
    <row r="755" spans="1:9" hidden="1" x14ac:dyDescent="0.25">
      <c r="A755" s="53" t="s">
        <v>2952</v>
      </c>
      <c r="B755" s="53" t="s">
        <v>3102</v>
      </c>
      <c r="C755" s="53" t="s">
        <v>3019</v>
      </c>
      <c r="D755" s="53" t="s">
        <v>2321</v>
      </c>
      <c r="E755" s="53" t="s">
        <v>711</v>
      </c>
      <c r="F755" s="53" t="s">
        <v>2901</v>
      </c>
      <c r="G755" s="53" t="s">
        <v>2960</v>
      </c>
      <c r="H755" s="53" t="s">
        <v>2520</v>
      </c>
      <c r="I755" s="62">
        <v>2.59</v>
      </c>
    </row>
    <row r="756" spans="1:9" hidden="1" x14ac:dyDescent="0.25">
      <c r="A756" s="53" t="s">
        <v>2952</v>
      </c>
      <c r="B756" s="53" t="s">
        <v>3109</v>
      </c>
      <c r="C756" s="53" t="s">
        <v>2970</v>
      </c>
      <c r="D756" s="53" t="s">
        <v>2321</v>
      </c>
      <c r="E756" s="53" t="s">
        <v>711</v>
      </c>
      <c r="F756" s="53" t="s">
        <v>2901</v>
      </c>
      <c r="G756" s="53" t="s">
        <v>2960</v>
      </c>
      <c r="H756" s="53" t="s">
        <v>2520</v>
      </c>
      <c r="I756" s="62">
        <v>198.06</v>
      </c>
    </row>
    <row r="757" spans="1:9" hidden="1" x14ac:dyDescent="0.25">
      <c r="A757" s="53" t="s">
        <v>2953</v>
      </c>
      <c r="B757" s="53" t="s">
        <v>3089</v>
      </c>
      <c r="C757" s="53" t="s">
        <v>2974</v>
      </c>
      <c r="D757" s="53" t="s">
        <v>2321</v>
      </c>
      <c r="E757" s="53" t="s">
        <v>711</v>
      </c>
      <c r="F757" s="53" t="s">
        <v>2901</v>
      </c>
      <c r="G757" s="53" t="s">
        <v>2960</v>
      </c>
      <c r="H757" s="53" t="s">
        <v>2520</v>
      </c>
      <c r="I757" s="62">
        <v>3419.3</v>
      </c>
    </row>
    <row r="758" spans="1:9" hidden="1" x14ac:dyDescent="0.25">
      <c r="A758" s="53" t="s">
        <v>2953</v>
      </c>
      <c r="B758" s="53" t="s">
        <v>3104</v>
      </c>
      <c r="C758" s="53" t="s">
        <v>3035</v>
      </c>
      <c r="D758" s="53" t="s">
        <v>2321</v>
      </c>
      <c r="E758" s="53" t="s">
        <v>711</v>
      </c>
      <c r="F758" s="53" t="s">
        <v>2901</v>
      </c>
      <c r="G758" s="53" t="s">
        <v>2960</v>
      </c>
      <c r="H758" s="53" t="s">
        <v>2520</v>
      </c>
      <c r="I758" s="62">
        <v>2.8</v>
      </c>
    </row>
    <row r="759" spans="1:9" hidden="1" x14ac:dyDescent="0.25">
      <c r="A759" s="53" t="s">
        <v>2953</v>
      </c>
      <c r="B759" s="53" t="s">
        <v>3094</v>
      </c>
      <c r="C759" s="53" t="s">
        <v>3002</v>
      </c>
      <c r="D759" s="53" t="s">
        <v>2321</v>
      </c>
      <c r="E759" s="53" t="s">
        <v>711</v>
      </c>
      <c r="F759" s="53" t="s">
        <v>2901</v>
      </c>
      <c r="G759" s="53" t="s">
        <v>2960</v>
      </c>
      <c r="H759" s="53" t="s">
        <v>2520</v>
      </c>
      <c r="I759" s="62">
        <v>38.67</v>
      </c>
    </row>
    <row r="760" spans="1:9" hidden="1" x14ac:dyDescent="0.25">
      <c r="A760" s="53" t="s">
        <v>2953</v>
      </c>
      <c r="B760" s="53" t="s">
        <v>3091</v>
      </c>
      <c r="C760" s="53" t="s">
        <v>2992</v>
      </c>
      <c r="D760" s="53" t="s">
        <v>2935</v>
      </c>
      <c r="E760" s="53" t="s">
        <v>486</v>
      </c>
      <c r="F760" s="53" t="s">
        <v>2901</v>
      </c>
      <c r="G760" s="53" t="s">
        <v>3092</v>
      </c>
      <c r="H760" s="53" t="s">
        <v>2520</v>
      </c>
      <c r="I760" s="62">
        <v>304.99</v>
      </c>
    </row>
    <row r="761" spans="1:9" hidden="1" x14ac:dyDescent="0.25">
      <c r="A761" s="53" t="s">
        <v>2953</v>
      </c>
      <c r="B761" s="53" t="s">
        <v>3107</v>
      </c>
      <c r="C761" s="53" t="s">
        <v>2966</v>
      </c>
      <c r="D761" s="53" t="s">
        <v>2321</v>
      </c>
      <c r="E761" s="53" t="s">
        <v>711</v>
      </c>
      <c r="F761" s="53" t="s">
        <v>2901</v>
      </c>
      <c r="G761" s="53" t="s">
        <v>2960</v>
      </c>
      <c r="H761" s="53" t="s">
        <v>2520</v>
      </c>
      <c r="I761" s="62">
        <v>7.82</v>
      </c>
    </row>
    <row r="762" spans="1:9" hidden="1" x14ac:dyDescent="0.25">
      <c r="A762" s="53" t="s">
        <v>2953</v>
      </c>
      <c r="B762" s="53" t="s">
        <v>3099</v>
      </c>
      <c r="C762" s="53" t="s">
        <v>3038</v>
      </c>
      <c r="D762" s="53" t="s">
        <v>2321</v>
      </c>
      <c r="E762" s="53" t="s">
        <v>711</v>
      </c>
      <c r="F762" s="53" t="s">
        <v>2901</v>
      </c>
      <c r="G762" s="53" t="s">
        <v>2960</v>
      </c>
      <c r="H762" s="53" t="s">
        <v>2520</v>
      </c>
      <c r="I762" s="62">
        <v>18.27</v>
      </c>
    </row>
    <row r="763" spans="1:9" hidden="1" x14ac:dyDescent="0.25">
      <c r="A763" s="53" t="s">
        <v>2953</v>
      </c>
      <c r="B763" s="53" t="s">
        <v>3105</v>
      </c>
      <c r="C763" s="53" t="s">
        <v>2968</v>
      </c>
      <c r="D763" s="53" t="s">
        <v>2321</v>
      </c>
      <c r="E763" s="53" t="s">
        <v>711</v>
      </c>
      <c r="F763" s="53" t="s">
        <v>2901</v>
      </c>
      <c r="G763" s="53" t="s">
        <v>2960</v>
      </c>
      <c r="H763" s="53" t="s">
        <v>2520</v>
      </c>
      <c r="I763" s="62">
        <v>90.31</v>
      </c>
    </row>
    <row r="764" spans="1:9" hidden="1" x14ac:dyDescent="0.25">
      <c r="A764" s="53" t="s">
        <v>2953</v>
      </c>
      <c r="B764" s="53" t="s">
        <v>3110</v>
      </c>
      <c r="C764" s="53" t="s">
        <v>2963</v>
      </c>
      <c r="D764" s="53" t="s">
        <v>2321</v>
      </c>
      <c r="E764" s="53" t="s">
        <v>711</v>
      </c>
      <c r="F764" s="53" t="s">
        <v>2901</v>
      </c>
      <c r="G764" s="53" t="s">
        <v>2960</v>
      </c>
      <c r="H764" s="53" t="s">
        <v>2520</v>
      </c>
      <c r="I764" s="62">
        <v>10.74</v>
      </c>
    </row>
    <row r="765" spans="1:9" hidden="1" x14ac:dyDescent="0.25">
      <c r="A765" s="53" t="s">
        <v>2953</v>
      </c>
      <c r="B765" s="53" t="s">
        <v>3084</v>
      </c>
      <c r="C765" s="53" t="s">
        <v>3021</v>
      </c>
      <c r="D765" s="53" t="s">
        <v>2321</v>
      </c>
      <c r="E765" s="53" t="s">
        <v>711</v>
      </c>
      <c r="F765" s="53" t="s">
        <v>2901</v>
      </c>
      <c r="G765" s="53" t="s">
        <v>2960</v>
      </c>
      <c r="H765" s="53" t="s">
        <v>2520</v>
      </c>
      <c r="I765" s="62">
        <v>19.3</v>
      </c>
    </row>
    <row r="766" spans="1:9" hidden="1" x14ac:dyDescent="0.25">
      <c r="A766" s="53" t="s">
        <v>2953</v>
      </c>
      <c r="B766" s="53" t="s">
        <v>3101</v>
      </c>
      <c r="C766" s="53" t="s">
        <v>3033</v>
      </c>
      <c r="D766" s="53" t="s">
        <v>2321</v>
      </c>
      <c r="E766" s="53" t="s">
        <v>711</v>
      </c>
      <c r="F766" s="53" t="s">
        <v>2901</v>
      </c>
      <c r="G766" s="53" t="s">
        <v>2960</v>
      </c>
      <c r="H766" s="53" t="s">
        <v>2520</v>
      </c>
      <c r="I766" s="62">
        <v>1.89</v>
      </c>
    </row>
    <row r="767" spans="1:9" hidden="1" x14ac:dyDescent="0.25">
      <c r="A767" s="53" t="s">
        <v>2953</v>
      </c>
      <c r="B767" s="53" t="s">
        <v>3097</v>
      </c>
      <c r="C767" s="53" t="s">
        <v>2969</v>
      </c>
      <c r="D767" s="53" t="s">
        <v>2321</v>
      </c>
      <c r="E767" s="53" t="s">
        <v>711</v>
      </c>
      <c r="F767" s="53" t="s">
        <v>2901</v>
      </c>
      <c r="G767" s="53" t="s">
        <v>2960</v>
      </c>
      <c r="H767" s="53" t="s">
        <v>2520</v>
      </c>
      <c r="I767" s="62">
        <v>0.24</v>
      </c>
    </row>
    <row r="768" spans="1:9" hidden="1" x14ac:dyDescent="0.25">
      <c r="A768" s="53" t="s">
        <v>2953</v>
      </c>
      <c r="B768" s="53" t="s">
        <v>3098</v>
      </c>
      <c r="C768" s="53" t="s">
        <v>3020</v>
      </c>
      <c r="D768" s="53" t="s">
        <v>2321</v>
      </c>
      <c r="E768" s="53" t="s">
        <v>711</v>
      </c>
      <c r="F768" s="53" t="s">
        <v>2901</v>
      </c>
      <c r="G768" s="53" t="s">
        <v>2960</v>
      </c>
      <c r="H768" s="53" t="s">
        <v>2520</v>
      </c>
      <c r="I768" s="62">
        <v>30.08</v>
      </c>
    </row>
    <row r="769" spans="1:9" hidden="1" x14ac:dyDescent="0.25">
      <c r="A769" s="53" t="s">
        <v>2953</v>
      </c>
      <c r="B769" s="53" t="s">
        <v>3085</v>
      </c>
      <c r="C769" s="53" t="s">
        <v>3017</v>
      </c>
      <c r="D769" s="53" t="s">
        <v>2321</v>
      </c>
      <c r="E769" s="53" t="s">
        <v>711</v>
      </c>
      <c r="F769" s="53" t="s">
        <v>2901</v>
      </c>
      <c r="G769" s="53" t="s">
        <v>3014</v>
      </c>
      <c r="H769" s="53" t="s">
        <v>2520</v>
      </c>
      <c r="I769" s="62">
        <v>50.93</v>
      </c>
    </row>
    <row r="770" spans="1:9" hidden="1" x14ac:dyDescent="0.25">
      <c r="A770" s="53" t="s">
        <v>2953</v>
      </c>
      <c r="B770" s="53" t="s">
        <v>3100</v>
      </c>
      <c r="C770" s="53" t="s">
        <v>2998</v>
      </c>
      <c r="D770" s="53" t="s">
        <v>2321</v>
      </c>
      <c r="E770" s="53" t="s">
        <v>711</v>
      </c>
      <c r="F770" s="53" t="s">
        <v>2901</v>
      </c>
      <c r="G770" s="53" t="s">
        <v>2960</v>
      </c>
      <c r="H770" s="53" t="s">
        <v>2520</v>
      </c>
      <c r="I770" s="62">
        <v>4.17</v>
      </c>
    </row>
    <row r="771" spans="1:9" hidden="1" x14ac:dyDescent="0.25">
      <c r="A771" s="53" t="s">
        <v>2953</v>
      </c>
      <c r="B771" s="53" t="s">
        <v>3108</v>
      </c>
      <c r="C771" s="53" t="s">
        <v>2971</v>
      </c>
      <c r="D771" s="53" t="s">
        <v>2321</v>
      </c>
      <c r="E771" s="53" t="s">
        <v>711</v>
      </c>
      <c r="F771" s="53" t="s">
        <v>2901</v>
      </c>
      <c r="G771" s="53" t="s">
        <v>2960</v>
      </c>
      <c r="H771" s="53" t="s">
        <v>2520</v>
      </c>
      <c r="I771" s="62">
        <v>189.89</v>
      </c>
    </row>
    <row r="772" spans="1:9" hidden="1" x14ac:dyDescent="0.25">
      <c r="A772" s="53" t="s">
        <v>2953</v>
      </c>
      <c r="B772" s="53" t="s">
        <v>3088</v>
      </c>
      <c r="C772" s="53" t="s">
        <v>2996</v>
      </c>
      <c r="D772" s="53" t="s">
        <v>2538</v>
      </c>
      <c r="E772" s="53" t="s">
        <v>2934</v>
      </c>
      <c r="F772" s="53" t="s">
        <v>2901</v>
      </c>
      <c r="G772" s="53" t="s">
        <v>3079</v>
      </c>
      <c r="H772" s="53" t="s">
        <v>2520</v>
      </c>
      <c r="I772" s="62">
        <v>1000.27</v>
      </c>
    </row>
    <row r="773" spans="1:9" hidden="1" x14ac:dyDescent="0.25">
      <c r="A773" s="53" t="s">
        <v>2953</v>
      </c>
      <c r="B773" s="53" t="s">
        <v>3077</v>
      </c>
      <c r="C773" s="53" t="s">
        <v>3004</v>
      </c>
      <c r="D773" s="53" t="s">
        <v>2321</v>
      </c>
      <c r="E773" s="53" t="s">
        <v>711</v>
      </c>
      <c r="F773" s="53" t="s">
        <v>2901</v>
      </c>
      <c r="G773" s="53" t="s">
        <v>2960</v>
      </c>
      <c r="H773" s="53" t="s">
        <v>2520</v>
      </c>
      <c r="I773" s="62">
        <v>116.38</v>
      </c>
    </row>
    <row r="774" spans="1:9" hidden="1" x14ac:dyDescent="0.25">
      <c r="A774" s="53" t="s">
        <v>2953</v>
      </c>
      <c r="B774" s="53" t="s">
        <v>3102</v>
      </c>
      <c r="C774" s="53" t="s">
        <v>3019</v>
      </c>
      <c r="D774" s="53" t="s">
        <v>2321</v>
      </c>
      <c r="E774" s="53" t="s">
        <v>711</v>
      </c>
      <c r="F774" s="53" t="s">
        <v>2901</v>
      </c>
      <c r="G774" s="53" t="s">
        <v>2960</v>
      </c>
      <c r="H774" s="53" t="s">
        <v>2520</v>
      </c>
      <c r="I774" s="62">
        <v>1.39</v>
      </c>
    </row>
    <row r="775" spans="1:9" hidden="1" x14ac:dyDescent="0.25">
      <c r="A775" s="53" t="s">
        <v>2953</v>
      </c>
      <c r="B775" s="53" t="s">
        <v>3069</v>
      </c>
      <c r="C775" s="53" t="s">
        <v>3003</v>
      </c>
      <c r="D775" s="53" t="s">
        <v>2321</v>
      </c>
      <c r="E775" s="53" t="s">
        <v>711</v>
      </c>
      <c r="F775" s="53" t="s">
        <v>2901</v>
      </c>
      <c r="G775" s="53" t="s">
        <v>2960</v>
      </c>
      <c r="H775" s="53" t="s">
        <v>2520</v>
      </c>
      <c r="I775" s="62">
        <v>12.06</v>
      </c>
    </row>
    <row r="776" spans="1:9" hidden="1" x14ac:dyDescent="0.25">
      <c r="A776" s="53" t="s">
        <v>2953</v>
      </c>
      <c r="B776" s="53" t="s">
        <v>3095</v>
      </c>
      <c r="C776" s="53" t="s">
        <v>3032</v>
      </c>
      <c r="D776" s="53" t="s">
        <v>2321</v>
      </c>
      <c r="E776" s="53" t="s">
        <v>711</v>
      </c>
      <c r="F776" s="53" t="s">
        <v>2901</v>
      </c>
      <c r="G776" s="53" t="s">
        <v>2960</v>
      </c>
      <c r="H776" s="53" t="s">
        <v>2520</v>
      </c>
      <c r="I776" s="62">
        <v>1.0900000000000001</v>
      </c>
    </row>
    <row r="777" spans="1:9" hidden="1" x14ac:dyDescent="0.25">
      <c r="A777" s="53" t="s">
        <v>2953</v>
      </c>
      <c r="B777" s="53" t="s">
        <v>3081</v>
      </c>
      <c r="C777" s="53" t="s">
        <v>3018</v>
      </c>
      <c r="D777" s="53" t="s">
        <v>2321</v>
      </c>
      <c r="E777" s="53" t="s">
        <v>711</v>
      </c>
      <c r="F777" s="53" t="s">
        <v>2901</v>
      </c>
      <c r="G777" s="53" t="s">
        <v>3014</v>
      </c>
      <c r="H777" s="53" t="s">
        <v>2520</v>
      </c>
      <c r="I777" s="62">
        <v>8.2200000000000006</v>
      </c>
    </row>
    <row r="778" spans="1:9" hidden="1" x14ac:dyDescent="0.25">
      <c r="A778" s="53" t="s">
        <v>2953</v>
      </c>
      <c r="B778" s="53" t="s">
        <v>3093</v>
      </c>
      <c r="C778" s="53" t="s">
        <v>2972</v>
      </c>
      <c r="D778" s="53" t="s">
        <v>2321</v>
      </c>
      <c r="E778" s="53" t="s">
        <v>711</v>
      </c>
      <c r="F778" s="53" t="s">
        <v>2901</v>
      </c>
      <c r="G778" s="53" t="s">
        <v>2960</v>
      </c>
      <c r="H778" s="53" t="s">
        <v>2520</v>
      </c>
      <c r="I778" s="62">
        <v>4464.84</v>
      </c>
    </row>
    <row r="779" spans="1:9" hidden="1" x14ac:dyDescent="0.25">
      <c r="A779" s="53" t="s">
        <v>2953</v>
      </c>
      <c r="B779" s="53" t="s">
        <v>3074</v>
      </c>
      <c r="C779" s="53" t="s">
        <v>2982</v>
      </c>
      <c r="D779" s="53" t="s">
        <v>2902</v>
      </c>
      <c r="E779" s="53" t="s">
        <v>486</v>
      </c>
      <c r="F779" s="53" t="s">
        <v>2901</v>
      </c>
      <c r="G779" s="53" t="s">
        <v>1648</v>
      </c>
      <c r="H779" s="53" t="s">
        <v>2520</v>
      </c>
      <c r="I779" s="62">
        <v>600.76</v>
      </c>
    </row>
    <row r="780" spans="1:9" hidden="1" x14ac:dyDescent="0.25">
      <c r="A780" s="53" t="s">
        <v>2953</v>
      </c>
      <c r="B780" s="53" t="s">
        <v>3106</v>
      </c>
      <c r="C780" s="53" t="s">
        <v>2975</v>
      </c>
      <c r="D780" s="53" t="s">
        <v>2321</v>
      </c>
      <c r="E780" s="53" t="s">
        <v>711</v>
      </c>
      <c r="F780" s="53" t="s">
        <v>2901</v>
      </c>
      <c r="G780" s="53" t="s">
        <v>2960</v>
      </c>
      <c r="H780" s="53" t="s">
        <v>2520</v>
      </c>
      <c r="I780" s="62">
        <v>2507.19</v>
      </c>
    </row>
    <row r="781" spans="1:9" hidden="1" x14ac:dyDescent="0.25">
      <c r="A781" s="53" t="s">
        <v>2953</v>
      </c>
      <c r="B781" s="53" t="s">
        <v>3109</v>
      </c>
      <c r="C781" s="53" t="s">
        <v>2970</v>
      </c>
      <c r="D781" s="53" t="s">
        <v>2321</v>
      </c>
      <c r="E781" s="53" t="s">
        <v>711</v>
      </c>
      <c r="F781" s="53" t="s">
        <v>2901</v>
      </c>
      <c r="G781" s="53" t="s">
        <v>2960</v>
      </c>
      <c r="H781" s="53" t="s">
        <v>2520</v>
      </c>
      <c r="I781" s="62">
        <v>107.22</v>
      </c>
    </row>
    <row r="782" spans="1:9" hidden="1" x14ac:dyDescent="0.25">
      <c r="A782" s="53" t="s">
        <v>2953</v>
      </c>
      <c r="B782" s="53" t="s">
        <v>3086</v>
      </c>
      <c r="C782" s="53" t="s">
        <v>2973</v>
      </c>
      <c r="D782" s="53" t="s">
        <v>2321</v>
      </c>
      <c r="E782" s="53" t="s">
        <v>711</v>
      </c>
      <c r="F782" s="53" t="s">
        <v>2901</v>
      </c>
      <c r="G782" s="53" t="s">
        <v>2960</v>
      </c>
      <c r="H782" s="53" t="s">
        <v>2520</v>
      </c>
      <c r="I782" s="62">
        <v>7057.95</v>
      </c>
    </row>
    <row r="783" spans="1:9" hidden="1" x14ac:dyDescent="0.25">
      <c r="A783" s="53" t="s">
        <v>2953</v>
      </c>
      <c r="B783" s="53" t="s">
        <v>3091</v>
      </c>
      <c r="C783" s="53" t="s">
        <v>2992</v>
      </c>
      <c r="D783" s="53" t="s">
        <v>2900</v>
      </c>
      <c r="E783" s="53" t="s">
        <v>486</v>
      </c>
      <c r="F783" s="53" t="s">
        <v>2901</v>
      </c>
      <c r="G783" s="53" t="s">
        <v>3092</v>
      </c>
      <c r="H783" s="53" t="s">
        <v>2520</v>
      </c>
      <c r="I783" s="62">
        <v>366.13</v>
      </c>
    </row>
    <row r="784" spans="1:9" hidden="1" x14ac:dyDescent="0.25">
      <c r="A784" s="53" t="s">
        <v>2953</v>
      </c>
      <c r="B784" s="53" t="s">
        <v>3091</v>
      </c>
      <c r="C784" s="53" t="s">
        <v>2992</v>
      </c>
      <c r="D784" s="53" t="s">
        <v>2902</v>
      </c>
      <c r="E784" s="53" t="s">
        <v>486</v>
      </c>
      <c r="F784" s="53" t="s">
        <v>2901</v>
      </c>
      <c r="G784" s="53" t="s">
        <v>3092</v>
      </c>
      <c r="H784" s="53" t="s">
        <v>2520</v>
      </c>
      <c r="I784" s="62">
        <v>1053.6300000000001</v>
      </c>
    </row>
    <row r="785" spans="1:9" hidden="1" x14ac:dyDescent="0.25">
      <c r="A785" s="53" t="s">
        <v>2953</v>
      </c>
      <c r="B785" s="53" t="s">
        <v>3080</v>
      </c>
      <c r="C785" s="53" t="s">
        <v>2967</v>
      </c>
      <c r="D785" s="53" t="s">
        <v>2321</v>
      </c>
      <c r="E785" s="53" t="s">
        <v>711</v>
      </c>
      <c r="F785" s="53" t="s">
        <v>2901</v>
      </c>
      <c r="G785" s="53" t="s">
        <v>2960</v>
      </c>
      <c r="H785" s="53" t="s">
        <v>2520</v>
      </c>
      <c r="I785" s="62">
        <v>313.73</v>
      </c>
    </row>
    <row r="786" spans="1:9" hidden="1" x14ac:dyDescent="0.25">
      <c r="A786" s="53" t="s">
        <v>2953</v>
      </c>
      <c r="B786" s="53" t="s">
        <v>3096</v>
      </c>
      <c r="C786" s="53" t="s">
        <v>2964</v>
      </c>
      <c r="D786" s="53" t="s">
        <v>2321</v>
      </c>
      <c r="E786" s="53" t="s">
        <v>711</v>
      </c>
      <c r="F786" s="53" t="s">
        <v>2901</v>
      </c>
      <c r="G786" s="53" t="s">
        <v>2960</v>
      </c>
      <c r="H786" s="53" t="s">
        <v>2520</v>
      </c>
      <c r="I786" s="62">
        <v>1692.43</v>
      </c>
    </row>
    <row r="787" spans="1:9" hidden="1" x14ac:dyDescent="0.25">
      <c r="A787" s="53" t="s">
        <v>2954</v>
      </c>
      <c r="B787" s="53" t="s">
        <v>3069</v>
      </c>
      <c r="C787" s="53" t="s">
        <v>3003</v>
      </c>
      <c r="D787" s="53" t="s">
        <v>2321</v>
      </c>
      <c r="E787" s="53" t="s">
        <v>711</v>
      </c>
      <c r="F787" s="53" t="s">
        <v>2901</v>
      </c>
      <c r="G787" s="53" t="s">
        <v>2960</v>
      </c>
      <c r="H787" s="53" t="s">
        <v>2520</v>
      </c>
      <c r="I787" s="62">
        <v>200</v>
      </c>
    </row>
    <row r="788" spans="1:9" hidden="1" x14ac:dyDescent="0.25">
      <c r="A788" s="53" t="s">
        <v>2954</v>
      </c>
      <c r="B788" s="53" t="s">
        <v>3091</v>
      </c>
      <c r="C788" s="53" t="s">
        <v>2992</v>
      </c>
      <c r="D788" s="53" t="s">
        <v>2935</v>
      </c>
      <c r="E788" s="53" t="s">
        <v>486</v>
      </c>
      <c r="F788" s="53" t="s">
        <v>2901</v>
      </c>
      <c r="G788" s="53" t="s">
        <v>3092</v>
      </c>
      <c r="H788" s="53" t="s">
        <v>2520</v>
      </c>
      <c r="I788" s="62">
        <v>237.3</v>
      </c>
    </row>
    <row r="789" spans="1:9" hidden="1" x14ac:dyDescent="0.25">
      <c r="A789" s="53" t="s">
        <v>2954</v>
      </c>
      <c r="B789" s="53" t="s">
        <v>3091</v>
      </c>
      <c r="C789" s="53" t="s">
        <v>2992</v>
      </c>
      <c r="D789" s="53" t="s">
        <v>2902</v>
      </c>
      <c r="E789" s="53" t="s">
        <v>486</v>
      </c>
      <c r="F789" s="53" t="s">
        <v>2901</v>
      </c>
      <c r="G789" s="53" t="s">
        <v>3092</v>
      </c>
      <c r="H789" s="53" t="s">
        <v>2520</v>
      </c>
      <c r="I789" s="62">
        <v>598.03</v>
      </c>
    </row>
    <row r="790" spans="1:9" hidden="1" x14ac:dyDescent="0.25">
      <c r="A790" s="53" t="s">
        <v>2954</v>
      </c>
      <c r="B790" s="53" t="s">
        <v>3086</v>
      </c>
      <c r="C790" s="53" t="s">
        <v>2973</v>
      </c>
      <c r="D790" s="53" t="s">
        <v>2321</v>
      </c>
      <c r="E790" s="53" t="s">
        <v>711</v>
      </c>
      <c r="F790" s="53" t="s">
        <v>2901</v>
      </c>
      <c r="G790" s="53" t="s">
        <v>2960</v>
      </c>
      <c r="H790" s="53" t="s">
        <v>2520</v>
      </c>
      <c r="I790" s="62">
        <v>33179.25</v>
      </c>
    </row>
    <row r="791" spans="1:9" hidden="1" x14ac:dyDescent="0.25">
      <c r="A791" s="53" t="s">
        <v>2954</v>
      </c>
      <c r="B791" s="53" t="s">
        <v>3094</v>
      </c>
      <c r="C791" s="53" t="s">
        <v>3002</v>
      </c>
      <c r="D791" s="53" t="s">
        <v>2321</v>
      </c>
      <c r="E791" s="53" t="s">
        <v>711</v>
      </c>
      <c r="F791" s="53" t="s">
        <v>2901</v>
      </c>
      <c r="G791" s="53" t="s">
        <v>2960</v>
      </c>
      <c r="H791" s="53" t="s">
        <v>2520</v>
      </c>
      <c r="I791" s="62">
        <v>200.01</v>
      </c>
    </row>
    <row r="792" spans="1:9" hidden="1" x14ac:dyDescent="0.25">
      <c r="A792" s="53" t="s">
        <v>2954</v>
      </c>
      <c r="B792" s="53" t="s">
        <v>3102</v>
      </c>
      <c r="C792" s="53" t="s">
        <v>3019</v>
      </c>
      <c r="D792" s="53" t="s">
        <v>2321</v>
      </c>
      <c r="E792" s="53" t="s">
        <v>711</v>
      </c>
      <c r="F792" s="53" t="s">
        <v>2901</v>
      </c>
      <c r="G792" s="53" t="s">
        <v>2960</v>
      </c>
      <c r="H792" s="53" t="s">
        <v>2520</v>
      </c>
      <c r="I792" s="62">
        <v>200</v>
      </c>
    </row>
    <row r="793" spans="1:9" hidden="1" x14ac:dyDescent="0.25">
      <c r="A793" s="53" t="s">
        <v>2954</v>
      </c>
      <c r="B793" s="53" t="s">
        <v>3104</v>
      </c>
      <c r="C793" s="53" t="s">
        <v>3035</v>
      </c>
      <c r="D793" s="53" t="s">
        <v>2321</v>
      </c>
      <c r="E793" s="53" t="s">
        <v>711</v>
      </c>
      <c r="F793" s="53" t="s">
        <v>2901</v>
      </c>
      <c r="G793" s="53" t="s">
        <v>2960</v>
      </c>
      <c r="H793" s="53" t="s">
        <v>2520</v>
      </c>
      <c r="I793" s="62">
        <v>4.9000000000000004</v>
      </c>
    </row>
    <row r="794" spans="1:9" hidden="1" x14ac:dyDescent="0.25">
      <c r="A794" s="53" t="s">
        <v>2954</v>
      </c>
      <c r="B794" s="53" t="s">
        <v>3110</v>
      </c>
      <c r="C794" s="53" t="s">
        <v>2963</v>
      </c>
      <c r="D794" s="53" t="s">
        <v>2321</v>
      </c>
      <c r="E794" s="53" t="s">
        <v>711</v>
      </c>
      <c r="F794" s="53" t="s">
        <v>2901</v>
      </c>
      <c r="G794" s="53" t="s">
        <v>2960</v>
      </c>
      <c r="H794" s="53" t="s">
        <v>2520</v>
      </c>
      <c r="I794" s="62">
        <v>20.28</v>
      </c>
    </row>
    <row r="795" spans="1:9" hidden="1" x14ac:dyDescent="0.25">
      <c r="A795" s="53" t="s">
        <v>2954</v>
      </c>
      <c r="B795" s="53" t="s">
        <v>3096</v>
      </c>
      <c r="C795" s="53" t="s">
        <v>2964</v>
      </c>
      <c r="D795" s="53" t="s">
        <v>2321</v>
      </c>
      <c r="E795" s="53" t="s">
        <v>711</v>
      </c>
      <c r="F795" s="53" t="s">
        <v>2901</v>
      </c>
      <c r="G795" s="53" t="s">
        <v>2960</v>
      </c>
      <c r="H795" s="53" t="s">
        <v>2520</v>
      </c>
      <c r="I795" s="62">
        <v>7593.74</v>
      </c>
    </row>
    <row r="796" spans="1:9" hidden="1" x14ac:dyDescent="0.25">
      <c r="A796" s="53" t="s">
        <v>2954</v>
      </c>
      <c r="B796" s="53" t="s">
        <v>3106</v>
      </c>
      <c r="C796" s="53" t="s">
        <v>2975</v>
      </c>
      <c r="D796" s="53" t="s">
        <v>2321</v>
      </c>
      <c r="E796" s="53" t="s">
        <v>711</v>
      </c>
      <c r="F796" s="53" t="s">
        <v>2901</v>
      </c>
      <c r="G796" s="53" t="s">
        <v>2960</v>
      </c>
      <c r="H796" s="53" t="s">
        <v>2520</v>
      </c>
      <c r="I796" s="62">
        <v>6092.07</v>
      </c>
    </row>
    <row r="797" spans="1:9" hidden="1" x14ac:dyDescent="0.25">
      <c r="A797" s="53" t="s">
        <v>2954</v>
      </c>
      <c r="B797" s="53" t="s">
        <v>3080</v>
      </c>
      <c r="C797" s="53" t="s">
        <v>2967</v>
      </c>
      <c r="D797" s="53" t="s">
        <v>2321</v>
      </c>
      <c r="E797" s="53" t="s">
        <v>711</v>
      </c>
      <c r="F797" s="53" t="s">
        <v>2901</v>
      </c>
      <c r="G797" s="53" t="s">
        <v>2960</v>
      </c>
      <c r="H797" s="53" t="s">
        <v>2520</v>
      </c>
      <c r="I797" s="62">
        <v>2572.36</v>
      </c>
    </row>
    <row r="798" spans="1:9" hidden="1" x14ac:dyDescent="0.25">
      <c r="A798" s="53" t="s">
        <v>2954</v>
      </c>
      <c r="B798" s="53" t="s">
        <v>3100</v>
      </c>
      <c r="C798" s="53" t="s">
        <v>2998</v>
      </c>
      <c r="D798" s="53" t="s">
        <v>2321</v>
      </c>
      <c r="E798" s="53" t="s">
        <v>711</v>
      </c>
      <c r="F798" s="53" t="s">
        <v>2901</v>
      </c>
      <c r="G798" s="53" t="s">
        <v>2960</v>
      </c>
      <c r="H798" s="53" t="s">
        <v>2520</v>
      </c>
      <c r="I798" s="62">
        <v>200.02</v>
      </c>
    </row>
    <row r="799" spans="1:9" hidden="1" x14ac:dyDescent="0.25">
      <c r="A799" s="53" t="s">
        <v>2954</v>
      </c>
      <c r="B799" s="53" t="s">
        <v>3084</v>
      </c>
      <c r="C799" s="53" t="s">
        <v>3021</v>
      </c>
      <c r="D799" s="53" t="s">
        <v>2321</v>
      </c>
      <c r="E799" s="53" t="s">
        <v>711</v>
      </c>
      <c r="F799" s="53" t="s">
        <v>2901</v>
      </c>
      <c r="G799" s="53" t="s">
        <v>2960</v>
      </c>
      <c r="H799" s="53" t="s">
        <v>2520</v>
      </c>
      <c r="I799" s="62">
        <v>22.85</v>
      </c>
    </row>
    <row r="800" spans="1:9" hidden="1" x14ac:dyDescent="0.25">
      <c r="A800" s="53" t="s">
        <v>2954</v>
      </c>
      <c r="B800" s="53" t="s">
        <v>3097</v>
      </c>
      <c r="C800" s="53" t="s">
        <v>2969</v>
      </c>
      <c r="D800" s="53" t="s">
        <v>2321</v>
      </c>
      <c r="E800" s="53" t="s">
        <v>711</v>
      </c>
      <c r="F800" s="53" t="s">
        <v>2901</v>
      </c>
      <c r="G800" s="53" t="s">
        <v>2960</v>
      </c>
      <c r="H800" s="53" t="s">
        <v>2520</v>
      </c>
      <c r="I800" s="62">
        <v>0.71</v>
      </c>
    </row>
    <row r="801" spans="1:9" hidden="1" x14ac:dyDescent="0.25">
      <c r="A801" s="53" t="s">
        <v>2954</v>
      </c>
      <c r="B801" s="53" t="s">
        <v>3085</v>
      </c>
      <c r="C801" s="53" t="s">
        <v>3017</v>
      </c>
      <c r="D801" s="53" t="s">
        <v>2321</v>
      </c>
      <c r="E801" s="53" t="s">
        <v>711</v>
      </c>
      <c r="F801" s="53" t="s">
        <v>2901</v>
      </c>
      <c r="G801" s="53" t="s">
        <v>3014</v>
      </c>
      <c r="H801" s="53" t="s">
        <v>2520</v>
      </c>
      <c r="I801" s="62">
        <v>200</v>
      </c>
    </row>
    <row r="802" spans="1:9" hidden="1" x14ac:dyDescent="0.25">
      <c r="A802" s="53" t="s">
        <v>2954</v>
      </c>
      <c r="B802" s="53" t="s">
        <v>3077</v>
      </c>
      <c r="C802" s="53" t="s">
        <v>3004</v>
      </c>
      <c r="D802" s="53" t="s">
        <v>2321</v>
      </c>
      <c r="E802" s="53" t="s">
        <v>711</v>
      </c>
      <c r="F802" s="53" t="s">
        <v>2901</v>
      </c>
      <c r="G802" s="53" t="s">
        <v>2960</v>
      </c>
      <c r="H802" s="53" t="s">
        <v>2520</v>
      </c>
      <c r="I802" s="62">
        <v>186.26</v>
      </c>
    </row>
    <row r="803" spans="1:9" hidden="1" x14ac:dyDescent="0.25">
      <c r="A803" s="53" t="s">
        <v>2954</v>
      </c>
      <c r="B803" s="53" t="s">
        <v>3108</v>
      </c>
      <c r="C803" s="53" t="s">
        <v>2971</v>
      </c>
      <c r="D803" s="53" t="s">
        <v>2321</v>
      </c>
      <c r="E803" s="53" t="s">
        <v>711</v>
      </c>
      <c r="F803" s="53" t="s">
        <v>2901</v>
      </c>
      <c r="G803" s="53" t="s">
        <v>2960</v>
      </c>
      <c r="H803" s="53" t="s">
        <v>2520</v>
      </c>
      <c r="I803" s="62">
        <v>87.95</v>
      </c>
    </row>
    <row r="804" spans="1:9" hidden="1" x14ac:dyDescent="0.25">
      <c r="A804" s="53" t="s">
        <v>2954</v>
      </c>
      <c r="B804" s="53" t="s">
        <v>3101</v>
      </c>
      <c r="C804" s="53" t="s">
        <v>3033</v>
      </c>
      <c r="D804" s="53" t="s">
        <v>2321</v>
      </c>
      <c r="E804" s="53" t="s">
        <v>711</v>
      </c>
      <c r="F804" s="53" t="s">
        <v>2901</v>
      </c>
      <c r="G804" s="53" t="s">
        <v>2960</v>
      </c>
      <c r="H804" s="53" t="s">
        <v>2520</v>
      </c>
      <c r="I804" s="62">
        <v>200.01</v>
      </c>
    </row>
    <row r="805" spans="1:9" hidden="1" x14ac:dyDescent="0.25">
      <c r="A805" s="53" t="s">
        <v>2954</v>
      </c>
      <c r="B805" s="53" t="s">
        <v>3093</v>
      </c>
      <c r="C805" s="53" t="s">
        <v>2972</v>
      </c>
      <c r="D805" s="53" t="s">
        <v>2321</v>
      </c>
      <c r="E805" s="53" t="s">
        <v>711</v>
      </c>
      <c r="F805" s="53" t="s">
        <v>2901</v>
      </c>
      <c r="G805" s="53" t="s">
        <v>2960</v>
      </c>
      <c r="H805" s="53" t="s">
        <v>2520</v>
      </c>
      <c r="I805" s="62">
        <v>10828.65</v>
      </c>
    </row>
    <row r="806" spans="1:9" hidden="1" x14ac:dyDescent="0.25">
      <c r="A806" s="53" t="s">
        <v>2954</v>
      </c>
      <c r="B806" s="53" t="s">
        <v>3091</v>
      </c>
      <c r="C806" s="53" t="s">
        <v>2992</v>
      </c>
      <c r="D806" s="53" t="s">
        <v>2900</v>
      </c>
      <c r="E806" s="53" t="s">
        <v>486</v>
      </c>
      <c r="F806" s="53" t="s">
        <v>2901</v>
      </c>
      <c r="G806" s="53" t="s">
        <v>3092</v>
      </c>
      <c r="H806" s="53" t="s">
        <v>2520</v>
      </c>
      <c r="I806" s="62">
        <v>269.04000000000002</v>
      </c>
    </row>
    <row r="807" spans="1:9" hidden="1" x14ac:dyDescent="0.25">
      <c r="A807" s="53" t="s">
        <v>2954</v>
      </c>
      <c r="B807" s="53" t="s">
        <v>3095</v>
      </c>
      <c r="C807" s="53" t="s">
        <v>3032</v>
      </c>
      <c r="D807" s="53" t="s">
        <v>2321</v>
      </c>
      <c r="E807" s="53" t="s">
        <v>711</v>
      </c>
      <c r="F807" s="53" t="s">
        <v>2901</v>
      </c>
      <c r="G807" s="53" t="s">
        <v>2960</v>
      </c>
      <c r="H807" s="53" t="s">
        <v>2520</v>
      </c>
      <c r="I807" s="62">
        <v>200</v>
      </c>
    </row>
    <row r="808" spans="1:9" hidden="1" x14ac:dyDescent="0.25">
      <c r="A808" s="53" t="s">
        <v>2954</v>
      </c>
      <c r="B808" s="53" t="s">
        <v>3107</v>
      </c>
      <c r="C808" s="53" t="s">
        <v>2966</v>
      </c>
      <c r="D808" s="53" t="s">
        <v>2321</v>
      </c>
      <c r="E808" s="53" t="s">
        <v>711</v>
      </c>
      <c r="F808" s="53" t="s">
        <v>2901</v>
      </c>
      <c r="G808" s="53" t="s">
        <v>2960</v>
      </c>
      <c r="H808" s="53" t="s">
        <v>2520</v>
      </c>
      <c r="I808" s="62">
        <v>9.58</v>
      </c>
    </row>
    <row r="809" spans="1:9" hidden="1" x14ac:dyDescent="0.25">
      <c r="A809" s="53" t="s">
        <v>2954</v>
      </c>
      <c r="B809" s="53" t="s">
        <v>3099</v>
      </c>
      <c r="C809" s="53" t="s">
        <v>3038</v>
      </c>
      <c r="D809" s="53" t="s">
        <v>2321</v>
      </c>
      <c r="E809" s="53" t="s">
        <v>711</v>
      </c>
      <c r="F809" s="53" t="s">
        <v>2901</v>
      </c>
      <c r="G809" s="53" t="s">
        <v>2960</v>
      </c>
      <c r="H809" s="53" t="s">
        <v>2520</v>
      </c>
      <c r="I809" s="62">
        <v>200</v>
      </c>
    </row>
    <row r="810" spans="1:9" hidden="1" x14ac:dyDescent="0.25">
      <c r="A810" s="53" t="s">
        <v>2954</v>
      </c>
      <c r="B810" s="53" t="s">
        <v>3098</v>
      </c>
      <c r="C810" s="53" t="s">
        <v>3020</v>
      </c>
      <c r="D810" s="53" t="s">
        <v>2321</v>
      </c>
      <c r="E810" s="53" t="s">
        <v>711</v>
      </c>
      <c r="F810" s="53" t="s">
        <v>2901</v>
      </c>
      <c r="G810" s="53" t="s">
        <v>2960</v>
      </c>
      <c r="H810" s="53" t="s">
        <v>2520</v>
      </c>
      <c r="I810" s="62">
        <v>200.01</v>
      </c>
    </row>
    <row r="811" spans="1:9" hidden="1" x14ac:dyDescent="0.25">
      <c r="A811" s="53" t="s">
        <v>2954</v>
      </c>
      <c r="B811" s="53" t="s">
        <v>3088</v>
      </c>
      <c r="C811" s="53" t="s">
        <v>2996</v>
      </c>
      <c r="D811" s="53" t="s">
        <v>2538</v>
      </c>
      <c r="E811" s="53" t="s">
        <v>2934</v>
      </c>
      <c r="F811" s="53" t="s">
        <v>2901</v>
      </c>
      <c r="G811" s="53" t="s">
        <v>3079</v>
      </c>
      <c r="H811" s="53" t="s">
        <v>2520</v>
      </c>
      <c r="I811" s="62">
        <v>908.24</v>
      </c>
    </row>
    <row r="812" spans="1:9" hidden="1" x14ac:dyDescent="0.25">
      <c r="A812" s="53" t="s">
        <v>2954</v>
      </c>
      <c r="B812" s="53" t="s">
        <v>3074</v>
      </c>
      <c r="C812" s="53" t="s">
        <v>2982</v>
      </c>
      <c r="D812" s="53" t="s">
        <v>2902</v>
      </c>
      <c r="E812" s="53" t="s">
        <v>486</v>
      </c>
      <c r="F812" s="53" t="s">
        <v>2901</v>
      </c>
      <c r="G812" s="53" t="s">
        <v>1648</v>
      </c>
      <c r="H812" s="53" t="s">
        <v>2520</v>
      </c>
      <c r="I812" s="62">
        <v>800.6</v>
      </c>
    </row>
    <row r="813" spans="1:9" hidden="1" x14ac:dyDescent="0.25">
      <c r="A813" s="53" t="s">
        <v>2954</v>
      </c>
      <c r="B813" s="53" t="s">
        <v>3089</v>
      </c>
      <c r="C813" s="53" t="s">
        <v>2974</v>
      </c>
      <c r="D813" s="53" t="s">
        <v>2321</v>
      </c>
      <c r="E813" s="53" t="s">
        <v>711</v>
      </c>
      <c r="F813" s="53" t="s">
        <v>2901</v>
      </c>
      <c r="G813" s="53" t="s">
        <v>2960</v>
      </c>
      <c r="H813" s="53" t="s">
        <v>2520</v>
      </c>
      <c r="I813" s="62">
        <v>8526.39</v>
      </c>
    </row>
    <row r="814" spans="1:9" hidden="1" x14ac:dyDescent="0.25">
      <c r="A814" s="53" t="s">
        <v>2954</v>
      </c>
      <c r="B814" s="53" t="s">
        <v>3109</v>
      </c>
      <c r="C814" s="53" t="s">
        <v>2970</v>
      </c>
      <c r="D814" s="53" t="s">
        <v>2321</v>
      </c>
      <c r="E814" s="53" t="s">
        <v>711</v>
      </c>
      <c r="F814" s="53" t="s">
        <v>2901</v>
      </c>
      <c r="G814" s="53" t="s">
        <v>2960</v>
      </c>
      <c r="H814" s="53" t="s">
        <v>2520</v>
      </c>
      <c r="I814" s="62">
        <v>51.88</v>
      </c>
    </row>
    <row r="815" spans="1:9" hidden="1" x14ac:dyDescent="0.25">
      <c r="A815" s="53" t="s">
        <v>2954</v>
      </c>
      <c r="B815" s="53" t="s">
        <v>3105</v>
      </c>
      <c r="C815" s="53" t="s">
        <v>2968</v>
      </c>
      <c r="D815" s="53" t="s">
        <v>2321</v>
      </c>
      <c r="E815" s="53" t="s">
        <v>711</v>
      </c>
      <c r="F815" s="53" t="s">
        <v>2901</v>
      </c>
      <c r="G815" s="53" t="s">
        <v>2960</v>
      </c>
      <c r="H815" s="53" t="s">
        <v>2520</v>
      </c>
      <c r="I815" s="62">
        <v>91.38</v>
      </c>
    </row>
    <row r="816" spans="1:9" hidden="1" x14ac:dyDescent="0.25">
      <c r="A816" s="53" t="s">
        <v>2954</v>
      </c>
      <c r="B816" s="53" t="s">
        <v>3081</v>
      </c>
      <c r="C816" s="53" t="s">
        <v>3018</v>
      </c>
      <c r="D816" s="53" t="s">
        <v>2321</v>
      </c>
      <c r="E816" s="53" t="s">
        <v>711</v>
      </c>
      <c r="F816" s="53" t="s">
        <v>2901</v>
      </c>
      <c r="G816" s="53" t="s">
        <v>3014</v>
      </c>
      <c r="H816" s="53" t="s">
        <v>2520</v>
      </c>
      <c r="I816" s="62">
        <v>20.43</v>
      </c>
    </row>
    <row r="817" spans="1:9" hidden="1" x14ac:dyDescent="0.25">
      <c r="A817" s="53" t="s">
        <v>2955</v>
      </c>
      <c r="B817" s="53" t="s">
        <v>3080</v>
      </c>
      <c r="C817" s="53" t="s">
        <v>2967</v>
      </c>
      <c r="D817" s="53" t="s">
        <v>2321</v>
      </c>
      <c r="E817" s="53" t="s">
        <v>711</v>
      </c>
      <c r="F817" s="53" t="s">
        <v>2901</v>
      </c>
      <c r="G817" s="53" t="s">
        <v>2960</v>
      </c>
      <c r="H817" s="53" t="s">
        <v>2520</v>
      </c>
      <c r="I817" s="62">
        <v>2688.61</v>
      </c>
    </row>
    <row r="818" spans="1:9" hidden="1" x14ac:dyDescent="0.25">
      <c r="A818" s="53" t="s">
        <v>2955</v>
      </c>
      <c r="B818" s="53" t="s">
        <v>3095</v>
      </c>
      <c r="C818" s="53" t="s">
        <v>3032</v>
      </c>
      <c r="D818" s="53" t="s">
        <v>2321</v>
      </c>
      <c r="E818" s="53" t="s">
        <v>711</v>
      </c>
      <c r="F818" s="53" t="s">
        <v>2901</v>
      </c>
      <c r="G818" s="53" t="s">
        <v>2960</v>
      </c>
      <c r="H818" s="53" t="s">
        <v>2520</v>
      </c>
      <c r="I818" s="62">
        <v>54.55</v>
      </c>
    </row>
    <row r="819" spans="1:9" hidden="1" x14ac:dyDescent="0.25">
      <c r="A819" s="53" t="s">
        <v>2955</v>
      </c>
      <c r="B819" s="53" t="s">
        <v>3093</v>
      </c>
      <c r="C819" s="53" t="s">
        <v>2972</v>
      </c>
      <c r="D819" s="53" t="s">
        <v>2321</v>
      </c>
      <c r="E819" s="53" t="s">
        <v>711</v>
      </c>
      <c r="F819" s="53" t="s">
        <v>2901</v>
      </c>
      <c r="G819" s="53" t="s">
        <v>2960</v>
      </c>
      <c r="H819" s="53" t="s">
        <v>2520</v>
      </c>
      <c r="I819" s="62">
        <v>9180.0300000000007</v>
      </c>
    </row>
    <row r="820" spans="1:9" hidden="1" x14ac:dyDescent="0.25">
      <c r="A820" s="53" t="s">
        <v>2955</v>
      </c>
      <c r="B820" s="53" t="s">
        <v>3091</v>
      </c>
      <c r="C820" s="53" t="s">
        <v>2992</v>
      </c>
      <c r="D820" s="53" t="s">
        <v>2902</v>
      </c>
      <c r="E820" s="53" t="s">
        <v>486</v>
      </c>
      <c r="F820" s="53" t="s">
        <v>2901</v>
      </c>
      <c r="G820" s="53" t="s">
        <v>3092</v>
      </c>
      <c r="H820" s="53" t="s">
        <v>2520</v>
      </c>
      <c r="I820" s="62">
        <v>741.99</v>
      </c>
    </row>
    <row r="821" spans="1:9" hidden="1" x14ac:dyDescent="0.25">
      <c r="A821" s="53" t="s">
        <v>2955</v>
      </c>
      <c r="B821" s="53" t="s">
        <v>3108</v>
      </c>
      <c r="C821" s="53" t="s">
        <v>2971</v>
      </c>
      <c r="D821" s="53" t="s">
        <v>2321</v>
      </c>
      <c r="E821" s="53" t="s">
        <v>711</v>
      </c>
      <c r="F821" s="53" t="s">
        <v>2901</v>
      </c>
      <c r="G821" s="53" t="s">
        <v>2960</v>
      </c>
      <c r="H821" s="53" t="s">
        <v>2520</v>
      </c>
      <c r="I821" s="62">
        <v>2.6</v>
      </c>
    </row>
    <row r="822" spans="1:9" hidden="1" x14ac:dyDescent="0.25">
      <c r="A822" s="53" t="s">
        <v>2955</v>
      </c>
      <c r="B822" s="53" t="s">
        <v>3069</v>
      </c>
      <c r="C822" s="53" t="s">
        <v>3003</v>
      </c>
      <c r="D822" s="53" t="s">
        <v>2321</v>
      </c>
      <c r="E822" s="53" t="s">
        <v>711</v>
      </c>
      <c r="F822" s="53" t="s">
        <v>2901</v>
      </c>
      <c r="G822" s="53" t="s">
        <v>2960</v>
      </c>
      <c r="H822" s="53" t="s">
        <v>2520</v>
      </c>
      <c r="I822" s="62">
        <v>200</v>
      </c>
    </row>
    <row r="823" spans="1:9" hidden="1" x14ac:dyDescent="0.25">
      <c r="A823" s="53" t="s">
        <v>2955</v>
      </c>
      <c r="B823" s="53" t="s">
        <v>3104</v>
      </c>
      <c r="C823" s="53" t="s">
        <v>3035</v>
      </c>
      <c r="D823" s="53" t="s">
        <v>2321</v>
      </c>
      <c r="E823" s="53" t="s">
        <v>711</v>
      </c>
      <c r="F823" s="53" t="s">
        <v>2901</v>
      </c>
      <c r="G823" s="53" t="s">
        <v>2960</v>
      </c>
      <c r="H823" s="53" t="s">
        <v>2520</v>
      </c>
      <c r="I823" s="62">
        <v>16.41</v>
      </c>
    </row>
    <row r="824" spans="1:9" hidden="1" x14ac:dyDescent="0.25">
      <c r="A824" s="53" t="s">
        <v>2955</v>
      </c>
      <c r="B824" s="53" t="s">
        <v>3097</v>
      </c>
      <c r="C824" s="53" t="s">
        <v>2969</v>
      </c>
      <c r="D824" s="53" t="s">
        <v>2321</v>
      </c>
      <c r="E824" s="53" t="s">
        <v>711</v>
      </c>
      <c r="F824" s="53" t="s">
        <v>2901</v>
      </c>
      <c r="G824" s="53" t="s">
        <v>2960</v>
      </c>
      <c r="H824" s="53" t="s">
        <v>2520</v>
      </c>
      <c r="I824" s="62">
        <v>1.99</v>
      </c>
    </row>
    <row r="825" spans="1:9" hidden="1" x14ac:dyDescent="0.25">
      <c r="A825" s="53" t="s">
        <v>2955</v>
      </c>
      <c r="B825" s="53" t="s">
        <v>3098</v>
      </c>
      <c r="C825" s="53" t="s">
        <v>3020</v>
      </c>
      <c r="D825" s="53" t="s">
        <v>2321</v>
      </c>
      <c r="E825" s="53" t="s">
        <v>711</v>
      </c>
      <c r="F825" s="53" t="s">
        <v>2901</v>
      </c>
      <c r="G825" s="53" t="s">
        <v>2960</v>
      </c>
      <c r="H825" s="53" t="s">
        <v>2520</v>
      </c>
      <c r="I825" s="62">
        <v>200.01</v>
      </c>
    </row>
    <row r="826" spans="1:9" hidden="1" x14ac:dyDescent="0.25">
      <c r="A826" s="53" t="s">
        <v>2955</v>
      </c>
      <c r="B826" s="53" t="s">
        <v>3105</v>
      </c>
      <c r="C826" s="53" t="s">
        <v>2968</v>
      </c>
      <c r="D826" s="53" t="s">
        <v>2321</v>
      </c>
      <c r="E826" s="53" t="s">
        <v>711</v>
      </c>
      <c r="F826" s="53" t="s">
        <v>2901</v>
      </c>
      <c r="G826" s="53" t="s">
        <v>2960</v>
      </c>
      <c r="H826" s="53" t="s">
        <v>2520</v>
      </c>
      <c r="I826" s="62">
        <v>63.83</v>
      </c>
    </row>
    <row r="827" spans="1:9" hidden="1" x14ac:dyDescent="0.25">
      <c r="A827" s="53" t="s">
        <v>2955</v>
      </c>
      <c r="B827" s="53" t="s">
        <v>3077</v>
      </c>
      <c r="C827" s="53" t="s">
        <v>3004</v>
      </c>
      <c r="D827" s="53" t="s">
        <v>2321</v>
      </c>
      <c r="E827" s="53" t="s">
        <v>711</v>
      </c>
      <c r="F827" s="53" t="s">
        <v>2901</v>
      </c>
      <c r="G827" s="53" t="s">
        <v>2960</v>
      </c>
      <c r="H827" s="53" t="s">
        <v>2520</v>
      </c>
      <c r="I827" s="62">
        <v>200</v>
      </c>
    </row>
    <row r="828" spans="1:9" hidden="1" x14ac:dyDescent="0.25">
      <c r="A828" s="53" t="s">
        <v>2955</v>
      </c>
      <c r="B828" s="53" t="s">
        <v>3086</v>
      </c>
      <c r="C828" s="53" t="s">
        <v>2973</v>
      </c>
      <c r="D828" s="53" t="s">
        <v>2321</v>
      </c>
      <c r="E828" s="53" t="s">
        <v>711</v>
      </c>
      <c r="F828" s="53" t="s">
        <v>2901</v>
      </c>
      <c r="G828" s="53" t="s">
        <v>2960</v>
      </c>
      <c r="H828" s="53" t="s">
        <v>2520</v>
      </c>
      <c r="I828" s="62">
        <v>30542.43</v>
      </c>
    </row>
    <row r="829" spans="1:9" hidden="1" x14ac:dyDescent="0.25">
      <c r="A829" s="53" t="s">
        <v>2955</v>
      </c>
      <c r="B829" s="53" t="s">
        <v>3101</v>
      </c>
      <c r="C829" s="53" t="s">
        <v>3033</v>
      </c>
      <c r="D829" s="53" t="s">
        <v>2321</v>
      </c>
      <c r="E829" s="53" t="s">
        <v>711</v>
      </c>
      <c r="F829" s="53" t="s">
        <v>2901</v>
      </c>
      <c r="G829" s="53" t="s">
        <v>2960</v>
      </c>
      <c r="H829" s="53" t="s">
        <v>2520</v>
      </c>
      <c r="I829" s="62">
        <v>100.05</v>
      </c>
    </row>
    <row r="830" spans="1:9" hidden="1" x14ac:dyDescent="0.25">
      <c r="A830" s="53" t="s">
        <v>2955</v>
      </c>
      <c r="B830" s="53" t="s">
        <v>3110</v>
      </c>
      <c r="C830" s="53" t="s">
        <v>2963</v>
      </c>
      <c r="D830" s="53" t="s">
        <v>2321</v>
      </c>
      <c r="E830" s="53" t="s">
        <v>711</v>
      </c>
      <c r="F830" s="53" t="s">
        <v>2901</v>
      </c>
      <c r="G830" s="53" t="s">
        <v>2960</v>
      </c>
      <c r="H830" s="53" t="s">
        <v>2520</v>
      </c>
      <c r="I830" s="62">
        <v>10.95</v>
      </c>
    </row>
    <row r="831" spans="1:9" hidden="1" x14ac:dyDescent="0.25">
      <c r="A831" s="53" t="s">
        <v>2955</v>
      </c>
      <c r="B831" s="53" t="s">
        <v>3088</v>
      </c>
      <c r="C831" s="53" t="s">
        <v>2996</v>
      </c>
      <c r="D831" s="53" t="s">
        <v>2538</v>
      </c>
      <c r="E831" s="53" t="s">
        <v>2934</v>
      </c>
      <c r="F831" s="53" t="s">
        <v>2901</v>
      </c>
      <c r="G831" s="53" t="s">
        <v>3079</v>
      </c>
      <c r="H831" s="53" t="s">
        <v>2520</v>
      </c>
      <c r="I831" s="62">
        <v>996.45</v>
      </c>
    </row>
    <row r="832" spans="1:9" hidden="1" x14ac:dyDescent="0.25">
      <c r="A832" s="53" t="s">
        <v>2955</v>
      </c>
      <c r="B832" s="53" t="s">
        <v>3109</v>
      </c>
      <c r="C832" s="53" t="s">
        <v>2970</v>
      </c>
      <c r="D832" s="53" t="s">
        <v>2321</v>
      </c>
      <c r="E832" s="53" t="s">
        <v>711</v>
      </c>
      <c r="F832" s="53" t="s">
        <v>2901</v>
      </c>
      <c r="G832" s="53" t="s">
        <v>2960</v>
      </c>
      <c r="H832" s="53" t="s">
        <v>2520</v>
      </c>
      <c r="I832" s="62">
        <v>191.23</v>
      </c>
    </row>
    <row r="833" spans="1:9" hidden="1" x14ac:dyDescent="0.25">
      <c r="A833" s="53" t="s">
        <v>2955</v>
      </c>
      <c r="B833" s="53" t="s">
        <v>3091</v>
      </c>
      <c r="C833" s="53" t="s">
        <v>2992</v>
      </c>
      <c r="D833" s="53" t="s">
        <v>2900</v>
      </c>
      <c r="E833" s="53" t="s">
        <v>486</v>
      </c>
      <c r="F833" s="53" t="s">
        <v>2901</v>
      </c>
      <c r="G833" s="53" t="s">
        <v>3092</v>
      </c>
      <c r="H833" s="53" t="s">
        <v>2520</v>
      </c>
      <c r="I833" s="62">
        <v>480.21</v>
      </c>
    </row>
    <row r="834" spans="1:9" hidden="1" x14ac:dyDescent="0.25">
      <c r="A834" s="53" t="s">
        <v>2955</v>
      </c>
      <c r="B834" s="53" t="s">
        <v>3102</v>
      </c>
      <c r="C834" s="53" t="s">
        <v>3019</v>
      </c>
      <c r="D834" s="53" t="s">
        <v>2321</v>
      </c>
      <c r="E834" s="53" t="s">
        <v>711</v>
      </c>
      <c r="F834" s="53" t="s">
        <v>2901</v>
      </c>
      <c r="G834" s="53" t="s">
        <v>2960</v>
      </c>
      <c r="H834" s="53" t="s">
        <v>2520</v>
      </c>
      <c r="I834" s="62">
        <v>82.81</v>
      </c>
    </row>
    <row r="835" spans="1:9" hidden="1" x14ac:dyDescent="0.25">
      <c r="A835" s="53" t="s">
        <v>2955</v>
      </c>
      <c r="B835" s="53" t="s">
        <v>3100</v>
      </c>
      <c r="C835" s="53" t="s">
        <v>2998</v>
      </c>
      <c r="D835" s="53" t="s">
        <v>2321</v>
      </c>
      <c r="E835" s="53" t="s">
        <v>711</v>
      </c>
      <c r="F835" s="53" t="s">
        <v>2901</v>
      </c>
      <c r="G835" s="53" t="s">
        <v>2960</v>
      </c>
      <c r="H835" s="53" t="s">
        <v>2520</v>
      </c>
      <c r="I835" s="62">
        <v>137.28</v>
      </c>
    </row>
    <row r="836" spans="1:9" hidden="1" x14ac:dyDescent="0.25">
      <c r="A836" s="53" t="s">
        <v>2955</v>
      </c>
      <c r="B836" s="53" t="s">
        <v>3074</v>
      </c>
      <c r="C836" s="53" t="s">
        <v>2982</v>
      </c>
      <c r="D836" s="53" t="s">
        <v>2902</v>
      </c>
      <c r="E836" s="53" t="s">
        <v>486</v>
      </c>
      <c r="F836" s="53" t="s">
        <v>2901</v>
      </c>
      <c r="G836" s="53" t="s">
        <v>1648</v>
      </c>
      <c r="H836" s="53" t="s">
        <v>2520</v>
      </c>
      <c r="I836" s="62">
        <v>801.39</v>
      </c>
    </row>
    <row r="837" spans="1:9" hidden="1" x14ac:dyDescent="0.25">
      <c r="A837" s="53" t="s">
        <v>2955</v>
      </c>
      <c r="B837" s="53" t="s">
        <v>3099</v>
      </c>
      <c r="C837" s="53" t="s">
        <v>3038</v>
      </c>
      <c r="D837" s="53" t="s">
        <v>2321</v>
      </c>
      <c r="E837" s="53" t="s">
        <v>711</v>
      </c>
      <c r="F837" s="53" t="s">
        <v>2901</v>
      </c>
      <c r="G837" s="53" t="s">
        <v>2960</v>
      </c>
      <c r="H837" s="53" t="s">
        <v>2520</v>
      </c>
      <c r="I837" s="62">
        <v>200.02</v>
      </c>
    </row>
    <row r="838" spans="1:9" hidden="1" x14ac:dyDescent="0.25">
      <c r="A838" s="53" t="s">
        <v>2955</v>
      </c>
      <c r="B838" s="53" t="s">
        <v>3107</v>
      </c>
      <c r="C838" s="53" t="s">
        <v>2966</v>
      </c>
      <c r="D838" s="53" t="s">
        <v>2321</v>
      </c>
      <c r="E838" s="53" t="s">
        <v>711</v>
      </c>
      <c r="F838" s="53" t="s">
        <v>2901</v>
      </c>
      <c r="G838" s="53" t="s">
        <v>2960</v>
      </c>
      <c r="H838" s="53" t="s">
        <v>2520</v>
      </c>
      <c r="I838" s="62">
        <v>3.75</v>
      </c>
    </row>
    <row r="839" spans="1:9" hidden="1" x14ac:dyDescent="0.25">
      <c r="A839" s="53" t="s">
        <v>2955</v>
      </c>
      <c r="B839" s="53" t="s">
        <v>3089</v>
      </c>
      <c r="C839" s="53" t="s">
        <v>2974</v>
      </c>
      <c r="D839" s="53" t="s">
        <v>2321</v>
      </c>
      <c r="E839" s="53" t="s">
        <v>711</v>
      </c>
      <c r="F839" s="53" t="s">
        <v>2901</v>
      </c>
      <c r="G839" s="53" t="s">
        <v>2960</v>
      </c>
      <c r="H839" s="53" t="s">
        <v>2520</v>
      </c>
      <c r="I839" s="62">
        <v>7028.48</v>
      </c>
    </row>
    <row r="840" spans="1:9" hidden="1" x14ac:dyDescent="0.25">
      <c r="A840" s="53" t="s">
        <v>2955</v>
      </c>
      <c r="B840" s="53" t="s">
        <v>3094</v>
      </c>
      <c r="C840" s="53" t="s">
        <v>3002</v>
      </c>
      <c r="D840" s="53" t="s">
        <v>2321</v>
      </c>
      <c r="E840" s="53" t="s">
        <v>711</v>
      </c>
      <c r="F840" s="53" t="s">
        <v>2901</v>
      </c>
      <c r="G840" s="53" t="s">
        <v>2960</v>
      </c>
      <c r="H840" s="53" t="s">
        <v>2520</v>
      </c>
      <c r="I840" s="62">
        <v>200</v>
      </c>
    </row>
    <row r="841" spans="1:9" hidden="1" x14ac:dyDescent="0.25">
      <c r="A841" s="53" t="s">
        <v>2955</v>
      </c>
      <c r="B841" s="53" t="s">
        <v>3096</v>
      </c>
      <c r="C841" s="53" t="s">
        <v>2964</v>
      </c>
      <c r="D841" s="53" t="s">
        <v>2321</v>
      </c>
      <c r="E841" s="53" t="s">
        <v>711</v>
      </c>
      <c r="F841" s="53" t="s">
        <v>2901</v>
      </c>
      <c r="G841" s="53" t="s">
        <v>2960</v>
      </c>
      <c r="H841" s="53" t="s">
        <v>2520</v>
      </c>
      <c r="I841" s="62">
        <v>6726.52</v>
      </c>
    </row>
    <row r="842" spans="1:9" hidden="1" x14ac:dyDescent="0.25">
      <c r="A842" s="53" t="s">
        <v>2955</v>
      </c>
      <c r="B842" s="53" t="s">
        <v>3085</v>
      </c>
      <c r="C842" s="53" t="s">
        <v>3017</v>
      </c>
      <c r="D842" s="53" t="s">
        <v>2321</v>
      </c>
      <c r="E842" s="53" t="s">
        <v>711</v>
      </c>
      <c r="F842" s="53" t="s">
        <v>2901</v>
      </c>
      <c r="G842" s="53" t="s">
        <v>3014</v>
      </c>
      <c r="H842" s="53" t="s">
        <v>2520</v>
      </c>
      <c r="I842" s="62">
        <v>200</v>
      </c>
    </row>
    <row r="843" spans="1:9" hidden="1" x14ac:dyDescent="0.25">
      <c r="A843" s="53" t="s">
        <v>2955</v>
      </c>
      <c r="B843" s="53" t="s">
        <v>3084</v>
      </c>
      <c r="C843" s="53" t="s">
        <v>3021</v>
      </c>
      <c r="D843" s="53" t="s">
        <v>2321</v>
      </c>
      <c r="E843" s="53" t="s">
        <v>711</v>
      </c>
      <c r="F843" s="53" t="s">
        <v>2901</v>
      </c>
      <c r="G843" s="53" t="s">
        <v>2960</v>
      </c>
      <c r="H843" s="53" t="s">
        <v>2520</v>
      </c>
      <c r="I843" s="62">
        <v>46.45</v>
      </c>
    </row>
    <row r="844" spans="1:9" hidden="1" x14ac:dyDescent="0.25">
      <c r="A844" s="53" t="s">
        <v>2955</v>
      </c>
      <c r="B844" s="53" t="s">
        <v>3106</v>
      </c>
      <c r="C844" s="53" t="s">
        <v>2975</v>
      </c>
      <c r="D844" s="53" t="s">
        <v>2321</v>
      </c>
      <c r="E844" s="53" t="s">
        <v>711</v>
      </c>
      <c r="F844" s="53" t="s">
        <v>2901</v>
      </c>
      <c r="G844" s="53" t="s">
        <v>2960</v>
      </c>
      <c r="H844" s="53" t="s">
        <v>2520</v>
      </c>
      <c r="I844" s="62">
        <v>7691.81</v>
      </c>
    </row>
    <row r="845" spans="1:9" hidden="1" x14ac:dyDescent="0.25">
      <c r="A845" s="53" t="s">
        <v>2955</v>
      </c>
      <c r="B845" s="53" t="s">
        <v>3091</v>
      </c>
      <c r="C845" s="53" t="s">
        <v>2992</v>
      </c>
      <c r="D845" s="53" t="s">
        <v>2935</v>
      </c>
      <c r="E845" s="53" t="s">
        <v>486</v>
      </c>
      <c r="F845" s="53" t="s">
        <v>2901</v>
      </c>
      <c r="G845" s="53" t="s">
        <v>3092</v>
      </c>
      <c r="H845" s="53" t="s">
        <v>2520</v>
      </c>
      <c r="I845" s="62">
        <v>260.83</v>
      </c>
    </row>
    <row r="846" spans="1:9" hidden="1" x14ac:dyDescent="0.25">
      <c r="A846" s="53" t="s">
        <v>2955</v>
      </c>
      <c r="B846" s="53" t="s">
        <v>3081</v>
      </c>
      <c r="C846" s="53" t="s">
        <v>3018</v>
      </c>
      <c r="D846" s="53" t="s">
        <v>2321</v>
      </c>
      <c r="E846" s="53" t="s">
        <v>711</v>
      </c>
      <c r="F846" s="53" t="s">
        <v>2901</v>
      </c>
      <c r="G846" s="53" t="s">
        <v>3014</v>
      </c>
      <c r="H846" s="53" t="s">
        <v>2520</v>
      </c>
      <c r="I846" s="62">
        <v>26.84</v>
      </c>
    </row>
    <row r="847" spans="1:9" hidden="1" x14ac:dyDescent="0.25">
      <c r="A847" s="53" t="s">
        <v>2898</v>
      </c>
      <c r="B847" s="53" t="s">
        <v>3091</v>
      </c>
      <c r="C847" s="53" t="s">
        <v>2992</v>
      </c>
      <c r="D847" s="53" t="s">
        <v>2935</v>
      </c>
      <c r="E847" s="53" t="s">
        <v>486</v>
      </c>
      <c r="F847" s="53" t="s">
        <v>2901</v>
      </c>
      <c r="G847" s="53" t="s">
        <v>3092</v>
      </c>
      <c r="H847" s="53" t="s">
        <v>2520</v>
      </c>
      <c r="I847" s="62">
        <v>100.17</v>
      </c>
    </row>
    <row r="848" spans="1:9" hidden="1" x14ac:dyDescent="0.25">
      <c r="A848" s="53" t="s">
        <v>2898</v>
      </c>
      <c r="B848" s="53" t="s">
        <v>3107</v>
      </c>
      <c r="C848" s="53" t="s">
        <v>2966</v>
      </c>
      <c r="D848" s="53" t="s">
        <v>2321</v>
      </c>
      <c r="E848" s="53" t="s">
        <v>711</v>
      </c>
      <c r="F848" s="53" t="s">
        <v>2901</v>
      </c>
      <c r="G848" s="53" t="s">
        <v>2960</v>
      </c>
      <c r="H848" s="53" t="s">
        <v>2520</v>
      </c>
      <c r="I848" s="62">
        <v>3.69</v>
      </c>
    </row>
    <row r="849" spans="1:9" hidden="1" x14ac:dyDescent="0.25">
      <c r="A849" s="53" t="s">
        <v>2898</v>
      </c>
      <c r="B849" s="53" t="s">
        <v>3108</v>
      </c>
      <c r="C849" s="53" t="s">
        <v>2971</v>
      </c>
      <c r="D849" s="53" t="s">
        <v>2321</v>
      </c>
      <c r="E849" s="53" t="s">
        <v>711</v>
      </c>
      <c r="F849" s="53" t="s">
        <v>2901</v>
      </c>
      <c r="G849" s="53" t="s">
        <v>2960</v>
      </c>
      <c r="H849" s="53" t="s">
        <v>2520</v>
      </c>
      <c r="I849" s="62">
        <v>0.6</v>
      </c>
    </row>
    <row r="850" spans="1:9" hidden="1" x14ac:dyDescent="0.25">
      <c r="A850" s="53" t="s">
        <v>2898</v>
      </c>
      <c r="B850" s="53" t="s">
        <v>3101</v>
      </c>
      <c r="C850" s="53" t="s">
        <v>3033</v>
      </c>
      <c r="D850" s="53" t="s">
        <v>2321</v>
      </c>
      <c r="E850" s="53" t="s">
        <v>711</v>
      </c>
      <c r="F850" s="53" t="s">
        <v>2901</v>
      </c>
      <c r="G850" s="53" t="s">
        <v>2960</v>
      </c>
      <c r="H850" s="53" t="s">
        <v>2520</v>
      </c>
      <c r="I850" s="62">
        <v>200</v>
      </c>
    </row>
    <row r="851" spans="1:9" hidden="1" x14ac:dyDescent="0.25">
      <c r="A851" s="53" t="s">
        <v>2898</v>
      </c>
      <c r="B851" s="53" t="s">
        <v>3099</v>
      </c>
      <c r="C851" s="53" t="s">
        <v>3038</v>
      </c>
      <c r="D851" s="53" t="s">
        <v>2321</v>
      </c>
      <c r="E851" s="53" t="s">
        <v>711</v>
      </c>
      <c r="F851" s="53" t="s">
        <v>2901</v>
      </c>
      <c r="G851" s="53" t="s">
        <v>2960</v>
      </c>
      <c r="H851" s="53" t="s">
        <v>2520</v>
      </c>
      <c r="I851" s="62">
        <v>200</v>
      </c>
    </row>
    <row r="852" spans="1:9" hidden="1" x14ac:dyDescent="0.25">
      <c r="A852" s="53" t="s">
        <v>2898</v>
      </c>
      <c r="B852" s="53" t="s">
        <v>3097</v>
      </c>
      <c r="C852" s="53" t="s">
        <v>2969</v>
      </c>
      <c r="D852" s="53" t="s">
        <v>2321</v>
      </c>
      <c r="E852" s="53" t="s">
        <v>711</v>
      </c>
      <c r="F852" s="53" t="s">
        <v>2901</v>
      </c>
      <c r="G852" s="53" t="s">
        <v>2960</v>
      </c>
      <c r="H852" s="53" t="s">
        <v>2520</v>
      </c>
      <c r="I852" s="62">
        <v>7.02</v>
      </c>
    </row>
    <row r="853" spans="1:9" hidden="1" x14ac:dyDescent="0.25">
      <c r="A853" s="53" t="s">
        <v>2898</v>
      </c>
      <c r="B853" s="53" t="s">
        <v>3100</v>
      </c>
      <c r="C853" s="53" t="s">
        <v>2998</v>
      </c>
      <c r="D853" s="53" t="s">
        <v>2321</v>
      </c>
      <c r="E853" s="53" t="s">
        <v>711</v>
      </c>
      <c r="F853" s="53" t="s">
        <v>2901</v>
      </c>
      <c r="G853" s="53" t="s">
        <v>2960</v>
      </c>
      <c r="H853" s="53" t="s">
        <v>2520</v>
      </c>
      <c r="I853" s="62">
        <v>200.01</v>
      </c>
    </row>
    <row r="854" spans="1:9" hidden="1" x14ac:dyDescent="0.25">
      <c r="A854" s="53" t="s">
        <v>2898</v>
      </c>
      <c r="B854" s="53" t="s">
        <v>3091</v>
      </c>
      <c r="C854" s="53" t="s">
        <v>2992</v>
      </c>
      <c r="D854" s="53" t="s">
        <v>2902</v>
      </c>
      <c r="E854" s="53" t="s">
        <v>486</v>
      </c>
      <c r="F854" s="53" t="s">
        <v>2901</v>
      </c>
      <c r="G854" s="53" t="s">
        <v>3092</v>
      </c>
      <c r="H854" s="53" t="s">
        <v>2520</v>
      </c>
      <c r="I854" s="62">
        <v>817.68</v>
      </c>
    </row>
    <row r="855" spans="1:9" hidden="1" x14ac:dyDescent="0.25">
      <c r="A855" s="53" t="s">
        <v>2898</v>
      </c>
      <c r="B855" s="53" t="s">
        <v>3095</v>
      </c>
      <c r="C855" s="53" t="s">
        <v>3032</v>
      </c>
      <c r="D855" s="53" t="s">
        <v>2321</v>
      </c>
      <c r="E855" s="53" t="s">
        <v>711</v>
      </c>
      <c r="F855" s="53" t="s">
        <v>2901</v>
      </c>
      <c r="G855" s="53" t="s">
        <v>2960</v>
      </c>
      <c r="H855" s="53" t="s">
        <v>2520</v>
      </c>
      <c r="I855" s="62">
        <v>200</v>
      </c>
    </row>
    <row r="856" spans="1:9" hidden="1" x14ac:dyDescent="0.25">
      <c r="A856" s="53" t="s">
        <v>2898</v>
      </c>
      <c r="B856" s="53" t="s">
        <v>3109</v>
      </c>
      <c r="C856" s="53" t="s">
        <v>2970</v>
      </c>
      <c r="D856" s="53" t="s">
        <v>2321</v>
      </c>
      <c r="E856" s="53" t="s">
        <v>711</v>
      </c>
      <c r="F856" s="53" t="s">
        <v>2901</v>
      </c>
      <c r="G856" s="53" t="s">
        <v>2960</v>
      </c>
      <c r="H856" s="53" t="s">
        <v>2520</v>
      </c>
      <c r="I856" s="62">
        <v>42.17</v>
      </c>
    </row>
    <row r="857" spans="1:9" hidden="1" x14ac:dyDescent="0.25">
      <c r="A857" s="53" t="s">
        <v>2898</v>
      </c>
      <c r="B857" s="53" t="s">
        <v>3089</v>
      </c>
      <c r="C857" s="53" t="s">
        <v>2974</v>
      </c>
      <c r="D857" s="53" t="s">
        <v>2321</v>
      </c>
      <c r="E857" s="53" t="s">
        <v>711</v>
      </c>
      <c r="F857" s="53" t="s">
        <v>2901</v>
      </c>
      <c r="G857" s="53" t="s">
        <v>2960</v>
      </c>
      <c r="H857" s="53" t="s">
        <v>2520</v>
      </c>
      <c r="I857" s="62">
        <v>27883.54</v>
      </c>
    </row>
    <row r="858" spans="1:9" hidden="1" x14ac:dyDescent="0.25">
      <c r="A858" s="53" t="s">
        <v>2898</v>
      </c>
      <c r="B858" s="53" t="s">
        <v>3074</v>
      </c>
      <c r="C858" s="53" t="s">
        <v>2982</v>
      </c>
      <c r="D858" s="53" t="s">
        <v>2902</v>
      </c>
      <c r="E858" s="53" t="s">
        <v>486</v>
      </c>
      <c r="F858" s="53" t="s">
        <v>2901</v>
      </c>
      <c r="G858" s="53" t="s">
        <v>1648</v>
      </c>
      <c r="H858" s="53" t="s">
        <v>2520</v>
      </c>
      <c r="I858" s="62">
        <v>797.37</v>
      </c>
    </row>
    <row r="859" spans="1:9" hidden="1" x14ac:dyDescent="0.25">
      <c r="A859" s="53" t="s">
        <v>2898</v>
      </c>
      <c r="B859" s="53" t="s">
        <v>3084</v>
      </c>
      <c r="C859" s="53" t="s">
        <v>3021</v>
      </c>
      <c r="D859" s="53" t="s">
        <v>2321</v>
      </c>
      <c r="E859" s="53" t="s">
        <v>711</v>
      </c>
      <c r="F859" s="53" t="s">
        <v>2901</v>
      </c>
      <c r="G859" s="53" t="s">
        <v>2960</v>
      </c>
      <c r="H859" s="53" t="s">
        <v>2520</v>
      </c>
      <c r="I859" s="62">
        <v>36.51</v>
      </c>
    </row>
    <row r="860" spans="1:9" hidden="1" x14ac:dyDescent="0.25">
      <c r="A860" s="53" t="s">
        <v>2898</v>
      </c>
      <c r="B860" s="53" t="s">
        <v>3086</v>
      </c>
      <c r="C860" s="53" t="s">
        <v>2973</v>
      </c>
      <c r="D860" s="53" t="s">
        <v>2321</v>
      </c>
      <c r="E860" s="53" t="s">
        <v>711</v>
      </c>
      <c r="F860" s="53" t="s">
        <v>2901</v>
      </c>
      <c r="G860" s="53" t="s">
        <v>2960</v>
      </c>
      <c r="H860" s="53" t="s">
        <v>2520</v>
      </c>
      <c r="I860" s="62">
        <v>9042.67</v>
      </c>
    </row>
    <row r="861" spans="1:9" hidden="1" x14ac:dyDescent="0.25">
      <c r="A861" s="53" t="s">
        <v>2898</v>
      </c>
      <c r="B861" s="53" t="s">
        <v>3104</v>
      </c>
      <c r="C861" s="53" t="s">
        <v>3035</v>
      </c>
      <c r="D861" s="53" t="s">
        <v>2321</v>
      </c>
      <c r="E861" s="53" t="s">
        <v>711</v>
      </c>
      <c r="F861" s="53" t="s">
        <v>2901</v>
      </c>
      <c r="G861" s="53" t="s">
        <v>2960</v>
      </c>
      <c r="H861" s="53" t="s">
        <v>2520</v>
      </c>
      <c r="I861" s="62">
        <v>3.09</v>
      </c>
    </row>
    <row r="862" spans="1:9" hidden="1" x14ac:dyDescent="0.25">
      <c r="A862" s="53" t="s">
        <v>2898</v>
      </c>
      <c r="B862" s="53" t="s">
        <v>3096</v>
      </c>
      <c r="C862" s="53" t="s">
        <v>2964</v>
      </c>
      <c r="D862" s="53" t="s">
        <v>2321</v>
      </c>
      <c r="E862" s="53" t="s">
        <v>711</v>
      </c>
      <c r="F862" s="53" t="s">
        <v>2901</v>
      </c>
      <c r="G862" s="53" t="s">
        <v>2960</v>
      </c>
      <c r="H862" s="53" t="s">
        <v>2520</v>
      </c>
      <c r="I862" s="62">
        <v>7182.9</v>
      </c>
    </row>
    <row r="863" spans="1:9" hidden="1" x14ac:dyDescent="0.25">
      <c r="A863" s="53" t="s">
        <v>2898</v>
      </c>
      <c r="B863" s="53" t="s">
        <v>3106</v>
      </c>
      <c r="C863" s="53" t="s">
        <v>2975</v>
      </c>
      <c r="D863" s="53" t="s">
        <v>2321</v>
      </c>
      <c r="E863" s="53" t="s">
        <v>711</v>
      </c>
      <c r="F863" s="53" t="s">
        <v>2901</v>
      </c>
      <c r="G863" s="53" t="s">
        <v>2960</v>
      </c>
      <c r="H863" s="53" t="s">
        <v>2520</v>
      </c>
      <c r="I863" s="62">
        <v>2243.6999999999998</v>
      </c>
    </row>
    <row r="864" spans="1:9" hidden="1" x14ac:dyDescent="0.25">
      <c r="A864" s="53" t="s">
        <v>2898</v>
      </c>
      <c r="B864" s="53" t="s">
        <v>3091</v>
      </c>
      <c r="C864" s="53" t="s">
        <v>2992</v>
      </c>
      <c r="D864" s="53" t="s">
        <v>2900</v>
      </c>
      <c r="E864" s="53" t="s">
        <v>486</v>
      </c>
      <c r="F864" s="53" t="s">
        <v>2901</v>
      </c>
      <c r="G864" s="53" t="s">
        <v>3092</v>
      </c>
      <c r="H864" s="53" t="s">
        <v>2520</v>
      </c>
      <c r="I864" s="62">
        <v>270.07</v>
      </c>
    </row>
    <row r="865" spans="1:9" hidden="1" x14ac:dyDescent="0.25">
      <c r="A865" s="53" t="s">
        <v>2898</v>
      </c>
      <c r="B865" s="53" t="s">
        <v>3088</v>
      </c>
      <c r="C865" s="53" t="s">
        <v>2996</v>
      </c>
      <c r="D865" s="53" t="s">
        <v>2538</v>
      </c>
      <c r="E865" s="53" t="s">
        <v>2934</v>
      </c>
      <c r="F865" s="53" t="s">
        <v>2901</v>
      </c>
      <c r="G865" s="53" t="s">
        <v>3079</v>
      </c>
      <c r="H865" s="53" t="s">
        <v>2520</v>
      </c>
      <c r="I865" s="62">
        <v>953.09</v>
      </c>
    </row>
    <row r="866" spans="1:9" hidden="1" x14ac:dyDescent="0.25">
      <c r="A866" s="53" t="s">
        <v>2898</v>
      </c>
      <c r="B866" s="53" t="s">
        <v>3093</v>
      </c>
      <c r="C866" s="53" t="s">
        <v>2972</v>
      </c>
      <c r="D866" s="53" t="s">
        <v>2321</v>
      </c>
      <c r="E866" s="53" t="s">
        <v>711</v>
      </c>
      <c r="F866" s="53" t="s">
        <v>2901</v>
      </c>
      <c r="G866" s="53" t="s">
        <v>2960</v>
      </c>
      <c r="H866" s="53" t="s">
        <v>2520</v>
      </c>
      <c r="I866" s="62">
        <v>15734.78</v>
      </c>
    </row>
    <row r="867" spans="1:9" hidden="1" x14ac:dyDescent="0.25">
      <c r="A867" s="53" t="s">
        <v>2898</v>
      </c>
      <c r="B867" s="53" t="s">
        <v>3105</v>
      </c>
      <c r="C867" s="53" t="s">
        <v>2968</v>
      </c>
      <c r="D867" s="53" t="s">
        <v>2321</v>
      </c>
      <c r="E867" s="53" t="s">
        <v>711</v>
      </c>
      <c r="F867" s="53" t="s">
        <v>2901</v>
      </c>
      <c r="G867" s="53" t="s">
        <v>2960</v>
      </c>
      <c r="H867" s="53" t="s">
        <v>2520</v>
      </c>
      <c r="I867" s="62">
        <v>111.02</v>
      </c>
    </row>
    <row r="868" spans="1:9" hidden="1" x14ac:dyDescent="0.25">
      <c r="A868" s="53" t="s">
        <v>2898</v>
      </c>
      <c r="B868" s="53" t="s">
        <v>3102</v>
      </c>
      <c r="C868" s="53" t="s">
        <v>3019</v>
      </c>
      <c r="D868" s="53" t="s">
        <v>2321</v>
      </c>
      <c r="E868" s="53" t="s">
        <v>711</v>
      </c>
      <c r="F868" s="53" t="s">
        <v>2901</v>
      </c>
      <c r="G868" s="53" t="s">
        <v>2960</v>
      </c>
      <c r="H868" s="53" t="s">
        <v>2520</v>
      </c>
      <c r="I868" s="62">
        <v>200.02</v>
      </c>
    </row>
    <row r="869" spans="1:9" hidden="1" x14ac:dyDescent="0.25">
      <c r="A869" s="53" t="s">
        <v>2898</v>
      </c>
      <c r="B869" s="53" t="s">
        <v>3077</v>
      </c>
      <c r="C869" s="53" t="s">
        <v>3004</v>
      </c>
      <c r="D869" s="53" t="s">
        <v>2321</v>
      </c>
      <c r="E869" s="53" t="s">
        <v>711</v>
      </c>
      <c r="F869" s="53" t="s">
        <v>2901</v>
      </c>
      <c r="G869" s="53" t="s">
        <v>2960</v>
      </c>
      <c r="H869" s="53" t="s">
        <v>2520</v>
      </c>
      <c r="I869" s="62">
        <v>102.8</v>
      </c>
    </row>
    <row r="870" spans="1:9" hidden="1" x14ac:dyDescent="0.25">
      <c r="A870" s="53" t="s">
        <v>2898</v>
      </c>
      <c r="B870" s="53" t="s">
        <v>3081</v>
      </c>
      <c r="C870" s="53" t="s">
        <v>3018</v>
      </c>
      <c r="D870" s="53" t="s">
        <v>2321</v>
      </c>
      <c r="E870" s="53" t="s">
        <v>711</v>
      </c>
      <c r="F870" s="53" t="s">
        <v>2901</v>
      </c>
      <c r="G870" s="53" t="s">
        <v>3014</v>
      </c>
      <c r="H870" s="53" t="s">
        <v>2520</v>
      </c>
      <c r="I870" s="62">
        <v>13.47</v>
      </c>
    </row>
    <row r="871" spans="1:9" hidden="1" x14ac:dyDescent="0.25">
      <c r="A871" s="53" t="s">
        <v>2898</v>
      </c>
      <c r="B871" s="53" t="s">
        <v>3094</v>
      </c>
      <c r="C871" s="53" t="s">
        <v>3002</v>
      </c>
      <c r="D871" s="53" t="s">
        <v>2321</v>
      </c>
      <c r="E871" s="53" t="s">
        <v>711</v>
      </c>
      <c r="F871" s="53" t="s">
        <v>2901</v>
      </c>
      <c r="G871" s="53" t="s">
        <v>2960</v>
      </c>
      <c r="H871" s="53" t="s">
        <v>2520</v>
      </c>
      <c r="I871" s="62">
        <v>200.03</v>
      </c>
    </row>
    <row r="872" spans="1:9" hidden="1" x14ac:dyDescent="0.25">
      <c r="A872" s="53" t="s">
        <v>2898</v>
      </c>
      <c r="B872" s="53" t="s">
        <v>3098</v>
      </c>
      <c r="C872" s="53" t="s">
        <v>3020</v>
      </c>
      <c r="D872" s="53" t="s">
        <v>2321</v>
      </c>
      <c r="E872" s="53" t="s">
        <v>711</v>
      </c>
      <c r="F872" s="53" t="s">
        <v>2901</v>
      </c>
      <c r="G872" s="53" t="s">
        <v>2960</v>
      </c>
      <c r="H872" s="53" t="s">
        <v>2520</v>
      </c>
      <c r="I872" s="62">
        <v>200.01</v>
      </c>
    </row>
    <row r="873" spans="1:9" hidden="1" x14ac:dyDescent="0.25">
      <c r="A873" s="53" t="s">
        <v>2898</v>
      </c>
      <c r="B873" s="53" t="s">
        <v>3110</v>
      </c>
      <c r="C873" s="53" t="s">
        <v>2963</v>
      </c>
      <c r="D873" s="53" t="s">
        <v>2321</v>
      </c>
      <c r="E873" s="53" t="s">
        <v>711</v>
      </c>
      <c r="F873" s="53" t="s">
        <v>2901</v>
      </c>
      <c r="G873" s="53" t="s">
        <v>2960</v>
      </c>
      <c r="H873" s="53" t="s">
        <v>2520</v>
      </c>
      <c r="I873" s="62">
        <v>5.23</v>
      </c>
    </row>
    <row r="874" spans="1:9" hidden="1" x14ac:dyDescent="0.25">
      <c r="A874" s="53" t="s">
        <v>2898</v>
      </c>
      <c r="B874" s="53" t="s">
        <v>3069</v>
      </c>
      <c r="C874" s="53" t="s">
        <v>3003</v>
      </c>
      <c r="D874" s="53" t="s">
        <v>2321</v>
      </c>
      <c r="E874" s="53" t="s">
        <v>711</v>
      </c>
      <c r="F874" s="53" t="s">
        <v>2901</v>
      </c>
      <c r="G874" s="53" t="s">
        <v>2960</v>
      </c>
      <c r="H874" s="53" t="s">
        <v>2520</v>
      </c>
      <c r="I874" s="62">
        <v>200.02</v>
      </c>
    </row>
    <row r="875" spans="1:9" hidden="1" x14ac:dyDescent="0.25">
      <c r="A875" s="53" t="s">
        <v>2898</v>
      </c>
      <c r="B875" s="53" t="s">
        <v>3080</v>
      </c>
      <c r="C875" s="53" t="s">
        <v>2967</v>
      </c>
      <c r="D875" s="53" t="s">
        <v>2321</v>
      </c>
      <c r="E875" s="53" t="s">
        <v>711</v>
      </c>
      <c r="F875" s="53" t="s">
        <v>2901</v>
      </c>
      <c r="G875" s="53" t="s">
        <v>2960</v>
      </c>
      <c r="H875" s="53" t="s">
        <v>2520</v>
      </c>
      <c r="I875" s="62">
        <v>2947.46</v>
      </c>
    </row>
    <row r="876" spans="1:9" hidden="1" x14ac:dyDescent="0.25">
      <c r="A876" s="53" t="s">
        <v>2898</v>
      </c>
      <c r="B876" s="53" t="s">
        <v>3085</v>
      </c>
      <c r="C876" s="53" t="s">
        <v>3017</v>
      </c>
      <c r="D876" s="53" t="s">
        <v>2321</v>
      </c>
      <c r="E876" s="53" t="s">
        <v>711</v>
      </c>
      <c r="F876" s="53" t="s">
        <v>2901</v>
      </c>
      <c r="G876" s="53" t="s">
        <v>3014</v>
      </c>
      <c r="H876" s="53" t="s">
        <v>2520</v>
      </c>
      <c r="I876" s="62">
        <v>200.02</v>
      </c>
    </row>
    <row r="877" spans="1:9" hidden="1" x14ac:dyDescent="0.25">
      <c r="A877" s="53" t="s">
        <v>2903</v>
      </c>
      <c r="B877" s="53" t="s">
        <v>3106</v>
      </c>
      <c r="C877" s="53" t="s">
        <v>2975</v>
      </c>
      <c r="D877" s="53" t="s">
        <v>2321</v>
      </c>
      <c r="E877" s="53" t="s">
        <v>711</v>
      </c>
      <c r="F877" s="53" t="s">
        <v>2901</v>
      </c>
      <c r="G877" s="53" t="s">
        <v>2960</v>
      </c>
      <c r="H877" s="53" t="s">
        <v>2520</v>
      </c>
      <c r="I877" s="62">
        <v>2633.05</v>
      </c>
    </row>
    <row r="878" spans="1:9" hidden="1" x14ac:dyDescent="0.25">
      <c r="A878" s="53" t="s">
        <v>2903</v>
      </c>
      <c r="B878" s="53" t="s">
        <v>3107</v>
      </c>
      <c r="C878" s="53" t="s">
        <v>2966</v>
      </c>
      <c r="D878" s="53" t="s">
        <v>2321</v>
      </c>
      <c r="E878" s="53" t="s">
        <v>711</v>
      </c>
      <c r="F878" s="53" t="s">
        <v>2901</v>
      </c>
      <c r="G878" s="53" t="s">
        <v>2960</v>
      </c>
      <c r="H878" s="53" t="s">
        <v>2520</v>
      </c>
      <c r="I878" s="62">
        <v>15.19</v>
      </c>
    </row>
    <row r="879" spans="1:9" hidden="1" x14ac:dyDescent="0.25">
      <c r="A879" s="53" t="s">
        <v>2903</v>
      </c>
      <c r="B879" s="53" t="s">
        <v>3100</v>
      </c>
      <c r="C879" s="53" t="s">
        <v>2998</v>
      </c>
      <c r="D879" s="53" t="s">
        <v>2321</v>
      </c>
      <c r="E879" s="53" t="s">
        <v>711</v>
      </c>
      <c r="F879" s="53" t="s">
        <v>2901</v>
      </c>
      <c r="G879" s="53" t="s">
        <v>2960</v>
      </c>
      <c r="H879" s="53" t="s">
        <v>2520</v>
      </c>
      <c r="I879" s="62">
        <v>200</v>
      </c>
    </row>
    <row r="880" spans="1:9" hidden="1" x14ac:dyDescent="0.25">
      <c r="A880" s="53" t="s">
        <v>2903</v>
      </c>
      <c r="B880" s="53" t="s">
        <v>3089</v>
      </c>
      <c r="C880" s="53" t="s">
        <v>2974</v>
      </c>
      <c r="D880" s="53" t="s">
        <v>2321</v>
      </c>
      <c r="E880" s="53" t="s">
        <v>711</v>
      </c>
      <c r="F880" s="53" t="s">
        <v>2901</v>
      </c>
      <c r="G880" s="53" t="s">
        <v>2960</v>
      </c>
      <c r="H880" s="53" t="s">
        <v>2520</v>
      </c>
      <c r="I880" s="62">
        <v>17089.849999999999</v>
      </c>
    </row>
    <row r="881" spans="1:9" hidden="1" x14ac:dyDescent="0.25">
      <c r="A881" s="53" t="s">
        <v>2903</v>
      </c>
      <c r="B881" s="53" t="s">
        <v>3069</v>
      </c>
      <c r="C881" s="53" t="s">
        <v>3003</v>
      </c>
      <c r="D881" s="53" t="s">
        <v>2321</v>
      </c>
      <c r="E881" s="53" t="s">
        <v>711</v>
      </c>
      <c r="F881" s="53" t="s">
        <v>2901</v>
      </c>
      <c r="G881" s="53" t="s">
        <v>2960</v>
      </c>
      <c r="H881" s="53" t="s">
        <v>2520</v>
      </c>
      <c r="I881" s="62">
        <v>200.06</v>
      </c>
    </row>
    <row r="882" spans="1:9" hidden="1" x14ac:dyDescent="0.25">
      <c r="A882" s="53" t="s">
        <v>2903</v>
      </c>
      <c r="B882" s="53" t="s">
        <v>3101</v>
      </c>
      <c r="C882" s="53" t="s">
        <v>3033</v>
      </c>
      <c r="D882" s="53" t="s">
        <v>2321</v>
      </c>
      <c r="E882" s="53" t="s">
        <v>711</v>
      </c>
      <c r="F882" s="53" t="s">
        <v>2901</v>
      </c>
      <c r="G882" s="53" t="s">
        <v>2960</v>
      </c>
      <c r="H882" s="53" t="s">
        <v>2520</v>
      </c>
      <c r="I882" s="62">
        <v>200</v>
      </c>
    </row>
    <row r="883" spans="1:9" hidden="1" x14ac:dyDescent="0.25">
      <c r="A883" s="53" t="s">
        <v>2903</v>
      </c>
      <c r="B883" s="53" t="s">
        <v>3102</v>
      </c>
      <c r="C883" s="53" t="s">
        <v>3019</v>
      </c>
      <c r="D883" s="53" t="s">
        <v>2321</v>
      </c>
      <c r="E883" s="53" t="s">
        <v>711</v>
      </c>
      <c r="F883" s="53" t="s">
        <v>2901</v>
      </c>
      <c r="G883" s="53" t="s">
        <v>2960</v>
      </c>
      <c r="H883" s="53" t="s">
        <v>2520</v>
      </c>
      <c r="I883" s="62">
        <v>200</v>
      </c>
    </row>
    <row r="884" spans="1:9" hidden="1" x14ac:dyDescent="0.25">
      <c r="A884" s="53" t="s">
        <v>2903</v>
      </c>
      <c r="B884" s="53" t="s">
        <v>3097</v>
      </c>
      <c r="C884" s="53" t="s">
        <v>2969</v>
      </c>
      <c r="D884" s="53" t="s">
        <v>2321</v>
      </c>
      <c r="E884" s="53" t="s">
        <v>711</v>
      </c>
      <c r="F884" s="53" t="s">
        <v>2901</v>
      </c>
      <c r="G884" s="53" t="s">
        <v>2960</v>
      </c>
      <c r="H884" s="53" t="s">
        <v>2520</v>
      </c>
      <c r="I884" s="62">
        <v>8.44</v>
      </c>
    </row>
    <row r="885" spans="1:9" hidden="1" x14ac:dyDescent="0.25">
      <c r="A885" s="53" t="s">
        <v>2903</v>
      </c>
      <c r="B885" s="53" t="s">
        <v>3110</v>
      </c>
      <c r="C885" s="53" t="s">
        <v>2963</v>
      </c>
      <c r="D885" s="53" t="s">
        <v>2321</v>
      </c>
      <c r="E885" s="53" t="s">
        <v>711</v>
      </c>
      <c r="F885" s="53" t="s">
        <v>2901</v>
      </c>
      <c r="G885" s="53" t="s">
        <v>2960</v>
      </c>
      <c r="H885" s="53" t="s">
        <v>2520</v>
      </c>
      <c r="I885" s="62">
        <v>16.38</v>
      </c>
    </row>
    <row r="886" spans="1:9" hidden="1" x14ac:dyDescent="0.25">
      <c r="A886" s="53" t="s">
        <v>2903</v>
      </c>
      <c r="B886" s="53" t="s">
        <v>3088</v>
      </c>
      <c r="C886" s="53" t="s">
        <v>2996</v>
      </c>
      <c r="D886" s="53" t="s">
        <v>2538</v>
      </c>
      <c r="E886" s="53" t="s">
        <v>2934</v>
      </c>
      <c r="F886" s="53" t="s">
        <v>2901</v>
      </c>
      <c r="G886" s="53" t="s">
        <v>3079</v>
      </c>
      <c r="H886" s="53" t="s">
        <v>2520</v>
      </c>
      <c r="I886" s="62">
        <v>873.7</v>
      </c>
    </row>
    <row r="887" spans="1:9" hidden="1" x14ac:dyDescent="0.25">
      <c r="A887" s="53" t="s">
        <v>2903</v>
      </c>
      <c r="B887" s="53" t="s">
        <v>3109</v>
      </c>
      <c r="C887" s="53" t="s">
        <v>2970</v>
      </c>
      <c r="D887" s="53" t="s">
        <v>2321</v>
      </c>
      <c r="E887" s="53" t="s">
        <v>711</v>
      </c>
      <c r="F887" s="53" t="s">
        <v>2901</v>
      </c>
      <c r="G887" s="53" t="s">
        <v>2960</v>
      </c>
      <c r="H887" s="53" t="s">
        <v>2520</v>
      </c>
      <c r="I887" s="62">
        <v>194.96</v>
      </c>
    </row>
    <row r="888" spans="1:9" hidden="1" x14ac:dyDescent="0.25">
      <c r="A888" s="53" t="s">
        <v>2903</v>
      </c>
      <c r="B888" s="53" t="s">
        <v>3077</v>
      </c>
      <c r="C888" s="53" t="s">
        <v>3004</v>
      </c>
      <c r="D888" s="53" t="s">
        <v>2321</v>
      </c>
      <c r="E888" s="53" t="s">
        <v>711</v>
      </c>
      <c r="F888" s="53" t="s">
        <v>2901</v>
      </c>
      <c r="G888" s="53" t="s">
        <v>2960</v>
      </c>
      <c r="H888" s="53" t="s">
        <v>2520</v>
      </c>
      <c r="I888" s="62">
        <v>200.01</v>
      </c>
    </row>
    <row r="889" spans="1:9" hidden="1" x14ac:dyDescent="0.25">
      <c r="A889" s="53" t="s">
        <v>2903</v>
      </c>
      <c r="B889" s="53" t="s">
        <v>3094</v>
      </c>
      <c r="C889" s="53" t="s">
        <v>3002</v>
      </c>
      <c r="D889" s="53" t="s">
        <v>2321</v>
      </c>
      <c r="E889" s="53" t="s">
        <v>711</v>
      </c>
      <c r="F889" s="53" t="s">
        <v>2901</v>
      </c>
      <c r="G889" s="53" t="s">
        <v>2960</v>
      </c>
      <c r="H889" s="53" t="s">
        <v>2520</v>
      </c>
      <c r="I889" s="62">
        <v>200</v>
      </c>
    </row>
    <row r="890" spans="1:9" hidden="1" x14ac:dyDescent="0.25">
      <c r="A890" s="53" t="s">
        <v>2903</v>
      </c>
      <c r="B890" s="53" t="s">
        <v>3085</v>
      </c>
      <c r="C890" s="53" t="s">
        <v>3017</v>
      </c>
      <c r="D890" s="53" t="s">
        <v>2321</v>
      </c>
      <c r="E890" s="53" t="s">
        <v>711</v>
      </c>
      <c r="F890" s="53" t="s">
        <v>2901</v>
      </c>
      <c r="G890" s="53" t="s">
        <v>3014</v>
      </c>
      <c r="H890" s="53" t="s">
        <v>2520</v>
      </c>
      <c r="I890" s="62">
        <v>200.03</v>
      </c>
    </row>
    <row r="891" spans="1:9" hidden="1" x14ac:dyDescent="0.25">
      <c r="A891" s="53" t="s">
        <v>2903</v>
      </c>
      <c r="B891" s="53" t="s">
        <v>3104</v>
      </c>
      <c r="C891" s="53" t="s">
        <v>3035</v>
      </c>
      <c r="D891" s="53" t="s">
        <v>2321</v>
      </c>
      <c r="E891" s="53" t="s">
        <v>711</v>
      </c>
      <c r="F891" s="53" t="s">
        <v>2901</v>
      </c>
      <c r="G891" s="53" t="s">
        <v>2960</v>
      </c>
      <c r="H891" s="53" t="s">
        <v>2520</v>
      </c>
      <c r="I891" s="62">
        <v>0.36</v>
      </c>
    </row>
    <row r="892" spans="1:9" hidden="1" x14ac:dyDescent="0.25">
      <c r="A892" s="53" t="s">
        <v>2903</v>
      </c>
      <c r="B892" s="53" t="s">
        <v>3084</v>
      </c>
      <c r="C892" s="53" t="s">
        <v>3021</v>
      </c>
      <c r="D892" s="53" t="s">
        <v>2321</v>
      </c>
      <c r="E892" s="53" t="s">
        <v>711</v>
      </c>
      <c r="F892" s="53" t="s">
        <v>2901</v>
      </c>
      <c r="G892" s="53" t="s">
        <v>2960</v>
      </c>
      <c r="H892" s="53" t="s">
        <v>2520</v>
      </c>
      <c r="I892" s="62">
        <v>190.71</v>
      </c>
    </row>
    <row r="893" spans="1:9" hidden="1" x14ac:dyDescent="0.25">
      <c r="A893" s="53" t="s">
        <v>2903</v>
      </c>
      <c r="B893" s="53" t="s">
        <v>3096</v>
      </c>
      <c r="C893" s="53" t="s">
        <v>2964</v>
      </c>
      <c r="D893" s="53" t="s">
        <v>2321</v>
      </c>
      <c r="E893" s="53" t="s">
        <v>711</v>
      </c>
      <c r="F893" s="53" t="s">
        <v>2901</v>
      </c>
      <c r="G893" s="53" t="s">
        <v>2960</v>
      </c>
      <c r="H893" s="53" t="s">
        <v>2520</v>
      </c>
      <c r="I893" s="62">
        <v>7149.67</v>
      </c>
    </row>
    <row r="894" spans="1:9" hidden="1" x14ac:dyDescent="0.25">
      <c r="A894" s="53" t="s">
        <v>2903</v>
      </c>
      <c r="B894" s="53" t="s">
        <v>3080</v>
      </c>
      <c r="C894" s="53" t="s">
        <v>2967</v>
      </c>
      <c r="D894" s="53" t="s">
        <v>2321</v>
      </c>
      <c r="E894" s="53" t="s">
        <v>711</v>
      </c>
      <c r="F894" s="53" t="s">
        <v>2901</v>
      </c>
      <c r="G894" s="53" t="s">
        <v>2960</v>
      </c>
      <c r="H894" s="53" t="s">
        <v>2520</v>
      </c>
      <c r="I894" s="62">
        <v>1762.18</v>
      </c>
    </row>
    <row r="895" spans="1:9" hidden="1" x14ac:dyDescent="0.25">
      <c r="A895" s="53" t="s">
        <v>2903</v>
      </c>
      <c r="B895" s="53" t="s">
        <v>3108</v>
      </c>
      <c r="C895" s="53" t="s">
        <v>2971</v>
      </c>
      <c r="D895" s="53" t="s">
        <v>2321</v>
      </c>
      <c r="E895" s="53" t="s">
        <v>711</v>
      </c>
      <c r="F895" s="53" t="s">
        <v>2901</v>
      </c>
      <c r="G895" s="53" t="s">
        <v>2960</v>
      </c>
      <c r="H895" s="53" t="s">
        <v>2520</v>
      </c>
      <c r="I895" s="62">
        <v>3.85</v>
      </c>
    </row>
    <row r="896" spans="1:9" hidden="1" x14ac:dyDescent="0.25">
      <c r="A896" s="53" t="s">
        <v>2903</v>
      </c>
      <c r="B896" s="53" t="s">
        <v>3091</v>
      </c>
      <c r="C896" s="53" t="s">
        <v>2992</v>
      </c>
      <c r="D896" s="53" t="s">
        <v>2935</v>
      </c>
      <c r="E896" s="53" t="s">
        <v>486</v>
      </c>
      <c r="F896" s="53" t="s">
        <v>2901</v>
      </c>
      <c r="G896" s="53" t="s">
        <v>3092</v>
      </c>
      <c r="H896" s="53" t="s">
        <v>2520</v>
      </c>
      <c r="I896" s="62">
        <v>280.14999999999998</v>
      </c>
    </row>
    <row r="897" spans="1:9" hidden="1" x14ac:dyDescent="0.25">
      <c r="A897" s="53" t="s">
        <v>2903</v>
      </c>
      <c r="B897" s="53" t="s">
        <v>3093</v>
      </c>
      <c r="C897" s="53" t="s">
        <v>2972</v>
      </c>
      <c r="D897" s="53" t="s">
        <v>2321</v>
      </c>
      <c r="E897" s="53" t="s">
        <v>711</v>
      </c>
      <c r="F897" s="53" t="s">
        <v>2901</v>
      </c>
      <c r="G897" s="53" t="s">
        <v>2960</v>
      </c>
      <c r="H897" s="53" t="s">
        <v>2520</v>
      </c>
      <c r="I897" s="62">
        <v>22689.02</v>
      </c>
    </row>
    <row r="898" spans="1:9" hidden="1" x14ac:dyDescent="0.25">
      <c r="A898" s="53" t="s">
        <v>2903</v>
      </c>
      <c r="B898" s="53" t="s">
        <v>3081</v>
      </c>
      <c r="C898" s="53" t="s">
        <v>3018</v>
      </c>
      <c r="D898" s="53" t="s">
        <v>2321</v>
      </c>
      <c r="E898" s="53" t="s">
        <v>711</v>
      </c>
      <c r="F898" s="53" t="s">
        <v>2901</v>
      </c>
      <c r="G898" s="53" t="s">
        <v>3014</v>
      </c>
      <c r="H898" s="53" t="s">
        <v>2520</v>
      </c>
      <c r="I898" s="62">
        <v>61.18</v>
      </c>
    </row>
    <row r="899" spans="1:9" hidden="1" x14ac:dyDescent="0.25">
      <c r="A899" s="53" t="s">
        <v>2903</v>
      </c>
      <c r="B899" s="53" t="s">
        <v>3099</v>
      </c>
      <c r="C899" s="53" t="s">
        <v>3038</v>
      </c>
      <c r="D899" s="53" t="s">
        <v>2321</v>
      </c>
      <c r="E899" s="53" t="s">
        <v>711</v>
      </c>
      <c r="F899" s="53" t="s">
        <v>2901</v>
      </c>
      <c r="G899" s="53" t="s">
        <v>2960</v>
      </c>
      <c r="H899" s="53" t="s">
        <v>2520</v>
      </c>
      <c r="I899" s="62">
        <v>200.01</v>
      </c>
    </row>
    <row r="900" spans="1:9" hidden="1" x14ac:dyDescent="0.25">
      <c r="A900" s="53" t="s">
        <v>2903</v>
      </c>
      <c r="B900" s="53" t="s">
        <v>3095</v>
      </c>
      <c r="C900" s="53" t="s">
        <v>3032</v>
      </c>
      <c r="D900" s="53" t="s">
        <v>2321</v>
      </c>
      <c r="E900" s="53" t="s">
        <v>711</v>
      </c>
      <c r="F900" s="53" t="s">
        <v>2901</v>
      </c>
      <c r="G900" s="53" t="s">
        <v>2960</v>
      </c>
      <c r="H900" s="53" t="s">
        <v>2520</v>
      </c>
      <c r="I900" s="62">
        <v>200.01</v>
      </c>
    </row>
    <row r="901" spans="1:9" hidden="1" x14ac:dyDescent="0.25">
      <c r="A901" s="53" t="s">
        <v>2903</v>
      </c>
      <c r="B901" s="53" t="s">
        <v>3098</v>
      </c>
      <c r="C901" s="53" t="s">
        <v>3020</v>
      </c>
      <c r="D901" s="53" t="s">
        <v>2321</v>
      </c>
      <c r="E901" s="53" t="s">
        <v>711</v>
      </c>
      <c r="F901" s="53" t="s">
        <v>2901</v>
      </c>
      <c r="G901" s="53" t="s">
        <v>2960</v>
      </c>
      <c r="H901" s="53" t="s">
        <v>2520</v>
      </c>
      <c r="I901" s="62">
        <v>200.01</v>
      </c>
    </row>
    <row r="902" spans="1:9" hidden="1" x14ac:dyDescent="0.25">
      <c r="A902" s="53" t="s">
        <v>2903</v>
      </c>
      <c r="B902" s="53" t="s">
        <v>3105</v>
      </c>
      <c r="C902" s="53" t="s">
        <v>2968</v>
      </c>
      <c r="D902" s="53" t="s">
        <v>2321</v>
      </c>
      <c r="E902" s="53" t="s">
        <v>711</v>
      </c>
      <c r="F902" s="53" t="s">
        <v>2901</v>
      </c>
      <c r="G902" s="53" t="s">
        <v>2960</v>
      </c>
      <c r="H902" s="53" t="s">
        <v>2520</v>
      </c>
      <c r="I902" s="62">
        <v>200</v>
      </c>
    </row>
    <row r="903" spans="1:9" hidden="1" x14ac:dyDescent="0.25">
      <c r="A903" s="53" t="s">
        <v>2903</v>
      </c>
      <c r="B903" s="53" t="s">
        <v>3074</v>
      </c>
      <c r="C903" s="53" t="s">
        <v>2982</v>
      </c>
      <c r="D903" s="53" t="s">
        <v>2902</v>
      </c>
      <c r="E903" s="53" t="s">
        <v>486</v>
      </c>
      <c r="F903" s="53" t="s">
        <v>2901</v>
      </c>
      <c r="G903" s="53" t="s">
        <v>1648</v>
      </c>
      <c r="H903" s="53" t="s">
        <v>2520</v>
      </c>
      <c r="I903" s="62">
        <v>600.34</v>
      </c>
    </row>
    <row r="904" spans="1:9" hidden="1" x14ac:dyDescent="0.25">
      <c r="A904" s="53" t="s">
        <v>2903</v>
      </c>
      <c r="B904" s="53" t="s">
        <v>3086</v>
      </c>
      <c r="C904" s="53" t="s">
        <v>2973</v>
      </c>
      <c r="D904" s="53" t="s">
        <v>2321</v>
      </c>
      <c r="E904" s="53" t="s">
        <v>711</v>
      </c>
      <c r="F904" s="53" t="s">
        <v>2901</v>
      </c>
      <c r="G904" s="53" t="s">
        <v>2960</v>
      </c>
      <c r="H904" s="53" t="s">
        <v>2520</v>
      </c>
      <c r="I904" s="62">
        <v>16489.669999999998</v>
      </c>
    </row>
    <row r="905" spans="1:9" hidden="1" x14ac:dyDescent="0.25">
      <c r="A905" s="53" t="s">
        <v>2903</v>
      </c>
      <c r="B905" s="53" t="s">
        <v>3091</v>
      </c>
      <c r="C905" s="53" t="s">
        <v>2992</v>
      </c>
      <c r="D905" s="53" t="s">
        <v>2902</v>
      </c>
      <c r="E905" s="53" t="s">
        <v>486</v>
      </c>
      <c r="F905" s="53" t="s">
        <v>2901</v>
      </c>
      <c r="G905" s="53" t="s">
        <v>3092</v>
      </c>
      <c r="H905" s="53" t="s">
        <v>2520</v>
      </c>
      <c r="I905" s="62">
        <v>1499.65</v>
      </c>
    </row>
    <row r="906" spans="1:9" hidden="1" x14ac:dyDescent="0.25">
      <c r="A906" s="53" t="s">
        <v>2903</v>
      </c>
      <c r="B906" s="53" t="s">
        <v>3091</v>
      </c>
      <c r="C906" s="53" t="s">
        <v>2992</v>
      </c>
      <c r="D906" s="53" t="s">
        <v>2900</v>
      </c>
      <c r="E906" s="53" t="s">
        <v>486</v>
      </c>
      <c r="F906" s="53" t="s">
        <v>2901</v>
      </c>
      <c r="G906" s="53" t="s">
        <v>3092</v>
      </c>
      <c r="H906" s="53" t="s">
        <v>2520</v>
      </c>
      <c r="I906" s="62">
        <v>540.20000000000005</v>
      </c>
    </row>
    <row r="907" spans="1:9" hidden="1" x14ac:dyDescent="0.25">
      <c r="A907" s="53" t="s">
        <v>2904</v>
      </c>
      <c r="B907" s="53" t="s">
        <v>3095</v>
      </c>
      <c r="C907" s="53" t="s">
        <v>3032</v>
      </c>
      <c r="D907" s="53" t="s">
        <v>2321</v>
      </c>
      <c r="E907" s="53" t="s">
        <v>711</v>
      </c>
      <c r="F907" s="53" t="s">
        <v>2901</v>
      </c>
      <c r="G907" s="53" t="s">
        <v>2960</v>
      </c>
      <c r="H907" s="53" t="s">
        <v>2520</v>
      </c>
      <c r="I907" s="62">
        <v>200.01</v>
      </c>
    </row>
    <row r="908" spans="1:9" hidden="1" x14ac:dyDescent="0.25">
      <c r="A908" s="53" t="s">
        <v>2904</v>
      </c>
      <c r="B908" s="53" t="s">
        <v>3084</v>
      </c>
      <c r="C908" s="53" t="s">
        <v>3021</v>
      </c>
      <c r="D908" s="53" t="s">
        <v>2321</v>
      </c>
      <c r="E908" s="53" t="s">
        <v>711</v>
      </c>
      <c r="F908" s="53" t="s">
        <v>2901</v>
      </c>
      <c r="G908" s="53" t="s">
        <v>2960</v>
      </c>
      <c r="H908" s="53" t="s">
        <v>2520</v>
      </c>
      <c r="I908" s="62">
        <v>116.46</v>
      </c>
    </row>
    <row r="909" spans="1:9" hidden="1" x14ac:dyDescent="0.25">
      <c r="A909" s="53" t="s">
        <v>2904</v>
      </c>
      <c r="B909" s="53" t="s">
        <v>3077</v>
      </c>
      <c r="C909" s="53" t="s">
        <v>3004</v>
      </c>
      <c r="D909" s="53" t="s">
        <v>2321</v>
      </c>
      <c r="E909" s="53" t="s">
        <v>711</v>
      </c>
      <c r="F909" s="53" t="s">
        <v>2901</v>
      </c>
      <c r="G909" s="53" t="s">
        <v>2960</v>
      </c>
      <c r="H909" s="53" t="s">
        <v>2520</v>
      </c>
      <c r="I909" s="62">
        <v>200.01</v>
      </c>
    </row>
    <row r="910" spans="1:9" hidden="1" x14ac:dyDescent="0.25">
      <c r="A910" s="53" t="s">
        <v>2904</v>
      </c>
      <c r="B910" s="53" t="s">
        <v>3091</v>
      </c>
      <c r="C910" s="53" t="s">
        <v>2992</v>
      </c>
      <c r="D910" s="53" t="s">
        <v>2935</v>
      </c>
      <c r="E910" s="53" t="s">
        <v>486</v>
      </c>
      <c r="F910" s="53" t="s">
        <v>2901</v>
      </c>
      <c r="G910" s="53" t="s">
        <v>3092</v>
      </c>
      <c r="H910" s="53" t="s">
        <v>2520</v>
      </c>
      <c r="I910" s="62">
        <v>427.8</v>
      </c>
    </row>
    <row r="911" spans="1:9" hidden="1" x14ac:dyDescent="0.25">
      <c r="A911" s="53" t="s">
        <v>2904</v>
      </c>
      <c r="B911" s="53" t="s">
        <v>3080</v>
      </c>
      <c r="C911" s="53" t="s">
        <v>2967</v>
      </c>
      <c r="D911" s="53" t="s">
        <v>2321</v>
      </c>
      <c r="E911" s="53" t="s">
        <v>711</v>
      </c>
      <c r="F911" s="53" t="s">
        <v>2901</v>
      </c>
      <c r="G911" s="53" t="s">
        <v>2960</v>
      </c>
      <c r="H911" s="53" t="s">
        <v>2520</v>
      </c>
      <c r="I911" s="62">
        <v>1649.21</v>
      </c>
    </row>
    <row r="912" spans="1:9" hidden="1" x14ac:dyDescent="0.25">
      <c r="A912" s="53" t="s">
        <v>2904</v>
      </c>
      <c r="B912" s="53" t="s">
        <v>3074</v>
      </c>
      <c r="C912" s="53" t="s">
        <v>2982</v>
      </c>
      <c r="D912" s="53" t="s">
        <v>2902</v>
      </c>
      <c r="E912" s="53" t="s">
        <v>486</v>
      </c>
      <c r="F912" s="53" t="s">
        <v>2901</v>
      </c>
      <c r="G912" s="53" t="s">
        <v>1648</v>
      </c>
      <c r="H912" s="53" t="s">
        <v>2520</v>
      </c>
      <c r="I912" s="62">
        <v>600.36</v>
      </c>
    </row>
    <row r="913" spans="1:9" hidden="1" x14ac:dyDescent="0.25">
      <c r="A913" s="53" t="s">
        <v>2904</v>
      </c>
      <c r="B913" s="53" t="s">
        <v>3096</v>
      </c>
      <c r="C913" s="53" t="s">
        <v>2964</v>
      </c>
      <c r="D913" s="53" t="s">
        <v>2321</v>
      </c>
      <c r="E913" s="53" t="s">
        <v>711</v>
      </c>
      <c r="F913" s="53" t="s">
        <v>2901</v>
      </c>
      <c r="G913" s="53" t="s">
        <v>2960</v>
      </c>
      <c r="H913" s="53" t="s">
        <v>2520</v>
      </c>
      <c r="I913" s="62">
        <v>6139.33</v>
      </c>
    </row>
    <row r="914" spans="1:9" hidden="1" x14ac:dyDescent="0.25">
      <c r="A914" s="53" t="s">
        <v>2904</v>
      </c>
      <c r="B914" s="53" t="s">
        <v>3098</v>
      </c>
      <c r="C914" s="53" t="s">
        <v>3020</v>
      </c>
      <c r="D914" s="53" t="s">
        <v>2321</v>
      </c>
      <c r="E914" s="53" t="s">
        <v>711</v>
      </c>
      <c r="F914" s="53" t="s">
        <v>2901</v>
      </c>
      <c r="G914" s="53" t="s">
        <v>2960</v>
      </c>
      <c r="H914" s="53" t="s">
        <v>2520</v>
      </c>
      <c r="I914" s="62">
        <v>200.02</v>
      </c>
    </row>
    <row r="915" spans="1:9" hidden="1" x14ac:dyDescent="0.25">
      <c r="A915" s="53" t="s">
        <v>2904</v>
      </c>
      <c r="B915" s="53" t="s">
        <v>3106</v>
      </c>
      <c r="C915" s="53" t="s">
        <v>2975</v>
      </c>
      <c r="D915" s="53" t="s">
        <v>2321</v>
      </c>
      <c r="E915" s="53" t="s">
        <v>711</v>
      </c>
      <c r="F915" s="53" t="s">
        <v>2901</v>
      </c>
      <c r="G915" s="53" t="s">
        <v>2960</v>
      </c>
      <c r="H915" s="53" t="s">
        <v>2520</v>
      </c>
      <c r="I915" s="62">
        <v>3890.97</v>
      </c>
    </row>
    <row r="916" spans="1:9" hidden="1" x14ac:dyDescent="0.25">
      <c r="A916" s="53" t="s">
        <v>2904</v>
      </c>
      <c r="B916" s="53" t="s">
        <v>3099</v>
      </c>
      <c r="C916" s="53" t="s">
        <v>3038</v>
      </c>
      <c r="D916" s="53" t="s">
        <v>2321</v>
      </c>
      <c r="E916" s="53" t="s">
        <v>711</v>
      </c>
      <c r="F916" s="53" t="s">
        <v>2901</v>
      </c>
      <c r="G916" s="53" t="s">
        <v>2960</v>
      </c>
      <c r="H916" s="53" t="s">
        <v>2520</v>
      </c>
      <c r="I916" s="62">
        <v>200</v>
      </c>
    </row>
    <row r="917" spans="1:9" hidden="1" x14ac:dyDescent="0.25">
      <c r="A917" s="53" t="s">
        <v>2904</v>
      </c>
      <c r="B917" s="53" t="s">
        <v>3086</v>
      </c>
      <c r="C917" s="53" t="s">
        <v>2973</v>
      </c>
      <c r="D917" s="53" t="s">
        <v>2321</v>
      </c>
      <c r="E917" s="53" t="s">
        <v>711</v>
      </c>
      <c r="F917" s="53" t="s">
        <v>2901</v>
      </c>
      <c r="G917" s="53" t="s">
        <v>2960</v>
      </c>
      <c r="H917" s="53" t="s">
        <v>2520</v>
      </c>
      <c r="I917" s="62">
        <v>14593.7</v>
      </c>
    </row>
    <row r="918" spans="1:9" hidden="1" x14ac:dyDescent="0.25">
      <c r="A918" s="53" t="s">
        <v>2904</v>
      </c>
      <c r="B918" s="53" t="s">
        <v>3105</v>
      </c>
      <c r="C918" s="53" t="s">
        <v>2968</v>
      </c>
      <c r="D918" s="53" t="s">
        <v>2321</v>
      </c>
      <c r="E918" s="53" t="s">
        <v>711</v>
      </c>
      <c r="F918" s="53" t="s">
        <v>2901</v>
      </c>
      <c r="G918" s="53" t="s">
        <v>2960</v>
      </c>
      <c r="H918" s="53" t="s">
        <v>2520</v>
      </c>
      <c r="I918" s="62">
        <v>195.68</v>
      </c>
    </row>
    <row r="919" spans="1:9" hidden="1" x14ac:dyDescent="0.25">
      <c r="A919" s="53" t="s">
        <v>2904</v>
      </c>
      <c r="B919" s="53" t="s">
        <v>3085</v>
      </c>
      <c r="C919" s="53" t="s">
        <v>3017</v>
      </c>
      <c r="D919" s="53" t="s">
        <v>2321</v>
      </c>
      <c r="E919" s="53" t="s">
        <v>711</v>
      </c>
      <c r="F919" s="53" t="s">
        <v>2901</v>
      </c>
      <c r="G919" s="53" t="s">
        <v>3014</v>
      </c>
      <c r="H919" s="53" t="s">
        <v>2520</v>
      </c>
      <c r="I919" s="62">
        <v>200.03</v>
      </c>
    </row>
    <row r="920" spans="1:9" hidden="1" x14ac:dyDescent="0.25">
      <c r="A920" s="53" t="s">
        <v>2904</v>
      </c>
      <c r="B920" s="53" t="s">
        <v>3101</v>
      </c>
      <c r="C920" s="53" t="s">
        <v>3033</v>
      </c>
      <c r="D920" s="53" t="s">
        <v>2321</v>
      </c>
      <c r="E920" s="53" t="s">
        <v>711</v>
      </c>
      <c r="F920" s="53" t="s">
        <v>2901</v>
      </c>
      <c r="G920" s="53" t="s">
        <v>2960</v>
      </c>
      <c r="H920" s="53" t="s">
        <v>2520</v>
      </c>
      <c r="I920" s="62">
        <v>200</v>
      </c>
    </row>
    <row r="921" spans="1:9" hidden="1" x14ac:dyDescent="0.25">
      <c r="A921" s="53" t="s">
        <v>2904</v>
      </c>
      <c r="B921" s="53" t="s">
        <v>3081</v>
      </c>
      <c r="C921" s="53" t="s">
        <v>3018</v>
      </c>
      <c r="D921" s="53" t="s">
        <v>2321</v>
      </c>
      <c r="E921" s="53" t="s">
        <v>711</v>
      </c>
      <c r="F921" s="53" t="s">
        <v>2901</v>
      </c>
      <c r="G921" s="53" t="s">
        <v>3014</v>
      </c>
      <c r="H921" s="53" t="s">
        <v>2520</v>
      </c>
      <c r="I921" s="62">
        <v>125.18</v>
      </c>
    </row>
    <row r="922" spans="1:9" hidden="1" x14ac:dyDescent="0.25">
      <c r="A922" s="53" t="s">
        <v>2904</v>
      </c>
      <c r="B922" s="53" t="s">
        <v>3110</v>
      </c>
      <c r="C922" s="53" t="s">
        <v>2963</v>
      </c>
      <c r="D922" s="53" t="s">
        <v>2321</v>
      </c>
      <c r="E922" s="53" t="s">
        <v>711</v>
      </c>
      <c r="F922" s="53" t="s">
        <v>2901</v>
      </c>
      <c r="G922" s="53" t="s">
        <v>2960</v>
      </c>
      <c r="H922" s="53" t="s">
        <v>2520</v>
      </c>
      <c r="I922" s="62">
        <v>98.59</v>
      </c>
    </row>
    <row r="923" spans="1:9" hidden="1" x14ac:dyDescent="0.25">
      <c r="A923" s="53" t="s">
        <v>2904</v>
      </c>
      <c r="B923" s="53" t="s">
        <v>3104</v>
      </c>
      <c r="C923" s="53" t="s">
        <v>3035</v>
      </c>
      <c r="D923" s="53" t="s">
        <v>2321</v>
      </c>
      <c r="E923" s="53" t="s">
        <v>711</v>
      </c>
      <c r="F923" s="53" t="s">
        <v>2901</v>
      </c>
      <c r="G923" s="53" t="s">
        <v>2960</v>
      </c>
      <c r="H923" s="53" t="s">
        <v>2520</v>
      </c>
      <c r="I923" s="62">
        <v>0.45</v>
      </c>
    </row>
    <row r="924" spans="1:9" hidden="1" x14ac:dyDescent="0.25">
      <c r="A924" s="53" t="s">
        <v>2904</v>
      </c>
      <c r="B924" s="53" t="s">
        <v>3089</v>
      </c>
      <c r="C924" s="53" t="s">
        <v>2974</v>
      </c>
      <c r="D924" s="53" t="s">
        <v>2321</v>
      </c>
      <c r="E924" s="53" t="s">
        <v>711</v>
      </c>
      <c r="F924" s="53" t="s">
        <v>2901</v>
      </c>
      <c r="G924" s="53" t="s">
        <v>2960</v>
      </c>
      <c r="H924" s="53" t="s">
        <v>2520</v>
      </c>
      <c r="I924" s="62">
        <v>14064.82</v>
      </c>
    </row>
    <row r="925" spans="1:9" hidden="1" x14ac:dyDescent="0.25">
      <c r="A925" s="53" t="s">
        <v>2904</v>
      </c>
      <c r="B925" s="53" t="s">
        <v>3088</v>
      </c>
      <c r="C925" s="53" t="s">
        <v>2996</v>
      </c>
      <c r="D925" s="53" t="s">
        <v>2538</v>
      </c>
      <c r="E925" s="53" t="s">
        <v>2934</v>
      </c>
      <c r="F925" s="53" t="s">
        <v>2901</v>
      </c>
      <c r="G925" s="53" t="s">
        <v>3079</v>
      </c>
      <c r="H925" s="53" t="s">
        <v>2520</v>
      </c>
      <c r="I925" s="62">
        <v>992.58</v>
      </c>
    </row>
    <row r="926" spans="1:9" hidden="1" x14ac:dyDescent="0.25">
      <c r="A926" s="53" t="s">
        <v>2904</v>
      </c>
      <c r="B926" s="53" t="s">
        <v>3094</v>
      </c>
      <c r="C926" s="53" t="s">
        <v>3002</v>
      </c>
      <c r="D926" s="53" t="s">
        <v>2321</v>
      </c>
      <c r="E926" s="53" t="s">
        <v>711</v>
      </c>
      <c r="F926" s="53" t="s">
        <v>2901</v>
      </c>
      <c r="G926" s="53" t="s">
        <v>2960</v>
      </c>
      <c r="H926" s="53" t="s">
        <v>2520</v>
      </c>
      <c r="I926" s="62">
        <v>200.03</v>
      </c>
    </row>
    <row r="927" spans="1:9" hidden="1" x14ac:dyDescent="0.25">
      <c r="A927" s="53" t="s">
        <v>2904</v>
      </c>
      <c r="B927" s="53" t="s">
        <v>3069</v>
      </c>
      <c r="C927" s="53" t="s">
        <v>3003</v>
      </c>
      <c r="D927" s="53" t="s">
        <v>2321</v>
      </c>
      <c r="E927" s="53" t="s">
        <v>711</v>
      </c>
      <c r="F927" s="53" t="s">
        <v>2901</v>
      </c>
      <c r="G927" s="53" t="s">
        <v>2960</v>
      </c>
      <c r="H927" s="53" t="s">
        <v>2520</v>
      </c>
      <c r="I927" s="62">
        <v>200.05</v>
      </c>
    </row>
    <row r="928" spans="1:9" hidden="1" x14ac:dyDescent="0.25">
      <c r="A928" s="53" t="s">
        <v>2904</v>
      </c>
      <c r="B928" s="53" t="s">
        <v>3093</v>
      </c>
      <c r="C928" s="53" t="s">
        <v>2972</v>
      </c>
      <c r="D928" s="53" t="s">
        <v>2321</v>
      </c>
      <c r="E928" s="53" t="s">
        <v>711</v>
      </c>
      <c r="F928" s="53" t="s">
        <v>2901</v>
      </c>
      <c r="G928" s="53" t="s">
        <v>2960</v>
      </c>
      <c r="H928" s="53" t="s">
        <v>2520</v>
      </c>
      <c r="I928" s="62">
        <v>18300.75</v>
      </c>
    </row>
    <row r="929" spans="1:9" hidden="1" x14ac:dyDescent="0.25">
      <c r="A929" s="53" t="s">
        <v>2904</v>
      </c>
      <c r="B929" s="53" t="s">
        <v>3100</v>
      </c>
      <c r="C929" s="53" t="s">
        <v>2998</v>
      </c>
      <c r="D929" s="53" t="s">
        <v>2321</v>
      </c>
      <c r="E929" s="53" t="s">
        <v>711</v>
      </c>
      <c r="F929" s="53" t="s">
        <v>2901</v>
      </c>
      <c r="G929" s="53" t="s">
        <v>2960</v>
      </c>
      <c r="H929" s="53" t="s">
        <v>2520</v>
      </c>
      <c r="I929" s="62">
        <v>200</v>
      </c>
    </row>
    <row r="930" spans="1:9" hidden="1" x14ac:dyDescent="0.25">
      <c r="A930" s="53" t="s">
        <v>2904</v>
      </c>
      <c r="B930" s="53" t="s">
        <v>3091</v>
      </c>
      <c r="C930" s="53" t="s">
        <v>2992</v>
      </c>
      <c r="D930" s="53" t="s">
        <v>2900</v>
      </c>
      <c r="E930" s="53" t="s">
        <v>486</v>
      </c>
      <c r="F930" s="53" t="s">
        <v>2901</v>
      </c>
      <c r="G930" s="53" t="s">
        <v>3092</v>
      </c>
      <c r="H930" s="53" t="s">
        <v>2520</v>
      </c>
      <c r="I930" s="62">
        <v>421.76</v>
      </c>
    </row>
    <row r="931" spans="1:9" hidden="1" x14ac:dyDescent="0.25">
      <c r="A931" s="53" t="s">
        <v>2904</v>
      </c>
      <c r="B931" s="53" t="s">
        <v>3102</v>
      </c>
      <c r="C931" s="53" t="s">
        <v>3019</v>
      </c>
      <c r="D931" s="53" t="s">
        <v>2321</v>
      </c>
      <c r="E931" s="53" t="s">
        <v>711</v>
      </c>
      <c r="F931" s="53" t="s">
        <v>2901</v>
      </c>
      <c r="G931" s="53" t="s">
        <v>2960</v>
      </c>
      <c r="H931" s="53" t="s">
        <v>2520</v>
      </c>
      <c r="I931" s="62">
        <v>200.02</v>
      </c>
    </row>
    <row r="932" spans="1:9" hidden="1" x14ac:dyDescent="0.25">
      <c r="A932" s="53" t="s">
        <v>2904</v>
      </c>
      <c r="B932" s="53" t="s">
        <v>3097</v>
      </c>
      <c r="C932" s="53" t="s">
        <v>2969</v>
      </c>
      <c r="D932" s="53" t="s">
        <v>2321</v>
      </c>
      <c r="E932" s="53" t="s">
        <v>711</v>
      </c>
      <c r="F932" s="53" t="s">
        <v>2901</v>
      </c>
      <c r="G932" s="53" t="s">
        <v>2960</v>
      </c>
      <c r="H932" s="53" t="s">
        <v>2520</v>
      </c>
      <c r="I932" s="62">
        <v>14.66</v>
      </c>
    </row>
    <row r="933" spans="1:9" hidden="1" x14ac:dyDescent="0.25">
      <c r="A933" s="53" t="s">
        <v>2904</v>
      </c>
      <c r="B933" s="53" t="s">
        <v>3108</v>
      </c>
      <c r="C933" s="53" t="s">
        <v>2971</v>
      </c>
      <c r="D933" s="53" t="s">
        <v>2321</v>
      </c>
      <c r="E933" s="53" t="s">
        <v>711</v>
      </c>
      <c r="F933" s="53" t="s">
        <v>2901</v>
      </c>
      <c r="G933" s="53" t="s">
        <v>2960</v>
      </c>
      <c r="H933" s="53" t="s">
        <v>2520</v>
      </c>
      <c r="I933" s="62">
        <v>16.61</v>
      </c>
    </row>
    <row r="934" spans="1:9" hidden="1" x14ac:dyDescent="0.25">
      <c r="A934" s="53" t="s">
        <v>2904</v>
      </c>
      <c r="B934" s="53" t="s">
        <v>3107</v>
      </c>
      <c r="C934" s="53" t="s">
        <v>2966</v>
      </c>
      <c r="D934" s="53" t="s">
        <v>2321</v>
      </c>
      <c r="E934" s="53" t="s">
        <v>711</v>
      </c>
      <c r="F934" s="53" t="s">
        <v>2901</v>
      </c>
      <c r="G934" s="53" t="s">
        <v>2960</v>
      </c>
      <c r="H934" s="53" t="s">
        <v>2520</v>
      </c>
      <c r="I934" s="62">
        <v>3.41</v>
      </c>
    </row>
    <row r="935" spans="1:9" hidden="1" x14ac:dyDescent="0.25">
      <c r="A935" s="53" t="s">
        <v>2904</v>
      </c>
      <c r="B935" s="53" t="s">
        <v>3109</v>
      </c>
      <c r="C935" s="53" t="s">
        <v>2970</v>
      </c>
      <c r="D935" s="53" t="s">
        <v>2321</v>
      </c>
      <c r="E935" s="53" t="s">
        <v>711</v>
      </c>
      <c r="F935" s="53" t="s">
        <v>2901</v>
      </c>
      <c r="G935" s="53" t="s">
        <v>2960</v>
      </c>
      <c r="H935" s="53" t="s">
        <v>2520</v>
      </c>
      <c r="I935" s="62">
        <v>200.01</v>
      </c>
    </row>
    <row r="936" spans="1:9" hidden="1" x14ac:dyDescent="0.25">
      <c r="A936" s="53" t="s">
        <v>2904</v>
      </c>
      <c r="B936" s="53" t="s">
        <v>3091</v>
      </c>
      <c r="C936" s="53" t="s">
        <v>2992</v>
      </c>
      <c r="D936" s="53" t="s">
        <v>2902</v>
      </c>
      <c r="E936" s="53" t="s">
        <v>486</v>
      </c>
      <c r="F936" s="53" t="s">
        <v>2901</v>
      </c>
      <c r="G936" s="53" t="s">
        <v>3092</v>
      </c>
      <c r="H936" s="53" t="s">
        <v>2520</v>
      </c>
      <c r="I936" s="62">
        <v>1348.76</v>
      </c>
    </row>
    <row r="937" spans="1:9" hidden="1" x14ac:dyDescent="0.25">
      <c r="A937" s="53" t="s">
        <v>2905</v>
      </c>
      <c r="B937" s="53" t="s">
        <v>3097</v>
      </c>
      <c r="C937" s="53" t="s">
        <v>2969</v>
      </c>
      <c r="D937" s="53" t="s">
        <v>2321</v>
      </c>
      <c r="E937" s="53" t="s">
        <v>711</v>
      </c>
      <c r="F937" s="53" t="s">
        <v>2901</v>
      </c>
      <c r="G937" s="53" t="s">
        <v>2960</v>
      </c>
      <c r="H937" s="53" t="s">
        <v>2520</v>
      </c>
      <c r="I937" s="62">
        <v>37.35</v>
      </c>
    </row>
    <row r="938" spans="1:9" hidden="1" x14ac:dyDescent="0.25">
      <c r="A938" s="53" t="s">
        <v>2905</v>
      </c>
      <c r="B938" s="53" t="s">
        <v>3093</v>
      </c>
      <c r="C938" s="53" t="s">
        <v>2972</v>
      </c>
      <c r="D938" s="53" t="s">
        <v>2321</v>
      </c>
      <c r="E938" s="53" t="s">
        <v>711</v>
      </c>
      <c r="F938" s="53" t="s">
        <v>2901</v>
      </c>
      <c r="G938" s="53" t="s">
        <v>2960</v>
      </c>
      <c r="H938" s="53" t="s">
        <v>2520</v>
      </c>
      <c r="I938" s="62">
        <v>18853.330000000002</v>
      </c>
    </row>
    <row r="939" spans="1:9" hidden="1" x14ac:dyDescent="0.25">
      <c r="A939" s="53" t="s">
        <v>2905</v>
      </c>
      <c r="B939" s="53" t="s">
        <v>3085</v>
      </c>
      <c r="C939" s="53" t="s">
        <v>3017</v>
      </c>
      <c r="D939" s="53" t="s">
        <v>2321</v>
      </c>
      <c r="E939" s="53" t="s">
        <v>711</v>
      </c>
      <c r="F939" s="53" t="s">
        <v>2901</v>
      </c>
      <c r="G939" s="53" t="s">
        <v>3014</v>
      </c>
      <c r="H939" s="53" t="s">
        <v>2520</v>
      </c>
      <c r="I939" s="62">
        <v>200</v>
      </c>
    </row>
    <row r="940" spans="1:9" hidden="1" x14ac:dyDescent="0.25">
      <c r="A940" s="53" t="s">
        <v>2905</v>
      </c>
      <c r="B940" s="53" t="s">
        <v>3069</v>
      </c>
      <c r="C940" s="53" t="s">
        <v>3003</v>
      </c>
      <c r="D940" s="53" t="s">
        <v>2321</v>
      </c>
      <c r="E940" s="53" t="s">
        <v>711</v>
      </c>
      <c r="F940" s="53" t="s">
        <v>2901</v>
      </c>
      <c r="G940" s="53" t="s">
        <v>2960</v>
      </c>
      <c r="H940" s="53" t="s">
        <v>2520</v>
      </c>
      <c r="I940" s="62">
        <v>200</v>
      </c>
    </row>
    <row r="941" spans="1:9" hidden="1" x14ac:dyDescent="0.25">
      <c r="A941" s="53" t="s">
        <v>2905</v>
      </c>
      <c r="B941" s="53" t="s">
        <v>3091</v>
      </c>
      <c r="C941" s="53" t="s">
        <v>2992</v>
      </c>
      <c r="D941" s="53" t="s">
        <v>2935</v>
      </c>
      <c r="E941" s="53" t="s">
        <v>486</v>
      </c>
      <c r="F941" s="53" t="s">
        <v>2901</v>
      </c>
      <c r="G941" s="53" t="s">
        <v>3092</v>
      </c>
      <c r="H941" s="53" t="s">
        <v>2520</v>
      </c>
      <c r="I941" s="62">
        <v>565.78</v>
      </c>
    </row>
    <row r="942" spans="1:9" hidden="1" x14ac:dyDescent="0.25">
      <c r="A942" s="53" t="s">
        <v>2905</v>
      </c>
      <c r="B942" s="53" t="s">
        <v>3086</v>
      </c>
      <c r="C942" s="53" t="s">
        <v>2973</v>
      </c>
      <c r="D942" s="53" t="s">
        <v>2321</v>
      </c>
      <c r="E942" s="53" t="s">
        <v>711</v>
      </c>
      <c r="F942" s="53" t="s">
        <v>2901</v>
      </c>
      <c r="G942" s="53" t="s">
        <v>2960</v>
      </c>
      <c r="H942" s="53" t="s">
        <v>2520</v>
      </c>
      <c r="I942" s="62">
        <v>13964.66</v>
      </c>
    </row>
    <row r="943" spans="1:9" hidden="1" x14ac:dyDescent="0.25">
      <c r="A943" s="53" t="s">
        <v>2905</v>
      </c>
      <c r="B943" s="53" t="s">
        <v>3096</v>
      </c>
      <c r="C943" s="53" t="s">
        <v>2964</v>
      </c>
      <c r="D943" s="53" t="s">
        <v>2321</v>
      </c>
      <c r="E943" s="53" t="s">
        <v>711</v>
      </c>
      <c r="F943" s="53" t="s">
        <v>2901</v>
      </c>
      <c r="G943" s="53" t="s">
        <v>2960</v>
      </c>
      <c r="H943" s="53" t="s">
        <v>2520</v>
      </c>
      <c r="I943" s="62">
        <v>6000.01</v>
      </c>
    </row>
    <row r="944" spans="1:9" hidden="1" x14ac:dyDescent="0.25">
      <c r="A944" s="53" t="s">
        <v>2905</v>
      </c>
      <c r="B944" s="53" t="s">
        <v>3088</v>
      </c>
      <c r="C944" s="53" t="s">
        <v>2996</v>
      </c>
      <c r="D944" s="53" t="s">
        <v>2538</v>
      </c>
      <c r="E944" s="53" t="s">
        <v>2934</v>
      </c>
      <c r="F944" s="53" t="s">
        <v>2901</v>
      </c>
      <c r="G944" s="53" t="s">
        <v>3079</v>
      </c>
      <c r="H944" s="53" t="s">
        <v>2520</v>
      </c>
      <c r="I944" s="62">
        <v>1000.14</v>
      </c>
    </row>
    <row r="945" spans="1:9" hidden="1" x14ac:dyDescent="0.25">
      <c r="A945" s="53" t="s">
        <v>2905</v>
      </c>
      <c r="B945" s="53" t="s">
        <v>3091</v>
      </c>
      <c r="C945" s="53" t="s">
        <v>2992</v>
      </c>
      <c r="D945" s="53" t="s">
        <v>2902</v>
      </c>
      <c r="E945" s="53" t="s">
        <v>486</v>
      </c>
      <c r="F945" s="53" t="s">
        <v>2901</v>
      </c>
      <c r="G945" s="53" t="s">
        <v>3092</v>
      </c>
      <c r="H945" s="53" t="s">
        <v>2520</v>
      </c>
      <c r="I945" s="62">
        <v>1173.0999999999999</v>
      </c>
    </row>
    <row r="946" spans="1:9" hidden="1" x14ac:dyDescent="0.25">
      <c r="A946" s="53" t="s">
        <v>2905</v>
      </c>
      <c r="B946" s="53" t="s">
        <v>3074</v>
      </c>
      <c r="C946" s="53" t="s">
        <v>2982</v>
      </c>
      <c r="D946" s="53" t="s">
        <v>2902</v>
      </c>
      <c r="E946" s="53" t="s">
        <v>486</v>
      </c>
      <c r="F946" s="53" t="s">
        <v>2901</v>
      </c>
      <c r="G946" s="53" t="s">
        <v>1648</v>
      </c>
      <c r="H946" s="53" t="s">
        <v>2520</v>
      </c>
      <c r="I946" s="62">
        <v>600.09</v>
      </c>
    </row>
    <row r="947" spans="1:9" hidden="1" x14ac:dyDescent="0.25">
      <c r="A947" s="53" t="s">
        <v>2905</v>
      </c>
      <c r="B947" s="53" t="s">
        <v>3084</v>
      </c>
      <c r="C947" s="53" t="s">
        <v>3021</v>
      </c>
      <c r="D947" s="53" t="s">
        <v>2321</v>
      </c>
      <c r="E947" s="53" t="s">
        <v>711</v>
      </c>
      <c r="F947" s="53" t="s">
        <v>2901</v>
      </c>
      <c r="G947" s="53" t="s">
        <v>2960</v>
      </c>
      <c r="H947" s="53" t="s">
        <v>2520</v>
      </c>
      <c r="I947" s="62">
        <v>94.82</v>
      </c>
    </row>
    <row r="948" spans="1:9" hidden="1" x14ac:dyDescent="0.25">
      <c r="A948" s="53" t="s">
        <v>2905</v>
      </c>
      <c r="B948" s="53" t="s">
        <v>3110</v>
      </c>
      <c r="C948" s="53" t="s">
        <v>2963</v>
      </c>
      <c r="D948" s="53" t="s">
        <v>2321</v>
      </c>
      <c r="E948" s="53" t="s">
        <v>711</v>
      </c>
      <c r="F948" s="53" t="s">
        <v>2901</v>
      </c>
      <c r="G948" s="53" t="s">
        <v>2960</v>
      </c>
      <c r="H948" s="53" t="s">
        <v>2520</v>
      </c>
      <c r="I948" s="62">
        <v>102.66</v>
      </c>
    </row>
    <row r="949" spans="1:9" hidden="1" x14ac:dyDescent="0.25">
      <c r="A949" s="53" t="s">
        <v>2905</v>
      </c>
      <c r="B949" s="53" t="s">
        <v>3102</v>
      </c>
      <c r="C949" s="53" t="s">
        <v>3019</v>
      </c>
      <c r="D949" s="53" t="s">
        <v>2321</v>
      </c>
      <c r="E949" s="53" t="s">
        <v>711</v>
      </c>
      <c r="F949" s="53" t="s">
        <v>2901</v>
      </c>
      <c r="G949" s="53" t="s">
        <v>2960</v>
      </c>
      <c r="H949" s="53" t="s">
        <v>2520</v>
      </c>
      <c r="I949" s="62">
        <v>200.02</v>
      </c>
    </row>
    <row r="950" spans="1:9" hidden="1" x14ac:dyDescent="0.25">
      <c r="A950" s="53" t="s">
        <v>2905</v>
      </c>
      <c r="B950" s="53" t="s">
        <v>3080</v>
      </c>
      <c r="C950" s="53" t="s">
        <v>2967</v>
      </c>
      <c r="D950" s="53" t="s">
        <v>2321</v>
      </c>
      <c r="E950" s="53" t="s">
        <v>711</v>
      </c>
      <c r="F950" s="53" t="s">
        <v>2901</v>
      </c>
      <c r="G950" s="53" t="s">
        <v>2960</v>
      </c>
      <c r="H950" s="53" t="s">
        <v>2520</v>
      </c>
      <c r="I950" s="62">
        <v>1375.28</v>
      </c>
    </row>
    <row r="951" spans="1:9" hidden="1" x14ac:dyDescent="0.25">
      <c r="A951" s="53" t="s">
        <v>2905</v>
      </c>
      <c r="B951" s="53" t="s">
        <v>3091</v>
      </c>
      <c r="C951" s="53" t="s">
        <v>2992</v>
      </c>
      <c r="D951" s="53" t="s">
        <v>2900</v>
      </c>
      <c r="E951" s="53" t="s">
        <v>486</v>
      </c>
      <c r="F951" s="53" t="s">
        <v>2901</v>
      </c>
      <c r="G951" s="53" t="s">
        <v>3092</v>
      </c>
      <c r="H951" s="53" t="s">
        <v>2520</v>
      </c>
      <c r="I951" s="62">
        <v>309.54000000000002</v>
      </c>
    </row>
    <row r="952" spans="1:9" hidden="1" x14ac:dyDescent="0.25">
      <c r="A952" s="53" t="s">
        <v>2905</v>
      </c>
      <c r="B952" s="53" t="s">
        <v>3104</v>
      </c>
      <c r="C952" s="53" t="s">
        <v>3035</v>
      </c>
      <c r="D952" s="53" t="s">
        <v>2321</v>
      </c>
      <c r="E952" s="53" t="s">
        <v>711</v>
      </c>
      <c r="F952" s="53" t="s">
        <v>2901</v>
      </c>
      <c r="G952" s="53" t="s">
        <v>2960</v>
      </c>
      <c r="H952" s="53" t="s">
        <v>2520</v>
      </c>
      <c r="I952" s="62">
        <v>0.93</v>
      </c>
    </row>
    <row r="953" spans="1:9" hidden="1" x14ac:dyDescent="0.25">
      <c r="A953" s="53" t="s">
        <v>2905</v>
      </c>
      <c r="B953" s="53" t="s">
        <v>3099</v>
      </c>
      <c r="C953" s="53" t="s">
        <v>3038</v>
      </c>
      <c r="D953" s="53" t="s">
        <v>2321</v>
      </c>
      <c r="E953" s="53" t="s">
        <v>711</v>
      </c>
      <c r="F953" s="53" t="s">
        <v>2901</v>
      </c>
      <c r="G953" s="53" t="s">
        <v>2960</v>
      </c>
      <c r="H953" s="53" t="s">
        <v>2520</v>
      </c>
      <c r="I953" s="62">
        <v>200.01</v>
      </c>
    </row>
    <row r="954" spans="1:9" hidden="1" x14ac:dyDescent="0.25">
      <c r="A954" s="53" t="s">
        <v>2905</v>
      </c>
      <c r="B954" s="53" t="s">
        <v>3105</v>
      </c>
      <c r="C954" s="53" t="s">
        <v>2968</v>
      </c>
      <c r="D954" s="53" t="s">
        <v>2321</v>
      </c>
      <c r="E954" s="53" t="s">
        <v>711</v>
      </c>
      <c r="F954" s="53" t="s">
        <v>2901</v>
      </c>
      <c r="G954" s="53" t="s">
        <v>2960</v>
      </c>
      <c r="H954" s="53" t="s">
        <v>2520</v>
      </c>
      <c r="I954" s="62">
        <v>200.03</v>
      </c>
    </row>
    <row r="955" spans="1:9" hidden="1" x14ac:dyDescent="0.25">
      <c r="A955" s="53" t="s">
        <v>2905</v>
      </c>
      <c r="B955" s="53" t="s">
        <v>3089</v>
      </c>
      <c r="C955" s="53" t="s">
        <v>2974</v>
      </c>
      <c r="D955" s="53" t="s">
        <v>2321</v>
      </c>
      <c r="E955" s="53" t="s">
        <v>711</v>
      </c>
      <c r="F955" s="53" t="s">
        <v>2901</v>
      </c>
      <c r="G955" s="53" t="s">
        <v>2960</v>
      </c>
      <c r="H955" s="53" t="s">
        <v>2520</v>
      </c>
      <c r="I955" s="62">
        <v>15230.34</v>
      </c>
    </row>
    <row r="956" spans="1:9" hidden="1" x14ac:dyDescent="0.25">
      <c r="A956" s="53" t="s">
        <v>2905</v>
      </c>
      <c r="B956" s="53" t="s">
        <v>3106</v>
      </c>
      <c r="C956" s="53" t="s">
        <v>2975</v>
      </c>
      <c r="D956" s="53" t="s">
        <v>2321</v>
      </c>
      <c r="E956" s="53" t="s">
        <v>711</v>
      </c>
      <c r="F956" s="53" t="s">
        <v>2901</v>
      </c>
      <c r="G956" s="53" t="s">
        <v>2960</v>
      </c>
      <c r="H956" s="53" t="s">
        <v>2520</v>
      </c>
      <c r="I956" s="62">
        <v>3866.98</v>
      </c>
    </row>
    <row r="957" spans="1:9" hidden="1" x14ac:dyDescent="0.25">
      <c r="A957" s="53" t="s">
        <v>2905</v>
      </c>
      <c r="B957" s="53" t="s">
        <v>3077</v>
      </c>
      <c r="C957" s="53" t="s">
        <v>3004</v>
      </c>
      <c r="D957" s="53" t="s">
        <v>2321</v>
      </c>
      <c r="E957" s="53" t="s">
        <v>711</v>
      </c>
      <c r="F957" s="53" t="s">
        <v>2901</v>
      </c>
      <c r="G957" s="53" t="s">
        <v>2960</v>
      </c>
      <c r="H957" s="53" t="s">
        <v>2520</v>
      </c>
      <c r="I957" s="62">
        <v>200</v>
      </c>
    </row>
    <row r="958" spans="1:9" hidden="1" x14ac:dyDescent="0.25">
      <c r="A958" s="53" t="s">
        <v>2905</v>
      </c>
      <c r="B958" s="53" t="s">
        <v>3109</v>
      </c>
      <c r="C958" s="53" t="s">
        <v>2970</v>
      </c>
      <c r="D958" s="53" t="s">
        <v>2321</v>
      </c>
      <c r="E958" s="53" t="s">
        <v>711</v>
      </c>
      <c r="F958" s="53" t="s">
        <v>2901</v>
      </c>
      <c r="G958" s="53" t="s">
        <v>2960</v>
      </c>
      <c r="H958" s="53" t="s">
        <v>2520</v>
      </c>
      <c r="I958" s="62">
        <v>200</v>
      </c>
    </row>
    <row r="959" spans="1:9" hidden="1" x14ac:dyDescent="0.25">
      <c r="A959" s="53" t="s">
        <v>2905</v>
      </c>
      <c r="B959" s="53" t="s">
        <v>3081</v>
      </c>
      <c r="C959" s="53" t="s">
        <v>3018</v>
      </c>
      <c r="D959" s="53" t="s">
        <v>2321</v>
      </c>
      <c r="E959" s="53" t="s">
        <v>711</v>
      </c>
      <c r="F959" s="53" t="s">
        <v>2901</v>
      </c>
      <c r="G959" s="53" t="s">
        <v>3014</v>
      </c>
      <c r="H959" s="53" t="s">
        <v>2520</v>
      </c>
      <c r="I959" s="62">
        <v>200.02</v>
      </c>
    </row>
    <row r="960" spans="1:9" hidden="1" x14ac:dyDescent="0.25">
      <c r="A960" s="53" t="s">
        <v>2905</v>
      </c>
      <c r="B960" s="53" t="s">
        <v>3098</v>
      </c>
      <c r="C960" s="53" t="s">
        <v>3020</v>
      </c>
      <c r="D960" s="53" t="s">
        <v>2321</v>
      </c>
      <c r="E960" s="53" t="s">
        <v>711</v>
      </c>
      <c r="F960" s="53" t="s">
        <v>2901</v>
      </c>
      <c r="G960" s="53" t="s">
        <v>2960</v>
      </c>
      <c r="H960" s="53" t="s">
        <v>2520</v>
      </c>
      <c r="I960" s="62">
        <v>200</v>
      </c>
    </row>
    <row r="961" spans="1:9" hidden="1" x14ac:dyDescent="0.25">
      <c r="A961" s="53" t="s">
        <v>2905</v>
      </c>
      <c r="B961" s="53" t="s">
        <v>3095</v>
      </c>
      <c r="C961" s="53" t="s">
        <v>3032</v>
      </c>
      <c r="D961" s="53" t="s">
        <v>2321</v>
      </c>
      <c r="E961" s="53" t="s">
        <v>711</v>
      </c>
      <c r="F961" s="53" t="s">
        <v>2901</v>
      </c>
      <c r="G961" s="53" t="s">
        <v>2960</v>
      </c>
      <c r="H961" s="53" t="s">
        <v>2520</v>
      </c>
      <c r="I961" s="62">
        <v>200.01</v>
      </c>
    </row>
    <row r="962" spans="1:9" hidden="1" x14ac:dyDescent="0.25">
      <c r="A962" s="53" t="s">
        <v>2905</v>
      </c>
      <c r="B962" s="53" t="s">
        <v>3094</v>
      </c>
      <c r="C962" s="53" t="s">
        <v>3002</v>
      </c>
      <c r="D962" s="53" t="s">
        <v>2321</v>
      </c>
      <c r="E962" s="53" t="s">
        <v>711</v>
      </c>
      <c r="F962" s="53" t="s">
        <v>2901</v>
      </c>
      <c r="G962" s="53" t="s">
        <v>2960</v>
      </c>
      <c r="H962" s="53" t="s">
        <v>2520</v>
      </c>
      <c r="I962" s="62">
        <v>200.02</v>
      </c>
    </row>
    <row r="963" spans="1:9" hidden="1" x14ac:dyDescent="0.25">
      <c r="A963" s="53" t="s">
        <v>2905</v>
      </c>
      <c r="B963" s="53" t="s">
        <v>3100</v>
      </c>
      <c r="C963" s="53" t="s">
        <v>2998</v>
      </c>
      <c r="D963" s="53" t="s">
        <v>2321</v>
      </c>
      <c r="E963" s="53" t="s">
        <v>711</v>
      </c>
      <c r="F963" s="53" t="s">
        <v>2901</v>
      </c>
      <c r="G963" s="53" t="s">
        <v>2960</v>
      </c>
      <c r="H963" s="53" t="s">
        <v>2520</v>
      </c>
      <c r="I963" s="62">
        <v>200.02</v>
      </c>
    </row>
    <row r="964" spans="1:9" hidden="1" x14ac:dyDescent="0.25">
      <c r="A964" s="53" t="s">
        <v>2905</v>
      </c>
      <c r="B964" s="53" t="s">
        <v>3101</v>
      </c>
      <c r="C964" s="53" t="s">
        <v>3033</v>
      </c>
      <c r="D964" s="53" t="s">
        <v>2321</v>
      </c>
      <c r="E964" s="53" t="s">
        <v>711</v>
      </c>
      <c r="F964" s="53" t="s">
        <v>2901</v>
      </c>
      <c r="G964" s="53" t="s">
        <v>2960</v>
      </c>
      <c r="H964" s="53" t="s">
        <v>2520</v>
      </c>
      <c r="I964" s="62">
        <v>200</v>
      </c>
    </row>
    <row r="965" spans="1:9" hidden="1" x14ac:dyDescent="0.25">
      <c r="A965" s="53" t="s">
        <v>2905</v>
      </c>
      <c r="B965" s="53" t="s">
        <v>3107</v>
      </c>
      <c r="C965" s="53" t="s">
        <v>2966</v>
      </c>
      <c r="D965" s="53" t="s">
        <v>2321</v>
      </c>
      <c r="E965" s="53" t="s">
        <v>711</v>
      </c>
      <c r="F965" s="53" t="s">
        <v>2901</v>
      </c>
      <c r="G965" s="53" t="s">
        <v>2960</v>
      </c>
      <c r="H965" s="53" t="s">
        <v>2520</v>
      </c>
      <c r="I965" s="62">
        <v>8.6199999999999992</v>
      </c>
    </row>
    <row r="966" spans="1:9" hidden="1" x14ac:dyDescent="0.25">
      <c r="A966" s="53" t="s">
        <v>2905</v>
      </c>
      <c r="B966" s="53" t="s">
        <v>3108</v>
      </c>
      <c r="C966" s="53" t="s">
        <v>2971</v>
      </c>
      <c r="D966" s="53" t="s">
        <v>2321</v>
      </c>
      <c r="E966" s="53" t="s">
        <v>711</v>
      </c>
      <c r="F966" s="53" t="s">
        <v>2901</v>
      </c>
      <c r="G966" s="53" t="s">
        <v>2960</v>
      </c>
      <c r="H966" s="53" t="s">
        <v>2520</v>
      </c>
      <c r="I966" s="62">
        <v>167.95</v>
      </c>
    </row>
    <row r="967" spans="1:9" hidden="1" x14ac:dyDescent="0.25">
      <c r="A967" s="53" t="s">
        <v>2906</v>
      </c>
      <c r="B967" s="53" t="s">
        <v>3105</v>
      </c>
      <c r="C967" s="53" t="s">
        <v>2968</v>
      </c>
      <c r="D967" s="53" t="s">
        <v>2321</v>
      </c>
      <c r="E967" s="53" t="s">
        <v>711</v>
      </c>
      <c r="F967" s="53" t="s">
        <v>2901</v>
      </c>
      <c r="G967" s="53" t="s">
        <v>2960</v>
      </c>
      <c r="H967" s="53" t="s">
        <v>2520</v>
      </c>
      <c r="I967" s="62">
        <v>198.99</v>
      </c>
    </row>
    <row r="968" spans="1:9" hidden="1" x14ac:dyDescent="0.25">
      <c r="A968" s="53" t="s">
        <v>2906</v>
      </c>
      <c r="B968" s="53" t="s">
        <v>3077</v>
      </c>
      <c r="C968" s="53" t="s">
        <v>3004</v>
      </c>
      <c r="D968" s="53" t="s">
        <v>2321</v>
      </c>
      <c r="E968" s="53" t="s">
        <v>711</v>
      </c>
      <c r="F968" s="53" t="s">
        <v>2901</v>
      </c>
      <c r="G968" s="53" t="s">
        <v>2960</v>
      </c>
      <c r="H968" s="53" t="s">
        <v>2520</v>
      </c>
      <c r="I968" s="62">
        <v>200.05</v>
      </c>
    </row>
    <row r="969" spans="1:9" hidden="1" x14ac:dyDescent="0.25">
      <c r="A969" s="53" t="s">
        <v>2906</v>
      </c>
      <c r="B969" s="53" t="s">
        <v>3091</v>
      </c>
      <c r="C969" s="53" t="s">
        <v>2992</v>
      </c>
      <c r="D969" s="53" t="s">
        <v>2935</v>
      </c>
      <c r="E969" s="53" t="s">
        <v>486</v>
      </c>
      <c r="F969" s="53" t="s">
        <v>2901</v>
      </c>
      <c r="G969" s="53" t="s">
        <v>3092</v>
      </c>
      <c r="H969" s="53" t="s">
        <v>2520</v>
      </c>
      <c r="I969" s="62">
        <v>371.51</v>
      </c>
    </row>
    <row r="970" spans="1:9" hidden="1" x14ac:dyDescent="0.25">
      <c r="A970" s="53" t="s">
        <v>2906</v>
      </c>
      <c r="B970" s="53" t="s">
        <v>3110</v>
      </c>
      <c r="C970" s="53" t="s">
        <v>2963</v>
      </c>
      <c r="D970" s="53" t="s">
        <v>2321</v>
      </c>
      <c r="E970" s="53" t="s">
        <v>711</v>
      </c>
      <c r="F970" s="53" t="s">
        <v>2901</v>
      </c>
      <c r="G970" s="53" t="s">
        <v>2960</v>
      </c>
      <c r="H970" s="53" t="s">
        <v>2520</v>
      </c>
      <c r="I970" s="62">
        <v>93.58</v>
      </c>
    </row>
    <row r="971" spans="1:9" hidden="1" x14ac:dyDescent="0.25">
      <c r="A971" s="53" t="s">
        <v>2906</v>
      </c>
      <c r="B971" s="53" t="s">
        <v>3107</v>
      </c>
      <c r="C971" s="53" t="s">
        <v>2966</v>
      </c>
      <c r="D971" s="53" t="s">
        <v>2321</v>
      </c>
      <c r="E971" s="53" t="s">
        <v>711</v>
      </c>
      <c r="F971" s="53" t="s">
        <v>2901</v>
      </c>
      <c r="G971" s="53" t="s">
        <v>2960</v>
      </c>
      <c r="H971" s="53" t="s">
        <v>2520</v>
      </c>
      <c r="I971" s="62">
        <v>1.1599999999999999</v>
      </c>
    </row>
    <row r="972" spans="1:9" hidden="1" x14ac:dyDescent="0.25">
      <c r="A972" s="53" t="s">
        <v>2906</v>
      </c>
      <c r="B972" s="53" t="s">
        <v>3094</v>
      </c>
      <c r="C972" s="53" t="s">
        <v>3002</v>
      </c>
      <c r="D972" s="53" t="s">
        <v>2321</v>
      </c>
      <c r="E972" s="53" t="s">
        <v>711</v>
      </c>
      <c r="F972" s="53" t="s">
        <v>2901</v>
      </c>
      <c r="G972" s="53" t="s">
        <v>2960</v>
      </c>
      <c r="H972" s="53" t="s">
        <v>2520</v>
      </c>
      <c r="I972" s="62">
        <v>200.01</v>
      </c>
    </row>
    <row r="973" spans="1:9" hidden="1" x14ac:dyDescent="0.25">
      <c r="A973" s="53" t="s">
        <v>2906</v>
      </c>
      <c r="B973" s="53" t="s">
        <v>3100</v>
      </c>
      <c r="C973" s="53" t="s">
        <v>2998</v>
      </c>
      <c r="D973" s="53" t="s">
        <v>2321</v>
      </c>
      <c r="E973" s="53" t="s">
        <v>711</v>
      </c>
      <c r="F973" s="53" t="s">
        <v>2901</v>
      </c>
      <c r="G973" s="53" t="s">
        <v>2960</v>
      </c>
      <c r="H973" s="53" t="s">
        <v>2520</v>
      </c>
      <c r="I973" s="62">
        <v>199.08</v>
      </c>
    </row>
    <row r="974" spans="1:9" hidden="1" x14ac:dyDescent="0.25">
      <c r="A974" s="53" t="s">
        <v>2906</v>
      </c>
      <c r="B974" s="53" t="s">
        <v>3095</v>
      </c>
      <c r="C974" s="53" t="s">
        <v>3032</v>
      </c>
      <c r="D974" s="53" t="s">
        <v>2321</v>
      </c>
      <c r="E974" s="53" t="s">
        <v>711</v>
      </c>
      <c r="F974" s="53" t="s">
        <v>2901</v>
      </c>
      <c r="G974" s="53" t="s">
        <v>2960</v>
      </c>
      <c r="H974" s="53" t="s">
        <v>2520</v>
      </c>
      <c r="I974" s="62">
        <v>135.03</v>
      </c>
    </row>
    <row r="975" spans="1:9" hidden="1" x14ac:dyDescent="0.25">
      <c r="A975" s="53" t="s">
        <v>2906</v>
      </c>
      <c r="B975" s="53" t="s">
        <v>3101</v>
      </c>
      <c r="C975" s="53" t="s">
        <v>3033</v>
      </c>
      <c r="D975" s="53" t="s">
        <v>2321</v>
      </c>
      <c r="E975" s="53" t="s">
        <v>711</v>
      </c>
      <c r="F975" s="53" t="s">
        <v>2901</v>
      </c>
      <c r="G975" s="53" t="s">
        <v>2960</v>
      </c>
      <c r="H975" s="53" t="s">
        <v>2520</v>
      </c>
      <c r="I975" s="62">
        <v>176.89</v>
      </c>
    </row>
    <row r="976" spans="1:9" hidden="1" x14ac:dyDescent="0.25">
      <c r="A976" s="53" t="s">
        <v>2906</v>
      </c>
      <c r="B976" s="53" t="s">
        <v>3097</v>
      </c>
      <c r="C976" s="53" t="s">
        <v>2969</v>
      </c>
      <c r="D976" s="53" t="s">
        <v>2321</v>
      </c>
      <c r="E976" s="53" t="s">
        <v>711</v>
      </c>
      <c r="F976" s="53" t="s">
        <v>2901</v>
      </c>
      <c r="G976" s="53" t="s">
        <v>2960</v>
      </c>
      <c r="H976" s="53" t="s">
        <v>2520</v>
      </c>
      <c r="I976" s="62">
        <v>17.89</v>
      </c>
    </row>
    <row r="977" spans="1:9" hidden="1" x14ac:dyDescent="0.25">
      <c r="A977" s="53" t="s">
        <v>2906</v>
      </c>
      <c r="B977" s="53" t="s">
        <v>3080</v>
      </c>
      <c r="C977" s="53" t="s">
        <v>2967</v>
      </c>
      <c r="D977" s="53" t="s">
        <v>2321</v>
      </c>
      <c r="E977" s="53" t="s">
        <v>711</v>
      </c>
      <c r="F977" s="53" t="s">
        <v>2901</v>
      </c>
      <c r="G977" s="53" t="s">
        <v>2960</v>
      </c>
      <c r="H977" s="53" t="s">
        <v>2520</v>
      </c>
      <c r="I977" s="62">
        <v>951.79</v>
      </c>
    </row>
    <row r="978" spans="1:9" hidden="1" x14ac:dyDescent="0.25">
      <c r="A978" s="53" t="s">
        <v>2906</v>
      </c>
      <c r="B978" s="53" t="s">
        <v>3084</v>
      </c>
      <c r="C978" s="53" t="s">
        <v>3021</v>
      </c>
      <c r="D978" s="53" t="s">
        <v>2321</v>
      </c>
      <c r="E978" s="53" t="s">
        <v>711</v>
      </c>
      <c r="F978" s="53" t="s">
        <v>2901</v>
      </c>
      <c r="G978" s="53" t="s">
        <v>2960</v>
      </c>
      <c r="H978" s="53" t="s">
        <v>2520</v>
      </c>
      <c r="I978" s="62">
        <v>52.45</v>
      </c>
    </row>
    <row r="979" spans="1:9" hidden="1" x14ac:dyDescent="0.25">
      <c r="A979" s="53" t="s">
        <v>2906</v>
      </c>
      <c r="B979" s="53" t="s">
        <v>3091</v>
      </c>
      <c r="C979" s="53" t="s">
        <v>2992</v>
      </c>
      <c r="D979" s="53" t="s">
        <v>2902</v>
      </c>
      <c r="E979" s="53" t="s">
        <v>486</v>
      </c>
      <c r="F979" s="53" t="s">
        <v>2901</v>
      </c>
      <c r="G979" s="53" t="s">
        <v>3092</v>
      </c>
      <c r="H979" s="53" t="s">
        <v>2520</v>
      </c>
      <c r="I979" s="62">
        <v>576.14</v>
      </c>
    </row>
    <row r="980" spans="1:9" hidden="1" x14ac:dyDescent="0.25">
      <c r="A980" s="53" t="s">
        <v>2906</v>
      </c>
      <c r="B980" s="53" t="s">
        <v>3109</v>
      </c>
      <c r="C980" s="53" t="s">
        <v>2970</v>
      </c>
      <c r="D980" s="53" t="s">
        <v>2321</v>
      </c>
      <c r="E980" s="53" t="s">
        <v>711</v>
      </c>
      <c r="F980" s="53" t="s">
        <v>2901</v>
      </c>
      <c r="G980" s="53" t="s">
        <v>2960</v>
      </c>
      <c r="H980" s="53" t="s">
        <v>2520</v>
      </c>
      <c r="I980" s="62">
        <v>517.41</v>
      </c>
    </row>
    <row r="981" spans="1:9" hidden="1" x14ac:dyDescent="0.25">
      <c r="A981" s="53" t="s">
        <v>2906</v>
      </c>
      <c r="B981" s="53" t="s">
        <v>3098</v>
      </c>
      <c r="C981" s="53" t="s">
        <v>3020</v>
      </c>
      <c r="D981" s="53" t="s">
        <v>2321</v>
      </c>
      <c r="E981" s="53" t="s">
        <v>711</v>
      </c>
      <c r="F981" s="53" t="s">
        <v>2901</v>
      </c>
      <c r="G981" s="53" t="s">
        <v>2960</v>
      </c>
      <c r="H981" s="53" t="s">
        <v>2520</v>
      </c>
      <c r="I981" s="62">
        <v>200</v>
      </c>
    </row>
    <row r="982" spans="1:9" hidden="1" x14ac:dyDescent="0.25">
      <c r="A982" s="53" t="s">
        <v>2906</v>
      </c>
      <c r="B982" s="53" t="s">
        <v>3104</v>
      </c>
      <c r="C982" s="53" t="s">
        <v>3035</v>
      </c>
      <c r="D982" s="53" t="s">
        <v>2321</v>
      </c>
      <c r="E982" s="53" t="s">
        <v>711</v>
      </c>
      <c r="F982" s="53" t="s">
        <v>2901</v>
      </c>
      <c r="G982" s="53" t="s">
        <v>2960</v>
      </c>
      <c r="H982" s="53" t="s">
        <v>2520</v>
      </c>
      <c r="I982" s="62">
        <v>0.06</v>
      </c>
    </row>
    <row r="983" spans="1:9" hidden="1" x14ac:dyDescent="0.25">
      <c r="A983" s="53" t="s">
        <v>2906</v>
      </c>
      <c r="B983" s="53" t="s">
        <v>3069</v>
      </c>
      <c r="C983" s="53" t="s">
        <v>3003</v>
      </c>
      <c r="D983" s="53" t="s">
        <v>2321</v>
      </c>
      <c r="E983" s="53" t="s">
        <v>711</v>
      </c>
      <c r="F983" s="53" t="s">
        <v>2901</v>
      </c>
      <c r="G983" s="53" t="s">
        <v>2960</v>
      </c>
      <c r="H983" s="53" t="s">
        <v>2520</v>
      </c>
      <c r="I983" s="62">
        <v>200.02</v>
      </c>
    </row>
    <row r="984" spans="1:9" hidden="1" x14ac:dyDescent="0.25">
      <c r="A984" s="53" t="s">
        <v>2906</v>
      </c>
      <c r="B984" s="53" t="s">
        <v>3099</v>
      </c>
      <c r="C984" s="53" t="s">
        <v>3038</v>
      </c>
      <c r="D984" s="53" t="s">
        <v>2321</v>
      </c>
      <c r="E984" s="53" t="s">
        <v>711</v>
      </c>
      <c r="F984" s="53" t="s">
        <v>2901</v>
      </c>
      <c r="G984" s="53" t="s">
        <v>2960</v>
      </c>
      <c r="H984" s="53" t="s">
        <v>2520</v>
      </c>
      <c r="I984" s="62">
        <v>200.01</v>
      </c>
    </row>
    <row r="985" spans="1:9" hidden="1" x14ac:dyDescent="0.25">
      <c r="A985" s="53" t="s">
        <v>2906</v>
      </c>
      <c r="B985" s="53" t="s">
        <v>3088</v>
      </c>
      <c r="C985" s="53" t="s">
        <v>2996</v>
      </c>
      <c r="D985" s="53" t="s">
        <v>2538</v>
      </c>
      <c r="E985" s="53" t="s">
        <v>2934</v>
      </c>
      <c r="F985" s="53" t="s">
        <v>2901</v>
      </c>
      <c r="G985" s="53" t="s">
        <v>3079</v>
      </c>
      <c r="H985" s="53" t="s">
        <v>2520</v>
      </c>
      <c r="I985" s="62">
        <v>995.53</v>
      </c>
    </row>
    <row r="986" spans="1:9" hidden="1" x14ac:dyDescent="0.25">
      <c r="A986" s="53" t="s">
        <v>2906</v>
      </c>
      <c r="B986" s="53" t="s">
        <v>3085</v>
      </c>
      <c r="C986" s="53" t="s">
        <v>3017</v>
      </c>
      <c r="D986" s="53" t="s">
        <v>2321</v>
      </c>
      <c r="E986" s="53" t="s">
        <v>711</v>
      </c>
      <c r="F986" s="53" t="s">
        <v>2901</v>
      </c>
      <c r="G986" s="53" t="s">
        <v>3014</v>
      </c>
      <c r="H986" s="53" t="s">
        <v>2520</v>
      </c>
      <c r="I986" s="62">
        <v>200</v>
      </c>
    </row>
    <row r="987" spans="1:9" hidden="1" x14ac:dyDescent="0.25">
      <c r="A987" s="53" t="s">
        <v>2906</v>
      </c>
      <c r="B987" s="53" t="s">
        <v>3086</v>
      </c>
      <c r="C987" s="53" t="s">
        <v>2973</v>
      </c>
      <c r="D987" s="53" t="s">
        <v>2321</v>
      </c>
      <c r="E987" s="53" t="s">
        <v>711</v>
      </c>
      <c r="F987" s="53" t="s">
        <v>2901</v>
      </c>
      <c r="G987" s="53" t="s">
        <v>2960</v>
      </c>
      <c r="H987" s="53" t="s">
        <v>2520</v>
      </c>
      <c r="I987" s="62">
        <v>17500.02</v>
      </c>
    </row>
    <row r="988" spans="1:9" hidden="1" x14ac:dyDescent="0.25">
      <c r="A988" s="53" t="s">
        <v>2906</v>
      </c>
      <c r="B988" s="53" t="s">
        <v>3091</v>
      </c>
      <c r="C988" s="53" t="s">
        <v>2992</v>
      </c>
      <c r="D988" s="53" t="s">
        <v>2900</v>
      </c>
      <c r="E988" s="53" t="s">
        <v>486</v>
      </c>
      <c r="F988" s="53" t="s">
        <v>2901</v>
      </c>
      <c r="G988" s="53" t="s">
        <v>3092</v>
      </c>
      <c r="H988" s="53" t="s">
        <v>2520</v>
      </c>
      <c r="I988" s="62">
        <v>151.37</v>
      </c>
    </row>
    <row r="989" spans="1:9" hidden="1" x14ac:dyDescent="0.25">
      <c r="A989" s="53" t="s">
        <v>2906</v>
      </c>
      <c r="B989" s="53" t="s">
        <v>3074</v>
      </c>
      <c r="C989" s="53" t="s">
        <v>2982</v>
      </c>
      <c r="D989" s="53" t="s">
        <v>2902</v>
      </c>
      <c r="E989" s="53" t="s">
        <v>486</v>
      </c>
      <c r="F989" s="53" t="s">
        <v>2901</v>
      </c>
      <c r="G989" s="53" t="s">
        <v>1648</v>
      </c>
      <c r="H989" s="53" t="s">
        <v>2520</v>
      </c>
      <c r="I989" s="62">
        <v>800.15</v>
      </c>
    </row>
    <row r="990" spans="1:9" hidden="1" x14ac:dyDescent="0.25">
      <c r="A990" s="53" t="s">
        <v>2906</v>
      </c>
      <c r="B990" s="53" t="s">
        <v>3093</v>
      </c>
      <c r="C990" s="53" t="s">
        <v>2972</v>
      </c>
      <c r="D990" s="53" t="s">
        <v>2321</v>
      </c>
      <c r="E990" s="53" t="s">
        <v>711</v>
      </c>
      <c r="F990" s="53" t="s">
        <v>2901</v>
      </c>
      <c r="G990" s="53" t="s">
        <v>2960</v>
      </c>
      <c r="H990" s="53" t="s">
        <v>2520</v>
      </c>
      <c r="I990" s="62">
        <v>16592.28</v>
      </c>
    </row>
    <row r="991" spans="1:9" hidden="1" x14ac:dyDescent="0.25">
      <c r="A991" s="53" t="s">
        <v>2906</v>
      </c>
      <c r="B991" s="53" t="s">
        <v>3102</v>
      </c>
      <c r="C991" s="53" t="s">
        <v>3019</v>
      </c>
      <c r="D991" s="53" t="s">
        <v>2321</v>
      </c>
      <c r="E991" s="53" t="s">
        <v>711</v>
      </c>
      <c r="F991" s="53" t="s">
        <v>2901</v>
      </c>
      <c r="G991" s="53" t="s">
        <v>2960</v>
      </c>
      <c r="H991" s="53" t="s">
        <v>2520</v>
      </c>
      <c r="I991" s="62">
        <v>122.62</v>
      </c>
    </row>
    <row r="992" spans="1:9" hidden="1" x14ac:dyDescent="0.25">
      <c r="A992" s="53" t="s">
        <v>2906</v>
      </c>
      <c r="B992" s="53" t="s">
        <v>3108</v>
      </c>
      <c r="C992" s="53" t="s">
        <v>2971</v>
      </c>
      <c r="D992" s="53" t="s">
        <v>2321</v>
      </c>
      <c r="E992" s="53" t="s">
        <v>711</v>
      </c>
      <c r="F992" s="53" t="s">
        <v>2901</v>
      </c>
      <c r="G992" s="53" t="s">
        <v>2960</v>
      </c>
      <c r="H992" s="53" t="s">
        <v>2520</v>
      </c>
      <c r="I992" s="62">
        <v>196.48</v>
      </c>
    </row>
    <row r="993" spans="1:9" hidden="1" x14ac:dyDescent="0.25">
      <c r="A993" s="53" t="s">
        <v>2906</v>
      </c>
      <c r="B993" s="53" t="s">
        <v>3106</v>
      </c>
      <c r="C993" s="53" t="s">
        <v>2975</v>
      </c>
      <c r="D993" s="53" t="s">
        <v>2321</v>
      </c>
      <c r="E993" s="53" t="s">
        <v>711</v>
      </c>
      <c r="F993" s="53" t="s">
        <v>2901</v>
      </c>
      <c r="G993" s="53" t="s">
        <v>2960</v>
      </c>
      <c r="H993" s="53" t="s">
        <v>2520</v>
      </c>
      <c r="I993" s="62">
        <v>6582.4</v>
      </c>
    </row>
    <row r="994" spans="1:9" hidden="1" x14ac:dyDescent="0.25">
      <c r="A994" s="53" t="s">
        <v>2906</v>
      </c>
      <c r="B994" s="53" t="s">
        <v>3081</v>
      </c>
      <c r="C994" s="53" t="s">
        <v>3018</v>
      </c>
      <c r="D994" s="53" t="s">
        <v>2321</v>
      </c>
      <c r="E994" s="53" t="s">
        <v>711</v>
      </c>
      <c r="F994" s="53" t="s">
        <v>2901</v>
      </c>
      <c r="G994" s="53" t="s">
        <v>3014</v>
      </c>
      <c r="H994" s="53" t="s">
        <v>2520</v>
      </c>
      <c r="I994" s="62">
        <v>97.93</v>
      </c>
    </row>
    <row r="995" spans="1:9" hidden="1" x14ac:dyDescent="0.25">
      <c r="A995" s="53" t="s">
        <v>2906</v>
      </c>
      <c r="B995" s="53" t="s">
        <v>3089</v>
      </c>
      <c r="C995" s="53" t="s">
        <v>2974</v>
      </c>
      <c r="D995" s="53" t="s">
        <v>2321</v>
      </c>
      <c r="E995" s="53" t="s">
        <v>711</v>
      </c>
      <c r="F995" s="53" t="s">
        <v>2901</v>
      </c>
      <c r="G995" s="53" t="s">
        <v>2960</v>
      </c>
      <c r="H995" s="53" t="s">
        <v>2520</v>
      </c>
      <c r="I995" s="62">
        <v>13570.63</v>
      </c>
    </row>
    <row r="996" spans="1:9" hidden="1" x14ac:dyDescent="0.25">
      <c r="A996" s="53" t="s">
        <v>2906</v>
      </c>
      <c r="B996" s="53" t="s">
        <v>3096</v>
      </c>
      <c r="C996" s="53" t="s">
        <v>2964</v>
      </c>
      <c r="D996" s="53" t="s">
        <v>2321</v>
      </c>
      <c r="E996" s="53" t="s">
        <v>711</v>
      </c>
      <c r="F996" s="53" t="s">
        <v>2901</v>
      </c>
      <c r="G996" s="53" t="s">
        <v>2960</v>
      </c>
      <c r="H996" s="53" t="s">
        <v>2520</v>
      </c>
      <c r="I996" s="62">
        <v>6000</v>
      </c>
    </row>
    <row r="997" spans="1:9" hidden="1" x14ac:dyDescent="0.25">
      <c r="A997" s="53" t="s">
        <v>2956</v>
      </c>
      <c r="B997" s="53" t="s">
        <v>3080</v>
      </c>
      <c r="C997" s="53" t="s">
        <v>2967</v>
      </c>
      <c r="D997" s="53" t="s">
        <v>2321</v>
      </c>
      <c r="E997" s="53" t="s">
        <v>711</v>
      </c>
      <c r="F997" s="53" t="s">
        <v>2901</v>
      </c>
      <c r="G997" s="53" t="s">
        <v>2960</v>
      </c>
      <c r="H997" s="53" t="s">
        <v>2520</v>
      </c>
      <c r="I997" s="62">
        <v>900.01</v>
      </c>
    </row>
    <row r="998" spans="1:9" hidden="1" x14ac:dyDescent="0.25">
      <c r="A998" s="53" t="s">
        <v>2956</v>
      </c>
      <c r="B998" s="53" t="s">
        <v>3077</v>
      </c>
      <c r="C998" s="53" t="s">
        <v>3004</v>
      </c>
      <c r="D998" s="53" t="s">
        <v>2321</v>
      </c>
      <c r="E998" s="53" t="s">
        <v>711</v>
      </c>
      <c r="F998" s="53" t="s">
        <v>2901</v>
      </c>
      <c r="G998" s="53" t="s">
        <v>2960</v>
      </c>
      <c r="H998" s="53" t="s">
        <v>2520</v>
      </c>
      <c r="I998" s="62">
        <v>193.61</v>
      </c>
    </row>
    <row r="999" spans="1:9" hidden="1" x14ac:dyDescent="0.25">
      <c r="A999" s="53" t="s">
        <v>2956</v>
      </c>
      <c r="B999" s="53" t="s">
        <v>3088</v>
      </c>
      <c r="C999" s="53" t="s">
        <v>2996</v>
      </c>
      <c r="D999" s="53" t="s">
        <v>2538</v>
      </c>
      <c r="E999" s="53" t="s">
        <v>2934</v>
      </c>
      <c r="F999" s="53" t="s">
        <v>2901</v>
      </c>
      <c r="G999" s="53" t="s">
        <v>3079</v>
      </c>
      <c r="H999" s="53" t="s">
        <v>2520</v>
      </c>
      <c r="I999" s="62">
        <v>996.38</v>
      </c>
    </row>
    <row r="1000" spans="1:9" hidden="1" x14ac:dyDescent="0.25">
      <c r="A1000" s="53" t="s">
        <v>2956</v>
      </c>
      <c r="B1000" s="53" t="s">
        <v>3108</v>
      </c>
      <c r="C1000" s="53" t="s">
        <v>2971</v>
      </c>
      <c r="D1000" s="53" t="s">
        <v>2321</v>
      </c>
      <c r="E1000" s="53" t="s">
        <v>711</v>
      </c>
      <c r="F1000" s="53" t="s">
        <v>2901</v>
      </c>
      <c r="G1000" s="53" t="s">
        <v>2960</v>
      </c>
      <c r="H1000" s="53" t="s">
        <v>2520</v>
      </c>
      <c r="I1000" s="62">
        <v>142.03</v>
      </c>
    </row>
    <row r="1001" spans="1:9" hidden="1" x14ac:dyDescent="0.25">
      <c r="A1001" s="53" t="s">
        <v>2956</v>
      </c>
      <c r="B1001" s="53" t="s">
        <v>3109</v>
      </c>
      <c r="C1001" s="53" t="s">
        <v>2970</v>
      </c>
      <c r="D1001" s="53" t="s">
        <v>2321</v>
      </c>
      <c r="E1001" s="53" t="s">
        <v>711</v>
      </c>
      <c r="F1001" s="53" t="s">
        <v>2901</v>
      </c>
      <c r="G1001" s="53" t="s">
        <v>2960</v>
      </c>
      <c r="H1001" s="53" t="s">
        <v>2520</v>
      </c>
      <c r="I1001" s="62">
        <v>49.67</v>
      </c>
    </row>
    <row r="1002" spans="1:9" hidden="1" x14ac:dyDescent="0.25">
      <c r="A1002" s="53" t="s">
        <v>2956</v>
      </c>
      <c r="B1002" s="53" t="s">
        <v>3097</v>
      </c>
      <c r="C1002" s="53" t="s">
        <v>2969</v>
      </c>
      <c r="D1002" s="53" t="s">
        <v>2321</v>
      </c>
      <c r="E1002" s="53" t="s">
        <v>711</v>
      </c>
      <c r="F1002" s="53" t="s">
        <v>2901</v>
      </c>
      <c r="G1002" s="53" t="s">
        <v>2960</v>
      </c>
      <c r="H1002" s="53" t="s">
        <v>2520</v>
      </c>
      <c r="I1002" s="62">
        <v>8.6</v>
      </c>
    </row>
    <row r="1003" spans="1:9" hidden="1" x14ac:dyDescent="0.25">
      <c r="A1003" s="53" t="s">
        <v>2956</v>
      </c>
      <c r="B1003" s="53" t="s">
        <v>3104</v>
      </c>
      <c r="C1003" s="53" t="s">
        <v>3035</v>
      </c>
      <c r="D1003" s="53" t="s">
        <v>2321</v>
      </c>
      <c r="E1003" s="53" t="s">
        <v>711</v>
      </c>
      <c r="F1003" s="53" t="s">
        <v>2901</v>
      </c>
      <c r="G1003" s="53" t="s">
        <v>2960</v>
      </c>
      <c r="H1003" s="53" t="s">
        <v>2520</v>
      </c>
      <c r="I1003" s="62">
        <v>0.21</v>
      </c>
    </row>
    <row r="1004" spans="1:9" hidden="1" x14ac:dyDescent="0.25">
      <c r="A1004" s="53" t="s">
        <v>2956</v>
      </c>
      <c r="B1004" s="53" t="s">
        <v>3113</v>
      </c>
      <c r="C1004" s="53" t="s">
        <v>3114</v>
      </c>
      <c r="D1004" s="53" t="s">
        <v>2902</v>
      </c>
      <c r="E1004" s="53" t="s">
        <v>486</v>
      </c>
      <c r="F1004" s="53" t="s">
        <v>2901</v>
      </c>
      <c r="G1004" s="53" t="s">
        <v>699</v>
      </c>
      <c r="H1004" s="53" t="s">
        <v>2520</v>
      </c>
      <c r="I1004" s="62">
        <v>251.23</v>
      </c>
    </row>
    <row r="1005" spans="1:9" hidden="1" x14ac:dyDescent="0.25">
      <c r="A1005" s="53" t="s">
        <v>2956</v>
      </c>
      <c r="B1005" s="53" t="s">
        <v>3095</v>
      </c>
      <c r="C1005" s="53" t="s">
        <v>3032</v>
      </c>
      <c r="D1005" s="53" t="s">
        <v>2321</v>
      </c>
      <c r="E1005" s="53" t="s">
        <v>711</v>
      </c>
      <c r="F1005" s="53" t="s">
        <v>2901</v>
      </c>
      <c r="G1005" s="53" t="s">
        <v>2960</v>
      </c>
      <c r="H1005" s="53" t="s">
        <v>2520</v>
      </c>
      <c r="I1005" s="62">
        <v>27</v>
      </c>
    </row>
    <row r="1006" spans="1:9" hidden="1" x14ac:dyDescent="0.25">
      <c r="A1006" s="53" t="s">
        <v>2956</v>
      </c>
      <c r="B1006" s="53" t="s">
        <v>3091</v>
      </c>
      <c r="C1006" s="53" t="s">
        <v>2992</v>
      </c>
      <c r="D1006" s="53" t="s">
        <v>2935</v>
      </c>
      <c r="E1006" s="53" t="s">
        <v>486</v>
      </c>
      <c r="F1006" s="53" t="s">
        <v>2901</v>
      </c>
      <c r="G1006" s="53" t="s">
        <v>3092</v>
      </c>
      <c r="H1006" s="53" t="s">
        <v>2520</v>
      </c>
      <c r="I1006" s="62">
        <v>377.11</v>
      </c>
    </row>
    <row r="1007" spans="1:9" hidden="1" x14ac:dyDescent="0.25">
      <c r="A1007" s="53" t="s">
        <v>2956</v>
      </c>
      <c r="B1007" s="53" t="s">
        <v>3098</v>
      </c>
      <c r="C1007" s="53" t="s">
        <v>3020</v>
      </c>
      <c r="D1007" s="53" t="s">
        <v>2321</v>
      </c>
      <c r="E1007" s="53" t="s">
        <v>711</v>
      </c>
      <c r="F1007" s="53" t="s">
        <v>2901</v>
      </c>
      <c r="G1007" s="53" t="s">
        <v>2960</v>
      </c>
      <c r="H1007" s="53" t="s">
        <v>2520</v>
      </c>
      <c r="I1007" s="62">
        <v>121.75</v>
      </c>
    </row>
    <row r="1008" spans="1:9" hidden="1" x14ac:dyDescent="0.25">
      <c r="A1008" s="53" t="s">
        <v>2956</v>
      </c>
      <c r="B1008" s="53" t="s">
        <v>3102</v>
      </c>
      <c r="C1008" s="53" t="s">
        <v>3019</v>
      </c>
      <c r="D1008" s="53" t="s">
        <v>2321</v>
      </c>
      <c r="E1008" s="53" t="s">
        <v>711</v>
      </c>
      <c r="F1008" s="53" t="s">
        <v>2901</v>
      </c>
      <c r="G1008" s="53" t="s">
        <v>2960</v>
      </c>
      <c r="H1008" s="53" t="s">
        <v>2520</v>
      </c>
      <c r="I1008" s="62">
        <v>657.74</v>
      </c>
    </row>
    <row r="1009" spans="1:9" hidden="1" x14ac:dyDescent="0.25">
      <c r="A1009" s="53" t="s">
        <v>2956</v>
      </c>
      <c r="B1009" s="53" t="s">
        <v>3100</v>
      </c>
      <c r="C1009" s="53" t="s">
        <v>2998</v>
      </c>
      <c r="D1009" s="53" t="s">
        <v>2321</v>
      </c>
      <c r="E1009" s="53" t="s">
        <v>711</v>
      </c>
      <c r="F1009" s="53" t="s">
        <v>2901</v>
      </c>
      <c r="G1009" s="53" t="s">
        <v>2960</v>
      </c>
      <c r="H1009" s="53" t="s">
        <v>2520</v>
      </c>
      <c r="I1009" s="62">
        <v>196.36</v>
      </c>
    </row>
    <row r="1010" spans="1:9" hidden="1" x14ac:dyDescent="0.25">
      <c r="A1010" s="53" t="s">
        <v>2956</v>
      </c>
      <c r="B1010" s="53" t="s">
        <v>3096</v>
      </c>
      <c r="C1010" s="53" t="s">
        <v>2964</v>
      </c>
      <c r="D1010" s="53" t="s">
        <v>2321</v>
      </c>
      <c r="E1010" s="53" t="s">
        <v>711</v>
      </c>
      <c r="F1010" s="53" t="s">
        <v>2901</v>
      </c>
      <c r="G1010" s="53" t="s">
        <v>2960</v>
      </c>
      <c r="H1010" s="53" t="s">
        <v>2520</v>
      </c>
      <c r="I1010" s="62">
        <v>6000</v>
      </c>
    </row>
    <row r="1011" spans="1:9" hidden="1" x14ac:dyDescent="0.25">
      <c r="A1011" s="53" t="s">
        <v>2956</v>
      </c>
      <c r="B1011" s="53" t="s">
        <v>3094</v>
      </c>
      <c r="C1011" s="53" t="s">
        <v>3002</v>
      </c>
      <c r="D1011" s="53" t="s">
        <v>2321</v>
      </c>
      <c r="E1011" s="53" t="s">
        <v>711</v>
      </c>
      <c r="F1011" s="53" t="s">
        <v>2901</v>
      </c>
      <c r="G1011" s="53" t="s">
        <v>2960</v>
      </c>
      <c r="H1011" s="53" t="s">
        <v>2520</v>
      </c>
      <c r="I1011" s="62">
        <v>200</v>
      </c>
    </row>
    <row r="1012" spans="1:9" hidden="1" x14ac:dyDescent="0.25">
      <c r="A1012" s="53" t="s">
        <v>2956</v>
      </c>
      <c r="B1012" s="53" t="s">
        <v>3101</v>
      </c>
      <c r="C1012" s="53" t="s">
        <v>3033</v>
      </c>
      <c r="D1012" s="53" t="s">
        <v>2321</v>
      </c>
      <c r="E1012" s="53" t="s">
        <v>711</v>
      </c>
      <c r="F1012" s="53" t="s">
        <v>2901</v>
      </c>
      <c r="G1012" s="53" t="s">
        <v>2960</v>
      </c>
      <c r="H1012" s="53" t="s">
        <v>2520</v>
      </c>
      <c r="I1012" s="62">
        <v>54.52</v>
      </c>
    </row>
    <row r="1013" spans="1:9" hidden="1" x14ac:dyDescent="0.25">
      <c r="A1013" s="53" t="s">
        <v>2956</v>
      </c>
      <c r="B1013" s="53" t="s">
        <v>3074</v>
      </c>
      <c r="C1013" s="53" t="s">
        <v>2982</v>
      </c>
      <c r="D1013" s="53" t="s">
        <v>2902</v>
      </c>
      <c r="E1013" s="53" t="s">
        <v>486</v>
      </c>
      <c r="F1013" s="53" t="s">
        <v>2901</v>
      </c>
      <c r="G1013" s="53" t="s">
        <v>1648</v>
      </c>
      <c r="H1013" s="53" t="s">
        <v>2520</v>
      </c>
      <c r="I1013" s="62">
        <v>796.44</v>
      </c>
    </row>
    <row r="1014" spans="1:9" hidden="1" x14ac:dyDescent="0.25">
      <c r="A1014" s="53" t="s">
        <v>2956</v>
      </c>
      <c r="B1014" s="53" t="s">
        <v>3069</v>
      </c>
      <c r="C1014" s="53" t="s">
        <v>3003</v>
      </c>
      <c r="D1014" s="53" t="s">
        <v>2321</v>
      </c>
      <c r="E1014" s="53" t="s">
        <v>711</v>
      </c>
      <c r="F1014" s="53" t="s">
        <v>2901</v>
      </c>
      <c r="G1014" s="53" t="s">
        <v>2960</v>
      </c>
      <c r="H1014" s="53" t="s">
        <v>2520</v>
      </c>
      <c r="I1014" s="62">
        <v>197.6</v>
      </c>
    </row>
    <row r="1015" spans="1:9" hidden="1" x14ac:dyDescent="0.25">
      <c r="A1015" s="53" t="s">
        <v>2956</v>
      </c>
      <c r="B1015" s="53" t="s">
        <v>3105</v>
      </c>
      <c r="C1015" s="53" t="s">
        <v>2968</v>
      </c>
      <c r="D1015" s="53" t="s">
        <v>2321</v>
      </c>
      <c r="E1015" s="53" t="s">
        <v>711</v>
      </c>
      <c r="F1015" s="53" t="s">
        <v>2901</v>
      </c>
      <c r="G1015" s="53" t="s">
        <v>2960</v>
      </c>
      <c r="H1015" s="53" t="s">
        <v>2520</v>
      </c>
      <c r="I1015" s="62">
        <v>199.18</v>
      </c>
    </row>
    <row r="1016" spans="1:9" hidden="1" x14ac:dyDescent="0.25">
      <c r="A1016" s="53" t="s">
        <v>2956</v>
      </c>
      <c r="B1016" s="53" t="s">
        <v>3089</v>
      </c>
      <c r="C1016" s="53" t="s">
        <v>2974</v>
      </c>
      <c r="D1016" s="53" t="s">
        <v>2321</v>
      </c>
      <c r="E1016" s="53" t="s">
        <v>711</v>
      </c>
      <c r="F1016" s="53" t="s">
        <v>2901</v>
      </c>
      <c r="G1016" s="53" t="s">
        <v>2960</v>
      </c>
      <c r="H1016" s="53" t="s">
        <v>2520</v>
      </c>
      <c r="I1016" s="62">
        <v>22182.01</v>
      </c>
    </row>
    <row r="1017" spans="1:9" hidden="1" x14ac:dyDescent="0.25">
      <c r="A1017" s="53" t="s">
        <v>2956</v>
      </c>
      <c r="B1017" s="53" t="s">
        <v>3086</v>
      </c>
      <c r="C1017" s="53" t="s">
        <v>2973</v>
      </c>
      <c r="D1017" s="53" t="s">
        <v>2321</v>
      </c>
      <c r="E1017" s="53" t="s">
        <v>711</v>
      </c>
      <c r="F1017" s="53" t="s">
        <v>2901</v>
      </c>
      <c r="G1017" s="53" t="s">
        <v>2960</v>
      </c>
      <c r="H1017" s="53" t="s">
        <v>2520</v>
      </c>
      <c r="I1017" s="62">
        <v>20049.18</v>
      </c>
    </row>
    <row r="1018" spans="1:9" hidden="1" x14ac:dyDescent="0.25">
      <c r="A1018" s="53" t="s">
        <v>2956</v>
      </c>
      <c r="B1018" s="53" t="s">
        <v>3091</v>
      </c>
      <c r="C1018" s="53" t="s">
        <v>2992</v>
      </c>
      <c r="D1018" s="53" t="s">
        <v>2902</v>
      </c>
      <c r="E1018" s="53" t="s">
        <v>486</v>
      </c>
      <c r="F1018" s="53" t="s">
        <v>2901</v>
      </c>
      <c r="G1018" s="53" t="s">
        <v>3092</v>
      </c>
      <c r="H1018" s="53" t="s">
        <v>2520</v>
      </c>
      <c r="I1018" s="62">
        <v>758.49</v>
      </c>
    </row>
    <row r="1019" spans="1:9" hidden="1" x14ac:dyDescent="0.25">
      <c r="A1019" s="53" t="s">
        <v>2956</v>
      </c>
      <c r="B1019" s="53" t="s">
        <v>3081</v>
      </c>
      <c r="C1019" s="53" t="s">
        <v>3018</v>
      </c>
      <c r="D1019" s="53" t="s">
        <v>2321</v>
      </c>
      <c r="E1019" s="53" t="s">
        <v>711</v>
      </c>
      <c r="F1019" s="53" t="s">
        <v>2901</v>
      </c>
      <c r="G1019" s="53" t="s">
        <v>3014</v>
      </c>
      <c r="H1019" s="53" t="s">
        <v>2520</v>
      </c>
      <c r="I1019" s="62">
        <v>38.869999999999997</v>
      </c>
    </row>
    <row r="1020" spans="1:9" hidden="1" x14ac:dyDescent="0.25">
      <c r="A1020" s="53" t="s">
        <v>2956</v>
      </c>
      <c r="B1020" s="53" t="s">
        <v>3106</v>
      </c>
      <c r="C1020" s="53" t="s">
        <v>2975</v>
      </c>
      <c r="D1020" s="53" t="s">
        <v>2321</v>
      </c>
      <c r="E1020" s="53" t="s">
        <v>711</v>
      </c>
      <c r="F1020" s="53" t="s">
        <v>2901</v>
      </c>
      <c r="G1020" s="53" t="s">
        <v>2960</v>
      </c>
      <c r="H1020" s="53" t="s">
        <v>2520</v>
      </c>
      <c r="I1020" s="62">
        <v>1585.06</v>
      </c>
    </row>
    <row r="1021" spans="1:9" hidden="1" x14ac:dyDescent="0.25">
      <c r="A1021" s="53" t="s">
        <v>2956</v>
      </c>
      <c r="B1021" s="53" t="s">
        <v>3107</v>
      </c>
      <c r="C1021" s="53" t="s">
        <v>2966</v>
      </c>
      <c r="D1021" s="53" t="s">
        <v>2321</v>
      </c>
      <c r="E1021" s="53" t="s">
        <v>711</v>
      </c>
      <c r="F1021" s="53" t="s">
        <v>2901</v>
      </c>
      <c r="G1021" s="53" t="s">
        <v>2960</v>
      </c>
      <c r="H1021" s="53" t="s">
        <v>2520</v>
      </c>
      <c r="I1021" s="62">
        <v>1.51</v>
      </c>
    </row>
    <row r="1022" spans="1:9" hidden="1" x14ac:dyDescent="0.25">
      <c r="A1022" s="53" t="s">
        <v>2956</v>
      </c>
      <c r="B1022" s="53" t="s">
        <v>3091</v>
      </c>
      <c r="C1022" s="53" t="s">
        <v>2992</v>
      </c>
      <c r="D1022" s="53" t="s">
        <v>2900</v>
      </c>
      <c r="E1022" s="53" t="s">
        <v>486</v>
      </c>
      <c r="F1022" s="53" t="s">
        <v>2901</v>
      </c>
      <c r="G1022" s="53" t="s">
        <v>3092</v>
      </c>
      <c r="H1022" s="53" t="s">
        <v>2520</v>
      </c>
      <c r="I1022" s="62">
        <v>213.03</v>
      </c>
    </row>
    <row r="1023" spans="1:9" hidden="1" x14ac:dyDescent="0.25">
      <c r="A1023" s="53" t="s">
        <v>2956</v>
      </c>
      <c r="B1023" s="53" t="s">
        <v>3084</v>
      </c>
      <c r="C1023" s="53" t="s">
        <v>3021</v>
      </c>
      <c r="D1023" s="53" t="s">
        <v>2321</v>
      </c>
      <c r="E1023" s="53" t="s">
        <v>711</v>
      </c>
      <c r="F1023" s="53" t="s">
        <v>2901</v>
      </c>
      <c r="G1023" s="53" t="s">
        <v>2960</v>
      </c>
      <c r="H1023" s="53" t="s">
        <v>2520</v>
      </c>
      <c r="I1023" s="62">
        <v>19.43</v>
      </c>
    </row>
    <row r="1024" spans="1:9" hidden="1" x14ac:dyDescent="0.25">
      <c r="A1024" s="53" t="s">
        <v>2956</v>
      </c>
      <c r="B1024" s="53" t="s">
        <v>3093</v>
      </c>
      <c r="C1024" s="53" t="s">
        <v>2972</v>
      </c>
      <c r="D1024" s="53" t="s">
        <v>2321</v>
      </c>
      <c r="E1024" s="53" t="s">
        <v>711</v>
      </c>
      <c r="F1024" s="53" t="s">
        <v>2901</v>
      </c>
      <c r="G1024" s="53" t="s">
        <v>2960</v>
      </c>
      <c r="H1024" s="53" t="s">
        <v>2520</v>
      </c>
      <c r="I1024" s="62">
        <v>14794.71</v>
      </c>
    </row>
    <row r="1025" spans="1:9" hidden="1" x14ac:dyDescent="0.25">
      <c r="A1025" s="53" t="s">
        <v>2956</v>
      </c>
      <c r="B1025" s="53" t="s">
        <v>3110</v>
      </c>
      <c r="C1025" s="53" t="s">
        <v>2963</v>
      </c>
      <c r="D1025" s="53" t="s">
        <v>2321</v>
      </c>
      <c r="E1025" s="53" t="s">
        <v>711</v>
      </c>
      <c r="F1025" s="53" t="s">
        <v>2901</v>
      </c>
      <c r="G1025" s="53" t="s">
        <v>2960</v>
      </c>
      <c r="H1025" s="53" t="s">
        <v>2520</v>
      </c>
      <c r="I1025" s="62">
        <v>85.59</v>
      </c>
    </row>
    <row r="1026" spans="1:9" hidden="1" x14ac:dyDescent="0.25">
      <c r="A1026" s="53" t="s">
        <v>2956</v>
      </c>
      <c r="B1026" s="53" t="s">
        <v>3085</v>
      </c>
      <c r="C1026" s="53" t="s">
        <v>3017</v>
      </c>
      <c r="D1026" s="53" t="s">
        <v>2321</v>
      </c>
      <c r="E1026" s="53" t="s">
        <v>711</v>
      </c>
      <c r="F1026" s="53" t="s">
        <v>2901</v>
      </c>
      <c r="G1026" s="53" t="s">
        <v>3014</v>
      </c>
      <c r="H1026" s="53" t="s">
        <v>2520</v>
      </c>
      <c r="I1026" s="62">
        <v>200</v>
      </c>
    </row>
    <row r="1027" spans="1:9" hidden="1" x14ac:dyDescent="0.25">
      <c r="A1027" s="53" t="s">
        <v>2956</v>
      </c>
      <c r="B1027" s="53" t="s">
        <v>3099</v>
      </c>
      <c r="C1027" s="53" t="s">
        <v>3038</v>
      </c>
      <c r="D1027" s="53" t="s">
        <v>2321</v>
      </c>
      <c r="E1027" s="53" t="s">
        <v>711</v>
      </c>
      <c r="F1027" s="53" t="s">
        <v>2901</v>
      </c>
      <c r="G1027" s="53" t="s">
        <v>2960</v>
      </c>
      <c r="H1027" s="53" t="s">
        <v>2520</v>
      </c>
      <c r="I1027" s="62">
        <v>200.02</v>
      </c>
    </row>
    <row r="1028" spans="1:9" hidden="1" x14ac:dyDescent="0.25">
      <c r="A1028" s="53" t="s">
        <v>2957</v>
      </c>
      <c r="B1028" s="53" t="s">
        <v>3081</v>
      </c>
      <c r="C1028" s="53" t="s">
        <v>3018</v>
      </c>
      <c r="D1028" s="53" t="s">
        <v>2321</v>
      </c>
      <c r="E1028" s="53" t="s">
        <v>711</v>
      </c>
      <c r="F1028" s="53" t="s">
        <v>2901</v>
      </c>
      <c r="G1028" s="53" t="s">
        <v>3014</v>
      </c>
      <c r="H1028" s="53" t="s">
        <v>2520</v>
      </c>
      <c r="I1028" s="62">
        <v>64.92</v>
      </c>
    </row>
    <row r="1029" spans="1:9" hidden="1" x14ac:dyDescent="0.25">
      <c r="A1029" s="53" t="s">
        <v>2957</v>
      </c>
      <c r="B1029" s="53" t="s">
        <v>3108</v>
      </c>
      <c r="C1029" s="53" t="s">
        <v>2971</v>
      </c>
      <c r="D1029" s="53" t="s">
        <v>2321</v>
      </c>
      <c r="E1029" s="53" t="s">
        <v>711</v>
      </c>
      <c r="F1029" s="53" t="s">
        <v>2901</v>
      </c>
      <c r="G1029" s="53" t="s">
        <v>2960</v>
      </c>
      <c r="H1029" s="53" t="s">
        <v>2520</v>
      </c>
      <c r="I1029" s="62">
        <v>200.01</v>
      </c>
    </row>
    <row r="1030" spans="1:9" hidden="1" x14ac:dyDescent="0.25">
      <c r="A1030" s="53" t="s">
        <v>2957</v>
      </c>
      <c r="B1030" s="53" t="s">
        <v>3099</v>
      </c>
      <c r="C1030" s="53" t="s">
        <v>3038</v>
      </c>
      <c r="D1030" s="53" t="s">
        <v>2321</v>
      </c>
      <c r="E1030" s="53" t="s">
        <v>711</v>
      </c>
      <c r="F1030" s="53" t="s">
        <v>2901</v>
      </c>
      <c r="G1030" s="53" t="s">
        <v>2960</v>
      </c>
      <c r="H1030" s="53" t="s">
        <v>2520</v>
      </c>
      <c r="I1030" s="62">
        <v>183.29</v>
      </c>
    </row>
    <row r="1031" spans="1:9" hidden="1" x14ac:dyDescent="0.25">
      <c r="A1031" s="53" t="s">
        <v>2957</v>
      </c>
      <c r="B1031" s="53" t="s">
        <v>3086</v>
      </c>
      <c r="C1031" s="53" t="s">
        <v>2973</v>
      </c>
      <c r="D1031" s="53" t="s">
        <v>2321</v>
      </c>
      <c r="E1031" s="53" t="s">
        <v>711</v>
      </c>
      <c r="F1031" s="53" t="s">
        <v>2901</v>
      </c>
      <c r="G1031" s="53" t="s">
        <v>2960</v>
      </c>
      <c r="H1031" s="53" t="s">
        <v>2520</v>
      </c>
      <c r="I1031" s="62">
        <v>12440.97</v>
      </c>
    </row>
    <row r="1032" spans="1:9" hidden="1" x14ac:dyDescent="0.25">
      <c r="A1032" s="53" t="s">
        <v>2957</v>
      </c>
      <c r="B1032" s="53" t="s">
        <v>3100</v>
      </c>
      <c r="C1032" s="53" t="s">
        <v>2998</v>
      </c>
      <c r="D1032" s="53" t="s">
        <v>2321</v>
      </c>
      <c r="E1032" s="53" t="s">
        <v>711</v>
      </c>
      <c r="F1032" s="53" t="s">
        <v>2901</v>
      </c>
      <c r="G1032" s="53" t="s">
        <v>2960</v>
      </c>
      <c r="H1032" s="53" t="s">
        <v>2520</v>
      </c>
      <c r="I1032" s="62">
        <v>122.32</v>
      </c>
    </row>
    <row r="1033" spans="1:9" hidden="1" x14ac:dyDescent="0.25">
      <c r="A1033" s="53" t="s">
        <v>2957</v>
      </c>
      <c r="B1033" s="53" t="s">
        <v>3101</v>
      </c>
      <c r="C1033" s="53" t="s">
        <v>3033</v>
      </c>
      <c r="D1033" s="53" t="s">
        <v>2321</v>
      </c>
      <c r="E1033" s="53" t="s">
        <v>711</v>
      </c>
      <c r="F1033" s="53" t="s">
        <v>2901</v>
      </c>
      <c r="G1033" s="53" t="s">
        <v>2960</v>
      </c>
      <c r="H1033" s="53" t="s">
        <v>2520</v>
      </c>
      <c r="I1033" s="62">
        <v>17.53</v>
      </c>
    </row>
    <row r="1034" spans="1:9" hidden="1" x14ac:dyDescent="0.25">
      <c r="A1034" s="53" t="s">
        <v>2957</v>
      </c>
      <c r="B1034" s="53" t="s">
        <v>3111</v>
      </c>
      <c r="C1034" s="53" t="s">
        <v>2962</v>
      </c>
      <c r="D1034" s="53" t="s">
        <v>2321</v>
      </c>
      <c r="E1034" s="53" t="s">
        <v>711</v>
      </c>
      <c r="F1034" s="53" t="s">
        <v>2901</v>
      </c>
      <c r="G1034" s="53" t="s">
        <v>3112</v>
      </c>
      <c r="H1034" s="53" t="s">
        <v>2520</v>
      </c>
      <c r="I1034" s="62">
        <v>0.33</v>
      </c>
    </row>
    <row r="1035" spans="1:9" hidden="1" x14ac:dyDescent="0.25">
      <c r="A1035" s="53" t="s">
        <v>2957</v>
      </c>
      <c r="B1035" s="53" t="s">
        <v>3095</v>
      </c>
      <c r="C1035" s="53" t="s">
        <v>3032</v>
      </c>
      <c r="D1035" s="53" t="s">
        <v>2321</v>
      </c>
      <c r="E1035" s="53" t="s">
        <v>711</v>
      </c>
      <c r="F1035" s="53" t="s">
        <v>2901</v>
      </c>
      <c r="G1035" s="53" t="s">
        <v>2960</v>
      </c>
      <c r="H1035" s="53" t="s">
        <v>2520</v>
      </c>
      <c r="I1035" s="62">
        <v>10.79</v>
      </c>
    </row>
    <row r="1036" spans="1:9" hidden="1" x14ac:dyDescent="0.25">
      <c r="A1036" s="53" t="s">
        <v>2957</v>
      </c>
      <c r="B1036" s="53" t="s">
        <v>3074</v>
      </c>
      <c r="C1036" s="53" t="s">
        <v>2982</v>
      </c>
      <c r="D1036" s="53" t="s">
        <v>2902</v>
      </c>
      <c r="E1036" s="53" t="s">
        <v>486</v>
      </c>
      <c r="F1036" s="53" t="s">
        <v>2901</v>
      </c>
      <c r="G1036" s="53" t="s">
        <v>1648</v>
      </c>
      <c r="H1036" s="53" t="s">
        <v>2520</v>
      </c>
      <c r="I1036" s="62">
        <v>797.07</v>
      </c>
    </row>
    <row r="1037" spans="1:9" hidden="1" x14ac:dyDescent="0.25">
      <c r="A1037" s="53" t="s">
        <v>2957</v>
      </c>
      <c r="B1037" s="53" t="s">
        <v>3110</v>
      </c>
      <c r="C1037" s="53" t="s">
        <v>2963</v>
      </c>
      <c r="D1037" s="53" t="s">
        <v>2321</v>
      </c>
      <c r="E1037" s="53" t="s">
        <v>711</v>
      </c>
      <c r="F1037" s="53" t="s">
        <v>2901</v>
      </c>
      <c r="G1037" s="53" t="s">
        <v>2960</v>
      </c>
      <c r="H1037" s="53" t="s">
        <v>2520</v>
      </c>
      <c r="I1037" s="62">
        <v>52.75</v>
      </c>
    </row>
    <row r="1038" spans="1:9" hidden="1" x14ac:dyDescent="0.25">
      <c r="A1038" s="53" t="s">
        <v>2957</v>
      </c>
      <c r="B1038" s="53" t="s">
        <v>3107</v>
      </c>
      <c r="C1038" s="53" t="s">
        <v>2966</v>
      </c>
      <c r="D1038" s="53" t="s">
        <v>2321</v>
      </c>
      <c r="E1038" s="53" t="s">
        <v>711</v>
      </c>
      <c r="F1038" s="53" t="s">
        <v>2901</v>
      </c>
      <c r="G1038" s="53" t="s">
        <v>2960</v>
      </c>
      <c r="H1038" s="53" t="s">
        <v>2520</v>
      </c>
      <c r="I1038" s="62">
        <v>0.7</v>
      </c>
    </row>
    <row r="1039" spans="1:9" hidden="1" x14ac:dyDescent="0.25">
      <c r="A1039" s="53" t="s">
        <v>2957</v>
      </c>
      <c r="B1039" s="53" t="s">
        <v>3097</v>
      </c>
      <c r="C1039" s="53" t="s">
        <v>2969</v>
      </c>
      <c r="D1039" s="53" t="s">
        <v>2321</v>
      </c>
      <c r="E1039" s="53" t="s">
        <v>711</v>
      </c>
      <c r="F1039" s="53" t="s">
        <v>2901</v>
      </c>
      <c r="G1039" s="53" t="s">
        <v>2960</v>
      </c>
      <c r="H1039" s="53" t="s">
        <v>2520</v>
      </c>
      <c r="I1039" s="62">
        <v>200.02</v>
      </c>
    </row>
    <row r="1040" spans="1:9" hidden="1" x14ac:dyDescent="0.25">
      <c r="A1040" s="53" t="s">
        <v>2957</v>
      </c>
      <c r="B1040" s="53" t="s">
        <v>3091</v>
      </c>
      <c r="C1040" s="53" t="s">
        <v>2992</v>
      </c>
      <c r="D1040" s="53" t="s">
        <v>2935</v>
      </c>
      <c r="E1040" s="53" t="s">
        <v>486</v>
      </c>
      <c r="F1040" s="53" t="s">
        <v>2901</v>
      </c>
      <c r="G1040" s="53" t="s">
        <v>3092</v>
      </c>
      <c r="H1040" s="53" t="s">
        <v>2520</v>
      </c>
      <c r="I1040" s="62">
        <v>698.18</v>
      </c>
    </row>
    <row r="1041" spans="1:9" hidden="1" x14ac:dyDescent="0.25">
      <c r="A1041" s="53" t="s">
        <v>2957</v>
      </c>
      <c r="B1041" s="53" t="s">
        <v>3096</v>
      </c>
      <c r="C1041" s="53" t="s">
        <v>2964</v>
      </c>
      <c r="D1041" s="53" t="s">
        <v>2321</v>
      </c>
      <c r="E1041" s="53" t="s">
        <v>711</v>
      </c>
      <c r="F1041" s="53" t="s">
        <v>2901</v>
      </c>
      <c r="G1041" s="53" t="s">
        <v>2960</v>
      </c>
      <c r="H1041" s="53" t="s">
        <v>2520</v>
      </c>
      <c r="I1041" s="62">
        <v>7500.01</v>
      </c>
    </row>
    <row r="1042" spans="1:9" hidden="1" x14ac:dyDescent="0.25">
      <c r="A1042" s="53" t="s">
        <v>2957</v>
      </c>
      <c r="B1042" s="53" t="s">
        <v>3109</v>
      </c>
      <c r="C1042" s="53" t="s">
        <v>2970</v>
      </c>
      <c r="D1042" s="53" t="s">
        <v>2321</v>
      </c>
      <c r="E1042" s="53" t="s">
        <v>711</v>
      </c>
      <c r="F1042" s="53" t="s">
        <v>2901</v>
      </c>
      <c r="G1042" s="53" t="s">
        <v>2960</v>
      </c>
      <c r="H1042" s="53" t="s">
        <v>2520</v>
      </c>
      <c r="I1042" s="62">
        <v>379.89</v>
      </c>
    </row>
    <row r="1043" spans="1:9" hidden="1" x14ac:dyDescent="0.25">
      <c r="A1043" s="53" t="s">
        <v>2957</v>
      </c>
      <c r="B1043" s="53" t="s">
        <v>3091</v>
      </c>
      <c r="C1043" s="53" t="s">
        <v>2992</v>
      </c>
      <c r="D1043" s="53" t="s">
        <v>2902</v>
      </c>
      <c r="E1043" s="53" t="s">
        <v>486</v>
      </c>
      <c r="F1043" s="53" t="s">
        <v>2901</v>
      </c>
      <c r="G1043" s="53" t="s">
        <v>3092</v>
      </c>
      <c r="H1043" s="53" t="s">
        <v>2520</v>
      </c>
      <c r="I1043" s="62">
        <v>608.37</v>
      </c>
    </row>
    <row r="1044" spans="1:9" hidden="1" x14ac:dyDescent="0.25">
      <c r="A1044" s="53" t="s">
        <v>2957</v>
      </c>
      <c r="B1044" s="53" t="s">
        <v>3085</v>
      </c>
      <c r="C1044" s="53" t="s">
        <v>3017</v>
      </c>
      <c r="D1044" s="53" t="s">
        <v>2321</v>
      </c>
      <c r="E1044" s="53" t="s">
        <v>711</v>
      </c>
      <c r="F1044" s="53" t="s">
        <v>2901</v>
      </c>
      <c r="G1044" s="53" t="s">
        <v>3014</v>
      </c>
      <c r="H1044" s="53" t="s">
        <v>2520</v>
      </c>
      <c r="I1044" s="62">
        <v>200.05</v>
      </c>
    </row>
    <row r="1045" spans="1:9" hidden="1" x14ac:dyDescent="0.25">
      <c r="A1045" s="53" t="s">
        <v>2957</v>
      </c>
      <c r="B1045" s="53" t="s">
        <v>3094</v>
      </c>
      <c r="C1045" s="53" t="s">
        <v>3002</v>
      </c>
      <c r="D1045" s="53" t="s">
        <v>2321</v>
      </c>
      <c r="E1045" s="53" t="s">
        <v>711</v>
      </c>
      <c r="F1045" s="53" t="s">
        <v>2901</v>
      </c>
      <c r="G1045" s="53" t="s">
        <v>2960</v>
      </c>
      <c r="H1045" s="53" t="s">
        <v>2520</v>
      </c>
      <c r="I1045" s="62">
        <v>200.03</v>
      </c>
    </row>
    <row r="1046" spans="1:9" hidden="1" x14ac:dyDescent="0.25">
      <c r="A1046" s="53" t="s">
        <v>2957</v>
      </c>
      <c r="B1046" s="53" t="s">
        <v>3106</v>
      </c>
      <c r="C1046" s="53" t="s">
        <v>2975</v>
      </c>
      <c r="D1046" s="53" t="s">
        <v>2321</v>
      </c>
      <c r="E1046" s="53" t="s">
        <v>711</v>
      </c>
      <c r="F1046" s="53" t="s">
        <v>2901</v>
      </c>
      <c r="G1046" s="53" t="s">
        <v>2960</v>
      </c>
      <c r="H1046" s="53" t="s">
        <v>2520</v>
      </c>
      <c r="I1046" s="62">
        <v>18748.28</v>
      </c>
    </row>
    <row r="1047" spans="1:9" hidden="1" x14ac:dyDescent="0.25">
      <c r="A1047" s="53" t="s">
        <v>2957</v>
      </c>
      <c r="B1047" s="53" t="s">
        <v>3113</v>
      </c>
      <c r="C1047" s="53" t="s">
        <v>3114</v>
      </c>
      <c r="D1047" s="53" t="s">
        <v>2902</v>
      </c>
      <c r="E1047" s="53" t="s">
        <v>486</v>
      </c>
      <c r="F1047" s="53" t="s">
        <v>2901</v>
      </c>
      <c r="G1047" s="53" t="s">
        <v>699</v>
      </c>
      <c r="H1047" s="53" t="s">
        <v>2520</v>
      </c>
      <c r="I1047" s="62">
        <v>250.82</v>
      </c>
    </row>
    <row r="1048" spans="1:9" hidden="1" x14ac:dyDescent="0.25">
      <c r="A1048" s="53" t="s">
        <v>2957</v>
      </c>
      <c r="B1048" s="53" t="s">
        <v>3091</v>
      </c>
      <c r="C1048" s="53" t="s">
        <v>2992</v>
      </c>
      <c r="D1048" s="53" t="s">
        <v>2900</v>
      </c>
      <c r="E1048" s="53" t="s">
        <v>486</v>
      </c>
      <c r="F1048" s="53" t="s">
        <v>2901</v>
      </c>
      <c r="G1048" s="53" t="s">
        <v>3092</v>
      </c>
      <c r="H1048" s="53" t="s">
        <v>2520</v>
      </c>
      <c r="I1048" s="62">
        <v>430.98</v>
      </c>
    </row>
    <row r="1049" spans="1:9" hidden="1" x14ac:dyDescent="0.25">
      <c r="A1049" s="53" t="s">
        <v>2957</v>
      </c>
      <c r="B1049" s="53" t="s">
        <v>3102</v>
      </c>
      <c r="C1049" s="53" t="s">
        <v>3019</v>
      </c>
      <c r="D1049" s="53" t="s">
        <v>2321</v>
      </c>
      <c r="E1049" s="53" t="s">
        <v>711</v>
      </c>
      <c r="F1049" s="53" t="s">
        <v>2901</v>
      </c>
      <c r="G1049" s="53" t="s">
        <v>2960</v>
      </c>
      <c r="H1049" s="53" t="s">
        <v>2520</v>
      </c>
      <c r="I1049" s="62">
        <v>243.65</v>
      </c>
    </row>
    <row r="1050" spans="1:9" hidden="1" x14ac:dyDescent="0.25">
      <c r="A1050" s="53" t="s">
        <v>2957</v>
      </c>
      <c r="B1050" s="53" t="s">
        <v>3080</v>
      </c>
      <c r="C1050" s="53" t="s">
        <v>2967</v>
      </c>
      <c r="D1050" s="53" t="s">
        <v>2321</v>
      </c>
      <c r="E1050" s="53" t="s">
        <v>711</v>
      </c>
      <c r="F1050" s="53" t="s">
        <v>2901</v>
      </c>
      <c r="G1050" s="53" t="s">
        <v>2960</v>
      </c>
      <c r="H1050" s="53" t="s">
        <v>2520</v>
      </c>
      <c r="I1050" s="62">
        <v>2067.0500000000002</v>
      </c>
    </row>
    <row r="1051" spans="1:9" hidden="1" x14ac:dyDescent="0.25">
      <c r="A1051" s="53" t="s">
        <v>2957</v>
      </c>
      <c r="B1051" s="53" t="s">
        <v>3088</v>
      </c>
      <c r="C1051" s="53" t="s">
        <v>2996</v>
      </c>
      <c r="D1051" s="53" t="s">
        <v>2538</v>
      </c>
      <c r="E1051" s="53" t="s">
        <v>2934</v>
      </c>
      <c r="F1051" s="53" t="s">
        <v>2901</v>
      </c>
      <c r="G1051" s="53" t="s">
        <v>3079</v>
      </c>
      <c r="H1051" s="53" t="s">
        <v>2520</v>
      </c>
      <c r="I1051" s="62">
        <v>993.8</v>
      </c>
    </row>
    <row r="1052" spans="1:9" hidden="1" x14ac:dyDescent="0.25">
      <c r="A1052" s="53" t="s">
        <v>2957</v>
      </c>
      <c r="B1052" s="53" t="s">
        <v>3104</v>
      </c>
      <c r="C1052" s="53" t="s">
        <v>3035</v>
      </c>
      <c r="D1052" s="53" t="s">
        <v>2321</v>
      </c>
      <c r="E1052" s="53" t="s">
        <v>711</v>
      </c>
      <c r="F1052" s="53" t="s">
        <v>2901</v>
      </c>
      <c r="G1052" s="53" t="s">
        <v>2960</v>
      </c>
      <c r="H1052" s="53" t="s">
        <v>2520</v>
      </c>
      <c r="I1052" s="62">
        <v>29.36</v>
      </c>
    </row>
    <row r="1053" spans="1:9" hidden="1" x14ac:dyDescent="0.25">
      <c r="A1053" s="53" t="s">
        <v>2957</v>
      </c>
      <c r="B1053" s="53" t="s">
        <v>3093</v>
      </c>
      <c r="C1053" s="53" t="s">
        <v>2972</v>
      </c>
      <c r="D1053" s="53" t="s">
        <v>2321</v>
      </c>
      <c r="E1053" s="53" t="s">
        <v>711</v>
      </c>
      <c r="F1053" s="53" t="s">
        <v>2901</v>
      </c>
      <c r="G1053" s="53" t="s">
        <v>2960</v>
      </c>
      <c r="H1053" s="53" t="s">
        <v>2520</v>
      </c>
      <c r="I1053" s="62">
        <v>13969.39</v>
      </c>
    </row>
    <row r="1054" spans="1:9" hidden="1" x14ac:dyDescent="0.25">
      <c r="A1054" s="53" t="s">
        <v>2957</v>
      </c>
      <c r="B1054" s="53" t="s">
        <v>3077</v>
      </c>
      <c r="C1054" s="53" t="s">
        <v>3004</v>
      </c>
      <c r="D1054" s="53" t="s">
        <v>2321</v>
      </c>
      <c r="E1054" s="53" t="s">
        <v>711</v>
      </c>
      <c r="F1054" s="53" t="s">
        <v>2901</v>
      </c>
      <c r="G1054" s="53" t="s">
        <v>2960</v>
      </c>
      <c r="H1054" s="53" t="s">
        <v>2520</v>
      </c>
      <c r="I1054" s="62">
        <v>200.03</v>
      </c>
    </row>
    <row r="1055" spans="1:9" hidden="1" x14ac:dyDescent="0.25">
      <c r="A1055" s="53" t="s">
        <v>2957</v>
      </c>
      <c r="B1055" s="53" t="s">
        <v>3089</v>
      </c>
      <c r="C1055" s="53" t="s">
        <v>2974</v>
      </c>
      <c r="D1055" s="53" t="s">
        <v>2321</v>
      </c>
      <c r="E1055" s="53" t="s">
        <v>711</v>
      </c>
      <c r="F1055" s="53" t="s">
        <v>2901</v>
      </c>
      <c r="G1055" s="53" t="s">
        <v>2960</v>
      </c>
      <c r="H1055" s="53" t="s">
        <v>2520</v>
      </c>
      <c r="I1055" s="62">
        <v>8805.2000000000007</v>
      </c>
    </row>
    <row r="1056" spans="1:9" hidden="1" x14ac:dyDescent="0.25">
      <c r="A1056" s="53" t="s">
        <v>2957</v>
      </c>
      <c r="B1056" s="53" t="s">
        <v>3084</v>
      </c>
      <c r="C1056" s="53" t="s">
        <v>3021</v>
      </c>
      <c r="D1056" s="53" t="s">
        <v>2321</v>
      </c>
      <c r="E1056" s="53" t="s">
        <v>711</v>
      </c>
      <c r="F1056" s="53" t="s">
        <v>2901</v>
      </c>
      <c r="G1056" s="53" t="s">
        <v>2960</v>
      </c>
      <c r="H1056" s="53" t="s">
        <v>2520</v>
      </c>
      <c r="I1056" s="62">
        <v>33.96</v>
      </c>
    </row>
    <row r="1057" spans="1:9" hidden="1" x14ac:dyDescent="0.25">
      <c r="A1057" s="53" t="s">
        <v>2957</v>
      </c>
      <c r="B1057" s="53" t="s">
        <v>3105</v>
      </c>
      <c r="C1057" s="53" t="s">
        <v>2968</v>
      </c>
      <c r="D1057" s="53" t="s">
        <v>2321</v>
      </c>
      <c r="E1057" s="53" t="s">
        <v>711</v>
      </c>
      <c r="F1057" s="53" t="s">
        <v>2901</v>
      </c>
      <c r="G1057" s="53" t="s">
        <v>2960</v>
      </c>
      <c r="H1057" s="53" t="s">
        <v>2520</v>
      </c>
      <c r="I1057" s="62">
        <v>199.28</v>
      </c>
    </row>
    <row r="1058" spans="1:9" hidden="1" x14ac:dyDescent="0.25">
      <c r="A1058" s="53" t="s">
        <v>2957</v>
      </c>
      <c r="B1058" s="53" t="s">
        <v>3069</v>
      </c>
      <c r="C1058" s="53" t="s">
        <v>3003</v>
      </c>
      <c r="D1058" s="53" t="s">
        <v>2321</v>
      </c>
      <c r="E1058" s="53" t="s">
        <v>711</v>
      </c>
      <c r="F1058" s="53" t="s">
        <v>2901</v>
      </c>
      <c r="G1058" s="53" t="s">
        <v>2960</v>
      </c>
      <c r="H1058" s="53" t="s">
        <v>2520</v>
      </c>
      <c r="I1058" s="62">
        <v>200.02</v>
      </c>
    </row>
    <row r="1059" spans="1:9" hidden="1" x14ac:dyDescent="0.25">
      <c r="A1059" s="53" t="s">
        <v>2957</v>
      </c>
      <c r="B1059" s="53" t="s">
        <v>3098</v>
      </c>
      <c r="C1059" s="53" t="s">
        <v>3020</v>
      </c>
      <c r="D1059" s="53" t="s">
        <v>2321</v>
      </c>
      <c r="E1059" s="53" t="s">
        <v>711</v>
      </c>
      <c r="F1059" s="53" t="s">
        <v>2901</v>
      </c>
      <c r="G1059" s="53" t="s">
        <v>2960</v>
      </c>
      <c r="H1059" s="53" t="s">
        <v>2520</v>
      </c>
      <c r="I1059" s="62">
        <v>153.22</v>
      </c>
    </row>
    <row r="1060" spans="1:9" hidden="1" x14ac:dyDescent="0.25">
      <c r="A1060" s="53" t="s">
        <v>2958</v>
      </c>
      <c r="B1060" s="53" t="s">
        <v>3100</v>
      </c>
      <c r="C1060" s="53" t="s">
        <v>2998</v>
      </c>
      <c r="D1060" s="53" t="s">
        <v>2321</v>
      </c>
      <c r="E1060" s="53" t="s">
        <v>711</v>
      </c>
      <c r="F1060" s="53" t="s">
        <v>2901</v>
      </c>
      <c r="G1060" s="53" t="s">
        <v>2960</v>
      </c>
      <c r="H1060" s="53" t="s">
        <v>2520</v>
      </c>
      <c r="I1060" s="62">
        <v>198.81</v>
      </c>
    </row>
    <row r="1061" spans="1:9" hidden="1" x14ac:dyDescent="0.25">
      <c r="A1061" s="53" t="s">
        <v>2958</v>
      </c>
      <c r="B1061" s="53" t="s">
        <v>3086</v>
      </c>
      <c r="C1061" s="53" t="s">
        <v>2973</v>
      </c>
      <c r="D1061" s="53" t="s">
        <v>2321</v>
      </c>
      <c r="E1061" s="53" t="s">
        <v>711</v>
      </c>
      <c r="F1061" s="53" t="s">
        <v>2901</v>
      </c>
      <c r="G1061" s="53" t="s">
        <v>2960</v>
      </c>
      <c r="H1061" s="53" t="s">
        <v>2520</v>
      </c>
      <c r="I1061" s="62">
        <v>14711.06</v>
      </c>
    </row>
    <row r="1062" spans="1:9" hidden="1" x14ac:dyDescent="0.25">
      <c r="A1062" s="53" t="s">
        <v>2958</v>
      </c>
      <c r="B1062" s="53" t="s">
        <v>3096</v>
      </c>
      <c r="C1062" s="53" t="s">
        <v>2964</v>
      </c>
      <c r="D1062" s="53" t="s">
        <v>2321</v>
      </c>
      <c r="E1062" s="53" t="s">
        <v>711</v>
      </c>
      <c r="F1062" s="53" t="s">
        <v>2901</v>
      </c>
      <c r="G1062" s="53" t="s">
        <v>2960</v>
      </c>
      <c r="H1062" s="53" t="s">
        <v>2520</v>
      </c>
      <c r="I1062" s="62">
        <v>11000.01</v>
      </c>
    </row>
    <row r="1063" spans="1:9" hidden="1" x14ac:dyDescent="0.25">
      <c r="A1063" s="53" t="s">
        <v>2958</v>
      </c>
      <c r="B1063" s="53" t="s">
        <v>3094</v>
      </c>
      <c r="C1063" s="53" t="s">
        <v>3002</v>
      </c>
      <c r="D1063" s="53" t="s">
        <v>2321</v>
      </c>
      <c r="E1063" s="53" t="s">
        <v>711</v>
      </c>
      <c r="F1063" s="53" t="s">
        <v>2901</v>
      </c>
      <c r="G1063" s="53" t="s">
        <v>2960</v>
      </c>
      <c r="H1063" s="53" t="s">
        <v>2520</v>
      </c>
      <c r="I1063" s="62">
        <v>200.03</v>
      </c>
    </row>
    <row r="1064" spans="1:9" hidden="1" x14ac:dyDescent="0.25">
      <c r="A1064" s="53" t="s">
        <v>2958</v>
      </c>
      <c r="B1064" s="53" t="s">
        <v>3111</v>
      </c>
      <c r="C1064" s="53" t="s">
        <v>2962</v>
      </c>
      <c r="D1064" s="53" t="s">
        <v>2321</v>
      </c>
      <c r="E1064" s="53" t="s">
        <v>711</v>
      </c>
      <c r="F1064" s="53" t="s">
        <v>2901</v>
      </c>
      <c r="G1064" s="53" t="s">
        <v>3112</v>
      </c>
      <c r="H1064" s="53" t="s">
        <v>2520</v>
      </c>
      <c r="I1064" s="62">
        <v>0.06</v>
      </c>
    </row>
    <row r="1065" spans="1:9" hidden="1" x14ac:dyDescent="0.25">
      <c r="A1065" s="53" t="s">
        <v>2958</v>
      </c>
      <c r="B1065" s="53" t="s">
        <v>3110</v>
      </c>
      <c r="C1065" s="53" t="s">
        <v>2963</v>
      </c>
      <c r="D1065" s="53" t="s">
        <v>2321</v>
      </c>
      <c r="E1065" s="53" t="s">
        <v>711</v>
      </c>
      <c r="F1065" s="53" t="s">
        <v>2901</v>
      </c>
      <c r="G1065" s="53" t="s">
        <v>2960</v>
      </c>
      <c r="H1065" s="53" t="s">
        <v>2520</v>
      </c>
      <c r="I1065" s="62">
        <v>46.6</v>
      </c>
    </row>
    <row r="1066" spans="1:9" hidden="1" x14ac:dyDescent="0.25">
      <c r="A1066" s="53" t="s">
        <v>2958</v>
      </c>
      <c r="B1066" s="53" t="s">
        <v>3084</v>
      </c>
      <c r="C1066" s="53" t="s">
        <v>3021</v>
      </c>
      <c r="D1066" s="53" t="s">
        <v>2321</v>
      </c>
      <c r="E1066" s="53" t="s">
        <v>711</v>
      </c>
      <c r="F1066" s="53" t="s">
        <v>2901</v>
      </c>
      <c r="G1066" s="53" t="s">
        <v>2960</v>
      </c>
      <c r="H1066" s="53" t="s">
        <v>2520</v>
      </c>
      <c r="I1066" s="62">
        <v>9.2899999999999991</v>
      </c>
    </row>
    <row r="1067" spans="1:9" hidden="1" x14ac:dyDescent="0.25">
      <c r="A1067" s="53" t="s">
        <v>2958</v>
      </c>
      <c r="B1067" s="53" t="s">
        <v>3106</v>
      </c>
      <c r="C1067" s="53" t="s">
        <v>2975</v>
      </c>
      <c r="D1067" s="53" t="s">
        <v>2321</v>
      </c>
      <c r="E1067" s="53" t="s">
        <v>711</v>
      </c>
      <c r="F1067" s="53" t="s">
        <v>2901</v>
      </c>
      <c r="G1067" s="53" t="s">
        <v>2960</v>
      </c>
      <c r="H1067" s="53" t="s">
        <v>2520</v>
      </c>
      <c r="I1067" s="62">
        <v>2124.2199999999998</v>
      </c>
    </row>
    <row r="1068" spans="1:9" hidden="1" x14ac:dyDescent="0.25">
      <c r="A1068" s="53" t="s">
        <v>2958</v>
      </c>
      <c r="B1068" s="53" t="s">
        <v>3107</v>
      </c>
      <c r="C1068" s="53" t="s">
        <v>2966</v>
      </c>
      <c r="D1068" s="53" t="s">
        <v>2321</v>
      </c>
      <c r="E1068" s="53" t="s">
        <v>711</v>
      </c>
      <c r="F1068" s="53" t="s">
        <v>2901</v>
      </c>
      <c r="G1068" s="53" t="s">
        <v>2960</v>
      </c>
      <c r="H1068" s="53" t="s">
        <v>2520</v>
      </c>
      <c r="I1068" s="62">
        <v>0.03</v>
      </c>
    </row>
    <row r="1069" spans="1:9" hidden="1" x14ac:dyDescent="0.25">
      <c r="A1069" s="53" t="s">
        <v>2958</v>
      </c>
      <c r="B1069" s="53" t="s">
        <v>3088</v>
      </c>
      <c r="C1069" s="53" t="s">
        <v>2996</v>
      </c>
      <c r="D1069" s="53" t="s">
        <v>2538</v>
      </c>
      <c r="E1069" s="53" t="s">
        <v>2934</v>
      </c>
      <c r="F1069" s="53" t="s">
        <v>2901</v>
      </c>
      <c r="G1069" s="53" t="s">
        <v>3079</v>
      </c>
      <c r="H1069" s="53" t="s">
        <v>2520</v>
      </c>
      <c r="I1069" s="62">
        <v>770.27</v>
      </c>
    </row>
    <row r="1070" spans="1:9" hidden="1" x14ac:dyDescent="0.25">
      <c r="A1070" s="53" t="s">
        <v>2958</v>
      </c>
      <c r="B1070" s="53" t="s">
        <v>3080</v>
      </c>
      <c r="C1070" s="53" t="s">
        <v>2967</v>
      </c>
      <c r="D1070" s="53" t="s">
        <v>2321</v>
      </c>
      <c r="E1070" s="53" t="s">
        <v>711</v>
      </c>
      <c r="F1070" s="53" t="s">
        <v>2901</v>
      </c>
      <c r="G1070" s="53" t="s">
        <v>2960</v>
      </c>
      <c r="H1070" s="53" t="s">
        <v>2520</v>
      </c>
      <c r="I1070" s="62">
        <v>200</v>
      </c>
    </row>
    <row r="1071" spans="1:9" hidden="1" x14ac:dyDescent="0.25">
      <c r="A1071" s="53" t="s">
        <v>2958</v>
      </c>
      <c r="B1071" s="53" t="s">
        <v>3098</v>
      </c>
      <c r="C1071" s="53" t="s">
        <v>3020</v>
      </c>
      <c r="D1071" s="53" t="s">
        <v>2321</v>
      </c>
      <c r="E1071" s="53" t="s">
        <v>711</v>
      </c>
      <c r="F1071" s="53" t="s">
        <v>2901</v>
      </c>
      <c r="G1071" s="53" t="s">
        <v>2960</v>
      </c>
      <c r="H1071" s="53" t="s">
        <v>2520</v>
      </c>
      <c r="I1071" s="62">
        <v>200</v>
      </c>
    </row>
    <row r="1072" spans="1:9" hidden="1" x14ac:dyDescent="0.25">
      <c r="A1072" s="53" t="s">
        <v>2958</v>
      </c>
      <c r="B1072" s="53" t="s">
        <v>3105</v>
      </c>
      <c r="C1072" s="53" t="s">
        <v>2968</v>
      </c>
      <c r="D1072" s="53" t="s">
        <v>2321</v>
      </c>
      <c r="E1072" s="53" t="s">
        <v>711</v>
      </c>
      <c r="F1072" s="53" t="s">
        <v>2901</v>
      </c>
      <c r="G1072" s="53" t="s">
        <v>2960</v>
      </c>
      <c r="H1072" s="53" t="s">
        <v>2520</v>
      </c>
      <c r="I1072" s="62">
        <v>196.41</v>
      </c>
    </row>
    <row r="1073" spans="1:9" hidden="1" x14ac:dyDescent="0.25">
      <c r="A1073" s="53" t="s">
        <v>2958</v>
      </c>
      <c r="B1073" s="53" t="s">
        <v>3099</v>
      </c>
      <c r="C1073" s="53" t="s">
        <v>3038</v>
      </c>
      <c r="D1073" s="53" t="s">
        <v>2321</v>
      </c>
      <c r="E1073" s="53" t="s">
        <v>711</v>
      </c>
      <c r="F1073" s="53" t="s">
        <v>2901</v>
      </c>
      <c r="G1073" s="53" t="s">
        <v>2960</v>
      </c>
      <c r="H1073" s="53" t="s">
        <v>2520</v>
      </c>
      <c r="I1073" s="62">
        <v>200</v>
      </c>
    </row>
    <row r="1074" spans="1:9" hidden="1" x14ac:dyDescent="0.25">
      <c r="A1074" s="53" t="s">
        <v>2958</v>
      </c>
      <c r="B1074" s="53" t="s">
        <v>3097</v>
      </c>
      <c r="C1074" s="53" t="s">
        <v>2969</v>
      </c>
      <c r="D1074" s="53" t="s">
        <v>2321</v>
      </c>
      <c r="E1074" s="53" t="s">
        <v>711</v>
      </c>
      <c r="F1074" s="53" t="s">
        <v>2901</v>
      </c>
      <c r="G1074" s="53" t="s">
        <v>2960</v>
      </c>
      <c r="H1074" s="53" t="s">
        <v>2520</v>
      </c>
      <c r="I1074" s="62">
        <v>200.01</v>
      </c>
    </row>
    <row r="1075" spans="1:9" hidden="1" x14ac:dyDescent="0.25">
      <c r="A1075" s="53" t="s">
        <v>2958</v>
      </c>
      <c r="B1075" s="53" t="s">
        <v>3104</v>
      </c>
      <c r="C1075" s="53" t="s">
        <v>3035</v>
      </c>
      <c r="D1075" s="53" t="s">
        <v>2321</v>
      </c>
      <c r="E1075" s="53" t="s">
        <v>711</v>
      </c>
      <c r="F1075" s="53" t="s">
        <v>2901</v>
      </c>
      <c r="G1075" s="53" t="s">
        <v>2960</v>
      </c>
      <c r="H1075" s="53" t="s">
        <v>2520</v>
      </c>
      <c r="I1075" s="62">
        <v>6.9</v>
      </c>
    </row>
    <row r="1076" spans="1:9" hidden="1" x14ac:dyDescent="0.25">
      <c r="A1076" s="53" t="s">
        <v>2958</v>
      </c>
      <c r="B1076" s="53" t="s">
        <v>3095</v>
      </c>
      <c r="C1076" s="53" t="s">
        <v>3032</v>
      </c>
      <c r="D1076" s="53" t="s">
        <v>2321</v>
      </c>
      <c r="E1076" s="53" t="s">
        <v>711</v>
      </c>
      <c r="F1076" s="53" t="s">
        <v>2901</v>
      </c>
      <c r="G1076" s="53" t="s">
        <v>2960</v>
      </c>
      <c r="H1076" s="53" t="s">
        <v>2520</v>
      </c>
      <c r="I1076" s="62">
        <v>36.6</v>
      </c>
    </row>
    <row r="1077" spans="1:9" hidden="1" x14ac:dyDescent="0.25">
      <c r="A1077" s="53" t="s">
        <v>2958</v>
      </c>
      <c r="B1077" s="53" t="s">
        <v>3109</v>
      </c>
      <c r="C1077" s="53" t="s">
        <v>2970</v>
      </c>
      <c r="D1077" s="53" t="s">
        <v>2321</v>
      </c>
      <c r="E1077" s="53" t="s">
        <v>711</v>
      </c>
      <c r="F1077" s="53" t="s">
        <v>2901</v>
      </c>
      <c r="G1077" s="53" t="s">
        <v>2960</v>
      </c>
      <c r="H1077" s="53" t="s">
        <v>2520</v>
      </c>
      <c r="I1077" s="62">
        <v>65.33</v>
      </c>
    </row>
    <row r="1078" spans="1:9" hidden="1" x14ac:dyDescent="0.25">
      <c r="A1078" s="53" t="s">
        <v>2958</v>
      </c>
      <c r="B1078" s="53" t="s">
        <v>3074</v>
      </c>
      <c r="C1078" s="53" t="s">
        <v>2982</v>
      </c>
      <c r="D1078" s="53" t="s">
        <v>2902</v>
      </c>
      <c r="E1078" s="53" t="s">
        <v>486</v>
      </c>
      <c r="F1078" s="53" t="s">
        <v>2901</v>
      </c>
      <c r="G1078" s="53" t="s">
        <v>1648</v>
      </c>
      <c r="H1078" s="53" t="s">
        <v>2520</v>
      </c>
      <c r="I1078" s="62">
        <v>800.8</v>
      </c>
    </row>
    <row r="1079" spans="1:9" hidden="1" x14ac:dyDescent="0.25">
      <c r="A1079" s="53" t="s">
        <v>2958</v>
      </c>
      <c r="B1079" s="53" t="s">
        <v>3089</v>
      </c>
      <c r="C1079" s="53" t="s">
        <v>2974</v>
      </c>
      <c r="D1079" s="53" t="s">
        <v>2321</v>
      </c>
      <c r="E1079" s="53" t="s">
        <v>711</v>
      </c>
      <c r="F1079" s="53" t="s">
        <v>2901</v>
      </c>
      <c r="G1079" s="53" t="s">
        <v>2960</v>
      </c>
      <c r="H1079" s="53" t="s">
        <v>2520</v>
      </c>
      <c r="I1079" s="62">
        <v>33554.870000000003</v>
      </c>
    </row>
    <row r="1080" spans="1:9" hidden="1" x14ac:dyDescent="0.25">
      <c r="A1080" s="53" t="s">
        <v>2958</v>
      </c>
      <c r="B1080" s="53" t="s">
        <v>3077</v>
      </c>
      <c r="C1080" s="53" t="s">
        <v>3004</v>
      </c>
      <c r="D1080" s="53" t="s">
        <v>2321</v>
      </c>
      <c r="E1080" s="53" t="s">
        <v>711</v>
      </c>
      <c r="F1080" s="53" t="s">
        <v>2901</v>
      </c>
      <c r="G1080" s="53" t="s">
        <v>2960</v>
      </c>
      <c r="H1080" s="53" t="s">
        <v>2520</v>
      </c>
      <c r="I1080" s="62">
        <v>198.49</v>
      </c>
    </row>
    <row r="1081" spans="1:9" hidden="1" x14ac:dyDescent="0.25">
      <c r="A1081" s="53" t="s">
        <v>2958</v>
      </c>
      <c r="B1081" s="53" t="s">
        <v>3069</v>
      </c>
      <c r="C1081" s="53" t="s">
        <v>3003</v>
      </c>
      <c r="D1081" s="53" t="s">
        <v>2321</v>
      </c>
      <c r="E1081" s="53" t="s">
        <v>711</v>
      </c>
      <c r="F1081" s="53" t="s">
        <v>2901</v>
      </c>
      <c r="G1081" s="53" t="s">
        <v>2960</v>
      </c>
      <c r="H1081" s="53" t="s">
        <v>2520</v>
      </c>
      <c r="I1081" s="62">
        <v>200.03</v>
      </c>
    </row>
    <row r="1082" spans="1:9" hidden="1" x14ac:dyDescent="0.25">
      <c r="A1082" s="53" t="s">
        <v>2958</v>
      </c>
      <c r="B1082" s="53" t="s">
        <v>3091</v>
      </c>
      <c r="C1082" s="53" t="s">
        <v>2992</v>
      </c>
      <c r="D1082" s="53" t="s">
        <v>2902</v>
      </c>
      <c r="E1082" s="53" t="s">
        <v>486</v>
      </c>
      <c r="F1082" s="53" t="s">
        <v>2901</v>
      </c>
      <c r="G1082" s="53" t="s">
        <v>3092</v>
      </c>
      <c r="H1082" s="53" t="s">
        <v>2520</v>
      </c>
      <c r="I1082" s="62">
        <v>397.95</v>
      </c>
    </row>
    <row r="1083" spans="1:9" hidden="1" x14ac:dyDescent="0.25">
      <c r="A1083" s="53" t="s">
        <v>2958</v>
      </c>
      <c r="B1083" s="53" t="s">
        <v>3081</v>
      </c>
      <c r="C1083" s="53" t="s">
        <v>3018</v>
      </c>
      <c r="D1083" s="53" t="s">
        <v>2321</v>
      </c>
      <c r="E1083" s="53" t="s">
        <v>711</v>
      </c>
      <c r="F1083" s="53" t="s">
        <v>2901</v>
      </c>
      <c r="G1083" s="53" t="s">
        <v>3014</v>
      </c>
      <c r="H1083" s="53" t="s">
        <v>2520</v>
      </c>
      <c r="I1083" s="62">
        <v>22.7</v>
      </c>
    </row>
    <row r="1084" spans="1:9" hidden="1" x14ac:dyDescent="0.25">
      <c r="A1084" s="53" t="s">
        <v>2958</v>
      </c>
      <c r="B1084" s="53" t="s">
        <v>3108</v>
      </c>
      <c r="C1084" s="53" t="s">
        <v>2971</v>
      </c>
      <c r="D1084" s="53" t="s">
        <v>2321</v>
      </c>
      <c r="E1084" s="53" t="s">
        <v>711</v>
      </c>
      <c r="F1084" s="53" t="s">
        <v>2901</v>
      </c>
      <c r="G1084" s="53" t="s">
        <v>2960</v>
      </c>
      <c r="H1084" s="53" t="s">
        <v>2520</v>
      </c>
      <c r="I1084" s="62">
        <v>200.07</v>
      </c>
    </row>
    <row r="1085" spans="1:9" hidden="1" x14ac:dyDescent="0.25">
      <c r="A1085" s="53" t="s">
        <v>2958</v>
      </c>
      <c r="B1085" s="53" t="s">
        <v>3102</v>
      </c>
      <c r="C1085" s="53" t="s">
        <v>3019</v>
      </c>
      <c r="D1085" s="53" t="s">
        <v>2321</v>
      </c>
      <c r="E1085" s="53" t="s">
        <v>711</v>
      </c>
      <c r="F1085" s="53" t="s">
        <v>2901</v>
      </c>
      <c r="G1085" s="53" t="s">
        <v>2960</v>
      </c>
      <c r="H1085" s="53" t="s">
        <v>2520</v>
      </c>
      <c r="I1085" s="62">
        <v>199.78</v>
      </c>
    </row>
    <row r="1086" spans="1:9" hidden="1" x14ac:dyDescent="0.25">
      <c r="A1086" s="53" t="s">
        <v>2958</v>
      </c>
      <c r="B1086" s="53" t="s">
        <v>3101</v>
      </c>
      <c r="C1086" s="53" t="s">
        <v>3033</v>
      </c>
      <c r="D1086" s="53" t="s">
        <v>2321</v>
      </c>
      <c r="E1086" s="53" t="s">
        <v>711</v>
      </c>
      <c r="F1086" s="53" t="s">
        <v>2901</v>
      </c>
      <c r="G1086" s="53" t="s">
        <v>2960</v>
      </c>
      <c r="H1086" s="53" t="s">
        <v>2520</v>
      </c>
      <c r="I1086" s="62">
        <v>110.62</v>
      </c>
    </row>
    <row r="1087" spans="1:9" hidden="1" x14ac:dyDescent="0.25">
      <c r="A1087" s="53" t="s">
        <v>2958</v>
      </c>
      <c r="B1087" s="53" t="s">
        <v>3113</v>
      </c>
      <c r="C1087" s="53" t="s">
        <v>3114</v>
      </c>
      <c r="D1087" s="53" t="s">
        <v>2902</v>
      </c>
      <c r="E1087" s="53" t="s">
        <v>486</v>
      </c>
      <c r="F1087" s="53" t="s">
        <v>2901</v>
      </c>
      <c r="G1087" s="53" t="s">
        <v>699</v>
      </c>
      <c r="H1087" s="53" t="s">
        <v>2520</v>
      </c>
      <c r="I1087" s="62">
        <v>250.64</v>
      </c>
    </row>
    <row r="1088" spans="1:9" hidden="1" x14ac:dyDescent="0.25">
      <c r="A1088" s="53" t="s">
        <v>2958</v>
      </c>
      <c r="B1088" s="53" t="s">
        <v>3093</v>
      </c>
      <c r="C1088" s="53" t="s">
        <v>2972</v>
      </c>
      <c r="D1088" s="53" t="s">
        <v>2321</v>
      </c>
      <c r="E1088" s="53" t="s">
        <v>711</v>
      </c>
      <c r="F1088" s="53" t="s">
        <v>2901</v>
      </c>
      <c r="G1088" s="53" t="s">
        <v>2960</v>
      </c>
      <c r="H1088" s="53" t="s">
        <v>2520</v>
      </c>
      <c r="I1088" s="62">
        <v>10278.629999999999</v>
      </c>
    </row>
    <row r="1089" spans="1:9" hidden="1" x14ac:dyDescent="0.25">
      <c r="A1089" s="53" t="s">
        <v>2958</v>
      </c>
      <c r="B1089" s="53" t="s">
        <v>3091</v>
      </c>
      <c r="C1089" s="53" t="s">
        <v>2992</v>
      </c>
      <c r="D1089" s="53" t="s">
        <v>2900</v>
      </c>
      <c r="E1089" s="53" t="s">
        <v>486</v>
      </c>
      <c r="F1089" s="53" t="s">
        <v>2901</v>
      </c>
      <c r="G1089" s="53" t="s">
        <v>3092</v>
      </c>
      <c r="H1089" s="53" t="s">
        <v>2520</v>
      </c>
      <c r="I1089" s="62">
        <v>507.61</v>
      </c>
    </row>
    <row r="1090" spans="1:9" hidden="1" x14ac:dyDescent="0.25">
      <c r="A1090" s="53" t="s">
        <v>2958</v>
      </c>
      <c r="B1090" s="53" t="s">
        <v>3091</v>
      </c>
      <c r="C1090" s="53" t="s">
        <v>2992</v>
      </c>
      <c r="D1090" s="53" t="s">
        <v>2935</v>
      </c>
      <c r="E1090" s="53" t="s">
        <v>486</v>
      </c>
      <c r="F1090" s="53" t="s">
        <v>2901</v>
      </c>
      <c r="G1090" s="53" t="s">
        <v>3092</v>
      </c>
      <c r="H1090" s="53" t="s">
        <v>2520</v>
      </c>
      <c r="I1090" s="62">
        <v>472.89</v>
      </c>
    </row>
    <row r="1091" spans="1:9" hidden="1" x14ac:dyDescent="0.25">
      <c r="A1091" s="53" t="s">
        <v>2958</v>
      </c>
      <c r="B1091" s="53" t="s">
        <v>3085</v>
      </c>
      <c r="C1091" s="53" t="s">
        <v>3017</v>
      </c>
      <c r="D1091" s="53" t="s">
        <v>2321</v>
      </c>
      <c r="E1091" s="53" t="s">
        <v>711</v>
      </c>
      <c r="F1091" s="53" t="s">
        <v>2901</v>
      </c>
      <c r="G1091" s="53" t="s">
        <v>3014</v>
      </c>
      <c r="H1091" s="53" t="s">
        <v>2520</v>
      </c>
      <c r="I1091" s="62">
        <v>200.03</v>
      </c>
    </row>
    <row r="1092" spans="1:9" hidden="1" x14ac:dyDescent="0.25">
      <c r="A1092" s="53" t="s">
        <v>2907</v>
      </c>
      <c r="B1092" s="53" t="s">
        <v>3105</v>
      </c>
      <c r="C1092" s="53" t="s">
        <v>2968</v>
      </c>
      <c r="D1092" s="53" t="s">
        <v>2321</v>
      </c>
      <c r="E1092" s="53" t="s">
        <v>711</v>
      </c>
      <c r="F1092" s="53" t="s">
        <v>2901</v>
      </c>
      <c r="G1092" s="53" t="s">
        <v>2960</v>
      </c>
      <c r="H1092" s="53" t="s">
        <v>2520</v>
      </c>
      <c r="I1092" s="62">
        <v>199.17</v>
      </c>
    </row>
    <row r="1093" spans="1:9" hidden="1" x14ac:dyDescent="0.25">
      <c r="A1093" s="53" t="s">
        <v>2907</v>
      </c>
      <c r="B1093" s="53" t="s">
        <v>3097</v>
      </c>
      <c r="C1093" s="53" t="s">
        <v>2969</v>
      </c>
      <c r="D1093" s="53" t="s">
        <v>2321</v>
      </c>
      <c r="E1093" s="53" t="s">
        <v>711</v>
      </c>
      <c r="F1093" s="53" t="s">
        <v>2901</v>
      </c>
      <c r="G1093" s="53" t="s">
        <v>2960</v>
      </c>
      <c r="H1093" s="53" t="s">
        <v>2520</v>
      </c>
      <c r="I1093" s="62">
        <v>98.53</v>
      </c>
    </row>
    <row r="1094" spans="1:9" hidden="1" x14ac:dyDescent="0.25">
      <c r="A1094" s="53" t="s">
        <v>2907</v>
      </c>
      <c r="B1094" s="53" t="s">
        <v>3081</v>
      </c>
      <c r="C1094" s="53" t="s">
        <v>3018</v>
      </c>
      <c r="D1094" s="53" t="s">
        <v>2321</v>
      </c>
      <c r="E1094" s="53" t="s">
        <v>711</v>
      </c>
      <c r="F1094" s="53" t="s">
        <v>2901</v>
      </c>
      <c r="G1094" s="53" t="s">
        <v>3014</v>
      </c>
      <c r="H1094" s="53" t="s">
        <v>2520</v>
      </c>
      <c r="I1094" s="62">
        <v>22.85</v>
      </c>
    </row>
    <row r="1095" spans="1:9" hidden="1" x14ac:dyDescent="0.25">
      <c r="A1095" s="53" t="s">
        <v>2907</v>
      </c>
      <c r="B1095" s="53" t="s">
        <v>3074</v>
      </c>
      <c r="C1095" s="53" t="s">
        <v>2982</v>
      </c>
      <c r="D1095" s="53" t="s">
        <v>2902</v>
      </c>
      <c r="E1095" s="53" t="s">
        <v>486</v>
      </c>
      <c r="F1095" s="53" t="s">
        <v>2901</v>
      </c>
      <c r="G1095" s="53" t="s">
        <v>1648</v>
      </c>
      <c r="H1095" s="53" t="s">
        <v>2520</v>
      </c>
      <c r="I1095" s="62">
        <v>800.02</v>
      </c>
    </row>
    <row r="1096" spans="1:9" hidden="1" x14ac:dyDescent="0.25">
      <c r="A1096" s="53" t="s">
        <v>2907</v>
      </c>
      <c r="B1096" s="53" t="s">
        <v>3085</v>
      </c>
      <c r="C1096" s="53" t="s">
        <v>3017</v>
      </c>
      <c r="D1096" s="53" t="s">
        <v>2321</v>
      </c>
      <c r="E1096" s="53" t="s">
        <v>711</v>
      </c>
      <c r="F1096" s="53" t="s">
        <v>2901</v>
      </c>
      <c r="G1096" s="53" t="s">
        <v>3014</v>
      </c>
      <c r="H1096" s="53" t="s">
        <v>2520</v>
      </c>
      <c r="I1096" s="62">
        <v>200.05</v>
      </c>
    </row>
    <row r="1097" spans="1:9" hidden="1" x14ac:dyDescent="0.25">
      <c r="A1097" s="53" t="s">
        <v>2907</v>
      </c>
      <c r="B1097" s="53" t="s">
        <v>3100</v>
      </c>
      <c r="C1097" s="53" t="s">
        <v>2998</v>
      </c>
      <c r="D1097" s="53" t="s">
        <v>2321</v>
      </c>
      <c r="E1097" s="53" t="s">
        <v>711</v>
      </c>
      <c r="F1097" s="53" t="s">
        <v>2901</v>
      </c>
      <c r="G1097" s="53" t="s">
        <v>2960</v>
      </c>
      <c r="H1097" s="53" t="s">
        <v>2520</v>
      </c>
      <c r="I1097" s="62">
        <v>26.05</v>
      </c>
    </row>
    <row r="1098" spans="1:9" hidden="1" x14ac:dyDescent="0.25">
      <c r="A1098" s="53" t="s">
        <v>2907</v>
      </c>
      <c r="B1098" s="53" t="s">
        <v>3096</v>
      </c>
      <c r="C1098" s="53" t="s">
        <v>2964</v>
      </c>
      <c r="D1098" s="53" t="s">
        <v>2321</v>
      </c>
      <c r="E1098" s="53" t="s">
        <v>711</v>
      </c>
      <c r="F1098" s="53" t="s">
        <v>2901</v>
      </c>
      <c r="G1098" s="53" t="s">
        <v>2960</v>
      </c>
      <c r="H1098" s="53" t="s">
        <v>2520</v>
      </c>
      <c r="I1098" s="62">
        <v>9000.0400000000009</v>
      </c>
    </row>
    <row r="1099" spans="1:9" hidden="1" x14ac:dyDescent="0.25">
      <c r="A1099" s="53" t="s">
        <v>2907</v>
      </c>
      <c r="B1099" s="53" t="s">
        <v>3095</v>
      </c>
      <c r="C1099" s="53" t="s">
        <v>3032</v>
      </c>
      <c r="D1099" s="53" t="s">
        <v>2321</v>
      </c>
      <c r="E1099" s="53" t="s">
        <v>711</v>
      </c>
      <c r="F1099" s="53" t="s">
        <v>2901</v>
      </c>
      <c r="G1099" s="53" t="s">
        <v>2960</v>
      </c>
      <c r="H1099" s="53" t="s">
        <v>2520</v>
      </c>
      <c r="I1099" s="62">
        <v>3.47</v>
      </c>
    </row>
    <row r="1100" spans="1:9" hidden="1" x14ac:dyDescent="0.25">
      <c r="A1100" s="53" t="s">
        <v>2907</v>
      </c>
      <c r="B1100" s="53" t="s">
        <v>3069</v>
      </c>
      <c r="C1100" s="53" t="s">
        <v>3003</v>
      </c>
      <c r="D1100" s="53" t="s">
        <v>2321</v>
      </c>
      <c r="E1100" s="53" t="s">
        <v>711</v>
      </c>
      <c r="F1100" s="53" t="s">
        <v>2901</v>
      </c>
      <c r="G1100" s="53" t="s">
        <v>2960</v>
      </c>
      <c r="H1100" s="53" t="s">
        <v>2520</v>
      </c>
      <c r="I1100" s="62">
        <v>109.97</v>
      </c>
    </row>
    <row r="1101" spans="1:9" hidden="1" x14ac:dyDescent="0.25">
      <c r="A1101" s="53" t="s">
        <v>2907</v>
      </c>
      <c r="B1101" s="53" t="s">
        <v>3094</v>
      </c>
      <c r="C1101" s="53" t="s">
        <v>3002</v>
      </c>
      <c r="D1101" s="53" t="s">
        <v>2321</v>
      </c>
      <c r="E1101" s="53" t="s">
        <v>711</v>
      </c>
      <c r="F1101" s="53" t="s">
        <v>2901</v>
      </c>
      <c r="G1101" s="53" t="s">
        <v>2960</v>
      </c>
      <c r="H1101" s="53" t="s">
        <v>2520</v>
      </c>
      <c r="I1101" s="62">
        <v>109.58</v>
      </c>
    </row>
    <row r="1102" spans="1:9" hidden="1" x14ac:dyDescent="0.25">
      <c r="A1102" s="53" t="s">
        <v>2907</v>
      </c>
      <c r="B1102" s="53" t="s">
        <v>3093</v>
      </c>
      <c r="C1102" s="53" t="s">
        <v>2972</v>
      </c>
      <c r="D1102" s="53" t="s">
        <v>2321</v>
      </c>
      <c r="E1102" s="53" t="s">
        <v>711</v>
      </c>
      <c r="F1102" s="53" t="s">
        <v>2901</v>
      </c>
      <c r="G1102" s="53" t="s">
        <v>2960</v>
      </c>
      <c r="H1102" s="53" t="s">
        <v>2520</v>
      </c>
      <c r="I1102" s="62">
        <v>12613.53</v>
      </c>
    </row>
    <row r="1103" spans="1:9" hidden="1" x14ac:dyDescent="0.25">
      <c r="A1103" s="53" t="s">
        <v>2907</v>
      </c>
      <c r="B1103" s="53" t="s">
        <v>3089</v>
      </c>
      <c r="C1103" s="53" t="s">
        <v>2974</v>
      </c>
      <c r="D1103" s="53" t="s">
        <v>2321</v>
      </c>
      <c r="E1103" s="53" t="s">
        <v>711</v>
      </c>
      <c r="F1103" s="53" t="s">
        <v>2901</v>
      </c>
      <c r="G1103" s="53" t="s">
        <v>2960</v>
      </c>
      <c r="H1103" s="53" t="s">
        <v>2520</v>
      </c>
      <c r="I1103" s="62">
        <v>23055.82</v>
      </c>
    </row>
    <row r="1104" spans="1:9" hidden="1" x14ac:dyDescent="0.25">
      <c r="A1104" s="53" t="s">
        <v>2907</v>
      </c>
      <c r="B1104" s="53" t="s">
        <v>3077</v>
      </c>
      <c r="C1104" s="53" t="s">
        <v>3004</v>
      </c>
      <c r="D1104" s="53" t="s">
        <v>2321</v>
      </c>
      <c r="E1104" s="53" t="s">
        <v>711</v>
      </c>
      <c r="F1104" s="53" t="s">
        <v>2901</v>
      </c>
      <c r="G1104" s="53" t="s">
        <v>2960</v>
      </c>
      <c r="H1104" s="53" t="s">
        <v>2520</v>
      </c>
      <c r="I1104" s="62">
        <v>197.71</v>
      </c>
    </row>
    <row r="1105" spans="1:9" hidden="1" x14ac:dyDescent="0.25">
      <c r="A1105" s="53" t="s">
        <v>2907</v>
      </c>
      <c r="B1105" s="53" t="s">
        <v>3084</v>
      </c>
      <c r="C1105" s="53" t="s">
        <v>3021</v>
      </c>
      <c r="D1105" s="53" t="s">
        <v>2321</v>
      </c>
      <c r="E1105" s="53" t="s">
        <v>711</v>
      </c>
      <c r="F1105" s="53" t="s">
        <v>2901</v>
      </c>
      <c r="G1105" s="53" t="s">
        <v>2960</v>
      </c>
      <c r="H1105" s="53" t="s">
        <v>2520</v>
      </c>
      <c r="I1105" s="62">
        <v>5.04</v>
      </c>
    </row>
    <row r="1106" spans="1:9" hidden="1" x14ac:dyDescent="0.25">
      <c r="A1106" s="53" t="s">
        <v>2907</v>
      </c>
      <c r="B1106" s="53" t="s">
        <v>3098</v>
      </c>
      <c r="C1106" s="53" t="s">
        <v>3020</v>
      </c>
      <c r="D1106" s="53" t="s">
        <v>2321</v>
      </c>
      <c r="E1106" s="53" t="s">
        <v>711</v>
      </c>
      <c r="F1106" s="53" t="s">
        <v>2901</v>
      </c>
      <c r="G1106" s="53" t="s">
        <v>2960</v>
      </c>
      <c r="H1106" s="53" t="s">
        <v>2520</v>
      </c>
      <c r="I1106" s="62">
        <v>77.81</v>
      </c>
    </row>
    <row r="1107" spans="1:9" hidden="1" x14ac:dyDescent="0.25">
      <c r="A1107" s="53" t="s">
        <v>2907</v>
      </c>
      <c r="B1107" s="53" t="s">
        <v>3102</v>
      </c>
      <c r="C1107" s="53" t="s">
        <v>3019</v>
      </c>
      <c r="D1107" s="53" t="s">
        <v>2321</v>
      </c>
      <c r="E1107" s="53" t="s">
        <v>711</v>
      </c>
      <c r="F1107" s="53" t="s">
        <v>2901</v>
      </c>
      <c r="G1107" s="53" t="s">
        <v>2960</v>
      </c>
      <c r="H1107" s="53" t="s">
        <v>2520</v>
      </c>
      <c r="I1107" s="62">
        <v>73.47</v>
      </c>
    </row>
    <row r="1108" spans="1:9" hidden="1" x14ac:dyDescent="0.25">
      <c r="A1108" s="53" t="s">
        <v>2907</v>
      </c>
      <c r="B1108" s="53" t="s">
        <v>3106</v>
      </c>
      <c r="C1108" s="53" t="s">
        <v>2975</v>
      </c>
      <c r="D1108" s="53" t="s">
        <v>2321</v>
      </c>
      <c r="E1108" s="53" t="s">
        <v>711</v>
      </c>
      <c r="F1108" s="53" t="s">
        <v>2901</v>
      </c>
      <c r="G1108" s="53" t="s">
        <v>2960</v>
      </c>
      <c r="H1108" s="53" t="s">
        <v>2520</v>
      </c>
      <c r="I1108" s="62">
        <v>3202.21</v>
      </c>
    </row>
    <row r="1109" spans="1:9" hidden="1" x14ac:dyDescent="0.25">
      <c r="A1109" s="53" t="s">
        <v>2907</v>
      </c>
      <c r="B1109" s="53" t="s">
        <v>3099</v>
      </c>
      <c r="C1109" s="53" t="s">
        <v>3038</v>
      </c>
      <c r="D1109" s="53" t="s">
        <v>2321</v>
      </c>
      <c r="E1109" s="53" t="s">
        <v>711</v>
      </c>
      <c r="F1109" s="53" t="s">
        <v>2901</v>
      </c>
      <c r="G1109" s="53" t="s">
        <v>2960</v>
      </c>
      <c r="H1109" s="53" t="s">
        <v>2520</v>
      </c>
      <c r="I1109" s="62">
        <v>56.56</v>
      </c>
    </row>
    <row r="1110" spans="1:9" hidden="1" x14ac:dyDescent="0.25">
      <c r="A1110" s="53" t="s">
        <v>2907</v>
      </c>
      <c r="B1110" s="53" t="s">
        <v>3101</v>
      </c>
      <c r="C1110" s="53" t="s">
        <v>3033</v>
      </c>
      <c r="D1110" s="53" t="s">
        <v>2321</v>
      </c>
      <c r="E1110" s="53" t="s">
        <v>711</v>
      </c>
      <c r="F1110" s="53" t="s">
        <v>2901</v>
      </c>
      <c r="G1110" s="53" t="s">
        <v>2960</v>
      </c>
      <c r="H1110" s="53" t="s">
        <v>2520</v>
      </c>
      <c r="I1110" s="62">
        <v>14.14</v>
      </c>
    </row>
    <row r="1111" spans="1:9" hidden="1" x14ac:dyDescent="0.25">
      <c r="A1111" s="53" t="s">
        <v>2907</v>
      </c>
      <c r="B1111" s="53" t="s">
        <v>3108</v>
      </c>
      <c r="C1111" s="53" t="s">
        <v>2971</v>
      </c>
      <c r="D1111" s="53" t="s">
        <v>2321</v>
      </c>
      <c r="E1111" s="53" t="s">
        <v>711</v>
      </c>
      <c r="F1111" s="53" t="s">
        <v>2901</v>
      </c>
      <c r="G1111" s="53" t="s">
        <v>2960</v>
      </c>
      <c r="H1111" s="53" t="s">
        <v>2520</v>
      </c>
      <c r="I1111" s="62">
        <v>200.16</v>
      </c>
    </row>
    <row r="1112" spans="1:9" hidden="1" x14ac:dyDescent="0.25">
      <c r="A1112" s="53" t="s">
        <v>2907</v>
      </c>
      <c r="B1112" s="53" t="s">
        <v>3113</v>
      </c>
      <c r="C1112" s="53" t="s">
        <v>3114</v>
      </c>
      <c r="D1112" s="53" t="s">
        <v>2902</v>
      </c>
      <c r="E1112" s="53" t="s">
        <v>486</v>
      </c>
      <c r="F1112" s="53" t="s">
        <v>2901</v>
      </c>
      <c r="G1112" s="53" t="s">
        <v>699</v>
      </c>
      <c r="H1112" s="53" t="s">
        <v>2520</v>
      </c>
      <c r="I1112" s="62">
        <v>250.15</v>
      </c>
    </row>
    <row r="1113" spans="1:9" hidden="1" x14ac:dyDescent="0.25">
      <c r="A1113" s="53" t="s">
        <v>2907</v>
      </c>
      <c r="B1113" s="53" t="s">
        <v>3086</v>
      </c>
      <c r="C1113" s="53" t="s">
        <v>2973</v>
      </c>
      <c r="D1113" s="53" t="s">
        <v>2321</v>
      </c>
      <c r="E1113" s="53" t="s">
        <v>711</v>
      </c>
      <c r="F1113" s="53" t="s">
        <v>2901</v>
      </c>
      <c r="G1113" s="53" t="s">
        <v>2960</v>
      </c>
      <c r="H1113" s="53" t="s">
        <v>2520</v>
      </c>
      <c r="I1113" s="62">
        <v>18206.7</v>
      </c>
    </row>
    <row r="1114" spans="1:9" hidden="1" x14ac:dyDescent="0.25">
      <c r="A1114" s="53" t="s">
        <v>2907</v>
      </c>
      <c r="B1114" s="53" t="s">
        <v>3110</v>
      </c>
      <c r="C1114" s="53" t="s">
        <v>2963</v>
      </c>
      <c r="D1114" s="53" t="s">
        <v>2321</v>
      </c>
      <c r="E1114" s="53" t="s">
        <v>711</v>
      </c>
      <c r="F1114" s="53" t="s">
        <v>2901</v>
      </c>
      <c r="G1114" s="53" t="s">
        <v>2960</v>
      </c>
      <c r="H1114" s="53" t="s">
        <v>2520</v>
      </c>
      <c r="I1114" s="62">
        <v>91.43</v>
      </c>
    </row>
    <row r="1115" spans="1:9" hidden="1" x14ac:dyDescent="0.25">
      <c r="A1115" s="53" t="s">
        <v>2907</v>
      </c>
      <c r="B1115" s="53" t="s">
        <v>3109</v>
      </c>
      <c r="C1115" s="53" t="s">
        <v>2970</v>
      </c>
      <c r="D1115" s="53" t="s">
        <v>2321</v>
      </c>
      <c r="E1115" s="53" t="s">
        <v>711</v>
      </c>
      <c r="F1115" s="53" t="s">
        <v>2901</v>
      </c>
      <c r="G1115" s="53" t="s">
        <v>2960</v>
      </c>
      <c r="H1115" s="53" t="s">
        <v>2520</v>
      </c>
      <c r="I1115" s="62">
        <v>32.69</v>
      </c>
    </row>
    <row r="1116" spans="1:9" hidden="1" x14ac:dyDescent="0.25">
      <c r="A1116" s="53" t="s">
        <v>2907</v>
      </c>
      <c r="B1116" s="53" t="s">
        <v>3107</v>
      </c>
      <c r="C1116" s="53" t="s">
        <v>2966</v>
      </c>
      <c r="D1116" s="53" t="s">
        <v>2321</v>
      </c>
      <c r="E1116" s="53" t="s">
        <v>711</v>
      </c>
      <c r="F1116" s="53" t="s">
        <v>2901</v>
      </c>
      <c r="G1116" s="53" t="s">
        <v>2960</v>
      </c>
      <c r="H1116" s="53" t="s">
        <v>2520</v>
      </c>
      <c r="I1116" s="62">
        <v>0.2</v>
      </c>
    </row>
    <row r="1117" spans="1:9" hidden="1" x14ac:dyDescent="0.25">
      <c r="A1117" s="53" t="s">
        <v>2907</v>
      </c>
      <c r="B1117" s="53" t="s">
        <v>3080</v>
      </c>
      <c r="C1117" s="53" t="s">
        <v>2967</v>
      </c>
      <c r="D1117" s="53" t="s">
        <v>2321</v>
      </c>
      <c r="E1117" s="53" t="s">
        <v>711</v>
      </c>
      <c r="F1117" s="53" t="s">
        <v>2901</v>
      </c>
      <c r="G1117" s="53" t="s">
        <v>2960</v>
      </c>
      <c r="H1117" s="53" t="s">
        <v>2520</v>
      </c>
      <c r="I1117" s="62">
        <v>1417.48</v>
      </c>
    </row>
    <row r="1118" spans="1:9" hidden="1" x14ac:dyDescent="0.25">
      <c r="A1118" s="53" t="s">
        <v>2909</v>
      </c>
      <c r="B1118" s="53" t="s">
        <v>3113</v>
      </c>
      <c r="C1118" s="53" t="s">
        <v>3114</v>
      </c>
      <c r="D1118" s="53" t="s">
        <v>2902</v>
      </c>
      <c r="E1118" s="53" t="s">
        <v>486</v>
      </c>
      <c r="F1118" s="53" t="s">
        <v>2901</v>
      </c>
      <c r="G1118" s="53" t="s">
        <v>699</v>
      </c>
      <c r="H1118" s="53" t="s">
        <v>2520</v>
      </c>
      <c r="I1118" s="62">
        <v>250.5</v>
      </c>
    </row>
    <row r="1119" spans="1:9" hidden="1" x14ac:dyDescent="0.25">
      <c r="A1119" s="53" t="s">
        <v>2909</v>
      </c>
      <c r="B1119" s="53" t="s">
        <v>3096</v>
      </c>
      <c r="C1119" s="53" t="s">
        <v>2964</v>
      </c>
      <c r="D1119" s="53" t="s">
        <v>2321</v>
      </c>
      <c r="E1119" s="53" t="s">
        <v>711</v>
      </c>
      <c r="F1119" s="53" t="s">
        <v>2901</v>
      </c>
      <c r="G1119" s="53" t="s">
        <v>2960</v>
      </c>
      <c r="H1119" s="53" t="s">
        <v>2520</v>
      </c>
      <c r="I1119" s="62">
        <v>9000.02</v>
      </c>
    </row>
    <row r="1120" spans="1:9" hidden="1" x14ac:dyDescent="0.25">
      <c r="A1120" s="53" t="s">
        <v>2909</v>
      </c>
      <c r="B1120" s="53" t="s">
        <v>3081</v>
      </c>
      <c r="C1120" s="53" t="s">
        <v>3018</v>
      </c>
      <c r="D1120" s="53" t="s">
        <v>2321</v>
      </c>
      <c r="E1120" s="53" t="s">
        <v>711</v>
      </c>
      <c r="F1120" s="53" t="s">
        <v>2901</v>
      </c>
      <c r="G1120" s="53" t="s">
        <v>3014</v>
      </c>
      <c r="H1120" s="53" t="s">
        <v>2520</v>
      </c>
      <c r="I1120" s="62">
        <v>40.98</v>
      </c>
    </row>
    <row r="1121" spans="1:9" hidden="1" x14ac:dyDescent="0.25">
      <c r="A1121" s="53" t="s">
        <v>2909</v>
      </c>
      <c r="B1121" s="53" t="s">
        <v>3085</v>
      </c>
      <c r="C1121" s="53" t="s">
        <v>3017</v>
      </c>
      <c r="D1121" s="53" t="s">
        <v>2321</v>
      </c>
      <c r="E1121" s="53" t="s">
        <v>711</v>
      </c>
      <c r="F1121" s="53" t="s">
        <v>2901</v>
      </c>
      <c r="G1121" s="53" t="s">
        <v>3014</v>
      </c>
      <c r="H1121" s="53" t="s">
        <v>2520</v>
      </c>
      <c r="I1121" s="62">
        <v>200.04</v>
      </c>
    </row>
    <row r="1122" spans="1:9" hidden="1" x14ac:dyDescent="0.25">
      <c r="A1122" s="53" t="s">
        <v>2909</v>
      </c>
      <c r="B1122" s="53" t="s">
        <v>3108</v>
      </c>
      <c r="C1122" s="53" t="s">
        <v>2971</v>
      </c>
      <c r="D1122" s="53" t="s">
        <v>2321</v>
      </c>
      <c r="E1122" s="53" t="s">
        <v>711</v>
      </c>
      <c r="F1122" s="53" t="s">
        <v>2901</v>
      </c>
      <c r="G1122" s="53" t="s">
        <v>2960</v>
      </c>
      <c r="H1122" s="53" t="s">
        <v>2520</v>
      </c>
      <c r="I1122" s="62">
        <v>200.06</v>
      </c>
    </row>
    <row r="1123" spans="1:9" hidden="1" x14ac:dyDescent="0.25">
      <c r="A1123" s="53" t="s">
        <v>2909</v>
      </c>
      <c r="B1123" s="53" t="s">
        <v>3095</v>
      </c>
      <c r="C1123" s="53" t="s">
        <v>3032</v>
      </c>
      <c r="D1123" s="53" t="s">
        <v>2321</v>
      </c>
      <c r="E1123" s="53" t="s">
        <v>711</v>
      </c>
      <c r="F1123" s="53" t="s">
        <v>2901</v>
      </c>
      <c r="G1123" s="53" t="s">
        <v>2960</v>
      </c>
      <c r="H1123" s="53" t="s">
        <v>2520</v>
      </c>
      <c r="I1123" s="62">
        <v>5.85</v>
      </c>
    </row>
    <row r="1124" spans="1:9" hidden="1" x14ac:dyDescent="0.25">
      <c r="A1124" s="53" t="s">
        <v>2909</v>
      </c>
      <c r="B1124" s="53" t="s">
        <v>3100</v>
      </c>
      <c r="C1124" s="53" t="s">
        <v>2998</v>
      </c>
      <c r="D1124" s="53" t="s">
        <v>2321</v>
      </c>
      <c r="E1124" s="53" t="s">
        <v>711</v>
      </c>
      <c r="F1124" s="53" t="s">
        <v>2901</v>
      </c>
      <c r="G1124" s="53" t="s">
        <v>2960</v>
      </c>
      <c r="H1124" s="53" t="s">
        <v>2520</v>
      </c>
      <c r="I1124" s="62">
        <v>42.21</v>
      </c>
    </row>
    <row r="1125" spans="1:9" hidden="1" x14ac:dyDescent="0.25">
      <c r="A1125" s="53" t="s">
        <v>2909</v>
      </c>
      <c r="B1125" s="53" t="s">
        <v>3107</v>
      </c>
      <c r="C1125" s="53" t="s">
        <v>2966</v>
      </c>
      <c r="D1125" s="53" t="s">
        <v>2321</v>
      </c>
      <c r="E1125" s="53" t="s">
        <v>711</v>
      </c>
      <c r="F1125" s="53" t="s">
        <v>2901</v>
      </c>
      <c r="G1125" s="53" t="s">
        <v>2960</v>
      </c>
      <c r="H1125" s="53" t="s">
        <v>2520</v>
      </c>
      <c r="I1125" s="62">
        <v>0.2</v>
      </c>
    </row>
    <row r="1126" spans="1:9" hidden="1" x14ac:dyDescent="0.25">
      <c r="A1126" s="53" t="s">
        <v>2909</v>
      </c>
      <c r="B1126" s="53" t="s">
        <v>3106</v>
      </c>
      <c r="C1126" s="53" t="s">
        <v>2975</v>
      </c>
      <c r="D1126" s="53" t="s">
        <v>2321</v>
      </c>
      <c r="E1126" s="53" t="s">
        <v>711</v>
      </c>
      <c r="F1126" s="53" t="s">
        <v>2901</v>
      </c>
      <c r="G1126" s="53" t="s">
        <v>2960</v>
      </c>
      <c r="H1126" s="53" t="s">
        <v>2520</v>
      </c>
      <c r="I1126" s="62">
        <v>7968.45</v>
      </c>
    </row>
    <row r="1127" spans="1:9" hidden="1" x14ac:dyDescent="0.25">
      <c r="A1127" s="53" t="s">
        <v>2909</v>
      </c>
      <c r="B1127" s="53" t="s">
        <v>3109</v>
      </c>
      <c r="C1127" s="53" t="s">
        <v>2970</v>
      </c>
      <c r="D1127" s="53" t="s">
        <v>2321</v>
      </c>
      <c r="E1127" s="53" t="s">
        <v>711</v>
      </c>
      <c r="F1127" s="53" t="s">
        <v>2901</v>
      </c>
      <c r="G1127" s="53" t="s">
        <v>2960</v>
      </c>
      <c r="H1127" s="53" t="s">
        <v>2520</v>
      </c>
      <c r="I1127" s="62">
        <v>65.349999999999994</v>
      </c>
    </row>
    <row r="1128" spans="1:9" hidden="1" x14ac:dyDescent="0.25">
      <c r="A1128" s="53" t="s">
        <v>2909</v>
      </c>
      <c r="B1128" s="53" t="s">
        <v>3069</v>
      </c>
      <c r="C1128" s="53" t="s">
        <v>3003</v>
      </c>
      <c r="D1128" s="53" t="s">
        <v>2321</v>
      </c>
      <c r="E1128" s="53" t="s">
        <v>711</v>
      </c>
      <c r="F1128" s="53" t="s">
        <v>2901</v>
      </c>
      <c r="G1128" s="53" t="s">
        <v>2960</v>
      </c>
      <c r="H1128" s="53" t="s">
        <v>2520</v>
      </c>
      <c r="I1128" s="62">
        <v>158.93</v>
      </c>
    </row>
    <row r="1129" spans="1:9" hidden="1" x14ac:dyDescent="0.25">
      <c r="A1129" s="53" t="s">
        <v>2909</v>
      </c>
      <c r="B1129" s="53" t="s">
        <v>3084</v>
      </c>
      <c r="C1129" s="53" t="s">
        <v>3021</v>
      </c>
      <c r="D1129" s="53" t="s">
        <v>2321</v>
      </c>
      <c r="E1129" s="53" t="s">
        <v>711</v>
      </c>
      <c r="F1129" s="53" t="s">
        <v>2901</v>
      </c>
      <c r="G1129" s="53" t="s">
        <v>2960</v>
      </c>
      <c r="H1129" s="53" t="s">
        <v>2520</v>
      </c>
      <c r="I1129" s="62">
        <v>16.61</v>
      </c>
    </row>
    <row r="1130" spans="1:9" hidden="1" x14ac:dyDescent="0.25">
      <c r="A1130" s="53" t="s">
        <v>2909</v>
      </c>
      <c r="B1130" s="53" t="s">
        <v>3086</v>
      </c>
      <c r="C1130" s="53" t="s">
        <v>2973</v>
      </c>
      <c r="D1130" s="53" t="s">
        <v>2321</v>
      </c>
      <c r="E1130" s="53" t="s">
        <v>711</v>
      </c>
      <c r="F1130" s="53" t="s">
        <v>2901</v>
      </c>
      <c r="G1130" s="53" t="s">
        <v>2960</v>
      </c>
      <c r="H1130" s="53" t="s">
        <v>2520</v>
      </c>
      <c r="I1130" s="62">
        <v>20000.060000000001</v>
      </c>
    </row>
    <row r="1131" spans="1:9" hidden="1" x14ac:dyDescent="0.25">
      <c r="A1131" s="53" t="s">
        <v>2909</v>
      </c>
      <c r="B1131" s="53" t="s">
        <v>3074</v>
      </c>
      <c r="C1131" s="53" t="s">
        <v>2982</v>
      </c>
      <c r="D1131" s="53" t="s">
        <v>2902</v>
      </c>
      <c r="E1131" s="53" t="s">
        <v>486</v>
      </c>
      <c r="F1131" s="53" t="s">
        <v>2901</v>
      </c>
      <c r="G1131" s="53" t="s">
        <v>1648</v>
      </c>
      <c r="H1131" s="53" t="s">
        <v>2520</v>
      </c>
      <c r="I1131" s="62">
        <v>800.56</v>
      </c>
    </row>
    <row r="1132" spans="1:9" hidden="1" x14ac:dyDescent="0.25">
      <c r="A1132" s="53" t="s">
        <v>2909</v>
      </c>
      <c r="B1132" s="53" t="s">
        <v>3110</v>
      </c>
      <c r="C1132" s="53" t="s">
        <v>2963</v>
      </c>
      <c r="D1132" s="53" t="s">
        <v>2321</v>
      </c>
      <c r="E1132" s="53" t="s">
        <v>711</v>
      </c>
      <c r="F1132" s="53" t="s">
        <v>2901</v>
      </c>
      <c r="G1132" s="53" t="s">
        <v>2960</v>
      </c>
      <c r="H1132" s="53" t="s">
        <v>2520</v>
      </c>
      <c r="I1132" s="62">
        <v>72.709999999999994</v>
      </c>
    </row>
    <row r="1133" spans="1:9" hidden="1" x14ac:dyDescent="0.25">
      <c r="A1133" s="53" t="s">
        <v>2909</v>
      </c>
      <c r="B1133" s="53" t="s">
        <v>3105</v>
      </c>
      <c r="C1133" s="53" t="s">
        <v>2968</v>
      </c>
      <c r="D1133" s="53" t="s">
        <v>2321</v>
      </c>
      <c r="E1133" s="53" t="s">
        <v>711</v>
      </c>
      <c r="F1133" s="53" t="s">
        <v>2901</v>
      </c>
      <c r="G1133" s="53" t="s">
        <v>2960</v>
      </c>
      <c r="H1133" s="53" t="s">
        <v>2520</v>
      </c>
      <c r="I1133" s="62">
        <v>199.12</v>
      </c>
    </row>
    <row r="1134" spans="1:9" hidden="1" x14ac:dyDescent="0.25">
      <c r="A1134" s="53" t="s">
        <v>2909</v>
      </c>
      <c r="B1134" s="53" t="s">
        <v>3097</v>
      </c>
      <c r="C1134" s="53" t="s">
        <v>2969</v>
      </c>
      <c r="D1134" s="53" t="s">
        <v>2321</v>
      </c>
      <c r="E1134" s="53" t="s">
        <v>711</v>
      </c>
      <c r="F1134" s="53" t="s">
        <v>2901</v>
      </c>
      <c r="G1134" s="53" t="s">
        <v>2960</v>
      </c>
      <c r="H1134" s="53" t="s">
        <v>2520</v>
      </c>
      <c r="I1134" s="62">
        <v>193.42</v>
      </c>
    </row>
    <row r="1135" spans="1:9" hidden="1" x14ac:dyDescent="0.25">
      <c r="A1135" s="53" t="s">
        <v>2909</v>
      </c>
      <c r="B1135" s="53" t="s">
        <v>3080</v>
      </c>
      <c r="C1135" s="53" t="s">
        <v>2967</v>
      </c>
      <c r="D1135" s="53" t="s">
        <v>2321</v>
      </c>
      <c r="E1135" s="53" t="s">
        <v>711</v>
      </c>
      <c r="F1135" s="53" t="s">
        <v>2901</v>
      </c>
      <c r="G1135" s="53" t="s">
        <v>2960</v>
      </c>
      <c r="H1135" s="53" t="s">
        <v>2520</v>
      </c>
      <c r="I1135" s="62">
        <v>720.01</v>
      </c>
    </row>
    <row r="1136" spans="1:9" hidden="1" x14ac:dyDescent="0.25">
      <c r="A1136" s="53" t="s">
        <v>2909</v>
      </c>
      <c r="B1136" s="53" t="s">
        <v>3099</v>
      </c>
      <c r="C1136" s="53" t="s">
        <v>3038</v>
      </c>
      <c r="D1136" s="53" t="s">
        <v>2321</v>
      </c>
      <c r="E1136" s="53" t="s">
        <v>711</v>
      </c>
      <c r="F1136" s="53" t="s">
        <v>2901</v>
      </c>
      <c r="G1136" s="53" t="s">
        <v>2960</v>
      </c>
      <c r="H1136" s="53" t="s">
        <v>2520</v>
      </c>
      <c r="I1136" s="62">
        <v>200.01</v>
      </c>
    </row>
    <row r="1137" spans="1:9" hidden="1" x14ac:dyDescent="0.25">
      <c r="A1137" s="53" t="s">
        <v>2909</v>
      </c>
      <c r="B1137" s="53" t="s">
        <v>3098</v>
      </c>
      <c r="C1137" s="53" t="s">
        <v>3020</v>
      </c>
      <c r="D1137" s="53" t="s">
        <v>2321</v>
      </c>
      <c r="E1137" s="53" t="s">
        <v>711</v>
      </c>
      <c r="F1137" s="53" t="s">
        <v>2901</v>
      </c>
      <c r="G1137" s="53" t="s">
        <v>2960</v>
      </c>
      <c r="H1137" s="53" t="s">
        <v>2520</v>
      </c>
      <c r="I1137" s="62">
        <v>200</v>
      </c>
    </row>
    <row r="1138" spans="1:9" hidden="1" x14ac:dyDescent="0.25">
      <c r="A1138" s="53" t="s">
        <v>2909</v>
      </c>
      <c r="B1138" s="53" t="s">
        <v>3102</v>
      </c>
      <c r="C1138" s="53" t="s">
        <v>3019</v>
      </c>
      <c r="D1138" s="53" t="s">
        <v>2321</v>
      </c>
      <c r="E1138" s="53" t="s">
        <v>711</v>
      </c>
      <c r="F1138" s="53" t="s">
        <v>2901</v>
      </c>
      <c r="G1138" s="53" t="s">
        <v>2960</v>
      </c>
      <c r="H1138" s="53" t="s">
        <v>2520</v>
      </c>
      <c r="I1138" s="62">
        <v>31.83</v>
      </c>
    </row>
    <row r="1139" spans="1:9" hidden="1" x14ac:dyDescent="0.25">
      <c r="A1139" s="53" t="s">
        <v>2909</v>
      </c>
      <c r="B1139" s="53" t="s">
        <v>3093</v>
      </c>
      <c r="C1139" s="53" t="s">
        <v>2972</v>
      </c>
      <c r="D1139" s="53" t="s">
        <v>2321</v>
      </c>
      <c r="E1139" s="53" t="s">
        <v>711</v>
      </c>
      <c r="F1139" s="53" t="s">
        <v>2901</v>
      </c>
      <c r="G1139" s="53" t="s">
        <v>2960</v>
      </c>
      <c r="H1139" s="53" t="s">
        <v>2520</v>
      </c>
      <c r="I1139" s="62">
        <v>13000.03</v>
      </c>
    </row>
    <row r="1140" spans="1:9" hidden="1" x14ac:dyDescent="0.25">
      <c r="A1140" s="53" t="s">
        <v>2909</v>
      </c>
      <c r="B1140" s="53" t="s">
        <v>3089</v>
      </c>
      <c r="C1140" s="53" t="s">
        <v>2974</v>
      </c>
      <c r="D1140" s="53" t="s">
        <v>2321</v>
      </c>
      <c r="E1140" s="53" t="s">
        <v>711</v>
      </c>
      <c r="F1140" s="53" t="s">
        <v>2901</v>
      </c>
      <c r="G1140" s="53" t="s">
        <v>2960</v>
      </c>
      <c r="H1140" s="53" t="s">
        <v>2520</v>
      </c>
      <c r="I1140" s="62">
        <v>13409.58</v>
      </c>
    </row>
    <row r="1141" spans="1:9" hidden="1" x14ac:dyDescent="0.25">
      <c r="A1141" s="53" t="s">
        <v>2909</v>
      </c>
      <c r="B1141" s="53" t="s">
        <v>3094</v>
      </c>
      <c r="C1141" s="53" t="s">
        <v>3002</v>
      </c>
      <c r="D1141" s="53" t="s">
        <v>2321</v>
      </c>
      <c r="E1141" s="53" t="s">
        <v>711</v>
      </c>
      <c r="F1141" s="53" t="s">
        <v>2901</v>
      </c>
      <c r="G1141" s="53" t="s">
        <v>2960</v>
      </c>
      <c r="H1141" s="53" t="s">
        <v>2520</v>
      </c>
      <c r="I1141" s="62">
        <v>200.05</v>
      </c>
    </row>
    <row r="1142" spans="1:9" hidden="1" x14ac:dyDescent="0.25">
      <c r="A1142" s="53" t="s">
        <v>2909</v>
      </c>
      <c r="B1142" s="53" t="s">
        <v>3101</v>
      </c>
      <c r="C1142" s="53" t="s">
        <v>3033</v>
      </c>
      <c r="D1142" s="53" t="s">
        <v>2321</v>
      </c>
      <c r="E1142" s="53" t="s">
        <v>711</v>
      </c>
      <c r="F1142" s="53" t="s">
        <v>2901</v>
      </c>
      <c r="G1142" s="53" t="s">
        <v>2960</v>
      </c>
      <c r="H1142" s="53" t="s">
        <v>2520</v>
      </c>
      <c r="I1142" s="62">
        <v>67.19</v>
      </c>
    </row>
    <row r="1143" spans="1:9" hidden="1" x14ac:dyDescent="0.25">
      <c r="A1143" s="53" t="s">
        <v>2909</v>
      </c>
      <c r="B1143" s="53" t="s">
        <v>3077</v>
      </c>
      <c r="C1143" s="53" t="s">
        <v>3004</v>
      </c>
      <c r="D1143" s="53" t="s">
        <v>2321</v>
      </c>
      <c r="E1143" s="53" t="s">
        <v>711</v>
      </c>
      <c r="F1143" s="53" t="s">
        <v>2901</v>
      </c>
      <c r="G1143" s="53" t="s">
        <v>2960</v>
      </c>
      <c r="H1143" s="53" t="s">
        <v>2520</v>
      </c>
      <c r="I1143" s="62">
        <v>199.55</v>
      </c>
    </row>
  </sheetData>
  <autoFilter ref="A1:I1143">
    <filterColumn colId="2">
      <filters>
        <filter val="WB-河南量阿-二代"/>
      </filters>
    </filterColumn>
    <filterColumn colId="4">
      <filters>
        <filter val="联盟"/>
      </filters>
    </filterColumn>
  </autoFilter>
  <phoneticPr fontId="3" type="noConversion"/>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I185"/>
  <sheetViews>
    <sheetView workbookViewId="0">
      <selection activeCell="I1" sqref="I1:I1048576"/>
    </sheetView>
  </sheetViews>
  <sheetFormatPr defaultColWidth="9" defaultRowHeight="14" x14ac:dyDescent="0.25"/>
  <cols>
    <col min="1" max="1" width="9" style="53" customWidth="1"/>
    <col min="2" max="2" width="11" style="53" customWidth="1"/>
    <col min="3" max="3" width="17" style="53" customWidth="1"/>
    <col min="4" max="6" width="13" style="53" customWidth="1"/>
    <col min="7" max="7" width="43" style="53" customWidth="1"/>
    <col min="8" max="8" width="13" style="53" customWidth="1"/>
    <col min="9" max="9" width="9" style="53" customWidth="1"/>
    <col min="10" max="16384" width="9" style="53"/>
  </cols>
  <sheetData>
    <row r="1" spans="1:9" ht="15" x14ac:dyDescent="0.25">
      <c r="A1" s="61" t="s">
        <v>1771</v>
      </c>
      <c r="B1" s="61" t="s">
        <v>1774</v>
      </c>
      <c r="C1" s="61" t="s">
        <v>456</v>
      </c>
      <c r="D1" s="61" t="s">
        <v>2894</v>
      </c>
      <c r="E1" s="61" t="s">
        <v>462</v>
      </c>
      <c r="F1" s="61" t="s">
        <v>2895</v>
      </c>
      <c r="G1" s="61" t="s">
        <v>2896</v>
      </c>
      <c r="H1" s="61" t="s">
        <v>2084</v>
      </c>
      <c r="I1" s="61" t="s">
        <v>2897</v>
      </c>
    </row>
    <row r="2" spans="1:9" hidden="1" x14ac:dyDescent="0.25">
      <c r="A2" s="53" t="s">
        <v>2929</v>
      </c>
      <c r="B2" s="53" t="s">
        <v>2930</v>
      </c>
      <c r="C2" s="53" t="s">
        <v>2915</v>
      </c>
      <c r="D2" s="53" t="s">
        <v>2931</v>
      </c>
      <c r="E2" s="53" t="s">
        <v>486</v>
      </c>
      <c r="F2" s="53" t="s">
        <v>2901</v>
      </c>
      <c r="G2" s="53" t="s">
        <v>2932</v>
      </c>
      <c r="H2" s="53" t="s">
        <v>2520</v>
      </c>
      <c r="I2" s="62">
        <v>142.91999999999999</v>
      </c>
    </row>
    <row r="3" spans="1:9" x14ac:dyDescent="0.25">
      <c r="A3" s="53" t="s">
        <v>2929</v>
      </c>
      <c r="B3" s="53" t="s">
        <v>2933</v>
      </c>
      <c r="C3" s="53" t="s">
        <v>2914</v>
      </c>
      <c r="D3" s="53" t="s">
        <v>2538</v>
      </c>
      <c r="E3" s="53" t="s">
        <v>2934</v>
      </c>
      <c r="F3" s="53" t="s">
        <v>2901</v>
      </c>
      <c r="G3" s="53" t="s">
        <v>2911</v>
      </c>
      <c r="H3" s="53" t="s">
        <v>2520</v>
      </c>
      <c r="I3" s="62">
        <v>1697.29</v>
      </c>
    </row>
    <row r="4" spans="1:9" hidden="1" x14ac:dyDescent="0.25">
      <c r="A4" s="53" t="s">
        <v>2929</v>
      </c>
      <c r="B4" s="53" t="s">
        <v>2930</v>
      </c>
      <c r="C4" s="53" t="s">
        <v>2915</v>
      </c>
      <c r="D4" s="53" t="s">
        <v>2935</v>
      </c>
      <c r="E4" s="53" t="s">
        <v>486</v>
      </c>
      <c r="F4" s="53" t="s">
        <v>2901</v>
      </c>
      <c r="G4" s="53" t="s">
        <v>2932</v>
      </c>
      <c r="H4" s="53" t="s">
        <v>2520</v>
      </c>
      <c r="I4" s="62">
        <v>1515.49</v>
      </c>
    </row>
    <row r="5" spans="1:9" hidden="1" x14ac:dyDescent="0.25">
      <c r="A5" s="53" t="s">
        <v>2929</v>
      </c>
      <c r="B5" s="53" t="s">
        <v>2933</v>
      </c>
      <c r="C5" s="53" t="s">
        <v>2914</v>
      </c>
      <c r="D5" s="53" t="s">
        <v>2321</v>
      </c>
      <c r="E5" s="53" t="s">
        <v>711</v>
      </c>
      <c r="F5" s="53" t="s">
        <v>2901</v>
      </c>
      <c r="G5" s="53" t="s">
        <v>2911</v>
      </c>
      <c r="H5" s="53" t="s">
        <v>2520</v>
      </c>
      <c r="I5" s="62">
        <v>829.38</v>
      </c>
    </row>
    <row r="6" spans="1:9" hidden="1" x14ac:dyDescent="0.25">
      <c r="A6" s="53" t="s">
        <v>2929</v>
      </c>
      <c r="B6" s="53" t="s">
        <v>2930</v>
      </c>
      <c r="C6" s="53" t="s">
        <v>2915</v>
      </c>
      <c r="D6" s="53" t="s">
        <v>2900</v>
      </c>
      <c r="E6" s="53" t="s">
        <v>486</v>
      </c>
      <c r="F6" s="53" t="s">
        <v>2901</v>
      </c>
      <c r="G6" s="53" t="s">
        <v>2932</v>
      </c>
      <c r="H6" s="53" t="s">
        <v>2520</v>
      </c>
      <c r="I6" s="62">
        <v>3128.17</v>
      </c>
    </row>
    <row r="7" spans="1:9" hidden="1" x14ac:dyDescent="0.25">
      <c r="A7" s="53" t="s">
        <v>2929</v>
      </c>
      <c r="B7" s="53" t="s">
        <v>2930</v>
      </c>
      <c r="C7" s="53" t="s">
        <v>2915</v>
      </c>
      <c r="D7" s="53" t="s">
        <v>2902</v>
      </c>
      <c r="E7" s="53" t="s">
        <v>486</v>
      </c>
      <c r="F7" s="53" t="s">
        <v>2901</v>
      </c>
      <c r="G7" s="53" t="s">
        <v>2932</v>
      </c>
      <c r="H7" s="53" t="s">
        <v>2520</v>
      </c>
      <c r="I7" s="62">
        <v>12707.9</v>
      </c>
    </row>
    <row r="8" spans="1:9" hidden="1" x14ac:dyDescent="0.25">
      <c r="A8" s="53" t="s">
        <v>2936</v>
      </c>
      <c r="B8" s="53" t="s">
        <v>2933</v>
      </c>
      <c r="C8" s="53" t="s">
        <v>2914</v>
      </c>
      <c r="D8" s="53" t="s">
        <v>2321</v>
      </c>
      <c r="E8" s="53" t="s">
        <v>711</v>
      </c>
      <c r="F8" s="53" t="s">
        <v>2901</v>
      </c>
      <c r="G8" s="53" t="s">
        <v>2911</v>
      </c>
      <c r="H8" s="53" t="s">
        <v>2520</v>
      </c>
      <c r="I8" s="62">
        <v>831.9</v>
      </c>
    </row>
    <row r="9" spans="1:9" hidden="1" x14ac:dyDescent="0.25">
      <c r="A9" s="53" t="s">
        <v>2936</v>
      </c>
      <c r="B9" s="53" t="s">
        <v>2930</v>
      </c>
      <c r="C9" s="53" t="s">
        <v>2915</v>
      </c>
      <c r="D9" s="53" t="s">
        <v>2935</v>
      </c>
      <c r="E9" s="53" t="s">
        <v>486</v>
      </c>
      <c r="F9" s="53" t="s">
        <v>2901</v>
      </c>
      <c r="G9" s="53" t="s">
        <v>2932</v>
      </c>
      <c r="H9" s="53" t="s">
        <v>2520</v>
      </c>
      <c r="I9" s="62">
        <v>1164</v>
      </c>
    </row>
    <row r="10" spans="1:9" hidden="1" x14ac:dyDescent="0.25">
      <c r="A10" s="53" t="s">
        <v>2936</v>
      </c>
      <c r="B10" s="53" t="s">
        <v>2930</v>
      </c>
      <c r="C10" s="53" t="s">
        <v>2915</v>
      </c>
      <c r="D10" s="53" t="s">
        <v>2931</v>
      </c>
      <c r="E10" s="53" t="s">
        <v>486</v>
      </c>
      <c r="F10" s="53" t="s">
        <v>2901</v>
      </c>
      <c r="G10" s="53" t="s">
        <v>2932</v>
      </c>
      <c r="H10" s="53" t="s">
        <v>2520</v>
      </c>
      <c r="I10" s="62">
        <v>171.08</v>
      </c>
    </row>
    <row r="11" spans="1:9" x14ac:dyDescent="0.25">
      <c r="A11" s="53" t="s">
        <v>2936</v>
      </c>
      <c r="B11" s="53" t="s">
        <v>2933</v>
      </c>
      <c r="C11" s="53" t="s">
        <v>2914</v>
      </c>
      <c r="D11" s="53" t="s">
        <v>2538</v>
      </c>
      <c r="E11" s="53" t="s">
        <v>2934</v>
      </c>
      <c r="F11" s="53" t="s">
        <v>2901</v>
      </c>
      <c r="G11" s="53" t="s">
        <v>2911</v>
      </c>
      <c r="H11" s="53" t="s">
        <v>2520</v>
      </c>
      <c r="I11" s="62">
        <v>1794.67</v>
      </c>
    </row>
    <row r="12" spans="1:9" hidden="1" x14ac:dyDescent="0.25">
      <c r="A12" s="53" t="s">
        <v>2936</v>
      </c>
      <c r="B12" s="53" t="s">
        <v>2930</v>
      </c>
      <c r="C12" s="53" t="s">
        <v>2915</v>
      </c>
      <c r="D12" s="53" t="s">
        <v>2902</v>
      </c>
      <c r="E12" s="53" t="s">
        <v>486</v>
      </c>
      <c r="F12" s="53" t="s">
        <v>2901</v>
      </c>
      <c r="G12" s="53" t="s">
        <v>2932</v>
      </c>
      <c r="H12" s="53" t="s">
        <v>2520</v>
      </c>
      <c r="I12" s="62">
        <v>13258.07</v>
      </c>
    </row>
    <row r="13" spans="1:9" hidden="1" x14ac:dyDescent="0.25">
      <c r="A13" s="53" t="s">
        <v>2936</v>
      </c>
      <c r="B13" s="53" t="s">
        <v>2930</v>
      </c>
      <c r="C13" s="53" t="s">
        <v>2915</v>
      </c>
      <c r="D13" s="53" t="s">
        <v>2900</v>
      </c>
      <c r="E13" s="53" t="s">
        <v>486</v>
      </c>
      <c r="F13" s="53" t="s">
        <v>2901</v>
      </c>
      <c r="G13" s="53" t="s">
        <v>2932</v>
      </c>
      <c r="H13" s="53" t="s">
        <v>2520</v>
      </c>
      <c r="I13" s="62">
        <v>3418.35</v>
      </c>
    </row>
    <row r="14" spans="1:9" hidden="1" x14ac:dyDescent="0.25">
      <c r="A14" s="53" t="s">
        <v>2937</v>
      </c>
      <c r="B14" s="53" t="s">
        <v>2930</v>
      </c>
      <c r="C14" s="53" t="s">
        <v>2915</v>
      </c>
      <c r="D14" s="53" t="s">
        <v>2902</v>
      </c>
      <c r="E14" s="53" t="s">
        <v>486</v>
      </c>
      <c r="F14" s="53" t="s">
        <v>2901</v>
      </c>
      <c r="G14" s="53" t="s">
        <v>2932</v>
      </c>
      <c r="H14" s="53" t="s">
        <v>2520</v>
      </c>
      <c r="I14" s="62">
        <v>14292.23</v>
      </c>
    </row>
    <row r="15" spans="1:9" hidden="1" x14ac:dyDescent="0.25">
      <c r="A15" s="53" t="s">
        <v>2937</v>
      </c>
      <c r="B15" s="53" t="s">
        <v>2930</v>
      </c>
      <c r="C15" s="53" t="s">
        <v>2915</v>
      </c>
      <c r="D15" s="53" t="s">
        <v>2935</v>
      </c>
      <c r="E15" s="53" t="s">
        <v>486</v>
      </c>
      <c r="F15" s="53" t="s">
        <v>2901</v>
      </c>
      <c r="G15" s="53" t="s">
        <v>2932</v>
      </c>
      <c r="H15" s="53" t="s">
        <v>2520</v>
      </c>
      <c r="I15" s="62">
        <v>1940.08</v>
      </c>
    </row>
    <row r="16" spans="1:9" hidden="1" x14ac:dyDescent="0.25">
      <c r="A16" s="53" t="s">
        <v>2937</v>
      </c>
      <c r="B16" s="53" t="s">
        <v>2930</v>
      </c>
      <c r="C16" s="53" t="s">
        <v>2915</v>
      </c>
      <c r="D16" s="53" t="s">
        <v>2931</v>
      </c>
      <c r="E16" s="53" t="s">
        <v>486</v>
      </c>
      <c r="F16" s="53" t="s">
        <v>2901</v>
      </c>
      <c r="G16" s="53" t="s">
        <v>2932</v>
      </c>
      <c r="H16" s="53" t="s">
        <v>2520</v>
      </c>
      <c r="I16" s="62">
        <v>270.10000000000002</v>
      </c>
    </row>
    <row r="17" spans="1:9" x14ac:dyDescent="0.25">
      <c r="A17" s="53" t="s">
        <v>2937</v>
      </c>
      <c r="B17" s="53" t="s">
        <v>2933</v>
      </c>
      <c r="C17" s="53" t="s">
        <v>2914</v>
      </c>
      <c r="D17" s="53" t="s">
        <v>2538</v>
      </c>
      <c r="E17" s="53" t="s">
        <v>2934</v>
      </c>
      <c r="F17" s="53" t="s">
        <v>2901</v>
      </c>
      <c r="G17" s="53" t="s">
        <v>2911</v>
      </c>
      <c r="H17" s="53" t="s">
        <v>2520</v>
      </c>
      <c r="I17" s="62">
        <v>2248.2800000000002</v>
      </c>
    </row>
    <row r="18" spans="1:9" hidden="1" x14ac:dyDescent="0.25">
      <c r="A18" s="53" t="s">
        <v>2937</v>
      </c>
      <c r="B18" s="53" t="s">
        <v>2933</v>
      </c>
      <c r="C18" s="53" t="s">
        <v>2914</v>
      </c>
      <c r="D18" s="53" t="s">
        <v>2321</v>
      </c>
      <c r="E18" s="53" t="s">
        <v>711</v>
      </c>
      <c r="F18" s="53" t="s">
        <v>2901</v>
      </c>
      <c r="G18" s="53" t="s">
        <v>2911</v>
      </c>
      <c r="H18" s="53" t="s">
        <v>2520</v>
      </c>
      <c r="I18" s="62">
        <v>905.25</v>
      </c>
    </row>
    <row r="19" spans="1:9" hidden="1" x14ac:dyDescent="0.25">
      <c r="A19" s="53" t="s">
        <v>2937</v>
      </c>
      <c r="B19" s="53" t="s">
        <v>2930</v>
      </c>
      <c r="C19" s="53" t="s">
        <v>2915</v>
      </c>
      <c r="D19" s="53" t="s">
        <v>2900</v>
      </c>
      <c r="E19" s="53" t="s">
        <v>486</v>
      </c>
      <c r="F19" s="53" t="s">
        <v>2901</v>
      </c>
      <c r="G19" s="53" t="s">
        <v>2932</v>
      </c>
      <c r="H19" s="53" t="s">
        <v>2520</v>
      </c>
      <c r="I19" s="62">
        <v>0.03</v>
      </c>
    </row>
    <row r="20" spans="1:9" hidden="1" x14ac:dyDescent="0.25">
      <c r="A20" s="53" t="s">
        <v>2938</v>
      </c>
      <c r="B20" s="53" t="s">
        <v>2933</v>
      </c>
      <c r="C20" s="53" t="s">
        <v>2914</v>
      </c>
      <c r="D20" s="53" t="s">
        <v>2321</v>
      </c>
      <c r="E20" s="53" t="s">
        <v>711</v>
      </c>
      <c r="F20" s="53" t="s">
        <v>2901</v>
      </c>
      <c r="G20" s="53" t="s">
        <v>2911</v>
      </c>
      <c r="H20" s="53" t="s">
        <v>2520</v>
      </c>
      <c r="I20" s="62">
        <v>952.6</v>
      </c>
    </row>
    <row r="21" spans="1:9" x14ac:dyDescent="0.25">
      <c r="A21" s="53" t="s">
        <v>2938</v>
      </c>
      <c r="B21" s="53" t="s">
        <v>2933</v>
      </c>
      <c r="C21" s="53" t="s">
        <v>2914</v>
      </c>
      <c r="D21" s="53" t="s">
        <v>2538</v>
      </c>
      <c r="E21" s="53" t="s">
        <v>2934</v>
      </c>
      <c r="F21" s="53" t="s">
        <v>2901</v>
      </c>
      <c r="G21" s="53" t="s">
        <v>2911</v>
      </c>
      <c r="H21" s="53" t="s">
        <v>2520</v>
      </c>
      <c r="I21" s="62">
        <v>2501.08</v>
      </c>
    </row>
    <row r="22" spans="1:9" hidden="1" x14ac:dyDescent="0.25">
      <c r="A22" s="53" t="s">
        <v>2938</v>
      </c>
      <c r="B22" s="53" t="s">
        <v>2930</v>
      </c>
      <c r="C22" s="53" t="s">
        <v>2915</v>
      </c>
      <c r="D22" s="53" t="s">
        <v>2935</v>
      </c>
      <c r="E22" s="53" t="s">
        <v>486</v>
      </c>
      <c r="F22" s="53" t="s">
        <v>2901</v>
      </c>
      <c r="G22" s="53" t="s">
        <v>2932</v>
      </c>
      <c r="H22" s="53" t="s">
        <v>2520</v>
      </c>
      <c r="I22" s="62">
        <v>1147.58</v>
      </c>
    </row>
    <row r="23" spans="1:9" hidden="1" x14ac:dyDescent="0.25">
      <c r="A23" s="53" t="s">
        <v>2938</v>
      </c>
      <c r="B23" s="53" t="s">
        <v>2930</v>
      </c>
      <c r="C23" s="53" t="s">
        <v>2915</v>
      </c>
      <c r="D23" s="53" t="s">
        <v>2931</v>
      </c>
      <c r="E23" s="53" t="s">
        <v>486</v>
      </c>
      <c r="F23" s="53" t="s">
        <v>2901</v>
      </c>
      <c r="G23" s="53" t="s">
        <v>2932</v>
      </c>
      <c r="H23" s="53" t="s">
        <v>2520</v>
      </c>
      <c r="I23" s="62">
        <v>130.12</v>
      </c>
    </row>
    <row r="24" spans="1:9" hidden="1" x14ac:dyDescent="0.25">
      <c r="A24" s="53" t="s">
        <v>2938</v>
      </c>
      <c r="B24" s="53" t="s">
        <v>2930</v>
      </c>
      <c r="C24" s="53" t="s">
        <v>2915</v>
      </c>
      <c r="D24" s="53" t="s">
        <v>2902</v>
      </c>
      <c r="E24" s="53" t="s">
        <v>486</v>
      </c>
      <c r="F24" s="53" t="s">
        <v>2901</v>
      </c>
      <c r="G24" s="53" t="s">
        <v>2932</v>
      </c>
      <c r="H24" s="53" t="s">
        <v>2520</v>
      </c>
      <c r="I24" s="62">
        <v>7332.78</v>
      </c>
    </row>
    <row r="25" spans="1:9" hidden="1" x14ac:dyDescent="0.25">
      <c r="A25" s="53" t="s">
        <v>2939</v>
      </c>
      <c r="B25" s="53" t="s">
        <v>2930</v>
      </c>
      <c r="C25" s="53" t="s">
        <v>2915</v>
      </c>
      <c r="D25" s="53" t="s">
        <v>2931</v>
      </c>
      <c r="E25" s="53" t="s">
        <v>486</v>
      </c>
      <c r="F25" s="53" t="s">
        <v>2901</v>
      </c>
      <c r="G25" s="53" t="s">
        <v>2932</v>
      </c>
      <c r="H25" s="53" t="s">
        <v>2520</v>
      </c>
      <c r="I25" s="62">
        <v>221.7</v>
      </c>
    </row>
    <row r="26" spans="1:9" hidden="1" x14ac:dyDescent="0.25">
      <c r="A26" s="53" t="s">
        <v>2939</v>
      </c>
      <c r="B26" s="53" t="s">
        <v>2930</v>
      </c>
      <c r="C26" s="53" t="s">
        <v>2915</v>
      </c>
      <c r="D26" s="53" t="s">
        <v>2900</v>
      </c>
      <c r="E26" s="53" t="s">
        <v>486</v>
      </c>
      <c r="F26" s="53" t="s">
        <v>2901</v>
      </c>
      <c r="G26" s="53" t="s">
        <v>2932</v>
      </c>
      <c r="H26" s="53" t="s">
        <v>2520</v>
      </c>
      <c r="I26" s="62">
        <v>3131.45</v>
      </c>
    </row>
    <row r="27" spans="1:9" hidden="1" x14ac:dyDescent="0.25">
      <c r="A27" s="53" t="s">
        <v>2939</v>
      </c>
      <c r="B27" s="53" t="s">
        <v>2933</v>
      </c>
      <c r="C27" s="53" t="s">
        <v>2914</v>
      </c>
      <c r="D27" s="53" t="s">
        <v>2321</v>
      </c>
      <c r="E27" s="53" t="s">
        <v>711</v>
      </c>
      <c r="F27" s="53" t="s">
        <v>2901</v>
      </c>
      <c r="G27" s="53" t="s">
        <v>2911</v>
      </c>
      <c r="H27" s="53" t="s">
        <v>2520</v>
      </c>
      <c r="I27" s="62">
        <v>936.04</v>
      </c>
    </row>
    <row r="28" spans="1:9" x14ac:dyDescent="0.25">
      <c r="A28" s="53" t="s">
        <v>2939</v>
      </c>
      <c r="B28" s="53" t="s">
        <v>2933</v>
      </c>
      <c r="C28" s="53" t="s">
        <v>2914</v>
      </c>
      <c r="D28" s="53" t="s">
        <v>2538</v>
      </c>
      <c r="E28" s="53" t="s">
        <v>2934</v>
      </c>
      <c r="F28" s="53" t="s">
        <v>2901</v>
      </c>
      <c r="G28" s="53" t="s">
        <v>2911</v>
      </c>
      <c r="H28" s="53" t="s">
        <v>2520</v>
      </c>
      <c r="I28" s="62">
        <v>2203.58</v>
      </c>
    </row>
    <row r="29" spans="1:9" hidden="1" x14ac:dyDescent="0.25">
      <c r="A29" s="53" t="s">
        <v>2939</v>
      </c>
      <c r="B29" s="53" t="s">
        <v>2930</v>
      </c>
      <c r="C29" s="53" t="s">
        <v>2915</v>
      </c>
      <c r="D29" s="53" t="s">
        <v>2902</v>
      </c>
      <c r="E29" s="53" t="s">
        <v>486</v>
      </c>
      <c r="F29" s="53" t="s">
        <v>2901</v>
      </c>
      <c r="G29" s="53" t="s">
        <v>2932</v>
      </c>
      <c r="H29" s="53" t="s">
        <v>2520</v>
      </c>
      <c r="I29" s="62">
        <v>12126.13</v>
      </c>
    </row>
    <row r="30" spans="1:9" hidden="1" x14ac:dyDescent="0.25">
      <c r="A30" s="53" t="s">
        <v>2939</v>
      </c>
      <c r="B30" s="53" t="s">
        <v>2930</v>
      </c>
      <c r="C30" s="53" t="s">
        <v>2915</v>
      </c>
      <c r="D30" s="53" t="s">
        <v>2935</v>
      </c>
      <c r="E30" s="53" t="s">
        <v>486</v>
      </c>
      <c r="F30" s="53" t="s">
        <v>2901</v>
      </c>
      <c r="G30" s="53" t="s">
        <v>2932</v>
      </c>
      <c r="H30" s="53" t="s">
        <v>2520</v>
      </c>
      <c r="I30" s="62">
        <v>1547.75</v>
      </c>
    </row>
    <row r="31" spans="1:9" hidden="1" x14ac:dyDescent="0.25">
      <c r="A31" s="53" t="s">
        <v>2940</v>
      </c>
      <c r="B31" s="53" t="s">
        <v>2930</v>
      </c>
      <c r="C31" s="53" t="s">
        <v>2915</v>
      </c>
      <c r="D31" s="53" t="s">
        <v>2935</v>
      </c>
      <c r="E31" s="53" t="s">
        <v>486</v>
      </c>
      <c r="F31" s="53" t="s">
        <v>2901</v>
      </c>
      <c r="G31" s="53" t="s">
        <v>2932</v>
      </c>
      <c r="H31" s="53" t="s">
        <v>2520</v>
      </c>
      <c r="I31" s="62">
        <v>1052.49</v>
      </c>
    </row>
    <row r="32" spans="1:9" hidden="1" x14ac:dyDescent="0.25">
      <c r="A32" s="53" t="s">
        <v>2940</v>
      </c>
      <c r="B32" s="53" t="s">
        <v>2930</v>
      </c>
      <c r="C32" s="53" t="s">
        <v>2915</v>
      </c>
      <c r="D32" s="53" t="s">
        <v>2900</v>
      </c>
      <c r="E32" s="53" t="s">
        <v>486</v>
      </c>
      <c r="F32" s="53" t="s">
        <v>2901</v>
      </c>
      <c r="G32" s="53" t="s">
        <v>2932</v>
      </c>
      <c r="H32" s="53" t="s">
        <v>2520</v>
      </c>
      <c r="I32" s="62">
        <v>3446.49</v>
      </c>
    </row>
    <row r="33" spans="1:9" hidden="1" x14ac:dyDescent="0.25">
      <c r="A33" s="53" t="s">
        <v>2940</v>
      </c>
      <c r="B33" s="53" t="s">
        <v>2930</v>
      </c>
      <c r="C33" s="53" t="s">
        <v>2915</v>
      </c>
      <c r="D33" s="53" t="s">
        <v>2931</v>
      </c>
      <c r="E33" s="53" t="s">
        <v>486</v>
      </c>
      <c r="F33" s="53" t="s">
        <v>2901</v>
      </c>
      <c r="G33" s="53" t="s">
        <v>2932</v>
      </c>
      <c r="H33" s="53" t="s">
        <v>2520</v>
      </c>
      <c r="I33" s="62">
        <v>216.76</v>
      </c>
    </row>
    <row r="34" spans="1:9" hidden="1" x14ac:dyDescent="0.25">
      <c r="A34" s="53" t="s">
        <v>2940</v>
      </c>
      <c r="B34" s="53" t="s">
        <v>2933</v>
      </c>
      <c r="C34" s="53" t="s">
        <v>2914</v>
      </c>
      <c r="D34" s="53" t="s">
        <v>2321</v>
      </c>
      <c r="E34" s="53" t="s">
        <v>711</v>
      </c>
      <c r="F34" s="53" t="s">
        <v>2901</v>
      </c>
      <c r="G34" s="53" t="s">
        <v>2911</v>
      </c>
      <c r="H34" s="53" t="s">
        <v>2520</v>
      </c>
      <c r="I34" s="62">
        <v>1015.21</v>
      </c>
    </row>
    <row r="35" spans="1:9" x14ac:dyDescent="0.25">
      <c r="A35" s="53" t="s">
        <v>2940</v>
      </c>
      <c r="B35" s="53" t="s">
        <v>2933</v>
      </c>
      <c r="C35" s="53" t="s">
        <v>2914</v>
      </c>
      <c r="D35" s="53" t="s">
        <v>2538</v>
      </c>
      <c r="E35" s="53" t="s">
        <v>2934</v>
      </c>
      <c r="F35" s="53" t="s">
        <v>2901</v>
      </c>
      <c r="G35" s="53" t="s">
        <v>2911</v>
      </c>
      <c r="H35" s="53" t="s">
        <v>2520</v>
      </c>
      <c r="I35" s="62">
        <v>2181.89</v>
      </c>
    </row>
    <row r="36" spans="1:9" hidden="1" x14ac:dyDescent="0.25">
      <c r="A36" s="53" t="s">
        <v>2940</v>
      </c>
      <c r="B36" s="53" t="s">
        <v>2930</v>
      </c>
      <c r="C36" s="53" t="s">
        <v>2915</v>
      </c>
      <c r="D36" s="53" t="s">
        <v>2902</v>
      </c>
      <c r="E36" s="53" t="s">
        <v>486</v>
      </c>
      <c r="F36" s="53" t="s">
        <v>2901</v>
      </c>
      <c r="G36" s="53" t="s">
        <v>2932</v>
      </c>
      <c r="H36" s="53" t="s">
        <v>2520</v>
      </c>
      <c r="I36" s="62">
        <v>12027.38</v>
      </c>
    </row>
    <row r="37" spans="1:9" hidden="1" x14ac:dyDescent="0.25">
      <c r="A37" s="53" t="s">
        <v>2941</v>
      </c>
      <c r="B37" s="53" t="s">
        <v>2930</v>
      </c>
      <c r="C37" s="53" t="s">
        <v>2915</v>
      </c>
      <c r="D37" s="53" t="s">
        <v>2935</v>
      </c>
      <c r="E37" s="53" t="s">
        <v>486</v>
      </c>
      <c r="F37" s="53" t="s">
        <v>2901</v>
      </c>
      <c r="G37" s="53" t="s">
        <v>2932</v>
      </c>
      <c r="H37" s="53" t="s">
        <v>2520</v>
      </c>
      <c r="I37" s="62">
        <v>1028.99</v>
      </c>
    </row>
    <row r="38" spans="1:9" x14ac:dyDescent="0.25">
      <c r="A38" s="53" t="s">
        <v>2941</v>
      </c>
      <c r="B38" s="53" t="s">
        <v>2933</v>
      </c>
      <c r="C38" s="53" t="s">
        <v>2914</v>
      </c>
      <c r="D38" s="53" t="s">
        <v>2538</v>
      </c>
      <c r="E38" s="53" t="s">
        <v>2934</v>
      </c>
      <c r="F38" s="53" t="s">
        <v>2901</v>
      </c>
      <c r="G38" s="53" t="s">
        <v>2911</v>
      </c>
      <c r="H38" s="53" t="s">
        <v>2520</v>
      </c>
      <c r="I38" s="62">
        <v>2521.69</v>
      </c>
    </row>
    <row r="39" spans="1:9" hidden="1" x14ac:dyDescent="0.25">
      <c r="A39" s="53" t="s">
        <v>2941</v>
      </c>
      <c r="B39" s="53" t="s">
        <v>2933</v>
      </c>
      <c r="C39" s="53" t="s">
        <v>2914</v>
      </c>
      <c r="D39" s="53" t="s">
        <v>2321</v>
      </c>
      <c r="E39" s="53" t="s">
        <v>711</v>
      </c>
      <c r="F39" s="53" t="s">
        <v>2901</v>
      </c>
      <c r="G39" s="53" t="s">
        <v>2911</v>
      </c>
      <c r="H39" s="53" t="s">
        <v>2520</v>
      </c>
      <c r="I39" s="62">
        <v>1107.92</v>
      </c>
    </row>
    <row r="40" spans="1:9" hidden="1" x14ac:dyDescent="0.25">
      <c r="A40" s="53" t="s">
        <v>2941</v>
      </c>
      <c r="B40" s="53" t="s">
        <v>2930</v>
      </c>
      <c r="C40" s="53" t="s">
        <v>2915</v>
      </c>
      <c r="D40" s="53" t="s">
        <v>2902</v>
      </c>
      <c r="E40" s="53" t="s">
        <v>486</v>
      </c>
      <c r="F40" s="53" t="s">
        <v>2901</v>
      </c>
      <c r="G40" s="53" t="s">
        <v>2932</v>
      </c>
      <c r="H40" s="53" t="s">
        <v>2520</v>
      </c>
      <c r="I40" s="62">
        <v>12531.92</v>
      </c>
    </row>
    <row r="41" spans="1:9" hidden="1" x14ac:dyDescent="0.25">
      <c r="A41" s="53" t="s">
        <v>2941</v>
      </c>
      <c r="B41" s="53" t="s">
        <v>2930</v>
      </c>
      <c r="C41" s="53" t="s">
        <v>2915</v>
      </c>
      <c r="D41" s="53" t="s">
        <v>2931</v>
      </c>
      <c r="E41" s="53" t="s">
        <v>486</v>
      </c>
      <c r="F41" s="53" t="s">
        <v>2901</v>
      </c>
      <c r="G41" s="53" t="s">
        <v>2932</v>
      </c>
      <c r="H41" s="53" t="s">
        <v>2520</v>
      </c>
      <c r="I41" s="62">
        <v>142.09</v>
      </c>
    </row>
    <row r="42" spans="1:9" hidden="1" x14ac:dyDescent="0.25">
      <c r="A42" s="53" t="s">
        <v>2941</v>
      </c>
      <c r="B42" s="53" t="s">
        <v>2930</v>
      </c>
      <c r="C42" s="53" t="s">
        <v>2915</v>
      </c>
      <c r="D42" s="53" t="s">
        <v>2900</v>
      </c>
      <c r="E42" s="53" t="s">
        <v>486</v>
      </c>
      <c r="F42" s="53" t="s">
        <v>2901</v>
      </c>
      <c r="G42" s="53" t="s">
        <v>2932</v>
      </c>
      <c r="H42" s="53" t="s">
        <v>2520</v>
      </c>
      <c r="I42" s="62">
        <v>3957.25</v>
      </c>
    </row>
    <row r="43" spans="1:9" hidden="1" x14ac:dyDescent="0.25">
      <c r="A43" s="53" t="s">
        <v>2942</v>
      </c>
      <c r="B43" s="53" t="s">
        <v>2930</v>
      </c>
      <c r="C43" s="53" t="s">
        <v>2915</v>
      </c>
      <c r="D43" s="53" t="s">
        <v>2902</v>
      </c>
      <c r="E43" s="53" t="s">
        <v>486</v>
      </c>
      <c r="F43" s="53" t="s">
        <v>2901</v>
      </c>
      <c r="G43" s="53" t="s">
        <v>2932</v>
      </c>
      <c r="H43" s="53" t="s">
        <v>2520</v>
      </c>
      <c r="I43" s="62">
        <v>14015.77</v>
      </c>
    </row>
    <row r="44" spans="1:9" hidden="1" x14ac:dyDescent="0.25">
      <c r="A44" s="53" t="s">
        <v>2942</v>
      </c>
      <c r="B44" s="53" t="s">
        <v>2943</v>
      </c>
      <c r="C44" s="53" t="s">
        <v>2917</v>
      </c>
      <c r="D44" s="53" t="s">
        <v>2900</v>
      </c>
      <c r="E44" s="53" t="s">
        <v>486</v>
      </c>
      <c r="F44" s="53" t="s">
        <v>2901</v>
      </c>
      <c r="G44" s="53" t="s">
        <v>245</v>
      </c>
      <c r="H44" s="53" t="s">
        <v>2520</v>
      </c>
      <c r="I44" s="62">
        <v>172.72</v>
      </c>
    </row>
    <row r="45" spans="1:9" hidden="1" x14ac:dyDescent="0.25">
      <c r="A45" s="53" t="s">
        <v>2942</v>
      </c>
      <c r="B45" s="53" t="s">
        <v>2933</v>
      </c>
      <c r="C45" s="53" t="s">
        <v>2914</v>
      </c>
      <c r="D45" s="53" t="s">
        <v>2321</v>
      </c>
      <c r="E45" s="53" t="s">
        <v>711</v>
      </c>
      <c r="F45" s="53" t="s">
        <v>2901</v>
      </c>
      <c r="G45" s="53" t="s">
        <v>2911</v>
      </c>
      <c r="H45" s="53" t="s">
        <v>2520</v>
      </c>
      <c r="I45" s="62">
        <v>864.09</v>
      </c>
    </row>
    <row r="46" spans="1:9" hidden="1" x14ac:dyDescent="0.25">
      <c r="A46" s="53" t="s">
        <v>2942</v>
      </c>
      <c r="B46" s="53" t="s">
        <v>2943</v>
      </c>
      <c r="C46" s="53" t="s">
        <v>2917</v>
      </c>
      <c r="D46" s="53" t="s">
        <v>2902</v>
      </c>
      <c r="E46" s="53" t="s">
        <v>486</v>
      </c>
      <c r="F46" s="53" t="s">
        <v>2901</v>
      </c>
      <c r="G46" s="53" t="s">
        <v>245</v>
      </c>
      <c r="H46" s="53" t="s">
        <v>2520</v>
      </c>
      <c r="I46" s="62">
        <v>29.41</v>
      </c>
    </row>
    <row r="47" spans="1:9" hidden="1" x14ac:dyDescent="0.25">
      <c r="A47" s="53" t="s">
        <v>2942</v>
      </c>
      <c r="B47" s="53" t="s">
        <v>2930</v>
      </c>
      <c r="C47" s="53" t="s">
        <v>2915</v>
      </c>
      <c r="D47" s="53" t="s">
        <v>2935</v>
      </c>
      <c r="E47" s="53" t="s">
        <v>486</v>
      </c>
      <c r="F47" s="53" t="s">
        <v>2901</v>
      </c>
      <c r="G47" s="53" t="s">
        <v>2932</v>
      </c>
      <c r="H47" s="53" t="s">
        <v>2520</v>
      </c>
      <c r="I47" s="62">
        <v>1077.0899999999999</v>
      </c>
    </row>
    <row r="48" spans="1:9" hidden="1" x14ac:dyDescent="0.25">
      <c r="A48" s="53" t="s">
        <v>2942</v>
      </c>
      <c r="B48" s="53" t="s">
        <v>2930</v>
      </c>
      <c r="C48" s="53" t="s">
        <v>2915</v>
      </c>
      <c r="D48" s="53" t="s">
        <v>2900</v>
      </c>
      <c r="E48" s="53" t="s">
        <v>486</v>
      </c>
      <c r="F48" s="53" t="s">
        <v>2901</v>
      </c>
      <c r="G48" s="53" t="s">
        <v>2932</v>
      </c>
      <c r="H48" s="53" t="s">
        <v>2520</v>
      </c>
      <c r="I48" s="62">
        <v>4381.6099999999997</v>
      </c>
    </row>
    <row r="49" spans="1:9" hidden="1" x14ac:dyDescent="0.25">
      <c r="A49" s="53" t="s">
        <v>2942</v>
      </c>
      <c r="B49" s="53" t="s">
        <v>2930</v>
      </c>
      <c r="C49" s="53" t="s">
        <v>2915</v>
      </c>
      <c r="D49" s="53" t="s">
        <v>2931</v>
      </c>
      <c r="E49" s="53" t="s">
        <v>486</v>
      </c>
      <c r="F49" s="53" t="s">
        <v>2901</v>
      </c>
      <c r="G49" s="53" t="s">
        <v>2932</v>
      </c>
      <c r="H49" s="53" t="s">
        <v>2520</v>
      </c>
      <c r="I49" s="62">
        <v>204.31</v>
      </c>
    </row>
    <row r="50" spans="1:9" x14ac:dyDescent="0.25">
      <c r="A50" s="53" t="s">
        <v>2942</v>
      </c>
      <c r="B50" s="53" t="s">
        <v>2933</v>
      </c>
      <c r="C50" s="53" t="s">
        <v>2914</v>
      </c>
      <c r="D50" s="53" t="s">
        <v>2538</v>
      </c>
      <c r="E50" s="53" t="s">
        <v>2934</v>
      </c>
      <c r="F50" s="53" t="s">
        <v>2901</v>
      </c>
      <c r="G50" s="53" t="s">
        <v>2911</v>
      </c>
      <c r="H50" s="53" t="s">
        <v>2520</v>
      </c>
      <c r="I50" s="62">
        <v>1560.99</v>
      </c>
    </row>
    <row r="51" spans="1:9" hidden="1" x14ac:dyDescent="0.25">
      <c r="A51" s="53" t="s">
        <v>2944</v>
      </c>
      <c r="B51" s="53" t="s">
        <v>2943</v>
      </c>
      <c r="C51" s="53" t="s">
        <v>2917</v>
      </c>
      <c r="D51" s="53" t="s">
        <v>2900</v>
      </c>
      <c r="E51" s="53" t="s">
        <v>486</v>
      </c>
      <c r="F51" s="53" t="s">
        <v>2901</v>
      </c>
      <c r="G51" s="53" t="s">
        <v>245</v>
      </c>
      <c r="H51" s="53" t="s">
        <v>2520</v>
      </c>
      <c r="I51" s="62">
        <v>202.7</v>
      </c>
    </row>
    <row r="52" spans="1:9" hidden="1" x14ac:dyDescent="0.25">
      <c r="A52" s="53" t="s">
        <v>2944</v>
      </c>
      <c r="B52" s="53" t="s">
        <v>2930</v>
      </c>
      <c r="C52" s="53" t="s">
        <v>2915</v>
      </c>
      <c r="D52" s="53" t="s">
        <v>2902</v>
      </c>
      <c r="E52" s="53" t="s">
        <v>486</v>
      </c>
      <c r="F52" s="53" t="s">
        <v>2901</v>
      </c>
      <c r="G52" s="53" t="s">
        <v>2932</v>
      </c>
      <c r="H52" s="53" t="s">
        <v>2520</v>
      </c>
      <c r="I52" s="62">
        <v>12128.97</v>
      </c>
    </row>
    <row r="53" spans="1:9" hidden="1" x14ac:dyDescent="0.25">
      <c r="A53" s="53" t="s">
        <v>2944</v>
      </c>
      <c r="B53" s="53" t="s">
        <v>2930</v>
      </c>
      <c r="C53" s="53" t="s">
        <v>2915</v>
      </c>
      <c r="D53" s="53" t="s">
        <v>2931</v>
      </c>
      <c r="E53" s="53" t="s">
        <v>486</v>
      </c>
      <c r="F53" s="53" t="s">
        <v>2901</v>
      </c>
      <c r="G53" s="53" t="s">
        <v>2932</v>
      </c>
      <c r="H53" s="53" t="s">
        <v>2520</v>
      </c>
      <c r="I53" s="62">
        <v>328.26</v>
      </c>
    </row>
    <row r="54" spans="1:9" hidden="1" x14ac:dyDescent="0.25">
      <c r="A54" s="53" t="s">
        <v>2944</v>
      </c>
      <c r="B54" s="53" t="s">
        <v>2930</v>
      </c>
      <c r="C54" s="53" t="s">
        <v>2915</v>
      </c>
      <c r="D54" s="53" t="s">
        <v>2900</v>
      </c>
      <c r="E54" s="53" t="s">
        <v>486</v>
      </c>
      <c r="F54" s="53" t="s">
        <v>2901</v>
      </c>
      <c r="G54" s="53" t="s">
        <v>2932</v>
      </c>
      <c r="H54" s="53" t="s">
        <v>2520</v>
      </c>
      <c r="I54" s="62">
        <v>4239.41</v>
      </c>
    </row>
    <row r="55" spans="1:9" hidden="1" x14ac:dyDescent="0.25">
      <c r="A55" s="53" t="s">
        <v>2944</v>
      </c>
      <c r="B55" s="53" t="s">
        <v>2933</v>
      </c>
      <c r="C55" s="53" t="s">
        <v>2914</v>
      </c>
      <c r="D55" s="53" t="s">
        <v>2321</v>
      </c>
      <c r="E55" s="53" t="s">
        <v>711</v>
      </c>
      <c r="F55" s="53" t="s">
        <v>2901</v>
      </c>
      <c r="G55" s="53" t="s">
        <v>2911</v>
      </c>
      <c r="H55" s="53" t="s">
        <v>2520</v>
      </c>
      <c r="I55" s="62">
        <v>971.79</v>
      </c>
    </row>
    <row r="56" spans="1:9" x14ac:dyDescent="0.25">
      <c r="A56" s="53" t="s">
        <v>2944</v>
      </c>
      <c r="B56" s="53" t="s">
        <v>2933</v>
      </c>
      <c r="C56" s="53" t="s">
        <v>2914</v>
      </c>
      <c r="D56" s="53" t="s">
        <v>2538</v>
      </c>
      <c r="E56" s="53" t="s">
        <v>2934</v>
      </c>
      <c r="F56" s="53" t="s">
        <v>2901</v>
      </c>
      <c r="G56" s="53" t="s">
        <v>2911</v>
      </c>
      <c r="H56" s="53" t="s">
        <v>2520</v>
      </c>
      <c r="I56" s="62">
        <v>1907.91</v>
      </c>
    </row>
    <row r="57" spans="1:9" hidden="1" x14ac:dyDescent="0.25">
      <c r="A57" s="53" t="s">
        <v>2944</v>
      </c>
      <c r="B57" s="53" t="s">
        <v>2930</v>
      </c>
      <c r="C57" s="53" t="s">
        <v>2915</v>
      </c>
      <c r="D57" s="53" t="s">
        <v>2935</v>
      </c>
      <c r="E57" s="53" t="s">
        <v>486</v>
      </c>
      <c r="F57" s="53" t="s">
        <v>2901</v>
      </c>
      <c r="G57" s="53" t="s">
        <v>2932</v>
      </c>
      <c r="H57" s="53" t="s">
        <v>2520</v>
      </c>
      <c r="I57" s="62">
        <v>2974.21</v>
      </c>
    </row>
    <row r="58" spans="1:9" x14ac:dyDescent="0.25">
      <c r="A58" s="53" t="s">
        <v>2945</v>
      </c>
      <c r="B58" s="53" t="s">
        <v>2933</v>
      </c>
      <c r="C58" s="53" t="s">
        <v>2914</v>
      </c>
      <c r="D58" s="53" t="s">
        <v>2538</v>
      </c>
      <c r="E58" s="53" t="s">
        <v>2934</v>
      </c>
      <c r="F58" s="53" t="s">
        <v>2901</v>
      </c>
      <c r="G58" s="53" t="s">
        <v>2911</v>
      </c>
      <c r="H58" s="53" t="s">
        <v>2520</v>
      </c>
      <c r="I58" s="62">
        <v>2174.94</v>
      </c>
    </row>
    <row r="59" spans="1:9" hidden="1" x14ac:dyDescent="0.25">
      <c r="A59" s="53" t="s">
        <v>2945</v>
      </c>
      <c r="B59" s="53" t="s">
        <v>2930</v>
      </c>
      <c r="C59" s="53" t="s">
        <v>2915</v>
      </c>
      <c r="D59" s="53" t="s">
        <v>2931</v>
      </c>
      <c r="E59" s="53" t="s">
        <v>486</v>
      </c>
      <c r="F59" s="53" t="s">
        <v>2901</v>
      </c>
      <c r="G59" s="53" t="s">
        <v>2932</v>
      </c>
      <c r="H59" s="53" t="s">
        <v>2520</v>
      </c>
      <c r="I59" s="62">
        <v>412.06</v>
      </c>
    </row>
    <row r="60" spans="1:9" hidden="1" x14ac:dyDescent="0.25">
      <c r="A60" s="53" t="s">
        <v>2945</v>
      </c>
      <c r="B60" s="53" t="s">
        <v>2930</v>
      </c>
      <c r="C60" s="53" t="s">
        <v>2915</v>
      </c>
      <c r="D60" s="53" t="s">
        <v>2935</v>
      </c>
      <c r="E60" s="53" t="s">
        <v>486</v>
      </c>
      <c r="F60" s="53" t="s">
        <v>2901</v>
      </c>
      <c r="G60" s="53" t="s">
        <v>2932</v>
      </c>
      <c r="H60" s="53" t="s">
        <v>2520</v>
      </c>
      <c r="I60" s="62">
        <v>3839.69</v>
      </c>
    </row>
    <row r="61" spans="1:9" hidden="1" x14ac:dyDescent="0.25">
      <c r="A61" s="53" t="s">
        <v>2945</v>
      </c>
      <c r="B61" s="53" t="s">
        <v>2933</v>
      </c>
      <c r="C61" s="53" t="s">
        <v>2914</v>
      </c>
      <c r="D61" s="53" t="s">
        <v>2321</v>
      </c>
      <c r="E61" s="53" t="s">
        <v>711</v>
      </c>
      <c r="F61" s="53" t="s">
        <v>2901</v>
      </c>
      <c r="G61" s="53" t="s">
        <v>2911</v>
      </c>
      <c r="H61" s="53" t="s">
        <v>2520</v>
      </c>
      <c r="I61" s="62">
        <v>1116.52</v>
      </c>
    </row>
    <row r="62" spans="1:9" hidden="1" x14ac:dyDescent="0.25">
      <c r="A62" s="53" t="s">
        <v>2945</v>
      </c>
      <c r="B62" s="53" t="s">
        <v>2930</v>
      </c>
      <c r="C62" s="53" t="s">
        <v>2915</v>
      </c>
      <c r="D62" s="53" t="s">
        <v>2902</v>
      </c>
      <c r="E62" s="53" t="s">
        <v>486</v>
      </c>
      <c r="F62" s="53" t="s">
        <v>2901</v>
      </c>
      <c r="G62" s="53" t="s">
        <v>2932</v>
      </c>
      <c r="H62" s="53" t="s">
        <v>2520</v>
      </c>
      <c r="I62" s="62">
        <v>13588.47</v>
      </c>
    </row>
    <row r="63" spans="1:9" hidden="1" x14ac:dyDescent="0.25">
      <c r="A63" s="53" t="s">
        <v>2946</v>
      </c>
      <c r="B63" s="53" t="s">
        <v>2930</v>
      </c>
      <c r="C63" s="53" t="s">
        <v>2915</v>
      </c>
      <c r="D63" s="53" t="s">
        <v>2931</v>
      </c>
      <c r="E63" s="53" t="s">
        <v>486</v>
      </c>
      <c r="F63" s="53" t="s">
        <v>2901</v>
      </c>
      <c r="G63" s="53" t="s">
        <v>2932</v>
      </c>
      <c r="H63" s="53" t="s">
        <v>2520</v>
      </c>
      <c r="I63" s="62">
        <v>388.23</v>
      </c>
    </row>
    <row r="64" spans="1:9" x14ac:dyDescent="0.25">
      <c r="A64" s="53" t="s">
        <v>2946</v>
      </c>
      <c r="B64" s="53" t="s">
        <v>2933</v>
      </c>
      <c r="C64" s="53" t="s">
        <v>2914</v>
      </c>
      <c r="D64" s="53" t="s">
        <v>2538</v>
      </c>
      <c r="E64" s="53" t="s">
        <v>2934</v>
      </c>
      <c r="F64" s="53" t="s">
        <v>2901</v>
      </c>
      <c r="G64" s="53" t="s">
        <v>2911</v>
      </c>
      <c r="H64" s="53" t="s">
        <v>2520</v>
      </c>
      <c r="I64" s="62">
        <v>2373.06</v>
      </c>
    </row>
    <row r="65" spans="1:9" hidden="1" x14ac:dyDescent="0.25">
      <c r="A65" s="53" t="s">
        <v>2946</v>
      </c>
      <c r="B65" s="53" t="s">
        <v>2933</v>
      </c>
      <c r="C65" s="53" t="s">
        <v>2914</v>
      </c>
      <c r="D65" s="53" t="s">
        <v>2321</v>
      </c>
      <c r="E65" s="53" t="s">
        <v>711</v>
      </c>
      <c r="F65" s="53" t="s">
        <v>2901</v>
      </c>
      <c r="G65" s="53" t="s">
        <v>2911</v>
      </c>
      <c r="H65" s="53" t="s">
        <v>2520</v>
      </c>
      <c r="I65" s="62">
        <v>1160.78</v>
      </c>
    </row>
    <row r="66" spans="1:9" hidden="1" x14ac:dyDescent="0.25">
      <c r="A66" s="53" t="s">
        <v>2946</v>
      </c>
      <c r="B66" s="53" t="s">
        <v>2930</v>
      </c>
      <c r="C66" s="53" t="s">
        <v>2915</v>
      </c>
      <c r="D66" s="53" t="s">
        <v>2902</v>
      </c>
      <c r="E66" s="53" t="s">
        <v>486</v>
      </c>
      <c r="F66" s="53" t="s">
        <v>2901</v>
      </c>
      <c r="G66" s="53" t="s">
        <v>2932</v>
      </c>
      <c r="H66" s="53" t="s">
        <v>2520</v>
      </c>
      <c r="I66" s="62">
        <v>7735.15</v>
      </c>
    </row>
    <row r="67" spans="1:9" hidden="1" x14ac:dyDescent="0.25">
      <c r="A67" s="53" t="s">
        <v>2946</v>
      </c>
      <c r="B67" s="53" t="s">
        <v>2930</v>
      </c>
      <c r="C67" s="53" t="s">
        <v>2915</v>
      </c>
      <c r="D67" s="53" t="s">
        <v>2935</v>
      </c>
      <c r="E67" s="53" t="s">
        <v>486</v>
      </c>
      <c r="F67" s="53" t="s">
        <v>2901</v>
      </c>
      <c r="G67" s="53" t="s">
        <v>2932</v>
      </c>
      <c r="H67" s="53" t="s">
        <v>2520</v>
      </c>
      <c r="I67" s="62">
        <v>2193</v>
      </c>
    </row>
    <row r="68" spans="1:9" hidden="1" x14ac:dyDescent="0.25">
      <c r="A68" s="53" t="s">
        <v>2947</v>
      </c>
      <c r="B68" s="53" t="s">
        <v>2933</v>
      </c>
      <c r="C68" s="53" t="s">
        <v>2914</v>
      </c>
      <c r="D68" s="53" t="s">
        <v>2321</v>
      </c>
      <c r="E68" s="53" t="s">
        <v>711</v>
      </c>
      <c r="F68" s="53" t="s">
        <v>2901</v>
      </c>
      <c r="G68" s="53" t="s">
        <v>2911</v>
      </c>
      <c r="H68" s="53" t="s">
        <v>2520</v>
      </c>
      <c r="I68" s="62">
        <v>935.17</v>
      </c>
    </row>
    <row r="69" spans="1:9" x14ac:dyDescent="0.25">
      <c r="A69" s="53" t="s">
        <v>2947</v>
      </c>
      <c r="B69" s="53" t="s">
        <v>2933</v>
      </c>
      <c r="C69" s="53" t="s">
        <v>2914</v>
      </c>
      <c r="D69" s="53" t="s">
        <v>2538</v>
      </c>
      <c r="E69" s="53" t="s">
        <v>2934</v>
      </c>
      <c r="F69" s="53" t="s">
        <v>2901</v>
      </c>
      <c r="G69" s="53" t="s">
        <v>2911</v>
      </c>
      <c r="H69" s="53" t="s">
        <v>2520</v>
      </c>
      <c r="I69" s="62">
        <v>1889.99</v>
      </c>
    </row>
    <row r="70" spans="1:9" hidden="1" x14ac:dyDescent="0.25">
      <c r="A70" s="53" t="s">
        <v>2947</v>
      </c>
      <c r="B70" s="53" t="s">
        <v>2930</v>
      </c>
      <c r="C70" s="53" t="s">
        <v>2915</v>
      </c>
      <c r="D70" s="53" t="s">
        <v>2902</v>
      </c>
      <c r="E70" s="53" t="s">
        <v>486</v>
      </c>
      <c r="F70" s="53" t="s">
        <v>2901</v>
      </c>
      <c r="G70" s="53" t="s">
        <v>2932</v>
      </c>
      <c r="H70" s="53" t="s">
        <v>2520</v>
      </c>
      <c r="I70" s="62">
        <v>13796.54</v>
      </c>
    </row>
    <row r="71" spans="1:9" hidden="1" x14ac:dyDescent="0.25">
      <c r="A71" s="53" t="s">
        <v>2947</v>
      </c>
      <c r="B71" s="53" t="s">
        <v>2930</v>
      </c>
      <c r="C71" s="53" t="s">
        <v>2915</v>
      </c>
      <c r="D71" s="53" t="s">
        <v>2900</v>
      </c>
      <c r="E71" s="53" t="s">
        <v>486</v>
      </c>
      <c r="F71" s="53" t="s">
        <v>2901</v>
      </c>
      <c r="G71" s="53" t="s">
        <v>2932</v>
      </c>
      <c r="H71" s="53" t="s">
        <v>2520</v>
      </c>
      <c r="I71" s="62">
        <v>4913.16</v>
      </c>
    </row>
    <row r="72" spans="1:9" hidden="1" x14ac:dyDescent="0.25">
      <c r="A72" s="53" t="s">
        <v>2947</v>
      </c>
      <c r="B72" s="53" t="s">
        <v>2930</v>
      </c>
      <c r="C72" s="53" t="s">
        <v>2915</v>
      </c>
      <c r="D72" s="53" t="s">
        <v>2931</v>
      </c>
      <c r="E72" s="53" t="s">
        <v>486</v>
      </c>
      <c r="F72" s="53" t="s">
        <v>2901</v>
      </c>
      <c r="G72" s="53" t="s">
        <v>2932</v>
      </c>
      <c r="H72" s="53" t="s">
        <v>2520</v>
      </c>
      <c r="I72" s="62">
        <v>285.7</v>
      </c>
    </row>
    <row r="73" spans="1:9" hidden="1" x14ac:dyDescent="0.25">
      <c r="A73" s="53" t="s">
        <v>2947</v>
      </c>
      <c r="B73" s="53" t="s">
        <v>2943</v>
      </c>
      <c r="C73" s="53" t="s">
        <v>2917</v>
      </c>
      <c r="D73" s="53" t="s">
        <v>2902</v>
      </c>
      <c r="E73" s="53" t="s">
        <v>486</v>
      </c>
      <c r="F73" s="53" t="s">
        <v>2901</v>
      </c>
      <c r="G73" s="53" t="s">
        <v>245</v>
      </c>
      <c r="H73" s="53" t="s">
        <v>2520</v>
      </c>
      <c r="I73" s="62">
        <v>142.24</v>
      </c>
    </row>
    <row r="74" spans="1:9" hidden="1" x14ac:dyDescent="0.25">
      <c r="A74" s="53" t="s">
        <v>2947</v>
      </c>
      <c r="B74" s="53" t="s">
        <v>2930</v>
      </c>
      <c r="C74" s="53" t="s">
        <v>2915</v>
      </c>
      <c r="D74" s="53" t="s">
        <v>2935</v>
      </c>
      <c r="E74" s="53" t="s">
        <v>486</v>
      </c>
      <c r="F74" s="53" t="s">
        <v>2901</v>
      </c>
      <c r="G74" s="53" t="s">
        <v>2932</v>
      </c>
      <c r="H74" s="53" t="s">
        <v>2520</v>
      </c>
      <c r="I74" s="62">
        <v>2510.63</v>
      </c>
    </row>
    <row r="75" spans="1:9" hidden="1" x14ac:dyDescent="0.25">
      <c r="A75" s="53" t="s">
        <v>2948</v>
      </c>
      <c r="B75" s="53" t="s">
        <v>2930</v>
      </c>
      <c r="C75" s="53" t="s">
        <v>2915</v>
      </c>
      <c r="D75" s="53" t="s">
        <v>2935</v>
      </c>
      <c r="E75" s="53" t="s">
        <v>486</v>
      </c>
      <c r="F75" s="53" t="s">
        <v>2901</v>
      </c>
      <c r="G75" s="53" t="s">
        <v>2932</v>
      </c>
      <c r="H75" s="53" t="s">
        <v>2520</v>
      </c>
      <c r="I75" s="62">
        <v>1123.42</v>
      </c>
    </row>
    <row r="76" spans="1:9" hidden="1" x14ac:dyDescent="0.25">
      <c r="A76" s="53" t="s">
        <v>2948</v>
      </c>
      <c r="B76" s="53" t="s">
        <v>2930</v>
      </c>
      <c r="C76" s="53" t="s">
        <v>2915</v>
      </c>
      <c r="D76" s="53" t="s">
        <v>2931</v>
      </c>
      <c r="E76" s="53" t="s">
        <v>486</v>
      </c>
      <c r="F76" s="53" t="s">
        <v>2901</v>
      </c>
      <c r="G76" s="53" t="s">
        <v>2932</v>
      </c>
      <c r="H76" s="53" t="s">
        <v>2520</v>
      </c>
      <c r="I76" s="62">
        <v>339.35</v>
      </c>
    </row>
    <row r="77" spans="1:9" hidden="1" x14ac:dyDescent="0.25">
      <c r="A77" s="53" t="s">
        <v>2948</v>
      </c>
      <c r="B77" s="53" t="s">
        <v>2930</v>
      </c>
      <c r="C77" s="53" t="s">
        <v>2915</v>
      </c>
      <c r="D77" s="53" t="s">
        <v>2902</v>
      </c>
      <c r="E77" s="53" t="s">
        <v>486</v>
      </c>
      <c r="F77" s="53" t="s">
        <v>2901</v>
      </c>
      <c r="G77" s="53" t="s">
        <v>2932</v>
      </c>
      <c r="H77" s="53" t="s">
        <v>2520</v>
      </c>
      <c r="I77" s="62">
        <v>12460.42</v>
      </c>
    </row>
    <row r="78" spans="1:9" hidden="1" x14ac:dyDescent="0.25">
      <c r="A78" s="53" t="s">
        <v>2948</v>
      </c>
      <c r="B78" s="53" t="s">
        <v>2943</v>
      </c>
      <c r="C78" s="53" t="s">
        <v>2917</v>
      </c>
      <c r="D78" s="53" t="s">
        <v>2902</v>
      </c>
      <c r="E78" s="53" t="s">
        <v>486</v>
      </c>
      <c r="F78" s="53" t="s">
        <v>2901</v>
      </c>
      <c r="G78" s="53" t="s">
        <v>245</v>
      </c>
      <c r="H78" s="53" t="s">
        <v>2520</v>
      </c>
      <c r="I78" s="62">
        <v>199.75</v>
      </c>
    </row>
    <row r="79" spans="1:9" hidden="1" x14ac:dyDescent="0.25">
      <c r="A79" s="53" t="s">
        <v>2948</v>
      </c>
      <c r="B79" s="53" t="s">
        <v>2933</v>
      </c>
      <c r="C79" s="53" t="s">
        <v>2914</v>
      </c>
      <c r="D79" s="53" t="s">
        <v>2321</v>
      </c>
      <c r="E79" s="53" t="s">
        <v>711</v>
      </c>
      <c r="F79" s="53" t="s">
        <v>2901</v>
      </c>
      <c r="G79" s="53" t="s">
        <v>2911</v>
      </c>
      <c r="H79" s="53" t="s">
        <v>2520</v>
      </c>
      <c r="I79" s="62">
        <v>876.05</v>
      </c>
    </row>
    <row r="80" spans="1:9" hidden="1" x14ac:dyDescent="0.25">
      <c r="A80" s="53" t="s">
        <v>2948</v>
      </c>
      <c r="B80" s="53" t="s">
        <v>2930</v>
      </c>
      <c r="C80" s="53" t="s">
        <v>2915</v>
      </c>
      <c r="D80" s="53" t="s">
        <v>2900</v>
      </c>
      <c r="E80" s="53" t="s">
        <v>486</v>
      </c>
      <c r="F80" s="53" t="s">
        <v>2901</v>
      </c>
      <c r="G80" s="53" t="s">
        <v>2932</v>
      </c>
      <c r="H80" s="53" t="s">
        <v>2520</v>
      </c>
      <c r="I80" s="62">
        <v>4714.55</v>
      </c>
    </row>
    <row r="81" spans="1:9" x14ac:dyDescent="0.25">
      <c r="A81" s="53" t="s">
        <v>2948</v>
      </c>
      <c r="B81" s="53" t="s">
        <v>2933</v>
      </c>
      <c r="C81" s="53" t="s">
        <v>2914</v>
      </c>
      <c r="D81" s="53" t="s">
        <v>2538</v>
      </c>
      <c r="E81" s="53" t="s">
        <v>2934</v>
      </c>
      <c r="F81" s="53" t="s">
        <v>2901</v>
      </c>
      <c r="G81" s="53" t="s">
        <v>2911</v>
      </c>
      <c r="H81" s="53" t="s">
        <v>2520</v>
      </c>
      <c r="I81" s="62">
        <v>1888.68</v>
      </c>
    </row>
    <row r="82" spans="1:9" hidden="1" x14ac:dyDescent="0.25">
      <c r="A82" s="53" t="s">
        <v>2949</v>
      </c>
      <c r="B82" s="53" t="s">
        <v>2943</v>
      </c>
      <c r="C82" s="53" t="s">
        <v>2917</v>
      </c>
      <c r="D82" s="53" t="s">
        <v>2902</v>
      </c>
      <c r="E82" s="53" t="s">
        <v>486</v>
      </c>
      <c r="F82" s="53" t="s">
        <v>2901</v>
      </c>
      <c r="G82" s="53" t="s">
        <v>245</v>
      </c>
      <c r="H82" s="53" t="s">
        <v>2520</v>
      </c>
      <c r="I82" s="62">
        <v>198.02</v>
      </c>
    </row>
    <row r="83" spans="1:9" hidden="1" x14ac:dyDescent="0.25">
      <c r="A83" s="53" t="s">
        <v>2949</v>
      </c>
      <c r="B83" s="53" t="s">
        <v>2930</v>
      </c>
      <c r="C83" s="53" t="s">
        <v>2915</v>
      </c>
      <c r="D83" s="53" t="s">
        <v>2900</v>
      </c>
      <c r="E83" s="53" t="s">
        <v>486</v>
      </c>
      <c r="F83" s="53" t="s">
        <v>2901</v>
      </c>
      <c r="G83" s="53" t="s">
        <v>2932</v>
      </c>
      <c r="H83" s="53" t="s">
        <v>2520</v>
      </c>
      <c r="I83" s="62">
        <v>4913.97</v>
      </c>
    </row>
    <row r="84" spans="1:9" hidden="1" x14ac:dyDescent="0.25">
      <c r="A84" s="53" t="s">
        <v>2949</v>
      </c>
      <c r="B84" s="53" t="s">
        <v>2930</v>
      </c>
      <c r="C84" s="53" t="s">
        <v>2915</v>
      </c>
      <c r="D84" s="53" t="s">
        <v>2935</v>
      </c>
      <c r="E84" s="53" t="s">
        <v>486</v>
      </c>
      <c r="F84" s="53" t="s">
        <v>2901</v>
      </c>
      <c r="G84" s="53" t="s">
        <v>2932</v>
      </c>
      <c r="H84" s="53" t="s">
        <v>2520</v>
      </c>
      <c r="I84" s="62">
        <v>711.78</v>
      </c>
    </row>
    <row r="85" spans="1:9" hidden="1" x14ac:dyDescent="0.25">
      <c r="A85" s="53" t="s">
        <v>2949</v>
      </c>
      <c r="B85" s="53" t="s">
        <v>2930</v>
      </c>
      <c r="C85" s="53" t="s">
        <v>2915</v>
      </c>
      <c r="D85" s="53" t="s">
        <v>2902</v>
      </c>
      <c r="E85" s="53" t="s">
        <v>486</v>
      </c>
      <c r="F85" s="53" t="s">
        <v>2901</v>
      </c>
      <c r="G85" s="53" t="s">
        <v>2932</v>
      </c>
      <c r="H85" s="53" t="s">
        <v>2520</v>
      </c>
      <c r="I85" s="62">
        <v>12869.71</v>
      </c>
    </row>
    <row r="86" spans="1:9" x14ac:dyDescent="0.25">
      <c r="A86" s="53" t="s">
        <v>2949</v>
      </c>
      <c r="B86" s="53" t="s">
        <v>2933</v>
      </c>
      <c r="C86" s="53" t="s">
        <v>2914</v>
      </c>
      <c r="D86" s="53" t="s">
        <v>2538</v>
      </c>
      <c r="E86" s="53" t="s">
        <v>2934</v>
      </c>
      <c r="F86" s="53" t="s">
        <v>2901</v>
      </c>
      <c r="G86" s="53" t="s">
        <v>2911</v>
      </c>
      <c r="H86" s="53" t="s">
        <v>2520</v>
      </c>
      <c r="I86" s="62">
        <v>1878.47</v>
      </c>
    </row>
    <row r="87" spans="1:9" hidden="1" x14ac:dyDescent="0.25">
      <c r="A87" s="53" t="s">
        <v>2949</v>
      </c>
      <c r="B87" s="53" t="s">
        <v>2933</v>
      </c>
      <c r="C87" s="53" t="s">
        <v>2914</v>
      </c>
      <c r="D87" s="53" t="s">
        <v>2321</v>
      </c>
      <c r="E87" s="53" t="s">
        <v>711</v>
      </c>
      <c r="F87" s="53" t="s">
        <v>2901</v>
      </c>
      <c r="G87" s="53" t="s">
        <v>2911</v>
      </c>
      <c r="H87" s="53" t="s">
        <v>2520</v>
      </c>
      <c r="I87" s="62">
        <v>995.86</v>
      </c>
    </row>
    <row r="88" spans="1:9" hidden="1" x14ac:dyDescent="0.25">
      <c r="A88" s="53" t="s">
        <v>2949</v>
      </c>
      <c r="B88" s="53" t="s">
        <v>2930</v>
      </c>
      <c r="C88" s="53" t="s">
        <v>2915</v>
      </c>
      <c r="D88" s="53" t="s">
        <v>2931</v>
      </c>
      <c r="E88" s="53" t="s">
        <v>486</v>
      </c>
      <c r="F88" s="53" t="s">
        <v>2901</v>
      </c>
      <c r="G88" s="53" t="s">
        <v>2932</v>
      </c>
      <c r="H88" s="53" t="s">
        <v>2520</v>
      </c>
      <c r="I88" s="62">
        <v>343.77</v>
      </c>
    </row>
    <row r="89" spans="1:9" hidden="1" x14ac:dyDescent="0.25">
      <c r="A89" s="53" t="s">
        <v>2950</v>
      </c>
      <c r="B89" s="53" t="s">
        <v>2943</v>
      </c>
      <c r="C89" s="53" t="s">
        <v>2917</v>
      </c>
      <c r="D89" s="53" t="s">
        <v>2902</v>
      </c>
      <c r="E89" s="53" t="s">
        <v>486</v>
      </c>
      <c r="F89" s="53" t="s">
        <v>2901</v>
      </c>
      <c r="G89" s="53" t="s">
        <v>245</v>
      </c>
      <c r="H89" s="53" t="s">
        <v>2520</v>
      </c>
      <c r="I89" s="62">
        <v>188.2</v>
      </c>
    </row>
    <row r="90" spans="1:9" hidden="1" x14ac:dyDescent="0.25">
      <c r="A90" s="53" t="s">
        <v>2950</v>
      </c>
      <c r="B90" s="53" t="s">
        <v>2930</v>
      </c>
      <c r="C90" s="53" t="s">
        <v>2915</v>
      </c>
      <c r="D90" s="53" t="s">
        <v>2935</v>
      </c>
      <c r="E90" s="53" t="s">
        <v>486</v>
      </c>
      <c r="F90" s="53" t="s">
        <v>2901</v>
      </c>
      <c r="G90" s="53" t="s">
        <v>2932</v>
      </c>
      <c r="H90" s="53" t="s">
        <v>2520</v>
      </c>
      <c r="I90" s="62">
        <v>2493.6799999999998</v>
      </c>
    </row>
    <row r="91" spans="1:9" hidden="1" x14ac:dyDescent="0.25">
      <c r="A91" s="53" t="s">
        <v>2950</v>
      </c>
      <c r="B91" s="53" t="s">
        <v>2930</v>
      </c>
      <c r="C91" s="53" t="s">
        <v>2915</v>
      </c>
      <c r="D91" s="53" t="s">
        <v>2931</v>
      </c>
      <c r="E91" s="53" t="s">
        <v>486</v>
      </c>
      <c r="F91" s="53" t="s">
        <v>2901</v>
      </c>
      <c r="G91" s="53" t="s">
        <v>2932</v>
      </c>
      <c r="H91" s="53" t="s">
        <v>2520</v>
      </c>
      <c r="I91" s="62">
        <v>343.31</v>
      </c>
    </row>
    <row r="92" spans="1:9" x14ac:dyDescent="0.25">
      <c r="A92" s="53" t="s">
        <v>2950</v>
      </c>
      <c r="B92" s="53" t="s">
        <v>2933</v>
      </c>
      <c r="C92" s="53" t="s">
        <v>2914</v>
      </c>
      <c r="D92" s="53" t="s">
        <v>2538</v>
      </c>
      <c r="E92" s="53" t="s">
        <v>2934</v>
      </c>
      <c r="F92" s="53" t="s">
        <v>2901</v>
      </c>
      <c r="G92" s="53" t="s">
        <v>2911</v>
      </c>
      <c r="H92" s="53" t="s">
        <v>2520</v>
      </c>
      <c r="I92" s="62">
        <v>1278.52</v>
      </c>
    </row>
    <row r="93" spans="1:9" hidden="1" x14ac:dyDescent="0.25">
      <c r="A93" s="53" t="s">
        <v>2950</v>
      </c>
      <c r="B93" s="53" t="s">
        <v>2933</v>
      </c>
      <c r="C93" s="53" t="s">
        <v>2914</v>
      </c>
      <c r="D93" s="53" t="s">
        <v>2321</v>
      </c>
      <c r="E93" s="53" t="s">
        <v>711</v>
      </c>
      <c r="F93" s="53" t="s">
        <v>2901</v>
      </c>
      <c r="G93" s="53" t="s">
        <v>2911</v>
      </c>
      <c r="H93" s="53" t="s">
        <v>2520</v>
      </c>
      <c r="I93" s="62">
        <v>867.86</v>
      </c>
    </row>
    <row r="94" spans="1:9" hidden="1" x14ac:dyDescent="0.25">
      <c r="A94" s="53" t="s">
        <v>2950</v>
      </c>
      <c r="B94" s="53" t="s">
        <v>2930</v>
      </c>
      <c r="C94" s="53" t="s">
        <v>2915</v>
      </c>
      <c r="D94" s="53" t="s">
        <v>2900</v>
      </c>
      <c r="E94" s="53" t="s">
        <v>486</v>
      </c>
      <c r="F94" s="53" t="s">
        <v>2901</v>
      </c>
      <c r="G94" s="53" t="s">
        <v>2932</v>
      </c>
      <c r="H94" s="53" t="s">
        <v>2520</v>
      </c>
      <c r="I94" s="62">
        <v>4227.8599999999997</v>
      </c>
    </row>
    <row r="95" spans="1:9" hidden="1" x14ac:dyDescent="0.25">
      <c r="A95" s="53" t="s">
        <v>2950</v>
      </c>
      <c r="B95" s="53" t="s">
        <v>2930</v>
      </c>
      <c r="C95" s="53" t="s">
        <v>2915</v>
      </c>
      <c r="D95" s="53" t="s">
        <v>2902</v>
      </c>
      <c r="E95" s="53" t="s">
        <v>486</v>
      </c>
      <c r="F95" s="53" t="s">
        <v>2901</v>
      </c>
      <c r="G95" s="53" t="s">
        <v>2932</v>
      </c>
      <c r="H95" s="53" t="s">
        <v>2520</v>
      </c>
      <c r="I95" s="62">
        <v>10670.03</v>
      </c>
    </row>
    <row r="96" spans="1:9" hidden="1" x14ac:dyDescent="0.25">
      <c r="A96" s="53" t="s">
        <v>2951</v>
      </c>
      <c r="B96" s="53" t="s">
        <v>2930</v>
      </c>
      <c r="C96" s="53" t="s">
        <v>2915</v>
      </c>
      <c r="D96" s="53" t="s">
        <v>2900</v>
      </c>
      <c r="E96" s="53" t="s">
        <v>486</v>
      </c>
      <c r="F96" s="53" t="s">
        <v>2901</v>
      </c>
      <c r="G96" s="53" t="s">
        <v>2932</v>
      </c>
      <c r="H96" s="53" t="s">
        <v>2520</v>
      </c>
      <c r="I96" s="62">
        <v>3136.36</v>
      </c>
    </row>
    <row r="97" spans="1:9" hidden="1" x14ac:dyDescent="0.25">
      <c r="A97" s="53" t="s">
        <v>2951</v>
      </c>
      <c r="B97" s="53" t="s">
        <v>2943</v>
      </c>
      <c r="C97" s="53" t="s">
        <v>2917</v>
      </c>
      <c r="D97" s="53" t="s">
        <v>2902</v>
      </c>
      <c r="E97" s="53" t="s">
        <v>486</v>
      </c>
      <c r="F97" s="53" t="s">
        <v>2901</v>
      </c>
      <c r="G97" s="53" t="s">
        <v>245</v>
      </c>
      <c r="H97" s="53" t="s">
        <v>2520</v>
      </c>
      <c r="I97" s="62">
        <v>188.38</v>
      </c>
    </row>
    <row r="98" spans="1:9" hidden="1" x14ac:dyDescent="0.25">
      <c r="A98" s="53" t="s">
        <v>2951</v>
      </c>
      <c r="B98" s="53" t="s">
        <v>2930</v>
      </c>
      <c r="C98" s="53" t="s">
        <v>2915</v>
      </c>
      <c r="D98" s="53" t="s">
        <v>2931</v>
      </c>
      <c r="E98" s="53" t="s">
        <v>486</v>
      </c>
      <c r="F98" s="53" t="s">
        <v>2901</v>
      </c>
      <c r="G98" s="53" t="s">
        <v>2932</v>
      </c>
      <c r="H98" s="53" t="s">
        <v>2520</v>
      </c>
      <c r="I98" s="62">
        <v>227.98</v>
      </c>
    </row>
    <row r="99" spans="1:9" hidden="1" x14ac:dyDescent="0.25">
      <c r="A99" s="53" t="s">
        <v>2951</v>
      </c>
      <c r="B99" s="53" t="s">
        <v>2933</v>
      </c>
      <c r="C99" s="53" t="s">
        <v>2914</v>
      </c>
      <c r="D99" s="53" t="s">
        <v>2321</v>
      </c>
      <c r="E99" s="53" t="s">
        <v>711</v>
      </c>
      <c r="F99" s="53" t="s">
        <v>2901</v>
      </c>
      <c r="G99" s="53" t="s">
        <v>2911</v>
      </c>
      <c r="H99" s="53" t="s">
        <v>2520</v>
      </c>
      <c r="I99" s="62">
        <v>867.09</v>
      </c>
    </row>
    <row r="100" spans="1:9" x14ac:dyDescent="0.25">
      <c r="A100" s="53" t="s">
        <v>2951</v>
      </c>
      <c r="B100" s="53" t="s">
        <v>2933</v>
      </c>
      <c r="C100" s="53" t="s">
        <v>2914</v>
      </c>
      <c r="D100" s="53" t="s">
        <v>2538</v>
      </c>
      <c r="E100" s="53" t="s">
        <v>2934</v>
      </c>
      <c r="F100" s="53" t="s">
        <v>2901</v>
      </c>
      <c r="G100" s="53" t="s">
        <v>2911</v>
      </c>
      <c r="H100" s="53" t="s">
        <v>2520</v>
      </c>
      <c r="I100" s="62">
        <v>1487.77</v>
      </c>
    </row>
    <row r="101" spans="1:9" hidden="1" x14ac:dyDescent="0.25">
      <c r="A101" s="53" t="s">
        <v>2951</v>
      </c>
      <c r="B101" s="53" t="s">
        <v>2930</v>
      </c>
      <c r="C101" s="53" t="s">
        <v>2915</v>
      </c>
      <c r="D101" s="53" t="s">
        <v>2902</v>
      </c>
      <c r="E101" s="53" t="s">
        <v>486</v>
      </c>
      <c r="F101" s="53" t="s">
        <v>2901</v>
      </c>
      <c r="G101" s="53" t="s">
        <v>2932</v>
      </c>
      <c r="H101" s="53" t="s">
        <v>2520</v>
      </c>
      <c r="I101" s="62">
        <v>12218.73</v>
      </c>
    </row>
    <row r="102" spans="1:9" hidden="1" x14ac:dyDescent="0.25">
      <c r="A102" s="53" t="s">
        <v>2951</v>
      </c>
      <c r="B102" s="53" t="s">
        <v>2930</v>
      </c>
      <c r="C102" s="53" t="s">
        <v>2915</v>
      </c>
      <c r="D102" s="53" t="s">
        <v>2935</v>
      </c>
      <c r="E102" s="53" t="s">
        <v>486</v>
      </c>
      <c r="F102" s="53" t="s">
        <v>2901</v>
      </c>
      <c r="G102" s="53" t="s">
        <v>2932</v>
      </c>
      <c r="H102" s="53" t="s">
        <v>2520</v>
      </c>
      <c r="I102" s="62">
        <v>2543.37</v>
      </c>
    </row>
    <row r="103" spans="1:9" hidden="1" x14ac:dyDescent="0.25">
      <c r="A103" s="53" t="s">
        <v>2952</v>
      </c>
      <c r="B103" s="53" t="s">
        <v>2930</v>
      </c>
      <c r="C103" s="53" t="s">
        <v>2915</v>
      </c>
      <c r="D103" s="53" t="s">
        <v>2931</v>
      </c>
      <c r="E103" s="53" t="s">
        <v>486</v>
      </c>
      <c r="F103" s="53" t="s">
        <v>2901</v>
      </c>
      <c r="G103" s="53" t="s">
        <v>2932</v>
      </c>
      <c r="H103" s="53" t="s">
        <v>2520</v>
      </c>
      <c r="I103" s="62">
        <v>315.87</v>
      </c>
    </row>
    <row r="104" spans="1:9" hidden="1" x14ac:dyDescent="0.25">
      <c r="A104" s="53" t="s">
        <v>2952</v>
      </c>
      <c r="B104" s="53" t="s">
        <v>2930</v>
      </c>
      <c r="C104" s="53" t="s">
        <v>2915</v>
      </c>
      <c r="D104" s="53" t="s">
        <v>2935</v>
      </c>
      <c r="E104" s="53" t="s">
        <v>486</v>
      </c>
      <c r="F104" s="53" t="s">
        <v>2901</v>
      </c>
      <c r="G104" s="53" t="s">
        <v>2932</v>
      </c>
      <c r="H104" s="53" t="s">
        <v>2520</v>
      </c>
      <c r="I104" s="62">
        <v>3639.58</v>
      </c>
    </row>
    <row r="105" spans="1:9" x14ac:dyDescent="0.25">
      <c r="A105" s="53" t="s">
        <v>2952</v>
      </c>
      <c r="B105" s="53" t="s">
        <v>2933</v>
      </c>
      <c r="C105" s="53" t="s">
        <v>2914</v>
      </c>
      <c r="D105" s="53" t="s">
        <v>2538</v>
      </c>
      <c r="E105" s="53" t="s">
        <v>2934</v>
      </c>
      <c r="F105" s="53" t="s">
        <v>2901</v>
      </c>
      <c r="G105" s="53" t="s">
        <v>2911</v>
      </c>
      <c r="H105" s="53" t="s">
        <v>2520</v>
      </c>
      <c r="I105" s="62">
        <v>1751.89</v>
      </c>
    </row>
    <row r="106" spans="1:9" hidden="1" x14ac:dyDescent="0.25">
      <c r="A106" s="53" t="s">
        <v>2952</v>
      </c>
      <c r="B106" s="53" t="s">
        <v>2930</v>
      </c>
      <c r="C106" s="53" t="s">
        <v>2915</v>
      </c>
      <c r="D106" s="53" t="s">
        <v>2902</v>
      </c>
      <c r="E106" s="53" t="s">
        <v>486</v>
      </c>
      <c r="F106" s="53" t="s">
        <v>2901</v>
      </c>
      <c r="G106" s="53" t="s">
        <v>2932</v>
      </c>
      <c r="H106" s="53" t="s">
        <v>2520</v>
      </c>
      <c r="I106" s="62">
        <v>12876.07</v>
      </c>
    </row>
    <row r="107" spans="1:9" hidden="1" x14ac:dyDescent="0.25">
      <c r="A107" s="53" t="s">
        <v>2952</v>
      </c>
      <c r="B107" s="53" t="s">
        <v>2943</v>
      </c>
      <c r="C107" s="53" t="s">
        <v>2917</v>
      </c>
      <c r="D107" s="53" t="s">
        <v>2902</v>
      </c>
      <c r="E107" s="53" t="s">
        <v>486</v>
      </c>
      <c r="F107" s="53" t="s">
        <v>2901</v>
      </c>
      <c r="G107" s="53" t="s">
        <v>245</v>
      </c>
      <c r="H107" s="53" t="s">
        <v>2520</v>
      </c>
      <c r="I107" s="62">
        <v>201</v>
      </c>
    </row>
    <row r="108" spans="1:9" hidden="1" x14ac:dyDescent="0.25">
      <c r="A108" s="53" t="s">
        <v>2952</v>
      </c>
      <c r="B108" s="53" t="s">
        <v>2933</v>
      </c>
      <c r="C108" s="53" t="s">
        <v>2914</v>
      </c>
      <c r="D108" s="53" t="s">
        <v>2321</v>
      </c>
      <c r="E108" s="53" t="s">
        <v>711</v>
      </c>
      <c r="F108" s="53" t="s">
        <v>2901</v>
      </c>
      <c r="G108" s="53" t="s">
        <v>2911</v>
      </c>
      <c r="H108" s="53" t="s">
        <v>2520</v>
      </c>
      <c r="I108" s="62">
        <v>960.7</v>
      </c>
    </row>
    <row r="109" spans="1:9" hidden="1" x14ac:dyDescent="0.25">
      <c r="A109" s="53" t="s">
        <v>2953</v>
      </c>
      <c r="B109" s="53" t="s">
        <v>2930</v>
      </c>
      <c r="C109" s="53" t="s">
        <v>2915</v>
      </c>
      <c r="D109" s="53" t="s">
        <v>2935</v>
      </c>
      <c r="E109" s="53" t="s">
        <v>486</v>
      </c>
      <c r="F109" s="53" t="s">
        <v>2901</v>
      </c>
      <c r="G109" s="53" t="s">
        <v>2932</v>
      </c>
      <c r="H109" s="53" t="s">
        <v>2520</v>
      </c>
      <c r="I109" s="62">
        <v>1785.79</v>
      </c>
    </row>
    <row r="110" spans="1:9" hidden="1" x14ac:dyDescent="0.25">
      <c r="A110" s="53" t="s">
        <v>2953</v>
      </c>
      <c r="B110" s="53" t="s">
        <v>2930</v>
      </c>
      <c r="C110" s="53" t="s">
        <v>2915</v>
      </c>
      <c r="D110" s="53" t="s">
        <v>2931</v>
      </c>
      <c r="E110" s="53" t="s">
        <v>486</v>
      </c>
      <c r="F110" s="53" t="s">
        <v>2901</v>
      </c>
      <c r="G110" s="53" t="s">
        <v>2932</v>
      </c>
      <c r="H110" s="53" t="s">
        <v>2520</v>
      </c>
      <c r="I110" s="62">
        <v>359.32</v>
      </c>
    </row>
    <row r="111" spans="1:9" x14ac:dyDescent="0.25">
      <c r="A111" s="53" t="s">
        <v>2953</v>
      </c>
      <c r="B111" s="53" t="s">
        <v>2933</v>
      </c>
      <c r="C111" s="53" t="s">
        <v>2914</v>
      </c>
      <c r="D111" s="53" t="s">
        <v>2538</v>
      </c>
      <c r="E111" s="53" t="s">
        <v>2934</v>
      </c>
      <c r="F111" s="53" t="s">
        <v>2901</v>
      </c>
      <c r="G111" s="53" t="s">
        <v>2911</v>
      </c>
      <c r="H111" s="53" t="s">
        <v>2520</v>
      </c>
      <c r="I111" s="62">
        <v>1661.5</v>
      </c>
    </row>
    <row r="112" spans="1:9" hidden="1" x14ac:dyDescent="0.25">
      <c r="A112" s="53" t="s">
        <v>2953</v>
      </c>
      <c r="B112" s="53" t="s">
        <v>2943</v>
      </c>
      <c r="C112" s="53" t="s">
        <v>2917</v>
      </c>
      <c r="D112" s="53" t="s">
        <v>2902</v>
      </c>
      <c r="E112" s="53" t="s">
        <v>486</v>
      </c>
      <c r="F112" s="53" t="s">
        <v>2901</v>
      </c>
      <c r="G112" s="53" t="s">
        <v>245</v>
      </c>
      <c r="H112" s="53" t="s">
        <v>2520</v>
      </c>
      <c r="I112" s="62">
        <v>200.03</v>
      </c>
    </row>
    <row r="113" spans="1:9" hidden="1" x14ac:dyDescent="0.25">
      <c r="A113" s="53" t="s">
        <v>2953</v>
      </c>
      <c r="B113" s="53" t="s">
        <v>2933</v>
      </c>
      <c r="C113" s="53" t="s">
        <v>2914</v>
      </c>
      <c r="D113" s="53" t="s">
        <v>2321</v>
      </c>
      <c r="E113" s="53" t="s">
        <v>711</v>
      </c>
      <c r="F113" s="53" t="s">
        <v>2901</v>
      </c>
      <c r="G113" s="53" t="s">
        <v>2911</v>
      </c>
      <c r="H113" s="53" t="s">
        <v>2520</v>
      </c>
      <c r="I113" s="62">
        <v>871.95</v>
      </c>
    </row>
    <row r="114" spans="1:9" hidden="1" x14ac:dyDescent="0.25">
      <c r="A114" s="53" t="s">
        <v>2953</v>
      </c>
      <c r="B114" s="53" t="s">
        <v>2930</v>
      </c>
      <c r="C114" s="53" t="s">
        <v>2915</v>
      </c>
      <c r="D114" s="53" t="s">
        <v>2902</v>
      </c>
      <c r="E114" s="53" t="s">
        <v>486</v>
      </c>
      <c r="F114" s="53" t="s">
        <v>2901</v>
      </c>
      <c r="G114" s="53" t="s">
        <v>2932</v>
      </c>
      <c r="H114" s="53" t="s">
        <v>2520</v>
      </c>
      <c r="I114" s="62">
        <v>7881.74</v>
      </c>
    </row>
    <row r="115" spans="1:9" x14ac:dyDescent="0.25">
      <c r="A115" s="53" t="s">
        <v>2954</v>
      </c>
      <c r="B115" s="53" t="s">
        <v>2933</v>
      </c>
      <c r="C115" s="53" t="s">
        <v>2914</v>
      </c>
      <c r="D115" s="53" t="s">
        <v>2538</v>
      </c>
      <c r="E115" s="53" t="s">
        <v>2934</v>
      </c>
      <c r="F115" s="53" t="s">
        <v>2901</v>
      </c>
      <c r="G115" s="53" t="s">
        <v>2911</v>
      </c>
      <c r="H115" s="53" t="s">
        <v>2520</v>
      </c>
      <c r="I115" s="62">
        <v>1554.36</v>
      </c>
    </row>
    <row r="116" spans="1:9" hidden="1" x14ac:dyDescent="0.25">
      <c r="A116" s="53" t="s">
        <v>2954</v>
      </c>
      <c r="B116" s="53" t="s">
        <v>2930</v>
      </c>
      <c r="C116" s="53" t="s">
        <v>2915</v>
      </c>
      <c r="D116" s="53" t="s">
        <v>2935</v>
      </c>
      <c r="E116" s="53" t="s">
        <v>486</v>
      </c>
      <c r="F116" s="53" t="s">
        <v>2901</v>
      </c>
      <c r="G116" s="53" t="s">
        <v>2932</v>
      </c>
      <c r="H116" s="53" t="s">
        <v>2520</v>
      </c>
      <c r="I116" s="62">
        <v>2427.65</v>
      </c>
    </row>
    <row r="117" spans="1:9" hidden="1" x14ac:dyDescent="0.25">
      <c r="A117" s="53" t="s">
        <v>2954</v>
      </c>
      <c r="B117" s="53" t="s">
        <v>2930</v>
      </c>
      <c r="C117" s="53" t="s">
        <v>2915</v>
      </c>
      <c r="D117" s="53" t="s">
        <v>2902</v>
      </c>
      <c r="E117" s="53" t="s">
        <v>486</v>
      </c>
      <c r="F117" s="53" t="s">
        <v>2901</v>
      </c>
      <c r="G117" s="53" t="s">
        <v>2932</v>
      </c>
      <c r="H117" s="53" t="s">
        <v>2520</v>
      </c>
      <c r="I117" s="62">
        <v>12063.9</v>
      </c>
    </row>
    <row r="118" spans="1:9" hidden="1" x14ac:dyDescent="0.25">
      <c r="A118" s="53" t="s">
        <v>2954</v>
      </c>
      <c r="B118" s="53" t="s">
        <v>2930</v>
      </c>
      <c r="C118" s="53" t="s">
        <v>2915</v>
      </c>
      <c r="D118" s="53" t="s">
        <v>2900</v>
      </c>
      <c r="E118" s="53" t="s">
        <v>486</v>
      </c>
      <c r="F118" s="53" t="s">
        <v>2901</v>
      </c>
      <c r="G118" s="53" t="s">
        <v>2932</v>
      </c>
      <c r="H118" s="53" t="s">
        <v>2520</v>
      </c>
      <c r="I118" s="62">
        <v>3229.4</v>
      </c>
    </row>
    <row r="119" spans="1:9" hidden="1" x14ac:dyDescent="0.25">
      <c r="A119" s="53" t="s">
        <v>2954</v>
      </c>
      <c r="B119" s="53" t="s">
        <v>2933</v>
      </c>
      <c r="C119" s="53" t="s">
        <v>2914</v>
      </c>
      <c r="D119" s="53" t="s">
        <v>2321</v>
      </c>
      <c r="E119" s="53" t="s">
        <v>711</v>
      </c>
      <c r="F119" s="53" t="s">
        <v>2901</v>
      </c>
      <c r="G119" s="53" t="s">
        <v>2911</v>
      </c>
      <c r="H119" s="53" t="s">
        <v>2520</v>
      </c>
      <c r="I119" s="62">
        <v>996.58</v>
      </c>
    </row>
    <row r="120" spans="1:9" hidden="1" x14ac:dyDescent="0.25">
      <c r="A120" s="53" t="s">
        <v>2954</v>
      </c>
      <c r="B120" s="53" t="s">
        <v>2930</v>
      </c>
      <c r="C120" s="53" t="s">
        <v>2915</v>
      </c>
      <c r="D120" s="53" t="s">
        <v>2931</v>
      </c>
      <c r="E120" s="53" t="s">
        <v>486</v>
      </c>
      <c r="F120" s="53" t="s">
        <v>2901</v>
      </c>
      <c r="G120" s="53" t="s">
        <v>2932</v>
      </c>
      <c r="H120" s="53" t="s">
        <v>2520</v>
      </c>
      <c r="I120" s="62">
        <v>327.32</v>
      </c>
    </row>
    <row r="121" spans="1:9" hidden="1" x14ac:dyDescent="0.25">
      <c r="A121" s="53" t="s">
        <v>2954</v>
      </c>
      <c r="B121" s="53" t="s">
        <v>2943</v>
      </c>
      <c r="C121" s="53" t="s">
        <v>2917</v>
      </c>
      <c r="D121" s="53" t="s">
        <v>2902</v>
      </c>
      <c r="E121" s="53" t="s">
        <v>486</v>
      </c>
      <c r="F121" s="53" t="s">
        <v>2901</v>
      </c>
      <c r="G121" s="53" t="s">
        <v>245</v>
      </c>
      <c r="H121" s="53" t="s">
        <v>2520</v>
      </c>
      <c r="I121" s="62">
        <v>200.4</v>
      </c>
    </row>
    <row r="122" spans="1:9" x14ac:dyDescent="0.25">
      <c r="A122" s="53" t="s">
        <v>2955</v>
      </c>
      <c r="B122" s="53" t="s">
        <v>2933</v>
      </c>
      <c r="C122" s="53" t="s">
        <v>2914</v>
      </c>
      <c r="D122" s="53" t="s">
        <v>2538</v>
      </c>
      <c r="E122" s="53" t="s">
        <v>2934</v>
      </c>
      <c r="F122" s="53" t="s">
        <v>2901</v>
      </c>
      <c r="G122" s="53" t="s">
        <v>2911</v>
      </c>
      <c r="H122" s="53" t="s">
        <v>2520</v>
      </c>
      <c r="I122" s="62">
        <v>1514.65</v>
      </c>
    </row>
    <row r="123" spans="1:9" hidden="1" x14ac:dyDescent="0.25">
      <c r="A123" s="53" t="s">
        <v>2955</v>
      </c>
      <c r="B123" s="53" t="s">
        <v>2930</v>
      </c>
      <c r="C123" s="53" t="s">
        <v>2915</v>
      </c>
      <c r="D123" s="53" t="s">
        <v>2900</v>
      </c>
      <c r="E123" s="53" t="s">
        <v>486</v>
      </c>
      <c r="F123" s="53" t="s">
        <v>2901</v>
      </c>
      <c r="G123" s="53" t="s">
        <v>2932</v>
      </c>
      <c r="H123" s="53" t="s">
        <v>2520</v>
      </c>
      <c r="I123" s="62">
        <v>3211.27</v>
      </c>
    </row>
    <row r="124" spans="1:9" hidden="1" x14ac:dyDescent="0.25">
      <c r="A124" s="53" t="s">
        <v>2955</v>
      </c>
      <c r="B124" s="53" t="s">
        <v>2930</v>
      </c>
      <c r="C124" s="53" t="s">
        <v>2915</v>
      </c>
      <c r="D124" s="53" t="s">
        <v>2935</v>
      </c>
      <c r="E124" s="53" t="s">
        <v>486</v>
      </c>
      <c r="F124" s="53" t="s">
        <v>2901</v>
      </c>
      <c r="G124" s="53" t="s">
        <v>2932</v>
      </c>
      <c r="H124" s="53" t="s">
        <v>2520</v>
      </c>
      <c r="I124" s="62">
        <v>2418.56</v>
      </c>
    </row>
    <row r="125" spans="1:9" hidden="1" x14ac:dyDescent="0.25">
      <c r="A125" s="53" t="s">
        <v>2955</v>
      </c>
      <c r="B125" s="53" t="s">
        <v>2933</v>
      </c>
      <c r="C125" s="53" t="s">
        <v>2914</v>
      </c>
      <c r="D125" s="53" t="s">
        <v>2321</v>
      </c>
      <c r="E125" s="53" t="s">
        <v>711</v>
      </c>
      <c r="F125" s="53" t="s">
        <v>2901</v>
      </c>
      <c r="G125" s="53" t="s">
        <v>2911</v>
      </c>
      <c r="H125" s="53" t="s">
        <v>2520</v>
      </c>
      <c r="I125" s="62">
        <v>965.28</v>
      </c>
    </row>
    <row r="126" spans="1:9" hidden="1" x14ac:dyDescent="0.25">
      <c r="A126" s="53" t="s">
        <v>2955</v>
      </c>
      <c r="B126" s="53" t="s">
        <v>2930</v>
      </c>
      <c r="C126" s="53" t="s">
        <v>2915</v>
      </c>
      <c r="D126" s="53" t="s">
        <v>2931</v>
      </c>
      <c r="E126" s="53" t="s">
        <v>486</v>
      </c>
      <c r="F126" s="53" t="s">
        <v>2901</v>
      </c>
      <c r="G126" s="53" t="s">
        <v>2932</v>
      </c>
      <c r="H126" s="53" t="s">
        <v>2520</v>
      </c>
      <c r="I126" s="62">
        <v>225.72</v>
      </c>
    </row>
    <row r="127" spans="1:9" hidden="1" x14ac:dyDescent="0.25">
      <c r="A127" s="53" t="s">
        <v>2955</v>
      </c>
      <c r="B127" s="53" t="s">
        <v>2930</v>
      </c>
      <c r="C127" s="53" t="s">
        <v>2915</v>
      </c>
      <c r="D127" s="53" t="s">
        <v>2902</v>
      </c>
      <c r="E127" s="53" t="s">
        <v>486</v>
      </c>
      <c r="F127" s="53" t="s">
        <v>2901</v>
      </c>
      <c r="G127" s="53" t="s">
        <v>2932</v>
      </c>
      <c r="H127" s="53" t="s">
        <v>2520</v>
      </c>
      <c r="I127" s="62">
        <v>6205.98</v>
      </c>
    </row>
    <row r="128" spans="1:9" hidden="1" x14ac:dyDescent="0.25">
      <c r="A128" s="53" t="s">
        <v>2955</v>
      </c>
      <c r="B128" s="53" t="s">
        <v>2943</v>
      </c>
      <c r="C128" s="53" t="s">
        <v>2917</v>
      </c>
      <c r="D128" s="53" t="s">
        <v>2902</v>
      </c>
      <c r="E128" s="53" t="s">
        <v>486</v>
      </c>
      <c r="F128" s="53" t="s">
        <v>2901</v>
      </c>
      <c r="G128" s="53" t="s">
        <v>245</v>
      </c>
      <c r="H128" s="53" t="s">
        <v>2520</v>
      </c>
      <c r="I128" s="62">
        <v>197.47</v>
      </c>
    </row>
    <row r="129" spans="1:9" hidden="1" x14ac:dyDescent="0.25">
      <c r="A129" s="53" t="s">
        <v>2898</v>
      </c>
      <c r="B129" s="53" t="s">
        <v>2943</v>
      </c>
      <c r="C129" s="53" t="s">
        <v>2917</v>
      </c>
      <c r="D129" s="53" t="s">
        <v>2902</v>
      </c>
      <c r="E129" s="53" t="s">
        <v>486</v>
      </c>
      <c r="F129" s="53" t="s">
        <v>2901</v>
      </c>
      <c r="G129" s="53" t="s">
        <v>245</v>
      </c>
      <c r="H129" s="53" t="s">
        <v>2520</v>
      </c>
      <c r="I129" s="62">
        <v>196.66</v>
      </c>
    </row>
    <row r="130" spans="1:9" hidden="1" x14ac:dyDescent="0.25">
      <c r="A130" s="53" t="s">
        <v>2898</v>
      </c>
      <c r="B130" s="53" t="s">
        <v>2933</v>
      </c>
      <c r="C130" s="53" t="s">
        <v>2914</v>
      </c>
      <c r="D130" s="53" t="s">
        <v>2321</v>
      </c>
      <c r="E130" s="53" t="s">
        <v>711</v>
      </c>
      <c r="F130" s="53" t="s">
        <v>2901</v>
      </c>
      <c r="G130" s="53" t="s">
        <v>2911</v>
      </c>
      <c r="H130" s="53" t="s">
        <v>2520</v>
      </c>
      <c r="I130" s="62">
        <v>1187.55</v>
      </c>
    </row>
    <row r="131" spans="1:9" hidden="1" x14ac:dyDescent="0.25">
      <c r="A131" s="53" t="s">
        <v>2898</v>
      </c>
      <c r="B131" s="53" t="s">
        <v>2930</v>
      </c>
      <c r="C131" s="53" t="s">
        <v>2915</v>
      </c>
      <c r="D131" s="53" t="s">
        <v>2900</v>
      </c>
      <c r="E131" s="53" t="s">
        <v>486</v>
      </c>
      <c r="F131" s="53" t="s">
        <v>2901</v>
      </c>
      <c r="G131" s="53" t="s">
        <v>2932</v>
      </c>
      <c r="H131" s="53" t="s">
        <v>2520</v>
      </c>
      <c r="I131" s="62">
        <v>3194.63</v>
      </c>
    </row>
    <row r="132" spans="1:9" x14ac:dyDescent="0.25">
      <c r="A132" s="53" t="s">
        <v>2898</v>
      </c>
      <c r="B132" s="53" t="s">
        <v>2933</v>
      </c>
      <c r="C132" s="53" t="s">
        <v>2914</v>
      </c>
      <c r="D132" s="53" t="s">
        <v>2538</v>
      </c>
      <c r="E132" s="53" t="s">
        <v>2934</v>
      </c>
      <c r="F132" s="53" t="s">
        <v>2901</v>
      </c>
      <c r="G132" s="53" t="s">
        <v>2911</v>
      </c>
      <c r="H132" s="53" t="s">
        <v>2520</v>
      </c>
      <c r="I132" s="62">
        <v>1643.53</v>
      </c>
    </row>
    <row r="133" spans="1:9" hidden="1" x14ac:dyDescent="0.25">
      <c r="A133" s="53" t="s">
        <v>2898</v>
      </c>
      <c r="B133" s="53" t="s">
        <v>2930</v>
      </c>
      <c r="C133" s="53" t="s">
        <v>2915</v>
      </c>
      <c r="D133" s="53" t="s">
        <v>2931</v>
      </c>
      <c r="E133" s="53" t="s">
        <v>486</v>
      </c>
      <c r="F133" s="53" t="s">
        <v>2901</v>
      </c>
      <c r="G133" s="53" t="s">
        <v>2932</v>
      </c>
      <c r="H133" s="53" t="s">
        <v>2520</v>
      </c>
      <c r="I133" s="62">
        <v>278.87</v>
      </c>
    </row>
    <row r="134" spans="1:9" hidden="1" x14ac:dyDescent="0.25">
      <c r="A134" s="53" t="s">
        <v>2898</v>
      </c>
      <c r="B134" s="53" t="s">
        <v>2930</v>
      </c>
      <c r="C134" s="53" t="s">
        <v>2915</v>
      </c>
      <c r="D134" s="53" t="s">
        <v>2935</v>
      </c>
      <c r="E134" s="53" t="s">
        <v>486</v>
      </c>
      <c r="F134" s="53" t="s">
        <v>2901</v>
      </c>
      <c r="G134" s="53" t="s">
        <v>2932</v>
      </c>
      <c r="H134" s="53" t="s">
        <v>2520</v>
      </c>
      <c r="I134" s="62">
        <v>2499.13</v>
      </c>
    </row>
    <row r="135" spans="1:9" hidden="1" x14ac:dyDescent="0.25">
      <c r="A135" s="53" t="s">
        <v>2898</v>
      </c>
      <c r="B135" s="53" t="s">
        <v>2930</v>
      </c>
      <c r="C135" s="53" t="s">
        <v>2915</v>
      </c>
      <c r="D135" s="53" t="s">
        <v>2902</v>
      </c>
      <c r="E135" s="53" t="s">
        <v>486</v>
      </c>
      <c r="F135" s="53" t="s">
        <v>2901</v>
      </c>
      <c r="G135" s="53" t="s">
        <v>2932</v>
      </c>
      <c r="H135" s="53" t="s">
        <v>2520</v>
      </c>
      <c r="I135" s="62">
        <v>5943.55</v>
      </c>
    </row>
    <row r="136" spans="1:9" x14ac:dyDescent="0.25">
      <c r="A136" s="53" t="s">
        <v>2903</v>
      </c>
      <c r="B136" s="53" t="s">
        <v>2933</v>
      </c>
      <c r="C136" s="53" t="s">
        <v>2914</v>
      </c>
      <c r="D136" s="53" t="s">
        <v>2538</v>
      </c>
      <c r="E136" s="53" t="s">
        <v>2934</v>
      </c>
      <c r="F136" s="53" t="s">
        <v>2901</v>
      </c>
      <c r="G136" s="53" t="s">
        <v>2911</v>
      </c>
      <c r="H136" s="53" t="s">
        <v>2520</v>
      </c>
      <c r="I136" s="62">
        <v>1711.02</v>
      </c>
    </row>
    <row r="137" spans="1:9" hidden="1" x14ac:dyDescent="0.25">
      <c r="A137" s="53" t="s">
        <v>2903</v>
      </c>
      <c r="B137" s="53" t="s">
        <v>2930</v>
      </c>
      <c r="C137" s="53" t="s">
        <v>2915</v>
      </c>
      <c r="D137" s="53" t="s">
        <v>2935</v>
      </c>
      <c r="E137" s="53" t="s">
        <v>486</v>
      </c>
      <c r="F137" s="53" t="s">
        <v>2901</v>
      </c>
      <c r="G137" s="53" t="s">
        <v>2932</v>
      </c>
      <c r="H137" s="53" t="s">
        <v>2520</v>
      </c>
      <c r="I137" s="62">
        <v>3958.63</v>
      </c>
    </row>
    <row r="138" spans="1:9" hidden="1" x14ac:dyDescent="0.25">
      <c r="A138" s="53" t="s">
        <v>2903</v>
      </c>
      <c r="B138" s="53" t="s">
        <v>2930</v>
      </c>
      <c r="C138" s="53" t="s">
        <v>2915</v>
      </c>
      <c r="D138" s="53" t="s">
        <v>2931</v>
      </c>
      <c r="E138" s="53" t="s">
        <v>486</v>
      </c>
      <c r="F138" s="53" t="s">
        <v>2901</v>
      </c>
      <c r="G138" s="53" t="s">
        <v>2932</v>
      </c>
      <c r="H138" s="53" t="s">
        <v>2520</v>
      </c>
      <c r="I138" s="62">
        <v>328.8</v>
      </c>
    </row>
    <row r="139" spans="1:9" hidden="1" x14ac:dyDescent="0.25">
      <c r="A139" s="53" t="s">
        <v>2903</v>
      </c>
      <c r="B139" s="53" t="s">
        <v>2933</v>
      </c>
      <c r="C139" s="53" t="s">
        <v>2914</v>
      </c>
      <c r="D139" s="53" t="s">
        <v>2321</v>
      </c>
      <c r="E139" s="53" t="s">
        <v>711</v>
      </c>
      <c r="F139" s="53" t="s">
        <v>2901</v>
      </c>
      <c r="G139" s="53" t="s">
        <v>2911</v>
      </c>
      <c r="H139" s="53" t="s">
        <v>2520</v>
      </c>
      <c r="I139" s="62">
        <v>1181.33</v>
      </c>
    </row>
    <row r="140" spans="1:9" hidden="1" x14ac:dyDescent="0.25">
      <c r="A140" s="53" t="s">
        <v>2903</v>
      </c>
      <c r="B140" s="53" t="s">
        <v>2943</v>
      </c>
      <c r="C140" s="53" t="s">
        <v>2917</v>
      </c>
      <c r="D140" s="53" t="s">
        <v>2902</v>
      </c>
      <c r="E140" s="53" t="s">
        <v>486</v>
      </c>
      <c r="F140" s="53" t="s">
        <v>2901</v>
      </c>
      <c r="G140" s="53" t="s">
        <v>245</v>
      </c>
      <c r="H140" s="53" t="s">
        <v>2520</v>
      </c>
      <c r="I140" s="62">
        <v>200.16</v>
      </c>
    </row>
    <row r="141" spans="1:9" hidden="1" x14ac:dyDescent="0.25">
      <c r="A141" s="53" t="s">
        <v>2903</v>
      </c>
      <c r="B141" s="53" t="s">
        <v>2930</v>
      </c>
      <c r="C141" s="53" t="s">
        <v>2915</v>
      </c>
      <c r="D141" s="53" t="s">
        <v>2902</v>
      </c>
      <c r="E141" s="53" t="s">
        <v>486</v>
      </c>
      <c r="F141" s="53" t="s">
        <v>2901</v>
      </c>
      <c r="G141" s="53" t="s">
        <v>2932</v>
      </c>
      <c r="H141" s="53" t="s">
        <v>2520</v>
      </c>
      <c r="I141" s="62">
        <v>6974.75</v>
      </c>
    </row>
    <row r="142" spans="1:9" hidden="1" x14ac:dyDescent="0.25">
      <c r="A142" s="53" t="s">
        <v>2904</v>
      </c>
      <c r="B142" s="53" t="s">
        <v>2930</v>
      </c>
      <c r="C142" s="53" t="s">
        <v>2915</v>
      </c>
      <c r="D142" s="53" t="s">
        <v>2902</v>
      </c>
      <c r="E142" s="53" t="s">
        <v>486</v>
      </c>
      <c r="F142" s="53" t="s">
        <v>2901</v>
      </c>
      <c r="G142" s="53" t="s">
        <v>2932</v>
      </c>
      <c r="H142" s="53" t="s">
        <v>2520</v>
      </c>
      <c r="I142" s="62">
        <v>6971.83</v>
      </c>
    </row>
    <row r="143" spans="1:9" hidden="1" x14ac:dyDescent="0.25">
      <c r="A143" s="53" t="s">
        <v>2904</v>
      </c>
      <c r="B143" s="53" t="s">
        <v>2933</v>
      </c>
      <c r="C143" s="53" t="s">
        <v>2914</v>
      </c>
      <c r="D143" s="53" t="s">
        <v>2321</v>
      </c>
      <c r="E143" s="53" t="s">
        <v>711</v>
      </c>
      <c r="F143" s="53" t="s">
        <v>2901</v>
      </c>
      <c r="G143" s="53" t="s">
        <v>2911</v>
      </c>
      <c r="H143" s="53" t="s">
        <v>2520</v>
      </c>
      <c r="I143" s="62">
        <v>1105.05</v>
      </c>
    </row>
    <row r="144" spans="1:9" hidden="1" x14ac:dyDescent="0.25">
      <c r="A144" s="53" t="s">
        <v>2904</v>
      </c>
      <c r="B144" s="53" t="s">
        <v>2930</v>
      </c>
      <c r="C144" s="53" t="s">
        <v>2915</v>
      </c>
      <c r="D144" s="53" t="s">
        <v>2931</v>
      </c>
      <c r="E144" s="53" t="s">
        <v>486</v>
      </c>
      <c r="F144" s="53" t="s">
        <v>2901</v>
      </c>
      <c r="G144" s="53" t="s">
        <v>2932</v>
      </c>
      <c r="H144" s="53" t="s">
        <v>2520</v>
      </c>
      <c r="I144" s="62">
        <v>326.19</v>
      </c>
    </row>
    <row r="145" spans="1:9" hidden="1" x14ac:dyDescent="0.25">
      <c r="A145" s="53" t="s">
        <v>2904</v>
      </c>
      <c r="B145" s="53" t="s">
        <v>2930</v>
      </c>
      <c r="C145" s="53" t="s">
        <v>2915</v>
      </c>
      <c r="D145" s="53" t="s">
        <v>2935</v>
      </c>
      <c r="E145" s="53" t="s">
        <v>486</v>
      </c>
      <c r="F145" s="53" t="s">
        <v>2901</v>
      </c>
      <c r="G145" s="53" t="s">
        <v>2932</v>
      </c>
      <c r="H145" s="53" t="s">
        <v>2520</v>
      </c>
      <c r="I145" s="62">
        <v>3955.36</v>
      </c>
    </row>
    <row r="146" spans="1:9" hidden="1" x14ac:dyDescent="0.25">
      <c r="A146" s="53" t="s">
        <v>2904</v>
      </c>
      <c r="B146" s="53" t="s">
        <v>2943</v>
      </c>
      <c r="C146" s="53" t="s">
        <v>2917</v>
      </c>
      <c r="D146" s="53" t="s">
        <v>2902</v>
      </c>
      <c r="E146" s="53" t="s">
        <v>486</v>
      </c>
      <c r="F146" s="53" t="s">
        <v>2901</v>
      </c>
      <c r="G146" s="53" t="s">
        <v>245</v>
      </c>
      <c r="H146" s="53" t="s">
        <v>2520</v>
      </c>
      <c r="I146" s="62">
        <v>201.43</v>
      </c>
    </row>
    <row r="147" spans="1:9" x14ac:dyDescent="0.25">
      <c r="A147" s="53" t="s">
        <v>2904</v>
      </c>
      <c r="B147" s="53" t="s">
        <v>2933</v>
      </c>
      <c r="C147" s="53" t="s">
        <v>2914</v>
      </c>
      <c r="D147" s="53" t="s">
        <v>2538</v>
      </c>
      <c r="E147" s="53" t="s">
        <v>2934</v>
      </c>
      <c r="F147" s="53" t="s">
        <v>2901</v>
      </c>
      <c r="G147" s="53" t="s">
        <v>2911</v>
      </c>
      <c r="H147" s="53" t="s">
        <v>2520</v>
      </c>
      <c r="I147" s="62">
        <v>2014.95</v>
      </c>
    </row>
    <row r="148" spans="1:9" hidden="1" x14ac:dyDescent="0.25">
      <c r="A148" s="53" t="s">
        <v>2905</v>
      </c>
      <c r="B148" s="53" t="s">
        <v>2930</v>
      </c>
      <c r="C148" s="53" t="s">
        <v>2915</v>
      </c>
      <c r="D148" s="53" t="s">
        <v>2931</v>
      </c>
      <c r="E148" s="53" t="s">
        <v>486</v>
      </c>
      <c r="F148" s="53" t="s">
        <v>2901</v>
      </c>
      <c r="G148" s="53" t="s">
        <v>2932</v>
      </c>
      <c r="H148" s="53" t="s">
        <v>2520</v>
      </c>
      <c r="I148" s="62">
        <v>272.43</v>
      </c>
    </row>
    <row r="149" spans="1:9" x14ac:dyDescent="0.25">
      <c r="A149" s="53" t="s">
        <v>2905</v>
      </c>
      <c r="B149" s="53" t="s">
        <v>2933</v>
      </c>
      <c r="C149" s="53" t="s">
        <v>2914</v>
      </c>
      <c r="D149" s="53" t="s">
        <v>2538</v>
      </c>
      <c r="E149" s="53" t="s">
        <v>2934</v>
      </c>
      <c r="F149" s="53" t="s">
        <v>2901</v>
      </c>
      <c r="G149" s="53" t="s">
        <v>2911</v>
      </c>
      <c r="H149" s="53" t="s">
        <v>2520</v>
      </c>
      <c r="I149" s="62">
        <v>1933.56</v>
      </c>
    </row>
    <row r="150" spans="1:9" hidden="1" x14ac:dyDescent="0.25">
      <c r="A150" s="53" t="s">
        <v>2905</v>
      </c>
      <c r="B150" s="53" t="s">
        <v>2930</v>
      </c>
      <c r="C150" s="53" t="s">
        <v>2915</v>
      </c>
      <c r="D150" s="53" t="s">
        <v>2902</v>
      </c>
      <c r="E150" s="53" t="s">
        <v>486</v>
      </c>
      <c r="F150" s="53" t="s">
        <v>2901</v>
      </c>
      <c r="G150" s="53" t="s">
        <v>2932</v>
      </c>
      <c r="H150" s="53" t="s">
        <v>2520</v>
      </c>
      <c r="I150" s="62">
        <v>6164.36</v>
      </c>
    </row>
    <row r="151" spans="1:9" hidden="1" x14ac:dyDescent="0.25">
      <c r="A151" s="53" t="s">
        <v>2905</v>
      </c>
      <c r="B151" s="53" t="s">
        <v>2943</v>
      </c>
      <c r="C151" s="53" t="s">
        <v>2917</v>
      </c>
      <c r="D151" s="53" t="s">
        <v>2902</v>
      </c>
      <c r="E151" s="53" t="s">
        <v>486</v>
      </c>
      <c r="F151" s="53" t="s">
        <v>2901</v>
      </c>
      <c r="G151" s="53" t="s">
        <v>245</v>
      </c>
      <c r="H151" s="53" t="s">
        <v>2520</v>
      </c>
      <c r="I151" s="62">
        <v>198.63</v>
      </c>
    </row>
    <row r="152" spans="1:9" hidden="1" x14ac:dyDescent="0.25">
      <c r="A152" s="53" t="s">
        <v>2905</v>
      </c>
      <c r="B152" s="53" t="s">
        <v>2930</v>
      </c>
      <c r="C152" s="53" t="s">
        <v>2915</v>
      </c>
      <c r="D152" s="53" t="s">
        <v>2935</v>
      </c>
      <c r="E152" s="53" t="s">
        <v>486</v>
      </c>
      <c r="F152" s="53" t="s">
        <v>2901</v>
      </c>
      <c r="G152" s="53" t="s">
        <v>2932</v>
      </c>
      <c r="H152" s="53" t="s">
        <v>2520</v>
      </c>
      <c r="I152" s="62">
        <v>1782.45</v>
      </c>
    </row>
    <row r="153" spans="1:9" hidden="1" x14ac:dyDescent="0.25">
      <c r="A153" s="53" t="s">
        <v>2905</v>
      </c>
      <c r="B153" s="53" t="s">
        <v>2933</v>
      </c>
      <c r="C153" s="53" t="s">
        <v>2914</v>
      </c>
      <c r="D153" s="53" t="s">
        <v>2321</v>
      </c>
      <c r="E153" s="53" t="s">
        <v>711</v>
      </c>
      <c r="F153" s="53" t="s">
        <v>2901</v>
      </c>
      <c r="G153" s="53" t="s">
        <v>2911</v>
      </c>
      <c r="H153" s="53" t="s">
        <v>2520</v>
      </c>
      <c r="I153" s="62">
        <v>1052.3800000000001</v>
      </c>
    </row>
    <row r="154" spans="1:9" hidden="1" x14ac:dyDescent="0.25">
      <c r="A154" s="53" t="s">
        <v>2906</v>
      </c>
      <c r="B154" s="53" t="s">
        <v>2930</v>
      </c>
      <c r="C154" s="53" t="s">
        <v>2915</v>
      </c>
      <c r="D154" s="53" t="s">
        <v>2935</v>
      </c>
      <c r="E154" s="53" t="s">
        <v>486</v>
      </c>
      <c r="F154" s="53" t="s">
        <v>2901</v>
      </c>
      <c r="G154" s="53" t="s">
        <v>2932</v>
      </c>
      <c r="H154" s="53" t="s">
        <v>2520</v>
      </c>
      <c r="I154" s="62">
        <v>2488.17</v>
      </c>
    </row>
    <row r="155" spans="1:9" hidden="1" x14ac:dyDescent="0.25">
      <c r="A155" s="53" t="s">
        <v>2906</v>
      </c>
      <c r="B155" s="53" t="s">
        <v>2930</v>
      </c>
      <c r="C155" s="53" t="s">
        <v>2915</v>
      </c>
      <c r="D155" s="53" t="s">
        <v>2902</v>
      </c>
      <c r="E155" s="53" t="s">
        <v>486</v>
      </c>
      <c r="F155" s="53" t="s">
        <v>2901</v>
      </c>
      <c r="G155" s="53" t="s">
        <v>2932</v>
      </c>
      <c r="H155" s="53" t="s">
        <v>2520</v>
      </c>
      <c r="I155" s="62">
        <v>6001.83</v>
      </c>
    </row>
    <row r="156" spans="1:9" x14ac:dyDescent="0.25">
      <c r="A156" s="53" t="s">
        <v>2906</v>
      </c>
      <c r="B156" s="53" t="s">
        <v>2933</v>
      </c>
      <c r="C156" s="53" t="s">
        <v>2914</v>
      </c>
      <c r="D156" s="53" t="s">
        <v>2538</v>
      </c>
      <c r="E156" s="53" t="s">
        <v>2934</v>
      </c>
      <c r="F156" s="53" t="s">
        <v>2901</v>
      </c>
      <c r="G156" s="53" t="s">
        <v>2911</v>
      </c>
      <c r="H156" s="53" t="s">
        <v>2520</v>
      </c>
      <c r="I156" s="62">
        <v>881.18</v>
      </c>
    </row>
    <row r="157" spans="1:9" hidden="1" x14ac:dyDescent="0.25">
      <c r="A157" s="53" t="s">
        <v>2906</v>
      </c>
      <c r="B157" s="53" t="s">
        <v>2930</v>
      </c>
      <c r="C157" s="53" t="s">
        <v>2915</v>
      </c>
      <c r="D157" s="53" t="s">
        <v>2900</v>
      </c>
      <c r="E157" s="53" t="s">
        <v>486</v>
      </c>
      <c r="F157" s="53" t="s">
        <v>2901</v>
      </c>
      <c r="G157" s="53" t="s">
        <v>2932</v>
      </c>
      <c r="H157" s="53" t="s">
        <v>2520</v>
      </c>
      <c r="I157" s="62">
        <v>3216.5</v>
      </c>
    </row>
    <row r="158" spans="1:9" hidden="1" x14ac:dyDescent="0.25">
      <c r="A158" s="53" t="s">
        <v>2906</v>
      </c>
      <c r="B158" s="53" t="s">
        <v>2930</v>
      </c>
      <c r="C158" s="53" t="s">
        <v>2915</v>
      </c>
      <c r="D158" s="53" t="s">
        <v>2931</v>
      </c>
      <c r="E158" s="53" t="s">
        <v>486</v>
      </c>
      <c r="F158" s="53" t="s">
        <v>2901</v>
      </c>
      <c r="G158" s="53" t="s">
        <v>2932</v>
      </c>
      <c r="H158" s="53" t="s">
        <v>2520</v>
      </c>
      <c r="I158" s="62">
        <v>145.43</v>
      </c>
    </row>
    <row r="159" spans="1:9" hidden="1" x14ac:dyDescent="0.25">
      <c r="A159" s="53" t="s">
        <v>2906</v>
      </c>
      <c r="B159" s="53" t="s">
        <v>2943</v>
      </c>
      <c r="C159" s="53" t="s">
        <v>2917</v>
      </c>
      <c r="D159" s="53" t="s">
        <v>2902</v>
      </c>
      <c r="E159" s="53" t="s">
        <v>486</v>
      </c>
      <c r="F159" s="53" t="s">
        <v>2901</v>
      </c>
      <c r="G159" s="53" t="s">
        <v>245</v>
      </c>
      <c r="H159" s="53" t="s">
        <v>2520</v>
      </c>
      <c r="I159" s="62">
        <v>198.38</v>
      </c>
    </row>
    <row r="160" spans="1:9" hidden="1" x14ac:dyDescent="0.25">
      <c r="A160" s="53" t="s">
        <v>2906</v>
      </c>
      <c r="B160" s="53" t="s">
        <v>2933</v>
      </c>
      <c r="C160" s="53" t="s">
        <v>2914</v>
      </c>
      <c r="D160" s="53" t="s">
        <v>2321</v>
      </c>
      <c r="E160" s="53" t="s">
        <v>711</v>
      </c>
      <c r="F160" s="53" t="s">
        <v>2901</v>
      </c>
      <c r="G160" s="53" t="s">
        <v>2911</v>
      </c>
      <c r="H160" s="53" t="s">
        <v>2520</v>
      </c>
      <c r="I160" s="62">
        <v>578.80999999999995</v>
      </c>
    </row>
    <row r="161" spans="1:9" hidden="1" x14ac:dyDescent="0.25">
      <c r="A161" s="53" t="s">
        <v>2956</v>
      </c>
      <c r="B161" s="53" t="s">
        <v>2930</v>
      </c>
      <c r="C161" s="53" t="s">
        <v>2915</v>
      </c>
      <c r="D161" s="53" t="s">
        <v>2900</v>
      </c>
      <c r="E161" s="53" t="s">
        <v>486</v>
      </c>
      <c r="F161" s="53" t="s">
        <v>2901</v>
      </c>
      <c r="G161" s="53" t="s">
        <v>2932</v>
      </c>
      <c r="H161" s="53" t="s">
        <v>2520</v>
      </c>
      <c r="I161" s="62">
        <v>3216.43</v>
      </c>
    </row>
    <row r="162" spans="1:9" hidden="1" x14ac:dyDescent="0.25">
      <c r="A162" s="53" t="s">
        <v>2956</v>
      </c>
      <c r="B162" s="53" t="s">
        <v>2930</v>
      </c>
      <c r="C162" s="53" t="s">
        <v>2915</v>
      </c>
      <c r="D162" s="53" t="s">
        <v>2935</v>
      </c>
      <c r="E162" s="53" t="s">
        <v>486</v>
      </c>
      <c r="F162" s="53" t="s">
        <v>2901</v>
      </c>
      <c r="G162" s="53" t="s">
        <v>2932</v>
      </c>
      <c r="H162" s="53" t="s">
        <v>2520</v>
      </c>
      <c r="I162" s="62">
        <v>2492.9</v>
      </c>
    </row>
    <row r="163" spans="1:9" hidden="1" x14ac:dyDescent="0.25">
      <c r="A163" s="53" t="s">
        <v>2956</v>
      </c>
      <c r="B163" s="53" t="s">
        <v>2930</v>
      </c>
      <c r="C163" s="53" t="s">
        <v>2915</v>
      </c>
      <c r="D163" s="53" t="s">
        <v>2931</v>
      </c>
      <c r="E163" s="53" t="s">
        <v>486</v>
      </c>
      <c r="F163" s="53" t="s">
        <v>2901</v>
      </c>
      <c r="G163" s="53" t="s">
        <v>2932</v>
      </c>
      <c r="H163" s="53" t="s">
        <v>2520</v>
      </c>
      <c r="I163" s="62">
        <v>226.57</v>
      </c>
    </row>
    <row r="164" spans="1:9" hidden="1" x14ac:dyDescent="0.25">
      <c r="A164" s="53" t="s">
        <v>2956</v>
      </c>
      <c r="B164" s="53" t="s">
        <v>2943</v>
      </c>
      <c r="C164" s="53" t="s">
        <v>2917</v>
      </c>
      <c r="D164" s="53" t="s">
        <v>2902</v>
      </c>
      <c r="E164" s="53" t="s">
        <v>486</v>
      </c>
      <c r="F164" s="53" t="s">
        <v>2901</v>
      </c>
      <c r="G164" s="53" t="s">
        <v>245</v>
      </c>
      <c r="H164" s="53" t="s">
        <v>2520</v>
      </c>
      <c r="I164" s="62">
        <v>198.87</v>
      </c>
    </row>
    <row r="165" spans="1:9" hidden="1" x14ac:dyDescent="0.25">
      <c r="A165" s="53" t="s">
        <v>2956</v>
      </c>
      <c r="B165" s="53" t="s">
        <v>2930</v>
      </c>
      <c r="C165" s="53" t="s">
        <v>2915</v>
      </c>
      <c r="D165" s="53" t="s">
        <v>2902</v>
      </c>
      <c r="E165" s="53" t="s">
        <v>486</v>
      </c>
      <c r="F165" s="53" t="s">
        <v>2901</v>
      </c>
      <c r="G165" s="53" t="s">
        <v>2932</v>
      </c>
      <c r="H165" s="53" t="s">
        <v>2520</v>
      </c>
      <c r="I165" s="62">
        <v>5908.47</v>
      </c>
    </row>
    <row r="166" spans="1:9" hidden="1" x14ac:dyDescent="0.25">
      <c r="A166" s="53" t="s">
        <v>2957</v>
      </c>
      <c r="B166" s="53" t="s">
        <v>2930</v>
      </c>
      <c r="C166" s="53" t="s">
        <v>2915</v>
      </c>
      <c r="D166" s="53" t="s">
        <v>2931</v>
      </c>
      <c r="E166" s="53" t="s">
        <v>486</v>
      </c>
      <c r="F166" s="53" t="s">
        <v>2901</v>
      </c>
      <c r="G166" s="53" t="s">
        <v>2932</v>
      </c>
      <c r="H166" s="53" t="s">
        <v>2520</v>
      </c>
      <c r="I166" s="62">
        <v>226.49</v>
      </c>
    </row>
    <row r="167" spans="1:9" hidden="1" x14ac:dyDescent="0.25">
      <c r="A167" s="53" t="s">
        <v>2957</v>
      </c>
      <c r="B167" s="53" t="s">
        <v>2930</v>
      </c>
      <c r="C167" s="53" t="s">
        <v>2915</v>
      </c>
      <c r="D167" s="53" t="s">
        <v>2902</v>
      </c>
      <c r="E167" s="53" t="s">
        <v>486</v>
      </c>
      <c r="F167" s="53" t="s">
        <v>2901</v>
      </c>
      <c r="G167" s="53" t="s">
        <v>2932</v>
      </c>
      <c r="H167" s="53" t="s">
        <v>2520</v>
      </c>
      <c r="I167" s="62">
        <v>5963.3</v>
      </c>
    </row>
    <row r="168" spans="1:9" hidden="1" x14ac:dyDescent="0.25">
      <c r="A168" s="53" t="s">
        <v>2957</v>
      </c>
      <c r="B168" s="53" t="s">
        <v>2943</v>
      </c>
      <c r="C168" s="53" t="s">
        <v>2917</v>
      </c>
      <c r="D168" s="53" t="s">
        <v>2902</v>
      </c>
      <c r="E168" s="53" t="s">
        <v>486</v>
      </c>
      <c r="F168" s="53" t="s">
        <v>2901</v>
      </c>
      <c r="G168" s="53" t="s">
        <v>245</v>
      </c>
      <c r="H168" s="53" t="s">
        <v>2520</v>
      </c>
      <c r="I168" s="62">
        <v>196.91</v>
      </c>
    </row>
    <row r="169" spans="1:9" hidden="1" x14ac:dyDescent="0.25">
      <c r="A169" s="53" t="s">
        <v>2957</v>
      </c>
      <c r="B169" s="53" t="s">
        <v>2930</v>
      </c>
      <c r="C169" s="53" t="s">
        <v>2915</v>
      </c>
      <c r="D169" s="53" t="s">
        <v>2900</v>
      </c>
      <c r="E169" s="53" t="s">
        <v>486</v>
      </c>
      <c r="F169" s="53" t="s">
        <v>2901</v>
      </c>
      <c r="G169" s="53" t="s">
        <v>2932</v>
      </c>
      <c r="H169" s="53" t="s">
        <v>2520</v>
      </c>
      <c r="I169" s="62">
        <v>3216.89</v>
      </c>
    </row>
    <row r="170" spans="1:9" hidden="1" x14ac:dyDescent="0.25">
      <c r="A170" s="53" t="s">
        <v>2957</v>
      </c>
      <c r="B170" s="53" t="s">
        <v>2930</v>
      </c>
      <c r="C170" s="53" t="s">
        <v>2915</v>
      </c>
      <c r="D170" s="53" t="s">
        <v>2935</v>
      </c>
      <c r="E170" s="53" t="s">
        <v>486</v>
      </c>
      <c r="F170" s="53" t="s">
        <v>2901</v>
      </c>
      <c r="G170" s="53" t="s">
        <v>2932</v>
      </c>
      <c r="H170" s="53" t="s">
        <v>2520</v>
      </c>
      <c r="I170" s="62">
        <v>2489.1799999999998</v>
      </c>
    </row>
    <row r="171" spans="1:9" hidden="1" x14ac:dyDescent="0.25">
      <c r="A171" s="53" t="s">
        <v>2958</v>
      </c>
      <c r="B171" s="53" t="s">
        <v>2930</v>
      </c>
      <c r="C171" s="53" t="s">
        <v>2915</v>
      </c>
      <c r="D171" s="53" t="s">
        <v>2902</v>
      </c>
      <c r="E171" s="53" t="s">
        <v>486</v>
      </c>
      <c r="F171" s="53" t="s">
        <v>2901</v>
      </c>
      <c r="G171" s="53" t="s">
        <v>2932</v>
      </c>
      <c r="H171" s="53" t="s">
        <v>2520</v>
      </c>
      <c r="I171" s="62">
        <v>5897.39</v>
      </c>
    </row>
    <row r="172" spans="1:9" hidden="1" x14ac:dyDescent="0.25">
      <c r="A172" s="53" t="s">
        <v>2958</v>
      </c>
      <c r="B172" s="53" t="s">
        <v>2930</v>
      </c>
      <c r="C172" s="53" t="s">
        <v>2915</v>
      </c>
      <c r="D172" s="53" t="s">
        <v>2900</v>
      </c>
      <c r="E172" s="53" t="s">
        <v>486</v>
      </c>
      <c r="F172" s="53" t="s">
        <v>2901</v>
      </c>
      <c r="G172" s="53" t="s">
        <v>2932</v>
      </c>
      <c r="H172" s="53" t="s">
        <v>2520</v>
      </c>
      <c r="I172" s="62">
        <v>3221.24</v>
      </c>
    </row>
    <row r="173" spans="1:9" hidden="1" x14ac:dyDescent="0.25">
      <c r="A173" s="53" t="s">
        <v>2958</v>
      </c>
      <c r="B173" s="53" t="s">
        <v>2930</v>
      </c>
      <c r="C173" s="53" t="s">
        <v>2915</v>
      </c>
      <c r="D173" s="53" t="s">
        <v>2931</v>
      </c>
      <c r="E173" s="53" t="s">
        <v>486</v>
      </c>
      <c r="F173" s="53" t="s">
        <v>2901</v>
      </c>
      <c r="G173" s="53" t="s">
        <v>2932</v>
      </c>
      <c r="H173" s="53" t="s">
        <v>2520</v>
      </c>
      <c r="I173" s="62">
        <v>234.22</v>
      </c>
    </row>
    <row r="174" spans="1:9" hidden="1" x14ac:dyDescent="0.25">
      <c r="A174" s="53" t="s">
        <v>2958</v>
      </c>
      <c r="B174" s="53" t="s">
        <v>2943</v>
      </c>
      <c r="C174" s="53" t="s">
        <v>2917</v>
      </c>
      <c r="D174" s="53" t="s">
        <v>2902</v>
      </c>
      <c r="E174" s="53" t="s">
        <v>486</v>
      </c>
      <c r="F174" s="53" t="s">
        <v>2901</v>
      </c>
      <c r="G174" s="53" t="s">
        <v>245</v>
      </c>
      <c r="H174" s="53" t="s">
        <v>2520</v>
      </c>
      <c r="I174" s="62">
        <v>198.35</v>
      </c>
    </row>
    <row r="175" spans="1:9" hidden="1" x14ac:dyDescent="0.25">
      <c r="A175" s="53" t="s">
        <v>2958</v>
      </c>
      <c r="B175" s="53" t="s">
        <v>2930</v>
      </c>
      <c r="C175" s="53" t="s">
        <v>2915</v>
      </c>
      <c r="D175" s="53" t="s">
        <v>2935</v>
      </c>
      <c r="E175" s="53" t="s">
        <v>486</v>
      </c>
      <c r="F175" s="53" t="s">
        <v>2901</v>
      </c>
      <c r="G175" s="53" t="s">
        <v>2932</v>
      </c>
      <c r="H175" s="53" t="s">
        <v>2520</v>
      </c>
      <c r="I175" s="62">
        <v>2496.98</v>
      </c>
    </row>
    <row r="176" spans="1:9" hidden="1" x14ac:dyDescent="0.25">
      <c r="A176" s="53" t="s">
        <v>2907</v>
      </c>
      <c r="B176" s="53" t="s">
        <v>2930</v>
      </c>
      <c r="C176" s="53" t="s">
        <v>2915</v>
      </c>
      <c r="D176" s="53" t="s">
        <v>2935</v>
      </c>
      <c r="E176" s="53" t="s">
        <v>486</v>
      </c>
      <c r="F176" s="53" t="s">
        <v>2901</v>
      </c>
      <c r="G176" s="53" t="s">
        <v>2932</v>
      </c>
      <c r="H176" s="53" t="s">
        <v>2520</v>
      </c>
      <c r="I176" s="62">
        <v>2491.6799999999998</v>
      </c>
    </row>
    <row r="177" spans="1:9" hidden="1" x14ac:dyDescent="0.25">
      <c r="A177" s="53" t="s">
        <v>2907</v>
      </c>
      <c r="B177" s="53" t="s">
        <v>2930</v>
      </c>
      <c r="C177" s="53" t="s">
        <v>2915</v>
      </c>
      <c r="D177" s="53" t="s">
        <v>2900</v>
      </c>
      <c r="E177" s="53" t="s">
        <v>486</v>
      </c>
      <c r="F177" s="53" t="s">
        <v>2901</v>
      </c>
      <c r="G177" s="53" t="s">
        <v>2932</v>
      </c>
      <c r="H177" s="53" t="s">
        <v>2520</v>
      </c>
      <c r="I177" s="62">
        <v>3221.93</v>
      </c>
    </row>
    <row r="178" spans="1:9" hidden="1" x14ac:dyDescent="0.25">
      <c r="A178" s="53" t="s">
        <v>2907</v>
      </c>
      <c r="B178" s="53" t="s">
        <v>2930</v>
      </c>
      <c r="C178" s="53" t="s">
        <v>2915</v>
      </c>
      <c r="D178" s="53" t="s">
        <v>2931</v>
      </c>
      <c r="E178" s="53" t="s">
        <v>486</v>
      </c>
      <c r="F178" s="53" t="s">
        <v>2901</v>
      </c>
      <c r="G178" s="53" t="s">
        <v>2932</v>
      </c>
      <c r="H178" s="53" t="s">
        <v>2520</v>
      </c>
      <c r="I178" s="62">
        <v>215.5</v>
      </c>
    </row>
    <row r="179" spans="1:9" hidden="1" x14ac:dyDescent="0.25">
      <c r="A179" s="53" t="s">
        <v>2907</v>
      </c>
      <c r="B179" s="53" t="s">
        <v>2943</v>
      </c>
      <c r="C179" s="53" t="s">
        <v>2917</v>
      </c>
      <c r="D179" s="53" t="s">
        <v>2902</v>
      </c>
      <c r="E179" s="53" t="s">
        <v>486</v>
      </c>
      <c r="F179" s="53" t="s">
        <v>2901</v>
      </c>
      <c r="G179" s="53" t="s">
        <v>245</v>
      </c>
      <c r="H179" s="53" t="s">
        <v>2520</v>
      </c>
      <c r="I179" s="62">
        <v>198.81</v>
      </c>
    </row>
    <row r="180" spans="1:9" hidden="1" x14ac:dyDescent="0.25">
      <c r="A180" s="53" t="s">
        <v>2907</v>
      </c>
      <c r="B180" s="53" t="s">
        <v>2930</v>
      </c>
      <c r="C180" s="53" t="s">
        <v>2915</v>
      </c>
      <c r="D180" s="53" t="s">
        <v>2902</v>
      </c>
      <c r="E180" s="53" t="s">
        <v>486</v>
      </c>
      <c r="F180" s="53" t="s">
        <v>2901</v>
      </c>
      <c r="G180" s="53" t="s">
        <v>2932</v>
      </c>
      <c r="H180" s="53" t="s">
        <v>2520</v>
      </c>
      <c r="I180" s="62">
        <v>5940.3</v>
      </c>
    </row>
    <row r="181" spans="1:9" hidden="1" x14ac:dyDescent="0.25">
      <c r="A181" s="53" t="s">
        <v>2909</v>
      </c>
      <c r="B181" s="53" t="s">
        <v>2930</v>
      </c>
      <c r="C181" s="53" t="s">
        <v>2915</v>
      </c>
      <c r="D181" s="53" t="s">
        <v>2931</v>
      </c>
      <c r="E181" s="53" t="s">
        <v>486</v>
      </c>
      <c r="F181" s="53" t="s">
        <v>2901</v>
      </c>
      <c r="G181" s="53" t="s">
        <v>2932</v>
      </c>
      <c r="H181" s="53" t="s">
        <v>2520</v>
      </c>
      <c r="I181" s="62">
        <v>201.86</v>
      </c>
    </row>
    <row r="182" spans="1:9" hidden="1" x14ac:dyDescent="0.25">
      <c r="A182" s="53" t="s">
        <v>2909</v>
      </c>
      <c r="B182" s="53" t="s">
        <v>2930</v>
      </c>
      <c r="C182" s="53" t="s">
        <v>2915</v>
      </c>
      <c r="D182" s="53" t="s">
        <v>2935</v>
      </c>
      <c r="E182" s="53" t="s">
        <v>486</v>
      </c>
      <c r="F182" s="53" t="s">
        <v>2901</v>
      </c>
      <c r="G182" s="53" t="s">
        <v>2932</v>
      </c>
      <c r="H182" s="53" t="s">
        <v>2520</v>
      </c>
      <c r="I182" s="62">
        <v>2490.15</v>
      </c>
    </row>
    <row r="183" spans="1:9" hidden="1" x14ac:dyDescent="0.25">
      <c r="A183" s="53" t="s">
        <v>2909</v>
      </c>
      <c r="B183" s="53" t="s">
        <v>2943</v>
      </c>
      <c r="C183" s="53" t="s">
        <v>2917</v>
      </c>
      <c r="D183" s="53" t="s">
        <v>2902</v>
      </c>
      <c r="E183" s="53" t="s">
        <v>486</v>
      </c>
      <c r="F183" s="53" t="s">
        <v>2901</v>
      </c>
      <c r="G183" s="53" t="s">
        <v>245</v>
      </c>
      <c r="H183" s="53" t="s">
        <v>2520</v>
      </c>
      <c r="I183" s="62">
        <v>200.06</v>
      </c>
    </row>
    <row r="184" spans="1:9" hidden="1" x14ac:dyDescent="0.25">
      <c r="A184" s="53" t="s">
        <v>2909</v>
      </c>
      <c r="B184" s="53" t="s">
        <v>2930</v>
      </c>
      <c r="C184" s="53" t="s">
        <v>2915</v>
      </c>
      <c r="D184" s="53" t="s">
        <v>2900</v>
      </c>
      <c r="E184" s="53" t="s">
        <v>486</v>
      </c>
      <c r="F184" s="53" t="s">
        <v>2901</v>
      </c>
      <c r="G184" s="53" t="s">
        <v>2932</v>
      </c>
      <c r="H184" s="53" t="s">
        <v>2520</v>
      </c>
      <c r="I184" s="62">
        <v>3232</v>
      </c>
    </row>
    <row r="185" spans="1:9" hidden="1" x14ac:dyDescent="0.25">
      <c r="A185" s="53" t="s">
        <v>2909</v>
      </c>
      <c r="B185" s="53" t="s">
        <v>2930</v>
      </c>
      <c r="C185" s="53" t="s">
        <v>2915</v>
      </c>
      <c r="D185" s="53" t="s">
        <v>2902</v>
      </c>
      <c r="E185" s="53" t="s">
        <v>486</v>
      </c>
      <c r="F185" s="53" t="s">
        <v>2901</v>
      </c>
      <c r="G185" s="53" t="s">
        <v>2932</v>
      </c>
      <c r="H185" s="53" t="s">
        <v>2520</v>
      </c>
      <c r="I185" s="62">
        <v>5891.73</v>
      </c>
    </row>
  </sheetData>
  <autoFilter ref="A1:I185">
    <filterColumn colId="4">
      <filters>
        <filter val="联盟"/>
      </filters>
    </filterColumn>
  </autoFilter>
  <phoneticPr fontId="3" type="noConversion"/>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486"/>
  <sheetViews>
    <sheetView workbookViewId="0">
      <selection activeCell="K1" sqref="K1:K1048576"/>
    </sheetView>
  </sheetViews>
  <sheetFormatPr defaultRowHeight="14" x14ac:dyDescent="0.25"/>
  <cols>
    <col min="11" max="11" width="11.6328125" style="40" bestFit="1" customWidth="1"/>
    <col min="12" max="12" width="12.7265625" style="40" bestFit="1" customWidth="1"/>
  </cols>
  <sheetData>
    <row r="1" spans="1:18" x14ac:dyDescent="0.25">
      <c r="A1" t="s">
        <v>0</v>
      </c>
      <c r="B1" t="s">
        <v>456</v>
      </c>
      <c r="C1" t="s">
        <v>753</v>
      </c>
      <c r="D1" t="s">
        <v>754</v>
      </c>
      <c r="E1" t="s">
        <v>755</v>
      </c>
      <c r="F1" t="s">
        <v>756</v>
      </c>
      <c r="G1" t="s">
        <v>757</v>
      </c>
      <c r="H1" t="s">
        <v>758</v>
      </c>
      <c r="I1" t="s">
        <v>759</v>
      </c>
      <c r="J1" t="s">
        <v>760</v>
      </c>
      <c r="K1" s="40" t="s">
        <v>761</v>
      </c>
      <c r="L1" s="40" t="s">
        <v>752</v>
      </c>
      <c r="M1" t="s">
        <v>762</v>
      </c>
      <c r="N1" t="s">
        <v>763</v>
      </c>
      <c r="O1" t="s">
        <v>764</v>
      </c>
      <c r="P1" t="s">
        <v>765</v>
      </c>
      <c r="Q1" t="s">
        <v>766</v>
      </c>
      <c r="R1" t="s">
        <v>767</v>
      </c>
    </row>
    <row r="2" spans="1:18" x14ac:dyDescent="0.25">
      <c r="A2" t="s">
        <v>451</v>
      </c>
      <c r="B2" t="s">
        <v>451</v>
      </c>
      <c r="C2" t="s">
        <v>451</v>
      </c>
      <c r="D2" t="s">
        <v>451</v>
      </c>
      <c r="E2" t="s">
        <v>451</v>
      </c>
      <c r="F2" t="s">
        <v>451</v>
      </c>
      <c r="G2" t="s">
        <v>451</v>
      </c>
      <c r="H2" s="41">
        <v>761770.88</v>
      </c>
      <c r="I2" s="41">
        <v>760547.83999999997</v>
      </c>
      <c r="J2" s="41">
        <v>1223.04</v>
      </c>
      <c r="M2" s="41">
        <v>351007.92</v>
      </c>
      <c r="N2" s="41">
        <v>410762.96</v>
      </c>
      <c r="O2" s="41">
        <v>0</v>
      </c>
      <c r="P2" t="s">
        <v>768</v>
      </c>
      <c r="Q2" t="s">
        <v>769</v>
      </c>
      <c r="R2" t="s">
        <v>770</v>
      </c>
    </row>
    <row r="3" spans="1:18" x14ac:dyDescent="0.25">
      <c r="A3" t="s">
        <v>4</v>
      </c>
      <c r="B3" t="s">
        <v>771</v>
      </c>
      <c r="C3" t="s">
        <v>772</v>
      </c>
      <c r="D3" t="s">
        <v>773</v>
      </c>
      <c r="E3" t="s">
        <v>774</v>
      </c>
      <c r="F3" t="s">
        <v>775</v>
      </c>
      <c r="G3" t="s">
        <v>775</v>
      </c>
      <c r="H3" s="41">
        <v>3.31</v>
      </c>
      <c r="I3" s="41">
        <v>0</v>
      </c>
      <c r="J3" s="41">
        <v>3.31</v>
      </c>
      <c r="K3" s="40">
        <f>M3</f>
        <v>0</v>
      </c>
      <c r="L3" s="40">
        <f>N3+O3-J3</f>
        <v>0</v>
      </c>
      <c r="M3" s="41">
        <v>0</v>
      </c>
      <c r="N3" s="41">
        <v>3.31</v>
      </c>
      <c r="O3" s="41">
        <v>0</v>
      </c>
      <c r="P3" t="s">
        <v>776</v>
      </c>
      <c r="Q3" t="s">
        <v>777</v>
      </c>
      <c r="R3" t="s">
        <v>775</v>
      </c>
    </row>
    <row r="4" spans="1:18" x14ac:dyDescent="0.25">
      <c r="A4" t="s">
        <v>4</v>
      </c>
      <c r="B4" t="s">
        <v>778</v>
      </c>
      <c r="C4" t="s">
        <v>779</v>
      </c>
      <c r="D4" t="s">
        <v>780</v>
      </c>
      <c r="E4" t="s">
        <v>781</v>
      </c>
      <c r="F4" t="s">
        <v>782</v>
      </c>
      <c r="G4" t="s">
        <v>775</v>
      </c>
      <c r="H4" s="41">
        <v>3633.52</v>
      </c>
      <c r="I4" s="41">
        <v>3633.52</v>
      </c>
      <c r="J4" s="41">
        <v>0</v>
      </c>
      <c r="K4" s="40">
        <f t="shared" ref="K4:K67" si="0">M4</f>
        <v>3633.52</v>
      </c>
      <c r="L4" s="40">
        <f t="shared" ref="L4:L67" si="1">N4+O4</f>
        <v>0</v>
      </c>
      <c r="M4" s="41">
        <v>3633.52</v>
      </c>
      <c r="N4" s="41">
        <v>0</v>
      </c>
      <c r="O4" s="41">
        <v>0</v>
      </c>
      <c r="P4" t="s">
        <v>783</v>
      </c>
      <c r="Q4" t="s">
        <v>775</v>
      </c>
      <c r="R4" t="s">
        <v>784</v>
      </c>
    </row>
    <row r="5" spans="1:18" x14ac:dyDescent="0.25">
      <c r="A5" t="s">
        <v>4</v>
      </c>
      <c r="B5" t="s">
        <v>717</v>
      </c>
      <c r="C5" t="s">
        <v>785</v>
      </c>
      <c r="D5" t="s">
        <v>780</v>
      </c>
      <c r="E5" t="s">
        <v>781</v>
      </c>
      <c r="F5" t="s">
        <v>782</v>
      </c>
      <c r="G5" t="s">
        <v>775</v>
      </c>
      <c r="H5" s="41">
        <v>8350.7000000000007</v>
      </c>
      <c r="I5" s="41">
        <v>8350.7000000000007</v>
      </c>
      <c r="J5" s="41">
        <v>0</v>
      </c>
      <c r="K5" s="40">
        <f t="shared" si="0"/>
        <v>8350.7000000000007</v>
      </c>
      <c r="L5" s="40">
        <f t="shared" si="1"/>
        <v>0</v>
      </c>
      <c r="M5" s="41">
        <v>8350.7000000000007</v>
      </c>
      <c r="N5" s="41">
        <v>0</v>
      </c>
      <c r="O5" s="41">
        <v>0</v>
      </c>
      <c r="P5" t="s">
        <v>786</v>
      </c>
      <c r="Q5" t="s">
        <v>775</v>
      </c>
      <c r="R5" t="s">
        <v>787</v>
      </c>
    </row>
    <row r="6" spans="1:18" x14ac:dyDescent="0.25">
      <c r="A6" t="s">
        <v>4</v>
      </c>
      <c r="B6" t="s">
        <v>720</v>
      </c>
      <c r="C6" t="s">
        <v>788</v>
      </c>
      <c r="D6" t="s">
        <v>780</v>
      </c>
      <c r="E6" t="s">
        <v>789</v>
      </c>
      <c r="F6" t="s">
        <v>775</v>
      </c>
      <c r="G6" t="s">
        <v>775</v>
      </c>
      <c r="H6" s="41">
        <v>415.6</v>
      </c>
      <c r="I6" s="41">
        <v>415.6</v>
      </c>
      <c r="J6" s="41">
        <v>0</v>
      </c>
      <c r="K6" s="40">
        <f t="shared" si="0"/>
        <v>415.6</v>
      </c>
      <c r="L6" s="40">
        <f t="shared" si="1"/>
        <v>0</v>
      </c>
      <c r="M6" s="41">
        <v>415.6</v>
      </c>
      <c r="N6" s="41">
        <v>0</v>
      </c>
      <c r="O6" s="41">
        <v>0</v>
      </c>
      <c r="P6" t="s">
        <v>790</v>
      </c>
      <c r="Q6" t="s">
        <v>775</v>
      </c>
      <c r="R6" t="s">
        <v>791</v>
      </c>
    </row>
    <row r="7" spans="1:18" x14ac:dyDescent="0.25">
      <c r="A7" t="s">
        <v>4</v>
      </c>
      <c r="B7" t="s">
        <v>792</v>
      </c>
      <c r="C7" t="s">
        <v>793</v>
      </c>
      <c r="D7" t="s">
        <v>794</v>
      </c>
      <c r="E7" t="s">
        <v>795</v>
      </c>
      <c r="F7" t="s">
        <v>795</v>
      </c>
      <c r="G7" t="s">
        <v>775</v>
      </c>
      <c r="H7" s="41">
        <v>201.27</v>
      </c>
      <c r="I7" s="41">
        <v>201.27</v>
      </c>
      <c r="J7" s="41">
        <v>0</v>
      </c>
      <c r="K7" s="40">
        <f t="shared" si="0"/>
        <v>201.27</v>
      </c>
      <c r="L7" s="40">
        <f t="shared" si="1"/>
        <v>0</v>
      </c>
      <c r="M7" s="41">
        <v>201.27</v>
      </c>
      <c r="N7" s="41">
        <v>0</v>
      </c>
      <c r="O7" s="41">
        <v>0</v>
      </c>
      <c r="P7" t="s">
        <v>796</v>
      </c>
      <c r="Q7" t="s">
        <v>775</v>
      </c>
      <c r="R7" t="s">
        <v>797</v>
      </c>
    </row>
    <row r="8" spans="1:18" x14ac:dyDescent="0.25">
      <c r="A8" t="s">
        <v>4</v>
      </c>
      <c r="B8" t="s">
        <v>713</v>
      </c>
      <c r="C8" t="s">
        <v>798</v>
      </c>
      <c r="D8" t="s">
        <v>780</v>
      </c>
      <c r="E8" t="s">
        <v>789</v>
      </c>
      <c r="F8" t="s">
        <v>775</v>
      </c>
      <c r="G8" t="s">
        <v>775</v>
      </c>
      <c r="H8" s="41">
        <v>468.63</v>
      </c>
      <c r="I8" s="41">
        <v>468.63</v>
      </c>
      <c r="J8" s="41">
        <v>0</v>
      </c>
      <c r="K8" s="40">
        <f t="shared" si="0"/>
        <v>468.63</v>
      </c>
      <c r="L8" s="40">
        <f t="shared" si="1"/>
        <v>0</v>
      </c>
      <c r="M8" s="41">
        <v>468.63</v>
      </c>
      <c r="N8" s="41">
        <v>0</v>
      </c>
      <c r="O8" s="41">
        <v>0</v>
      </c>
      <c r="P8" t="s">
        <v>799</v>
      </c>
      <c r="Q8" t="s">
        <v>775</v>
      </c>
      <c r="R8" t="s">
        <v>800</v>
      </c>
    </row>
    <row r="9" spans="1:18" x14ac:dyDescent="0.25">
      <c r="A9" t="s">
        <v>4</v>
      </c>
      <c r="B9" t="s">
        <v>724</v>
      </c>
      <c r="C9" t="s">
        <v>801</v>
      </c>
      <c r="D9" t="s">
        <v>780</v>
      </c>
      <c r="E9" t="s">
        <v>802</v>
      </c>
      <c r="F9" t="s">
        <v>789</v>
      </c>
      <c r="G9" t="s">
        <v>775</v>
      </c>
      <c r="H9" s="41">
        <v>419.39</v>
      </c>
      <c r="I9" s="41">
        <v>419.39</v>
      </c>
      <c r="J9" s="41">
        <v>0</v>
      </c>
      <c r="K9" s="40">
        <f t="shared" si="0"/>
        <v>419.39</v>
      </c>
      <c r="L9" s="40">
        <f t="shared" si="1"/>
        <v>0</v>
      </c>
      <c r="M9" s="41">
        <v>419.39</v>
      </c>
      <c r="N9" s="41">
        <v>0</v>
      </c>
      <c r="O9" s="41">
        <v>0</v>
      </c>
      <c r="P9" t="s">
        <v>803</v>
      </c>
      <c r="Q9" t="s">
        <v>775</v>
      </c>
      <c r="R9" t="s">
        <v>804</v>
      </c>
    </row>
    <row r="10" spans="1:18" x14ac:dyDescent="0.25">
      <c r="A10" t="s">
        <v>4</v>
      </c>
      <c r="B10" t="s">
        <v>805</v>
      </c>
      <c r="C10" t="s">
        <v>806</v>
      </c>
      <c r="D10" t="s">
        <v>780</v>
      </c>
      <c r="E10" t="s">
        <v>781</v>
      </c>
      <c r="F10" t="s">
        <v>782</v>
      </c>
      <c r="G10" t="s">
        <v>775</v>
      </c>
      <c r="H10" s="41">
        <v>34.58</v>
      </c>
      <c r="I10" s="41">
        <v>34.58</v>
      </c>
      <c r="J10" s="41">
        <v>0</v>
      </c>
      <c r="K10" s="40">
        <f t="shared" si="0"/>
        <v>34.58</v>
      </c>
      <c r="L10" s="40">
        <f t="shared" si="1"/>
        <v>0</v>
      </c>
      <c r="M10" s="41">
        <v>34.58</v>
      </c>
      <c r="N10" s="41">
        <v>0</v>
      </c>
      <c r="O10" s="41">
        <v>0</v>
      </c>
      <c r="P10" t="s">
        <v>807</v>
      </c>
      <c r="Q10" t="s">
        <v>775</v>
      </c>
      <c r="R10" t="s">
        <v>808</v>
      </c>
    </row>
    <row r="11" spans="1:18" x14ac:dyDescent="0.25">
      <c r="A11" t="s">
        <v>4</v>
      </c>
      <c r="B11" t="s">
        <v>809</v>
      </c>
      <c r="C11" t="s">
        <v>810</v>
      </c>
      <c r="D11" t="s">
        <v>794</v>
      </c>
      <c r="E11" t="s">
        <v>795</v>
      </c>
      <c r="F11" t="s">
        <v>795</v>
      </c>
      <c r="G11" t="s">
        <v>775</v>
      </c>
      <c r="H11" s="41">
        <v>302.02</v>
      </c>
      <c r="I11" s="41">
        <v>302.02</v>
      </c>
      <c r="J11" s="41">
        <v>0</v>
      </c>
      <c r="K11" s="40">
        <f t="shared" si="0"/>
        <v>302.02</v>
      </c>
      <c r="L11" s="40">
        <f t="shared" si="1"/>
        <v>0</v>
      </c>
      <c r="M11" s="41">
        <v>302.02</v>
      </c>
      <c r="N11" s="41">
        <v>0</v>
      </c>
      <c r="O11" s="41">
        <v>0</v>
      </c>
      <c r="P11" t="s">
        <v>811</v>
      </c>
      <c r="Q11" t="s">
        <v>775</v>
      </c>
      <c r="R11" t="s">
        <v>812</v>
      </c>
    </row>
    <row r="12" spans="1:18" x14ac:dyDescent="0.25">
      <c r="A12" t="s">
        <v>4</v>
      </c>
      <c r="B12" t="s">
        <v>718</v>
      </c>
      <c r="C12" t="s">
        <v>813</v>
      </c>
      <c r="D12" t="s">
        <v>780</v>
      </c>
      <c r="E12" t="s">
        <v>781</v>
      </c>
      <c r="F12" t="s">
        <v>782</v>
      </c>
      <c r="G12" t="s">
        <v>775</v>
      </c>
      <c r="H12" s="41">
        <v>5822.44</v>
      </c>
      <c r="I12" s="41">
        <v>5822.44</v>
      </c>
      <c r="J12" s="41">
        <v>0</v>
      </c>
      <c r="K12" s="40">
        <f t="shared" si="0"/>
        <v>0</v>
      </c>
      <c r="L12" s="40">
        <f t="shared" si="1"/>
        <v>5822.44</v>
      </c>
      <c r="M12" s="41">
        <v>0</v>
      </c>
      <c r="N12" s="41">
        <v>5822.44</v>
      </c>
      <c r="O12" s="41">
        <v>0</v>
      </c>
      <c r="P12" t="s">
        <v>814</v>
      </c>
      <c r="Q12" t="s">
        <v>815</v>
      </c>
      <c r="R12" t="s">
        <v>816</v>
      </c>
    </row>
    <row r="13" spans="1:18" x14ac:dyDescent="0.25">
      <c r="A13" t="s">
        <v>4</v>
      </c>
      <c r="B13" t="s">
        <v>817</v>
      </c>
      <c r="C13" t="s">
        <v>818</v>
      </c>
      <c r="D13" t="s">
        <v>819</v>
      </c>
      <c r="E13" t="s">
        <v>820</v>
      </c>
      <c r="F13" t="s">
        <v>775</v>
      </c>
      <c r="G13" t="s">
        <v>775</v>
      </c>
      <c r="H13" s="41">
        <v>0</v>
      </c>
      <c r="I13" s="41">
        <v>0</v>
      </c>
      <c r="J13" s="41">
        <v>0</v>
      </c>
      <c r="K13" s="40">
        <f t="shared" si="0"/>
        <v>0</v>
      </c>
      <c r="L13" s="40">
        <f t="shared" si="1"/>
        <v>0</v>
      </c>
      <c r="M13" s="41">
        <v>0</v>
      </c>
      <c r="N13" s="41">
        <v>0</v>
      </c>
      <c r="O13" s="41">
        <v>0</v>
      </c>
      <c r="P13" t="s">
        <v>821</v>
      </c>
      <c r="Q13" t="s">
        <v>775</v>
      </c>
      <c r="R13" t="s">
        <v>822</v>
      </c>
    </row>
    <row r="14" spans="1:18" x14ac:dyDescent="0.25">
      <c r="A14" t="s">
        <v>4</v>
      </c>
      <c r="B14" t="s">
        <v>707</v>
      </c>
      <c r="C14" t="s">
        <v>823</v>
      </c>
      <c r="D14" t="s">
        <v>780</v>
      </c>
      <c r="E14" t="s">
        <v>824</v>
      </c>
      <c r="F14" t="s">
        <v>825</v>
      </c>
      <c r="G14" t="s">
        <v>775</v>
      </c>
      <c r="H14" s="41">
        <v>200</v>
      </c>
      <c r="I14" s="41">
        <v>200</v>
      </c>
      <c r="J14" s="41">
        <v>0</v>
      </c>
      <c r="K14" s="40">
        <f t="shared" si="0"/>
        <v>200</v>
      </c>
      <c r="L14" s="40">
        <f t="shared" si="1"/>
        <v>0</v>
      </c>
      <c r="M14" s="41">
        <v>200</v>
      </c>
      <c r="N14" s="41">
        <v>0</v>
      </c>
      <c r="O14" s="41">
        <v>0</v>
      </c>
      <c r="P14" t="s">
        <v>826</v>
      </c>
      <c r="Q14" t="s">
        <v>775</v>
      </c>
      <c r="R14" t="s">
        <v>827</v>
      </c>
    </row>
    <row r="15" spans="1:18" x14ac:dyDescent="0.25">
      <c r="A15" t="s">
        <v>4</v>
      </c>
      <c r="B15" t="s">
        <v>705</v>
      </c>
      <c r="C15" t="s">
        <v>828</v>
      </c>
      <c r="D15" t="s">
        <v>829</v>
      </c>
      <c r="E15" t="s">
        <v>789</v>
      </c>
      <c r="F15" t="s">
        <v>775</v>
      </c>
      <c r="G15" t="s">
        <v>775</v>
      </c>
      <c r="H15" s="41">
        <v>556.89</v>
      </c>
      <c r="I15" s="41">
        <v>556.89</v>
      </c>
      <c r="J15" s="41">
        <v>0</v>
      </c>
      <c r="K15" s="40">
        <f t="shared" si="0"/>
        <v>556.89</v>
      </c>
      <c r="L15" s="40">
        <f t="shared" si="1"/>
        <v>0</v>
      </c>
      <c r="M15" s="41">
        <v>556.89</v>
      </c>
      <c r="N15" s="41">
        <v>0</v>
      </c>
      <c r="O15" s="41">
        <v>0</v>
      </c>
      <c r="P15" t="s">
        <v>830</v>
      </c>
      <c r="Q15" t="s">
        <v>775</v>
      </c>
      <c r="R15" t="s">
        <v>831</v>
      </c>
    </row>
    <row r="16" spans="1:18" x14ac:dyDescent="0.25">
      <c r="A16" t="s">
        <v>4</v>
      </c>
      <c r="B16" t="s">
        <v>722</v>
      </c>
      <c r="C16" t="s">
        <v>832</v>
      </c>
      <c r="D16" t="s">
        <v>780</v>
      </c>
      <c r="E16" t="s">
        <v>781</v>
      </c>
      <c r="F16" t="s">
        <v>833</v>
      </c>
      <c r="G16" t="s">
        <v>775</v>
      </c>
      <c r="H16" s="41">
        <v>45.19</v>
      </c>
      <c r="I16" s="41">
        <v>45.19</v>
      </c>
      <c r="J16" s="41">
        <v>0</v>
      </c>
      <c r="K16" s="40">
        <f t="shared" si="0"/>
        <v>45.19</v>
      </c>
      <c r="L16" s="40">
        <f t="shared" si="1"/>
        <v>0</v>
      </c>
      <c r="M16" s="41">
        <v>45.19</v>
      </c>
      <c r="N16" s="41">
        <v>0</v>
      </c>
      <c r="O16" s="41">
        <v>0</v>
      </c>
      <c r="P16" t="s">
        <v>834</v>
      </c>
      <c r="Q16" t="s">
        <v>775</v>
      </c>
      <c r="R16" t="s">
        <v>835</v>
      </c>
    </row>
    <row r="17" spans="1:18" x14ac:dyDescent="0.25">
      <c r="A17" t="s">
        <v>4</v>
      </c>
      <c r="B17" t="s">
        <v>836</v>
      </c>
      <c r="C17" t="s">
        <v>837</v>
      </c>
      <c r="D17" t="s">
        <v>838</v>
      </c>
      <c r="E17" t="s">
        <v>839</v>
      </c>
      <c r="F17" t="s">
        <v>840</v>
      </c>
      <c r="G17" t="s">
        <v>775</v>
      </c>
      <c r="H17" s="41">
        <v>0</v>
      </c>
      <c r="I17" s="41">
        <v>0</v>
      </c>
      <c r="J17" s="41">
        <v>0</v>
      </c>
      <c r="K17" s="40">
        <f t="shared" si="0"/>
        <v>0</v>
      </c>
      <c r="L17" s="40">
        <f t="shared" si="1"/>
        <v>0</v>
      </c>
      <c r="M17" s="41">
        <v>0</v>
      </c>
      <c r="N17" s="41">
        <v>0</v>
      </c>
      <c r="O17" s="41">
        <v>0</v>
      </c>
      <c r="P17" t="s">
        <v>841</v>
      </c>
      <c r="Q17" t="s">
        <v>775</v>
      </c>
      <c r="R17" t="s">
        <v>775</v>
      </c>
    </row>
    <row r="18" spans="1:18" x14ac:dyDescent="0.25">
      <c r="A18" t="s">
        <v>4</v>
      </c>
      <c r="B18" t="s">
        <v>700</v>
      </c>
      <c r="C18" t="s">
        <v>842</v>
      </c>
      <c r="D18" t="s">
        <v>773</v>
      </c>
      <c r="E18" t="s">
        <v>843</v>
      </c>
      <c r="F18" t="s">
        <v>775</v>
      </c>
      <c r="G18" t="s">
        <v>775</v>
      </c>
      <c r="H18" s="41">
        <v>0</v>
      </c>
      <c r="I18" s="41">
        <v>0</v>
      </c>
      <c r="J18" s="41">
        <v>0</v>
      </c>
      <c r="K18" s="40">
        <f t="shared" si="0"/>
        <v>0</v>
      </c>
      <c r="L18" s="40">
        <f t="shared" si="1"/>
        <v>0</v>
      </c>
      <c r="M18" s="41">
        <v>0</v>
      </c>
      <c r="N18" s="41">
        <v>0</v>
      </c>
      <c r="O18" s="41">
        <v>0</v>
      </c>
      <c r="P18" t="s">
        <v>844</v>
      </c>
      <c r="Q18" t="s">
        <v>775</v>
      </c>
      <c r="R18" t="s">
        <v>775</v>
      </c>
    </row>
    <row r="19" spans="1:18" x14ac:dyDescent="0.25">
      <c r="A19" t="s">
        <v>4</v>
      </c>
      <c r="B19" t="s">
        <v>716</v>
      </c>
      <c r="C19" t="s">
        <v>845</v>
      </c>
      <c r="D19" t="s">
        <v>780</v>
      </c>
      <c r="E19" t="s">
        <v>781</v>
      </c>
      <c r="F19" t="s">
        <v>782</v>
      </c>
      <c r="G19" t="s">
        <v>775</v>
      </c>
      <c r="H19" s="41">
        <v>6000</v>
      </c>
      <c r="I19" s="41">
        <v>6000</v>
      </c>
      <c r="J19" s="41">
        <v>0</v>
      </c>
      <c r="K19" s="40">
        <f t="shared" si="0"/>
        <v>0</v>
      </c>
      <c r="L19" s="40">
        <f t="shared" si="1"/>
        <v>6000</v>
      </c>
      <c r="M19" s="41">
        <v>0</v>
      </c>
      <c r="N19" s="41">
        <v>6000</v>
      </c>
      <c r="O19" s="41">
        <v>0</v>
      </c>
      <c r="P19" t="s">
        <v>846</v>
      </c>
      <c r="Q19" t="s">
        <v>847</v>
      </c>
      <c r="R19" t="s">
        <v>848</v>
      </c>
    </row>
    <row r="20" spans="1:18" x14ac:dyDescent="0.25">
      <c r="A20" t="s">
        <v>4</v>
      </c>
      <c r="B20" t="s">
        <v>725</v>
      </c>
      <c r="C20" t="s">
        <v>849</v>
      </c>
      <c r="D20" t="s">
        <v>819</v>
      </c>
      <c r="E20" t="s">
        <v>789</v>
      </c>
      <c r="F20" t="s">
        <v>775</v>
      </c>
      <c r="G20" t="s">
        <v>775</v>
      </c>
      <c r="H20" s="41">
        <v>0</v>
      </c>
      <c r="I20" s="41">
        <v>0</v>
      </c>
      <c r="J20" s="41">
        <v>0</v>
      </c>
      <c r="K20" s="40">
        <f t="shared" si="0"/>
        <v>0</v>
      </c>
      <c r="L20" s="40">
        <f t="shared" si="1"/>
        <v>0</v>
      </c>
      <c r="M20" s="41">
        <v>0</v>
      </c>
      <c r="N20" s="41">
        <v>0</v>
      </c>
      <c r="O20" s="41">
        <v>0</v>
      </c>
      <c r="P20" t="s">
        <v>850</v>
      </c>
      <c r="Q20" t="s">
        <v>775</v>
      </c>
      <c r="R20" t="s">
        <v>822</v>
      </c>
    </row>
    <row r="21" spans="1:18" x14ac:dyDescent="0.25">
      <c r="A21" t="s">
        <v>7</v>
      </c>
      <c r="B21" t="s">
        <v>771</v>
      </c>
      <c r="C21" t="s">
        <v>772</v>
      </c>
      <c r="D21" t="s">
        <v>773</v>
      </c>
      <c r="E21" t="s">
        <v>774</v>
      </c>
      <c r="F21" t="s">
        <v>775</v>
      </c>
      <c r="G21" t="s">
        <v>775</v>
      </c>
      <c r="H21" s="41">
        <v>11.69</v>
      </c>
      <c r="I21" s="41">
        <v>0</v>
      </c>
      <c r="J21" s="41">
        <v>11.69</v>
      </c>
      <c r="K21" s="40">
        <f t="shared" si="0"/>
        <v>0</v>
      </c>
      <c r="L21" s="40">
        <f>N21+O21-J21</f>
        <v>0</v>
      </c>
      <c r="M21" s="41">
        <v>0</v>
      </c>
      <c r="N21" s="41">
        <v>11.69</v>
      </c>
      <c r="O21" s="41">
        <v>0</v>
      </c>
      <c r="P21" t="s">
        <v>851</v>
      </c>
      <c r="Q21" t="s">
        <v>852</v>
      </c>
      <c r="R21" t="s">
        <v>775</v>
      </c>
    </row>
    <row r="22" spans="1:18" x14ac:dyDescent="0.25">
      <c r="A22" t="s">
        <v>7</v>
      </c>
      <c r="B22" t="s">
        <v>778</v>
      </c>
      <c r="C22" t="s">
        <v>779</v>
      </c>
      <c r="D22" t="s">
        <v>780</v>
      </c>
      <c r="E22" t="s">
        <v>781</v>
      </c>
      <c r="F22" t="s">
        <v>782</v>
      </c>
      <c r="G22" t="s">
        <v>775</v>
      </c>
      <c r="H22" s="41">
        <v>3811.08</v>
      </c>
      <c r="I22" s="41">
        <v>3811.08</v>
      </c>
      <c r="J22" s="41">
        <v>0</v>
      </c>
      <c r="K22" s="40">
        <f t="shared" si="0"/>
        <v>3811.08</v>
      </c>
      <c r="L22" s="40">
        <f t="shared" si="1"/>
        <v>0</v>
      </c>
      <c r="M22" s="41">
        <v>3811.08</v>
      </c>
      <c r="N22" s="41">
        <v>0</v>
      </c>
      <c r="O22" s="41">
        <v>0</v>
      </c>
      <c r="P22" t="s">
        <v>853</v>
      </c>
      <c r="Q22" t="s">
        <v>775</v>
      </c>
      <c r="R22" t="s">
        <v>854</v>
      </c>
    </row>
    <row r="23" spans="1:18" x14ac:dyDescent="0.25">
      <c r="A23" t="s">
        <v>7</v>
      </c>
      <c r="B23" t="s">
        <v>717</v>
      </c>
      <c r="C23" t="s">
        <v>785</v>
      </c>
      <c r="D23" t="s">
        <v>780</v>
      </c>
      <c r="E23" t="s">
        <v>781</v>
      </c>
      <c r="F23" t="s">
        <v>782</v>
      </c>
      <c r="G23" t="s">
        <v>775</v>
      </c>
      <c r="H23" s="41">
        <v>8773.9699999999993</v>
      </c>
      <c r="I23" s="41">
        <v>8773.9699999999993</v>
      </c>
      <c r="J23" s="41">
        <v>0</v>
      </c>
      <c r="K23" s="40">
        <f t="shared" si="0"/>
        <v>8773.9699999999993</v>
      </c>
      <c r="L23" s="40">
        <f t="shared" si="1"/>
        <v>0</v>
      </c>
      <c r="M23" s="41">
        <v>8773.9699999999993</v>
      </c>
      <c r="N23" s="41">
        <v>0</v>
      </c>
      <c r="O23" s="41">
        <v>0</v>
      </c>
      <c r="P23" t="s">
        <v>855</v>
      </c>
      <c r="Q23" t="s">
        <v>775</v>
      </c>
      <c r="R23" t="s">
        <v>856</v>
      </c>
    </row>
    <row r="24" spans="1:18" x14ac:dyDescent="0.25">
      <c r="A24" t="s">
        <v>7</v>
      </c>
      <c r="B24" t="s">
        <v>720</v>
      </c>
      <c r="C24" t="s">
        <v>788</v>
      </c>
      <c r="D24" t="s">
        <v>780</v>
      </c>
      <c r="E24" t="s">
        <v>789</v>
      </c>
      <c r="F24" t="s">
        <v>775</v>
      </c>
      <c r="G24" t="s">
        <v>775</v>
      </c>
      <c r="H24" s="41">
        <v>364.5</v>
      </c>
      <c r="I24" s="41">
        <v>364.5</v>
      </c>
      <c r="J24" s="41">
        <v>0</v>
      </c>
      <c r="K24" s="40">
        <f t="shared" si="0"/>
        <v>364.5</v>
      </c>
      <c r="L24" s="40">
        <f t="shared" si="1"/>
        <v>0</v>
      </c>
      <c r="M24" s="41">
        <v>364.5</v>
      </c>
      <c r="N24" s="41">
        <v>0</v>
      </c>
      <c r="O24" s="41">
        <v>0</v>
      </c>
      <c r="P24" t="s">
        <v>857</v>
      </c>
      <c r="Q24" t="s">
        <v>775</v>
      </c>
      <c r="R24" t="s">
        <v>858</v>
      </c>
    </row>
    <row r="25" spans="1:18" x14ac:dyDescent="0.25">
      <c r="A25" t="s">
        <v>7</v>
      </c>
      <c r="B25" t="s">
        <v>792</v>
      </c>
      <c r="C25" t="s">
        <v>793</v>
      </c>
      <c r="D25" t="s">
        <v>794</v>
      </c>
      <c r="E25" t="s">
        <v>795</v>
      </c>
      <c r="F25" t="s">
        <v>795</v>
      </c>
      <c r="G25" t="s">
        <v>775</v>
      </c>
      <c r="H25" s="41">
        <v>165.15</v>
      </c>
      <c r="I25" s="41">
        <v>165.15</v>
      </c>
      <c r="J25" s="41">
        <v>0</v>
      </c>
      <c r="K25" s="40">
        <f t="shared" si="0"/>
        <v>165.15</v>
      </c>
      <c r="L25" s="40">
        <f t="shared" si="1"/>
        <v>0</v>
      </c>
      <c r="M25" s="41">
        <v>165.15</v>
      </c>
      <c r="N25" s="41">
        <v>0</v>
      </c>
      <c r="O25" s="41">
        <v>0</v>
      </c>
      <c r="P25" t="s">
        <v>859</v>
      </c>
      <c r="Q25" t="s">
        <v>775</v>
      </c>
      <c r="R25" t="s">
        <v>860</v>
      </c>
    </row>
    <row r="26" spans="1:18" x14ac:dyDescent="0.25">
      <c r="A26" t="s">
        <v>7</v>
      </c>
      <c r="B26" t="s">
        <v>713</v>
      </c>
      <c r="C26" t="s">
        <v>798</v>
      </c>
      <c r="D26" t="s">
        <v>780</v>
      </c>
      <c r="E26" t="s">
        <v>789</v>
      </c>
      <c r="F26" t="s">
        <v>775</v>
      </c>
      <c r="G26" t="s">
        <v>775</v>
      </c>
      <c r="H26" s="41">
        <v>500</v>
      </c>
      <c r="I26" s="41">
        <v>500</v>
      </c>
      <c r="J26" s="41">
        <v>0</v>
      </c>
      <c r="K26" s="40">
        <f t="shared" si="0"/>
        <v>500</v>
      </c>
      <c r="L26" s="40">
        <f t="shared" si="1"/>
        <v>0</v>
      </c>
      <c r="M26" s="41">
        <v>500</v>
      </c>
      <c r="N26" s="41">
        <v>0</v>
      </c>
      <c r="O26" s="41">
        <v>0</v>
      </c>
      <c r="P26" t="s">
        <v>861</v>
      </c>
      <c r="Q26" t="s">
        <v>775</v>
      </c>
      <c r="R26" t="s">
        <v>862</v>
      </c>
    </row>
    <row r="27" spans="1:18" x14ac:dyDescent="0.25">
      <c r="A27" t="s">
        <v>7</v>
      </c>
      <c r="B27" t="s">
        <v>724</v>
      </c>
      <c r="C27" t="s">
        <v>801</v>
      </c>
      <c r="D27" t="s">
        <v>780</v>
      </c>
      <c r="E27" t="s">
        <v>802</v>
      </c>
      <c r="F27" t="s">
        <v>789</v>
      </c>
      <c r="G27" t="s">
        <v>775</v>
      </c>
      <c r="H27" s="41">
        <v>282.73</v>
      </c>
      <c r="I27" s="41">
        <v>282.73</v>
      </c>
      <c r="J27" s="41">
        <v>0</v>
      </c>
      <c r="K27" s="40">
        <f t="shared" si="0"/>
        <v>282.73</v>
      </c>
      <c r="L27" s="40">
        <f t="shared" si="1"/>
        <v>0</v>
      </c>
      <c r="M27" s="41">
        <v>282.73</v>
      </c>
      <c r="N27" s="41">
        <v>0</v>
      </c>
      <c r="O27" s="41">
        <v>0</v>
      </c>
      <c r="P27" t="s">
        <v>863</v>
      </c>
      <c r="Q27" t="s">
        <v>775</v>
      </c>
      <c r="R27" t="s">
        <v>850</v>
      </c>
    </row>
    <row r="28" spans="1:18" x14ac:dyDescent="0.25">
      <c r="A28" t="s">
        <v>7</v>
      </c>
      <c r="B28" t="s">
        <v>805</v>
      </c>
      <c r="C28" t="s">
        <v>806</v>
      </c>
      <c r="D28" t="s">
        <v>780</v>
      </c>
      <c r="E28" t="s">
        <v>781</v>
      </c>
      <c r="F28" t="s">
        <v>782</v>
      </c>
      <c r="G28" t="s">
        <v>775</v>
      </c>
      <c r="H28" s="41">
        <v>81.86</v>
      </c>
      <c r="I28" s="41">
        <v>81.86</v>
      </c>
      <c r="J28" s="41">
        <v>0</v>
      </c>
      <c r="K28" s="40">
        <f t="shared" si="0"/>
        <v>81.86</v>
      </c>
      <c r="L28" s="40">
        <f t="shared" si="1"/>
        <v>0</v>
      </c>
      <c r="M28" s="41">
        <v>81.86</v>
      </c>
      <c r="N28" s="41">
        <v>0</v>
      </c>
      <c r="O28" s="41">
        <v>0</v>
      </c>
      <c r="P28" t="s">
        <v>864</v>
      </c>
      <c r="Q28" t="s">
        <v>775</v>
      </c>
      <c r="R28" t="s">
        <v>865</v>
      </c>
    </row>
    <row r="29" spans="1:18" x14ac:dyDescent="0.25">
      <c r="A29" t="s">
        <v>7</v>
      </c>
      <c r="B29" t="s">
        <v>809</v>
      </c>
      <c r="C29" t="s">
        <v>810</v>
      </c>
      <c r="D29" t="s">
        <v>794</v>
      </c>
      <c r="E29" t="s">
        <v>795</v>
      </c>
      <c r="F29" t="s">
        <v>795</v>
      </c>
      <c r="G29" t="s">
        <v>775</v>
      </c>
      <c r="H29" s="41">
        <v>319.12</v>
      </c>
      <c r="I29" s="41">
        <v>319.12</v>
      </c>
      <c r="J29" s="41">
        <v>0</v>
      </c>
      <c r="K29" s="40">
        <f t="shared" si="0"/>
        <v>319.12</v>
      </c>
      <c r="L29" s="40">
        <f t="shared" si="1"/>
        <v>0</v>
      </c>
      <c r="M29" s="41">
        <v>319.12</v>
      </c>
      <c r="N29" s="41">
        <v>0</v>
      </c>
      <c r="O29" s="41">
        <v>0</v>
      </c>
      <c r="P29" t="s">
        <v>866</v>
      </c>
      <c r="Q29" t="s">
        <v>775</v>
      </c>
      <c r="R29" t="s">
        <v>867</v>
      </c>
    </row>
    <row r="30" spans="1:18" x14ac:dyDescent="0.25">
      <c r="A30" t="s">
        <v>7</v>
      </c>
      <c r="B30" t="s">
        <v>718</v>
      </c>
      <c r="C30" t="s">
        <v>813</v>
      </c>
      <c r="D30" t="s">
        <v>780</v>
      </c>
      <c r="E30" t="s">
        <v>781</v>
      </c>
      <c r="F30" t="s">
        <v>782</v>
      </c>
      <c r="G30" t="s">
        <v>775</v>
      </c>
      <c r="H30" s="41">
        <v>5951.07</v>
      </c>
      <c r="I30" s="41">
        <v>5951.07</v>
      </c>
      <c r="J30" s="41">
        <v>0</v>
      </c>
      <c r="K30" s="40">
        <f t="shared" si="0"/>
        <v>0</v>
      </c>
      <c r="L30" s="40">
        <f t="shared" si="1"/>
        <v>5951.07</v>
      </c>
      <c r="M30" s="41">
        <v>0</v>
      </c>
      <c r="N30" s="41">
        <v>5951.07</v>
      </c>
      <c r="O30" s="41">
        <v>0</v>
      </c>
      <c r="P30" t="s">
        <v>868</v>
      </c>
      <c r="Q30" t="s">
        <v>869</v>
      </c>
      <c r="R30" t="s">
        <v>870</v>
      </c>
    </row>
    <row r="31" spans="1:18" x14ac:dyDescent="0.25">
      <c r="A31" t="s">
        <v>7</v>
      </c>
      <c r="B31" t="s">
        <v>817</v>
      </c>
      <c r="C31" t="s">
        <v>818</v>
      </c>
      <c r="D31" t="s">
        <v>819</v>
      </c>
      <c r="E31" t="s">
        <v>820</v>
      </c>
      <c r="F31" t="s">
        <v>775</v>
      </c>
      <c r="G31" t="s">
        <v>775</v>
      </c>
      <c r="H31" s="41">
        <v>0</v>
      </c>
      <c r="I31" s="41">
        <v>0</v>
      </c>
      <c r="J31" s="41">
        <v>0</v>
      </c>
      <c r="K31" s="40">
        <f t="shared" si="0"/>
        <v>0</v>
      </c>
      <c r="L31" s="40">
        <f t="shared" si="1"/>
        <v>0</v>
      </c>
      <c r="M31" s="41">
        <v>0</v>
      </c>
      <c r="N31" s="41">
        <v>0</v>
      </c>
      <c r="O31" s="41">
        <v>0</v>
      </c>
      <c r="P31" t="s">
        <v>871</v>
      </c>
      <c r="Q31" t="s">
        <v>775</v>
      </c>
      <c r="R31" t="s">
        <v>872</v>
      </c>
    </row>
    <row r="32" spans="1:18" x14ac:dyDescent="0.25">
      <c r="A32" t="s">
        <v>7</v>
      </c>
      <c r="B32" t="s">
        <v>707</v>
      </c>
      <c r="C32" t="s">
        <v>823</v>
      </c>
      <c r="D32" t="s">
        <v>780</v>
      </c>
      <c r="E32" t="s">
        <v>824</v>
      </c>
      <c r="F32" t="s">
        <v>825</v>
      </c>
      <c r="G32" t="s">
        <v>775</v>
      </c>
      <c r="H32" s="41">
        <v>200</v>
      </c>
      <c r="I32" s="41">
        <v>200</v>
      </c>
      <c r="J32" s="41">
        <v>0</v>
      </c>
      <c r="K32" s="40">
        <f t="shared" si="0"/>
        <v>200</v>
      </c>
      <c r="L32" s="40">
        <f t="shared" si="1"/>
        <v>0</v>
      </c>
      <c r="M32" s="41">
        <v>200</v>
      </c>
      <c r="N32" s="41">
        <v>0</v>
      </c>
      <c r="O32" s="41">
        <v>0</v>
      </c>
      <c r="P32" t="s">
        <v>873</v>
      </c>
      <c r="Q32" t="s">
        <v>775</v>
      </c>
      <c r="R32" t="s">
        <v>874</v>
      </c>
    </row>
    <row r="33" spans="1:18" x14ac:dyDescent="0.25">
      <c r="A33" t="s">
        <v>7</v>
      </c>
      <c r="B33" t="s">
        <v>705</v>
      </c>
      <c r="C33" t="s">
        <v>828</v>
      </c>
      <c r="D33" t="s">
        <v>829</v>
      </c>
      <c r="E33" t="s">
        <v>789</v>
      </c>
      <c r="F33" t="s">
        <v>775</v>
      </c>
      <c r="G33" t="s">
        <v>775</v>
      </c>
      <c r="H33" s="41">
        <v>441.35</v>
      </c>
      <c r="I33" s="41">
        <v>441.35</v>
      </c>
      <c r="J33" s="41">
        <v>0</v>
      </c>
      <c r="K33" s="40">
        <f t="shared" si="0"/>
        <v>441.35</v>
      </c>
      <c r="L33" s="40">
        <f t="shared" si="1"/>
        <v>0</v>
      </c>
      <c r="M33" s="41">
        <v>441.35</v>
      </c>
      <c r="N33" s="41">
        <v>0</v>
      </c>
      <c r="O33" s="41">
        <v>0</v>
      </c>
      <c r="P33" t="s">
        <v>875</v>
      </c>
      <c r="Q33" t="s">
        <v>775</v>
      </c>
      <c r="R33" t="s">
        <v>876</v>
      </c>
    </row>
    <row r="34" spans="1:18" x14ac:dyDescent="0.25">
      <c r="A34" t="s">
        <v>7</v>
      </c>
      <c r="B34" t="s">
        <v>722</v>
      </c>
      <c r="C34" t="s">
        <v>832</v>
      </c>
      <c r="D34" t="s">
        <v>780</v>
      </c>
      <c r="E34" t="s">
        <v>781</v>
      </c>
      <c r="F34" t="s">
        <v>833</v>
      </c>
      <c r="G34" t="s">
        <v>775</v>
      </c>
      <c r="H34" s="41">
        <v>85.64</v>
      </c>
      <c r="I34" s="41">
        <v>85.64</v>
      </c>
      <c r="J34" s="41">
        <v>0</v>
      </c>
      <c r="K34" s="40">
        <f t="shared" si="0"/>
        <v>85.64</v>
      </c>
      <c r="L34" s="40">
        <f t="shared" si="1"/>
        <v>0</v>
      </c>
      <c r="M34" s="41">
        <v>85.64</v>
      </c>
      <c r="N34" s="41">
        <v>0</v>
      </c>
      <c r="O34" s="41">
        <v>0</v>
      </c>
      <c r="P34" t="s">
        <v>877</v>
      </c>
      <c r="Q34" t="s">
        <v>775</v>
      </c>
      <c r="R34" t="s">
        <v>878</v>
      </c>
    </row>
    <row r="35" spans="1:18" x14ac:dyDescent="0.25">
      <c r="A35" t="s">
        <v>7</v>
      </c>
      <c r="B35" t="s">
        <v>836</v>
      </c>
      <c r="C35" t="s">
        <v>837</v>
      </c>
      <c r="D35" t="s">
        <v>838</v>
      </c>
      <c r="E35" t="s">
        <v>839</v>
      </c>
      <c r="F35" t="s">
        <v>840</v>
      </c>
      <c r="G35" t="s">
        <v>775</v>
      </c>
      <c r="H35" s="41">
        <v>0</v>
      </c>
      <c r="I35" s="41">
        <v>0</v>
      </c>
      <c r="J35" s="41">
        <v>0</v>
      </c>
      <c r="K35" s="40">
        <f t="shared" si="0"/>
        <v>0</v>
      </c>
      <c r="L35" s="40">
        <f t="shared" si="1"/>
        <v>0</v>
      </c>
      <c r="M35" s="41">
        <v>0</v>
      </c>
      <c r="N35" s="41">
        <v>0</v>
      </c>
      <c r="O35" s="41">
        <v>0</v>
      </c>
      <c r="P35" t="s">
        <v>879</v>
      </c>
      <c r="Q35" t="s">
        <v>775</v>
      </c>
      <c r="R35" t="s">
        <v>822</v>
      </c>
    </row>
    <row r="36" spans="1:18" x14ac:dyDescent="0.25">
      <c r="A36" t="s">
        <v>7</v>
      </c>
      <c r="B36" t="s">
        <v>700</v>
      </c>
      <c r="C36" t="s">
        <v>842</v>
      </c>
      <c r="D36" t="s">
        <v>773</v>
      </c>
      <c r="E36" t="s">
        <v>843</v>
      </c>
      <c r="F36" t="s">
        <v>775</v>
      </c>
      <c r="G36" t="s">
        <v>775</v>
      </c>
      <c r="H36" s="41">
        <v>0</v>
      </c>
      <c r="I36" s="41">
        <v>0</v>
      </c>
      <c r="J36" s="41">
        <v>0</v>
      </c>
      <c r="K36" s="40">
        <f t="shared" si="0"/>
        <v>0</v>
      </c>
      <c r="L36" s="40">
        <f t="shared" si="1"/>
        <v>0</v>
      </c>
      <c r="M36" s="41">
        <v>0</v>
      </c>
      <c r="N36" s="41">
        <v>0</v>
      </c>
      <c r="O36" s="41">
        <v>0</v>
      </c>
      <c r="P36" t="s">
        <v>880</v>
      </c>
      <c r="Q36" t="s">
        <v>775</v>
      </c>
      <c r="R36" t="s">
        <v>822</v>
      </c>
    </row>
    <row r="37" spans="1:18" x14ac:dyDescent="0.25">
      <c r="A37" t="s">
        <v>7</v>
      </c>
      <c r="B37" t="s">
        <v>716</v>
      </c>
      <c r="C37" t="s">
        <v>845</v>
      </c>
      <c r="D37" t="s">
        <v>780</v>
      </c>
      <c r="E37" t="s">
        <v>781</v>
      </c>
      <c r="F37" t="s">
        <v>782</v>
      </c>
      <c r="G37" t="s">
        <v>775</v>
      </c>
      <c r="H37" s="41">
        <v>6641.4</v>
      </c>
      <c r="I37" s="41">
        <v>6641.4</v>
      </c>
      <c r="J37" s="41">
        <v>0</v>
      </c>
      <c r="K37" s="40">
        <f t="shared" si="0"/>
        <v>0</v>
      </c>
      <c r="L37" s="40">
        <f t="shared" si="1"/>
        <v>6641.4</v>
      </c>
      <c r="M37" s="41">
        <v>0</v>
      </c>
      <c r="N37" s="41">
        <v>6641.4</v>
      </c>
      <c r="O37" s="41">
        <v>0</v>
      </c>
      <c r="P37" t="s">
        <v>881</v>
      </c>
      <c r="Q37" t="s">
        <v>882</v>
      </c>
      <c r="R37" t="s">
        <v>883</v>
      </c>
    </row>
    <row r="38" spans="1:18" x14ac:dyDescent="0.25">
      <c r="A38" t="s">
        <v>7</v>
      </c>
      <c r="B38" t="s">
        <v>725</v>
      </c>
      <c r="C38" t="s">
        <v>849</v>
      </c>
      <c r="D38" t="s">
        <v>819</v>
      </c>
      <c r="E38" t="s">
        <v>789</v>
      </c>
      <c r="F38" t="s">
        <v>775</v>
      </c>
      <c r="G38" t="s">
        <v>775</v>
      </c>
      <c r="H38" s="41">
        <v>0</v>
      </c>
      <c r="I38" s="41">
        <v>0</v>
      </c>
      <c r="J38" s="41">
        <v>0</v>
      </c>
      <c r="K38" s="40">
        <f t="shared" si="0"/>
        <v>0</v>
      </c>
      <c r="L38" s="40">
        <f t="shared" si="1"/>
        <v>0</v>
      </c>
      <c r="M38" s="41">
        <v>0</v>
      </c>
      <c r="N38" s="41">
        <v>0</v>
      </c>
      <c r="O38" s="41">
        <v>0</v>
      </c>
      <c r="P38" t="s">
        <v>884</v>
      </c>
      <c r="Q38" t="s">
        <v>775</v>
      </c>
      <c r="R38" t="s">
        <v>872</v>
      </c>
    </row>
    <row r="39" spans="1:18" x14ac:dyDescent="0.25">
      <c r="A39" t="s">
        <v>8</v>
      </c>
      <c r="B39" t="s">
        <v>771</v>
      </c>
      <c r="C39" t="s">
        <v>772</v>
      </c>
      <c r="D39" t="s">
        <v>773</v>
      </c>
      <c r="E39" t="s">
        <v>774</v>
      </c>
      <c r="F39" t="s">
        <v>775</v>
      </c>
      <c r="G39" t="s">
        <v>775</v>
      </c>
      <c r="H39" s="41">
        <v>1.04</v>
      </c>
      <c r="I39" s="41">
        <v>0</v>
      </c>
      <c r="J39" s="41">
        <v>1.04</v>
      </c>
      <c r="K39" s="40">
        <f t="shared" si="0"/>
        <v>0</v>
      </c>
      <c r="L39" s="40">
        <f>N39+O39-J39</f>
        <v>0</v>
      </c>
      <c r="M39" s="41">
        <v>0</v>
      </c>
      <c r="N39" s="41">
        <v>1.04</v>
      </c>
      <c r="O39" s="41">
        <v>0</v>
      </c>
      <c r="P39" t="s">
        <v>885</v>
      </c>
      <c r="Q39" t="s">
        <v>886</v>
      </c>
      <c r="R39" t="s">
        <v>775</v>
      </c>
    </row>
    <row r="40" spans="1:18" x14ac:dyDescent="0.25">
      <c r="A40" t="s">
        <v>8</v>
      </c>
      <c r="B40" t="s">
        <v>778</v>
      </c>
      <c r="C40" t="s">
        <v>779</v>
      </c>
      <c r="D40" t="s">
        <v>780</v>
      </c>
      <c r="E40" t="s">
        <v>781</v>
      </c>
      <c r="F40" t="s">
        <v>782</v>
      </c>
      <c r="G40" t="s">
        <v>775</v>
      </c>
      <c r="H40" s="41">
        <v>3941.68</v>
      </c>
      <c r="I40" s="41">
        <v>3941.68</v>
      </c>
      <c r="J40" s="41">
        <v>0</v>
      </c>
      <c r="K40" s="40">
        <f t="shared" si="0"/>
        <v>3941.68</v>
      </c>
      <c r="L40" s="40">
        <f t="shared" si="1"/>
        <v>0</v>
      </c>
      <c r="M40" s="41">
        <v>3941.68</v>
      </c>
      <c r="N40" s="41">
        <v>0</v>
      </c>
      <c r="O40" s="41">
        <v>0</v>
      </c>
      <c r="P40" t="s">
        <v>887</v>
      </c>
      <c r="Q40" t="s">
        <v>775</v>
      </c>
      <c r="R40" t="s">
        <v>888</v>
      </c>
    </row>
    <row r="41" spans="1:18" x14ac:dyDescent="0.25">
      <c r="A41" t="s">
        <v>8</v>
      </c>
      <c r="B41" t="s">
        <v>717</v>
      </c>
      <c r="C41" t="s">
        <v>785</v>
      </c>
      <c r="D41" t="s">
        <v>780</v>
      </c>
      <c r="E41" t="s">
        <v>781</v>
      </c>
      <c r="F41" t="s">
        <v>782</v>
      </c>
      <c r="G41" t="s">
        <v>775</v>
      </c>
      <c r="H41" s="41">
        <v>9263.7199999999993</v>
      </c>
      <c r="I41" s="41">
        <v>9263.7199999999993</v>
      </c>
      <c r="J41" s="41">
        <v>0</v>
      </c>
      <c r="K41" s="40">
        <f t="shared" si="0"/>
        <v>9263.7199999999993</v>
      </c>
      <c r="L41" s="40">
        <f t="shared" si="1"/>
        <v>0</v>
      </c>
      <c r="M41" s="41">
        <v>9263.7199999999993</v>
      </c>
      <c r="N41" s="41">
        <v>0</v>
      </c>
      <c r="O41" s="41">
        <v>0</v>
      </c>
      <c r="P41" t="s">
        <v>889</v>
      </c>
      <c r="Q41" t="s">
        <v>775</v>
      </c>
      <c r="R41" t="s">
        <v>890</v>
      </c>
    </row>
    <row r="42" spans="1:18" x14ac:dyDescent="0.25">
      <c r="A42" t="s">
        <v>8</v>
      </c>
      <c r="B42" t="s">
        <v>720</v>
      </c>
      <c r="C42" t="s">
        <v>788</v>
      </c>
      <c r="D42" t="s">
        <v>780</v>
      </c>
      <c r="E42" t="s">
        <v>789</v>
      </c>
      <c r="F42" t="s">
        <v>775</v>
      </c>
      <c r="G42" t="s">
        <v>775</v>
      </c>
      <c r="H42" s="41">
        <v>794.71</v>
      </c>
      <c r="I42" s="41">
        <v>794.71</v>
      </c>
      <c r="J42" s="41">
        <v>0</v>
      </c>
      <c r="K42" s="40">
        <f t="shared" si="0"/>
        <v>794.71</v>
      </c>
      <c r="L42" s="40">
        <f t="shared" si="1"/>
        <v>0</v>
      </c>
      <c r="M42" s="41">
        <v>794.71</v>
      </c>
      <c r="N42" s="41">
        <v>0</v>
      </c>
      <c r="O42" s="41">
        <v>0</v>
      </c>
      <c r="P42" t="s">
        <v>891</v>
      </c>
      <c r="Q42" t="s">
        <v>775</v>
      </c>
      <c r="R42" t="s">
        <v>892</v>
      </c>
    </row>
    <row r="43" spans="1:18" x14ac:dyDescent="0.25">
      <c r="A43" t="s">
        <v>8</v>
      </c>
      <c r="B43" t="s">
        <v>792</v>
      </c>
      <c r="C43" t="s">
        <v>793</v>
      </c>
      <c r="D43" t="s">
        <v>794</v>
      </c>
      <c r="E43" t="s">
        <v>795</v>
      </c>
      <c r="F43" t="s">
        <v>795</v>
      </c>
      <c r="G43" t="s">
        <v>775</v>
      </c>
      <c r="H43" s="41">
        <v>238.28</v>
      </c>
      <c r="I43" s="41">
        <v>238.28</v>
      </c>
      <c r="J43" s="41">
        <v>0</v>
      </c>
      <c r="K43" s="40">
        <f t="shared" si="0"/>
        <v>238.28</v>
      </c>
      <c r="L43" s="40">
        <f t="shared" si="1"/>
        <v>0</v>
      </c>
      <c r="M43" s="41">
        <v>238.28</v>
      </c>
      <c r="N43" s="41">
        <v>0</v>
      </c>
      <c r="O43" s="41">
        <v>0</v>
      </c>
      <c r="P43" t="s">
        <v>893</v>
      </c>
      <c r="Q43" t="s">
        <v>775</v>
      </c>
      <c r="R43" t="s">
        <v>894</v>
      </c>
    </row>
    <row r="44" spans="1:18" x14ac:dyDescent="0.25">
      <c r="A44" t="s">
        <v>8</v>
      </c>
      <c r="B44" t="s">
        <v>713</v>
      </c>
      <c r="C44" t="s">
        <v>798</v>
      </c>
      <c r="D44" t="s">
        <v>780</v>
      </c>
      <c r="E44" t="s">
        <v>789</v>
      </c>
      <c r="F44" t="s">
        <v>775</v>
      </c>
      <c r="G44" t="s">
        <v>775</v>
      </c>
      <c r="H44" s="41">
        <v>500</v>
      </c>
      <c r="I44" s="41">
        <v>500</v>
      </c>
      <c r="J44" s="41">
        <v>0</v>
      </c>
      <c r="K44" s="40">
        <f t="shared" si="0"/>
        <v>500</v>
      </c>
      <c r="L44" s="40">
        <f t="shared" si="1"/>
        <v>0</v>
      </c>
      <c r="M44" s="41">
        <v>500</v>
      </c>
      <c r="N44" s="41">
        <v>0</v>
      </c>
      <c r="O44" s="41">
        <v>0</v>
      </c>
      <c r="P44" t="s">
        <v>895</v>
      </c>
      <c r="Q44" t="s">
        <v>775</v>
      </c>
      <c r="R44" t="s">
        <v>896</v>
      </c>
    </row>
    <row r="45" spans="1:18" x14ac:dyDescent="0.25">
      <c r="A45" t="s">
        <v>8</v>
      </c>
      <c r="B45" t="s">
        <v>724</v>
      </c>
      <c r="C45" t="s">
        <v>801</v>
      </c>
      <c r="D45" t="s">
        <v>780</v>
      </c>
      <c r="E45" t="s">
        <v>802</v>
      </c>
      <c r="F45" t="s">
        <v>789</v>
      </c>
      <c r="G45" t="s">
        <v>775</v>
      </c>
      <c r="H45" s="41">
        <v>200</v>
      </c>
      <c r="I45" s="41">
        <v>200</v>
      </c>
      <c r="J45" s="41">
        <v>0</v>
      </c>
      <c r="K45" s="40">
        <f t="shared" si="0"/>
        <v>200</v>
      </c>
      <c r="L45" s="40">
        <f t="shared" si="1"/>
        <v>0</v>
      </c>
      <c r="M45" s="41">
        <v>200</v>
      </c>
      <c r="N45" s="41">
        <v>0</v>
      </c>
      <c r="O45" s="41">
        <v>0</v>
      </c>
      <c r="P45" t="s">
        <v>897</v>
      </c>
      <c r="Q45" t="s">
        <v>775</v>
      </c>
      <c r="R45" t="s">
        <v>898</v>
      </c>
    </row>
    <row r="46" spans="1:18" x14ac:dyDescent="0.25">
      <c r="A46" t="s">
        <v>8</v>
      </c>
      <c r="B46" t="s">
        <v>805</v>
      </c>
      <c r="C46" t="s">
        <v>806</v>
      </c>
      <c r="D46" t="s">
        <v>780</v>
      </c>
      <c r="E46" t="s">
        <v>781</v>
      </c>
      <c r="F46" t="s">
        <v>782</v>
      </c>
      <c r="G46" t="s">
        <v>775</v>
      </c>
      <c r="H46" s="41">
        <v>66.400000000000006</v>
      </c>
      <c r="I46" s="41">
        <v>66.400000000000006</v>
      </c>
      <c r="J46" s="41">
        <v>0</v>
      </c>
      <c r="K46" s="40">
        <f t="shared" si="0"/>
        <v>66.400000000000006</v>
      </c>
      <c r="L46" s="40">
        <f t="shared" si="1"/>
        <v>0</v>
      </c>
      <c r="M46" s="41">
        <v>66.400000000000006</v>
      </c>
      <c r="N46" s="41">
        <v>0</v>
      </c>
      <c r="O46" s="41">
        <v>0</v>
      </c>
      <c r="P46" t="s">
        <v>899</v>
      </c>
      <c r="Q46" t="s">
        <v>775</v>
      </c>
      <c r="R46" t="s">
        <v>900</v>
      </c>
    </row>
    <row r="47" spans="1:18" x14ac:dyDescent="0.25">
      <c r="A47" t="s">
        <v>8</v>
      </c>
      <c r="B47" t="s">
        <v>809</v>
      </c>
      <c r="C47" t="s">
        <v>810</v>
      </c>
      <c r="D47" t="s">
        <v>794</v>
      </c>
      <c r="E47" t="s">
        <v>795</v>
      </c>
      <c r="F47" t="s">
        <v>795</v>
      </c>
      <c r="G47" t="s">
        <v>775</v>
      </c>
      <c r="H47" s="41">
        <v>393.13</v>
      </c>
      <c r="I47" s="41">
        <v>393.13</v>
      </c>
      <c r="J47" s="41">
        <v>0</v>
      </c>
      <c r="K47" s="40">
        <f t="shared" si="0"/>
        <v>393.13</v>
      </c>
      <c r="L47" s="40">
        <f t="shared" si="1"/>
        <v>0</v>
      </c>
      <c r="M47" s="41">
        <v>393.13</v>
      </c>
      <c r="N47" s="41">
        <v>0</v>
      </c>
      <c r="O47" s="41">
        <v>0</v>
      </c>
      <c r="P47" t="s">
        <v>901</v>
      </c>
      <c r="Q47" t="s">
        <v>775</v>
      </c>
      <c r="R47" t="s">
        <v>902</v>
      </c>
    </row>
    <row r="48" spans="1:18" x14ac:dyDescent="0.25">
      <c r="A48" t="s">
        <v>8</v>
      </c>
      <c r="B48" t="s">
        <v>718</v>
      </c>
      <c r="C48" t="s">
        <v>813</v>
      </c>
      <c r="D48" t="s">
        <v>780</v>
      </c>
      <c r="E48" t="s">
        <v>781</v>
      </c>
      <c r="F48" t="s">
        <v>782</v>
      </c>
      <c r="G48" t="s">
        <v>775</v>
      </c>
      <c r="H48" s="41">
        <v>7412.55</v>
      </c>
      <c r="I48" s="41">
        <v>7412.55</v>
      </c>
      <c r="J48" s="41">
        <v>0</v>
      </c>
      <c r="K48" s="40">
        <f t="shared" si="0"/>
        <v>0</v>
      </c>
      <c r="L48" s="40">
        <f t="shared" si="1"/>
        <v>7412.55</v>
      </c>
      <c r="M48" s="41">
        <v>0</v>
      </c>
      <c r="N48" s="41">
        <v>7412.55</v>
      </c>
      <c r="O48" s="41">
        <v>0</v>
      </c>
      <c r="P48" t="s">
        <v>903</v>
      </c>
      <c r="Q48" t="s">
        <v>904</v>
      </c>
      <c r="R48" t="s">
        <v>905</v>
      </c>
    </row>
    <row r="49" spans="1:18" x14ac:dyDescent="0.25">
      <c r="A49" t="s">
        <v>8</v>
      </c>
      <c r="B49" t="s">
        <v>817</v>
      </c>
      <c r="C49" t="s">
        <v>818</v>
      </c>
      <c r="D49" t="s">
        <v>819</v>
      </c>
      <c r="E49" t="s">
        <v>820</v>
      </c>
      <c r="F49" t="s">
        <v>775</v>
      </c>
      <c r="G49" t="s">
        <v>775</v>
      </c>
      <c r="H49" s="41">
        <v>0</v>
      </c>
      <c r="I49" s="41">
        <v>0</v>
      </c>
      <c r="J49" s="41">
        <v>0</v>
      </c>
      <c r="K49" s="40">
        <f t="shared" si="0"/>
        <v>0</v>
      </c>
      <c r="L49" s="40">
        <f t="shared" si="1"/>
        <v>0</v>
      </c>
      <c r="M49" s="41">
        <v>0</v>
      </c>
      <c r="N49" s="41">
        <v>0</v>
      </c>
      <c r="O49" s="41">
        <v>0</v>
      </c>
      <c r="P49" t="s">
        <v>906</v>
      </c>
      <c r="Q49" t="s">
        <v>775</v>
      </c>
      <c r="R49" t="s">
        <v>775</v>
      </c>
    </row>
    <row r="50" spans="1:18" x14ac:dyDescent="0.25">
      <c r="A50" t="s">
        <v>8</v>
      </c>
      <c r="B50" t="s">
        <v>707</v>
      </c>
      <c r="C50" t="s">
        <v>823</v>
      </c>
      <c r="D50" t="s">
        <v>780</v>
      </c>
      <c r="E50" t="s">
        <v>824</v>
      </c>
      <c r="F50" t="s">
        <v>825</v>
      </c>
      <c r="G50" t="s">
        <v>775</v>
      </c>
      <c r="H50" s="41">
        <v>200</v>
      </c>
      <c r="I50" s="41">
        <v>200</v>
      </c>
      <c r="J50" s="41">
        <v>0</v>
      </c>
      <c r="K50" s="40">
        <f t="shared" si="0"/>
        <v>200</v>
      </c>
      <c r="L50" s="40">
        <f t="shared" si="1"/>
        <v>0</v>
      </c>
      <c r="M50" s="41">
        <v>200</v>
      </c>
      <c r="N50" s="41">
        <v>0</v>
      </c>
      <c r="O50" s="41">
        <v>0</v>
      </c>
      <c r="P50" t="s">
        <v>907</v>
      </c>
      <c r="Q50" t="s">
        <v>775</v>
      </c>
      <c r="R50" t="s">
        <v>908</v>
      </c>
    </row>
    <row r="51" spans="1:18" x14ac:dyDescent="0.25">
      <c r="A51" t="s">
        <v>8</v>
      </c>
      <c r="B51" t="s">
        <v>705</v>
      </c>
      <c r="C51" t="s">
        <v>828</v>
      </c>
      <c r="D51" t="s">
        <v>829</v>
      </c>
      <c r="E51" t="s">
        <v>789</v>
      </c>
      <c r="F51" t="s">
        <v>775</v>
      </c>
      <c r="G51" t="s">
        <v>775</v>
      </c>
      <c r="H51" s="41">
        <v>583.74</v>
      </c>
      <c r="I51" s="41">
        <v>583.74</v>
      </c>
      <c r="J51" s="41">
        <v>0</v>
      </c>
      <c r="K51" s="40">
        <f t="shared" si="0"/>
        <v>583.74</v>
      </c>
      <c r="L51" s="40">
        <f t="shared" si="1"/>
        <v>0</v>
      </c>
      <c r="M51" s="41">
        <v>583.74</v>
      </c>
      <c r="N51" s="41">
        <v>0</v>
      </c>
      <c r="O51" s="41">
        <v>0</v>
      </c>
      <c r="P51" t="s">
        <v>909</v>
      </c>
      <c r="Q51" t="s">
        <v>775</v>
      </c>
      <c r="R51" t="s">
        <v>910</v>
      </c>
    </row>
    <row r="52" spans="1:18" x14ac:dyDescent="0.25">
      <c r="A52" t="s">
        <v>8</v>
      </c>
      <c r="B52" t="s">
        <v>722</v>
      </c>
      <c r="C52" t="s">
        <v>832</v>
      </c>
      <c r="D52" t="s">
        <v>780</v>
      </c>
      <c r="E52" t="s">
        <v>781</v>
      </c>
      <c r="F52" t="s">
        <v>833</v>
      </c>
      <c r="G52" t="s">
        <v>775</v>
      </c>
      <c r="H52" s="41">
        <v>86.01</v>
      </c>
      <c r="I52" s="41">
        <v>86.01</v>
      </c>
      <c r="J52" s="41">
        <v>0</v>
      </c>
      <c r="K52" s="40">
        <f t="shared" si="0"/>
        <v>86.01</v>
      </c>
      <c r="L52" s="40">
        <f t="shared" si="1"/>
        <v>0</v>
      </c>
      <c r="M52" s="41">
        <v>86.01</v>
      </c>
      <c r="N52" s="41">
        <v>0</v>
      </c>
      <c r="O52" s="41">
        <v>0</v>
      </c>
      <c r="P52" t="s">
        <v>911</v>
      </c>
      <c r="Q52" t="s">
        <v>775</v>
      </c>
      <c r="R52" t="s">
        <v>912</v>
      </c>
    </row>
    <row r="53" spans="1:18" x14ac:dyDescent="0.25">
      <c r="A53" t="s">
        <v>8</v>
      </c>
      <c r="B53" t="s">
        <v>836</v>
      </c>
      <c r="C53" t="s">
        <v>837</v>
      </c>
      <c r="D53" t="s">
        <v>838</v>
      </c>
      <c r="E53" t="s">
        <v>839</v>
      </c>
      <c r="F53" t="s">
        <v>840</v>
      </c>
      <c r="G53" t="s">
        <v>775</v>
      </c>
      <c r="H53" s="41">
        <v>0</v>
      </c>
      <c r="I53" s="41">
        <v>0</v>
      </c>
      <c r="J53" s="41">
        <v>0</v>
      </c>
      <c r="K53" s="40">
        <f t="shared" si="0"/>
        <v>0</v>
      </c>
      <c r="L53" s="40">
        <f t="shared" si="1"/>
        <v>0</v>
      </c>
      <c r="M53" s="41">
        <v>0</v>
      </c>
      <c r="N53" s="41">
        <v>0</v>
      </c>
      <c r="O53" s="41">
        <v>0</v>
      </c>
      <c r="P53" t="s">
        <v>913</v>
      </c>
      <c r="Q53" t="s">
        <v>775</v>
      </c>
      <c r="R53" t="s">
        <v>822</v>
      </c>
    </row>
    <row r="54" spans="1:18" x14ac:dyDescent="0.25">
      <c r="A54" t="s">
        <v>8</v>
      </c>
      <c r="B54" t="s">
        <v>700</v>
      </c>
      <c r="C54" t="s">
        <v>842</v>
      </c>
      <c r="D54" t="s">
        <v>773</v>
      </c>
      <c r="E54" t="s">
        <v>843</v>
      </c>
      <c r="F54" t="s">
        <v>775</v>
      </c>
      <c r="G54" t="s">
        <v>775</v>
      </c>
      <c r="H54" s="41">
        <v>0</v>
      </c>
      <c r="I54" s="41">
        <v>0</v>
      </c>
      <c r="J54" s="41">
        <v>0</v>
      </c>
      <c r="K54" s="40">
        <f t="shared" si="0"/>
        <v>0</v>
      </c>
      <c r="L54" s="40">
        <f t="shared" si="1"/>
        <v>0</v>
      </c>
      <c r="M54" s="41">
        <v>0</v>
      </c>
      <c r="N54" s="41">
        <v>0</v>
      </c>
      <c r="O54" s="41">
        <v>0</v>
      </c>
      <c r="P54" t="s">
        <v>914</v>
      </c>
      <c r="Q54" t="s">
        <v>775</v>
      </c>
      <c r="R54" t="s">
        <v>872</v>
      </c>
    </row>
    <row r="55" spans="1:18" x14ac:dyDescent="0.25">
      <c r="A55" t="s">
        <v>8</v>
      </c>
      <c r="B55" t="s">
        <v>716</v>
      </c>
      <c r="C55" t="s">
        <v>845</v>
      </c>
      <c r="D55" t="s">
        <v>780</v>
      </c>
      <c r="E55" t="s">
        <v>781</v>
      </c>
      <c r="F55" t="s">
        <v>782</v>
      </c>
      <c r="G55" t="s">
        <v>775</v>
      </c>
      <c r="H55" s="41">
        <v>8000</v>
      </c>
      <c r="I55" s="41">
        <v>8000</v>
      </c>
      <c r="J55" s="41">
        <v>0</v>
      </c>
      <c r="K55" s="40">
        <f t="shared" si="0"/>
        <v>0</v>
      </c>
      <c r="L55" s="40">
        <f t="shared" si="1"/>
        <v>8000</v>
      </c>
      <c r="M55" s="41">
        <v>0</v>
      </c>
      <c r="N55" s="41">
        <v>8000</v>
      </c>
      <c r="O55" s="41">
        <v>0</v>
      </c>
      <c r="P55" t="s">
        <v>915</v>
      </c>
      <c r="Q55" t="s">
        <v>916</v>
      </c>
      <c r="R55" t="s">
        <v>917</v>
      </c>
    </row>
    <row r="56" spans="1:18" x14ac:dyDescent="0.25">
      <c r="A56" t="s">
        <v>8</v>
      </c>
      <c r="B56" t="s">
        <v>725</v>
      </c>
      <c r="C56" t="s">
        <v>849</v>
      </c>
      <c r="D56" t="s">
        <v>819</v>
      </c>
      <c r="E56" t="s">
        <v>789</v>
      </c>
      <c r="F56" t="s">
        <v>775</v>
      </c>
      <c r="G56" t="s">
        <v>775</v>
      </c>
      <c r="H56" s="41">
        <v>0</v>
      </c>
      <c r="I56" s="41">
        <v>0</v>
      </c>
      <c r="J56" s="41">
        <v>0</v>
      </c>
      <c r="K56" s="40">
        <f t="shared" si="0"/>
        <v>0</v>
      </c>
      <c r="L56" s="40">
        <f t="shared" si="1"/>
        <v>0</v>
      </c>
      <c r="M56" s="41">
        <v>0</v>
      </c>
      <c r="N56" s="41">
        <v>0</v>
      </c>
      <c r="O56" s="41">
        <v>0</v>
      </c>
      <c r="P56" t="s">
        <v>918</v>
      </c>
      <c r="Q56" t="s">
        <v>775</v>
      </c>
      <c r="R56" t="s">
        <v>822</v>
      </c>
    </row>
    <row r="57" spans="1:18" x14ac:dyDescent="0.25">
      <c r="A57" t="s">
        <v>9</v>
      </c>
      <c r="B57" t="s">
        <v>771</v>
      </c>
      <c r="C57" t="s">
        <v>772</v>
      </c>
      <c r="D57" t="s">
        <v>773</v>
      </c>
      <c r="E57" t="s">
        <v>774</v>
      </c>
      <c r="F57" t="s">
        <v>775</v>
      </c>
      <c r="G57" t="s">
        <v>775</v>
      </c>
      <c r="H57" s="41">
        <v>4.4000000000000004</v>
      </c>
      <c r="I57" s="41">
        <v>0</v>
      </c>
      <c r="J57" s="41">
        <v>4.4000000000000004</v>
      </c>
      <c r="K57" s="40">
        <f t="shared" si="0"/>
        <v>0</v>
      </c>
      <c r="L57" s="40">
        <f>N57+O57-J57</f>
        <v>0</v>
      </c>
      <c r="M57" s="41">
        <v>0</v>
      </c>
      <c r="N57" s="41">
        <v>4.4000000000000004</v>
      </c>
      <c r="O57" s="41">
        <v>0</v>
      </c>
      <c r="P57" t="s">
        <v>919</v>
      </c>
      <c r="Q57" t="s">
        <v>920</v>
      </c>
      <c r="R57" t="s">
        <v>775</v>
      </c>
    </row>
    <row r="58" spans="1:18" x14ac:dyDescent="0.25">
      <c r="A58" t="s">
        <v>9</v>
      </c>
      <c r="B58" t="s">
        <v>778</v>
      </c>
      <c r="C58" t="s">
        <v>779</v>
      </c>
      <c r="D58" t="s">
        <v>780</v>
      </c>
      <c r="E58" t="s">
        <v>781</v>
      </c>
      <c r="F58" t="s">
        <v>782</v>
      </c>
      <c r="G58" t="s">
        <v>775</v>
      </c>
      <c r="H58" s="41">
        <v>4645.83</v>
      </c>
      <c r="I58" s="41">
        <v>4645.83</v>
      </c>
      <c r="J58" s="41">
        <v>0</v>
      </c>
      <c r="K58" s="40">
        <f t="shared" si="0"/>
        <v>4645.83</v>
      </c>
      <c r="L58" s="40">
        <f t="shared" si="1"/>
        <v>0</v>
      </c>
      <c r="M58" s="41">
        <v>4645.83</v>
      </c>
      <c r="N58" s="41">
        <v>0</v>
      </c>
      <c r="O58" s="41">
        <v>0</v>
      </c>
      <c r="P58" t="s">
        <v>921</v>
      </c>
      <c r="Q58" t="s">
        <v>775</v>
      </c>
      <c r="R58" t="s">
        <v>922</v>
      </c>
    </row>
    <row r="59" spans="1:18" x14ac:dyDescent="0.25">
      <c r="A59" t="s">
        <v>9</v>
      </c>
      <c r="B59" t="s">
        <v>717</v>
      </c>
      <c r="C59" t="s">
        <v>785</v>
      </c>
      <c r="D59" t="s">
        <v>780</v>
      </c>
      <c r="E59" t="s">
        <v>781</v>
      </c>
      <c r="F59" t="s">
        <v>782</v>
      </c>
      <c r="G59" t="s">
        <v>775</v>
      </c>
      <c r="H59" s="41">
        <v>9794.86</v>
      </c>
      <c r="I59" s="41">
        <v>9794.86</v>
      </c>
      <c r="J59" s="41">
        <v>0</v>
      </c>
      <c r="K59" s="40">
        <f t="shared" si="0"/>
        <v>9794.86</v>
      </c>
      <c r="L59" s="40">
        <f t="shared" si="1"/>
        <v>0</v>
      </c>
      <c r="M59" s="41">
        <v>9794.86</v>
      </c>
      <c r="N59" s="41">
        <v>0</v>
      </c>
      <c r="O59" s="41">
        <v>0</v>
      </c>
      <c r="P59" t="s">
        <v>923</v>
      </c>
      <c r="Q59" t="s">
        <v>775</v>
      </c>
      <c r="R59" t="s">
        <v>924</v>
      </c>
    </row>
    <row r="60" spans="1:18" x14ac:dyDescent="0.25">
      <c r="A60" t="s">
        <v>9</v>
      </c>
      <c r="B60" t="s">
        <v>720</v>
      </c>
      <c r="C60" t="s">
        <v>788</v>
      </c>
      <c r="D60" t="s">
        <v>780</v>
      </c>
      <c r="E60" t="s">
        <v>789</v>
      </c>
      <c r="F60" t="s">
        <v>775</v>
      </c>
      <c r="G60" t="s">
        <v>775</v>
      </c>
      <c r="H60" s="41">
        <v>907.14</v>
      </c>
      <c r="I60" s="41">
        <v>907.14</v>
      </c>
      <c r="J60" s="41">
        <v>0</v>
      </c>
      <c r="K60" s="40">
        <f t="shared" si="0"/>
        <v>907.14</v>
      </c>
      <c r="L60" s="40">
        <f t="shared" si="1"/>
        <v>0</v>
      </c>
      <c r="M60" s="41">
        <v>907.14</v>
      </c>
      <c r="N60" s="41">
        <v>0</v>
      </c>
      <c r="O60" s="41">
        <v>0</v>
      </c>
      <c r="P60" t="s">
        <v>925</v>
      </c>
      <c r="Q60" t="s">
        <v>775</v>
      </c>
      <c r="R60" t="s">
        <v>926</v>
      </c>
    </row>
    <row r="61" spans="1:18" x14ac:dyDescent="0.25">
      <c r="A61" t="s">
        <v>9</v>
      </c>
      <c r="B61" t="s">
        <v>792</v>
      </c>
      <c r="C61" t="s">
        <v>793</v>
      </c>
      <c r="D61" t="s">
        <v>794</v>
      </c>
      <c r="E61" t="s">
        <v>795</v>
      </c>
      <c r="F61" t="s">
        <v>795</v>
      </c>
      <c r="G61" t="s">
        <v>775</v>
      </c>
      <c r="H61" s="41">
        <v>270.87</v>
      </c>
      <c r="I61" s="41">
        <v>270.87</v>
      </c>
      <c r="J61" s="41">
        <v>0</v>
      </c>
      <c r="K61" s="40">
        <f t="shared" si="0"/>
        <v>270.87</v>
      </c>
      <c r="L61" s="40">
        <f t="shared" si="1"/>
        <v>0</v>
      </c>
      <c r="M61" s="41">
        <v>270.87</v>
      </c>
      <c r="N61" s="41">
        <v>0</v>
      </c>
      <c r="O61" s="41">
        <v>0</v>
      </c>
      <c r="P61" t="s">
        <v>927</v>
      </c>
      <c r="Q61" t="s">
        <v>775</v>
      </c>
      <c r="R61" t="s">
        <v>928</v>
      </c>
    </row>
    <row r="62" spans="1:18" x14ac:dyDescent="0.25">
      <c r="A62" t="s">
        <v>9</v>
      </c>
      <c r="B62" t="s">
        <v>713</v>
      </c>
      <c r="C62" t="s">
        <v>798</v>
      </c>
      <c r="D62" t="s">
        <v>780</v>
      </c>
      <c r="E62" t="s">
        <v>789</v>
      </c>
      <c r="F62" t="s">
        <v>775</v>
      </c>
      <c r="G62" t="s">
        <v>775</v>
      </c>
      <c r="H62" s="41">
        <v>330.2</v>
      </c>
      <c r="I62" s="41">
        <v>330.2</v>
      </c>
      <c r="J62" s="41">
        <v>0</v>
      </c>
      <c r="K62" s="40">
        <f t="shared" si="0"/>
        <v>330.2</v>
      </c>
      <c r="L62" s="40">
        <f t="shared" si="1"/>
        <v>0</v>
      </c>
      <c r="M62" s="41">
        <v>330.2</v>
      </c>
      <c r="N62" s="41">
        <v>0</v>
      </c>
      <c r="O62" s="41">
        <v>0</v>
      </c>
      <c r="P62" t="s">
        <v>929</v>
      </c>
      <c r="Q62" t="s">
        <v>775</v>
      </c>
      <c r="R62" t="s">
        <v>930</v>
      </c>
    </row>
    <row r="63" spans="1:18" x14ac:dyDescent="0.25">
      <c r="A63" t="s">
        <v>9</v>
      </c>
      <c r="B63" t="s">
        <v>724</v>
      </c>
      <c r="C63" t="s">
        <v>801</v>
      </c>
      <c r="D63" t="s">
        <v>780</v>
      </c>
      <c r="E63" t="s">
        <v>802</v>
      </c>
      <c r="F63" t="s">
        <v>789</v>
      </c>
      <c r="G63" t="s">
        <v>775</v>
      </c>
      <c r="H63" s="41">
        <v>140.34</v>
      </c>
      <c r="I63" s="41">
        <v>140.34</v>
      </c>
      <c r="J63" s="41">
        <v>0</v>
      </c>
      <c r="K63" s="40">
        <f t="shared" si="0"/>
        <v>140.34</v>
      </c>
      <c r="L63" s="40">
        <f t="shared" si="1"/>
        <v>0</v>
      </c>
      <c r="M63" s="41">
        <v>140.34</v>
      </c>
      <c r="N63" s="41">
        <v>0</v>
      </c>
      <c r="O63" s="41">
        <v>0</v>
      </c>
      <c r="P63" t="s">
        <v>931</v>
      </c>
      <c r="Q63" t="s">
        <v>775</v>
      </c>
      <c r="R63" t="s">
        <v>878</v>
      </c>
    </row>
    <row r="64" spans="1:18" x14ac:dyDescent="0.25">
      <c r="A64" t="s">
        <v>9</v>
      </c>
      <c r="B64" t="s">
        <v>805</v>
      </c>
      <c r="C64" t="s">
        <v>806</v>
      </c>
      <c r="D64" t="s">
        <v>780</v>
      </c>
      <c r="E64" t="s">
        <v>781</v>
      </c>
      <c r="F64" t="s">
        <v>782</v>
      </c>
      <c r="G64" t="s">
        <v>775</v>
      </c>
      <c r="H64" s="41">
        <v>55.31</v>
      </c>
      <c r="I64" s="41">
        <v>55.31</v>
      </c>
      <c r="J64" s="41">
        <v>0</v>
      </c>
      <c r="K64" s="40">
        <f t="shared" si="0"/>
        <v>55.31</v>
      </c>
      <c r="L64" s="40">
        <f t="shared" si="1"/>
        <v>0</v>
      </c>
      <c r="M64" s="41">
        <v>55.31</v>
      </c>
      <c r="N64" s="41">
        <v>0</v>
      </c>
      <c r="O64" s="41">
        <v>0</v>
      </c>
      <c r="P64" t="s">
        <v>932</v>
      </c>
      <c r="Q64" t="s">
        <v>775</v>
      </c>
      <c r="R64" t="s">
        <v>860</v>
      </c>
    </row>
    <row r="65" spans="1:18" x14ac:dyDescent="0.25">
      <c r="A65" t="s">
        <v>9</v>
      </c>
      <c r="B65" t="s">
        <v>809</v>
      </c>
      <c r="C65" t="s">
        <v>810</v>
      </c>
      <c r="D65" t="s">
        <v>794</v>
      </c>
      <c r="E65" t="s">
        <v>795</v>
      </c>
      <c r="F65" t="s">
        <v>795</v>
      </c>
      <c r="G65" t="s">
        <v>775</v>
      </c>
      <c r="H65" s="41">
        <v>353.19</v>
      </c>
      <c r="I65" s="41">
        <v>353.19</v>
      </c>
      <c r="J65" s="41">
        <v>0</v>
      </c>
      <c r="K65" s="40">
        <f t="shared" si="0"/>
        <v>353.19</v>
      </c>
      <c r="L65" s="40">
        <f t="shared" si="1"/>
        <v>0</v>
      </c>
      <c r="M65" s="41">
        <v>353.19</v>
      </c>
      <c r="N65" s="41">
        <v>0</v>
      </c>
      <c r="O65" s="41">
        <v>0</v>
      </c>
      <c r="P65" t="s">
        <v>933</v>
      </c>
      <c r="Q65" t="s">
        <v>775</v>
      </c>
      <c r="R65" t="s">
        <v>934</v>
      </c>
    </row>
    <row r="66" spans="1:18" x14ac:dyDescent="0.25">
      <c r="A66" t="s">
        <v>9</v>
      </c>
      <c r="B66" t="s">
        <v>718</v>
      </c>
      <c r="C66" t="s">
        <v>813</v>
      </c>
      <c r="D66" t="s">
        <v>780</v>
      </c>
      <c r="E66" t="s">
        <v>781</v>
      </c>
      <c r="F66" t="s">
        <v>782</v>
      </c>
      <c r="G66" t="s">
        <v>775</v>
      </c>
      <c r="H66" s="41">
        <v>9580.02</v>
      </c>
      <c r="I66" s="41">
        <v>9580.02</v>
      </c>
      <c r="J66" s="41">
        <v>0</v>
      </c>
      <c r="K66" s="40">
        <f t="shared" si="0"/>
        <v>0</v>
      </c>
      <c r="L66" s="40">
        <f t="shared" si="1"/>
        <v>9580.02</v>
      </c>
      <c r="M66" s="41">
        <v>0</v>
      </c>
      <c r="N66" s="41">
        <v>9580.02</v>
      </c>
      <c r="O66" s="41">
        <v>0</v>
      </c>
      <c r="P66" t="s">
        <v>935</v>
      </c>
      <c r="Q66" t="s">
        <v>936</v>
      </c>
      <c r="R66" t="s">
        <v>937</v>
      </c>
    </row>
    <row r="67" spans="1:18" x14ac:dyDescent="0.25">
      <c r="A67" t="s">
        <v>9</v>
      </c>
      <c r="B67" t="s">
        <v>817</v>
      </c>
      <c r="C67" t="s">
        <v>818</v>
      </c>
      <c r="D67" t="s">
        <v>819</v>
      </c>
      <c r="E67" t="s">
        <v>820</v>
      </c>
      <c r="F67" t="s">
        <v>775</v>
      </c>
      <c r="G67" t="s">
        <v>775</v>
      </c>
      <c r="H67" s="41">
        <v>0</v>
      </c>
      <c r="I67" s="41">
        <v>0</v>
      </c>
      <c r="J67" s="41">
        <v>0</v>
      </c>
      <c r="K67" s="40">
        <f t="shared" si="0"/>
        <v>0</v>
      </c>
      <c r="L67" s="40">
        <f t="shared" si="1"/>
        <v>0</v>
      </c>
      <c r="M67" s="41">
        <v>0</v>
      </c>
      <c r="N67" s="41">
        <v>0</v>
      </c>
      <c r="O67" s="41">
        <v>0</v>
      </c>
      <c r="P67" t="s">
        <v>938</v>
      </c>
      <c r="Q67" t="s">
        <v>775</v>
      </c>
      <c r="R67" t="s">
        <v>939</v>
      </c>
    </row>
    <row r="68" spans="1:18" x14ac:dyDescent="0.25">
      <c r="A68" t="s">
        <v>9</v>
      </c>
      <c r="B68" t="s">
        <v>707</v>
      </c>
      <c r="C68" t="s">
        <v>823</v>
      </c>
      <c r="D68" t="s">
        <v>780</v>
      </c>
      <c r="E68" t="s">
        <v>824</v>
      </c>
      <c r="F68" t="s">
        <v>825</v>
      </c>
      <c r="G68" t="s">
        <v>775</v>
      </c>
      <c r="H68" s="41">
        <v>200</v>
      </c>
      <c r="I68" s="41">
        <v>200</v>
      </c>
      <c r="J68" s="41">
        <v>0</v>
      </c>
      <c r="K68" s="40">
        <f t="shared" ref="K68:K131" si="2">M68</f>
        <v>200</v>
      </c>
      <c r="L68" s="40">
        <f t="shared" ref="L68:L131" si="3">N68+O68</f>
        <v>0</v>
      </c>
      <c r="M68" s="41">
        <v>200</v>
      </c>
      <c r="N68" s="41">
        <v>0</v>
      </c>
      <c r="O68" s="41">
        <v>0</v>
      </c>
      <c r="P68" t="s">
        <v>940</v>
      </c>
      <c r="Q68" t="s">
        <v>775</v>
      </c>
      <c r="R68" t="s">
        <v>894</v>
      </c>
    </row>
    <row r="69" spans="1:18" x14ac:dyDescent="0.25">
      <c r="A69" t="s">
        <v>9</v>
      </c>
      <c r="B69" t="s">
        <v>705</v>
      </c>
      <c r="C69" t="s">
        <v>828</v>
      </c>
      <c r="D69" t="s">
        <v>829</v>
      </c>
      <c r="E69" t="s">
        <v>789</v>
      </c>
      <c r="F69" t="s">
        <v>775</v>
      </c>
      <c r="G69" t="s">
        <v>775</v>
      </c>
      <c r="H69" s="41">
        <v>603.05999999999995</v>
      </c>
      <c r="I69" s="41">
        <v>603.05999999999995</v>
      </c>
      <c r="J69" s="41">
        <v>0</v>
      </c>
      <c r="K69" s="40">
        <f t="shared" si="2"/>
        <v>603.05999999999995</v>
      </c>
      <c r="L69" s="40">
        <f t="shared" si="3"/>
        <v>0</v>
      </c>
      <c r="M69" s="41">
        <v>603.05999999999995</v>
      </c>
      <c r="N69" s="41">
        <v>0</v>
      </c>
      <c r="O69" s="41">
        <v>0</v>
      </c>
      <c r="P69" t="s">
        <v>941</v>
      </c>
      <c r="Q69" t="s">
        <v>775</v>
      </c>
      <c r="R69" t="s">
        <v>942</v>
      </c>
    </row>
    <row r="70" spans="1:18" x14ac:dyDescent="0.25">
      <c r="A70" t="s">
        <v>9</v>
      </c>
      <c r="B70" t="s">
        <v>722</v>
      </c>
      <c r="C70" t="s">
        <v>832</v>
      </c>
      <c r="D70" t="s">
        <v>780</v>
      </c>
      <c r="E70" t="s">
        <v>781</v>
      </c>
      <c r="F70" t="s">
        <v>833</v>
      </c>
      <c r="G70" t="s">
        <v>775</v>
      </c>
      <c r="H70" s="41">
        <v>0</v>
      </c>
      <c r="I70" s="41">
        <v>0</v>
      </c>
      <c r="J70" s="41">
        <v>0</v>
      </c>
      <c r="K70" s="40">
        <f t="shared" si="2"/>
        <v>0</v>
      </c>
      <c r="L70" s="40">
        <f t="shared" si="3"/>
        <v>0</v>
      </c>
      <c r="M70" s="41">
        <v>0</v>
      </c>
      <c r="N70" s="41">
        <v>0</v>
      </c>
      <c r="O70" s="41">
        <v>0</v>
      </c>
      <c r="P70" t="s">
        <v>943</v>
      </c>
      <c r="Q70" t="s">
        <v>775</v>
      </c>
      <c r="R70" t="s">
        <v>872</v>
      </c>
    </row>
    <row r="71" spans="1:18" x14ac:dyDescent="0.25">
      <c r="A71" t="s">
        <v>9</v>
      </c>
      <c r="B71" t="s">
        <v>836</v>
      </c>
      <c r="C71" t="s">
        <v>837</v>
      </c>
      <c r="D71" t="s">
        <v>838</v>
      </c>
      <c r="E71" t="s">
        <v>839</v>
      </c>
      <c r="F71" t="s">
        <v>840</v>
      </c>
      <c r="G71" t="s">
        <v>775</v>
      </c>
      <c r="H71" s="41">
        <v>0</v>
      </c>
      <c r="I71" s="41">
        <v>0</v>
      </c>
      <c r="J71" s="41">
        <v>0</v>
      </c>
      <c r="K71" s="40">
        <f t="shared" si="2"/>
        <v>0</v>
      </c>
      <c r="L71" s="40">
        <f t="shared" si="3"/>
        <v>0</v>
      </c>
      <c r="M71" s="41">
        <v>0</v>
      </c>
      <c r="N71" s="41">
        <v>0</v>
      </c>
      <c r="O71" s="41">
        <v>0</v>
      </c>
      <c r="P71" t="s">
        <v>841</v>
      </c>
      <c r="Q71" t="s">
        <v>775</v>
      </c>
      <c r="R71" t="s">
        <v>822</v>
      </c>
    </row>
    <row r="72" spans="1:18" x14ac:dyDescent="0.25">
      <c r="A72" t="s">
        <v>9</v>
      </c>
      <c r="B72" t="s">
        <v>700</v>
      </c>
      <c r="C72" t="s">
        <v>842</v>
      </c>
      <c r="D72" t="s">
        <v>773</v>
      </c>
      <c r="E72" t="s">
        <v>843</v>
      </c>
      <c r="F72" t="s">
        <v>775</v>
      </c>
      <c r="G72" t="s">
        <v>775</v>
      </c>
      <c r="H72" s="41">
        <v>0</v>
      </c>
      <c r="I72" s="41">
        <v>0</v>
      </c>
      <c r="J72" s="41">
        <v>0</v>
      </c>
      <c r="K72" s="40">
        <f t="shared" si="2"/>
        <v>0</v>
      </c>
      <c r="L72" s="40">
        <f t="shared" si="3"/>
        <v>0</v>
      </c>
      <c r="M72" s="41">
        <v>0</v>
      </c>
      <c r="N72" s="41">
        <v>0</v>
      </c>
      <c r="O72" s="41">
        <v>0</v>
      </c>
      <c r="P72" t="s">
        <v>944</v>
      </c>
      <c r="Q72" t="s">
        <v>775</v>
      </c>
      <c r="R72" t="s">
        <v>872</v>
      </c>
    </row>
    <row r="73" spans="1:18" x14ac:dyDescent="0.25">
      <c r="A73" t="s">
        <v>9</v>
      </c>
      <c r="B73" t="s">
        <v>716</v>
      </c>
      <c r="C73" t="s">
        <v>845</v>
      </c>
      <c r="D73" t="s">
        <v>780</v>
      </c>
      <c r="E73" t="s">
        <v>781</v>
      </c>
      <c r="F73" t="s">
        <v>782</v>
      </c>
      <c r="G73" t="s">
        <v>775</v>
      </c>
      <c r="H73" s="41">
        <v>8000</v>
      </c>
      <c r="I73" s="41">
        <v>8000</v>
      </c>
      <c r="J73" s="41">
        <v>0</v>
      </c>
      <c r="K73" s="40">
        <f t="shared" si="2"/>
        <v>0</v>
      </c>
      <c r="L73" s="40">
        <f t="shared" si="3"/>
        <v>8000</v>
      </c>
      <c r="M73" s="41">
        <v>0</v>
      </c>
      <c r="N73" s="41">
        <v>8000</v>
      </c>
      <c r="O73" s="41">
        <v>0</v>
      </c>
      <c r="P73" t="s">
        <v>945</v>
      </c>
      <c r="Q73" t="s">
        <v>946</v>
      </c>
      <c r="R73" t="s">
        <v>947</v>
      </c>
    </row>
    <row r="74" spans="1:18" x14ac:dyDescent="0.25">
      <c r="A74" t="s">
        <v>9</v>
      </c>
      <c r="B74" t="s">
        <v>725</v>
      </c>
      <c r="C74" t="s">
        <v>849</v>
      </c>
      <c r="D74" t="s">
        <v>819</v>
      </c>
      <c r="E74" t="s">
        <v>789</v>
      </c>
      <c r="F74" t="s">
        <v>775</v>
      </c>
      <c r="G74" t="s">
        <v>775</v>
      </c>
      <c r="H74" s="41">
        <v>0</v>
      </c>
      <c r="I74" s="41">
        <v>0</v>
      </c>
      <c r="J74" s="41">
        <v>0</v>
      </c>
      <c r="K74" s="40">
        <f t="shared" si="2"/>
        <v>0</v>
      </c>
      <c r="L74" s="40">
        <f t="shared" si="3"/>
        <v>0</v>
      </c>
      <c r="M74" s="41">
        <v>0</v>
      </c>
      <c r="N74" s="41">
        <v>0</v>
      </c>
      <c r="O74" s="41">
        <v>0</v>
      </c>
      <c r="P74" t="s">
        <v>948</v>
      </c>
      <c r="Q74" t="s">
        <v>775</v>
      </c>
      <c r="R74" t="s">
        <v>822</v>
      </c>
    </row>
    <row r="75" spans="1:18" x14ac:dyDescent="0.25">
      <c r="A75" t="s">
        <v>10</v>
      </c>
      <c r="B75" t="s">
        <v>771</v>
      </c>
      <c r="C75" t="s">
        <v>772</v>
      </c>
      <c r="D75" t="s">
        <v>773</v>
      </c>
      <c r="E75" t="s">
        <v>774</v>
      </c>
      <c r="F75" t="s">
        <v>775</v>
      </c>
      <c r="G75" t="s">
        <v>775</v>
      </c>
      <c r="H75" s="41">
        <v>0.71</v>
      </c>
      <c r="I75" s="41">
        <v>0</v>
      </c>
      <c r="J75" s="41">
        <v>0.71</v>
      </c>
      <c r="K75" s="40">
        <f t="shared" si="2"/>
        <v>0</v>
      </c>
      <c r="L75" s="40">
        <f>N75+O75-J75</f>
        <v>0</v>
      </c>
      <c r="M75" s="41">
        <v>0</v>
      </c>
      <c r="N75" s="41">
        <v>0.71</v>
      </c>
      <c r="O75" s="41">
        <v>0</v>
      </c>
      <c r="P75" t="s">
        <v>949</v>
      </c>
      <c r="Q75" t="s">
        <v>913</v>
      </c>
      <c r="R75" t="s">
        <v>775</v>
      </c>
    </row>
    <row r="76" spans="1:18" x14ac:dyDescent="0.25">
      <c r="A76" t="s">
        <v>10</v>
      </c>
      <c r="B76" t="s">
        <v>778</v>
      </c>
      <c r="C76" t="s">
        <v>779</v>
      </c>
      <c r="D76" t="s">
        <v>780</v>
      </c>
      <c r="E76" t="s">
        <v>781</v>
      </c>
      <c r="F76" t="s">
        <v>782</v>
      </c>
      <c r="G76" t="s">
        <v>775</v>
      </c>
      <c r="H76" s="41">
        <v>3976.99</v>
      </c>
      <c r="I76" s="41">
        <v>3976.99</v>
      </c>
      <c r="J76" s="41">
        <v>0</v>
      </c>
      <c r="K76" s="40">
        <f t="shared" si="2"/>
        <v>3976.99</v>
      </c>
      <c r="L76" s="40">
        <f t="shared" si="3"/>
        <v>0</v>
      </c>
      <c r="M76" s="41">
        <v>3976.99</v>
      </c>
      <c r="N76" s="41">
        <v>0</v>
      </c>
      <c r="O76" s="41">
        <v>0</v>
      </c>
      <c r="P76" t="s">
        <v>950</v>
      </c>
      <c r="Q76" t="s">
        <v>775</v>
      </c>
      <c r="R76" t="s">
        <v>951</v>
      </c>
    </row>
    <row r="77" spans="1:18" x14ac:dyDescent="0.25">
      <c r="A77" t="s">
        <v>10</v>
      </c>
      <c r="B77" t="s">
        <v>717</v>
      </c>
      <c r="C77" t="s">
        <v>785</v>
      </c>
      <c r="D77" t="s">
        <v>780</v>
      </c>
      <c r="E77" t="s">
        <v>781</v>
      </c>
      <c r="F77" t="s">
        <v>782</v>
      </c>
      <c r="G77" t="s">
        <v>775</v>
      </c>
      <c r="H77" s="41">
        <v>8039.12</v>
      </c>
      <c r="I77" s="41">
        <v>8039.12</v>
      </c>
      <c r="J77" s="41">
        <v>0</v>
      </c>
      <c r="K77" s="40">
        <f t="shared" si="2"/>
        <v>8039.12</v>
      </c>
      <c r="L77" s="40">
        <f t="shared" si="3"/>
        <v>0</v>
      </c>
      <c r="M77" s="41">
        <v>8039.12</v>
      </c>
      <c r="N77" s="41">
        <v>0</v>
      </c>
      <c r="O77" s="41">
        <v>0</v>
      </c>
      <c r="P77" t="s">
        <v>952</v>
      </c>
      <c r="Q77" t="s">
        <v>775</v>
      </c>
      <c r="R77" t="s">
        <v>953</v>
      </c>
    </row>
    <row r="78" spans="1:18" x14ac:dyDescent="0.25">
      <c r="A78" t="s">
        <v>10</v>
      </c>
      <c r="B78" t="s">
        <v>720</v>
      </c>
      <c r="C78" t="s">
        <v>788</v>
      </c>
      <c r="D78" t="s">
        <v>780</v>
      </c>
      <c r="E78" t="s">
        <v>789</v>
      </c>
      <c r="F78" t="s">
        <v>775</v>
      </c>
      <c r="G78" t="s">
        <v>775</v>
      </c>
      <c r="H78" s="41">
        <v>562.64</v>
      </c>
      <c r="I78" s="41">
        <v>562.64</v>
      </c>
      <c r="J78" s="41">
        <v>0</v>
      </c>
      <c r="K78" s="40">
        <f t="shared" si="2"/>
        <v>562.64</v>
      </c>
      <c r="L78" s="40">
        <f t="shared" si="3"/>
        <v>0</v>
      </c>
      <c r="M78" s="41">
        <v>562.64</v>
      </c>
      <c r="N78" s="41">
        <v>0</v>
      </c>
      <c r="O78" s="41">
        <v>0</v>
      </c>
      <c r="P78" t="s">
        <v>954</v>
      </c>
      <c r="Q78" t="s">
        <v>775</v>
      </c>
      <c r="R78" t="s">
        <v>955</v>
      </c>
    </row>
    <row r="79" spans="1:18" x14ac:dyDescent="0.25">
      <c r="A79" t="s">
        <v>10</v>
      </c>
      <c r="B79" t="s">
        <v>792</v>
      </c>
      <c r="C79" t="s">
        <v>793</v>
      </c>
      <c r="D79" t="s">
        <v>794</v>
      </c>
      <c r="E79" t="s">
        <v>795</v>
      </c>
      <c r="F79" t="s">
        <v>795</v>
      </c>
      <c r="G79" t="s">
        <v>775</v>
      </c>
      <c r="H79" s="41">
        <v>199.78</v>
      </c>
      <c r="I79" s="41">
        <v>199.78</v>
      </c>
      <c r="J79" s="41">
        <v>0</v>
      </c>
      <c r="K79" s="40">
        <f t="shared" si="2"/>
        <v>199.78</v>
      </c>
      <c r="L79" s="40">
        <f t="shared" si="3"/>
        <v>0</v>
      </c>
      <c r="M79" s="41">
        <v>199.78</v>
      </c>
      <c r="N79" s="41">
        <v>0</v>
      </c>
      <c r="O79" s="41">
        <v>0</v>
      </c>
      <c r="P79" t="s">
        <v>956</v>
      </c>
      <c r="Q79" t="s">
        <v>775</v>
      </c>
      <c r="R79" t="s">
        <v>957</v>
      </c>
    </row>
    <row r="80" spans="1:18" x14ac:dyDescent="0.25">
      <c r="A80" t="s">
        <v>10</v>
      </c>
      <c r="B80" t="s">
        <v>713</v>
      </c>
      <c r="C80" t="s">
        <v>798</v>
      </c>
      <c r="D80" t="s">
        <v>780</v>
      </c>
      <c r="E80" t="s">
        <v>789</v>
      </c>
      <c r="F80" t="s">
        <v>775</v>
      </c>
      <c r="G80" t="s">
        <v>775</v>
      </c>
      <c r="H80" s="41">
        <v>500</v>
      </c>
      <c r="I80" s="41">
        <v>500</v>
      </c>
      <c r="J80" s="41">
        <v>0</v>
      </c>
      <c r="K80" s="40">
        <f t="shared" si="2"/>
        <v>500</v>
      </c>
      <c r="L80" s="40">
        <f t="shared" si="3"/>
        <v>0</v>
      </c>
      <c r="M80" s="41">
        <v>500</v>
      </c>
      <c r="N80" s="41">
        <v>0</v>
      </c>
      <c r="O80" s="41">
        <v>0</v>
      </c>
      <c r="P80" t="s">
        <v>958</v>
      </c>
      <c r="Q80" t="s">
        <v>775</v>
      </c>
      <c r="R80" t="s">
        <v>959</v>
      </c>
    </row>
    <row r="81" spans="1:18" x14ac:dyDescent="0.25">
      <c r="A81" t="s">
        <v>10</v>
      </c>
      <c r="B81" t="s">
        <v>724</v>
      </c>
      <c r="C81" t="s">
        <v>801</v>
      </c>
      <c r="D81" t="s">
        <v>780</v>
      </c>
      <c r="E81" t="s">
        <v>802</v>
      </c>
      <c r="F81" t="s">
        <v>789</v>
      </c>
      <c r="G81" t="s">
        <v>775</v>
      </c>
      <c r="H81" s="41">
        <v>0</v>
      </c>
      <c r="I81" s="41">
        <v>0</v>
      </c>
      <c r="J81" s="41">
        <v>0</v>
      </c>
      <c r="K81" s="40">
        <f t="shared" si="2"/>
        <v>0</v>
      </c>
      <c r="L81" s="40">
        <f t="shared" si="3"/>
        <v>0</v>
      </c>
      <c r="M81" s="41">
        <v>0</v>
      </c>
      <c r="N81" s="41">
        <v>0</v>
      </c>
      <c r="O81" s="41">
        <v>0</v>
      </c>
      <c r="P81" t="s">
        <v>960</v>
      </c>
      <c r="Q81" t="s">
        <v>775</v>
      </c>
      <c r="R81" t="s">
        <v>775</v>
      </c>
    </row>
    <row r="82" spans="1:18" x14ac:dyDescent="0.25">
      <c r="A82" t="s">
        <v>10</v>
      </c>
      <c r="B82" t="s">
        <v>805</v>
      </c>
      <c r="C82" t="s">
        <v>806</v>
      </c>
      <c r="D82" t="s">
        <v>780</v>
      </c>
      <c r="E82" t="s">
        <v>781</v>
      </c>
      <c r="F82" t="s">
        <v>782</v>
      </c>
      <c r="G82" t="s">
        <v>775</v>
      </c>
      <c r="H82" s="41">
        <v>70.7</v>
      </c>
      <c r="I82" s="41">
        <v>70.7</v>
      </c>
      <c r="J82" s="41">
        <v>0</v>
      </c>
      <c r="K82" s="40">
        <f t="shared" si="2"/>
        <v>70.7</v>
      </c>
      <c r="L82" s="40">
        <f t="shared" si="3"/>
        <v>0</v>
      </c>
      <c r="M82" s="41">
        <v>70.7</v>
      </c>
      <c r="N82" s="41">
        <v>0</v>
      </c>
      <c r="O82" s="41">
        <v>0</v>
      </c>
      <c r="P82" t="s">
        <v>961</v>
      </c>
      <c r="Q82" t="s">
        <v>775</v>
      </c>
      <c r="R82" t="s">
        <v>962</v>
      </c>
    </row>
    <row r="83" spans="1:18" x14ac:dyDescent="0.25">
      <c r="A83" t="s">
        <v>10</v>
      </c>
      <c r="B83" t="s">
        <v>809</v>
      </c>
      <c r="C83" t="s">
        <v>810</v>
      </c>
      <c r="D83" t="s">
        <v>794</v>
      </c>
      <c r="E83" t="s">
        <v>795</v>
      </c>
      <c r="F83" t="s">
        <v>795</v>
      </c>
      <c r="G83" t="s">
        <v>775</v>
      </c>
      <c r="H83" s="41">
        <v>319.73</v>
      </c>
      <c r="I83" s="41">
        <v>319.73</v>
      </c>
      <c r="J83" s="41">
        <v>0</v>
      </c>
      <c r="K83" s="40">
        <f t="shared" si="2"/>
        <v>319.73</v>
      </c>
      <c r="L83" s="40">
        <f t="shared" si="3"/>
        <v>0</v>
      </c>
      <c r="M83" s="41">
        <v>319.73</v>
      </c>
      <c r="N83" s="41">
        <v>0</v>
      </c>
      <c r="O83" s="41">
        <v>0</v>
      </c>
      <c r="P83" t="s">
        <v>963</v>
      </c>
      <c r="Q83" t="s">
        <v>775</v>
      </c>
      <c r="R83" t="s">
        <v>964</v>
      </c>
    </row>
    <row r="84" spans="1:18" x14ac:dyDescent="0.25">
      <c r="A84" t="s">
        <v>10</v>
      </c>
      <c r="B84" t="s">
        <v>718</v>
      </c>
      <c r="C84" t="s">
        <v>813</v>
      </c>
      <c r="D84" t="s">
        <v>780</v>
      </c>
      <c r="E84" t="s">
        <v>781</v>
      </c>
      <c r="F84" t="s">
        <v>782</v>
      </c>
      <c r="G84" t="s">
        <v>775</v>
      </c>
      <c r="H84" s="41">
        <v>9148.09</v>
      </c>
      <c r="I84" s="41">
        <v>9148.09</v>
      </c>
      <c r="J84" s="41">
        <v>0</v>
      </c>
      <c r="K84" s="40">
        <f t="shared" si="2"/>
        <v>0</v>
      </c>
      <c r="L84" s="40">
        <f t="shared" si="3"/>
        <v>9148.09</v>
      </c>
      <c r="M84" s="41">
        <v>0</v>
      </c>
      <c r="N84" s="41">
        <v>9148.09</v>
      </c>
      <c r="O84" s="41">
        <v>0</v>
      </c>
      <c r="P84" t="s">
        <v>965</v>
      </c>
      <c r="Q84" t="s">
        <v>966</v>
      </c>
      <c r="R84" t="s">
        <v>967</v>
      </c>
    </row>
    <row r="85" spans="1:18" x14ac:dyDescent="0.25">
      <c r="A85" t="s">
        <v>10</v>
      </c>
      <c r="B85" t="s">
        <v>968</v>
      </c>
      <c r="C85" t="s">
        <v>969</v>
      </c>
      <c r="D85" t="s">
        <v>829</v>
      </c>
      <c r="E85" t="s">
        <v>970</v>
      </c>
      <c r="F85" t="s">
        <v>775</v>
      </c>
      <c r="G85" t="s">
        <v>775</v>
      </c>
      <c r="H85" s="41">
        <v>4.47</v>
      </c>
      <c r="I85" s="41">
        <v>0</v>
      </c>
      <c r="J85" s="41">
        <v>4.47</v>
      </c>
      <c r="K85" s="40">
        <f t="shared" si="2"/>
        <v>0</v>
      </c>
      <c r="L85" s="40">
        <f>N85+O85-J85</f>
        <v>0</v>
      </c>
      <c r="M85" s="41">
        <v>0</v>
      </c>
      <c r="N85" s="41">
        <v>4.47</v>
      </c>
      <c r="O85" s="41">
        <v>0</v>
      </c>
      <c r="P85" t="s">
        <v>971</v>
      </c>
      <c r="Q85" t="s">
        <v>972</v>
      </c>
      <c r="R85" t="s">
        <v>775</v>
      </c>
    </row>
    <row r="86" spans="1:18" x14ac:dyDescent="0.25">
      <c r="A86" t="s">
        <v>10</v>
      </c>
      <c r="B86" t="s">
        <v>817</v>
      </c>
      <c r="C86" t="s">
        <v>818</v>
      </c>
      <c r="D86" t="s">
        <v>819</v>
      </c>
      <c r="E86" t="s">
        <v>820</v>
      </c>
      <c r="F86" t="s">
        <v>775</v>
      </c>
      <c r="G86" t="s">
        <v>775</v>
      </c>
      <c r="H86" s="41">
        <v>0</v>
      </c>
      <c r="I86" s="41">
        <v>0</v>
      </c>
      <c r="J86" s="41">
        <v>0</v>
      </c>
      <c r="K86" s="40">
        <f t="shared" si="2"/>
        <v>0</v>
      </c>
      <c r="L86" s="40">
        <f t="shared" si="3"/>
        <v>0</v>
      </c>
      <c r="M86" s="41">
        <v>0</v>
      </c>
      <c r="N86" s="41">
        <v>0</v>
      </c>
      <c r="O86" s="41">
        <v>0</v>
      </c>
      <c r="P86" t="s">
        <v>973</v>
      </c>
      <c r="Q86" t="s">
        <v>775</v>
      </c>
      <c r="R86" t="s">
        <v>872</v>
      </c>
    </row>
    <row r="87" spans="1:18" x14ac:dyDescent="0.25">
      <c r="A87" t="s">
        <v>10</v>
      </c>
      <c r="B87" t="s">
        <v>707</v>
      </c>
      <c r="C87" t="s">
        <v>823</v>
      </c>
      <c r="D87" t="s">
        <v>780</v>
      </c>
      <c r="E87" t="s">
        <v>824</v>
      </c>
      <c r="F87" t="s">
        <v>825</v>
      </c>
      <c r="G87" t="s">
        <v>775</v>
      </c>
      <c r="H87" s="41">
        <v>198</v>
      </c>
      <c r="I87" s="41">
        <v>198</v>
      </c>
      <c r="J87" s="41">
        <v>0</v>
      </c>
      <c r="K87" s="40">
        <f t="shared" si="2"/>
        <v>198</v>
      </c>
      <c r="L87" s="40">
        <f t="shared" si="3"/>
        <v>0</v>
      </c>
      <c r="M87" s="41">
        <v>198</v>
      </c>
      <c r="N87" s="41">
        <v>0</v>
      </c>
      <c r="O87" s="41">
        <v>0</v>
      </c>
      <c r="P87" t="s">
        <v>974</v>
      </c>
      <c r="Q87" t="s">
        <v>775</v>
      </c>
      <c r="R87" t="s">
        <v>962</v>
      </c>
    </row>
    <row r="88" spans="1:18" x14ac:dyDescent="0.25">
      <c r="A88" t="s">
        <v>10</v>
      </c>
      <c r="B88" t="s">
        <v>705</v>
      </c>
      <c r="C88" t="s">
        <v>828</v>
      </c>
      <c r="D88" t="s">
        <v>829</v>
      </c>
      <c r="E88" t="s">
        <v>789</v>
      </c>
      <c r="F88" t="s">
        <v>775</v>
      </c>
      <c r="G88" t="s">
        <v>775</v>
      </c>
      <c r="H88" s="41">
        <v>299.10000000000002</v>
      </c>
      <c r="I88" s="41">
        <v>299.10000000000002</v>
      </c>
      <c r="J88" s="41">
        <v>0</v>
      </c>
      <c r="K88" s="40">
        <f t="shared" si="2"/>
        <v>299.10000000000002</v>
      </c>
      <c r="L88" s="40">
        <f t="shared" si="3"/>
        <v>0</v>
      </c>
      <c r="M88" s="41">
        <v>299.10000000000002</v>
      </c>
      <c r="N88" s="41">
        <v>0</v>
      </c>
      <c r="O88" s="41">
        <v>0</v>
      </c>
      <c r="P88" t="s">
        <v>975</v>
      </c>
      <c r="Q88" t="s">
        <v>775</v>
      </c>
      <c r="R88" t="s">
        <v>976</v>
      </c>
    </row>
    <row r="89" spans="1:18" x14ac:dyDescent="0.25">
      <c r="A89" t="s">
        <v>10</v>
      </c>
      <c r="B89" t="s">
        <v>722</v>
      </c>
      <c r="C89" t="s">
        <v>832</v>
      </c>
      <c r="D89" t="s">
        <v>780</v>
      </c>
      <c r="E89" t="s">
        <v>781</v>
      </c>
      <c r="F89" t="s">
        <v>833</v>
      </c>
      <c r="G89" t="s">
        <v>775</v>
      </c>
      <c r="H89" s="41">
        <v>67.7</v>
      </c>
      <c r="I89" s="41">
        <v>67.7</v>
      </c>
      <c r="J89" s="41">
        <v>0</v>
      </c>
      <c r="K89" s="40">
        <f t="shared" si="2"/>
        <v>67.7</v>
      </c>
      <c r="L89" s="40">
        <f t="shared" si="3"/>
        <v>0</v>
      </c>
      <c r="M89" s="41">
        <v>67.7</v>
      </c>
      <c r="N89" s="41">
        <v>0</v>
      </c>
      <c r="O89" s="41">
        <v>0</v>
      </c>
      <c r="P89" t="s">
        <v>977</v>
      </c>
      <c r="Q89" t="s">
        <v>775</v>
      </c>
      <c r="R89" t="s">
        <v>978</v>
      </c>
    </row>
    <row r="90" spans="1:18" x14ac:dyDescent="0.25">
      <c r="A90" t="s">
        <v>10</v>
      </c>
      <c r="B90" t="s">
        <v>836</v>
      </c>
      <c r="C90" t="s">
        <v>837</v>
      </c>
      <c r="D90" t="s">
        <v>838</v>
      </c>
      <c r="E90" t="s">
        <v>839</v>
      </c>
      <c r="F90" t="s">
        <v>840</v>
      </c>
      <c r="G90" t="s">
        <v>775</v>
      </c>
      <c r="H90" s="41">
        <v>0</v>
      </c>
      <c r="I90" s="41">
        <v>0</v>
      </c>
      <c r="J90" s="41">
        <v>0</v>
      </c>
      <c r="K90" s="40">
        <f t="shared" si="2"/>
        <v>0</v>
      </c>
      <c r="L90" s="40">
        <f t="shared" si="3"/>
        <v>0</v>
      </c>
      <c r="M90" s="41">
        <v>0</v>
      </c>
      <c r="N90" s="41">
        <v>0</v>
      </c>
      <c r="O90" s="41">
        <v>0</v>
      </c>
      <c r="P90" t="s">
        <v>914</v>
      </c>
      <c r="Q90" t="s">
        <v>775</v>
      </c>
      <c r="R90" t="s">
        <v>822</v>
      </c>
    </row>
    <row r="91" spans="1:18" x14ac:dyDescent="0.25">
      <c r="A91" t="s">
        <v>10</v>
      </c>
      <c r="B91" t="s">
        <v>700</v>
      </c>
      <c r="C91" t="s">
        <v>842</v>
      </c>
      <c r="D91" t="s">
        <v>773</v>
      </c>
      <c r="E91" t="s">
        <v>843</v>
      </c>
      <c r="F91" t="s">
        <v>775</v>
      </c>
      <c r="G91" t="s">
        <v>775</v>
      </c>
      <c r="H91" s="41">
        <v>0</v>
      </c>
      <c r="I91" s="41">
        <v>0</v>
      </c>
      <c r="J91" s="41">
        <v>0</v>
      </c>
      <c r="K91" s="40">
        <f t="shared" si="2"/>
        <v>0</v>
      </c>
      <c r="L91" s="40">
        <f t="shared" si="3"/>
        <v>0</v>
      </c>
      <c r="M91" s="41">
        <v>0</v>
      </c>
      <c r="N91" s="41">
        <v>0</v>
      </c>
      <c r="O91" s="41">
        <v>0</v>
      </c>
      <c r="P91" t="s">
        <v>886</v>
      </c>
      <c r="Q91" t="s">
        <v>775</v>
      </c>
      <c r="R91" t="s">
        <v>775</v>
      </c>
    </row>
    <row r="92" spans="1:18" x14ac:dyDescent="0.25">
      <c r="A92" t="s">
        <v>10</v>
      </c>
      <c r="B92" t="s">
        <v>716</v>
      </c>
      <c r="C92" t="s">
        <v>845</v>
      </c>
      <c r="D92" t="s">
        <v>780</v>
      </c>
      <c r="E92" t="s">
        <v>781</v>
      </c>
      <c r="F92" t="s">
        <v>782</v>
      </c>
      <c r="G92" t="s">
        <v>775</v>
      </c>
      <c r="H92" s="41">
        <v>9395.83</v>
      </c>
      <c r="I92" s="41">
        <v>9395.83</v>
      </c>
      <c r="J92" s="41">
        <v>0</v>
      </c>
      <c r="K92" s="40">
        <f t="shared" si="2"/>
        <v>0</v>
      </c>
      <c r="L92" s="40">
        <f t="shared" si="3"/>
        <v>9395.83</v>
      </c>
      <c r="M92" s="41">
        <v>0</v>
      </c>
      <c r="N92" s="41">
        <v>9395.83</v>
      </c>
      <c r="O92" s="41">
        <v>0</v>
      </c>
      <c r="P92" t="s">
        <v>979</v>
      </c>
      <c r="Q92" t="s">
        <v>980</v>
      </c>
      <c r="R92" t="s">
        <v>981</v>
      </c>
    </row>
    <row r="93" spans="1:18" x14ac:dyDescent="0.25">
      <c r="A93" t="s">
        <v>10</v>
      </c>
      <c r="B93" t="s">
        <v>725</v>
      </c>
      <c r="C93" t="s">
        <v>849</v>
      </c>
      <c r="D93" t="s">
        <v>819</v>
      </c>
      <c r="E93" t="s">
        <v>789</v>
      </c>
      <c r="F93" t="s">
        <v>775</v>
      </c>
      <c r="G93" t="s">
        <v>775</v>
      </c>
      <c r="H93" s="41">
        <v>0</v>
      </c>
      <c r="I93" s="41">
        <v>0</v>
      </c>
      <c r="J93" s="41">
        <v>0</v>
      </c>
      <c r="K93" s="40">
        <f t="shared" si="2"/>
        <v>0</v>
      </c>
      <c r="L93" s="40">
        <f t="shared" si="3"/>
        <v>0</v>
      </c>
      <c r="M93" s="41">
        <v>0</v>
      </c>
      <c r="N93" s="41">
        <v>0</v>
      </c>
      <c r="O93" s="41">
        <v>0</v>
      </c>
      <c r="P93" t="s">
        <v>982</v>
      </c>
      <c r="Q93" t="s">
        <v>775</v>
      </c>
      <c r="R93" t="s">
        <v>872</v>
      </c>
    </row>
    <row r="94" spans="1:18" x14ac:dyDescent="0.25">
      <c r="A94" t="s">
        <v>11</v>
      </c>
      <c r="B94" t="s">
        <v>771</v>
      </c>
      <c r="C94" t="s">
        <v>772</v>
      </c>
      <c r="D94" t="s">
        <v>773</v>
      </c>
      <c r="E94" t="s">
        <v>774</v>
      </c>
      <c r="F94" t="s">
        <v>775</v>
      </c>
      <c r="G94" t="s">
        <v>775</v>
      </c>
      <c r="H94" s="41">
        <v>0.46</v>
      </c>
      <c r="I94" s="41">
        <v>0</v>
      </c>
      <c r="J94" s="41">
        <v>0.46</v>
      </c>
      <c r="K94" s="40">
        <f t="shared" si="2"/>
        <v>0</v>
      </c>
      <c r="L94" s="40">
        <f>N94+O94-J94</f>
        <v>0</v>
      </c>
      <c r="M94" s="41">
        <v>0</v>
      </c>
      <c r="N94" s="41">
        <v>0.46</v>
      </c>
      <c r="O94" s="41">
        <v>0</v>
      </c>
      <c r="P94" t="s">
        <v>983</v>
      </c>
      <c r="Q94" t="s">
        <v>939</v>
      </c>
      <c r="R94" t="s">
        <v>775</v>
      </c>
    </row>
    <row r="95" spans="1:18" x14ac:dyDescent="0.25">
      <c r="A95" t="s">
        <v>11</v>
      </c>
      <c r="B95" t="s">
        <v>778</v>
      </c>
      <c r="C95" t="s">
        <v>779</v>
      </c>
      <c r="D95" t="s">
        <v>780</v>
      </c>
      <c r="E95" t="s">
        <v>781</v>
      </c>
      <c r="F95" t="s">
        <v>782</v>
      </c>
      <c r="G95" t="s">
        <v>775</v>
      </c>
      <c r="H95" s="41">
        <v>2844.41</v>
      </c>
      <c r="I95" s="41">
        <v>2844.41</v>
      </c>
      <c r="J95" s="41">
        <v>0</v>
      </c>
      <c r="K95" s="40">
        <f t="shared" si="2"/>
        <v>2844.41</v>
      </c>
      <c r="L95" s="40">
        <f t="shared" si="3"/>
        <v>0</v>
      </c>
      <c r="M95" s="41">
        <v>2844.41</v>
      </c>
      <c r="N95" s="41">
        <v>0</v>
      </c>
      <c r="O95" s="41">
        <v>0</v>
      </c>
      <c r="P95" t="s">
        <v>984</v>
      </c>
      <c r="Q95" t="s">
        <v>775</v>
      </c>
      <c r="R95" t="s">
        <v>985</v>
      </c>
    </row>
    <row r="96" spans="1:18" x14ac:dyDescent="0.25">
      <c r="A96" t="s">
        <v>11</v>
      </c>
      <c r="B96" t="s">
        <v>717</v>
      </c>
      <c r="C96" t="s">
        <v>785</v>
      </c>
      <c r="D96" t="s">
        <v>780</v>
      </c>
      <c r="E96" t="s">
        <v>781</v>
      </c>
      <c r="F96" t="s">
        <v>782</v>
      </c>
      <c r="G96" t="s">
        <v>775</v>
      </c>
      <c r="H96" s="41">
        <v>7159.48</v>
      </c>
      <c r="I96" s="41">
        <v>7159.48</v>
      </c>
      <c r="J96" s="41">
        <v>0</v>
      </c>
      <c r="K96" s="40">
        <f t="shared" si="2"/>
        <v>7159.48</v>
      </c>
      <c r="L96" s="40">
        <f t="shared" si="3"/>
        <v>0</v>
      </c>
      <c r="M96" s="41">
        <v>7159.48</v>
      </c>
      <c r="N96" s="41">
        <v>0</v>
      </c>
      <c r="O96" s="41">
        <v>0</v>
      </c>
      <c r="P96" t="s">
        <v>986</v>
      </c>
      <c r="Q96" t="s">
        <v>775</v>
      </c>
      <c r="R96" t="s">
        <v>987</v>
      </c>
    </row>
    <row r="97" spans="1:18" x14ac:dyDescent="0.25">
      <c r="A97" t="s">
        <v>11</v>
      </c>
      <c r="B97" t="s">
        <v>720</v>
      </c>
      <c r="C97" t="s">
        <v>788</v>
      </c>
      <c r="D97" t="s">
        <v>780</v>
      </c>
      <c r="E97" t="s">
        <v>789</v>
      </c>
      <c r="F97" t="s">
        <v>775</v>
      </c>
      <c r="G97" t="s">
        <v>775</v>
      </c>
      <c r="H97" s="41">
        <v>514.11</v>
      </c>
      <c r="I97" s="41">
        <v>514.11</v>
      </c>
      <c r="J97" s="41">
        <v>0</v>
      </c>
      <c r="K97" s="40">
        <f t="shared" si="2"/>
        <v>514.11</v>
      </c>
      <c r="L97" s="40">
        <f t="shared" si="3"/>
        <v>0</v>
      </c>
      <c r="M97" s="41">
        <v>514.11</v>
      </c>
      <c r="N97" s="41">
        <v>0</v>
      </c>
      <c r="O97" s="41">
        <v>0</v>
      </c>
      <c r="P97" t="s">
        <v>988</v>
      </c>
      <c r="Q97" t="s">
        <v>775</v>
      </c>
      <c r="R97" t="s">
        <v>989</v>
      </c>
    </row>
    <row r="98" spans="1:18" x14ac:dyDescent="0.25">
      <c r="A98" t="s">
        <v>11</v>
      </c>
      <c r="B98" t="s">
        <v>792</v>
      </c>
      <c r="C98" t="s">
        <v>793</v>
      </c>
      <c r="D98" t="s">
        <v>794</v>
      </c>
      <c r="E98" t="s">
        <v>795</v>
      </c>
      <c r="F98" t="s">
        <v>795</v>
      </c>
      <c r="G98" t="s">
        <v>775</v>
      </c>
      <c r="H98" s="41">
        <v>228.81</v>
      </c>
      <c r="I98" s="41">
        <v>228.81</v>
      </c>
      <c r="J98" s="41">
        <v>0</v>
      </c>
      <c r="K98" s="40">
        <f t="shared" si="2"/>
        <v>228.81</v>
      </c>
      <c r="L98" s="40">
        <f t="shared" si="3"/>
        <v>0</v>
      </c>
      <c r="M98" s="41">
        <v>228.81</v>
      </c>
      <c r="N98" s="41">
        <v>0</v>
      </c>
      <c r="O98" s="41">
        <v>0</v>
      </c>
      <c r="P98" t="s">
        <v>990</v>
      </c>
      <c r="Q98" t="s">
        <v>775</v>
      </c>
      <c r="R98" t="s">
        <v>991</v>
      </c>
    </row>
    <row r="99" spans="1:18" x14ac:dyDescent="0.25">
      <c r="A99" t="s">
        <v>11</v>
      </c>
      <c r="B99" t="s">
        <v>713</v>
      </c>
      <c r="C99" t="s">
        <v>798</v>
      </c>
      <c r="D99" t="s">
        <v>780</v>
      </c>
      <c r="E99" t="s">
        <v>789</v>
      </c>
      <c r="F99" t="s">
        <v>775</v>
      </c>
      <c r="G99" t="s">
        <v>775</v>
      </c>
      <c r="H99" s="41">
        <v>500</v>
      </c>
      <c r="I99" s="41">
        <v>500</v>
      </c>
      <c r="J99" s="41">
        <v>0</v>
      </c>
      <c r="K99" s="40">
        <f t="shared" si="2"/>
        <v>500</v>
      </c>
      <c r="L99" s="40">
        <f t="shared" si="3"/>
        <v>0</v>
      </c>
      <c r="M99" s="41">
        <v>500</v>
      </c>
      <c r="N99" s="41">
        <v>0</v>
      </c>
      <c r="O99" s="41">
        <v>0</v>
      </c>
      <c r="P99" t="s">
        <v>992</v>
      </c>
      <c r="Q99" t="s">
        <v>775</v>
      </c>
      <c r="R99" t="s">
        <v>993</v>
      </c>
    </row>
    <row r="100" spans="1:18" x14ac:dyDescent="0.25">
      <c r="A100" t="s">
        <v>11</v>
      </c>
      <c r="B100" t="s">
        <v>724</v>
      </c>
      <c r="C100" t="s">
        <v>801</v>
      </c>
      <c r="D100" t="s">
        <v>780</v>
      </c>
      <c r="E100" t="s">
        <v>802</v>
      </c>
      <c r="F100" t="s">
        <v>789</v>
      </c>
      <c r="G100" t="s">
        <v>775</v>
      </c>
      <c r="H100" s="41">
        <v>0</v>
      </c>
      <c r="I100" s="41">
        <v>0</v>
      </c>
      <c r="J100" s="41">
        <v>0</v>
      </c>
      <c r="K100" s="40">
        <f t="shared" si="2"/>
        <v>0</v>
      </c>
      <c r="L100" s="40">
        <f t="shared" si="3"/>
        <v>0</v>
      </c>
      <c r="M100" s="41">
        <v>0</v>
      </c>
      <c r="N100" s="41">
        <v>0</v>
      </c>
      <c r="O100" s="41">
        <v>0</v>
      </c>
      <c r="P100" t="s">
        <v>994</v>
      </c>
      <c r="Q100" t="s">
        <v>775</v>
      </c>
      <c r="R100" t="s">
        <v>775</v>
      </c>
    </row>
    <row r="101" spans="1:18" x14ac:dyDescent="0.25">
      <c r="A101" t="s">
        <v>11</v>
      </c>
      <c r="B101" t="s">
        <v>805</v>
      </c>
      <c r="C101" t="s">
        <v>806</v>
      </c>
      <c r="D101" t="s">
        <v>780</v>
      </c>
      <c r="E101" t="s">
        <v>781</v>
      </c>
      <c r="F101" t="s">
        <v>782</v>
      </c>
      <c r="G101" t="s">
        <v>775</v>
      </c>
      <c r="H101" s="41">
        <v>55.72</v>
      </c>
      <c r="I101" s="41">
        <v>55.72</v>
      </c>
      <c r="J101" s="41">
        <v>0</v>
      </c>
      <c r="K101" s="40">
        <f t="shared" si="2"/>
        <v>55.72</v>
      </c>
      <c r="L101" s="40">
        <f t="shared" si="3"/>
        <v>0</v>
      </c>
      <c r="M101" s="41">
        <v>55.72</v>
      </c>
      <c r="N101" s="41">
        <v>0</v>
      </c>
      <c r="O101" s="41">
        <v>0</v>
      </c>
      <c r="P101" t="s">
        <v>995</v>
      </c>
      <c r="Q101" t="s">
        <v>775</v>
      </c>
      <c r="R101" t="s">
        <v>996</v>
      </c>
    </row>
    <row r="102" spans="1:18" x14ac:dyDescent="0.25">
      <c r="A102" t="s">
        <v>11</v>
      </c>
      <c r="B102" t="s">
        <v>809</v>
      </c>
      <c r="C102" t="s">
        <v>810</v>
      </c>
      <c r="D102" t="s">
        <v>794</v>
      </c>
      <c r="E102" t="s">
        <v>795</v>
      </c>
      <c r="F102" t="s">
        <v>795</v>
      </c>
      <c r="G102" t="s">
        <v>775</v>
      </c>
      <c r="H102" s="41">
        <v>217.02</v>
      </c>
      <c r="I102" s="41">
        <v>217.02</v>
      </c>
      <c r="J102" s="41">
        <v>0</v>
      </c>
      <c r="K102" s="40">
        <f t="shared" si="2"/>
        <v>217.02</v>
      </c>
      <c r="L102" s="40">
        <f t="shared" si="3"/>
        <v>0</v>
      </c>
      <c r="M102" s="41">
        <v>217.02</v>
      </c>
      <c r="N102" s="41">
        <v>0</v>
      </c>
      <c r="O102" s="41">
        <v>0</v>
      </c>
      <c r="P102" t="s">
        <v>997</v>
      </c>
      <c r="Q102" t="s">
        <v>775</v>
      </c>
      <c r="R102" t="s">
        <v>998</v>
      </c>
    </row>
    <row r="103" spans="1:18" x14ac:dyDescent="0.25">
      <c r="A103" t="s">
        <v>11</v>
      </c>
      <c r="B103" t="s">
        <v>718</v>
      </c>
      <c r="C103" t="s">
        <v>813</v>
      </c>
      <c r="D103" t="s">
        <v>780</v>
      </c>
      <c r="E103" t="s">
        <v>781</v>
      </c>
      <c r="F103" t="s">
        <v>782</v>
      </c>
      <c r="G103" t="s">
        <v>775</v>
      </c>
      <c r="H103" s="41">
        <v>7912.62</v>
      </c>
      <c r="I103" s="41">
        <v>7912.62</v>
      </c>
      <c r="J103" s="41">
        <v>0</v>
      </c>
      <c r="K103" s="40">
        <f t="shared" si="2"/>
        <v>0</v>
      </c>
      <c r="L103" s="40">
        <f t="shared" si="3"/>
        <v>7912.62</v>
      </c>
      <c r="M103" s="41">
        <v>0</v>
      </c>
      <c r="N103" s="41">
        <v>7912.62</v>
      </c>
      <c r="O103" s="41">
        <v>0</v>
      </c>
      <c r="P103" t="s">
        <v>999</v>
      </c>
      <c r="Q103" t="s">
        <v>1000</v>
      </c>
      <c r="R103" t="s">
        <v>1001</v>
      </c>
    </row>
    <row r="104" spans="1:18" x14ac:dyDescent="0.25">
      <c r="A104" t="s">
        <v>11</v>
      </c>
      <c r="B104" t="s">
        <v>968</v>
      </c>
      <c r="C104" t="s">
        <v>969</v>
      </c>
      <c r="D104" t="s">
        <v>829</v>
      </c>
      <c r="E104" t="s">
        <v>970</v>
      </c>
      <c r="F104" t="s">
        <v>775</v>
      </c>
      <c r="G104" t="s">
        <v>775</v>
      </c>
      <c r="H104" s="41">
        <v>15.41</v>
      </c>
      <c r="I104" s="41">
        <v>0</v>
      </c>
      <c r="J104" s="41">
        <v>15.41</v>
      </c>
      <c r="K104" s="40">
        <f t="shared" si="2"/>
        <v>0</v>
      </c>
      <c r="L104" s="40">
        <f>N104+O104-J104</f>
        <v>0</v>
      </c>
      <c r="M104" s="41">
        <v>0</v>
      </c>
      <c r="N104" s="41">
        <v>15.41</v>
      </c>
      <c r="O104" s="41">
        <v>0</v>
      </c>
      <c r="P104" t="s">
        <v>1002</v>
      </c>
      <c r="Q104" t="s">
        <v>1003</v>
      </c>
      <c r="R104" t="s">
        <v>775</v>
      </c>
    </row>
    <row r="105" spans="1:18" x14ac:dyDescent="0.25">
      <c r="A105" t="s">
        <v>11</v>
      </c>
      <c r="B105" t="s">
        <v>817</v>
      </c>
      <c r="C105" t="s">
        <v>818</v>
      </c>
      <c r="D105" t="s">
        <v>819</v>
      </c>
      <c r="E105" t="s">
        <v>820</v>
      </c>
      <c r="F105" t="s">
        <v>775</v>
      </c>
      <c r="G105" t="s">
        <v>775</v>
      </c>
      <c r="H105" s="41">
        <v>0</v>
      </c>
      <c r="I105" s="41">
        <v>0</v>
      </c>
      <c r="J105" s="41">
        <v>0</v>
      </c>
      <c r="K105" s="40">
        <f t="shared" si="2"/>
        <v>0</v>
      </c>
      <c r="L105" s="40">
        <f t="shared" si="3"/>
        <v>0</v>
      </c>
      <c r="M105" s="41">
        <v>0</v>
      </c>
      <c r="N105" s="41">
        <v>0</v>
      </c>
      <c r="O105" s="41">
        <v>0</v>
      </c>
      <c r="P105" t="s">
        <v>920</v>
      </c>
      <c r="Q105" t="s">
        <v>775</v>
      </c>
      <c r="R105" t="s">
        <v>872</v>
      </c>
    </row>
    <row r="106" spans="1:18" x14ac:dyDescent="0.25">
      <c r="A106" t="s">
        <v>11</v>
      </c>
      <c r="B106" t="s">
        <v>707</v>
      </c>
      <c r="C106" t="s">
        <v>823</v>
      </c>
      <c r="D106" t="s">
        <v>780</v>
      </c>
      <c r="E106" t="s">
        <v>824</v>
      </c>
      <c r="F106" t="s">
        <v>825</v>
      </c>
      <c r="G106" t="s">
        <v>775</v>
      </c>
      <c r="H106" s="41">
        <v>200</v>
      </c>
      <c r="I106" s="41">
        <v>200</v>
      </c>
      <c r="J106" s="41">
        <v>0</v>
      </c>
      <c r="K106" s="40">
        <f t="shared" si="2"/>
        <v>200</v>
      </c>
      <c r="L106" s="40">
        <f t="shared" si="3"/>
        <v>0</v>
      </c>
      <c r="M106" s="41">
        <v>200</v>
      </c>
      <c r="N106" s="41">
        <v>0</v>
      </c>
      <c r="O106" s="41">
        <v>0</v>
      </c>
      <c r="P106" t="s">
        <v>1004</v>
      </c>
      <c r="Q106" t="s">
        <v>775</v>
      </c>
      <c r="R106" t="s">
        <v>1005</v>
      </c>
    </row>
    <row r="107" spans="1:18" x14ac:dyDescent="0.25">
      <c r="A107" t="s">
        <v>11</v>
      </c>
      <c r="B107" t="s">
        <v>705</v>
      </c>
      <c r="C107" t="s">
        <v>828</v>
      </c>
      <c r="D107" t="s">
        <v>829</v>
      </c>
      <c r="E107" t="s">
        <v>789</v>
      </c>
      <c r="F107" t="s">
        <v>775</v>
      </c>
      <c r="G107" t="s">
        <v>775</v>
      </c>
      <c r="H107" s="41">
        <v>1163.8900000000001</v>
      </c>
      <c r="I107" s="41">
        <v>1163.8900000000001</v>
      </c>
      <c r="J107" s="41">
        <v>0</v>
      </c>
      <c r="K107" s="40">
        <f t="shared" si="2"/>
        <v>1163.8900000000001</v>
      </c>
      <c r="L107" s="40">
        <f t="shared" si="3"/>
        <v>0</v>
      </c>
      <c r="M107" s="41">
        <v>1163.8900000000001</v>
      </c>
      <c r="N107" s="41">
        <v>0</v>
      </c>
      <c r="O107" s="41">
        <v>0</v>
      </c>
      <c r="P107" t="s">
        <v>1006</v>
      </c>
      <c r="Q107" t="s">
        <v>775</v>
      </c>
      <c r="R107" t="s">
        <v>1007</v>
      </c>
    </row>
    <row r="108" spans="1:18" x14ac:dyDescent="0.25">
      <c r="A108" t="s">
        <v>11</v>
      </c>
      <c r="B108" t="s">
        <v>722</v>
      </c>
      <c r="C108" t="s">
        <v>832</v>
      </c>
      <c r="D108" t="s">
        <v>780</v>
      </c>
      <c r="E108" t="s">
        <v>781</v>
      </c>
      <c r="F108" t="s">
        <v>833</v>
      </c>
      <c r="G108" t="s">
        <v>775</v>
      </c>
      <c r="H108" s="41">
        <v>68.75</v>
      </c>
      <c r="I108" s="41">
        <v>68.75</v>
      </c>
      <c r="J108" s="41">
        <v>0</v>
      </c>
      <c r="K108" s="40">
        <f t="shared" si="2"/>
        <v>68.75</v>
      </c>
      <c r="L108" s="40">
        <f t="shared" si="3"/>
        <v>0</v>
      </c>
      <c r="M108" s="41">
        <v>68.75</v>
      </c>
      <c r="N108" s="41">
        <v>0</v>
      </c>
      <c r="O108" s="41">
        <v>0</v>
      </c>
      <c r="P108" t="s">
        <v>1008</v>
      </c>
      <c r="Q108" t="s">
        <v>775</v>
      </c>
      <c r="R108" t="s">
        <v>1009</v>
      </c>
    </row>
    <row r="109" spans="1:18" x14ac:dyDescent="0.25">
      <c r="A109" t="s">
        <v>11</v>
      </c>
      <c r="B109" t="s">
        <v>836</v>
      </c>
      <c r="C109" t="s">
        <v>837</v>
      </c>
      <c r="D109" t="s">
        <v>838</v>
      </c>
      <c r="E109" t="s">
        <v>839</v>
      </c>
      <c r="F109" t="s">
        <v>840</v>
      </c>
      <c r="G109" t="s">
        <v>775</v>
      </c>
      <c r="H109" s="41">
        <v>0</v>
      </c>
      <c r="I109" s="41">
        <v>0</v>
      </c>
      <c r="J109" s="41">
        <v>0</v>
      </c>
      <c r="K109" s="40">
        <f t="shared" si="2"/>
        <v>0</v>
      </c>
      <c r="L109" s="40">
        <f t="shared" si="3"/>
        <v>0</v>
      </c>
      <c r="M109" s="41">
        <v>0</v>
      </c>
      <c r="N109" s="41">
        <v>0</v>
      </c>
      <c r="O109" s="41">
        <v>0</v>
      </c>
      <c r="P109" t="s">
        <v>1010</v>
      </c>
      <c r="Q109" t="s">
        <v>775</v>
      </c>
      <c r="R109" t="s">
        <v>822</v>
      </c>
    </row>
    <row r="110" spans="1:18" x14ac:dyDescent="0.25">
      <c r="A110" t="s">
        <v>11</v>
      </c>
      <c r="B110" t="s">
        <v>700</v>
      </c>
      <c r="C110" t="s">
        <v>842</v>
      </c>
      <c r="D110" t="s">
        <v>773</v>
      </c>
      <c r="E110" t="s">
        <v>843</v>
      </c>
      <c r="F110" t="s">
        <v>775</v>
      </c>
      <c r="G110" t="s">
        <v>775</v>
      </c>
      <c r="H110" s="41">
        <v>0</v>
      </c>
      <c r="I110" s="41">
        <v>0</v>
      </c>
      <c r="J110" s="41">
        <v>0</v>
      </c>
      <c r="K110" s="40">
        <f t="shared" si="2"/>
        <v>0</v>
      </c>
      <c r="L110" s="40">
        <f t="shared" si="3"/>
        <v>0</v>
      </c>
      <c r="M110" s="41">
        <v>0</v>
      </c>
      <c r="N110" s="41">
        <v>0</v>
      </c>
      <c r="O110" s="41">
        <v>0</v>
      </c>
      <c r="P110" t="s">
        <v>913</v>
      </c>
      <c r="Q110" t="s">
        <v>775</v>
      </c>
      <c r="R110" t="s">
        <v>822</v>
      </c>
    </row>
    <row r="111" spans="1:18" x14ac:dyDescent="0.25">
      <c r="A111" t="s">
        <v>11</v>
      </c>
      <c r="B111" t="s">
        <v>716</v>
      </c>
      <c r="C111" t="s">
        <v>845</v>
      </c>
      <c r="D111" t="s">
        <v>780</v>
      </c>
      <c r="E111" t="s">
        <v>781</v>
      </c>
      <c r="F111" t="s">
        <v>782</v>
      </c>
      <c r="G111" t="s">
        <v>775</v>
      </c>
      <c r="H111" s="41">
        <v>9222.14</v>
      </c>
      <c r="I111" s="41">
        <v>9222.14</v>
      </c>
      <c r="J111" s="41">
        <v>0</v>
      </c>
      <c r="K111" s="40">
        <f t="shared" si="2"/>
        <v>0</v>
      </c>
      <c r="L111" s="40">
        <f t="shared" si="3"/>
        <v>9222.14</v>
      </c>
      <c r="M111" s="41">
        <v>0</v>
      </c>
      <c r="N111" s="41">
        <v>9222.14</v>
      </c>
      <c r="O111" s="41">
        <v>0</v>
      </c>
      <c r="P111" t="s">
        <v>1011</v>
      </c>
      <c r="Q111" t="s">
        <v>1012</v>
      </c>
      <c r="R111" t="s">
        <v>1013</v>
      </c>
    </row>
    <row r="112" spans="1:18" x14ac:dyDescent="0.25">
      <c r="A112" t="s">
        <v>11</v>
      </c>
      <c r="B112" t="s">
        <v>725</v>
      </c>
      <c r="C112" t="s">
        <v>849</v>
      </c>
      <c r="D112" t="s">
        <v>819</v>
      </c>
      <c r="E112" t="s">
        <v>789</v>
      </c>
      <c r="F112" t="s">
        <v>775</v>
      </c>
      <c r="G112" t="s">
        <v>775</v>
      </c>
      <c r="H112" s="41">
        <v>0</v>
      </c>
      <c r="I112" s="41">
        <v>0</v>
      </c>
      <c r="J112" s="41">
        <v>0</v>
      </c>
      <c r="K112" s="40">
        <f t="shared" si="2"/>
        <v>0</v>
      </c>
      <c r="L112" s="40">
        <f t="shared" si="3"/>
        <v>0</v>
      </c>
      <c r="M112" s="41">
        <v>0</v>
      </c>
      <c r="N112" s="41">
        <v>0</v>
      </c>
      <c r="O112" s="41">
        <v>0</v>
      </c>
      <c r="P112" t="s">
        <v>1009</v>
      </c>
      <c r="Q112" t="s">
        <v>775</v>
      </c>
      <c r="R112" t="s">
        <v>775</v>
      </c>
    </row>
    <row r="113" spans="1:18" x14ac:dyDescent="0.25">
      <c r="A113" t="s">
        <v>12</v>
      </c>
      <c r="B113" t="s">
        <v>771</v>
      </c>
      <c r="C113" t="s">
        <v>772</v>
      </c>
      <c r="D113" t="s">
        <v>773</v>
      </c>
      <c r="E113" t="s">
        <v>774</v>
      </c>
      <c r="F113" t="s">
        <v>775</v>
      </c>
      <c r="G113" t="s">
        <v>775</v>
      </c>
      <c r="H113" s="41">
        <v>14.67</v>
      </c>
      <c r="I113" s="41">
        <v>0</v>
      </c>
      <c r="J113" s="41">
        <v>14.67</v>
      </c>
      <c r="K113" s="40">
        <f t="shared" si="2"/>
        <v>0</v>
      </c>
      <c r="L113" s="40">
        <f>N113+O113-J113</f>
        <v>0</v>
      </c>
      <c r="M113" s="41">
        <v>0</v>
      </c>
      <c r="N113" s="41">
        <v>14.67</v>
      </c>
      <c r="O113" s="41">
        <v>0</v>
      </c>
      <c r="P113" t="s">
        <v>1014</v>
      </c>
      <c r="Q113" t="s">
        <v>1015</v>
      </c>
      <c r="R113" t="s">
        <v>775</v>
      </c>
    </row>
    <row r="114" spans="1:18" x14ac:dyDescent="0.25">
      <c r="A114" t="s">
        <v>12</v>
      </c>
      <c r="B114" t="s">
        <v>778</v>
      </c>
      <c r="C114" t="s">
        <v>779</v>
      </c>
      <c r="D114" t="s">
        <v>780</v>
      </c>
      <c r="E114" t="s">
        <v>781</v>
      </c>
      <c r="F114" t="s">
        <v>782</v>
      </c>
      <c r="G114" t="s">
        <v>775</v>
      </c>
      <c r="H114" s="41">
        <v>2235.6999999999998</v>
      </c>
      <c r="I114" s="41">
        <v>2235.6999999999998</v>
      </c>
      <c r="J114" s="41">
        <v>0</v>
      </c>
      <c r="K114" s="40">
        <f t="shared" si="2"/>
        <v>2235.6999999999998</v>
      </c>
      <c r="L114" s="40">
        <f t="shared" si="3"/>
        <v>0</v>
      </c>
      <c r="M114" s="41">
        <v>2235.6999999999998</v>
      </c>
      <c r="N114" s="41">
        <v>0</v>
      </c>
      <c r="O114" s="41">
        <v>0</v>
      </c>
      <c r="P114" t="s">
        <v>1016</v>
      </c>
      <c r="Q114" t="s">
        <v>775</v>
      </c>
      <c r="R114" t="s">
        <v>1017</v>
      </c>
    </row>
    <row r="115" spans="1:18" x14ac:dyDescent="0.25">
      <c r="A115" t="s">
        <v>12</v>
      </c>
      <c r="B115" t="s">
        <v>717</v>
      </c>
      <c r="C115" t="s">
        <v>785</v>
      </c>
      <c r="D115" t="s">
        <v>780</v>
      </c>
      <c r="E115" t="s">
        <v>781</v>
      </c>
      <c r="F115" t="s">
        <v>782</v>
      </c>
      <c r="G115" t="s">
        <v>775</v>
      </c>
      <c r="H115" s="41">
        <v>5616.72</v>
      </c>
      <c r="I115" s="41">
        <v>5616.72</v>
      </c>
      <c r="J115" s="41">
        <v>0</v>
      </c>
      <c r="K115" s="40">
        <f t="shared" si="2"/>
        <v>5616.72</v>
      </c>
      <c r="L115" s="40">
        <f t="shared" si="3"/>
        <v>0</v>
      </c>
      <c r="M115" s="41">
        <v>5616.72</v>
      </c>
      <c r="N115" s="41">
        <v>0</v>
      </c>
      <c r="O115" s="41">
        <v>0</v>
      </c>
      <c r="P115" t="s">
        <v>1018</v>
      </c>
      <c r="Q115" t="s">
        <v>775</v>
      </c>
      <c r="R115" t="s">
        <v>1019</v>
      </c>
    </row>
    <row r="116" spans="1:18" x14ac:dyDescent="0.25">
      <c r="A116" t="s">
        <v>12</v>
      </c>
      <c r="B116" t="s">
        <v>720</v>
      </c>
      <c r="C116" t="s">
        <v>788</v>
      </c>
      <c r="D116" t="s">
        <v>780</v>
      </c>
      <c r="E116" t="s">
        <v>789</v>
      </c>
      <c r="F116" t="s">
        <v>775</v>
      </c>
      <c r="G116" t="s">
        <v>775</v>
      </c>
      <c r="H116" s="41">
        <v>363.47</v>
      </c>
      <c r="I116" s="41">
        <v>363.47</v>
      </c>
      <c r="J116" s="41">
        <v>0</v>
      </c>
      <c r="K116" s="40">
        <f t="shared" si="2"/>
        <v>363.47</v>
      </c>
      <c r="L116" s="40">
        <f t="shared" si="3"/>
        <v>0</v>
      </c>
      <c r="M116" s="41">
        <v>363.47</v>
      </c>
      <c r="N116" s="41">
        <v>0</v>
      </c>
      <c r="O116" s="41">
        <v>0</v>
      </c>
      <c r="P116" t="s">
        <v>1020</v>
      </c>
      <c r="Q116" t="s">
        <v>775</v>
      </c>
      <c r="R116" t="s">
        <v>1021</v>
      </c>
    </row>
    <row r="117" spans="1:18" x14ac:dyDescent="0.25">
      <c r="A117" t="s">
        <v>12</v>
      </c>
      <c r="B117" t="s">
        <v>792</v>
      </c>
      <c r="C117" t="s">
        <v>793</v>
      </c>
      <c r="D117" t="s">
        <v>794</v>
      </c>
      <c r="E117" t="s">
        <v>795</v>
      </c>
      <c r="F117" t="s">
        <v>795</v>
      </c>
      <c r="G117" t="s">
        <v>775</v>
      </c>
      <c r="H117" s="41">
        <v>242.56</v>
      </c>
      <c r="I117" s="41">
        <v>242.56</v>
      </c>
      <c r="J117" s="41">
        <v>0</v>
      </c>
      <c r="K117" s="40">
        <f t="shared" si="2"/>
        <v>242.56</v>
      </c>
      <c r="L117" s="40">
        <f t="shared" si="3"/>
        <v>0</v>
      </c>
      <c r="M117" s="41">
        <v>242.56</v>
      </c>
      <c r="N117" s="41">
        <v>0</v>
      </c>
      <c r="O117" s="41">
        <v>0</v>
      </c>
      <c r="P117" t="s">
        <v>1022</v>
      </c>
      <c r="Q117" t="s">
        <v>775</v>
      </c>
      <c r="R117" t="s">
        <v>1023</v>
      </c>
    </row>
    <row r="118" spans="1:18" x14ac:dyDescent="0.25">
      <c r="A118" t="s">
        <v>12</v>
      </c>
      <c r="B118" t="s">
        <v>713</v>
      </c>
      <c r="C118" t="s">
        <v>798</v>
      </c>
      <c r="D118" t="s">
        <v>780</v>
      </c>
      <c r="E118" t="s">
        <v>789</v>
      </c>
      <c r="F118" t="s">
        <v>775</v>
      </c>
      <c r="G118" t="s">
        <v>775</v>
      </c>
      <c r="H118" s="41">
        <v>500</v>
      </c>
      <c r="I118" s="41">
        <v>500</v>
      </c>
      <c r="J118" s="41">
        <v>0</v>
      </c>
      <c r="K118" s="40">
        <f t="shared" si="2"/>
        <v>500</v>
      </c>
      <c r="L118" s="40">
        <f t="shared" si="3"/>
        <v>0</v>
      </c>
      <c r="M118" s="41">
        <v>500</v>
      </c>
      <c r="N118" s="41">
        <v>0</v>
      </c>
      <c r="O118" s="41">
        <v>0</v>
      </c>
      <c r="P118" t="s">
        <v>1024</v>
      </c>
      <c r="Q118" t="s">
        <v>775</v>
      </c>
      <c r="R118" t="s">
        <v>1025</v>
      </c>
    </row>
    <row r="119" spans="1:18" x14ac:dyDescent="0.25">
      <c r="A119" t="s">
        <v>12</v>
      </c>
      <c r="B119" t="s">
        <v>724</v>
      </c>
      <c r="C119" t="s">
        <v>801</v>
      </c>
      <c r="D119" t="s">
        <v>780</v>
      </c>
      <c r="E119" t="s">
        <v>802</v>
      </c>
      <c r="F119" t="s">
        <v>789</v>
      </c>
      <c r="G119" t="s">
        <v>775</v>
      </c>
      <c r="H119" s="41">
        <v>0</v>
      </c>
      <c r="I119" s="41">
        <v>0</v>
      </c>
      <c r="J119" s="41">
        <v>0</v>
      </c>
      <c r="K119" s="40">
        <f t="shared" si="2"/>
        <v>0</v>
      </c>
      <c r="L119" s="40">
        <f t="shared" si="3"/>
        <v>0</v>
      </c>
      <c r="M119" s="41">
        <v>0</v>
      </c>
      <c r="N119" s="41">
        <v>0</v>
      </c>
      <c r="O119" s="41">
        <v>0</v>
      </c>
      <c r="P119" t="s">
        <v>775</v>
      </c>
      <c r="Q119" t="s">
        <v>775</v>
      </c>
      <c r="R119" t="s">
        <v>775</v>
      </c>
    </row>
    <row r="120" spans="1:18" x14ac:dyDescent="0.25">
      <c r="A120" t="s">
        <v>12</v>
      </c>
      <c r="B120" t="s">
        <v>805</v>
      </c>
      <c r="C120" t="s">
        <v>806</v>
      </c>
      <c r="D120" t="s">
        <v>780</v>
      </c>
      <c r="E120" t="s">
        <v>781</v>
      </c>
      <c r="F120" t="s">
        <v>782</v>
      </c>
      <c r="G120" t="s">
        <v>775</v>
      </c>
      <c r="H120" s="41">
        <v>80.5</v>
      </c>
      <c r="I120" s="41">
        <v>80.5</v>
      </c>
      <c r="J120" s="41">
        <v>0</v>
      </c>
      <c r="K120" s="40">
        <f t="shared" si="2"/>
        <v>80.5</v>
      </c>
      <c r="L120" s="40">
        <f t="shared" si="3"/>
        <v>0</v>
      </c>
      <c r="M120" s="41">
        <v>80.5</v>
      </c>
      <c r="N120" s="41">
        <v>0</v>
      </c>
      <c r="O120" s="41">
        <v>0</v>
      </c>
      <c r="P120" t="s">
        <v>1026</v>
      </c>
      <c r="Q120" t="s">
        <v>775</v>
      </c>
      <c r="R120" t="s">
        <v>1027</v>
      </c>
    </row>
    <row r="121" spans="1:18" x14ac:dyDescent="0.25">
      <c r="A121" t="s">
        <v>12</v>
      </c>
      <c r="B121" t="s">
        <v>809</v>
      </c>
      <c r="C121" t="s">
        <v>810</v>
      </c>
      <c r="D121" t="s">
        <v>794</v>
      </c>
      <c r="E121" t="s">
        <v>795</v>
      </c>
      <c r="F121" t="s">
        <v>795</v>
      </c>
      <c r="G121" t="s">
        <v>775</v>
      </c>
      <c r="H121" s="41">
        <v>282.70999999999998</v>
      </c>
      <c r="I121" s="41">
        <v>282.70999999999998</v>
      </c>
      <c r="J121" s="41">
        <v>0</v>
      </c>
      <c r="K121" s="40">
        <f t="shared" si="2"/>
        <v>282.70999999999998</v>
      </c>
      <c r="L121" s="40">
        <f t="shared" si="3"/>
        <v>0</v>
      </c>
      <c r="M121" s="41">
        <v>282.70999999999998</v>
      </c>
      <c r="N121" s="41">
        <v>0</v>
      </c>
      <c r="O121" s="41">
        <v>0</v>
      </c>
      <c r="P121" t="s">
        <v>1028</v>
      </c>
      <c r="Q121" t="s">
        <v>775</v>
      </c>
      <c r="R121" t="s">
        <v>850</v>
      </c>
    </row>
    <row r="122" spans="1:18" x14ac:dyDescent="0.25">
      <c r="A122" t="s">
        <v>12</v>
      </c>
      <c r="B122" t="s">
        <v>718</v>
      </c>
      <c r="C122" t="s">
        <v>813</v>
      </c>
      <c r="D122" t="s">
        <v>780</v>
      </c>
      <c r="E122" t="s">
        <v>781</v>
      </c>
      <c r="F122" t="s">
        <v>782</v>
      </c>
      <c r="G122" t="s">
        <v>775</v>
      </c>
      <c r="H122" s="41">
        <v>9151.61</v>
      </c>
      <c r="I122" s="41">
        <v>9151.61</v>
      </c>
      <c r="J122" s="41">
        <v>0</v>
      </c>
      <c r="K122" s="40">
        <f t="shared" si="2"/>
        <v>0</v>
      </c>
      <c r="L122" s="40">
        <f t="shared" si="3"/>
        <v>9151.61</v>
      </c>
      <c r="M122" s="41">
        <v>0</v>
      </c>
      <c r="N122" s="41">
        <v>9151.61</v>
      </c>
      <c r="O122" s="41">
        <v>0</v>
      </c>
      <c r="P122" t="s">
        <v>1029</v>
      </c>
      <c r="Q122" t="s">
        <v>1030</v>
      </c>
      <c r="R122" t="s">
        <v>1031</v>
      </c>
    </row>
    <row r="123" spans="1:18" x14ac:dyDescent="0.25">
      <c r="A123" t="s">
        <v>12</v>
      </c>
      <c r="B123" t="s">
        <v>968</v>
      </c>
      <c r="C123" t="s">
        <v>969</v>
      </c>
      <c r="D123" t="s">
        <v>829</v>
      </c>
      <c r="E123" t="s">
        <v>970</v>
      </c>
      <c r="F123" t="s">
        <v>775</v>
      </c>
      <c r="G123" t="s">
        <v>775</v>
      </c>
      <c r="H123" s="41">
        <v>10.8</v>
      </c>
      <c r="I123" s="41">
        <v>0</v>
      </c>
      <c r="J123" s="41">
        <v>10.8</v>
      </c>
      <c r="K123" s="40">
        <f t="shared" si="2"/>
        <v>0</v>
      </c>
      <c r="L123" s="40">
        <f>N123+O123-J123</f>
        <v>0</v>
      </c>
      <c r="M123" s="41">
        <v>0</v>
      </c>
      <c r="N123" s="41">
        <v>10.8</v>
      </c>
      <c r="O123" s="41">
        <v>0</v>
      </c>
      <c r="P123" t="s">
        <v>1032</v>
      </c>
      <c r="Q123" t="s">
        <v>1033</v>
      </c>
      <c r="R123" t="s">
        <v>775</v>
      </c>
    </row>
    <row r="124" spans="1:18" x14ac:dyDescent="0.25">
      <c r="A124" t="s">
        <v>12</v>
      </c>
      <c r="B124" t="s">
        <v>817</v>
      </c>
      <c r="C124" t="s">
        <v>818</v>
      </c>
      <c r="D124" t="s">
        <v>819</v>
      </c>
      <c r="E124" t="s">
        <v>820</v>
      </c>
      <c r="F124" t="s">
        <v>775</v>
      </c>
      <c r="G124" t="s">
        <v>775</v>
      </c>
      <c r="H124" s="41">
        <v>0</v>
      </c>
      <c r="I124" s="41">
        <v>0</v>
      </c>
      <c r="J124" s="41">
        <v>0</v>
      </c>
      <c r="K124" s="40">
        <f t="shared" si="2"/>
        <v>0</v>
      </c>
      <c r="L124" s="40">
        <f t="shared" si="3"/>
        <v>0</v>
      </c>
      <c r="M124" s="41">
        <v>0</v>
      </c>
      <c r="N124" s="41">
        <v>0</v>
      </c>
      <c r="O124" s="41">
        <v>0</v>
      </c>
      <c r="P124" t="s">
        <v>844</v>
      </c>
      <c r="Q124" t="s">
        <v>775</v>
      </c>
      <c r="R124" t="s">
        <v>822</v>
      </c>
    </row>
    <row r="125" spans="1:18" x14ac:dyDescent="0.25">
      <c r="A125" t="s">
        <v>12</v>
      </c>
      <c r="B125" t="s">
        <v>707</v>
      </c>
      <c r="C125" t="s">
        <v>823</v>
      </c>
      <c r="D125" t="s">
        <v>780</v>
      </c>
      <c r="E125" t="s">
        <v>824</v>
      </c>
      <c r="F125" t="s">
        <v>825</v>
      </c>
      <c r="G125" t="s">
        <v>775</v>
      </c>
      <c r="H125" s="41">
        <v>200</v>
      </c>
      <c r="I125" s="41">
        <v>200</v>
      </c>
      <c r="J125" s="41">
        <v>0</v>
      </c>
      <c r="K125" s="40">
        <f t="shared" si="2"/>
        <v>200</v>
      </c>
      <c r="L125" s="40">
        <f t="shared" si="3"/>
        <v>0</v>
      </c>
      <c r="M125" s="41">
        <v>200</v>
      </c>
      <c r="N125" s="41">
        <v>0</v>
      </c>
      <c r="O125" s="41">
        <v>0</v>
      </c>
      <c r="P125" t="s">
        <v>1034</v>
      </c>
      <c r="Q125" t="s">
        <v>775</v>
      </c>
      <c r="R125" t="s">
        <v>1035</v>
      </c>
    </row>
    <row r="126" spans="1:18" x14ac:dyDescent="0.25">
      <c r="A126" t="s">
        <v>12</v>
      </c>
      <c r="B126" t="s">
        <v>705</v>
      </c>
      <c r="C126" t="s">
        <v>828</v>
      </c>
      <c r="D126" t="s">
        <v>829</v>
      </c>
      <c r="E126" t="s">
        <v>789</v>
      </c>
      <c r="F126" t="s">
        <v>775</v>
      </c>
      <c r="G126" t="s">
        <v>775</v>
      </c>
      <c r="H126" s="41">
        <v>314.83999999999997</v>
      </c>
      <c r="I126" s="41">
        <v>314.83999999999997</v>
      </c>
      <c r="J126" s="41">
        <v>0</v>
      </c>
      <c r="K126" s="40">
        <f t="shared" si="2"/>
        <v>314.83999999999997</v>
      </c>
      <c r="L126" s="40">
        <f t="shared" si="3"/>
        <v>0</v>
      </c>
      <c r="M126" s="41">
        <v>314.83999999999997</v>
      </c>
      <c r="N126" s="41">
        <v>0</v>
      </c>
      <c r="O126" s="41">
        <v>0</v>
      </c>
      <c r="P126" t="s">
        <v>1036</v>
      </c>
      <c r="Q126" t="s">
        <v>775</v>
      </c>
      <c r="R126" t="s">
        <v>1037</v>
      </c>
    </row>
    <row r="127" spans="1:18" x14ac:dyDescent="0.25">
      <c r="A127" t="s">
        <v>12</v>
      </c>
      <c r="B127" t="s">
        <v>722</v>
      </c>
      <c r="C127" t="s">
        <v>832</v>
      </c>
      <c r="D127" t="s">
        <v>780</v>
      </c>
      <c r="E127" t="s">
        <v>781</v>
      </c>
      <c r="F127" t="s">
        <v>833</v>
      </c>
      <c r="G127" t="s">
        <v>775</v>
      </c>
      <c r="H127" s="41">
        <v>57.82</v>
      </c>
      <c r="I127" s="41">
        <v>57.82</v>
      </c>
      <c r="J127" s="41">
        <v>0</v>
      </c>
      <c r="K127" s="40">
        <f t="shared" si="2"/>
        <v>57.82</v>
      </c>
      <c r="L127" s="40">
        <f t="shared" si="3"/>
        <v>0</v>
      </c>
      <c r="M127" s="41">
        <v>57.82</v>
      </c>
      <c r="N127" s="41">
        <v>0</v>
      </c>
      <c r="O127" s="41">
        <v>0</v>
      </c>
      <c r="P127" t="s">
        <v>1038</v>
      </c>
      <c r="Q127" t="s">
        <v>775</v>
      </c>
      <c r="R127" t="s">
        <v>1039</v>
      </c>
    </row>
    <row r="128" spans="1:18" x14ac:dyDescent="0.25">
      <c r="A128" t="s">
        <v>12</v>
      </c>
      <c r="B128" t="s">
        <v>836</v>
      </c>
      <c r="C128" t="s">
        <v>837</v>
      </c>
      <c r="D128" t="s">
        <v>838</v>
      </c>
      <c r="E128" t="s">
        <v>839</v>
      </c>
      <c r="F128" t="s">
        <v>840</v>
      </c>
      <c r="G128" t="s">
        <v>775</v>
      </c>
      <c r="H128" s="41">
        <v>0</v>
      </c>
      <c r="I128" s="41">
        <v>0</v>
      </c>
      <c r="J128" s="41">
        <v>0</v>
      </c>
      <c r="K128" s="40">
        <f t="shared" si="2"/>
        <v>0</v>
      </c>
      <c r="L128" s="40">
        <f t="shared" si="3"/>
        <v>0</v>
      </c>
      <c r="M128" s="41">
        <v>0</v>
      </c>
      <c r="N128" s="41">
        <v>0</v>
      </c>
      <c r="O128" s="41">
        <v>0</v>
      </c>
      <c r="P128" t="s">
        <v>775</v>
      </c>
      <c r="Q128" t="s">
        <v>775</v>
      </c>
      <c r="R128" t="s">
        <v>822</v>
      </c>
    </row>
    <row r="129" spans="1:18" x14ac:dyDescent="0.25">
      <c r="A129" t="s">
        <v>12</v>
      </c>
      <c r="B129" t="s">
        <v>700</v>
      </c>
      <c r="C129" t="s">
        <v>842</v>
      </c>
      <c r="D129" t="s">
        <v>773</v>
      </c>
      <c r="E129" t="s">
        <v>843</v>
      </c>
      <c r="F129" t="s">
        <v>775</v>
      </c>
      <c r="G129" t="s">
        <v>775</v>
      </c>
      <c r="H129" s="41">
        <v>0</v>
      </c>
      <c r="I129" s="41">
        <v>0</v>
      </c>
      <c r="J129" s="41">
        <v>0</v>
      </c>
      <c r="K129" s="40">
        <f t="shared" si="2"/>
        <v>0</v>
      </c>
      <c r="L129" s="40">
        <f t="shared" si="3"/>
        <v>0</v>
      </c>
      <c r="M129" s="41">
        <v>0</v>
      </c>
      <c r="N129" s="41">
        <v>0</v>
      </c>
      <c r="O129" s="41">
        <v>0</v>
      </c>
      <c r="P129" t="s">
        <v>872</v>
      </c>
      <c r="Q129" t="s">
        <v>775</v>
      </c>
      <c r="R129" t="s">
        <v>775</v>
      </c>
    </row>
    <row r="130" spans="1:18" x14ac:dyDescent="0.25">
      <c r="A130" t="s">
        <v>12</v>
      </c>
      <c r="B130" t="s">
        <v>716</v>
      </c>
      <c r="C130" t="s">
        <v>845</v>
      </c>
      <c r="D130" t="s">
        <v>780</v>
      </c>
      <c r="E130" t="s">
        <v>781</v>
      </c>
      <c r="F130" t="s">
        <v>782</v>
      </c>
      <c r="G130" t="s">
        <v>775</v>
      </c>
      <c r="H130" s="41">
        <v>8651.77</v>
      </c>
      <c r="I130" s="41">
        <v>8651.77</v>
      </c>
      <c r="J130" s="41">
        <v>0</v>
      </c>
      <c r="K130" s="40">
        <f t="shared" si="2"/>
        <v>0</v>
      </c>
      <c r="L130" s="40">
        <f t="shared" si="3"/>
        <v>8651.77</v>
      </c>
      <c r="M130" s="41">
        <v>0</v>
      </c>
      <c r="N130" s="41">
        <v>8651.77</v>
      </c>
      <c r="O130" s="41">
        <v>0</v>
      </c>
      <c r="P130" t="s">
        <v>1040</v>
      </c>
      <c r="Q130" t="s">
        <v>1041</v>
      </c>
      <c r="R130" t="s">
        <v>1042</v>
      </c>
    </row>
    <row r="131" spans="1:18" x14ac:dyDescent="0.25">
      <c r="A131" t="s">
        <v>12</v>
      </c>
      <c r="B131" t="s">
        <v>725</v>
      </c>
      <c r="C131" t="s">
        <v>849</v>
      </c>
      <c r="D131" t="s">
        <v>819</v>
      </c>
      <c r="E131" t="s">
        <v>789</v>
      </c>
      <c r="F131" t="s">
        <v>775</v>
      </c>
      <c r="G131" t="s">
        <v>775</v>
      </c>
      <c r="H131" s="41">
        <v>0</v>
      </c>
      <c r="I131" s="41">
        <v>0</v>
      </c>
      <c r="J131" s="41">
        <v>0</v>
      </c>
      <c r="K131" s="40">
        <f t="shared" si="2"/>
        <v>0</v>
      </c>
      <c r="L131" s="40">
        <f t="shared" si="3"/>
        <v>0</v>
      </c>
      <c r="M131" s="41">
        <v>0</v>
      </c>
      <c r="N131" s="41">
        <v>0</v>
      </c>
      <c r="O131" s="41">
        <v>0</v>
      </c>
      <c r="P131" t="s">
        <v>1043</v>
      </c>
      <c r="Q131" t="s">
        <v>775</v>
      </c>
      <c r="R131" t="s">
        <v>775</v>
      </c>
    </row>
    <row r="132" spans="1:18" x14ac:dyDescent="0.25">
      <c r="A132" t="s">
        <v>13</v>
      </c>
      <c r="B132" t="s">
        <v>771</v>
      </c>
      <c r="C132" t="s">
        <v>772</v>
      </c>
      <c r="D132" t="s">
        <v>773</v>
      </c>
      <c r="E132" t="s">
        <v>774</v>
      </c>
      <c r="F132" t="s">
        <v>775</v>
      </c>
      <c r="G132" t="s">
        <v>775</v>
      </c>
      <c r="H132" s="41">
        <v>3.13</v>
      </c>
      <c r="I132" s="41">
        <v>0</v>
      </c>
      <c r="J132" s="41">
        <v>3.13</v>
      </c>
      <c r="K132" s="40">
        <f t="shared" ref="K132:K195" si="4">M132</f>
        <v>0</v>
      </c>
      <c r="L132" s="40">
        <f>N132+O132-J132</f>
        <v>0</v>
      </c>
      <c r="M132" s="41">
        <v>0</v>
      </c>
      <c r="N132" s="41">
        <v>3.13</v>
      </c>
      <c r="O132" s="41">
        <v>0</v>
      </c>
      <c r="P132" t="s">
        <v>1044</v>
      </c>
      <c r="Q132" t="s">
        <v>1045</v>
      </c>
      <c r="R132" t="s">
        <v>775</v>
      </c>
    </row>
    <row r="133" spans="1:18" x14ac:dyDescent="0.25">
      <c r="A133" t="s">
        <v>13</v>
      </c>
      <c r="B133" t="s">
        <v>778</v>
      </c>
      <c r="C133" t="s">
        <v>779</v>
      </c>
      <c r="D133" t="s">
        <v>780</v>
      </c>
      <c r="E133" t="s">
        <v>781</v>
      </c>
      <c r="F133" t="s">
        <v>782</v>
      </c>
      <c r="G133" t="s">
        <v>775</v>
      </c>
      <c r="H133" s="41">
        <v>2424.6799999999998</v>
      </c>
      <c r="I133" s="41">
        <v>2424.6799999999998</v>
      </c>
      <c r="J133" s="41">
        <v>0</v>
      </c>
      <c r="K133" s="40">
        <f t="shared" si="4"/>
        <v>2424.6799999999998</v>
      </c>
      <c r="L133" s="40">
        <f t="shared" ref="L133:L194" si="5">N133+O133</f>
        <v>0</v>
      </c>
      <c r="M133" s="41">
        <v>2424.6799999999998</v>
      </c>
      <c r="N133" s="41">
        <v>0</v>
      </c>
      <c r="O133" s="41">
        <v>0</v>
      </c>
      <c r="P133" t="s">
        <v>1046</v>
      </c>
      <c r="Q133" t="s">
        <v>775</v>
      </c>
      <c r="R133" t="s">
        <v>1047</v>
      </c>
    </row>
    <row r="134" spans="1:18" x14ac:dyDescent="0.25">
      <c r="A134" t="s">
        <v>13</v>
      </c>
      <c r="B134" t="s">
        <v>717</v>
      </c>
      <c r="C134" t="s">
        <v>785</v>
      </c>
      <c r="D134" t="s">
        <v>780</v>
      </c>
      <c r="E134" t="s">
        <v>781</v>
      </c>
      <c r="F134" t="s">
        <v>782</v>
      </c>
      <c r="G134" t="s">
        <v>775</v>
      </c>
      <c r="H134" s="41">
        <v>4810.75</v>
      </c>
      <c r="I134" s="41">
        <v>4810.75</v>
      </c>
      <c r="J134" s="41">
        <v>0</v>
      </c>
      <c r="K134" s="40">
        <f t="shared" si="4"/>
        <v>4810.75</v>
      </c>
      <c r="L134" s="40">
        <f t="shared" si="5"/>
        <v>0</v>
      </c>
      <c r="M134" s="41">
        <v>4810.75</v>
      </c>
      <c r="N134" s="41">
        <v>0</v>
      </c>
      <c r="O134" s="41">
        <v>0</v>
      </c>
      <c r="P134" t="s">
        <v>1048</v>
      </c>
      <c r="Q134" t="s">
        <v>775</v>
      </c>
      <c r="R134" t="s">
        <v>1049</v>
      </c>
    </row>
    <row r="135" spans="1:18" x14ac:dyDescent="0.25">
      <c r="A135" t="s">
        <v>13</v>
      </c>
      <c r="B135" t="s">
        <v>720</v>
      </c>
      <c r="C135" t="s">
        <v>788</v>
      </c>
      <c r="D135" t="s">
        <v>780</v>
      </c>
      <c r="E135" t="s">
        <v>789</v>
      </c>
      <c r="F135" t="s">
        <v>775</v>
      </c>
      <c r="G135" t="s">
        <v>775</v>
      </c>
      <c r="H135" s="41">
        <v>440.31</v>
      </c>
      <c r="I135" s="41">
        <v>440.31</v>
      </c>
      <c r="J135" s="41">
        <v>0</v>
      </c>
      <c r="K135" s="40">
        <f t="shared" si="4"/>
        <v>440.31</v>
      </c>
      <c r="L135" s="40">
        <f t="shared" si="5"/>
        <v>0</v>
      </c>
      <c r="M135" s="41">
        <v>440.31</v>
      </c>
      <c r="N135" s="41">
        <v>0</v>
      </c>
      <c r="O135" s="41">
        <v>0</v>
      </c>
      <c r="P135" t="s">
        <v>1050</v>
      </c>
      <c r="Q135" t="s">
        <v>775</v>
      </c>
      <c r="R135" t="s">
        <v>884</v>
      </c>
    </row>
    <row r="136" spans="1:18" x14ac:dyDescent="0.25">
      <c r="A136" t="s">
        <v>13</v>
      </c>
      <c r="B136" t="s">
        <v>792</v>
      </c>
      <c r="C136" t="s">
        <v>793</v>
      </c>
      <c r="D136" t="s">
        <v>794</v>
      </c>
      <c r="E136" t="s">
        <v>795</v>
      </c>
      <c r="F136" t="s">
        <v>795</v>
      </c>
      <c r="G136" t="s">
        <v>775</v>
      </c>
      <c r="H136" s="41">
        <v>241.26</v>
      </c>
      <c r="I136" s="41">
        <v>241.26</v>
      </c>
      <c r="J136" s="41">
        <v>0</v>
      </c>
      <c r="K136" s="40">
        <f t="shared" si="4"/>
        <v>241.26</v>
      </c>
      <c r="L136" s="40">
        <f t="shared" si="5"/>
        <v>0</v>
      </c>
      <c r="M136" s="41">
        <v>241.26</v>
      </c>
      <c r="N136" s="41">
        <v>0</v>
      </c>
      <c r="O136" s="41">
        <v>0</v>
      </c>
      <c r="P136" t="s">
        <v>1051</v>
      </c>
      <c r="Q136" t="s">
        <v>775</v>
      </c>
      <c r="R136" t="s">
        <v>1052</v>
      </c>
    </row>
    <row r="137" spans="1:18" x14ac:dyDescent="0.25">
      <c r="A137" t="s">
        <v>13</v>
      </c>
      <c r="B137" t="s">
        <v>713</v>
      </c>
      <c r="C137" t="s">
        <v>798</v>
      </c>
      <c r="D137" t="s">
        <v>780</v>
      </c>
      <c r="E137" t="s">
        <v>789</v>
      </c>
      <c r="F137" t="s">
        <v>775</v>
      </c>
      <c r="G137" t="s">
        <v>775</v>
      </c>
      <c r="H137" s="41">
        <v>468.48</v>
      </c>
      <c r="I137" s="41">
        <v>468.48</v>
      </c>
      <c r="J137" s="41">
        <v>0</v>
      </c>
      <c r="K137" s="40">
        <f t="shared" si="4"/>
        <v>468.48</v>
      </c>
      <c r="L137" s="40">
        <f t="shared" si="5"/>
        <v>0</v>
      </c>
      <c r="M137" s="41">
        <v>468.48</v>
      </c>
      <c r="N137" s="41">
        <v>0</v>
      </c>
      <c r="O137" s="41">
        <v>0</v>
      </c>
      <c r="P137" t="s">
        <v>1053</v>
      </c>
      <c r="Q137" t="s">
        <v>775</v>
      </c>
      <c r="R137" t="s">
        <v>1054</v>
      </c>
    </row>
    <row r="138" spans="1:18" x14ac:dyDescent="0.25">
      <c r="A138" t="s">
        <v>13</v>
      </c>
      <c r="B138" t="s">
        <v>724</v>
      </c>
      <c r="C138" t="s">
        <v>801</v>
      </c>
      <c r="D138" t="s">
        <v>780</v>
      </c>
      <c r="E138" t="s">
        <v>802</v>
      </c>
      <c r="F138" t="s">
        <v>789</v>
      </c>
      <c r="G138" t="s">
        <v>775</v>
      </c>
      <c r="H138" s="41">
        <v>0</v>
      </c>
      <c r="I138" s="41">
        <v>0</v>
      </c>
      <c r="J138" s="41">
        <v>0</v>
      </c>
      <c r="K138" s="40">
        <f t="shared" si="4"/>
        <v>0</v>
      </c>
      <c r="L138" s="40">
        <f t="shared" si="5"/>
        <v>0</v>
      </c>
      <c r="M138" s="41">
        <v>0</v>
      </c>
      <c r="N138" s="41">
        <v>0</v>
      </c>
      <c r="O138" s="41">
        <v>0</v>
      </c>
      <c r="P138" t="s">
        <v>822</v>
      </c>
      <c r="Q138" t="s">
        <v>775</v>
      </c>
      <c r="R138" t="s">
        <v>775</v>
      </c>
    </row>
    <row r="139" spans="1:18" x14ac:dyDescent="0.25">
      <c r="A139" t="s">
        <v>13</v>
      </c>
      <c r="B139" t="s">
        <v>805</v>
      </c>
      <c r="C139" t="s">
        <v>806</v>
      </c>
      <c r="D139" t="s">
        <v>780</v>
      </c>
      <c r="E139" t="s">
        <v>781</v>
      </c>
      <c r="F139" t="s">
        <v>782</v>
      </c>
      <c r="G139" t="s">
        <v>775</v>
      </c>
      <c r="H139" s="41">
        <v>44.33</v>
      </c>
      <c r="I139" s="41">
        <v>44.33</v>
      </c>
      <c r="J139" s="41">
        <v>0</v>
      </c>
      <c r="K139" s="40">
        <f t="shared" si="4"/>
        <v>44.33</v>
      </c>
      <c r="L139" s="40">
        <f t="shared" si="5"/>
        <v>0</v>
      </c>
      <c r="M139" s="41">
        <v>44.33</v>
      </c>
      <c r="N139" s="41">
        <v>0</v>
      </c>
      <c r="O139" s="41">
        <v>0</v>
      </c>
      <c r="P139" t="s">
        <v>1055</v>
      </c>
      <c r="Q139" t="s">
        <v>775</v>
      </c>
      <c r="R139" t="s">
        <v>1056</v>
      </c>
    </row>
    <row r="140" spans="1:18" x14ac:dyDescent="0.25">
      <c r="A140" t="s">
        <v>13</v>
      </c>
      <c r="B140" t="s">
        <v>809</v>
      </c>
      <c r="C140" t="s">
        <v>810</v>
      </c>
      <c r="D140" t="s">
        <v>794</v>
      </c>
      <c r="E140" t="s">
        <v>795</v>
      </c>
      <c r="F140" t="s">
        <v>795</v>
      </c>
      <c r="G140" t="s">
        <v>775</v>
      </c>
      <c r="H140" s="41">
        <v>275.99</v>
      </c>
      <c r="I140" s="41">
        <v>275.99</v>
      </c>
      <c r="J140" s="41">
        <v>0</v>
      </c>
      <c r="K140" s="40">
        <f t="shared" si="4"/>
        <v>275.99</v>
      </c>
      <c r="L140" s="40">
        <f t="shared" si="5"/>
        <v>0</v>
      </c>
      <c r="M140" s="41">
        <v>275.99</v>
      </c>
      <c r="N140" s="41">
        <v>0</v>
      </c>
      <c r="O140" s="41">
        <v>0</v>
      </c>
      <c r="P140" t="s">
        <v>1057</v>
      </c>
      <c r="Q140" t="s">
        <v>775</v>
      </c>
      <c r="R140" t="s">
        <v>1058</v>
      </c>
    </row>
    <row r="141" spans="1:18" x14ac:dyDescent="0.25">
      <c r="A141" t="s">
        <v>13</v>
      </c>
      <c r="B141" t="s">
        <v>718</v>
      </c>
      <c r="C141" t="s">
        <v>813</v>
      </c>
      <c r="D141" t="s">
        <v>780</v>
      </c>
      <c r="E141" t="s">
        <v>781</v>
      </c>
      <c r="F141" t="s">
        <v>782</v>
      </c>
      <c r="G141" t="s">
        <v>775</v>
      </c>
      <c r="H141" s="41">
        <v>6235.22</v>
      </c>
      <c r="I141" s="41">
        <v>6235.22</v>
      </c>
      <c r="J141" s="41">
        <v>0</v>
      </c>
      <c r="K141" s="40">
        <f t="shared" si="4"/>
        <v>0</v>
      </c>
      <c r="L141" s="40">
        <f t="shared" si="5"/>
        <v>6235.22</v>
      </c>
      <c r="M141" s="41">
        <v>0</v>
      </c>
      <c r="N141" s="41">
        <v>6235.22</v>
      </c>
      <c r="O141" s="41">
        <v>0</v>
      </c>
      <c r="P141" t="s">
        <v>1059</v>
      </c>
      <c r="Q141" t="s">
        <v>1060</v>
      </c>
      <c r="R141" t="s">
        <v>1061</v>
      </c>
    </row>
    <row r="142" spans="1:18" x14ac:dyDescent="0.25">
      <c r="A142" t="s">
        <v>13</v>
      </c>
      <c r="B142" t="s">
        <v>968</v>
      </c>
      <c r="C142" t="s">
        <v>969</v>
      </c>
      <c r="D142" t="s">
        <v>829</v>
      </c>
      <c r="E142" t="s">
        <v>970</v>
      </c>
      <c r="F142" t="s">
        <v>775</v>
      </c>
      <c r="G142" t="s">
        <v>775</v>
      </c>
      <c r="H142" s="41">
        <v>16.87</v>
      </c>
      <c r="I142" s="41">
        <v>0</v>
      </c>
      <c r="J142" s="41">
        <v>16.87</v>
      </c>
      <c r="K142" s="40">
        <f t="shared" si="4"/>
        <v>0</v>
      </c>
      <c r="L142" s="40">
        <f>N142+O142-J142</f>
        <v>0</v>
      </c>
      <c r="M142" s="41">
        <v>0</v>
      </c>
      <c r="N142" s="41">
        <v>16.87</v>
      </c>
      <c r="O142" s="41">
        <v>0</v>
      </c>
      <c r="P142" t="s">
        <v>1062</v>
      </c>
      <c r="Q142" t="s">
        <v>1063</v>
      </c>
      <c r="R142" t="s">
        <v>775</v>
      </c>
    </row>
    <row r="143" spans="1:18" x14ac:dyDescent="0.25">
      <c r="A143" t="s">
        <v>13</v>
      </c>
      <c r="B143" t="s">
        <v>817</v>
      </c>
      <c r="C143" t="s">
        <v>818</v>
      </c>
      <c r="D143" t="s">
        <v>819</v>
      </c>
      <c r="E143" t="s">
        <v>820</v>
      </c>
      <c r="F143" t="s">
        <v>775</v>
      </c>
      <c r="G143" t="s">
        <v>775</v>
      </c>
      <c r="H143" s="41">
        <v>0</v>
      </c>
      <c r="I143" s="41">
        <v>0</v>
      </c>
      <c r="J143" s="41">
        <v>0</v>
      </c>
      <c r="K143" s="40">
        <f t="shared" si="4"/>
        <v>0</v>
      </c>
      <c r="L143" s="40">
        <f t="shared" si="5"/>
        <v>0</v>
      </c>
      <c r="M143" s="41">
        <v>0</v>
      </c>
      <c r="N143" s="41">
        <v>0</v>
      </c>
      <c r="O143" s="41">
        <v>0</v>
      </c>
      <c r="P143" t="s">
        <v>1064</v>
      </c>
      <c r="Q143" t="s">
        <v>775</v>
      </c>
      <c r="R143" t="s">
        <v>822</v>
      </c>
    </row>
    <row r="144" spans="1:18" x14ac:dyDescent="0.25">
      <c r="A144" t="s">
        <v>13</v>
      </c>
      <c r="B144" t="s">
        <v>707</v>
      </c>
      <c r="C144" t="s">
        <v>823</v>
      </c>
      <c r="D144" t="s">
        <v>780</v>
      </c>
      <c r="E144" t="s">
        <v>824</v>
      </c>
      <c r="F144" t="s">
        <v>825</v>
      </c>
      <c r="G144" t="s">
        <v>775</v>
      </c>
      <c r="H144" s="41">
        <v>200</v>
      </c>
      <c r="I144" s="41">
        <v>200</v>
      </c>
      <c r="J144" s="41">
        <v>0</v>
      </c>
      <c r="K144" s="40">
        <f t="shared" si="4"/>
        <v>200</v>
      </c>
      <c r="L144" s="40">
        <f t="shared" si="5"/>
        <v>0</v>
      </c>
      <c r="M144" s="41">
        <v>200</v>
      </c>
      <c r="N144" s="41">
        <v>0</v>
      </c>
      <c r="O144" s="41">
        <v>0</v>
      </c>
      <c r="P144" t="s">
        <v>1065</v>
      </c>
      <c r="Q144" t="s">
        <v>775</v>
      </c>
      <c r="R144" t="s">
        <v>1052</v>
      </c>
    </row>
    <row r="145" spans="1:18" x14ac:dyDescent="0.25">
      <c r="A145" t="s">
        <v>13</v>
      </c>
      <c r="B145" t="s">
        <v>705</v>
      </c>
      <c r="C145" t="s">
        <v>828</v>
      </c>
      <c r="D145" t="s">
        <v>829</v>
      </c>
      <c r="E145" t="s">
        <v>789</v>
      </c>
      <c r="F145" t="s">
        <v>775</v>
      </c>
      <c r="G145" t="s">
        <v>775</v>
      </c>
      <c r="H145" s="41">
        <v>275.05</v>
      </c>
      <c r="I145" s="41">
        <v>275.05</v>
      </c>
      <c r="J145" s="41">
        <v>0</v>
      </c>
      <c r="K145" s="40">
        <f t="shared" si="4"/>
        <v>275.05</v>
      </c>
      <c r="L145" s="40">
        <f t="shared" si="5"/>
        <v>0</v>
      </c>
      <c r="M145" s="41">
        <v>275.05</v>
      </c>
      <c r="N145" s="41">
        <v>0</v>
      </c>
      <c r="O145" s="41">
        <v>0</v>
      </c>
      <c r="P145" t="s">
        <v>1066</v>
      </c>
      <c r="Q145" t="s">
        <v>775</v>
      </c>
      <c r="R145" t="s">
        <v>1067</v>
      </c>
    </row>
    <row r="146" spans="1:18" x14ac:dyDescent="0.25">
      <c r="A146" t="s">
        <v>13</v>
      </c>
      <c r="B146" t="s">
        <v>722</v>
      </c>
      <c r="C146" t="s">
        <v>832</v>
      </c>
      <c r="D146" t="s">
        <v>780</v>
      </c>
      <c r="E146" t="s">
        <v>781</v>
      </c>
      <c r="F146" t="s">
        <v>833</v>
      </c>
      <c r="G146" t="s">
        <v>775</v>
      </c>
      <c r="H146" s="41">
        <v>61.91</v>
      </c>
      <c r="I146" s="41">
        <v>61.91</v>
      </c>
      <c r="J146" s="41">
        <v>0</v>
      </c>
      <c r="K146" s="40">
        <f t="shared" si="4"/>
        <v>61.91</v>
      </c>
      <c r="L146" s="40">
        <f t="shared" si="5"/>
        <v>0</v>
      </c>
      <c r="M146" s="41">
        <v>61.91</v>
      </c>
      <c r="N146" s="41">
        <v>0</v>
      </c>
      <c r="O146" s="41">
        <v>0</v>
      </c>
      <c r="P146" t="s">
        <v>1068</v>
      </c>
      <c r="Q146" t="s">
        <v>775</v>
      </c>
      <c r="R146" t="s">
        <v>1033</v>
      </c>
    </row>
    <row r="147" spans="1:18" x14ac:dyDescent="0.25">
      <c r="A147" t="s">
        <v>13</v>
      </c>
      <c r="B147" t="s">
        <v>836</v>
      </c>
      <c r="C147" t="s">
        <v>837</v>
      </c>
      <c r="D147" t="s">
        <v>838</v>
      </c>
      <c r="E147" t="s">
        <v>839</v>
      </c>
      <c r="F147" t="s">
        <v>840</v>
      </c>
      <c r="G147" t="s">
        <v>775</v>
      </c>
      <c r="H147" s="41">
        <v>0</v>
      </c>
      <c r="I147" s="41">
        <v>0</v>
      </c>
      <c r="J147" s="41">
        <v>0</v>
      </c>
      <c r="K147" s="40">
        <f t="shared" si="4"/>
        <v>0</v>
      </c>
      <c r="L147" s="40">
        <f t="shared" si="5"/>
        <v>0</v>
      </c>
      <c r="M147" s="41">
        <v>0</v>
      </c>
      <c r="N147" s="41">
        <v>0</v>
      </c>
      <c r="O147" s="41">
        <v>0</v>
      </c>
      <c r="P147" t="s">
        <v>872</v>
      </c>
      <c r="Q147" t="s">
        <v>775</v>
      </c>
      <c r="R147" t="s">
        <v>775</v>
      </c>
    </row>
    <row r="148" spans="1:18" x14ac:dyDescent="0.25">
      <c r="A148" t="s">
        <v>13</v>
      </c>
      <c r="B148" t="s">
        <v>700</v>
      </c>
      <c r="C148" t="s">
        <v>842</v>
      </c>
      <c r="D148" t="s">
        <v>773</v>
      </c>
      <c r="E148" t="s">
        <v>843</v>
      </c>
      <c r="F148" t="s">
        <v>775</v>
      </c>
      <c r="G148" t="s">
        <v>775</v>
      </c>
      <c r="H148" s="41">
        <v>0</v>
      </c>
      <c r="I148" s="41">
        <v>0</v>
      </c>
      <c r="J148" s="41">
        <v>0</v>
      </c>
      <c r="K148" s="40">
        <f t="shared" si="4"/>
        <v>0</v>
      </c>
      <c r="L148" s="40">
        <f t="shared" si="5"/>
        <v>0</v>
      </c>
      <c r="M148" s="41">
        <v>0</v>
      </c>
      <c r="N148" s="41">
        <v>0</v>
      </c>
      <c r="O148" s="41">
        <v>0</v>
      </c>
      <c r="P148" t="s">
        <v>775</v>
      </c>
      <c r="Q148" t="s">
        <v>775</v>
      </c>
      <c r="R148" t="s">
        <v>822</v>
      </c>
    </row>
    <row r="149" spans="1:18" x14ac:dyDescent="0.25">
      <c r="A149" t="s">
        <v>13</v>
      </c>
      <c r="B149" t="s">
        <v>716</v>
      </c>
      <c r="C149" t="s">
        <v>845</v>
      </c>
      <c r="D149" t="s">
        <v>780</v>
      </c>
      <c r="E149" t="s">
        <v>781</v>
      </c>
      <c r="F149" t="s">
        <v>782</v>
      </c>
      <c r="G149" t="s">
        <v>775</v>
      </c>
      <c r="H149" s="41">
        <v>8379.43</v>
      </c>
      <c r="I149" s="41">
        <v>8379.43</v>
      </c>
      <c r="J149" s="41">
        <v>0</v>
      </c>
      <c r="K149" s="40">
        <f t="shared" si="4"/>
        <v>0</v>
      </c>
      <c r="L149" s="40">
        <f t="shared" si="5"/>
        <v>8379.43</v>
      </c>
      <c r="M149" s="41">
        <v>0</v>
      </c>
      <c r="N149" s="41">
        <v>8379.43</v>
      </c>
      <c r="O149" s="41">
        <v>0</v>
      </c>
      <c r="P149" t="s">
        <v>1069</v>
      </c>
      <c r="Q149" t="s">
        <v>1070</v>
      </c>
      <c r="R149" t="s">
        <v>1071</v>
      </c>
    </row>
    <row r="150" spans="1:18" x14ac:dyDescent="0.25">
      <c r="A150" t="s">
        <v>13</v>
      </c>
      <c r="B150" t="s">
        <v>725</v>
      </c>
      <c r="C150" t="s">
        <v>849</v>
      </c>
      <c r="D150" t="s">
        <v>819</v>
      </c>
      <c r="E150" t="s">
        <v>789</v>
      </c>
      <c r="F150" t="s">
        <v>775</v>
      </c>
      <c r="G150" t="s">
        <v>775</v>
      </c>
      <c r="H150" s="41">
        <v>0</v>
      </c>
      <c r="I150" s="41">
        <v>0</v>
      </c>
      <c r="J150" s="41">
        <v>0</v>
      </c>
      <c r="K150" s="40">
        <f t="shared" si="4"/>
        <v>0</v>
      </c>
      <c r="L150" s="40">
        <f t="shared" si="5"/>
        <v>0</v>
      </c>
      <c r="M150" s="41">
        <v>0</v>
      </c>
      <c r="N150" s="41">
        <v>0</v>
      </c>
      <c r="O150" s="41">
        <v>0</v>
      </c>
      <c r="P150" t="s">
        <v>841</v>
      </c>
      <c r="Q150" t="s">
        <v>775</v>
      </c>
      <c r="R150" t="s">
        <v>775</v>
      </c>
    </row>
    <row r="151" spans="1:18" x14ac:dyDescent="0.25">
      <c r="A151" t="s">
        <v>14</v>
      </c>
      <c r="B151" t="s">
        <v>771</v>
      </c>
      <c r="C151" t="s">
        <v>772</v>
      </c>
      <c r="D151" t="s">
        <v>773</v>
      </c>
      <c r="E151" t="s">
        <v>774</v>
      </c>
      <c r="F151" t="s">
        <v>775</v>
      </c>
      <c r="G151" t="s">
        <v>775</v>
      </c>
      <c r="H151" s="41">
        <v>12.96</v>
      </c>
      <c r="I151" s="41">
        <v>0</v>
      </c>
      <c r="J151" s="41">
        <v>12.96</v>
      </c>
      <c r="K151" s="40">
        <f t="shared" si="4"/>
        <v>0</v>
      </c>
      <c r="L151" s="40">
        <f>N151+O151-J151</f>
        <v>0</v>
      </c>
      <c r="M151" s="41">
        <v>0</v>
      </c>
      <c r="N151" s="41">
        <v>12.96</v>
      </c>
      <c r="O151" s="41">
        <v>0</v>
      </c>
      <c r="P151" t="s">
        <v>1072</v>
      </c>
      <c r="Q151" t="s">
        <v>955</v>
      </c>
      <c r="R151" t="s">
        <v>775</v>
      </c>
    </row>
    <row r="152" spans="1:18" x14ac:dyDescent="0.25">
      <c r="A152" t="s">
        <v>14</v>
      </c>
      <c r="B152" t="s">
        <v>778</v>
      </c>
      <c r="C152" t="s">
        <v>779</v>
      </c>
      <c r="D152" t="s">
        <v>780</v>
      </c>
      <c r="E152" t="s">
        <v>781</v>
      </c>
      <c r="F152" t="s">
        <v>782</v>
      </c>
      <c r="G152" t="s">
        <v>775</v>
      </c>
      <c r="H152" s="41">
        <v>2125.9299999999998</v>
      </c>
      <c r="I152" s="41">
        <v>2125.9299999999998</v>
      </c>
      <c r="J152" s="41">
        <v>0</v>
      </c>
      <c r="K152" s="40">
        <f t="shared" si="4"/>
        <v>2125.9299999999998</v>
      </c>
      <c r="L152" s="40">
        <f t="shared" si="5"/>
        <v>0</v>
      </c>
      <c r="M152" s="41">
        <v>2125.9299999999998</v>
      </c>
      <c r="N152" s="41">
        <v>0</v>
      </c>
      <c r="O152" s="41">
        <v>0</v>
      </c>
      <c r="P152" t="s">
        <v>1073</v>
      </c>
      <c r="Q152" t="s">
        <v>775</v>
      </c>
      <c r="R152" t="s">
        <v>1074</v>
      </c>
    </row>
    <row r="153" spans="1:18" x14ac:dyDescent="0.25">
      <c r="A153" t="s">
        <v>14</v>
      </c>
      <c r="B153" t="s">
        <v>717</v>
      </c>
      <c r="C153" t="s">
        <v>785</v>
      </c>
      <c r="D153" t="s">
        <v>780</v>
      </c>
      <c r="E153" t="s">
        <v>781</v>
      </c>
      <c r="F153" t="s">
        <v>782</v>
      </c>
      <c r="G153" t="s">
        <v>775</v>
      </c>
      <c r="H153" s="41">
        <v>4644.05</v>
      </c>
      <c r="I153" s="41">
        <v>4644.05</v>
      </c>
      <c r="J153" s="41">
        <v>0</v>
      </c>
      <c r="K153" s="40">
        <f t="shared" si="4"/>
        <v>4644.05</v>
      </c>
      <c r="L153" s="40">
        <f t="shared" si="5"/>
        <v>0</v>
      </c>
      <c r="M153" s="41">
        <v>4644.05</v>
      </c>
      <c r="N153" s="41">
        <v>0</v>
      </c>
      <c r="O153" s="41">
        <v>0</v>
      </c>
      <c r="P153" t="s">
        <v>1075</v>
      </c>
      <c r="Q153" t="s">
        <v>775</v>
      </c>
      <c r="R153" t="s">
        <v>1076</v>
      </c>
    </row>
    <row r="154" spans="1:18" x14ac:dyDescent="0.25">
      <c r="A154" t="s">
        <v>14</v>
      </c>
      <c r="B154" t="s">
        <v>720</v>
      </c>
      <c r="C154" t="s">
        <v>788</v>
      </c>
      <c r="D154" t="s">
        <v>780</v>
      </c>
      <c r="E154" t="s">
        <v>789</v>
      </c>
      <c r="F154" t="s">
        <v>775</v>
      </c>
      <c r="G154" t="s">
        <v>775</v>
      </c>
      <c r="H154" s="41">
        <v>396.55</v>
      </c>
      <c r="I154" s="41">
        <v>396.55</v>
      </c>
      <c r="J154" s="41">
        <v>0</v>
      </c>
      <c r="K154" s="40">
        <f t="shared" si="4"/>
        <v>396.55</v>
      </c>
      <c r="L154" s="40">
        <f t="shared" si="5"/>
        <v>0</v>
      </c>
      <c r="M154" s="41">
        <v>396.55</v>
      </c>
      <c r="N154" s="41">
        <v>0</v>
      </c>
      <c r="O154" s="41">
        <v>0</v>
      </c>
      <c r="P154" t="s">
        <v>1077</v>
      </c>
      <c r="Q154" t="s">
        <v>775</v>
      </c>
      <c r="R154" t="s">
        <v>1078</v>
      </c>
    </row>
    <row r="155" spans="1:18" x14ac:dyDescent="0.25">
      <c r="A155" t="s">
        <v>14</v>
      </c>
      <c r="B155" t="s">
        <v>792</v>
      </c>
      <c r="C155" t="s">
        <v>793</v>
      </c>
      <c r="D155" t="s">
        <v>794</v>
      </c>
      <c r="E155" t="s">
        <v>795</v>
      </c>
      <c r="F155" t="s">
        <v>795</v>
      </c>
      <c r="G155" t="s">
        <v>775</v>
      </c>
      <c r="H155" s="41">
        <v>203.33</v>
      </c>
      <c r="I155" s="41">
        <v>203.33</v>
      </c>
      <c r="J155" s="41">
        <v>0</v>
      </c>
      <c r="K155" s="40">
        <f t="shared" si="4"/>
        <v>203.33</v>
      </c>
      <c r="L155" s="40">
        <f t="shared" si="5"/>
        <v>0</v>
      </c>
      <c r="M155" s="41">
        <v>203.33</v>
      </c>
      <c r="N155" s="41">
        <v>0</v>
      </c>
      <c r="O155" s="41">
        <v>0</v>
      </c>
      <c r="P155" t="s">
        <v>1079</v>
      </c>
      <c r="Q155" t="s">
        <v>775</v>
      </c>
      <c r="R155" t="s">
        <v>1080</v>
      </c>
    </row>
    <row r="156" spans="1:18" x14ac:dyDescent="0.25">
      <c r="A156" t="s">
        <v>14</v>
      </c>
      <c r="B156" t="s">
        <v>713</v>
      </c>
      <c r="C156" t="s">
        <v>798</v>
      </c>
      <c r="D156" t="s">
        <v>780</v>
      </c>
      <c r="E156" t="s">
        <v>789</v>
      </c>
      <c r="F156" t="s">
        <v>775</v>
      </c>
      <c r="G156" t="s">
        <v>775</v>
      </c>
      <c r="H156" s="41">
        <v>447.3</v>
      </c>
      <c r="I156" s="41">
        <v>447.3</v>
      </c>
      <c r="J156" s="41">
        <v>0</v>
      </c>
      <c r="K156" s="40">
        <f t="shared" si="4"/>
        <v>447.3</v>
      </c>
      <c r="L156" s="40">
        <f t="shared" si="5"/>
        <v>0</v>
      </c>
      <c r="M156" s="41">
        <v>447.3</v>
      </c>
      <c r="N156" s="41">
        <v>0</v>
      </c>
      <c r="O156" s="41">
        <v>0</v>
      </c>
      <c r="P156" t="s">
        <v>1081</v>
      </c>
      <c r="Q156" t="s">
        <v>775</v>
      </c>
      <c r="R156" t="s">
        <v>1082</v>
      </c>
    </row>
    <row r="157" spans="1:18" x14ac:dyDescent="0.25">
      <c r="A157" t="s">
        <v>14</v>
      </c>
      <c r="B157" t="s">
        <v>724</v>
      </c>
      <c r="C157" t="s">
        <v>801</v>
      </c>
      <c r="D157" t="s">
        <v>780</v>
      </c>
      <c r="E157" t="s">
        <v>802</v>
      </c>
      <c r="F157" t="s">
        <v>789</v>
      </c>
      <c r="G157" t="s">
        <v>775</v>
      </c>
      <c r="H157" s="41">
        <v>0</v>
      </c>
      <c r="I157" s="41">
        <v>0</v>
      </c>
      <c r="J157" s="41">
        <v>0</v>
      </c>
      <c r="K157" s="40">
        <f t="shared" si="4"/>
        <v>0</v>
      </c>
      <c r="L157" s="40">
        <f t="shared" si="5"/>
        <v>0</v>
      </c>
      <c r="M157" s="41">
        <v>0</v>
      </c>
      <c r="N157" s="41">
        <v>0</v>
      </c>
      <c r="O157" s="41">
        <v>0</v>
      </c>
      <c r="P157" t="s">
        <v>872</v>
      </c>
      <c r="Q157" t="s">
        <v>775</v>
      </c>
      <c r="R157" t="s">
        <v>775</v>
      </c>
    </row>
    <row r="158" spans="1:18" x14ac:dyDescent="0.25">
      <c r="A158" t="s">
        <v>14</v>
      </c>
      <c r="B158" t="s">
        <v>805</v>
      </c>
      <c r="C158" t="s">
        <v>806</v>
      </c>
      <c r="D158" t="s">
        <v>780</v>
      </c>
      <c r="E158" t="s">
        <v>781</v>
      </c>
      <c r="F158" t="s">
        <v>782</v>
      </c>
      <c r="G158" t="s">
        <v>775</v>
      </c>
      <c r="H158" s="41">
        <v>75.37</v>
      </c>
      <c r="I158" s="41">
        <v>75.37</v>
      </c>
      <c r="J158" s="41">
        <v>0</v>
      </c>
      <c r="K158" s="40">
        <f t="shared" si="4"/>
        <v>75.37</v>
      </c>
      <c r="L158" s="40">
        <f t="shared" si="5"/>
        <v>0</v>
      </c>
      <c r="M158" s="41">
        <v>75.37</v>
      </c>
      <c r="N158" s="41">
        <v>0</v>
      </c>
      <c r="O158" s="41">
        <v>0</v>
      </c>
      <c r="P158" t="s">
        <v>1083</v>
      </c>
      <c r="Q158" t="s">
        <v>775</v>
      </c>
      <c r="R158" t="s">
        <v>1084</v>
      </c>
    </row>
    <row r="159" spans="1:18" x14ac:dyDescent="0.25">
      <c r="A159" t="s">
        <v>14</v>
      </c>
      <c r="B159" t="s">
        <v>809</v>
      </c>
      <c r="C159" t="s">
        <v>810</v>
      </c>
      <c r="D159" t="s">
        <v>794</v>
      </c>
      <c r="E159" t="s">
        <v>795</v>
      </c>
      <c r="F159" t="s">
        <v>795</v>
      </c>
      <c r="G159" t="s">
        <v>775</v>
      </c>
      <c r="H159" s="41">
        <v>297.45999999999998</v>
      </c>
      <c r="I159" s="41">
        <v>297.45999999999998</v>
      </c>
      <c r="J159" s="41">
        <v>0</v>
      </c>
      <c r="K159" s="40">
        <f t="shared" si="4"/>
        <v>297.45999999999998</v>
      </c>
      <c r="L159" s="40">
        <f t="shared" si="5"/>
        <v>0</v>
      </c>
      <c r="M159" s="41">
        <v>297.45999999999998</v>
      </c>
      <c r="N159" s="41">
        <v>0</v>
      </c>
      <c r="O159" s="41">
        <v>0</v>
      </c>
      <c r="P159" t="s">
        <v>1085</v>
      </c>
      <c r="Q159" t="s">
        <v>775</v>
      </c>
      <c r="R159" t="s">
        <v>852</v>
      </c>
    </row>
    <row r="160" spans="1:18" x14ac:dyDescent="0.25">
      <c r="A160" t="s">
        <v>14</v>
      </c>
      <c r="B160" t="s">
        <v>718</v>
      </c>
      <c r="C160" t="s">
        <v>813</v>
      </c>
      <c r="D160" t="s">
        <v>780</v>
      </c>
      <c r="E160" t="s">
        <v>781</v>
      </c>
      <c r="F160" t="s">
        <v>782</v>
      </c>
      <c r="G160" t="s">
        <v>775</v>
      </c>
      <c r="H160" s="41">
        <v>5741.08</v>
      </c>
      <c r="I160" s="41">
        <v>5741.08</v>
      </c>
      <c r="J160" s="41">
        <v>0</v>
      </c>
      <c r="K160" s="40">
        <f t="shared" si="4"/>
        <v>0</v>
      </c>
      <c r="L160" s="40">
        <f t="shared" si="5"/>
        <v>5741.08</v>
      </c>
      <c r="M160" s="41">
        <v>0</v>
      </c>
      <c r="N160" s="41">
        <v>5741.08</v>
      </c>
      <c r="O160" s="41">
        <v>0</v>
      </c>
      <c r="P160" t="s">
        <v>1086</v>
      </c>
      <c r="Q160" t="s">
        <v>1087</v>
      </c>
      <c r="R160" t="s">
        <v>1088</v>
      </c>
    </row>
    <row r="161" spans="1:18" x14ac:dyDescent="0.25">
      <c r="A161" t="s">
        <v>14</v>
      </c>
      <c r="B161" t="s">
        <v>968</v>
      </c>
      <c r="C161" t="s">
        <v>969</v>
      </c>
      <c r="D161" t="s">
        <v>829</v>
      </c>
      <c r="E161" t="s">
        <v>970</v>
      </c>
      <c r="F161" t="s">
        <v>775</v>
      </c>
      <c r="G161" t="s">
        <v>775</v>
      </c>
      <c r="H161" s="41">
        <v>1.93</v>
      </c>
      <c r="I161" s="41">
        <v>0</v>
      </c>
      <c r="J161" s="41">
        <v>1.93</v>
      </c>
      <c r="K161" s="40">
        <f t="shared" si="4"/>
        <v>0</v>
      </c>
      <c r="L161" s="40">
        <f>N161+O161-J161</f>
        <v>0</v>
      </c>
      <c r="M161" s="41">
        <v>0</v>
      </c>
      <c r="N161" s="41">
        <v>1.93</v>
      </c>
      <c r="O161" s="41">
        <v>0</v>
      </c>
      <c r="P161" t="s">
        <v>1089</v>
      </c>
      <c r="Q161" t="s">
        <v>1090</v>
      </c>
      <c r="R161" t="s">
        <v>775</v>
      </c>
    </row>
    <row r="162" spans="1:18" x14ac:dyDescent="0.25">
      <c r="A162" t="s">
        <v>14</v>
      </c>
      <c r="B162" t="s">
        <v>817</v>
      </c>
      <c r="C162" t="s">
        <v>818</v>
      </c>
      <c r="D162" t="s">
        <v>819</v>
      </c>
      <c r="E162" t="s">
        <v>820</v>
      </c>
      <c r="F162" t="s">
        <v>775</v>
      </c>
      <c r="G162" t="s">
        <v>775</v>
      </c>
      <c r="H162" s="41">
        <v>0</v>
      </c>
      <c r="I162" s="41">
        <v>0</v>
      </c>
      <c r="J162" s="41">
        <v>0</v>
      </c>
      <c r="K162" s="40">
        <f t="shared" si="4"/>
        <v>0</v>
      </c>
      <c r="L162" s="40">
        <f t="shared" si="5"/>
        <v>0</v>
      </c>
      <c r="M162" s="41">
        <v>0</v>
      </c>
      <c r="N162" s="41">
        <v>0</v>
      </c>
      <c r="O162" s="41">
        <v>0</v>
      </c>
      <c r="P162" t="s">
        <v>1090</v>
      </c>
      <c r="Q162" t="s">
        <v>775</v>
      </c>
      <c r="R162" t="s">
        <v>822</v>
      </c>
    </row>
    <row r="163" spans="1:18" x14ac:dyDescent="0.25">
      <c r="A163" t="s">
        <v>14</v>
      </c>
      <c r="B163" t="s">
        <v>707</v>
      </c>
      <c r="C163" t="s">
        <v>823</v>
      </c>
      <c r="D163" t="s">
        <v>780</v>
      </c>
      <c r="E163" t="s">
        <v>824</v>
      </c>
      <c r="F163" t="s">
        <v>825</v>
      </c>
      <c r="G163" t="s">
        <v>775</v>
      </c>
      <c r="H163" s="41">
        <v>200</v>
      </c>
      <c r="I163" s="41">
        <v>200</v>
      </c>
      <c r="J163" s="41">
        <v>0</v>
      </c>
      <c r="K163" s="40">
        <f t="shared" si="4"/>
        <v>200</v>
      </c>
      <c r="L163" s="40">
        <f t="shared" si="5"/>
        <v>0</v>
      </c>
      <c r="M163" s="41">
        <v>200</v>
      </c>
      <c r="N163" s="41">
        <v>0</v>
      </c>
      <c r="O163" s="41">
        <v>0</v>
      </c>
      <c r="P163" t="s">
        <v>1091</v>
      </c>
      <c r="Q163" t="s">
        <v>775</v>
      </c>
      <c r="R163" t="s">
        <v>894</v>
      </c>
    </row>
    <row r="164" spans="1:18" x14ac:dyDescent="0.25">
      <c r="A164" t="s">
        <v>14</v>
      </c>
      <c r="B164" t="s">
        <v>705</v>
      </c>
      <c r="C164" t="s">
        <v>828</v>
      </c>
      <c r="D164" t="s">
        <v>829</v>
      </c>
      <c r="E164" t="s">
        <v>789</v>
      </c>
      <c r="F164" t="s">
        <v>775</v>
      </c>
      <c r="G164" t="s">
        <v>775</v>
      </c>
      <c r="H164" s="41">
        <v>166.59</v>
      </c>
      <c r="I164" s="41">
        <v>166.59</v>
      </c>
      <c r="J164" s="41">
        <v>0</v>
      </c>
      <c r="K164" s="40">
        <f t="shared" si="4"/>
        <v>166.59</v>
      </c>
      <c r="L164" s="40">
        <f t="shared" si="5"/>
        <v>0</v>
      </c>
      <c r="M164" s="41">
        <v>166.59</v>
      </c>
      <c r="N164" s="41">
        <v>0</v>
      </c>
      <c r="O164" s="41">
        <v>0</v>
      </c>
      <c r="P164" t="s">
        <v>1092</v>
      </c>
      <c r="Q164" t="s">
        <v>775</v>
      </c>
      <c r="R164" t="s">
        <v>1093</v>
      </c>
    </row>
    <row r="165" spans="1:18" x14ac:dyDescent="0.25">
      <c r="A165" t="s">
        <v>14</v>
      </c>
      <c r="B165" t="s">
        <v>722</v>
      </c>
      <c r="C165" t="s">
        <v>832</v>
      </c>
      <c r="D165" t="s">
        <v>780</v>
      </c>
      <c r="E165" t="s">
        <v>781</v>
      </c>
      <c r="F165" t="s">
        <v>833</v>
      </c>
      <c r="G165" t="s">
        <v>775</v>
      </c>
      <c r="H165" s="41">
        <v>50.82</v>
      </c>
      <c r="I165" s="41">
        <v>50.82</v>
      </c>
      <c r="J165" s="41">
        <v>0</v>
      </c>
      <c r="K165" s="40">
        <f t="shared" si="4"/>
        <v>50.82</v>
      </c>
      <c r="L165" s="40">
        <f t="shared" si="5"/>
        <v>0</v>
      </c>
      <c r="M165" s="41">
        <v>50.82</v>
      </c>
      <c r="N165" s="41">
        <v>0</v>
      </c>
      <c r="O165" s="41">
        <v>0</v>
      </c>
      <c r="P165" t="s">
        <v>1094</v>
      </c>
      <c r="Q165" t="s">
        <v>775</v>
      </c>
      <c r="R165" t="s">
        <v>1095</v>
      </c>
    </row>
    <row r="166" spans="1:18" x14ac:dyDescent="0.25">
      <c r="A166" t="s">
        <v>14</v>
      </c>
      <c r="B166" t="s">
        <v>836</v>
      </c>
      <c r="C166" t="s">
        <v>837</v>
      </c>
      <c r="D166" t="s">
        <v>838</v>
      </c>
      <c r="E166" t="s">
        <v>839</v>
      </c>
      <c r="F166" t="s">
        <v>840</v>
      </c>
      <c r="G166" t="s">
        <v>775</v>
      </c>
      <c r="H166" s="41">
        <v>0</v>
      </c>
      <c r="I166" s="41">
        <v>0</v>
      </c>
      <c r="J166" s="41">
        <v>0</v>
      </c>
      <c r="K166" s="40">
        <f t="shared" si="4"/>
        <v>0</v>
      </c>
      <c r="L166" s="40">
        <f t="shared" si="5"/>
        <v>0</v>
      </c>
      <c r="M166" s="41">
        <v>0</v>
      </c>
      <c r="N166" s="41">
        <v>0</v>
      </c>
      <c r="O166" s="41">
        <v>0</v>
      </c>
      <c r="P166" t="s">
        <v>822</v>
      </c>
      <c r="Q166" t="s">
        <v>775</v>
      </c>
      <c r="R166" t="s">
        <v>822</v>
      </c>
    </row>
    <row r="167" spans="1:18" x14ac:dyDescent="0.25">
      <c r="A167" t="s">
        <v>14</v>
      </c>
      <c r="B167" t="s">
        <v>716</v>
      </c>
      <c r="C167" t="s">
        <v>845</v>
      </c>
      <c r="D167" t="s">
        <v>780</v>
      </c>
      <c r="E167" t="s">
        <v>781</v>
      </c>
      <c r="F167" t="s">
        <v>782</v>
      </c>
      <c r="G167" t="s">
        <v>775</v>
      </c>
      <c r="H167" s="41">
        <v>7649.79</v>
      </c>
      <c r="I167" s="41">
        <v>7649.79</v>
      </c>
      <c r="J167" s="41">
        <v>0</v>
      </c>
      <c r="K167" s="40">
        <f t="shared" si="4"/>
        <v>0</v>
      </c>
      <c r="L167" s="40">
        <f t="shared" si="5"/>
        <v>7649.79</v>
      </c>
      <c r="M167" s="41">
        <v>0</v>
      </c>
      <c r="N167" s="41">
        <v>7649.79</v>
      </c>
      <c r="O167" s="41">
        <v>0</v>
      </c>
      <c r="P167" t="s">
        <v>1096</v>
      </c>
      <c r="Q167" t="s">
        <v>1097</v>
      </c>
      <c r="R167" t="s">
        <v>1098</v>
      </c>
    </row>
    <row r="168" spans="1:18" x14ac:dyDescent="0.25">
      <c r="A168" t="s">
        <v>15</v>
      </c>
      <c r="B168" t="s">
        <v>771</v>
      </c>
      <c r="C168" t="s">
        <v>772</v>
      </c>
      <c r="D168" t="s">
        <v>773</v>
      </c>
      <c r="E168" t="s">
        <v>774</v>
      </c>
      <c r="F168" t="s">
        <v>775</v>
      </c>
      <c r="G168" t="s">
        <v>775</v>
      </c>
      <c r="H168" s="41">
        <v>3.45</v>
      </c>
      <c r="I168" s="41">
        <v>0</v>
      </c>
      <c r="J168" s="41">
        <v>3.45</v>
      </c>
      <c r="K168" s="40">
        <f t="shared" si="4"/>
        <v>0</v>
      </c>
      <c r="L168" s="40">
        <f>N168+O168-J168</f>
        <v>0</v>
      </c>
      <c r="M168" s="41">
        <v>0</v>
      </c>
      <c r="N168" s="41">
        <v>3.45</v>
      </c>
      <c r="O168" s="41">
        <v>0</v>
      </c>
      <c r="P168" t="s">
        <v>1099</v>
      </c>
      <c r="Q168" t="s">
        <v>1100</v>
      </c>
      <c r="R168" t="s">
        <v>775</v>
      </c>
    </row>
    <row r="169" spans="1:18" x14ac:dyDescent="0.25">
      <c r="A169" t="s">
        <v>15</v>
      </c>
      <c r="B169" t="s">
        <v>778</v>
      </c>
      <c r="C169" t="s">
        <v>779</v>
      </c>
      <c r="D169" t="s">
        <v>780</v>
      </c>
      <c r="E169" t="s">
        <v>781</v>
      </c>
      <c r="F169" t="s">
        <v>782</v>
      </c>
      <c r="G169" t="s">
        <v>775</v>
      </c>
      <c r="H169" s="41">
        <v>2462.1</v>
      </c>
      <c r="I169" s="41">
        <v>2462.1</v>
      </c>
      <c r="J169" s="41">
        <v>0</v>
      </c>
      <c r="K169" s="40">
        <f t="shared" si="4"/>
        <v>2462.1</v>
      </c>
      <c r="L169" s="40">
        <f t="shared" si="5"/>
        <v>0</v>
      </c>
      <c r="M169" s="41">
        <v>2462.1</v>
      </c>
      <c r="N169" s="41">
        <v>0</v>
      </c>
      <c r="O169" s="41">
        <v>0</v>
      </c>
      <c r="P169" t="s">
        <v>1101</v>
      </c>
      <c r="Q169" t="s">
        <v>775</v>
      </c>
      <c r="R169" t="s">
        <v>1102</v>
      </c>
    </row>
    <row r="170" spans="1:18" x14ac:dyDescent="0.25">
      <c r="A170" t="s">
        <v>15</v>
      </c>
      <c r="B170" t="s">
        <v>717</v>
      </c>
      <c r="C170" t="s">
        <v>785</v>
      </c>
      <c r="D170" t="s">
        <v>780</v>
      </c>
      <c r="E170" t="s">
        <v>781</v>
      </c>
      <c r="F170" t="s">
        <v>782</v>
      </c>
      <c r="G170" t="s">
        <v>775</v>
      </c>
      <c r="H170" s="41">
        <v>5451.78</v>
      </c>
      <c r="I170" s="41">
        <v>5451.78</v>
      </c>
      <c r="J170" s="41">
        <v>0</v>
      </c>
      <c r="K170" s="40">
        <f t="shared" si="4"/>
        <v>5451.78</v>
      </c>
      <c r="L170" s="40">
        <f t="shared" si="5"/>
        <v>0</v>
      </c>
      <c r="M170" s="41">
        <v>5451.78</v>
      </c>
      <c r="N170" s="41">
        <v>0</v>
      </c>
      <c r="O170" s="41">
        <v>0</v>
      </c>
      <c r="P170" t="s">
        <v>1103</v>
      </c>
      <c r="Q170" t="s">
        <v>775</v>
      </c>
      <c r="R170" t="s">
        <v>1104</v>
      </c>
    </row>
    <row r="171" spans="1:18" x14ac:dyDescent="0.25">
      <c r="A171" t="s">
        <v>15</v>
      </c>
      <c r="B171" t="s">
        <v>720</v>
      </c>
      <c r="C171" t="s">
        <v>788</v>
      </c>
      <c r="D171" t="s">
        <v>780</v>
      </c>
      <c r="E171" t="s">
        <v>789</v>
      </c>
      <c r="F171" t="s">
        <v>775</v>
      </c>
      <c r="G171" t="s">
        <v>775</v>
      </c>
      <c r="H171" s="41">
        <v>945.04</v>
      </c>
      <c r="I171" s="41">
        <v>945.04</v>
      </c>
      <c r="J171" s="41">
        <v>0</v>
      </c>
      <c r="K171" s="40">
        <f t="shared" si="4"/>
        <v>945.04</v>
      </c>
      <c r="L171" s="40">
        <f t="shared" si="5"/>
        <v>0</v>
      </c>
      <c r="M171" s="41">
        <v>945.04</v>
      </c>
      <c r="N171" s="41">
        <v>0</v>
      </c>
      <c r="O171" s="41">
        <v>0</v>
      </c>
      <c r="P171" t="s">
        <v>1105</v>
      </c>
      <c r="Q171" t="s">
        <v>775</v>
      </c>
      <c r="R171" t="s">
        <v>1106</v>
      </c>
    </row>
    <row r="172" spans="1:18" x14ac:dyDescent="0.25">
      <c r="A172" t="s">
        <v>15</v>
      </c>
      <c r="B172" t="s">
        <v>792</v>
      </c>
      <c r="C172" t="s">
        <v>793</v>
      </c>
      <c r="D172" t="s">
        <v>794</v>
      </c>
      <c r="E172" t="s">
        <v>795</v>
      </c>
      <c r="F172" t="s">
        <v>795</v>
      </c>
      <c r="G172" t="s">
        <v>775</v>
      </c>
      <c r="H172" s="41">
        <v>266.48</v>
      </c>
      <c r="I172" s="41">
        <v>266.48</v>
      </c>
      <c r="J172" s="41">
        <v>0</v>
      </c>
      <c r="K172" s="40">
        <f t="shared" si="4"/>
        <v>266.48</v>
      </c>
      <c r="L172" s="40">
        <f t="shared" si="5"/>
        <v>0</v>
      </c>
      <c r="M172" s="41">
        <v>266.48</v>
      </c>
      <c r="N172" s="41">
        <v>0</v>
      </c>
      <c r="O172" s="41">
        <v>0</v>
      </c>
      <c r="P172" t="s">
        <v>1107</v>
      </c>
      <c r="Q172" t="s">
        <v>775</v>
      </c>
      <c r="R172" t="s">
        <v>918</v>
      </c>
    </row>
    <row r="173" spans="1:18" x14ac:dyDescent="0.25">
      <c r="A173" t="s">
        <v>15</v>
      </c>
      <c r="B173" t="s">
        <v>713</v>
      </c>
      <c r="C173" t="s">
        <v>798</v>
      </c>
      <c r="D173" t="s">
        <v>780</v>
      </c>
      <c r="E173" t="s">
        <v>789</v>
      </c>
      <c r="F173" t="s">
        <v>775</v>
      </c>
      <c r="G173" t="s">
        <v>775</v>
      </c>
      <c r="H173" s="41">
        <v>500</v>
      </c>
      <c r="I173" s="41">
        <v>500</v>
      </c>
      <c r="J173" s="41">
        <v>0</v>
      </c>
      <c r="K173" s="40">
        <f t="shared" si="4"/>
        <v>500</v>
      </c>
      <c r="L173" s="40">
        <f t="shared" si="5"/>
        <v>0</v>
      </c>
      <c r="M173" s="41">
        <v>500</v>
      </c>
      <c r="N173" s="41">
        <v>0</v>
      </c>
      <c r="O173" s="41">
        <v>0</v>
      </c>
      <c r="P173" t="s">
        <v>1108</v>
      </c>
      <c r="Q173" t="s">
        <v>775</v>
      </c>
      <c r="R173" t="s">
        <v>1109</v>
      </c>
    </row>
    <row r="174" spans="1:18" x14ac:dyDescent="0.25">
      <c r="A174" t="s">
        <v>15</v>
      </c>
      <c r="B174" t="s">
        <v>724</v>
      </c>
      <c r="C174" t="s">
        <v>801</v>
      </c>
      <c r="D174" t="s">
        <v>780</v>
      </c>
      <c r="E174" t="s">
        <v>802</v>
      </c>
      <c r="F174" t="s">
        <v>789</v>
      </c>
      <c r="G174" t="s">
        <v>775</v>
      </c>
      <c r="H174" s="41">
        <v>0</v>
      </c>
      <c r="I174" s="41">
        <v>0</v>
      </c>
      <c r="J174" s="41">
        <v>0</v>
      </c>
      <c r="K174" s="40">
        <f t="shared" si="4"/>
        <v>0</v>
      </c>
      <c r="L174" s="40">
        <f t="shared" si="5"/>
        <v>0</v>
      </c>
      <c r="M174" s="41">
        <v>0</v>
      </c>
      <c r="N174" s="41">
        <v>0</v>
      </c>
      <c r="O174" s="41">
        <v>0</v>
      </c>
      <c r="P174" t="s">
        <v>822</v>
      </c>
      <c r="Q174" t="s">
        <v>775</v>
      </c>
      <c r="R174" t="s">
        <v>775</v>
      </c>
    </row>
    <row r="175" spans="1:18" x14ac:dyDescent="0.25">
      <c r="A175" t="s">
        <v>15</v>
      </c>
      <c r="B175" t="s">
        <v>805</v>
      </c>
      <c r="C175" t="s">
        <v>806</v>
      </c>
      <c r="D175" t="s">
        <v>780</v>
      </c>
      <c r="E175" t="s">
        <v>781</v>
      </c>
      <c r="F175" t="s">
        <v>782</v>
      </c>
      <c r="G175" t="s">
        <v>775</v>
      </c>
      <c r="H175" s="41">
        <v>97.99</v>
      </c>
      <c r="I175" s="41">
        <v>97.99</v>
      </c>
      <c r="J175" s="41">
        <v>0</v>
      </c>
      <c r="K175" s="40">
        <f t="shared" si="4"/>
        <v>97.99</v>
      </c>
      <c r="L175" s="40">
        <f t="shared" si="5"/>
        <v>0</v>
      </c>
      <c r="M175" s="41">
        <v>97.99</v>
      </c>
      <c r="N175" s="41">
        <v>0</v>
      </c>
      <c r="O175" s="41">
        <v>0</v>
      </c>
      <c r="P175" t="s">
        <v>1110</v>
      </c>
      <c r="Q175" t="s">
        <v>775</v>
      </c>
      <c r="R175" t="s">
        <v>1111</v>
      </c>
    </row>
    <row r="176" spans="1:18" x14ac:dyDescent="0.25">
      <c r="A176" t="s">
        <v>15</v>
      </c>
      <c r="B176" t="s">
        <v>809</v>
      </c>
      <c r="C176" t="s">
        <v>810</v>
      </c>
      <c r="D176" t="s">
        <v>794</v>
      </c>
      <c r="E176" t="s">
        <v>795</v>
      </c>
      <c r="F176" t="s">
        <v>795</v>
      </c>
      <c r="G176" t="s">
        <v>775</v>
      </c>
      <c r="H176" s="41">
        <v>337.16</v>
      </c>
      <c r="I176" s="41">
        <v>337.16</v>
      </c>
      <c r="J176" s="41">
        <v>0</v>
      </c>
      <c r="K176" s="40">
        <f t="shared" si="4"/>
        <v>337.16</v>
      </c>
      <c r="L176" s="40">
        <f t="shared" si="5"/>
        <v>0</v>
      </c>
      <c r="M176" s="41">
        <v>337.16</v>
      </c>
      <c r="N176" s="41">
        <v>0</v>
      </c>
      <c r="O176" s="41">
        <v>0</v>
      </c>
      <c r="P176" t="s">
        <v>1112</v>
      </c>
      <c r="Q176" t="s">
        <v>775</v>
      </c>
      <c r="R176" t="s">
        <v>1113</v>
      </c>
    </row>
    <row r="177" spans="1:18" x14ac:dyDescent="0.25">
      <c r="A177" t="s">
        <v>15</v>
      </c>
      <c r="B177" t="s">
        <v>718</v>
      </c>
      <c r="C177" t="s">
        <v>813</v>
      </c>
      <c r="D177" t="s">
        <v>780</v>
      </c>
      <c r="E177" t="s">
        <v>781</v>
      </c>
      <c r="F177" t="s">
        <v>782</v>
      </c>
      <c r="G177" t="s">
        <v>775</v>
      </c>
      <c r="H177" s="41">
        <v>6339.4</v>
      </c>
      <c r="I177" s="41">
        <v>6339.4</v>
      </c>
      <c r="J177" s="41">
        <v>0</v>
      </c>
      <c r="K177" s="40">
        <f t="shared" si="4"/>
        <v>0</v>
      </c>
      <c r="L177" s="40">
        <f t="shared" si="5"/>
        <v>6339.4</v>
      </c>
      <c r="M177" s="41">
        <v>0</v>
      </c>
      <c r="N177" s="41">
        <v>6339.4</v>
      </c>
      <c r="O177" s="41">
        <v>0</v>
      </c>
      <c r="P177" t="s">
        <v>1114</v>
      </c>
      <c r="Q177" t="s">
        <v>1115</v>
      </c>
      <c r="R177" t="s">
        <v>1116</v>
      </c>
    </row>
    <row r="178" spans="1:18" x14ac:dyDescent="0.25">
      <c r="A178" t="s">
        <v>15</v>
      </c>
      <c r="B178" t="s">
        <v>968</v>
      </c>
      <c r="C178" t="s">
        <v>969</v>
      </c>
      <c r="D178" t="s">
        <v>829</v>
      </c>
      <c r="E178" t="s">
        <v>970</v>
      </c>
      <c r="F178" t="s">
        <v>775</v>
      </c>
      <c r="G178" t="s">
        <v>775</v>
      </c>
      <c r="H178" s="41">
        <v>18.670000000000002</v>
      </c>
      <c r="I178" s="41">
        <v>0</v>
      </c>
      <c r="J178" s="41">
        <v>18.670000000000002</v>
      </c>
      <c r="K178" s="40">
        <f t="shared" si="4"/>
        <v>0</v>
      </c>
      <c r="L178" s="40">
        <f>N178+O178-J178</f>
        <v>0</v>
      </c>
      <c r="M178" s="41">
        <v>0</v>
      </c>
      <c r="N178" s="41">
        <v>18.670000000000002</v>
      </c>
      <c r="O178" s="41">
        <v>0</v>
      </c>
      <c r="P178" t="s">
        <v>1117</v>
      </c>
      <c r="Q178" t="s">
        <v>1118</v>
      </c>
      <c r="R178" t="s">
        <v>775</v>
      </c>
    </row>
    <row r="179" spans="1:18" x14ac:dyDescent="0.25">
      <c r="A179" t="s">
        <v>15</v>
      </c>
      <c r="B179" t="s">
        <v>817</v>
      </c>
      <c r="C179" t="s">
        <v>818</v>
      </c>
      <c r="D179" t="s">
        <v>819</v>
      </c>
      <c r="E179" t="s">
        <v>820</v>
      </c>
      <c r="F179" t="s">
        <v>775</v>
      </c>
      <c r="G179" t="s">
        <v>775</v>
      </c>
      <c r="H179" s="41">
        <v>0</v>
      </c>
      <c r="I179" s="41">
        <v>0</v>
      </c>
      <c r="J179" s="41">
        <v>0</v>
      </c>
      <c r="K179" s="40">
        <f t="shared" si="4"/>
        <v>0</v>
      </c>
      <c r="L179" s="40">
        <f t="shared" si="5"/>
        <v>0</v>
      </c>
      <c r="M179" s="41">
        <v>0</v>
      </c>
      <c r="N179" s="41">
        <v>0</v>
      </c>
      <c r="O179" s="41">
        <v>0</v>
      </c>
      <c r="P179" t="s">
        <v>914</v>
      </c>
      <c r="Q179" t="s">
        <v>775</v>
      </c>
      <c r="R179" t="s">
        <v>775</v>
      </c>
    </row>
    <row r="180" spans="1:18" x14ac:dyDescent="0.25">
      <c r="A180" t="s">
        <v>15</v>
      </c>
      <c r="B180" t="s">
        <v>707</v>
      </c>
      <c r="C180" t="s">
        <v>823</v>
      </c>
      <c r="D180" t="s">
        <v>780</v>
      </c>
      <c r="E180" t="s">
        <v>824</v>
      </c>
      <c r="F180" t="s">
        <v>825</v>
      </c>
      <c r="G180" t="s">
        <v>775</v>
      </c>
      <c r="H180" s="41">
        <v>200</v>
      </c>
      <c r="I180" s="41">
        <v>200</v>
      </c>
      <c r="J180" s="41">
        <v>0</v>
      </c>
      <c r="K180" s="40">
        <f t="shared" si="4"/>
        <v>200</v>
      </c>
      <c r="L180" s="40">
        <f t="shared" si="5"/>
        <v>0</v>
      </c>
      <c r="M180" s="41">
        <v>200</v>
      </c>
      <c r="N180" s="41">
        <v>0</v>
      </c>
      <c r="O180" s="41">
        <v>0</v>
      </c>
      <c r="P180" t="s">
        <v>1119</v>
      </c>
      <c r="Q180" t="s">
        <v>775</v>
      </c>
      <c r="R180" t="s">
        <v>827</v>
      </c>
    </row>
    <row r="181" spans="1:18" x14ac:dyDescent="0.25">
      <c r="A181" t="s">
        <v>15</v>
      </c>
      <c r="B181" t="s">
        <v>705</v>
      </c>
      <c r="C181" t="s">
        <v>828</v>
      </c>
      <c r="D181" t="s">
        <v>829</v>
      </c>
      <c r="E181" t="s">
        <v>789</v>
      </c>
      <c r="F181" t="s">
        <v>775</v>
      </c>
      <c r="G181" t="s">
        <v>775</v>
      </c>
      <c r="H181" s="41">
        <v>385.82</v>
      </c>
      <c r="I181" s="41">
        <v>385.82</v>
      </c>
      <c r="J181" s="41">
        <v>0</v>
      </c>
      <c r="K181" s="40">
        <f t="shared" si="4"/>
        <v>385.82</v>
      </c>
      <c r="L181" s="40">
        <f t="shared" si="5"/>
        <v>0</v>
      </c>
      <c r="M181" s="41">
        <v>385.82</v>
      </c>
      <c r="N181" s="41">
        <v>0</v>
      </c>
      <c r="O181" s="41">
        <v>0</v>
      </c>
      <c r="P181" t="s">
        <v>1120</v>
      </c>
      <c r="Q181" t="s">
        <v>775</v>
      </c>
      <c r="R181" t="s">
        <v>1121</v>
      </c>
    </row>
    <row r="182" spans="1:18" x14ac:dyDescent="0.25">
      <c r="A182" t="s">
        <v>15</v>
      </c>
      <c r="B182" t="s">
        <v>722</v>
      </c>
      <c r="C182" t="s">
        <v>832</v>
      </c>
      <c r="D182" t="s">
        <v>780</v>
      </c>
      <c r="E182" t="s">
        <v>781</v>
      </c>
      <c r="F182" t="s">
        <v>833</v>
      </c>
      <c r="G182" t="s">
        <v>775</v>
      </c>
      <c r="H182" s="41">
        <v>42.76</v>
      </c>
      <c r="I182" s="41">
        <v>42.76</v>
      </c>
      <c r="J182" s="41">
        <v>0</v>
      </c>
      <c r="K182" s="40">
        <f t="shared" si="4"/>
        <v>42.76</v>
      </c>
      <c r="L182" s="40">
        <f t="shared" si="5"/>
        <v>0</v>
      </c>
      <c r="M182" s="41">
        <v>42.76</v>
      </c>
      <c r="N182" s="41">
        <v>0</v>
      </c>
      <c r="O182" s="41">
        <v>0</v>
      </c>
      <c r="P182" t="s">
        <v>1122</v>
      </c>
      <c r="Q182" t="s">
        <v>775</v>
      </c>
      <c r="R182" t="s">
        <v>1123</v>
      </c>
    </row>
    <row r="183" spans="1:18" x14ac:dyDescent="0.25">
      <c r="A183" t="s">
        <v>15</v>
      </c>
      <c r="B183" t="s">
        <v>836</v>
      </c>
      <c r="C183" t="s">
        <v>837</v>
      </c>
      <c r="D183" t="s">
        <v>838</v>
      </c>
      <c r="E183" t="s">
        <v>839</v>
      </c>
      <c r="F183" t="s">
        <v>840</v>
      </c>
      <c r="G183" t="s">
        <v>775</v>
      </c>
      <c r="H183" s="41">
        <v>0</v>
      </c>
      <c r="I183" s="41">
        <v>0</v>
      </c>
      <c r="J183" s="41">
        <v>0</v>
      </c>
      <c r="K183" s="40">
        <f t="shared" si="4"/>
        <v>0</v>
      </c>
      <c r="L183" s="40">
        <f t="shared" si="5"/>
        <v>0</v>
      </c>
      <c r="M183" s="41">
        <v>0</v>
      </c>
      <c r="N183" s="41">
        <v>0</v>
      </c>
      <c r="O183" s="41">
        <v>0</v>
      </c>
      <c r="P183" t="s">
        <v>822</v>
      </c>
      <c r="Q183" t="s">
        <v>775</v>
      </c>
      <c r="R183" t="s">
        <v>822</v>
      </c>
    </row>
    <row r="184" spans="1:18" x14ac:dyDescent="0.25">
      <c r="A184" t="s">
        <v>15</v>
      </c>
      <c r="B184" t="s">
        <v>716</v>
      </c>
      <c r="C184" t="s">
        <v>845</v>
      </c>
      <c r="D184" t="s">
        <v>780</v>
      </c>
      <c r="E184" t="s">
        <v>781</v>
      </c>
      <c r="F184" t="s">
        <v>782</v>
      </c>
      <c r="G184" t="s">
        <v>775</v>
      </c>
      <c r="H184" s="41">
        <v>8820.98</v>
      </c>
      <c r="I184" s="41">
        <v>8820.98</v>
      </c>
      <c r="J184" s="41">
        <v>0</v>
      </c>
      <c r="K184" s="40">
        <f t="shared" si="4"/>
        <v>0</v>
      </c>
      <c r="L184" s="40">
        <f t="shared" si="5"/>
        <v>8820.98</v>
      </c>
      <c r="M184" s="41">
        <v>0</v>
      </c>
      <c r="N184" s="41">
        <v>8820.98</v>
      </c>
      <c r="O184" s="41">
        <v>0</v>
      </c>
      <c r="P184" t="s">
        <v>1124</v>
      </c>
      <c r="Q184" t="s">
        <v>1125</v>
      </c>
      <c r="R184" t="s">
        <v>1126</v>
      </c>
    </row>
    <row r="185" spans="1:18" x14ac:dyDescent="0.25">
      <c r="A185" t="s">
        <v>16</v>
      </c>
      <c r="B185" t="s">
        <v>771</v>
      </c>
      <c r="C185" t="s">
        <v>772</v>
      </c>
      <c r="D185" t="s">
        <v>773</v>
      </c>
      <c r="E185" t="s">
        <v>774</v>
      </c>
      <c r="F185" t="s">
        <v>775</v>
      </c>
      <c r="G185" t="s">
        <v>775</v>
      </c>
      <c r="H185" s="41">
        <v>8.34</v>
      </c>
      <c r="I185" s="41">
        <v>0</v>
      </c>
      <c r="J185" s="41">
        <v>8.34</v>
      </c>
      <c r="K185" s="40">
        <f t="shared" si="4"/>
        <v>0</v>
      </c>
      <c r="L185" s="40">
        <f>N185+O185-J185</f>
        <v>0</v>
      </c>
      <c r="M185" s="41">
        <v>0</v>
      </c>
      <c r="N185" s="41">
        <v>8.34</v>
      </c>
      <c r="O185" s="41">
        <v>0</v>
      </c>
      <c r="P185" t="s">
        <v>1127</v>
      </c>
      <c r="Q185" t="s">
        <v>874</v>
      </c>
      <c r="R185" t="s">
        <v>775</v>
      </c>
    </row>
    <row r="186" spans="1:18" x14ac:dyDescent="0.25">
      <c r="A186" t="s">
        <v>16</v>
      </c>
      <c r="B186" t="s">
        <v>778</v>
      </c>
      <c r="C186" t="s">
        <v>779</v>
      </c>
      <c r="D186" t="s">
        <v>780</v>
      </c>
      <c r="E186" t="s">
        <v>781</v>
      </c>
      <c r="F186" t="s">
        <v>782</v>
      </c>
      <c r="G186" t="s">
        <v>775</v>
      </c>
      <c r="H186" s="41">
        <v>2598.14</v>
      </c>
      <c r="I186" s="41">
        <v>2598.14</v>
      </c>
      <c r="J186" s="41">
        <v>0</v>
      </c>
      <c r="K186" s="40">
        <f t="shared" si="4"/>
        <v>2598.14</v>
      </c>
      <c r="L186" s="40">
        <f t="shared" si="5"/>
        <v>0</v>
      </c>
      <c r="M186" s="41">
        <v>2598.14</v>
      </c>
      <c r="N186" s="41">
        <v>0</v>
      </c>
      <c r="O186" s="41">
        <v>0</v>
      </c>
      <c r="P186" t="s">
        <v>1128</v>
      </c>
      <c r="Q186" t="s">
        <v>775</v>
      </c>
      <c r="R186" t="s">
        <v>1129</v>
      </c>
    </row>
    <row r="187" spans="1:18" x14ac:dyDescent="0.25">
      <c r="A187" t="s">
        <v>16</v>
      </c>
      <c r="B187" t="s">
        <v>717</v>
      </c>
      <c r="C187" t="s">
        <v>785</v>
      </c>
      <c r="D187" t="s">
        <v>780</v>
      </c>
      <c r="E187" t="s">
        <v>781</v>
      </c>
      <c r="F187" t="s">
        <v>782</v>
      </c>
      <c r="G187" t="s">
        <v>775</v>
      </c>
      <c r="H187" s="41">
        <v>5858.16</v>
      </c>
      <c r="I187" s="41">
        <v>5858.16</v>
      </c>
      <c r="J187" s="41">
        <v>0</v>
      </c>
      <c r="K187" s="40">
        <f t="shared" si="4"/>
        <v>5858.16</v>
      </c>
      <c r="L187" s="40">
        <f t="shared" si="5"/>
        <v>0</v>
      </c>
      <c r="M187" s="41">
        <v>5858.16</v>
      </c>
      <c r="N187" s="41">
        <v>0</v>
      </c>
      <c r="O187" s="41">
        <v>0</v>
      </c>
      <c r="P187" t="s">
        <v>1130</v>
      </c>
      <c r="Q187" t="s">
        <v>775</v>
      </c>
      <c r="R187" t="s">
        <v>1131</v>
      </c>
    </row>
    <row r="188" spans="1:18" x14ac:dyDescent="0.25">
      <c r="A188" t="s">
        <v>16</v>
      </c>
      <c r="B188" t="s">
        <v>720</v>
      </c>
      <c r="C188" t="s">
        <v>788</v>
      </c>
      <c r="D188" t="s">
        <v>780</v>
      </c>
      <c r="E188" t="s">
        <v>789</v>
      </c>
      <c r="F188" t="s">
        <v>775</v>
      </c>
      <c r="G188" t="s">
        <v>775</v>
      </c>
      <c r="H188" s="41">
        <v>869.78</v>
      </c>
      <c r="I188" s="41">
        <v>869.78</v>
      </c>
      <c r="J188" s="41">
        <v>0</v>
      </c>
      <c r="K188" s="40">
        <f t="shared" si="4"/>
        <v>869.78</v>
      </c>
      <c r="L188" s="40">
        <f t="shared" si="5"/>
        <v>0</v>
      </c>
      <c r="M188" s="41">
        <v>869.78</v>
      </c>
      <c r="N188" s="41">
        <v>0</v>
      </c>
      <c r="O188" s="41">
        <v>0</v>
      </c>
      <c r="P188" t="s">
        <v>1132</v>
      </c>
      <c r="Q188" t="s">
        <v>775</v>
      </c>
      <c r="R188" t="s">
        <v>1133</v>
      </c>
    </row>
    <row r="189" spans="1:18" x14ac:dyDescent="0.25">
      <c r="A189" t="s">
        <v>16</v>
      </c>
      <c r="B189" t="s">
        <v>792</v>
      </c>
      <c r="C189" t="s">
        <v>793</v>
      </c>
      <c r="D189" t="s">
        <v>794</v>
      </c>
      <c r="E189" t="s">
        <v>795</v>
      </c>
      <c r="F189" t="s">
        <v>795</v>
      </c>
      <c r="G189" t="s">
        <v>775</v>
      </c>
      <c r="H189" s="41">
        <v>232.65</v>
      </c>
      <c r="I189" s="41">
        <v>232.65</v>
      </c>
      <c r="J189" s="41">
        <v>0</v>
      </c>
      <c r="K189" s="40">
        <f t="shared" si="4"/>
        <v>232.65</v>
      </c>
      <c r="L189" s="40">
        <f t="shared" si="5"/>
        <v>0</v>
      </c>
      <c r="M189" s="41">
        <v>232.65</v>
      </c>
      <c r="N189" s="41">
        <v>0</v>
      </c>
      <c r="O189" s="41">
        <v>0</v>
      </c>
      <c r="P189" t="s">
        <v>1134</v>
      </c>
      <c r="Q189" t="s">
        <v>775</v>
      </c>
      <c r="R189" t="s">
        <v>1111</v>
      </c>
    </row>
    <row r="190" spans="1:18" x14ac:dyDescent="0.25">
      <c r="A190" t="s">
        <v>16</v>
      </c>
      <c r="B190" t="s">
        <v>713</v>
      </c>
      <c r="C190" t="s">
        <v>798</v>
      </c>
      <c r="D190" t="s">
        <v>780</v>
      </c>
      <c r="E190" t="s">
        <v>789</v>
      </c>
      <c r="F190" t="s">
        <v>775</v>
      </c>
      <c r="G190" t="s">
        <v>775</v>
      </c>
      <c r="H190" s="41">
        <v>497.11</v>
      </c>
      <c r="I190" s="41">
        <v>497.11</v>
      </c>
      <c r="J190" s="41">
        <v>0</v>
      </c>
      <c r="K190" s="40">
        <f t="shared" si="4"/>
        <v>497.11</v>
      </c>
      <c r="L190" s="40">
        <f t="shared" si="5"/>
        <v>0</v>
      </c>
      <c r="M190" s="41">
        <v>497.11</v>
      </c>
      <c r="N190" s="41">
        <v>0</v>
      </c>
      <c r="O190" s="41">
        <v>0</v>
      </c>
      <c r="P190" t="s">
        <v>1135</v>
      </c>
      <c r="Q190" t="s">
        <v>775</v>
      </c>
      <c r="R190" t="s">
        <v>1136</v>
      </c>
    </row>
    <row r="191" spans="1:18" x14ac:dyDescent="0.25">
      <c r="A191" t="s">
        <v>16</v>
      </c>
      <c r="B191" t="s">
        <v>724</v>
      </c>
      <c r="C191" t="s">
        <v>801</v>
      </c>
      <c r="D191" t="s">
        <v>780</v>
      </c>
      <c r="E191" t="s">
        <v>802</v>
      </c>
      <c r="F191" t="s">
        <v>789</v>
      </c>
      <c r="G191" t="s">
        <v>775</v>
      </c>
      <c r="H191" s="41">
        <v>0</v>
      </c>
      <c r="I191" s="41">
        <v>0</v>
      </c>
      <c r="J191" s="41">
        <v>0</v>
      </c>
      <c r="K191" s="40">
        <f t="shared" si="4"/>
        <v>0</v>
      </c>
      <c r="L191" s="40">
        <f t="shared" si="5"/>
        <v>0</v>
      </c>
      <c r="M191" s="41">
        <v>0</v>
      </c>
      <c r="N191" s="41">
        <v>0</v>
      </c>
      <c r="O191" s="41">
        <v>0</v>
      </c>
      <c r="P191" t="s">
        <v>822</v>
      </c>
      <c r="Q191" t="s">
        <v>775</v>
      </c>
      <c r="R191" t="s">
        <v>775</v>
      </c>
    </row>
    <row r="192" spans="1:18" x14ac:dyDescent="0.25">
      <c r="A192" t="s">
        <v>16</v>
      </c>
      <c r="B192" t="s">
        <v>805</v>
      </c>
      <c r="C192" t="s">
        <v>806</v>
      </c>
      <c r="D192" t="s">
        <v>780</v>
      </c>
      <c r="E192" t="s">
        <v>781</v>
      </c>
      <c r="F192" t="s">
        <v>782</v>
      </c>
      <c r="G192" t="s">
        <v>775</v>
      </c>
      <c r="H192" s="41">
        <v>98.13</v>
      </c>
      <c r="I192" s="41">
        <v>98.13</v>
      </c>
      <c r="J192" s="41">
        <v>0</v>
      </c>
      <c r="K192" s="40">
        <f t="shared" si="4"/>
        <v>98.13</v>
      </c>
      <c r="L192" s="40">
        <f t="shared" si="5"/>
        <v>0</v>
      </c>
      <c r="M192" s="41">
        <v>98.13</v>
      </c>
      <c r="N192" s="41">
        <v>0</v>
      </c>
      <c r="O192" s="41">
        <v>0</v>
      </c>
      <c r="P192" t="s">
        <v>1137</v>
      </c>
      <c r="Q192" t="s">
        <v>775</v>
      </c>
      <c r="R192" t="s">
        <v>991</v>
      </c>
    </row>
    <row r="193" spans="1:18" x14ac:dyDescent="0.25">
      <c r="A193" t="s">
        <v>16</v>
      </c>
      <c r="B193" t="s">
        <v>809</v>
      </c>
      <c r="C193" t="s">
        <v>810</v>
      </c>
      <c r="D193" t="s">
        <v>794</v>
      </c>
      <c r="E193" t="s">
        <v>795</v>
      </c>
      <c r="F193" t="s">
        <v>795</v>
      </c>
      <c r="G193" t="s">
        <v>775</v>
      </c>
      <c r="H193" s="41">
        <v>390.34</v>
      </c>
      <c r="I193" s="41">
        <v>390.34</v>
      </c>
      <c r="J193" s="41">
        <v>0</v>
      </c>
      <c r="K193" s="40">
        <f t="shared" si="4"/>
        <v>390.34</v>
      </c>
      <c r="L193" s="40">
        <f t="shared" si="5"/>
        <v>0</v>
      </c>
      <c r="M193" s="41">
        <v>390.34</v>
      </c>
      <c r="N193" s="41">
        <v>0</v>
      </c>
      <c r="O193" s="41">
        <v>0</v>
      </c>
      <c r="P193" t="s">
        <v>1138</v>
      </c>
      <c r="Q193" t="s">
        <v>775</v>
      </c>
      <c r="R193" t="s">
        <v>1139</v>
      </c>
    </row>
    <row r="194" spans="1:18" x14ac:dyDescent="0.25">
      <c r="A194" t="s">
        <v>16</v>
      </c>
      <c r="B194" t="s">
        <v>718</v>
      </c>
      <c r="C194" t="s">
        <v>813</v>
      </c>
      <c r="D194" t="s">
        <v>780</v>
      </c>
      <c r="E194" t="s">
        <v>781</v>
      </c>
      <c r="F194" t="s">
        <v>782</v>
      </c>
      <c r="G194" t="s">
        <v>775</v>
      </c>
      <c r="H194" s="41">
        <v>6730.32</v>
      </c>
      <c r="I194" s="41">
        <v>6730.32</v>
      </c>
      <c r="J194" s="41">
        <v>0</v>
      </c>
      <c r="K194" s="40">
        <f t="shared" si="4"/>
        <v>0</v>
      </c>
      <c r="L194" s="40">
        <f t="shared" si="5"/>
        <v>6730.32</v>
      </c>
      <c r="M194" s="41">
        <v>0</v>
      </c>
      <c r="N194" s="41">
        <v>6730.32</v>
      </c>
      <c r="O194" s="41">
        <v>0</v>
      </c>
      <c r="P194" t="s">
        <v>1140</v>
      </c>
      <c r="Q194" t="s">
        <v>1141</v>
      </c>
      <c r="R194" t="s">
        <v>1142</v>
      </c>
    </row>
    <row r="195" spans="1:18" x14ac:dyDescent="0.25">
      <c r="A195" t="s">
        <v>16</v>
      </c>
      <c r="B195" t="s">
        <v>968</v>
      </c>
      <c r="C195" t="s">
        <v>969</v>
      </c>
      <c r="D195" t="s">
        <v>829</v>
      </c>
      <c r="E195" t="s">
        <v>970</v>
      </c>
      <c r="F195" t="s">
        <v>775</v>
      </c>
      <c r="G195" t="s">
        <v>775</v>
      </c>
      <c r="H195" s="41">
        <v>17.37</v>
      </c>
      <c r="I195" s="41">
        <v>0</v>
      </c>
      <c r="J195" s="41">
        <v>17.37</v>
      </c>
      <c r="K195" s="40">
        <f t="shared" si="4"/>
        <v>0</v>
      </c>
      <c r="L195" s="40">
        <f>N195+O195-J195</f>
        <v>0</v>
      </c>
      <c r="M195" s="41">
        <v>0</v>
      </c>
      <c r="N195" s="41">
        <v>17.37</v>
      </c>
      <c r="O195" s="41">
        <v>0</v>
      </c>
      <c r="P195" t="s">
        <v>1143</v>
      </c>
      <c r="Q195" t="s">
        <v>948</v>
      </c>
      <c r="R195" t="s">
        <v>775</v>
      </c>
    </row>
    <row r="196" spans="1:18" x14ac:dyDescent="0.25">
      <c r="A196" t="s">
        <v>16</v>
      </c>
      <c r="B196" t="s">
        <v>817</v>
      </c>
      <c r="C196" t="s">
        <v>818</v>
      </c>
      <c r="D196" t="s">
        <v>819</v>
      </c>
      <c r="E196" t="s">
        <v>820</v>
      </c>
      <c r="F196" t="s">
        <v>775</v>
      </c>
      <c r="G196" t="s">
        <v>775</v>
      </c>
      <c r="H196" s="41">
        <v>0</v>
      </c>
      <c r="I196" s="41">
        <v>0</v>
      </c>
      <c r="J196" s="41">
        <v>0</v>
      </c>
      <c r="K196" s="40">
        <f t="shared" ref="K196:K259" si="6">M196</f>
        <v>0</v>
      </c>
      <c r="L196" s="40">
        <f t="shared" ref="L196:L259" si="7">N196+O196</f>
        <v>0</v>
      </c>
      <c r="M196" s="41">
        <v>0</v>
      </c>
      <c r="N196" s="41">
        <v>0</v>
      </c>
      <c r="O196" s="41">
        <v>0</v>
      </c>
      <c r="P196" t="s">
        <v>944</v>
      </c>
      <c r="Q196" t="s">
        <v>775</v>
      </c>
      <c r="R196" t="s">
        <v>872</v>
      </c>
    </row>
    <row r="197" spans="1:18" x14ac:dyDescent="0.25">
      <c r="A197" t="s">
        <v>16</v>
      </c>
      <c r="B197" t="s">
        <v>707</v>
      </c>
      <c r="C197" t="s">
        <v>823</v>
      </c>
      <c r="D197" t="s">
        <v>780</v>
      </c>
      <c r="E197" t="s">
        <v>824</v>
      </c>
      <c r="F197" t="s">
        <v>825</v>
      </c>
      <c r="G197" t="s">
        <v>775</v>
      </c>
      <c r="H197" s="41">
        <v>200</v>
      </c>
      <c r="I197" s="41">
        <v>200</v>
      </c>
      <c r="J197" s="41">
        <v>0</v>
      </c>
      <c r="K197" s="40">
        <f t="shared" si="6"/>
        <v>200</v>
      </c>
      <c r="L197" s="40">
        <f t="shared" si="7"/>
        <v>0</v>
      </c>
      <c r="M197" s="41">
        <v>200</v>
      </c>
      <c r="N197" s="41">
        <v>0</v>
      </c>
      <c r="O197" s="41">
        <v>0</v>
      </c>
      <c r="P197" t="s">
        <v>1144</v>
      </c>
      <c r="Q197" t="s">
        <v>775</v>
      </c>
      <c r="R197" t="s">
        <v>1005</v>
      </c>
    </row>
    <row r="198" spans="1:18" x14ac:dyDescent="0.25">
      <c r="A198" t="s">
        <v>16</v>
      </c>
      <c r="B198" t="s">
        <v>705</v>
      </c>
      <c r="C198" t="s">
        <v>828</v>
      </c>
      <c r="D198" t="s">
        <v>829</v>
      </c>
      <c r="E198" t="s">
        <v>789</v>
      </c>
      <c r="F198" t="s">
        <v>775</v>
      </c>
      <c r="G198" t="s">
        <v>775</v>
      </c>
      <c r="H198" s="41">
        <v>334.91</v>
      </c>
      <c r="I198" s="41">
        <v>334.91</v>
      </c>
      <c r="J198" s="41">
        <v>0</v>
      </c>
      <c r="K198" s="40">
        <f t="shared" si="6"/>
        <v>334.91</v>
      </c>
      <c r="L198" s="40">
        <f t="shared" si="7"/>
        <v>0</v>
      </c>
      <c r="M198" s="41">
        <v>334.91</v>
      </c>
      <c r="N198" s="41">
        <v>0</v>
      </c>
      <c r="O198" s="41">
        <v>0</v>
      </c>
      <c r="P198" t="s">
        <v>1145</v>
      </c>
      <c r="Q198" t="s">
        <v>775</v>
      </c>
      <c r="R198" t="s">
        <v>1146</v>
      </c>
    </row>
    <row r="199" spans="1:18" x14ac:dyDescent="0.25">
      <c r="A199" t="s">
        <v>16</v>
      </c>
      <c r="B199" t="s">
        <v>722</v>
      </c>
      <c r="C199" t="s">
        <v>832</v>
      </c>
      <c r="D199" t="s">
        <v>780</v>
      </c>
      <c r="E199" t="s">
        <v>781</v>
      </c>
      <c r="F199" t="s">
        <v>833</v>
      </c>
      <c r="G199" t="s">
        <v>775</v>
      </c>
      <c r="H199" s="41">
        <v>0</v>
      </c>
      <c r="I199" s="41">
        <v>0</v>
      </c>
      <c r="J199" s="41">
        <v>0</v>
      </c>
      <c r="K199" s="40">
        <f t="shared" si="6"/>
        <v>0</v>
      </c>
      <c r="L199" s="40">
        <f t="shared" si="7"/>
        <v>0</v>
      </c>
      <c r="M199" s="41">
        <v>0</v>
      </c>
      <c r="N199" s="41">
        <v>0</v>
      </c>
      <c r="O199" s="41">
        <v>0</v>
      </c>
      <c r="P199" t="s">
        <v>964</v>
      </c>
      <c r="Q199" t="s">
        <v>775</v>
      </c>
      <c r="R199" t="s">
        <v>822</v>
      </c>
    </row>
    <row r="200" spans="1:18" x14ac:dyDescent="0.25">
      <c r="A200" t="s">
        <v>16</v>
      </c>
      <c r="B200" t="s">
        <v>836</v>
      </c>
      <c r="C200" t="s">
        <v>837</v>
      </c>
      <c r="D200" t="s">
        <v>838</v>
      </c>
      <c r="E200" t="s">
        <v>839</v>
      </c>
      <c r="F200" t="s">
        <v>840</v>
      </c>
      <c r="G200" t="s">
        <v>775</v>
      </c>
      <c r="H200" s="41">
        <v>0</v>
      </c>
      <c r="I200" s="41">
        <v>0</v>
      </c>
      <c r="J200" s="41">
        <v>0</v>
      </c>
      <c r="K200" s="40">
        <f t="shared" si="6"/>
        <v>0</v>
      </c>
      <c r="L200" s="40">
        <f t="shared" si="7"/>
        <v>0</v>
      </c>
      <c r="M200" s="41">
        <v>0</v>
      </c>
      <c r="N200" s="41">
        <v>0</v>
      </c>
      <c r="O200" s="41">
        <v>0</v>
      </c>
      <c r="P200" t="s">
        <v>872</v>
      </c>
      <c r="Q200" t="s">
        <v>775</v>
      </c>
      <c r="R200" t="s">
        <v>822</v>
      </c>
    </row>
    <row r="201" spans="1:18" x14ac:dyDescent="0.25">
      <c r="A201" t="s">
        <v>16</v>
      </c>
      <c r="B201" t="s">
        <v>716</v>
      </c>
      <c r="C201" t="s">
        <v>845</v>
      </c>
      <c r="D201" t="s">
        <v>780</v>
      </c>
      <c r="E201" t="s">
        <v>781</v>
      </c>
      <c r="F201" t="s">
        <v>782</v>
      </c>
      <c r="G201" t="s">
        <v>775</v>
      </c>
      <c r="H201" s="41">
        <v>9812.9500000000007</v>
      </c>
      <c r="I201" s="41">
        <v>9812.9500000000007</v>
      </c>
      <c r="J201" s="41">
        <v>0</v>
      </c>
      <c r="K201" s="40">
        <f t="shared" si="6"/>
        <v>0</v>
      </c>
      <c r="L201" s="40">
        <f t="shared" si="7"/>
        <v>9812.9500000000007</v>
      </c>
      <c r="M201" s="41">
        <v>0</v>
      </c>
      <c r="N201" s="41">
        <v>9812.9500000000007</v>
      </c>
      <c r="O201" s="41">
        <v>0</v>
      </c>
      <c r="P201" t="s">
        <v>1147</v>
      </c>
      <c r="Q201" t="s">
        <v>1148</v>
      </c>
      <c r="R201" t="s">
        <v>1149</v>
      </c>
    </row>
    <row r="202" spans="1:18" x14ac:dyDescent="0.25">
      <c r="A202" t="s">
        <v>17</v>
      </c>
      <c r="B202" t="s">
        <v>771</v>
      </c>
      <c r="C202" t="s">
        <v>772</v>
      </c>
      <c r="D202" t="s">
        <v>773</v>
      </c>
      <c r="E202" t="s">
        <v>774</v>
      </c>
      <c r="F202" t="s">
        <v>775</v>
      </c>
      <c r="G202" t="s">
        <v>775</v>
      </c>
      <c r="H202" s="41">
        <v>0.81</v>
      </c>
      <c r="I202" s="41">
        <v>0</v>
      </c>
      <c r="J202" s="41">
        <v>0.81</v>
      </c>
      <c r="K202" s="40">
        <f t="shared" si="6"/>
        <v>0</v>
      </c>
      <c r="L202" s="40">
        <f>N202+O202-J202</f>
        <v>0</v>
      </c>
      <c r="M202" s="41">
        <v>0</v>
      </c>
      <c r="N202" s="41">
        <v>0.81</v>
      </c>
      <c r="O202" s="41">
        <v>0</v>
      </c>
      <c r="P202" t="s">
        <v>1150</v>
      </c>
      <c r="Q202" t="s">
        <v>1010</v>
      </c>
      <c r="R202" t="s">
        <v>775</v>
      </c>
    </row>
    <row r="203" spans="1:18" x14ac:dyDescent="0.25">
      <c r="A203" t="s">
        <v>17</v>
      </c>
      <c r="B203" t="s">
        <v>778</v>
      </c>
      <c r="C203" t="s">
        <v>779</v>
      </c>
      <c r="D203" t="s">
        <v>780</v>
      </c>
      <c r="E203" t="s">
        <v>781</v>
      </c>
      <c r="F203" t="s">
        <v>782</v>
      </c>
      <c r="G203" t="s">
        <v>775</v>
      </c>
      <c r="H203" s="41">
        <v>2759.93</v>
      </c>
      <c r="I203" s="41">
        <v>2759.93</v>
      </c>
      <c r="J203" s="41">
        <v>0</v>
      </c>
      <c r="K203" s="40">
        <f t="shared" si="6"/>
        <v>2759.93</v>
      </c>
      <c r="L203" s="40">
        <f t="shared" si="7"/>
        <v>0</v>
      </c>
      <c r="M203" s="41">
        <v>2759.93</v>
      </c>
      <c r="N203" s="41">
        <v>0</v>
      </c>
      <c r="O203" s="41">
        <v>0</v>
      </c>
      <c r="P203" t="s">
        <v>1151</v>
      </c>
      <c r="Q203" t="s">
        <v>775</v>
      </c>
      <c r="R203" t="s">
        <v>1152</v>
      </c>
    </row>
    <row r="204" spans="1:18" x14ac:dyDescent="0.25">
      <c r="A204" t="s">
        <v>17</v>
      </c>
      <c r="B204" t="s">
        <v>717</v>
      </c>
      <c r="C204" t="s">
        <v>785</v>
      </c>
      <c r="D204" t="s">
        <v>780</v>
      </c>
      <c r="E204" t="s">
        <v>781</v>
      </c>
      <c r="F204" t="s">
        <v>782</v>
      </c>
      <c r="G204" t="s">
        <v>775</v>
      </c>
      <c r="H204" s="41">
        <v>6149.97</v>
      </c>
      <c r="I204" s="41">
        <v>6149.97</v>
      </c>
      <c r="J204" s="41">
        <v>0</v>
      </c>
      <c r="K204" s="40">
        <f t="shared" si="6"/>
        <v>6149.97</v>
      </c>
      <c r="L204" s="40">
        <f t="shared" si="7"/>
        <v>0</v>
      </c>
      <c r="M204" s="41">
        <v>6149.97</v>
      </c>
      <c r="N204" s="41">
        <v>0</v>
      </c>
      <c r="O204" s="41">
        <v>0</v>
      </c>
      <c r="P204" t="s">
        <v>1153</v>
      </c>
      <c r="Q204" t="s">
        <v>775</v>
      </c>
      <c r="R204" t="s">
        <v>1154</v>
      </c>
    </row>
    <row r="205" spans="1:18" x14ac:dyDescent="0.25">
      <c r="A205" t="s">
        <v>17</v>
      </c>
      <c r="B205" t="s">
        <v>720</v>
      </c>
      <c r="C205" t="s">
        <v>788</v>
      </c>
      <c r="D205" t="s">
        <v>780</v>
      </c>
      <c r="E205" t="s">
        <v>789</v>
      </c>
      <c r="F205" t="s">
        <v>775</v>
      </c>
      <c r="G205" t="s">
        <v>775</v>
      </c>
      <c r="H205" s="41">
        <v>554.20000000000005</v>
      </c>
      <c r="I205" s="41">
        <v>554.20000000000005</v>
      </c>
      <c r="J205" s="41">
        <v>0</v>
      </c>
      <c r="K205" s="40">
        <f t="shared" si="6"/>
        <v>554.20000000000005</v>
      </c>
      <c r="L205" s="40">
        <f t="shared" si="7"/>
        <v>0</v>
      </c>
      <c r="M205" s="41">
        <v>554.20000000000005</v>
      </c>
      <c r="N205" s="41">
        <v>0</v>
      </c>
      <c r="O205" s="41">
        <v>0</v>
      </c>
      <c r="P205" t="s">
        <v>1155</v>
      </c>
      <c r="Q205" t="s">
        <v>775</v>
      </c>
      <c r="R205" t="s">
        <v>1156</v>
      </c>
    </row>
    <row r="206" spans="1:18" x14ac:dyDescent="0.25">
      <c r="A206" t="s">
        <v>17</v>
      </c>
      <c r="B206" t="s">
        <v>792</v>
      </c>
      <c r="C206" t="s">
        <v>793</v>
      </c>
      <c r="D206" t="s">
        <v>794</v>
      </c>
      <c r="E206" t="s">
        <v>795</v>
      </c>
      <c r="F206" t="s">
        <v>795</v>
      </c>
      <c r="G206" t="s">
        <v>775</v>
      </c>
      <c r="H206" s="41">
        <v>190.66</v>
      </c>
      <c r="I206" s="41">
        <v>190.66</v>
      </c>
      <c r="J206" s="41">
        <v>0</v>
      </c>
      <c r="K206" s="40">
        <f t="shared" si="6"/>
        <v>190.66</v>
      </c>
      <c r="L206" s="40">
        <f t="shared" si="7"/>
        <v>0</v>
      </c>
      <c r="M206" s="41">
        <v>190.66</v>
      </c>
      <c r="N206" s="41">
        <v>0</v>
      </c>
      <c r="O206" s="41">
        <v>0</v>
      </c>
      <c r="P206" t="s">
        <v>1157</v>
      </c>
      <c r="Q206" t="s">
        <v>775</v>
      </c>
      <c r="R206" t="s">
        <v>962</v>
      </c>
    </row>
    <row r="207" spans="1:18" x14ac:dyDescent="0.25">
      <c r="A207" t="s">
        <v>17</v>
      </c>
      <c r="B207" t="s">
        <v>713</v>
      </c>
      <c r="C207" t="s">
        <v>798</v>
      </c>
      <c r="D207" t="s">
        <v>780</v>
      </c>
      <c r="E207" t="s">
        <v>789</v>
      </c>
      <c r="F207" t="s">
        <v>775</v>
      </c>
      <c r="G207" t="s">
        <v>775</v>
      </c>
      <c r="H207" s="41">
        <v>500</v>
      </c>
      <c r="I207" s="41">
        <v>500</v>
      </c>
      <c r="J207" s="41">
        <v>0</v>
      </c>
      <c r="K207" s="40">
        <f t="shared" si="6"/>
        <v>500</v>
      </c>
      <c r="L207" s="40">
        <f t="shared" si="7"/>
        <v>0</v>
      </c>
      <c r="M207" s="41">
        <v>500</v>
      </c>
      <c r="N207" s="41">
        <v>0</v>
      </c>
      <c r="O207" s="41">
        <v>0</v>
      </c>
      <c r="P207" t="s">
        <v>1158</v>
      </c>
      <c r="Q207" t="s">
        <v>775</v>
      </c>
      <c r="R207" t="s">
        <v>1159</v>
      </c>
    </row>
    <row r="208" spans="1:18" x14ac:dyDescent="0.25">
      <c r="A208" t="s">
        <v>17</v>
      </c>
      <c r="B208" t="s">
        <v>724</v>
      </c>
      <c r="C208" t="s">
        <v>801</v>
      </c>
      <c r="D208" t="s">
        <v>780</v>
      </c>
      <c r="E208" t="s">
        <v>802</v>
      </c>
      <c r="F208" t="s">
        <v>789</v>
      </c>
      <c r="G208" t="s">
        <v>775</v>
      </c>
      <c r="H208" s="41">
        <v>0</v>
      </c>
      <c r="I208" s="41">
        <v>0</v>
      </c>
      <c r="J208" s="41">
        <v>0</v>
      </c>
      <c r="K208" s="40">
        <f t="shared" si="6"/>
        <v>0</v>
      </c>
      <c r="L208" s="40">
        <f t="shared" si="7"/>
        <v>0</v>
      </c>
      <c r="M208" s="41">
        <v>0</v>
      </c>
      <c r="N208" s="41">
        <v>0</v>
      </c>
      <c r="O208" s="41">
        <v>0</v>
      </c>
      <c r="P208" t="s">
        <v>822</v>
      </c>
      <c r="Q208" t="s">
        <v>775</v>
      </c>
      <c r="R208" t="s">
        <v>775</v>
      </c>
    </row>
    <row r="209" spans="1:18" x14ac:dyDescent="0.25">
      <c r="A209" t="s">
        <v>17</v>
      </c>
      <c r="B209" t="s">
        <v>805</v>
      </c>
      <c r="C209" t="s">
        <v>806</v>
      </c>
      <c r="D209" t="s">
        <v>780</v>
      </c>
      <c r="E209" t="s">
        <v>781</v>
      </c>
      <c r="F209" t="s">
        <v>782</v>
      </c>
      <c r="G209" t="s">
        <v>775</v>
      </c>
      <c r="H209" s="41">
        <v>101.64</v>
      </c>
      <c r="I209" s="41">
        <v>101.64</v>
      </c>
      <c r="J209" s="41">
        <v>0</v>
      </c>
      <c r="K209" s="40">
        <f t="shared" si="6"/>
        <v>101.64</v>
      </c>
      <c r="L209" s="40">
        <f t="shared" si="7"/>
        <v>0</v>
      </c>
      <c r="M209" s="41">
        <v>101.64</v>
      </c>
      <c r="N209" s="41">
        <v>0</v>
      </c>
      <c r="O209" s="41">
        <v>0</v>
      </c>
      <c r="P209" t="s">
        <v>1160</v>
      </c>
      <c r="Q209" t="s">
        <v>775</v>
      </c>
      <c r="R209" t="s">
        <v>1005</v>
      </c>
    </row>
    <row r="210" spans="1:18" x14ac:dyDescent="0.25">
      <c r="A210" t="s">
        <v>17</v>
      </c>
      <c r="B210" t="s">
        <v>809</v>
      </c>
      <c r="C210" t="s">
        <v>810</v>
      </c>
      <c r="D210" t="s">
        <v>794</v>
      </c>
      <c r="E210" t="s">
        <v>795</v>
      </c>
      <c r="F210" t="s">
        <v>795</v>
      </c>
      <c r="G210" t="s">
        <v>775</v>
      </c>
      <c r="H210" s="41">
        <v>356.03</v>
      </c>
      <c r="I210" s="41">
        <v>356.03</v>
      </c>
      <c r="J210" s="41">
        <v>0</v>
      </c>
      <c r="K210" s="40">
        <f t="shared" si="6"/>
        <v>356.03</v>
      </c>
      <c r="L210" s="40">
        <f t="shared" si="7"/>
        <v>0</v>
      </c>
      <c r="M210" s="41">
        <v>356.03</v>
      </c>
      <c r="N210" s="41">
        <v>0</v>
      </c>
      <c r="O210" s="41">
        <v>0</v>
      </c>
      <c r="P210" t="s">
        <v>1161</v>
      </c>
      <c r="Q210" t="s">
        <v>775</v>
      </c>
      <c r="R210" t="s">
        <v>1162</v>
      </c>
    </row>
    <row r="211" spans="1:18" x14ac:dyDescent="0.25">
      <c r="A211" t="s">
        <v>17</v>
      </c>
      <c r="B211" t="s">
        <v>718</v>
      </c>
      <c r="C211" t="s">
        <v>813</v>
      </c>
      <c r="D211" t="s">
        <v>780</v>
      </c>
      <c r="E211" t="s">
        <v>781</v>
      </c>
      <c r="F211" t="s">
        <v>782</v>
      </c>
      <c r="G211" t="s">
        <v>775</v>
      </c>
      <c r="H211" s="41">
        <v>5757.67</v>
      </c>
      <c r="I211" s="41">
        <v>5757.67</v>
      </c>
      <c r="J211" s="41">
        <v>0</v>
      </c>
      <c r="K211" s="40">
        <f t="shared" si="6"/>
        <v>0</v>
      </c>
      <c r="L211" s="40">
        <f t="shared" si="7"/>
        <v>5757.67</v>
      </c>
      <c r="M211" s="41">
        <v>0</v>
      </c>
      <c r="N211" s="41">
        <v>5757.67</v>
      </c>
      <c r="O211" s="41">
        <v>0</v>
      </c>
      <c r="P211" t="s">
        <v>1163</v>
      </c>
      <c r="Q211" t="s">
        <v>1164</v>
      </c>
      <c r="R211" t="s">
        <v>1165</v>
      </c>
    </row>
    <row r="212" spans="1:18" x14ac:dyDescent="0.25">
      <c r="A212" t="s">
        <v>17</v>
      </c>
      <c r="B212" t="s">
        <v>968</v>
      </c>
      <c r="C212" t="s">
        <v>969</v>
      </c>
      <c r="D212" t="s">
        <v>829</v>
      </c>
      <c r="E212" t="s">
        <v>970</v>
      </c>
      <c r="F212" t="s">
        <v>775</v>
      </c>
      <c r="G212" t="s">
        <v>775</v>
      </c>
      <c r="H212" s="41">
        <v>29.33</v>
      </c>
      <c r="I212" s="41">
        <v>0</v>
      </c>
      <c r="J212" s="41">
        <v>29.33</v>
      </c>
      <c r="K212" s="40">
        <f t="shared" si="6"/>
        <v>0</v>
      </c>
      <c r="L212" s="40">
        <f>N212+O212-J212</f>
        <v>0</v>
      </c>
      <c r="M212" s="41">
        <v>0</v>
      </c>
      <c r="N212" s="41">
        <v>29.33</v>
      </c>
      <c r="O212" s="41">
        <v>0</v>
      </c>
      <c r="P212" t="s">
        <v>1166</v>
      </c>
      <c r="Q212" t="s">
        <v>1167</v>
      </c>
      <c r="R212" t="s">
        <v>775</v>
      </c>
    </row>
    <row r="213" spans="1:18" x14ac:dyDescent="0.25">
      <c r="A213" t="s">
        <v>17</v>
      </c>
      <c r="B213" t="s">
        <v>817</v>
      </c>
      <c r="C213" t="s">
        <v>818</v>
      </c>
      <c r="D213" t="s">
        <v>819</v>
      </c>
      <c r="E213" t="s">
        <v>820</v>
      </c>
      <c r="F213" t="s">
        <v>775</v>
      </c>
      <c r="G213" t="s">
        <v>775</v>
      </c>
      <c r="H213" s="41">
        <v>0</v>
      </c>
      <c r="I213" s="41">
        <v>0</v>
      </c>
      <c r="J213" s="41">
        <v>0</v>
      </c>
      <c r="K213" s="40">
        <f t="shared" si="6"/>
        <v>0</v>
      </c>
      <c r="L213" s="40">
        <f t="shared" si="7"/>
        <v>0</v>
      </c>
      <c r="M213" s="41">
        <v>0</v>
      </c>
      <c r="N213" s="41">
        <v>0</v>
      </c>
      <c r="O213" s="41">
        <v>0</v>
      </c>
      <c r="P213" t="s">
        <v>944</v>
      </c>
      <c r="Q213" t="s">
        <v>775</v>
      </c>
      <c r="R213" t="s">
        <v>775</v>
      </c>
    </row>
    <row r="214" spans="1:18" x14ac:dyDescent="0.25">
      <c r="A214" t="s">
        <v>17</v>
      </c>
      <c r="B214" t="s">
        <v>707</v>
      </c>
      <c r="C214" t="s">
        <v>823</v>
      </c>
      <c r="D214" t="s">
        <v>780</v>
      </c>
      <c r="E214" t="s">
        <v>824</v>
      </c>
      <c r="F214" t="s">
        <v>825</v>
      </c>
      <c r="G214" t="s">
        <v>775</v>
      </c>
      <c r="H214" s="41">
        <v>200</v>
      </c>
      <c r="I214" s="41">
        <v>200</v>
      </c>
      <c r="J214" s="41">
        <v>0</v>
      </c>
      <c r="K214" s="40">
        <f t="shared" si="6"/>
        <v>200</v>
      </c>
      <c r="L214" s="40">
        <f t="shared" si="7"/>
        <v>0</v>
      </c>
      <c r="M214" s="41">
        <v>200</v>
      </c>
      <c r="N214" s="41">
        <v>0</v>
      </c>
      <c r="O214" s="41">
        <v>0</v>
      </c>
      <c r="P214" t="s">
        <v>1168</v>
      </c>
      <c r="Q214" t="s">
        <v>775</v>
      </c>
      <c r="R214" t="s">
        <v>1169</v>
      </c>
    </row>
    <row r="215" spans="1:18" x14ac:dyDescent="0.25">
      <c r="A215" t="s">
        <v>17</v>
      </c>
      <c r="B215" t="s">
        <v>705</v>
      </c>
      <c r="C215" t="s">
        <v>828</v>
      </c>
      <c r="D215" t="s">
        <v>829</v>
      </c>
      <c r="E215" t="s">
        <v>789</v>
      </c>
      <c r="F215" t="s">
        <v>775</v>
      </c>
      <c r="G215" t="s">
        <v>775</v>
      </c>
      <c r="H215" s="41">
        <v>301.58</v>
      </c>
      <c r="I215" s="41">
        <v>301.58</v>
      </c>
      <c r="J215" s="41">
        <v>0</v>
      </c>
      <c r="K215" s="40">
        <f t="shared" si="6"/>
        <v>301.58</v>
      </c>
      <c r="L215" s="40">
        <f t="shared" si="7"/>
        <v>0</v>
      </c>
      <c r="M215" s="41">
        <v>301.58</v>
      </c>
      <c r="N215" s="41">
        <v>0</v>
      </c>
      <c r="O215" s="41">
        <v>0</v>
      </c>
      <c r="P215" t="s">
        <v>1170</v>
      </c>
      <c r="Q215" t="s">
        <v>775</v>
      </c>
      <c r="R215" t="s">
        <v>1171</v>
      </c>
    </row>
    <row r="216" spans="1:18" x14ac:dyDescent="0.25">
      <c r="A216" t="s">
        <v>17</v>
      </c>
      <c r="B216" t="s">
        <v>722</v>
      </c>
      <c r="C216" t="s">
        <v>832</v>
      </c>
      <c r="D216" t="s">
        <v>780</v>
      </c>
      <c r="E216" t="s">
        <v>781</v>
      </c>
      <c r="F216" t="s">
        <v>833</v>
      </c>
      <c r="G216" t="s">
        <v>775</v>
      </c>
      <c r="H216" s="41">
        <v>64.63</v>
      </c>
      <c r="I216" s="41">
        <v>64.63</v>
      </c>
      <c r="J216" s="41">
        <v>0</v>
      </c>
      <c r="K216" s="40">
        <f t="shared" si="6"/>
        <v>64.63</v>
      </c>
      <c r="L216" s="40">
        <f t="shared" si="7"/>
        <v>0</v>
      </c>
      <c r="M216" s="41">
        <v>64.63</v>
      </c>
      <c r="N216" s="41">
        <v>0</v>
      </c>
      <c r="O216" s="41">
        <v>0</v>
      </c>
      <c r="P216" t="s">
        <v>1172</v>
      </c>
      <c r="Q216" t="s">
        <v>775</v>
      </c>
      <c r="R216" t="s">
        <v>827</v>
      </c>
    </row>
    <row r="217" spans="1:18" x14ac:dyDescent="0.25">
      <c r="A217" t="s">
        <v>17</v>
      </c>
      <c r="B217" t="s">
        <v>836</v>
      </c>
      <c r="C217" t="s">
        <v>837</v>
      </c>
      <c r="D217" t="s">
        <v>838</v>
      </c>
      <c r="E217" t="s">
        <v>839</v>
      </c>
      <c r="F217" t="s">
        <v>840</v>
      </c>
      <c r="G217" t="s">
        <v>775</v>
      </c>
      <c r="H217" s="41">
        <v>0</v>
      </c>
      <c r="I217" s="41">
        <v>0</v>
      </c>
      <c r="J217" s="41">
        <v>0</v>
      </c>
      <c r="K217" s="40">
        <f t="shared" si="6"/>
        <v>0</v>
      </c>
      <c r="L217" s="40">
        <f t="shared" si="7"/>
        <v>0</v>
      </c>
      <c r="M217" s="41">
        <v>0</v>
      </c>
      <c r="N217" s="41">
        <v>0</v>
      </c>
      <c r="O217" s="41">
        <v>0</v>
      </c>
      <c r="P217" t="s">
        <v>775</v>
      </c>
      <c r="Q217" t="s">
        <v>775</v>
      </c>
      <c r="R217" t="s">
        <v>822</v>
      </c>
    </row>
    <row r="218" spans="1:18" x14ac:dyDescent="0.25">
      <c r="A218" t="s">
        <v>17</v>
      </c>
      <c r="B218" t="s">
        <v>716</v>
      </c>
      <c r="C218" t="s">
        <v>845</v>
      </c>
      <c r="D218" t="s">
        <v>780</v>
      </c>
      <c r="E218" t="s">
        <v>781</v>
      </c>
      <c r="F218" t="s">
        <v>782</v>
      </c>
      <c r="G218" t="s">
        <v>775</v>
      </c>
      <c r="H218" s="41">
        <v>8694.9</v>
      </c>
      <c r="I218" s="41">
        <v>8694.9</v>
      </c>
      <c r="J218" s="41">
        <v>0</v>
      </c>
      <c r="K218" s="40">
        <f t="shared" si="6"/>
        <v>0</v>
      </c>
      <c r="L218" s="40">
        <f t="shared" si="7"/>
        <v>8694.9</v>
      </c>
      <c r="M218" s="41">
        <v>0</v>
      </c>
      <c r="N218" s="41">
        <v>8694.9</v>
      </c>
      <c r="O218" s="41">
        <v>0</v>
      </c>
      <c r="P218" t="s">
        <v>1173</v>
      </c>
      <c r="Q218" t="s">
        <v>1174</v>
      </c>
      <c r="R218" t="s">
        <v>1175</v>
      </c>
    </row>
    <row r="219" spans="1:18" x14ac:dyDescent="0.25">
      <c r="A219" t="s">
        <v>18</v>
      </c>
      <c r="B219" t="s">
        <v>771</v>
      </c>
      <c r="C219" t="s">
        <v>772</v>
      </c>
      <c r="D219" t="s">
        <v>773</v>
      </c>
      <c r="E219" t="s">
        <v>774</v>
      </c>
      <c r="F219" t="s">
        <v>775</v>
      </c>
      <c r="G219" t="s">
        <v>775</v>
      </c>
      <c r="H219" s="41">
        <v>3.76</v>
      </c>
      <c r="I219" s="41">
        <v>0</v>
      </c>
      <c r="J219" s="41">
        <v>3.76</v>
      </c>
      <c r="K219" s="40">
        <f t="shared" si="6"/>
        <v>0</v>
      </c>
      <c r="L219" s="40">
        <f>N219+O219-J219</f>
        <v>0</v>
      </c>
      <c r="M219" s="41">
        <v>0</v>
      </c>
      <c r="N219" s="41">
        <v>3.76</v>
      </c>
      <c r="O219" s="41">
        <v>0</v>
      </c>
      <c r="P219" t="s">
        <v>1176</v>
      </c>
      <c r="Q219" t="s">
        <v>973</v>
      </c>
      <c r="R219" t="s">
        <v>775</v>
      </c>
    </row>
    <row r="220" spans="1:18" x14ac:dyDescent="0.25">
      <c r="A220" t="s">
        <v>18</v>
      </c>
      <c r="B220" t="s">
        <v>778</v>
      </c>
      <c r="C220" t="s">
        <v>779</v>
      </c>
      <c r="D220" t="s">
        <v>780</v>
      </c>
      <c r="E220" t="s">
        <v>781</v>
      </c>
      <c r="F220" t="s">
        <v>782</v>
      </c>
      <c r="G220" t="s">
        <v>775</v>
      </c>
      <c r="H220" s="41">
        <v>2354.4699999999998</v>
      </c>
      <c r="I220" s="41">
        <v>2354.4699999999998</v>
      </c>
      <c r="J220" s="41">
        <v>0</v>
      </c>
      <c r="K220" s="40">
        <f t="shared" si="6"/>
        <v>2354.4699999999998</v>
      </c>
      <c r="L220" s="40">
        <f t="shared" si="7"/>
        <v>0</v>
      </c>
      <c r="M220" s="41">
        <v>2354.4699999999998</v>
      </c>
      <c r="N220" s="41">
        <v>0</v>
      </c>
      <c r="O220" s="41">
        <v>0</v>
      </c>
      <c r="P220" t="s">
        <v>1177</v>
      </c>
      <c r="Q220" t="s">
        <v>775</v>
      </c>
      <c r="R220" t="s">
        <v>1178</v>
      </c>
    </row>
    <row r="221" spans="1:18" x14ac:dyDescent="0.25">
      <c r="A221" t="s">
        <v>18</v>
      </c>
      <c r="B221" t="s">
        <v>717</v>
      </c>
      <c r="C221" t="s">
        <v>785</v>
      </c>
      <c r="D221" t="s">
        <v>780</v>
      </c>
      <c r="E221" t="s">
        <v>781</v>
      </c>
      <c r="F221" t="s">
        <v>782</v>
      </c>
      <c r="G221" t="s">
        <v>775</v>
      </c>
      <c r="H221" s="41">
        <v>5619.93</v>
      </c>
      <c r="I221" s="41">
        <v>5619.93</v>
      </c>
      <c r="J221" s="41">
        <v>0</v>
      </c>
      <c r="K221" s="40">
        <f t="shared" si="6"/>
        <v>5619.93</v>
      </c>
      <c r="L221" s="40">
        <f t="shared" si="7"/>
        <v>0</v>
      </c>
      <c r="M221" s="41">
        <v>5619.93</v>
      </c>
      <c r="N221" s="41">
        <v>0</v>
      </c>
      <c r="O221" s="41">
        <v>0</v>
      </c>
      <c r="P221" t="s">
        <v>1179</v>
      </c>
      <c r="Q221" t="s">
        <v>775</v>
      </c>
      <c r="R221" t="s">
        <v>1180</v>
      </c>
    </row>
    <row r="222" spans="1:18" x14ac:dyDescent="0.25">
      <c r="A222" t="s">
        <v>18</v>
      </c>
      <c r="B222" t="s">
        <v>720</v>
      </c>
      <c r="C222" t="s">
        <v>788</v>
      </c>
      <c r="D222" t="s">
        <v>780</v>
      </c>
      <c r="E222" t="s">
        <v>789</v>
      </c>
      <c r="F222" t="s">
        <v>775</v>
      </c>
      <c r="G222" t="s">
        <v>775</v>
      </c>
      <c r="H222" s="41">
        <v>530.19000000000005</v>
      </c>
      <c r="I222" s="41">
        <v>530.19000000000005</v>
      </c>
      <c r="J222" s="41">
        <v>0</v>
      </c>
      <c r="K222" s="40">
        <f t="shared" si="6"/>
        <v>530.19000000000005</v>
      </c>
      <c r="L222" s="40">
        <f t="shared" si="7"/>
        <v>0</v>
      </c>
      <c r="M222" s="41">
        <v>530.19000000000005</v>
      </c>
      <c r="N222" s="41">
        <v>0</v>
      </c>
      <c r="O222" s="41">
        <v>0</v>
      </c>
      <c r="P222" t="s">
        <v>1181</v>
      </c>
      <c r="Q222" t="s">
        <v>775</v>
      </c>
      <c r="R222" t="s">
        <v>1182</v>
      </c>
    </row>
    <row r="223" spans="1:18" x14ac:dyDescent="0.25">
      <c r="A223" t="s">
        <v>18</v>
      </c>
      <c r="B223" t="s">
        <v>792</v>
      </c>
      <c r="C223" t="s">
        <v>793</v>
      </c>
      <c r="D223" t="s">
        <v>794</v>
      </c>
      <c r="E223" t="s">
        <v>795</v>
      </c>
      <c r="F223" t="s">
        <v>795</v>
      </c>
      <c r="G223" t="s">
        <v>775</v>
      </c>
      <c r="H223" s="41">
        <v>211.99</v>
      </c>
      <c r="I223" s="41">
        <v>211.99</v>
      </c>
      <c r="J223" s="41">
        <v>0</v>
      </c>
      <c r="K223" s="40">
        <f t="shared" si="6"/>
        <v>211.99</v>
      </c>
      <c r="L223" s="40">
        <f t="shared" si="7"/>
        <v>0</v>
      </c>
      <c r="M223" s="41">
        <v>211.99</v>
      </c>
      <c r="N223" s="41">
        <v>0</v>
      </c>
      <c r="O223" s="41">
        <v>0</v>
      </c>
      <c r="P223" t="s">
        <v>1183</v>
      </c>
      <c r="Q223" t="s">
        <v>775</v>
      </c>
      <c r="R223" t="s">
        <v>1184</v>
      </c>
    </row>
    <row r="224" spans="1:18" x14ac:dyDescent="0.25">
      <c r="A224" t="s">
        <v>18</v>
      </c>
      <c r="B224" t="s">
        <v>713</v>
      </c>
      <c r="C224" t="s">
        <v>798</v>
      </c>
      <c r="D224" t="s">
        <v>780</v>
      </c>
      <c r="E224" t="s">
        <v>789</v>
      </c>
      <c r="F224" t="s">
        <v>775</v>
      </c>
      <c r="G224" t="s">
        <v>775</v>
      </c>
      <c r="H224" s="41">
        <v>451.47</v>
      </c>
      <c r="I224" s="41">
        <v>451.47</v>
      </c>
      <c r="J224" s="41">
        <v>0</v>
      </c>
      <c r="K224" s="40">
        <f t="shared" si="6"/>
        <v>451.47</v>
      </c>
      <c r="L224" s="40">
        <f t="shared" si="7"/>
        <v>0</v>
      </c>
      <c r="M224" s="41">
        <v>451.47</v>
      </c>
      <c r="N224" s="41">
        <v>0</v>
      </c>
      <c r="O224" s="41">
        <v>0</v>
      </c>
      <c r="P224" t="s">
        <v>1185</v>
      </c>
      <c r="Q224" t="s">
        <v>775</v>
      </c>
      <c r="R224" t="s">
        <v>1186</v>
      </c>
    </row>
    <row r="225" spans="1:18" x14ac:dyDescent="0.25">
      <c r="A225" t="s">
        <v>18</v>
      </c>
      <c r="B225" t="s">
        <v>724</v>
      </c>
      <c r="C225" t="s">
        <v>801</v>
      </c>
      <c r="D225" t="s">
        <v>780</v>
      </c>
      <c r="E225" t="s">
        <v>802</v>
      </c>
      <c r="F225" t="s">
        <v>789</v>
      </c>
      <c r="G225" t="s">
        <v>775</v>
      </c>
      <c r="H225" s="41">
        <v>0</v>
      </c>
      <c r="I225" s="41">
        <v>0</v>
      </c>
      <c r="J225" s="41">
        <v>0</v>
      </c>
      <c r="K225" s="40">
        <f t="shared" si="6"/>
        <v>0</v>
      </c>
      <c r="L225" s="40">
        <f t="shared" si="7"/>
        <v>0</v>
      </c>
      <c r="M225" s="41">
        <v>0</v>
      </c>
      <c r="N225" s="41">
        <v>0</v>
      </c>
      <c r="O225" s="41">
        <v>0</v>
      </c>
      <c r="P225" t="s">
        <v>872</v>
      </c>
      <c r="Q225" t="s">
        <v>775</v>
      </c>
      <c r="R225" t="s">
        <v>775</v>
      </c>
    </row>
    <row r="226" spans="1:18" x14ac:dyDescent="0.25">
      <c r="A226" t="s">
        <v>18</v>
      </c>
      <c r="B226" t="s">
        <v>805</v>
      </c>
      <c r="C226" t="s">
        <v>806</v>
      </c>
      <c r="D226" t="s">
        <v>780</v>
      </c>
      <c r="E226" t="s">
        <v>781</v>
      </c>
      <c r="F226" t="s">
        <v>782</v>
      </c>
      <c r="G226" t="s">
        <v>775</v>
      </c>
      <c r="H226" s="41">
        <v>56.91</v>
      </c>
      <c r="I226" s="41">
        <v>56.91</v>
      </c>
      <c r="J226" s="41">
        <v>0</v>
      </c>
      <c r="K226" s="40">
        <f t="shared" si="6"/>
        <v>56.91</v>
      </c>
      <c r="L226" s="40">
        <f t="shared" si="7"/>
        <v>0</v>
      </c>
      <c r="M226" s="41">
        <v>56.91</v>
      </c>
      <c r="N226" s="41">
        <v>0</v>
      </c>
      <c r="O226" s="41">
        <v>0</v>
      </c>
      <c r="P226" t="s">
        <v>1187</v>
      </c>
      <c r="Q226" t="s">
        <v>775</v>
      </c>
      <c r="R226" t="s">
        <v>962</v>
      </c>
    </row>
    <row r="227" spans="1:18" x14ac:dyDescent="0.25">
      <c r="A227" t="s">
        <v>18</v>
      </c>
      <c r="B227" t="s">
        <v>809</v>
      </c>
      <c r="C227" t="s">
        <v>810</v>
      </c>
      <c r="D227" t="s">
        <v>794</v>
      </c>
      <c r="E227" t="s">
        <v>795</v>
      </c>
      <c r="F227" t="s">
        <v>795</v>
      </c>
      <c r="G227" t="s">
        <v>775</v>
      </c>
      <c r="H227" s="41">
        <v>372.65</v>
      </c>
      <c r="I227" s="41">
        <v>372.65</v>
      </c>
      <c r="J227" s="41">
        <v>0</v>
      </c>
      <c r="K227" s="40">
        <f t="shared" si="6"/>
        <v>372.65</v>
      </c>
      <c r="L227" s="40">
        <f t="shared" si="7"/>
        <v>0</v>
      </c>
      <c r="M227" s="41">
        <v>372.65</v>
      </c>
      <c r="N227" s="41">
        <v>0</v>
      </c>
      <c r="O227" s="41">
        <v>0</v>
      </c>
      <c r="P227" t="s">
        <v>1188</v>
      </c>
      <c r="Q227" t="s">
        <v>775</v>
      </c>
      <c r="R227" t="s">
        <v>1189</v>
      </c>
    </row>
    <row r="228" spans="1:18" x14ac:dyDescent="0.25">
      <c r="A228" t="s">
        <v>18</v>
      </c>
      <c r="B228" t="s">
        <v>718</v>
      </c>
      <c r="C228" t="s">
        <v>813</v>
      </c>
      <c r="D228" t="s">
        <v>780</v>
      </c>
      <c r="E228" t="s">
        <v>781</v>
      </c>
      <c r="F228" t="s">
        <v>782</v>
      </c>
      <c r="G228" t="s">
        <v>775</v>
      </c>
      <c r="H228" s="41">
        <v>5961.23</v>
      </c>
      <c r="I228" s="41">
        <v>5961.23</v>
      </c>
      <c r="J228" s="41">
        <v>0</v>
      </c>
      <c r="K228" s="40">
        <f t="shared" si="6"/>
        <v>0</v>
      </c>
      <c r="L228" s="40">
        <f t="shared" si="7"/>
        <v>5961.23</v>
      </c>
      <c r="M228" s="41">
        <v>0</v>
      </c>
      <c r="N228" s="41">
        <v>5961.23</v>
      </c>
      <c r="O228" s="41">
        <v>0</v>
      </c>
      <c r="P228" t="s">
        <v>1190</v>
      </c>
      <c r="Q228" t="s">
        <v>1191</v>
      </c>
      <c r="R228" t="s">
        <v>1192</v>
      </c>
    </row>
    <row r="229" spans="1:18" x14ac:dyDescent="0.25">
      <c r="A229" t="s">
        <v>18</v>
      </c>
      <c r="B229" t="s">
        <v>968</v>
      </c>
      <c r="C229" t="s">
        <v>969</v>
      </c>
      <c r="D229" t="s">
        <v>829</v>
      </c>
      <c r="E229" t="s">
        <v>970</v>
      </c>
      <c r="F229" t="s">
        <v>775</v>
      </c>
      <c r="G229" t="s">
        <v>775</v>
      </c>
      <c r="H229" s="41">
        <v>6.69</v>
      </c>
      <c r="I229" s="41">
        <v>0</v>
      </c>
      <c r="J229" s="41">
        <v>6.69</v>
      </c>
      <c r="K229" s="40">
        <f t="shared" si="6"/>
        <v>0</v>
      </c>
      <c r="L229" s="40">
        <f>N229+O229-J229</f>
        <v>0</v>
      </c>
      <c r="M229" s="41">
        <v>0</v>
      </c>
      <c r="N229" s="41">
        <v>6.69</v>
      </c>
      <c r="O229" s="41">
        <v>0</v>
      </c>
      <c r="P229" t="s">
        <v>1193</v>
      </c>
      <c r="Q229" t="s">
        <v>1194</v>
      </c>
      <c r="R229" t="s">
        <v>775</v>
      </c>
    </row>
    <row r="230" spans="1:18" x14ac:dyDescent="0.25">
      <c r="A230" t="s">
        <v>18</v>
      </c>
      <c r="B230" t="s">
        <v>817</v>
      </c>
      <c r="C230" t="s">
        <v>818</v>
      </c>
      <c r="D230" t="s">
        <v>819</v>
      </c>
      <c r="E230" t="s">
        <v>820</v>
      </c>
      <c r="F230" t="s">
        <v>775</v>
      </c>
      <c r="G230" t="s">
        <v>775</v>
      </c>
      <c r="H230" s="41">
        <v>0</v>
      </c>
      <c r="I230" s="41">
        <v>0</v>
      </c>
      <c r="J230" s="41">
        <v>0</v>
      </c>
      <c r="K230" s="40">
        <f t="shared" si="6"/>
        <v>0</v>
      </c>
      <c r="L230" s="40">
        <f t="shared" si="7"/>
        <v>0</v>
      </c>
      <c r="M230" s="41">
        <v>0</v>
      </c>
      <c r="N230" s="41">
        <v>0</v>
      </c>
      <c r="O230" s="41">
        <v>0</v>
      </c>
      <c r="P230" t="s">
        <v>872</v>
      </c>
      <c r="Q230" t="s">
        <v>775</v>
      </c>
      <c r="R230" t="s">
        <v>822</v>
      </c>
    </row>
    <row r="231" spans="1:18" x14ac:dyDescent="0.25">
      <c r="A231" t="s">
        <v>18</v>
      </c>
      <c r="B231" t="s">
        <v>707</v>
      </c>
      <c r="C231" t="s">
        <v>823</v>
      </c>
      <c r="D231" t="s">
        <v>780</v>
      </c>
      <c r="E231" t="s">
        <v>824</v>
      </c>
      <c r="F231" t="s">
        <v>825</v>
      </c>
      <c r="G231" t="s">
        <v>775</v>
      </c>
      <c r="H231" s="41">
        <v>200</v>
      </c>
      <c r="I231" s="41">
        <v>200</v>
      </c>
      <c r="J231" s="41">
        <v>0</v>
      </c>
      <c r="K231" s="40">
        <f t="shared" si="6"/>
        <v>200</v>
      </c>
      <c r="L231" s="40">
        <f t="shared" si="7"/>
        <v>0</v>
      </c>
      <c r="M231" s="41">
        <v>200</v>
      </c>
      <c r="N231" s="41">
        <v>0</v>
      </c>
      <c r="O231" s="41">
        <v>0</v>
      </c>
      <c r="P231" t="s">
        <v>1195</v>
      </c>
      <c r="Q231" t="s">
        <v>775</v>
      </c>
      <c r="R231" t="s">
        <v>1169</v>
      </c>
    </row>
    <row r="232" spans="1:18" x14ac:dyDescent="0.25">
      <c r="A232" t="s">
        <v>18</v>
      </c>
      <c r="B232" t="s">
        <v>705</v>
      </c>
      <c r="C232" t="s">
        <v>828</v>
      </c>
      <c r="D232" t="s">
        <v>829</v>
      </c>
      <c r="E232" t="s">
        <v>789</v>
      </c>
      <c r="F232" t="s">
        <v>775</v>
      </c>
      <c r="G232" t="s">
        <v>775</v>
      </c>
      <c r="H232" s="41">
        <v>268.11</v>
      </c>
      <c r="I232" s="41">
        <v>268.11</v>
      </c>
      <c r="J232" s="41">
        <v>0</v>
      </c>
      <c r="K232" s="40">
        <f t="shared" si="6"/>
        <v>268.11</v>
      </c>
      <c r="L232" s="40">
        <f t="shared" si="7"/>
        <v>0</v>
      </c>
      <c r="M232" s="41">
        <v>268.11</v>
      </c>
      <c r="N232" s="41">
        <v>0</v>
      </c>
      <c r="O232" s="41">
        <v>0</v>
      </c>
      <c r="P232" t="s">
        <v>1196</v>
      </c>
      <c r="Q232" t="s">
        <v>775</v>
      </c>
      <c r="R232" t="s">
        <v>1197</v>
      </c>
    </row>
    <row r="233" spans="1:18" x14ac:dyDescent="0.25">
      <c r="A233" t="s">
        <v>18</v>
      </c>
      <c r="B233" t="s">
        <v>722</v>
      </c>
      <c r="C233" t="s">
        <v>832</v>
      </c>
      <c r="D233" t="s">
        <v>780</v>
      </c>
      <c r="E233" t="s">
        <v>781</v>
      </c>
      <c r="F233" t="s">
        <v>833</v>
      </c>
      <c r="G233" t="s">
        <v>775</v>
      </c>
      <c r="H233" s="41">
        <v>173.83</v>
      </c>
      <c r="I233" s="41">
        <v>173.83</v>
      </c>
      <c r="J233" s="41">
        <v>0</v>
      </c>
      <c r="K233" s="40">
        <f t="shared" si="6"/>
        <v>173.83</v>
      </c>
      <c r="L233" s="40">
        <f t="shared" si="7"/>
        <v>0</v>
      </c>
      <c r="M233" s="41">
        <v>173.83</v>
      </c>
      <c r="N233" s="41">
        <v>0</v>
      </c>
      <c r="O233" s="41">
        <v>0</v>
      </c>
      <c r="P233" t="s">
        <v>1198</v>
      </c>
      <c r="Q233" t="s">
        <v>775</v>
      </c>
      <c r="R233" t="s">
        <v>1199</v>
      </c>
    </row>
    <row r="234" spans="1:18" x14ac:dyDescent="0.25">
      <c r="A234" t="s">
        <v>18</v>
      </c>
      <c r="B234" t="s">
        <v>716</v>
      </c>
      <c r="C234" t="s">
        <v>845</v>
      </c>
      <c r="D234" t="s">
        <v>780</v>
      </c>
      <c r="E234" t="s">
        <v>781</v>
      </c>
      <c r="F234" t="s">
        <v>782</v>
      </c>
      <c r="G234" t="s">
        <v>775</v>
      </c>
      <c r="H234" s="41">
        <v>8144.36</v>
      </c>
      <c r="I234" s="41">
        <v>8144.36</v>
      </c>
      <c r="J234" s="41">
        <v>0</v>
      </c>
      <c r="K234" s="40">
        <f t="shared" si="6"/>
        <v>0</v>
      </c>
      <c r="L234" s="40">
        <f t="shared" si="7"/>
        <v>8144.36</v>
      </c>
      <c r="M234" s="41">
        <v>0</v>
      </c>
      <c r="N234" s="41">
        <v>8144.36</v>
      </c>
      <c r="O234" s="41">
        <v>0</v>
      </c>
      <c r="P234" t="s">
        <v>1200</v>
      </c>
      <c r="Q234" t="s">
        <v>1201</v>
      </c>
      <c r="R234" t="s">
        <v>1202</v>
      </c>
    </row>
    <row r="235" spans="1:18" x14ac:dyDescent="0.25">
      <c r="A235" t="s">
        <v>19</v>
      </c>
      <c r="B235" t="s">
        <v>771</v>
      </c>
      <c r="C235" t="s">
        <v>772</v>
      </c>
      <c r="D235" t="s">
        <v>773</v>
      </c>
      <c r="E235" t="s">
        <v>774</v>
      </c>
      <c r="F235" t="s">
        <v>775</v>
      </c>
      <c r="G235" t="s">
        <v>775</v>
      </c>
      <c r="H235" s="41">
        <v>4.7300000000000004</v>
      </c>
      <c r="I235" s="41">
        <v>0</v>
      </c>
      <c r="J235" s="41">
        <v>4.7300000000000004</v>
      </c>
      <c r="K235" s="40">
        <f t="shared" si="6"/>
        <v>0</v>
      </c>
      <c r="L235" s="40">
        <f>N235+O235-J235</f>
        <v>0</v>
      </c>
      <c r="M235" s="41">
        <v>0</v>
      </c>
      <c r="N235" s="41">
        <v>4.7300000000000004</v>
      </c>
      <c r="O235" s="41">
        <v>0</v>
      </c>
      <c r="P235" t="s">
        <v>1203</v>
      </c>
      <c r="Q235" t="s">
        <v>1043</v>
      </c>
      <c r="R235" t="s">
        <v>775</v>
      </c>
    </row>
    <row r="236" spans="1:18" x14ac:dyDescent="0.25">
      <c r="A236" t="s">
        <v>19</v>
      </c>
      <c r="B236" t="s">
        <v>778</v>
      </c>
      <c r="C236" t="s">
        <v>779</v>
      </c>
      <c r="D236" t="s">
        <v>780</v>
      </c>
      <c r="E236" t="s">
        <v>781</v>
      </c>
      <c r="F236" t="s">
        <v>782</v>
      </c>
      <c r="G236" t="s">
        <v>775</v>
      </c>
      <c r="H236" s="41">
        <v>2025.69</v>
      </c>
      <c r="I236" s="41">
        <v>2025.69</v>
      </c>
      <c r="J236" s="41">
        <v>0</v>
      </c>
      <c r="K236" s="40">
        <f t="shared" si="6"/>
        <v>2025.69</v>
      </c>
      <c r="L236" s="40">
        <f t="shared" si="7"/>
        <v>0</v>
      </c>
      <c r="M236" s="41">
        <v>2025.69</v>
      </c>
      <c r="N236" s="41">
        <v>0</v>
      </c>
      <c r="O236" s="41">
        <v>0</v>
      </c>
      <c r="P236" t="s">
        <v>1204</v>
      </c>
      <c r="Q236" t="s">
        <v>775</v>
      </c>
      <c r="R236" t="s">
        <v>1205</v>
      </c>
    </row>
    <row r="237" spans="1:18" x14ac:dyDescent="0.25">
      <c r="A237" t="s">
        <v>19</v>
      </c>
      <c r="B237" t="s">
        <v>717</v>
      </c>
      <c r="C237" t="s">
        <v>785</v>
      </c>
      <c r="D237" t="s">
        <v>780</v>
      </c>
      <c r="E237" t="s">
        <v>781</v>
      </c>
      <c r="F237" t="s">
        <v>782</v>
      </c>
      <c r="G237" t="s">
        <v>775</v>
      </c>
      <c r="H237" s="41">
        <v>4628.45</v>
      </c>
      <c r="I237" s="41">
        <v>4628.45</v>
      </c>
      <c r="J237" s="41">
        <v>0</v>
      </c>
      <c r="K237" s="40">
        <f t="shared" si="6"/>
        <v>4628.45</v>
      </c>
      <c r="L237" s="40">
        <f t="shared" si="7"/>
        <v>0</v>
      </c>
      <c r="M237" s="41">
        <v>4628.45</v>
      </c>
      <c r="N237" s="41">
        <v>0</v>
      </c>
      <c r="O237" s="41">
        <v>0</v>
      </c>
      <c r="P237" t="s">
        <v>1206</v>
      </c>
      <c r="Q237" t="s">
        <v>775</v>
      </c>
      <c r="R237" t="s">
        <v>1207</v>
      </c>
    </row>
    <row r="238" spans="1:18" x14ac:dyDescent="0.25">
      <c r="A238" t="s">
        <v>19</v>
      </c>
      <c r="B238" t="s">
        <v>720</v>
      </c>
      <c r="C238" t="s">
        <v>788</v>
      </c>
      <c r="D238" t="s">
        <v>780</v>
      </c>
      <c r="E238" t="s">
        <v>789</v>
      </c>
      <c r="F238" t="s">
        <v>775</v>
      </c>
      <c r="G238" t="s">
        <v>775</v>
      </c>
      <c r="H238" s="41">
        <v>416.66</v>
      </c>
      <c r="I238" s="41">
        <v>416.66</v>
      </c>
      <c r="J238" s="41">
        <v>0</v>
      </c>
      <c r="K238" s="40">
        <f t="shared" si="6"/>
        <v>416.66</v>
      </c>
      <c r="L238" s="40">
        <f t="shared" si="7"/>
        <v>0</v>
      </c>
      <c r="M238" s="41">
        <v>416.66</v>
      </c>
      <c r="N238" s="41">
        <v>0</v>
      </c>
      <c r="O238" s="41">
        <v>0</v>
      </c>
      <c r="P238" t="s">
        <v>1208</v>
      </c>
      <c r="Q238" t="s">
        <v>775</v>
      </c>
      <c r="R238" t="s">
        <v>1171</v>
      </c>
    </row>
    <row r="239" spans="1:18" x14ac:dyDescent="0.25">
      <c r="A239" t="s">
        <v>19</v>
      </c>
      <c r="B239" t="s">
        <v>792</v>
      </c>
      <c r="C239" t="s">
        <v>793</v>
      </c>
      <c r="D239" t="s">
        <v>794</v>
      </c>
      <c r="E239" t="s">
        <v>795</v>
      </c>
      <c r="F239" t="s">
        <v>795</v>
      </c>
      <c r="G239" t="s">
        <v>775</v>
      </c>
      <c r="H239" s="41">
        <v>221.9</v>
      </c>
      <c r="I239" s="41">
        <v>221.9</v>
      </c>
      <c r="J239" s="41">
        <v>0</v>
      </c>
      <c r="K239" s="40">
        <f t="shared" si="6"/>
        <v>221.9</v>
      </c>
      <c r="L239" s="40">
        <f t="shared" si="7"/>
        <v>0</v>
      </c>
      <c r="M239" s="41">
        <v>221.9</v>
      </c>
      <c r="N239" s="41">
        <v>0</v>
      </c>
      <c r="O239" s="41">
        <v>0</v>
      </c>
      <c r="P239" t="s">
        <v>1209</v>
      </c>
      <c r="Q239" t="s">
        <v>775</v>
      </c>
      <c r="R239" t="s">
        <v>1210</v>
      </c>
    </row>
    <row r="240" spans="1:18" x14ac:dyDescent="0.25">
      <c r="A240" t="s">
        <v>19</v>
      </c>
      <c r="B240" t="s">
        <v>713</v>
      </c>
      <c r="C240" t="s">
        <v>798</v>
      </c>
      <c r="D240" t="s">
        <v>780</v>
      </c>
      <c r="E240" t="s">
        <v>789</v>
      </c>
      <c r="F240" t="s">
        <v>775</v>
      </c>
      <c r="G240" t="s">
        <v>775</v>
      </c>
      <c r="H240" s="41">
        <v>500</v>
      </c>
      <c r="I240" s="41">
        <v>500</v>
      </c>
      <c r="J240" s="41">
        <v>0</v>
      </c>
      <c r="K240" s="40">
        <f t="shared" si="6"/>
        <v>500</v>
      </c>
      <c r="L240" s="40">
        <f t="shared" si="7"/>
        <v>0</v>
      </c>
      <c r="M240" s="41">
        <v>500</v>
      </c>
      <c r="N240" s="41">
        <v>0</v>
      </c>
      <c r="O240" s="41">
        <v>0</v>
      </c>
      <c r="P240" t="s">
        <v>1211</v>
      </c>
      <c r="Q240" t="s">
        <v>775</v>
      </c>
      <c r="R240" t="s">
        <v>1212</v>
      </c>
    </row>
    <row r="241" spans="1:18" x14ac:dyDescent="0.25">
      <c r="A241" t="s">
        <v>19</v>
      </c>
      <c r="B241" t="s">
        <v>805</v>
      </c>
      <c r="C241" t="s">
        <v>806</v>
      </c>
      <c r="D241" t="s">
        <v>780</v>
      </c>
      <c r="E241" t="s">
        <v>781</v>
      </c>
      <c r="F241" t="s">
        <v>782</v>
      </c>
      <c r="G241" t="s">
        <v>775</v>
      </c>
      <c r="H241" s="41">
        <v>81.05</v>
      </c>
      <c r="I241" s="41">
        <v>81.05</v>
      </c>
      <c r="J241" s="41">
        <v>0</v>
      </c>
      <c r="K241" s="40">
        <f t="shared" si="6"/>
        <v>81.05</v>
      </c>
      <c r="L241" s="40">
        <f t="shared" si="7"/>
        <v>0</v>
      </c>
      <c r="M241" s="41">
        <v>81.05</v>
      </c>
      <c r="N241" s="41">
        <v>0</v>
      </c>
      <c r="O241" s="41">
        <v>0</v>
      </c>
      <c r="P241" t="s">
        <v>1213</v>
      </c>
      <c r="Q241" t="s">
        <v>775</v>
      </c>
      <c r="R241" t="s">
        <v>1169</v>
      </c>
    </row>
    <row r="242" spans="1:18" x14ac:dyDescent="0.25">
      <c r="A242" t="s">
        <v>19</v>
      </c>
      <c r="B242" t="s">
        <v>809</v>
      </c>
      <c r="C242" t="s">
        <v>810</v>
      </c>
      <c r="D242" t="s">
        <v>794</v>
      </c>
      <c r="E242" t="s">
        <v>795</v>
      </c>
      <c r="F242" t="s">
        <v>795</v>
      </c>
      <c r="G242" t="s">
        <v>775</v>
      </c>
      <c r="H242" s="41">
        <v>386.1</v>
      </c>
      <c r="I242" s="41">
        <v>386.1</v>
      </c>
      <c r="J242" s="41">
        <v>0</v>
      </c>
      <c r="K242" s="40">
        <f t="shared" si="6"/>
        <v>386.1</v>
      </c>
      <c r="L242" s="40">
        <f t="shared" si="7"/>
        <v>0</v>
      </c>
      <c r="M242" s="41">
        <v>386.1</v>
      </c>
      <c r="N242" s="41">
        <v>0</v>
      </c>
      <c r="O242" s="41">
        <v>0</v>
      </c>
      <c r="P242" t="s">
        <v>1214</v>
      </c>
      <c r="Q242" t="s">
        <v>775</v>
      </c>
      <c r="R242" t="s">
        <v>1113</v>
      </c>
    </row>
    <row r="243" spans="1:18" x14ac:dyDescent="0.25">
      <c r="A243" t="s">
        <v>19</v>
      </c>
      <c r="B243" t="s">
        <v>718</v>
      </c>
      <c r="C243" t="s">
        <v>813</v>
      </c>
      <c r="D243" t="s">
        <v>780</v>
      </c>
      <c r="E243" t="s">
        <v>781</v>
      </c>
      <c r="F243" t="s">
        <v>782</v>
      </c>
      <c r="G243" t="s">
        <v>775</v>
      </c>
      <c r="H243" s="41">
        <v>5354.59</v>
      </c>
      <c r="I243" s="41">
        <v>5354.59</v>
      </c>
      <c r="J243" s="41">
        <v>0</v>
      </c>
      <c r="K243" s="40">
        <f t="shared" si="6"/>
        <v>0</v>
      </c>
      <c r="L243" s="40">
        <f t="shared" si="7"/>
        <v>5354.59</v>
      </c>
      <c r="M243" s="41">
        <v>0</v>
      </c>
      <c r="N243" s="41">
        <v>5354.59</v>
      </c>
      <c r="O243" s="41">
        <v>0</v>
      </c>
      <c r="P243" t="s">
        <v>1215</v>
      </c>
      <c r="Q243" t="s">
        <v>1216</v>
      </c>
      <c r="R243" t="s">
        <v>1217</v>
      </c>
    </row>
    <row r="244" spans="1:18" x14ac:dyDescent="0.25">
      <c r="A244" t="s">
        <v>19</v>
      </c>
      <c r="B244" t="s">
        <v>968</v>
      </c>
      <c r="C244" t="s">
        <v>969</v>
      </c>
      <c r="D244" t="s">
        <v>829</v>
      </c>
      <c r="E244" t="s">
        <v>970</v>
      </c>
      <c r="F244" t="s">
        <v>775</v>
      </c>
      <c r="G244" t="s">
        <v>775</v>
      </c>
      <c r="H244" s="41">
        <v>0</v>
      </c>
      <c r="I244" s="41">
        <v>0</v>
      </c>
      <c r="J244" s="41">
        <v>0</v>
      </c>
      <c r="K244" s="40">
        <f t="shared" si="6"/>
        <v>0</v>
      </c>
      <c r="L244" s="40">
        <f t="shared" si="7"/>
        <v>0</v>
      </c>
      <c r="M244" s="41">
        <v>0</v>
      </c>
      <c r="N244" s="41">
        <v>0</v>
      </c>
      <c r="O244" s="41">
        <v>0</v>
      </c>
      <c r="P244" t="s">
        <v>1218</v>
      </c>
      <c r="Q244" t="s">
        <v>775</v>
      </c>
      <c r="R244" t="s">
        <v>775</v>
      </c>
    </row>
    <row r="245" spans="1:18" x14ac:dyDescent="0.25">
      <c r="A245" t="s">
        <v>19</v>
      </c>
      <c r="B245" t="s">
        <v>817</v>
      </c>
      <c r="C245" t="s">
        <v>818</v>
      </c>
      <c r="D245" t="s">
        <v>819</v>
      </c>
      <c r="E245" t="s">
        <v>820</v>
      </c>
      <c r="F245" t="s">
        <v>775</v>
      </c>
      <c r="G245" t="s">
        <v>775</v>
      </c>
      <c r="H245" s="41">
        <v>0</v>
      </c>
      <c r="I245" s="41">
        <v>0</v>
      </c>
      <c r="J245" s="41">
        <v>0</v>
      </c>
      <c r="K245" s="40">
        <f t="shared" si="6"/>
        <v>0</v>
      </c>
      <c r="L245" s="40">
        <f t="shared" si="7"/>
        <v>0</v>
      </c>
      <c r="M245" s="41">
        <v>0</v>
      </c>
      <c r="N245" s="41">
        <v>0</v>
      </c>
      <c r="O245" s="41">
        <v>0</v>
      </c>
      <c r="P245" t="s">
        <v>775</v>
      </c>
      <c r="Q245" t="s">
        <v>775</v>
      </c>
      <c r="R245" t="s">
        <v>822</v>
      </c>
    </row>
    <row r="246" spans="1:18" x14ac:dyDescent="0.25">
      <c r="A246" t="s">
        <v>19</v>
      </c>
      <c r="B246" t="s">
        <v>707</v>
      </c>
      <c r="C246" t="s">
        <v>823</v>
      </c>
      <c r="D246" t="s">
        <v>780</v>
      </c>
      <c r="E246" t="s">
        <v>824</v>
      </c>
      <c r="F246" t="s">
        <v>825</v>
      </c>
      <c r="G246" t="s">
        <v>775</v>
      </c>
      <c r="H246" s="41">
        <v>200</v>
      </c>
      <c r="I246" s="41">
        <v>200</v>
      </c>
      <c r="J246" s="41">
        <v>0</v>
      </c>
      <c r="K246" s="40">
        <f t="shared" si="6"/>
        <v>200</v>
      </c>
      <c r="L246" s="40">
        <f t="shared" si="7"/>
        <v>0</v>
      </c>
      <c r="M246" s="41">
        <v>200</v>
      </c>
      <c r="N246" s="41">
        <v>0</v>
      </c>
      <c r="O246" s="41">
        <v>0</v>
      </c>
      <c r="P246" t="s">
        <v>1219</v>
      </c>
      <c r="Q246" t="s">
        <v>775</v>
      </c>
      <c r="R246" t="s">
        <v>1220</v>
      </c>
    </row>
    <row r="247" spans="1:18" x14ac:dyDescent="0.25">
      <c r="A247" t="s">
        <v>19</v>
      </c>
      <c r="B247" t="s">
        <v>705</v>
      </c>
      <c r="C247" t="s">
        <v>828</v>
      </c>
      <c r="D247" t="s">
        <v>829</v>
      </c>
      <c r="E247" t="s">
        <v>789</v>
      </c>
      <c r="F247" t="s">
        <v>775</v>
      </c>
      <c r="G247" t="s">
        <v>775</v>
      </c>
      <c r="H247" s="41">
        <v>220.87</v>
      </c>
      <c r="I247" s="41">
        <v>220.87</v>
      </c>
      <c r="J247" s="41">
        <v>0</v>
      </c>
      <c r="K247" s="40">
        <f t="shared" si="6"/>
        <v>220.87</v>
      </c>
      <c r="L247" s="40">
        <f t="shared" si="7"/>
        <v>0</v>
      </c>
      <c r="M247" s="41">
        <v>220.87</v>
      </c>
      <c r="N247" s="41">
        <v>0</v>
      </c>
      <c r="O247" s="41">
        <v>0</v>
      </c>
      <c r="P247" t="s">
        <v>1221</v>
      </c>
      <c r="Q247" t="s">
        <v>775</v>
      </c>
      <c r="R247" t="s">
        <v>918</v>
      </c>
    </row>
    <row r="248" spans="1:18" x14ac:dyDescent="0.25">
      <c r="A248" t="s">
        <v>19</v>
      </c>
      <c r="B248" t="s">
        <v>722</v>
      </c>
      <c r="C248" t="s">
        <v>832</v>
      </c>
      <c r="D248" t="s">
        <v>780</v>
      </c>
      <c r="E248" t="s">
        <v>781</v>
      </c>
      <c r="F248" t="s">
        <v>833</v>
      </c>
      <c r="G248" t="s">
        <v>775</v>
      </c>
      <c r="H248" s="41">
        <v>108.75</v>
      </c>
      <c r="I248" s="41">
        <v>108.75</v>
      </c>
      <c r="J248" s="41">
        <v>0</v>
      </c>
      <c r="K248" s="40">
        <f t="shared" si="6"/>
        <v>108.75</v>
      </c>
      <c r="L248" s="40">
        <f t="shared" si="7"/>
        <v>0</v>
      </c>
      <c r="M248" s="41">
        <v>108.75</v>
      </c>
      <c r="N248" s="41">
        <v>0</v>
      </c>
      <c r="O248" s="41">
        <v>0</v>
      </c>
      <c r="P248" t="s">
        <v>1222</v>
      </c>
      <c r="Q248" t="s">
        <v>775</v>
      </c>
      <c r="R248" t="s">
        <v>1223</v>
      </c>
    </row>
    <row r="249" spans="1:18" x14ac:dyDescent="0.25">
      <c r="A249" t="s">
        <v>19</v>
      </c>
      <c r="B249" t="s">
        <v>716</v>
      </c>
      <c r="C249" t="s">
        <v>845</v>
      </c>
      <c r="D249" t="s">
        <v>780</v>
      </c>
      <c r="E249" t="s">
        <v>781</v>
      </c>
      <c r="F249" t="s">
        <v>782</v>
      </c>
      <c r="G249" t="s">
        <v>775</v>
      </c>
      <c r="H249" s="41">
        <v>6929.39</v>
      </c>
      <c r="I249" s="41">
        <v>6929.39</v>
      </c>
      <c r="J249" s="41">
        <v>0</v>
      </c>
      <c r="K249" s="40">
        <f t="shared" si="6"/>
        <v>0</v>
      </c>
      <c r="L249" s="40">
        <f t="shared" si="7"/>
        <v>6929.39</v>
      </c>
      <c r="M249" s="41">
        <v>0</v>
      </c>
      <c r="N249" s="41">
        <v>6929.39</v>
      </c>
      <c r="O249" s="41">
        <v>0</v>
      </c>
      <c r="P249" t="s">
        <v>1224</v>
      </c>
      <c r="Q249" t="s">
        <v>1225</v>
      </c>
      <c r="R249" t="s">
        <v>1226</v>
      </c>
    </row>
    <row r="250" spans="1:18" x14ac:dyDescent="0.25">
      <c r="A250" t="s">
        <v>20</v>
      </c>
      <c r="B250" t="s">
        <v>771</v>
      </c>
      <c r="C250" t="s">
        <v>772</v>
      </c>
      <c r="D250" t="s">
        <v>773</v>
      </c>
      <c r="E250" t="s">
        <v>774</v>
      </c>
      <c r="F250" t="s">
        <v>775</v>
      </c>
      <c r="G250" t="s">
        <v>775</v>
      </c>
      <c r="H250" s="41">
        <v>11.51</v>
      </c>
      <c r="I250" s="41">
        <v>0</v>
      </c>
      <c r="J250" s="41">
        <v>11.51</v>
      </c>
      <c r="K250" s="40">
        <f t="shared" si="6"/>
        <v>0</v>
      </c>
      <c r="L250" s="40">
        <f>N250+O250-J250</f>
        <v>0</v>
      </c>
      <c r="M250" s="41">
        <v>0</v>
      </c>
      <c r="N250" s="41">
        <v>11.51</v>
      </c>
      <c r="O250" s="41">
        <v>0</v>
      </c>
      <c r="P250" t="s">
        <v>1227</v>
      </c>
      <c r="Q250" t="s">
        <v>1228</v>
      </c>
      <c r="R250" t="s">
        <v>775</v>
      </c>
    </row>
    <row r="251" spans="1:18" x14ac:dyDescent="0.25">
      <c r="A251" t="s">
        <v>20</v>
      </c>
      <c r="B251" t="s">
        <v>778</v>
      </c>
      <c r="C251" t="s">
        <v>779</v>
      </c>
      <c r="D251" t="s">
        <v>780</v>
      </c>
      <c r="E251" t="s">
        <v>781</v>
      </c>
      <c r="F251" t="s">
        <v>782</v>
      </c>
      <c r="G251" t="s">
        <v>775</v>
      </c>
      <c r="H251" s="41">
        <v>2122.61</v>
      </c>
      <c r="I251" s="41">
        <v>2122.61</v>
      </c>
      <c r="J251" s="41">
        <v>0</v>
      </c>
      <c r="K251" s="40">
        <f t="shared" si="6"/>
        <v>2122.61</v>
      </c>
      <c r="L251" s="40">
        <f t="shared" si="7"/>
        <v>0</v>
      </c>
      <c r="M251" s="41">
        <v>2122.61</v>
      </c>
      <c r="N251" s="41">
        <v>0</v>
      </c>
      <c r="O251" s="41">
        <v>0</v>
      </c>
      <c r="P251" t="s">
        <v>1229</v>
      </c>
      <c r="Q251" t="s">
        <v>775</v>
      </c>
      <c r="R251" t="s">
        <v>1230</v>
      </c>
    </row>
    <row r="252" spans="1:18" x14ac:dyDescent="0.25">
      <c r="A252" t="s">
        <v>20</v>
      </c>
      <c r="B252" t="s">
        <v>717</v>
      </c>
      <c r="C252" t="s">
        <v>785</v>
      </c>
      <c r="D252" t="s">
        <v>780</v>
      </c>
      <c r="E252" t="s">
        <v>781</v>
      </c>
      <c r="F252" t="s">
        <v>782</v>
      </c>
      <c r="G252" t="s">
        <v>775</v>
      </c>
      <c r="H252" s="41">
        <v>5214.1899999999996</v>
      </c>
      <c r="I252" s="41">
        <v>5214.1899999999996</v>
      </c>
      <c r="J252" s="41">
        <v>0</v>
      </c>
      <c r="K252" s="40">
        <f t="shared" si="6"/>
        <v>5214.1899999999996</v>
      </c>
      <c r="L252" s="40">
        <f t="shared" si="7"/>
        <v>0</v>
      </c>
      <c r="M252" s="41">
        <v>5214.1899999999996</v>
      </c>
      <c r="N252" s="41">
        <v>0</v>
      </c>
      <c r="O252" s="41">
        <v>0</v>
      </c>
      <c r="P252" t="s">
        <v>1231</v>
      </c>
      <c r="Q252" t="s">
        <v>775</v>
      </c>
      <c r="R252" t="s">
        <v>1232</v>
      </c>
    </row>
    <row r="253" spans="1:18" x14ac:dyDescent="0.25">
      <c r="A253" t="s">
        <v>20</v>
      </c>
      <c r="B253" t="s">
        <v>720</v>
      </c>
      <c r="C253" t="s">
        <v>788</v>
      </c>
      <c r="D253" t="s">
        <v>780</v>
      </c>
      <c r="E253" t="s">
        <v>789</v>
      </c>
      <c r="F253" t="s">
        <v>775</v>
      </c>
      <c r="G253" t="s">
        <v>775</v>
      </c>
      <c r="H253" s="41">
        <v>338.59</v>
      </c>
      <c r="I253" s="41">
        <v>338.59</v>
      </c>
      <c r="J253" s="41">
        <v>0</v>
      </c>
      <c r="K253" s="40">
        <f t="shared" si="6"/>
        <v>338.59</v>
      </c>
      <c r="L253" s="40">
        <f t="shared" si="7"/>
        <v>0</v>
      </c>
      <c r="M253" s="41">
        <v>338.59</v>
      </c>
      <c r="N253" s="41">
        <v>0</v>
      </c>
      <c r="O253" s="41">
        <v>0</v>
      </c>
      <c r="P253" t="s">
        <v>1233</v>
      </c>
      <c r="Q253" t="s">
        <v>775</v>
      </c>
      <c r="R253" t="s">
        <v>1234</v>
      </c>
    </row>
    <row r="254" spans="1:18" x14ac:dyDescent="0.25">
      <c r="A254" t="s">
        <v>20</v>
      </c>
      <c r="B254" t="s">
        <v>792</v>
      </c>
      <c r="C254" t="s">
        <v>793</v>
      </c>
      <c r="D254" t="s">
        <v>794</v>
      </c>
      <c r="E254" t="s">
        <v>795</v>
      </c>
      <c r="F254" t="s">
        <v>795</v>
      </c>
      <c r="G254" t="s">
        <v>775</v>
      </c>
      <c r="H254" s="41">
        <v>272.75</v>
      </c>
      <c r="I254" s="41">
        <v>272.75</v>
      </c>
      <c r="J254" s="41">
        <v>0</v>
      </c>
      <c r="K254" s="40">
        <f t="shared" si="6"/>
        <v>272.75</v>
      </c>
      <c r="L254" s="40">
        <f t="shared" si="7"/>
        <v>0</v>
      </c>
      <c r="M254" s="41">
        <v>272.75</v>
      </c>
      <c r="N254" s="41">
        <v>0</v>
      </c>
      <c r="O254" s="41">
        <v>0</v>
      </c>
      <c r="P254" t="s">
        <v>1235</v>
      </c>
      <c r="Q254" t="s">
        <v>775</v>
      </c>
      <c r="R254" t="s">
        <v>1220</v>
      </c>
    </row>
    <row r="255" spans="1:18" x14ac:dyDescent="0.25">
      <c r="A255" t="s">
        <v>20</v>
      </c>
      <c r="B255" t="s">
        <v>713</v>
      </c>
      <c r="C255" t="s">
        <v>798</v>
      </c>
      <c r="D255" t="s">
        <v>780</v>
      </c>
      <c r="E255" t="s">
        <v>789</v>
      </c>
      <c r="F255" t="s">
        <v>775</v>
      </c>
      <c r="G255" t="s">
        <v>775</v>
      </c>
      <c r="H255" s="41">
        <v>500</v>
      </c>
      <c r="I255" s="41">
        <v>500</v>
      </c>
      <c r="J255" s="41">
        <v>0</v>
      </c>
      <c r="K255" s="40">
        <f t="shared" si="6"/>
        <v>500</v>
      </c>
      <c r="L255" s="40">
        <f t="shared" si="7"/>
        <v>0</v>
      </c>
      <c r="M255" s="41">
        <v>500</v>
      </c>
      <c r="N255" s="41">
        <v>0</v>
      </c>
      <c r="O255" s="41">
        <v>0</v>
      </c>
      <c r="P255" t="s">
        <v>1236</v>
      </c>
      <c r="Q255" t="s">
        <v>775</v>
      </c>
      <c r="R255" t="s">
        <v>1237</v>
      </c>
    </row>
    <row r="256" spans="1:18" x14ac:dyDescent="0.25">
      <c r="A256" t="s">
        <v>20</v>
      </c>
      <c r="B256" t="s">
        <v>805</v>
      </c>
      <c r="C256" t="s">
        <v>806</v>
      </c>
      <c r="D256" t="s">
        <v>780</v>
      </c>
      <c r="E256" t="s">
        <v>781</v>
      </c>
      <c r="F256" t="s">
        <v>782</v>
      </c>
      <c r="G256" t="s">
        <v>775</v>
      </c>
      <c r="H256" s="41">
        <v>58.45</v>
      </c>
      <c r="I256" s="41">
        <v>58.45</v>
      </c>
      <c r="J256" s="41">
        <v>0</v>
      </c>
      <c r="K256" s="40">
        <f t="shared" si="6"/>
        <v>58.45</v>
      </c>
      <c r="L256" s="40">
        <f t="shared" si="7"/>
        <v>0</v>
      </c>
      <c r="M256" s="41">
        <v>58.45</v>
      </c>
      <c r="N256" s="41">
        <v>0</v>
      </c>
      <c r="O256" s="41">
        <v>0</v>
      </c>
      <c r="P256" t="s">
        <v>1238</v>
      </c>
      <c r="Q256" t="s">
        <v>775</v>
      </c>
      <c r="R256" t="s">
        <v>1039</v>
      </c>
    </row>
    <row r="257" spans="1:18" x14ac:dyDescent="0.25">
      <c r="A257" t="s">
        <v>20</v>
      </c>
      <c r="B257" t="s">
        <v>809</v>
      </c>
      <c r="C257" t="s">
        <v>810</v>
      </c>
      <c r="D257" t="s">
        <v>794</v>
      </c>
      <c r="E257" t="s">
        <v>795</v>
      </c>
      <c r="F257" t="s">
        <v>795</v>
      </c>
      <c r="G257" t="s">
        <v>775</v>
      </c>
      <c r="H257" s="41">
        <v>293.33999999999997</v>
      </c>
      <c r="I257" s="41">
        <v>293.33999999999997</v>
      </c>
      <c r="J257" s="41">
        <v>0</v>
      </c>
      <c r="K257" s="40">
        <f t="shared" si="6"/>
        <v>293.33999999999997</v>
      </c>
      <c r="L257" s="40">
        <f t="shared" si="7"/>
        <v>0</v>
      </c>
      <c r="M257" s="41">
        <v>293.33999999999997</v>
      </c>
      <c r="N257" s="41">
        <v>0</v>
      </c>
      <c r="O257" s="41">
        <v>0</v>
      </c>
      <c r="P257" t="s">
        <v>1239</v>
      </c>
      <c r="Q257" t="s">
        <v>775</v>
      </c>
      <c r="R257" t="s">
        <v>858</v>
      </c>
    </row>
    <row r="258" spans="1:18" x14ac:dyDescent="0.25">
      <c r="A258" t="s">
        <v>20</v>
      </c>
      <c r="B258" t="s">
        <v>718</v>
      </c>
      <c r="C258" t="s">
        <v>813</v>
      </c>
      <c r="D258" t="s">
        <v>780</v>
      </c>
      <c r="E258" t="s">
        <v>781</v>
      </c>
      <c r="F258" t="s">
        <v>782</v>
      </c>
      <c r="G258" t="s">
        <v>775</v>
      </c>
      <c r="H258" s="41">
        <v>6816.77</v>
      </c>
      <c r="I258" s="41">
        <v>6816.77</v>
      </c>
      <c r="J258" s="41">
        <v>0</v>
      </c>
      <c r="K258" s="40">
        <f t="shared" si="6"/>
        <v>0</v>
      </c>
      <c r="L258" s="40">
        <f t="shared" si="7"/>
        <v>6816.77</v>
      </c>
      <c r="M258" s="41">
        <v>0</v>
      </c>
      <c r="N258" s="41">
        <v>6816.77</v>
      </c>
      <c r="O258" s="41">
        <v>0</v>
      </c>
      <c r="P258" t="s">
        <v>1240</v>
      </c>
      <c r="Q258" t="s">
        <v>1241</v>
      </c>
      <c r="R258" t="s">
        <v>1242</v>
      </c>
    </row>
    <row r="259" spans="1:18" x14ac:dyDescent="0.25">
      <c r="A259" t="s">
        <v>20</v>
      </c>
      <c r="B259" t="s">
        <v>968</v>
      </c>
      <c r="C259" t="s">
        <v>969</v>
      </c>
      <c r="D259" t="s">
        <v>829</v>
      </c>
      <c r="E259" t="s">
        <v>970</v>
      </c>
      <c r="F259" t="s">
        <v>775</v>
      </c>
      <c r="G259" t="s">
        <v>775</v>
      </c>
      <c r="H259" s="41">
        <v>0</v>
      </c>
      <c r="I259" s="41">
        <v>0</v>
      </c>
      <c r="J259" s="41">
        <v>0</v>
      </c>
      <c r="K259" s="40">
        <f t="shared" si="6"/>
        <v>0</v>
      </c>
      <c r="L259" s="40">
        <f t="shared" si="7"/>
        <v>0</v>
      </c>
      <c r="M259" s="41">
        <v>0</v>
      </c>
      <c r="N259" s="41">
        <v>0</v>
      </c>
      <c r="O259" s="41">
        <v>0</v>
      </c>
      <c r="P259" t="s">
        <v>886</v>
      </c>
      <c r="Q259" t="s">
        <v>775</v>
      </c>
      <c r="R259" t="s">
        <v>775</v>
      </c>
    </row>
    <row r="260" spans="1:18" x14ac:dyDescent="0.25">
      <c r="A260" t="s">
        <v>20</v>
      </c>
      <c r="B260" t="s">
        <v>817</v>
      </c>
      <c r="C260" t="s">
        <v>818</v>
      </c>
      <c r="D260" t="s">
        <v>819</v>
      </c>
      <c r="E260" t="s">
        <v>820</v>
      </c>
      <c r="F260" t="s">
        <v>775</v>
      </c>
      <c r="G260" t="s">
        <v>775</v>
      </c>
      <c r="H260" s="41">
        <v>0</v>
      </c>
      <c r="I260" s="41">
        <v>0</v>
      </c>
      <c r="J260" s="41">
        <v>0</v>
      </c>
      <c r="K260" s="40">
        <f t="shared" ref="K260:K323" si="8">M260</f>
        <v>0</v>
      </c>
      <c r="L260" s="40">
        <f t="shared" ref="L260:L323" si="9">N260+O260</f>
        <v>0</v>
      </c>
      <c r="M260" s="41">
        <v>0</v>
      </c>
      <c r="N260" s="41">
        <v>0</v>
      </c>
      <c r="O260" s="41">
        <v>0</v>
      </c>
      <c r="P260" t="s">
        <v>775</v>
      </c>
      <c r="Q260" t="s">
        <v>775</v>
      </c>
      <c r="R260" t="s">
        <v>822</v>
      </c>
    </row>
    <row r="261" spans="1:18" x14ac:dyDescent="0.25">
      <c r="A261" t="s">
        <v>20</v>
      </c>
      <c r="B261" t="s">
        <v>707</v>
      </c>
      <c r="C261" t="s">
        <v>823</v>
      </c>
      <c r="D261" t="s">
        <v>780</v>
      </c>
      <c r="E261" t="s">
        <v>824</v>
      </c>
      <c r="F261" t="s">
        <v>825</v>
      </c>
      <c r="G261" t="s">
        <v>775</v>
      </c>
      <c r="H261" s="41">
        <v>200</v>
      </c>
      <c r="I261" s="41">
        <v>200</v>
      </c>
      <c r="J261" s="41">
        <v>0</v>
      </c>
      <c r="K261" s="40">
        <f t="shared" si="8"/>
        <v>200</v>
      </c>
      <c r="L261" s="40">
        <f t="shared" si="9"/>
        <v>0</v>
      </c>
      <c r="M261" s="41">
        <v>200</v>
      </c>
      <c r="N261" s="41">
        <v>0</v>
      </c>
      <c r="O261" s="41">
        <v>0</v>
      </c>
      <c r="P261" t="s">
        <v>1243</v>
      </c>
      <c r="Q261" t="s">
        <v>775</v>
      </c>
      <c r="R261" t="s">
        <v>1220</v>
      </c>
    </row>
    <row r="262" spans="1:18" x14ac:dyDescent="0.25">
      <c r="A262" t="s">
        <v>20</v>
      </c>
      <c r="B262" t="s">
        <v>705</v>
      </c>
      <c r="C262" t="s">
        <v>828</v>
      </c>
      <c r="D262" t="s">
        <v>829</v>
      </c>
      <c r="E262" t="s">
        <v>789</v>
      </c>
      <c r="F262" t="s">
        <v>775</v>
      </c>
      <c r="G262" t="s">
        <v>775</v>
      </c>
      <c r="H262" s="41">
        <v>334.98</v>
      </c>
      <c r="I262" s="41">
        <v>334.98</v>
      </c>
      <c r="J262" s="41">
        <v>0</v>
      </c>
      <c r="K262" s="40">
        <f t="shared" si="8"/>
        <v>334.98</v>
      </c>
      <c r="L262" s="40">
        <f t="shared" si="9"/>
        <v>0</v>
      </c>
      <c r="M262" s="41">
        <v>334.98</v>
      </c>
      <c r="N262" s="41">
        <v>0</v>
      </c>
      <c r="O262" s="41">
        <v>0</v>
      </c>
      <c r="P262" t="s">
        <v>1244</v>
      </c>
      <c r="Q262" t="s">
        <v>775</v>
      </c>
      <c r="R262" t="s">
        <v>1245</v>
      </c>
    </row>
    <row r="263" spans="1:18" x14ac:dyDescent="0.25">
      <c r="A263" t="s">
        <v>20</v>
      </c>
      <c r="B263" t="s">
        <v>722</v>
      </c>
      <c r="C263" t="s">
        <v>832</v>
      </c>
      <c r="D263" t="s">
        <v>780</v>
      </c>
      <c r="E263" t="s">
        <v>781</v>
      </c>
      <c r="F263" t="s">
        <v>833</v>
      </c>
      <c r="G263" t="s">
        <v>775</v>
      </c>
      <c r="H263" s="41">
        <v>113.28</v>
      </c>
      <c r="I263" s="41">
        <v>113.28</v>
      </c>
      <c r="J263" s="41">
        <v>0</v>
      </c>
      <c r="K263" s="40">
        <f t="shared" si="8"/>
        <v>113.28</v>
      </c>
      <c r="L263" s="40">
        <f t="shared" si="9"/>
        <v>0</v>
      </c>
      <c r="M263" s="41">
        <v>113.28</v>
      </c>
      <c r="N263" s="41">
        <v>0</v>
      </c>
      <c r="O263" s="41">
        <v>0</v>
      </c>
      <c r="P263" t="s">
        <v>1246</v>
      </c>
      <c r="Q263" t="s">
        <v>775</v>
      </c>
      <c r="R263" t="s">
        <v>1080</v>
      </c>
    </row>
    <row r="264" spans="1:18" x14ac:dyDescent="0.25">
      <c r="A264" t="s">
        <v>20</v>
      </c>
      <c r="B264" t="s">
        <v>716</v>
      </c>
      <c r="C264" t="s">
        <v>845</v>
      </c>
      <c r="D264" t="s">
        <v>780</v>
      </c>
      <c r="E264" t="s">
        <v>781</v>
      </c>
      <c r="F264" t="s">
        <v>782</v>
      </c>
      <c r="G264" t="s">
        <v>775</v>
      </c>
      <c r="H264" s="41">
        <v>9413.65</v>
      </c>
      <c r="I264" s="41">
        <v>9413.65</v>
      </c>
      <c r="J264" s="41">
        <v>0</v>
      </c>
      <c r="K264" s="40">
        <f t="shared" si="8"/>
        <v>0</v>
      </c>
      <c r="L264" s="40">
        <f t="shared" si="9"/>
        <v>9413.65</v>
      </c>
      <c r="M264" s="41">
        <v>0</v>
      </c>
      <c r="N264" s="41">
        <v>9413.65</v>
      </c>
      <c r="O264" s="41">
        <v>0</v>
      </c>
      <c r="P264" t="s">
        <v>1247</v>
      </c>
      <c r="Q264" t="s">
        <v>1248</v>
      </c>
      <c r="R264" t="s">
        <v>1249</v>
      </c>
    </row>
    <row r="265" spans="1:18" x14ac:dyDescent="0.25">
      <c r="A265" t="s">
        <v>21</v>
      </c>
      <c r="B265" t="s">
        <v>771</v>
      </c>
      <c r="C265" t="s">
        <v>772</v>
      </c>
      <c r="D265" t="s">
        <v>773</v>
      </c>
      <c r="E265" t="s">
        <v>774</v>
      </c>
      <c r="F265" t="s">
        <v>775</v>
      </c>
      <c r="G265" t="s">
        <v>775</v>
      </c>
      <c r="H265" s="41">
        <v>4.3899999999999997</v>
      </c>
      <c r="I265" s="41">
        <v>0</v>
      </c>
      <c r="J265" s="41">
        <v>4.3899999999999997</v>
      </c>
      <c r="K265" s="40">
        <f t="shared" si="8"/>
        <v>0</v>
      </c>
      <c r="L265" s="40">
        <f>N265+O265-J265</f>
        <v>0</v>
      </c>
      <c r="M265" s="41">
        <v>0</v>
      </c>
      <c r="N265" s="41">
        <v>4.3899999999999997</v>
      </c>
      <c r="O265" s="41">
        <v>0</v>
      </c>
      <c r="P265" t="s">
        <v>1250</v>
      </c>
      <c r="Q265" t="s">
        <v>1251</v>
      </c>
      <c r="R265" t="s">
        <v>775</v>
      </c>
    </row>
    <row r="266" spans="1:18" x14ac:dyDescent="0.25">
      <c r="A266" t="s">
        <v>21</v>
      </c>
      <c r="B266" t="s">
        <v>778</v>
      </c>
      <c r="C266" t="s">
        <v>779</v>
      </c>
      <c r="D266" t="s">
        <v>780</v>
      </c>
      <c r="E266" t="s">
        <v>781</v>
      </c>
      <c r="F266" t="s">
        <v>782</v>
      </c>
      <c r="G266" t="s">
        <v>775</v>
      </c>
      <c r="H266" s="41">
        <v>2307.04</v>
      </c>
      <c r="I266" s="41">
        <v>2307.04</v>
      </c>
      <c r="J266" s="41">
        <v>0</v>
      </c>
      <c r="K266" s="40">
        <f t="shared" si="8"/>
        <v>2307.04</v>
      </c>
      <c r="L266" s="40">
        <f t="shared" si="9"/>
        <v>0</v>
      </c>
      <c r="M266" s="41">
        <v>2307.04</v>
      </c>
      <c r="N266" s="41">
        <v>0</v>
      </c>
      <c r="O266" s="41">
        <v>0</v>
      </c>
      <c r="P266" t="s">
        <v>1252</v>
      </c>
      <c r="Q266" t="s">
        <v>775</v>
      </c>
      <c r="R266" t="s">
        <v>1253</v>
      </c>
    </row>
    <row r="267" spans="1:18" x14ac:dyDescent="0.25">
      <c r="A267" t="s">
        <v>21</v>
      </c>
      <c r="B267" t="s">
        <v>717</v>
      </c>
      <c r="C267" t="s">
        <v>785</v>
      </c>
      <c r="D267" t="s">
        <v>780</v>
      </c>
      <c r="E267" t="s">
        <v>781</v>
      </c>
      <c r="F267" t="s">
        <v>782</v>
      </c>
      <c r="G267" t="s">
        <v>775</v>
      </c>
      <c r="H267" s="41">
        <v>5485.8</v>
      </c>
      <c r="I267" s="41">
        <v>5485.8</v>
      </c>
      <c r="J267" s="41">
        <v>0</v>
      </c>
      <c r="K267" s="40">
        <f t="shared" si="8"/>
        <v>5485.8</v>
      </c>
      <c r="L267" s="40">
        <f t="shared" si="9"/>
        <v>0</v>
      </c>
      <c r="M267" s="41">
        <v>5485.8</v>
      </c>
      <c r="N267" s="41">
        <v>0</v>
      </c>
      <c r="O267" s="41">
        <v>0</v>
      </c>
      <c r="P267" t="s">
        <v>1254</v>
      </c>
      <c r="Q267" t="s">
        <v>775</v>
      </c>
      <c r="R267" t="s">
        <v>1255</v>
      </c>
    </row>
    <row r="268" spans="1:18" x14ac:dyDescent="0.25">
      <c r="A268" t="s">
        <v>21</v>
      </c>
      <c r="B268" t="s">
        <v>720</v>
      </c>
      <c r="C268" t="s">
        <v>788</v>
      </c>
      <c r="D268" t="s">
        <v>780</v>
      </c>
      <c r="E268" t="s">
        <v>789</v>
      </c>
      <c r="F268" t="s">
        <v>775</v>
      </c>
      <c r="G268" t="s">
        <v>775</v>
      </c>
      <c r="H268" s="41">
        <v>350.66</v>
      </c>
      <c r="I268" s="41">
        <v>350.66</v>
      </c>
      <c r="J268" s="41">
        <v>0</v>
      </c>
      <c r="K268" s="40">
        <f t="shared" si="8"/>
        <v>350.66</v>
      </c>
      <c r="L268" s="40">
        <f t="shared" si="9"/>
        <v>0</v>
      </c>
      <c r="M268" s="41">
        <v>350.66</v>
      </c>
      <c r="N268" s="41">
        <v>0</v>
      </c>
      <c r="O268" s="41">
        <v>0</v>
      </c>
      <c r="P268" t="s">
        <v>1256</v>
      </c>
      <c r="Q268" t="s">
        <v>775</v>
      </c>
      <c r="R268" t="s">
        <v>910</v>
      </c>
    </row>
    <row r="269" spans="1:18" x14ac:dyDescent="0.25">
      <c r="A269" t="s">
        <v>21</v>
      </c>
      <c r="B269" t="s">
        <v>792</v>
      </c>
      <c r="C269" t="s">
        <v>793</v>
      </c>
      <c r="D269" t="s">
        <v>794</v>
      </c>
      <c r="E269" t="s">
        <v>795</v>
      </c>
      <c r="F269" t="s">
        <v>795</v>
      </c>
      <c r="G269" t="s">
        <v>775</v>
      </c>
      <c r="H269" s="41">
        <v>240.64</v>
      </c>
      <c r="I269" s="41">
        <v>240.64</v>
      </c>
      <c r="J269" s="41">
        <v>0</v>
      </c>
      <c r="K269" s="40">
        <f t="shared" si="8"/>
        <v>240.64</v>
      </c>
      <c r="L269" s="40">
        <f t="shared" si="9"/>
        <v>0</v>
      </c>
      <c r="M269" s="41">
        <v>240.64</v>
      </c>
      <c r="N269" s="41">
        <v>0</v>
      </c>
      <c r="O269" s="41">
        <v>0</v>
      </c>
      <c r="P269" t="s">
        <v>1257</v>
      </c>
      <c r="Q269" t="s">
        <v>775</v>
      </c>
      <c r="R269" t="s">
        <v>1258</v>
      </c>
    </row>
    <row r="270" spans="1:18" x14ac:dyDescent="0.25">
      <c r="A270" t="s">
        <v>21</v>
      </c>
      <c r="B270" t="s">
        <v>713</v>
      </c>
      <c r="C270" t="s">
        <v>798</v>
      </c>
      <c r="D270" t="s">
        <v>780</v>
      </c>
      <c r="E270" t="s">
        <v>789</v>
      </c>
      <c r="F270" t="s">
        <v>775</v>
      </c>
      <c r="G270" t="s">
        <v>775</v>
      </c>
      <c r="H270" s="41">
        <v>500</v>
      </c>
      <c r="I270" s="41">
        <v>500</v>
      </c>
      <c r="J270" s="41">
        <v>0</v>
      </c>
      <c r="K270" s="40">
        <f t="shared" si="8"/>
        <v>500</v>
      </c>
      <c r="L270" s="40">
        <f t="shared" si="9"/>
        <v>0</v>
      </c>
      <c r="M270" s="41">
        <v>500</v>
      </c>
      <c r="N270" s="41">
        <v>0</v>
      </c>
      <c r="O270" s="41">
        <v>0</v>
      </c>
      <c r="P270" t="s">
        <v>1259</v>
      </c>
      <c r="Q270" t="s">
        <v>775</v>
      </c>
      <c r="R270" t="s">
        <v>1260</v>
      </c>
    </row>
    <row r="271" spans="1:18" x14ac:dyDescent="0.25">
      <c r="A271" t="s">
        <v>21</v>
      </c>
      <c r="B271" t="s">
        <v>805</v>
      </c>
      <c r="C271" t="s">
        <v>806</v>
      </c>
      <c r="D271" t="s">
        <v>780</v>
      </c>
      <c r="E271" t="s">
        <v>781</v>
      </c>
      <c r="F271" t="s">
        <v>782</v>
      </c>
      <c r="G271" t="s">
        <v>775</v>
      </c>
      <c r="H271" s="41">
        <v>77.69</v>
      </c>
      <c r="I271" s="41">
        <v>77.69</v>
      </c>
      <c r="J271" s="41">
        <v>0</v>
      </c>
      <c r="K271" s="40">
        <f t="shared" si="8"/>
        <v>77.69</v>
      </c>
      <c r="L271" s="40">
        <f t="shared" si="9"/>
        <v>0</v>
      </c>
      <c r="M271" s="41">
        <v>77.69</v>
      </c>
      <c r="N271" s="41">
        <v>0</v>
      </c>
      <c r="O271" s="41">
        <v>0</v>
      </c>
      <c r="P271" t="s">
        <v>1261</v>
      </c>
      <c r="Q271" t="s">
        <v>775</v>
      </c>
      <c r="R271" t="s">
        <v>1258</v>
      </c>
    </row>
    <row r="272" spans="1:18" x14ac:dyDescent="0.25">
      <c r="A272" t="s">
        <v>21</v>
      </c>
      <c r="B272" t="s">
        <v>809</v>
      </c>
      <c r="C272" t="s">
        <v>810</v>
      </c>
      <c r="D272" t="s">
        <v>794</v>
      </c>
      <c r="E272" t="s">
        <v>795</v>
      </c>
      <c r="F272" t="s">
        <v>795</v>
      </c>
      <c r="G272" t="s">
        <v>775</v>
      </c>
      <c r="H272" s="41">
        <v>351.69</v>
      </c>
      <c r="I272" s="41">
        <v>351.69</v>
      </c>
      <c r="J272" s="41">
        <v>0</v>
      </c>
      <c r="K272" s="40">
        <f t="shared" si="8"/>
        <v>351.69</v>
      </c>
      <c r="L272" s="40">
        <f t="shared" si="9"/>
        <v>0</v>
      </c>
      <c r="M272" s="41">
        <v>351.69</v>
      </c>
      <c r="N272" s="41">
        <v>0</v>
      </c>
      <c r="O272" s="41">
        <v>0</v>
      </c>
      <c r="P272" t="s">
        <v>1262</v>
      </c>
      <c r="Q272" t="s">
        <v>775</v>
      </c>
      <c r="R272" t="s">
        <v>1263</v>
      </c>
    </row>
    <row r="273" spans="1:18" x14ac:dyDescent="0.25">
      <c r="A273" t="s">
        <v>21</v>
      </c>
      <c r="B273" t="s">
        <v>718</v>
      </c>
      <c r="C273" t="s">
        <v>813</v>
      </c>
      <c r="D273" t="s">
        <v>780</v>
      </c>
      <c r="E273" t="s">
        <v>781</v>
      </c>
      <c r="F273" t="s">
        <v>782</v>
      </c>
      <c r="G273" t="s">
        <v>775</v>
      </c>
      <c r="H273" s="41">
        <v>7397.62</v>
      </c>
      <c r="I273" s="41">
        <v>7397.62</v>
      </c>
      <c r="J273" s="41">
        <v>0</v>
      </c>
      <c r="K273" s="40">
        <f t="shared" si="8"/>
        <v>0</v>
      </c>
      <c r="L273" s="40">
        <f t="shared" si="9"/>
        <v>7397.62</v>
      </c>
      <c r="M273" s="41">
        <v>0</v>
      </c>
      <c r="N273" s="41">
        <v>7397.62</v>
      </c>
      <c r="O273" s="41">
        <v>0</v>
      </c>
      <c r="P273" t="s">
        <v>1264</v>
      </c>
      <c r="Q273" t="s">
        <v>1265</v>
      </c>
      <c r="R273" t="s">
        <v>1266</v>
      </c>
    </row>
    <row r="274" spans="1:18" x14ac:dyDescent="0.25">
      <c r="A274" t="s">
        <v>21</v>
      </c>
      <c r="B274" t="s">
        <v>968</v>
      </c>
      <c r="C274" t="s">
        <v>969</v>
      </c>
      <c r="D274" t="s">
        <v>829</v>
      </c>
      <c r="E274" t="s">
        <v>970</v>
      </c>
      <c r="F274" t="s">
        <v>775</v>
      </c>
      <c r="G274" t="s">
        <v>775</v>
      </c>
      <c r="H274" s="41">
        <v>0</v>
      </c>
      <c r="I274" s="41">
        <v>0</v>
      </c>
      <c r="J274" s="41">
        <v>0</v>
      </c>
      <c r="K274" s="40">
        <f t="shared" si="8"/>
        <v>0</v>
      </c>
      <c r="L274" s="40">
        <f t="shared" si="9"/>
        <v>0</v>
      </c>
      <c r="M274" s="41">
        <v>0</v>
      </c>
      <c r="N274" s="41">
        <v>0</v>
      </c>
      <c r="O274" s="41">
        <v>0</v>
      </c>
      <c r="P274" t="s">
        <v>944</v>
      </c>
      <c r="Q274" t="s">
        <v>775</v>
      </c>
      <c r="R274" t="s">
        <v>775</v>
      </c>
    </row>
    <row r="275" spans="1:18" x14ac:dyDescent="0.25">
      <c r="A275" t="s">
        <v>21</v>
      </c>
      <c r="B275" t="s">
        <v>817</v>
      </c>
      <c r="C275" t="s">
        <v>818</v>
      </c>
      <c r="D275" t="s">
        <v>819</v>
      </c>
      <c r="E275" t="s">
        <v>820</v>
      </c>
      <c r="F275" t="s">
        <v>775</v>
      </c>
      <c r="G275" t="s">
        <v>775</v>
      </c>
      <c r="H275" s="41">
        <v>0</v>
      </c>
      <c r="I275" s="41">
        <v>0</v>
      </c>
      <c r="J275" s="41">
        <v>0</v>
      </c>
      <c r="K275" s="40">
        <f t="shared" si="8"/>
        <v>0</v>
      </c>
      <c r="L275" s="40">
        <f t="shared" si="9"/>
        <v>0</v>
      </c>
      <c r="M275" s="41">
        <v>0</v>
      </c>
      <c r="N275" s="41">
        <v>0</v>
      </c>
      <c r="O275" s="41">
        <v>0</v>
      </c>
      <c r="P275" t="s">
        <v>775</v>
      </c>
      <c r="Q275" t="s">
        <v>775</v>
      </c>
      <c r="R275" t="s">
        <v>822</v>
      </c>
    </row>
    <row r="276" spans="1:18" x14ac:dyDescent="0.25">
      <c r="A276" t="s">
        <v>21</v>
      </c>
      <c r="B276" t="s">
        <v>707</v>
      </c>
      <c r="C276" t="s">
        <v>823</v>
      </c>
      <c r="D276" t="s">
        <v>780</v>
      </c>
      <c r="E276" t="s">
        <v>824</v>
      </c>
      <c r="F276" t="s">
        <v>825</v>
      </c>
      <c r="G276" t="s">
        <v>775</v>
      </c>
      <c r="H276" s="41">
        <v>200</v>
      </c>
      <c r="I276" s="41">
        <v>200</v>
      </c>
      <c r="J276" s="41">
        <v>0</v>
      </c>
      <c r="K276" s="40">
        <f t="shared" si="8"/>
        <v>200</v>
      </c>
      <c r="L276" s="40">
        <f t="shared" si="9"/>
        <v>0</v>
      </c>
      <c r="M276" s="41">
        <v>200</v>
      </c>
      <c r="N276" s="41">
        <v>0</v>
      </c>
      <c r="O276" s="41">
        <v>0</v>
      </c>
      <c r="P276" t="s">
        <v>1267</v>
      </c>
      <c r="Q276" t="s">
        <v>775</v>
      </c>
      <c r="R276" t="s">
        <v>982</v>
      </c>
    </row>
    <row r="277" spans="1:18" x14ac:dyDescent="0.25">
      <c r="A277" t="s">
        <v>21</v>
      </c>
      <c r="B277" t="s">
        <v>705</v>
      </c>
      <c r="C277" t="s">
        <v>828</v>
      </c>
      <c r="D277" t="s">
        <v>829</v>
      </c>
      <c r="E277" t="s">
        <v>789</v>
      </c>
      <c r="F277" t="s">
        <v>775</v>
      </c>
      <c r="G277" t="s">
        <v>775</v>
      </c>
      <c r="H277" s="41">
        <v>381.68</v>
      </c>
      <c r="I277" s="41">
        <v>381.68</v>
      </c>
      <c r="J277" s="41">
        <v>0</v>
      </c>
      <c r="K277" s="40">
        <f t="shared" si="8"/>
        <v>381.68</v>
      </c>
      <c r="L277" s="40">
        <f t="shared" si="9"/>
        <v>0</v>
      </c>
      <c r="M277" s="41">
        <v>381.68</v>
      </c>
      <c r="N277" s="41">
        <v>0</v>
      </c>
      <c r="O277" s="41">
        <v>0</v>
      </c>
      <c r="P277" t="s">
        <v>1268</v>
      </c>
      <c r="Q277" t="s">
        <v>775</v>
      </c>
      <c r="R277" t="s">
        <v>1269</v>
      </c>
    </row>
    <row r="278" spans="1:18" x14ac:dyDescent="0.25">
      <c r="A278" t="s">
        <v>21</v>
      </c>
      <c r="B278" t="s">
        <v>722</v>
      </c>
      <c r="C278" t="s">
        <v>832</v>
      </c>
      <c r="D278" t="s">
        <v>780</v>
      </c>
      <c r="E278" t="s">
        <v>781</v>
      </c>
      <c r="F278" t="s">
        <v>833</v>
      </c>
      <c r="G278" t="s">
        <v>775</v>
      </c>
      <c r="H278" s="41">
        <v>57.56</v>
      </c>
      <c r="I278" s="41">
        <v>57.56</v>
      </c>
      <c r="J278" s="41">
        <v>0</v>
      </c>
      <c r="K278" s="40">
        <f t="shared" si="8"/>
        <v>57.56</v>
      </c>
      <c r="L278" s="40">
        <f t="shared" si="9"/>
        <v>0</v>
      </c>
      <c r="M278" s="41">
        <v>57.56</v>
      </c>
      <c r="N278" s="41">
        <v>0</v>
      </c>
      <c r="O278" s="41">
        <v>0</v>
      </c>
      <c r="P278" t="s">
        <v>1270</v>
      </c>
      <c r="Q278" t="s">
        <v>775</v>
      </c>
      <c r="R278" t="s">
        <v>1271</v>
      </c>
    </row>
    <row r="279" spans="1:18" x14ac:dyDescent="0.25">
      <c r="A279" t="s">
        <v>21</v>
      </c>
      <c r="B279" t="s">
        <v>716</v>
      </c>
      <c r="C279" t="s">
        <v>845</v>
      </c>
      <c r="D279" t="s">
        <v>780</v>
      </c>
      <c r="E279" t="s">
        <v>781</v>
      </c>
      <c r="F279" t="s">
        <v>782</v>
      </c>
      <c r="G279" t="s">
        <v>775</v>
      </c>
      <c r="H279" s="41">
        <v>10127.92</v>
      </c>
      <c r="I279" s="41">
        <v>10127.92</v>
      </c>
      <c r="J279" s="41">
        <v>0</v>
      </c>
      <c r="K279" s="40">
        <f t="shared" si="8"/>
        <v>0</v>
      </c>
      <c r="L279" s="40">
        <f t="shared" si="9"/>
        <v>10127.92</v>
      </c>
      <c r="M279" s="41">
        <v>0</v>
      </c>
      <c r="N279" s="41">
        <v>10127.92</v>
      </c>
      <c r="O279" s="41">
        <v>0</v>
      </c>
      <c r="P279" t="s">
        <v>1272</v>
      </c>
      <c r="Q279" t="s">
        <v>1273</v>
      </c>
      <c r="R279" t="s">
        <v>1274</v>
      </c>
    </row>
    <row r="280" spans="1:18" x14ac:dyDescent="0.25">
      <c r="A280" t="s">
        <v>22</v>
      </c>
      <c r="B280" t="s">
        <v>771</v>
      </c>
      <c r="C280" t="s">
        <v>772</v>
      </c>
      <c r="D280" t="s">
        <v>773</v>
      </c>
      <c r="E280" t="s">
        <v>774</v>
      </c>
      <c r="F280" t="s">
        <v>775</v>
      </c>
      <c r="G280" t="s">
        <v>775</v>
      </c>
      <c r="H280" s="41">
        <v>2.2799999999999998</v>
      </c>
      <c r="I280" s="41">
        <v>0</v>
      </c>
      <c r="J280" s="41">
        <v>2.2799999999999998</v>
      </c>
      <c r="K280" s="40">
        <f t="shared" si="8"/>
        <v>0</v>
      </c>
      <c r="L280" s="40">
        <f>N280+O280-J280</f>
        <v>0</v>
      </c>
      <c r="M280" s="41">
        <v>0</v>
      </c>
      <c r="N280" s="41">
        <v>2.2799999999999998</v>
      </c>
      <c r="O280" s="41">
        <v>0</v>
      </c>
      <c r="P280" t="s">
        <v>1275</v>
      </c>
      <c r="Q280" t="s">
        <v>821</v>
      </c>
      <c r="R280" t="s">
        <v>775</v>
      </c>
    </row>
    <row r="281" spans="1:18" x14ac:dyDescent="0.25">
      <c r="A281" t="s">
        <v>22</v>
      </c>
      <c r="B281" t="s">
        <v>778</v>
      </c>
      <c r="C281" t="s">
        <v>779</v>
      </c>
      <c r="D281" t="s">
        <v>780</v>
      </c>
      <c r="E281" t="s">
        <v>781</v>
      </c>
      <c r="F281" t="s">
        <v>782</v>
      </c>
      <c r="G281" t="s">
        <v>775</v>
      </c>
      <c r="H281" s="41">
        <v>2228.48</v>
      </c>
      <c r="I281" s="41">
        <v>2228.48</v>
      </c>
      <c r="J281" s="41">
        <v>0</v>
      </c>
      <c r="K281" s="40">
        <f t="shared" si="8"/>
        <v>2228.48</v>
      </c>
      <c r="L281" s="40">
        <f t="shared" si="9"/>
        <v>0</v>
      </c>
      <c r="M281" s="41">
        <v>2228.48</v>
      </c>
      <c r="N281" s="41">
        <v>0</v>
      </c>
      <c r="O281" s="41">
        <v>0</v>
      </c>
      <c r="P281" t="s">
        <v>1276</v>
      </c>
      <c r="Q281" t="s">
        <v>775</v>
      </c>
      <c r="R281" t="s">
        <v>1277</v>
      </c>
    </row>
    <row r="282" spans="1:18" x14ac:dyDescent="0.25">
      <c r="A282" t="s">
        <v>22</v>
      </c>
      <c r="B282" t="s">
        <v>717</v>
      </c>
      <c r="C282" t="s">
        <v>785</v>
      </c>
      <c r="D282" t="s">
        <v>780</v>
      </c>
      <c r="E282" t="s">
        <v>781</v>
      </c>
      <c r="F282" t="s">
        <v>782</v>
      </c>
      <c r="G282" t="s">
        <v>775</v>
      </c>
      <c r="H282" s="41">
        <v>6449.89</v>
      </c>
      <c r="I282" s="41">
        <v>6449.89</v>
      </c>
      <c r="J282" s="41">
        <v>0</v>
      </c>
      <c r="K282" s="40">
        <f t="shared" si="8"/>
        <v>6449.89</v>
      </c>
      <c r="L282" s="40">
        <f t="shared" si="9"/>
        <v>0</v>
      </c>
      <c r="M282" s="41">
        <v>6449.89</v>
      </c>
      <c r="N282" s="41">
        <v>0</v>
      </c>
      <c r="O282" s="41">
        <v>0</v>
      </c>
      <c r="P282" t="s">
        <v>1278</v>
      </c>
      <c r="Q282" t="s">
        <v>775</v>
      </c>
      <c r="R282" t="s">
        <v>1279</v>
      </c>
    </row>
    <row r="283" spans="1:18" x14ac:dyDescent="0.25">
      <c r="A283" t="s">
        <v>22</v>
      </c>
      <c r="B283" t="s">
        <v>720</v>
      </c>
      <c r="C283" t="s">
        <v>788</v>
      </c>
      <c r="D283" t="s">
        <v>780</v>
      </c>
      <c r="E283" t="s">
        <v>789</v>
      </c>
      <c r="F283" t="s">
        <v>775</v>
      </c>
      <c r="G283" t="s">
        <v>775</v>
      </c>
      <c r="H283" s="41">
        <v>870.65</v>
      </c>
      <c r="I283" s="41">
        <v>870.65</v>
      </c>
      <c r="J283" s="41">
        <v>0</v>
      </c>
      <c r="K283" s="40">
        <f t="shared" si="8"/>
        <v>870.65</v>
      </c>
      <c r="L283" s="40">
        <f t="shared" si="9"/>
        <v>0</v>
      </c>
      <c r="M283" s="41">
        <v>870.65</v>
      </c>
      <c r="N283" s="41">
        <v>0</v>
      </c>
      <c r="O283" s="41">
        <v>0</v>
      </c>
      <c r="P283" t="s">
        <v>1280</v>
      </c>
      <c r="Q283" t="s">
        <v>775</v>
      </c>
      <c r="R283" t="s">
        <v>1281</v>
      </c>
    </row>
    <row r="284" spans="1:18" x14ac:dyDescent="0.25">
      <c r="A284" t="s">
        <v>22</v>
      </c>
      <c r="B284" t="s">
        <v>792</v>
      </c>
      <c r="C284" t="s">
        <v>793</v>
      </c>
      <c r="D284" t="s">
        <v>794</v>
      </c>
      <c r="E284" t="s">
        <v>795</v>
      </c>
      <c r="F284" t="s">
        <v>795</v>
      </c>
      <c r="G284" t="s">
        <v>775</v>
      </c>
      <c r="H284" s="41">
        <v>222.12</v>
      </c>
      <c r="I284" s="41">
        <v>222.12</v>
      </c>
      <c r="J284" s="41">
        <v>0</v>
      </c>
      <c r="K284" s="40">
        <f t="shared" si="8"/>
        <v>222.12</v>
      </c>
      <c r="L284" s="40">
        <f t="shared" si="9"/>
        <v>0</v>
      </c>
      <c r="M284" s="41">
        <v>222.12</v>
      </c>
      <c r="N284" s="41">
        <v>0</v>
      </c>
      <c r="O284" s="41">
        <v>0</v>
      </c>
      <c r="P284" t="s">
        <v>1282</v>
      </c>
      <c r="Q284" t="s">
        <v>775</v>
      </c>
      <c r="R284" t="s">
        <v>1283</v>
      </c>
    </row>
    <row r="285" spans="1:18" x14ac:dyDescent="0.25">
      <c r="A285" t="s">
        <v>22</v>
      </c>
      <c r="B285" t="s">
        <v>713</v>
      </c>
      <c r="C285" t="s">
        <v>798</v>
      </c>
      <c r="D285" t="s">
        <v>780</v>
      </c>
      <c r="E285" t="s">
        <v>789</v>
      </c>
      <c r="F285" t="s">
        <v>775</v>
      </c>
      <c r="G285" t="s">
        <v>775</v>
      </c>
      <c r="H285" s="41">
        <v>500</v>
      </c>
      <c r="I285" s="41">
        <v>500</v>
      </c>
      <c r="J285" s="41">
        <v>0</v>
      </c>
      <c r="K285" s="40">
        <f t="shared" si="8"/>
        <v>500</v>
      </c>
      <c r="L285" s="40">
        <f t="shared" si="9"/>
        <v>0</v>
      </c>
      <c r="M285" s="41">
        <v>500</v>
      </c>
      <c r="N285" s="41">
        <v>0</v>
      </c>
      <c r="O285" s="41">
        <v>0</v>
      </c>
      <c r="P285" t="s">
        <v>1284</v>
      </c>
      <c r="Q285" t="s">
        <v>775</v>
      </c>
      <c r="R285" t="s">
        <v>1285</v>
      </c>
    </row>
    <row r="286" spans="1:18" x14ac:dyDescent="0.25">
      <c r="A286" t="s">
        <v>22</v>
      </c>
      <c r="B286" t="s">
        <v>805</v>
      </c>
      <c r="C286" t="s">
        <v>806</v>
      </c>
      <c r="D286" t="s">
        <v>780</v>
      </c>
      <c r="E286" t="s">
        <v>781</v>
      </c>
      <c r="F286" t="s">
        <v>782</v>
      </c>
      <c r="G286" t="s">
        <v>775</v>
      </c>
      <c r="H286" s="41">
        <v>112.31</v>
      </c>
      <c r="I286" s="41">
        <v>112.31</v>
      </c>
      <c r="J286" s="41">
        <v>0</v>
      </c>
      <c r="K286" s="40">
        <f t="shared" si="8"/>
        <v>112.31</v>
      </c>
      <c r="L286" s="40">
        <f t="shared" si="9"/>
        <v>0</v>
      </c>
      <c r="M286" s="41">
        <v>112.31</v>
      </c>
      <c r="N286" s="41">
        <v>0</v>
      </c>
      <c r="O286" s="41">
        <v>0</v>
      </c>
      <c r="P286" t="s">
        <v>1286</v>
      </c>
      <c r="Q286" t="s">
        <v>775</v>
      </c>
      <c r="R286" t="s">
        <v>1197</v>
      </c>
    </row>
    <row r="287" spans="1:18" x14ac:dyDescent="0.25">
      <c r="A287" t="s">
        <v>22</v>
      </c>
      <c r="B287" t="s">
        <v>809</v>
      </c>
      <c r="C287" t="s">
        <v>810</v>
      </c>
      <c r="D287" t="s">
        <v>794</v>
      </c>
      <c r="E287" t="s">
        <v>795</v>
      </c>
      <c r="F287" t="s">
        <v>795</v>
      </c>
      <c r="G287" t="s">
        <v>775</v>
      </c>
      <c r="H287" s="41">
        <v>326.29000000000002</v>
      </c>
      <c r="I287" s="41">
        <v>326.29000000000002</v>
      </c>
      <c r="J287" s="41">
        <v>0</v>
      </c>
      <c r="K287" s="40">
        <f t="shared" si="8"/>
        <v>326.29000000000002</v>
      </c>
      <c r="L287" s="40">
        <f t="shared" si="9"/>
        <v>0</v>
      </c>
      <c r="M287" s="41">
        <v>326.29000000000002</v>
      </c>
      <c r="N287" s="41">
        <v>0</v>
      </c>
      <c r="O287" s="41">
        <v>0</v>
      </c>
      <c r="P287" t="s">
        <v>1287</v>
      </c>
      <c r="Q287" t="s">
        <v>775</v>
      </c>
      <c r="R287" t="s">
        <v>934</v>
      </c>
    </row>
    <row r="288" spans="1:18" x14ac:dyDescent="0.25">
      <c r="A288" t="s">
        <v>22</v>
      </c>
      <c r="B288" t="s">
        <v>718</v>
      </c>
      <c r="C288" t="s">
        <v>813</v>
      </c>
      <c r="D288" t="s">
        <v>780</v>
      </c>
      <c r="E288" t="s">
        <v>781</v>
      </c>
      <c r="F288" t="s">
        <v>782</v>
      </c>
      <c r="G288" t="s">
        <v>775</v>
      </c>
      <c r="H288" s="41">
        <v>8087.55</v>
      </c>
      <c r="I288" s="41">
        <v>8087.55</v>
      </c>
      <c r="J288" s="41">
        <v>0</v>
      </c>
      <c r="K288" s="40">
        <f t="shared" si="8"/>
        <v>0</v>
      </c>
      <c r="L288" s="40">
        <f t="shared" si="9"/>
        <v>8087.55</v>
      </c>
      <c r="M288" s="41">
        <v>0</v>
      </c>
      <c r="N288" s="41">
        <v>8087.55</v>
      </c>
      <c r="O288" s="41">
        <v>0</v>
      </c>
      <c r="P288" t="s">
        <v>1288</v>
      </c>
      <c r="Q288" t="s">
        <v>1289</v>
      </c>
      <c r="R288" t="s">
        <v>1290</v>
      </c>
    </row>
    <row r="289" spans="1:18" x14ac:dyDescent="0.25">
      <c r="A289" t="s">
        <v>22</v>
      </c>
      <c r="B289" t="s">
        <v>968</v>
      </c>
      <c r="C289" t="s">
        <v>969</v>
      </c>
      <c r="D289" t="s">
        <v>829</v>
      </c>
      <c r="E289" t="s">
        <v>970</v>
      </c>
      <c r="F289" t="s">
        <v>775</v>
      </c>
      <c r="G289" t="s">
        <v>775</v>
      </c>
      <c r="H289" s="41">
        <v>0</v>
      </c>
      <c r="I289" s="41">
        <v>0</v>
      </c>
      <c r="J289" s="41">
        <v>0</v>
      </c>
      <c r="K289" s="40">
        <f t="shared" si="8"/>
        <v>0</v>
      </c>
      <c r="L289" s="40">
        <f t="shared" si="9"/>
        <v>0</v>
      </c>
      <c r="M289" s="41">
        <v>0</v>
      </c>
      <c r="N289" s="41">
        <v>0</v>
      </c>
      <c r="O289" s="41">
        <v>0</v>
      </c>
      <c r="P289" t="s">
        <v>944</v>
      </c>
      <c r="Q289" t="s">
        <v>822</v>
      </c>
      <c r="R289" t="s">
        <v>775</v>
      </c>
    </row>
    <row r="290" spans="1:18" x14ac:dyDescent="0.25">
      <c r="A290" t="s">
        <v>22</v>
      </c>
      <c r="B290" t="s">
        <v>707</v>
      </c>
      <c r="C290" t="s">
        <v>823</v>
      </c>
      <c r="D290" t="s">
        <v>780</v>
      </c>
      <c r="E290" t="s">
        <v>824</v>
      </c>
      <c r="F290" t="s">
        <v>825</v>
      </c>
      <c r="G290" t="s">
        <v>775</v>
      </c>
      <c r="H290" s="41">
        <v>200</v>
      </c>
      <c r="I290" s="41">
        <v>200</v>
      </c>
      <c r="J290" s="41">
        <v>0</v>
      </c>
      <c r="K290" s="40">
        <f t="shared" si="8"/>
        <v>200</v>
      </c>
      <c r="L290" s="40">
        <f t="shared" si="9"/>
        <v>0</v>
      </c>
      <c r="M290" s="41">
        <v>200</v>
      </c>
      <c r="N290" s="41">
        <v>0</v>
      </c>
      <c r="O290" s="41">
        <v>0</v>
      </c>
      <c r="P290" t="s">
        <v>1291</v>
      </c>
      <c r="Q290" t="s">
        <v>775</v>
      </c>
      <c r="R290" t="s">
        <v>1292</v>
      </c>
    </row>
    <row r="291" spans="1:18" x14ac:dyDescent="0.25">
      <c r="A291" t="s">
        <v>22</v>
      </c>
      <c r="B291" t="s">
        <v>705</v>
      </c>
      <c r="C291" t="s">
        <v>828</v>
      </c>
      <c r="D291" t="s">
        <v>829</v>
      </c>
      <c r="E291" t="s">
        <v>789</v>
      </c>
      <c r="F291" t="s">
        <v>775</v>
      </c>
      <c r="G291" t="s">
        <v>775</v>
      </c>
      <c r="H291" s="41">
        <v>422.58</v>
      </c>
      <c r="I291" s="41">
        <v>422.58</v>
      </c>
      <c r="J291" s="41">
        <v>0</v>
      </c>
      <c r="K291" s="40">
        <f t="shared" si="8"/>
        <v>422.58</v>
      </c>
      <c r="L291" s="40">
        <f t="shared" si="9"/>
        <v>0</v>
      </c>
      <c r="M291" s="41">
        <v>422.58</v>
      </c>
      <c r="N291" s="41">
        <v>0</v>
      </c>
      <c r="O291" s="41">
        <v>0</v>
      </c>
      <c r="P291" t="s">
        <v>1293</v>
      </c>
      <c r="Q291" t="s">
        <v>775</v>
      </c>
      <c r="R291" t="s">
        <v>1245</v>
      </c>
    </row>
    <row r="292" spans="1:18" x14ac:dyDescent="0.25">
      <c r="A292" t="s">
        <v>22</v>
      </c>
      <c r="B292" t="s">
        <v>722</v>
      </c>
      <c r="C292" t="s">
        <v>832</v>
      </c>
      <c r="D292" t="s">
        <v>780</v>
      </c>
      <c r="E292" t="s">
        <v>781</v>
      </c>
      <c r="F292" t="s">
        <v>833</v>
      </c>
      <c r="G292" t="s">
        <v>775</v>
      </c>
      <c r="H292" s="41">
        <v>30.57</v>
      </c>
      <c r="I292" s="41">
        <v>30.57</v>
      </c>
      <c r="J292" s="41">
        <v>0</v>
      </c>
      <c r="K292" s="40">
        <f t="shared" si="8"/>
        <v>30.57</v>
      </c>
      <c r="L292" s="40">
        <f t="shared" si="9"/>
        <v>0</v>
      </c>
      <c r="M292" s="41">
        <v>30.57</v>
      </c>
      <c r="N292" s="41">
        <v>0</v>
      </c>
      <c r="O292" s="41">
        <v>0</v>
      </c>
      <c r="P292" t="s">
        <v>1294</v>
      </c>
      <c r="Q292" t="s">
        <v>775</v>
      </c>
      <c r="R292" t="s">
        <v>1295</v>
      </c>
    </row>
    <row r="293" spans="1:18" x14ac:dyDescent="0.25">
      <c r="A293" t="s">
        <v>22</v>
      </c>
      <c r="B293" t="s">
        <v>700</v>
      </c>
      <c r="C293" t="s">
        <v>842</v>
      </c>
      <c r="D293" t="s">
        <v>773</v>
      </c>
      <c r="E293" t="s">
        <v>843</v>
      </c>
      <c r="F293" t="s">
        <v>775</v>
      </c>
      <c r="G293" t="s">
        <v>775</v>
      </c>
      <c r="H293" s="41">
        <v>0</v>
      </c>
      <c r="I293" s="41">
        <v>0</v>
      </c>
      <c r="J293" s="41">
        <v>0</v>
      </c>
      <c r="K293" s="40">
        <f t="shared" si="8"/>
        <v>0</v>
      </c>
      <c r="L293" s="40">
        <f t="shared" si="9"/>
        <v>0</v>
      </c>
      <c r="M293" s="41">
        <v>0</v>
      </c>
      <c r="N293" s="41">
        <v>0</v>
      </c>
      <c r="O293" s="41">
        <v>0</v>
      </c>
      <c r="P293" t="s">
        <v>775</v>
      </c>
      <c r="Q293" t="s">
        <v>775</v>
      </c>
      <c r="R293" t="s">
        <v>822</v>
      </c>
    </row>
    <row r="294" spans="1:18" x14ac:dyDescent="0.25">
      <c r="A294" t="s">
        <v>22</v>
      </c>
      <c r="B294" t="s">
        <v>716</v>
      </c>
      <c r="C294" t="s">
        <v>845</v>
      </c>
      <c r="D294" t="s">
        <v>780</v>
      </c>
      <c r="E294" t="s">
        <v>781</v>
      </c>
      <c r="F294" t="s">
        <v>782</v>
      </c>
      <c r="G294" t="s">
        <v>775</v>
      </c>
      <c r="H294" s="41">
        <v>11583.66</v>
      </c>
      <c r="I294" s="41">
        <v>11583.66</v>
      </c>
      <c r="J294" s="41">
        <v>0</v>
      </c>
      <c r="K294" s="40">
        <f t="shared" si="8"/>
        <v>0</v>
      </c>
      <c r="L294" s="40">
        <f t="shared" si="9"/>
        <v>11583.66</v>
      </c>
      <c r="M294" s="41">
        <v>0</v>
      </c>
      <c r="N294" s="41">
        <v>11583.66</v>
      </c>
      <c r="O294" s="41">
        <v>0</v>
      </c>
      <c r="P294" t="s">
        <v>1296</v>
      </c>
      <c r="Q294" t="s">
        <v>1297</v>
      </c>
      <c r="R294" t="s">
        <v>1298</v>
      </c>
    </row>
    <row r="295" spans="1:18" x14ac:dyDescent="0.25">
      <c r="A295" t="s">
        <v>23</v>
      </c>
      <c r="B295" t="s">
        <v>771</v>
      </c>
      <c r="C295" t="s">
        <v>772</v>
      </c>
      <c r="D295" t="s">
        <v>773</v>
      </c>
      <c r="E295" t="s">
        <v>774</v>
      </c>
      <c r="F295" t="s">
        <v>775</v>
      </c>
      <c r="G295" t="s">
        <v>775</v>
      </c>
      <c r="H295" s="41">
        <v>4.3099999999999996</v>
      </c>
      <c r="I295" s="41">
        <v>0</v>
      </c>
      <c r="J295" s="41">
        <v>4.3099999999999996</v>
      </c>
      <c r="K295" s="40">
        <f t="shared" si="8"/>
        <v>0</v>
      </c>
      <c r="L295" s="40">
        <f>N295+O295-J295</f>
        <v>0</v>
      </c>
      <c r="M295" s="41">
        <v>0</v>
      </c>
      <c r="N295" s="41">
        <v>4.3099999999999996</v>
      </c>
      <c r="O295" s="41">
        <v>0</v>
      </c>
      <c r="P295" t="s">
        <v>1299</v>
      </c>
      <c r="Q295" t="s">
        <v>1300</v>
      </c>
      <c r="R295" t="s">
        <v>775</v>
      </c>
    </row>
    <row r="296" spans="1:18" x14ac:dyDescent="0.25">
      <c r="A296" t="s">
        <v>23</v>
      </c>
      <c r="B296" t="s">
        <v>778</v>
      </c>
      <c r="C296" t="s">
        <v>779</v>
      </c>
      <c r="D296" t="s">
        <v>780</v>
      </c>
      <c r="E296" t="s">
        <v>781</v>
      </c>
      <c r="F296" t="s">
        <v>782</v>
      </c>
      <c r="G296" t="s">
        <v>775</v>
      </c>
      <c r="H296" s="41">
        <v>2348.17</v>
      </c>
      <c r="I296" s="41">
        <v>2348.17</v>
      </c>
      <c r="J296" s="41">
        <v>0</v>
      </c>
      <c r="K296" s="40">
        <f t="shared" si="8"/>
        <v>2348.17</v>
      </c>
      <c r="L296" s="40">
        <f t="shared" si="9"/>
        <v>0</v>
      </c>
      <c r="M296" s="41">
        <v>2348.17</v>
      </c>
      <c r="N296" s="41">
        <v>0</v>
      </c>
      <c r="O296" s="41">
        <v>0</v>
      </c>
      <c r="P296" t="s">
        <v>1301</v>
      </c>
      <c r="Q296" t="s">
        <v>775</v>
      </c>
      <c r="R296" t="s">
        <v>1302</v>
      </c>
    </row>
    <row r="297" spans="1:18" x14ac:dyDescent="0.25">
      <c r="A297" t="s">
        <v>23</v>
      </c>
      <c r="B297" t="s">
        <v>717</v>
      </c>
      <c r="C297" t="s">
        <v>785</v>
      </c>
      <c r="D297" t="s">
        <v>780</v>
      </c>
      <c r="E297" t="s">
        <v>781</v>
      </c>
      <c r="F297" t="s">
        <v>782</v>
      </c>
      <c r="G297" t="s">
        <v>775</v>
      </c>
      <c r="H297" s="41">
        <v>6133.04</v>
      </c>
      <c r="I297" s="41">
        <v>6133.04</v>
      </c>
      <c r="J297" s="41">
        <v>0</v>
      </c>
      <c r="K297" s="40">
        <f t="shared" si="8"/>
        <v>6133.04</v>
      </c>
      <c r="L297" s="40">
        <f t="shared" si="9"/>
        <v>0</v>
      </c>
      <c r="M297" s="41">
        <v>6133.04</v>
      </c>
      <c r="N297" s="41">
        <v>0</v>
      </c>
      <c r="O297" s="41">
        <v>0</v>
      </c>
      <c r="P297" t="s">
        <v>1303</v>
      </c>
      <c r="Q297" t="s">
        <v>775</v>
      </c>
      <c r="R297" t="s">
        <v>1304</v>
      </c>
    </row>
    <row r="298" spans="1:18" x14ac:dyDescent="0.25">
      <c r="A298" t="s">
        <v>23</v>
      </c>
      <c r="B298" t="s">
        <v>720</v>
      </c>
      <c r="C298" t="s">
        <v>788</v>
      </c>
      <c r="D298" t="s">
        <v>780</v>
      </c>
      <c r="E298" t="s">
        <v>789</v>
      </c>
      <c r="F298" t="s">
        <v>775</v>
      </c>
      <c r="G298" t="s">
        <v>775</v>
      </c>
      <c r="H298" s="41">
        <v>969.54</v>
      </c>
      <c r="I298" s="41">
        <v>969.54</v>
      </c>
      <c r="J298" s="41">
        <v>0</v>
      </c>
      <c r="K298" s="40">
        <f t="shared" si="8"/>
        <v>969.54</v>
      </c>
      <c r="L298" s="40">
        <f t="shared" si="9"/>
        <v>0</v>
      </c>
      <c r="M298" s="41">
        <v>969.54</v>
      </c>
      <c r="N298" s="41">
        <v>0</v>
      </c>
      <c r="O298" s="41">
        <v>0</v>
      </c>
      <c r="P298" t="s">
        <v>1305</v>
      </c>
      <c r="Q298" t="s">
        <v>775</v>
      </c>
      <c r="R298" t="s">
        <v>1306</v>
      </c>
    </row>
    <row r="299" spans="1:18" x14ac:dyDescent="0.25">
      <c r="A299" t="s">
        <v>23</v>
      </c>
      <c r="B299" t="s">
        <v>792</v>
      </c>
      <c r="C299" t="s">
        <v>793</v>
      </c>
      <c r="D299" t="s">
        <v>794</v>
      </c>
      <c r="E299" t="s">
        <v>795</v>
      </c>
      <c r="F299" t="s">
        <v>795</v>
      </c>
      <c r="G299" t="s">
        <v>775</v>
      </c>
      <c r="H299" s="41">
        <v>228.6</v>
      </c>
      <c r="I299" s="41">
        <v>228.6</v>
      </c>
      <c r="J299" s="41">
        <v>0</v>
      </c>
      <c r="K299" s="40">
        <f t="shared" si="8"/>
        <v>228.6</v>
      </c>
      <c r="L299" s="40">
        <f t="shared" si="9"/>
        <v>0</v>
      </c>
      <c r="M299" s="41">
        <v>228.6</v>
      </c>
      <c r="N299" s="41">
        <v>0</v>
      </c>
      <c r="O299" s="41">
        <v>0</v>
      </c>
      <c r="P299" t="s">
        <v>1307</v>
      </c>
      <c r="Q299" t="s">
        <v>775</v>
      </c>
      <c r="R299" t="s">
        <v>1308</v>
      </c>
    </row>
    <row r="300" spans="1:18" x14ac:dyDescent="0.25">
      <c r="A300" t="s">
        <v>23</v>
      </c>
      <c r="B300" t="s">
        <v>713</v>
      </c>
      <c r="C300" t="s">
        <v>798</v>
      </c>
      <c r="D300" t="s">
        <v>780</v>
      </c>
      <c r="E300" t="s">
        <v>789</v>
      </c>
      <c r="F300" t="s">
        <v>775</v>
      </c>
      <c r="G300" t="s">
        <v>775</v>
      </c>
      <c r="H300" s="41">
        <v>500</v>
      </c>
      <c r="I300" s="41">
        <v>500</v>
      </c>
      <c r="J300" s="41">
        <v>0</v>
      </c>
      <c r="K300" s="40">
        <f t="shared" si="8"/>
        <v>500</v>
      </c>
      <c r="L300" s="40">
        <f t="shared" si="9"/>
        <v>0</v>
      </c>
      <c r="M300" s="41">
        <v>500</v>
      </c>
      <c r="N300" s="41">
        <v>0</v>
      </c>
      <c r="O300" s="41">
        <v>0</v>
      </c>
      <c r="P300" t="s">
        <v>1309</v>
      </c>
      <c r="Q300" t="s">
        <v>775</v>
      </c>
      <c r="R300" t="s">
        <v>1310</v>
      </c>
    </row>
    <row r="301" spans="1:18" x14ac:dyDescent="0.25">
      <c r="A301" t="s">
        <v>23</v>
      </c>
      <c r="B301" t="s">
        <v>805</v>
      </c>
      <c r="C301" t="s">
        <v>806</v>
      </c>
      <c r="D301" t="s">
        <v>780</v>
      </c>
      <c r="E301" t="s">
        <v>781</v>
      </c>
      <c r="F301" t="s">
        <v>782</v>
      </c>
      <c r="G301" t="s">
        <v>775</v>
      </c>
      <c r="H301" s="41">
        <v>86.35</v>
      </c>
      <c r="I301" s="41">
        <v>86.35</v>
      </c>
      <c r="J301" s="41">
        <v>0</v>
      </c>
      <c r="K301" s="40">
        <f t="shared" si="8"/>
        <v>86.35</v>
      </c>
      <c r="L301" s="40">
        <f t="shared" si="9"/>
        <v>0</v>
      </c>
      <c r="M301" s="41">
        <v>86.35</v>
      </c>
      <c r="N301" s="41">
        <v>0</v>
      </c>
      <c r="O301" s="41">
        <v>0</v>
      </c>
      <c r="P301" t="s">
        <v>1311</v>
      </c>
      <c r="Q301" t="s">
        <v>775</v>
      </c>
      <c r="R301" t="s">
        <v>948</v>
      </c>
    </row>
    <row r="302" spans="1:18" x14ac:dyDescent="0.25">
      <c r="A302" t="s">
        <v>23</v>
      </c>
      <c r="B302" t="s">
        <v>809</v>
      </c>
      <c r="C302" t="s">
        <v>810</v>
      </c>
      <c r="D302" t="s">
        <v>794</v>
      </c>
      <c r="E302" t="s">
        <v>795</v>
      </c>
      <c r="F302" t="s">
        <v>795</v>
      </c>
      <c r="G302" t="s">
        <v>775</v>
      </c>
      <c r="H302" s="41">
        <v>309.11</v>
      </c>
      <c r="I302" s="41">
        <v>309.11</v>
      </c>
      <c r="J302" s="41">
        <v>0</v>
      </c>
      <c r="K302" s="40">
        <f t="shared" si="8"/>
        <v>309.11</v>
      </c>
      <c r="L302" s="40">
        <f t="shared" si="9"/>
        <v>0</v>
      </c>
      <c r="M302" s="41">
        <v>309.11</v>
      </c>
      <c r="N302" s="41">
        <v>0</v>
      </c>
      <c r="O302" s="41">
        <v>0</v>
      </c>
      <c r="P302" t="s">
        <v>1312</v>
      </c>
      <c r="Q302" t="s">
        <v>775</v>
      </c>
      <c r="R302" t="s">
        <v>1313</v>
      </c>
    </row>
    <row r="303" spans="1:18" x14ac:dyDescent="0.25">
      <c r="A303" t="s">
        <v>23</v>
      </c>
      <c r="B303" t="s">
        <v>718</v>
      </c>
      <c r="C303" t="s">
        <v>813</v>
      </c>
      <c r="D303" t="s">
        <v>780</v>
      </c>
      <c r="E303" t="s">
        <v>781</v>
      </c>
      <c r="F303" t="s">
        <v>782</v>
      </c>
      <c r="G303" t="s">
        <v>775</v>
      </c>
      <c r="H303" s="41">
        <v>6942.94</v>
      </c>
      <c r="I303" s="41">
        <v>6942.94</v>
      </c>
      <c r="J303" s="41">
        <v>0</v>
      </c>
      <c r="K303" s="40">
        <f t="shared" si="8"/>
        <v>0</v>
      </c>
      <c r="L303" s="40">
        <f t="shared" si="9"/>
        <v>6942.94</v>
      </c>
      <c r="M303" s="41">
        <v>0</v>
      </c>
      <c r="N303" s="41">
        <v>6942.94</v>
      </c>
      <c r="O303" s="41">
        <v>0</v>
      </c>
      <c r="P303" t="s">
        <v>1314</v>
      </c>
      <c r="Q303" t="s">
        <v>1315</v>
      </c>
      <c r="R303" t="s">
        <v>1316</v>
      </c>
    </row>
    <row r="304" spans="1:18" x14ac:dyDescent="0.25">
      <c r="A304" t="s">
        <v>23</v>
      </c>
      <c r="B304" t="s">
        <v>968</v>
      </c>
      <c r="C304" t="s">
        <v>969</v>
      </c>
      <c r="D304" t="s">
        <v>829</v>
      </c>
      <c r="E304" t="s">
        <v>970</v>
      </c>
      <c r="F304" t="s">
        <v>775</v>
      </c>
      <c r="G304" t="s">
        <v>775</v>
      </c>
      <c r="H304" s="41">
        <v>0</v>
      </c>
      <c r="I304" s="41">
        <v>0</v>
      </c>
      <c r="J304" s="41">
        <v>0</v>
      </c>
      <c r="K304" s="40">
        <f t="shared" si="8"/>
        <v>0</v>
      </c>
      <c r="L304" s="40">
        <f t="shared" si="9"/>
        <v>0</v>
      </c>
      <c r="M304" s="41">
        <v>0</v>
      </c>
      <c r="N304" s="41">
        <v>0</v>
      </c>
      <c r="O304" s="41">
        <v>0</v>
      </c>
      <c r="P304" t="s">
        <v>994</v>
      </c>
      <c r="Q304" t="s">
        <v>775</v>
      </c>
      <c r="R304" t="s">
        <v>775</v>
      </c>
    </row>
    <row r="305" spans="1:18" x14ac:dyDescent="0.25">
      <c r="A305" t="s">
        <v>23</v>
      </c>
      <c r="B305" t="s">
        <v>707</v>
      </c>
      <c r="C305" t="s">
        <v>823</v>
      </c>
      <c r="D305" t="s">
        <v>780</v>
      </c>
      <c r="E305" t="s">
        <v>824</v>
      </c>
      <c r="F305" t="s">
        <v>825</v>
      </c>
      <c r="G305" t="s">
        <v>775</v>
      </c>
      <c r="H305" s="41">
        <v>200</v>
      </c>
      <c r="I305" s="41">
        <v>200</v>
      </c>
      <c r="J305" s="41">
        <v>0</v>
      </c>
      <c r="K305" s="40">
        <f t="shared" si="8"/>
        <v>200</v>
      </c>
      <c r="L305" s="40">
        <f t="shared" si="9"/>
        <v>0</v>
      </c>
      <c r="M305" s="41">
        <v>200</v>
      </c>
      <c r="N305" s="41">
        <v>0</v>
      </c>
      <c r="O305" s="41">
        <v>0</v>
      </c>
      <c r="P305" t="s">
        <v>1317</v>
      </c>
      <c r="Q305" t="s">
        <v>775</v>
      </c>
      <c r="R305" t="s">
        <v>908</v>
      </c>
    </row>
    <row r="306" spans="1:18" x14ac:dyDescent="0.25">
      <c r="A306" t="s">
        <v>23</v>
      </c>
      <c r="B306" t="s">
        <v>705</v>
      </c>
      <c r="C306" t="s">
        <v>828</v>
      </c>
      <c r="D306" t="s">
        <v>829</v>
      </c>
      <c r="E306" t="s">
        <v>789</v>
      </c>
      <c r="F306" t="s">
        <v>775</v>
      </c>
      <c r="G306" t="s">
        <v>775</v>
      </c>
      <c r="H306" s="41">
        <v>1041.8</v>
      </c>
      <c r="I306" s="41">
        <v>1041.8</v>
      </c>
      <c r="J306" s="41">
        <v>0</v>
      </c>
      <c r="K306" s="40">
        <f t="shared" si="8"/>
        <v>1041.8</v>
      </c>
      <c r="L306" s="40">
        <f t="shared" si="9"/>
        <v>0</v>
      </c>
      <c r="M306" s="41">
        <v>1041.8</v>
      </c>
      <c r="N306" s="41">
        <v>0</v>
      </c>
      <c r="O306" s="41">
        <v>0</v>
      </c>
      <c r="P306" t="s">
        <v>1318</v>
      </c>
      <c r="Q306" t="s">
        <v>775</v>
      </c>
      <c r="R306" t="s">
        <v>1319</v>
      </c>
    </row>
    <row r="307" spans="1:18" x14ac:dyDescent="0.25">
      <c r="A307" t="s">
        <v>23</v>
      </c>
      <c r="B307" t="s">
        <v>722</v>
      </c>
      <c r="C307" t="s">
        <v>832</v>
      </c>
      <c r="D307" t="s">
        <v>780</v>
      </c>
      <c r="E307" t="s">
        <v>781</v>
      </c>
      <c r="F307" t="s">
        <v>833</v>
      </c>
      <c r="G307" t="s">
        <v>775</v>
      </c>
      <c r="H307" s="41">
        <v>0</v>
      </c>
      <c r="I307" s="41">
        <v>0</v>
      </c>
      <c r="J307" s="41">
        <v>0</v>
      </c>
      <c r="K307" s="40">
        <f t="shared" si="8"/>
        <v>0</v>
      </c>
      <c r="L307" s="40">
        <f t="shared" si="9"/>
        <v>0</v>
      </c>
      <c r="M307" s="41">
        <v>0</v>
      </c>
      <c r="N307" s="41">
        <v>0</v>
      </c>
      <c r="O307" s="41">
        <v>0</v>
      </c>
      <c r="P307" t="s">
        <v>1320</v>
      </c>
      <c r="Q307" t="s">
        <v>775</v>
      </c>
      <c r="R307" t="s">
        <v>775</v>
      </c>
    </row>
    <row r="308" spans="1:18" x14ac:dyDescent="0.25">
      <c r="A308" t="s">
        <v>23</v>
      </c>
      <c r="B308" t="s">
        <v>716</v>
      </c>
      <c r="C308" t="s">
        <v>845</v>
      </c>
      <c r="D308" t="s">
        <v>780</v>
      </c>
      <c r="E308" t="s">
        <v>781</v>
      </c>
      <c r="F308" t="s">
        <v>782</v>
      </c>
      <c r="G308" t="s">
        <v>775</v>
      </c>
      <c r="H308" s="41">
        <v>10240.25</v>
      </c>
      <c r="I308" s="41">
        <v>10240.25</v>
      </c>
      <c r="J308" s="41">
        <v>0</v>
      </c>
      <c r="K308" s="40">
        <f t="shared" si="8"/>
        <v>0</v>
      </c>
      <c r="L308" s="40">
        <f t="shared" si="9"/>
        <v>10240.25</v>
      </c>
      <c r="M308" s="41">
        <v>0</v>
      </c>
      <c r="N308" s="41">
        <v>10240.25</v>
      </c>
      <c r="O308" s="41">
        <v>0</v>
      </c>
      <c r="P308" t="s">
        <v>1321</v>
      </c>
      <c r="Q308" t="s">
        <v>1322</v>
      </c>
      <c r="R308" t="s">
        <v>1323</v>
      </c>
    </row>
    <row r="309" spans="1:18" x14ac:dyDescent="0.25">
      <c r="A309" t="s">
        <v>24</v>
      </c>
      <c r="B309" t="s">
        <v>771</v>
      </c>
      <c r="C309" t="s">
        <v>772</v>
      </c>
      <c r="D309" t="s">
        <v>773</v>
      </c>
      <c r="E309" t="s">
        <v>774</v>
      </c>
      <c r="F309" t="s">
        <v>775</v>
      </c>
      <c r="G309" t="s">
        <v>775</v>
      </c>
      <c r="H309" s="41">
        <v>103.14</v>
      </c>
      <c r="I309" s="41">
        <v>0</v>
      </c>
      <c r="J309" s="41">
        <v>103.14</v>
      </c>
      <c r="K309" s="40">
        <f t="shared" si="8"/>
        <v>0</v>
      </c>
      <c r="L309" s="40">
        <f>N309+O309-J309</f>
        <v>0</v>
      </c>
      <c r="M309" s="41">
        <v>0</v>
      </c>
      <c r="N309" s="41">
        <v>103.14</v>
      </c>
      <c r="O309" s="41">
        <v>0</v>
      </c>
      <c r="P309" t="s">
        <v>1324</v>
      </c>
      <c r="Q309" t="s">
        <v>1325</v>
      </c>
      <c r="R309" t="s">
        <v>775</v>
      </c>
    </row>
    <row r="310" spans="1:18" x14ac:dyDescent="0.25">
      <c r="A310" t="s">
        <v>24</v>
      </c>
      <c r="B310" t="s">
        <v>778</v>
      </c>
      <c r="C310" t="s">
        <v>779</v>
      </c>
      <c r="D310" t="s">
        <v>780</v>
      </c>
      <c r="E310" t="s">
        <v>781</v>
      </c>
      <c r="F310" t="s">
        <v>782</v>
      </c>
      <c r="G310" t="s">
        <v>775</v>
      </c>
      <c r="H310" s="41">
        <v>2442.6799999999998</v>
      </c>
      <c r="I310" s="41">
        <v>2442.6799999999998</v>
      </c>
      <c r="J310" s="41">
        <v>0</v>
      </c>
      <c r="K310" s="40">
        <f t="shared" si="8"/>
        <v>2442.6799999999998</v>
      </c>
      <c r="L310" s="40">
        <f t="shared" si="9"/>
        <v>0</v>
      </c>
      <c r="M310" s="41">
        <v>2442.6799999999998</v>
      </c>
      <c r="N310" s="41">
        <v>0</v>
      </c>
      <c r="O310" s="41">
        <v>0</v>
      </c>
      <c r="P310" t="s">
        <v>1326</v>
      </c>
      <c r="Q310" t="s">
        <v>775</v>
      </c>
      <c r="R310" t="s">
        <v>1327</v>
      </c>
    </row>
    <row r="311" spans="1:18" x14ac:dyDescent="0.25">
      <c r="A311" t="s">
        <v>24</v>
      </c>
      <c r="B311" t="s">
        <v>717</v>
      </c>
      <c r="C311" t="s">
        <v>785</v>
      </c>
      <c r="D311" t="s">
        <v>780</v>
      </c>
      <c r="E311" t="s">
        <v>781</v>
      </c>
      <c r="F311" t="s">
        <v>782</v>
      </c>
      <c r="G311" t="s">
        <v>775</v>
      </c>
      <c r="H311" s="41">
        <v>6809.47</v>
      </c>
      <c r="I311" s="41">
        <v>6809.47</v>
      </c>
      <c r="J311" s="41">
        <v>0</v>
      </c>
      <c r="K311" s="40">
        <f t="shared" si="8"/>
        <v>6809.47</v>
      </c>
      <c r="L311" s="40">
        <f t="shared" si="9"/>
        <v>0</v>
      </c>
      <c r="M311" s="41">
        <v>6809.47</v>
      </c>
      <c r="N311" s="41">
        <v>0</v>
      </c>
      <c r="O311" s="41">
        <v>0</v>
      </c>
      <c r="P311" t="s">
        <v>1328</v>
      </c>
      <c r="Q311" t="s">
        <v>775</v>
      </c>
      <c r="R311" t="s">
        <v>1329</v>
      </c>
    </row>
    <row r="312" spans="1:18" x14ac:dyDescent="0.25">
      <c r="A312" t="s">
        <v>24</v>
      </c>
      <c r="B312" t="s">
        <v>720</v>
      </c>
      <c r="C312" t="s">
        <v>788</v>
      </c>
      <c r="D312" t="s">
        <v>780</v>
      </c>
      <c r="E312" t="s">
        <v>789</v>
      </c>
      <c r="F312" t="s">
        <v>775</v>
      </c>
      <c r="G312" t="s">
        <v>775</v>
      </c>
      <c r="H312" s="41">
        <v>416.84</v>
      </c>
      <c r="I312" s="41">
        <v>416.84</v>
      </c>
      <c r="J312" s="41">
        <v>0</v>
      </c>
      <c r="K312" s="40">
        <f t="shared" si="8"/>
        <v>416.84</v>
      </c>
      <c r="L312" s="40">
        <f t="shared" si="9"/>
        <v>0</v>
      </c>
      <c r="M312" s="41">
        <v>416.84</v>
      </c>
      <c r="N312" s="41">
        <v>0</v>
      </c>
      <c r="O312" s="41">
        <v>0</v>
      </c>
      <c r="P312" t="s">
        <v>1330</v>
      </c>
      <c r="Q312" t="s">
        <v>775</v>
      </c>
      <c r="R312" t="s">
        <v>1146</v>
      </c>
    </row>
    <row r="313" spans="1:18" x14ac:dyDescent="0.25">
      <c r="A313" t="s">
        <v>24</v>
      </c>
      <c r="B313" t="s">
        <v>792</v>
      </c>
      <c r="C313" t="s">
        <v>793</v>
      </c>
      <c r="D313" t="s">
        <v>794</v>
      </c>
      <c r="E313" t="s">
        <v>795</v>
      </c>
      <c r="F313" t="s">
        <v>795</v>
      </c>
      <c r="G313" t="s">
        <v>775</v>
      </c>
      <c r="H313" s="41">
        <v>277.8</v>
      </c>
      <c r="I313" s="41">
        <v>277.8</v>
      </c>
      <c r="J313" s="41">
        <v>0</v>
      </c>
      <c r="K313" s="40">
        <f t="shared" si="8"/>
        <v>277.8</v>
      </c>
      <c r="L313" s="40">
        <f t="shared" si="9"/>
        <v>0</v>
      </c>
      <c r="M313" s="41">
        <v>277.8</v>
      </c>
      <c r="N313" s="41">
        <v>0</v>
      </c>
      <c r="O313" s="41">
        <v>0</v>
      </c>
      <c r="P313" t="s">
        <v>1331</v>
      </c>
      <c r="Q313" t="s">
        <v>775</v>
      </c>
      <c r="R313" t="s">
        <v>982</v>
      </c>
    </row>
    <row r="314" spans="1:18" x14ac:dyDescent="0.25">
      <c r="A314" t="s">
        <v>24</v>
      </c>
      <c r="B314" t="s">
        <v>713</v>
      </c>
      <c r="C314" t="s">
        <v>798</v>
      </c>
      <c r="D314" t="s">
        <v>780</v>
      </c>
      <c r="E314" t="s">
        <v>789</v>
      </c>
      <c r="F314" t="s">
        <v>775</v>
      </c>
      <c r="G314" t="s">
        <v>775</v>
      </c>
      <c r="H314" s="41">
        <v>427.75</v>
      </c>
      <c r="I314" s="41">
        <v>427.75</v>
      </c>
      <c r="J314" s="41">
        <v>0</v>
      </c>
      <c r="K314" s="40">
        <f t="shared" si="8"/>
        <v>427.75</v>
      </c>
      <c r="L314" s="40">
        <f t="shared" si="9"/>
        <v>0</v>
      </c>
      <c r="M314" s="41">
        <v>427.75</v>
      </c>
      <c r="N314" s="41">
        <v>0</v>
      </c>
      <c r="O314" s="41">
        <v>0</v>
      </c>
      <c r="P314" t="s">
        <v>1332</v>
      </c>
      <c r="Q314" t="s">
        <v>775</v>
      </c>
      <c r="R314" t="s">
        <v>1333</v>
      </c>
    </row>
    <row r="315" spans="1:18" x14ac:dyDescent="0.25">
      <c r="A315" t="s">
        <v>24</v>
      </c>
      <c r="B315" t="s">
        <v>724</v>
      </c>
      <c r="C315" t="s">
        <v>801</v>
      </c>
      <c r="D315" t="s">
        <v>780</v>
      </c>
      <c r="E315" t="s">
        <v>802</v>
      </c>
      <c r="F315" t="s">
        <v>789</v>
      </c>
      <c r="G315" t="s">
        <v>775</v>
      </c>
      <c r="H315" s="41">
        <v>0</v>
      </c>
      <c r="I315" s="41">
        <v>0</v>
      </c>
      <c r="J315" s="41">
        <v>0</v>
      </c>
      <c r="K315" s="40">
        <f t="shared" si="8"/>
        <v>0</v>
      </c>
      <c r="L315" s="40">
        <f t="shared" si="9"/>
        <v>0</v>
      </c>
      <c r="M315" s="41">
        <v>0</v>
      </c>
      <c r="N315" s="41">
        <v>0</v>
      </c>
      <c r="O315" s="41">
        <v>0</v>
      </c>
      <c r="P315" t="s">
        <v>822</v>
      </c>
      <c r="Q315" t="s">
        <v>775</v>
      </c>
      <c r="R315" t="s">
        <v>775</v>
      </c>
    </row>
    <row r="316" spans="1:18" x14ac:dyDescent="0.25">
      <c r="A316" t="s">
        <v>24</v>
      </c>
      <c r="B316" t="s">
        <v>805</v>
      </c>
      <c r="C316" t="s">
        <v>806</v>
      </c>
      <c r="D316" t="s">
        <v>780</v>
      </c>
      <c r="E316" t="s">
        <v>781</v>
      </c>
      <c r="F316" t="s">
        <v>782</v>
      </c>
      <c r="G316" t="s">
        <v>775</v>
      </c>
      <c r="H316" s="41">
        <v>104</v>
      </c>
      <c r="I316" s="41">
        <v>104</v>
      </c>
      <c r="J316" s="41">
        <v>0</v>
      </c>
      <c r="K316" s="40">
        <f t="shared" si="8"/>
        <v>104</v>
      </c>
      <c r="L316" s="40">
        <f t="shared" si="9"/>
        <v>0</v>
      </c>
      <c r="M316" s="41">
        <v>104</v>
      </c>
      <c r="N316" s="41">
        <v>0</v>
      </c>
      <c r="O316" s="41">
        <v>0</v>
      </c>
      <c r="P316" t="s">
        <v>1334</v>
      </c>
      <c r="Q316" t="s">
        <v>775</v>
      </c>
      <c r="R316" t="s">
        <v>1335</v>
      </c>
    </row>
    <row r="317" spans="1:18" x14ac:dyDescent="0.25">
      <c r="A317" t="s">
        <v>24</v>
      </c>
      <c r="B317" t="s">
        <v>809</v>
      </c>
      <c r="C317" t="s">
        <v>810</v>
      </c>
      <c r="D317" t="s">
        <v>794</v>
      </c>
      <c r="E317" t="s">
        <v>795</v>
      </c>
      <c r="F317" t="s">
        <v>795</v>
      </c>
      <c r="G317" t="s">
        <v>775</v>
      </c>
      <c r="H317" s="41">
        <v>205.6</v>
      </c>
      <c r="I317" s="41">
        <v>205.6</v>
      </c>
      <c r="J317" s="41">
        <v>0</v>
      </c>
      <c r="K317" s="40">
        <f t="shared" si="8"/>
        <v>205.6</v>
      </c>
      <c r="L317" s="40">
        <f t="shared" si="9"/>
        <v>0</v>
      </c>
      <c r="M317" s="41">
        <v>205.6</v>
      </c>
      <c r="N317" s="41">
        <v>0</v>
      </c>
      <c r="O317" s="41">
        <v>0</v>
      </c>
      <c r="P317" t="s">
        <v>1336</v>
      </c>
      <c r="Q317" t="s">
        <v>775</v>
      </c>
      <c r="R317" t="s">
        <v>1337</v>
      </c>
    </row>
    <row r="318" spans="1:18" x14ac:dyDescent="0.25">
      <c r="A318" t="s">
        <v>24</v>
      </c>
      <c r="B318" t="s">
        <v>718</v>
      </c>
      <c r="C318" t="s">
        <v>813</v>
      </c>
      <c r="D318" t="s">
        <v>780</v>
      </c>
      <c r="E318" t="s">
        <v>781</v>
      </c>
      <c r="F318" t="s">
        <v>782</v>
      </c>
      <c r="G318" t="s">
        <v>775</v>
      </c>
      <c r="H318" s="41">
        <v>8281.7900000000009</v>
      </c>
      <c r="I318" s="41">
        <v>8281.7900000000009</v>
      </c>
      <c r="J318" s="41">
        <v>0</v>
      </c>
      <c r="K318" s="40">
        <f t="shared" si="8"/>
        <v>0</v>
      </c>
      <c r="L318" s="40">
        <f t="shared" si="9"/>
        <v>8281.7900000000009</v>
      </c>
      <c r="M318" s="41">
        <v>0</v>
      </c>
      <c r="N318" s="41">
        <v>8281.7900000000009</v>
      </c>
      <c r="O318" s="41">
        <v>0</v>
      </c>
      <c r="P318" t="s">
        <v>1338</v>
      </c>
      <c r="Q318" t="s">
        <v>1339</v>
      </c>
      <c r="R318" t="s">
        <v>1340</v>
      </c>
    </row>
    <row r="319" spans="1:18" x14ac:dyDescent="0.25">
      <c r="A319" t="s">
        <v>24</v>
      </c>
      <c r="B319" t="s">
        <v>968</v>
      </c>
      <c r="C319" t="s">
        <v>969</v>
      </c>
      <c r="D319" t="s">
        <v>829</v>
      </c>
      <c r="E319" t="s">
        <v>970</v>
      </c>
      <c r="F319" t="s">
        <v>775</v>
      </c>
      <c r="G319" t="s">
        <v>775</v>
      </c>
      <c r="H319" s="41">
        <v>0</v>
      </c>
      <c r="I319" s="41">
        <v>0</v>
      </c>
      <c r="J319" s="41">
        <v>0</v>
      </c>
      <c r="K319" s="40">
        <f t="shared" si="8"/>
        <v>0</v>
      </c>
      <c r="L319" s="40">
        <f t="shared" si="9"/>
        <v>0</v>
      </c>
      <c r="M319" s="41">
        <v>0</v>
      </c>
      <c r="N319" s="41">
        <v>0</v>
      </c>
      <c r="O319" s="41">
        <v>0</v>
      </c>
      <c r="P319" t="s">
        <v>960</v>
      </c>
      <c r="Q319" t="s">
        <v>775</v>
      </c>
      <c r="R319" t="s">
        <v>775</v>
      </c>
    </row>
    <row r="320" spans="1:18" x14ac:dyDescent="0.25">
      <c r="A320" t="s">
        <v>24</v>
      </c>
      <c r="B320" t="s">
        <v>707</v>
      </c>
      <c r="C320" t="s">
        <v>823</v>
      </c>
      <c r="D320" t="s">
        <v>780</v>
      </c>
      <c r="E320" t="s">
        <v>824</v>
      </c>
      <c r="F320" t="s">
        <v>825</v>
      </c>
      <c r="G320" t="s">
        <v>775</v>
      </c>
      <c r="H320" s="41">
        <v>200</v>
      </c>
      <c r="I320" s="41">
        <v>200</v>
      </c>
      <c r="J320" s="41">
        <v>0</v>
      </c>
      <c r="K320" s="40">
        <f t="shared" si="8"/>
        <v>200</v>
      </c>
      <c r="L320" s="40">
        <f t="shared" si="9"/>
        <v>0</v>
      </c>
      <c r="M320" s="41">
        <v>200</v>
      </c>
      <c r="N320" s="41">
        <v>0</v>
      </c>
      <c r="O320" s="41">
        <v>0</v>
      </c>
      <c r="P320" t="s">
        <v>1341</v>
      </c>
      <c r="Q320" t="s">
        <v>775</v>
      </c>
      <c r="R320" t="s">
        <v>1220</v>
      </c>
    </row>
    <row r="321" spans="1:18" x14ac:dyDescent="0.25">
      <c r="A321" t="s">
        <v>24</v>
      </c>
      <c r="B321" t="s">
        <v>705</v>
      </c>
      <c r="C321" t="s">
        <v>828</v>
      </c>
      <c r="D321" t="s">
        <v>829</v>
      </c>
      <c r="E321" t="s">
        <v>789</v>
      </c>
      <c r="F321" t="s">
        <v>775</v>
      </c>
      <c r="G321" t="s">
        <v>775</v>
      </c>
      <c r="H321" s="41">
        <v>223.76</v>
      </c>
      <c r="I321" s="41">
        <v>223.76</v>
      </c>
      <c r="J321" s="41">
        <v>0</v>
      </c>
      <c r="K321" s="40">
        <f t="shared" si="8"/>
        <v>223.76</v>
      </c>
      <c r="L321" s="40">
        <f t="shared" si="9"/>
        <v>0</v>
      </c>
      <c r="M321" s="41">
        <v>223.76</v>
      </c>
      <c r="N321" s="41">
        <v>0</v>
      </c>
      <c r="O321" s="41">
        <v>0</v>
      </c>
      <c r="P321" t="s">
        <v>1342</v>
      </c>
      <c r="Q321" t="s">
        <v>775</v>
      </c>
      <c r="R321" t="s">
        <v>1343</v>
      </c>
    </row>
    <row r="322" spans="1:18" x14ac:dyDescent="0.25">
      <c r="A322" t="s">
        <v>24</v>
      </c>
      <c r="B322" t="s">
        <v>722</v>
      </c>
      <c r="C322" t="s">
        <v>832</v>
      </c>
      <c r="D322" t="s">
        <v>780</v>
      </c>
      <c r="E322" t="s">
        <v>781</v>
      </c>
      <c r="F322" t="s">
        <v>833</v>
      </c>
      <c r="G322" t="s">
        <v>775</v>
      </c>
      <c r="H322" s="41">
        <v>169.01</v>
      </c>
      <c r="I322" s="41">
        <v>169.01</v>
      </c>
      <c r="J322" s="41">
        <v>0</v>
      </c>
      <c r="K322" s="40">
        <f t="shared" si="8"/>
        <v>169.01</v>
      </c>
      <c r="L322" s="40">
        <f t="shared" si="9"/>
        <v>0</v>
      </c>
      <c r="M322" s="41">
        <v>169.01</v>
      </c>
      <c r="N322" s="41">
        <v>0</v>
      </c>
      <c r="O322" s="41">
        <v>0</v>
      </c>
      <c r="P322" t="s">
        <v>1344</v>
      </c>
      <c r="Q322" t="s">
        <v>775</v>
      </c>
      <c r="R322" t="s">
        <v>1258</v>
      </c>
    </row>
    <row r="323" spans="1:18" x14ac:dyDescent="0.25">
      <c r="A323" t="s">
        <v>24</v>
      </c>
      <c r="B323" t="s">
        <v>716</v>
      </c>
      <c r="C323" t="s">
        <v>845</v>
      </c>
      <c r="D323" t="s">
        <v>780</v>
      </c>
      <c r="E323" t="s">
        <v>781</v>
      </c>
      <c r="F323" t="s">
        <v>782</v>
      </c>
      <c r="G323" t="s">
        <v>775</v>
      </c>
      <c r="H323" s="41">
        <v>12000</v>
      </c>
      <c r="I323" s="41">
        <v>12000</v>
      </c>
      <c r="J323" s="41">
        <v>0</v>
      </c>
      <c r="K323" s="40">
        <f t="shared" si="8"/>
        <v>0</v>
      </c>
      <c r="L323" s="40">
        <f t="shared" si="9"/>
        <v>12000</v>
      </c>
      <c r="M323" s="41">
        <v>0</v>
      </c>
      <c r="N323" s="41">
        <v>12000</v>
      </c>
      <c r="O323" s="41">
        <v>0</v>
      </c>
      <c r="P323" t="s">
        <v>1345</v>
      </c>
      <c r="Q323" t="s">
        <v>1346</v>
      </c>
      <c r="R323" t="s">
        <v>1347</v>
      </c>
    </row>
    <row r="324" spans="1:18" x14ac:dyDescent="0.25">
      <c r="A324" t="s">
        <v>25</v>
      </c>
      <c r="B324" t="s">
        <v>771</v>
      </c>
      <c r="C324" t="s">
        <v>772</v>
      </c>
      <c r="D324" t="s">
        <v>773</v>
      </c>
      <c r="E324" t="s">
        <v>774</v>
      </c>
      <c r="F324" t="s">
        <v>775</v>
      </c>
      <c r="G324" t="s">
        <v>775</v>
      </c>
      <c r="H324" s="41">
        <v>115.92</v>
      </c>
      <c r="I324" s="41">
        <v>0</v>
      </c>
      <c r="J324" s="41">
        <v>115.92</v>
      </c>
      <c r="K324" s="40">
        <f t="shared" ref="K324:K387" si="10">M324</f>
        <v>0</v>
      </c>
      <c r="L324" s="40">
        <f>N324+O324-J324</f>
        <v>0</v>
      </c>
      <c r="M324" s="41">
        <v>0</v>
      </c>
      <c r="N324" s="41">
        <v>115.92</v>
      </c>
      <c r="O324" s="41">
        <v>0</v>
      </c>
      <c r="P324" t="s">
        <v>1348</v>
      </c>
      <c r="Q324" t="s">
        <v>1349</v>
      </c>
      <c r="R324" t="s">
        <v>775</v>
      </c>
    </row>
    <row r="325" spans="1:18" x14ac:dyDescent="0.25">
      <c r="A325" t="s">
        <v>25</v>
      </c>
      <c r="B325" t="s">
        <v>778</v>
      </c>
      <c r="C325" t="s">
        <v>779</v>
      </c>
      <c r="D325" t="s">
        <v>780</v>
      </c>
      <c r="E325" t="s">
        <v>781</v>
      </c>
      <c r="F325" t="s">
        <v>782</v>
      </c>
      <c r="G325" t="s">
        <v>775</v>
      </c>
      <c r="H325" s="41">
        <v>2185.73</v>
      </c>
      <c r="I325" s="41">
        <v>2185.73</v>
      </c>
      <c r="J325" s="41">
        <v>0</v>
      </c>
      <c r="K325" s="40">
        <f t="shared" si="10"/>
        <v>2185.73</v>
      </c>
      <c r="L325" s="40">
        <f t="shared" ref="L325:L388" si="11">N325+O325</f>
        <v>0</v>
      </c>
      <c r="M325" s="41">
        <v>2185.73</v>
      </c>
      <c r="N325" s="41">
        <v>0</v>
      </c>
      <c r="O325" s="41">
        <v>0</v>
      </c>
      <c r="P325" t="s">
        <v>1350</v>
      </c>
      <c r="Q325" t="s">
        <v>775</v>
      </c>
      <c r="R325" t="s">
        <v>1351</v>
      </c>
    </row>
    <row r="326" spans="1:18" x14ac:dyDescent="0.25">
      <c r="A326" t="s">
        <v>25</v>
      </c>
      <c r="B326" t="s">
        <v>717</v>
      </c>
      <c r="C326" t="s">
        <v>785</v>
      </c>
      <c r="D326" t="s">
        <v>780</v>
      </c>
      <c r="E326" t="s">
        <v>781</v>
      </c>
      <c r="F326" t="s">
        <v>782</v>
      </c>
      <c r="G326" t="s">
        <v>775</v>
      </c>
      <c r="H326" s="41">
        <v>4659.55</v>
      </c>
      <c r="I326" s="41">
        <v>4659.55</v>
      </c>
      <c r="J326" s="41">
        <v>0</v>
      </c>
      <c r="K326" s="40">
        <f t="shared" si="10"/>
        <v>4659.55</v>
      </c>
      <c r="L326" s="40">
        <f t="shared" si="11"/>
        <v>0</v>
      </c>
      <c r="M326" s="41">
        <v>4659.55</v>
      </c>
      <c r="N326" s="41">
        <v>0</v>
      </c>
      <c r="O326" s="41">
        <v>0</v>
      </c>
      <c r="P326" t="s">
        <v>1352</v>
      </c>
      <c r="Q326" t="s">
        <v>775</v>
      </c>
      <c r="R326" t="s">
        <v>1353</v>
      </c>
    </row>
    <row r="327" spans="1:18" x14ac:dyDescent="0.25">
      <c r="A327" t="s">
        <v>25</v>
      </c>
      <c r="B327" t="s">
        <v>720</v>
      </c>
      <c r="C327" t="s">
        <v>788</v>
      </c>
      <c r="D327" t="s">
        <v>780</v>
      </c>
      <c r="E327" t="s">
        <v>789</v>
      </c>
      <c r="F327" t="s">
        <v>775</v>
      </c>
      <c r="G327" t="s">
        <v>775</v>
      </c>
      <c r="H327" s="41">
        <v>383.58</v>
      </c>
      <c r="I327" s="41">
        <v>383.58</v>
      </c>
      <c r="J327" s="41">
        <v>0</v>
      </c>
      <c r="K327" s="40">
        <f t="shared" si="10"/>
        <v>383.58</v>
      </c>
      <c r="L327" s="40">
        <f t="shared" si="11"/>
        <v>0</v>
      </c>
      <c r="M327" s="41">
        <v>383.58</v>
      </c>
      <c r="N327" s="41">
        <v>0</v>
      </c>
      <c r="O327" s="41">
        <v>0</v>
      </c>
      <c r="P327" t="s">
        <v>1354</v>
      </c>
      <c r="Q327" t="s">
        <v>775</v>
      </c>
      <c r="R327" t="s">
        <v>964</v>
      </c>
    </row>
    <row r="328" spans="1:18" x14ac:dyDescent="0.25">
      <c r="A328" t="s">
        <v>25</v>
      </c>
      <c r="B328" t="s">
        <v>792</v>
      </c>
      <c r="C328" t="s">
        <v>793</v>
      </c>
      <c r="D328" t="s">
        <v>794</v>
      </c>
      <c r="E328" t="s">
        <v>795</v>
      </c>
      <c r="F328" t="s">
        <v>795</v>
      </c>
      <c r="G328" t="s">
        <v>775</v>
      </c>
      <c r="H328" s="41">
        <v>483.36</v>
      </c>
      <c r="I328" s="41">
        <v>483.36</v>
      </c>
      <c r="J328" s="41">
        <v>0</v>
      </c>
      <c r="K328" s="40">
        <f t="shared" si="10"/>
        <v>483.36</v>
      </c>
      <c r="L328" s="40">
        <f t="shared" si="11"/>
        <v>0</v>
      </c>
      <c r="M328" s="41">
        <v>483.36</v>
      </c>
      <c r="N328" s="41">
        <v>0</v>
      </c>
      <c r="O328" s="41">
        <v>0</v>
      </c>
      <c r="P328" t="s">
        <v>1355</v>
      </c>
      <c r="Q328" t="s">
        <v>775</v>
      </c>
      <c r="R328" t="s">
        <v>1356</v>
      </c>
    </row>
    <row r="329" spans="1:18" x14ac:dyDescent="0.25">
      <c r="A329" t="s">
        <v>25</v>
      </c>
      <c r="B329" t="s">
        <v>713</v>
      </c>
      <c r="C329" t="s">
        <v>798</v>
      </c>
      <c r="D329" t="s">
        <v>780</v>
      </c>
      <c r="E329" t="s">
        <v>789</v>
      </c>
      <c r="F329" t="s">
        <v>775</v>
      </c>
      <c r="G329" t="s">
        <v>775</v>
      </c>
      <c r="H329" s="41">
        <v>500</v>
      </c>
      <c r="I329" s="41">
        <v>500</v>
      </c>
      <c r="J329" s="41">
        <v>0</v>
      </c>
      <c r="K329" s="40">
        <f t="shared" si="10"/>
        <v>500</v>
      </c>
      <c r="L329" s="40">
        <f t="shared" si="11"/>
        <v>0</v>
      </c>
      <c r="M329" s="41">
        <v>500</v>
      </c>
      <c r="N329" s="41">
        <v>0</v>
      </c>
      <c r="O329" s="41">
        <v>0</v>
      </c>
      <c r="P329" t="s">
        <v>1357</v>
      </c>
      <c r="Q329" t="s">
        <v>775</v>
      </c>
      <c r="R329" t="s">
        <v>1358</v>
      </c>
    </row>
    <row r="330" spans="1:18" x14ac:dyDescent="0.25">
      <c r="A330" t="s">
        <v>25</v>
      </c>
      <c r="B330" t="s">
        <v>805</v>
      </c>
      <c r="C330" t="s">
        <v>806</v>
      </c>
      <c r="D330" t="s">
        <v>780</v>
      </c>
      <c r="E330" t="s">
        <v>781</v>
      </c>
      <c r="F330" t="s">
        <v>782</v>
      </c>
      <c r="G330" t="s">
        <v>775</v>
      </c>
      <c r="H330" s="41">
        <v>61.38</v>
      </c>
      <c r="I330" s="41">
        <v>61.38</v>
      </c>
      <c r="J330" s="41">
        <v>0</v>
      </c>
      <c r="K330" s="40">
        <f t="shared" si="10"/>
        <v>61.38</v>
      </c>
      <c r="L330" s="40">
        <f t="shared" si="11"/>
        <v>0</v>
      </c>
      <c r="M330" s="41">
        <v>61.38</v>
      </c>
      <c r="N330" s="41">
        <v>0</v>
      </c>
      <c r="O330" s="41">
        <v>0</v>
      </c>
      <c r="P330" t="s">
        <v>1359</v>
      </c>
      <c r="Q330" t="s">
        <v>775</v>
      </c>
      <c r="R330" t="s">
        <v>1063</v>
      </c>
    </row>
    <row r="331" spans="1:18" x14ac:dyDescent="0.25">
      <c r="A331" t="s">
        <v>25</v>
      </c>
      <c r="B331" t="s">
        <v>809</v>
      </c>
      <c r="C331" t="s">
        <v>810</v>
      </c>
      <c r="D331" t="s">
        <v>794</v>
      </c>
      <c r="E331" t="s">
        <v>795</v>
      </c>
      <c r="F331" t="s">
        <v>795</v>
      </c>
      <c r="G331" t="s">
        <v>775</v>
      </c>
      <c r="H331" s="41">
        <v>345.02</v>
      </c>
      <c r="I331" s="41">
        <v>345.02</v>
      </c>
      <c r="J331" s="41">
        <v>0</v>
      </c>
      <c r="K331" s="40">
        <f t="shared" si="10"/>
        <v>345.02</v>
      </c>
      <c r="L331" s="40">
        <f t="shared" si="11"/>
        <v>0</v>
      </c>
      <c r="M331" s="41">
        <v>345.02</v>
      </c>
      <c r="N331" s="41">
        <v>0</v>
      </c>
      <c r="O331" s="41">
        <v>0</v>
      </c>
      <c r="P331" t="s">
        <v>1360</v>
      </c>
      <c r="Q331" t="s">
        <v>775</v>
      </c>
      <c r="R331" t="s">
        <v>1361</v>
      </c>
    </row>
    <row r="332" spans="1:18" x14ac:dyDescent="0.25">
      <c r="A332" t="s">
        <v>25</v>
      </c>
      <c r="B332" t="s">
        <v>718</v>
      </c>
      <c r="C332" t="s">
        <v>813</v>
      </c>
      <c r="D332" t="s">
        <v>780</v>
      </c>
      <c r="E332" t="s">
        <v>781</v>
      </c>
      <c r="F332" t="s">
        <v>782</v>
      </c>
      <c r="G332" t="s">
        <v>775</v>
      </c>
      <c r="H332" s="41">
        <v>5598.51</v>
      </c>
      <c r="I332" s="41">
        <v>5598.51</v>
      </c>
      <c r="J332" s="41">
        <v>0</v>
      </c>
      <c r="K332" s="40">
        <f t="shared" si="10"/>
        <v>0</v>
      </c>
      <c r="L332" s="40">
        <f t="shared" si="11"/>
        <v>5598.51</v>
      </c>
      <c r="M332" s="41">
        <v>0</v>
      </c>
      <c r="N332" s="41">
        <v>5598.51</v>
      </c>
      <c r="O332" s="41">
        <v>0</v>
      </c>
      <c r="P332" t="s">
        <v>1362</v>
      </c>
      <c r="Q332" t="s">
        <v>1363</v>
      </c>
      <c r="R332" t="s">
        <v>1364</v>
      </c>
    </row>
    <row r="333" spans="1:18" x14ac:dyDescent="0.25">
      <c r="A333" t="s">
        <v>25</v>
      </c>
      <c r="B333" t="s">
        <v>968</v>
      </c>
      <c r="C333" t="s">
        <v>969</v>
      </c>
      <c r="D333" t="s">
        <v>829</v>
      </c>
      <c r="E333" t="s">
        <v>970</v>
      </c>
      <c r="F333" t="s">
        <v>775</v>
      </c>
      <c r="G333" t="s">
        <v>775</v>
      </c>
      <c r="H333" s="41">
        <v>0</v>
      </c>
      <c r="I333" s="41">
        <v>0</v>
      </c>
      <c r="J333" s="41">
        <v>0</v>
      </c>
      <c r="K333" s="40">
        <f t="shared" si="10"/>
        <v>0</v>
      </c>
      <c r="L333" s="40">
        <f t="shared" si="11"/>
        <v>0</v>
      </c>
      <c r="M333" s="41">
        <v>0</v>
      </c>
      <c r="N333" s="41">
        <v>0</v>
      </c>
      <c r="O333" s="41">
        <v>0</v>
      </c>
      <c r="P333" t="s">
        <v>960</v>
      </c>
      <c r="Q333" t="s">
        <v>775</v>
      </c>
      <c r="R333" t="s">
        <v>775</v>
      </c>
    </row>
    <row r="334" spans="1:18" x14ac:dyDescent="0.25">
      <c r="A334" t="s">
        <v>25</v>
      </c>
      <c r="B334" t="s">
        <v>707</v>
      </c>
      <c r="C334" t="s">
        <v>823</v>
      </c>
      <c r="D334" t="s">
        <v>780</v>
      </c>
      <c r="E334" t="s">
        <v>824</v>
      </c>
      <c r="F334" t="s">
        <v>825</v>
      </c>
      <c r="G334" t="s">
        <v>775</v>
      </c>
      <c r="H334" s="41">
        <v>194</v>
      </c>
      <c r="I334" s="41">
        <v>194</v>
      </c>
      <c r="J334" s="41">
        <v>0</v>
      </c>
      <c r="K334" s="40">
        <f t="shared" si="10"/>
        <v>194</v>
      </c>
      <c r="L334" s="40">
        <f t="shared" si="11"/>
        <v>0</v>
      </c>
      <c r="M334" s="41">
        <v>194</v>
      </c>
      <c r="N334" s="41">
        <v>0</v>
      </c>
      <c r="O334" s="41">
        <v>0</v>
      </c>
      <c r="P334" t="s">
        <v>1365</v>
      </c>
      <c r="Q334" t="s">
        <v>775</v>
      </c>
      <c r="R334" t="s">
        <v>1366</v>
      </c>
    </row>
    <row r="335" spans="1:18" x14ac:dyDescent="0.25">
      <c r="A335" t="s">
        <v>25</v>
      </c>
      <c r="B335" t="s">
        <v>705</v>
      </c>
      <c r="C335" t="s">
        <v>828</v>
      </c>
      <c r="D335" t="s">
        <v>829</v>
      </c>
      <c r="E335" t="s">
        <v>789</v>
      </c>
      <c r="F335" t="s">
        <v>775</v>
      </c>
      <c r="G335" t="s">
        <v>775</v>
      </c>
      <c r="H335" s="41">
        <v>251.54</v>
      </c>
      <c r="I335" s="41">
        <v>251.54</v>
      </c>
      <c r="J335" s="41">
        <v>0</v>
      </c>
      <c r="K335" s="40">
        <f t="shared" si="10"/>
        <v>251.54</v>
      </c>
      <c r="L335" s="40">
        <f t="shared" si="11"/>
        <v>0</v>
      </c>
      <c r="M335" s="41">
        <v>251.54</v>
      </c>
      <c r="N335" s="41">
        <v>0</v>
      </c>
      <c r="O335" s="41">
        <v>0</v>
      </c>
      <c r="P335" t="s">
        <v>1367</v>
      </c>
      <c r="Q335" t="s">
        <v>775</v>
      </c>
      <c r="R335" t="s">
        <v>1368</v>
      </c>
    </row>
    <row r="336" spans="1:18" x14ac:dyDescent="0.25">
      <c r="A336" t="s">
        <v>25</v>
      </c>
      <c r="B336" t="s">
        <v>722</v>
      </c>
      <c r="C336" t="s">
        <v>832</v>
      </c>
      <c r="D336" t="s">
        <v>780</v>
      </c>
      <c r="E336" t="s">
        <v>781</v>
      </c>
      <c r="F336" t="s">
        <v>833</v>
      </c>
      <c r="G336" t="s">
        <v>775</v>
      </c>
      <c r="H336" s="41">
        <v>78.989999999999995</v>
      </c>
      <c r="I336" s="41">
        <v>78.989999999999995</v>
      </c>
      <c r="J336" s="41">
        <v>0</v>
      </c>
      <c r="K336" s="40">
        <f t="shared" si="10"/>
        <v>78.989999999999995</v>
      </c>
      <c r="L336" s="40">
        <f t="shared" si="11"/>
        <v>0</v>
      </c>
      <c r="M336" s="41">
        <v>78.989999999999995</v>
      </c>
      <c r="N336" s="41">
        <v>0</v>
      </c>
      <c r="O336" s="41">
        <v>0</v>
      </c>
      <c r="P336" t="s">
        <v>1369</v>
      </c>
      <c r="Q336" t="s">
        <v>775</v>
      </c>
      <c r="R336" t="s">
        <v>1370</v>
      </c>
    </row>
    <row r="337" spans="1:18" x14ac:dyDescent="0.25">
      <c r="A337" t="s">
        <v>25</v>
      </c>
      <c r="B337" t="s">
        <v>836</v>
      </c>
      <c r="C337" t="s">
        <v>837</v>
      </c>
      <c r="D337" t="s">
        <v>838</v>
      </c>
      <c r="E337" t="s">
        <v>839</v>
      </c>
      <c r="F337" t="s">
        <v>840</v>
      </c>
      <c r="G337" t="s">
        <v>775</v>
      </c>
      <c r="H337" s="41">
        <v>0</v>
      </c>
      <c r="I337" s="41">
        <v>0</v>
      </c>
      <c r="J337" s="41">
        <v>0</v>
      </c>
      <c r="K337" s="40">
        <f t="shared" si="10"/>
        <v>0</v>
      </c>
      <c r="L337" s="40">
        <f t="shared" si="11"/>
        <v>0</v>
      </c>
      <c r="M337" s="41">
        <v>0</v>
      </c>
      <c r="N337" s="41">
        <v>0</v>
      </c>
      <c r="O337" s="41">
        <v>0</v>
      </c>
      <c r="P337" t="s">
        <v>775</v>
      </c>
      <c r="Q337" t="s">
        <v>775</v>
      </c>
      <c r="R337" t="s">
        <v>822</v>
      </c>
    </row>
    <row r="338" spans="1:18" x14ac:dyDescent="0.25">
      <c r="A338" t="s">
        <v>25</v>
      </c>
      <c r="B338" t="s">
        <v>716</v>
      </c>
      <c r="C338" t="s">
        <v>845</v>
      </c>
      <c r="D338" t="s">
        <v>780</v>
      </c>
      <c r="E338" t="s">
        <v>781</v>
      </c>
      <c r="F338" t="s">
        <v>782</v>
      </c>
      <c r="G338" t="s">
        <v>775</v>
      </c>
      <c r="H338" s="41">
        <v>6825.75</v>
      </c>
      <c r="I338" s="41">
        <v>6825.75</v>
      </c>
      <c r="J338" s="41">
        <v>0</v>
      </c>
      <c r="K338" s="40">
        <f t="shared" si="10"/>
        <v>0</v>
      </c>
      <c r="L338" s="40">
        <f t="shared" si="11"/>
        <v>6825.75</v>
      </c>
      <c r="M338" s="41">
        <v>0</v>
      </c>
      <c r="N338" s="41">
        <v>6825.75</v>
      </c>
      <c r="O338" s="41">
        <v>0</v>
      </c>
      <c r="P338" t="s">
        <v>1371</v>
      </c>
      <c r="Q338" t="s">
        <v>1372</v>
      </c>
      <c r="R338" t="s">
        <v>1373</v>
      </c>
    </row>
    <row r="339" spans="1:18" x14ac:dyDescent="0.25">
      <c r="A339" t="s">
        <v>26</v>
      </c>
      <c r="B339" t="s">
        <v>771</v>
      </c>
      <c r="C339" t="s">
        <v>772</v>
      </c>
      <c r="D339" t="s">
        <v>773</v>
      </c>
      <c r="E339" t="s">
        <v>774</v>
      </c>
      <c r="F339" t="s">
        <v>775</v>
      </c>
      <c r="G339" t="s">
        <v>775</v>
      </c>
      <c r="H339" s="41">
        <v>537.54999999999995</v>
      </c>
      <c r="I339" s="41">
        <v>0</v>
      </c>
      <c r="J339" s="41">
        <v>537.54999999999995</v>
      </c>
      <c r="K339" s="40">
        <f t="shared" si="10"/>
        <v>0</v>
      </c>
      <c r="L339" s="40">
        <f>N339+O339-J339</f>
        <v>0</v>
      </c>
      <c r="M339" s="41">
        <v>0</v>
      </c>
      <c r="N339" s="41">
        <v>537.54999999999995</v>
      </c>
      <c r="O339" s="41">
        <v>0</v>
      </c>
      <c r="P339" t="s">
        <v>1374</v>
      </c>
      <c r="Q339" t="s">
        <v>1375</v>
      </c>
      <c r="R339" t="s">
        <v>775</v>
      </c>
    </row>
    <row r="340" spans="1:18" x14ac:dyDescent="0.25">
      <c r="A340" t="s">
        <v>26</v>
      </c>
      <c r="B340" t="s">
        <v>778</v>
      </c>
      <c r="C340" t="s">
        <v>779</v>
      </c>
      <c r="D340" t="s">
        <v>780</v>
      </c>
      <c r="E340" t="s">
        <v>781</v>
      </c>
      <c r="F340" t="s">
        <v>782</v>
      </c>
      <c r="G340" t="s">
        <v>775</v>
      </c>
      <c r="H340" s="41">
        <v>1872.91</v>
      </c>
      <c r="I340" s="41">
        <v>1872.91</v>
      </c>
      <c r="J340" s="41">
        <v>0</v>
      </c>
      <c r="K340" s="40">
        <f t="shared" si="10"/>
        <v>1872.91</v>
      </c>
      <c r="L340" s="40">
        <f t="shared" si="11"/>
        <v>0</v>
      </c>
      <c r="M340" s="41">
        <v>1872.91</v>
      </c>
      <c r="N340" s="41">
        <v>0</v>
      </c>
      <c r="O340" s="41">
        <v>0</v>
      </c>
      <c r="P340" t="s">
        <v>1376</v>
      </c>
      <c r="Q340" t="s">
        <v>775</v>
      </c>
      <c r="R340" t="s">
        <v>1377</v>
      </c>
    </row>
    <row r="341" spans="1:18" x14ac:dyDescent="0.25">
      <c r="A341" t="s">
        <v>26</v>
      </c>
      <c r="B341" t="s">
        <v>717</v>
      </c>
      <c r="C341" t="s">
        <v>785</v>
      </c>
      <c r="D341" t="s">
        <v>780</v>
      </c>
      <c r="E341" t="s">
        <v>781</v>
      </c>
      <c r="F341" t="s">
        <v>782</v>
      </c>
      <c r="G341" t="s">
        <v>775</v>
      </c>
      <c r="H341" s="41">
        <v>4943.92</v>
      </c>
      <c r="I341" s="41">
        <v>4943.92</v>
      </c>
      <c r="J341" s="41">
        <v>0</v>
      </c>
      <c r="K341" s="40">
        <f t="shared" si="10"/>
        <v>4943.92</v>
      </c>
      <c r="L341" s="40">
        <f t="shared" si="11"/>
        <v>0</v>
      </c>
      <c r="M341" s="41">
        <v>4943.92</v>
      </c>
      <c r="N341" s="41">
        <v>0</v>
      </c>
      <c r="O341" s="41">
        <v>0</v>
      </c>
      <c r="P341" t="s">
        <v>1378</v>
      </c>
      <c r="Q341" t="s">
        <v>775</v>
      </c>
      <c r="R341" t="s">
        <v>1379</v>
      </c>
    </row>
    <row r="342" spans="1:18" x14ac:dyDescent="0.25">
      <c r="A342" t="s">
        <v>26</v>
      </c>
      <c r="B342" t="s">
        <v>720</v>
      </c>
      <c r="C342" t="s">
        <v>788</v>
      </c>
      <c r="D342" t="s">
        <v>780</v>
      </c>
      <c r="E342" t="s">
        <v>789</v>
      </c>
      <c r="F342" t="s">
        <v>775</v>
      </c>
      <c r="G342" t="s">
        <v>775</v>
      </c>
      <c r="H342" s="41">
        <v>343.25</v>
      </c>
      <c r="I342" s="41">
        <v>343.25</v>
      </c>
      <c r="J342" s="41">
        <v>0</v>
      </c>
      <c r="K342" s="40">
        <f t="shared" si="10"/>
        <v>343.25</v>
      </c>
      <c r="L342" s="40">
        <f t="shared" si="11"/>
        <v>0</v>
      </c>
      <c r="M342" s="41">
        <v>343.25</v>
      </c>
      <c r="N342" s="41">
        <v>0</v>
      </c>
      <c r="O342" s="41">
        <v>0</v>
      </c>
      <c r="P342" t="s">
        <v>1380</v>
      </c>
      <c r="Q342" t="s">
        <v>775</v>
      </c>
      <c r="R342" t="s">
        <v>1381</v>
      </c>
    </row>
    <row r="343" spans="1:18" x14ac:dyDescent="0.25">
      <c r="A343" t="s">
        <v>26</v>
      </c>
      <c r="B343" t="s">
        <v>792</v>
      </c>
      <c r="C343" t="s">
        <v>793</v>
      </c>
      <c r="D343" t="s">
        <v>794</v>
      </c>
      <c r="E343" t="s">
        <v>795</v>
      </c>
      <c r="F343" t="s">
        <v>795</v>
      </c>
      <c r="G343" t="s">
        <v>775</v>
      </c>
      <c r="H343" s="41">
        <v>309.88</v>
      </c>
      <c r="I343" s="41">
        <v>309.88</v>
      </c>
      <c r="J343" s="41">
        <v>0</v>
      </c>
      <c r="K343" s="40">
        <f t="shared" si="10"/>
        <v>309.88</v>
      </c>
      <c r="L343" s="40">
        <f t="shared" si="11"/>
        <v>0</v>
      </c>
      <c r="M343" s="41">
        <v>309.88</v>
      </c>
      <c r="N343" s="41">
        <v>0</v>
      </c>
      <c r="O343" s="41">
        <v>0</v>
      </c>
      <c r="P343" t="s">
        <v>1382</v>
      </c>
      <c r="Q343" t="s">
        <v>775</v>
      </c>
      <c r="R343" t="s">
        <v>982</v>
      </c>
    </row>
    <row r="344" spans="1:18" x14ac:dyDescent="0.25">
      <c r="A344" t="s">
        <v>26</v>
      </c>
      <c r="B344" t="s">
        <v>713</v>
      </c>
      <c r="C344" t="s">
        <v>798</v>
      </c>
      <c r="D344" t="s">
        <v>780</v>
      </c>
      <c r="E344" t="s">
        <v>789</v>
      </c>
      <c r="F344" t="s">
        <v>775</v>
      </c>
      <c r="G344" t="s">
        <v>775</v>
      </c>
      <c r="H344" s="41">
        <v>467.1</v>
      </c>
      <c r="I344" s="41">
        <v>467.1</v>
      </c>
      <c r="J344" s="41">
        <v>0</v>
      </c>
      <c r="K344" s="40">
        <f t="shared" si="10"/>
        <v>467.1</v>
      </c>
      <c r="L344" s="40">
        <f t="shared" si="11"/>
        <v>0</v>
      </c>
      <c r="M344" s="41">
        <v>467.1</v>
      </c>
      <c r="N344" s="41">
        <v>0</v>
      </c>
      <c r="O344" s="41">
        <v>0</v>
      </c>
      <c r="P344" t="s">
        <v>1383</v>
      </c>
      <c r="Q344" t="s">
        <v>775</v>
      </c>
      <c r="R344" t="s">
        <v>1384</v>
      </c>
    </row>
    <row r="345" spans="1:18" x14ac:dyDescent="0.25">
      <c r="A345" t="s">
        <v>26</v>
      </c>
      <c r="B345" t="s">
        <v>805</v>
      </c>
      <c r="C345" t="s">
        <v>806</v>
      </c>
      <c r="D345" t="s">
        <v>780</v>
      </c>
      <c r="E345" t="s">
        <v>781</v>
      </c>
      <c r="F345" t="s">
        <v>782</v>
      </c>
      <c r="G345" t="s">
        <v>775</v>
      </c>
      <c r="H345" s="41">
        <v>109.33</v>
      </c>
      <c r="I345" s="41">
        <v>109.33</v>
      </c>
      <c r="J345" s="41">
        <v>0</v>
      </c>
      <c r="K345" s="40">
        <f t="shared" si="10"/>
        <v>109.33</v>
      </c>
      <c r="L345" s="40">
        <f t="shared" si="11"/>
        <v>0</v>
      </c>
      <c r="M345" s="41">
        <v>109.33</v>
      </c>
      <c r="N345" s="41">
        <v>0</v>
      </c>
      <c r="O345" s="41">
        <v>0</v>
      </c>
      <c r="P345" t="s">
        <v>1385</v>
      </c>
      <c r="Q345" t="s">
        <v>775</v>
      </c>
      <c r="R345" t="s">
        <v>1015</v>
      </c>
    </row>
    <row r="346" spans="1:18" x14ac:dyDescent="0.25">
      <c r="A346" t="s">
        <v>26</v>
      </c>
      <c r="B346" t="s">
        <v>809</v>
      </c>
      <c r="C346" t="s">
        <v>810</v>
      </c>
      <c r="D346" t="s">
        <v>794</v>
      </c>
      <c r="E346" t="s">
        <v>795</v>
      </c>
      <c r="F346" t="s">
        <v>795</v>
      </c>
      <c r="G346" t="s">
        <v>775</v>
      </c>
      <c r="H346" s="41">
        <v>364.19</v>
      </c>
      <c r="I346" s="41">
        <v>364.19</v>
      </c>
      <c r="J346" s="41">
        <v>0</v>
      </c>
      <c r="K346" s="40">
        <f t="shared" si="10"/>
        <v>364.19</v>
      </c>
      <c r="L346" s="40">
        <f t="shared" si="11"/>
        <v>0</v>
      </c>
      <c r="M346" s="41">
        <v>364.19</v>
      </c>
      <c r="N346" s="41">
        <v>0</v>
      </c>
      <c r="O346" s="41">
        <v>0</v>
      </c>
      <c r="P346" t="s">
        <v>1386</v>
      </c>
      <c r="Q346" t="s">
        <v>775</v>
      </c>
      <c r="R346" t="s">
        <v>1162</v>
      </c>
    </row>
    <row r="347" spans="1:18" x14ac:dyDescent="0.25">
      <c r="A347" t="s">
        <v>26</v>
      </c>
      <c r="B347" t="s">
        <v>718</v>
      </c>
      <c r="C347" t="s">
        <v>813</v>
      </c>
      <c r="D347" t="s">
        <v>780</v>
      </c>
      <c r="E347" t="s">
        <v>781</v>
      </c>
      <c r="F347" t="s">
        <v>782</v>
      </c>
      <c r="G347" t="s">
        <v>775</v>
      </c>
      <c r="H347" s="41">
        <v>4377.93</v>
      </c>
      <c r="I347" s="41">
        <v>4377.93</v>
      </c>
      <c r="J347" s="41">
        <v>0</v>
      </c>
      <c r="K347" s="40">
        <f t="shared" si="10"/>
        <v>0</v>
      </c>
      <c r="L347" s="40">
        <f t="shared" si="11"/>
        <v>4377.93</v>
      </c>
      <c r="M347" s="41">
        <v>0</v>
      </c>
      <c r="N347" s="41">
        <v>4377.93</v>
      </c>
      <c r="O347" s="41">
        <v>0</v>
      </c>
      <c r="P347" t="s">
        <v>1387</v>
      </c>
      <c r="Q347" t="s">
        <v>1388</v>
      </c>
      <c r="R347" t="s">
        <v>1389</v>
      </c>
    </row>
    <row r="348" spans="1:18" x14ac:dyDescent="0.25">
      <c r="A348" t="s">
        <v>26</v>
      </c>
      <c r="B348" t="s">
        <v>707</v>
      </c>
      <c r="C348" t="s">
        <v>823</v>
      </c>
      <c r="D348" t="s">
        <v>780</v>
      </c>
      <c r="E348" t="s">
        <v>824</v>
      </c>
      <c r="F348" t="s">
        <v>825</v>
      </c>
      <c r="G348" t="s">
        <v>775</v>
      </c>
      <c r="H348" s="41">
        <v>200</v>
      </c>
      <c r="I348" s="41">
        <v>200</v>
      </c>
      <c r="J348" s="41">
        <v>0</v>
      </c>
      <c r="K348" s="40">
        <f t="shared" si="10"/>
        <v>200</v>
      </c>
      <c r="L348" s="40">
        <f t="shared" si="11"/>
        <v>0</v>
      </c>
      <c r="M348" s="41">
        <v>200</v>
      </c>
      <c r="N348" s="41">
        <v>0</v>
      </c>
      <c r="O348" s="41">
        <v>0</v>
      </c>
      <c r="P348" t="s">
        <v>1390</v>
      </c>
      <c r="Q348" t="s">
        <v>775</v>
      </c>
      <c r="R348" t="s">
        <v>1005</v>
      </c>
    </row>
    <row r="349" spans="1:18" x14ac:dyDescent="0.25">
      <c r="A349" t="s">
        <v>26</v>
      </c>
      <c r="B349" t="s">
        <v>705</v>
      </c>
      <c r="C349" t="s">
        <v>828</v>
      </c>
      <c r="D349" t="s">
        <v>829</v>
      </c>
      <c r="E349" t="s">
        <v>789</v>
      </c>
      <c r="F349" t="s">
        <v>775</v>
      </c>
      <c r="G349" t="s">
        <v>775</v>
      </c>
      <c r="H349" s="41">
        <v>227.63</v>
      </c>
      <c r="I349" s="41">
        <v>227.63</v>
      </c>
      <c r="J349" s="41">
        <v>0</v>
      </c>
      <c r="K349" s="40">
        <f t="shared" si="10"/>
        <v>227.63</v>
      </c>
      <c r="L349" s="40">
        <f t="shared" si="11"/>
        <v>0</v>
      </c>
      <c r="M349" s="41">
        <v>227.63</v>
      </c>
      <c r="N349" s="41">
        <v>0</v>
      </c>
      <c r="O349" s="41">
        <v>0</v>
      </c>
      <c r="P349" t="s">
        <v>1391</v>
      </c>
      <c r="Q349" t="s">
        <v>775</v>
      </c>
      <c r="R349" t="s">
        <v>1392</v>
      </c>
    </row>
    <row r="350" spans="1:18" x14ac:dyDescent="0.25">
      <c r="A350" t="s">
        <v>26</v>
      </c>
      <c r="B350" t="s">
        <v>722</v>
      </c>
      <c r="C350" t="s">
        <v>832</v>
      </c>
      <c r="D350" t="s">
        <v>780</v>
      </c>
      <c r="E350" t="s">
        <v>781</v>
      </c>
      <c r="F350" t="s">
        <v>833</v>
      </c>
      <c r="G350" t="s">
        <v>775</v>
      </c>
      <c r="H350" s="41">
        <v>89.69</v>
      </c>
      <c r="I350" s="41">
        <v>89.69</v>
      </c>
      <c r="J350" s="41">
        <v>0</v>
      </c>
      <c r="K350" s="40">
        <f t="shared" si="10"/>
        <v>89.69</v>
      </c>
      <c r="L350" s="40">
        <f t="shared" si="11"/>
        <v>0</v>
      </c>
      <c r="M350" s="41">
        <v>89.69</v>
      </c>
      <c r="N350" s="41">
        <v>0</v>
      </c>
      <c r="O350" s="41">
        <v>0</v>
      </c>
      <c r="P350" t="s">
        <v>1393</v>
      </c>
      <c r="Q350" t="s">
        <v>775</v>
      </c>
      <c r="R350" t="s">
        <v>1394</v>
      </c>
    </row>
    <row r="351" spans="1:18" x14ac:dyDescent="0.25">
      <c r="A351" t="s">
        <v>26</v>
      </c>
      <c r="B351" t="s">
        <v>716</v>
      </c>
      <c r="C351" t="s">
        <v>845</v>
      </c>
      <c r="D351" t="s">
        <v>780</v>
      </c>
      <c r="E351" t="s">
        <v>781</v>
      </c>
      <c r="F351" t="s">
        <v>782</v>
      </c>
      <c r="G351" t="s">
        <v>775</v>
      </c>
      <c r="H351" s="41">
        <v>6140.67</v>
      </c>
      <c r="I351" s="41">
        <v>6140.67</v>
      </c>
      <c r="J351" s="41">
        <v>0</v>
      </c>
      <c r="K351" s="40">
        <f t="shared" si="10"/>
        <v>0</v>
      </c>
      <c r="L351" s="40">
        <f t="shared" si="11"/>
        <v>6140.67</v>
      </c>
      <c r="M351" s="41">
        <v>0</v>
      </c>
      <c r="N351" s="41">
        <v>6140.67</v>
      </c>
      <c r="O351" s="41">
        <v>0</v>
      </c>
      <c r="P351" t="s">
        <v>1395</v>
      </c>
      <c r="Q351" t="s">
        <v>1396</v>
      </c>
      <c r="R351" t="s">
        <v>1397</v>
      </c>
    </row>
    <row r="352" spans="1:18" x14ac:dyDescent="0.25">
      <c r="A352" t="s">
        <v>27</v>
      </c>
      <c r="B352" t="s">
        <v>771</v>
      </c>
      <c r="C352" t="s">
        <v>772</v>
      </c>
      <c r="D352" t="s">
        <v>773</v>
      </c>
      <c r="E352" t="s">
        <v>774</v>
      </c>
      <c r="F352" t="s">
        <v>775</v>
      </c>
      <c r="G352" t="s">
        <v>775</v>
      </c>
      <c r="H352" s="41">
        <v>248.96</v>
      </c>
      <c r="I352" s="41">
        <v>0</v>
      </c>
      <c r="J352" s="41">
        <v>248.96</v>
      </c>
      <c r="K352" s="40">
        <f t="shared" si="10"/>
        <v>0</v>
      </c>
      <c r="L352" s="40">
        <f>N352+O352-J352</f>
        <v>0</v>
      </c>
      <c r="M352" s="41">
        <v>0</v>
      </c>
      <c r="N352" s="41">
        <v>248.96</v>
      </c>
      <c r="O352" s="41">
        <v>0</v>
      </c>
      <c r="P352" t="s">
        <v>1398</v>
      </c>
      <c r="Q352" t="s">
        <v>1399</v>
      </c>
      <c r="R352" t="s">
        <v>775</v>
      </c>
    </row>
    <row r="353" spans="1:18" x14ac:dyDescent="0.25">
      <c r="A353" t="s">
        <v>27</v>
      </c>
      <c r="B353" t="s">
        <v>778</v>
      </c>
      <c r="C353" t="s">
        <v>779</v>
      </c>
      <c r="D353" t="s">
        <v>780</v>
      </c>
      <c r="E353" t="s">
        <v>781</v>
      </c>
      <c r="F353" t="s">
        <v>782</v>
      </c>
      <c r="G353" t="s">
        <v>775</v>
      </c>
      <c r="H353" s="41">
        <v>1520.53</v>
      </c>
      <c r="I353" s="41">
        <v>1520.53</v>
      </c>
      <c r="J353" s="41">
        <v>0</v>
      </c>
      <c r="K353" s="40">
        <f t="shared" si="10"/>
        <v>1520.53</v>
      </c>
      <c r="L353" s="40">
        <f t="shared" si="11"/>
        <v>0</v>
      </c>
      <c r="M353" s="41">
        <v>1520.53</v>
      </c>
      <c r="N353" s="41">
        <v>0</v>
      </c>
      <c r="O353" s="41">
        <v>0</v>
      </c>
      <c r="P353" t="s">
        <v>1400</v>
      </c>
      <c r="Q353" t="s">
        <v>775</v>
      </c>
      <c r="R353" t="s">
        <v>1401</v>
      </c>
    </row>
    <row r="354" spans="1:18" x14ac:dyDescent="0.25">
      <c r="A354" t="s">
        <v>27</v>
      </c>
      <c r="B354" t="s">
        <v>717</v>
      </c>
      <c r="C354" t="s">
        <v>785</v>
      </c>
      <c r="D354" t="s">
        <v>780</v>
      </c>
      <c r="E354" t="s">
        <v>781</v>
      </c>
      <c r="F354" t="s">
        <v>782</v>
      </c>
      <c r="G354" t="s">
        <v>775</v>
      </c>
      <c r="H354" s="41">
        <v>3637.46</v>
      </c>
      <c r="I354" s="41">
        <v>3637.46</v>
      </c>
      <c r="J354" s="41">
        <v>0</v>
      </c>
      <c r="K354" s="40">
        <f t="shared" si="10"/>
        <v>3637.46</v>
      </c>
      <c r="L354" s="40">
        <f t="shared" si="11"/>
        <v>0</v>
      </c>
      <c r="M354" s="41">
        <v>3637.46</v>
      </c>
      <c r="N354" s="41">
        <v>0</v>
      </c>
      <c r="O354" s="41">
        <v>0</v>
      </c>
      <c r="P354" t="s">
        <v>1402</v>
      </c>
      <c r="Q354" t="s">
        <v>775</v>
      </c>
      <c r="R354" t="s">
        <v>1403</v>
      </c>
    </row>
    <row r="355" spans="1:18" x14ac:dyDescent="0.25">
      <c r="A355" t="s">
        <v>27</v>
      </c>
      <c r="B355" t="s">
        <v>720</v>
      </c>
      <c r="C355" t="s">
        <v>788</v>
      </c>
      <c r="D355" t="s">
        <v>780</v>
      </c>
      <c r="E355" t="s">
        <v>789</v>
      </c>
      <c r="F355" t="s">
        <v>775</v>
      </c>
      <c r="G355" t="s">
        <v>775</v>
      </c>
      <c r="H355" s="41">
        <v>764.79</v>
      </c>
      <c r="I355" s="41">
        <v>764.79</v>
      </c>
      <c r="J355" s="41">
        <v>0</v>
      </c>
      <c r="K355" s="40">
        <f t="shared" si="10"/>
        <v>764.79</v>
      </c>
      <c r="L355" s="40">
        <f t="shared" si="11"/>
        <v>0</v>
      </c>
      <c r="M355" s="41">
        <v>764.79</v>
      </c>
      <c r="N355" s="41">
        <v>0</v>
      </c>
      <c r="O355" s="41">
        <v>0</v>
      </c>
      <c r="P355" t="s">
        <v>1404</v>
      </c>
      <c r="Q355" t="s">
        <v>775</v>
      </c>
      <c r="R355" t="s">
        <v>1405</v>
      </c>
    </row>
    <row r="356" spans="1:18" x14ac:dyDescent="0.25">
      <c r="A356" t="s">
        <v>27</v>
      </c>
      <c r="B356" t="s">
        <v>792</v>
      </c>
      <c r="C356" t="s">
        <v>793</v>
      </c>
      <c r="D356" t="s">
        <v>794</v>
      </c>
      <c r="E356" t="s">
        <v>795</v>
      </c>
      <c r="F356" t="s">
        <v>795</v>
      </c>
      <c r="G356" t="s">
        <v>775</v>
      </c>
      <c r="H356" s="41">
        <v>344.32</v>
      </c>
      <c r="I356" s="41">
        <v>344.32</v>
      </c>
      <c r="J356" s="41">
        <v>0</v>
      </c>
      <c r="K356" s="40">
        <f t="shared" si="10"/>
        <v>344.32</v>
      </c>
      <c r="L356" s="40">
        <f t="shared" si="11"/>
        <v>0</v>
      </c>
      <c r="M356" s="41">
        <v>344.32</v>
      </c>
      <c r="N356" s="41">
        <v>0</v>
      </c>
      <c r="O356" s="41">
        <v>0</v>
      </c>
      <c r="P356" t="s">
        <v>1406</v>
      </c>
      <c r="Q356" t="s">
        <v>775</v>
      </c>
      <c r="R356" t="s">
        <v>1084</v>
      </c>
    </row>
    <row r="357" spans="1:18" x14ac:dyDescent="0.25">
      <c r="A357" t="s">
        <v>27</v>
      </c>
      <c r="B357" t="s">
        <v>713</v>
      </c>
      <c r="C357" t="s">
        <v>798</v>
      </c>
      <c r="D357" t="s">
        <v>780</v>
      </c>
      <c r="E357" t="s">
        <v>789</v>
      </c>
      <c r="F357" t="s">
        <v>775</v>
      </c>
      <c r="G357" t="s">
        <v>775</v>
      </c>
      <c r="H357" s="41">
        <v>500</v>
      </c>
      <c r="I357" s="41">
        <v>500</v>
      </c>
      <c r="J357" s="41">
        <v>0</v>
      </c>
      <c r="K357" s="40">
        <f t="shared" si="10"/>
        <v>500</v>
      </c>
      <c r="L357" s="40">
        <f t="shared" si="11"/>
        <v>0</v>
      </c>
      <c r="M357" s="41">
        <v>500</v>
      </c>
      <c r="N357" s="41">
        <v>0</v>
      </c>
      <c r="O357" s="41">
        <v>0</v>
      </c>
      <c r="P357" t="s">
        <v>1407</v>
      </c>
      <c r="Q357" t="s">
        <v>775</v>
      </c>
      <c r="R357" t="s">
        <v>1408</v>
      </c>
    </row>
    <row r="358" spans="1:18" x14ac:dyDescent="0.25">
      <c r="A358" t="s">
        <v>27</v>
      </c>
      <c r="B358" t="s">
        <v>805</v>
      </c>
      <c r="C358" t="s">
        <v>806</v>
      </c>
      <c r="D358" t="s">
        <v>780</v>
      </c>
      <c r="E358" t="s">
        <v>781</v>
      </c>
      <c r="F358" t="s">
        <v>782</v>
      </c>
      <c r="G358" t="s">
        <v>775</v>
      </c>
      <c r="H358" s="41">
        <v>114.05</v>
      </c>
      <c r="I358" s="41">
        <v>114.05</v>
      </c>
      <c r="J358" s="41">
        <v>0</v>
      </c>
      <c r="K358" s="40">
        <f t="shared" si="10"/>
        <v>114.05</v>
      </c>
      <c r="L358" s="40">
        <f t="shared" si="11"/>
        <v>0</v>
      </c>
      <c r="M358" s="41">
        <v>114.05</v>
      </c>
      <c r="N358" s="41">
        <v>0</v>
      </c>
      <c r="O358" s="41">
        <v>0</v>
      </c>
      <c r="P358" t="s">
        <v>1409</v>
      </c>
      <c r="Q358" t="s">
        <v>775</v>
      </c>
      <c r="R358" t="s">
        <v>964</v>
      </c>
    </row>
    <row r="359" spans="1:18" x14ac:dyDescent="0.25">
      <c r="A359" t="s">
        <v>27</v>
      </c>
      <c r="B359" t="s">
        <v>809</v>
      </c>
      <c r="C359" t="s">
        <v>810</v>
      </c>
      <c r="D359" t="s">
        <v>794</v>
      </c>
      <c r="E359" t="s">
        <v>795</v>
      </c>
      <c r="F359" t="s">
        <v>795</v>
      </c>
      <c r="G359" t="s">
        <v>775</v>
      </c>
      <c r="H359" s="41">
        <v>322.16000000000003</v>
      </c>
      <c r="I359" s="41">
        <v>322.16000000000003</v>
      </c>
      <c r="J359" s="41">
        <v>0</v>
      </c>
      <c r="K359" s="40">
        <f t="shared" si="10"/>
        <v>322.16000000000003</v>
      </c>
      <c r="L359" s="40">
        <f t="shared" si="11"/>
        <v>0</v>
      </c>
      <c r="M359" s="41">
        <v>322.16000000000003</v>
      </c>
      <c r="N359" s="41">
        <v>0</v>
      </c>
      <c r="O359" s="41">
        <v>0</v>
      </c>
      <c r="P359" t="s">
        <v>1410</v>
      </c>
      <c r="Q359" t="s">
        <v>775</v>
      </c>
      <c r="R359" t="s">
        <v>1411</v>
      </c>
    </row>
    <row r="360" spans="1:18" x14ac:dyDescent="0.25">
      <c r="A360" t="s">
        <v>27</v>
      </c>
      <c r="B360" t="s">
        <v>718</v>
      </c>
      <c r="C360" t="s">
        <v>813</v>
      </c>
      <c r="D360" t="s">
        <v>780</v>
      </c>
      <c r="E360" t="s">
        <v>781</v>
      </c>
      <c r="F360" t="s">
        <v>782</v>
      </c>
      <c r="G360" t="s">
        <v>775</v>
      </c>
      <c r="H360" s="41">
        <v>4171.91</v>
      </c>
      <c r="I360" s="41">
        <v>4171.91</v>
      </c>
      <c r="J360" s="41">
        <v>0</v>
      </c>
      <c r="K360" s="40">
        <f t="shared" si="10"/>
        <v>0</v>
      </c>
      <c r="L360" s="40">
        <f t="shared" si="11"/>
        <v>4171.91</v>
      </c>
      <c r="M360" s="41">
        <v>0</v>
      </c>
      <c r="N360" s="41">
        <v>4171.91</v>
      </c>
      <c r="O360" s="41">
        <v>0</v>
      </c>
      <c r="P360" t="s">
        <v>1412</v>
      </c>
      <c r="Q360" t="s">
        <v>1413</v>
      </c>
      <c r="R360" t="s">
        <v>1414</v>
      </c>
    </row>
    <row r="361" spans="1:18" x14ac:dyDescent="0.25">
      <c r="A361" t="s">
        <v>27</v>
      </c>
      <c r="B361" t="s">
        <v>968</v>
      </c>
      <c r="C361" t="s">
        <v>969</v>
      </c>
      <c r="D361" t="s">
        <v>829</v>
      </c>
      <c r="E361" t="s">
        <v>970</v>
      </c>
      <c r="F361" t="s">
        <v>775</v>
      </c>
      <c r="G361" t="s">
        <v>775</v>
      </c>
      <c r="H361" s="41">
        <v>0</v>
      </c>
      <c r="I361" s="41">
        <v>0</v>
      </c>
      <c r="J361" s="41">
        <v>0</v>
      </c>
      <c r="K361" s="40">
        <f t="shared" si="10"/>
        <v>0</v>
      </c>
      <c r="L361" s="40">
        <f t="shared" si="11"/>
        <v>0</v>
      </c>
      <c r="M361" s="41">
        <v>0</v>
      </c>
      <c r="N361" s="41">
        <v>0</v>
      </c>
      <c r="O361" s="41">
        <v>0</v>
      </c>
      <c r="P361" t="s">
        <v>872</v>
      </c>
      <c r="Q361" t="s">
        <v>775</v>
      </c>
      <c r="R361" t="s">
        <v>775</v>
      </c>
    </row>
    <row r="362" spans="1:18" x14ac:dyDescent="0.25">
      <c r="A362" t="s">
        <v>27</v>
      </c>
      <c r="B362" t="s">
        <v>707</v>
      </c>
      <c r="C362" t="s">
        <v>823</v>
      </c>
      <c r="D362" t="s">
        <v>780</v>
      </c>
      <c r="E362" t="s">
        <v>824</v>
      </c>
      <c r="F362" t="s">
        <v>825</v>
      </c>
      <c r="G362" t="s">
        <v>775</v>
      </c>
      <c r="H362" s="41">
        <v>200</v>
      </c>
      <c r="I362" s="41">
        <v>200</v>
      </c>
      <c r="J362" s="41">
        <v>0</v>
      </c>
      <c r="K362" s="40">
        <f t="shared" si="10"/>
        <v>200</v>
      </c>
      <c r="L362" s="40">
        <f t="shared" si="11"/>
        <v>0</v>
      </c>
      <c r="M362" s="41">
        <v>200</v>
      </c>
      <c r="N362" s="41">
        <v>0</v>
      </c>
      <c r="O362" s="41">
        <v>0</v>
      </c>
      <c r="P362" t="s">
        <v>1415</v>
      </c>
      <c r="Q362" t="s">
        <v>775</v>
      </c>
      <c r="R362" t="s">
        <v>1416</v>
      </c>
    </row>
    <row r="363" spans="1:18" x14ac:dyDescent="0.25">
      <c r="A363" t="s">
        <v>27</v>
      </c>
      <c r="B363" t="s">
        <v>705</v>
      </c>
      <c r="C363" t="s">
        <v>828</v>
      </c>
      <c r="D363" t="s">
        <v>829</v>
      </c>
      <c r="E363" t="s">
        <v>789</v>
      </c>
      <c r="F363" t="s">
        <v>775</v>
      </c>
      <c r="G363" t="s">
        <v>775</v>
      </c>
      <c r="H363" s="41">
        <v>390.78</v>
      </c>
      <c r="I363" s="41">
        <v>390.78</v>
      </c>
      <c r="J363" s="41">
        <v>0</v>
      </c>
      <c r="K363" s="40">
        <f t="shared" si="10"/>
        <v>390.78</v>
      </c>
      <c r="L363" s="40">
        <f t="shared" si="11"/>
        <v>0</v>
      </c>
      <c r="M363" s="41">
        <v>390.78</v>
      </c>
      <c r="N363" s="41">
        <v>0</v>
      </c>
      <c r="O363" s="41">
        <v>0</v>
      </c>
      <c r="P363" t="s">
        <v>1417</v>
      </c>
      <c r="Q363" t="s">
        <v>775</v>
      </c>
      <c r="R363" t="s">
        <v>1418</v>
      </c>
    </row>
    <row r="364" spans="1:18" x14ac:dyDescent="0.25">
      <c r="A364" t="s">
        <v>27</v>
      </c>
      <c r="B364" t="s">
        <v>722</v>
      </c>
      <c r="C364" t="s">
        <v>832</v>
      </c>
      <c r="D364" t="s">
        <v>780</v>
      </c>
      <c r="E364" t="s">
        <v>781</v>
      </c>
      <c r="F364" t="s">
        <v>833</v>
      </c>
      <c r="G364" t="s">
        <v>775</v>
      </c>
      <c r="H364" s="41">
        <v>60.29</v>
      </c>
      <c r="I364" s="41">
        <v>60.29</v>
      </c>
      <c r="J364" s="41">
        <v>0</v>
      </c>
      <c r="K364" s="40">
        <f t="shared" si="10"/>
        <v>60.29</v>
      </c>
      <c r="L364" s="40">
        <f t="shared" si="11"/>
        <v>0</v>
      </c>
      <c r="M364" s="41">
        <v>60.29</v>
      </c>
      <c r="N364" s="41">
        <v>0</v>
      </c>
      <c r="O364" s="41">
        <v>0</v>
      </c>
      <c r="P364" t="s">
        <v>1419</v>
      </c>
      <c r="Q364" t="s">
        <v>775</v>
      </c>
      <c r="R364" t="s">
        <v>878</v>
      </c>
    </row>
    <row r="365" spans="1:18" x14ac:dyDescent="0.25">
      <c r="A365" t="s">
        <v>27</v>
      </c>
      <c r="B365" t="s">
        <v>716</v>
      </c>
      <c r="C365" t="s">
        <v>845</v>
      </c>
      <c r="D365" t="s">
        <v>780</v>
      </c>
      <c r="E365" t="s">
        <v>781</v>
      </c>
      <c r="F365" t="s">
        <v>782</v>
      </c>
      <c r="G365" t="s">
        <v>775</v>
      </c>
      <c r="H365" s="41">
        <v>5881.5</v>
      </c>
      <c r="I365" s="41">
        <v>5881.5</v>
      </c>
      <c r="J365" s="41">
        <v>0</v>
      </c>
      <c r="K365" s="40">
        <f t="shared" si="10"/>
        <v>0</v>
      </c>
      <c r="L365" s="40">
        <f t="shared" si="11"/>
        <v>5881.5</v>
      </c>
      <c r="M365" s="41">
        <v>0</v>
      </c>
      <c r="N365" s="41">
        <v>5881.5</v>
      </c>
      <c r="O365" s="41">
        <v>0</v>
      </c>
      <c r="P365" t="s">
        <v>1420</v>
      </c>
      <c r="Q365" t="s">
        <v>1421</v>
      </c>
      <c r="R365" t="s">
        <v>1422</v>
      </c>
    </row>
    <row r="366" spans="1:18" x14ac:dyDescent="0.25">
      <c r="A366" t="s">
        <v>28</v>
      </c>
      <c r="B366" t="s">
        <v>771</v>
      </c>
      <c r="C366" t="s">
        <v>772</v>
      </c>
      <c r="D366" t="s">
        <v>773</v>
      </c>
      <c r="E366" t="s">
        <v>774</v>
      </c>
      <c r="F366" t="s">
        <v>775</v>
      </c>
      <c r="G366" t="s">
        <v>775</v>
      </c>
      <c r="H366" s="41">
        <v>0</v>
      </c>
      <c r="I366" s="41">
        <v>0</v>
      </c>
      <c r="J366" s="41">
        <v>0</v>
      </c>
      <c r="K366" s="40">
        <f t="shared" si="10"/>
        <v>0</v>
      </c>
      <c r="L366" s="40">
        <f t="shared" si="11"/>
        <v>0</v>
      </c>
      <c r="M366" s="41">
        <v>0</v>
      </c>
      <c r="N366" s="41">
        <v>0</v>
      </c>
      <c r="O366" s="41">
        <v>0</v>
      </c>
      <c r="P366" t="s">
        <v>938</v>
      </c>
      <c r="Q366" t="s">
        <v>960</v>
      </c>
      <c r="R366" t="s">
        <v>775</v>
      </c>
    </row>
    <row r="367" spans="1:18" x14ac:dyDescent="0.25">
      <c r="A367" t="s">
        <v>28</v>
      </c>
      <c r="B367" t="s">
        <v>778</v>
      </c>
      <c r="C367" t="s">
        <v>779</v>
      </c>
      <c r="D367" t="s">
        <v>780</v>
      </c>
      <c r="E367" t="s">
        <v>781</v>
      </c>
      <c r="F367" t="s">
        <v>782</v>
      </c>
      <c r="G367" t="s">
        <v>775</v>
      </c>
      <c r="H367" s="41">
        <v>1765.83</v>
      </c>
      <c r="I367" s="41">
        <v>1765.83</v>
      </c>
      <c r="J367" s="41">
        <v>0</v>
      </c>
      <c r="K367" s="40">
        <f t="shared" si="10"/>
        <v>1765.83</v>
      </c>
      <c r="L367" s="40">
        <f t="shared" si="11"/>
        <v>0</v>
      </c>
      <c r="M367" s="41">
        <v>1765.83</v>
      </c>
      <c r="N367" s="41">
        <v>0</v>
      </c>
      <c r="O367" s="41">
        <v>0</v>
      </c>
      <c r="P367" t="s">
        <v>1423</v>
      </c>
      <c r="Q367" t="s">
        <v>775</v>
      </c>
      <c r="R367" t="s">
        <v>1424</v>
      </c>
    </row>
    <row r="368" spans="1:18" x14ac:dyDescent="0.25">
      <c r="A368" t="s">
        <v>28</v>
      </c>
      <c r="B368" t="s">
        <v>717</v>
      </c>
      <c r="C368" t="s">
        <v>785</v>
      </c>
      <c r="D368" t="s">
        <v>780</v>
      </c>
      <c r="E368" t="s">
        <v>781</v>
      </c>
      <c r="F368" t="s">
        <v>782</v>
      </c>
      <c r="G368" t="s">
        <v>775</v>
      </c>
      <c r="H368" s="41">
        <v>3829.01</v>
      </c>
      <c r="I368" s="41">
        <v>3829.01</v>
      </c>
      <c r="J368" s="41">
        <v>0</v>
      </c>
      <c r="K368" s="40">
        <f t="shared" si="10"/>
        <v>3829.01</v>
      </c>
      <c r="L368" s="40">
        <f t="shared" si="11"/>
        <v>0</v>
      </c>
      <c r="M368" s="41">
        <v>3829.01</v>
      </c>
      <c r="N368" s="41">
        <v>0</v>
      </c>
      <c r="O368" s="41">
        <v>0</v>
      </c>
      <c r="P368" t="s">
        <v>1425</v>
      </c>
      <c r="Q368" t="s">
        <v>775</v>
      </c>
      <c r="R368" t="s">
        <v>1426</v>
      </c>
    </row>
    <row r="369" spans="1:18" x14ac:dyDescent="0.25">
      <c r="A369" t="s">
        <v>28</v>
      </c>
      <c r="B369" t="s">
        <v>720</v>
      </c>
      <c r="C369" t="s">
        <v>788</v>
      </c>
      <c r="D369" t="s">
        <v>780</v>
      </c>
      <c r="E369" t="s">
        <v>789</v>
      </c>
      <c r="F369" t="s">
        <v>775</v>
      </c>
      <c r="G369" t="s">
        <v>775</v>
      </c>
      <c r="H369" s="41">
        <v>811.42</v>
      </c>
      <c r="I369" s="41">
        <v>811.42</v>
      </c>
      <c r="J369" s="41">
        <v>0</v>
      </c>
      <c r="K369" s="40">
        <f t="shared" si="10"/>
        <v>811.42</v>
      </c>
      <c r="L369" s="40">
        <f t="shared" si="11"/>
        <v>0</v>
      </c>
      <c r="M369" s="41">
        <v>811.42</v>
      </c>
      <c r="N369" s="41">
        <v>0</v>
      </c>
      <c r="O369" s="41">
        <v>0</v>
      </c>
      <c r="P369" t="s">
        <v>1427</v>
      </c>
      <c r="Q369" t="s">
        <v>775</v>
      </c>
      <c r="R369" t="s">
        <v>1428</v>
      </c>
    </row>
    <row r="370" spans="1:18" x14ac:dyDescent="0.25">
      <c r="A370" t="s">
        <v>28</v>
      </c>
      <c r="B370" t="s">
        <v>792</v>
      </c>
      <c r="C370" t="s">
        <v>793</v>
      </c>
      <c r="D370" t="s">
        <v>794</v>
      </c>
      <c r="E370" t="s">
        <v>795</v>
      </c>
      <c r="F370" t="s">
        <v>795</v>
      </c>
      <c r="G370" t="s">
        <v>775</v>
      </c>
      <c r="H370" s="41">
        <v>374.42</v>
      </c>
      <c r="I370" s="41">
        <v>374.42</v>
      </c>
      <c r="J370" s="41">
        <v>0</v>
      </c>
      <c r="K370" s="40">
        <f t="shared" si="10"/>
        <v>374.42</v>
      </c>
      <c r="L370" s="40">
        <f t="shared" si="11"/>
        <v>0</v>
      </c>
      <c r="M370" s="41">
        <v>374.42</v>
      </c>
      <c r="N370" s="41">
        <v>0</v>
      </c>
      <c r="O370" s="41">
        <v>0</v>
      </c>
      <c r="P370" t="s">
        <v>1429</v>
      </c>
      <c r="Q370" t="s">
        <v>775</v>
      </c>
      <c r="R370" t="s">
        <v>797</v>
      </c>
    </row>
    <row r="371" spans="1:18" x14ac:dyDescent="0.25">
      <c r="A371" t="s">
        <v>28</v>
      </c>
      <c r="B371" t="s">
        <v>713</v>
      </c>
      <c r="C371" t="s">
        <v>798</v>
      </c>
      <c r="D371" t="s">
        <v>780</v>
      </c>
      <c r="E371" t="s">
        <v>789</v>
      </c>
      <c r="F371" t="s">
        <v>775</v>
      </c>
      <c r="G371" t="s">
        <v>775</v>
      </c>
      <c r="H371" s="41">
        <v>500</v>
      </c>
      <c r="I371" s="41">
        <v>500</v>
      </c>
      <c r="J371" s="41">
        <v>0</v>
      </c>
      <c r="K371" s="40">
        <f t="shared" si="10"/>
        <v>500</v>
      </c>
      <c r="L371" s="40">
        <f t="shared" si="11"/>
        <v>0</v>
      </c>
      <c r="M371" s="41">
        <v>500</v>
      </c>
      <c r="N371" s="41">
        <v>0</v>
      </c>
      <c r="O371" s="41">
        <v>0</v>
      </c>
      <c r="P371" t="s">
        <v>1430</v>
      </c>
      <c r="Q371" t="s">
        <v>775</v>
      </c>
      <c r="R371" t="s">
        <v>1431</v>
      </c>
    </row>
    <row r="372" spans="1:18" x14ac:dyDescent="0.25">
      <c r="A372" t="s">
        <v>28</v>
      </c>
      <c r="B372" t="s">
        <v>805</v>
      </c>
      <c r="C372" t="s">
        <v>806</v>
      </c>
      <c r="D372" t="s">
        <v>780</v>
      </c>
      <c r="E372" t="s">
        <v>781</v>
      </c>
      <c r="F372" t="s">
        <v>782</v>
      </c>
      <c r="G372" t="s">
        <v>775</v>
      </c>
      <c r="H372" s="41">
        <v>64.989999999999995</v>
      </c>
      <c r="I372" s="41">
        <v>64.989999999999995</v>
      </c>
      <c r="J372" s="41">
        <v>0</v>
      </c>
      <c r="K372" s="40">
        <f t="shared" si="10"/>
        <v>64.989999999999995</v>
      </c>
      <c r="L372" s="40">
        <f t="shared" si="11"/>
        <v>0</v>
      </c>
      <c r="M372" s="41">
        <v>64.989999999999995</v>
      </c>
      <c r="N372" s="41">
        <v>0</v>
      </c>
      <c r="O372" s="41">
        <v>0</v>
      </c>
      <c r="P372" t="s">
        <v>1432</v>
      </c>
      <c r="Q372" t="s">
        <v>775</v>
      </c>
      <c r="R372" t="s">
        <v>1433</v>
      </c>
    </row>
    <row r="373" spans="1:18" x14ac:dyDescent="0.25">
      <c r="A373" t="s">
        <v>28</v>
      </c>
      <c r="B373" t="s">
        <v>809</v>
      </c>
      <c r="C373" t="s">
        <v>810</v>
      </c>
      <c r="D373" t="s">
        <v>794</v>
      </c>
      <c r="E373" t="s">
        <v>795</v>
      </c>
      <c r="F373" t="s">
        <v>795</v>
      </c>
      <c r="G373" t="s">
        <v>775</v>
      </c>
      <c r="H373" s="41">
        <v>366.66</v>
      </c>
      <c r="I373" s="41">
        <v>366.66</v>
      </c>
      <c r="J373" s="41">
        <v>0</v>
      </c>
      <c r="K373" s="40">
        <f t="shared" si="10"/>
        <v>366.66</v>
      </c>
      <c r="L373" s="40">
        <f t="shared" si="11"/>
        <v>0</v>
      </c>
      <c r="M373" s="41">
        <v>366.66</v>
      </c>
      <c r="N373" s="41">
        <v>0</v>
      </c>
      <c r="O373" s="41">
        <v>0</v>
      </c>
      <c r="P373" t="s">
        <v>1434</v>
      </c>
      <c r="Q373" t="s">
        <v>775</v>
      </c>
      <c r="R373" t="s">
        <v>1139</v>
      </c>
    </row>
    <row r="374" spans="1:18" x14ac:dyDescent="0.25">
      <c r="A374" t="s">
        <v>28</v>
      </c>
      <c r="B374" t="s">
        <v>718</v>
      </c>
      <c r="C374" t="s">
        <v>813</v>
      </c>
      <c r="D374" t="s">
        <v>780</v>
      </c>
      <c r="E374" t="s">
        <v>781</v>
      </c>
      <c r="F374" t="s">
        <v>782</v>
      </c>
      <c r="G374" t="s">
        <v>775</v>
      </c>
      <c r="H374" s="41">
        <v>4128.4799999999996</v>
      </c>
      <c r="I374" s="41">
        <v>4128.4799999999996</v>
      </c>
      <c r="J374" s="41">
        <v>0</v>
      </c>
      <c r="K374" s="40">
        <f t="shared" si="10"/>
        <v>0</v>
      </c>
      <c r="L374" s="40">
        <f t="shared" si="11"/>
        <v>4128.4799999999996</v>
      </c>
      <c r="M374" s="41">
        <v>0</v>
      </c>
      <c r="N374" s="41">
        <v>4128.4799999999996</v>
      </c>
      <c r="O374" s="41">
        <v>0</v>
      </c>
      <c r="P374" t="s">
        <v>1435</v>
      </c>
      <c r="Q374" t="s">
        <v>1436</v>
      </c>
      <c r="R374" t="s">
        <v>1437</v>
      </c>
    </row>
    <row r="375" spans="1:18" x14ac:dyDescent="0.25">
      <c r="A375" t="s">
        <v>28</v>
      </c>
      <c r="B375" t="s">
        <v>968</v>
      </c>
      <c r="C375" t="s">
        <v>969</v>
      </c>
      <c r="D375" t="s">
        <v>829</v>
      </c>
      <c r="E375" t="s">
        <v>970</v>
      </c>
      <c r="F375" t="s">
        <v>775</v>
      </c>
      <c r="G375" t="s">
        <v>775</v>
      </c>
      <c r="H375" s="41">
        <v>0</v>
      </c>
      <c r="I375" s="41">
        <v>0</v>
      </c>
      <c r="J375" s="41">
        <v>0</v>
      </c>
      <c r="K375" s="40">
        <f t="shared" si="10"/>
        <v>0</v>
      </c>
      <c r="L375" s="40">
        <f t="shared" si="11"/>
        <v>0</v>
      </c>
      <c r="M375" s="41">
        <v>0</v>
      </c>
      <c r="N375" s="41">
        <v>0</v>
      </c>
      <c r="O375" s="41">
        <v>0</v>
      </c>
      <c r="P375" t="s">
        <v>822</v>
      </c>
      <c r="Q375" t="s">
        <v>775</v>
      </c>
      <c r="R375" t="s">
        <v>775</v>
      </c>
    </row>
    <row r="376" spans="1:18" x14ac:dyDescent="0.25">
      <c r="A376" t="s">
        <v>28</v>
      </c>
      <c r="B376" t="s">
        <v>707</v>
      </c>
      <c r="C376" t="s">
        <v>823</v>
      </c>
      <c r="D376" t="s">
        <v>780</v>
      </c>
      <c r="E376" t="s">
        <v>824</v>
      </c>
      <c r="F376" t="s">
        <v>825</v>
      </c>
      <c r="G376" t="s">
        <v>775</v>
      </c>
      <c r="H376" s="41">
        <v>200</v>
      </c>
      <c r="I376" s="41">
        <v>200</v>
      </c>
      <c r="J376" s="41">
        <v>0</v>
      </c>
      <c r="K376" s="40">
        <f t="shared" si="10"/>
        <v>200</v>
      </c>
      <c r="L376" s="40">
        <f t="shared" si="11"/>
        <v>0</v>
      </c>
      <c r="M376" s="41">
        <v>200</v>
      </c>
      <c r="N376" s="41">
        <v>0</v>
      </c>
      <c r="O376" s="41">
        <v>0</v>
      </c>
      <c r="P376" t="s">
        <v>1438</v>
      </c>
      <c r="Q376" t="s">
        <v>775</v>
      </c>
      <c r="R376" t="s">
        <v>874</v>
      </c>
    </row>
    <row r="377" spans="1:18" x14ac:dyDescent="0.25">
      <c r="A377" t="s">
        <v>28</v>
      </c>
      <c r="B377" t="s">
        <v>705</v>
      </c>
      <c r="C377" t="s">
        <v>828</v>
      </c>
      <c r="D377" t="s">
        <v>829</v>
      </c>
      <c r="E377" t="s">
        <v>789</v>
      </c>
      <c r="F377" t="s">
        <v>775</v>
      </c>
      <c r="G377" t="s">
        <v>775</v>
      </c>
      <c r="H377" s="41">
        <v>765.18</v>
      </c>
      <c r="I377" s="41">
        <v>765.18</v>
      </c>
      <c r="J377" s="41">
        <v>0</v>
      </c>
      <c r="K377" s="40">
        <f t="shared" si="10"/>
        <v>765.18</v>
      </c>
      <c r="L377" s="40">
        <f t="shared" si="11"/>
        <v>0</v>
      </c>
      <c r="M377" s="41">
        <v>765.18</v>
      </c>
      <c r="N377" s="41">
        <v>0</v>
      </c>
      <c r="O377" s="41">
        <v>0</v>
      </c>
      <c r="P377" t="s">
        <v>1439</v>
      </c>
      <c r="Q377" t="s">
        <v>775</v>
      </c>
      <c r="R377" t="s">
        <v>1440</v>
      </c>
    </row>
    <row r="378" spans="1:18" x14ac:dyDescent="0.25">
      <c r="A378" t="s">
        <v>28</v>
      </c>
      <c r="B378" t="s">
        <v>722</v>
      </c>
      <c r="C378" t="s">
        <v>832</v>
      </c>
      <c r="D378" t="s">
        <v>780</v>
      </c>
      <c r="E378" t="s">
        <v>781</v>
      </c>
      <c r="F378" t="s">
        <v>833</v>
      </c>
      <c r="G378" t="s">
        <v>775</v>
      </c>
      <c r="H378" s="41">
        <v>44.66</v>
      </c>
      <c r="I378" s="41">
        <v>44.66</v>
      </c>
      <c r="J378" s="41">
        <v>0</v>
      </c>
      <c r="K378" s="40">
        <f t="shared" si="10"/>
        <v>44.66</v>
      </c>
      <c r="L378" s="40">
        <f t="shared" si="11"/>
        <v>0</v>
      </c>
      <c r="M378" s="41">
        <v>44.66</v>
      </c>
      <c r="N378" s="41">
        <v>0</v>
      </c>
      <c r="O378" s="41">
        <v>0</v>
      </c>
      <c r="P378" t="s">
        <v>1441</v>
      </c>
      <c r="Q378" t="s">
        <v>775</v>
      </c>
      <c r="R378" t="s">
        <v>1442</v>
      </c>
    </row>
    <row r="379" spans="1:18" x14ac:dyDescent="0.25">
      <c r="A379" t="s">
        <v>28</v>
      </c>
      <c r="B379" t="s">
        <v>716</v>
      </c>
      <c r="C379" t="s">
        <v>845</v>
      </c>
      <c r="D379" t="s">
        <v>780</v>
      </c>
      <c r="E379" t="s">
        <v>781</v>
      </c>
      <c r="F379" t="s">
        <v>782</v>
      </c>
      <c r="G379" t="s">
        <v>775</v>
      </c>
      <c r="H379" s="41">
        <v>5849.03</v>
      </c>
      <c r="I379" s="41">
        <v>5849.03</v>
      </c>
      <c r="J379" s="41">
        <v>0</v>
      </c>
      <c r="K379" s="40">
        <f t="shared" si="10"/>
        <v>0</v>
      </c>
      <c r="L379" s="40">
        <f t="shared" si="11"/>
        <v>5849.03</v>
      </c>
      <c r="M379" s="41">
        <v>0</v>
      </c>
      <c r="N379" s="41">
        <v>5849.03</v>
      </c>
      <c r="O379" s="41">
        <v>0</v>
      </c>
      <c r="P379" t="s">
        <v>1443</v>
      </c>
      <c r="Q379" t="s">
        <v>1444</v>
      </c>
      <c r="R379" t="s">
        <v>1445</v>
      </c>
    </row>
    <row r="380" spans="1:18" x14ac:dyDescent="0.25">
      <c r="A380" t="s">
        <v>29</v>
      </c>
      <c r="B380" t="s">
        <v>771</v>
      </c>
      <c r="C380" t="s">
        <v>772</v>
      </c>
      <c r="D380" t="s">
        <v>773</v>
      </c>
      <c r="E380" t="s">
        <v>774</v>
      </c>
      <c r="F380" t="s">
        <v>775</v>
      </c>
      <c r="G380" t="s">
        <v>775</v>
      </c>
      <c r="H380" s="41">
        <v>0</v>
      </c>
      <c r="I380" s="41">
        <v>0</v>
      </c>
      <c r="J380" s="41">
        <v>0</v>
      </c>
      <c r="K380" s="40">
        <f t="shared" si="10"/>
        <v>0</v>
      </c>
      <c r="L380" s="40">
        <f t="shared" si="11"/>
        <v>0</v>
      </c>
      <c r="M380" s="41">
        <v>0</v>
      </c>
      <c r="N380" s="41">
        <v>0</v>
      </c>
      <c r="O380" s="41">
        <v>0</v>
      </c>
      <c r="P380" t="s">
        <v>1123</v>
      </c>
      <c r="Q380" t="s">
        <v>1010</v>
      </c>
      <c r="R380" t="s">
        <v>775</v>
      </c>
    </row>
    <row r="381" spans="1:18" x14ac:dyDescent="0.25">
      <c r="A381" t="s">
        <v>29</v>
      </c>
      <c r="B381" t="s">
        <v>778</v>
      </c>
      <c r="C381" t="s">
        <v>779</v>
      </c>
      <c r="D381" t="s">
        <v>780</v>
      </c>
      <c r="E381" t="s">
        <v>781</v>
      </c>
      <c r="F381" t="s">
        <v>782</v>
      </c>
      <c r="G381" t="s">
        <v>775</v>
      </c>
      <c r="H381" s="41">
        <v>1985.27</v>
      </c>
      <c r="I381" s="41">
        <v>1985.27</v>
      </c>
      <c r="J381" s="41">
        <v>0</v>
      </c>
      <c r="K381" s="40">
        <f t="shared" si="10"/>
        <v>1985.27</v>
      </c>
      <c r="L381" s="40">
        <f t="shared" si="11"/>
        <v>0</v>
      </c>
      <c r="M381" s="41">
        <v>1985.27</v>
      </c>
      <c r="N381" s="41">
        <v>0</v>
      </c>
      <c r="O381" s="41">
        <v>0</v>
      </c>
      <c r="P381" t="s">
        <v>1446</v>
      </c>
      <c r="Q381" t="s">
        <v>775</v>
      </c>
      <c r="R381" t="s">
        <v>1447</v>
      </c>
    </row>
    <row r="382" spans="1:18" x14ac:dyDescent="0.25">
      <c r="A382" t="s">
        <v>29</v>
      </c>
      <c r="B382" t="s">
        <v>717</v>
      </c>
      <c r="C382" t="s">
        <v>785</v>
      </c>
      <c r="D382" t="s">
        <v>780</v>
      </c>
      <c r="E382" t="s">
        <v>781</v>
      </c>
      <c r="F382" t="s">
        <v>782</v>
      </c>
      <c r="G382" t="s">
        <v>775</v>
      </c>
      <c r="H382" s="41">
        <v>4546.5600000000004</v>
      </c>
      <c r="I382" s="41">
        <v>4546.5600000000004</v>
      </c>
      <c r="J382" s="41">
        <v>0</v>
      </c>
      <c r="K382" s="40">
        <f t="shared" si="10"/>
        <v>4546.5600000000004</v>
      </c>
      <c r="L382" s="40">
        <f t="shared" si="11"/>
        <v>0</v>
      </c>
      <c r="M382" s="41">
        <v>4546.5600000000004</v>
      </c>
      <c r="N382" s="41">
        <v>0</v>
      </c>
      <c r="O382" s="41">
        <v>0</v>
      </c>
      <c r="P382" t="s">
        <v>1448</v>
      </c>
      <c r="Q382" t="s">
        <v>775</v>
      </c>
      <c r="R382" t="s">
        <v>1449</v>
      </c>
    </row>
    <row r="383" spans="1:18" x14ac:dyDescent="0.25">
      <c r="A383" t="s">
        <v>29</v>
      </c>
      <c r="B383" t="s">
        <v>720</v>
      </c>
      <c r="C383" t="s">
        <v>788</v>
      </c>
      <c r="D383" t="s">
        <v>780</v>
      </c>
      <c r="E383" t="s">
        <v>789</v>
      </c>
      <c r="F383" t="s">
        <v>775</v>
      </c>
      <c r="G383" t="s">
        <v>775</v>
      </c>
      <c r="H383" s="41">
        <v>858.17</v>
      </c>
      <c r="I383" s="41">
        <v>858.17</v>
      </c>
      <c r="J383" s="41">
        <v>0</v>
      </c>
      <c r="K383" s="40">
        <f t="shared" si="10"/>
        <v>858.17</v>
      </c>
      <c r="L383" s="40">
        <f t="shared" si="11"/>
        <v>0</v>
      </c>
      <c r="M383" s="41">
        <v>858.17</v>
      </c>
      <c r="N383" s="41">
        <v>0</v>
      </c>
      <c r="O383" s="41">
        <v>0</v>
      </c>
      <c r="P383" t="s">
        <v>1450</v>
      </c>
      <c r="Q383" t="s">
        <v>775</v>
      </c>
      <c r="R383" t="s">
        <v>1451</v>
      </c>
    </row>
    <row r="384" spans="1:18" x14ac:dyDescent="0.25">
      <c r="A384" t="s">
        <v>29</v>
      </c>
      <c r="B384" t="s">
        <v>792</v>
      </c>
      <c r="C384" t="s">
        <v>793</v>
      </c>
      <c r="D384" t="s">
        <v>794</v>
      </c>
      <c r="E384" t="s">
        <v>795</v>
      </c>
      <c r="F384" t="s">
        <v>795</v>
      </c>
      <c r="G384" t="s">
        <v>775</v>
      </c>
      <c r="H384" s="41">
        <v>331.69</v>
      </c>
      <c r="I384" s="41">
        <v>331.69</v>
      </c>
      <c r="J384" s="41">
        <v>0</v>
      </c>
      <c r="K384" s="40">
        <f t="shared" si="10"/>
        <v>331.69</v>
      </c>
      <c r="L384" s="40">
        <f t="shared" si="11"/>
        <v>0</v>
      </c>
      <c r="M384" s="41">
        <v>331.69</v>
      </c>
      <c r="N384" s="41">
        <v>0</v>
      </c>
      <c r="O384" s="41">
        <v>0</v>
      </c>
      <c r="P384" t="s">
        <v>1452</v>
      </c>
      <c r="Q384" t="s">
        <v>775</v>
      </c>
      <c r="R384" t="s">
        <v>898</v>
      </c>
    </row>
    <row r="385" spans="1:18" x14ac:dyDescent="0.25">
      <c r="A385" t="s">
        <v>29</v>
      </c>
      <c r="B385" t="s">
        <v>713</v>
      </c>
      <c r="C385" t="s">
        <v>798</v>
      </c>
      <c r="D385" t="s">
        <v>780</v>
      </c>
      <c r="E385" t="s">
        <v>789</v>
      </c>
      <c r="F385" t="s">
        <v>775</v>
      </c>
      <c r="G385" t="s">
        <v>775</v>
      </c>
      <c r="H385" s="41">
        <v>390.45</v>
      </c>
      <c r="I385" s="41">
        <v>390.45</v>
      </c>
      <c r="J385" s="41">
        <v>0</v>
      </c>
      <c r="K385" s="40">
        <f t="shared" si="10"/>
        <v>390.45</v>
      </c>
      <c r="L385" s="40">
        <f t="shared" si="11"/>
        <v>0</v>
      </c>
      <c r="M385" s="41">
        <v>390.45</v>
      </c>
      <c r="N385" s="41">
        <v>0</v>
      </c>
      <c r="O385" s="41">
        <v>0</v>
      </c>
      <c r="P385" t="s">
        <v>1453</v>
      </c>
      <c r="Q385" t="s">
        <v>775</v>
      </c>
      <c r="R385" t="s">
        <v>1454</v>
      </c>
    </row>
    <row r="386" spans="1:18" x14ac:dyDescent="0.25">
      <c r="A386" t="s">
        <v>29</v>
      </c>
      <c r="B386" t="s">
        <v>805</v>
      </c>
      <c r="C386" t="s">
        <v>806</v>
      </c>
      <c r="D386" t="s">
        <v>780</v>
      </c>
      <c r="E386" t="s">
        <v>781</v>
      </c>
      <c r="F386" t="s">
        <v>782</v>
      </c>
      <c r="G386" t="s">
        <v>775</v>
      </c>
      <c r="H386" s="41">
        <v>99.98</v>
      </c>
      <c r="I386" s="41">
        <v>99.98</v>
      </c>
      <c r="J386" s="41">
        <v>0</v>
      </c>
      <c r="K386" s="40">
        <f t="shared" si="10"/>
        <v>99.98</v>
      </c>
      <c r="L386" s="40">
        <f t="shared" si="11"/>
        <v>0</v>
      </c>
      <c r="M386" s="41">
        <v>99.98</v>
      </c>
      <c r="N386" s="41">
        <v>0</v>
      </c>
      <c r="O386" s="41">
        <v>0</v>
      </c>
      <c r="P386" t="s">
        <v>1455</v>
      </c>
      <c r="Q386" t="s">
        <v>775</v>
      </c>
      <c r="R386" t="s">
        <v>1121</v>
      </c>
    </row>
    <row r="387" spans="1:18" x14ac:dyDescent="0.25">
      <c r="A387" t="s">
        <v>29</v>
      </c>
      <c r="B387" t="s">
        <v>809</v>
      </c>
      <c r="C387" t="s">
        <v>810</v>
      </c>
      <c r="D387" t="s">
        <v>794</v>
      </c>
      <c r="E387" t="s">
        <v>795</v>
      </c>
      <c r="F387" t="s">
        <v>795</v>
      </c>
      <c r="G387" t="s">
        <v>775</v>
      </c>
      <c r="H387" s="41">
        <v>305.94</v>
      </c>
      <c r="I387" s="41">
        <v>305.94</v>
      </c>
      <c r="J387" s="41">
        <v>0</v>
      </c>
      <c r="K387" s="40">
        <f t="shared" si="10"/>
        <v>305.94</v>
      </c>
      <c r="L387" s="40">
        <f t="shared" si="11"/>
        <v>0</v>
      </c>
      <c r="M387" s="41">
        <v>305.94</v>
      </c>
      <c r="N387" s="41">
        <v>0</v>
      </c>
      <c r="O387" s="41">
        <v>0</v>
      </c>
      <c r="P387" t="s">
        <v>1456</v>
      </c>
      <c r="Q387" t="s">
        <v>775</v>
      </c>
      <c r="R387" t="s">
        <v>964</v>
      </c>
    </row>
    <row r="388" spans="1:18" x14ac:dyDescent="0.25">
      <c r="A388" t="s">
        <v>29</v>
      </c>
      <c r="B388" t="s">
        <v>718</v>
      </c>
      <c r="C388" t="s">
        <v>813</v>
      </c>
      <c r="D388" t="s">
        <v>780</v>
      </c>
      <c r="E388" t="s">
        <v>781</v>
      </c>
      <c r="F388" t="s">
        <v>782</v>
      </c>
      <c r="G388" t="s">
        <v>775</v>
      </c>
      <c r="H388" s="41">
        <v>4246.57</v>
      </c>
      <c r="I388" s="41">
        <v>4246.57</v>
      </c>
      <c r="J388" s="41">
        <v>0</v>
      </c>
      <c r="K388" s="40">
        <f t="shared" ref="K388:K451" si="12">M388</f>
        <v>0</v>
      </c>
      <c r="L388" s="40">
        <f t="shared" si="11"/>
        <v>4246.57</v>
      </c>
      <c r="M388" s="41">
        <v>0</v>
      </c>
      <c r="N388" s="41">
        <v>4246.57</v>
      </c>
      <c r="O388" s="41">
        <v>0</v>
      </c>
      <c r="P388" t="s">
        <v>1457</v>
      </c>
      <c r="Q388" t="s">
        <v>1458</v>
      </c>
      <c r="R388" t="s">
        <v>1459</v>
      </c>
    </row>
    <row r="389" spans="1:18" x14ac:dyDescent="0.25">
      <c r="A389" t="s">
        <v>29</v>
      </c>
      <c r="B389" t="s">
        <v>968</v>
      </c>
      <c r="C389" t="s">
        <v>969</v>
      </c>
      <c r="D389" t="s">
        <v>829</v>
      </c>
      <c r="E389" t="s">
        <v>970</v>
      </c>
      <c r="F389" t="s">
        <v>775</v>
      </c>
      <c r="G389" t="s">
        <v>775</v>
      </c>
      <c r="H389" s="41">
        <v>0</v>
      </c>
      <c r="I389" s="41">
        <v>0</v>
      </c>
      <c r="J389" s="41">
        <v>0</v>
      </c>
      <c r="K389" s="40">
        <f t="shared" si="12"/>
        <v>0</v>
      </c>
      <c r="L389" s="40">
        <f t="shared" ref="L389:L452" si="13">N389+O389</f>
        <v>0</v>
      </c>
      <c r="M389" s="41">
        <v>0</v>
      </c>
      <c r="N389" s="41">
        <v>0</v>
      </c>
      <c r="O389" s="41">
        <v>0</v>
      </c>
      <c r="P389" t="s">
        <v>822</v>
      </c>
      <c r="Q389" t="s">
        <v>775</v>
      </c>
      <c r="R389" t="s">
        <v>775</v>
      </c>
    </row>
    <row r="390" spans="1:18" x14ac:dyDescent="0.25">
      <c r="A390" t="s">
        <v>29</v>
      </c>
      <c r="B390" t="s">
        <v>707</v>
      </c>
      <c r="C390" t="s">
        <v>823</v>
      </c>
      <c r="D390" t="s">
        <v>780</v>
      </c>
      <c r="E390" t="s">
        <v>824</v>
      </c>
      <c r="F390" t="s">
        <v>825</v>
      </c>
      <c r="G390" t="s">
        <v>775</v>
      </c>
      <c r="H390" s="41">
        <v>200</v>
      </c>
      <c r="I390" s="41">
        <v>200</v>
      </c>
      <c r="J390" s="41">
        <v>0</v>
      </c>
      <c r="K390" s="40">
        <f t="shared" si="12"/>
        <v>200</v>
      </c>
      <c r="L390" s="40">
        <f t="shared" si="13"/>
        <v>0</v>
      </c>
      <c r="M390" s="41">
        <v>200</v>
      </c>
      <c r="N390" s="41">
        <v>0</v>
      </c>
      <c r="O390" s="41">
        <v>0</v>
      </c>
      <c r="P390" t="s">
        <v>1460</v>
      </c>
      <c r="Q390" t="s">
        <v>775</v>
      </c>
      <c r="R390" t="s">
        <v>1461</v>
      </c>
    </row>
    <row r="391" spans="1:18" x14ac:dyDescent="0.25">
      <c r="A391" t="s">
        <v>29</v>
      </c>
      <c r="B391" t="s">
        <v>705</v>
      </c>
      <c r="C391" t="s">
        <v>828</v>
      </c>
      <c r="D391" t="s">
        <v>829</v>
      </c>
      <c r="E391" t="s">
        <v>789</v>
      </c>
      <c r="F391" t="s">
        <v>775</v>
      </c>
      <c r="G391" t="s">
        <v>775</v>
      </c>
      <c r="H391" s="41">
        <v>261.37</v>
      </c>
      <c r="I391" s="41">
        <v>261.37</v>
      </c>
      <c r="J391" s="41">
        <v>0</v>
      </c>
      <c r="K391" s="40">
        <f t="shared" si="12"/>
        <v>261.37</v>
      </c>
      <c r="L391" s="40">
        <f t="shared" si="13"/>
        <v>0</v>
      </c>
      <c r="M391" s="41">
        <v>261.37</v>
      </c>
      <c r="N391" s="41">
        <v>0</v>
      </c>
      <c r="O391" s="41">
        <v>0</v>
      </c>
      <c r="P391" t="s">
        <v>1462</v>
      </c>
      <c r="Q391" t="s">
        <v>775</v>
      </c>
      <c r="R391" t="s">
        <v>1463</v>
      </c>
    </row>
    <row r="392" spans="1:18" x14ac:dyDescent="0.25">
      <c r="A392" t="s">
        <v>29</v>
      </c>
      <c r="B392" t="s">
        <v>722</v>
      </c>
      <c r="C392" t="s">
        <v>832</v>
      </c>
      <c r="D392" t="s">
        <v>780</v>
      </c>
      <c r="E392" t="s">
        <v>781</v>
      </c>
      <c r="F392" t="s">
        <v>833</v>
      </c>
      <c r="G392" t="s">
        <v>775</v>
      </c>
      <c r="H392" s="41">
        <v>191.59</v>
      </c>
      <c r="I392" s="41">
        <v>191.59</v>
      </c>
      <c r="J392" s="41">
        <v>0</v>
      </c>
      <c r="K392" s="40">
        <f t="shared" si="12"/>
        <v>191.59</v>
      </c>
      <c r="L392" s="40">
        <f t="shared" si="13"/>
        <v>0</v>
      </c>
      <c r="M392" s="41">
        <v>191.59</v>
      </c>
      <c r="N392" s="41">
        <v>0</v>
      </c>
      <c r="O392" s="41">
        <v>0</v>
      </c>
      <c r="P392" t="s">
        <v>1464</v>
      </c>
      <c r="Q392" t="s">
        <v>775</v>
      </c>
      <c r="R392" t="s">
        <v>1023</v>
      </c>
    </row>
    <row r="393" spans="1:18" x14ac:dyDescent="0.25">
      <c r="A393" t="s">
        <v>29</v>
      </c>
      <c r="B393" t="s">
        <v>716</v>
      </c>
      <c r="C393" t="s">
        <v>845</v>
      </c>
      <c r="D393" t="s">
        <v>780</v>
      </c>
      <c r="E393" t="s">
        <v>781</v>
      </c>
      <c r="F393" t="s">
        <v>782</v>
      </c>
      <c r="G393" t="s">
        <v>775</v>
      </c>
      <c r="H393" s="41">
        <v>6030.1</v>
      </c>
      <c r="I393" s="41">
        <v>6030.1</v>
      </c>
      <c r="J393" s="41">
        <v>0</v>
      </c>
      <c r="K393" s="40">
        <f t="shared" si="12"/>
        <v>0</v>
      </c>
      <c r="L393" s="40">
        <f t="shared" si="13"/>
        <v>6030.1</v>
      </c>
      <c r="M393" s="41">
        <v>0</v>
      </c>
      <c r="N393" s="41">
        <v>6030.1</v>
      </c>
      <c r="O393" s="41">
        <v>0</v>
      </c>
      <c r="P393" t="s">
        <v>1465</v>
      </c>
      <c r="Q393" t="s">
        <v>1466</v>
      </c>
      <c r="R393" t="s">
        <v>1467</v>
      </c>
    </row>
    <row r="394" spans="1:18" x14ac:dyDescent="0.25">
      <c r="A394" t="s">
        <v>30</v>
      </c>
      <c r="B394" t="s">
        <v>771</v>
      </c>
      <c r="C394" t="s">
        <v>772</v>
      </c>
      <c r="D394" t="s">
        <v>773</v>
      </c>
      <c r="E394" t="s">
        <v>774</v>
      </c>
      <c r="F394" t="s">
        <v>775</v>
      </c>
      <c r="G394" t="s">
        <v>775</v>
      </c>
      <c r="H394" s="41">
        <v>0</v>
      </c>
      <c r="I394" s="41">
        <v>0</v>
      </c>
      <c r="J394" s="41">
        <v>0</v>
      </c>
      <c r="K394" s="40">
        <f t="shared" si="12"/>
        <v>0</v>
      </c>
      <c r="L394" s="40">
        <f t="shared" si="13"/>
        <v>0</v>
      </c>
      <c r="M394" s="41">
        <v>0</v>
      </c>
      <c r="N394" s="41">
        <v>0</v>
      </c>
      <c r="O394" s="41">
        <v>0</v>
      </c>
      <c r="P394" t="s">
        <v>1468</v>
      </c>
      <c r="Q394" t="s">
        <v>994</v>
      </c>
      <c r="R394" t="s">
        <v>775</v>
      </c>
    </row>
    <row r="395" spans="1:18" x14ac:dyDescent="0.25">
      <c r="A395" t="s">
        <v>30</v>
      </c>
      <c r="B395" t="s">
        <v>778</v>
      </c>
      <c r="C395" t="s">
        <v>779</v>
      </c>
      <c r="D395" t="s">
        <v>780</v>
      </c>
      <c r="E395" t="s">
        <v>781</v>
      </c>
      <c r="F395" t="s">
        <v>782</v>
      </c>
      <c r="G395" t="s">
        <v>775</v>
      </c>
      <c r="H395" s="41">
        <v>2528.29</v>
      </c>
      <c r="I395" s="41">
        <v>2528.29</v>
      </c>
      <c r="J395" s="41">
        <v>0</v>
      </c>
      <c r="K395" s="40">
        <f t="shared" si="12"/>
        <v>2528.29</v>
      </c>
      <c r="L395" s="40">
        <f t="shared" si="13"/>
        <v>0</v>
      </c>
      <c r="M395" s="41">
        <v>2528.29</v>
      </c>
      <c r="N395" s="41">
        <v>0</v>
      </c>
      <c r="O395" s="41">
        <v>0</v>
      </c>
      <c r="P395" t="s">
        <v>1469</v>
      </c>
      <c r="Q395" t="s">
        <v>775</v>
      </c>
      <c r="R395" t="s">
        <v>985</v>
      </c>
    </row>
    <row r="396" spans="1:18" x14ac:dyDescent="0.25">
      <c r="A396" t="s">
        <v>30</v>
      </c>
      <c r="B396" t="s">
        <v>717</v>
      </c>
      <c r="C396" t="s">
        <v>785</v>
      </c>
      <c r="D396" t="s">
        <v>780</v>
      </c>
      <c r="E396" t="s">
        <v>781</v>
      </c>
      <c r="F396" t="s">
        <v>782</v>
      </c>
      <c r="G396" t="s">
        <v>775</v>
      </c>
      <c r="H396" s="41">
        <v>5004.1899999999996</v>
      </c>
      <c r="I396" s="41">
        <v>5004.1899999999996</v>
      </c>
      <c r="J396" s="41">
        <v>0</v>
      </c>
      <c r="K396" s="40">
        <f t="shared" si="12"/>
        <v>5004.1899999999996</v>
      </c>
      <c r="L396" s="40">
        <f t="shared" si="13"/>
        <v>0</v>
      </c>
      <c r="M396" s="41">
        <v>5004.1899999999996</v>
      </c>
      <c r="N396" s="41">
        <v>0</v>
      </c>
      <c r="O396" s="41">
        <v>0</v>
      </c>
      <c r="P396" t="s">
        <v>1470</v>
      </c>
      <c r="Q396" t="s">
        <v>775</v>
      </c>
      <c r="R396" t="s">
        <v>1471</v>
      </c>
    </row>
    <row r="397" spans="1:18" x14ac:dyDescent="0.25">
      <c r="A397" t="s">
        <v>30</v>
      </c>
      <c r="B397" t="s">
        <v>720</v>
      </c>
      <c r="C397" t="s">
        <v>788</v>
      </c>
      <c r="D397" t="s">
        <v>780</v>
      </c>
      <c r="E397" t="s">
        <v>789</v>
      </c>
      <c r="F397" t="s">
        <v>775</v>
      </c>
      <c r="G397" t="s">
        <v>775</v>
      </c>
      <c r="H397" s="41">
        <v>539.80999999999995</v>
      </c>
      <c r="I397" s="41">
        <v>539.80999999999995</v>
      </c>
      <c r="J397" s="41">
        <v>0</v>
      </c>
      <c r="K397" s="40">
        <f t="shared" si="12"/>
        <v>539.80999999999995</v>
      </c>
      <c r="L397" s="40">
        <f t="shared" si="13"/>
        <v>0</v>
      </c>
      <c r="M397" s="41">
        <v>539.80999999999995</v>
      </c>
      <c r="N397" s="41">
        <v>0</v>
      </c>
      <c r="O397" s="41">
        <v>0</v>
      </c>
      <c r="P397" t="s">
        <v>1472</v>
      </c>
      <c r="Q397" t="s">
        <v>775</v>
      </c>
      <c r="R397" t="s">
        <v>1473</v>
      </c>
    </row>
    <row r="398" spans="1:18" x14ac:dyDescent="0.25">
      <c r="A398" t="s">
        <v>30</v>
      </c>
      <c r="B398" t="s">
        <v>792</v>
      </c>
      <c r="C398" t="s">
        <v>793</v>
      </c>
      <c r="D398" t="s">
        <v>794</v>
      </c>
      <c r="E398" t="s">
        <v>795</v>
      </c>
      <c r="F398" t="s">
        <v>795</v>
      </c>
      <c r="G398" t="s">
        <v>775</v>
      </c>
      <c r="H398" s="41">
        <v>276.77</v>
      </c>
      <c r="I398" s="41">
        <v>276.77</v>
      </c>
      <c r="J398" s="41">
        <v>0</v>
      </c>
      <c r="K398" s="40">
        <f t="shared" si="12"/>
        <v>276.77</v>
      </c>
      <c r="L398" s="40">
        <f t="shared" si="13"/>
        <v>0</v>
      </c>
      <c r="M398" s="41">
        <v>276.77</v>
      </c>
      <c r="N398" s="41">
        <v>0</v>
      </c>
      <c r="O398" s="41">
        <v>0</v>
      </c>
      <c r="P398" t="s">
        <v>1474</v>
      </c>
      <c r="Q398" t="s">
        <v>775</v>
      </c>
      <c r="R398" t="s">
        <v>894</v>
      </c>
    </row>
    <row r="399" spans="1:18" x14ac:dyDescent="0.25">
      <c r="A399" t="s">
        <v>30</v>
      </c>
      <c r="B399" t="s">
        <v>713</v>
      </c>
      <c r="C399" t="s">
        <v>798</v>
      </c>
      <c r="D399" t="s">
        <v>780</v>
      </c>
      <c r="E399" t="s">
        <v>789</v>
      </c>
      <c r="F399" t="s">
        <v>775</v>
      </c>
      <c r="G399" t="s">
        <v>775</v>
      </c>
      <c r="H399" s="41">
        <v>500</v>
      </c>
      <c r="I399" s="41">
        <v>500</v>
      </c>
      <c r="J399" s="41">
        <v>0</v>
      </c>
      <c r="K399" s="40">
        <f t="shared" si="12"/>
        <v>500</v>
      </c>
      <c r="L399" s="40">
        <f t="shared" si="13"/>
        <v>0</v>
      </c>
      <c r="M399" s="41">
        <v>500</v>
      </c>
      <c r="N399" s="41">
        <v>0</v>
      </c>
      <c r="O399" s="41">
        <v>0</v>
      </c>
      <c r="P399" t="s">
        <v>1475</v>
      </c>
      <c r="Q399" t="s">
        <v>775</v>
      </c>
      <c r="R399" t="s">
        <v>1476</v>
      </c>
    </row>
    <row r="400" spans="1:18" x14ac:dyDescent="0.25">
      <c r="A400" t="s">
        <v>30</v>
      </c>
      <c r="B400" t="s">
        <v>805</v>
      </c>
      <c r="C400" t="s">
        <v>806</v>
      </c>
      <c r="D400" t="s">
        <v>780</v>
      </c>
      <c r="E400" t="s">
        <v>781</v>
      </c>
      <c r="F400" t="s">
        <v>782</v>
      </c>
      <c r="G400" t="s">
        <v>775</v>
      </c>
      <c r="H400" s="41">
        <v>102.91</v>
      </c>
      <c r="I400" s="41">
        <v>102.91</v>
      </c>
      <c r="J400" s="41">
        <v>0</v>
      </c>
      <c r="K400" s="40">
        <f t="shared" si="12"/>
        <v>102.91</v>
      </c>
      <c r="L400" s="40">
        <f t="shared" si="13"/>
        <v>0</v>
      </c>
      <c r="M400" s="41">
        <v>102.91</v>
      </c>
      <c r="N400" s="41">
        <v>0</v>
      </c>
      <c r="O400" s="41">
        <v>0</v>
      </c>
      <c r="P400" t="s">
        <v>1477</v>
      </c>
      <c r="Q400" t="s">
        <v>775</v>
      </c>
      <c r="R400" t="s">
        <v>1228</v>
      </c>
    </row>
    <row r="401" spans="1:18" x14ac:dyDescent="0.25">
      <c r="A401" t="s">
        <v>30</v>
      </c>
      <c r="B401" t="s">
        <v>809</v>
      </c>
      <c r="C401" t="s">
        <v>810</v>
      </c>
      <c r="D401" t="s">
        <v>794</v>
      </c>
      <c r="E401" t="s">
        <v>795</v>
      </c>
      <c r="F401" t="s">
        <v>795</v>
      </c>
      <c r="G401" t="s">
        <v>775</v>
      </c>
      <c r="H401" s="41">
        <v>308.8</v>
      </c>
      <c r="I401" s="41">
        <v>308.8</v>
      </c>
      <c r="J401" s="41">
        <v>0</v>
      </c>
      <c r="K401" s="40">
        <f t="shared" si="12"/>
        <v>308.8</v>
      </c>
      <c r="L401" s="40">
        <f t="shared" si="13"/>
        <v>0</v>
      </c>
      <c r="M401" s="41">
        <v>308.8</v>
      </c>
      <c r="N401" s="41">
        <v>0</v>
      </c>
      <c r="O401" s="41">
        <v>0</v>
      </c>
      <c r="P401" t="s">
        <v>1478</v>
      </c>
      <c r="Q401" t="s">
        <v>775</v>
      </c>
      <c r="R401" t="s">
        <v>1167</v>
      </c>
    </row>
    <row r="402" spans="1:18" x14ac:dyDescent="0.25">
      <c r="A402" t="s">
        <v>30</v>
      </c>
      <c r="B402" t="s">
        <v>718</v>
      </c>
      <c r="C402" t="s">
        <v>813</v>
      </c>
      <c r="D402" t="s">
        <v>780</v>
      </c>
      <c r="E402" t="s">
        <v>781</v>
      </c>
      <c r="F402" t="s">
        <v>782</v>
      </c>
      <c r="G402" t="s">
        <v>775</v>
      </c>
      <c r="H402" s="41">
        <v>3459.61</v>
      </c>
      <c r="I402" s="41">
        <v>3459.61</v>
      </c>
      <c r="J402" s="41">
        <v>0</v>
      </c>
      <c r="K402" s="40">
        <f t="shared" si="12"/>
        <v>0</v>
      </c>
      <c r="L402" s="40">
        <f t="shared" si="13"/>
        <v>3459.61</v>
      </c>
      <c r="M402" s="41">
        <v>0</v>
      </c>
      <c r="N402" s="41">
        <v>3459.61</v>
      </c>
      <c r="O402" s="41">
        <v>0</v>
      </c>
      <c r="P402" t="s">
        <v>1479</v>
      </c>
      <c r="Q402" t="s">
        <v>1480</v>
      </c>
      <c r="R402" t="s">
        <v>1481</v>
      </c>
    </row>
    <row r="403" spans="1:18" x14ac:dyDescent="0.25">
      <c r="A403" t="s">
        <v>30</v>
      </c>
      <c r="B403" t="s">
        <v>707</v>
      </c>
      <c r="C403" t="s">
        <v>823</v>
      </c>
      <c r="D403" t="s">
        <v>780</v>
      </c>
      <c r="E403" t="s">
        <v>824</v>
      </c>
      <c r="F403" t="s">
        <v>825</v>
      </c>
      <c r="G403" t="s">
        <v>775</v>
      </c>
      <c r="H403" s="41">
        <v>200</v>
      </c>
      <c r="I403" s="41">
        <v>200</v>
      </c>
      <c r="J403" s="41">
        <v>0</v>
      </c>
      <c r="K403" s="40">
        <f t="shared" si="12"/>
        <v>200</v>
      </c>
      <c r="L403" s="40">
        <f t="shared" si="13"/>
        <v>0</v>
      </c>
      <c r="M403" s="41">
        <v>200</v>
      </c>
      <c r="N403" s="41">
        <v>0</v>
      </c>
      <c r="O403" s="41">
        <v>0</v>
      </c>
      <c r="P403" t="s">
        <v>1482</v>
      </c>
      <c r="Q403" t="s">
        <v>775</v>
      </c>
      <c r="R403" t="s">
        <v>1399</v>
      </c>
    </row>
    <row r="404" spans="1:18" x14ac:dyDescent="0.25">
      <c r="A404" t="s">
        <v>30</v>
      </c>
      <c r="B404" t="s">
        <v>705</v>
      </c>
      <c r="C404" t="s">
        <v>828</v>
      </c>
      <c r="D404" t="s">
        <v>829</v>
      </c>
      <c r="E404" t="s">
        <v>789</v>
      </c>
      <c r="F404" t="s">
        <v>775</v>
      </c>
      <c r="G404" t="s">
        <v>775</v>
      </c>
      <c r="H404" s="41">
        <v>428.16</v>
      </c>
      <c r="I404" s="41">
        <v>428.16</v>
      </c>
      <c r="J404" s="41">
        <v>0</v>
      </c>
      <c r="K404" s="40">
        <f t="shared" si="12"/>
        <v>428.16</v>
      </c>
      <c r="L404" s="40">
        <f t="shared" si="13"/>
        <v>0</v>
      </c>
      <c r="M404" s="41">
        <v>428.16</v>
      </c>
      <c r="N404" s="41">
        <v>0</v>
      </c>
      <c r="O404" s="41">
        <v>0</v>
      </c>
      <c r="P404" t="s">
        <v>1483</v>
      </c>
      <c r="Q404" t="s">
        <v>775</v>
      </c>
      <c r="R404" t="s">
        <v>1484</v>
      </c>
    </row>
    <row r="405" spans="1:18" x14ac:dyDescent="0.25">
      <c r="A405" t="s">
        <v>30</v>
      </c>
      <c r="B405" t="s">
        <v>722</v>
      </c>
      <c r="C405" t="s">
        <v>832</v>
      </c>
      <c r="D405" t="s">
        <v>780</v>
      </c>
      <c r="E405" t="s">
        <v>781</v>
      </c>
      <c r="F405" t="s">
        <v>833</v>
      </c>
      <c r="G405" t="s">
        <v>775</v>
      </c>
      <c r="H405" s="41">
        <v>0.2</v>
      </c>
      <c r="I405" s="41">
        <v>0.2</v>
      </c>
      <c r="J405" s="41">
        <v>0</v>
      </c>
      <c r="K405" s="40">
        <f t="shared" si="12"/>
        <v>0.2</v>
      </c>
      <c r="L405" s="40">
        <f t="shared" si="13"/>
        <v>0</v>
      </c>
      <c r="M405" s="41">
        <v>0.2</v>
      </c>
      <c r="N405" s="41">
        <v>0</v>
      </c>
      <c r="O405" s="41">
        <v>0</v>
      </c>
      <c r="P405" t="s">
        <v>1394</v>
      </c>
      <c r="Q405" t="s">
        <v>775</v>
      </c>
      <c r="R405" t="s">
        <v>822</v>
      </c>
    </row>
    <row r="406" spans="1:18" x14ac:dyDescent="0.25">
      <c r="A406" t="s">
        <v>30</v>
      </c>
      <c r="B406" t="s">
        <v>700</v>
      </c>
      <c r="C406" t="s">
        <v>842</v>
      </c>
      <c r="D406" t="s">
        <v>773</v>
      </c>
      <c r="E406" t="s">
        <v>843</v>
      </c>
      <c r="F406" t="s">
        <v>775</v>
      </c>
      <c r="G406" t="s">
        <v>775</v>
      </c>
      <c r="H406" s="41">
        <v>0</v>
      </c>
      <c r="I406" s="41">
        <v>0</v>
      </c>
      <c r="J406" s="41">
        <v>0</v>
      </c>
      <c r="K406" s="40">
        <f t="shared" si="12"/>
        <v>0</v>
      </c>
      <c r="L406" s="40">
        <f t="shared" si="13"/>
        <v>0</v>
      </c>
      <c r="M406" s="41">
        <v>0</v>
      </c>
      <c r="N406" s="41">
        <v>0</v>
      </c>
      <c r="O406" s="41">
        <v>0</v>
      </c>
      <c r="P406" t="s">
        <v>1485</v>
      </c>
      <c r="Q406" t="s">
        <v>775</v>
      </c>
      <c r="R406" t="s">
        <v>775</v>
      </c>
    </row>
    <row r="407" spans="1:18" x14ac:dyDescent="0.25">
      <c r="A407" t="s">
        <v>30</v>
      </c>
      <c r="B407" t="s">
        <v>716</v>
      </c>
      <c r="C407" t="s">
        <v>845</v>
      </c>
      <c r="D407" t="s">
        <v>780</v>
      </c>
      <c r="E407" t="s">
        <v>781</v>
      </c>
      <c r="F407" t="s">
        <v>782</v>
      </c>
      <c r="G407" t="s">
        <v>775</v>
      </c>
      <c r="H407" s="41">
        <v>4778.22</v>
      </c>
      <c r="I407" s="41">
        <v>4778.22</v>
      </c>
      <c r="J407" s="41">
        <v>0</v>
      </c>
      <c r="K407" s="40">
        <f t="shared" si="12"/>
        <v>0</v>
      </c>
      <c r="L407" s="40">
        <f t="shared" si="13"/>
        <v>4778.22</v>
      </c>
      <c r="M407" s="41">
        <v>0</v>
      </c>
      <c r="N407" s="41">
        <v>4778.22</v>
      </c>
      <c r="O407" s="41">
        <v>0</v>
      </c>
      <c r="P407" t="s">
        <v>1486</v>
      </c>
      <c r="Q407" t="s">
        <v>1487</v>
      </c>
      <c r="R407" t="s">
        <v>1488</v>
      </c>
    </row>
    <row r="408" spans="1:18" x14ac:dyDescent="0.25">
      <c r="A408" t="s">
        <v>31</v>
      </c>
      <c r="B408" t="s">
        <v>771</v>
      </c>
      <c r="C408" t="s">
        <v>772</v>
      </c>
      <c r="D408" t="s">
        <v>773</v>
      </c>
      <c r="E408" t="s">
        <v>774</v>
      </c>
      <c r="F408" t="s">
        <v>775</v>
      </c>
      <c r="G408" t="s">
        <v>775</v>
      </c>
      <c r="H408" s="41">
        <v>0</v>
      </c>
      <c r="I408" s="41">
        <v>0</v>
      </c>
      <c r="J408" s="41">
        <v>0</v>
      </c>
      <c r="K408" s="40">
        <f t="shared" si="12"/>
        <v>0</v>
      </c>
      <c r="L408" s="40">
        <f t="shared" si="13"/>
        <v>0</v>
      </c>
      <c r="M408" s="41">
        <v>0</v>
      </c>
      <c r="N408" s="41">
        <v>0</v>
      </c>
      <c r="O408" s="41">
        <v>0</v>
      </c>
      <c r="P408" t="s">
        <v>1218</v>
      </c>
      <c r="Q408" t="s">
        <v>775</v>
      </c>
      <c r="R408" t="s">
        <v>775</v>
      </c>
    </row>
    <row r="409" spans="1:18" x14ac:dyDescent="0.25">
      <c r="A409" t="s">
        <v>31</v>
      </c>
      <c r="B409" t="s">
        <v>778</v>
      </c>
      <c r="C409" t="s">
        <v>779</v>
      </c>
      <c r="D409" t="s">
        <v>780</v>
      </c>
      <c r="E409" t="s">
        <v>781</v>
      </c>
      <c r="F409" t="s">
        <v>782</v>
      </c>
      <c r="G409" t="s">
        <v>775</v>
      </c>
      <c r="H409" s="41">
        <v>2304.8200000000002</v>
      </c>
      <c r="I409" s="41">
        <v>2304.8200000000002</v>
      </c>
      <c r="J409" s="41">
        <v>0</v>
      </c>
      <c r="K409" s="40">
        <f t="shared" si="12"/>
        <v>2304.8200000000002</v>
      </c>
      <c r="L409" s="40">
        <f t="shared" si="13"/>
        <v>0</v>
      </c>
      <c r="M409" s="41">
        <v>2304.8200000000002</v>
      </c>
      <c r="N409" s="41">
        <v>0</v>
      </c>
      <c r="O409" s="41">
        <v>0</v>
      </c>
      <c r="P409" t="s">
        <v>1489</v>
      </c>
      <c r="Q409" t="s">
        <v>775</v>
      </c>
      <c r="R409" t="s">
        <v>1490</v>
      </c>
    </row>
    <row r="410" spans="1:18" x14ac:dyDescent="0.25">
      <c r="A410" t="s">
        <v>31</v>
      </c>
      <c r="B410" t="s">
        <v>717</v>
      </c>
      <c r="C410" t="s">
        <v>785</v>
      </c>
      <c r="D410" t="s">
        <v>780</v>
      </c>
      <c r="E410" t="s">
        <v>781</v>
      </c>
      <c r="F410" t="s">
        <v>782</v>
      </c>
      <c r="G410" t="s">
        <v>775</v>
      </c>
      <c r="H410" s="41">
        <v>5595.73</v>
      </c>
      <c r="I410" s="41">
        <v>5595.73</v>
      </c>
      <c r="J410" s="41">
        <v>0</v>
      </c>
      <c r="K410" s="40">
        <f t="shared" si="12"/>
        <v>5595.73</v>
      </c>
      <c r="L410" s="40">
        <f t="shared" si="13"/>
        <v>0</v>
      </c>
      <c r="M410" s="41">
        <v>5595.73</v>
      </c>
      <c r="N410" s="41">
        <v>0</v>
      </c>
      <c r="O410" s="41">
        <v>0</v>
      </c>
      <c r="P410" t="s">
        <v>1491</v>
      </c>
      <c r="Q410" t="s">
        <v>775</v>
      </c>
      <c r="R410" t="s">
        <v>1492</v>
      </c>
    </row>
    <row r="411" spans="1:18" x14ac:dyDescent="0.25">
      <c r="A411" t="s">
        <v>31</v>
      </c>
      <c r="B411" t="s">
        <v>720</v>
      </c>
      <c r="C411" t="s">
        <v>788</v>
      </c>
      <c r="D411" t="s">
        <v>780</v>
      </c>
      <c r="E411" t="s">
        <v>789</v>
      </c>
      <c r="F411" t="s">
        <v>775</v>
      </c>
      <c r="G411" t="s">
        <v>775</v>
      </c>
      <c r="H411" s="41">
        <v>375.37</v>
      </c>
      <c r="I411" s="41">
        <v>375.37</v>
      </c>
      <c r="J411" s="41">
        <v>0</v>
      </c>
      <c r="K411" s="40">
        <f t="shared" si="12"/>
        <v>375.37</v>
      </c>
      <c r="L411" s="40">
        <f t="shared" si="13"/>
        <v>0</v>
      </c>
      <c r="M411" s="41">
        <v>375.37</v>
      </c>
      <c r="N411" s="41">
        <v>0</v>
      </c>
      <c r="O411" s="41">
        <v>0</v>
      </c>
      <c r="P411" t="s">
        <v>1493</v>
      </c>
      <c r="Q411" t="s">
        <v>775</v>
      </c>
      <c r="R411" t="s">
        <v>1228</v>
      </c>
    </row>
    <row r="412" spans="1:18" x14ac:dyDescent="0.25">
      <c r="A412" t="s">
        <v>31</v>
      </c>
      <c r="B412" t="s">
        <v>792</v>
      </c>
      <c r="C412" t="s">
        <v>793</v>
      </c>
      <c r="D412" t="s">
        <v>794</v>
      </c>
      <c r="E412" t="s">
        <v>795</v>
      </c>
      <c r="F412" t="s">
        <v>795</v>
      </c>
      <c r="G412" t="s">
        <v>775</v>
      </c>
      <c r="H412" s="41">
        <v>335.28</v>
      </c>
      <c r="I412" s="41">
        <v>335.28</v>
      </c>
      <c r="J412" s="41">
        <v>0</v>
      </c>
      <c r="K412" s="40">
        <f t="shared" si="12"/>
        <v>335.28</v>
      </c>
      <c r="L412" s="40">
        <f t="shared" si="13"/>
        <v>0</v>
      </c>
      <c r="M412" s="41">
        <v>335.28</v>
      </c>
      <c r="N412" s="41">
        <v>0</v>
      </c>
      <c r="O412" s="41">
        <v>0</v>
      </c>
      <c r="P412" t="s">
        <v>1494</v>
      </c>
      <c r="Q412" t="s">
        <v>775</v>
      </c>
      <c r="R412" t="s">
        <v>1399</v>
      </c>
    </row>
    <row r="413" spans="1:18" x14ac:dyDescent="0.25">
      <c r="A413" t="s">
        <v>31</v>
      </c>
      <c r="B413" t="s">
        <v>713</v>
      </c>
      <c r="C413" t="s">
        <v>798</v>
      </c>
      <c r="D413" t="s">
        <v>780</v>
      </c>
      <c r="E413" t="s">
        <v>789</v>
      </c>
      <c r="F413" t="s">
        <v>775</v>
      </c>
      <c r="G413" t="s">
        <v>775</v>
      </c>
      <c r="H413" s="41">
        <v>500</v>
      </c>
      <c r="I413" s="41">
        <v>500</v>
      </c>
      <c r="J413" s="41">
        <v>0</v>
      </c>
      <c r="K413" s="40">
        <f t="shared" si="12"/>
        <v>500</v>
      </c>
      <c r="L413" s="40">
        <f t="shared" si="13"/>
        <v>0</v>
      </c>
      <c r="M413" s="41">
        <v>500</v>
      </c>
      <c r="N413" s="41">
        <v>0</v>
      </c>
      <c r="O413" s="41">
        <v>0</v>
      </c>
      <c r="P413" t="s">
        <v>1495</v>
      </c>
      <c r="Q413" t="s">
        <v>775</v>
      </c>
      <c r="R413" t="s">
        <v>1496</v>
      </c>
    </row>
    <row r="414" spans="1:18" x14ac:dyDescent="0.25">
      <c r="A414" t="s">
        <v>31</v>
      </c>
      <c r="B414" t="s">
        <v>805</v>
      </c>
      <c r="C414" t="s">
        <v>806</v>
      </c>
      <c r="D414" t="s">
        <v>780</v>
      </c>
      <c r="E414" t="s">
        <v>781</v>
      </c>
      <c r="F414" t="s">
        <v>782</v>
      </c>
      <c r="G414" t="s">
        <v>775</v>
      </c>
      <c r="H414" s="41">
        <v>118.6</v>
      </c>
      <c r="I414" s="41">
        <v>118.6</v>
      </c>
      <c r="J414" s="41">
        <v>0</v>
      </c>
      <c r="K414" s="40">
        <f t="shared" si="12"/>
        <v>118.6</v>
      </c>
      <c r="L414" s="40">
        <f t="shared" si="13"/>
        <v>0</v>
      </c>
      <c r="M414" s="41">
        <v>118.6</v>
      </c>
      <c r="N414" s="41">
        <v>0</v>
      </c>
      <c r="O414" s="41">
        <v>0</v>
      </c>
      <c r="P414" t="s">
        <v>1497</v>
      </c>
      <c r="Q414" t="s">
        <v>775</v>
      </c>
      <c r="R414" t="s">
        <v>1167</v>
      </c>
    </row>
    <row r="415" spans="1:18" x14ac:dyDescent="0.25">
      <c r="A415" t="s">
        <v>31</v>
      </c>
      <c r="B415" t="s">
        <v>809</v>
      </c>
      <c r="C415" t="s">
        <v>810</v>
      </c>
      <c r="D415" t="s">
        <v>794</v>
      </c>
      <c r="E415" t="s">
        <v>795</v>
      </c>
      <c r="F415" t="s">
        <v>795</v>
      </c>
      <c r="G415" t="s">
        <v>775</v>
      </c>
      <c r="H415" s="41">
        <v>250.7</v>
      </c>
      <c r="I415" s="41">
        <v>250.7</v>
      </c>
      <c r="J415" s="41">
        <v>0</v>
      </c>
      <c r="K415" s="40">
        <f t="shared" si="12"/>
        <v>250.7</v>
      </c>
      <c r="L415" s="40">
        <f t="shared" si="13"/>
        <v>0</v>
      </c>
      <c r="M415" s="41">
        <v>250.7</v>
      </c>
      <c r="N415" s="41">
        <v>0</v>
      </c>
      <c r="O415" s="41">
        <v>0</v>
      </c>
      <c r="P415" t="s">
        <v>1498</v>
      </c>
      <c r="Q415" t="s">
        <v>775</v>
      </c>
      <c r="R415" t="s">
        <v>1499</v>
      </c>
    </row>
    <row r="416" spans="1:18" x14ac:dyDescent="0.25">
      <c r="A416" t="s">
        <v>31</v>
      </c>
      <c r="B416" t="s">
        <v>718</v>
      </c>
      <c r="C416" t="s">
        <v>813</v>
      </c>
      <c r="D416" t="s">
        <v>780</v>
      </c>
      <c r="E416" t="s">
        <v>781</v>
      </c>
      <c r="F416" t="s">
        <v>782</v>
      </c>
      <c r="G416" t="s">
        <v>775</v>
      </c>
      <c r="H416" s="41">
        <v>3176.38</v>
      </c>
      <c r="I416" s="41">
        <v>3176.38</v>
      </c>
      <c r="J416" s="41">
        <v>0</v>
      </c>
      <c r="K416" s="40">
        <f t="shared" si="12"/>
        <v>0</v>
      </c>
      <c r="L416" s="40">
        <f t="shared" si="13"/>
        <v>3176.38</v>
      </c>
      <c r="M416" s="41">
        <v>0</v>
      </c>
      <c r="N416" s="41">
        <v>3176.38</v>
      </c>
      <c r="O416" s="41">
        <v>0</v>
      </c>
      <c r="P416" t="s">
        <v>1500</v>
      </c>
      <c r="Q416" t="s">
        <v>1501</v>
      </c>
      <c r="R416" t="s">
        <v>1502</v>
      </c>
    </row>
    <row r="417" spans="1:18" x14ac:dyDescent="0.25">
      <c r="A417" t="s">
        <v>31</v>
      </c>
      <c r="B417" t="s">
        <v>968</v>
      </c>
      <c r="C417" t="s">
        <v>969</v>
      </c>
      <c r="D417" t="s">
        <v>829</v>
      </c>
      <c r="E417" t="s">
        <v>970</v>
      </c>
      <c r="F417" t="s">
        <v>775</v>
      </c>
      <c r="G417" t="s">
        <v>775</v>
      </c>
      <c r="H417" s="41">
        <v>0</v>
      </c>
      <c r="I417" s="41">
        <v>0</v>
      </c>
      <c r="J417" s="41">
        <v>0</v>
      </c>
      <c r="K417" s="40">
        <f t="shared" si="12"/>
        <v>0</v>
      </c>
      <c r="L417" s="40">
        <f t="shared" si="13"/>
        <v>0</v>
      </c>
      <c r="M417" s="41">
        <v>0</v>
      </c>
      <c r="N417" s="41">
        <v>0</v>
      </c>
      <c r="O417" s="41">
        <v>0</v>
      </c>
      <c r="P417" t="s">
        <v>872</v>
      </c>
      <c r="Q417" t="s">
        <v>775</v>
      </c>
      <c r="R417" t="s">
        <v>775</v>
      </c>
    </row>
    <row r="418" spans="1:18" x14ac:dyDescent="0.25">
      <c r="A418" t="s">
        <v>31</v>
      </c>
      <c r="B418" t="s">
        <v>707</v>
      </c>
      <c r="C418" t="s">
        <v>823</v>
      </c>
      <c r="D418" t="s">
        <v>780</v>
      </c>
      <c r="E418" t="s">
        <v>824</v>
      </c>
      <c r="F418" t="s">
        <v>825</v>
      </c>
      <c r="G418" t="s">
        <v>775</v>
      </c>
      <c r="H418" s="41">
        <v>200</v>
      </c>
      <c r="I418" s="41">
        <v>200</v>
      </c>
      <c r="J418" s="41">
        <v>0</v>
      </c>
      <c r="K418" s="40">
        <f t="shared" si="12"/>
        <v>200</v>
      </c>
      <c r="L418" s="40">
        <f t="shared" si="13"/>
        <v>0</v>
      </c>
      <c r="M418" s="41">
        <v>200</v>
      </c>
      <c r="N418" s="41">
        <v>0</v>
      </c>
      <c r="O418" s="41">
        <v>0</v>
      </c>
      <c r="P418" t="s">
        <v>1503</v>
      </c>
      <c r="Q418" t="s">
        <v>775</v>
      </c>
      <c r="R418" t="s">
        <v>797</v>
      </c>
    </row>
    <row r="419" spans="1:18" x14ac:dyDescent="0.25">
      <c r="A419" t="s">
        <v>31</v>
      </c>
      <c r="B419" t="s">
        <v>705</v>
      </c>
      <c r="C419" t="s">
        <v>828</v>
      </c>
      <c r="D419" t="s">
        <v>829</v>
      </c>
      <c r="E419" t="s">
        <v>789</v>
      </c>
      <c r="F419" t="s">
        <v>775</v>
      </c>
      <c r="G419" t="s">
        <v>775</v>
      </c>
      <c r="H419" s="41">
        <v>485.72</v>
      </c>
      <c r="I419" s="41">
        <v>485.72</v>
      </c>
      <c r="J419" s="41">
        <v>0</v>
      </c>
      <c r="K419" s="40">
        <f t="shared" si="12"/>
        <v>485.72</v>
      </c>
      <c r="L419" s="40">
        <f t="shared" si="13"/>
        <v>0</v>
      </c>
      <c r="M419" s="41">
        <v>485.72</v>
      </c>
      <c r="N419" s="41">
        <v>0</v>
      </c>
      <c r="O419" s="41">
        <v>0</v>
      </c>
      <c r="P419" t="s">
        <v>1504</v>
      </c>
      <c r="Q419" t="s">
        <v>775</v>
      </c>
      <c r="R419" t="s">
        <v>1505</v>
      </c>
    </row>
    <row r="420" spans="1:18" x14ac:dyDescent="0.25">
      <c r="A420" t="s">
        <v>31</v>
      </c>
      <c r="B420" t="s">
        <v>722</v>
      </c>
      <c r="C420" t="s">
        <v>832</v>
      </c>
      <c r="D420" t="s">
        <v>780</v>
      </c>
      <c r="E420" t="s">
        <v>781</v>
      </c>
      <c r="F420" t="s">
        <v>833</v>
      </c>
      <c r="G420" t="s">
        <v>775</v>
      </c>
      <c r="H420" s="41">
        <v>84.19</v>
      </c>
      <c r="I420" s="41">
        <v>84.19</v>
      </c>
      <c r="J420" s="41">
        <v>0</v>
      </c>
      <c r="K420" s="40">
        <f t="shared" si="12"/>
        <v>84.19</v>
      </c>
      <c r="L420" s="40">
        <f t="shared" si="13"/>
        <v>0</v>
      </c>
      <c r="M420" s="41">
        <v>84.19</v>
      </c>
      <c r="N420" s="41">
        <v>0</v>
      </c>
      <c r="O420" s="41">
        <v>0</v>
      </c>
      <c r="P420" t="s">
        <v>1506</v>
      </c>
      <c r="Q420" t="s">
        <v>775</v>
      </c>
      <c r="R420" t="s">
        <v>1063</v>
      </c>
    </row>
    <row r="421" spans="1:18" x14ac:dyDescent="0.25">
      <c r="A421" t="s">
        <v>31</v>
      </c>
      <c r="B421" t="s">
        <v>700</v>
      </c>
      <c r="C421" t="s">
        <v>842</v>
      </c>
      <c r="D421" t="s">
        <v>773</v>
      </c>
      <c r="E421" t="s">
        <v>843</v>
      </c>
      <c r="F421" t="s">
        <v>775</v>
      </c>
      <c r="G421" t="s">
        <v>775</v>
      </c>
      <c r="H421" s="41">
        <v>250</v>
      </c>
      <c r="I421" s="41">
        <v>250</v>
      </c>
      <c r="J421" s="41">
        <v>0</v>
      </c>
      <c r="K421" s="40">
        <f t="shared" si="12"/>
        <v>250</v>
      </c>
      <c r="L421" s="40">
        <f t="shared" si="13"/>
        <v>0</v>
      </c>
      <c r="M421" s="41">
        <v>250</v>
      </c>
      <c r="N421" s="41">
        <v>0</v>
      </c>
      <c r="O421" s="41">
        <v>0</v>
      </c>
      <c r="P421" t="s">
        <v>1507</v>
      </c>
      <c r="Q421" t="s">
        <v>775</v>
      </c>
      <c r="R421" t="s">
        <v>1343</v>
      </c>
    </row>
    <row r="422" spans="1:18" x14ac:dyDescent="0.25">
      <c r="A422" t="s">
        <v>31</v>
      </c>
      <c r="B422" t="s">
        <v>716</v>
      </c>
      <c r="C422" t="s">
        <v>845</v>
      </c>
      <c r="D422" t="s">
        <v>780</v>
      </c>
      <c r="E422" t="s">
        <v>781</v>
      </c>
      <c r="F422" t="s">
        <v>782</v>
      </c>
      <c r="G422" t="s">
        <v>775</v>
      </c>
      <c r="H422" s="41">
        <v>4767.26</v>
      </c>
      <c r="I422" s="41">
        <v>4767.26</v>
      </c>
      <c r="J422" s="41">
        <v>0</v>
      </c>
      <c r="K422" s="40">
        <f t="shared" si="12"/>
        <v>0</v>
      </c>
      <c r="L422" s="40">
        <f t="shared" si="13"/>
        <v>4767.26</v>
      </c>
      <c r="M422" s="41">
        <v>0</v>
      </c>
      <c r="N422" s="41">
        <v>4767.26</v>
      </c>
      <c r="O422" s="41">
        <v>0</v>
      </c>
      <c r="P422" t="s">
        <v>1508</v>
      </c>
      <c r="Q422" t="s">
        <v>1509</v>
      </c>
      <c r="R422" t="s">
        <v>1510</v>
      </c>
    </row>
    <row r="423" spans="1:18" x14ac:dyDescent="0.25">
      <c r="A423" t="s">
        <v>31</v>
      </c>
      <c r="B423" t="s">
        <v>1511</v>
      </c>
      <c r="C423" t="s">
        <v>1512</v>
      </c>
      <c r="D423" t="s">
        <v>794</v>
      </c>
      <c r="E423" t="s">
        <v>795</v>
      </c>
      <c r="F423" t="s">
        <v>795</v>
      </c>
      <c r="G423" t="s">
        <v>775</v>
      </c>
      <c r="H423" s="41">
        <v>2641.1</v>
      </c>
      <c r="I423" s="41">
        <v>2641.1</v>
      </c>
      <c r="J423" s="41">
        <v>0</v>
      </c>
      <c r="K423" s="40">
        <f t="shared" si="12"/>
        <v>2641.1</v>
      </c>
      <c r="L423" s="40">
        <f t="shared" si="13"/>
        <v>0</v>
      </c>
      <c r="M423" s="41">
        <v>2641.1</v>
      </c>
      <c r="N423" s="41">
        <v>0</v>
      </c>
      <c r="O423" s="41">
        <v>0</v>
      </c>
      <c r="P423" t="s">
        <v>1513</v>
      </c>
      <c r="Q423" t="s">
        <v>775</v>
      </c>
      <c r="R423" t="s">
        <v>1514</v>
      </c>
    </row>
    <row r="424" spans="1:18" x14ac:dyDescent="0.25">
      <c r="A424" t="s">
        <v>32</v>
      </c>
      <c r="B424" t="s">
        <v>771</v>
      </c>
      <c r="C424" t="s">
        <v>772</v>
      </c>
      <c r="D424" t="s">
        <v>773</v>
      </c>
      <c r="E424" t="s">
        <v>774</v>
      </c>
      <c r="F424" t="s">
        <v>775</v>
      </c>
      <c r="G424" t="s">
        <v>775</v>
      </c>
      <c r="H424" s="41">
        <v>0</v>
      </c>
      <c r="I424" s="41">
        <v>0</v>
      </c>
      <c r="J424" s="41">
        <v>0</v>
      </c>
      <c r="K424" s="40">
        <f t="shared" si="12"/>
        <v>0</v>
      </c>
      <c r="L424" s="40">
        <f t="shared" si="13"/>
        <v>0</v>
      </c>
      <c r="M424" s="41">
        <v>0</v>
      </c>
      <c r="N424" s="41">
        <v>0</v>
      </c>
      <c r="O424" s="41">
        <v>0</v>
      </c>
      <c r="P424" t="s">
        <v>913</v>
      </c>
      <c r="Q424" t="s">
        <v>822</v>
      </c>
      <c r="R424" t="s">
        <v>775</v>
      </c>
    </row>
    <row r="425" spans="1:18" x14ac:dyDescent="0.25">
      <c r="A425" t="s">
        <v>32</v>
      </c>
      <c r="B425" t="s">
        <v>778</v>
      </c>
      <c r="C425" t="s">
        <v>779</v>
      </c>
      <c r="D425" t="s">
        <v>780</v>
      </c>
      <c r="E425" t="s">
        <v>781</v>
      </c>
      <c r="F425" t="s">
        <v>782</v>
      </c>
      <c r="G425" t="s">
        <v>775</v>
      </c>
      <c r="H425" s="41">
        <v>2639.29</v>
      </c>
      <c r="I425" s="41">
        <v>2639.29</v>
      </c>
      <c r="J425" s="41">
        <v>0</v>
      </c>
      <c r="K425" s="40">
        <f t="shared" si="12"/>
        <v>2639.29</v>
      </c>
      <c r="L425" s="40">
        <f t="shared" si="13"/>
        <v>0</v>
      </c>
      <c r="M425" s="41">
        <v>2639.29</v>
      </c>
      <c r="N425" s="41">
        <v>0</v>
      </c>
      <c r="O425" s="41">
        <v>0</v>
      </c>
      <c r="P425" t="s">
        <v>1515</v>
      </c>
      <c r="Q425" t="s">
        <v>775</v>
      </c>
      <c r="R425" t="s">
        <v>1516</v>
      </c>
    </row>
    <row r="426" spans="1:18" x14ac:dyDescent="0.25">
      <c r="A426" t="s">
        <v>32</v>
      </c>
      <c r="B426" t="s">
        <v>717</v>
      </c>
      <c r="C426" t="s">
        <v>785</v>
      </c>
      <c r="D426" t="s">
        <v>780</v>
      </c>
      <c r="E426" t="s">
        <v>781</v>
      </c>
      <c r="F426" t="s">
        <v>782</v>
      </c>
      <c r="G426" t="s">
        <v>775</v>
      </c>
      <c r="H426" s="41">
        <v>6666.95</v>
      </c>
      <c r="I426" s="41">
        <v>6666.95</v>
      </c>
      <c r="J426" s="41">
        <v>0</v>
      </c>
      <c r="K426" s="40">
        <f t="shared" si="12"/>
        <v>6666.95</v>
      </c>
      <c r="L426" s="40">
        <f t="shared" si="13"/>
        <v>0</v>
      </c>
      <c r="M426" s="41">
        <v>6666.95</v>
      </c>
      <c r="N426" s="41">
        <v>0</v>
      </c>
      <c r="O426" s="41">
        <v>0</v>
      </c>
      <c r="P426" t="s">
        <v>1517</v>
      </c>
      <c r="Q426" t="s">
        <v>775</v>
      </c>
      <c r="R426" t="s">
        <v>1518</v>
      </c>
    </row>
    <row r="427" spans="1:18" x14ac:dyDescent="0.25">
      <c r="A427" t="s">
        <v>32</v>
      </c>
      <c r="B427" t="s">
        <v>720</v>
      </c>
      <c r="C427" t="s">
        <v>788</v>
      </c>
      <c r="D427" t="s">
        <v>780</v>
      </c>
      <c r="E427" t="s">
        <v>789</v>
      </c>
      <c r="F427" t="s">
        <v>775</v>
      </c>
      <c r="G427" t="s">
        <v>775</v>
      </c>
      <c r="H427" s="41">
        <v>412.44</v>
      </c>
      <c r="I427" s="41">
        <v>412.44</v>
      </c>
      <c r="J427" s="41">
        <v>0</v>
      </c>
      <c r="K427" s="40">
        <f t="shared" si="12"/>
        <v>412.44</v>
      </c>
      <c r="L427" s="40">
        <f t="shared" si="13"/>
        <v>0</v>
      </c>
      <c r="M427" s="41">
        <v>412.44</v>
      </c>
      <c r="N427" s="41">
        <v>0</v>
      </c>
      <c r="O427" s="41">
        <v>0</v>
      </c>
      <c r="P427" t="s">
        <v>1519</v>
      </c>
      <c r="Q427" t="s">
        <v>775</v>
      </c>
      <c r="R427" t="s">
        <v>1520</v>
      </c>
    </row>
    <row r="428" spans="1:18" x14ac:dyDescent="0.25">
      <c r="A428" t="s">
        <v>32</v>
      </c>
      <c r="B428" t="s">
        <v>792</v>
      </c>
      <c r="C428" t="s">
        <v>793</v>
      </c>
      <c r="D428" t="s">
        <v>794</v>
      </c>
      <c r="E428" t="s">
        <v>795</v>
      </c>
      <c r="F428" t="s">
        <v>795</v>
      </c>
      <c r="G428" t="s">
        <v>775</v>
      </c>
      <c r="H428" s="41">
        <v>238.75</v>
      </c>
      <c r="I428" s="41">
        <v>238.75</v>
      </c>
      <c r="J428" s="41">
        <v>0</v>
      </c>
      <c r="K428" s="40">
        <f t="shared" si="12"/>
        <v>238.75</v>
      </c>
      <c r="L428" s="40">
        <f t="shared" si="13"/>
        <v>0</v>
      </c>
      <c r="M428" s="41">
        <v>238.75</v>
      </c>
      <c r="N428" s="41">
        <v>0</v>
      </c>
      <c r="O428" s="41">
        <v>0</v>
      </c>
      <c r="P428" t="s">
        <v>1521</v>
      </c>
      <c r="Q428" t="s">
        <v>775</v>
      </c>
      <c r="R428" t="s">
        <v>1258</v>
      </c>
    </row>
    <row r="429" spans="1:18" x14ac:dyDescent="0.25">
      <c r="A429" t="s">
        <v>32</v>
      </c>
      <c r="B429" t="s">
        <v>713</v>
      </c>
      <c r="C429" t="s">
        <v>798</v>
      </c>
      <c r="D429" t="s">
        <v>780</v>
      </c>
      <c r="E429" t="s">
        <v>789</v>
      </c>
      <c r="F429" t="s">
        <v>775</v>
      </c>
      <c r="G429" t="s">
        <v>775</v>
      </c>
      <c r="H429" s="41">
        <v>500</v>
      </c>
      <c r="I429" s="41">
        <v>500</v>
      </c>
      <c r="J429" s="41">
        <v>0</v>
      </c>
      <c r="K429" s="40">
        <f t="shared" si="12"/>
        <v>500</v>
      </c>
      <c r="L429" s="40">
        <f t="shared" si="13"/>
        <v>0</v>
      </c>
      <c r="M429" s="41">
        <v>500</v>
      </c>
      <c r="N429" s="41">
        <v>0</v>
      </c>
      <c r="O429" s="41">
        <v>0</v>
      </c>
      <c r="P429" t="s">
        <v>1522</v>
      </c>
      <c r="Q429" t="s">
        <v>775</v>
      </c>
      <c r="R429" t="s">
        <v>1523</v>
      </c>
    </row>
    <row r="430" spans="1:18" x14ac:dyDescent="0.25">
      <c r="A430" t="s">
        <v>32</v>
      </c>
      <c r="B430" t="s">
        <v>805</v>
      </c>
      <c r="C430" t="s">
        <v>806</v>
      </c>
      <c r="D430" t="s">
        <v>780</v>
      </c>
      <c r="E430" t="s">
        <v>781</v>
      </c>
      <c r="F430" t="s">
        <v>782</v>
      </c>
      <c r="G430" t="s">
        <v>775</v>
      </c>
      <c r="H430" s="41">
        <v>130.76</v>
      </c>
      <c r="I430" s="41">
        <v>130.76</v>
      </c>
      <c r="J430" s="41">
        <v>0</v>
      </c>
      <c r="K430" s="40">
        <f t="shared" si="12"/>
        <v>130.76</v>
      </c>
      <c r="L430" s="40">
        <f t="shared" si="13"/>
        <v>0</v>
      </c>
      <c r="M430" s="41">
        <v>130.76</v>
      </c>
      <c r="N430" s="41">
        <v>0</v>
      </c>
      <c r="O430" s="41">
        <v>0</v>
      </c>
      <c r="P430" t="s">
        <v>1524</v>
      </c>
      <c r="Q430" t="s">
        <v>775</v>
      </c>
      <c r="R430" t="s">
        <v>1525</v>
      </c>
    </row>
    <row r="431" spans="1:18" x14ac:dyDescent="0.25">
      <c r="A431" t="s">
        <v>32</v>
      </c>
      <c r="B431" t="s">
        <v>809</v>
      </c>
      <c r="C431" t="s">
        <v>810</v>
      </c>
      <c r="D431" t="s">
        <v>794</v>
      </c>
      <c r="E431" t="s">
        <v>795</v>
      </c>
      <c r="F431" t="s">
        <v>795</v>
      </c>
      <c r="G431" t="s">
        <v>775</v>
      </c>
      <c r="H431" s="41">
        <v>379.09</v>
      </c>
      <c r="I431" s="41">
        <v>379.09</v>
      </c>
      <c r="J431" s="41">
        <v>0</v>
      </c>
      <c r="K431" s="40">
        <f t="shared" si="12"/>
        <v>379.09</v>
      </c>
      <c r="L431" s="40">
        <f t="shared" si="13"/>
        <v>0</v>
      </c>
      <c r="M431" s="41">
        <v>379.09</v>
      </c>
      <c r="N431" s="41">
        <v>0</v>
      </c>
      <c r="O431" s="41">
        <v>0</v>
      </c>
      <c r="P431" t="s">
        <v>1526</v>
      </c>
      <c r="Q431" t="s">
        <v>775</v>
      </c>
      <c r="R431" t="s">
        <v>1234</v>
      </c>
    </row>
    <row r="432" spans="1:18" x14ac:dyDescent="0.25">
      <c r="A432" t="s">
        <v>32</v>
      </c>
      <c r="B432" t="s">
        <v>718</v>
      </c>
      <c r="C432" t="s">
        <v>813</v>
      </c>
      <c r="D432" t="s">
        <v>780</v>
      </c>
      <c r="E432" t="s">
        <v>781</v>
      </c>
      <c r="F432" t="s">
        <v>782</v>
      </c>
      <c r="G432" t="s">
        <v>775</v>
      </c>
      <c r="H432" s="41">
        <v>4038.63</v>
      </c>
      <c r="I432" s="41">
        <v>4038.63</v>
      </c>
      <c r="J432" s="41">
        <v>0</v>
      </c>
      <c r="K432" s="40">
        <f t="shared" si="12"/>
        <v>0</v>
      </c>
      <c r="L432" s="40">
        <f t="shared" si="13"/>
        <v>4038.63</v>
      </c>
      <c r="M432" s="41">
        <v>0</v>
      </c>
      <c r="N432" s="41">
        <v>4038.63</v>
      </c>
      <c r="O432" s="41">
        <v>0</v>
      </c>
      <c r="P432" t="s">
        <v>1527</v>
      </c>
      <c r="Q432" t="s">
        <v>1528</v>
      </c>
      <c r="R432" t="s">
        <v>1529</v>
      </c>
    </row>
    <row r="433" spans="1:18" x14ac:dyDescent="0.25">
      <c r="A433" t="s">
        <v>32</v>
      </c>
      <c r="B433" t="s">
        <v>968</v>
      </c>
      <c r="C433" t="s">
        <v>969</v>
      </c>
      <c r="D433" t="s">
        <v>829</v>
      </c>
      <c r="E433" t="s">
        <v>970</v>
      </c>
      <c r="F433" t="s">
        <v>775</v>
      </c>
      <c r="G433" t="s">
        <v>775</v>
      </c>
      <c r="H433" s="41">
        <v>0</v>
      </c>
      <c r="I433" s="41">
        <v>0</v>
      </c>
      <c r="J433" s="41">
        <v>0</v>
      </c>
      <c r="K433" s="40">
        <f t="shared" si="12"/>
        <v>0</v>
      </c>
      <c r="L433" s="40">
        <f t="shared" si="13"/>
        <v>0</v>
      </c>
      <c r="M433" s="41">
        <v>0</v>
      </c>
      <c r="N433" s="41">
        <v>0</v>
      </c>
      <c r="O433" s="41">
        <v>0</v>
      </c>
      <c r="P433" t="s">
        <v>960</v>
      </c>
      <c r="Q433" t="s">
        <v>775</v>
      </c>
      <c r="R433" t="s">
        <v>775</v>
      </c>
    </row>
    <row r="434" spans="1:18" x14ac:dyDescent="0.25">
      <c r="A434" t="s">
        <v>32</v>
      </c>
      <c r="B434" t="s">
        <v>707</v>
      </c>
      <c r="C434" t="s">
        <v>823</v>
      </c>
      <c r="D434" t="s">
        <v>780</v>
      </c>
      <c r="E434" t="s">
        <v>824</v>
      </c>
      <c r="F434" t="s">
        <v>825</v>
      </c>
      <c r="G434" t="s">
        <v>775</v>
      </c>
      <c r="H434" s="41">
        <v>300</v>
      </c>
      <c r="I434" s="41">
        <v>300</v>
      </c>
      <c r="J434" s="41">
        <v>0</v>
      </c>
      <c r="K434" s="40">
        <f t="shared" si="12"/>
        <v>300</v>
      </c>
      <c r="L434" s="40">
        <f t="shared" si="13"/>
        <v>0</v>
      </c>
      <c r="M434" s="41">
        <v>300</v>
      </c>
      <c r="N434" s="41">
        <v>0</v>
      </c>
      <c r="O434" s="41">
        <v>0</v>
      </c>
      <c r="P434" t="s">
        <v>1530</v>
      </c>
      <c r="Q434" t="s">
        <v>775</v>
      </c>
      <c r="R434" t="s">
        <v>1531</v>
      </c>
    </row>
    <row r="435" spans="1:18" x14ac:dyDescent="0.25">
      <c r="A435" t="s">
        <v>32</v>
      </c>
      <c r="B435" t="s">
        <v>705</v>
      </c>
      <c r="C435" t="s">
        <v>828</v>
      </c>
      <c r="D435" t="s">
        <v>829</v>
      </c>
      <c r="E435" t="s">
        <v>789</v>
      </c>
      <c r="F435" t="s">
        <v>775</v>
      </c>
      <c r="G435" t="s">
        <v>775</v>
      </c>
      <c r="H435" s="41">
        <v>374.3</v>
      </c>
      <c r="I435" s="41">
        <v>374.3</v>
      </c>
      <c r="J435" s="41">
        <v>0</v>
      </c>
      <c r="K435" s="40">
        <f t="shared" si="12"/>
        <v>374.3</v>
      </c>
      <c r="L435" s="40">
        <f t="shared" si="13"/>
        <v>0</v>
      </c>
      <c r="M435" s="41">
        <v>374.3</v>
      </c>
      <c r="N435" s="41">
        <v>0</v>
      </c>
      <c r="O435" s="41">
        <v>0</v>
      </c>
      <c r="P435" t="s">
        <v>1532</v>
      </c>
      <c r="Q435" t="s">
        <v>775</v>
      </c>
      <c r="R435" t="s">
        <v>1533</v>
      </c>
    </row>
    <row r="436" spans="1:18" x14ac:dyDescent="0.25">
      <c r="A436" t="s">
        <v>32</v>
      </c>
      <c r="B436" t="s">
        <v>722</v>
      </c>
      <c r="C436" t="s">
        <v>832</v>
      </c>
      <c r="D436" t="s">
        <v>780</v>
      </c>
      <c r="E436" t="s">
        <v>781</v>
      </c>
      <c r="F436" t="s">
        <v>833</v>
      </c>
      <c r="G436" t="s">
        <v>775</v>
      </c>
      <c r="H436" s="41">
        <v>234.16</v>
      </c>
      <c r="I436" s="41">
        <v>234.16</v>
      </c>
      <c r="J436" s="41">
        <v>0</v>
      </c>
      <c r="K436" s="40">
        <f t="shared" si="12"/>
        <v>234.16</v>
      </c>
      <c r="L436" s="40">
        <f t="shared" si="13"/>
        <v>0</v>
      </c>
      <c r="M436" s="41">
        <v>234.16</v>
      </c>
      <c r="N436" s="41">
        <v>0</v>
      </c>
      <c r="O436" s="41">
        <v>0</v>
      </c>
      <c r="P436" t="s">
        <v>1534</v>
      </c>
      <c r="Q436" t="s">
        <v>775</v>
      </c>
      <c r="R436" t="s">
        <v>1535</v>
      </c>
    </row>
    <row r="437" spans="1:18" x14ac:dyDescent="0.25">
      <c r="A437" t="s">
        <v>32</v>
      </c>
      <c r="B437" t="s">
        <v>700</v>
      </c>
      <c r="C437" t="s">
        <v>842</v>
      </c>
      <c r="D437" t="s">
        <v>773</v>
      </c>
      <c r="E437" t="s">
        <v>843</v>
      </c>
      <c r="F437" t="s">
        <v>775</v>
      </c>
      <c r="G437" t="s">
        <v>775</v>
      </c>
      <c r="H437" s="41">
        <v>250</v>
      </c>
      <c r="I437" s="41">
        <v>250</v>
      </c>
      <c r="J437" s="41">
        <v>0</v>
      </c>
      <c r="K437" s="40">
        <f t="shared" si="12"/>
        <v>250</v>
      </c>
      <c r="L437" s="40">
        <f t="shared" si="13"/>
        <v>0</v>
      </c>
      <c r="M437" s="41">
        <v>250</v>
      </c>
      <c r="N437" s="41">
        <v>0</v>
      </c>
      <c r="O437" s="41">
        <v>0</v>
      </c>
      <c r="P437" t="s">
        <v>1536</v>
      </c>
      <c r="Q437" t="s">
        <v>775</v>
      </c>
      <c r="R437" t="s">
        <v>1531</v>
      </c>
    </row>
    <row r="438" spans="1:18" x14ac:dyDescent="0.25">
      <c r="A438" t="s">
        <v>32</v>
      </c>
      <c r="B438" t="s">
        <v>716</v>
      </c>
      <c r="C438" t="s">
        <v>845</v>
      </c>
      <c r="D438" t="s">
        <v>780</v>
      </c>
      <c r="E438" t="s">
        <v>781</v>
      </c>
      <c r="F438" t="s">
        <v>782</v>
      </c>
      <c r="G438" t="s">
        <v>775</v>
      </c>
      <c r="H438" s="41">
        <v>5207.03</v>
      </c>
      <c r="I438" s="41">
        <v>5207.03</v>
      </c>
      <c r="J438" s="41">
        <v>0</v>
      </c>
      <c r="K438" s="40">
        <f t="shared" si="12"/>
        <v>0</v>
      </c>
      <c r="L438" s="40">
        <f t="shared" si="13"/>
        <v>5207.03</v>
      </c>
      <c r="M438" s="41">
        <v>0</v>
      </c>
      <c r="N438" s="41">
        <v>5207.03</v>
      </c>
      <c r="O438" s="41">
        <v>0</v>
      </c>
      <c r="P438" t="s">
        <v>1537</v>
      </c>
      <c r="Q438" t="s">
        <v>1538</v>
      </c>
      <c r="R438" t="s">
        <v>1539</v>
      </c>
    </row>
    <row r="439" spans="1:18" x14ac:dyDescent="0.25">
      <c r="A439" t="s">
        <v>32</v>
      </c>
      <c r="B439" t="s">
        <v>1511</v>
      </c>
      <c r="C439" t="s">
        <v>1512</v>
      </c>
      <c r="D439" t="s">
        <v>794</v>
      </c>
      <c r="E439" t="s">
        <v>795</v>
      </c>
      <c r="F439" t="s">
        <v>795</v>
      </c>
      <c r="G439" t="s">
        <v>775</v>
      </c>
      <c r="H439" s="41">
        <v>2000</v>
      </c>
      <c r="I439" s="41">
        <v>2000</v>
      </c>
      <c r="J439" s="41">
        <v>0</v>
      </c>
      <c r="K439" s="40">
        <f t="shared" si="12"/>
        <v>2000</v>
      </c>
      <c r="L439" s="40">
        <f t="shared" si="13"/>
        <v>0</v>
      </c>
      <c r="M439" s="41">
        <v>2000</v>
      </c>
      <c r="N439" s="41">
        <v>0</v>
      </c>
      <c r="O439" s="41">
        <v>0</v>
      </c>
      <c r="P439" t="s">
        <v>1540</v>
      </c>
      <c r="Q439" t="s">
        <v>775</v>
      </c>
      <c r="R439" t="s">
        <v>1541</v>
      </c>
    </row>
    <row r="440" spans="1:18" x14ac:dyDescent="0.25">
      <c r="A440" t="s">
        <v>33</v>
      </c>
      <c r="B440" t="s">
        <v>771</v>
      </c>
      <c r="C440" t="s">
        <v>772</v>
      </c>
      <c r="D440" t="s">
        <v>773</v>
      </c>
      <c r="E440" t="s">
        <v>774</v>
      </c>
      <c r="F440" t="s">
        <v>775</v>
      </c>
      <c r="G440" t="s">
        <v>775</v>
      </c>
      <c r="H440" s="41">
        <v>0</v>
      </c>
      <c r="I440" s="41">
        <v>0</v>
      </c>
      <c r="J440" s="41">
        <v>0</v>
      </c>
      <c r="K440" s="40">
        <f t="shared" si="12"/>
        <v>0</v>
      </c>
      <c r="L440" s="40">
        <f t="shared" si="13"/>
        <v>0</v>
      </c>
      <c r="M440" s="41">
        <v>0</v>
      </c>
      <c r="N440" s="41">
        <v>0</v>
      </c>
      <c r="O440" s="41">
        <v>0</v>
      </c>
      <c r="P440" t="s">
        <v>841</v>
      </c>
      <c r="Q440" t="s">
        <v>872</v>
      </c>
      <c r="R440" t="s">
        <v>775</v>
      </c>
    </row>
    <row r="441" spans="1:18" x14ac:dyDescent="0.25">
      <c r="A441" t="s">
        <v>33</v>
      </c>
      <c r="B441" t="s">
        <v>778</v>
      </c>
      <c r="C441" t="s">
        <v>779</v>
      </c>
      <c r="D441" t="s">
        <v>780</v>
      </c>
      <c r="E441" t="s">
        <v>781</v>
      </c>
      <c r="F441" t="s">
        <v>782</v>
      </c>
      <c r="G441" t="s">
        <v>775</v>
      </c>
      <c r="H441" s="41">
        <v>3196.77</v>
      </c>
      <c r="I441" s="41">
        <v>3196.77</v>
      </c>
      <c r="J441" s="41">
        <v>0</v>
      </c>
      <c r="K441" s="40">
        <f t="shared" si="12"/>
        <v>3196.77</v>
      </c>
      <c r="L441" s="40">
        <f t="shared" si="13"/>
        <v>0</v>
      </c>
      <c r="M441" s="41">
        <v>3196.77</v>
      </c>
      <c r="N441" s="41">
        <v>0</v>
      </c>
      <c r="O441" s="41">
        <v>0</v>
      </c>
      <c r="P441" t="s">
        <v>1542</v>
      </c>
      <c r="Q441" t="s">
        <v>775</v>
      </c>
      <c r="R441" t="s">
        <v>1543</v>
      </c>
    </row>
    <row r="442" spans="1:18" x14ac:dyDescent="0.25">
      <c r="A442" t="s">
        <v>33</v>
      </c>
      <c r="B442" t="s">
        <v>717</v>
      </c>
      <c r="C442" t="s">
        <v>785</v>
      </c>
      <c r="D442" t="s">
        <v>780</v>
      </c>
      <c r="E442" t="s">
        <v>781</v>
      </c>
      <c r="F442" t="s">
        <v>782</v>
      </c>
      <c r="G442" t="s">
        <v>775</v>
      </c>
      <c r="H442" s="41">
        <v>9694.84</v>
      </c>
      <c r="I442" s="41">
        <v>9694.84</v>
      </c>
      <c r="J442" s="41">
        <v>0</v>
      </c>
      <c r="K442" s="40">
        <f t="shared" si="12"/>
        <v>9694.84</v>
      </c>
      <c r="L442" s="40">
        <f t="shared" si="13"/>
        <v>0</v>
      </c>
      <c r="M442" s="41">
        <v>9694.84</v>
      </c>
      <c r="N442" s="41">
        <v>0</v>
      </c>
      <c r="O442" s="41">
        <v>0</v>
      </c>
      <c r="P442" t="s">
        <v>1544</v>
      </c>
      <c r="Q442" t="s">
        <v>775</v>
      </c>
      <c r="R442" t="s">
        <v>1545</v>
      </c>
    </row>
    <row r="443" spans="1:18" x14ac:dyDescent="0.25">
      <c r="A443" t="s">
        <v>33</v>
      </c>
      <c r="B443" t="s">
        <v>720</v>
      </c>
      <c r="C443" t="s">
        <v>788</v>
      </c>
      <c r="D443" t="s">
        <v>780</v>
      </c>
      <c r="E443" t="s">
        <v>789</v>
      </c>
      <c r="F443" t="s">
        <v>775</v>
      </c>
      <c r="G443" t="s">
        <v>775</v>
      </c>
      <c r="H443" s="41">
        <v>433.69</v>
      </c>
      <c r="I443" s="41">
        <v>433.69</v>
      </c>
      <c r="J443" s="41">
        <v>0</v>
      </c>
      <c r="K443" s="40">
        <f t="shared" si="12"/>
        <v>433.69</v>
      </c>
      <c r="L443" s="40">
        <f t="shared" si="13"/>
        <v>0</v>
      </c>
      <c r="M443" s="41">
        <v>433.69</v>
      </c>
      <c r="N443" s="41">
        <v>0</v>
      </c>
      <c r="O443" s="41">
        <v>0</v>
      </c>
      <c r="P443" t="s">
        <v>1546</v>
      </c>
      <c r="Q443" t="s">
        <v>775</v>
      </c>
      <c r="R443" t="s">
        <v>1547</v>
      </c>
    </row>
    <row r="444" spans="1:18" x14ac:dyDescent="0.25">
      <c r="A444" t="s">
        <v>33</v>
      </c>
      <c r="B444" t="s">
        <v>792</v>
      </c>
      <c r="C444" t="s">
        <v>793</v>
      </c>
      <c r="D444" t="s">
        <v>794</v>
      </c>
      <c r="E444" t="s">
        <v>795</v>
      </c>
      <c r="F444" t="s">
        <v>795</v>
      </c>
      <c r="G444" t="s">
        <v>775</v>
      </c>
      <c r="H444" s="41">
        <v>629.55999999999995</v>
      </c>
      <c r="I444" s="41">
        <v>629.55999999999995</v>
      </c>
      <c r="J444" s="41">
        <v>0</v>
      </c>
      <c r="K444" s="40">
        <f t="shared" si="12"/>
        <v>629.55999999999995</v>
      </c>
      <c r="L444" s="40">
        <f t="shared" si="13"/>
        <v>0</v>
      </c>
      <c r="M444" s="41">
        <v>629.55999999999995</v>
      </c>
      <c r="N444" s="41">
        <v>0</v>
      </c>
      <c r="O444" s="41">
        <v>0</v>
      </c>
      <c r="P444" t="s">
        <v>1548</v>
      </c>
      <c r="Q444" t="s">
        <v>775</v>
      </c>
      <c r="R444" t="s">
        <v>1549</v>
      </c>
    </row>
    <row r="445" spans="1:18" x14ac:dyDescent="0.25">
      <c r="A445" t="s">
        <v>33</v>
      </c>
      <c r="B445" t="s">
        <v>713</v>
      </c>
      <c r="C445" t="s">
        <v>798</v>
      </c>
      <c r="D445" t="s">
        <v>780</v>
      </c>
      <c r="E445" t="s">
        <v>789</v>
      </c>
      <c r="F445" t="s">
        <v>775</v>
      </c>
      <c r="G445" t="s">
        <v>775</v>
      </c>
      <c r="H445" s="41">
        <v>466.93</v>
      </c>
      <c r="I445" s="41">
        <v>466.93</v>
      </c>
      <c r="J445" s="41">
        <v>0</v>
      </c>
      <c r="K445" s="40">
        <f t="shared" si="12"/>
        <v>466.93</v>
      </c>
      <c r="L445" s="40">
        <f t="shared" si="13"/>
        <v>0</v>
      </c>
      <c r="M445" s="41">
        <v>466.93</v>
      </c>
      <c r="N445" s="41">
        <v>0</v>
      </c>
      <c r="O445" s="41">
        <v>0</v>
      </c>
      <c r="P445" t="s">
        <v>1550</v>
      </c>
      <c r="Q445" t="s">
        <v>775</v>
      </c>
      <c r="R445" t="s">
        <v>1109</v>
      </c>
    </row>
    <row r="446" spans="1:18" x14ac:dyDescent="0.25">
      <c r="A446" t="s">
        <v>33</v>
      </c>
      <c r="B446" t="s">
        <v>805</v>
      </c>
      <c r="C446" t="s">
        <v>806</v>
      </c>
      <c r="D446" t="s">
        <v>780</v>
      </c>
      <c r="E446" t="s">
        <v>781</v>
      </c>
      <c r="F446" t="s">
        <v>782</v>
      </c>
      <c r="G446" t="s">
        <v>775</v>
      </c>
      <c r="H446" s="41">
        <v>56.14</v>
      </c>
      <c r="I446" s="41">
        <v>56.14</v>
      </c>
      <c r="J446" s="41">
        <v>0</v>
      </c>
      <c r="K446" s="40">
        <f t="shared" si="12"/>
        <v>56.14</v>
      </c>
      <c r="L446" s="40">
        <f t="shared" si="13"/>
        <v>0</v>
      </c>
      <c r="M446" s="41">
        <v>56.14</v>
      </c>
      <c r="N446" s="41">
        <v>0</v>
      </c>
      <c r="O446" s="41">
        <v>0</v>
      </c>
      <c r="P446" t="s">
        <v>1551</v>
      </c>
      <c r="Q446" t="s">
        <v>775</v>
      </c>
      <c r="R446" t="s">
        <v>1223</v>
      </c>
    </row>
    <row r="447" spans="1:18" x14ac:dyDescent="0.25">
      <c r="A447" t="s">
        <v>33</v>
      </c>
      <c r="B447" t="s">
        <v>809</v>
      </c>
      <c r="C447" t="s">
        <v>810</v>
      </c>
      <c r="D447" t="s">
        <v>794</v>
      </c>
      <c r="E447" t="s">
        <v>795</v>
      </c>
      <c r="F447" t="s">
        <v>795</v>
      </c>
      <c r="G447" t="s">
        <v>775</v>
      </c>
      <c r="H447" s="41">
        <v>504.3</v>
      </c>
      <c r="I447" s="41">
        <v>504.3</v>
      </c>
      <c r="J447" s="41">
        <v>0</v>
      </c>
      <c r="K447" s="40">
        <f t="shared" si="12"/>
        <v>504.3</v>
      </c>
      <c r="L447" s="40">
        <f t="shared" si="13"/>
        <v>0</v>
      </c>
      <c r="M447" s="41">
        <v>504.3</v>
      </c>
      <c r="N447" s="41">
        <v>0</v>
      </c>
      <c r="O447" s="41">
        <v>0</v>
      </c>
      <c r="P447" t="s">
        <v>1552</v>
      </c>
      <c r="Q447" t="s">
        <v>775</v>
      </c>
      <c r="R447" t="s">
        <v>1553</v>
      </c>
    </row>
    <row r="448" spans="1:18" x14ac:dyDescent="0.25">
      <c r="A448" t="s">
        <v>33</v>
      </c>
      <c r="B448" t="s">
        <v>718</v>
      </c>
      <c r="C448" t="s">
        <v>813</v>
      </c>
      <c r="D448" t="s">
        <v>780</v>
      </c>
      <c r="E448" t="s">
        <v>781</v>
      </c>
      <c r="F448" t="s">
        <v>782</v>
      </c>
      <c r="G448" t="s">
        <v>775</v>
      </c>
      <c r="H448" s="41">
        <v>6728.47</v>
      </c>
      <c r="I448" s="41">
        <v>6728.47</v>
      </c>
      <c r="J448" s="41">
        <v>0</v>
      </c>
      <c r="K448" s="40">
        <f t="shared" si="12"/>
        <v>0</v>
      </c>
      <c r="L448" s="40">
        <f t="shared" si="13"/>
        <v>6728.47</v>
      </c>
      <c r="M448" s="41">
        <v>0</v>
      </c>
      <c r="N448" s="41">
        <v>6728.47</v>
      </c>
      <c r="O448" s="41">
        <v>0</v>
      </c>
      <c r="P448" t="s">
        <v>1554</v>
      </c>
      <c r="Q448" t="s">
        <v>1555</v>
      </c>
      <c r="R448" t="s">
        <v>1556</v>
      </c>
    </row>
    <row r="449" spans="1:18" x14ac:dyDescent="0.25">
      <c r="A449" t="s">
        <v>33</v>
      </c>
      <c r="B449" t="s">
        <v>968</v>
      </c>
      <c r="C449" t="s">
        <v>969</v>
      </c>
      <c r="D449" t="s">
        <v>829</v>
      </c>
      <c r="E449" t="s">
        <v>970</v>
      </c>
      <c r="F449" t="s">
        <v>775</v>
      </c>
      <c r="G449" t="s">
        <v>775</v>
      </c>
      <c r="H449" s="41">
        <v>0</v>
      </c>
      <c r="I449" s="41">
        <v>0</v>
      </c>
      <c r="J449" s="41">
        <v>0</v>
      </c>
      <c r="K449" s="40">
        <f t="shared" si="12"/>
        <v>0</v>
      </c>
      <c r="L449" s="40">
        <f t="shared" si="13"/>
        <v>0</v>
      </c>
      <c r="M449" s="41">
        <v>0</v>
      </c>
      <c r="N449" s="41">
        <v>0</v>
      </c>
      <c r="O449" s="41">
        <v>0</v>
      </c>
      <c r="P449" t="s">
        <v>872</v>
      </c>
      <c r="Q449" t="s">
        <v>775</v>
      </c>
      <c r="R449" t="s">
        <v>775</v>
      </c>
    </row>
    <row r="450" spans="1:18" x14ac:dyDescent="0.25">
      <c r="A450" t="s">
        <v>33</v>
      </c>
      <c r="B450" t="s">
        <v>707</v>
      </c>
      <c r="C450" t="s">
        <v>823</v>
      </c>
      <c r="D450" t="s">
        <v>780</v>
      </c>
      <c r="E450" t="s">
        <v>824</v>
      </c>
      <c r="F450" t="s">
        <v>825</v>
      </c>
      <c r="G450" t="s">
        <v>775</v>
      </c>
      <c r="H450" s="41">
        <v>300</v>
      </c>
      <c r="I450" s="41">
        <v>300</v>
      </c>
      <c r="J450" s="41">
        <v>0</v>
      </c>
      <c r="K450" s="40">
        <f t="shared" si="12"/>
        <v>300</v>
      </c>
      <c r="L450" s="40">
        <f t="shared" si="13"/>
        <v>0</v>
      </c>
      <c r="M450" s="41">
        <v>300</v>
      </c>
      <c r="N450" s="41">
        <v>0</v>
      </c>
      <c r="O450" s="41">
        <v>0</v>
      </c>
      <c r="P450" t="s">
        <v>1557</v>
      </c>
      <c r="Q450" t="s">
        <v>775</v>
      </c>
      <c r="R450" t="s">
        <v>1558</v>
      </c>
    </row>
    <row r="451" spans="1:18" x14ac:dyDescent="0.25">
      <c r="A451" t="s">
        <v>33</v>
      </c>
      <c r="B451" t="s">
        <v>705</v>
      </c>
      <c r="C451" t="s">
        <v>828</v>
      </c>
      <c r="D451" t="s">
        <v>829</v>
      </c>
      <c r="E451" t="s">
        <v>789</v>
      </c>
      <c r="F451" t="s">
        <v>775</v>
      </c>
      <c r="G451" t="s">
        <v>775</v>
      </c>
      <c r="H451" s="41">
        <v>363.21</v>
      </c>
      <c r="I451" s="41">
        <v>363.21</v>
      </c>
      <c r="J451" s="41">
        <v>0</v>
      </c>
      <c r="K451" s="40">
        <f t="shared" si="12"/>
        <v>363.21</v>
      </c>
      <c r="L451" s="40">
        <f t="shared" si="13"/>
        <v>0</v>
      </c>
      <c r="M451" s="41">
        <v>363.21</v>
      </c>
      <c r="N451" s="41">
        <v>0</v>
      </c>
      <c r="O451" s="41">
        <v>0</v>
      </c>
      <c r="P451" t="s">
        <v>1559</v>
      </c>
      <c r="Q451" t="s">
        <v>775</v>
      </c>
      <c r="R451" t="s">
        <v>1560</v>
      </c>
    </row>
    <row r="452" spans="1:18" x14ac:dyDescent="0.25">
      <c r="A452" t="s">
        <v>33</v>
      </c>
      <c r="B452" t="s">
        <v>722</v>
      </c>
      <c r="C452" t="s">
        <v>832</v>
      </c>
      <c r="D452" t="s">
        <v>780</v>
      </c>
      <c r="E452" t="s">
        <v>781</v>
      </c>
      <c r="F452" t="s">
        <v>833</v>
      </c>
      <c r="G452" t="s">
        <v>775</v>
      </c>
      <c r="H452" s="41">
        <v>118.92</v>
      </c>
      <c r="I452" s="41">
        <v>118.92</v>
      </c>
      <c r="J452" s="41">
        <v>0</v>
      </c>
      <c r="K452" s="40">
        <f t="shared" ref="K452:K486" si="14">M452</f>
        <v>118.92</v>
      </c>
      <c r="L452" s="40">
        <f t="shared" si="13"/>
        <v>0</v>
      </c>
      <c r="M452" s="41">
        <v>118.92</v>
      </c>
      <c r="N452" s="41">
        <v>0</v>
      </c>
      <c r="O452" s="41">
        <v>0</v>
      </c>
      <c r="P452" t="s">
        <v>1561</v>
      </c>
      <c r="Q452" t="s">
        <v>775</v>
      </c>
      <c r="R452" t="s">
        <v>962</v>
      </c>
    </row>
    <row r="453" spans="1:18" x14ac:dyDescent="0.25">
      <c r="A453" t="s">
        <v>33</v>
      </c>
      <c r="B453" t="s">
        <v>700</v>
      </c>
      <c r="C453" t="s">
        <v>842</v>
      </c>
      <c r="D453" t="s">
        <v>773</v>
      </c>
      <c r="E453" t="s">
        <v>843</v>
      </c>
      <c r="F453" t="s">
        <v>775</v>
      </c>
      <c r="G453" t="s">
        <v>775</v>
      </c>
      <c r="H453" s="41">
        <v>250</v>
      </c>
      <c r="I453" s="41">
        <v>250</v>
      </c>
      <c r="J453" s="41">
        <v>0</v>
      </c>
      <c r="K453" s="40">
        <f t="shared" si="14"/>
        <v>250</v>
      </c>
      <c r="L453" s="40">
        <f t="shared" ref="L453:L486" si="15">N453+O453</f>
        <v>0</v>
      </c>
      <c r="M453" s="41">
        <v>250</v>
      </c>
      <c r="N453" s="41">
        <v>0</v>
      </c>
      <c r="O453" s="41">
        <v>0</v>
      </c>
      <c r="P453" t="s">
        <v>1562</v>
      </c>
      <c r="Q453" t="s">
        <v>775</v>
      </c>
      <c r="R453" t="s">
        <v>1563</v>
      </c>
    </row>
    <row r="454" spans="1:18" x14ac:dyDescent="0.25">
      <c r="A454" t="s">
        <v>33</v>
      </c>
      <c r="B454" t="s">
        <v>716</v>
      </c>
      <c r="C454" t="s">
        <v>845</v>
      </c>
      <c r="D454" t="s">
        <v>780</v>
      </c>
      <c r="E454" t="s">
        <v>781</v>
      </c>
      <c r="F454" t="s">
        <v>782</v>
      </c>
      <c r="G454" t="s">
        <v>775</v>
      </c>
      <c r="H454" s="41">
        <v>4594.01</v>
      </c>
      <c r="I454" s="41">
        <v>4594.01</v>
      </c>
      <c r="J454" s="41">
        <v>0</v>
      </c>
      <c r="K454" s="40">
        <f t="shared" si="14"/>
        <v>0</v>
      </c>
      <c r="L454" s="40">
        <f t="shared" si="15"/>
        <v>4594.01</v>
      </c>
      <c r="M454" s="41">
        <v>0</v>
      </c>
      <c r="N454" s="41">
        <v>4594.01</v>
      </c>
      <c r="O454" s="41">
        <v>0</v>
      </c>
      <c r="P454" t="s">
        <v>1564</v>
      </c>
      <c r="Q454" t="s">
        <v>1565</v>
      </c>
      <c r="R454" t="s">
        <v>1566</v>
      </c>
    </row>
    <row r="455" spans="1:18" x14ac:dyDescent="0.25">
      <c r="A455" t="s">
        <v>33</v>
      </c>
      <c r="B455" t="s">
        <v>1511</v>
      </c>
      <c r="C455" t="s">
        <v>1512</v>
      </c>
      <c r="D455" t="s">
        <v>794</v>
      </c>
      <c r="E455" t="s">
        <v>795</v>
      </c>
      <c r="F455" t="s">
        <v>795</v>
      </c>
      <c r="G455" t="s">
        <v>775</v>
      </c>
      <c r="H455" s="41">
        <v>1413.2</v>
      </c>
      <c r="I455" s="41">
        <v>1413.2</v>
      </c>
      <c r="J455" s="41">
        <v>0</v>
      </c>
      <c r="K455" s="40">
        <f t="shared" si="14"/>
        <v>1413.2</v>
      </c>
      <c r="L455" s="40">
        <f t="shared" si="15"/>
        <v>0</v>
      </c>
      <c r="M455" s="41">
        <v>1413.2</v>
      </c>
      <c r="N455" s="41">
        <v>0</v>
      </c>
      <c r="O455" s="41">
        <v>0</v>
      </c>
      <c r="P455" t="s">
        <v>1567</v>
      </c>
      <c r="Q455" t="s">
        <v>775</v>
      </c>
      <c r="R455" t="s">
        <v>1568</v>
      </c>
    </row>
    <row r="456" spans="1:18" x14ac:dyDescent="0.25">
      <c r="A456" t="s">
        <v>34</v>
      </c>
      <c r="B456" t="s">
        <v>771</v>
      </c>
      <c r="C456" t="s">
        <v>772</v>
      </c>
      <c r="D456" t="s">
        <v>773</v>
      </c>
      <c r="E456" t="s">
        <v>774</v>
      </c>
      <c r="F456" t="s">
        <v>775</v>
      </c>
      <c r="G456" t="s">
        <v>775</v>
      </c>
      <c r="H456" s="41">
        <v>0</v>
      </c>
      <c r="I456" s="41">
        <v>0</v>
      </c>
      <c r="J456" s="41">
        <v>0</v>
      </c>
      <c r="K456" s="40">
        <f t="shared" si="14"/>
        <v>0</v>
      </c>
      <c r="L456" s="40">
        <f t="shared" si="15"/>
        <v>0</v>
      </c>
      <c r="M456" s="41">
        <v>0</v>
      </c>
      <c r="N456" s="41">
        <v>0</v>
      </c>
      <c r="O456" s="41">
        <v>0</v>
      </c>
      <c r="P456" t="s">
        <v>1010</v>
      </c>
      <c r="Q456" t="s">
        <v>822</v>
      </c>
      <c r="R456" t="s">
        <v>775</v>
      </c>
    </row>
    <row r="457" spans="1:18" x14ac:dyDescent="0.25">
      <c r="A457" t="s">
        <v>34</v>
      </c>
      <c r="B457" t="s">
        <v>778</v>
      </c>
      <c r="C457" t="s">
        <v>779</v>
      </c>
      <c r="D457" t="s">
        <v>780</v>
      </c>
      <c r="E457" t="s">
        <v>781</v>
      </c>
      <c r="F457" t="s">
        <v>782</v>
      </c>
      <c r="G457" t="s">
        <v>775</v>
      </c>
      <c r="H457" s="41">
        <v>2405.64</v>
      </c>
      <c r="I457" s="41">
        <v>2405.64</v>
      </c>
      <c r="J457" s="41">
        <v>0</v>
      </c>
      <c r="K457" s="40">
        <f t="shared" si="14"/>
        <v>2405.64</v>
      </c>
      <c r="L457" s="40">
        <f t="shared" si="15"/>
        <v>0</v>
      </c>
      <c r="M457" s="41">
        <v>2405.64</v>
      </c>
      <c r="N457" s="41">
        <v>0</v>
      </c>
      <c r="O457" s="41">
        <v>0</v>
      </c>
      <c r="P457" t="s">
        <v>1569</v>
      </c>
      <c r="Q457" t="s">
        <v>775</v>
      </c>
      <c r="R457" t="s">
        <v>1570</v>
      </c>
    </row>
    <row r="458" spans="1:18" x14ac:dyDescent="0.25">
      <c r="A458" t="s">
        <v>34</v>
      </c>
      <c r="B458" t="s">
        <v>717</v>
      </c>
      <c r="C458" t="s">
        <v>785</v>
      </c>
      <c r="D458" t="s">
        <v>780</v>
      </c>
      <c r="E458" t="s">
        <v>781</v>
      </c>
      <c r="F458" t="s">
        <v>782</v>
      </c>
      <c r="G458" t="s">
        <v>775</v>
      </c>
      <c r="H458" s="41">
        <v>8634.91</v>
      </c>
      <c r="I458" s="41">
        <v>8634.91</v>
      </c>
      <c r="J458" s="41">
        <v>0</v>
      </c>
      <c r="K458" s="40">
        <f t="shared" si="14"/>
        <v>8634.91</v>
      </c>
      <c r="L458" s="40">
        <f t="shared" si="15"/>
        <v>0</v>
      </c>
      <c r="M458" s="41">
        <v>8634.91</v>
      </c>
      <c r="N458" s="41">
        <v>0</v>
      </c>
      <c r="O458" s="41">
        <v>0</v>
      </c>
      <c r="P458" t="s">
        <v>1571</v>
      </c>
      <c r="Q458" t="s">
        <v>775</v>
      </c>
      <c r="R458" t="s">
        <v>1572</v>
      </c>
    </row>
    <row r="459" spans="1:18" x14ac:dyDescent="0.25">
      <c r="A459" t="s">
        <v>34</v>
      </c>
      <c r="B459" t="s">
        <v>720</v>
      </c>
      <c r="C459" t="s">
        <v>788</v>
      </c>
      <c r="D459" t="s">
        <v>780</v>
      </c>
      <c r="E459" t="s">
        <v>789</v>
      </c>
      <c r="F459" t="s">
        <v>775</v>
      </c>
      <c r="G459" t="s">
        <v>775</v>
      </c>
      <c r="H459" s="41">
        <v>348.28</v>
      </c>
      <c r="I459" s="41">
        <v>348.28</v>
      </c>
      <c r="J459" s="41">
        <v>0</v>
      </c>
      <c r="K459" s="40">
        <f t="shared" si="14"/>
        <v>348.28</v>
      </c>
      <c r="L459" s="40">
        <f t="shared" si="15"/>
        <v>0</v>
      </c>
      <c r="M459" s="41">
        <v>348.28</v>
      </c>
      <c r="N459" s="41">
        <v>0</v>
      </c>
      <c r="O459" s="41">
        <v>0</v>
      </c>
      <c r="P459" t="s">
        <v>1573</v>
      </c>
      <c r="Q459" t="s">
        <v>775</v>
      </c>
      <c r="R459" t="s">
        <v>1574</v>
      </c>
    </row>
    <row r="460" spans="1:18" x14ac:dyDescent="0.25">
      <c r="A460" t="s">
        <v>34</v>
      </c>
      <c r="B460" t="s">
        <v>792</v>
      </c>
      <c r="C460" t="s">
        <v>793</v>
      </c>
      <c r="D460" t="s">
        <v>794</v>
      </c>
      <c r="E460" t="s">
        <v>795</v>
      </c>
      <c r="F460" t="s">
        <v>795</v>
      </c>
      <c r="G460" t="s">
        <v>775</v>
      </c>
      <c r="H460" s="41">
        <v>262.10000000000002</v>
      </c>
      <c r="I460" s="41">
        <v>262.10000000000002</v>
      </c>
      <c r="J460" s="41">
        <v>0</v>
      </c>
      <c r="K460" s="40">
        <f t="shared" si="14"/>
        <v>262.10000000000002</v>
      </c>
      <c r="L460" s="40">
        <f t="shared" si="15"/>
        <v>0</v>
      </c>
      <c r="M460" s="41">
        <v>262.10000000000002</v>
      </c>
      <c r="N460" s="41">
        <v>0</v>
      </c>
      <c r="O460" s="41">
        <v>0</v>
      </c>
      <c r="P460" t="s">
        <v>1575</v>
      </c>
      <c r="Q460" t="s">
        <v>775</v>
      </c>
      <c r="R460" t="s">
        <v>1146</v>
      </c>
    </row>
    <row r="461" spans="1:18" x14ac:dyDescent="0.25">
      <c r="A461" t="s">
        <v>34</v>
      </c>
      <c r="B461" t="s">
        <v>713</v>
      </c>
      <c r="C461" t="s">
        <v>798</v>
      </c>
      <c r="D461" t="s">
        <v>780</v>
      </c>
      <c r="E461" t="s">
        <v>789</v>
      </c>
      <c r="F461" t="s">
        <v>775</v>
      </c>
      <c r="G461" t="s">
        <v>775</v>
      </c>
      <c r="H461" s="41">
        <v>500</v>
      </c>
      <c r="I461" s="41">
        <v>500</v>
      </c>
      <c r="J461" s="41">
        <v>0</v>
      </c>
      <c r="K461" s="40">
        <f t="shared" si="14"/>
        <v>500</v>
      </c>
      <c r="L461" s="40">
        <f t="shared" si="15"/>
        <v>0</v>
      </c>
      <c r="M461" s="41">
        <v>500</v>
      </c>
      <c r="N461" s="41">
        <v>0</v>
      </c>
      <c r="O461" s="41">
        <v>0</v>
      </c>
      <c r="P461" t="s">
        <v>1576</v>
      </c>
      <c r="Q461" t="s">
        <v>775</v>
      </c>
      <c r="R461" t="s">
        <v>1577</v>
      </c>
    </row>
    <row r="462" spans="1:18" x14ac:dyDescent="0.25">
      <c r="A462" t="s">
        <v>34</v>
      </c>
      <c r="B462" t="s">
        <v>805</v>
      </c>
      <c r="C462" t="s">
        <v>806</v>
      </c>
      <c r="D462" t="s">
        <v>780</v>
      </c>
      <c r="E462" t="s">
        <v>781</v>
      </c>
      <c r="F462" t="s">
        <v>782</v>
      </c>
      <c r="G462" t="s">
        <v>775</v>
      </c>
      <c r="H462" s="41">
        <v>69.45</v>
      </c>
      <c r="I462" s="41">
        <v>69.45</v>
      </c>
      <c r="J462" s="41">
        <v>0</v>
      </c>
      <c r="K462" s="40">
        <f t="shared" si="14"/>
        <v>69.45</v>
      </c>
      <c r="L462" s="40">
        <f t="shared" si="15"/>
        <v>0</v>
      </c>
      <c r="M462" s="41">
        <v>69.45</v>
      </c>
      <c r="N462" s="41">
        <v>0</v>
      </c>
      <c r="O462" s="41">
        <v>0</v>
      </c>
      <c r="P462" t="s">
        <v>1578</v>
      </c>
      <c r="Q462" t="s">
        <v>775</v>
      </c>
      <c r="R462" t="s">
        <v>900</v>
      </c>
    </row>
    <row r="463" spans="1:18" x14ac:dyDescent="0.25">
      <c r="A463" t="s">
        <v>34</v>
      </c>
      <c r="B463" t="s">
        <v>809</v>
      </c>
      <c r="C463" t="s">
        <v>810</v>
      </c>
      <c r="D463" t="s">
        <v>794</v>
      </c>
      <c r="E463" t="s">
        <v>795</v>
      </c>
      <c r="F463" t="s">
        <v>795</v>
      </c>
      <c r="G463" t="s">
        <v>775</v>
      </c>
      <c r="H463" s="41">
        <v>424.86</v>
      </c>
      <c r="I463" s="41">
        <v>424.86</v>
      </c>
      <c r="J463" s="41">
        <v>0</v>
      </c>
      <c r="K463" s="40">
        <f t="shared" si="14"/>
        <v>424.86</v>
      </c>
      <c r="L463" s="40">
        <f t="shared" si="15"/>
        <v>0</v>
      </c>
      <c r="M463" s="41">
        <v>424.86</v>
      </c>
      <c r="N463" s="41">
        <v>0</v>
      </c>
      <c r="O463" s="41">
        <v>0</v>
      </c>
      <c r="P463" t="s">
        <v>1579</v>
      </c>
      <c r="Q463" t="s">
        <v>775</v>
      </c>
      <c r="R463" t="s">
        <v>1580</v>
      </c>
    </row>
    <row r="464" spans="1:18" x14ac:dyDescent="0.25">
      <c r="A464" t="s">
        <v>34</v>
      </c>
      <c r="B464" t="s">
        <v>718</v>
      </c>
      <c r="C464" t="s">
        <v>813</v>
      </c>
      <c r="D464" t="s">
        <v>780</v>
      </c>
      <c r="E464" t="s">
        <v>781</v>
      </c>
      <c r="F464" t="s">
        <v>782</v>
      </c>
      <c r="G464" t="s">
        <v>775</v>
      </c>
      <c r="H464" s="41">
        <v>5916.35</v>
      </c>
      <c r="I464" s="41">
        <v>5916.35</v>
      </c>
      <c r="J464" s="41">
        <v>0</v>
      </c>
      <c r="K464" s="40">
        <f t="shared" si="14"/>
        <v>0</v>
      </c>
      <c r="L464" s="40">
        <f t="shared" si="15"/>
        <v>5916.35</v>
      </c>
      <c r="M464" s="41">
        <v>0</v>
      </c>
      <c r="N464" s="41">
        <v>5916.35</v>
      </c>
      <c r="O464" s="41">
        <v>0</v>
      </c>
      <c r="P464" t="s">
        <v>1581</v>
      </c>
      <c r="Q464" t="s">
        <v>1582</v>
      </c>
      <c r="R464" t="s">
        <v>1583</v>
      </c>
    </row>
    <row r="465" spans="1:18" x14ac:dyDescent="0.25">
      <c r="A465" t="s">
        <v>34</v>
      </c>
      <c r="B465" t="s">
        <v>707</v>
      </c>
      <c r="C465" t="s">
        <v>823</v>
      </c>
      <c r="D465" t="s">
        <v>780</v>
      </c>
      <c r="E465" t="s">
        <v>824</v>
      </c>
      <c r="F465" t="s">
        <v>825</v>
      </c>
      <c r="G465" t="s">
        <v>775</v>
      </c>
      <c r="H465" s="41">
        <v>300</v>
      </c>
      <c r="I465" s="41">
        <v>300</v>
      </c>
      <c r="J465" s="41">
        <v>0</v>
      </c>
      <c r="K465" s="40">
        <f t="shared" si="14"/>
        <v>300</v>
      </c>
      <c r="L465" s="40">
        <f t="shared" si="15"/>
        <v>0</v>
      </c>
      <c r="M465" s="41">
        <v>300</v>
      </c>
      <c r="N465" s="41">
        <v>0</v>
      </c>
      <c r="O465" s="41">
        <v>0</v>
      </c>
      <c r="P465" t="s">
        <v>1584</v>
      </c>
      <c r="Q465" t="s">
        <v>775</v>
      </c>
      <c r="R465" t="s">
        <v>1585</v>
      </c>
    </row>
    <row r="466" spans="1:18" x14ac:dyDescent="0.25">
      <c r="A466" t="s">
        <v>34</v>
      </c>
      <c r="B466" t="s">
        <v>705</v>
      </c>
      <c r="C466" t="s">
        <v>828</v>
      </c>
      <c r="D466" t="s">
        <v>829</v>
      </c>
      <c r="E466" t="s">
        <v>789</v>
      </c>
      <c r="F466" t="s">
        <v>775</v>
      </c>
      <c r="G466" t="s">
        <v>775</v>
      </c>
      <c r="H466" s="41">
        <v>280.91000000000003</v>
      </c>
      <c r="I466" s="41">
        <v>280.91000000000003</v>
      </c>
      <c r="J466" s="41">
        <v>0</v>
      </c>
      <c r="K466" s="40">
        <f t="shared" si="14"/>
        <v>280.91000000000003</v>
      </c>
      <c r="L466" s="40">
        <f t="shared" si="15"/>
        <v>0</v>
      </c>
      <c r="M466" s="41">
        <v>280.91000000000003</v>
      </c>
      <c r="N466" s="41">
        <v>0</v>
      </c>
      <c r="O466" s="41">
        <v>0</v>
      </c>
      <c r="P466" t="s">
        <v>1586</v>
      </c>
      <c r="Q466" t="s">
        <v>775</v>
      </c>
      <c r="R466" t="s">
        <v>1587</v>
      </c>
    </row>
    <row r="467" spans="1:18" x14ac:dyDescent="0.25">
      <c r="A467" t="s">
        <v>34</v>
      </c>
      <c r="B467" t="s">
        <v>722</v>
      </c>
      <c r="C467" t="s">
        <v>832</v>
      </c>
      <c r="D467" t="s">
        <v>780</v>
      </c>
      <c r="E467" t="s">
        <v>781</v>
      </c>
      <c r="F467" t="s">
        <v>833</v>
      </c>
      <c r="G467" t="s">
        <v>775</v>
      </c>
      <c r="H467" s="41">
        <v>96.26</v>
      </c>
      <c r="I467" s="41">
        <v>96.26</v>
      </c>
      <c r="J467" s="41">
        <v>0</v>
      </c>
      <c r="K467" s="40">
        <f t="shared" si="14"/>
        <v>96.26</v>
      </c>
      <c r="L467" s="40">
        <f t="shared" si="15"/>
        <v>0</v>
      </c>
      <c r="M467" s="41">
        <v>96.26</v>
      </c>
      <c r="N467" s="41">
        <v>0</v>
      </c>
      <c r="O467" s="41">
        <v>0</v>
      </c>
      <c r="P467" t="s">
        <v>1588</v>
      </c>
      <c r="Q467" t="s">
        <v>775</v>
      </c>
      <c r="R467" t="s">
        <v>1394</v>
      </c>
    </row>
    <row r="468" spans="1:18" x14ac:dyDescent="0.25">
      <c r="A468" t="s">
        <v>34</v>
      </c>
      <c r="B468" t="s">
        <v>700</v>
      </c>
      <c r="C468" t="s">
        <v>842</v>
      </c>
      <c r="D468" t="s">
        <v>773</v>
      </c>
      <c r="E468" t="s">
        <v>843</v>
      </c>
      <c r="F468" t="s">
        <v>775</v>
      </c>
      <c r="G468" t="s">
        <v>775</v>
      </c>
      <c r="H468" s="41">
        <v>250</v>
      </c>
      <c r="I468" s="41">
        <v>250</v>
      </c>
      <c r="J468" s="41">
        <v>0</v>
      </c>
      <c r="K468" s="40">
        <f t="shared" si="14"/>
        <v>250</v>
      </c>
      <c r="L468" s="40">
        <f t="shared" si="15"/>
        <v>0</v>
      </c>
      <c r="M468" s="41">
        <v>250</v>
      </c>
      <c r="N468" s="41">
        <v>0</v>
      </c>
      <c r="O468" s="41">
        <v>0</v>
      </c>
      <c r="P468" t="s">
        <v>1589</v>
      </c>
      <c r="Q468" t="s">
        <v>775</v>
      </c>
      <c r="R468" t="s">
        <v>1590</v>
      </c>
    </row>
    <row r="469" spans="1:18" x14ac:dyDescent="0.25">
      <c r="A469" t="s">
        <v>34</v>
      </c>
      <c r="B469" t="s">
        <v>716</v>
      </c>
      <c r="C469" t="s">
        <v>845</v>
      </c>
      <c r="D469" t="s">
        <v>780</v>
      </c>
      <c r="E469" t="s">
        <v>781</v>
      </c>
      <c r="F469" t="s">
        <v>782</v>
      </c>
      <c r="G469" t="s">
        <v>775</v>
      </c>
      <c r="H469" s="41">
        <v>4302.72</v>
      </c>
      <c r="I469" s="41">
        <v>4302.72</v>
      </c>
      <c r="J469" s="41">
        <v>0</v>
      </c>
      <c r="K469" s="40">
        <f t="shared" si="14"/>
        <v>0</v>
      </c>
      <c r="L469" s="40">
        <f t="shared" si="15"/>
        <v>4302.72</v>
      </c>
      <c r="M469" s="41">
        <v>0</v>
      </c>
      <c r="N469" s="41">
        <v>4302.72</v>
      </c>
      <c r="O469" s="41">
        <v>0</v>
      </c>
      <c r="P469" t="s">
        <v>1591</v>
      </c>
      <c r="Q469" t="s">
        <v>1592</v>
      </c>
      <c r="R469" t="s">
        <v>1593</v>
      </c>
    </row>
    <row r="470" spans="1:18" x14ac:dyDescent="0.25">
      <c r="A470" t="s">
        <v>34</v>
      </c>
      <c r="B470" t="s">
        <v>1511</v>
      </c>
      <c r="C470" t="s">
        <v>1512</v>
      </c>
      <c r="D470" t="s">
        <v>794</v>
      </c>
      <c r="E470" t="s">
        <v>795</v>
      </c>
      <c r="F470" t="s">
        <v>795</v>
      </c>
      <c r="G470" t="s">
        <v>775</v>
      </c>
      <c r="H470" s="41">
        <v>1386.75</v>
      </c>
      <c r="I470" s="41">
        <v>1386.75</v>
      </c>
      <c r="J470" s="41">
        <v>0</v>
      </c>
      <c r="K470" s="40">
        <f t="shared" si="14"/>
        <v>1386.75</v>
      </c>
      <c r="L470" s="40">
        <f t="shared" si="15"/>
        <v>0</v>
      </c>
      <c r="M470" s="41">
        <v>1386.75</v>
      </c>
      <c r="N470" s="41">
        <v>0</v>
      </c>
      <c r="O470" s="41">
        <v>0</v>
      </c>
      <c r="P470" t="s">
        <v>1594</v>
      </c>
      <c r="Q470" t="s">
        <v>775</v>
      </c>
      <c r="R470" t="s">
        <v>1595</v>
      </c>
    </row>
    <row r="471" spans="1:18" x14ac:dyDescent="0.25">
      <c r="A471" t="s">
        <v>35</v>
      </c>
      <c r="B471" t="s">
        <v>771</v>
      </c>
      <c r="C471" t="s">
        <v>772</v>
      </c>
      <c r="D471" t="s">
        <v>773</v>
      </c>
      <c r="E471" t="s">
        <v>774</v>
      </c>
      <c r="F471" t="s">
        <v>775</v>
      </c>
      <c r="G471" t="s">
        <v>775</v>
      </c>
      <c r="H471" s="41">
        <v>0</v>
      </c>
      <c r="I471" s="41">
        <v>0</v>
      </c>
      <c r="J471" s="41">
        <v>0</v>
      </c>
      <c r="K471" s="40">
        <f t="shared" si="14"/>
        <v>0</v>
      </c>
      <c r="L471" s="40">
        <f t="shared" si="15"/>
        <v>0</v>
      </c>
      <c r="M471" s="41">
        <v>0</v>
      </c>
      <c r="N471" s="41">
        <v>0</v>
      </c>
      <c r="O471" s="41">
        <v>0</v>
      </c>
      <c r="P471" t="s">
        <v>872</v>
      </c>
      <c r="Q471" t="s">
        <v>872</v>
      </c>
      <c r="R471" t="s">
        <v>775</v>
      </c>
    </row>
    <row r="472" spans="1:18" x14ac:dyDescent="0.25">
      <c r="A472" t="s">
        <v>35</v>
      </c>
      <c r="B472" t="s">
        <v>778</v>
      </c>
      <c r="C472" t="s">
        <v>779</v>
      </c>
      <c r="D472" t="s">
        <v>780</v>
      </c>
      <c r="E472" t="s">
        <v>781</v>
      </c>
      <c r="F472" t="s">
        <v>782</v>
      </c>
      <c r="G472" t="s">
        <v>775</v>
      </c>
      <c r="H472" s="41">
        <v>2206.63</v>
      </c>
      <c r="I472" s="41">
        <v>2206.63</v>
      </c>
      <c r="J472" s="41">
        <v>0</v>
      </c>
      <c r="K472" s="40">
        <f t="shared" si="14"/>
        <v>2206.63</v>
      </c>
      <c r="L472" s="40">
        <f t="shared" si="15"/>
        <v>0</v>
      </c>
      <c r="M472" s="41">
        <v>2206.63</v>
      </c>
      <c r="N472" s="41">
        <v>0</v>
      </c>
      <c r="O472" s="41">
        <v>0</v>
      </c>
      <c r="P472" t="s">
        <v>1596</v>
      </c>
      <c r="Q472" t="s">
        <v>775</v>
      </c>
      <c r="R472" t="s">
        <v>1597</v>
      </c>
    </row>
    <row r="473" spans="1:18" x14ac:dyDescent="0.25">
      <c r="A473" t="s">
        <v>35</v>
      </c>
      <c r="B473" t="s">
        <v>717</v>
      </c>
      <c r="C473" t="s">
        <v>785</v>
      </c>
      <c r="D473" t="s">
        <v>780</v>
      </c>
      <c r="E473" t="s">
        <v>781</v>
      </c>
      <c r="F473" t="s">
        <v>782</v>
      </c>
      <c r="G473" t="s">
        <v>775</v>
      </c>
      <c r="H473" s="41">
        <v>7932.01</v>
      </c>
      <c r="I473" s="41">
        <v>7932.01</v>
      </c>
      <c r="J473" s="41">
        <v>0</v>
      </c>
      <c r="K473" s="40">
        <f t="shared" si="14"/>
        <v>7932.01</v>
      </c>
      <c r="L473" s="40">
        <f t="shared" si="15"/>
        <v>0</v>
      </c>
      <c r="M473" s="41">
        <v>7932.01</v>
      </c>
      <c r="N473" s="41">
        <v>0</v>
      </c>
      <c r="O473" s="41">
        <v>0</v>
      </c>
      <c r="P473" t="s">
        <v>1598</v>
      </c>
      <c r="Q473" t="s">
        <v>775</v>
      </c>
      <c r="R473" t="s">
        <v>1599</v>
      </c>
    </row>
    <row r="474" spans="1:18" x14ac:dyDescent="0.25">
      <c r="A474" t="s">
        <v>35</v>
      </c>
      <c r="B474" t="s">
        <v>720</v>
      </c>
      <c r="C474" t="s">
        <v>788</v>
      </c>
      <c r="D474" t="s">
        <v>780</v>
      </c>
      <c r="E474" t="s">
        <v>789</v>
      </c>
      <c r="F474" t="s">
        <v>775</v>
      </c>
      <c r="G474" t="s">
        <v>775</v>
      </c>
      <c r="H474" s="41">
        <v>323.14</v>
      </c>
      <c r="I474" s="41">
        <v>323.14</v>
      </c>
      <c r="J474" s="41">
        <v>0</v>
      </c>
      <c r="K474" s="40">
        <f t="shared" si="14"/>
        <v>323.14</v>
      </c>
      <c r="L474" s="40">
        <f t="shared" si="15"/>
        <v>0</v>
      </c>
      <c r="M474" s="41">
        <v>323.14</v>
      </c>
      <c r="N474" s="41">
        <v>0</v>
      </c>
      <c r="O474" s="41">
        <v>0</v>
      </c>
      <c r="P474" t="s">
        <v>1600</v>
      </c>
      <c r="Q474" t="s">
        <v>775</v>
      </c>
      <c r="R474" t="s">
        <v>1601</v>
      </c>
    </row>
    <row r="475" spans="1:18" x14ac:dyDescent="0.25">
      <c r="A475" t="s">
        <v>35</v>
      </c>
      <c r="B475" t="s">
        <v>792</v>
      </c>
      <c r="C475" t="s">
        <v>793</v>
      </c>
      <c r="D475" t="s">
        <v>794</v>
      </c>
      <c r="E475" t="s">
        <v>795</v>
      </c>
      <c r="F475" t="s">
        <v>795</v>
      </c>
      <c r="G475" t="s">
        <v>775</v>
      </c>
      <c r="H475" s="41">
        <v>273.14999999999998</v>
      </c>
      <c r="I475" s="41">
        <v>273.14999999999998</v>
      </c>
      <c r="J475" s="41">
        <v>0</v>
      </c>
      <c r="K475" s="40">
        <f t="shared" si="14"/>
        <v>273.14999999999998</v>
      </c>
      <c r="L475" s="40">
        <f t="shared" si="15"/>
        <v>0</v>
      </c>
      <c r="M475" s="41">
        <v>273.14999999999998</v>
      </c>
      <c r="N475" s="41">
        <v>0</v>
      </c>
      <c r="O475" s="41">
        <v>0</v>
      </c>
      <c r="P475" t="s">
        <v>1602</v>
      </c>
      <c r="Q475" t="s">
        <v>775</v>
      </c>
      <c r="R475" t="s">
        <v>1603</v>
      </c>
    </row>
    <row r="476" spans="1:18" x14ac:dyDescent="0.25">
      <c r="A476" t="s">
        <v>35</v>
      </c>
      <c r="B476" t="s">
        <v>713</v>
      </c>
      <c r="C476" t="s">
        <v>798</v>
      </c>
      <c r="D476" t="s">
        <v>780</v>
      </c>
      <c r="E476" t="s">
        <v>789</v>
      </c>
      <c r="F476" t="s">
        <v>775</v>
      </c>
      <c r="G476" t="s">
        <v>775</v>
      </c>
      <c r="H476" s="41">
        <v>409.54</v>
      </c>
      <c r="I476" s="41">
        <v>409.54</v>
      </c>
      <c r="J476" s="41">
        <v>0</v>
      </c>
      <c r="K476" s="40">
        <f t="shared" si="14"/>
        <v>409.54</v>
      </c>
      <c r="L476" s="40">
        <f t="shared" si="15"/>
        <v>0</v>
      </c>
      <c r="M476" s="41">
        <v>409.54</v>
      </c>
      <c r="N476" s="41">
        <v>0</v>
      </c>
      <c r="O476" s="41">
        <v>0</v>
      </c>
      <c r="P476" t="s">
        <v>1604</v>
      </c>
      <c r="Q476" t="s">
        <v>775</v>
      </c>
      <c r="R476" t="s">
        <v>1384</v>
      </c>
    </row>
    <row r="477" spans="1:18" x14ac:dyDescent="0.25">
      <c r="A477" t="s">
        <v>35</v>
      </c>
      <c r="B477" t="s">
        <v>805</v>
      </c>
      <c r="C477" t="s">
        <v>806</v>
      </c>
      <c r="D477" t="s">
        <v>780</v>
      </c>
      <c r="E477" t="s">
        <v>781</v>
      </c>
      <c r="F477" t="s">
        <v>782</v>
      </c>
      <c r="G477" t="s">
        <v>775</v>
      </c>
      <c r="H477" s="41">
        <v>67.38</v>
      </c>
      <c r="I477" s="41">
        <v>67.38</v>
      </c>
      <c r="J477" s="41">
        <v>0</v>
      </c>
      <c r="K477" s="40">
        <f t="shared" si="14"/>
        <v>67.38</v>
      </c>
      <c r="L477" s="40">
        <f t="shared" si="15"/>
        <v>0</v>
      </c>
      <c r="M477" s="41">
        <v>67.38</v>
      </c>
      <c r="N477" s="41">
        <v>0</v>
      </c>
      <c r="O477" s="41">
        <v>0</v>
      </c>
      <c r="P477" t="s">
        <v>1605</v>
      </c>
      <c r="Q477" t="s">
        <v>775</v>
      </c>
      <c r="R477" t="s">
        <v>900</v>
      </c>
    </row>
    <row r="478" spans="1:18" x14ac:dyDescent="0.25">
      <c r="A478" t="s">
        <v>35</v>
      </c>
      <c r="B478" t="s">
        <v>809</v>
      </c>
      <c r="C478" t="s">
        <v>810</v>
      </c>
      <c r="D478" t="s">
        <v>794</v>
      </c>
      <c r="E478" t="s">
        <v>795</v>
      </c>
      <c r="F478" t="s">
        <v>795</v>
      </c>
      <c r="G478" t="s">
        <v>775</v>
      </c>
      <c r="H478" s="41">
        <v>286.18</v>
      </c>
      <c r="I478" s="41">
        <v>286.18</v>
      </c>
      <c r="J478" s="41">
        <v>0</v>
      </c>
      <c r="K478" s="40">
        <f t="shared" si="14"/>
        <v>286.18</v>
      </c>
      <c r="L478" s="40">
        <f t="shared" si="15"/>
        <v>0</v>
      </c>
      <c r="M478" s="41">
        <v>286.18</v>
      </c>
      <c r="N478" s="41">
        <v>0</v>
      </c>
      <c r="O478" s="41">
        <v>0</v>
      </c>
      <c r="P478" t="s">
        <v>1606</v>
      </c>
      <c r="Q478" t="s">
        <v>775</v>
      </c>
      <c r="R478" t="s">
        <v>1162</v>
      </c>
    </row>
    <row r="479" spans="1:18" x14ac:dyDescent="0.25">
      <c r="A479" t="s">
        <v>35</v>
      </c>
      <c r="B479" t="s">
        <v>718</v>
      </c>
      <c r="C479" t="s">
        <v>813</v>
      </c>
      <c r="D479" t="s">
        <v>780</v>
      </c>
      <c r="E479" t="s">
        <v>781</v>
      </c>
      <c r="F479" t="s">
        <v>782</v>
      </c>
      <c r="G479" t="s">
        <v>775</v>
      </c>
      <c r="H479" s="41">
        <v>3332.47</v>
      </c>
      <c r="I479" s="41">
        <v>3332.47</v>
      </c>
      <c r="J479" s="41">
        <v>0</v>
      </c>
      <c r="K479" s="40">
        <f t="shared" si="14"/>
        <v>0</v>
      </c>
      <c r="L479" s="40">
        <f t="shared" si="15"/>
        <v>3332.47</v>
      </c>
      <c r="M479" s="41">
        <v>0</v>
      </c>
      <c r="N479" s="41">
        <v>3332.47</v>
      </c>
      <c r="O479" s="41">
        <v>0</v>
      </c>
      <c r="P479" t="s">
        <v>1607</v>
      </c>
      <c r="Q479" t="s">
        <v>1608</v>
      </c>
      <c r="R479" t="s">
        <v>1609</v>
      </c>
    </row>
    <row r="480" spans="1:18" x14ac:dyDescent="0.25">
      <c r="A480" t="s">
        <v>35</v>
      </c>
      <c r="B480" t="s">
        <v>968</v>
      </c>
      <c r="C480" t="s">
        <v>969</v>
      </c>
      <c r="D480" t="s">
        <v>829</v>
      </c>
      <c r="E480" t="s">
        <v>970</v>
      </c>
      <c r="F480" t="s">
        <v>775</v>
      </c>
      <c r="G480" t="s">
        <v>775</v>
      </c>
      <c r="H480" s="41">
        <v>0</v>
      </c>
      <c r="I480" s="41">
        <v>0</v>
      </c>
      <c r="J480" s="41">
        <v>0</v>
      </c>
      <c r="K480" s="40">
        <f t="shared" si="14"/>
        <v>0</v>
      </c>
      <c r="L480" s="40">
        <f t="shared" si="15"/>
        <v>0</v>
      </c>
      <c r="M480" s="41">
        <v>0</v>
      </c>
      <c r="N480" s="41">
        <v>0</v>
      </c>
      <c r="O480" s="41">
        <v>0</v>
      </c>
      <c r="P480" t="s">
        <v>822</v>
      </c>
      <c r="Q480" t="s">
        <v>775</v>
      </c>
      <c r="R480" t="s">
        <v>775</v>
      </c>
    </row>
    <row r="481" spans="1:18" x14ac:dyDescent="0.25">
      <c r="A481" t="s">
        <v>35</v>
      </c>
      <c r="B481" t="s">
        <v>707</v>
      </c>
      <c r="C481" t="s">
        <v>823</v>
      </c>
      <c r="D481" t="s">
        <v>780</v>
      </c>
      <c r="E481" t="s">
        <v>824</v>
      </c>
      <c r="F481" t="s">
        <v>825</v>
      </c>
      <c r="G481" t="s">
        <v>775</v>
      </c>
      <c r="H481" s="41">
        <v>500</v>
      </c>
      <c r="I481" s="41">
        <v>500</v>
      </c>
      <c r="J481" s="41">
        <v>0</v>
      </c>
      <c r="K481" s="40">
        <f t="shared" si="14"/>
        <v>500</v>
      </c>
      <c r="L481" s="40">
        <f t="shared" si="15"/>
        <v>0</v>
      </c>
      <c r="M481" s="41">
        <v>500</v>
      </c>
      <c r="N481" s="41">
        <v>0</v>
      </c>
      <c r="O481" s="41">
        <v>0</v>
      </c>
      <c r="P481" t="s">
        <v>1610</v>
      </c>
      <c r="Q481" t="s">
        <v>775</v>
      </c>
      <c r="R481" t="s">
        <v>1343</v>
      </c>
    </row>
    <row r="482" spans="1:18" x14ac:dyDescent="0.25">
      <c r="A482" t="s">
        <v>35</v>
      </c>
      <c r="B482" t="s">
        <v>705</v>
      </c>
      <c r="C482" t="s">
        <v>828</v>
      </c>
      <c r="D482" t="s">
        <v>829</v>
      </c>
      <c r="E482" t="s">
        <v>789</v>
      </c>
      <c r="F482" t="s">
        <v>775</v>
      </c>
      <c r="G482" t="s">
        <v>775</v>
      </c>
      <c r="H482" s="41">
        <v>157.47</v>
      </c>
      <c r="I482" s="41">
        <v>157.47</v>
      </c>
      <c r="J482" s="41">
        <v>0</v>
      </c>
      <c r="K482" s="40">
        <f t="shared" si="14"/>
        <v>157.47</v>
      </c>
      <c r="L482" s="40">
        <f t="shared" si="15"/>
        <v>0</v>
      </c>
      <c r="M482" s="41">
        <v>157.47</v>
      </c>
      <c r="N482" s="41">
        <v>0</v>
      </c>
      <c r="O482" s="41">
        <v>0</v>
      </c>
      <c r="P482" t="s">
        <v>1611</v>
      </c>
      <c r="Q482" t="s">
        <v>775</v>
      </c>
      <c r="R482" t="s">
        <v>1563</v>
      </c>
    </row>
    <row r="483" spans="1:18" x14ac:dyDescent="0.25">
      <c r="A483" t="s">
        <v>35</v>
      </c>
      <c r="B483" t="s">
        <v>722</v>
      </c>
      <c r="C483" t="s">
        <v>832</v>
      </c>
      <c r="D483" t="s">
        <v>780</v>
      </c>
      <c r="E483" t="s">
        <v>781</v>
      </c>
      <c r="F483" t="s">
        <v>833</v>
      </c>
      <c r="G483" t="s">
        <v>775</v>
      </c>
      <c r="H483" s="41">
        <v>55.2</v>
      </c>
      <c r="I483" s="41">
        <v>55.2</v>
      </c>
      <c r="J483" s="41">
        <v>0</v>
      </c>
      <c r="K483" s="40">
        <f t="shared" si="14"/>
        <v>55.2</v>
      </c>
      <c r="L483" s="40">
        <f t="shared" si="15"/>
        <v>0</v>
      </c>
      <c r="M483" s="41">
        <v>55.2</v>
      </c>
      <c r="N483" s="41">
        <v>0</v>
      </c>
      <c r="O483" s="41">
        <v>0</v>
      </c>
      <c r="P483" t="s">
        <v>1094</v>
      </c>
      <c r="Q483" t="s">
        <v>775</v>
      </c>
      <c r="R483" t="s">
        <v>1612</v>
      </c>
    </row>
    <row r="484" spans="1:18" x14ac:dyDescent="0.25">
      <c r="A484" t="s">
        <v>35</v>
      </c>
      <c r="B484" t="s">
        <v>700</v>
      </c>
      <c r="C484" t="s">
        <v>842</v>
      </c>
      <c r="D484" t="s">
        <v>773</v>
      </c>
      <c r="E484" t="s">
        <v>843</v>
      </c>
      <c r="F484" t="s">
        <v>775</v>
      </c>
      <c r="G484" t="s">
        <v>775</v>
      </c>
      <c r="H484" s="41">
        <v>250</v>
      </c>
      <c r="I484" s="41">
        <v>250</v>
      </c>
      <c r="J484" s="41">
        <v>0</v>
      </c>
      <c r="K484" s="40">
        <f t="shared" si="14"/>
        <v>250</v>
      </c>
      <c r="L484" s="40">
        <f t="shared" si="15"/>
        <v>0</v>
      </c>
      <c r="M484" s="41">
        <v>250</v>
      </c>
      <c r="N484" s="41">
        <v>0</v>
      </c>
      <c r="O484" s="41">
        <v>0</v>
      </c>
      <c r="P484" t="s">
        <v>1613</v>
      </c>
      <c r="Q484" t="s">
        <v>775</v>
      </c>
      <c r="R484" t="s">
        <v>1590</v>
      </c>
    </row>
    <row r="485" spans="1:18" x14ac:dyDescent="0.25">
      <c r="A485" t="s">
        <v>35</v>
      </c>
      <c r="B485" t="s">
        <v>716</v>
      </c>
      <c r="C485" t="s">
        <v>845</v>
      </c>
      <c r="D485" t="s">
        <v>780</v>
      </c>
      <c r="E485" t="s">
        <v>781</v>
      </c>
      <c r="F485" t="s">
        <v>782</v>
      </c>
      <c r="G485" t="s">
        <v>775</v>
      </c>
      <c r="H485" s="41">
        <v>3655.32</v>
      </c>
      <c r="I485" s="41">
        <v>3655.32</v>
      </c>
      <c r="J485" s="41">
        <v>0</v>
      </c>
      <c r="K485" s="40">
        <f t="shared" si="14"/>
        <v>0</v>
      </c>
      <c r="L485" s="40">
        <f t="shared" si="15"/>
        <v>3655.32</v>
      </c>
      <c r="M485" s="41">
        <v>0</v>
      </c>
      <c r="N485" s="41">
        <v>3655.32</v>
      </c>
      <c r="O485" s="41">
        <v>0</v>
      </c>
      <c r="P485" t="s">
        <v>1614</v>
      </c>
      <c r="Q485" t="s">
        <v>1615</v>
      </c>
      <c r="R485" t="s">
        <v>1616</v>
      </c>
    </row>
    <row r="486" spans="1:18" x14ac:dyDescent="0.25">
      <c r="A486" t="s">
        <v>35</v>
      </c>
      <c r="B486" t="s">
        <v>1511</v>
      </c>
      <c r="C486" t="s">
        <v>1512</v>
      </c>
      <c r="D486" t="s">
        <v>794</v>
      </c>
      <c r="E486" t="s">
        <v>795</v>
      </c>
      <c r="F486" t="s">
        <v>795</v>
      </c>
      <c r="G486" t="s">
        <v>775</v>
      </c>
      <c r="H486" s="41">
        <v>1200</v>
      </c>
      <c r="I486" s="41">
        <v>1200</v>
      </c>
      <c r="J486" s="41">
        <v>0</v>
      </c>
      <c r="K486" s="40">
        <f t="shared" si="14"/>
        <v>1200</v>
      </c>
      <c r="L486" s="40">
        <f t="shared" si="15"/>
        <v>0</v>
      </c>
      <c r="M486" s="41">
        <v>1200</v>
      </c>
      <c r="N486" s="41">
        <v>0</v>
      </c>
      <c r="O486" s="41">
        <v>0</v>
      </c>
      <c r="P486" t="s">
        <v>1617</v>
      </c>
      <c r="Q486" t="s">
        <v>775</v>
      </c>
      <c r="R486" t="s">
        <v>1618</v>
      </c>
    </row>
  </sheetData>
  <phoneticPr fontId="3" type="noConversion"/>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68"/>
  <sheetViews>
    <sheetView topLeftCell="A12" workbookViewId="0">
      <selection activeCell="I68" sqref="I68"/>
    </sheetView>
  </sheetViews>
  <sheetFormatPr defaultRowHeight="14" x14ac:dyDescent="0.25"/>
  <cols>
    <col min="1" max="1" width="47.90625" customWidth="1"/>
    <col min="2" max="2" width="10.6328125" customWidth="1"/>
    <col min="3" max="4" width="15.08984375" customWidth="1"/>
    <col min="5" max="6" width="12.453125" customWidth="1"/>
    <col min="7" max="7" width="15.453125" customWidth="1"/>
    <col min="8" max="8" width="11.90625" customWidth="1"/>
    <col min="9" max="9" width="10.6328125" customWidth="1"/>
    <col min="10" max="10" width="16.26953125" style="68" bestFit="1" customWidth="1"/>
    <col min="257" max="257" width="47.90625" customWidth="1"/>
    <col min="258" max="258" width="10.6328125" customWidth="1"/>
    <col min="259" max="260" width="15.08984375" customWidth="1"/>
    <col min="261" max="262" width="12.453125" customWidth="1"/>
    <col min="263" max="263" width="15.453125" customWidth="1"/>
    <col min="264" max="264" width="11.90625" customWidth="1"/>
    <col min="265" max="265" width="10.6328125" customWidth="1"/>
    <col min="266" max="266" width="16.26953125" bestFit="1" customWidth="1"/>
    <col min="513" max="513" width="47.90625" customWidth="1"/>
    <col min="514" max="514" width="10.6328125" customWidth="1"/>
    <col min="515" max="516" width="15.08984375" customWidth="1"/>
    <col min="517" max="518" width="12.453125" customWidth="1"/>
    <col min="519" max="519" width="15.453125" customWidth="1"/>
    <col min="520" max="520" width="11.90625" customWidth="1"/>
    <col min="521" max="521" width="10.6328125" customWidth="1"/>
    <col min="522" max="522" width="16.26953125" bestFit="1" customWidth="1"/>
    <col min="769" max="769" width="47.90625" customWidth="1"/>
    <col min="770" max="770" width="10.6328125" customWidth="1"/>
    <col min="771" max="772" width="15.08984375" customWidth="1"/>
    <col min="773" max="774" width="12.453125" customWidth="1"/>
    <col min="775" max="775" width="15.453125" customWidth="1"/>
    <col min="776" max="776" width="11.90625" customWidth="1"/>
    <col min="777" max="777" width="10.6328125" customWidth="1"/>
    <col min="778" max="778" width="16.26953125" bestFit="1" customWidth="1"/>
    <col min="1025" max="1025" width="47.90625" customWidth="1"/>
    <col min="1026" max="1026" width="10.6328125" customWidth="1"/>
    <col min="1027" max="1028" width="15.08984375" customWidth="1"/>
    <col min="1029" max="1030" width="12.453125" customWidth="1"/>
    <col min="1031" max="1031" width="15.453125" customWidth="1"/>
    <col min="1032" max="1032" width="11.90625" customWidth="1"/>
    <col min="1033" max="1033" width="10.6328125" customWidth="1"/>
    <col min="1034" max="1034" width="16.26953125" bestFit="1" customWidth="1"/>
    <col min="1281" max="1281" width="47.90625" customWidth="1"/>
    <col min="1282" max="1282" width="10.6328125" customWidth="1"/>
    <col min="1283" max="1284" width="15.08984375" customWidth="1"/>
    <col min="1285" max="1286" width="12.453125" customWidth="1"/>
    <col min="1287" max="1287" width="15.453125" customWidth="1"/>
    <col min="1288" max="1288" width="11.90625" customWidth="1"/>
    <col min="1289" max="1289" width="10.6328125" customWidth="1"/>
    <col min="1290" max="1290" width="16.26953125" bestFit="1" customWidth="1"/>
    <col min="1537" max="1537" width="47.90625" customWidth="1"/>
    <col min="1538" max="1538" width="10.6328125" customWidth="1"/>
    <col min="1539" max="1540" width="15.08984375" customWidth="1"/>
    <col min="1541" max="1542" width="12.453125" customWidth="1"/>
    <col min="1543" max="1543" width="15.453125" customWidth="1"/>
    <col min="1544" max="1544" width="11.90625" customWidth="1"/>
    <col min="1545" max="1545" width="10.6328125" customWidth="1"/>
    <col min="1546" max="1546" width="16.26953125" bestFit="1" customWidth="1"/>
    <col min="1793" max="1793" width="47.90625" customWidth="1"/>
    <col min="1794" max="1794" width="10.6328125" customWidth="1"/>
    <col min="1795" max="1796" width="15.08984375" customWidth="1"/>
    <col min="1797" max="1798" width="12.453125" customWidth="1"/>
    <col min="1799" max="1799" width="15.453125" customWidth="1"/>
    <col min="1800" max="1800" width="11.90625" customWidth="1"/>
    <col min="1801" max="1801" width="10.6328125" customWidth="1"/>
    <col min="1802" max="1802" width="16.26953125" bestFit="1" customWidth="1"/>
    <col min="2049" max="2049" width="47.90625" customWidth="1"/>
    <col min="2050" max="2050" width="10.6328125" customWidth="1"/>
    <col min="2051" max="2052" width="15.08984375" customWidth="1"/>
    <col min="2053" max="2054" width="12.453125" customWidth="1"/>
    <col min="2055" max="2055" width="15.453125" customWidth="1"/>
    <col min="2056" max="2056" width="11.90625" customWidth="1"/>
    <col min="2057" max="2057" width="10.6328125" customWidth="1"/>
    <col min="2058" max="2058" width="16.26953125" bestFit="1" customWidth="1"/>
    <col min="2305" max="2305" width="47.90625" customWidth="1"/>
    <col min="2306" max="2306" width="10.6328125" customWidth="1"/>
    <col min="2307" max="2308" width="15.08984375" customWidth="1"/>
    <col min="2309" max="2310" width="12.453125" customWidth="1"/>
    <col min="2311" max="2311" width="15.453125" customWidth="1"/>
    <col min="2312" max="2312" width="11.90625" customWidth="1"/>
    <col min="2313" max="2313" width="10.6328125" customWidth="1"/>
    <col min="2314" max="2314" width="16.26953125" bestFit="1" customWidth="1"/>
    <col min="2561" max="2561" width="47.90625" customWidth="1"/>
    <col min="2562" max="2562" width="10.6328125" customWidth="1"/>
    <col min="2563" max="2564" width="15.08984375" customWidth="1"/>
    <col min="2565" max="2566" width="12.453125" customWidth="1"/>
    <col min="2567" max="2567" width="15.453125" customWidth="1"/>
    <col min="2568" max="2568" width="11.90625" customWidth="1"/>
    <col min="2569" max="2569" width="10.6328125" customWidth="1"/>
    <col min="2570" max="2570" width="16.26953125" bestFit="1" customWidth="1"/>
    <col min="2817" max="2817" width="47.90625" customWidth="1"/>
    <col min="2818" max="2818" width="10.6328125" customWidth="1"/>
    <col min="2819" max="2820" width="15.08984375" customWidth="1"/>
    <col min="2821" max="2822" width="12.453125" customWidth="1"/>
    <col min="2823" max="2823" width="15.453125" customWidth="1"/>
    <col min="2824" max="2824" width="11.90625" customWidth="1"/>
    <col min="2825" max="2825" width="10.6328125" customWidth="1"/>
    <col min="2826" max="2826" width="16.26953125" bestFit="1" customWidth="1"/>
    <col min="3073" max="3073" width="47.90625" customWidth="1"/>
    <col min="3074" max="3074" width="10.6328125" customWidth="1"/>
    <col min="3075" max="3076" width="15.08984375" customWidth="1"/>
    <col min="3077" max="3078" width="12.453125" customWidth="1"/>
    <col min="3079" max="3079" width="15.453125" customWidth="1"/>
    <col min="3080" max="3080" width="11.90625" customWidth="1"/>
    <col min="3081" max="3081" width="10.6328125" customWidth="1"/>
    <col min="3082" max="3082" width="16.26953125" bestFit="1" customWidth="1"/>
    <col min="3329" max="3329" width="47.90625" customWidth="1"/>
    <col min="3330" max="3330" width="10.6328125" customWidth="1"/>
    <col min="3331" max="3332" width="15.08984375" customWidth="1"/>
    <col min="3333" max="3334" width="12.453125" customWidth="1"/>
    <col min="3335" max="3335" width="15.453125" customWidth="1"/>
    <col min="3336" max="3336" width="11.90625" customWidth="1"/>
    <col min="3337" max="3337" width="10.6328125" customWidth="1"/>
    <col min="3338" max="3338" width="16.26953125" bestFit="1" customWidth="1"/>
    <col min="3585" max="3585" width="47.90625" customWidth="1"/>
    <col min="3586" max="3586" width="10.6328125" customWidth="1"/>
    <col min="3587" max="3588" width="15.08984375" customWidth="1"/>
    <col min="3589" max="3590" width="12.453125" customWidth="1"/>
    <col min="3591" max="3591" width="15.453125" customWidth="1"/>
    <col min="3592" max="3592" width="11.90625" customWidth="1"/>
    <col min="3593" max="3593" width="10.6328125" customWidth="1"/>
    <col min="3594" max="3594" width="16.26953125" bestFit="1" customWidth="1"/>
    <col min="3841" max="3841" width="47.90625" customWidth="1"/>
    <col min="3842" max="3842" width="10.6328125" customWidth="1"/>
    <col min="3843" max="3844" width="15.08984375" customWidth="1"/>
    <col min="3845" max="3846" width="12.453125" customWidth="1"/>
    <col min="3847" max="3847" width="15.453125" customWidth="1"/>
    <col min="3848" max="3848" width="11.90625" customWidth="1"/>
    <col min="3849" max="3849" width="10.6328125" customWidth="1"/>
    <col min="3850" max="3850" width="16.26953125" bestFit="1" customWidth="1"/>
    <col min="4097" max="4097" width="47.90625" customWidth="1"/>
    <col min="4098" max="4098" width="10.6328125" customWidth="1"/>
    <col min="4099" max="4100" width="15.08984375" customWidth="1"/>
    <col min="4101" max="4102" width="12.453125" customWidth="1"/>
    <col min="4103" max="4103" width="15.453125" customWidth="1"/>
    <col min="4104" max="4104" width="11.90625" customWidth="1"/>
    <col min="4105" max="4105" width="10.6328125" customWidth="1"/>
    <col min="4106" max="4106" width="16.26953125" bestFit="1" customWidth="1"/>
    <col min="4353" max="4353" width="47.90625" customWidth="1"/>
    <col min="4354" max="4354" width="10.6328125" customWidth="1"/>
    <col min="4355" max="4356" width="15.08984375" customWidth="1"/>
    <col min="4357" max="4358" width="12.453125" customWidth="1"/>
    <col min="4359" max="4359" width="15.453125" customWidth="1"/>
    <col min="4360" max="4360" width="11.90625" customWidth="1"/>
    <col min="4361" max="4361" width="10.6328125" customWidth="1"/>
    <col min="4362" max="4362" width="16.26953125" bestFit="1" customWidth="1"/>
    <col min="4609" max="4609" width="47.90625" customWidth="1"/>
    <col min="4610" max="4610" width="10.6328125" customWidth="1"/>
    <col min="4611" max="4612" width="15.08984375" customWidth="1"/>
    <col min="4613" max="4614" width="12.453125" customWidth="1"/>
    <col min="4615" max="4615" width="15.453125" customWidth="1"/>
    <col min="4616" max="4616" width="11.90625" customWidth="1"/>
    <col min="4617" max="4617" width="10.6328125" customWidth="1"/>
    <col min="4618" max="4618" width="16.26953125" bestFit="1" customWidth="1"/>
    <col min="4865" max="4865" width="47.90625" customWidth="1"/>
    <col min="4866" max="4866" width="10.6328125" customWidth="1"/>
    <col min="4867" max="4868" width="15.08984375" customWidth="1"/>
    <col min="4869" max="4870" width="12.453125" customWidth="1"/>
    <col min="4871" max="4871" width="15.453125" customWidth="1"/>
    <col min="4872" max="4872" width="11.90625" customWidth="1"/>
    <col min="4873" max="4873" width="10.6328125" customWidth="1"/>
    <col min="4874" max="4874" width="16.26953125" bestFit="1" customWidth="1"/>
    <col min="5121" max="5121" width="47.90625" customWidth="1"/>
    <col min="5122" max="5122" width="10.6328125" customWidth="1"/>
    <col min="5123" max="5124" width="15.08984375" customWidth="1"/>
    <col min="5125" max="5126" width="12.453125" customWidth="1"/>
    <col min="5127" max="5127" width="15.453125" customWidth="1"/>
    <col min="5128" max="5128" width="11.90625" customWidth="1"/>
    <col min="5129" max="5129" width="10.6328125" customWidth="1"/>
    <col min="5130" max="5130" width="16.26953125" bestFit="1" customWidth="1"/>
    <col min="5377" max="5377" width="47.90625" customWidth="1"/>
    <col min="5378" max="5378" width="10.6328125" customWidth="1"/>
    <col min="5379" max="5380" width="15.08984375" customWidth="1"/>
    <col min="5381" max="5382" width="12.453125" customWidth="1"/>
    <col min="5383" max="5383" width="15.453125" customWidth="1"/>
    <col min="5384" max="5384" width="11.90625" customWidth="1"/>
    <col min="5385" max="5385" width="10.6328125" customWidth="1"/>
    <col min="5386" max="5386" width="16.26953125" bestFit="1" customWidth="1"/>
    <col min="5633" max="5633" width="47.90625" customWidth="1"/>
    <col min="5634" max="5634" width="10.6328125" customWidth="1"/>
    <col min="5635" max="5636" width="15.08984375" customWidth="1"/>
    <col min="5637" max="5638" width="12.453125" customWidth="1"/>
    <col min="5639" max="5639" width="15.453125" customWidth="1"/>
    <col min="5640" max="5640" width="11.90625" customWidth="1"/>
    <col min="5641" max="5641" width="10.6328125" customWidth="1"/>
    <col min="5642" max="5642" width="16.26953125" bestFit="1" customWidth="1"/>
    <col min="5889" max="5889" width="47.90625" customWidth="1"/>
    <col min="5890" max="5890" width="10.6328125" customWidth="1"/>
    <col min="5891" max="5892" width="15.08984375" customWidth="1"/>
    <col min="5893" max="5894" width="12.453125" customWidth="1"/>
    <col min="5895" max="5895" width="15.453125" customWidth="1"/>
    <col min="5896" max="5896" width="11.90625" customWidth="1"/>
    <col min="5897" max="5897" width="10.6328125" customWidth="1"/>
    <col min="5898" max="5898" width="16.26953125" bestFit="1" customWidth="1"/>
    <col min="6145" max="6145" width="47.90625" customWidth="1"/>
    <col min="6146" max="6146" width="10.6328125" customWidth="1"/>
    <col min="6147" max="6148" width="15.08984375" customWidth="1"/>
    <col min="6149" max="6150" width="12.453125" customWidth="1"/>
    <col min="6151" max="6151" width="15.453125" customWidth="1"/>
    <col min="6152" max="6152" width="11.90625" customWidth="1"/>
    <col min="6153" max="6153" width="10.6328125" customWidth="1"/>
    <col min="6154" max="6154" width="16.26953125" bestFit="1" customWidth="1"/>
    <col min="6401" max="6401" width="47.90625" customWidth="1"/>
    <col min="6402" max="6402" width="10.6328125" customWidth="1"/>
    <col min="6403" max="6404" width="15.08984375" customWidth="1"/>
    <col min="6405" max="6406" width="12.453125" customWidth="1"/>
    <col min="6407" max="6407" width="15.453125" customWidth="1"/>
    <col min="6408" max="6408" width="11.90625" customWidth="1"/>
    <col min="6409" max="6409" width="10.6328125" customWidth="1"/>
    <col min="6410" max="6410" width="16.26953125" bestFit="1" customWidth="1"/>
    <col min="6657" max="6657" width="47.90625" customWidth="1"/>
    <col min="6658" max="6658" width="10.6328125" customWidth="1"/>
    <col min="6659" max="6660" width="15.08984375" customWidth="1"/>
    <col min="6661" max="6662" width="12.453125" customWidth="1"/>
    <col min="6663" max="6663" width="15.453125" customWidth="1"/>
    <col min="6664" max="6664" width="11.90625" customWidth="1"/>
    <col min="6665" max="6665" width="10.6328125" customWidth="1"/>
    <col min="6666" max="6666" width="16.26953125" bestFit="1" customWidth="1"/>
    <col min="6913" max="6913" width="47.90625" customWidth="1"/>
    <col min="6914" max="6914" width="10.6328125" customWidth="1"/>
    <col min="6915" max="6916" width="15.08984375" customWidth="1"/>
    <col min="6917" max="6918" width="12.453125" customWidth="1"/>
    <col min="6919" max="6919" width="15.453125" customWidth="1"/>
    <col min="6920" max="6920" width="11.90625" customWidth="1"/>
    <col min="6921" max="6921" width="10.6328125" customWidth="1"/>
    <col min="6922" max="6922" width="16.26953125" bestFit="1" customWidth="1"/>
    <col min="7169" max="7169" width="47.90625" customWidth="1"/>
    <col min="7170" max="7170" width="10.6328125" customWidth="1"/>
    <col min="7171" max="7172" width="15.08984375" customWidth="1"/>
    <col min="7173" max="7174" width="12.453125" customWidth="1"/>
    <col min="7175" max="7175" width="15.453125" customWidth="1"/>
    <col min="7176" max="7176" width="11.90625" customWidth="1"/>
    <col min="7177" max="7177" width="10.6328125" customWidth="1"/>
    <col min="7178" max="7178" width="16.26953125" bestFit="1" customWidth="1"/>
    <col min="7425" max="7425" width="47.90625" customWidth="1"/>
    <col min="7426" max="7426" width="10.6328125" customWidth="1"/>
    <col min="7427" max="7428" width="15.08984375" customWidth="1"/>
    <col min="7429" max="7430" width="12.453125" customWidth="1"/>
    <col min="7431" max="7431" width="15.453125" customWidth="1"/>
    <col min="7432" max="7432" width="11.90625" customWidth="1"/>
    <col min="7433" max="7433" width="10.6328125" customWidth="1"/>
    <col min="7434" max="7434" width="16.26953125" bestFit="1" customWidth="1"/>
    <col min="7681" max="7681" width="47.90625" customWidth="1"/>
    <col min="7682" max="7682" width="10.6328125" customWidth="1"/>
    <col min="7683" max="7684" width="15.08984375" customWidth="1"/>
    <col min="7685" max="7686" width="12.453125" customWidth="1"/>
    <col min="7687" max="7687" width="15.453125" customWidth="1"/>
    <col min="7688" max="7688" width="11.90625" customWidth="1"/>
    <col min="7689" max="7689" width="10.6328125" customWidth="1"/>
    <col min="7690" max="7690" width="16.26953125" bestFit="1" customWidth="1"/>
    <col min="7937" max="7937" width="47.90625" customWidth="1"/>
    <col min="7938" max="7938" width="10.6328125" customWidth="1"/>
    <col min="7939" max="7940" width="15.08984375" customWidth="1"/>
    <col min="7941" max="7942" width="12.453125" customWidth="1"/>
    <col min="7943" max="7943" width="15.453125" customWidth="1"/>
    <col min="7944" max="7944" width="11.90625" customWidth="1"/>
    <col min="7945" max="7945" width="10.6328125" customWidth="1"/>
    <col min="7946" max="7946" width="16.26953125" bestFit="1" customWidth="1"/>
    <col min="8193" max="8193" width="47.90625" customWidth="1"/>
    <col min="8194" max="8194" width="10.6328125" customWidth="1"/>
    <col min="8195" max="8196" width="15.08984375" customWidth="1"/>
    <col min="8197" max="8198" width="12.453125" customWidth="1"/>
    <col min="8199" max="8199" width="15.453125" customWidth="1"/>
    <col min="8200" max="8200" width="11.90625" customWidth="1"/>
    <col min="8201" max="8201" width="10.6328125" customWidth="1"/>
    <col min="8202" max="8202" width="16.26953125" bestFit="1" customWidth="1"/>
    <col min="8449" max="8449" width="47.90625" customWidth="1"/>
    <col min="8450" max="8450" width="10.6328125" customWidth="1"/>
    <col min="8451" max="8452" width="15.08984375" customWidth="1"/>
    <col min="8453" max="8454" width="12.453125" customWidth="1"/>
    <col min="8455" max="8455" width="15.453125" customWidth="1"/>
    <col min="8456" max="8456" width="11.90625" customWidth="1"/>
    <col min="8457" max="8457" width="10.6328125" customWidth="1"/>
    <col min="8458" max="8458" width="16.26953125" bestFit="1" customWidth="1"/>
    <col min="8705" max="8705" width="47.90625" customWidth="1"/>
    <col min="8706" max="8706" width="10.6328125" customWidth="1"/>
    <col min="8707" max="8708" width="15.08984375" customWidth="1"/>
    <col min="8709" max="8710" width="12.453125" customWidth="1"/>
    <col min="8711" max="8711" width="15.453125" customWidth="1"/>
    <col min="8712" max="8712" width="11.90625" customWidth="1"/>
    <col min="8713" max="8713" width="10.6328125" customWidth="1"/>
    <col min="8714" max="8714" width="16.26953125" bestFit="1" customWidth="1"/>
    <col min="8961" max="8961" width="47.90625" customWidth="1"/>
    <col min="8962" max="8962" width="10.6328125" customWidth="1"/>
    <col min="8963" max="8964" width="15.08984375" customWidth="1"/>
    <col min="8965" max="8966" width="12.453125" customWidth="1"/>
    <col min="8967" max="8967" width="15.453125" customWidth="1"/>
    <col min="8968" max="8968" width="11.90625" customWidth="1"/>
    <col min="8969" max="8969" width="10.6328125" customWidth="1"/>
    <col min="8970" max="8970" width="16.26953125" bestFit="1" customWidth="1"/>
    <col min="9217" max="9217" width="47.90625" customWidth="1"/>
    <col min="9218" max="9218" width="10.6328125" customWidth="1"/>
    <col min="9219" max="9220" width="15.08984375" customWidth="1"/>
    <col min="9221" max="9222" width="12.453125" customWidth="1"/>
    <col min="9223" max="9223" width="15.453125" customWidth="1"/>
    <col min="9224" max="9224" width="11.90625" customWidth="1"/>
    <col min="9225" max="9225" width="10.6328125" customWidth="1"/>
    <col min="9226" max="9226" width="16.26953125" bestFit="1" customWidth="1"/>
    <col min="9473" max="9473" width="47.90625" customWidth="1"/>
    <col min="9474" max="9474" width="10.6328125" customWidth="1"/>
    <col min="9475" max="9476" width="15.08984375" customWidth="1"/>
    <col min="9477" max="9478" width="12.453125" customWidth="1"/>
    <col min="9479" max="9479" width="15.453125" customWidth="1"/>
    <col min="9480" max="9480" width="11.90625" customWidth="1"/>
    <col min="9481" max="9481" width="10.6328125" customWidth="1"/>
    <col min="9482" max="9482" width="16.26953125" bestFit="1" customWidth="1"/>
    <col min="9729" max="9729" width="47.90625" customWidth="1"/>
    <col min="9730" max="9730" width="10.6328125" customWidth="1"/>
    <col min="9731" max="9732" width="15.08984375" customWidth="1"/>
    <col min="9733" max="9734" width="12.453125" customWidth="1"/>
    <col min="9735" max="9735" width="15.453125" customWidth="1"/>
    <col min="9736" max="9736" width="11.90625" customWidth="1"/>
    <col min="9737" max="9737" width="10.6328125" customWidth="1"/>
    <col min="9738" max="9738" width="16.26953125" bestFit="1" customWidth="1"/>
    <col min="9985" max="9985" width="47.90625" customWidth="1"/>
    <col min="9986" max="9986" width="10.6328125" customWidth="1"/>
    <col min="9987" max="9988" width="15.08984375" customWidth="1"/>
    <col min="9989" max="9990" width="12.453125" customWidth="1"/>
    <col min="9991" max="9991" width="15.453125" customWidth="1"/>
    <col min="9992" max="9992" width="11.90625" customWidth="1"/>
    <col min="9993" max="9993" width="10.6328125" customWidth="1"/>
    <col min="9994" max="9994" width="16.26953125" bestFit="1" customWidth="1"/>
    <col min="10241" max="10241" width="47.90625" customWidth="1"/>
    <col min="10242" max="10242" width="10.6328125" customWidth="1"/>
    <col min="10243" max="10244" width="15.08984375" customWidth="1"/>
    <col min="10245" max="10246" width="12.453125" customWidth="1"/>
    <col min="10247" max="10247" width="15.453125" customWidth="1"/>
    <col min="10248" max="10248" width="11.90625" customWidth="1"/>
    <col min="10249" max="10249" width="10.6328125" customWidth="1"/>
    <col min="10250" max="10250" width="16.26953125" bestFit="1" customWidth="1"/>
    <col min="10497" max="10497" width="47.90625" customWidth="1"/>
    <col min="10498" max="10498" width="10.6328125" customWidth="1"/>
    <col min="10499" max="10500" width="15.08984375" customWidth="1"/>
    <col min="10501" max="10502" width="12.453125" customWidth="1"/>
    <col min="10503" max="10503" width="15.453125" customWidth="1"/>
    <col min="10504" max="10504" width="11.90625" customWidth="1"/>
    <col min="10505" max="10505" width="10.6328125" customWidth="1"/>
    <col min="10506" max="10506" width="16.26953125" bestFit="1" customWidth="1"/>
    <col min="10753" max="10753" width="47.90625" customWidth="1"/>
    <col min="10754" max="10754" width="10.6328125" customWidth="1"/>
    <col min="10755" max="10756" width="15.08984375" customWidth="1"/>
    <col min="10757" max="10758" width="12.453125" customWidth="1"/>
    <col min="10759" max="10759" width="15.453125" customWidth="1"/>
    <col min="10760" max="10760" width="11.90625" customWidth="1"/>
    <col min="10761" max="10761" width="10.6328125" customWidth="1"/>
    <col min="10762" max="10762" width="16.26953125" bestFit="1" customWidth="1"/>
    <col min="11009" max="11009" width="47.90625" customWidth="1"/>
    <col min="11010" max="11010" width="10.6328125" customWidth="1"/>
    <col min="11011" max="11012" width="15.08984375" customWidth="1"/>
    <col min="11013" max="11014" width="12.453125" customWidth="1"/>
    <col min="11015" max="11015" width="15.453125" customWidth="1"/>
    <col min="11016" max="11016" width="11.90625" customWidth="1"/>
    <col min="11017" max="11017" width="10.6328125" customWidth="1"/>
    <col min="11018" max="11018" width="16.26953125" bestFit="1" customWidth="1"/>
    <col min="11265" max="11265" width="47.90625" customWidth="1"/>
    <col min="11266" max="11266" width="10.6328125" customWidth="1"/>
    <col min="11267" max="11268" width="15.08984375" customWidth="1"/>
    <col min="11269" max="11270" width="12.453125" customWidth="1"/>
    <col min="11271" max="11271" width="15.453125" customWidth="1"/>
    <col min="11272" max="11272" width="11.90625" customWidth="1"/>
    <col min="11273" max="11273" width="10.6328125" customWidth="1"/>
    <col min="11274" max="11274" width="16.26953125" bestFit="1" customWidth="1"/>
    <col min="11521" max="11521" width="47.90625" customWidth="1"/>
    <col min="11522" max="11522" width="10.6328125" customWidth="1"/>
    <col min="11523" max="11524" width="15.08984375" customWidth="1"/>
    <col min="11525" max="11526" width="12.453125" customWidth="1"/>
    <col min="11527" max="11527" width="15.453125" customWidth="1"/>
    <col min="11528" max="11528" width="11.90625" customWidth="1"/>
    <col min="11529" max="11529" width="10.6328125" customWidth="1"/>
    <col min="11530" max="11530" width="16.26953125" bestFit="1" customWidth="1"/>
    <col min="11777" max="11777" width="47.90625" customWidth="1"/>
    <col min="11778" max="11778" width="10.6328125" customWidth="1"/>
    <col min="11779" max="11780" width="15.08984375" customWidth="1"/>
    <col min="11781" max="11782" width="12.453125" customWidth="1"/>
    <col min="11783" max="11783" width="15.453125" customWidth="1"/>
    <col min="11784" max="11784" width="11.90625" customWidth="1"/>
    <col min="11785" max="11785" width="10.6328125" customWidth="1"/>
    <col min="11786" max="11786" width="16.26953125" bestFit="1" customWidth="1"/>
    <col min="12033" max="12033" width="47.90625" customWidth="1"/>
    <col min="12034" max="12034" width="10.6328125" customWidth="1"/>
    <col min="12035" max="12036" width="15.08984375" customWidth="1"/>
    <col min="12037" max="12038" width="12.453125" customWidth="1"/>
    <col min="12039" max="12039" width="15.453125" customWidth="1"/>
    <col min="12040" max="12040" width="11.90625" customWidth="1"/>
    <col min="12041" max="12041" width="10.6328125" customWidth="1"/>
    <col min="12042" max="12042" width="16.26953125" bestFit="1" customWidth="1"/>
    <col min="12289" max="12289" width="47.90625" customWidth="1"/>
    <col min="12290" max="12290" width="10.6328125" customWidth="1"/>
    <col min="12291" max="12292" width="15.08984375" customWidth="1"/>
    <col min="12293" max="12294" width="12.453125" customWidth="1"/>
    <col min="12295" max="12295" width="15.453125" customWidth="1"/>
    <col min="12296" max="12296" width="11.90625" customWidth="1"/>
    <col min="12297" max="12297" width="10.6328125" customWidth="1"/>
    <col min="12298" max="12298" width="16.26953125" bestFit="1" customWidth="1"/>
    <col min="12545" max="12545" width="47.90625" customWidth="1"/>
    <col min="12546" max="12546" width="10.6328125" customWidth="1"/>
    <col min="12547" max="12548" width="15.08984375" customWidth="1"/>
    <col min="12549" max="12550" width="12.453125" customWidth="1"/>
    <col min="12551" max="12551" width="15.453125" customWidth="1"/>
    <col min="12552" max="12552" width="11.90625" customWidth="1"/>
    <col min="12553" max="12553" width="10.6328125" customWidth="1"/>
    <col min="12554" max="12554" width="16.26953125" bestFit="1" customWidth="1"/>
    <col min="12801" max="12801" width="47.90625" customWidth="1"/>
    <col min="12802" max="12802" width="10.6328125" customWidth="1"/>
    <col min="12803" max="12804" width="15.08984375" customWidth="1"/>
    <col min="12805" max="12806" width="12.453125" customWidth="1"/>
    <col min="12807" max="12807" width="15.453125" customWidth="1"/>
    <col min="12808" max="12808" width="11.90625" customWidth="1"/>
    <col min="12809" max="12809" width="10.6328125" customWidth="1"/>
    <col min="12810" max="12810" width="16.26953125" bestFit="1" customWidth="1"/>
    <col min="13057" max="13057" width="47.90625" customWidth="1"/>
    <col min="13058" max="13058" width="10.6328125" customWidth="1"/>
    <col min="13059" max="13060" width="15.08984375" customWidth="1"/>
    <col min="13061" max="13062" width="12.453125" customWidth="1"/>
    <col min="13063" max="13063" width="15.453125" customWidth="1"/>
    <col min="13064" max="13064" width="11.90625" customWidth="1"/>
    <col min="13065" max="13065" width="10.6328125" customWidth="1"/>
    <col min="13066" max="13066" width="16.26953125" bestFit="1" customWidth="1"/>
    <col min="13313" max="13313" width="47.90625" customWidth="1"/>
    <col min="13314" max="13314" width="10.6328125" customWidth="1"/>
    <col min="13315" max="13316" width="15.08984375" customWidth="1"/>
    <col min="13317" max="13318" width="12.453125" customWidth="1"/>
    <col min="13319" max="13319" width="15.453125" customWidth="1"/>
    <col min="13320" max="13320" width="11.90625" customWidth="1"/>
    <col min="13321" max="13321" width="10.6328125" customWidth="1"/>
    <col min="13322" max="13322" width="16.26953125" bestFit="1" customWidth="1"/>
    <col min="13569" max="13569" width="47.90625" customWidth="1"/>
    <col min="13570" max="13570" width="10.6328125" customWidth="1"/>
    <col min="13571" max="13572" width="15.08984375" customWidth="1"/>
    <col min="13573" max="13574" width="12.453125" customWidth="1"/>
    <col min="13575" max="13575" width="15.453125" customWidth="1"/>
    <col min="13576" max="13576" width="11.90625" customWidth="1"/>
    <col min="13577" max="13577" width="10.6328125" customWidth="1"/>
    <col min="13578" max="13578" width="16.26953125" bestFit="1" customWidth="1"/>
    <col min="13825" max="13825" width="47.90625" customWidth="1"/>
    <col min="13826" max="13826" width="10.6328125" customWidth="1"/>
    <col min="13827" max="13828" width="15.08984375" customWidth="1"/>
    <col min="13829" max="13830" width="12.453125" customWidth="1"/>
    <col min="13831" max="13831" width="15.453125" customWidth="1"/>
    <col min="13832" max="13832" width="11.90625" customWidth="1"/>
    <col min="13833" max="13833" width="10.6328125" customWidth="1"/>
    <col min="13834" max="13834" width="16.26953125" bestFit="1" customWidth="1"/>
    <col min="14081" max="14081" width="47.90625" customWidth="1"/>
    <col min="14082" max="14082" width="10.6328125" customWidth="1"/>
    <col min="14083" max="14084" width="15.08984375" customWidth="1"/>
    <col min="14085" max="14086" width="12.453125" customWidth="1"/>
    <col min="14087" max="14087" width="15.453125" customWidth="1"/>
    <col min="14088" max="14088" width="11.90625" customWidth="1"/>
    <col min="14089" max="14089" width="10.6328125" customWidth="1"/>
    <col min="14090" max="14090" width="16.26953125" bestFit="1" customWidth="1"/>
    <col min="14337" max="14337" width="47.90625" customWidth="1"/>
    <col min="14338" max="14338" width="10.6328125" customWidth="1"/>
    <col min="14339" max="14340" width="15.08984375" customWidth="1"/>
    <col min="14341" max="14342" width="12.453125" customWidth="1"/>
    <col min="14343" max="14343" width="15.453125" customWidth="1"/>
    <col min="14344" max="14344" width="11.90625" customWidth="1"/>
    <col min="14345" max="14345" width="10.6328125" customWidth="1"/>
    <col min="14346" max="14346" width="16.26953125" bestFit="1" customWidth="1"/>
    <col min="14593" max="14593" width="47.90625" customWidth="1"/>
    <col min="14594" max="14594" width="10.6328125" customWidth="1"/>
    <col min="14595" max="14596" width="15.08984375" customWidth="1"/>
    <col min="14597" max="14598" width="12.453125" customWidth="1"/>
    <col min="14599" max="14599" width="15.453125" customWidth="1"/>
    <col min="14600" max="14600" width="11.90625" customWidth="1"/>
    <col min="14601" max="14601" width="10.6328125" customWidth="1"/>
    <col min="14602" max="14602" width="16.26953125" bestFit="1" customWidth="1"/>
    <col min="14849" max="14849" width="47.90625" customWidth="1"/>
    <col min="14850" max="14850" width="10.6328125" customWidth="1"/>
    <col min="14851" max="14852" width="15.08984375" customWidth="1"/>
    <col min="14853" max="14854" width="12.453125" customWidth="1"/>
    <col min="14855" max="14855" width="15.453125" customWidth="1"/>
    <col min="14856" max="14856" width="11.90625" customWidth="1"/>
    <col min="14857" max="14857" width="10.6328125" customWidth="1"/>
    <col min="14858" max="14858" width="16.26953125" bestFit="1" customWidth="1"/>
    <col min="15105" max="15105" width="47.90625" customWidth="1"/>
    <col min="15106" max="15106" width="10.6328125" customWidth="1"/>
    <col min="15107" max="15108" width="15.08984375" customWidth="1"/>
    <col min="15109" max="15110" width="12.453125" customWidth="1"/>
    <col min="15111" max="15111" width="15.453125" customWidth="1"/>
    <col min="15112" max="15112" width="11.90625" customWidth="1"/>
    <col min="15113" max="15113" width="10.6328125" customWidth="1"/>
    <col min="15114" max="15114" width="16.26953125" bestFit="1" customWidth="1"/>
    <col min="15361" max="15361" width="47.90625" customWidth="1"/>
    <col min="15362" max="15362" width="10.6328125" customWidth="1"/>
    <col min="15363" max="15364" width="15.08984375" customWidth="1"/>
    <col min="15365" max="15366" width="12.453125" customWidth="1"/>
    <col min="15367" max="15367" width="15.453125" customWidth="1"/>
    <col min="15368" max="15368" width="11.90625" customWidth="1"/>
    <col min="15369" max="15369" width="10.6328125" customWidth="1"/>
    <col min="15370" max="15370" width="16.26953125" bestFit="1" customWidth="1"/>
    <col min="15617" max="15617" width="47.90625" customWidth="1"/>
    <col min="15618" max="15618" width="10.6328125" customWidth="1"/>
    <col min="15619" max="15620" width="15.08984375" customWidth="1"/>
    <col min="15621" max="15622" width="12.453125" customWidth="1"/>
    <col min="15623" max="15623" width="15.453125" customWidth="1"/>
    <col min="15624" max="15624" width="11.90625" customWidth="1"/>
    <col min="15625" max="15625" width="10.6328125" customWidth="1"/>
    <col min="15626" max="15626" width="16.26953125" bestFit="1" customWidth="1"/>
    <col min="15873" max="15873" width="47.90625" customWidth="1"/>
    <col min="15874" max="15874" width="10.6328125" customWidth="1"/>
    <col min="15875" max="15876" width="15.08984375" customWidth="1"/>
    <col min="15877" max="15878" width="12.453125" customWidth="1"/>
    <col min="15879" max="15879" width="15.453125" customWidth="1"/>
    <col min="15880" max="15880" width="11.90625" customWidth="1"/>
    <col min="15881" max="15881" width="10.6328125" customWidth="1"/>
    <col min="15882" max="15882" width="16.26953125" bestFit="1" customWidth="1"/>
    <col min="16129" max="16129" width="47.90625" customWidth="1"/>
    <col min="16130" max="16130" width="10.6328125" customWidth="1"/>
    <col min="16131" max="16132" width="15.08984375" customWidth="1"/>
    <col min="16133" max="16134" width="12.453125" customWidth="1"/>
    <col min="16135" max="16135" width="15.453125" customWidth="1"/>
    <col min="16136" max="16136" width="11.90625" customWidth="1"/>
    <col min="16137" max="16137" width="10.6328125" customWidth="1"/>
    <col min="16138" max="16138" width="16.26953125" bestFit="1" customWidth="1"/>
  </cols>
  <sheetData>
    <row r="1" spans="1:10" x14ac:dyDescent="0.25">
      <c r="A1" s="63" t="s">
        <v>3395</v>
      </c>
      <c r="B1" s="63" t="s">
        <v>753</v>
      </c>
      <c r="C1" s="63" t="s">
        <v>3396</v>
      </c>
      <c r="D1" s="63" t="s">
        <v>3397</v>
      </c>
      <c r="E1" s="63" t="s">
        <v>3398</v>
      </c>
      <c r="F1" s="63" t="s">
        <v>3399</v>
      </c>
      <c r="G1" s="63" t="s">
        <v>3400</v>
      </c>
      <c r="H1" s="63" t="s">
        <v>765</v>
      </c>
      <c r="I1" s="63" t="s">
        <v>767</v>
      </c>
      <c r="J1" s="64" t="s">
        <v>759</v>
      </c>
    </row>
    <row r="2" spans="1:10" x14ac:dyDescent="0.25">
      <c r="A2" s="65" t="s">
        <v>3401</v>
      </c>
      <c r="B2" s="65" t="s">
        <v>1813</v>
      </c>
      <c r="C2" s="66">
        <v>15747350.520000003</v>
      </c>
      <c r="D2" s="66">
        <v>15524506.320000002</v>
      </c>
      <c r="E2" s="66">
        <v>0</v>
      </c>
      <c r="F2" s="66">
        <v>181768.2</v>
      </c>
      <c r="G2" s="66">
        <v>41076</v>
      </c>
      <c r="H2" s="67">
        <v>22931345</v>
      </c>
      <c r="I2" s="67">
        <v>4577149</v>
      </c>
      <c r="J2" s="68">
        <f>SUM(J3:J64)</f>
        <v>15639473.690000003</v>
      </c>
    </row>
    <row r="3" spans="1:10" x14ac:dyDescent="0.25">
      <c r="A3" s="65" t="s">
        <v>3136</v>
      </c>
      <c r="B3" s="69">
        <v>900011499</v>
      </c>
      <c r="C3" s="66">
        <v>26732</v>
      </c>
      <c r="D3" s="66">
        <v>26732</v>
      </c>
      <c r="E3" s="66">
        <v>0</v>
      </c>
      <c r="F3" s="66">
        <v>0</v>
      </c>
      <c r="G3" s="66">
        <v>0</v>
      </c>
      <c r="H3" s="67">
        <v>11289</v>
      </c>
      <c r="I3" s="67">
        <v>13366</v>
      </c>
      <c r="J3" s="68">
        <f t="shared" ref="J3:J25" si="0">D3</f>
        <v>26732</v>
      </c>
    </row>
    <row r="4" spans="1:10" x14ac:dyDescent="0.25">
      <c r="A4" s="65" t="s">
        <v>3146</v>
      </c>
      <c r="B4" s="69">
        <v>900011409</v>
      </c>
      <c r="C4" s="66">
        <v>356259.45</v>
      </c>
      <c r="D4" s="66">
        <v>356259.45</v>
      </c>
      <c r="E4" s="66">
        <v>0</v>
      </c>
      <c r="F4" s="66">
        <v>0</v>
      </c>
      <c r="G4" s="66">
        <v>0</v>
      </c>
      <c r="H4" s="67">
        <v>1652</v>
      </c>
      <c r="I4" s="67">
        <v>132286</v>
      </c>
      <c r="J4" s="68">
        <f t="shared" si="0"/>
        <v>356259.45</v>
      </c>
    </row>
    <row r="5" spans="1:10" x14ac:dyDescent="0.25">
      <c r="A5" s="65" t="s">
        <v>1619</v>
      </c>
      <c r="B5" s="69">
        <v>900011379</v>
      </c>
      <c r="C5" s="66">
        <v>5878.41</v>
      </c>
      <c r="D5" s="66">
        <v>5878.41</v>
      </c>
      <c r="E5" s="66">
        <v>0</v>
      </c>
      <c r="F5" s="66">
        <v>0</v>
      </c>
      <c r="G5" s="66">
        <v>0</v>
      </c>
      <c r="H5" s="67">
        <v>58579</v>
      </c>
      <c r="I5" s="67">
        <v>1122</v>
      </c>
      <c r="J5" s="68">
        <f t="shared" si="0"/>
        <v>5878.41</v>
      </c>
    </row>
    <row r="6" spans="1:10" x14ac:dyDescent="0.25">
      <c r="A6" s="65" t="s">
        <v>524</v>
      </c>
      <c r="B6" s="69">
        <v>900011328</v>
      </c>
      <c r="C6" s="66">
        <v>7596.21</v>
      </c>
      <c r="D6" s="66">
        <v>6913.16</v>
      </c>
      <c r="E6" s="66">
        <v>0</v>
      </c>
      <c r="F6" s="66">
        <v>683.05</v>
      </c>
      <c r="G6" s="66">
        <v>0</v>
      </c>
      <c r="H6" s="67">
        <v>147898</v>
      </c>
      <c r="I6" s="67">
        <v>3616</v>
      </c>
      <c r="J6" s="68">
        <f t="shared" si="0"/>
        <v>6913.16</v>
      </c>
    </row>
    <row r="7" spans="1:10" x14ac:dyDescent="0.25">
      <c r="A7" s="65" t="s">
        <v>3145</v>
      </c>
      <c r="B7" s="69">
        <v>900011145</v>
      </c>
      <c r="C7" s="66">
        <v>47513.4</v>
      </c>
      <c r="D7" s="66">
        <v>45513.4</v>
      </c>
      <c r="E7" s="66">
        <v>0</v>
      </c>
      <c r="F7" s="66">
        <v>2000</v>
      </c>
      <c r="G7" s="66">
        <v>0</v>
      </c>
      <c r="H7" s="67">
        <v>40617</v>
      </c>
      <c r="I7" s="67">
        <v>17622</v>
      </c>
      <c r="J7" s="68">
        <f t="shared" si="0"/>
        <v>45513.4</v>
      </c>
    </row>
    <row r="8" spans="1:10" x14ac:dyDescent="0.25">
      <c r="A8" s="65" t="s">
        <v>228</v>
      </c>
      <c r="B8" s="69">
        <v>900011141</v>
      </c>
      <c r="C8" s="66">
        <v>34260.870000000003</v>
      </c>
      <c r="D8" s="66">
        <v>32260.87</v>
      </c>
      <c r="E8" s="66">
        <v>0</v>
      </c>
      <c r="F8" s="66">
        <v>2000</v>
      </c>
      <c r="G8" s="66">
        <v>0</v>
      </c>
      <c r="H8" s="67">
        <v>5191</v>
      </c>
      <c r="I8" s="67">
        <v>11801</v>
      </c>
      <c r="J8" s="68">
        <f t="shared" si="0"/>
        <v>32260.87</v>
      </c>
    </row>
    <row r="9" spans="1:10" x14ac:dyDescent="0.25">
      <c r="A9" s="65" t="s">
        <v>3158</v>
      </c>
      <c r="B9" s="69">
        <v>900011057</v>
      </c>
      <c r="C9" s="66">
        <v>1033.5</v>
      </c>
      <c r="D9" s="66">
        <v>760.5</v>
      </c>
      <c r="E9" s="66">
        <v>0</v>
      </c>
      <c r="F9" s="66">
        <v>273</v>
      </c>
      <c r="G9" s="66">
        <v>0</v>
      </c>
      <c r="H9" s="67">
        <v>1340</v>
      </c>
      <c r="I9" s="67">
        <v>159</v>
      </c>
      <c r="J9" s="68">
        <f t="shared" si="0"/>
        <v>760.5</v>
      </c>
    </row>
    <row r="10" spans="1:10" x14ac:dyDescent="0.25">
      <c r="A10" s="65" t="s">
        <v>3131</v>
      </c>
      <c r="B10" s="69">
        <v>900010975</v>
      </c>
      <c r="C10" s="66">
        <v>951546.02</v>
      </c>
      <c r="D10" s="66">
        <v>951546.02</v>
      </c>
      <c r="E10" s="66">
        <v>0</v>
      </c>
      <c r="F10" s="66">
        <v>0</v>
      </c>
      <c r="G10" s="66">
        <v>0</v>
      </c>
      <c r="H10" s="67">
        <v>742002</v>
      </c>
      <c r="I10" s="67">
        <v>245873</v>
      </c>
      <c r="J10" s="68">
        <f t="shared" si="0"/>
        <v>951546.02</v>
      </c>
    </row>
    <row r="11" spans="1:10" x14ac:dyDescent="0.25">
      <c r="A11" s="65" t="s">
        <v>3143</v>
      </c>
      <c r="B11" s="69">
        <v>900010968</v>
      </c>
      <c r="C11" s="66">
        <v>59399.64</v>
      </c>
      <c r="D11" s="66">
        <v>57399.64</v>
      </c>
      <c r="E11" s="66">
        <v>0</v>
      </c>
      <c r="F11" s="66">
        <v>2000</v>
      </c>
      <c r="G11" s="66">
        <v>0</v>
      </c>
      <c r="H11" s="67">
        <v>18429</v>
      </c>
      <c r="I11" s="67">
        <v>29696</v>
      </c>
      <c r="J11" s="68">
        <f t="shared" si="0"/>
        <v>57399.64</v>
      </c>
    </row>
    <row r="12" spans="1:10" x14ac:dyDescent="0.25">
      <c r="A12" s="65" t="s">
        <v>3170</v>
      </c>
      <c r="B12" s="69">
        <v>900010914</v>
      </c>
      <c r="C12" s="66">
        <v>16095.83</v>
      </c>
      <c r="D12" s="66">
        <v>14095.83</v>
      </c>
      <c r="E12" s="66">
        <v>0</v>
      </c>
      <c r="F12" s="66">
        <v>2000</v>
      </c>
      <c r="G12" s="66">
        <v>0</v>
      </c>
      <c r="H12" s="67">
        <v>122514</v>
      </c>
      <c r="I12" s="67">
        <v>2962</v>
      </c>
      <c r="J12" s="68">
        <f t="shared" si="0"/>
        <v>14095.83</v>
      </c>
    </row>
    <row r="13" spans="1:10" x14ac:dyDescent="0.25">
      <c r="A13" s="65" t="s">
        <v>3135</v>
      </c>
      <c r="B13" s="69">
        <v>900010739</v>
      </c>
      <c r="C13" s="66">
        <v>8872</v>
      </c>
      <c r="D13" s="66">
        <v>8872</v>
      </c>
      <c r="E13" s="66">
        <v>0</v>
      </c>
      <c r="F13" s="66">
        <v>0</v>
      </c>
      <c r="G13" s="66">
        <v>0</v>
      </c>
      <c r="H13" s="67">
        <v>17</v>
      </c>
      <c r="I13" s="67">
        <v>4436</v>
      </c>
      <c r="J13" s="68">
        <f t="shared" si="0"/>
        <v>8872</v>
      </c>
    </row>
    <row r="14" spans="1:10" x14ac:dyDescent="0.25">
      <c r="A14" s="65" t="s">
        <v>1648</v>
      </c>
      <c r="B14" s="69">
        <v>900010657</v>
      </c>
      <c r="C14" s="66">
        <v>34165.42</v>
      </c>
      <c r="D14" s="66">
        <v>34165.42</v>
      </c>
      <c r="E14" s="66">
        <v>0</v>
      </c>
      <c r="F14" s="66">
        <v>0</v>
      </c>
      <c r="G14" s="66">
        <v>0</v>
      </c>
      <c r="H14" s="67">
        <v>2866</v>
      </c>
      <c r="I14" s="67">
        <v>7776</v>
      </c>
      <c r="J14" s="68">
        <f t="shared" si="0"/>
        <v>34165.42</v>
      </c>
    </row>
    <row r="15" spans="1:10" x14ac:dyDescent="0.25">
      <c r="A15" s="65" t="s">
        <v>3173</v>
      </c>
      <c r="B15" s="69">
        <v>900010642</v>
      </c>
      <c r="C15" s="66">
        <v>10.55</v>
      </c>
      <c r="D15" s="66">
        <v>10.55</v>
      </c>
      <c r="E15" s="66">
        <v>0</v>
      </c>
      <c r="F15" s="66">
        <v>0</v>
      </c>
      <c r="G15" s="66">
        <v>0</v>
      </c>
      <c r="H15" s="67">
        <v>0</v>
      </c>
      <c r="I15" s="67">
        <v>3</v>
      </c>
      <c r="J15" s="68">
        <f t="shared" si="0"/>
        <v>10.55</v>
      </c>
    </row>
    <row r="16" spans="1:10" x14ac:dyDescent="0.25">
      <c r="A16" s="65" t="s">
        <v>3142</v>
      </c>
      <c r="B16" s="69">
        <v>900010630</v>
      </c>
      <c r="C16" s="66">
        <v>7324.93</v>
      </c>
      <c r="D16" s="66">
        <v>7324.93</v>
      </c>
      <c r="E16" s="66">
        <v>0</v>
      </c>
      <c r="F16" s="66">
        <v>0</v>
      </c>
      <c r="G16" s="66">
        <v>0</v>
      </c>
      <c r="H16" s="67">
        <v>46715</v>
      </c>
      <c r="I16" s="67">
        <v>2890</v>
      </c>
      <c r="J16" s="68">
        <f t="shared" si="0"/>
        <v>7324.93</v>
      </c>
    </row>
    <row r="17" spans="1:10" x14ac:dyDescent="0.25">
      <c r="A17" s="65" t="s">
        <v>3141</v>
      </c>
      <c r="B17" s="69">
        <v>900010629</v>
      </c>
      <c r="C17" s="66">
        <v>4484.3599999999997</v>
      </c>
      <c r="D17" s="66">
        <v>4484.3599999999997</v>
      </c>
      <c r="E17" s="66">
        <v>0</v>
      </c>
      <c r="F17" s="66">
        <v>0</v>
      </c>
      <c r="G17" s="66">
        <v>0</v>
      </c>
      <c r="H17" s="67">
        <v>2008</v>
      </c>
      <c r="I17" s="67">
        <v>2234</v>
      </c>
      <c r="J17" s="68">
        <f t="shared" si="0"/>
        <v>4484.3599999999997</v>
      </c>
    </row>
    <row r="18" spans="1:10" x14ac:dyDescent="0.25">
      <c r="A18" s="65" t="s">
        <v>699</v>
      </c>
      <c r="B18" s="69">
        <v>900010607</v>
      </c>
      <c r="C18" s="66">
        <v>1552.3</v>
      </c>
      <c r="D18" s="66">
        <v>1552.3</v>
      </c>
      <c r="E18" s="66">
        <v>0</v>
      </c>
      <c r="F18" s="66">
        <v>0</v>
      </c>
      <c r="G18" s="66">
        <v>0</v>
      </c>
      <c r="H18" s="67">
        <v>2867</v>
      </c>
      <c r="I18" s="67">
        <v>531</v>
      </c>
      <c r="J18" s="68">
        <f t="shared" si="0"/>
        <v>1552.3</v>
      </c>
    </row>
    <row r="19" spans="1:10" x14ac:dyDescent="0.25">
      <c r="A19" s="65" t="s">
        <v>220</v>
      </c>
      <c r="B19" s="69">
        <v>900010577</v>
      </c>
      <c r="C19" s="66">
        <v>7104409.4199999999</v>
      </c>
      <c r="D19" s="66">
        <v>7104409.4199999999</v>
      </c>
      <c r="E19" s="66">
        <v>0</v>
      </c>
      <c r="F19" s="66">
        <v>0</v>
      </c>
      <c r="G19" s="66">
        <v>0</v>
      </c>
      <c r="H19" s="67">
        <v>582962</v>
      </c>
      <c r="I19" s="67">
        <v>1834514</v>
      </c>
      <c r="J19" s="68">
        <f t="shared" si="0"/>
        <v>7104409.4199999999</v>
      </c>
    </row>
    <row r="20" spans="1:10" x14ac:dyDescent="0.25">
      <c r="A20" s="65" t="s">
        <v>3133</v>
      </c>
      <c r="B20" s="69">
        <v>900010536</v>
      </c>
      <c r="C20" s="66">
        <v>16301.9</v>
      </c>
      <c r="D20" s="66">
        <v>16301.9</v>
      </c>
      <c r="E20" s="66">
        <v>0</v>
      </c>
      <c r="F20" s="66">
        <v>0</v>
      </c>
      <c r="G20" s="66">
        <v>0</v>
      </c>
      <c r="H20" s="67">
        <v>1410123</v>
      </c>
      <c r="I20" s="67">
        <v>2809</v>
      </c>
      <c r="J20" s="68">
        <f t="shared" si="0"/>
        <v>16301.9</v>
      </c>
    </row>
    <row r="21" spans="1:10" x14ac:dyDescent="0.25">
      <c r="A21" s="65" t="s">
        <v>3118</v>
      </c>
      <c r="B21" s="69">
        <v>900010504</v>
      </c>
      <c r="C21" s="66">
        <v>34076.400000000001</v>
      </c>
      <c r="D21" s="66">
        <v>34076.400000000001</v>
      </c>
      <c r="E21" s="66">
        <v>0</v>
      </c>
      <c r="F21" s="66">
        <v>0</v>
      </c>
      <c r="G21" s="66">
        <v>0</v>
      </c>
      <c r="H21" s="67">
        <v>2</v>
      </c>
      <c r="I21" s="67">
        <v>17038</v>
      </c>
      <c r="J21" s="68">
        <f t="shared" si="0"/>
        <v>34076.400000000001</v>
      </c>
    </row>
    <row r="22" spans="1:10" x14ac:dyDescent="0.25">
      <c r="A22" s="65" t="s">
        <v>3174</v>
      </c>
      <c r="B22" s="69">
        <v>900010399</v>
      </c>
      <c r="C22" s="66">
        <v>4924.8</v>
      </c>
      <c r="D22" s="66">
        <v>4924.8</v>
      </c>
      <c r="E22" s="66">
        <v>0</v>
      </c>
      <c r="F22" s="66">
        <v>0</v>
      </c>
      <c r="G22" s="66">
        <v>0</v>
      </c>
      <c r="H22" s="67">
        <v>1373</v>
      </c>
      <c r="I22" s="67">
        <v>2462</v>
      </c>
      <c r="J22" s="68">
        <f t="shared" si="0"/>
        <v>4924.8</v>
      </c>
    </row>
    <row r="23" spans="1:10" x14ac:dyDescent="0.25">
      <c r="A23" s="65" t="s">
        <v>3127</v>
      </c>
      <c r="B23" s="69">
        <v>900010306</v>
      </c>
      <c r="C23" s="66">
        <v>123861.2</v>
      </c>
      <c r="D23" s="66">
        <v>123861.2</v>
      </c>
      <c r="E23" s="66">
        <v>0</v>
      </c>
      <c r="F23" s="66">
        <v>0</v>
      </c>
      <c r="G23" s="66">
        <v>0</v>
      </c>
      <c r="H23" s="67">
        <v>18361</v>
      </c>
      <c r="I23" s="67">
        <v>46658</v>
      </c>
      <c r="J23" s="68">
        <f t="shared" si="0"/>
        <v>123861.2</v>
      </c>
    </row>
    <row r="24" spans="1:10" x14ac:dyDescent="0.25">
      <c r="A24" s="65" t="s">
        <v>3161</v>
      </c>
      <c r="B24" s="69">
        <v>900010282</v>
      </c>
      <c r="C24" s="66">
        <v>232899.29</v>
      </c>
      <c r="D24" s="66">
        <v>232899.29</v>
      </c>
      <c r="E24" s="66">
        <v>0</v>
      </c>
      <c r="F24" s="66">
        <v>0</v>
      </c>
      <c r="G24" s="66">
        <v>0</v>
      </c>
      <c r="H24" s="67">
        <v>152347</v>
      </c>
      <c r="I24" s="67">
        <v>60386</v>
      </c>
      <c r="J24" s="68">
        <f t="shared" si="0"/>
        <v>232899.29</v>
      </c>
    </row>
    <row r="25" spans="1:10" x14ac:dyDescent="0.25">
      <c r="A25" s="65" t="s">
        <v>3197</v>
      </c>
      <c r="B25" s="69">
        <v>900010229</v>
      </c>
      <c r="C25" s="66">
        <v>28924</v>
      </c>
      <c r="D25" s="66">
        <v>28924</v>
      </c>
      <c r="E25" s="66">
        <v>0</v>
      </c>
      <c r="F25" s="66">
        <v>0</v>
      </c>
      <c r="G25" s="66">
        <v>0</v>
      </c>
      <c r="H25" s="67">
        <v>498314</v>
      </c>
      <c r="I25" s="67">
        <v>10721</v>
      </c>
      <c r="J25" s="68">
        <f t="shared" si="0"/>
        <v>28924</v>
      </c>
    </row>
    <row r="26" spans="1:10" x14ac:dyDescent="0.25">
      <c r="A26" s="70" t="s">
        <v>320</v>
      </c>
      <c r="B26" s="71">
        <v>900010139</v>
      </c>
      <c r="C26" s="72">
        <v>235541.47</v>
      </c>
      <c r="D26" s="72">
        <v>233541.47</v>
      </c>
      <c r="E26" s="72">
        <v>0</v>
      </c>
      <c r="F26" s="72">
        <v>2000</v>
      </c>
      <c r="G26" s="72">
        <v>0</v>
      </c>
      <c r="H26" s="73">
        <v>651361</v>
      </c>
      <c r="I26" s="73">
        <v>44404</v>
      </c>
      <c r="J26" s="74">
        <f>D26+F26</f>
        <v>235541.47</v>
      </c>
    </row>
    <row r="27" spans="1:10" x14ac:dyDescent="0.25">
      <c r="A27" s="65" t="s">
        <v>230</v>
      </c>
      <c r="B27" s="69">
        <v>900010077</v>
      </c>
      <c r="C27" s="66">
        <v>105559.41</v>
      </c>
      <c r="D27" s="66">
        <v>105559.41</v>
      </c>
      <c r="E27" s="66">
        <v>0</v>
      </c>
      <c r="F27" s="66">
        <v>0</v>
      </c>
      <c r="G27" s="66">
        <v>0</v>
      </c>
      <c r="H27" s="67">
        <v>315104</v>
      </c>
      <c r="I27" s="67">
        <v>18490</v>
      </c>
      <c r="J27" s="68">
        <f t="shared" ref="J27:J44" si="1">D27</f>
        <v>105559.41</v>
      </c>
    </row>
    <row r="28" spans="1:10" x14ac:dyDescent="0.25">
      <c r="A28" s="65" t="s">
        <v>3150</v>
      </c>
      <c r="B28" s="69">
        <v>900010000</v>
      </c>
      <c r="C28" s="66">
        <v>709256.15</v>
      </c>
      <c r="D28" s="66">
        <v>709256.15</v>
      </c>
      <c r="E28" s="66">
        <v>0</v>
      </c>
      <c r="F28" s="66">
        <v>0</v>
      </c>
      <c r="G28" s="66">
        <v>0</v>
      </c>
      <c r="H28" s="67">
        <v>223100</v>
      </c>
      <c r="I28" s="67">
        <v>141535</v>
      </c>
      <c r="J28" s="68">
        <f t="shared" si="1"/>
        <v>709256.15</v>
      </c>
    </row>
    <row r="29" spans="1:10" x14ac:dyDescent="0.25">
      <c r="A29" s="65" t="s">
        <v>704</v>
      </c>
      <c r="B29" s="69">
        <v>900009960</v>
      </c>
      <c r="C29" s="66">
        <v>82125.820000000007</v>
      </c>
      <c r="D29" s="66">
        <v>82125.820000000007</v>
      </c>
      <c r="E29" s="66">
        <v>0</v>
      </c>
      <c r="F29" s="66">
        <v>0</v>
      </c>
      <c r="G29" s="66">
        <v>0</v>
      </c>
      <c r="H29" s="67">
        <v>98083</v>
      </c>
      <c r="I29" s="67">
        <v>18402</v>
      </c>
      <c r="J29" s="68">
        <f t="shared" si="1"/>
        <v>82125.820000000007</v>
      </c>
    </row>
    <row r="30" spans="1:10" x14ac:dyDescent="0.25">
      <c r="A30" s="65" t="s">
        <v>245</v>
      </c>
      <c r="B30" s="69">
        <v>900009797</v>
      </c>
      <c r="C30" s="66">
        <v>3420</v>
      </c>
      <c r="D30" s="66">
        <v>3420</v>
      </c>
      <c r="E30" s="66">
        <v>0</v>
      </c>
      <c r="F30" s="66">
        <v>0</v>
      </c>
      <c r="G30" s="66">
        <v>0</v>
      </c>
      <c r="H30" s="67">
        <v>14516</v>
      </c>
      <c r="I30" s="67">
        <v>1710</v>
      </c>
      <c r="J30" s="68">
        <f t="shared" si="1"/>
        <v>3420</v>
      </c>
    </row>
    <row r="31" spans="1:10" x14ac:dyDescent="0.25">
      <c r="A31" s="65" t="s">
        <v>3134</v>
      </c>
      <c r="B31" s="69">
        <v>900009791</v>
      </c>
      <c r="C31" s="66">
        <v>361512.58</v>
      </c>
      <c r="D31" s="66">
        <v>361512.58</v>
      </c>
      <c r="E31" s="66">
        <v>0</v>
      </c>
      <c r="F31" s="66">
        <v>0</v>
      </c>
      <c r="G31" s="66">
        <v>0</v>
      </c>
      <c r="H31" s="67">
        <v>96997</v>
      </c>
      <c r="I31" s="67">
        <v>148584</v>
      </c>
      <c r="J31" s="68">
        <f t="shared" si="1"/>
        <v>361512.58</v>
      </c>
    </row>
    <row r="32" spans="1:10" x14ac:dyDescent="0.25">
      <c r="A32" s="65" t="s">
        <v>298</v>
      </c>
      <c r="B32" s="69">
        <v>900009725</v>
      </c>
      <c r="C32" s="66">
        <v>60981.85</v>
      </c>
      <c r="D32" s="66">
        <v>60981.85</v>
      </c>
      <c r="E32" s="66">
        <v>0</v>
      </c>
      <c r="F32" s="66">
        <v>0</v>
      </c>
      <c r="G32" s="66">
        <v>0</v>
      </c>
      <c r="H32" s="67">
        <v>99430</v>
      </c>
      <c r="I32" s="67">
        <v>12652</v>
      </c>
      <c r="J32" s="68">
        <f t="shared" si="1"/>
        <v>60981.85</v>
      </c>
    </row>
    <row r="33" spans="1:10" x14ac:dyDescent="0.25">
      <c r="A33" s="65" t="s">
        <v>3149</v>
      </c>
      <c r="B33" s="69">
        <v>900009720</v>
      </c>
      <c r="C33" s="66">
        <v>4724.72</v>
      </c>
      <c r="D33" s="66">
        <v>4724.72</v>
      </c>
      <c r="E33" s="66">
        <v>0</v>
      </c>
      <c r="F33" s="66">
        <v>0</v>
      </c>
      <c r="G33" s="66">
        <v>0</v>
      </c>
      <c r="H33" s="67">
        <v>115480</v>
      </c>
      <c r="I33" s="67">
        <v>496</v>
      </c>
      <c r="J33" s="68">
        <f t="shared" si="1"/>
        <v>4724.72</v>
      </c>
    </row>
    <row r="34" spans="1:10" x14ac:dyDescent="0.25">
      <c r="A34" s="65" t="s">
        <v>3138</v>
      </c>
      <c r="B34" s="69">
        <v>900009518</v>
      </c>
      <c r="C34" s="66">
        <v>683368.64</v>
      </c>
      <c r="D34" s="66">
        <v>683368.64</v>
      </c>
      <c r="E34" s="66">
        <v>0</v>
      </c>
      <c r="F34" s="66">
        <v>0</v>
      </c>
      <c r="G34" s="66">
        <v>0</v>
      </c>
      <c r="H34" s="67">
        <v>2480</v>
      </c>
      <c r="I34" s="67">
        <v>139864</v>
      </c>
      <c r="J34" s="68">
        <f t="shared" si="1"/>
        <v>683368.64</v>
      </c>
    </row>
    <row r="35" spans="1:10" x14ac:dyDescent="0.25">
      <c r="A35" s="65" t="s">
        <v>3169</v>
      </c>
      <c r="B35" s="69">
        <v>900009495</v>
      </c>
      <c r="C35" s="66">
        <v>8.4499999999999993</v>
      </c>
      <c r="D35" s="66">
        <v>8.4499999999999993</v>
      </c>
      <c r="E35" s="66">
        <v>0</v>
      </c>
      <c r="F35" s="66">
        <v>0</v>
      </c>
      <c r="G35" s="66">
        <v>0</v>
      </c>
      <c r="H35" s="67">
        <v>12</v>
      </c>
      <c r="I35" s="67">
        <v>2</v>
      </c>
      <c r="J35" s="68">
        <f t="shared" si="1"/>
        <v>8.4499999999999993</v>
      </c>
    </row>
    <row r="36" spans="1:10" x14ac:dyDescent="0.25">
      <c r="A36" s="65" t="s">
        <v>3165</v>
      </c>
      <c r="B36" s="69">
        <v>900009242</v>
      </c>
      <c r="C36" s="66">
        <v>2194.14</v>
      </c>
      <c r="D36" s="66">
        <v>2194.14</v>
      </c>
      <c r="E36" s="66">
        <v>0</v>
      </c>
      <c r="F36" s="66">
        <v>0</v>
      </c>
      <c r="G36" s="66">
        <v>0</v>
      </c>
      <c r="H36" s="67">
        <v>5833</v>
      </c>
      <c r="I36" s="67">
        <v>303</v>
      </c>
      <c r="J36" s="68">
        <f t="shared" si="1"/>
        <v>2194.14</v>
      </c>
    </row>
    <row r="37" spans="1:10" x14ac:dyDescent="0.25">
      <c r="A37" s="65" t="s">
        <v>3212</v>
      </c>
      <c r="B37" s="69">
        <v>900008873</v>
      </c>
      <c r="C37" s="66">
        <v>4967.1000000000004</v>
      </c>
      <c r="D37" s="66">
        <v>4967.1000000000004</v>
      </c>
      <c r="E37" s="66">
        <v>0</v>
      </c>
      <c r="F37" s="66">
        <v>0</v>
      </c>
      <c r="G37" s="66">
        <v>0</v>
      </c>
      <c r="H37" s="67">
        <v>16303</v>
      </c>
      <c r="I37" s="67">
        <v>2118</v>
      </c>
      <c r="J37" s="68">
        <f t="shared" si="1"/>
        <v>4967.1000000000004</v>
      </c>
    </row>
    <row r="38" spans="1:10" x14ac:dyDescent="0.25">
      <c r="A38" s="65" t="s">
        <v>3117</v>
      </c>
      <c r="B38" s="69">
        <v>900008437</v>
      </c>
      <c r="C38" s="66">
        <v>285609.99</v>
      </c>
      <c r="D38" s="66">
        <v>285609.99</v>
      </c>
      <c r="E38" s="66">
        <v>0</v>
      </c>
      <c r="F38" s="66">
        <v>0</v>
      </c>
      <c r="G38" s="66">
        <v>0</v>
      </c>
      <c r="H38" s="67">
        <v>402338</v>
      </c>
      <c r="I38" s="67">
        <v>87453</v>
      </c>
      <c r="J38" s="68">
        <f t="shared" si="1"/>
        <v>285609.99</v>
      </c>
    </row>
    <row r="39" spans="1:10" x14ac:dyDescent="0.25">
      <c r="A39" s="65" t="s">
        <v>2322</v>
      </c>
      <c r="B39" s="69">
        <v>900008230</v>
      </c>
      <c r="C39" s="66">
        <v>2980089.4</v>
      </c>
      <c r="D39" s="66">
        <v>2933034.62</v>
      </c>
      <c r="E39" s="66">
        <v>0</v>
      </c>
      <c r="F39" s="66">
        <v>47054.78</v>
      </c>
      <c r="G39" s="66">
        <v>0</v>
      </c>
      <c r="H39" s="67">
        <v>3492833</v>
      </c>
      <c r="I39" s="67">
        <v>1145750</v>
      </c>
      <c r="J39" s="68">
        <f t="shared" si="1"/>
        <v>2933034.62</v>
      </c>
    </row>
    <row r="40" spans="1:10" x14ac:dyDescent="0.25">
      <c r="A40" s="65" t="s">
        <v>2400</v>
      </c>
      <c r="B40" s="69">
        <v>900008222</v>
      </c>
      <c r="C40" s="66">
        <v>320988.79999999999</v>
      </c>
      <c r="D40" s="66">
        <v>320988.79999999999</v>
      </c>
      <c r="E40" s="66">
        <v>0</v>
      </c>
      <c r="F40" s="66">
        <v>0</v>
      </c>
      <c r="G40" s="66">
        <v>0</v>
      </c>
      <c r="H40" s="67">
        <v>624371</v>
      </c>
      <c r="I40" s="67">
        <v>137147</v>
      </c>
      <c r="J40" s="68">
        <f t="shared" si="1"/>
        <v>320988.79999999999</v>
      </c>
    </row>
    <row r="41" spans="1:10" x14ac:dyDescent="0.25">
      <c r="A41" s="65" t="s">
        <v>3378</v>
      </c>
      <c r="B41" s="69">
        <v>900007937</v>
      </c>
      <c r="C41" s="66">
        <v>3.9</v>
      </c>
      <c r="D41" s="66">
        <v>3.9</v>
      </c>
      <c r="E41" s="66">
        <v>0</v>
      </c>
      <c r="F41" s="66">
        <v>0</v>
      </c>
      <c r="G41" s="66">
        <v>0</v>
      </c>
      <c r="H41" s="67">
        <v>8</v>
      </c>
      <c r="I41" s="67">
        <v>1</v>
      </c>
      <c r="J41" s="68">
        <f t="shared" si="1"/>
        <v>3.9</v>
      </c>
    </row>
    <row r="42" spans="1:10" x14ac:dyDescent="0.25">
      <c r="A42" s="65" t="s">
        <v>3168</v>
      </c>
      <c r="B42" s="69">
        <v>900007925</v>
      </c>
      <c r="C42" s="66">
        <v>3492</v>
      </c>
      <c r="D42" s="66">
        <v>3492</v>
      </c>
      <c r="E42" s="66">
        <v>0</v>
      </c>
      <c r="F42" s="66">
        <v>0</v>
      </c>
      <c r="G42" s="66">
        <v>0</v>
      </c>
      <c r="H42" s="67">
        <v>33920</v>
      </c>
      <c r="I42" s="67">
        <v>1164</v>
      </c>
      <c r="J42" s="68">
        <f t="shared" si="1"/>
        <v>3492</v>
      </c>
    </row>
    <row r="43" spans="1:10" x14ac:dyDescent="0.25">
      <c r="A43" s="65" t="s">
        <v>3139</v>
      </c>
      <c r="B43" s="69">
        <v>600007790</v>
      </c>
      <c r="C43" s="66">
        <v>6866.1</v>
      </c>
      <c r="D43" s="66">
        <v>6866.1</v>
      </c>
      <c r="E43" s="66">
        <v>0</v>
      </c>
      <c r="F43" s="66">
        <v>0</v>
      </c>
      <c r="G43" s="66">
        <v>0</v>
      </c>
      <c r="H43" s="67">
        <v>298041</v>
      </c>
      <c r="I43" s="67">
        <v>3269</v>
      </c>
      <c r="J43" s="68">
        <f t="shared" si="1"/>
        <v>6866.1</v>
      </c>
    </row>
    <row r="44" spans="1:10" x14ac:dyDescent="0.25">
      <c r="A44" s="65" t="s">
        <v>3122</v>
      </c>
      <c r="B44" s="69">
        <v>600007500</v>
      </c>
      <c r="C44" s="66">
        <v>150395.26</v>
      </c>
      <c r="D44" s="66">
        <v>150395.26</v>
      </c>
      <c r="E44" s="66">
        <v>0</v>
      </c>
      <c r="F44" s="66">
        <v>0</v>
      </c>
      <c r="G44" s="66">
        <v>0</v>
      </c>
      <c r="H44" s="67">
        <v>501564</v>
      </c>
      <c r="I44" s="67">
        <v>54280</v>
      </c>
      <c r="J44" s="68">
        <f t="shared" si="1"/>
        <v>150395.26</v>
      </c>
    </row>
    <row r="45" spans="1:10" x14ac:dyDescent="0.25">
      <c r="A45" s="70" t="s">
        <v>3157</v>
      </c>
      <c r="B45" s="71">
        <v>600007387</v>
      </c>
      <c r="C45" s="72">
        <v>2019.74</v>
      </c>
      <c r="D45" s="72">
        <v>1065.74</v>
      </c>
      <c r="E45" s="72">
        <v>0</v>
      </c>
      <c r="F45" s="72">
        <v>954</v>
      </c>
      <c r="G45" s="72">
        <v>0</v>
      </c>
      <c r="H45" s="73">
        <v>10021</v>
      </c>
      <c r="I45" s="73">
        <v>291</v>
      </c>
      <c r="J45" s="74">
        <f>D45+F45</f>
        <v>2019.74</v>
      </c>
    </row>
    <row r="46" spans="1:10" x14ac:dyDescent="0.25">
      <c r="A46" s="65" t="s">
        <v>3155</v>
      </c>
      <c r="B46" s="69">
        <v>600007247</v>
      </c>
      <c r="C46" s="66">
        <v>20864.22</v>
      </c>
      <c r="D46" s="66">
        <v>20864.22</v>
      </c>
      <c r="E46" s="66">
        <v>0</v>
      </c>
      <c r="F46" s="66">
        <v>0</v>
      </c>
      <c r="G46" s="66">
        <v>0</v>
      </c>
      <c r="H46" s="67">
        <v>104135</v>
      </c>
      <c r="I46" s="67">
        <v>2033</v>
      </c>
      <c r="J46" s="68">
        <f>D46</f>
        <v>20864.22</v>
      </c>
    </row>
    <row r="47" spans="1:10" x14ac:dyDescent="0.25">
      <c r="A47" s="65" t="s">
        <v>3140</v>
      </c>
      <c r="B47" s="69">
        <v>600007107</v>
      </c>
      <c r="C47" s="66">
        <v>53413.09</v>
      </c>
      <c r="D47" s="66">
        <v>53413.09</v>
      </c>
      <c r="E47" s="66">
        <v>0</v>
      </c>
      <c r="F47" s="66">
        <v>0</v>
      </c>
      <c r="G47" s="66">
        <v>0</v>
      </c>
      <c r="H47" s="67">
        <v>1060417</v>
      </c>
      <c r="I47" s="67">
        <v>11398</v>
      </c>
      <c r="J47" s="68">
        <f>D47</f>
        <v>53413.09</v>
      </c>
    </row>
    <row r="48" spans="1:10" x14ac:dyDescent="0.25">
      <c r="A48" s="65" t="s">
        <v>747</v>
      </c>
      <c r="B48" s="69">
        <v>600006968</v>
      </c>
      <c r="C48" s="66">
        <v>12</v>
      </c>
      <c r="D48" s="66">
        <v>12</v>
      </c>
      <c r="E48" s="66">
        <v>0</v>
      </c>
      <c r="F48" s="66">
        <v>0</v>
      </c>
      <c r="G48" s="66">
        <v>0</v>
      </c>
      <c r="H48" s="67">
        <v>236</v>
      </c>
      <c r="I48" s="67">
        <v>6</v>
      </c>
      <c r="J48" s="68">
        <f>D48</f>
        <v>12</v>
      </c>
    </row>
    <row r="49" spans="1:10" x14ac:dyDescent="0.25">
      <c r="A49" s="65" t="s">
        <v>3166</v>
      </c>
      <c r="B49" s="69">
        <v>600006917</v>
      </c>
      <c r="C49" s="66">
        <v>69366</v>
      </c>
      <c r="D49" s="66">
        <v>28290</v>
      </c>
      <c r="E49" s="66">
        <v>0</v>
      </c>
      <c r="F49" s="66">
        <v>0</v>
      </c>
      <c r="G49" s="66">
        <v>41076</v>
      </c>
      <c r="H49" s="67">
        <v>42316</v>
      </c>
      <c r="I49" s="67">
        <v>16927</v>
      </c>
      <c r="J49" s="68">
        <f>D49</f>
        <v>28290</v>
      </c>
    </row>
    <row r="50" spans="1:10" x14ac:dyDescent="0.25">
      <c r="A50" s="70" t="s">
        <v>3178</v>
      </c>
      <c r="B50" s="71">
        <v>600006787</v>
      </c>
      <c r="C50" s="72">
        <v>10590</v>
      </c>
      <c r="D50" s="72">
        <v>2775.5</v>
      </c>
      <c r="E50" s="72">
        <v>0</v>
      </c>
      <c r="F50" s="72">
        <v>7814.5</v>
      </c>
      <c r="G50" s="72">
        <v>0</v>
      </c>
      <c r="H50" s="73">
        <v>226460</v>
      </c>
      <c r="I50" s="73">
        <v>2399</v>
      </c>
      <c r="J50" s="74">
        <f>D50+F50</f>
        <v>10590</v>
      </c>
    </row>
    <row r="51" spans="1:10" x14ac:dyDescent="0.25">
      <c r="A51" s="65" t="s">
        <v>3144</v>
      </c>
      <c r="B51" s="69">
        <v>600006512</v>
      </c>
      <c r="C51" s="66">
        <v>2017.3</v>
      </c>
      <c r="D51" s="66">
        <v>2017.3</v>
      </c>
      <c r="E51" s="66">
        <v>0</v>
      </c>
      <c r="F51" s="66">
        <v>0</v>
      </c>
      <c r="G51" s="66">
        <v>0</v>
      </c>
      <c r="H51" s="67">
        <v>508</v>
      </c>
      <c r="I51" s="67">
        <v>233</v>
      </c>
      <c r="J51" s="68">
        <f>D51</f>
        <v>2017.3</v>
      </c>
    </row>
    <row r="52" spans="1:10" x14ac:dyDescent="0.25">
      <c r="A52" s="65" t="s">
        <v>368</v>
      </c>
      <c r="B52" s="69">
        <v>600006304</v>
      </c>
      <c r="C52" s="66">
        <v>19481.189999999999</v>
      </c>
      <c r="D52" s="66">
        <v>19481.189999999999</v>
      </c>
      <c r="E52" s="66">
        <v>0</v>
      </c>
      <c r="F52" s="66">
        <v>0</v>
      </c>
      <c r="G52" s="66">
        <v>0</v>
      </c>
      <c r="H52" s="67">
        <v>68945</v>
      </c>
      <c r="I52" s="67">
        <v>1674</v>
      </c>
      <c r="J52" s="68">
        <f>D52</f>
        <v>19481.189999999999</v>
      </c>
    </row>
    <row r="53" spans="1:10" x14ac:dyDescent="0.25">
      <c r="A53" s="65" t="s">
        <v>3151</v>
      </c>
      <c r="B53" s="69">
        <v>600006257</v>
      </c>
      <c r="C53" s="66">
        <v>53835.26</v>
      </c>
      <c r="D53" s="66">
        <v>53835.26</v>
      </c>
      <c r="E53" s="66">
        <v>0</v>
      </c>
      <c r="F53" s="66">
        <v>0</v>
      </c>
      <c r="G53" s="66">
        <v>0</v>
      </c>
      <c r="H53" s="67">
        <v>371967</v>
      </c>
      <c r="I53" s="67">
        <v>22206</v>
      </c>
      <c r="J53" s="68">
        <f>D53</f>
        <v>53835.26</v>
      </c>
    </row>
    <row r="54" spans="1:10" x14ac:dyDescent="0.25">
      <c r="A54" s="65" t="s">
        <v>3177</v>
      </c>
      <c r="B54" s="69">
        <v>600006058</v>
      </c>
      <c r="C54" s="66">
        <v>24</v>
      </c>
      <c r="D54" s="66">
        <v>24</v>
      </c>
      <c r="E54" s="66">
        <v>0</v>
      </c>
      <c r="F54" s="66">
        <v>0</v>
      </c>
      <c r="G54" s="66">
        <v>0</v>
      </c>
      <c r="H54" s="67">
        <v>1356</v>
      </c>
      <c r="I54" s="67">
        <v>11</v>
      </c>
      <c r="J54" s="68">
        <f>D54</f>
        <v>24</v>
      </c>
    </row>
    <row r="55" spans="1:10" x14ac:dyDescent="0.25">
      <c r="A55" s="65" t="s">
        <v>257</v>
      </c>
      <c r="B55" s="69">
        <v>600005841</v>
      </c>
      <c r="C55" s="66">
        <v>45872.43</v>
      </c>
      <c r="D55" s="66">
        <v>45872.43</v>
      </c>
      <c r="E55" s="66">
        <v>0</v>
      </c>
      <c r="F55" s="66">
        <v>0</v>
      </c>
      <c r="G55" s="66">
        <v>0</v>
      </c>
      <c r="H55" s="67">
        <v>1877178</v>
      </c>
      <c r="I55" s="67">
        <v>14922</v>
      </c>
      <c r="J55" s="68">
        <f>D55</f>
        <v>45872.43</v>
      </c>
    </row>
    <row r="56" spans="1:10" x14ac:dyDescent="0.25">
      <c r="A56" s="70" t="s">
        <v>3163</v>
      </c>
      <c r="B56" s="71">
        <v>600005195</v>
      </c>
      <c r="C56" s="72">
        <v>6453.9</v>
      </c>
      <c r="D56" s="72">
        <v>0</v>
      </c>
      <c r="E56" s="72">
        <v>0</v>
      </c>
      <c r="F56" s="72">
        <v>6453.9</v>
      </c>
      <c r="G56" s="72">
        <v>0</v>
      </c>
      <c r="H56" s="73">
        <v>13502</v>
      </c>
      <c r="I56" s="73">
        <v>3218</v>
      </c>
      <c r="J56" s="74">
        <f>D56+F56</f>
        <v>6453.9</v>
      </c>
    </row>
    <row r="57" spans="1:10" x14ac:dyDescent="0.25">
      <c r="A57" s="65" t="s">
        <v>3147</v>
      </c>
      <c r="B57" s="69">
        <v>600001337</v>
      </c>
      <c r="C57" s="66">
        <v>135452.49</v>
      </c>
      <c r="D57" s="66">
        <v>135452.49</v>
      </c>
      <c r="E57" s="66">
        <v>0</v>
      </c>
      <c r="F57" s="66">
        <v>0</v>
      </c>
      <c r="G57" s="66">
        <v>0</v>
      </c>
      <c r="H57" s="67">
        <v>1174558</v>
      </c>
      <c r="I57" s="67">
        <v>21610</v>
      </c>
      <c r="J57" s="68">
        <f>D57</f>
        <v>135452.49</v>
      </c>
    </row>
    <row r="58" spans="1:10" x14ac:dyDescent="0.25">
      <c r="A58" s="70" t="s">
        <v>3154</v>
      </c>
      <c r="B58" s="71">
        <v>400003931</v>
      </c>
      <c r="C58" s="72">
        <v>90251.76</v>
      </c>
      <c r="D58" s="72">
        <v>7519.61</v>
      </c>
      <c r="E58" s="72">
        <v>0</v>
      </c>
      <c r="F58" s="72">
        <v>82732.149999999994</v>
      </c>
      <c r="G58" s="72">
        <v>0</v>
      </c>
      <c r="H58" s="73">
        <v>1949076</v>
      </c>
      <c r="I58" s="73">
        <v>56120</v>
      </c>
      <c r="J58" s="74">
        <f>D58+F58</f>
        <v>90251.76</v>
      </c>
    </row>
    <row r="59" spans="1:10" x14ac:dyDescent="0.25">
      <c r="A59" s="70" t="s">
        <v>3164</v>
      </c>
      <c r="B59" s="71">
        <v>400002786</v>
      </c>
      <c r="C59" s="72">
        <v>11787.69</v>
      </c>
      <c r="D59" s="72">
        <v>1874.87</v>
      </c>
      <c r="E59" s="72">
        <v>0</v>
      </c>
      <c r="F59" s="72">
        <v>9912.82</v>
      </c>
      <c r="G59" s="72">
        <v>0</v>
      </c>
      <c r="H59" s="73">
        <v>179853</v>
      </c>
      <c r="I59" s="73">
        <v>479</v>
      </c>
      <c r="J59" s="74">
        <f>D59+F59</f>
        <v>11787.689999999999</v>
      </c>
    </row>
    <row r="60" spans="1:10" x14ac:dyDescent="0.25">
      <c r="A60" s="65" t="s">
        <v>3119</v>
      </c>
      <c r="B60" s="69">
        <v>400002162</v>
      </c>
      <c r="C60" s="66">
        <v>22884.400000000001</v>
      </c>
      <c r="D60" s="66">
        <v>22884.400000000001</v>
      </c>
      <c r="E60" s="66">
        <v>0</v>
      </c>
      <c r="F60" s="66">
        <v>0</v>
      </c>
      <c r="G60" s="66">
        <v>0</v>
      </c>
      <c r="H60" s="67">
        <v>1416859</v>
      </c>
      <c r="I60" s="67">
        <v>7089</v>
      </c>
      <c r="J60" s="68">
        <f>D60</f>
        <v>22884.400000000001</v>
      </c>
    </row>
    <row r="61" spans="1:10" x14ac:dyDescent="0.25">
      <c r="A61" s="65" t="s">
        <v>3200</v>
      </c>
      <c r="B61" s="69">
        <v>400001033</v>
      </c>
      <c r="C61" s="66">
        <v>10790</v>
      </c>
      <c r="D61" s="66">
        <v>0</v>
      </c>
      <c r="E61" s="66">
        <v>0</v>
      </c>
      <c r="F61" s="66">
        <v>10790</v>
      </c>
      <c r="G61" s="66">
        <v>0</v>
      </c>
      <c r="H61" s="67">
        <v>15936</v>
      </c>
      <c r="I61" s="67">
        <v>167</v>
      </c>
      <c r="J61" s="68">
        <f>D61</f>
        <v>0</v>
      </c>
    </row>
    <row r="62" spans="1:10" x14ac:dyDescent="0.25">
      <c r="A62" s="65" t="s">
        <v>3156</v>
      </c>
      <c r="B62" s="69">
        <v>300000554</v>
      </c>
      <c r="C62" s="66">
        <v>1.42</v>
      </c>
      <c r="D62" s="66">
        <v>1.42</v>
      </c>
      <c r="E62" s="66">
        <v>0</v>
      </c>
      <c r="F62" s="66">
        <v>0</v>
      </c>
      <c r="G62" s="66">
        <v>0</v>
      </c>
      <c r="H62" s="67">
        <v>94</v>
      </c>
      <c r="I62" s="67">
        <v>1</v>
      </c>
      <c r="J62" s="68">
        <f>D62</f>
        <v>1.42</v>
      </c>
    </row>
    <row r="63" spans="1:10" x14ac:dyDescent="0.25">
      <c r="A63" s="65" t="s">
        <v>217</v>
      </c>
      <c r="B63" s="69">
        <v>100000504</v>
      </c>
      <c r="C63" s="66">
        <v>73246.41</v>
      </c>
      <c r="D63" s="66">
        <v>73246.41</v>
      </c>
      <c r="E63" s="66">
        <v>0</v>
      </c>
      <c r="F63" s="66">
        <v>0</v>
      </c>
      <c r="G63" s="66">
        <v>0</v>
      </c>
      <c r="H63" s="67">
        <v>3350636</v>
      </c>
      <c r="I63" s="67">
        <v>5681</v>
      </c>
      <c r="J63" s="68">
        <f>D63</f>
        <v>73246.41</v>
      </c>
    </row>
    <row r="64" spans="1:10" x14ac:dyDescent="0.25">
      <c r="A64" s="70" t="s">
        <v>3124</v>
      </c>
      <c r="B64" s="71">
        <v>100000139</v>
      </c>
      <c r="C64" s="72">
        <v>9759.5400000000009</v>
      </c>
      <c r="D64" s="72">
        <v>4659.54</v>
      </c>
      <c r="E64" s="72">
        <v>0</v>
      </c>
      <c r="F64" s="72">
        <v>5100</v>
      </c>
      <c r="G64" s="72">
        <v>0</v>
      </c>
      <c r="H64" s="73">
        <v>208052</v>
      </c>
      <c r="I64" s="73">
        <v>2099</v>
      </c>
      <c r="J64" s="74">
        <f>D64+F64</f>
        <v>9759.5400000000009</v>
      </c>
    </row>
    <row r="65" spans="1:11" s="65" customFormat="1" x14ac:dyDescent="0.25">
      <c r="A65" s="63" t="s">
        <v>3402</v>
      </c>
      <c r="B65" s="63" t="s">
        <v>753</v>
      </c>
      <c r="C65" s="63" t="s">
        <v>3396</v>
      </c>
      <c r="D65" s="63" t="s">
        <v>3397</v>
      </c>
      <c r="E65" s="63" t="s">
        <v>3398</v>
      </c>
      <c r="F65" s="63" t="s">
        <v>3399</v>
      </c>
      <c r="G65" s="63" t="s">
        <v>3400</v>
      </c>
      <c r="H65" s="63" t="s">
        <v>765</v>
      </c>
      <c r="I65" s="63" t="s">
        <v>767</v>
      </c>
      <c r="J65" s="64" t="s">
        <v>759</v>
      </c>
      <c r="K65"/>
    </row>
    <row r="66" spans="1:11" s="65" customFormat="1" x14ac:dyDescent="0.25">
      <c r="A66" s="65" t="s">
        <v>3401</v>
      </c>
      <c r="B66" s="65" t="s">
        <v>1813</v>
      </c>
      <c r="C66" s="66">
        <v>15858167.74</v>
      </c>
      <c r="D66" s="66">
        <v>15635323.540000001</v>
      </c>
      <c r="E66" s="66">
        <v>0</v>
      </c>
      <c r="F66" s="66">
        <v>181768.2</v>
      </c>
      <c r="G66" s="66">
        <v>41076</v>
      </c>
      <c r="H66" s="67">
        <v>23706104</v>
      </c>
      <c r="I66" s="67">
        <v>4597149</v>
      </c>
      <c r="J66" s="68">
        <f>SUM(J67:J68)</f>
        <v>15750290.910000004</v>
      </c>
      <c r="K66"/>
    </row>
    <row r="67" spans="1:11" s="65" customFormat="1" x14ac:dyDescent="0.25">
      <c r="A67" s="65" t="s">
        <v>2542</v>
      </c>
      <c r="B67" s="69">
        <v>600000709</v>
      </c>
      <c r="C67" s="66">
        <v>15747350.52</v>
      </c>
      <c r="D67" s="66">
        <v>15524506.32</v>
      </c>
      <c r="E67" s="66">
        <v>0</v>
      </c>
      <c r="F67" s="66">
        <v>181768.2</v>
      </c>
      <c r="G67" s="66">
        <v>41076</v>
      </c>
      <c r="H67" s="67">
        <v>22931345</v>
      </c>
      <c r="I67" s="67">
        <v>4577149</v>
      </c>
      <c r="J67" s="68">
        <f>J2</f>
        <v>15639473.690000003</v>
      </c>
      <c r="K67"/>
    </row>
    <row r="68" spans="1:11" s="65" customFormat="1" x14ac:dyDescent="0.25">
      <c r="A68" s="65" t="s">
        <v>220</v>
      </c>
      <c r="B68" s="65">
        <v>900010578</v>
      </c>
      <c r="C68" s="66">
        <v>110817.22</v>
      </c>
      <c r="D68" s="66">
        <v>110817.22</v>
      </c>
      <c r="E68" s="66">
        <v>0</v>
      </c>
      <c r="F68" s="66">
        <v>0</v>
      </c>
      <c r="G68" s="66">
        <v>0</v>
      </c>
      <c r="H68" s="67">
        <v>774759</v>
      </c>
      <c r="I68" s="67">
        <v>20000</v>
      </c>
      <c r="J68" s="68">
        <f>D68</f>
        <v>110817.22</v>
      </c>
    </row>
  </sheetData>
  <phoneticPr fontId="3" type="noConversion"/>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89"/>
  <sheetViews>
    <sheetView workbookViewId="0">
      <selection sqref="A1:XFD1048576"/>
    </sheetView>
  </sheetViews>
  <sheetFormatPr defaultColWidth="8.7265625" defaultRowHeight="13.5" x14ac:dyDescent="0.4"/>
  <cols>
    <col min="1" max="16384" width="8.7265625" style="78"/>
  </cols>
  <sheetData>
    <row r="1" spans="1:14" x14ac:dyDescent="0.4">
      <c r="A1" s="77" t="s">
        <v>3452</v>
      </c>
    </row>
    <row r="16" spans="1:14" x14ac:dyDescent="0.4">
      <c r="A16" s="77" t="s">
        <v>3453</v>
      </c>
      <c r="N16" s="77" t="s">
        <v>3454</v>
      </c>
    </row>
    <row r="45" spans="1:14" x14ac:dyDescent="0.4">
      <c r="A45" s="77" t="s">
        <v>3455</v>
      </c>
      <c r="N45" s="77" t="s">
        <v>3456</v>
      </c>
    </row>
    <row r="70" spans="1:1" x14ac:dyDescent="0.4">
      <c r="A70" s="77" t="s">
        <v>3457</v>
      </c>
    </row>
    <row r="94" spans="1:1" x14ac:dyDescent="0.4">
      <c r="A94" s="77" t="s">
        <v>3458</v>
      </c>
    </row>
    <row r="118" spans="1:1" x14ac:dyDescent="0.4">
      <c r="A118" s="77" t="s">
        <v>3459</v>
      </c>
    </row>
    <row r="165" spans="1:1" x14ac:dyDescent="0.4">
      <c r="A165" s="77" t="s">
        <v>3460</v>
      </c>
    </row>
    <row r="189" spans="1:1" x14ac:dyDescent="0.4">
      <c r="A189" s="77" t="s">
        <v>3461</v>
      </c>
    </row>
  </sheetData>
  <phoneticPr fontId="3" type="noConversion"/>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372"/>
  <sheetViews>
    <sheetView workbookViewId="0">
      <selection activeCell="I48" sqref="I48"/>
    </sheetView>
  </sheetViews>
  <sheetFormatPr defaultColWidth="8.7265625" defaultRowHeight="13" x14ac:dyDescent="0.25"/>
  <cols>
    <col min="1" max="1" width="8.453125" style="82" bestFit="1" customWidth="1"/>
    <col min="2" max="2" width="10.36328125" style="82" bestFit="1" customWidth="1"/>
    <col min="3" max="3" width="23.08984375" style="82" bestFit="1" customWidth="1"/>
    <col min="4" max="4" width="8.453125" style="82" bestFit="1" customWidth="1"/>
    <col min="5" max="5" width="10.36328125" style="82" bestFit="1" customWidth="1"/>
    <col min="6" max="6" width="28.08984375" style="82" bestFit="1" customWidth="1"/>
    <col min="7" max="8" width="8.453125" style="82" bestFit="1" customWidth="1"/>
    <col min="9" max="10" width="8.7265625" style="81"/>
    <col min="11" max="11" width="8.453125" style="81" bestFit="1" customWidth="1"/>
    <col min="12" max="12" width="10.36328125" style="81" bestFit="1" customWidth="1"/>
    <col min="13" max="13" width="12.36328125" style="81" bestFit="1" customWidth="1"/>
    <col min="14" max="15" width="8.453125" style="81" bestFit="1" customWidth="1"/>
    <col min="16" max="16" width="28.08984375" style="81" bestFit="1" customWidth="1"/>
    <col min="17" max="18" width="8.453125" style="81" bestFit="1" customWidth="1"/>
    <col min="19" max="20" width="8.7265625" style="81"/>
    <col min="21" max="21" width="8.453125" style="82" bestFit="1" customWidth="1"/>
    <col min="22" max="22" width="10.36328125" style="82" bestFit="1" customWidth="1"/>
    <col min="23" max="23" width="12.36328125" style="82" bestFit="1" customWidth="1"/>
    <col min="24" max="25" width="8.453125" style="82" bestFit="1" customWidth="1"/>
    <col min="26" max="26" width="24.08984375" style="82" bestFit="1" customWidth="1"/>
    <col min="27" max="27" width="8.453125" style="82" bestFit="1" customWidth="1"/>
    <col min="28" max="28" width="6.7265625" style="82" bestFit="1" customWidth="1"/>
    <col min="29" max="30" width="8.7265625" style="81"/>
    <col min="31" max="31" width="8.453125" style="81" bestFit="1" customWidth="1"/>
    <col min="32" max="32" width="10.36328125" style="81" bestFit="1" customWidth="1"/>
    <col min="33" max="33" width="18.26953125" style="81" bestFit="1" customWidth="1"/>
    <col min="34" max="35" width="8.453125" style="81" bestFit="1" customWidth="1"/>
    <col min="36" max="36" width="28.08984375" style="81" bestFit="1" customWidth="1"/>
    <col min="37" max="37" width="8.453125" style="81" bestFit="1" customWidth="1"/>
    <col min="38" max="38" width="7.6328125" style="81" bestFit="1" customWidth="1"/>
    <col min="39" max="16384" width="8.7265625" style="81"/>
  </cols>
  <sheetData>
    <row r="1" spans="1:38" s="79" customFormat="1" x14ac:dyDescent="0.25">
      <c r="A1" s="224" t="s">
        <v>3462</v>
      </c>
      <c r="B1" s="224"/>
      <c r="C1" s="224"/>
      <c r="D1" s="224"/>
      <c r="E1" s="224"/>
      <c r="F1" s="224"/>
      <c r="G1" s="224"/>
      <c r="H1" s="224"/>
      <c r="K1" s="225" t="s">
        <v>3463</v>
      </c>
      <c r="L1" s="225"/>
      <c r="M1" s="225"/>
      <c r="N1" s="225"/>
      <c r="O1" s="225"/>
      <c r="P1" s="225"/>
      <c r="Q1" s="225"/>
      <c r="R1" s="225"/>
      <c r="U1" s="225" t="s">
        <v>3464</v>
      </c>
      <c r="V1" s="225"/>
      <c r="W1" s="225"/>
      <c r="X1" s="225"/>
      <c r="Y1" s="225"/>
      <c r="Z1" s="225"/>
      <c r="AA1" s="225"/>
      <c r="AB1" s="225"/>
      <c r="AE1" s="225" t="s">
        <v>3465</v>
      </c>
      <c r="AF1" s="225"/>
      <c r="AG1" s="225"/>
      <c r="AH1" s="225"/>
      <c r="AI1" s="225"/>
      <c r="AJ1" s="225"/>
      <c r="AK1" s="225"/>
      <c r="AL1" s="225"/>
    </row>
    <row r="2" spans="1:38" x14ac:dyDescent="0.25">
      <c r="A2" s="80" t="s">
        <v>1771</v>
      </c>
      <c r="B2" s="80" t="s">
        <v>1774</v>
      </c>
      <c r="C2" s="80" t="s">
        <v>456</v>
      </c>
      <c r="D2" s="80" t="s">
        <v>2894</v>
      </c>
      <c r="E2" s="80" t="s">
        <v>2895</v>
      </c>
      <c r="F2" s="80" t="s">
        <v>2896</v>
      </c>
      <c r="G2" s="80" t="s">
        <v>2084</v>
      </c>
      <c r="H2" s="80" t="s">
        <v>2897</v>
      </c>
      <c r="K2" s="80" t="s">
        <v>1771</v>
      </c>
      <c r="L2" s="80" t="s">
        <v>1774</v>
      </c>
      <c r="M2" s="80" t="s">
        <v>456</v>
      </c>
      <c r="N2" s="80" t="s">
        <v>2894</v>
      </c>
      <c r="O2" s="80" t="s">
        <v>2895</v>
      </c>
      <c r="P2" s="80" t="s">
        <v>2896</v>
      </c>
      <c r="Q2" s="80" t="s">
        <v>2084</v>
      </c>
      <c r="R2" s="80" t="s">
        <v>2897</v>
      </c>
      <c r="U2" s="80" t="s">
        <v>1771</v>
      </c>
      <c r="V2" s="80" t="s">
        <v>1774</v>
      </c>
      <c r="W2" s="80" t="s">
        <v>456</v>
      </c>
      <c r="X2" s="80" t="s">
        <v>2894</v>
      </c>
      <c r="Y2" s="80" t="s">
        <v>2895</v>
      </c>
      <c r="Z2" s="80" t="s">
        <v>2896</v>
      </c>
      <c r="AA2" s="80" t="s">
        <v>2084</v>
      </c>
      <c r="AB2" s="80" t="s">
        <v>2897</v>
      </c>
      <c r="AE2" s="80" t="s">
        <v>1771</v>
      </c>
      <c r="AF2" s="80" t="s">
        <v>1774</v>
      </c>
      <c r="AG2" s="80" t="s">
        <v>456</v>
      </c>
      <c r="AH2" s="80" t="s">
        <v>2894</v>
      </c>
      <c r="AI2" s="80" t="s">
        <v>2895</v>
      </c>
      <c r="AJ2" s="80" t="s">
        <v>2896</v>
      </c>
      <c r="AK2" s="80" t="s">
        <v>2084</v>
      </c>
      <c r="AL2" s="80" t="s">
        <v>2897</v>
      </c>
    </row>
    <row r="3" spans="1:38" x14ac:dyDescent="0.25">
      <c r="A3" s="82" t="s">
        <v>2929</v>
      </c>
      <c r="B3" s="82" t="s">
        <v>3466</v>
      </c>
      <c r="C3" s="82" t="s">
        <v>3467</v>
      </c>
      <c r="D3" s="82" t="s">
        <v>2902</v>
      </c>
      <c r="E3" s="82" t="s">
        <v>1</v>
      </c>
      <c r="F3" s="82" t="s">
        <v>3092</v>
      </c>
      <c r="G3" s="82" t="s">
        <v>2520</v>
      </c>
      <c r="H3" s="82">
        <v>2504.79</v>
      </c>
      <c r="K3" s="82" t="s">
        <v>2929</v>
      </c>
      <c r="L3" s="82" t="s">
        <v>2930</v>
      </c>
      <c r="M3" s="82" t="s">
        <v>2915</v>
      </c>
      <c r="N3" s="82" t="s">
        <v>2931</v>
      </c>
      <c r="O3" s="82" t="s">
        <v>2901</v>
      </c>
      <c r="P3" s="82" t="s">
        <v>2932</v>
      </c>
      <c r="Q3" s="82" t="s">
        <v>2520</v>
      </c>
      <c r="R3" s="82">
        <v>142.91999999999999</v>
      </c>
      <c r="U3" s="82" t="s">
        <v>2942</v>
      </c>
      <c r="V3" s="82" t="s">
        <v>2943</v>
      </c>
      <c r="W3" s="82" t="s">
        <v>2917</v>
      </c>
      <c r="X3" s="82" t="s">
        <v>2900</v>
      </c>
      <c r="Y3" s="82" t="s">
        <v>2901</v>
      </c>
      <c r="Z3" s="82" t="s">
        <v>245</v>
      </c>
      <c r="AA3" s="82" t="s">
        <v>2520</v>
      </c>
      <c r="AB3" s="82">
        <v>172.72</v>
      </c>
      <c r="AE3" s="82" t="s">
        <v>2898</v>
      </c>
      <c r="AF3" s="82" t="s">
        <v>2899</v>
      </c>
      <c r="AG3" s="82" t="s">
        <v>2891</v>
      </c>
      <c r="AH3" s="82" t="s">
        <v>2900</v>
      </c>
      <c r="AI3" s="82" t="s">
        <v>2901</v>
      </c>
      <c r="AJ3" s="82" t="s">
        <v>2890</v>
      </c>
      <c r="AK3" s="82" t="s">
        <v>2520</v>
      </c>
      <c r="AL3" s="82">
        <v>135.03</v>
      </c>
    </row>
    <row r="4" spans="1:38" x14ac:dyDescent="0.25">
      <c r="A4" s="82" t="s">
        <v>2929</v>
      </c>
      <c r="B4" s="82" t="s">
        <v>3466</v>
      </c>
      <c r="C4" s="82" t="s">
        <v>3467</v>
      </c>
      <c r="D4" s="82" t="s">
        <v>2900</v>
      </c>
      <c r="E4" s="82" t="s">
        <v>1</v>
      </c>
      <c r="F4" s="82" t="s">
        <v>2987</v>
      </c>
      <c r="G4" s="82" t="s">
        <v>2520</v>
      </c>
      <c r="H4" s="82">
        <v>1445.21</v>
      </c>
      <c r="K4" s="82" t="s">
        <v>2929</v>
      </c>
      <c r="L4" s="82" t="s">
        <v>2933</v>
      </c>
      <c r="M4" s="82" t="s">
        <v>2914</v>
      </c>
      <c r="N4" s="82" t="s">
        <v>2538</v>
      </c>
      <c r="O4" s="82" t="s">
        <v>2901</v>
      </c>
      <c r="P4" s="82" t="s">
        <v>2911</v>
      </c>
      <c r="Q4" s="82" t="s">
        <v>2520</v>
      </c>
      <c r="R4" s="82">
        <v>1697.29</v>
      </c>
      <c r="U4" s="82" t="s">
        <v>2942</v>
      </c>
      <c r="V4" s="82" t="s">
        <v>2943</v>
      </c>
      <c r="W4" s="82" t="s">
        <v>2917</v>
      </c>
      <c r="X4" s="82" t="s">
        <v>2902</v>
      </c>
      <c r="Y4" s="82" t="s">
        <v>2901</v>
      </c>
      <c r="Z4" s="82" t="s">
        <v>245</v>
      </c>
      <c r="AA4" s="82" t="s">
        <v>2520</v>
      </c>
      <c r="AB4" s="82">
        <v>29.41</v>
      </c>
      <c r="AE4" s="82" t="s">
        <v>2898</v>
      </c>
      <c r="AF4" s="82" t="s">
        <v>2899</v>
      </c>
      <c r="AG4" s="82" t="s">
        <v>2891</v>
      </c>
      <c r="AH4" s="82" t="s">
        <v>2902</v>
      </c>
      <c r="AI4" s="82" t="s">
        <v>2901</v>
      </c>
      <c r="AJ4" s="82" t="s">
        <v>2890</v>
      </c>
      <c r="AK4" s="82" t="s">
        <v>2520</v>
      </c>
      <c r="AL4" s="82">
        <v>465.64</v>
      </c>
    </row>
    <row r="5" spans="1:38" x14ac:dyDescent="0.25">
      <c r="A5" s="82" t="s">
        <v>2929</v>
      </c>
      <c r="B5" s="82" t="s">
        <v>3466</v>
      </c>
      <c r="C5" s="82" t="s">
        <v>3467</v>
      </c>
      <c r="D5" s="82" t="s">
        <v>2321</v>
      </c>
      <c r="E5" s="82" t="s">
        <v>1</v>
      </c>
      <c r="F5" s="82" t="s">
        <v>3079</v>
      </c>
      <c r="G5" s="82" t="s">
        <v>2520</v>
      </c>
      <c r="H5" s="82">
        <v>63586.34</v>
      </c>
      <c r="K5" s="82" t="s">
        <v>2929</v>
      </c>
      <c r="L5" s="82" t="s">
        <v>2930</v>
      </c>
      <c r="M5" s="82" t="s">
        <v>2915</v>
      </c>
      <c r="N5" s="82" t="s">
        <v>2935</v>
      </c>
      <c r="O5" s="82" t="s">
        <v>2901</v>
      </c>
      <c r="P5" s="82" t="s">
        <v>2932</v>
      </c>
      <c r="Q5" s="82" t="s">
        <v>2520</v>
      </c>
      <c r="R5" s="82">
        <v>1515.49</v>
      </c>
      <c r="U5" s="82" t="s">
        <v>2944</v>
      </c>
      <c r="V5" s="82" t="s">
        <v>2943</v>
      </c>
      <c r="W5" s="82" t="s">
        <v>2917</v>
      </c>
      <c r="X5" s="82" t="s">
        <v>2900</v>
      </c>
      <c r="Y5" s="82" t="s">
        <v>2901</v>
      </c>
      <c r="Z5" s="82" t="s">
        <v>245</v>
      </c>
      <c r="AA5" s="82" t="s">
        <v>2520</v>
      </c>
      <c r="AB5" s="82">
        <v>202.7</v>
      </c>
      <c r="AE5" s="82" t="s">
        <v>2903</v>
      </c>
      <c r="AF5" s="82" t="s">
        <v>2899</v>
      </c>
      <c r="AG5" s="82" t="s">
        <v>2891</v>
      </c>
      <c r="AH5" s="82" t="s">
        <v>2902</v>
      </c>
      <c r="AI5" s="82" t="s">
        <v>2901</v>
      </c>
      <c r="AJ5" s="82" t="s">
        <v>2890</v>
      </c>
      <c r="AK5" s="82" t="s">
        <v>2520</v>
      </c>
      <c r="AL5" s="82">
        <v>252.31</v>
      </c>
    </row>
    <row r="6" spans="1:38" x14ac:dyDescent="0.25">
      <c r="A6" s="82" t="s">
        <v>2929</v>
      </c>
      <c r="B6" s="82" t="s">
        <v>3056</v>
      </c>
      <c r="C6" s="82" t="s">
        <v>2977</v>
      </c>
      <c r="D6" s="82" t="s">
        <v>3057</v>
      </c>
      <c r="E6" s="82" t="s">
        <v>1</v>
      </c>
      <c r="F6" s="82" t="s">
        <v>2976</v>
      </c>
      <c r="G6" s="82" t="s">
        <v>2520</v>
      </c>
      <c r="H6" s="82">
        <v>0.75</v>
      </c>
      <c r="K6" s="82" t="s">
        <v>2929</v>
      </c>
      <c r="L6" s="82" t="s">
        <v>2933</v>
      </c>
      <c r="M6" s="82" t="s">
        <v>2914</v>
      </c>
      <c r="N6" s="82" t="s">
        <v>2321</v>
      </c>
      <c r="O6" s="82" t="s">
        <v>2901</v>
      </c>
      <c r="P6" s="82" t="s">
        <v>2911</v>
      </c>
      <c r="Q6" s="82" t="s">
        <v>2520</v>
      </c>
      <c r="R6" s="82">
        <v>829.38</v>
      </c>
      <c r="U6" s="82" t="s">
        <v>2947</v>
      </c>
      <c r="V6" s="82" t="s">
        <v>2943</v>
      </c>
      <c r="W6" s="82" t="s">
        <v>2917</v>
      </c>
      <c r="X6" s="82" t="s">
        <v>2902</v>
      </c>
      <c r="Y6" s="82" t="s">
        <v>2901</v>
      </c>
      <c r="Z6" s="82" t="s">
        <v>245</v>
      </c>
      <c r="AA6" s="82" t="s">
        <v>2520</v>
      </c>
      <c r="AB6" s="82">
        <v>142.24</v>
      </c>
      <c r="AE6" s="82" t="s">
        <v>2904</v>
      </c>
      <c r="AF6" s="82" t="s">
        <v>2899</v>
      </c>
      <c r="AG6" s="82" t="s">
        <v>2891</v>
      </c>
      <c r="AH6" s="82" t="s">
        <v>2902</v>
      </c>
      <c r="AI6" s="82" t="s">
        <v>2901</v>
      </c>
      <c r="AJ6" s="82" t="s">
        <v>2890</v>
      </c>
      <c r="AK6" s="82" t="s">
        <v>2520</v>
      </c>
      <c r="AL6" s="82">
        <v>262.12</v>
      </c>
    </row>
    <row r="7" spans="1:38" x14ac:dyDescent="0.25">
      <c r="A7" s="82" t="s">
        <v>2929</v>
      </c>
      <c r="B7" s="82" t="s">
        <v>3058</v>
      </c>
      <c r="C7" s="82" t="s">
        <v>2981</v>
      </c>
      <c r="D7" s="82" t="s">
        <v>2321</v>
      </c>
      <c r="E7" s="82" t="s">
        <v>1</v>
      </c>
      <c r="F7" s="82" t="s">
        <v>3059</v>
      </c>
      <c r="G7" s="82" t="s">
        <v>2520</v>
      </c>
      <c r="H7" s="82">
        <v>1000.09</v>
      </c>
      <c r="K7" s="82" t="s">
        <v>2929</v>
      </c>
      <c r="L7" s="82" t="s">
        <v>2930</v>
      </c>
      <c r="M7" s="82" t="s">
        <v>2915</v>
      </c>
      <c r="N7" s="82" t="s">
        <v>2900</v>
      </c>
      <c r="O7" s="82" t="s">
        <v>2901</v>
      </c>
      <c r="P7" s="82" t="s">
        <v>2932</v>
      </c>
      <c r="Q7" s="82" t="s">
        <v>2520</v>
      </c>
      <c r="R7" s="82">
        <v>3128.17</v>
      </c>
      <c r="U7" s="82" t="s">
        <v>2948</v>
      </c>
      <c r="V7" s="82" t="s">
        <v>2943</v>
      </c>
      <c r="W7" s="82" t="s">
        <v>2917</v>
      </c>
      <c r="X7" s="82" t="s">
        <v>2902</v>
      </c>
      <c r="Y7" s="82" t="s">
        <v>2901</v>
      </c>
      <c r="Z7" s="82" t="s">
        <v>245</v>
      </c>
      <c r="AA7" s="82" t="s">
        <v>2520</v>
      </c>
      <c r="AB7" s="82">
        <v>199.75</v>
      </c>
      <c r="AE7" s="82" t="s">
        <v>2905</v>
      </c>
      <c r="AF7" s="82" t="s">
        <v>2899</v>
      </c>
      <c r="AG7" s="82" t="s">
        <v>2891</v>
      </c>
      <c r="AH7" s="82" t="s">
        <v>2902</v>
      </c>
      <c r="AI7" s="82" t="s">
        <v>2901</v>
      </c>
      <c r="AJ7" s="82" t="s">
        <v>2890</v>
      </c>
      <c r="AK7" s="82" t="s">
        <v>2520</v>
      </c>
      <c r="AL7" s="82">
        <v>250.8</v>
      </c>
    </row>
    <row r="8" spans="1:38" x14ac:dyDescent="0.25">
      <c r="A8" s="82" t="s">
        <v>2929</v>
      </c>
      <c r="B8" s="82" t="s">
        <v>3058</v>
      </c>
      <c r="C8" s="82" t="s">
        <v>2981</v>
      </c>
      <c r="D8" s="82" t="s">
        <v>2538</v>
      </c>
      <c r="E8" s="82" t="s">
        <v>1</v>
      </c>
      <c r="F8" s="82" t="s">
        <v>2980</v>
      </c>
      <c r="G8" s="82" t="s">
        <v>2520</v>
      </c>
      <c r="H8" s="82">
        <v>9201.4699999999993</v>
      </c>
      <c r="K8" s="82" t="s">
        <v>2929</v>
      </c>
      <c r="L8" s="82" t="s">
        <v>2930</v>
      </c>
      <c r="M8" s="82" t="s">
        <v>2915</v>
      </c>
      <c r="N8" s="82" t="s">
        <v>2902</v>
      </c>
      <c r="O8" s="82" t="s">
        <v>2901</v>
      </c>
      <c r="P8" s="82" t="s">
        <v>2932</v>
      </c>
      <c r="Q8" s="82" t="s">
        <v>2520</v>
      </c>
      <c r="R8" s="82">
        <v>12707.9</v>
      </c>
      <c r="U8" s="82" t="s">
        <v>2949</v>
      </c>
      <c r="V8" s="82" t="s">
        <v>2943</v>
      </c>
      <c r="W8" s="82" t="s">
        <v>2917</v>
      </c>
      <c r="X8" s="82" t="s">
        <v>2902</v>
      </c>
      <c r="Y8" s="82" t="s">
        <v>2901</v>
      </c>
      <c r="Z8" s="82" t="s">
        <v>245</v>
      </c>
      <c r="AA8" s="82" t="s">
        <v>2520</v>
      </c>
      <c r="AB8" s="82">
        <v>198.02</v>
      </c>
      <c r="AE8" s="82" t="s">
        <v>2906</v>
      </c>
      <c r="AF8" s="82" t="s">
        <v>2899</v>
      </c>
      <c r="AG8" s="82" t="s">
        <v>2891</v>
      </c>
      <c r="AH8" s="82" t="s">
        <v>2902</v>
      </c>
      <c r="AI8" s="82" t="s">
        <v>2901</v>
      </c>
      <c r="AJ8" s="82" t="s">
        <v>2890</v>
      </c>
      <c r="AK8" s="82" t="s">
        <v>2520</v>
      </c>
      <c r="AL8" s="82">
        <v>351.04</v>
      </c>
    </row>
    <row r="9" spans="1:38" x14ac:dyDescent="0.25">
      <c r="A9" s="82" t="s">
        <v>2929</v>
      </c>
      <c r="B9" s="82" t="s">
        <v>3056</v>
      </c>
      <c r="C9" s="82" t="s">
        <v>2977</v>
      </c>
      <c r="D9" s="82" t="s">
        <v>2538</v>
      </c>
      <c r="E9" s="82" t="s">
        <v>1</v>
      </c>
      <c r="F9" s="82" t="s">
        <v>2976</v>
      </c>
      <c r="G9" s="82" t="s">
        <v>2520</v>
      </c>
      <c r="H9" s="82">
        <v>15518.92</v>
      </c>
      <c r="K9" s="82" t="s">
        <v>2936</v>
      </c>
      <c r="L9" s="82" t="s">
        <v>2933</v>
      </c>
      <c r="M9" s="82" t="s">
        <v>2914</v>
      </c>
      <c r="N9" s="82" t="s">
        <v>2321</v>
      </c>
      <c r="O9" s="82" t="s">
        <v>2901</v>
      </c>
      <c r="P9" s="82" t="s">
        <v>2911</v>
      </c>
      <c r="Q9" s="82" t="s">
        <v>2520</v>
      </c>
      <c r="R9" s="82">
        <v>831.9</v>
      </c>
      <c r="U9" s="82" t="s">
        <v>2950</v>
      </c>
      <c r="V9" s="82" t="s">
        <v>2943</v>
      </c>
      <c r="W9" s="82" t="s">
        <v>2917</v>
      </c>
      <c r="X9" s="82" t="s">
        <v>2902</v>
      </c>
      <c r="Y9" s="82" t="s">
        <v>2901</v>
      </c>
      <c r="Z9" s="82" t="s">
        <v>245</v>
      </c>
      <c r="AA9" s="82" t="s">
        <v>2520</v>
      </c>
      <c r="AB9" s="82">
        <v>188.2</v>
      </c>
      <c r="AE9" s="82" t="s">
        <v>2907</v>
      </c>
      <c r="AF9" s="82" t="s">
        <v>2908</v>
      </c>
      <c r="AG9" s="82" t="s">
        <v>2888</v>
      </c>
      <c r="AH9" s="82" t="s">
        <v>2902</v>
      </c>
      <c r="AI9" s="82" t="s">
        <v>2901</v>
      </c>
      <c r="AJ9" s="82" t="s">
        <v>1619</v>
      </c>
      <c r="AK9" s="82" t="s">
        <v>2520</v>
      </c>
      <c r="AL9" s="82">
        <v>617.4</v>
      </c>
    </row>
    <row r="10" spans="1:38" x14ac:dyDescent="0.25">
      <c r="A10" s="82" t="s">
        <v>2929</v>
      </c>
      <c r="B10" s="82" t="s">
        <v>3056</v>
      </c>
      <c r="C10" s="82" t="s">
        <v>2977</v>
      </c>
      <c r="D10" s="82" t="s">
        <v>2321</v>
      </c>
      <c r="E10" s="82" t="s">
        <v>1</v>
      </c>
      <c r="F10" s="82" t="s">
        <v>2976</v>
      </c>
      <c r="G10" s="82" t="s">
        <v>2520</v>
      </c>
      <c r="H10" s="82">
        <v>1.46</v>
      </c>
      <c r="K10" s="82" t="s">
        <v>2936</v>
      </c>
      <c r="L10" s="82" t="s">
        <v>2930</v>
      </c>
      <c r="M10" s="82" t="s">
        <v>2915</v>
      </c>
      <c r="N10" s="82" t="s">
        <v>2935</v>
      </c>
      <c r="O10" s="82" t="s">
        <v>2901</v>
      </c>
      <c r="P10" s="82" t="s">
        <v>2932</v>
      </c>
      <c r="Q10" s="82" t="s">
        <v>2520</v>
      </c>
      <c r="R10" s="82">
        <v>1164</v>
      </c>
      <c r="U10" s="82" t="s">
        <v>2951</v>
      </c>
      <c r="V10" s="82" t="s">
        <v>2943</v>
      </c>
      <c r="W10" s="82" t="s">
        <v>2917</v>
      </c>
      <c r="X10" s="82" t="s">
        <v>2902</v>
      </c>
      <c r="Y10" s="82" t="s">
        <v>2901</v>
      </c>
      <c r="Z10" s="82" t="s">
        <v>245</v>
      </c>
      <c r="AA10" s="82" t="s">
        <v>2520</v>
      </c>
      <c r="AB10" s="82">
        <v>188.38</v>
      </c>
      <c r="AE10" s="82" t="s">
        <v>2909</v>
      </c>
      <c r="AF10" s="82" t="s">
        <v>2910</v>
      </c>
      <c r="AG10" s="82" t="s">
        <v>2893</v>
      </c>
      <c r="AH10" s="82" t="s">
        <v>2902</v>
      </c>
      <c r="AI10" s="82" t="s">
        <v>2901</v>
      </c>
      <c r="AJ10" s="82" t="s">
        <v>2892</v>
      </c>
      <c r="AK10" s="82" t="s">
        <v>2520</v>
      </c>
      <c r="AL10" s="82">
        <v>3.7</v>
      </c>
    </row>
    <row r="11" spans="1:38" x14ac:dyDescent="0.25">
      <c r="A11" s="82" t="s">
        <v>2929</v>
      </c>
      <c r="B11" s="82" t="s">
        <v>3466</v>
      </c>
      <c r="C11" s="82" t="s">
        <v>3467</v>
      </c>
      <c r="D11" s="82" t="s">
        <v>2935</v>
      </c>
      <c r="E11" s="82" t="s">
        <v>1</v>
      </c>
      <c r="F11" s="82" t="s">
        <v>3092</v>
      </c>
      <c r="G11" s="82" t="s">
        <v>2520</v>
      </c>
      <c r="H11" s="82">
        <v>301.39999999999998</v>
      </c>
      <c r="K11" s="82" t="s">
        <v>2936</v>
      </c>
      <c r="L11" s="82" t="s">
        <v>2930</v>
      </c>
      <c r="M11" s="82" t="s">
        <v>2915</v>
      </c>
      <c r="N11" s="82" t="s">
        <v>2931</v>
      </c>
      <c r="O11" s="82" t="s">
        <v>2901</v>
      </c>
      <c r="P11" s="82" t="s">
        <v>2932</v>
      </c>
      <c r="Q11" s="82" t="s">
        <v>2520</v>
      </c>
      <c r="R11" s="82">
        <v>171.08</v>
      </c>
      <c r="U11" s="82" t="s">
        <v>2952</v>
      </c>
      <c r="V11" s="82" t="s">
        <v>2943</v>
      </c>
      <c r="W11" s="82" t="s">
        <v>2917</v>
      </c>
      <c r="X11" s="82" t="s">
        <v>2902</v>
      </c>
      <c r="Y11" s="82" t="s">
        <v>2901</v>
      </c>
      <c r="Z11" s="82" t="s">
        <v>245</v>
      </c>
      <c r="AA11" s="82" t="s">
        <v>2520</v>
      </c>
      <c r="AB11" s="82">
        <v>201</v>
      </c>
      <c r="AE11" s="82" t="s">
        <v>2909</v>
      </c>
      <c r="AF11" s="82" t="s">
        <v>2908</v>
      </c>
      <c r="AG11" s="82" t="s">
        <v>2888</v>
      </c>
      <c r="AH11" s="82" t="s">
        <v>2902</v>
      </c>
      <c r="AI11" s="82" t="s">
        <v>2901</v>
      </c>
      <c r="AJ11" s="82" t="s">
        <v>1619</v>
      </c>
      <c r="AK11" s="82" t="s">
        <v>2520</v>
      </c>
      <c r="AL11" s="82">
        <v>1000.02</v>
      </c>
    </row>
    <row r="12" spans="1:38" x14ac:dyDescent="0.25">
      <c r="A12" s="82" t="s">
        <v>2929</v>
      </c>
      <c r="B12" s="82" t="s">
        <v>3466</v>
      </c>
      <c r="C12" s="82" t="s">
        <v>3467</v>
      </c>
      <c r="D12" s="82" t="s">
        <v>2538</v>
      </c>
      <c r="E12" s="82" t="s">
        <v>1</v>
      </c>
      <c r="F12" s="82" t="s">
        <v>3079</v>
      </c>
      <c r="G12" s="82" t="s">
        <v>2520</v>
      </c>
      <c r="H12" s="82">
        <v>1197.3599999999999</v>
      </c>
      <c r="K12" s="82" t="s">
        <v>2936</v>
      </c>
      <c r="L12" s="82" t="s">
        <v>2933</v>
      </c>
      <c r="M12" s="82" t="s">
        <v>2914</v>
      </c>
      <c r="N12" s="82" t="s">
        <v>2538</v>
      </c>
      <c r="O12" s="82" t="s">
        <v>2901</v>
      </c>
      <c r="P12" s="82" t="s">
        <v>2911</v>
      </c>
      <c r="Q12" s="82" t="s">
        <v>2520</v>
      </c>
      <c r="R12" s="82">
        <v>1794.67</v>
      </c>
      <c r="U12" s="82" t="s">
        <v>2953</v>
      </c>
      <c r="V12" s="82" t="s">
        <v>2943</v>
      </c>
      <c r="W12" s="82" t="s">
        <v>2917</v>
      </c>
      <c r="X12" s="82" t="s">
        <v>2902</v>
      </c>
      <c r="Y12" s="82" t="s">
        <v>2901</v>
      </c>
      <c r="Z12" s="82" t="s">
        <v>245</v>
      </c>
      <c r="AA12" s="82" t="s">
        <v>2520</v>
      </c>
      <c r="AB12" s="82">
        <v>200.03</v>
      </c>
      <c r="AE12" s="82" t="s">
        <v>2909</v>
      </c>
      <c r="AF12" s="82" t="s">
        <v>2910</v>
      </c>
      <c r="AG12" s="82" t="s">
        <v>2893</v>
      </c>
      <c r="AH12" s="82" t="s">
        <v>2900</v>
      </c>
      <c r="AI12" s="82" t="s">
        <v>2901</v>
      </c>
      <c r="AJ12" s="82" t="s">
        <v>2892</v>
      </c>
      <c r="AK12" s="82" t="s">
        <v>2520</v>
      </c>
      <c r="AL12" s="82">
        <v>197.1</v>
      </c>
    </row>
    <row r="13" spans="1:38" x14ac:dyDescent="0.25">
      <c r="A13" s="82" t="s">
        <v>2929</v>
      </c>
      <c r="B13" s="82" t="s">
        <v>3056</v>
      </c>
      <c r="C13" s="82" t="s">
        <v>2977</v>
      </c>
      <c r="D13" s="82" t="s">
        <v>3060</v>
      </c>
      <c r="E13" s="82" t="s">
        <v>1</v>
      </c>
      <c r="F13" s="82" t="s">
        <v>2976</v>
      </c>
      <c r="G13" s="82" t="s">
        <v>2520</v>
      </c>
      <c r="H13" s="82">
        <v>99.3</v>
      </c>
      <c r="K13" s="82" t="s">
        <v>2936</v>
      </c>
      <c r="L13" s="82" t="s">
        <v>2930</v>
      </c>
      <c r="M13" s="82" t="s">
        <v>2915</v>
      </c>
      <c r="N13" s="82" t="s">
        <v>2902</v>
      </c>
      <c r="O13" s="82" t="s">
        <v>2901</v>
      </c>
      <c r="P13" s="82" t="s">
        <v>2932</v>
      </c>
      <c r="Q13" s="82" t="s">
        <v>2520</v>
      </c>
      <c r="R13" s="82">
        <v>13258.07</v>
      </c>
      <c r="U13" s="82" t="s">
        <v>2954</v>
      </c>
      <c r="V13" s="82" t="s">
        <v>2943</v>
      </c>
      <c r="W13" s="82" t="s">
        <v>2917</v>
      </c>
      <c r="X13" s="82" t="s">
        <v>2902</v>
      </c>
      <c r="Y13" s="82" t="s">
        <v>2901</v>
      </c>
      <c r="Z13" s="82" t="s">
        <v>245</v>
      </c>
      <c r="AA13" s="82" t="s">
        <v>2520</v>
      </c>
      <c r="AB13" s="82">
        <v>200.4</v>
      </c>
    </row>
    <row r="14" spans="1:38" x14ac:dyDescent="0.25">
      <c r="A14" s="82" t="s">
        <v>2936</v>
      </c>
      <c r="B14" s="82" t="s">
        <v>3466</v>
      </c>
      <c r="C14" s="82" t="s">
        <v>3467</v>
      </c>
      <c r="D14" s="82" t="s">
        <v>2935</v>
      </c>
      <c r="E14" s="82" t="s">
        <v>1</v>
      </c>
      <c r="F14" s="82" t="s">
        <v>3092</v>
      </c>
      <c r="G14" s="82" t="s">
        <v>2520</v>
      </c>
      <c r="H14" s="82">
        <v>187.49</v>
      </c>
      <c r="K14" s="82" t="s">
        <v>2936</v>
      </c>
      <c r="L14" s="82" t="s">
        <v>2930</v>
      </c>
      <c r="M14" s="82" t="s">
        <v>2915</v>
      </c>
      <c r="N14" s="82" t="s">
        <v>2900</v>
      </c>
      <c r="O14" s="82" t="s">
        <v>2901</v>
      </c>
      <c r="P14" s="82" t="s">
        <v>2932</v>
      </c>
      <c r="Q14" s="82" t="s">
        <v>2520</v>
      </c>
      <c r="R14" s="82">
        <v>3418.35</v>
      </c>
      <c r="U14" s="82" t="s">
        <v>2955</v>
      </c>
      <c r="V14" s="82" t="s">
        <v>2943</v>
      </c>
      <c r="W14" s="82" t="s">
        <v>2917</v>
      </c>
      <c r="X14" s="82" t="s">
        <v>2902</v>
      </c>
      <c r="Y14" s="82" t="s">
        <v>2901</v>
      </c>
      <c r="Z14" s="82" t="s">
        <v>245</v>
      </c>
      <c r="AA14" s="82" t="s">
        <v>2520</v>
      </c>
      <c r="AB14" s="82">
        <v>197.47</v>
      </c>
    </row>
    <row r="15" spans="1:38" x14ac:dyDescent="0.25">
      <c r="A15" s="82" t="s">
        <v>2936</v>
      </c>
      <c r="B15" s="82" t="s">
        <v>3466</v>
      </c>
      <c r="C15" s="82" t="s">
        <v>3467</v>
      </c>
      <c r="D15" s="82" t="s">
        <v>2538</v>
      </c>
      <c r="E15" s="82" t="s">
        <v>1</v>
      </c>
      <c r="F15" s="82" t="s">
        <v>3079</v>
      </c>
      <c r="G15" s="82" t="s">
        <v>2520</v>
      </c>
      <c r="H15" s="82">
        <v>1478.89</v>
      </c>
      <c r="K15" s="82" t="s">
        <v>2937</v>
      </c>
      <c r="L15" s="82" t="s">
        <v>2930</v>
      </c>
      <c r="M15" s="82" t="s">
        <v>2915</v>
      </c>
      <c r="N15" s="82" t="s">
        <v>2902</v>
      </c>
      <c r="O15" s="82" t="s">
        <v>2901</v>
      </c>
      <c r="P15" s="82" t="s">
        <v>2932</v>
      </c>
      <c r="Q15" s="82" t="s">
        <v>2520</v>
      </c>
      <c r="R15" s="82">
        <v>14292.23</v>
      </c>
      <c r="U15" s="82" t="s">
        <v>2898</v>
      </c>
      <c r="V15" s="82" t="s">
        <v>2943</v>
      </c>
      <c r="W15" s="82" t="s">
        <v>2917</v>
      </c>
      <c r="X15" s="82" t="s">
        <v>2902</v>
      </c>
      <c r="Y15" s="82" t="s">
        <v>2901</v>
      </c>
      <c r="Z15" s="82" t="s">
        <v>245</v>
      </c>
      <c r="AA15" s="82" t="s">
        <v>2520</v>
      </c>
      <c r="AB15" s="82">
        <v>196.66</v>
      </c>
    </row>
    <row r="16" spans="1:38" x14ac:dyDescent="0.25">
      <c r="A16" s="82" t="s">
        <v>2936</v>
      </c>
      <c r="B16" s="82" t="s">
        <v>3466</v>
      </c>
      <c r="C16" s="82" t="s">
        <v>3467</v>
      </c>
      <c r="D16" s="82" t="s">
        <v>2902</v>
      </c>
      <c r="E16" s="82" t="s">
        <v>1</v>
      </c>
      <c r="F16" s="82" t="s">
        <v>3076</v>
      </c>
      <c r="G16" s="82" t="s">
        <v>2520</v>
      </c>
      <c r="H16" s="82">
        <v>3269.31</v>
      </c>
      <c r="K16" s="82" t="s">
        <v>2937</v>
      </c>
      <c r="L16" s="82" t="s">
        <v>2930</v>
      </c>
      <c r="M16" s="82" t="s">
        <v>2915</v>
      </c>
      <c r="N16" s="82" t="s">
        <v>2935</v>
      </c>
      <c r="O16" s="82" t="s">
        <v>2901</v>
      </c>
      <c r="P16" s="82" t="s">
        <v>2932</v>
      </c>
      <c r="Q16" s="82" t="s">
        <v>2520</v>
      </c>
      <c r="R16" s="82">
        <v>1940.08</v>
      </c>
      <c r="U16" s="82" t="s">
        <v>2903</v>
      </c>
      <c r="V16" s="82" t="s">
        <v>2943</v>
      </c>
      <c r="W16" s="82" t="s">
        <v>2917</v>
      </c>
      <c r="X16" s="82" t="s">
        <v>2902</v>
      </c>
      <c r="Y16" s="82" t="s">
        <v>2901</v>
      </c>
      <c r="Z16" s="82" t="s">
        <v>245</v>
      </c>
      <c r="AA16" s="82" t="s">
        <v>2520</v>
      </c>
      <c r="AB16" s="82">
        <v>200.16</v>
      </c>
    </row>
    <row r="17" spans="1:28" x14ac:dyDescent="0.25">
      <c r="A17" s="82" t="s">
        <v>2936</v>
      </c>
      <c r="B17" s="82" t="s">
        <v>3058</v>
      </c>
      <c r="C17" s="82" t="s">
        <v>2981</v>
      </c>
      <c r="D17" s="82" t="s">
        <v>2538</v>
      </c>
      <c r="E17" s="82" t="s">
        <v>1</v>
      </c>
      <c r="F17" s="82" t="s">
        <v>2980</v>
      </c>
      <c r="G17" s="82" t="s">
        <v>2520</v>
      </c>
      <c r="H17" s="82">
        <v>16033.77</v>
      </c>
      <c r="K17" s="82" t="s">
        <v>2937</v>
      </c>
      <c r="L17" s="82" t="s">
        <v>2930</v>
      </c>
      <c r="M17" s="82" t="s">
        <v>2915</v>
      </c>
      <c r="N17" s="82" t="s">
        <v>2931</v>
      </c>
      <c r="O17" s="82" t="s">
        <v>2901</v>
      </c>
      <c r="P17" s="82" t="s">
        <v>2932</v>
      </c>
      <c r="Q17" s="82" t="s">
        <v>2520</v>
      </c>
      <c r="R17" s="82">
        <v>270.10000000000002</v>
      </c>
      <c r="U17" s="82" t="s">
        <v>2904</v>
      </c>
      <c r="V17" s="82" t="s">
        <v>2943</v>
      </c>
      <c r="W17" s="82" t="s">
        <v>2917</v>
      </c>
      <c r="X17" s="82" t="s">
        <v>2902</v>
      </c>
      <c r="Y17" s="82" t="s">
        <v>2901</v>
      </c>
      <c r="Z17" s="82" t="s">
        <v>245</v>
      </c>
      <c r="AA17" s="82" t="s">
        <v>2520</v>
      </c>
      <c r="AB17" s="82">
        <v>201.43</v>
      </c>
    </row>
    <row r="18" spans="1:28" x14ac:dyDescent="0.25">
      <c r="A18" s="82" t="s">
        <v>2936</v>
      </c>
      <c r="B18" s="82" t="s">
        <v>3058</v>
      </c>
      <c r="C18" s="82" t="s">
        <v>2981</v>
      </c>
      <c r="D18" s="82" t="s">
        <v>2321</v>
      </c>
      <c r="E18" s="82" t="s">
        <v>1</v>
      </c>
      <c r="F18" s="82" t="s">
        <v>3059</v>
      </c>
      <c r="G18" s="82" t="s">
        <v>2520</v>
      </c>
      <c r="H18" s="82">
        <v>978.71</v>
      </c>
      <c r="K18" s="82" t="s">
        <v>2937</v>
      </c>
      <c r="L18" s="82" t="s">
        <v>2933</v>
      </c>
      <c r="M18" s="82" t="s">
        <v>2914</v>
      </c>
      <c r="N18" s="82" t="s">
        <v>2538</v>
      </c>
      <c r="O18" s="82" t="s">
        <v>2901</v>
      </c>
      <c r="P18" s="82" t="s">
        <v>2911</v>
      </c>
      <c r="Q18" s="82" t="s">
        <v>2520</v>
      </c>
      <c r="R18" s="82">
        <v>2248.2800000000002</v>
      </c>
      <c r="U18" s="82" t="s">
        <v>2905</v>
      </c>
      <c r="V18" s="82" t="s">
        <v>2943</v>
      </c>
      <c r="W18" s="82" t="s">
        <v>2917</v>
      </c>
      <c r="X18" s="82" t="s">
        <v>2902</v>
      </c>
      <c r="Y18" s="82" t="s">
        <v>2901</v>
      </c>
      <c r="Z18" s="82" t="s">
        <v>245</v>
      </c>
      <c r="AA18" s="82" t="s">
        <v>2520</v>
      </c>
      <c r="AB18" s="82">
        <v>198.63</v>
      </c>
    </row>
    <row r="19" spans="1:28" x14ac:dyDescent="0.25">
      <c r="A19" s="82" t="s">
        <v>2936</v>
      </c>
      <c r="B19" s="82" t="s">
        <v>3466</v>
      </c>
      <c r="C19" s="82" t="s">
        <v>3467</v>
      </c>
      <c r="D19" s="82" t="s">
        <v>2900</v>
      </c>
      <c r="E19" s="82" t="s">
        <v>1</v>
      </c>
      <c r="F19" s="82" t="s">
        <v>2987</v>
      </c>
      <c r="G19" s="82" t="s">
        <v>2520</v>
      </c>
      <c r="H19" s="82">
        <v>1397.38</v>
      </c>
      <c r="K19" s="82" t="s">
        <v>2937</v>
      </c>
      <c r="L19" s="82" t="s">
        <v>2933</v>
      </c>
      <c r="M19" s="82" t="s">
        <v>2914</v>
      </c>
      <c r="N19" s="82" t="s">
        <v>2321</v>
      </c>
      <c r="O19" s="82" t="s">
        <v>2901</v>
      </c>
      <c r="P19" s="82" t="s">
        <v>2911</v>
      </c>
      <c r="Q19" s="82" t="s">
        <v>2520</v>
      </c>
      <c r="R19" s="82">
        <v>905.25</v>
      </c>
      <c r="U19" s="82" t="s">
        <v>2906</v>
      </c>
      <c r="V19" s="82" t="s">
        <v>2943</v>
      </c>
      <c r="W19" s="82" t="s">
        <v>2917</v>
      </c>
      <c r="X19" s="82" t="s">
        <v>2902</v>
      </c>
      <c r="Y19" s="82" t="s">
        <v>2901</v>
      </c>
      <c r="Z19" s="82" t="s">
        <v>245</v>
      </c>
      <c r="AA19" s="82" t="s">
        <v>2520</v>
      </c>
      <c r="AB19" s="82">
        <v>198.38</v>
      </c>
    </row>
    <row r="20" spans="1:28" x14ac:dyDescent="0.25">
      <c r="A20" s="82" t="s">
        <v>2936</v>
      </c>
      <c r="B20" s="82" t="s">
        <v>3056</v>
      </c>
      <c r="C20" s="82" t="s">
        <v>2977</v>
      </c>
      <c r="D20" s="82" t="s">
        <v>2321</v>
      </c>
      <c r="E20" s="82" t="s">
        <v>1</v>
      </c>
      <c r="F20" s="82" t="s">
        <v>2976</v>
      </c>
      <c r="G20" s="82" t="s">
        <v>2520</v>
      </c>
      <c r="H20" s="82">
        <v>43.44</v>
      </c>
      <c r="K20" s="82" t="s">
        <v>2937</v>
      </c>
      <c r="L20" s="82" t="s">
        <v>2930</v>
      </c>
      <c r="M20" s="82" t="s">
        <v>2915</v>
      </c>
      <c r="N20" s="82" t="s">
        <v>2900</v>
      </c>
      <c r="O20" s="82" t="s">
        <v>2901</v>
      </c>
      <c r="P20" s="82" t="s">
        <v>2932</v>
      </c>
      <c r="Q20" s="82" t="s">
        <v>2520</v>
      </c>
      <c r="R20" s="82">
        <v>0.03</v>
      </c>
      <c r="U20" s="82" t="s">
        <v>2956</v>
      </c>
      <c r="V20" s="82" t="s">
        <v>2943</v>
      </c>
      <c r="W20" s="82" t="s">
        <v>2917</v>
      </c>
      <c r="X20" s="82" t="s">
        <v>2902</v>
      </c>
      <c r="Y20" s="82" t="s">
        <v>2901</v>
      </c>
      <c r="Z20" s="82" t="s">
        <v>245</v>
      </c>
      <c r="AA20" s="82" t="s">
        <v>2520</v>
      </c>
      <c r="AB20" s="82">
        <v>198.87</v>
      </c>
    </row>
    <row r="21" spans="1:28" x14ac:dyDescent="0.25">
      <c r="A21" s="82" t="s">
        <v>2936</v>
      </c>
      <c r="B21" s="82" t="s">
        <v>3466</v>
      </c>
      <c r="C21" s="82" t="s">
        <v>3467</v>
      </c>
      <c r="D21" s="82" t="s">
        <v>2321</v>
      </c>
      <c r="E21" s="82" t="s">
        <v>1</v>
      </c>
      <c r="F21" s="82" t="s">
        <v>3014</v>
      </c>
      <c r="G21" s="82" t="s">
        <v>2520</v>
      </c>
      <c r="H21" s="82">
        <v>82850.539999999994</v>
      </c>
      <c r="K21" s="82" t="s">
        <v>2938</v>
      </c>
      <c r="L21" s="82" t="s">
        <v>2933</v>
      </c>
      <c r="M21" s="82" t="s">
        <v>2914</v>
      </c>
      <c r="N21" s="82" t="s">
        <v>2321</v>
      </c>
      <c r="O21" s="82" t="s">
        <v>2901</v>
      </c>
      <c r="P21" s="82" t="s">
        <v>2911</v>
      </c>
      <c r="Q21" s="82" t="s">
        <v>2520</v>
      </c>
      <c r="R21" s="82">
        <v>952.6</v>
      </c>
      <c r="U21" s="82" t="s">
        <v>2957</v>
      </c>
      <c r="V21" s="82" t="s">
        <v>2943</v>
      </c>
      <c r="W21" s="82" t="s">
        <v>2917</v>
      </c>
      <c r="X21" s="82" t="s">
        <v>2902</v>
      </c>
      <c r="Y21" s="82" t="s">
        <v>2901</v>
      </c>
      <c r="Z21" s="82" t="s">
        <v>245</v>
      </c>
      <c r="AA21" s="82" t="s">
        <v>2520</v>
      </c>
      <c r="AB21" s="82">
        <v>196.91</v>
      </c>
    </row>
    <row r="22" spans="1:28" x14ac:dyDescent="0.25">
      <c r="A22" s="82" t="s">
        <v>2936</v>
      </c>
      <c r="B22" s="82" t="s">
        <v>3056</v>
      </c>
      <c r="C22" s="82" t="s">
        <v>2977</v>
      </c>
      <c r="D22" s="82" t="s">
        <v>3057</v>
      </c>
      <c r="E22" s="82" t="s">
        <v>1</v>
      </c>
      <c r="F22" s="82" t="s">
        <v>2976</v>
      </c>
      <c r="G22" s="82" t="s">
        <v>2520</v>
      </c>
      <c r="H22" s="82">
        <v>1.17</v>
      </c>
      <c r="K22" s="82" t="s">
        <v>2938</v>
      </c>
      <c r="L22" s="82" t="s">
        <v>2933</v>
      </c>
      <c r="M22" s="82" t="s">
        <v>2914</v>
      </c>
      <c r="N22" s="82" t="s">
        <v>2538</v>
      </c>
      <c r="O22" s="82" t="s">
        <v>2901</v>
      </c>
      <c r="P22" s="82" t="s">
        <v>2911</v>
      </c>
      <c r="Q22" s="82" t="s">
        <v>2520</v>
      </c>
      <c r="R22" s="82">
        <v>2501.08</v>
      </c>
      <c r="U22" s="82" t="s">
        <v>2958</v>
      </c>
      <c r="V22" s="82" t="s">
        <v>2943</v>
      </c>
      <c r="W22" s="82" t="s">
        <v>2917</v>
      </c>
      <c r="X22" s="82" t="s">
        <v>2902</v>
      </c>
      <c r="Y22" s="82" t="s">
        <v>2901</v>
      </c>
      <c r="Z22" s="82" t="s">
        <v>245</v>
      </c>
      <c r="AA22" s="82" t="s">
        <v>2520</v>
      </c>
      <c r="AB22" s="82">
        <v>198.35</v>
      </c>
    </row>
    <row r="23" spans="1:28" x14ac:dyDescent="0.25">
      <c r="A23" s="82" t="s">
        <v>2936</v>
      </c>
      <c r="B23" s="82" t="s">
        <v>3056</v>
      </c>
      <c r="C23" s="82" t="s">
        <v>2977</v>
      </c>
      <c r="D23" s="82" t="s">
        <v>2538</v>
      </c>
      <c r="E23" s="82" t="s">
        <v>1</v>
      </c>
      <c r="F23" s="82" t="s">
        <v>2976</v>
      </c>
      <c r="G23" s="82" t="s">
        <v>2520</v>
      </c>
      <c r="H23" s="82">
        <v>23490.79</v>
      </c>
      <c r="K23" s="82" t="s">
        <v>2938</v>
      </c>
      <c r="L23" s="82" t="s">
        <v>2930</v>
      </c>
      <c r="M23" s="82" t="s">
        <v>2915</v>
      </c>
      <c r="N23" s="82" t="s">
        <v>2935</v>
      </c>
      <c r="O23" s="82" t="s">
        <v>2901</v>
      </c>
      <c r="P23" s="82" t="s">
        <v>2932</v>
      </c>
      <c r="Q23" s="82" t="s">
        <v>2520</v>
      </c>
      <c r="R23" s="82">
        <v>1147.58</v>
      </c>
      <c r="U23" s="82" t="s">
        <v>2907</v>
      </c>
      <c r="V23" s="82" t="s">
        <v>2943</v>
      </c>
      <c r="W23" s="82" t="s">
        <v>2917</v>
      </c>
      <c r="X23" s="82" t="s">
        <v>2902</v>
      </c>
      <c r="Y23" s="82" t="s">
        <v>2901</v>
      </c>
      <c r="Z23" s="82" t="s">
        <v>245</v>
      </c>
      <c r="AA23" s="82" t="s">
        <v>2520</v>
      </c>
      <c r="AB23" s="82">
        <v>198.81</v>
      </c>
    </row>
    <row r="24" spans="1:28" x14ac:dyDescent="0.25">
      <c r="A24" s="82" t="s">
        <v>2936</v>
      </c>
      <c r="B24" s="82" t="s">
        <v>3056</v>
      </c>
      <c r="C24" s="82" t="s">
        <v>2977</v>
      </c>
      <c r="D24" s="82" t="s">
        <v>3060</v>
      </c>
      <c r="E24" s="82" t="s">
        <v>1</v>
      </c>
      <c r="F24" s="82" t="s">
        <v>2976</v>
      </c>
      <c r="G24" s="82" t="s">
        <v>2520</v>
      </c>
      <c r="H24" s="82">
        <v>161.31</v>
      </c>
      <c r="K24" s="82" t="s">
        <v>2938</v>
      </c>
      <c r="L24" s="82" t="s">
        <v>2930</v>
      </c>
      <c r="M24" s="82" t="s">
        <v>2915</v>
      </c>
      <c r="N24" s="82" t="s">
        <v>2931</v>
      </c>
      <c r="O24" s="82" t="s">
        <v>2901</v>
      </c>
      <c r="P24" s="82" t="s">
        <v>2932</v>
      </c>
      <c r="Q24" s="82" t="s">
        <v>2520</v>
      </c>
      <c r="R24" s="82">
        <v>130.12</v>
      </c>
      <c r="U24" s="82" t="s">
        <v>2909</v>
      </c>
      <c r="V24" s="82" t="s">
        <v>2943</v>
      </c>
      <c r="W24" s="82" t="s">
        <v>2917</v>
      </c>
      <c r="X24" s="82" t="s">
        <v>2902</v>
      </c>
      <c r="Y24" s="82" t="s">
        <v>2901</v>
      </c>
      <c r="Z24" s="82" t="s">
        <v>245</v>
      </c>
      <c r="AA24" s="82" t="s">
        <v>2520</v>
      </c>
      <c r="AB24" s="82">
        <v>200.06</v>
      </c>
    </row>
    <row r="25" spans="1:28" x14ac:dyDescent="0.25">
      <c r="A25" s="82" t="s">
        <v>2937</v>
      </c>
      <c r="B25" s="82" t="s">
        <v>3056</v>
      </c>
      <c r="C25" s="82" t="s">
        <v>2977</v>
      </c>
      <c r="D25" s="82" t="s">
        <v>2538</v>
      </c>
      <c r="E25" s="82" t="s">
        <v>1</v>
      </c>
      <c r="F25" s="82" t="s">
        <v>2976</v>
      </c>
      <c r="G25" s="82" t="s">
        <v>2520</v>
      </c>
      <c r="H25" s="82">
        <v>21611.82</v>
      </c>
      <c r="K25" s="82" t="s">
        <v>2938</v>
      </c>
      <c r="L25" s="82" t="s">
        <v>2930</v>
      </c>
      <c r="M25" s="82" t="s">
        <v>2915</v>
      </c>
      <c r="N25" s="82" t="s">
        <v>2902</v>
      </c>
      <c r="O25" s="82" t="s">
        <v>2901</v>
      </c>
      <c r="P25" s="82" t="s">
        <v>2932</v>
      </c>
      <c r="Q25" s="82" t="s">
        <v>2520</v>
      </c>
      <c r="R25" s="82">
        <v>7332.78</v>
      </c>
      <c r="AB25" s="83"/>
    </row>
    <row r="26" spans="1:28" x14ac:dyDescent="0.25">
      <c r="A26" s="82" t="s">
        <v>2937</v>
      </c>
      <c r="B26" s="82" t="s">
        <v>3056</v>
      </c>
      <c r="C26" s="82" t="s">
        <v>2977</v>
      </c>
      <c r="D26" s="82" t="s">
        <v>3060</v>
      </c>
      <c r="E26" s="82" t="s">
        <v>1</v>
      </c>
      <c r="F26" s="82" t="s">
        <v>2976</v>
      </c>
      <c r="G26" s="82" t="s">
        <v>2520</v>
      </c>
      <c r="H26" s="82">
        <v>149.22</v>
      </c>
      <c r="K26" s="82" t="s">
        <v>2939</v>
      </c>
      <c r="L26" s="82" t="s">
        <v>2930</v>
      </c>
      <c r="M26" s="82" t="s">
        <v>2915</v>
      </c>
      <c r="N26" s="82" t="s">
        <v>2931</v>
      </c>
      <c r="O26" s="82" t="s">
        <v>2901</v>
      </c>
      <c r="P26" s="82" t="s">
        <v>2932</v>
      </c>
      <c r="Q26" s="82" t="s">
        <v>2520</v>
      </c>
      <c r="R26" s="82">
        <v>221.7</v>
      </c>
    </row>
    <row r="27" spans="1:28" x14ac:dyDescent="0.25">
      <c r="A27" s="82" t="s">
        <v>2937</v>
      </c>
      <c r="B27" s="82" t="s">
        <v>3058</v>
      </c>
      <c r="C27" s="82" t="s">
        <v>2981</v>
      </c>
      <c r="D27" s="82" t="s">
        <v>2538</v>
      </c>
      <c r="E27" s="82" t="s">
        <v>1</v>
      </c>
      <c r="F27" s="82" t="s">
        <v>3061</v>
      </c>
      <c r="G27" s="82" t="s">
        <v>2520</v>
      </c>
      <c r="H27" s="82">
        <v>11700.69</v>
      </c>
      <c r="K27" s="82" t="s">
        <v>2939</v>
      </c>
      <c r="L27" s="82" t="s">
        <v>2930</v>
      </c>
      <c r="M27" s="82" t="s">
        <v>2915</v>
      </c>
      <c r="N27" s="82" t="s">
        <v>2900</v>
      </c>
      <c r="O27" s="82" t="s">
        <v>2901</v>
      </c>
      <c r="P27" s="82" t="s">
        <v>2932</v>
      </c>
      <c r="Q27" s="82" t="s">
        <v>2520</v>
      </c>
      <c r="R27" s="82">
        <v>3131.45</v>
      </c>
    </row>
    <row r="28" spans="1:28" x14ac:dyDescent="0.25">
      <c r="A28" s="82" t="s">
        <v>2937</v>
      </c>
      <c r="B28" s="82" t="s">
        <v>3466</v>
      </c>
      <c r="C28" s="82" t="s">
        <v>3467</v>
      </c>
      <c r="D28" s="82" t="s">
        <v>2902</v>
      </c>
      <c r="E28" s="82" t="s">
        <v>1</v>
      </c>
      <c r="F28" s="82" t="s">
        <v>3092</v>
      </c>
      <c r="G28" s="82" t="s">
        <v>2520</v>
      </c>
      <c r="H28" s="82">
        <v>3001.05</v>
      </c>
      <c r="K28" s="82" t="s">
        <v>2939</v>
      </c>
      <c r="L28" s="82" t="s">
        <v>2933</v>
      </c>
      <c r="M28" s="82" t="s">
        <v>2914</v>
      </c>
      <c r="N28" s="82" t="s">
        <v>2321</v>
      </c>
      <c r="O28" s="82" t="s">
        <v>2901</v>
      </c>
      <c r="P28" s="82" t="s">
        <v>2911</v>
      </c>
      <c r="Q28" s="82" t="s">
        <v>2520</v>
      </c>
      <c r="R28" s="82">
        <v>936.04</v>
      </c>
    </row>
    <row r="29" spans="1:28" x14ac:dyDescent="0.25">
      <c r="A29" s="82" t="s">
        <v>2937</v>
      </c>
      <c r="B29" s="82" t="s">
        <v>3056</v>
      </c>
      <c r="C29" s="82" t="s">
        <v>2977</v>
      </c>
      <c r="D29" s="82" t="s">
        <v>2321</v>
      </c>
      <c r="E29" s="82" t="s">
        <v>1</v>
      </c>
      <c r="F29" s="82" t="s">
        <v>2976</v>
      </c>
      <c r="G29" s="82" t="s">
        <v>2520</v>
      </c>
      <c r="H29" s="82">
        <v>19.010000000000002</v>
      </c>
      <c r="K29" s="82" t="s">
        <v>2939</v>
      </c>
      <c r="L29" s="82" t="s">
        <v>2933</v>
      </c>
      <c r="M29" s="82" t="s">
        <v>2914</v>
      </c>
      <c r="N29" s="82" t="s">
        <v>2538</v>
      </c>
      <c r="O29" s="82" t="s">
        <v>2901</v>
      </c>
      <c r="P29" s="82" t="s">
        <v>2911</v>
      </c>
      <c r="Q29" s="82" t="s">
        <v>2520</v>
      </c>
      <c r="R29" s="82">
        <v>2203.58</v>
      </c>
    </row>
    <row r="30" spans="1:28" x14ac:dyDescent="0.25">
      <c r="A30" s="82" t="s">
        <v>2937</v>
      </c>
      <c r="B30" s="82" t="s">
        <v>3466</v>
      </c>
      <c r="C30" s="82" t="s">
        <v>3467</v>
      </c>
      <c r="D30" s="82" t="s">
        <v>2900</v>
      </c>
      <c r="E30" s="82" t="s">
        <v>1</v>
      </c>
      <c r="F30" s="82" t="s">
        <v>3092</v>
      </c>
      <c r="G30" s="82" t="s">
        <v>2520</v>
      </c>
      <c r="H30" s="82">
        <v>1802.71</v>
      </c>
      <c r="K30" s="82" t="s">
        <v>2939</v>
      </c>
      <c r="L30" s="82" t="s">
        <v>2930</v>
      </c>
      <c r="M30" s="82" t="s">
        <v>2915</v>
      </c>
      <c r="N30" s="82" t="s">
        <v>2902</v>
      </c>
      <c r="O30" s="82" t="s">
        <v>2901</v>
      </c>
      <c r="P30" s="82" t="s">
        <v>2932</v>
      </c>
      <c r="Q30" s="82" t="s">
        <v>2520</v>
      </c>
      <c r="R30" s="82">
        <v>12126.13</v>
      </c>
    </row>
    <row r="31" spans="1:28" x14ac:dyDescent="0.25">
      <c r="A31" s="82" t="s">
        <v>2937</v>
      </c>
      <c r="B31" s="82" t="s">
        <v>3466</v>
      </c>
      <c r="C31" s="82" t="s">
        <v>3467</v>
      </c>
      <c r="D31" s="82" t="s">
        <v>2538</v>
      </c>
      <c r="E31" s="82" t="s">
        <v>1</v>
      </c>
      <c r="F31" s="82" t="s">
        <v>3083</v>
      </c>
      <c r="G31" s="82" t="s">
        <v>2520</v>
      </c>
      <c r="H31" s="82">
        <v>1600.55</v>
      </c>
      <c r="K31" s="82" t="s">
        <v>2939</v>
      </c>
      <c r="L31" s="82" t="s">
        <v>2930</v>
      </c>
      <c r="M31" s="82" t="s">
        <v>2915</v>
      </c>
      <c r="N31" s="82" t="s">
        <v>2935</v>
      </c>
      <c r="O31" s="82" t="s">
        <v>2901</v>
      </c>
      <c r="P31" s="82" t="s">
        <v>2932</v>
      </c>
      <c r="Q31" s="82" t="s">
        <v>2520</v>
      </c>
      <c r="R31" s="82">
        <v>1547.75</v>
      </c>
    </row>
    <row r="32" spans="1:28" x14ac:dyDescent="0.25">
      <c r="A32" s="82" t="s">
        <v>2937</v>
      </c>
      <c r="B32" s="82" t="s">
        <v>3466</v>
      </c>
      <c r="C32" s="82" t="s">
        <v>3467</v>
      </c>
      <c r="D32" s="82" t="s">
        <v>2321</v>
      </c>
      <c r="E32" s="82" t="s">
        <v>1</v>
      </c>
      <c r="F32" s="82" t="s">
        <v>2960</v>
      </c>
      <c r="G32" s="82" t="s">
        <v>2520</v>
      </c>
      <c r="H32" s="82">
        <v>71820.02</v>
      </c>
      <c r="K32" s="82" t="s">
        <v>2940</v>
      </c>
      <c r="L32" s="82" t="s">
        <v>2930</v>
      </c>
      <c r="M32" s="82" t="s">
        <v>2915</v>
      </c>
      <c r="N32" s="82" t="s">
        <v>2935</v>
      </c>
      <c r="O32" s="82" t="s">
        <v>2901</v>
      </c>
      <c r="P32" s="82" t="s">
        <v>2932</v>
      </c>
      <c r="Q32" s="82" t="s">
        <v>2520</v>
      </c>
      <c r="R32" s="82">
        <v>1052.49</v>
      </c>
    </row>
    <row r="33" spans="1:18" x14ac:dyDescent="0.25">
      <c r="A33" s="82" t="s">
        <v>2937</v>
      </c>
      <c r="B33" s="82" t="s">
        <v>3056</v>
      </c>
      <c r="C33" s="82" t="s">
        <v>2977</v>
      </c>
      <c r="D33" s="82" t="s">
        <v>3057</v>
      </c>
      <c r="E33" s="82" t="s">
        <v>1</v>
      </c>
      <c r="F33" s="82" t="s">
        <v>2976</v>
      </c>
      <c r="G33" s="82" t="s">
        <v>2520</v>
      </c>
      <c r="H33" s="82">
        <v>18.32</v>
      </c>
      <c r="K33" s="82" t="s">
        <v>2940</v>
      </c>
      <c r="L33" s="82" t="s">
        <v>2930</v>
      </c>
      <c r="M33" s="82" t="s">
        <v>2915</v>
      </c>
      <c r="N33" s="82" t="s">
        <v>2900</v>
      </c>
      <c r="O33" s="82" t="s">
        <v>2901</v>
      </c>
      <c r="P33" s="82" t="s">
        <v>2932</v>
      </c>
      <c r="Q33" s="82" t="s">
        <v>2520</v>
      </c>
      <c r="R33" s="82">
        <v>3446.49</v>
      </c>
    </row>
    <row r="34" spans="1:18" x14ac:dyDescent="0.25">
      <c r="A34" s="82" t="s">
        <v>2937</v>
      </c>
      <c r="B34" s="82" t="s">
        <v>3466</v>
      </c>
      <c r="C34" s="82" t="s">
        <v>3467</v>
      </c>
      <c r="D34" s="82" t="s">
        <v>2935</v>
      </c>
      <c r="E34" s="82" t="s">
        <v>1</v>
      </c>
      <c r="F34" s="82" t="s">
        <v>3092</v>
      </c>
      <c r="G34" s="82" t="s">
        <v>2520</v>
      </c>
      <c r="H34" s="82">
        <v>300.29000000000002</v>
      </c>
      <c r="K34" s="82" t="s">
        <v>2940</v>
      </c>
      <c r="L34" s="82" t="s">
        <v>2930</v>
      </c>
      <c r="M34" s="82" t="s">
        <v>2915</v>
      </c>
      <c r="N34" s="82" t="s">
        <v>2931</v>
      </c>
      <c r="O34" s="82" t="s">
        <v>2901</v>
      </c>
      <c r="P34" s="82" t="s">
        <v>2932</v>
      </c>
      <c r="Q34" s="82" t="s">
        <v>2520</v>
      </c>
      <c r="R34" s="82">
        <v>216.76</v>
      </c>
    </row>
    <row r="35" spans="1:18" x14ac:dyDescent="0.25">
      <c r="A35" s="82" t="s">
        <v>2937</v>
      </c>
      <c r="B35" s="82" t="s">
        <v>3058</v>
      </c>
      <c r="C35" s="82" t="s">
        <v>2981</v>
      </c>
      <c r="D35" s="82" t="s">
        <v>2321</v>
      </c>
      <c r="E35" s="82" t="s">
        <v>1</v>
      </c>
      <c r="F35" s="82" t="s">
        <v>2980</v>
      </c>
      <c r="G35" s="82" t="s">
        <v>2520</v>
      </c>
      <c r="H35" s="82">
        <v>619.64</v>
      </c>
      <c r="K35" s="82" t="s">
        <v>2940</v>
      </c>
      <c r="L35" s="82" t="s">
        <v>2933</v>
      </c>
      <c r="M35" s="82" t="s">
        <v>2914</v>
      </c>
      <c r="N35" s="82" t="s">
        <v>2321</v>
      </c>
      <c r="O35" s="82" t="s">
        <v>2901</v>
      </c>
      <c r="P35" s="82" t="s">
        <v>2911</v>
      </c>
      <c r="Q35" s="82" t="s">
        <v>2520</v>
      </c>
      <c r="R35" s="82">
        <v>1015.21</v>
      </c>
    </row>
    <row r="36" spans="1:18" x14ac:dyDescent="0.25">
      <c r="A36" s="82" t="s">
        <v>2938</v>
      </c>
      <c r="B36" s="82" t="s">
        <v>3466</v>
      </c>
      <c r="C36" s="82" t="s">
        <v>3467</v>
      </c>
      <c r="D36" s="82" t="s">
        <v>2902</v>
      </c>
      <c r="E36" s="82" t="s">
        <v>1</v>
      </c>
      <c r="F36" s="82" t="s">
        <v>3092</v>
      </c>
      <c r="G36" s="82" t="s">
        <v>2520</v>
      </c>
      <c r="H36" s="82">
        <v>1966.4</v>
      </c>
      <c r="K36" s="82" t="s">
        <v>2940</v>
      </c>
      <c r="L36" s="82" t="s">
        <v>2933</v>
      </c>
      <c r="M36" s="82" t="s">
        <v>2914</v>
      </c>
      <c r="N36" s="82" t="s">
        <v>2538</v>
      </c>
      <c r="O36" s="82" t="s">
        <v>2901</v>
      </c>
      <c r="P36" s="82" t="s">
        <v>2911</v>
      </c>
      <c r="Q36" s="82" t="s">
        <v>2520</v>
      </c>
      <c r="R36" s="82">
        <v>2181.89</v>
      </c>
    </row>
    <row r="37" spans="1:18" x14ac:dyDescent="0.25">
      <c r="A37" s="82" t="s">
        <v>2938</v>
      </c>
      <c r="B37" s="82" t="s">
        <v>3056</v>
      </c>
      <c r="C37" s="82" t="s">
        <v>2977</v>
      </c>
      <c r="D37" s="82" t="s">
        <v>2321</v>
      </c>
      <c r="E37" s="82" t="s">
        <v>1</v>
      </c>
      <c r="F37" s="82" t="s">
        <v>2976</v>
      </c>
      <c r="G37" s="82" t="s">
        <v>2520</v>
      </c>
      <c r="H37" s="82">
        <v>45.85</v>
      </c>
      <c r="K37" s="82" t="s">
        <v>2940</v>
      </c>
      <c r="L37" s="82" t="s">
        <v>2930</v>
      </c>
      <c r="M37" s="82" t="s">
        <v>2915</v>
      </c>
      <c r="N37" s="82" t="s">
        <v>2902</v>
      </c>
      <c r="O37" s="82" t="s">
        <v>2901</v>
      </c>
      <c r="P37" s="82" t="s">
        <v>2932</v>
      </c>
      <c r="Q37" s="82" t="s">
        <v>2520</v>
      </c>
      <c r="R37" s="82">
        <v>12027.38</v>
      </c>
    </row>
    <row r="38" spans="1:18" x14ac:dyDescent="0.25">
      <c r="A38" s="82" t="s">
        <v>2938</v>
      </c>
      <c r="B38" s="82" t="s">
        <v>3466</v>
      </c>
      <c r="C38" s="82" t="s">
        <v>3467</v>
      </c>
      <c r="D38" s="82" t="s">
        <v>2900</v>
      </c>
      <c r="E38" s="82" t="s">
        <v>1</v>
      </c>
      <c r="F38" s="82" t="s">
        <v>3092</v>
      </c>
      <c r="G38" s="82" t="s">
        <v>2520</v>
      </c>
      <c r="H38" s="82">
        <v>1056.4100000000001</v>
      </c>
      <c r="K38" s="82" t="s">
        <v>2941</v>
      </c>
      <c r="L38" s="82" t="s">
        <v>2930</v>
      </c>
      <c r="M38" s="82" t="s">
        <v>2915</v>
      </c>
      <c r="N38" s="82" t="s">
        <v>2935</v>
      </c>
      <c r="O38" s="82" t="s">
        <v>2901</v>
      </c>
      <c r="P38" s="82" t="s">
        <v>2932</v>
      </c>
      <c r="Q38" s="82" t="s">
        <v>2520</v>
      </c>
      <c r="R38" s="82">
        <v>1028.99</v>
      </c>
    </row>
    <row r="39" spans="1:18" x14ac:dyDescent="0.25">
      <c r="A39" s="82" t="s">
        <v>2938</v>
      </c>
      <c r="B39" s="82" t="s">
        <v>3056</v>
      </c>
      <c r="C39" s="82" t="s">
        <v>2977</v>
      </c>
      <c r="D39" s="82" t="s">
        <v>2538</v>
      </c>
      <c r="E39" s="82" t="s">
        <v>1</v>
      </c>
      <c r="F39" s="82" t="s">
        <v>2976</v>
      </c>
      <c r="G39" s="82" t="s">
        <v>2520</v>
      </c>
      <c r="H39" s="82">
        <v>19029.59</v>
      </c>
      <c r="K39" s="82" t="s">
        <v>2941</v>
      </c>
      <c r="L39" s="82" t="s">
        <v>2933</v>
      </c>
      <c r="M39" s="82" t="s">
        <v>2914</v>
      </c>
      <c r="N39" s="82" t="s">
        <v>2538</v>
      </c>
      <c r="O39" s="82" t="s">
        <v>2901</v>
      </c>
      <c r="P39" s="82" t="s">
        <v>2911</v>
      </c>
      <c r="Q39" s="82" t="s">
        <v>2520</v>
      </c>
      <c r="R39" s="82">
        <v>2521.69</v>
      </c>
    </row>
    <row r="40" spans="1:18" x14ac:dyDescent="0.25">
      <c r="A40" s="82" t="s">
        <v>2938</v>
      </c>
      <c r="B40" s="82" t="s">
        <v>3466</v>
      </c>
      <c r="C40" s="82" t="s">
        <v>3467</v>
      </c>
      <c r="D40" s="82" t="s">
        <v>2935</v>
      </c>
      <c r="E40" s="82" t="s">
        <v>1</v>
      </c>
      <c r="F40" s="82" t="s">
        <v>3092</v>
      </c>
      <c r="G40" s="82" t="s">
        <v>2520</v>
      </c>
      <c r="H40" s="82">
        <v>423.56</v>
      </c>
      <c r="K40" s="82" t="s">
        <v>2941</v>
      </c>
      <c r="L40" s="82" t="s">
        <v>2933</v>
      </c>
      <c r="M40" s="82" t="s">
        <v>2914</v>
      </c>
      <c r="N40" s="82" t="s">
        <v>2321</v>
      </c>
      <c r="O40" s="82" t="s">
        <v>2901</v>
      </c>
      <c r="P40" s="82" t="s">
        <v>2911</v>
      </c>
      <c r="Q40" s="82" t="s">
        <v>2520</v>
      </c>
      <c r="R40" s="82">
        <v>1107.92</v>
      </c>
    </row>
    <row r="41" spans="1:18" x14ac:dyDescent="0.25">
      <c r="A41" s="82" t="s">
        <v>2938</v>
      </c>
      <c r="B41" s="82" t="s">
        <v>3058</v>
      </c>
      <c r="C41" s="82" t="s">
        <v>2981</v>
      </c>
      <c r="D41" s="82" t="s">
        <v>2538</v>
      </c>
      <c r="E41" s="82" t="s">
        <v>1</v>
      </c>
      <c r="F41" s="82" t="s">
        <v>2980</v>
      </c>
      <c r="G41" s="82" t="s">
        <v>2520</v>
      </c>
      <c r="H41" s="82">
        <v>12026.78</v>
      </c>
      <c r="K41" s="82" t="s">
        <v>2941</v>
      </c>
      <c r="L41" s="82" t="s">
        <v>2930</v>
      </c>
      <c r="M41" s="82" t="s">
        <v>2915</v>
      </c>
      <c r="N41" s="82" t="s">
        <v>2902</v>
      </c>
      <c r="O41" s="82" t="s">
        <v>2901</v>
      </c>
      <c r="P41" s="82" t="s">
        <v>2932</v>
      </c>
      <c r="Q41" s="82" t="s">
        <v>2520</v>
      </c>
      <c r="R41" s="82">
        <v>12531.92</v>
      </c>
    </row>
    <row r="42" spans="1:18" x14ac:dyDescent="0.25">
      <c r="A42" s="82" t="s">
        <v>2938</v>
      </c>
      <c r="B42" s="82" t="s">
        <v>3466</v>
      </c>
      <c r="C42" s="82" t="s">
        <v>3467</v>
      </c>
      <c r="D42" s="82" t="s">
        <v>2538</v>
      </c>
      <c r="E42" s="82" t="s">
        <v>1</v>
      </c>
      <c r="F42" s="82" t="s">
        <v>3079</v>
      </c>
      <c r="G42" s="82" t="s">
        <v>2520</v>
      </c>
      <c r="H42" s="82">
        <v>1599.91</v>
      </c>
      <c r="K42" s="82" t="s">
        <v>2941</v>
      </c>
      <c r="L42" s="82" t="s">
        <v>2930</v>
      </c>
      <c r="M42" s="82" t="s">
        <v>2915</v>
      </c>
      <c r="N42" s="82" t="s">
        <v>2931</v>
      </c>
      <c r="O42" s="82" t="s">
        <v>2901</v>
      </c>
      <c r="P42" s="82" t="s">
        <v>2932</v>
      </c>
      <c r="Q42" s="82" t="s">
        <v>2520</v>
      </c>
      <c r="R42" s="82">
        <v>142.09</v>
      </c>
    </row>
    <row r="43" spans="1:18" x14ac:dyDescent="0.25">
      <c r="A43" s="82" t="s">
        <v>2938</v>
      </c>
      <c r="B43" s="82" t="s">
        <v>3058</v>
      </c>
      <c r="C43" s="82" t="s">
        <v>2981</v>
      </c>
      <c r="D43" s="82" t="s">
        <v>2321</v>
      </c>
      <c r="E43" s="82" t="s">
        <v>1</v>
      </c>
      <c r="F43" s="82" t="s">
        <v>2980</v>
      </c>
      <c r="G43" s="82" t="s">
        <v>2520</v>
      </c>
      <c r="H43" s="82">
        <v>278.3</v>
      </c>
      <c r="K43" s="82" t="s">
        <v>2941</v>
      </c>
      <c r="L43" s="82" t="s">
        <v>2930</v>
      </c>
      <c r="M43" s="82" t="s">
        <v>2915</v>
      </c>
      <c r="N43" s="82" t="s">
        <v>2900</v>
      </c>
      <c r="O43" s="82" t="s">
        <v>2901</v>
      </c>
      <c r="P43" s="82" t="s">
        <v>2932</v>
      </c>
      <c r="Q43" s="82" t="s">
        <v>2520</v>
      </c>
      <c r="R43" s="82">
        <v>3957.25</v>
      </c>
    </row>
    <row r="44" spans="1:18" x14ac:dyDescent="0.25">
      <c r="A44" s="82" t="s">
        <v>2938</v>
      </c>
      <c r="B44" s="82" t="s">
        <v>3466</v>
      </c>
      <c r="C44" s="82" t="s">
        <v>3467</v>
      </c>
      <c r="D44" s="82" t="s">
        <v>2321</v>
      </c>
      <c r="E44" s="82" t="s">
        <v>1</v>
      </c>
      <c r="F44" s="82" t="s">
        <v>2960</v>
      </c>
      <c r="G44" s="82" t="s">
        <v>2520</v>
      </c>
      <c r="H44" s="82">
        <v>77556.710000000006</v>
      </c>
      <c r="K44" s="82" t="s">
        <v>2942</v>
      </c>
      <c r="L44" s="82" t="s">
        <v>2930</v>
      </c>
      <c r="M44" s="82" t="s">
        <v>2915</v>
      </c>
      <c r="N44" s="82" t="s">
        <v>2902</v>
      </c>
      <c r="O44" s="82" t="s">
        <v>2901</v>
      </c>
      <c r="P44" s="82" t="s">
        <v>2932</v>
      </c>
      <c r="Q44" s="82" t="s">
        <v>2520</v>
      </c>
      <c r="R44" s="82">
        <v>14015.77</v>
      </c>
    </row>
    <row r="45" spans="1:18" x14ac:dyDescent="0.25">
      <c r="A45" s="82" t="s">
        <v>2938</v>
      </c>
      <c r="B45" s="82" t="s">
        <v>3056</v>
      </c>
      <c r="C45" s="82" t="s">
        <v>2977</v>
      </c>
      <c r="D45" s="82" t="s">
        <v>3057</v>
      </c>
      <c r="E45" s="82" t="s">
        <v>1</v>
      </c>
      <c r="F45" s="82" t="s">
        <v>2976</v>
      </c>
      <c r="G45" s="82" t="s">
        <v>2520</v>
      </c>
      <c r="H45" s="82">
        <v>1.25</v>
      </c>
      <c r="K45" s="82" t="s">
        <v>2942</v>
      </c>
      <c r="L45" s="82" t="s">
        <v>2933</v>
      </c>
      <c r="M45" s="82" t="s">
        <v>2914</v>
      </c>
      <c r="N45" s="82" t="s">
        <v>2321</v>
      </c>
      <c r="O45" s="82" t="s">
        <v>2901</v>
      </c>
      <c r="P45" s="82" t="s">
        <v>2911</v>
      </c>
      <c r="Q45" s="82" t="s">
        <v>2520</v>
      </c>
      <c r="R45" s="82">
        <v>864.09</v>
      </c>
    </row>
    <row r="46" spans="1:18" x14ac:dyDescent="0.25">
      <c r="A46" s="82" t="s">
        <v>2938</v>
      </c>
      <c r="B46" s="82" t="s">
        <v>3056</v>
      </c>
      <c r="C46" s="82" t="s">
        <v>2977</v>
      </c>
      <c r="D46" s="82" t="s">
        <v>3060</v>
      </c>
      <c r="E46" s="82" t="s">
        <v>1</v>
      </c>
      <c r="F46" s="82" t="s">
        <v>2976</v>
      </c>
      <c r="G46" s="82" t="s">
        <v>2520</v>
      </c>
      <c r="H46" s="82">
        <v>130.19</v>
      </c>
      <c r="K46" s="82" t="s">
        <v>2942</v>
      </c>
      <c r="L46" s="82" t="s">
        <v>2930</v>
      </c>
      <c r="M46" s="82" t="s">
        <v>2915</v>
      </c>
      <c r="N46" s="82" t="s">
        <v>2935</v>
      </c>
      <c r="O46" s="82" t="s">
        <v>2901</v>
      </c>
      <c r="P46" s="82" t="s">
        <v>2932</v>
      </c>
      <c r="Q46" s="82" t="s">
        <v>2520</v>
      </c>
      <c r="R46" s="82">
        <v>1077.0899999999999</v>
      </c>
    </row>
    <row r="47" spans="1:18" x14ac:dyDescent="0.25">
      <c r="A47" s="82" t="s">
        <v>2939</v>
      </c>
      <c r="B47" s="82" t="s">
        <v>3466</v>
      </c>
      <c r="C47" s="82" t="s">
        <v>3467</v>
      </c>
      <c r="D47" s="82" t="s">
        <v>2538</v>
      </c>
      <c r="E47" s="82" t="s">
        <v>1</v>
      </c>
      <c r="F47" s="82" t="s">
        <v>1662</v>
      </c>
      <c r="G47" s="82" t="s">
        <v>2520</v>
      </c>
      <c r="H47" s="82">
        <v>1600.44</v>
      </c>
      <c r="K47" s="82" t="s">
        <v>2942</v>
      </c>
      <c r="L47" s="82" t="s">
        <v>2930</v>
      </c>
      <c r="M47" s="82" t="s">
        <v>2915</v>
      </c>
      <c r="N47" s="82" t="s">
        <v>2900</v>
      </c>
      <c r="O47" s="82" t="s">
        <v>2901</v>
      </c>
      <c r="P47" s="82" t="s">
        <v>2932</v>
      </c>
      <c r="Q47" s="82" t="s">
        <v>2520</v>
      </c>
      <c r="R47" s="82">
        <v>4381.6099999999997</v>
      </c>
    </row>
    <row r="48" spans="1:18" x14ac:dyDescent="0.25">
      <c r="A48" s="82" t="s">
        <v>2939</v>
      </c>
      <c r="B48" s="82" t="s">
        <v>3058</v>
      </c>
      <c r="C48" s="82" t="s">
        <v>2981</v>
      </c>
      <c r="D48" s="82" t="s">
        <v>2321</v>
      </c>
      <c r="E48" s="82" t="s">
        <v>1</v>
      </c>
      <c r="F48" s="82" t="s">
        <v>2980</v>
      </c>
      <c r="G48" s="82" t="s">
        <v>2520</v>
      </c>
      <c r="H48" s="82">
        <v>109.06</v>
      </c>
      <c r="K48" s="82" t="s">
        <v>2942</v>
      </c>
      <c r="L48" s="82" t="s">
        <v>2930</v>
      </c>
      <c r="M48" s="82" t="s">
        <v>2915</v>
      </c>
      <c r="N48" s="82" t="s">
        <v>2931</v>
      </c>
      <c r="O48" s="82" t="s">
        <v>2901</v>
      </c>
      <c r="P48" s="82" t="s">
        <v>2932</v>
      </c>
      <c r="Q48" s="82" t="s">
        <v>2520</v>
      </c>
      <c r="R48" s="82">
        <v>204.31</v>
      </c>
    </row>
    <row r="49" spans="1:18" x14ac:dyDescent="0.25">
      <c r="A49" s="82" t="s">
        <v>2939</v>
      </c>
      <c r="B49" s="82" t="s">
        <v>3466</v>
      </c>
      <c r="C49" s="82" t="s">
        <v>3467</v>
      </c>
      <c r="D49" s="82" t="s">
        <v>2902</v>
      </c>
      <c r="E49" s="82" t="s">
        <v>1</v>
      </c>
      <c r="F49" s="82" t="s">
        <v>3092</v>
      </c>
      <c r="G49" s="82" t="s">
        <v>2520</v>
      </c>
      <c r="H49" s="82">
        <v>1732.48</v>
      </c>
      <c r="K49" s="82" t="s">
        <v>2942</v>
      </c>
      <c r="L49" s="82" t="s">
        <v>2933</v>
      </c>
      <c r="M49" s="82" t="s">
        <v>2914</v>
      </c>
      <c r="N49" s="82" t="s">
        <v>2538</v>
      </c>
      <c r="O49" s="82" t="s">
        <v>2901</v>
      </c>
      <c r="P49" s="82" t="s">
        <v>2911</v>
      </c>
      <c r="Q49" s="82" t="s">
        <v>2520</v>
      </c>
      <c r="R49" s="82">
        <v>1560.99</v>
      </c>
    </row>
    <row r="50" spans="1:18" x14ac:dyDescent="0.25">
      <c r="A50" s="82" t="s">
        <v>2939</v>
      </c>
      <c r="B50" s="82" t="s">
        <v>3056</v>
      </c>
      <c r="C50" s="82" t="s">
        <v>2977</v>
      </c>
      <c r="D50" s="82" t="s">
        <v>2321</v>
      </c>
      <c r="E50" s="82" t="s">
        <v>1</v>
      </c>
      <c r="F50" s="82" t="s">
        <v>2976</v>
      </c>
      <c r="G50" s="82" t="s">
        <v>2520</v>
      </c>
      <c r="H50" s="82">
        <v>64.47</v>
      </c>
      <c r="K50" s="82" t="s">
        <v>2944</v>
      </c>
      <c r="L50" s="82" t="s">
        <v>2930</v>
      </c>
      <c r="M50" s="82" t="s">
        <v>2915</v>
      </c>
      <c r="N50" s="82" t="s">
        <v>2902</v>
      </c>
      <c r="O50" s="82" t="s">
        <v>2901</v>
      </c>
      <c r="P50" s="82" t="s">
        <v>2932</v>
      </c>
      <c r="Q50" s="82" t="s">
        <v>2520</v>
      </c>
      <c r="R50" s="82">
        <v>12128.97</v>
      </c>
    </row>
    <row r="51" spans="1:18" x14ac:dyDescent="0.25">
      <c r="A51" s="82" t="s">
        <v>2939</v>
      </c>
      <c r="B51" s="82" t="s">
        <v>3056</v>
      </c>
      <c r="C51" s="82" t="s">
        <v>2977</v>
      </c>
      <c r="D51" s="82" t="s">
        <v>3057</v>
      </c>
      <c r="E51" s="82" t="s">
        <v>1</v>
      </c>
      <c r="F51" s="82" t="s">
        <v>2976</v>
      </c>
      <c r="G51" s="82" t="s">
        <v>2520</v>
      </c>
      <c r="H51" s="82">
        <v>1.22</v>
      </c>
      <c r="K51" s="82" t="s">
        <v>2944</v>
      </c>
      <c r="L51" s="82" t="s">
        <v>2930</v>
      </c>
      <c r="M51" s="82" t="s">
        <v>2915</v>
      </c>
      <c r="N51" s="82" t="s">
        <v>2931</v>
      </c>
      <c r="O51" s="82" t="s">
        <v>2901</v>
      </c>
      <c r="P51" s="82" t="s">
        <v>2932</v>
      </c>
      <c r="Q51" s="82" t="s">
        <v>2520</v>
      </c>
      <c r="R51" s="82">
        <v>328.26</v>
      </c>
    </row>
    <row r="52" spans="1:18" x14ac:dyDescent="0.25">
      <c r="A52" s="82" t="s">
        <v>2939</v>
      </c>
      <c r="B52" s="82" t="s">
        <v>3056</v>
      </c>
      <c r="C52" s="82" t="s">
        <v>2977</v>
      </c>
      <c r="D52" s="82" t="s">
        <v>2538</v>
      </c>
      <c r="E52" s="82" t="s">
        <v>1</v>
      </c>
      <c r="F52" s="82" t="s">
        <v>2976</v>
      </c>
      <c r="G52" s="82" t="s">
        <v>2520</v>
      </c>
      <c r="H52" s="82">
        <v>29115.57</v>
      </c>
      <c r="K52" s="82" t="s">
        <v>2944</v>
      </c>
      <c r="L52" s="82" t="s">
        <v>2930</v>
      </c>
      <c r="M52" s="82" t="s">
        <v>2915</v>
      </c>
      <c r="N52" s="82" t="s">
        <v>2900</v>
      </c>
      <c r="O52" s="82" t="s">
        <v>2901</v>
      </c>
      <c r="P52" s="82" t="s">
        <v>2932</v>
      </c>
      <c r="Q52" s="82" t="s">
        <v>2520</v>
      </c>
      <c r="R52" s="82">
        <v>4239.41</v>
      </c>
    </row>
    <row r="53" spans="1:18" x14ac:dyDescent="0.25">
      <c r="A53" s="82" t="s">
        <v>2939</v>
      </c>
      <c r="B53" s="82" t="s">
        <v>3058</v>
      </c>
      <c r="C53" s="82" t="s">
        <v>2981</v>
      </c>
      <c r="D53" s="82" t="s">
        <v>2538</v>
      </c>
      <c r="E53" s="82" t="s">
        <v>1</v>
      </c>
      <c r="F53" s="82" t="s">
        <v>3061</v>
      </c>
      <c r="G53" s="82" t="s">
        <v>2520</v>
      </c>
      <c r="H53" s="82">
        <v>15571.13</v>
      </c>
      <c r="K53" s="82" t="s">
        <v>2944</v>
      </c>
      <c r="L53" s="82" t="s">
        <v>2933</v>
      </c>
      <c r="M53" s="82" t="s">
        <v>2914</v>
      </c>
      <c r="N53" s="82" t="s">
        <v>2321</v>
      </c>
      <c r="O53" s="82" t="s">
        <v>2901</v>
      </c>
      <c r="P53" s="82" t="s">
        <v>2911</v>
      </c>
      <c r="Q53" s="82" t="s">
        <v>2520</v>
      </c>
      <c r="R53" s="82">
        <v>971.79</v>
      </c>
    </row>
    <row r="54" spans="1:18" x14ac:dyDescent="0.25">
      <c r="A54" s="82" t="s">
        <v>2939</v>
      </c>
      <c r="B54" s="82" t="s">
        <v>3466</v>
      </c>
      <c r="C54" s="82" t="s">
        <v>3467</v>
      </c>
      <c r="D54" s="82" t="s">
        <v>2900</v>
      </c>
      <c r="E54" s="82" t="s">
        <v>1</v>
      </c>
      <c r="F54" s="82" t="s">
        <v>3092</v>
      </c>
      <c r="G54" s="82" t="s">
        <v>2520</v>
      </c>
      <c r="H54" s="82">
        <v>513.04999999999995</v>
      </c>
      <c r="K54" s="82" t="s">
        <v>2944</v>
      </c>
      <c r="L54" s="82" t="s">
        <v>2933</v>
      </c>
      <c r="M54" s="82" t="s">
        <v>2914</v>
      </c>
      <c r="N54" s="82" t="s">
        <v>2538</v>
      </c>
      <c r="O54" s="82" t="s">
        <v>2901</v>
      </c>
      <c r="P54" s="82" t="s">
        <v>2911</v>
      </c>
      <c r="Q54" s="82" t="s">
        <v>2520</v>
      </c>
      <c r="R54" s="82">
        <v>1907.91</v>
      </c>
    </row>
    <row r="55" spans="1:18" x14ac:dyDescent="0.25">
      <c r="A55" s="82" t="s">
        <v>2939</v>
      </c>
      <c r="B55" s="82" t="s">
        <v>3466</v>
      </c>
      <c r="C55" s="82" t="s">
        <v>3467</v>
      </c>
      <c r="D55" s="82" t="s">
        <v>2935</v>
      </c>
      <c r="E55" s="82" t="s">
        <v>1</v>
      </c>
      <c r="F55" s="82" t="s">
        <v>3092</v>
      </c>
      <c r="G55" s="82" t="s">
        <v>2520</v>
      </c>
      <c r="H55" s="82">
        <v>138.59</v>
      </c>
      <c r="K55" s="82" t="s">
        <v>2944</v>
      </c>
      <c r="L55" s="82" t="s">
        <v>2930</v>
      </c>
      <c r="M55" s="82" t="s">
        <v>2915</v>
      </c>
      <c r="N55" s="82" t="s">
        <v>2935</v>
      </c>
      <c r="O55" s="82" t="s">
        <v>2901</v>
      </c>
      <c r="P55" s="82" t="s">
        <v>2932</v>
      </c>
      <c r="Q55" s="82" t="s">
        <v>2520</v>
      </c>
      <c r="R55" s="82">
        <v>2974.21</v>
      </c>
    </row>
    <row r="56" spans="1:18" x14ac:dyDescent="0.25">
      <c r="A56" s="82" t="s">
        <v>2939</v>
      </c>
      <c r="B56" s="82" t="s">
        <v>3466</v>
      </c>
      <c r="C56" s="82" t="s">
        <v>3467</v>
      </c>
      <c r="D56" s="82" t="s">
        <v>2321</v>
      </c>
      <c r="E56" s="82" t="s">
        <v>1</v>
      </c>
      <c r="F56" s="82" t="s">
        <v>2960</v>
      </c>
      <c r="G56" s="82" t="s">
        <v>2520</v>
      </c>
      <c r="H56" s="82">
        <v>77464.009999999995</v>
      </c>
      <c r="K56" s="82" t="s">
        <v>2945</v>
      </c>
      <c r="L56" s="82" t="s">
        <v>2933</v>
      </c>
      <c r="M56" s="82" t="s">
        <v>2914</v>
      </c>
      <c r="N56" s="82" t="s">
        <v>2538</v>
      </c>
      <c r="O56" s="82" t="s">
        <v>2901</v>
      </c>
      <c r="P56" s="82" t="s">
        <v>2911</v>
      </c>
      <c r="Q56" s="82" t="s">
        <v>2520</v>
      </c>
      <c r="R56" s="82">
        <v>2174.94</v>
      </c>
    </row>
    <row r="57" spans="1:18" x14ac:dyDescent="0.25">
      <c r="A57" s="82" t="s">
        <v>2939</v>
      </c>
      <c r="B57" s="82" t="s">
        <v>3056</v>
      </c>
      <c r="C57" s="82" t="s">
        <v>2977</v>
      </c>
      <c r="D57" s="82" t="s">
        <v>3060</v>
      </c>
      <c r="E57" s="82" t="s">
        <v>1</v>
      </c>
      <c r="F57" s="82" t="s">
        <v>2976</v>
      </c>
      <c r="G57" s="82" t="s">
        <v>2520</v>
      </c>
      <c r="H57" s="82">
        <v>176.98</v>
      </c>
      <c r="K57" s="82" t="s">
        <v>2945</v>
      </c>
      <c r="L57" s="82" t="s">
        <v>2930</v>
      </c>
      <c r="M57" s="82" t="s">
        <v>2915</v>
      </c>
      <c r="N57" s="82" t="s">
        <v>2931</v>
      </c>
      <c r="O57" s="82" t="s">
        <v>2901</v>
      </c>
      <c r="P57" s="82" t="s">
        <v>2932</v>
      </c>
      <c r="Q57" s="82" t="s">
        <v>2520</v>
      </c>
      <c r="R57" s="82">
        <v>412.06</v>
      </c>
    </row>
    <row r="58" spans="1:18" x14ac:dyDescent="0.25">
      <c r="A58" s="82" t="s">
        <v>2940</v>
      </c>
      <c r="B58" s="82" t="s">
        <v>3056</v>
      </c>
      <c r="C58" s="82" t="s">
        <v>2977</v>
      </c>
      <c r="D58" s="82" t="s">
        <v>2321</v>
      </c>
      <c r="E58" s="82" t="s">
        <v>1</v>
      </c>
      <c r="F58" s="82" t="s">
        <v>2976</v>
      </c>
      <c r="G58" s="82" t="s">
        <v>2520</v>
      </c>
      <c r="H58" s="82">
        <v>41.89</v>
      </c>
      <c r="K58" s="82" t="s">
        <v>2945</v>
      </c>
      <c r="L58" s="82" t="s">
        <v>2930</v>
      </c>
      <c r="M58" s="82" t="s">
        <v>2915</v>
      </c>
      <c r="N58" s="82" t="s">
        <v>2935</v>
      </c>
      <c r="O58" s="82" t="s">
        <v>2901</v>
      </c>
      <c r="P58" s="82" t="s">
        <v>2932</v>
      </c>
      <c r="Q58" s="82" t="s">
        <v>2520</v>
      </c>
      <c r="R58" s="82">
        <v>3839.69</v>
      </c>
    </row>
    <row r="59" spans="1:18" x14ac:dyDescent="0.25">
      <c r="A59" s="82" t="s">
        <v>2940</v>
      </c>
      <c r="B59" s="82" t="s">
        <v>3466</v>
      </c>
      <c r="C59" s="82" t="s">
        <v>3467</v>
      </c>
      <c r="D59" s="82" t="s">
        <v>2902</v>
      </c>
      <c r="E59" s="82" t="s">
        <v>1</v>
      </c>
      <c r="F59" s="82" t="s">
        <v>3076</v>
      </c>
      <c r="G59" s="82" t="s">
        <v>2520</v>
      </c>
      <c r="H59" s="82">
        <v>1815.82</v>
      </c>
      <c r="K59" s="82" t="s">
        <v>2945</v>
      </c>
      <c r="L59" s="82" t="s">
        <v>2933</v>
      </c>
      <c r="M59" s="82" t="s">
        <v>2914</v>
      </c>
      <c r="N59" s="82" t="s">
        <v>2321</v>
      </c>
      <c r="O59" s="82" t="s">
        <v>2901</v>
      </c>
      <c r="P59" s="82" t="s">
        <v>2911</v>
      </c>
      <c r="Q59" s="82" t="s">
        <v>2520</v>
      </c>
      <c r="R59" s="82">
        <v>1116.52</v>
      </c>
    </row>
    <row r="60" spans="1:18" x14ac:dyDescent="0.25">
      <c r="A60" s="82" t="s">
        <v>2940</v>
      </c>
      <c r="B60" s="82" t="s">
        <v>3466</v>
      </c>
      <c r="C60" s="82" t="s">
        <v>3467</v>
      </c>
      <c r="D60" s="82" t="s">
        <v>2900</v>
      </c>
      <c r="E60" s="82" t="s">
        <v>1</v>
      </c>
      <c r="F60" s="82" t="s">
        <v>3092</v>
      </c>
      <c r="G60" s="82" t="s">
        <v>2520</v>
      </c>
      <c r="H60" s="82">
        <v>412.21</v>
      </c>
      <c r="K60" s="82" t="s">
        <v>2945</v>
      </c>
      <c r="L60" s="82" t="s">
        <v>2930</v>
      </c>
      <c r="M60" s="82" t="s">
        <v>2915</v>
      </c>
      <c r="N60" s="82" t="s">
        <v>2902</v>
      </c>
      <c r="O60" s="82" t="s">
        <v>2901</v>
      </c>
      <c r="P60" s="82" t="s">
        <v>2932</v>
      </c>
      <c r="Q60" s="82" t="s">
        <v>2520</v>
      </c>
      <c r="R60" s="82">
        <v>13588.47</v>
      </c>
    </row>
    <row r="61" spans="1:18" x14ac:dyDescent="0.25">
      <c r="A61" s="82" t="s">
        <v>2940</v>
      </c>
      <c r="B61" s="82" t="s">
        <v>3056</v>
      </c>
      <c r="C61" s="82" t="s">
        <v>2977</v>
      </c>
      <c r="D61" s="82" t="s">
        <v>3060</v>
      </c>
      <c r="E61" s="82" t="s">
        <v>1</v>
      </c>
      <c r="F61" s="82" t="s">
        <v>2976</v>
      </c>
      <c r="G61" s="82" t="s">
        <v>2520</v>
      </c>
      <c r="H61" s="82">
        <v>838.62</v>
      </c>
      <c r="K61" s="82" t="s">
        <v>2946</v>
      </c>
      <c r="L61" s="82" t="s">
        <v>2930</v>
      </c>
      <c r="M61" s="82" t="s">
        <v>2915</v>
      </c>
      <c r="N61" s="82" t="s">
        <v>2931</v>
      </c>
      <c r="O61" s="82" t="s">
        <v>2901</v>
      </c>
      <c r="P61" s="82" t="s">
        <v>2932</v>
      </c>
      <c r="Q61" s="82" t="s">
        <v>2520</v>
      </c>
      <c r="R61" s="82">
        <v>388.23</v>
      </c>
    </row>
    <row r="62" spans="1:18" x14ac:dyDescent="0.25">
      <c r="A62" s="82" t="s">
        <v>2940</v>
      </c>
      <c r="B62" s="82" t="s">
        <v>3466</v>
      </c>
      <c r="C62" s="82" t="s">
        <v>3467</v>
      </c>
      <c r="D62" s="82" t="s">
        <v>2538</v>
      </c>
      <c r="E62" s="82" t="s">
        <v>1</v>
      </c>
      <c r="F62" s="82" t="s">
        <v>1662</v>
      </c>
      <c r="G62" s="82" t="s">
        <v>2520</v>
      </c>
      <c r="H62" s="82">
        <v>1600.2</v>
      </c>
      <c r="K62" s="82" t="s">
        <v>2946</v>
      </c>
      <c r="L62" s="82" t="s">
        <v>2933</v>
      </c>
      <c r="M62" s="82" t="s">
        <v>2914</v>
      </c>
      <c r="N62" s="82" t="s">
        <v>2538</v>
      </c>
      <c r="O62" s="82" t="s">
        <v>2901</v>
      </c>
      <c r="P62" s="82" t="s">
        <v>2911</v>
      </c>
      <c r="Q62" s="82" t="s">
        <v>2520</v>
      </c>
      <c r="R62" s="82">
        <v>2373.06</v>
      </c>
    </row>
    <row r="63" spans="1:18" x14ac:dyDescent="0.25">
      <c r="A63" s="82" t="s">
        <v>2940</v>
      </c>
      <c r="B63" s="82" t="s">
        <v>3058</v>
      </c>
      <c r="C63" s="82" t="s">
        <v>2981</v>
      </c>
      <c r="D63" s="82" t="s">
        <v>2538</v>
      </c>
      <c r="E63" s="82" t="s">
        <v>1</v>
      </c>
      <c r="F63" s="82" t="s">
        <v>2980</v>
      </c>
      <c r="G63" s="82" t="s">
        <v>2520</v>
      </c>
      <c r="H63" s="82">
        <v>9197.42</v>
      </c>
      <c r="K63" s="82" t="s">
        <v>2946</v>
      </c>
      <c r="L63" s="82" t="s">
        <v>2933</v>
      </c>
      <c r="M63" s="82" t="s">
        <v>2914</v>
      </c>
      <c r="N63" s="82" t="s">
        <v>2321</v>
      </c>
      <c r="O63" s="82" t="s">
        <v>2901</v>
      </c>
      <c r="P63" s="82" t="s">
        <v>2911</v>
      </c>
      <c r="Q63" s="82" t="s">
        <v>2520</v>
      </c>
      <c r="R63" s="82">
        <v>1160.78</v>
      </c>
    </row>
    <row r="64" spans="1:18" x14ac:dyDescent="0.25">
      <c r="A64" s="82" t="s">
        <v>2940</v>
      </c>
      <c r="B64" s="82" t="s">
        <v>3056</v>
      </c>
      <c r="C64" s="82" t="s">
        <v>2977</v>
      </c>
      <c r="D64" s="82" t="s">
        <v>3057</v>
      </c>
      <c r="E64" s="82" t="s">
        <v>1</v>
      </c>
      <c r="F64" s="82" t="s">
        <v>2976</v>
      </c>
      <c r="G64" s="82" t="s">
        <v>2520</v>
      </c>
      <c r="H64" s="82">
        <v>0.23</v>
      </c>
      <c r="K64" s="82" t="s">
        <v>2946</v>
      </c>
      <c r="L64" s="82" t="s">
        <v>2930</v>
      </c>
      <c r="M64" s="82" t="s">
        <v>2915</v>
      </c>
      <c r="N64" s="82" t="s">
        <v>2902</v>
      </c>
      <c r="O64" s="82" t="s">
        <v>2901</v>
      </c>
      <c r="P64" s="82" t="s">
        <v>2932</v>
      </c>
      <c r="Q64" s="82" t="s">
        <v>2520</v>
      </c>
      <c r="R64" s="82">
        <v>7735.15</v>
      </c>
    </row>
    <row r="65" spans="1:18" x14ac:dyDescent="0.25">
      <c r="A65" s="82" t="s">
        <v>2940</v>
      </c>
      <c r="B65" s="82" t="s">
        <v>3466</v>
      </c>
      <c r="C65" s="82" t="s">
        <v>3467</v>
      </c>
      <c r="D65" s="82" t="s">
        <v>2321</v>
      </c>
      <c r="E65" s="82" t="s">
        <v>1</v>
      </c>
      <c r="F65" s="82" t="s">
        <v>2960</v>
      </c>
      <c r="G65" s="82" t="s">
        <v>2520</v>
      </c>
      <c r="H65" s="82">
        <v>75274.98</v>
      </c>
      <c r="K65" s="82" t="s">
        <v>2946</v>
      </c>
      <c r="L65" s="82" t="s">
        <v>2930</v>
      </c>
      <c r="M65" s="82" t="s">
        <v>2915</v>
      </c>
      <c r="N65" s="82" t="s">
        <v>2935</v>
      </c>
      <c r="O65" s="82" t="s">
        <v>2901</v>
      </c>
      <c r="P65" s="82" t="s">
        <v>2932</v>
      </c>
      <c r="Q65" s="82" t="s">
        <v>2520</v>
      </c>
      <c r="R65" s="82">
        <v>2193</v>
      </c>
    </row>
    <row r="66" spans="1:18" x14ac:dyDescent="0.25">
      <c r="A66" s="82" t="s">
        <v>2940</v>
      </c>
      <c r="B66" s="82" t="s">
        <v>3056</v>
      </c>
      <c r="C66" s="82" t="s">
        <v>2977</v>
      </c>
      <c r="D66" s="82" t="s">
        <v>2538</v>
      </c>
      <c r="E66" s="82" t="s">
        <v>1</v>
      </c>
      <c r="F66" s="82" t="s">
        <v>2976</v>
      </c>
      <c r="G66" s="82" t="s">
        <v>2520</v>
      </c>
      <c r="H66" s="82">
        <v>22724.44</v>
      </c>
      <c r="K66" s="82" t="s">
        <v>2947</v>
      </c>
      <c r="L66" s="82" t="s">
        <v>2933</v>
      </c>
      <c r="M66" s="82" t="s">
        <v>2914</v>
      </c>
      <c r="N66" s="82" t="s">
        <v>2321</v>
      </c>
      <c r="O66" s="82" t="s">
        <v>2901</v>
      </c>
      <c r="P66" s="82" t="s">
        <v>2911</v>
      </c>
      <c r="Q66" s="82" t="s">
        <v>2520</v>
      </c>
      <c r="R66" s="82">
        <v>935.17</v>
      </c>
    </row>
    <row r="67" spans="1:18" x14ac:dyDescent="0.25">
      <c r="A67" s="82" t="s">
        <v>2940</v>
      </c>
      <c r="B67" s="82" t="s">
        <v>3466</v>
      </c>
      <c r="C67" s="82" t="s">
        <v>3467</v>
      </c>
      <c r="D67" s="82" t="s">
        <v>2935</v>
      </c>
      <c r="E67" s="82" t="s">
        <v>1</v>
      </c>
      <c r="F67" s="82" t="s">
        <v>3092</v>
      </c>
      <c r="G67" s="82" t="s">
        <v>2520</v>
      </c>
      <c r="H67" s="82">
        <v>180.68</v>
      </c>
      <c r="K67" s="82" t="s">
        <v>2947</v>
      </c>
      <c r="L67" s="82" t="s">
        <v>2933</v>
      </c>
      <c r="M67" s="82" t="s">
        <v>2914</v>
      </c>
      <c r="N67" s="82" t="s">
        <v>2538</v>
      </c>
      <c r="O67" s="82" t="s">
        <v>2901</v>
      </c>
      <c r="P67" s="82" t="s">
        <v>2911</v>
      </c>
      <c r="Q67" s="82" t="s">
        <v>2520</v>
      </c>
      <c r="R67" s="82">
        <v>1889.99</v>
      </c>
    </row>
    <row r="68" spans="1:18" x14ac:dyDescent="0.25">
      <c r="A68" s="82" t="s">
        <v>2941</v>
      </c>
      <c r="B68" s="82" t="s">
        <v>3466</v>
      </c>
      <c r="C68" s="82" t="s">
        <v>3467</v>
      </c>
      <c r="D68" s="82" t="s">
        <v>2902</v>
      </c>
      <c r="E68" s="82" t="s">
        <v>1</v>
      </c>
      <c r="F68" s="82" t="s">
        <v>3092</v>
      </c>
      <c r="G68" s="82" t="s">
        <v>2520</v>
      </c>
      <c r="H68" s="82">
        <v>1393.34</v>
      </c>
      <c r="K68" s="82" t="s">
        <v>2947</v>
      </c>
      <c r="L68" s="82" t="s">
        <v>2930</v>
      </c>
      <c r="M68" s="82" t="s">
        <v>2915</v>
      </c>
      <c r="N68" s="82" t="s">
        <v>2902</v>
      </c>
      <c r="O68" s="82" t="s">
        <v>2901</v>
      </c>
      <c r="P68" s="82" t="s">
        <v>2932</v>
      </c>
      <c r="Q68" s="82" t="s">
        <v>2520</v>
      </c>
      <c r="R68" s="82">
        <v>13796.54</v>
      </c>
    </row>
    <row r="69" spans="1:18" x14ac:dyDescent="0.25">
      <c r="A69" s="82" t="s">
        <v>2941</v>
      </c>
      <c r="B69" s="82" t="s">
        <v>3058</v>
      </c>
      <c r="C69" s="82" t="s">
        <v>2981</v>
      </c>
      <c r="D69" s="82" t="s">
        <v>2538</v>
      </c>
      <c r="E69" s="82" t="s">
        <v>1</v>
      </c>
      <c r="F69" s="82" t="s">
        <v>3059</v>
      </c>
      <c r="G69" s="82" t="s">
        <v>2520</v>
      </c>
      <c r="H69" s="82">
        <v>6834.45</v>
      </c>
      <c r="K69" s="82" t="s">
        <v>2947</v>
      </c>
      <c r="L69" s="82" t="s">
        <v>2930</v>
      </c>
      <c r="M69" s="82" t="s">
        <v>2915</v>
      </c>
      <c r="N69" s="82" t="s">
        <v>2900</v>
      </c>
      <c r="O69" s="82" t="s">
        <v>2901</v>
      </c>
      <c r="P69" s="82" t="s">
        <v>2932</v>
      </c>
      <c r="Q69" s="82" t="s">
        <v>2520</v>
      </c>
      <c r="R69" s="82">
        <v>4913.16</v>
      </c>
    </row>
    <row r="70" spans="1:18" x14ac:dyDescent="0.25">
      <c r="A70" s="82" t="s">
        <v>2941</v>
      </c>
      <c r="B70" s="82" t="s">
        <v>3056</v>
      </c>
      <c r="C70" s="82" t="s">
        <v>2977</v>
      </c>
      <c r="D70" s="82" t="s">
        <v>2538</v>
      </c>
      <c r="E70" s="82" t="s">
        <v>1</v>
      </c>
      <c r="F70" s="82" t="s">
        <v>2976</v>
      </c>
      <c r="G70" s="82" t="s">
        <v>2520</v>
      </c>
      <c r="H70" s="82">
        <v>20032.310000000001</v>
      </c>
      <c r="K70" s="82" t="s">
        <v>2947</v>
      </c>
      <c r="L70" s="82" t="s">
        <v>2930</v>
      </c>
      <c r="M70" s="82" t="s">
        <v>2915</v>
      </c>
      <c r="N70" s="82" t="s">
        <v>2931</v>
      </c>
      <c r="O70" s="82" t="s">
        <v>2901</v>
      </c>
      <c r="P70" s="82" t="s">
        <v>2932</v>
      </c>
      <c r="Q70" s="82" t="s">
        <v>2520</v>
      </c>
      <c r="R70" s="82">
        <v>285.7</v>
      </c>
    </row>
    <row r="71" spans="1:18" x14ac:dyDescent="0.25">
      <c r="A71" s="82" t="s">
        <v>2941</v>
      </c>
      <c r="B71" s="82" t="s">
        <v>3466</v>
      </c>
      <c r="C71" s="82" t="s">
        <v>3467</v>
      </c>
      <c r="D71" s="82" t="s">
        <v>2321</v>
      </c>
      <c r="E71" s="82" t="s">
        <v>1</v>
      </c>
      <c r="F71" s="82" t="s">
        <v>3014</v>
      </c>
      <c r="G71" s="82" t="s">
        <v>2520</v>
      </c>
      <c r="H71" s="82">
        <v>73328.899999999994</v>
      </c>
      <c r="K71" s="82" t="s">
        <v>2947</v>
      </c>
      <c r="L71" s="82" t="s">
        <v>2930</v>
      </c>
      <c r="M71" s="82" t="s">
        <v>2915</v>
      </c>
      <c r="N71" s="82" t="s">
        <v>2935</v>
      </c>
      <c r="O71" s="82" t="s">
        <v>2901</v>
      </c>
      <c r="P71" s="82" t="s">
        <v>2932</v>
      </c>
      <c r="Q71" s="82" t="s">
        <v>2520</v>
      </c>
      <c r="R71" s="82">
        <v>2510.63</v>
      </c>
    </row>
    <row r="72" spans="1:18" x14ac:dyDescent="0.25">
      <c r="A72" s="82" t="s">
        <v>2941</v>
      </c>
      <c r="B72" s="82" t="s">
        <v>3466</v>
      </c>
      <c r="C72" s="82" t="s">
        <v>3467</v>
      </c>
      <c r="D72" s="82" t="s">
        <v>2935</v>
      </c>
      <c r="E72" s="82" t="s">
        <v>1</v>
      </c>
      <c r="F72" s="82" t="s">
        <v>3092</v>
      </c>
      <c r="G72" s="82" t="s">
        <v>2520</v>
      </c>
      <c r="H72" s="82">
        <v>125.81</v>
      </c>
      <c r="K72" s="82" t="s">
        <v>2948</v>
      </c>
      <c r="L72" s="82" t="s">
        <v>2930</v>
      </c>
      <c r="M72" s="82" t="s">
        <v>2915</v>
      </c>
      <c r="N72" s="82" t="s">
        <v>2935</v>
      </c>
      <c r="O72" s="82" t="s">
        <v>2901</v>
      </c>
      <c r="P72" s="82" t="s">
        <v>2932</v>
      </c>
      <c r="Q72" s="82" t="s">
        <v>2520</v>
      </c>
      <c r="R72" s="82">
        <v>1123.42</v>
      </c>
    </row>
    <row r="73" spans="1:18" x14ac:dyDescent="0.25">
      <c r="A73" s="82" t="s">
        <v>2941</v>
      </c>
      <c r="B73" s="82" t="s">
        <v>3056</v>
      </c>
      <c r="C73" s="82" t="s">
        <v>2977</v>
      </c>
      <c r="D73" s="82" t="s">
        <v>3057</v>
      </c>
      <c r="E73" s="82" t="s">
        <v>1</v>
      </c>
      <c r="F73" s="82" t="s">
        <v>2976</v>
      </c>
      <c r="G73" s="82" t="s">
        <v>2520</v>
      </c>
      <c r="H73" s="82">
        <v>1.63</v>
      </c>
      <c r="K73" s="82" t="s">
        <v>2948</v>
      </c>
      <c r="L73" s="82" t="s">
        <v>2930</v>
      </c>
      <c r="M73" s="82" t="s">
        <v>2915</v>
      </c>
      <c r="N73" s="82" t="s">
        <v>2931</v>
      </c>
      <c r="O73" s="82" t="s">
        <v>2901</v>
      </c>
      <c r="P73" s="82" t="s">
        <v>2932</v>
      </c>
      <c r="Q73" s="82" t="s">
        <v>2520</v>
      </c>
      <c r="R73" s="82">
        <v>339.35</v>
      </c>
    </row>
    <row r="74" spans="1:18" x14ac:dyDescent="0.25">
      <c r="A74" s="82" t="s">
        <v>2941</v>
      </c>
      <c r="B74" s="82" t="s">
        <v>3466</v>
      </c>
      <c r="C74" s="82" t="s">
        <v>3467</v>
      </c>
      <c r="D74" s="82" t="s">
        <v>2538</v>
      </c>
      <c r="E74" s="82" t="s">
        <v>1</v>
      </c>
      <c r="F74" s="82" t="s">
        <v>3079</v>
      </c>
      <c r="G74" s="82" t="s">
        <v>2520</v>
      </c>
      <c r="H74" s="82">
        <v>1000.01</v>
      </c>
      <c r="K74" s="82" t="s">
        <v>2948</v>
      </c>
      <c r="L74" s="82" t="s">
        <v>2930</v>
      </c>
      <c r="M74" s="82" t="s">
        <v>2915</v>
      </c>
      <c r="N74" s="82" t="s">
        <v>2902</v>
      </c>
      <c r="O74" s="82" t="s">
        <v>2901</v>
      </c>
      <c r="P74" s="82" t="s">
        <v>2932</v>
      </c>
      <c r="Q74" s="82" t="s">
        <v>2520</v>
      </c>
      <c r="R74" s="82">
        <v>12460.42</v>
      </c>
    </row>
    <row r="75" spans="1:18" x14ac:dyDescent="0.25">
      <c r="A75" s="82" t="s">
        <v>2941</v>
      </c>
      <c r="B75" s="82" t="s">
        <v>3466</v>
      </c>
      <c r="C75" s="82" t="s">
        <v>3467</v>
      </c>
      <c r="D75" s="82" t="s">
        <v>2900</v>
      </c>
      <c r="E75" s="82" t="s">
        <v>1</v>
      </c>
      <c r="F75" s="82" t="s">
        <v>3092</v>
      </c>
      <c r="G75" s="82" t="s">
        <v>2520</v>
      </c>
      <c r="H75" s="82">
        <v>441.47</v>
      </c>
      <c r="K75" s="82" t="s">
        <v>2948</v>
      </c>
      <c r="L75" s="82" t="s">
        <v>2933</v>
      </c>
      <c r="M75" s="82" t="s">
        <v>2914</v>
      </c>
      <c r="N75" s="82" t="s">
        <v>2321</v>
      </c>
      <c r="O75" s="82" t="s">
        <v>2901</v>
      </c>
      <c r="P75" s="82" t="s">
        <v>2911</v>
      </c>
      <c r="Q75" s="82" t="s">
        <v>2520</v>
      </c>
      <c r="R75" s="82">
        <v>876.05</v>
      </c>
    </row>
    <row r="76" spans="1:18" x14ac:dyDescent="0.25">
      <c r="A76" s="82" t="s">
        <v>2941</v>
      </c>
      <c r="B76" s="82" t="s">
        <v>3056</v>
      </c>
      <c r="C76" s="82" t="s">
        <v>2977</v>
      </c>
      <c r="D76" s="82" t="s">
        <v>2321</v>
      </c>
      <c r="E76" s="82" t="s">
        <v>1</v>
      </c>
      <c r="F76" s="82" t="s">
        <v>2976</v>
      </c>
      <c r="G76" s="82" t="s">
        <v>2520</v>
      </c>
      <c r="H76" s="82">
        <v>270.60000000000002</v>
      </c>
      <c r="K76" s="82" t="s">
        <v>2948</v>
      </c>
      <c r="L76" s="82" t="s">
        <v>2930</v>
      </c>
      <c r="M76" s="82" t="s">
        <v>2915</v>
      </c>
      <c r="N76" s="82" t="s">
        <v>2900</v>
      </c>
      <c r="O76" s="82" t="s">
        <v>2901</v>
      </c>
      <c r="P76" s="82" t="s">
        <v>2932</v>
      </c>
      <c r="Q76" s="82" t="s">
        <v>2520</v>
      </c>
      <c r="R76" s="82">
        <v>4714.55</v>
      </c>
    </row>
    <row r="77" spans="1:18" x14ac:dyDescent="0.25">
      <c r="A77" s="82" t="s">
        <v>2941</v>
      </c>
      <c r="B77" s="82" t="s">
        <v>3056</v>
      </c>
      <c r="C77" s="82" t="s">
        <v>2977</v>
      </c>
      <c r="D77" s="82" t="s">
        <v>3060</v>
      </c>
      <c r="E77" s="82" t="s">
        <v>1</v>
      </c>
      <c r="F77" s="82" t="s">
        <v>2976</v>
      </c>
      <c r="G77" s="82" t="s">
        <v>2520</v>
      </c>
      <c r="H77" s="82">
        <v>299.39</v>
      </c>
      <c r="K77" s="82" t="s">
        <v>2948</v>
      </c>
      <c r="L77" s="82" t="s">
        <v>2933</v>
      </c>
      <c r="M77" s="82" t="s">
        <v>2914</v>
      </c>
      <c r="N77" s="82" t="s">
        <v>2538</v>
      </c>
      <c r="O77" s="82" t="s">
        <v>2901</v>
      </c>
      <c r="P77" s="82" t="s">
        <v>2911</v>
      </c>
      <c r="Q77" s="82" t="s">
        <v>2520</v>
      </c>
      <c r="R77" s="82">
        <v>1888.68</v>
      </c>
    </row>
    <row r="78" spans="1:18" x14ac:dyDescent="0.25">
      <c r="A78" s="82" t="s">
        <v>2941</v>
      </c>
      <c r="B78" s="82" t="s">
        <v>3058</v>
      </c>
      <c r="C78" s="82" t="s">
        <v>2981</v>
      </c>
      <c r="D78" s="82" t="s">
        <v>3060</v>
      </c>
      <c r="E78" s="82" t="s">
        <v>1</v>
      </c>
      <c r="F78" s="82" t="s">
        <v>2980</v>
      </c>
      <c r="G78" s="82" t="s">
        <v>2520</v>
      </c>
      <c r="H78" s="82">
        <v>3.04</v>
      </c>
      <c r="K78" s="82" t="s">
        <v>2949</v>
      </c>
      <c r="L78" s="82" t="s">
        <v>2930</v>
      </c>
      <c r="M78" s="82" t="s">
        <v>2915</v>
      </c>
      <c r="N78" s="82" t="s">
        <v>2900</v>
      </c>
      <c r="O78" s="82" t="s">
        <v>2901</v>
      </c>
      <c r="P78" s="82" t="s">
        <v>2932</v>
      </c>
      <c r="Q78" s="82" t="s">
        <v>2520</v>
      </c>
      <c r="R78" s="82">
        <v>4913.97</v>
      </c>
    </row>
    <row r="79" spans="1:18" x14ac:dyDescent="0.25">
      <c r="A79" s="82" t="s">
        <v>2942</v>
      </c>
      <c r="B79" s="82" t="s">
        <v>3056</v>
      </c>
      <c r="C79" s="82" t="s">
        <v>2977</v>
      </c>
      <c r="D79" s="82" t="s">
        <v>2538</v>
      </c>
      <c r="E79" s="82" t="s">
        <v>1</v>
      </c>
      <c r="F79" s="82" t="s">
        <v>2976</v>
      </c>
      <c r="G79" s="82" t="s">
        <v>2520</v>
      </c>
      <c r="H79" s="82">
        <v>21679.66</v>
      </c>
      <c r="K79" s="82" t="s">
        <v>2949</v>
      </c>
      <c r="L79" s="82" t="s">
        <v>2930</v>
      </c>
      <c r="M79" s="82" t="s">
        <v>2915</v>
      </c>
      <c r="N79" s="82" t="s">
        <v>2935</v>
      </c>
      <c r="O79" s="82" t="s">
        <v>2901</v>
      </c>
      <c r="P79" s="82" t="s">
        <v>2932</v>
      </c>
      <c r="Q79" s="82" t="s">
        <v>2520</v>
      </c>
      <c r="R79" s="82">
        <v>711.78</v>
      </c>
    </row>
    <row r="80" spans="1:18" x14ac:dyDescent="0.25">
      <c r="A80" s="82" t="s">
        <v>2942</v>
      </c>
      <c r="B80" s="82" t="s">
        <v>3056</v>
      </c>
      <c r="C80" s="82" t="s">
        <v>2977</v>
      </c>
      <c r="D80" s="82" t="s">
        <v>3057</v>
      </c>
      <c r="E80" s="82" t="s">
        <v>1</v>
      </c>
      <c r="F80" s="82" t="s">
        <v>2976</v>
      </c>
      <c r="G80" s="82" t="s">
        <v>2520</v>
      </c>
      <c r="H80" s="82">
        <v>1.04</v>
      </c>
      <c r="K80" s="82" t="s">
        <v>2949</v>
      </c>
      <c r="L80" s="82" t="s">
        <v>2930</v>
      </c>
      <c r="M80" s="82" t="s">
        <v>2915</v>
      </c>
      <c r="N80" s="82" t="s">
        <v>2902</v>
      </c>
      <c r="O80" s="82" t="s">
        <v>2901</v>
      </c>
      <c r="P80" s="82" t="s">
        <v>2932</v>
      </c>
      <c r="Q80" s="82" t="s">
        <v>2520</v>
      </c>
      <c r="R80" s="82">
        <v>12869.71</v>
      </c>
    </row>
    <row r="81" spans="1:18" x14ac:dyDescent="0.25">
      <c r="A81" s="82" t="s">
        <v>2942</v>
      </c>
      <c r="B81" s="82" t="s">
        <v>3058</v>
      </c>
      <c r="C81" s="82" t="s">
        <v>2981</v>
      </c>
      <c r="D81" s="82" t="s">
        <v>2538</v>
      </c>
      <c r="E81" s="82" t="s">
        <v>1</v>
      </c>
      <c r="F81" s="82" t="s">
        <v>3062</v>
      </c>
      <c r="G81" s="82" t="s">
        <v>2520</v>
      </c>
      <c r="H81" s="82">
        <v>5733.11</v>
      </c>
      <c r="K81" s="82" t="s">
        <v>2949</v>
      </c>
      <c r="L81" s="82" t="s">
        <v>2933</v>
      </c>
      <c r="M81" s="82" t="s">
        <v>2914</v>
      </c>
      <c r="N81" s="82" t="s">
        <v>2538</v>
      </c>
      <c r="O81" s="82" t="s">
        <v>2901</v>
      </c>
      <c r="P81" s="82" t="s">
        <v>2911</v>
      </c>
      <c r="Q81" s="82" t="s">
        <v>2520</v>
      </c>
      <c r="R81" s="82">
        <v>1878.47</v>
      </c>
    </row>
    <row r="82" spans="1:18" x14ac:dyDescent="0.25">
      <c r="A82" s="82" t="s">
        <v>2942</v>
      </c>
      <c r="B82" s="82" t="s">
        <v>3466</v>
      </c>
      <c r="C82" s="82" t="s">
        <v>3467</v>
      </c>
      <c r="D82" s="82" t="s">
        <v>2900</v>
      </c>
      <c r="E82" s="82" t="s">
        <v>1</v>
      </c>
      <c r="F82" s="82" t="s">
        <v>3092</v>
      </c>
      <c r="G82" s="82" t="s">
        <v>2520</v>
      </c>
      <c r="H82" s="82">
        <v>791.89</v>
      </c>
      <c r="K82" s="82" t="s">
        <v>2949</v>
      </c>
      <c r="L82" s="82" t="s">
        <v>2933</v>
      </c>
      <c r="M82" s="82" t="s">
        <v>2914</v>
      </c>
      <c r="N82" s="82" t="s">
        <v>2321</v>
      </c>
      <c r="O82" s="82" t="s">
        <v>2901</v>
      </c>
      <c r="P82" s="82" t="s">
        <v>2911</v>
      </c>
      <c r="Q82" s="82" t="s">
        <v>2520</v>
      </c>
      <c r="R82" s="82">
        <v>995.86</v>
      </c>
    </row>
    <row r="83" spans="1:18" x14ac:dyDescent="0.25">
      <c r="A83" s="82" t="s">
        <v>2942</v>
      </c>
      <c r="B83" s="82" t="s">
        <v>3466</v>
      </c>
      <c r="C83" s="82" t="s">
        <v>3467</v>
      </c>
      <c r="D83" s="82" t="s">
        <v>2902</v>
      </c>
      <c r="E83" s="82" t="s">
        <v>1</v>
      </c>
      <c r="F83" s="82" t="s">
        <v>2987</v>
      </c>
      <c r="G83" s="82" t="s">
        <v>2520</v>
      </c>
      <c r="H83" s="82">
        <v>2636.1</v>
      </c>
      <c r="K83" s="82" t="s">
        <v>2949</v>
      </c>
      <c r="L83" s="82" t="s">
        <v>2930</v>
      </c>
      <c r="M83" s="82" t="s">
        <v>2915</v>
      </c>
      <c r="N83" s="82" t="s">
        <v>2931</v>
      </c>
      <c r="O83" s="82" t="s">
        <v>2901</v>
      </c>
      <c r="P83" s="82" t="s">
        <v>2932</v>
      </c>
      <c r="Q83" s="82" t="s">
        <v>2520</v>
      </c>
      <c r="R83" s="82">
        <v>343.77</v>
      </c>
    </row>
    <row r="84" spans="1:18" x14ac:dyDescent="0.25">
      <c r="A84" s="82" t="s">
        <v>2942</v>
      </c>
      <c r="B84" s="82" t="s">
        <v>3466</v>
      </c>
      <c r="C84" s="82" t="s">
        <v>3467</v>
      </c>
      <c r="D84" s="82" t="s">
        <v>2935</v>
      </c>
      <c r="E84" s="82" t="s">
        <v>1</v>
      </c>
      <c r="F84" s="82" t="s">
        <v>3092</v>
      </c>
      <c r="G84" s="82" t="s">
        <v>2520</v>
      </c>
      <c r="H84" s="82">
        <v>147.28</v>
      </c>
      <c r="K84" s="82" t="s">
        <v>2950</v>
      </c>
      <c r="L84" s="82" t="s">
        <v>2930</v>
      </c>
      <c r="M84" s="82" t="s">
        <v>2915</v>
      </c>
      <c r="N84" s="82" t="s">
        <v>2935</v>
      </c>
      <c r="O84" s="82" t="s">
        <v>2901</v>
      </c>
      <c r="P84" s="82" t="s">
        <v>2932</v>
      </c>
      <c r="Q84" s="82" t="s">
        <v>2520</v>
      </c>
      <c r="R84" s="82">
        <v>2493.6799999999998</v>
      </c>
    </row>
    <row r="85" spans="1:18" x14ac:dyDescent="0.25">
      <c r="A85" s="82" t="s">
        <v>2942</v>
      </c>
      <c r="B85" s="82" t="s">
        <v>3056</v>
      </c>
      <c r="C85" s="82" t="s">
        <v>2977</v>
      </c>
      <c r="D85" s="82" t="s">
        <v>2321</v>
      </c>
      <c r="E85" s="82" t="s">
        <v>1</v>
      </c>
      <c r="F85" s="82" t="s">
        <v>2976</v>
      </c>
      <c r="G85" s="82" t="s">
        <v>2520</v>
      </c>
      <c r="H85" s="82">
        <v>352.07</v>
      </c>
      <c r="K85" s="82" t="s">
        <v>2950</v>
      </c>
      <c r="L85" s="82" t="s">
        <v>2930</v>
      </c>
      <c r="M85" s="82" t="s">
        <v>2915</v>
      </c>
      <c r="N85" s="82" t="s">
        <v>2931</v>
      </c>
      <c r="O85" s="82" t="s">
        <v>2901</v>
      </c>
      <c r="P85" s="82" t="s">
        <v>2932</v>
      </c>
      <c r="Q85" s="82" t="s">
        <v>2520</v>
      </c>
      <c r="R85" s="82">
        <v>343.31</v>
      </c>
    </row>
    <row r="86" spans="1:18" x14ac:dyDescent="0.25">
      <c r="A86" s="82" t="s">
        <v>2942</v>
      </c>
      <c r="B86" s="82" t="s">
        <v>3466</v>
      </c>
      <c r="C86" s="82" t="s">
        <v>3467</v>
      </c>
      <c r="D86" s="82" t="s">
        <v>2321</v>
      </c>
      <c r="E86" s="82" t="s">
        <v>1</v>
      </c>
      <c r="F86" s="82" t="s">
        <v>2960</v>
      </c>
      <c r="G86" s="82" t="s">
        <v>2520</v>
      </c>
      <c r="H86" s="82">
        <v>76500.100000000006</v>
      </c>
      <c r="K86" s="82" t="s">
        <v>2950</v>
      </c>
      <c r="L86" s="82" t="s">
        <v>2933</v>
      </c>
      <c r="M86" s="82" t="s">
        <v>2914</v>
      </c>
      <c r="N86" s="82" t="s">
        <v>2538</v>
      </c>
      <c r="O86" s="82" t="s">
        <v>2901</v>
      </c>
      <c r="P86" s="82" t="s">
        <v>2911</v>
      </c>
      <c r="Q86" s="82" t="s">
        <v>2520</v>
      </c>
      <c r="R86" s="82">
        <v>1278.52</v>
      </c>
    </row>
    <row r="87" spans="1:18" x14ac:dyDescent="0.25">
      <c r="A87" s="82" t="s">
        <v>2942</v>
      </c>
      <c r="B87" s="82" t="s">
        <v>3058</v>
      </c>
      <c r="C87" s="82" t="s">
        <v>2981</v>
      </c>
      <c r="D87" s="82" t="s">
        <v>3060</v>
      </c>
      <c r="E87" s="82" t="s">
        <v>1</v>
      </c>
      <c r="F87" s="82" t="s">
        <v>2980</v>
      </c>
      <c r="G87" s="82" t="s">
        <v>2520</v>
      </c>
      <c r="H87" s="82">
        <v>17.190000000000001</v>
      </c>
      <c r="K87" s="82" t="s">
        <v>2950</v>
      </c>
      <c r="L87" s="82" t="s">
        <v>2933</v>
      </c>
      <c r="M87" s="82" t="s">
        <v>2914</v>
      </c>
      <c r="N87" s="82" t="s">
        <v>2321</v>
      </c>
      <c r="O87" s="82" t="s">
        <v>2901</v>
      </c>
      <c r="P87" s="82" t="s">
        <v>2911</v>
      </c>
      <c r="Q87" s="82" t="s">
        <v>2520</v>
      </c>
      <c r="R87" s="82">
        <v>867.86</v>
      </c>
    </row>
    <row r="88" spans="1:18" x14ac:dyDescent="0.25">
      <c r="A88" s="82" t="s">
        <v>2942</v>
      </c>
      <c r="B88" s="82" t="s">
        <v>3056</v>
      </c>
      <c r="C88" s="82" t="s">
        <v>2977</v>
      </c>
      <c r="D88" s="82" t="s">
        <v>3060</v>
      </c>
      <c r="E88" s="82" t="s">
        <v>1</v>
      </c>
      <c r="F88" s="82" t="s">
        <v>2976</v>
      </c>
      <c r="G88" s="82" t="s">
        <v>2520</v>
      </c>
      <c r="H88" s="82">
        <v>305.88</v>
      </c>
      <c r="K88" s="82" t="s">
        <v>2950</v>
      </c>
      <c r="L88" s="82" t="s">
        <v>2930</v>
      </c>
      <c r="M88" s="82" t="s">
        <v>2915</v>
      </c>
      <c r="N88" s="82" t="s">
        <v>2900</v>
      </c>
      <c r="O88" s="82" t="s">
        <v>2901</v>
      </c>
      <c r="P88" s="82" t="s">
        <v>2932</v>
      </c>
      <c r="Q88" s="82" t="s">
        <v>2520</v>
      </c>
      <c r="R88" s="82">
        <v>4227.8599999999997</v>
      </c>
    </row>
    <row r="89" spans="1:18" x14ac:dyDescent="0.25">
      <c r="A89" s="82" t="s">
        <v>2942</v>
      </c>
      <c r="B89" s="82" t="s">
        <v>3466</v>
      </c>
      <c r="C89" s="82" t="s">
        <v>3467</v>
      </c>
      <c r="D89" s="82" t="s">
        <v>2538</v>
      </c>
      <c r="E89" s="82" t="s">
        <v>1</v>
      </c>
      <c r="F89" s="82" t="s">
        <v>3079</v>
      </c>
      <c r="G89" s="82" t="s">
        <v>2520</v>
      </c>
      <c r="H89" s="82">
        <v>1000</v>
      </c>
      <c r="K89" s="82" t="s">
        <v>2950</v>
      </c>
      <c r="L89" s="82" t="s">
        <v>2930</v>
      </c>
      <c r="M89" s="82" t="s">
        <v>2915</v>
      </c>
      <c r="N89" s="82" t="s">
        <v>2902</v>
      </c>
      <c r="O89" s="82" t="s">
        <v>2901</v>
      </c>
      <c r="P89" s="82" t="s">
        <v>2932</v>
      </c>
      <c r="Q89" s="82" t="s">
        <v>2520</v>
      </c>
      <c r="R89" s="82">
        <v>10670.03</v>
      </c>
    </row>
    <row r="90" spans="1:18" x14ac:dyDescent="0.25">
      <c r="A90" s="82" t="s">
        <v>2944</v>
      </c>
      <c r="B90" s="82" t="s">
        <v>3466</v>
      </c>
      <c r="C90" s="82" t="s">
        <v>3467</v>
      </c>
      <c r="D90" s="82" t="s">
        <v>2902</v>
      </c>
      <c r="E90" s="82" t="s">
        <v>1</v>
      </c>
      <c r="F90" s="82" t="s">
        <v>1648</v>
      </c>
      <c r="G90" s="82" t="s">
        <v>2520</v>
      </c>
      <c r="H90" s="82">
        <v>2899.95</v>
      </c>
      <c r="K90" s="82" t="s">
        <v>2951</v>
      </c>
      <c r="L90" s="82" t="s">
        <v>2930</v>
      </c>
      <c r="M90" s="82" t="s">
        <v>2915</v>
      </c>
      <c r="N90" s="82" t="s">
        <v>2900</v>
      </c>
      <c r="O90" s="82" t="s">
        <v>2901</v>
      </c>
      <c r="P90" s="82" t="s">
        <v>2932</v>
      </c>
      <c r="Q90" s="82" t="s">
        <v>2520</v>
      </c>
      <c r="R90" s="82">
        <v>3136.36</v>
      </c>
    </row>
    <row r="91" spans="1:18" x14ac:dyDescent="0.25">
      <c r="A91" s="82" t="s">
        <v>2944</v>
      </c>
      <c r="B91" s="82" t="s">
        <v>3058</v>
      </c>
      <c r="C91" s="82" t="s">
        <v>2981</v>
      </c>
      <c r="D91" s="82" t="s">
        <v>2538</v>
      </c>
      <c r="E91" s="82" t="s">
        <v>1</v>
      </c>
      <c r="F91" s="82" t="s">
        <v>3061</v>
      </c>
      <c r="G91" s="82" t="s">
        <v>2520</v>
      </c>
      <c r="H91" s="82">
        <v>11474.74</v>
      </c>
      <c r="K91" s="82" t="s">
        <v>2951</v>
      </c>
      <c r="L91" s="82" t="s">
        <v>2930</v>
      </c>
      <c r="M91" s="82" t="s">
        <v>2915</v>
      </c>
      <c r="N91" s="82" t="s">
        <v>2931</v>
      </c>
      <c r="O91" s="82" t="s">
        <v>2901</v>
      </c>
      <c r="P91" s="82" t="s">
        <v>2932</v>
      </c>
      <c r="Q91" s="82" t="s">
        <v>2520</v>
      </c>
      <c r="R91" s="82">
        <v>227.98</v>
      </c>
    </row>
    <row r="92" spans="1:18" x14ac:dyDescent="0.25">
      <c r="A92" s="82" t="s">
        <v>2944</v>
      </c>
      <c r="B92" s="82" t="s">
        <v>3058</v>
      </c>
      <c r="C92" s="82" t="s">
        <v>2981</v>
      </c>
      <c r="D92" s="82" t="s">
        <v>3060</v>
      </c>
      <c r="E92" s="82" t="s">
        <v>1</v>
      </c>
      <c r="F92" s="82" t="s">
        <v>2980</v>
      </c>
      <c r="G92" s="82" t="s">
        <v>2520</v>
      </c>
      <c r="H92" s="82">
        <v>78.900000000000006</v>
      </c>
      <c r="K92" s="82" t="s">
        <v>2951</v>
      </c>
      <c r="L92" s="82" t="s">
        <v>2933</v>
      </c>
      <c r="M92" s="82" t="s">
        <v>2914</v>
      </c>
      <c r="N92" s="82" t="s">
        <v>2321</v>
      </c>
      <c r="O92" s="82" t="s">
        <v>2901</v>
      </c>
      <c r="P92" s="82" t="s">
        <v>2911</v>
      </c>
      <c r="Q92" s="82" t="s">
        <v>2520</v>
      </c>
      <c r="R92" s="82">
        <v>867.09</v>
      </c>
    </row>
    <row r="93" spans="1:18" x14ac:dyDescent="0.25">
      <c r="A93" s="82" t="s">
        <v>2944</v>
      </c>
      <c r="B93" s="82" t="s">
        <v>3056</v>
      </c>
      <c r="C93" s="82" t="s">
        <v>2977</v>
      </c>
      <c r="D93" s="82" t="s">
        <v>3057</v>
      </c>
      <c r="E93" s="82" t="s">
        <v>1</v>
      </c>
      <c r="F93" s="82" t="s">
        <v>2976</v>
      </c>
      <c r="G93" s="82" t="s">
        <v>2520</v>
      </c>
      <c r="H93" s="82">
        <v>1.4</v>
      </c>
      <c r="K93" s="82" t="s">
        <v>2951</v>
      </c>
      <c r="L93" s="82" t="s">
        <v>2933</v>
      </c>
      <c r="M93" s="82" t="s">
        <v>2914</v>
      </c>
      <c r="N93" s="82" t="s">
        <v>2538</v>
      </c>
      <c r="O93" s="82" t="s">
        <v>2901</v>
      </c>
      <c r="P93" s="82" t="s">
        <v>2911</v>
      </c>
      <c r="Q93" s="82" t="s">
        <v>2520</v>
      </c>
      <c r="R93" s="82">
        <v>1487.77</v>
      </c>
    </row>
    <row r="94" spans="1:18" x14ac:dyDescent="0.25">
      <c r="A94" s="82" t="s">
        <v>2944</v>
      </c>
      <c r="B94" s="82" t="s">
        <v>3056</v>
      </c>
      <c r="C94" s="82" t="s">
        <v>2977</v>
      </c>
      <c r="D94" s="82" t="s">
        <v>3060</v>
      </c>
      <c r="E94" s="82" t="s">
        <v>1</v>
      </c>
      <c r="F94" s="82" t="s">
        <v>2976</v>
      </c>
      <c r="G94" s="82" t="s">
        <v>2520</v>
      </c>
      <c r="H94" s="82">
        <v>465.54</v>
      </c>
      <c r="K94" s="82" t="s">
        <v>2951</v>
      </c>
      <c r="L94" s="82" t="s">
        <v>2930</v>
      </c>
      <c r="M94" s="82" t="s">
        <v>2915</v>
      </c>
      <c r="N94" s="82" t="s">
        <v>2902</v>
      </c>
      <c r="O94" s="82" t="s">
        <v>2901</v>
      </c>
      <c r="P94" s="82" t="s">
        <v>2932</v>
      </c>
      <c r="Q94" s="82" t="s">
        <v>2520</v>
      </c>
      <c r="R94" s="82">
        <v>12218.73</v>
      </c>
    </row>
    <row r="95" spans="1:18" x14ac:dyDescent="0.25">
      <c r="A95" s="82" t="s">
        <v>2944</v>
      </c>
      <c r="B95" s="82" t="s">
        <v>3466</v>
      </c>
      <c r="C95" s="82" t="s">
        <v>3467</v>
      </c>
      <c r="D95" s="82" t="s">
        <v>2935</v>
      </c>
      <c r="E95" s="82" t="s">
        <v>1</v>
      </c>
      <c r="F95" s="82" t="s">
        <v>3092</v>
      </c>
      <c r="G95" s="82" t="s">
        <v>2520</v>
      </c>
      <c r="H95" s="82">
        <v>95.15</v>
      </c>
      <c r="K95" s="82" t="s">
        <v>2951</v>
      </c>
      <c r="L95" s="82" t="s">
        <v>2930</v>
      </c>
      <c r="M95" s="82" t="s">
        <v>2915</v>
      </c>
      <c r="N95" s="82" t="s">
        <v>2935</v>
      </c>
      <c r="O95" s="82" t="s">
        <v>2901</v>
      </c>
      <c r="P95" s="82" t="s">
        <v>2932</v>
      </c>
      <c r="Q95" s="82" t="s">
        <v>2520</v>
      </c>
      <c r="R95" s="82">
        <v>2543.37</v>
      </c>
    </row>
    <row r="96" spans="1:18" x14ac:dyDescent="0.25">
      <c r="A96" s="82" t="s">
        <v>2944</v>
      </c>
      <c r="B96" s="82" t="s">
        <v>3466</v>
      </c>
      <c r="C96" s="82" t="s">
        <v>3467</v>
      </c>
      <c r="D96" s="82" t="s">
        <v>2900</v>
      </c>
      <c r="E96" s="82" t="s">
        <v>1</v>
      </c>
      <c r="F96" s="82" t="s">
        <v>3092</v>
      </c>
      <c r="G96" s="82" t="s">
        <v>2520</v>
      </c>
      <c r="H96" s="82">
        <v>730.58</v>
      </c>
      <c r="K96" s="82" t="s">
        <v>2952</v>
      </c>
      <c r="L96" s="82" t="s">
        <v>2930</v>
      </c>
      <c r="M96" s="82" t="s">
        <v>2915</v>
      </c>
      <c r="N96" s="82" t="s">
        <v>2931</v>
      </c>
      <c r="O96" s="82" t="s">
        <v>2901</v>
      </c>
      <c r="P96" s="82" t="s">
        <v>2932</v>
      </c>
      <c r="Q96" s="82" t="s">
        <v>2520</v>
      </c>
      <c r="R96" s="82">
        <v>315.87</v>
      </c>
    </row>
    <row r="97" spans="1:18" x14ac:dyDescent="0.25">
      <c r="A97" s="82" t="s">
        <v>2944</v>
      </c>
      <c r="B97" s="82" t="s">
        <v>3056</v>
      </c>
      <c r="C97" s="82" t="s">
        <v>2977</v>
      </c>
      <c r="D97" s="82" t="s">
        <v>2538</v>
      </c>
      <c r="E97" s="82" t="s">
        <v>1</v>
      </c>
      <c r="F97" s="82" t="s">
        <v>2976</v>
      </c>
      <c r="G97" s="82" t="s">
        <v>2520</v>
      </c>
      <c r="H97" s="82">
        <v>21143.65</v>
      </c>
      <c r="K97" s="82" t="s">
        <v>2952</v>
      </c>
      <c r="L97" s="82" t="s">
        <v>2930</v>
      </c>
      <c r="M97" s="82" t="s">
        <v>2915</v>
      </c>
      <c r="N97" s="82" t="s">
        <v>2935</v>
      </c>
      <c r="O97" s="82" t="s">
        <v>2901</v>
      </c>
      <c r="P97" s="82" t="s">
        <v>2932</v>
      </c>
      <c r="Q97" s="82" t="s">
        <v>2520</v>
      </c>
      <c r="R97" s="82">
        <v>3639.58</v>
      </c>
    </row>
    <row r="98" spans="1:18" x14ac:dyDescent="0.25">
      <c r="A98" s="82" t="s">
        <v>2944</v>
      </c>
      <c r="B98" s="82" t="s">
        <v>3466</v>
      </c>
      <c r="C98" s="82" t="s">
        <v>3467</v>
      </c>
      <c r="D98" s="82" t="s">
        <v>2321</v>
      </c>
      <c r="E98" s="82" t="s">
        <v>1</v>
      </c>
      <c r="F98" s="82" t="s">
        <v>2960</v>
      </c>
      <c r="G98" s="82" t="s">
        <v>2520</v>
      </c>
      <c r="H98" s="82">
        <v>73131.789999999994</v>
      </c>
      <c r="K98" s="82" t="s">
        <v>2952</v>
      </c>
      <c r="L98" s="82" t="s">
        <v>2933</v>
      </c>
      <c r="M98" s="82" t="s">
        <v>2914</v>
      </c>
      <c r="N98" s="82" t="s">
        <v>2538</v>
      </c>
      <c r="O98" s="82" t="s">
        <v>2901</v>
      </c>
      <c r="P98" s="82" t="s">
        <v>2911</v>
      </c>
      <c r="Q98" s="82" t="s">
        <v>2520</v>
      </c>
      <c r="R98" s="82">
        <v>1751.89</v>
      </c>
    </row>
    <row r="99" spans="1:18" x14ac:dyDescent="0.25">
      <c r="A99" s="82" t="s">
        <v>2944</v>
      </c>
      <c r="B99" s="82" t="s">
        <v>3056</v>
      </c>
      <c r="C99" s="82" t="s">
        <v>2977</v>
      </c>
      <c r="D99" s="82" t="s">
        <v>2321</v>
      </c>
      <c r="E99" s="82" t="s">
        <v>1</v>
      </c>
      <c r="F99" s="82" t="s">
        <v>2976</v>
      </c>
      <c r="G99" s="82" t="s">
        <v>2520</v>
      </c>
      <c r="H99" s="82">
        <v>686.36</v>
      </c>
      <c r="K99" s="82" t="s">
        <v>2952</v>
      </c>
      <c r="L99" s="82" t="s">
        <v>2930</v>
      </c>
      <c r="M99" s="82" t="s">
        <v>2915</v>
      </c>
      <c r="N99" s="82" t="s">
        <v>2902</v>
      </c>
      <c r="O99" s="82" t="s">
        <v>2901</v>
      </c>
      <c r="P99" s="82" t="s">
        <v>2932</v>
      </c>
      <c r="Q99" s="82" t="s">
        <v>2520</v>
      </c>
      <c r="R99" s="82">
        <v>12876.07</v>
      </c>
    </row>
    <row r="100" spans="1:18" x14ac:dyDescent="0.25">
      <c r="A100" s="82" t="s">
        <v>2944</v>
      </c>
      <c r="B100" s="82" t="s">
        <v>3466</v>
      </c>
      <c r="C100" s="82" t="s">
        <v>3467</v>
      </c>
      <c r="D100" s="82" t="s">
        <v>2538</v>
      </c>
      <c r="E100" s="82" t="s">
        <v>1</v>
      </c>
      <c r="F100" s="82" t="s">
        <v>3079</v>
      </c>
      <c r="G100" s="82" t="s">
        <v>2520</v>
      </c>
      <c r="H100" s="82">
        <v>1000.06</v>
      </c>
      <c r="K100" s="82" t="s">
        <v>2952</v>
      </c>
      <c r="L100" s="82" t="s">
        <v>2933</v>
      </c>
      <c r="M100" s="82" t="s">
        <v>2914</v>
      </c>
      <c r="N100" s="82" t="s">
        <v>2321</v>
      </c>
      <c r="O100" s="82" t="s">
        <v>2901</v>
      </c>
      <c r="P100" s="82" t="s">
        <v>2911</v>
      </c>
      <c r="Q100" s="82" t="s">
        <v>2520</v>
      </c>
      <c r="R100" s="82">
        <v>960.7</v>
      </c>
    </row>
    <row r="101" spans="1:18" x14ac:dyDescent="0.25">
      <c r="A101" s="82" t="s">
        <v>2945</v>
      </c>
      <c r="B101" s="82" t="s">
        <v>3466</v>
      </c>
      <c r="C101" s="82" t="s">
        <v>3467</v>
      </c>
      <c r="D101" s="82" t="s">
        <v>2902</v>
      </c>
      <c r="E101" s="82" t="s">
        <v>1</v>
      </c>
      <c r="F101" s="82" t="s">
        <v>1648</v>
      </c>
      <c r="G101" s="82" t="s">
        <v>2520</v>
      </c>
      <c r="H101" s="82">
        <v>3241.31</v>
      </c>
      <c r="K101" s="82" t="s">
        <v>2953</v>
      </c>
      <c r="L101" s="82" t="s">
        <v>2930</v>
      </c>
      <c r="M101" s="82" t="s">
        <v>2915</v>
      </c>
      <c r="N101" s="82" t="s">
        <v>2935</v>
      </c>
      <c r="O101" s="82" t="s">
        <v>2901</v>
      </c>
      <c r="P101" s="82" t="s">
        <v>2932</v>
      </c>
      <c r="Q101" s="82" t="s">
        <v>2520</v>
      </c>
      <c r="R101" s="82">
        <v>1785.79</v>
      </c>
    </row>
    <row r="102" spans="1:18" x14ac:dyDescent="0.25">
      <c r="A102" s="82" t="s">
        <v>2945</v>
      </c>
      <c r="B102" s="82" t="s">
        <v>3058</v>
      </c>
      <c r="C102" s="82" t="s">
        <v>2981</v>
      </c>
      <c r="D102" s="82" t="s">
        <v>2538</v>
      </c>
      <c r="E102" s="82" t="s">
        <v>1</v>
      </c>
      <c r="F102" s="82" t="s">
        <v>3062</v>
      </c>
      <c r="G102" s="82" t="s">
        <v>2520</v>
      </c>
      <c r="H102" s="82">
        <v>18437.77</v>
      </c>
      <c r="K102" s="82" t="s">
        <v>2953</v>
      </c>
      <c r="L102" s="82" t="s">
        <v>2930</v>
      </c>
      <c r="M102" s="82" t="s">
        <v>2915</v>
      </c>
      <c r="N102" s="82" t="s">
        <v>2931</v>
      </c>
      <c r="O102" s="82" t="s">
        <v>2901</v>
      </c>
      <c r="P102" s="82" t="s">
        <v>2932</v>
      </c>
      <c r="Q102" s="82" t="s">
        <v>2520</v>
      </c>
      <c r="R102" s="82">
        <v>359.32</v>
      </c>
    </row>
    <row r="103" spans="1:18" x14ac:dyDescent="0.25">
      <c r="A103" s="82" t="s">
        <v>2945</v>
      </c>
      <c r="B103" s="82" t="s">
        <v>3466</v>
      </c>
      <c r="C103" s="82" t="s">
        <v>3467</v>
      </c>
      <c r="D103" s="82" t="s">
        <v>2321</v>
      </c>
      <c r="E103" s="82" t="s">
        <v>1</v>
      </c>
      <c r="F103" s="82" t="s">
        <v>3014</v>
      </c>
      <c r="G103" s="82" t="s">
        <v>2520</v>
      </c>
      <c r="H103" s="82">
        <v>72626.94</v>
      </c>
      <c r="K103" s="82" t="s">
        <v>2953</v>
      </c>
      <c r="L103" s="82" t="s">
        <v>2933</v>
      </c>
      <c r="M103" s="82" t="s">
        <v>2914</v>
      </c>
      <c r="N103" s="82" t="s">
        <v>2538</v>
      </c>
      <c r="O103" s="82" t="s">
        <v>2901</v>
      </c>
      <c r="P103" s="82" t="s">
        <v>2911</v>
      </c>
      <c r="Q103" s="82" t="s">
        <v>2520</v>
      </c>
      <c r="R103" s="82">
        <v>1661.5</v>
      </c>
    </row>
    <row r="104" spans="1:18" x14ac:dyDescent="0.25">
      <c r="A104" s="82" t="s">
        <v>2945</v>
      </c>
      <c r="B104" s="82" t="s">
        <v>3058</v>
      </c>
      <c r="C104" s="82" t="s">
        <v>2981</v>
      </c>
      <c r="D104" s="82" t="s">
        <v>3060</v>
      </c>
      <c r="E104" s="82" t="s">
        <v>1</v>
      </c>
      <c r="F104" s="82" t="s">
        <v>2980</v>
      </c>
      <c r="G104" s="82" t="s">
        <v>2520</v>
      </c>
      <c r="H104" s="82">
        <v>73.06</v>
      </c>
      <c r="K104" s="82" t="s">
        <v>2953</v>
      </c>
      <c r="L104" s="82" t="s">
        <v>2933</v>
      </c>
      <c r="M104" s="82" t="s">
        <v>2914</v>
      </c>
      <c r="N104" s="82" t="s">
        <v>2321</v>
      </c>
      <c r="O104" s="82" t="s">
        <v>2901</v>
      </c>
      <c r="P104" s="82" t="s">
        <v>2911</v>
      </c>
      <c r="Q104" s="82" t="s">
        <v>2520</v>
      </c>
      <c r="R104" s="82">
        <v>871.95</v>
      </c>
    </row>
    <row r="105" spans="1:18" x14ac:dyDescent="0.25">
      <c r="A105" s="82" t="s">
        <v>2945</v>
      </c>
      <c r="B105" s="82" t="s">
        <v>3466</v>
      </c>
      <c r="C105" s="82" t="s">
        <v>3467</v>
      </c>
      <c r="D105" s="82" t="s">
        <v>2900</v>
      </c>
      <c r="E105" s="82" t="s">
        <v>1</v>
      </c>
      <c r="F105" s="82" t="s">
        <v>2987</v>
      </c>
      <c r="G105" s="82" t="s">
        <v>2520</v>
      </c>
      <c r="H105" s="82">
        <v>1698.49</v>
      </c>
      <c r="K105" s="82" t="s">
        <v>2953</v>
      </c>
      <c r="L105" s="82" t="s">
        <v>2930</v>
      </c>
      <c r="M105" s="82" t="s">
        <v>2915</v>
      </c>
      <c r="N105" s="82" t="s">
        <v>2902</v>
      </c>
      <c r="O105" s="82" t="s">
        <v>2901</v>
      </c>
      <c r="P105" s="82" t="s">
        <v>2932</v>
      </c>
      <c r="Q105" s="82" t="s">
        <v>2520</v>
      </c>
      <c r="R105" s="82">
        <v>7881.74</v>
      </c>
    </row>
    <row r="106" spans="1:18" x14ac:dyDescent="0.25">
      <c r="A106" s="82" t="s">
        <v>2945</v>
      </c>
      <c r="B106" s="82" t="s">
        <v>3056</v>
      </c>
      <c r="C106" s="82" t="s">
        <v>2977</v>
      </c>
      <c r="D106" s="82" t="s">
        <v>2321</v>
      </c>
      <c r="E106" s="82" t="s">
        <v>1</v>
      </c>
      <c r="F106" s="82" t="s">
        <v>2976</v>
      </c>
      <c r="G106" s="82" t="s">
        <v>2520</v>
      </c>
      <c r="H106" s="82">
        <v>903.85</v>
      </c>
      <c r="K106" s="82" t="s">
        <v>2954</v>
      </c>
      <c r="L106" s="82" t="s">
        <v>2933</v>
      </c>
      <c r="M106" s="82" t="s">
        <v>2914</v>
      </c>
      <c r="N106" s="82" t="s">
        <v>2538</v>
      </c>
      <c r="O106" s="82" t="s">
        <v>2901</v>
      </c>
      <c r="P106" s="82" t="s">
        <v>2911</v>
      </c>
      <c r="Q106" s="82" t="s">
        <v>2520</v>
      </c>
      <c r="R106" s="82">
        <v>1554.36</v>
      </c>
    </row>
    <row r="107" spans="1:18" x14ac:dyDescent="0.25">
      <c r="A107" s="82" t="s">
        <v>2945</v>
      </c>
      <c r="B107" s="82" t="s">
        <v>3056</v>
      </c>
      <c r="C107" s="82" t="s">
        <v>2977</v>
      </c>
      <c r="D107" s="82" t="s">
        <v>2538</v>
      </c>
      <c r="E107" s="82" t="s">
        <v>1</v>
      </c>
      <c r="F107" s="82" t="s">
        <v>2976</v>
      </c>
      <c r="G107" s="82" t="s">
        <v>2520</v>
      </c>
      <c r="H107" s="82">
        <v>26040.04</v>
      </c>
      <c r="K107" s="82" t="s">
        <v>2954</v>
      </c>
      <c r="L107" s="82" t="s">
        <v>2930</v>
      </c>
      <c r="M107" s="82" t="s">
        <v>2915</v>
      </c>
      <c r="N107" s="82" t="s">
        <v>2935</v>
      </c>
      <c r="O107" s="82" t="s">
        <v>2901</v>
      </c>
      <c r="P107" s="82" t="s">
        <v>2932</v>
      </c>
      <c r="Q107" s="82" t="s">
        <v>2520</v>
      </c>
      <c r="R107" s="82">
        <v>2427.65</v>
      </c>
    </row>
    <row r="108" spans="1:18" x14ac:dyDescent="0.25">
      <c r="A108" s="82" t="s">
        <v>2945</v>
      </c>
      <c r="B108" s="82" t="s">
        <v>3466</v>
      </c>
      <c r="C108" s="82" t="s">
        <v>3467</v>
      </c>
      <c r="D108" s="82" t="s">
        <v>2935</v>
      </c>
      <c r="E108" s="82" t="s">
        <v>1</v>
      </c>
      <c r="F108" s="82" t="s">
        <v>3092</v>
      </c>
      <c r="G108" s="82" t="s">
        <v>2520</v>
      </c>
      <c r="H108" s="82">
        <v>275.74</v>
      </c>
      <c r="K108" s="82" t="s">
        <v>2954</v>
      </c>
      <c r="L108" s="82" t="s">
        <v>2930</v>
      </c>
      <c r="M108" s="82" t="s">
        <v>2915</v>
      </c>
      <c r="N108" s="82" t="s">
        <v>2902</v>
      </c>
      <c r="O108" s="82" t="s">
        <v>2901</v>
      </c>
      <c r="P108" s="82" t="s">
        <v>2932</v>
      </c>
      <c r="Q108" s="82" t="s">
        <v>2520</v>
      </c>
      <c r="R108" s="82">
        <v>12063.9</v>
      </c>
    </row>
    <row r="109" spans="1:18" x14ac:dyDescent="0.25">
      <c r="A109" s="82" t="s">
        <v>2945</v>
      </c>
      <c r="B109" s="82" t="s">
        <v>3466</v>
      </c>
      <c r="C109" s="82" t="s">
        <v>3467</v>
      </c>
      <c r="D109" s="82" t="s">
        <v>2538</v>
      </c>
      <c r="E109" s="82" t="s">
        <v>1</v>
      </c>
      <c r="F109" s="82" t="s">
        <v>3079</v>
      </c>
      <c r="G109" s="82" t="s">
        <v>2520</v>
      </c>
      <c r="H109" s="82">
        <v>1000.06</v>
      </c>
      <c r="K109" s="82" t="s">
        <v>2954</v>
      </c>
      <c r="L109" s="82" t="s">
        <v>2930</v>
      </c>
      <c r="M109" s="82" t="s">
        <v>2915</v>
      </c>
      <c r="N109" s="82" t="s">
        <v>2900</v>
      </c>
      <c r="O109" s="82" t="s">
        <v>2901</v>
      </c>
      <c r="P109" s="82" t="s">
        <v>2932</v>
      </c>
      <c r="Q109" s="82" t="s">
        <v>2520</v>
      </c>
      <c r="R109" s="82">
        <v>3229.4</v>
      </c>
    </row>
    <row r="110" spans="1:18" x14ac:dyDescent="0.25">
      <c r="A110" s="82" t="s">
        <v>2945</v>
      </c>
      <c r="B110" s="82" t="s">
        <v>3056</v>
      </c>
      <c r="C110" s="82" t="s">
        <v>2977</v>
      </c>
      <c r="D110" s="82" t="s">
        <v>3057</v>
      </c>
      <c r="E110" s="82" t="s">
        <v>1</v>
      </c>
      <c r="F110" s="82" t="s">
        <v>2976</v>
      </c>
      <c r="G110" s="82" t="s">
        <v>2520</v>
      </c>
      <c r="H110" s="82">
        <v>0.76</v>
      </c>
      <c r="K110" s="82" t="s">
        <v>2954</v>
      </c>
      <c r="L110" s="82" t="s">
        <v>2933</v>
      </c>
      <c r="M110" s="82" t="s">
        <v>2914</v>
      </c>
      <c r="N110" s="82" t="s">
        <v>2321</v>
      </c>
      <c r="O110" s="82" t="s">
        <v>2901</v>
      </c>
      <c r="P110" s="82" t="s">
        <v>2911</v>
      </c>
      <c r="Q110" s="82" t="s">
        <v>2520</v>
      </c>
      <c r="R110" s="82">
        <v>996.58</v>
      </c>
    </row>
    <row r="111" spans="1:18" x14ac:dyDescent="0.25">
      <c r="A111" s="82" t="s">
        <v>2945</v>
      </c>
      <c r="B111" s="82" t="s">
        <v>3056</v>
      </c>
      <c r="C111" s="82" t="s">
        <v>2977</v>
      </c>
      <c r="D111" s="82" t="s">
        <v>3060</v>
      </c>
      <c r="E111" s="82" t="s">
        <v>1</v>
      </c>
      <c r="F111" s="82" t="s">
        <v>2976</v>
      </c>
      <c r="G111" s="82" t="s">
        <v>2520</v>
      </c>
      <c r="H111" s="82">
        <v>605.26</v>
      </c>
      <c r="K111" s="82" t="s">
        <v>2954</v>
      </c>
      <c r="L111" s="82" t="s">
        <v>2930</v>
      </c>
      <c r="M111" s="82" t="s">
        <v>2915</v>
      </c>
      <c r="N111" s="82" t="s">
        <v>2931</v>
      </c>
      <c r="O111" s="82" t="s">
        <v>2901</v>
      </c>
      <c r="P111" s="82" t="s">
        <v>2932</v>
      </c>
      <c r="Q111" s="82" t="s">
        <v>2520</v>
      </c>
      <c r="R111" s="82">
        <v>327.32</v>
      </c>
    </row>
    <row r="112" spans="1:18" x14ac:dyDescent="0.25">
      <c r="A112" s="82" t="s">
        <v>2946</v>
      </c>
      <c r="B112" s="82" t="s">
        <v>3058</v>
      </c>
      <c r="C112" s="82" t="s">
        <v>2981</v>
      </c>
      <c r="D112" s="82" t="s">
        <v>2538</v>
      </c>
      <c r="E112" s="82" t="s">
        <v>1</v>
      </c>
      <c r="F112" s="82" t="s">
        <v>3063</v>
      </c>
      <c r="G112" s="82" t="s">
        <v>2520</v>
      </c>
      <c r="H112" s="82">
        <v>10968.74</v>
      </c>
      <c r="K112" s="82" t="s">
        <v>2955</v>
      </c>
      <c r="L112" s="82" t="s">
        <v>2933</v>
      </c>
      <c r="M112" s="82" t="s">
        <v>2914</v>
      </c>
      <c r="N112" s="82" t="s">
        <v>2538</v>
      </c>
      <c r="O112" s="82" t="s">
        <v>2901</v>
      </c>
      <c r="P112" s="82" t="s">
        <v>2911</v>
      </c>
      <c r="Q112" s="82" t="s">
        <v>2520</v>
      </c>
      <c r="R112" s="82">
        <v>1514.65</v>
      </c>
    </row>
    <row r="113" spans="1:18" x14ac:dyDescent="0.25">
      <c r="A113" s="82" t="s">
        <v>2946</v>
      </c>
      <c r="B113" s="82" t="s">
        <v>3466</v>
      </c>
      <c r="C113" s="82" t="s">
        <v>3467</v>
      </c>
      <c r="D113" s="82" t="s">
        <v>2902</v>
      </c>
      <c r="E113" s="82" t="s">
        <v>1</v>
      </c>
      <c r="F113" s="82" t="s">
        <v>3092</v>
      </c>
      <c r="G113" s="82" t="s">
        <v>2520</v>
      </c>
      <c r="H113" s="82">
        <v>1842.59</v>
      </c>
      <c r="K113" s="82" t="s">
        <v>2955</v>
      </c>
      <c r="L113" s="82" t="s">
        <v>2930</v>
      </c>
      <c r="M113" s="82" t="s">
        <v>2915</v>
      </c>
      <c r="N113" s="82" t="s">
        <v>2900</v>
      </c>
      <c r="O113" s="82" t="s">
        <v>2901</v>
      </c>
      <c r="P113" s="82" t="s">
        <v>2932</v>
      </c>
      <c r="Q113" s="82" t="s">
        <v>2520</v>
      </c>
      <c r="R113" s="82">
        <v>3211.27</v>
      </c>
    </row>
    <row r="114" spans="1:18" x14ac:dyDescent="0.25">
      <c r="A114" s="82" t="s">
        <v>2946</v>
      </c>
      <c r="B114" s="82" t="s">
        <v>3056</v>
      </c>
      <c r="C114" s="82" t="s">
        <v>2977</v>
      </c>
      <c r="D114" s="82" t="s">
        <v>2321</v>
      </c>
      <c r="E114" s="82" t="s">
        <v>1</v>
      </c>
      <c r="F114" s="82" t="s">
        <v>2976</v>
      </c>
      <c r="G114" s="82" t="s">
        <v>2520</v>
      </c>
      <c r="H114" s="82">
        <v>722.6</v>
      </c>
      <c r="K114" s="82" t="s">
        <v>2955</v>
      </c>
      <c r="L114" s="82" t="s">
        <v>2930</v>
      </c>
      <c r="M114" s="82" t="s">
        <v>2915</v>
      </c>
      <c r="N114" s="82" t="s">
        <v>2935</v>
      </c>
      <c r="O114" s="82" t="s">
        <v>2901</v>
      </c>
      <c r="P114" s="82" t="s">
        <v>2932</v>
      </c>
      <c r="Q114" s="82" t="s">
        <v>2520</v>
      </c>
      <c r="R114" s="82">
        <v>2418.56</v>
      </c>
    </row>
    <row r="115" spans="1:18" x14ac:dyDescent="0.25">
      <c r="A115" s="82" t="s">
        <v>2946</v>
      </c>
      <c r="B115" s="82" t="s">
        <v>3466</v>
      </c>
      <c r="C115" s="82" t="s">
        <v>3467</v>
      </c>
      <c r="D115" s="82" t="s">
        <v>2321</v>
      </c>
      <c r="E115" s="82" t="s">
        <v>1</v>
      </c>
      <c r="F115" s="82" t="s">
        <v>2960</v>
      </c>
      <c r="G115" s="82" t="s">
        <v>2520</v>
      </c>
      <c r="H115" s="82">
        <v>67986.990000000005</v>
      </c>
      <c r="K115" s="82" t="s">
        <v>2955</v>
      </c>
      <c r="L115" s="82" t="s">
        <v>2933</v>
      </c>
      <c r="M115" s="82" t="s">
        <v>2914</v>
      </c>
      <c r="N115" s="82" t="s">
        <v>2321</v>
      </c>
      <c r="O115" s="82" t="s">
        <v>2901</v>
      </c>
      <c r="P115" s="82" t="s">
        <v>2911</v>
      </c>
      <c r="Q115" s="82" t="s">
        <v>2520</v>
      </c>
      <c r="R115" s="82">
        <v>965.28</v>
      </c>
    </row>
    <row r="116" spans="1:18" x14ac:dyDescent="0.25">
      <c r="A116" s="82" t="s">
        <v>2946</v>
      </c>
      <c r="B116" s="82" t="s">
        <v>3056</v>
      </c>
      <c r="C116" s="82" t="s">
        <v>2977</v>
      </c>
      <c r="D116" s="82" t="s">
        <v>2538</v>
      </c>
      <c r="E116" s="82" t="s">
        <v>1</v>
      </c>
      <c r="F116" s="82" t="s">
        <v>2976</v>
      </c>
      <c r="G116" s="82" t="s">
        <v>2520</v>
      </c>
      <c r="H116" s="82">
        <v>27909.57</v>
      </c>
      <c r="K116" s="82" t="s">
        <v>2955</v>
      </c>
      <c r="L116" s="82" t="s">
        <v>2930</v>
      </c>
      <c r="M116" s="82" t="s">
        <v>2915</v>
      </c>
      <c r="N116" s="82" t="s">
        <v>2931</v>
      </c>
      <c r="O116" s="82" t="s">
        <v>2901</v>
      </c>
      <c r="P116" s="82" t="s">
        <v>2932</v>
      </c>
      <c r="Q116" s="82" t="s">
        <v>2520</v>
      </c>
      <c r="R116" s="82">
        <v>225.72</v>
      </c>
    </row>
    <row r="117" spans="1:18" x14ac:dyDescent="0.25">
      <c r="A117" s="82" t="s">
        <v>2946</v>
      </c>
      <c r="B117" s="82" t="s">
        <v>3466</v>
      </c>
      <c r="C117" s="82" t="s">
        <v>3467</v>
      </c>
      <c r="D117" s="82" t="s">
        <v>2538</v>
      </c>
      <c r="E117" s="82" t="s">
        <v>1</v>
      </c>
      <c r="F117" s="82" t="s">
        <v>3079</v>
      </c>
      <c r="G117" s="82" t="s">
        <v>2520</v>
      </c>
      <c r="H117" s="82">
        <v>1000.07</v>
      </c>
      <c r="K117" s="82" t="s">
        <v>2955</v>
      </c>
      <c r="L117" s="82" t="s">
        <v>2930</v>
      </c>
      <c r="M117" s="82" t="s">
        <v>2915</v>
      </c>
      <c r="N117" s="82" t="s">
        <v>2902</v>
      </c>
      <c r="O117" s="82" t="s">
        <v>2901</v>
      </c>
      <c r="P117" s="82" t="s">
        <v>2932</v>
      </c>
      <c r="Q117" s="82" t="s">
        <v>2520</v>
      </c>
      <c r="R117" s="82">
        <v>6205.98</v>
      </c>
    </row>
    <row r="118" spans="1:18" x14ac:dyDescent="0.25">
      <c r="A118" s="82" t="s">
        <v>2946</v>
      </c>
      <c r="B118" s="82" t="s">
        <v>3056</v>
      </c>
      <c r="C118" s="82" t="s">
        <v>2977</v>
      </c>
      <c r="D118" s="82" t="s">
        <v>3057</v>
      </c>
      <c r="E118" s="82" t="s">
        <v>1</v>
      </c>
      <c r="F118" s="82" t="s">
        <v>2976</v>
      </c>
      <c r="G118" s="82" t="s">
        <v>2520</v>
      </c>
      <c r="H118" s="82">
        <v>0.09</v>
      </c>
      <c r="K118" s="82" t="s">
        <v>2898</v>
      </c>
      <c r="L118" s="82" t="s">
        <v>2933</v>
      </c>
      <c r="M118" s="82" t="s">
        <v>2914</v>
      </c>
      <c r="N118" s="82" t="s">
        <v>2321</v>
      </c>
      <c r="O118" s="82" t="s">
        <v>2901</v>
      </c>
      <c r="P118" s="82" t="s">
        <v>2911</v>
      </c>
      <c r="Q118" s="82" t="s">
        <v>2520</v>
      </c>
      <c r="R118" s="82">
        <v>1187.55</v>
      </c>
    </row>
    <row r="119" spans="1:18" x14ac:dyDescent="0.25">
      <c r="A119" s="82" t="s">
        <v>2946</v>
      </c>
      <c r="B119" s="82" t="s">
        <v>3058</v>
      </c>
      <c r="C119" s="82" t="s">
        <v>2981</v>
      </c>
      <c r="D119" s="82" t="s">
        <v>3060</v>
      </c>
      <c r="E119" s="82" t="s">
        <v>1</v>
      </c>
      <c r="F119" s="82" t="s">
        <v>2980</v>
      </c>
      <c r="G119" s="82" t="s">
        <v>2520</v>
      </c>
      <c r="H119" s="82">
        <v>5.09</v>
      </c>
      <c r="K119" s="82" t="s">
        <v>2898</v>
      </c>
      <c r="L119" s="82" t="s">
        <v>2930</v>
      </c>
      <c r="M119" s="82" t="s">
        <v>2915</v>
      </c>
      <c r="N119" s="82" t="s">
        <v>2900</v>
      </c>
      <c r="O119" s="82" t="s">
        <v>2901</v>
      </c>
      <c r="P119" s="82" t="s">
        <v>2932</v>
      </c>
      <c r="Q119" s="82" t="s">
        <v>2520</v>
      </c>
      <c r="R119" s="82">
        <v>3194.63</v>
      </c>
    </row>
    <row r="120" spans="1:18" x14ac:dyDescent="0.25">
      <c r="A120" s="82" t="s">
        <v>2946</v>
      </c>
      <c r="B120" s="82" t="s">
        <v>3056</v>
      </c>
      <c r="C120" s="82" t="s">
        <v>2977</v>
      </c>
      <c r="D120" s="82" t="s">
        <v>3060</v>
      </c>
      <c r="E120" s="82" t="s">
        <v>1</v>
      </c>
      <c r="F120" s="82" t="s">
        <v>2976</v>
      </c>
      <c r="G120" s="82" t="s">
        <v>2520</v>
      </c>
      <c r="H120" s="82">
        <v>618.86</v>
      </c>
      <c r="K120" s="82" t="s">
        <v>2898</v>
      </c>
      <c r="L120" s="82" t="s">
        <v>2933</v>
      </c>
      <c r="M120" s="82" t="s">
        <v>2914</v>
      </c>
      <c r="N120" s="82" t="s">
        <v>2538</v>
      </c>
      <c r="O120" s="82" t="s">
        <v>2901</v>
      </c>
      <c r="P120" s="82" t="s">
        <v>2911</v>
      </c>
      <c r="Q120" s="82" t="s">
        <v>2520</v>
      </c>
      <c r="R120" s="82">
        <v>1643.53</v>
      </c>
    </row>
    <row r="121" spans="1:18" x14ac:dyDescent="0.25">
      <c r="A121" s="82" t="s">
        <v>2946</v>
      </c>
      <c r="B121" s="82" t="s">
        <v>3466</v>
      </c>
      <c r="C121" s="82" t="s">
        <v>3467</v>
      </c>
      <c r="D121" s="82" t="s">
        <v>2900</v>
      </c>
      <c r="E121" s="82" t="s">
        <v>1</v>
      </c>
      <c r="F121" s="82" t="s">
        <v>3092</v>
      </c>
      <c r="G121" s="82" t="s">
        <v>2520</v>
      </c>
      <c r="H121" s="82">
        <v>580.34</v>
      </c>
      <c r="K121" s="82" t="s">
        <v>2898</v>
      </c>
      <c r="L121" s="82" t="s">
        <v>2930</v>
      </c>
      <c r="M121" s="82" t="s">
        <v>2915</v>
      </c>
      <c r="N121" s="82" t="s">
        <v>2931</v>
      </c>
      <c r="O121" s="82" t="s">
        <v>2901</v>
      </c>
      <c r="P121" s="82" t="s">
        <v>2932</v>
      </c>
      <c r="Q121" s="82" t="s">
        <v>2520</v>
      </c>
      <c r="R121" s="82">
        <v>278.87</v>
      </c>
    </row>
    <row r="122" spans="1:18" x14ac:dyDescent="0.25">
      <c r="A122" s="82" t="s">
        <v>2946</v>
      </c>
      <c r="B122" s="82" t="s">
        <v>3466</v>
      </c>
      <c r="C122" s="82" t="s">
        <v>3467</v>
      </c>
      <c r="D122" s="82" t="s">
        <v>2935</v>
      </c>
      <c r="E122" s="82" t="s">
        <v>1</v>
      </c>
      <c r="F122" s="82" t="s">
        <v>3092</v>
      </c>
      <c r="G122" s="82" t="s">
        <v>2520</v>
      </c>
      <c r="H122" s="82">
        <v>153.44999999999999</v>
      </c>
      <c r="K122" s="82" t="s">
        <v>2898</v>
      </c>
      <c r="L122" s="82" t="s">
        <v>2930</v>
      </c>
      <c r="M122" s="82" t="s">
        <v>2915</v>
      </c>
      <c r="N122" s="82" t="s">
        <v>2935</v>
      </c>
      <c r="O122" s="82" t="s">
        <v>2901</v>
      </c>
      <c r="P122" s="82" t="s">
        <v>2932</v>
      </c>
      <c r="Q122" s="82" t="s">
        <v>2520</v>
      </c>
      <c r="R122" s="82">
        <v>2499.13</v>
      </c>
    </row>
    <row r="123" spans="1:18" x14ac:dyDescent="0.25">
      <c r="A123" s="82" t="s">
        <v>2947</v>
      </c>
      <c r="B123" s="82" t="s">
        <v>3058</v>
      </c>
      <c r="C123" s="82" t="s">
        <v>2981</v>
      </c>
      <c r="D123" s="82" t="s">
        <v>2538</v>
      </c>
      <c r="E123" s="82" t="s">
        <v>1</v>
      </c>
      <c r="F123" s="82" t="s">
        <v>2980</v>
      </c>
      <c r="G123" s="82" t="s">
        <v>2520</v>
      </c>
      <c r="H123" s="82">
        <v>16521.32</v>
      </c>
      <c r="K123" s="82" t="s">
        <v>2898</v>
      </c>
      <c r="L123" s="82" t="s">
        <v>2930</v>
      </c>
      <c r="M123" s="82" t="s">
        <v>2915</v>
      </c>
      <c r="N123" s="82" t="s">
        <v>2902</v>
      </c>
      <c r="O123" s="82" t="s">
        <v>2901</v>
      </c>
      <c r="P123" s="82" t="s">
        <v>2932</v>
      </c>
      <c r="Q123" s="82" t="s">
        <v>2520</v>
      </c>
      <c r="R123" s="82">
        <v>5943.55</v>
      </c>
    </row>
    <row r="124" spans="1:18" x14ac:dyDescent="0.25">
      <c r="A124" s="82" t="s">
        <v>2947</v>
      </c>
      <c r="B124" s="82" t="s">
        <v>3466</v>
      </c>
      <c r="C124" s="82" t="s">
        <v>3467</v>
      </c>
      <c r="D124" s="82" t="s">
        <v>2935</v>
      </c>
      <c r="E124" s="82" t="s">
        <v>1</v>
      </c>
      <c r="F124" s="82" t="s">
        <v>3092</v>
      </c>
      <c r="G124" s="82" t="s">
        <v>2520</v>
      </c>
      <c r="H124" s="82">
        <v>60.14</v>
      </c>
      <c r="K124" s="82" t="s">
        <v>2903</v>
      </c>
      <c r="L124" s="82" t="s">
        <v>2933</v>
      </c>
      <c r="M124" s="82" t="s">
        <v>2914</v>
      </c>
      <c r="N124" s="82" t="s">
        <v>2538</v>
      </c>
      <c r="O124" s="82" t="s">
        <v>2901</v>
      </c>
      <c r="P124" s="82" t="s">
        <v>2911</v>
      </c>
      <c r="Q124" s="82" t="s">
        <v>2520</v>
      </c>
      <c r="R124" s="82">
        <v>1711.02</v>
      </c>
    </row>
    <row r="125" spans="1:18" x14ac:dyDescent="0.25">
      <c r="A125" s="82" t="s">
        <v>2947</v>
      </c>
      <c r="B125" s="82" t="s">
        <v>3056</v>
      </c>
      <c r="C125" s="82" t="s">
        <v>2977</v>
      </c>
      <c r="D125" s="82" t="s">
        <v>2538</v>
      </c>
      <c r="E125" s="82" t="s">
        <v>1</v>
      </c>
      <c r="F125" s="82" t="s">
        <v>2976</v>
      </c>
      <c r="G125" s="82" t="s">
        <v>2520</v>
      </c>
      <c r="H125" s="82">
        <v>26214.26</v>
      </c>
      <c r="K125" s="82" t="s">
        <v>2903</v>
      </c>
      <c r="L125" s="82" t="s">
        <v>2930</v>
      </c>
      <c r="M125" s="82" t="s">
        <v>2915</v>
      </c>
      <c r="N125" s="82" t="s">
        <v>2935</v>
      </c>
      <c r="O125" s="82" t="s">
        <v>2901</v>
      </c>
      <c r="P125" s="82" t="s">
        <v>2932</v>
      </c>
      <c r="Q125" s="82" t="s">
        <v>2520</v>
      </c>
      <c r="R125" s="82">
        <v>3958.63</v>
      </c>
    </row>
    <row r="126" spans="1:18" x14ac:dyDescent="0.25">
      <c r="A126" s="82" t="s">
        <v>2947</v>
      </c>
      <c r="B126" s="82" t="s">
        <v>3056</v>
      </c>
      <c r="C126" s="82" t="s">
        <v>2977</v>
      </c>
      <c r="D126" s="82" t="s">
        <v>2321</v>
      </c>
      <c r="E126" s="82" t="s">
        <v>1</v>
      </c>
      <c r="F126" s="82" t="s">
        <v>2976</v>
      </c>
      <c r="G126" s="82" t="s">
        <v>2520</v>
      </c>
      <c r="H126" s="82">
        <v>545.74</v>
      </c>
      <c r="K126" s="82" t="s">
        <v>2903</v>
      </c>
      <c r="L126" s="82" t="s">
        <v>2930</v>
      </c>
      <c r="M126" s="82" t="s">
        <v>2915</v>
      </c>
      <c r="N126" s="82" t="s">
        <v>2931</v>
      </c>
      <c r="O126" s="82" t="s">
        <v>2901</v>
      </c>
      <c r="P126" s="82" t="s">
        <v>2932</v>
      </c>
      <c r="Q126" s="82" t="s">
        <v>2520</v>
      </c>
      <c r="R126" s="82">
        <v>328.8</v>
      </c>
    </row>
    <row r="127" spans="1:18" x14ac:dyDescent="0.25">
      <c r="A127" s="82" t="s">
        <v>2947</v>
      </c>
      <c r="B127" s="82" t="s">
        <v>3056</v>
      </c>
      <c r="C127" s="82" t="s">
        <v>2977</v>
      </c>
      <c r="D127" s="82" t="s">
        <v>3057</v>
      </c>
      <c r="E127" s="82" t="s">
        <v>1</v>
      </c>
      <c r="F127" s="82" t="s">
        <v>2976</v>
      </c>
      <c r="G127" s="82" t="s">
        <v>2520</v>
      </c>
      <c r="H127" s="82">
        <v>0.02</v>
      </c>
      <c r="K127" s="82" t="s">
        <v>2903</v>
      </c>
      <c r="L127" s="82" t="s">
        <v>2933</v>
      </c>
      <c r="M127" s="82" t="s">
        <v>2914</v>
      </c>
      <c r="N127" s="82" t="s">
        <v>2321</v>
      </c>
      <c r="O127" s="82" t="s">
        <v>2901</v>
      </c>
      <c r="P127" s="82" t="s">
        <v>2911</v>
      </c>
      <c r="Q127" s="82" t="s">
        <v>2520</v>
      </c>
      <c r="R127" s="82">
        <v>1181.33</v>
      </c>
    </row>
    <row r="128" spans="1:18" x14ac:dyDescent="0.25">
      <c r="A128" s="82" t="s">
        <v>2947</v>
      </c>
      <c r="B128" s="82" t="s">
        <v>3058</v>
      </c>
      <c r="C128" s="82" t="s">
        <v>2981</v>
      </c>
      <c r="D128" s="82" t="s">
        <v>3060</v>
      </c>
      <c r="E128" s="82" t="s">
        <v>1</v>
      </c>
      <c r="F128" s="82" t="s">
        <v>2980</v>
      </c>
      <c r="G128" s="82" t="s">
        <v>2520</v>
      </c>
      <c r="H128" s="82">
        <v>9</v>
      </c>
      <c r="K128" s="82" t="s">
        <v>2903</v>
      </c>
      <c r="L128" s="82" t="s">
        <v>2930</v>
      </c>
      <c r="M128" s="82" t="s">
        <v>2915</v>
      </c>
      <c r="N128" s="82" t="s">
        <v>2902</v>
      </c>
      <c r="O128" s="82" t="s">
        <v>2901</v>
      </c>
      <c r="P128" s="82" t="s">
        <v>2932</v>
      </c>
      <c r="Q128" s="82" t="s">
        <v>2520</v>
      </c>
      <c r="R128" s="82">
        <v>6974.75</v>
      </c>
    </row>
    <row r="129" spans="1:18" x14ac:dyDescent="0.25">
      <c r="A129" s="82" t="s">
        <v>2947</v>
      </c>
      <c r="B129" s="82" t="s">
        <v>3466</v>
      </c>
      <c r="C129" s="82" t="s">
        <v>3467</v>
      </c>
      <c r="D129" s="82" t="s">
        <v>2321</v>
      </c>
      <c r="E129" s="82" t="s">
        <v>1</v>
      </c>
      <c r="F129" s="82" t="s">
        <v>3014</v>
      </c>
      <c r="G129" s="82" t="s">
        <v>2520</v>
      </c>
      <c r="H129" s="82">
        <v>66337.3</v>
      </c>
      <c r="K129" s="82" t="s">
        <v>2904</v>
      </c>
      <c r="L129" s="82" t="s">
        <v>2930</v>
      </c>
      <c r="M129" s="82" t="s">
        <v>2915</v>
      </c>
      <c r="N129" s="82" t="s">
        <v>2902</v>
      </c>
      <c r="O129" s="82" t="s">
        <v>2901</v>
      </c>
      <c r="P129" s="82" t="s">
        <v>2932</v>
      </c>
      <c r="Q129" s="82" t="s">
        <v>2520</v>
      </c>
      <c r="R129" s="82">
        <v>6971.83</v>
      </c>
    </row>
    <row r="130" spans="1:18" x14ac:dyDescent="0.25">
      <c r="A130" s="82" t="s">
        <v>2947</v>
      </c>
      <c r="B130" s="82" t="s">
        <v>3466</v>
      </c>
      <c r="C130" s="82" t="s">
        <v>3467</v>
      </c>
      <c r="D130" s="82" t="s">
        <v>2900</v>
      </c>
      <c r="E130" s="82" t="s">
        <v>1</v>
      </c>
      <c r="F130" s="82" t="s">
        <v>2987</v>
      </c>
      <c r="G130" s="82" t="s">
        <v>2520</v>
      </c>
      <c r="H130" s="82">
        <v>1306.4100000000001</v>
      </c>
      <c r="K130" s="82" t="s">
        <v>2904</v>
      </c>
      <c r="L130" s="82" t="s">
        <v>2933</v>
      </c>
      <c r="M130" s="82" t="s">
        <v>2914</v>
      </c>
      <c r="N130" s="82" t="s">
        <v>2321</v>
      </c>
      <c r="O130" s="82" t="s">
        <v>2901</v>
      </c>
      <c r="P130" s="82" t="s">
        <v>2911</v>
      </c>
      <c r="Q130" s="82" t="s">
        <v>2520</v>
      </c>
      <c r="R130" s="82">
        <v>1105.05</v>
      </c>
    </row>
    <row r="131" spans="1:18" x14ac:dyDescent="0.25">
      <c r="A131" s="82" t="s">
        <v>2947</v>
      </c>
      <c r="B131" s="82" t="s">
        <v>3056</v>
      </c>
      <c r="C131" s="82" t="s">
        <v>2977</v>
      </c>
      <c r="D131" s="82" t="s">
        <v>3060</v>
      </c>
      <c r="E131" s="82" t="s">
        <v>1</v>
      </c>
      <c r="F131" s="82" t="s">
        <v>2976</v>
      </c>
      <c r="G131" s="82" t="s">
        <v>2520</v>
      </c>
      <c r="H131" s="82">
        <v>545.04</v>
      </c>
      <c r="K131" s="82" t="s">
        <v>2904</v>
      </c>
      <c r="L131" s="82" t="s">
        <v>2930</v>
      </c>
      <c r="M131" s="82" t="s">
        <v>2915</v>
      </c>
      <c r="N131" s="82" t="s">
        <v>2931</v>
      </c>
      <c r="O131" s="82" t="s">
        <v>2901</v>
      </c>
      <c r="P131" s="82" t="s">
        <v>2932</v>
      </c>
      <c r="Q131" s="82" t="s">
        <v>2520</v>
      </c>
      <c r="R131" s="82">
        <v>326.19</v>
      </c>
    </row>
    <row r="132" spans="1:18" x14ac:dyDescent="0.25">
      <c r="A132" s="82" t="s">
        <v>2947</v>
      </c>
      <c r="B132" s="82" t="s">
        <v>3466</v>
      </c>
      <c r="C132" s="82" t="s">
        <v>3467</v>
      </c>
      <c r="D132" s="82" t="s">
        <v>2902</v>
      </c>
      <c r="E132" s="82" t="s">
        <v>1</v>
      </c>
      <c r="F132" s="82" t="s">
        <v>2987</v>
      </c>
      <c r="G132" s="82" t="s">
        <v>2520</v>
      </c>
      <c r="H132" s="82">
        <v>2486.0100000000002</v>
      </c>
      <c r="K132" s="82" t="s">
        <v>2904</v>
      </c>
      <c r="L132" s="82" t="s">
        <v>2930</v>
      </c>
      <c r="M132" s="82" t="s">
        <v>2915</v>
      </c>
      <c r="N132" s="82" t="s">
        <v>2935</v>
      </c>
      <c r="O132" s="82" t="s">
        <v>2901</v>
      </c>
      <c r="P132" s="82" t="s">
        <v>2932</v>
      </c>
      <c r="Q132" s="82" t="s">
        <v>2520</v>
      </c>
      <c r="R132" s="82">
        <v>3955.36</v>
      </c>
    </row>
    <row r="133" spans="1:18" x14ac:dyDescent="0.25">
      <c r="A133" s="82" t="s">
        <v>2947</v>
      </c>
      <c r="B133" s="82" t="s">
        <v>3466</v>
      </c>
      <c r="C133" s="82" t="s">
        <v>3467</v>
      </c>
      <c r="D133" s="82" t="s">
        <v>2538</v>
      </c>
      <c r="E133" s="82" t="s">
        <v>1</v>
      </c>
      <c r="F133" s="82" t="s">
        <v>3079</v>
      </c>
      <c r="G133" s="82" t="s">
        <v>2520</v>
      </c>
      <c r="H133" s="82">
        <v>1000</v>
      </c>
      <c r="K133" s="82" t="s">
        <v>2904</v>
      </c>
      <c r="L133" s="82" t="s">
        <v>2933</v>
      </c>
      <c r="M133" s="82" t="s">
        <v>2914</v>
      </c>
      <c r="N133" s="82" t="s">
        <v>2538</v>
      </c>
      <c r="O133" s="82" t="s">
        <v>2901</v>
      </c>
      <c r="P133" s="82" t="s">
        <v>2911</v>
      </c>
      <c r="Q133" s="82" t="s">
        <v>2520</v>
      </c>
      <c r="R133" s="82">
        <v>2014.95</v>
      </c>
    </row>
    <row r="134" spans="1:18" x14ac:dyDescent="0.25">
      <c r="A134" s="82" t="s">
        <v>2948</v>
      </c>
      <c r="B134" s="82" t="s">
        <v>3058</v>
      </c>
      <c r="C134" s="82" t="s">
        <v>2981</v>
      </c>
      <c r="D134" s="82" t="s">
        <v>3060</v>
      </c>
      <c r="E134" s="82" t="s">
        <v>1</v>
      </c>
      <c r="F134" s="82" t="s">
        <v>2980</v>
      </c>
      <c r="G134" s="82" t="s">
        <v>2520</v>
      </c>
      <c r="H134" s="82">
        <v>11.05</v>
      </c>
      <c r="K134" s="82" t="s">
        <v>2905</v>
      </c>
      <c r="L134" s="82" t="s">
        <v>2930</v>
      </c>
      <c r="M134" s="82" t="s">
        <v>2915</v>
      </c>
      <c r="N134" s="82" t="s">
        <v>2931</v>
      </c>
      <c r="O134" s="82" t="s">
        <v>2901</v>
      </c>
      <c r="P134" s="82" t="s">
        <v>2932</v>
      </c>
      <c r="Q134" s="82" t="s">
        <v>2520</v>
      </c>
      <c r="R134" s="82">
        <v>272.43</v>
      </c>
    </row>
    <row r="135" spans="1:18" x14ac:dyDescent="0.25">
      <c r="A135" s="82" t="s">
        <v>2948</v>
      </c>
      <c r="B135" s="82" t="s">
        <v>3466</v>
      </c>
      <c r="C135" s="82" t="s">
        <v>3467</v>
      </c>
      <c r="D135" s="82" t="s">
        <v>2321</v>
      </c>
      <c r="E135" s="82" t="s">
        <v>1</v>
      </c>
      <c r="F135" s="82" t="s">
        <v>2960</v>
      </c>
      <c r="G135" s="82" t="s">
        <v>2520</v>
      </c>
      <c r="H135" s="82">
        <v>65084.65</v>
      </c>
      <c r="K135" s="82" t="s">
        <v>2905</v>
      </c>
      <c r="L135" s="82" t="s">
        <v>2933</v>
      </c>
      <c r="M135" s="82" t="s">
        <v>2914</v>
      </c>
      <c r="N135" s="82" t="s">
        <v>2538</v>
      </c>
      <c r="O135" s="82" t="s">
        <v>2901</v>
      </c>
      <c r="P135" s="82" t="s">
        <v>2911</v>
      </c>
      <c r="Q135" s="82" t="s">
        <v>2520</v>
      </c>
      <c r="R135" s="82">
        <v>1933.56</v>
      </c>
    </row>
    <row r="136" spans="1:18" x14ac:dyDescent="0.25">
      <c r="A136" s="82" t="s">
        <v>2948</v>
      </c>
      <c r="B136" s="82" t="s">
        <v>3056</v>
      </c>
      <c r="C136" s="82" t="s">
        <v>2977</v>
      </c>
      <c r="D136" s="82" t="s">
        <v>2538</v>
      </c>
      <c r="E136" s="82" t="s">
        <v>1</v>
      </c>
      <c r="F136" s="82" t="s">
        <v>2976</v>
      </c>
      <c r="G136" s="82" t="s">
        <v>2520</v>
      </c>
      <c r="H136" s="82">
        <v>32030.79</v>
      </c>
      <c r="K136" s="82" t="s">
        <v>2905</v>
      </c>
      <c r="L136" s="82" t="s">
        <v>2930</v>
      </c>
      <c r="M136" s="82" t="s">
        <v>2915</v>
      </c>
      <c r="N136" s="82" t="s">
        <v>2902</v>
      </c>
      <c r="O136" s="82" t="s">
        <v>2901</v>
      </c>
      <c r="P136" s="82" t="s">
        <v>2932</v>
      </c>
      <c r="Q136" s="82" t="s">
        <v>2520</v>
      </c>
      <c r="R136" s="82">
        <v>6164.36</v>
      </c>
    </row>
    <row r="137" spans="1:18" x14ac:dyDescent="0.25">
      <c r="A137" s="82" t="s">
        <v>2948</v>
      </c>
      <c r="B137" s="82" t="s">
        <v>3058</v>
      </c>
      <c r="C137" s="82" t="s">
        <v>2981</v>
      </c>
      <c r="D137" s="82" t="s">
        <v>2538</v>
      </c>
      <c r="E137" s="82" t="s">
        <v>1</v>
      </c>
      <c r="F137" s="82" t="s">
        <v>3059</v>
      </c>
      <c r="G137" s="82" t="s">
        <v>2520</v>
      </c>
      <c r="H137" s="82">
        <v>15505.85</v>
      </c>
      <c r="K137" s="82" t="s">
        <v>2905</v>
      </c>
      <c r="L137" s="82" t="s">
        <v>2930</v>
      </c>
      <c r="M137" s="82" t="s">
        <v>2915</v>
      </c>
      <c r="N137" s="82" t="s">
        <v>2935</v>
      </c>
      <c r="O137" s="82" t="s">
        <v>2901</v>
      </c>
      <c r="P137" s="82" t="s">
        <v>2932</v>
      </c>
      <c r="Q137" s="82" t="s">
        <v>2520</v>
      </c>
      <c r="R137" s="82">
        <v>1782.45</v>
      </c>
    </row>
    <row r="138" spans="1:18" x14ac:dyDescent="0.25">
      <c r="A138" s="82" t="s">
        <v>2948</v>
      </c>
      <c r="B138" s="82" t="s">
        <v>3466</v>
      </c>
      <c r="C138" s="82" t="s">
        <v>3467</v>
      </c>
      <c r="D138" s="82" t="s">
        <v>2935</v>
      </c>
      <c r="E138" s="82" t="s">
        <v>1</v>
      </c>
      <c r="F138" s="82" t="s">
        <v>3092</v>
      </c>
      <c r="G138" s="82" t="s">
        <v>2520</v>
      </c>
      <c r="H138" s="82">
        <v>84.68</v>
      </c>
      <c r="K138" s="82" t="s">
        <v>2905</v>
      </c>
      <c r="L138" s="82" t="s">
        <v>2933</v>
      </c>
      <c r="M138" s="82" t="s">
        <v>2914</v>
      </c>
      <c r="N138" s="82" t="s">
        <v>2321</v>
      </c>
      <c r="O138" s="82" t="s">
        <v>2901</v>
      </c>
      <c r="P138" s="82" t="s">
        <v>2911</v>
      </c>
      <c r="Q138" s="82" t="s">
        <v>2520</v>
      </c>
      <c r="R138" s="82">
        <v>1052.3800000000001</v>
      </c>
    </row>
    <row r="139" spans="1:18" x14ac:dyDescent="0.25">
      <c r="A139" s="82" t="s">
        <v>2948</v>
      </c>
      <c r="B139" s="82" t="s">
        <v>3466</v>
      </c>
      <c r="C139" s="82" t="s">
        <v>3467</v>
      </c>
      <c r="D139" s="82" t="s">
        <v>2900</v>
      </c>
      <c r="E139" s="82" t="s">
        <v>1</v>
      </c>
      <c r="F139" s="82" t="s">
        <v>3092</v>
      </c>
      <c r="G139" s="82" t="s">
        <v>2520</v>
      </c>
      <c r="H139" s="82">
        <v>301.42</v>
      </c>
      <c r="K139" s="82" t="s">
        <v>2906</v>
      </c>
      <c r="L139" s="82" t="s">
        <v>2930</v>
      </c>
      <c r="M139" s="82" t="s">
        <v>2915</v>
      </c>
      <c r="N139" s="82" t="s">
        <v>2935</v>
      </c>
      <c r="O139" s="82" t="s">
        <v>2901</v>
      </c>
      <c r="P139" s="82" t="s">
        <v>2932</v>
      </c>
      <c r="Q139" s="82" t="s">
        <v>2520</v>
      </c>
      <c r="R139" s="82">
        <v>2488.17</v>
      </c>
    </row>
    <row r="140" spans="1:18" x14ac:dyDescent="0.25">
      <c r="A140" s="82" t="s">
        <v>2948</v>
      </c>
      <c r="B140" s="82" t="s">
        <v>3056</v>
      </c>
      <c r="C140" s="82" t="s">
        <v>2977</v>
      </c>
      <c r="D140" s="82" t="s">
        <v>3057</v>
      </c>
      <c r="E140" s="82" t="s">
        <v>1</v>
      </c>
      <c r="F140" s="82" t="s">
        <v>2976</v>
      </c>
      <c r="G140" s="82" t="s">
        <v>2520</v>
      </c>
      <c r="H140" s="82">
        <v>0.08</v>
      </c>
      <c r="K140" s="82" t="s">
        <v>2906</v>
      </c>
      <c r="L140" s="82" t="s">
        <v>2930</v>
      </c>
      <c r="M140" s="82" t="s">
        <v>2915</v>
      </c>
      <c r="N140" s="82" t="s">
        <v>2902</v>
      </c>
      <c r="O140" s="82" t="s">
        <v>2901</v>
      </c>
      <c r="P140" s="82" t="s">
        <v>2932</v>
      </c>
      <c r="Q140" s="82" t="s">
        <v>2520</v>
      </c>
      <c r="R140" s="82">
        <v>6001.83</v>
      </c>
    </row>
    <row r="141" spans="1:18" x14ac:dyDescent="0.25">
      <c r="A141" s="82" t="s">
        <v>2948</v>
      </c>
      <c r="B141" s="82" t="s">
        <v>3466</v>
      </c>
      <c r="C141" s="82" t="s">
        <v>3467</v>
      </c>
      <c r="D141" s="82" t="s">
        <v>2902</v>
      </c>
      <c r="E141" s="82" t="s">
        <v>1</v>
      </c>
      <c r="F141" s="82" t="s">
        <v>3092</v>
      </c>
      <c r="G141" s="82" t="s">
        <v>2520</v>
      </c>
      <c r="H141" s="82">
        <v>1390.16</v>
      </c>
      <c r="K141" s="82" t="s">
        <v>2906</v>
      </c>
      <c r="L141" s="82" t="s">
        <v>2933</v>
      </c>
      <c r="M141" s="82" t="s">
        <v>2914</v>
      </c>
      <c r="N141" s="82" t="s">
        <v>2538</v>
      </c>
      <c r="O141" s="82" t="s">
        <v>2901</v>
      </c>
      <c r="P141" s="82" t="s">
        <v>2911</v>
      </c>
      <c r="Q141" s="82" t="s">
        <v>2520</v>
      </c>
      <c r="R141" s="82">
        <v>881.18</v>
      </c>
    </row>
    <row r="142" spans="1:18" x14ac:dyDescent="0.25">
      <c r="A142" s="82" t="s">
        <v>2948</v>
      </c>
      <c r="B142" s="82" t="s">
        <v>3466</v>
      </c>
      <c r="C142" s="82" t="s">
        <v>3467</v>
      </c>
      <c r="D142" s="82" t="s">
        <v>2538</v>
      </c>
      <c r="E142" s="82" t="s">
        <v>1</v>
      </c>
      <c r="F142" s="82" t="s">
        <v>3079</v>
      </c>
      <c r="G142" s="82" t="s">
        <v>2520</v>
      </c>
      <c r="H142" s="82">
        <v>986.13</v>
      </c>
      <c r="K142" s="82" t="s">
        <v>2906</v>
      </c>
      <c r="L142" s="82" t="s">
        <v>2930</v>
      </c>
      <c r="M142" s="82" t="s">
        <v>2915</v>
      </c>
      <c r="N142" s="82" t="s">
        <v>2900</v>
      </c>
      <c r="O142" s="82" t="s">
        <v>2901</v>
      </c>
      <c r="P142" s="82" t="s">
        <v>2932</v>
      </c>
      <c r="Q142" s="82" t="s">
        <v>2520</v>
      </c>
      <c r="R142" s="82">
        <v>3216.5</v>
      </c>
    </row>
    <row r="143" spans="1:18" x14ac:dyDescent="0.25">
      <c r="A143" s="82" t="s">
        <v>2948</v>
      </c>
      <c r="B143" s="82" t="s">
        <v>3056</v>
      </c>
      <c r="C143" s="82" t="s">
        <v>2977</v>
      </c>
      <c r="D143" s="82" t="s">
        <v>3060</v>
      </c>
      <c r="E143" s="82" t="s">
        <v>1</v>
      </c>
      <c r="F143" s="82" t="s">
        <v>2976</v>
      </c>
      <c r="G143" s="82" t="s">
        <v>2520</v>
      </c>
      <c r="H143" s="82">
        <v>542.63</v>
      </c>
      <c r="K143" s="82" t="s">
        <v>2906</v>
      </c>
      <c r="L143" s="82" t="s">
        <v>2930</v>
      </c>
      <c r="M143" s="82" t="s">
        <v>2915</v>
      </c>
      <c r="N143" s="82" t="s">
        <v>2931</v>
      </c>
      <c r="O143" s="82" t="s">
        <v>2901</v>
      </c>
      <c r="P143" s="82" t="s">
        <v>2932</v>
      </c>
      <c r="Q143" s="82" t="s">
        <v>2520</v>
      </c>
      <c r="R143" s="82">
        <v>145.43</v>
      </c>
    </row>
    <row r="144" spans="1:18" x14ac:dyDescent="0.25">
      <c r="A144" s="82" t="s">
        <v>2948</v>
      </c>
      <c r="B144" s="82" t="s">
        <v>3056</v>
      </c>
      <c r="C144" s="82" t="s">
        <v>2977</v>
      </c>
      <c r="D144" s="82" t="s">
        <v>2321</v>
      </c>
      <c r="E144" s="82" t="s">
        <v>1</v>
      </c>
      <c r="F144" s="82" t="s">
        <v>2976</v>
      </c>
      <c r="G144" s="82" t="s">
        <v>2520</v>
      </c>
      <c r="H144" s="82">
        <v>816.57</v>
      </c>
      <c r="K144" s="82" t="s">
        <v>2906</v>
      </c>
      <c r="L144" s="82" t="s">
        <v>2933</v>
      </c>
      <c r="M144" s="82" t="s">
        <v>2914</v>
      </c>
      <c r="N144" s="82" t="s">
        <v>2321</v>
      </c>
      <c r="O144" s="82" t="s">
        <v>2901</v>
      </c>
      <c r="P144" s="82" t="s">
        <v>2911</v>
      </c>
      <c r="Q144" s="82" t="s">
        <v>2520</v>
      </c>
      <c r="R144" s="82">
        <v>578.80999999999995</v>
      </c>
    </row>
    <row r="145" spans="1:18" x14ac:dyDescent="0.25">
      <c r="A145" s="82" t="s">
        <v>2949</v>
      </c>
      <c r="B145" s="82" t="s">
        <v>3058</v>
      </c>
      <c r="C145" s="82" t="s">
        <v>2981</v>
      </c>
      <c r="D145" s="82" t="s">
        <v>2538</v>
      </c>
      <c r="E145" s="82" t="s">
        <v>1</v>
      </c>
      <c r="F145" s="82" t="s">
        <v>3059</v>
      </c>
      <c r="G145" s="82" t="s">
        <v>2520</v>
      </c>
      <c r="H145" s="82">
        <v>10663.44</v>
      </c>
      <c r="K145" s="82" t="s">
        <v>2956</v>
      </c>
      <c r="L145" s="82" t="s">
        <v>2930</v>
      </c>
      <c r="M145" s="82" t="s">
        <v>2915</v>
      </c>
      <c r="N145" s="82" t="s">
        <v>2900</v>
      </c>
      <c r="O145" s="82" t="s">
        <v>2901</v>
      </c>
      <c r="P145" s="82" t="s">
        <v>2932</v>
      </c>
      <c r="Q145" s="82" t="s">
        <v>2520</v>
      </c>
      <c r="R145" s="82">
        <v>3216.43</v>
      </c>
    </row>
    <row r="146" spans="1:18" x14ac:dyDescent="0.25">
      <c r="A146" s="82" t="s">
        <v>2949</v>
      </c>
      <c r="B146" s="82" t="s">
        <v>3058</v>
      </c>
      <c r="C146" s="82" t="s">
        <v>2981</v>
      </c>
      <c r="D146" s="82" t="s">
        <v>2321</v>
      </c>
      <c r="E146" s="82" t="s">
        <v>1</v>
      </c>
      <c r="F146" s="82" t="s">
        <v>3063</v>
      </c>
      <c r="G146" s="82" t="s">
        <v>2520</v>
      </c>
      <c r="H146" s="82">
        <v>400.27</v>
      </c>
      <c r="K146" s="82" t="s">
        <v>2956</v>
      </c>
      <c r="L146" s="82" t="s">
        <v>2930</v>
      </c>
      <c r="M146" s="82" t="s">
        <v>2915</v>
      </c>
      <c r="N146" s="82" t="s">
        <v>2935</v>
      </c>
      <c r="O146" s="82" t="s">
        <v>2901</v>
      </c>
      <c r="P146" s="82" t="s">
        <v>2932</v>
      </c>
      <c r="Q146" s="82" t="s">
        <v>2520</v>
      </c>
      <c r="R146" s="82">
        <v>2492.9</v>
      </c>
    </row>
    <row r="147" spans="1:18" x14ac:dyDescent="0.25">
      <c r="A147" s="82" t="s">
        <v>2949</v>
      </c>
      <c r="B147" s="82" t="s">
        <v>3466</v>
      </c>
      <c r="C147" s="82" t="s">
        <v>3467</v>
      </c>
      <c r="D147" s="82" t="s">
        <v>2935</v>
      </c>
      <c r="E147" s="82" t="s">
        <v>1</v>
      </c>
      <c r="F147" s="82" t="s">
        <v>3092</v>
      </c>
      <c r="G147" s="82" t="s">
        <v>2520</v>
      </c>
      <c r="H147" s="82">
        <v>174.02</v>
      </c>
      <c r="K147" s="82" t="s">
        <v>2956</v>
      </c>
      <c r="L147" s="82" t="s">
        <v>2930</v>
      </c>
      <c r="M147" s="82" t="s">
        <v>2915</v>
      </c>
      <c r="N147" s="82" t="s">
        <v>2931</v>
      </c>
      <c r="O147" s="82" t="s">
        <v>2901</v>
      </c>
      <c r="P147" s="82" t="s">
        <v>2932</v>
      </c>
      <c r="Q147" s="82" t="s">
        <v>2520</v>
      </c>
      <c r="R147" s="82">
        <v>226.57</v>
      </c>
    </row>
    <row r="148" spans="1:18" x14ac:dyDescent="0.25">
      <c r="A148" s="82" t="s">
        <v>2949</v>
      </c>
      <c r="B148" s="82" t="s">
        <v>3056</v>
      </c>
      <c r="C148" s="82" t="s">
        <v>2977</v>
      </c>
      <c r="D148" s="82" t="s">
        <v>2321</v>
      </c>
      <c r="E148" s="82" t="s">
        <v>1</v>
      </c>
      <c r="F148" s="82" t="s">
        <v>2976</v>
      </c>
      <c r="G148" s="82" t="s">
        <v>2520</v>
      </c>
      <c r="H148" s="82">
        <v>563.80999999999995</v>
      </c>
      <c r="K148" s="82" t="s">
        <v>2956</v>
      </c>
      <c r="L148" s="82" t="s">
        <v>2930</v>
      </c>
      <c r="M148" s="82" t="s">
        <v>2915</v>
      </c>
      <c r="N148" s="82" t="s">
        <v>2902</v>
      </c>
      <c r="O148" s="82" t="s">
        <v>2901</v>
      </c>
      <c r="P148" s="82" t="s">
        <v>2932</v>
      </c>
      <c r="Q148" s="82" t="s">
        <v>2520</v>
      </c>
      <c r="R148" s="82">
        <v>5908.47</v>
      </c>
    </row>
    <row r="149" spans="1:18" x14ac:dyDescent="0.25">
      <c r="A149" s="82" t="s">
        <v>2949</v>
      </c>
      <c r="B149" s="82" t="s">
        <v>3058</v>
      </c>
      <c r="C149" s="82" t="s">
        <v>2981</v>
      </c>
      <c r="D149" s="82" t="s">
        <v>3060</v>
      </c>
      <c r="E149" s="82" t="s">
        <v>1</v>
      </c>
      <c r="F149" s="82" t="s">
        <v>3061</v>
      </c>
      <c r="G149" s="82" t="s">
        <v>2520</v>
      </c>
      <c r="H149" s="82">
        <v>15.56</v>
      </c>
      <c r="K149" s="82" t="s">
        <v>2957</v>
      </c>
      <c r="L149" s="82" t="s">
        <v>2930</v>
      </c>
      <c r="M149" s="82" t="s">
        <v>2915</v>
      </c>
      <c r="N149" s="82" t="s">
        <v>2931</v>
      </c>
      <c r="O149" s="82" t="s">
        <v>2901</v>
      </c>
      <c r="P149" s="82" t="s">
        <v>2932</v>
      </c>
      <c r="Q149" s="82" t="s">
        <v>2520</v>
      </c>
      <c r="R149" s="82">
        <v>226.49</v>
      </c>
    </row>
    <row r="150" spans="1:18" x14ac:dyDescent="0.25">
      <c r="A150" s="82" t="s">
        <v>2949</v>
      </c>
      <c r="B150" s="82" t="s">
        <v>3466</v>
      </c>
      <c r="C150" s="82" t="s">
        <v>3467</v>
      </c>
      <c r="D150" s="82" t="s">
        <v>2321</v>
      </c>
      <c r="E150" s="82" t="s">
        <v>1</v>
      </c>
      <c r="F150" s="82" t="s">
        <v>3014</v>
      </c>
      <c r="G150" s="82" t="s">
        <v>2520</v>
      </c>
      <c r="H150" s="82">
        <v>76721.56</v>
      </c>
      <c r="K150" s="82" t="s">
        <v>2957</v>
      </c>
      <c r="L150" s="82" t="s">
        <v>2930</v>
      </c>
      <c r="M150" s="82" t="s">
        <v>2915</v>
      </c>
      <c r="N150" s="82" t="s">
        <v>2902</v>
      </c>
      <c r="O150" s="82" t="s">
        <v>2901</v>
      </c>
      <c r="P150" s="82" t="s">
        <v>2932</v>
      </c>
      <c r="Q150" s="82" t="s">
        <v>2520</v>
      </c>
      <c r="R150" s="82">
        <v>5963.3</v>
      </c>
    </row>
    <row r="151" spans="1:18" x14ac:dyDescent="0.25">
      <c r="A151" s="82" t="s">
        <v>2949</v>
      </c>
      <c r="B151" s="82" t="s">
        <v>3466</v>
      </c>
      <c r="C151" s="82" t="s">
        <v>3467</v>
      </c>
      <c r="D151" s="82" t="s">
        <v>2538</v>
      </c>
      <c r="E151" s="82" t="s">
        <v>1</v>
      </c>
      <c r="F151" s="82" t="s">
        <v>3079</v>
      </c>
      <c r="G151" s="82" t="s">
        <v>2520</v>
      </c>
      <c r="H151" s="82">
        <v>993.19</v>
      </c>
      <c r="K151" s="82" t="s">
        <v>2957</v>
      </c>
      <c r="L151" s="82" t="s">
        <v>2930</v>
      </c>
      <c r="M151" s="82" t="s">
        <v>2915</v>
      </c>
      <c r="N151" s="82" t="s">
        <v>2900</v>
      </c>
      <c r="O151" s="82" t="s">
        <v>2901</v>
      </c>
      <c r="P151" s="82" t="s">
        <v>2932</v>
      </c>
      <c r="Q151" s="82" t="s">
        <v>2520</v>
      </c>
      <c r="R151" s="82">
        <v>3216.89</v>
      </c>
    </row>
    <row r="152" spans="1:18" x14ac:dyDescent="0.25">
      <c r="A152" s="82" t="s">
        <v>2949</v>
      </c>
      <c r="B152" s="82" t="s">
        <v>3466</v>
      </c>
      <c r="C152" s="82" t="s">
        <v>3467</v>
      </c>
      <c r="D152" s="82" t="s">
        <v>2902</v>
      </c>
      <c r="E152" s="82" t="s">
        <v>1</v>
      </c>
      <c r="F152" s="82" t="s">
        <v>3092</v>
      </c>
      <c r="G152" s="82" t="s">
        <v>2520</v>
      </c>
      <c r="H152" s="82">
        <v>1330.75</v>
      </c>
      <c r="K152" s="82" t="s">
        <v>2957</v>
      </c>
      <c r="L152" s="82" t="s">
        <v>2930</v>
      </c>
      <c r="M152" s="82" t="s">
        <v>2915</v>
      </c>
      <c r="N152" s="82" t="s">
        <v>2935</v>
      </c>
      <c r="O152" s="82" t="s">
        <v>2901</v>
      </c>
      <c r="P152" s="82" t="s">
        <v>2932</v>
      </c>
      <c r="Q152" s="82" t="s">
        <v>2520</v>
      </c>
      <c r="R152" s="82">
        <v>2489.1799999999998</v>
      </c>
    </row>
    <row r="153" spans="1:18" x14ac:dyDescent="0.25">
      <c r="A153" s="82" t="s">
        <v>2949</v>
      </c>
      <c r="B153" s="82" t="s">
        <v>3466</v>
      </c>
      <c r="C153" s="82" t="s">
        <v>3467</v>
      </c>
      <c r="D153" s="82" t="s">
        <v>2900</v>
      </c>
      <c r="E153" s="82" t="s">
        <v>1</v>
      </c>
      <c r="F153" s="82" t="s">
        <v>3092</v>
      </c>
      <c r="G153" s="82" t="s">
        <v>2520</v>
      </c>
      <c r="H153" s="82">
        <v>300</v>
      </c>
      <c r="K153" s="82" t="s">
        <v>2958</v>
      </c>
      <c r="L153" s="82" t="s">
        <v>2930</v>
      </c>
      <c r="M153" s="82" t="s">
        <v>2915</v>
      </c>
      <c r="N153" s="82" t="s">
        <v>2902</v>
      </c>
      <c r="O153" s="82" t="s">
        <v>2901</v>
      </c>
      <c r="P153" s="82" t="s">
        <v>2932</v>
      </c>
      <c r="Q153" s="82" t="s">
        <v>2520</v>
      </c>
      <c r="R153" s="82">
        <v>5897.39</v>
      </c>
    </row>
    <row r="154" spans="1:18" x14ac:dyDescent="0.25">
      <c r="A154" s="82" t="s">
        <v>2949</v>
      </c>
      <c r="B154" s="82" t="s">
        <v>3056</v>
      </c>
      <c r="C154" s="82" t="s">
        <v>2977</v>
      </c>
      <c r="D154" s="82" t="s">
        <v>2538</v>
      </c>
      <c r="E154" s="82" t="s">
        <v>1</v>
      </c>
      <c r="F154" s="82" t="s">
        <v>2976</v>
      </c>
      <c r="G154" s="82" t="s">
        <v>2520</v>
      </c>
      <c r="H154" s="82">
        <v>25613.49</v>
      </c>
      <c r="K154" s="82" t="s">
        <v>2958</v>
      </c>
      <c r="L154" s="82" t="s">
        <v>2930</v>
      </c>
      <c r="M154" s="82" t="s">
        <v>2915</v>
      </c>
      <c r="N154" s="82" t="s">
        <v>2900</v>
      </c>
      <c r="O154" s="82" t="s">
        <v>2901</v>
      </c>
      <c r="P154" s="82" t="s">
        <v>2932</v>
      </c>
      <c r="Q154" s="82" t="s">
        <v>2520</v>
      </c>
      <c r="R154" s="82">
        <v>3221.24</v>
      </c>
    </row>
    <row r="155" spans="1:18" x14ac:dyDescent="0.25">
      <c r="A155" s="82" t="s">
        <v>2949</v>
      </c>
      <c r="B155" s="82" t="s">
        <v>3056</v>
      </c>
      <c r="C155" s="82" t="s">
        <v>2977</v>
      </c>
      <c r="D155" s="82" t="s">
        <v>3057</v>
      </c>
      <c r="E155" s="82" t="s">
        <v>1</v>
      </c>
      <c r="F155" s="82" t="s">
        <v>2976</v>
      </c>
      <c r="G155" s="82" t="s">
        <v>2520</v>
      </c>
      <c r="H155" s="82">
        <v>0.05</v>
      </c>
      <c r="K155" s="82" t="s">
        <v>2958</v>
      </c>
      <c r="L155" s="82" t="s">
        <v>2930</v>
      </c>
      <c r="M155" s="82" t="s">
        <v>2915</v>
      </c>
      <c r="N155" s="82" t="s">
        <v>2931</v>
      </c>
      <c r="O155" s="82" t="s">
        <v>2901</v>
      </c>
      <c r="P155" s="82" t="s">
        <v>2932</v>
      </c>
      <c r="Q155" s="82" t="s">
        <v>2520</v>
      </c>
      <c r="R155" s="82">
        <v>234.22</v>
      </c>
    </row>
    <row r="156" spans="1:18" x14ac:dyDescent="0.25">
      <c r="A156" s="82" t="s">
        <v>2949</v>
      </c>
      <c r="B156" s="82" t="s">
        <v>3056</v>
      </c>
      <c r="C156" s="82" t="s">
        <v>2977</v>
      </c>
      <c r="D156" s="82" t="s">
        <v>3060</v>
      </c>
      <c r="E156" s="82" t="s">
        <v>1</v>
      </c>
      <c r="F156" s="82" t="s">
        <v>2976</v>
      </c>
      <c r="G156" s="82" t="s">
        <v>2520</v>
      </c>
      <c r="H156" s="82">
        <v>483.29</v>
      </c>
      <c r="K156" s="82" t="s">
        <v>2958</v>
      </c>
      <c r="L156" s="82" t="s">
        <v>2930</v>
      </c>
      <c r="M156" s="82" t="s">
        <v>2915</v>
      </c>
      <c r="N156" s="82" t="s">
        <v>2935</v>
      </c>
      <c r="O156" s="82" t="s">
        <v>2901</v>
      </c>
      <c r="P156" s="82" t="s">
        <v>2932</v>
      </c>
      <c r="Q156" s="82" t="s">
        <v>2520</v>
      </c>
      <c r="R156" s="82">
        <v>2496.98</v>
      </c>
    </row>
    <row r="157" spans="1:18" x14ac:dyDescent="0.25">
      <c r="A157" s="82" t="s">
        <v>2950</v>
      </c>
      <c r="B157" s="82" t="s">
        <v>3466</v>
      </c>
      <c r="C157" s="82" t="s">
        <v>3467</v>
      </c>
      <c r="D157" s="82" t="s">
        <v>2321</v>
      </c>
      <c r="E157" s="82" t="s">
        <v>1</v>
      </c>
      <c r="F157" s="82" t="s">
        <v>3014</v>
      </c>
      <c r="G157" s="82" t="s">
        <v>2520</v>
      </c>
      <c r="H157" s="82">
        <v>68658.23</v>
      </c>
      <c r="K157" s="82" t="s">
        <v>2907</v>
      </c>
      <c r="L157" s="82" t="s">
        <v>2930</v>
      </c>
      <c r="M157" s="82" t="s">
        <v>2915</v>
      </c>
      <c r="N157" s="82" t="s">
        <v>2935</v>
      </c>
      <c r="O157" s="82" t="s">
        <v>2901</v>
      </c>
      <c r="P157" s="82" t="s">
        <v>2932</v>
      </c>
      <c r="Q157" s="82" t="s">
        <v>2520</v>
      </c>
      <c r="R157" s="82">
        <v>2491.6799999999998</v>
      </c>
    </row>
    <row r="158" spans="1:18" x14ac:dyDescent="0.25">
      <c r="A158" s="82" t="s">
        <v>2950</v>
      </c>
      <c r="B158" s="82" t="s">
        <v>3058</v>
      </c>
      <c r="C158" s="82" t="s">
        <v>2981</v>
      </c>
      <c r="D158" s="82" t="s">
        <v>3060</v>
      </c>
      <c r="E158" s="82" t="s">
        <v>1</v>
      </c>
      <c r="F158" s="82" t="s">
        <v>3061</v>
      </c>
      <c r="G158" s="82" t="s">
        <v>2520</v>
      </c>
      <c r="H158" s="82">
        <v>51.19</v>
      </c>
      <c r="K158" s="82" t="s">
        <v>2907</v>
      </c>
      <c r="L158" s="82" t="s">
        <v>2930</v>
      </c>
      <c r="M158" s="82" t="s">
        <v>2915</v>
      </c>
      <c r="N158" s="82" t="s">
        <v>2900</v>
      </c>
      <c r="O158" s="82" t="s">
        <v>2901</v>
      </c>
      <c r="P158" s="82" t="s">
        <v>2932</v>
      </c>
      <c r="Q158" s="82" t="s">
        <v>2520</v>
      </c>
      <c r="R158" s="82">
        <v>3221.93</v>
      </c>
    </row>
    <row r="159" spans="1:18" x14ac:dyDescent="0.25">
      <c r="A159" s="82" t="s">
        <v>2950</v>
      </c>
      <c r="B159" s="82" t="s">
        <v>3058</v>
      </c>
      <c r="C159" s="82" t="s">
        <v>2981</v>
      </c>
      <c r="D159" s="82" t="s">
        <v>2321</v>
      </c>
      <c r="E159" s="82" t="s">
        <v>1</v>
      </c>
      <c r="F159" s="82" t="s">
        <v>3063</v>
      </c>
      <c r="G159" s="82" t="s">
        <v>2520</v>
      </c>
      <c r="H159" s="82">
        <v>400.35</v>
      </c>
      <c r="K159" s="82" t="s">
        <v>2907</v>
      </c>
      <c r="L159" s="82" t="s">
        <v>2930</v>
      </c>
      <c r="M159" s="82" t="s">
        <v>2915</v>
      </c>
      <c r="N159" s="82" t="s">
        <v>2931</v>
      </c>
      <c r="O159" s="82" t="s">
        <v>2901</v>
      </c>
      <c r="P159" s="82" t="s">
        <v>2932</v>
      </c>
      <c r="Q159" s="82" t="s">
        <v>2520</v>
      </c>
      <c r="R159" s="82">
        <v>215.5</v>
      </c>
    </row>
    <row r="160" spans="1:18" x14ac:dyDescent="0.25">
      <c r="A160" s="82" t="s">
        <v>2950</v>
      </c>
      <c r="B160" s="82" t="s">
        <v>3058</v>
      </c>
      <c r="C160" s="82" t="s">
        <v>2981</v>
      </c>
      <c r="D160" s="82" t="s">
        <v>3064</v>
      </c>
      <c r="E160" s="82" t="s">
        <v>1</v>
      </c>
      <c r="F160" s="82" t="s">
        <v>3059</v>
      </c>
      <c r="G160" s="82" t="s">
        <v>2520</v>
      </c>
      <c r="H160" s="82">
        <v>88.32</v>
      </c>
      <c r="K160" s="82" t="s">
        <v>2907</v>
      </c>
      <c r="L160" s="82" t="s">
        <v>2930</v>
      </c>
      <c r="M160" s="82" t="s">
        <v>2915</v>
      </c>
      <c r="N160" s="82" t="s">
        <v>2902</v>
      </c>
      <c r="O160" s="82" t="s">
        <v>2901</v>
      </c>
      <c r="P160" s="82" t="s">
        <v>2932</v>
      </c>
      <c r="Q160" s="82" t="s">
        <v>2520</v>
      </c>
      <c r="R160" s="82">
        <v>5940.3</v>
      </c>
    </row>
    <row r="161" spans="1:18" x14ac:dyDescent="0.25">
      <c r="A161" s="82" t="s">
        <v>2950</v>
      </c>
      <c r="B161" s="82" t="s">
        <v>3466</v>
      </c>
      <c r="C161" s="82" t="s">
        <v>3467</v>
      </c>
      <c r="D161" s="82" t="s">
        <v>2900</v>
      </c>
      <c r="E161" s="82" t="s">
        <v>1</v>
      </c>
      <c r="F161" s="82" t="s">
        <v>3092</v>
      </c>
      <c r="G161" s="82" t="s">
        <v>2520</v>
      </c>
      <c r="H161" s="82">
        <v>260.68</v>
      </c>
      <c r="K161" s="82" t="s">
        <v>2909</v>
      </c>
      <c r="L161" s="82" t="s">
        <v>2930</v>
      </c>
      <c r="M161" s="82" t="s">
        <v>2915</v>
      </c>
      <c r="N161" s="82" t="s">
        <v>2931</v>
      </c>
      <c r="O161" s="82" t="s">
        <v>2901</v>
      </c>
      <c r="P161" s="82" t="s">
        <v>2932</v>
      </c>
      <c r="Q161" s="82" t="s">
        <v>2520</v>
      </c>
      <c r="R161" s="82">
        <v>201.86</v>
      </c>
    </row>
    <row r="162" spans="1:18" x14ac:dyDescent="0.25">
      <c r="A162" s="82" t="s">
        <v>2950</v>
      </c>
      <c r="B162" s="82" t="s">
        <v>3056</v>
      </c>
      <c r="C162" s="82" t="s">
        <v>2977</v>
      </c>
      <c r="D162" s="82" t="s">
        <v>3060</v>
      </c>
      <c r="E162" s="82" t="s">
        <v>1</v>
      </c>
      <c r="F162" s="82" t="s">
        <v>2976</v>
      </c>
      <c r="G162" s="82" t="s">
        <v>2520</v>
      </c>
      <c r="H162" s="82">
        <v>291.44</v>
      </c>
      <c r="K162" s="82" t="s">
        <v>2909</v>
      </c>
      <c r="L162" s="82" t="s">
        <v>2930</v>
      </c>
      <c r="M162" s="82" t="s">
        <v>2915</v>
      </c>
      <c r="N162" s="82" t="s">
        <v>2935</v>
      </c>
      <c r="O162" s="82" t="s">
        <v>2901</v>
      </c>
      <c r="P162" s="82" t="s">
        <v>2932</v>
      </c>
      <c r="Q162" s="82" t="s">
        <v>2520</v>
      </c>
      <c r="R162" s="82">
        <v>2490.15</v>
      </c>
    </row>
    <row r="163" spans="1:18" x14ac:dyDescent="0.25">
      <c r="A163" s="82" t="s">
        <v>2950</v>
      </c>
      <c r="B163" s="82" t="s">
        <v>3466</v>
      </c>
      <c r="C163" s="82" t="s">
        <v>3467</v>
      </c>
      <c r="D163" s="82" t="s">
        <v>2902</v>
      </c>
      <c r="E163" s="82" t="s">
        <v>1</v>
      </c>
      <c r="F163" s="82" t="s">
        <v>3092</v>
      </c>
      <c r="G163" s="82" t="s">
        <v>2520</v>
      </c>
      <c r="H163" s="82">
        <v>1421.1</v>
      </c>
      <c r="K163" s="82" t="s">
        <v>2909</v>
      </c>
      <c r="L163" s="82" t="s">
        <v>2930</v>
      </c>
      <c r="M163" s="82" t="s">
        <v>2915</v>
      </c>
      <c r="N163" s="82" t="s">
        <v>2900</v>
      </c>
      <c r="O163" s="82" t="s">
        <v>2901</v>
      </c>
      <c r="P163" s="82" t="s">
        <v>2932</v>
      </c>
      <c r="Q163" s="82" t="s">
        <v>2520</v>
      </c>
      <c r="R163" s="82">
        <v>3232</v>
      </c>
    </row>
    <row r="164" spans="1:18" x14ac:dyDescent="0.25">
      <c r="A164" s="82" t="s">
        <v>2950</v>
      </c>
      <c r="B164" s="82" t="s">
        <v>3058</v>
      </c>
      <c r="C164" s="82" t="s">
        <v>2981</v>
      </c>
      <c r="D164" s="82" t="s">
        <v>2538</v>
      </c>
      <c r="E164" s="82" t="s">
        <v>1</v>
      </c>
      <c r="F164" s="82" t="s">
        <v>3062</v>
      </c>
      <c r="G164" s="82" t="s">
        <v>2520</v>
      </c>
      <c r="H164" s="82">
        <v>18700.02</v>
      </c>
      <c r="K164" s="82" t="s">
        <v>2909</v>
      </c>
      <c r="L164" s="82" t="s">
        <v>2930</v>
      </c>
      <c r="M164" s="82" t="s">
        <v>2915</v>
      </c>
      <c r="N164" s="82" t="s">
        <v>2902</v>
      </c>
      <c r="O164" s="82" t="s">
        <v>2901</v>
      </c>
      <c r="P164" s="82" t="s">
        <v>2932</v>
      </c>
      <c r="Q164" s="82" t="s">
        <v>2520</v>
      </c>
      <c r="R164" s="82">
        <v>5891.73</v>
      </c>
    </row>
    <row r="165" spans="1:18" x14ac:dyDescent="0.25">
      <c r="A165" s="82" t="s">
        <v>2950</v>
      </c>
      <c r="B165" s="82" t="s">
        <v>3056</v>
      </c>
      <c r="C165" s="82" t="s">
        <v>2977</v>
      </c>
      <c r="D165" s="82" t="s">
        <v>2321</v>
      </c>
      <c r="E165" s="82" t="s">
        <v>1</v>
      </c>
      <c r="F165" s="82" t="s">
        <v>2976</v>
      </c>
      <c r="G165" s="82" t="s">
        <v>2520</v>
      </c>
      <c r="H165" s="82">
        <v>614.54999999999995</v>
      </c>
      <c r="R165" s="84"/>
    </row>
    <row r="166" spans="1:18" x14ac:dyDescent="0.25">
      <c r="A166" s="82" t="s">
        <v>2950</v>
      </c>
      <c r="B166" s="82" t="s">
        <v>3466</v>
      </c>
      <c r="C166" s="82" t="s">
        <v>3467</v>
      </c>
      <c r="D166" s="82" t="s">
        <v>2538</v>
      </c>
      <c r="E166" s="82" t="s">
        <v>1</v>
      </c>
      <c r="F166" s="82" t="s">
        <v>3079</v>
      </c>
      <c r="G166" s="82" t="s">
        <v>2520</v>
      </c>
      <c r="H166" s="82">
        <v>1000.21</v>
      </c>
      <c r="R166" s="84"/>
    </row>
    <row r="167" spans="1:18" x14ac:dyDescent="0.25">
      <c r="A167" s="82" t="s">
        <v>2950</v>
      </c>
      <c r="B167" s="82" t="s">
        <v>3056</v>
      </c>
      <c r="C167" s="82" t="s">
        <v>2977</v>
      </c>
      <c r="D167" s="82" t="s">
        <v>3057</v>
      </c>
      <c r="E167" s="82" t="s">
        <v>1</v>
      </c>
      <c r="F167" s="82" t="s">
        <v>2976</v>
      </c>
      <c r="G167" s="82" t="s">
        <v>2520</v>
      </c>
      <c r="H167" s="82">
        <v>0.01</v>
      </c>
    </row>
    <row r="168" spans="1:18" x14ac:dyDescent="0.25">
      <c r="A168" s="82" t="s">
        <v>2950</v>
      </c>
      <c r="B168" s="82" t="s">
        <v>3466</v>
      </c>
      <c r="C168" s="82" t="s">
        <v>3467</v>
      </c>
      <c r="D168" s="82" t="s">
        <v>2935</v>
      </c>
      <c r="E168" s="82" t="s">
        <v>1</v>
      </c>
      <c r="F168" s="82" t="s">
        <v>3092</v>
      </c>
      <c r="G168" s="82" t="s">
        <v>2520</v>
      </c>
      <c r="H168" s="82">
        <v>253.24</v>
      </c>
    </row>
    <row r="169" spans="1:18" x14ac:dyDescent="0.25">
      <c r="A169" s="82" t="s">
        <v>2950</v>
      </c>
      <c r="B169" s="82" t="s">
        <v>3056</v>
      </c>
      <c r="C169" s="82" t="s">
        <v>2977</v>
      </c>
      <c r="D169" s="82" t="s">
        <v>2538</v>
      </c>
      <c r="E169" s="82" t="s">
        <v>1</v>
      </c>
      <c r="F169" s="82" t="s">
        <v>2976</v>
      </c>
      <c r="G169" s="82" t="s">
        <v>2520</v>
      </c>
      <c r="H169" s="82">
        <v>23359.919999999998</v>
      </c>
    </row>
    <row r="170" spans="1:18" x14ac:dyDescent="0.25">
      <c r="A170" s="82" t="s">
        <v>2951</v>
      </c>
      <c r="B170" s="82" t="s">
        <v>3058</v>
      </c>
      <c r="C170" s="82" t="s">
        <v>2981</v>
      </c>
      <c r="D170" s="82" t="s">
        <v>2538</v>
      </c>
      <c r="E170" s="82" t="s">
        <v>1</v>
      </c>
      <c r="F170" s="82" t="s">
        <v>3059</v>
      </c>
      <c r="G170" s="82" t="s">
        <v>2520</v>
      </c>
      <c r="H170" s="82">
        <v>27223.919999999998</v>
      </c>
    </row>
    <row r="171" spans="1:18" x14ac:dyDescent="0.25">
      <c r="A171" s="82" t="s">
        <v>2951</v>
      </c>
      <c r="B171" s="82" t="s">
        <v>3466</v>
      </c>
      <c r="C171" s="82" t="s">
        <v>3467</v>
      </c>
      <c r="D171" s="82" t="s">
        <v>2321</v>
      </c>
      <c r="E171" s="82" t="s">
        <v>1</v>
      </c>
      <c r="F171" s="82" t="s">
        <v>3112</v>
      </c>
      <c r="G171" s="82" t="s">
        <v>2520</v>
      </c>
      <c r="H171" s="82">
        <v>46489.55</v>
      </c>
    </row>
    <row r="172" spans="1:18" x14ac:dyDescent="0.25">
      <c r="A172" s="82" t="s">
        <v>2951</v>
      </c>
      <c r="B172" s="82" t="s">
        <v>3056</v>
      </c>
      <c r="C172" s="82" t="s">
        <v>2977</v>
      </c>
      <c r="D172" s="82" t="s">
        <v>2321</v>
      </c>
      <c r="E172" s="82" t="s">
        <v>1</v>
      </c>
      <c r="F172" s="82" t="s">
        <v>2976</v>
      </c>
      <c r="G172" s="82" t="s">
        <v>2520</v>
      </c>
      <c r="H172" s="82">
        <v>505.03</v>
      </c>
    </row>
    <row r="173" spans="1:18" x14ac:dyDescent="0.25">
      <c r="A173" s="82" t="s">
        <v>2951</v>
      </c>
      <c r="B173" s="82" t="s">
        <v>3056</v>
      </c>
      <c r="C173" s="82" t="s">
        <v>2977</v>
      </c>
      <c r="D173" s="82" t="s">
        <v>3057</v>
      </c>
      <c r="E173" s="82" t="s">
        <v>1</v>
      </c>
      <c r="F173" s="82" t="s">
        <v>2976</v>
      </c>
      <c r="G173" s="82" t="s">
        <v>2520</v>
      </c>
      <c r="H173" s="82">
        <v>0.02</v>
      </c>
    </row>
    <row r="174" spans="1:18" x14ac:dyDescent="0.25">
      <c r="A174" s="82" t="s">
        <v>2951</v>
      </c>
      <c r="B174" s="82" t="s">
        <v>3058</v>
      </c>
      <c r="C174" s="82" t="s">
        <v>2981</v>
      </c>
      <c r="D174" s="82" t="s">
        <v>3064</v>
      </c>
      <c r="E174" s="82" t="s">
        <v>1</v>
      </c>
      <c r="F174" s="82" t="s">
        <v>2980</v>
      </c>
      <c r="G174" s="82" t="s">
        <v>2520</v>
      </c>
      <c r="H174" s="82">
        <v>316.10000000000002</v>
      </c>
    </row>
    <row r="175" spans="1:18" x14ac:dyDescent="0.25">
      <c r="A175" s="82" t="s">
        <v>2951</v>
      </c>
      <c r="B175" s="82" t="s">
        <v>3466</v>
      </c>
      <c r="C175" s="82" t="s">
        <v>3467</v>
      </c>
      <c r="D175" s="82" t="s">
        <v>2538</v>
      </c>
      <c r="E175" s="82" t="s">
        <v>1</v>
      </c>
      <c r="F175" s="82" t="s">
        <v>3079</v>
      </c>
      <c r="G175" s="82" t="s">
        <v>2520</v>
      </c>
      <c r="H175" s="82">
        <v>995.93</v>
      </c>
    </row>
    <row r="176" spans="1:18" x14ac:dyDescent="0.25">
      <c r="A176" s="82" t="s">
        <v>2951</v>
      </c>
      <c r="B176" s="82" t="s">
        <v>3466</v>
      </c>
      <c r="C176" s="82" t="s">
        <v>3467</v>
      </c>
      <c r="D176" s="82" t="s">
        <v>2935</v>
      </c>
      <c r="E176" s="82" t="s">
        <v>1</v>
      </c>
      <c r="F176" s="82" t="s">
        <v>3092</v>
      </c>
      <c r="G176" s="82" t="s">
        <v>2520</v>
      </c>
      <c r="H176" s="82">
        <v>105.81</v>
      </c>
    </row>
    <row r="177" spans="1:8" x14ac:dyDescent="0.25">
      <c r="A177" s="82" t="s">
        <v>2951</v>
      </c>
      <c r="B177" s="82" t="s">
        <v>3056</v>
      </c>
      <c r="C177" s="82" t="s">
        <v>2977</v>
      </c>
      <c r="D177" s="82" t="s">
        <v>3060</v>
      </c>
      <c r="E177" s="82" t="s">
        <v>1</v>
      </c>
      <c r="F177" s="82" t="s">
        <v>2976</v>
      </c>
      <c r="G177" s="82" t="s">
        <v>2520</v>
      </c>
      <c r="H177" s="82">
        <v>318.83</v>
      </c>
    </row>
    <row r="178" spans="1:8" x14ac:dyDescent="0.25">
      <c r="A178" s="82" t="s">
        <v>2951</v>
      </c>
      <c r="B178" s="82" t="s">
        <v>3058</v>
      </c>
      <c r="C178" s="82" t="s">
        <v>2981</v>
      </c>
      <c r="D178" s="82" t="s">
        <v>3060</v>
      </c>
      <c r="E178" s="82" t="s">
        <v>1</v>
      </c>
      <c r="F178" s="82" t="s">
        <v>3061</v>
      </c>
      <c r="G178" s="82" t="s">
        <v>2520</v>
      </c>
      <c r="H178" s="82">
        <v>102.63</v>
      </c>
    </row>
    <row r="179" spans="1:8" x14ac:dyDescent="0.25">
      <c r="A179" s="82" t="s">
        <v>2951</v>
      </c>
      <c r="B179" s="82" t="s">
        <v>3466</v>
      </c>
      <c r="C179" s="82" t="s">
        <v>3467</v>
      </c>
      <c r="D179" s="82" t="s">
        <v>2902</v>
      </c>
      <c r="E179" s="82" t="s">
        <v>1</v>
      </c>
      <c r="F179" s="82" t="s">
        <v>1648</v>
      </c>
      <c r="G179" s="82" t="s">
        <v>2520</v>
      </c>
      <c r="H179" s="82">
        <v>1613.53</v>
      </c>
    </row>
    <row r="180" spans="1:8" x14ac:dyDescent="0.25">
      <c r="A180" s="82" t="s">
        <v>2951</v>
      </c>
      <c r="B180" s="82" t="s">
        <v>3056</v>
      </c>
      <c r="C180" s="82" t="s">
        <v>2977</v>
      </c>
      <c r="D180" s="82" t="s">
        <v>2538</v>
      </c>
      <c r="E180" s="82" t="s">
        <v>1</v>
      </c>
      <c r="F180" s="82" t="s">
        <v>2976</v>
      </c>
      <c r="G180" s="82" t="s">
        <v>2520</v>
      </c>
      <c r="H180" s="82">
        <v>18572.48</v>
      </c>
    </row>
    <row r="181" spans="1:8" x14ac:dyDescent="0.25">
      <c r="A181" s="82" t="s">
        <v>2951</v>
      </c>
      <c r="B181" s="82" t="s">
        <v>3466</v>
      </c>
      <c r="C181" s="82" t="s">
        <v>3467</v>
      </c>
      <c r="D181" s="82" t="s">
        <v>2900</v>
      </c>
      <c r="E181" s="82" t="s">
        <v>1</v>
      </c>
      <c r="F181" s="82" t="s">
        <v>3092</v>
      </c>
      <c r="G181" s="82" t="s">
        <v>2520</v>
      </c>
      <c r="H181" s="82">
        <v>214.44</v>
      </c>
    </row>
    <row r="182" spans="1:8" x14ac:dyDescent="0.25">
      <c r="A182" s="82" t="s">
        <v>2952</v>
      </c>
      <c r="B182" s="82" t="s">
        <v>3058</v>
      </c>
      <c r="C182" s="82" t="s">
        <v>2981</v>
      </c>
      <c r="D182" s="82" t="s">
        <v>3064</v>
      </c>
      <c r="E182" s="82" t="s">
        <v>1</v>
      </c>
      <c r="F182" s="82" t="s">
        <v>2980</v>
      </c>
      <c r="G182" s="82" t="s">
        <v>2520</v>
      </c>
      <c r="H182" s="82">
        <v>354.78</v>
      </c>
    </row>
    <row r="183" spans="1:8" x14ac:dyDescent="0.25">
      <c r="A183" s="82" t="s">
        <v>2952</v>
      </c>
      <c r="B183" s="82" t="s">
        <v>3058</v>
      </c>
      <c r="C183" s="82" t="s">
        <v>2981</v>
      </c>
      <c r="D183" s="82" t="s">
        <v>2538</v>
      </c>
      <c r="E183" s="82" t="s">
        <v>1</v>
      </c>
      <c r="F183" s="82" t="s">
        <v>3065</v>
      </c>
      <c r="G183" s="82" t="s">
        <v>2520</v>
      </c>
      <c r="H183" s="82">
        <v>27201.46</v>
      </c>
    </row>
    <row r="184" spans="1:8" x14ac:dyDescent="0.25">
      <c r="A184" s="82" t="s">
        <v>2952</v>
      </c>
      <c r="B184" s="82" t="s">
        <v>3056</v>
      </c>
      <c r="C184" s="82" t="s">
        <v>2977</v>
      </c>
      <c r="D184" s="82" t="s">
        <v>3057</v>
      </c>
      <c r="E184" s="82" t="s">
        <v>1</v>
      </c>
      <c r="F184" s="82" t="s">
        <v>2976</v>
      </c>
      <c r="G184" s="82" t="s">
        <v>2520</v>
      </c>
      <c r="H184" s="82">
        <v>0.03</v>
      </c>
    </row>
    <row r="185" spans="1:8" x14ac:dyDescent="0.25">
      <c r="A185" s="82" t="s">
        <v>2952</v>
      </c>
      <c r="B185" s="82" t="s">
        <v>3466</v>
      </c>
      <c r="C185" s="82" t="s">
        <v>3467</v>
      </c>
      <c r="D185" s="82" t="s">
        <v>2538</v>
      </c>
      <c r="E185" s="82" t="s">
        <v>1</v>
      </c>
      <c r="F185" s="82" t="s">
        <v>3079</v>
      </c>
      <c r="G185" s="82" t="s">
        <v>2520</v>
      </c>
      <c r="H185" s="82">
        <v>958.31</v>
      </c>
    </row>
    <row r="186" spans="1:8" x14ac:dyDescent="0.25">
      <c r="A186" s="82" t="s">
        <v>2952</v>
      </c>
      <c r="B186" s="82" t="s">
        <v>3056</v>
      </c>
      <c r="C186" s="82" t="s">
        <v>2977</v>
      </c>
      <c r="D186" s="82" t="s">
        <v>2538</v>
      </c>
      <c r="E186" s="82" t="s">
        <v>1</v>
      </c>
      <c r="F186" s="82" t="s">
        <v>2976</v>
      </c>
      <c r="G186" s="82" t="s">
        <v>2520</v>
      </c>
      <c r="H186" s="82">
        <v>11375.23</v>
      </c>
    </row>
    <row r="187" spans="1:8" x14ac:dyDescent="0.25">
      <c r="A187" s="82" t="s">
        <v>2952</v>
      </c>
      <c r="B187" s="82" t="s">
        <v>3056</v>
      </c>
      <c r="C187" s="82" t="s">
        <v>2977</v>
      </c>
      <c r="D187" s="82" t="s">
        <v>2321</v>
      </c>
      <c r="E187" s="82" t="s">
        <v>1</v>
      </c>
      <c r="F187" s="82" t="s">
        <v>2976</v>
      </c>
      <c r="G187" s="82" t="s">
        <v>2520</v>
      </c>
      <c r="H187" s="82">
        <v>484.01</v>
      </c>
    </row>
    <row r="188" spans="1:8" x14ac:dyDescent="0.25">
      <c r="A188" s="82" t="s">
        <v>2952</v>
      </c>
      <c r="B188" s="82" t="s">
        <v>3466</v>
      </c>
      <c r="C188" s="82" t="s">
        <v>3467</v>
      </c>
      <c r="D188" s="82" t="s">
        <v>2902</v>
      </c>
      <c r="E188" s="82" t="s">
        <v>1</v>
      </c>
      <c r="F188" s="82" t="s">
        <v>3092</v>
      </c>
      <c r="G188" s="82" t="s">
        <v>2520</v>
      </c>
      <c r="H188" s="82">
        <v>1895.52</v>
      </c>
    </row>
    <row r="189" spans="1:8" x14ac:dyDescent="0.25">
      <c r="A189" s="82" t="s">
        <v>2952</v>
      </c>
      <c r="B189" s="82" t="s">
        <v>3058</v>
      </c>
      <c r="C189" s="82" t="s">
        <v>2981</v>
      </c>
      <c r="D189" s="82" t="s">
        <v>3060</v>
      </c>
      <c r="E189" s="82" t="s">
        <v>1</v>
      </c>
      <c r="F189" s="82" t="s">
        <v>3061</v>
      </c>
      <c r="G189" s="82" t="s">
        <v>2520</v>
      </c>
      <c r="H189" s="82">
        <v>143.88999999999999</v>
      </c>
    </row>
    <row r="190" spans="1:8" x14ac:dyDescent="0.25">
      <c r="A190" s="82" t="s">
        <v>2952</v>
      </c>
      <c r="B190" s="82" t="s">
        <v>3466</v>
      </c>
      <c r="C190" s="82" t="s">
        <v>3467</v>
      </c>
      <c r="D190" s="82" t="s">
        <v>2321</v>
      </c>
      <c r="E190" s="82" t="s">
        <v>1</v>
      </c>
      <c r="F190" s="82" t="s">
        <v>2960</v>
      </c>
      <c r="G190" s="82" t="s">
        <v>2520</v>
      </c>
      <c r="H190" s="82">
        <v>41070.449999999997</v>
      </c>
    </row>
    <row r="191" spans="1:8" x14ac:dyDescent="0.25">
      <c r="A191" s="82" t="s">
        <v>2952</v>
      </c>
      <c r="B191" s="82" t="s">
        <v>3466</v>
      </c>
      <c r="C191" s="82" t="s">
        <v>3467</v>
      </c>
      <c r="D191" s="82" t="s">
        <v>2935</v>
      </c>
      <c r="E191" s="82" t="s">
        <v>1</v>
      </c>
      <c r="F191" s="82" t="s">
        <v>3092</v>
      </c>
      <c r="G191" s="82" t="s">
        <v>2520</v>
      </c>
      <c r="H191" s="82">
        <v>161.25</v>
      </c>
    </row>
    <row r="192" spans="1:8" x14ac:dyDescent="0.25">
      <c r="A192" s="82" t="s">
        <v>2952</v>
      </c>
      <c r="B192" s="82" t="s">
        <v>3466</v>
      </c>
      <c r="C192" s="82" t="s">
        <v>3467</v>
      </c>
      <c r="D192" s="82" t="s">
        <v>2900</v>
      </c>
      <c r="E192" s="82" t="s">
        <v>1</v>
      </c>
      <c r="F192" s="82" t="s">
        <v>3092</v>
      </c>
      <c r="G192" s="82" t="s">
        <v>2520</v>
      </c>
      <c r="H192" s="82">
        <v>492.39</v>
      </c>
    </row>
    <row r="193" spans="1:8" x14ac:dyDescent="0.25">
      <c r="A193" s="82" t="s">
        <v>2952</v>
      </c>
      <c r="B193" s="82" t="s">
        <v>3056</v>
      </c>
      <c r="C193" s="82" t="s">
        <v>2977</v>
      </c>
      <c r="D193" s="82" t="s">
        <v>3060</v>
      </c>
      <c r="E193" s="82" t="s">
        <v>1</v>
      </c>
      <c r="F193" s="82" t="s">
        <v>2976</v>
      </c>
      <c r="G193" s="82" t="s">
        <v>2520</v>
      </c>
      <c r="H193" s="82">
        <v>444.73</v>
      </c>
    </row>
    <row r="194" spans="1:8" x14ac:dyDescent="0.25">
      <c r="A194" s="82" t="s">
        <v>2953</v>
      </c>
      <c r="B194" s="82" t="s">
        <v>3058</v>
      </c>
      <c r="C194" s="82" t="s">
        <v>2981</v>
      </c>
      <c r="D194" s="82" t="s">
        <v>2538</v>
      </c>
      <c r="E194" s="82" t="s">
        <v>1</v>
      </c>
      <c r="F194" s="82" t="s">
        <v>3061</v>
      </c>
      <c r="G194" s="82" t="s">
        <v>2520</v>
      </c>
      <c r="H194" s="82">
        <v>23647.42</v>
      </c>
    </row>
    <row r="195" spans="1:8" x14ac:dyDescent="0.25">
      <c r="A195" s="82" t="s">
        <v>2953</v>
      </c>
      <c r="B195" s="82" t="s">
        <v>3058</v>
      </c>
      <c r="C195" s="82" t="s">
        <v>2981</v>
      </c>
      <c r="D195" s="82" t="s">
        <v>3064</v>
      </c>
      <c r="E195" s="82" t="s">
        <v>1</v>
      </c>
      <c r="F195" s="82" t="s">
        <v>2980</v>
      </c>
      <c r="G195" s="82" t="s">
        <v>2520</v>
      </c>
      <c r="H195" s="82">
        <v>204.68</v>
      </c>
    </row>
    <row r="196" spans="1:8" x14ac:dyDescent="0.25">
      <c r="A196" s="82" t="s">
        <v>2953</v>
      </c>
      <c r="B196" s="82" t="s">
        <v>3466</v>
      </c>
      <c r="C196" s="82" t="s">
        <v>3467</v>
      </c>
      <c r="D196" s="82" t="s">
        <v>2935</v>
      </c>
      <c r="E196" s="82" t="s">
        <v>1</v>
      </c>
      <c r="F196" s="82" t="s">
        <v>3092</v>
      </c>
      <c r="G196" s="82" t="s">
        <v>2520</v>
      </c>
      <c r="H196" s="82">
        <v>304.99</v>
      </c>
    </row>
    <row r="197" spans="1:8" x14ac:dyDescent="0.25">
      <c r="A197" s="82" t="s">
        <v>2953</v>
      </c>
      <c r="B197" s="82" t="s">
        <v>3056</v>
      </c>
      <c r="C197" s="82" t="s">
        <v>2977</v>
      </c>
      <c r="D197" s="82" t="s">
        <v>3060</v>
      </c>
      <c r="E197" s="82" t="s">
        <v>1</v>
      </c>
      <c r="F197" s="82" t="s">
        <v>2976</v>
      </c>
      <c r="G197" s="82" t="s">
        <v>2520</v>
      </c>
      <c r="H197" s="82">
        <v>198.79</v>
      </c>
    </row>
    <row r="198" spans="1:8" x14ac:dyDescent="0.25">
      <c r="A198" s="82" t="s">
        <v>2953</v>
      </c>
      <c r="B198" s="82" t="s">
        <v>3056</v>
      </c>
      <c r="C198" s="82" t="s">
        <v>2977</v>
      </c>
      <c r="D198" s="82" t="s">
        <v>2321</v>
      </c>
      <c r="E198" s="82" t="s">
        <v>1</v>
      </c>
      <c r="F198" s="82" t="s">
        <v>2976</v>
      </c>
      <c r="G198" s="82" t="s">
        <v>2520</v>
      </c>
      <c r="H198" s="82">
        <v>354.02</v>
      </c>
    </row>
    <row r="199" spans="1:8" x14ac:dyDescent="0.25">
      <c r="A199" s="82" t="s">
        <v>2953</v>
      </c>
      <c r="B199" s="82" t="s">
        <v>3466</v>
      </c>
      <c r="C199" s="82" t="s">
        <v>3467</v>
      </c>
      <c r="D199" s="82" t="s">
        <v>2900</v>
      </c>
      <c r="E199" s="82" t="s">
        <v>1</v>
      </c>
      <c r="F199" s="82" t="s">
        <v>3092</v>
      </c>
      <c r="G199" s="82" t="s">
        <v>2520</v>
      </c>
      <c r="H199" s="82">
        <v>366.13</v>
      </c>
    </row>
    <row r="200" spans="1:8" x14ac:dyDescent="0.25">
      <c r="A200" s="82" t="s">
        <v>2953</v>
      </c>
      <c r="B200" s="82" t="s">
        <v>3466</v>
      </c>
      <c r="C200" s="82" t="s">
        <v>3467</v>
      </c>
      <c r="D200" s="82" t="s">
        <v>2321</v>
      </c>
      <c r="E200" s="82" t="s">
        <v>1</v>
      </c>
      <c r="F200" s="82" t="s">
        <v>2960</v>
      </c>
      <c r="G200" s="82" t="s">
        <v>2520</v>
      </c>
      <c r="H200" s="82">
        <v>20166.91</v>
      </c>
    </row>
    <row r="201" spans="1:8" x14ac:dyDescent="0.25">
      <c r="A201" s="82" t="s">
        <v>2953</v>
      </c>
      <c r="B201" s="82" t="s">
        <v>3058</v>
      </c>
      <c r="C201" s="82" t="s">
        <v>2981</v>
      </c>
      <c r="D201" s="82" t="s">
        <v>3060</v>
      </c>
      <c r="E201" s="82" t="s">
        <v>1</v>
      </c>
      <c r="F201" s="82" t="s">
        <v>3061</v>
      </c>
      <c r="G201" s="82" t="s">
        <v>2520</v>
      </c>
      <c r="H201" s="82">
        <v>33.11</v>
      </c>
    </row>
    <row r="202" spans="1:8" x14ac:dyDescent="0.25">
      <c r="A202" s="82" t="s">
        <v>2953</v>
      </c>
      <c r="B202" s="82" t="s">
        <v>3466</v>
      </c>
      <c r="C202" s="82" t="s">
        <v>3467</v>
      </c>
      <c r="D202" s="82" t="s">
        <v>2902</v>
      </c>
      <c r="E202" s="82" t="s">
        <v>1</v>
      </c>
      <c r="F202" s="82" t="s">
        <v>3092</v>
      </c>
      <c r="G202" s="82" t="s">
        <v>2520</v>
      </c>
      <c r="H202" s="82">
        <v>1654.39</v>
      </c>
    </row>
    <row r="203" spans="1:8" x14ac:dyDescent="0.25">
      <c r="A203" s="82" t="s">
        <v>2953</v>
      </c>
      <c r="B203" s="82" t="s">
        <v>3466</v>
      </c>
      <c r="C203" s="82" t="s">
        <v>3467</v>
      </c>
      <c r="D203" s="82" t="s">
        <v>2538</v>
      </c>
      <c r="E203" s="82" t="s">
        <v>1</v>
      </c>
      <c r="F203" s="82" t="s">
        <v>3079</v>
      </c>
      <c r="G203" s="82" t="s">
        <v>2520</v>
      </c>
      <c r="H203" s="82">
        <v>1000.27</v>
      </c>
    </row>
    <row r="204" spans="1:8" x14ac:dyDescent="0.25">
      <c r="A204" s="82" t="s">
        <v>2953</v>
      </c>
      <c r="B204" s="82" t="s">
        <v>3056</v>
      </c>
      <c r="C204" s="82" t="s">
        <v>2977</v>
      </c>
      <c r="D204" s="82" t="s">
        <v>2538</v>
      </c>
      <c r="E204" s="82" t="s">
        <v>1</v>
      </c>
      <c r="F204" s="82" t="s">
        <v>2976</v>
      </c>
      <c r="G204" s="82" t="s">
        <v>2520</v>
      </c>
      <c r="H204" s="82">
        <v>8132.95</v>
      </c>
    </row>
    <row r="205" spans="1:8" x14ac:dyDescent="0.25">
      <c r="A205" s="82" t="s">
        <v>2954</v>
      </c>
      <c r="B205" s="82" t="s">
        <v>3466</v>
      </c>
      <c r="C205" s="82" t="s">
        <v>3467</v>
      </c>
      <c r="D205" s="82" t="s">
        <v>2900</v>
      </c>
      <c r="E205" s="82" t="s">
        <v>1</v>
      </c>
      <c r="F205" s="82" t="s">
        <v>3092</v>
      </c>
      <c r="G205" s="82" t="s">
        <v>2520</v>
      </c>
      <c r="H205" s="82">
        <v>269.04000000000002</v>
      </c>
    </row>
    <row r="206" spans="1:8" x14ac:dyDescent="0.25">
      <c r="A206" s="82" t="s">
        <v>2954</v>
      </c>
      <c r="B206" s="82" t="s">
        <v>3058</v>
      </c>
      <c r="C206" s="82" t="s">
        <v>2981</v>
      </c>
      <c r="D206" s="82" t="s">
        <v>2538</v>
      </c>
      <c r="E206" s="82" t="s">
        <v>1</v>
      </c>
      <c r="F206" s="82" t="s">
        <v>3061</v>
      </c>
      <c r="G206" s="82" t="s">
        <v>2520</v>
      </c>
      <c r="H206" s="82">
        <v>21215.040000000001</v>
      </c>
    </row>
    <row r="207" spans="1:8" x14ac:dyDescent="0.25">
      <c r="A207" s="82" t="s">
        <v>2954</v>
      </c>
      <c r="B207" s="82" t="s">
        <v>3466</v>
      </c>
      <c r="C207" s="82" t="s">
        <v>3467</v>
      </c>
      <c r="D207" s="82" t="s">
        <v>2321</v>
      </c>
      <c r="E207" s="82" t="s">
        <v>1</v>
      </c>
      <c r="F207" s="82" t="s">
        <v>2960</v>
      </c>
      <c r="G207" s="82" t="s">
        <v>2520</v>
      </c>
      <c r="H207" s="82">
        <v>71088.73</v>
      </c>
    </row>
    <row r="208" spans="1:8" x14ac:dyDescent="0.25">
      <c r="A208" s="82" t="s">
        <v>2954</v>
      </c>
      <c r="B208" s="82" t="s">
        <v>3466</v>
      </c>
      <c r="C208" s="82" t="s">
        <v>3467</v>
      </c>
      <c r="D208" s="82" t="s">
        <v>2902</v>
      </c>
      <c r="E208" s="82" t="s">
        <v>1</v>
      </c>
      <c r="F208" s="82" t="s">
        <v>1648</v>
      </c>
      <c r="G208" s="82" t="s">
        <v>2520</v>
      </c>
      <c r="H208" s="82">
        <v>1398.63</v>
      </c>
    </row>
    <row r="209" spans="1:8" x14ac:dyDescent="0.25">
      <c r="A209" s="82" t="s">
        <v>2954</v>
      </c>
      <c r="B209" s="82" t="s">
        <v>3056</v>
      </c>
      <c r="C209" s="82" t="s">
        <v>2977</v>
      </c>
      <c r="D209" s="82" t="s">
        <v>2321</v>
      </c>
      <c r="E209" s="82" t="s">
        <v>1</v>
      </c>
      <c r="F209" s="82" t="s">
        <v>2976</v>
      </c>
      <c r="G209" s="82" t="s">
        <v>2520</v>
      </c>
      <c r="H209" s="82">
        <v>499.94</v>
      </c>
    </row>
    <row r="210" spans="1:8" x14ac:dyDescent="0.25">
      <c r="A210" s="82" t="s">
        <v>2954</v>
      </c>
      <c r="B210" s="82" t="s">
        <v>3056</v>
      </c>
      <c r="C210" s="82" t="s">
        <v>2977</v>
      </c>
      <c r="D210" s="82" t="s">
        <v>3060</v>
      </c>
      <c r="E210" s="82" t="s">
        <v>1</v>
      </c>
      <c r="F210" s="82" t="s">
        <v>2976</v>
      </c>
      <c r="G210" s="82" t="s">
        <v>2520</v>
      </c>
      <c r="H210" s="82">
        <v>349.32</v>
      </c>
    </row>
    <row r="211" spans="1:8" x14ac:dyDescent="0.25">
      <c r="A211" s="82" t="s">
        <v>2954</v>
      </c>
      <c r="B211" s="82" t="s">
        <v>3058</v>
      </c>
      <c r="C211" s="82" t="s">
        <v>2981</v>
      </c>
      <c r="D211" s="82" t="s">
        <v>3064</v>
      </c>
      <c r="E211" s="82" t="s">
        <v>1</v>
      </c>
      <c r="F211" s="82" t="s">
        <v>3059</v>
      </c>
      <c r="G211" s="82" t="s">
        <v>2520</v>
      </c>
      <c r="H211" s="82">
        <v>233.77</v>
      </c>
    </row>
    <row r="212" spans="1:8" x14ac:dyDescent="0.25">
      <c r="A212" s="82" t="s">
        <v>2954</v>
      </c>
      <c r="B212" s="82" t="s">
        <v>3056</v>
      </c>
      <c r="C212" s="82" t="s">
        <v>2977</v>
      </c>
      <c r="D212" s="82" t="s">
        <v>2538</v>
      </c>
      <c r="E212" s="82" t="s">
        <v>1</v>
      </c>
      <c r="F212" s="82" t="s">
        <v>2976</v>
      </c>
      <c r="G212" s="82" t="s">
        <v>2520</v>
      </c>
      <c r="H212" s="82">
        <v>22892.9</v>
      </c>
    </row>
    <row r="213" spans="1:8" x14ac:dyDescent="0.25">
      <c r="A213" s="82" t="s">
        <v>2954</v>
      </c>
      <c r="B213" s="82" t="s">
        <v>3466</v>
      </c>
      <c r="C213" s="82" t="s">
        <v>3467</v>
      </c>
      <c r="D213" s="82" t="s">
        <v>2538</v>
      </c>
      <c r="E213" s="82" t="s">
        <v>1</v>
      </c>
      <c r="F213" s="82" t="s">
        <v>3079</v>
      </c>
      <c r="G213" s="82" t="s">
        <v>2520</v>
      </c>
      <c r="H213" s="82">
        <v>908.24</v>
      </c>
    </row>
    <row r="214" spans="1:8" x14ac:dyDescent="0.25">
      <c r="A214" s="82" t="s">
        <v>2954</v>
      </c>
      <c r="B214" s="82" t="s">
        <v>3058</v>
      </c>
      <c r="C214" s="82" t="s">
        <v>2981</v>
      </c>
      <c r="D214" s="82" t="s">
        <v>3060</v>
      </c>
      <c r="E214" s="82" t="s">
        <v>1</v>
      </c>
      <c r="F214" s="82" t="s">
        <v>3065</v>
      </c>
      <c r="G214" s="82" t="s">
        <v>2520</v>
      </c>
      <c r="H214" s="82">
        <v>10.130000000000001</v>
      </c>
    </row>
    <row r="215" spans="1:8" x14ac:dyDescent="0.25">
      <c r="A215" s="82" t="s">
        <v>2954</v>
      </c>
      <c r="B215" s="82" t="s">
        <v>3066</v>
      </c>
      <c r="C215" s="82" t="s">
        <v>2985</v>
      </c>
      <c r="D215" s="82" t="s">
        <v>2321</v>
      </c>
      <c r="E215" s="82" t="s">
        <v>1</v>
      </c>
      <c r="F215" s="82" t="s">
        <v>3051</v>
      </c>
      <c r="G215" s="82" t="s">
        <v>2520</v>
      </c>
      <c r="H215" s="82">
        <v>936.75</v>
      </c>
    </row>
    <row r="216" spans="1:8" x14ac:dyDescent="0.25">
      <c r="A216" s="82" t="s">
        <v>2954</v>
      </c>
      <c r="B216" s="82" t="s">
        <v>3466</v>
      </c>
      <c r="C216" s="82" t="s">
        <v>3467</v>
      </c>
      <c r="D216" s="82" t="s">
        <v>2935</v>
      </c>
      <c r="E216" s="82" t="s">
        <v>1</v>
      </c>
      <c r="F216" s="82" t="s">
        <v>3092</v>
      </c>
      <c r="G216" s="82" t="s">
        <v>2520</v>
      </c>
      <c r="H216" s="82">
        <v>237.3</v>
      </c>
    </row>
    <row r="217" spans="1:8" x14ac:dyDescent="0.25">
      <c r="A217" s="82" t="s">
        <v>2955</v>
      </c>
      <c r="B217" s="82" t="s">
        <v>3466</v>
      </c>
      <c r="C217" s="82" t="s">
        <v>3467</v>
      </c>
      <c r="D217" s="82" t="s">
        <v>2900</v>
      </c>
      <c r="E217" s="82" t="s">
        <v>1</v>
      </c>
      <c r="F217" s="82" t="s">
        <v>3092</v>
      </c>
      <c r="G217" s="82" t="s">
        <v>2520</v>
      </c>
      <c r="H217" s="82">
        <v>480.21</v>
      </c>
    </row>
    <row r="218" spans="1:8" x14ac:dyDescent="0.25">
      <c r="A218" s="82" t="s">
        <v>2955</v>
      </c>
      <c r="B218" s="82" t="s">
        <v>3056</v>
      </c>
      <c r="C218" s="82" t="s">
        <v>2977</v>
      </c>
      <c r="D218" s="82" t="s">
        <v>2321</v>
      </c>
      <c r="E218" s="82" t="s">
        <v>1</v>
      </c>
      <c r="F218" s="82" t="s">
        <v>2976</v>
      </c>
      <c r="G218" s="82" t="s">
        <v>2520</v>
      </c>
      <c r="H218" s="82">
        <v>403.03</v>
      </c>
    </row>
    <row r="219" spans="1:8" x14ac:dyDescent="0.25">
      <c r="A219" s="82" t="s">
        <v>2955</v>
      </c>
      <c r="B219" s="82" t="s">
        <v>3466</v>
      </c>
      <c r="C219" s="82" t="s">
        <v>3467</v>
      </c>
      <c r="D219" s="82" t="s">
        <v>2935</v>
      </c>
      <c r="E219" s="82" t="s">
        <v>1</v>
      </c>
      <c r="F219" s="82" t="s">
        <v>3092</v>
      </c>
      <c r="G219" s="82" t="s">
        <v>2520</v>
      </c>
      <c r="H219" s="82">
        <v>260.83</v>
      </c>
    </row>
    <row r="220" spans="1:8" x14ac:dyDescent="0.25">
      <c r="A220" s="82" t="s">
        <v>2955</v>
      </c>
      <c r="B220" s="82" t="s">
        <v>3466</v>
      </c>
      <c r="C220" s="82" t="s">
        <v>3467</v>
      </c>
      <c r="D220" s="82" t="s">
        <v>2321</v>
      </c>
      <c r="E220" s="82" t="s">
        <v>1</v>
      </c>
      <c r="F220" s="82" t="s">
        <v>2960</v>
      </c>
      <c r="G220" s="82" t="s">
        <v>2520</v>
      </c>
      <c r="H220" s="82">
        <v>65796.649999999994</v>
      </c>
    </row>
    <row r="221" spans="1:8" x14ac:dyDescent="0.25">
      <c r="A221" s="82" t="s">
        <v>2955</v>
      </c>
      <c r="B221" s="82" t="s">
        <v>3466</v>
      </c>
      <c r="C221" s="82" t="s">
        <v>3467</v>
      </c>
      <c r="D221" s="82" t="s">
        <v>2902</v>
      </c>
      <c r="E221" s="82" t="s">
        <v>1</v>
      </c>
      <c r="F221" s="82" t="s">
        <v>3092</v>
      </c>
      <c r="G221" s="82" t="s">
        <v>2520</v>
      </c>
      <c r="H221" s="82">
        <v>1543.38</v>
      </c>
    </row>
    <row r="222" spans="1:8" x14ac:dyDescent="0.25">
      <c r="A222" s="82" t="s">
        <v>2955</v>
      </c>
      <c r="B222" s="82" t="s">
        <v>3058</v>
      </c>
      <c r="C222" s="82" t="s">
        <v>2981</v>
      </c>
      <c r="D222" s="82" t="s">
        <v>3060</v>
      </c>
      <c r="E222" s="82" t="s">
        <v>1</v>
      </c>
      <c r="F222" s="82" t="s">
        <v>3061</v>
      </c>
      <c r="G222" s="82" t="s">
        <v>2520</v>
      </c>
      <c r="H222" s="82">
        <v>9.83</v>
      </c>
    </row>
    <row r="223" spans="1:8" x14ac:dyDescent="0.25">
      <c r="A223" s="82" t="s">
        <v>2955</v>
      </c>
      <c r="B223" s="82" t="s">
        <v>3058</v>
      </c>
      <c r="C223" s="82" t="s">
        <v>2981</v>
      </c>
      <c r="D223" s="82" t="s">
        <v>3064</v>
      </c>
      <c r="E223" s="82" t="s">
        <v>1</v>
      </c>
      <c r="F223" s="82" t="s">
        <v>3059</v>
      </c>
      <c r="G223" s="82" t="s">
        <v>2520</v>
      </c>
      <c r="H223" s="82">
        <v>91.99</v>
      </c>
    </row>
    <row r="224" spans="1:8" x14ac:dyDescent="0.25">
      <c r="A224" s="82" t="s">
        <v>2955</v>
      </c>
      <c r="B224" s="82" t="s">
        <v>3058</v>
      </c>
      <c r="C224" s="82" t="s">
        <v>2981</v>
      </c>
      <c r="D224" s="82" t="s">
        <v>2538</v>
      </c>
      <c r="E224" s="82" t="s">
        <v>1</v>
      </c>
      <c r="F224" s="82" t="s">
        <v>3065</v>
      </c>
      <c r="G224" s="82" t="s">
        <v>2520</v>
      </c>
      <c r="H224" s="82">
        <v>15003.43</v>
      </c>
    </row>
    <row r="225" spans="1:8" x14ac:dyDescent="0.25">
      <c r="A225" s="82" t="s">
        <v>2955</v>
      </c>
      <c r="B225" s="82" t="s">
        <v>3056</v>
      </c>
      <c r="C225" s="82" t="s">
        <v>2977</v>
      </c>
      <c r="D225" s="82" t="s">
        <v>3057</v>
      </c>
      <c r="E225" s="82" t="s">
        <v>1</v>
      </c>
      <c r="F225" s="82" t="s">
        <v>2976</v>
      </c>
      <c r="G225" s="82" t="s">
        <v>2520</v>
      </c>
      <c r="H225" s="82">
        <v>0.05</v>
      </c>
    </row>
    <row r="226" spans="1:8" x14ac:dyDescent="0.25">
      <c r="A226" s="82" t="s">
        <v>2955</v>
      </c>
      <c r="B226" s="82" t="s">
        <v>3056</v>
      </c>
      <c r="C226" s="82" t="s">
        <v>2977</v>
      </c>
      <c r="D226" s="82" t="s">
        <v>2538</v>
      </c>
      <c r="E226" s="82" t="s">
        <v>1</v>
      </c>
      <c r="F226" s="82" t="s">
        <v>2976</v>
      </c>
      <c r="G226" s="82" t="s">
        <v>2520</v>
      </c>
      <c r="H226" s="82">
        <v>32382.53</v>
      </c>
    </row>
    <row r="227" spans="1:8" x14ac:dyDescent="0.25">
      <c r="A227" s="82" t="s">
        <v>2955</v>
      </c>
      <c r="B227" s="82" t="s">
        <v>3466</v>
      </c>
      <c r="C227" s="82" t="s">
        <v>3467</v>
      </c>
      <c r="D227" s="82" t="s">
        <v>2538</v>
      </c>
      <c r="E227" s="82" t="s">
        <v>1</v>
      </c>
      <c r="F227" s="82" t="s">
        <v>3079</v>
      </c>
      <c r="G227" s="82" t="s">
        <v>2520</v>
      </c>
      <c r="H227" s="82">
        <v>996.45</v>
      </c>
    </row>
    <row r="228" spans="1:8" x14ac:dyDescent="0.25">
      <c r="A228" s="82" t="s">
        <v>2955</v>
      </c>
      <c r="B228" s="82" t="s">
        <v>3066</v>
      </c>
      <c r="C228" s="82" t="s">
        <v>2985</v>
      </c>
      <c r="D228" s="82" t="s">
        <v>2321</v>
      </c>
      <c r="E228" s="82" t="s">
        <v>1</v>
      </c>
      <c r="F228" s="82" t="s">
        <v>3051</v>
      </c>
      <c r="G228" s="82" t="s">
        <v>2520</v>
      </c>
      <c r="H228" s="82">
        <v>1303.25</v>
      </c>
    </row>
    <row r="229" spans="1:8" x14ac:dyDescent="0.25">
      <c r="A229" s="82" t="s">
        <v>2955</v>
      </c>
      <c r="B229" s="82" t="s">
        <v>3067</v>
      </c>
      <c r="C229" s="82" t="s">
        <v>2986</v>
      </c>
      <c r="D229" s="82" t="s">
        <v>2321</v>
      </c>
      <c r="E229" s="82" t="s">
        <v>1</v>
      </c>
      <c r="F229" s="82" t="s">
        <v>3051</v>
      </c>
      <c r="G229" s="82" t="s">
        <v>2520</v>
      </c>
      <c r="H229" s="82">
        <v>306.66000000000003</v>
      </c>
    </row>
    <row r="230" spans="1:8" x14ac:dyDescent="0.25">
      <c r="A230" s="82" t="s">
        <v>2955</v>
      </c>
      <c r="B230" s="82" t="s">
        <v>3056</v>
      </c>
      <c r="C230" s="82" t="s">
        <v>2977</v>
      </c>
      <c r="D230" s="82" t="s">
        <v>3060</v>
      </c>
      <c r="E230" s="82" t="s">
        <v>1</v>
      </c>
      <c r="F230" s="82" t="s">
        <v>2976</v>
      </c>
      <c r="G230" s="82" t="s">
        <v>2520</v>
      </c>
      <c r="H230" s="82">
        <v>492.63</v>
      </c>
    </row>
    <row r="231" spans="1:8" x14ac:dyDescent="0.25">
      <c r="A231" s="82" t="s">
        <v>2898</v>
      </c>
      <c r="B231" s="82" t="s">
        <v>3466</v>
      </c>
      <c r="C231" s="82" t="s">
        <v>3467</v>
      </c>
      <c r="D231" s="82" t="s">
        <v>2900</v>
      </c>
      <c r="E231" s="82" t="s">
        <v>1</v>
      </c>
      <c r="F231" s="82" t="s">
        <v>3092</v>
      </c>
      <c r="G231" s="82" t="s">
        <v>2520</v>
      </c>
      <c r="H231" s="82">
        <v>270.07</v>
      </c>
    </row>
    <row r="232" spans="1:8" x14ac:dyDescent="0.25">
      <c r="A232" s="82" t="s">
        <v>2898</v>
      </c>
      <c r="B232" s="82" t="s">
        <v>3056</v>
      </c>
      <c r="C232" s="82" t="s">
        <v>2977</v>
      </c>
      <c r="D232" s="82" t="s">
        <v>3057</v>
      </c>
      <c r="E232" s="82" t="s">
        <v>1</v>
      </c>
      <c r="F232" s="82" t="s">
        <v>2976</v>
      </c>
      <c r="G232" s="82" t="s">
        <v>2520</v>
      </c>
      <c r="H232" s="82">
        <v>0.02</v>
      </c>
    </row>
    <row r="233" spans="1:8" x14ac:dyDescent="0.25">
      <c r="A233" s="82" t="s">
        <v>2898</v>
      </c>
      <c r="B233" s="82" t="s">
        <v>3066</v>
      </c>
      <c r="C233" s="82" t="s">
        <v>2985</v>
      </c>
      <c r="D233" s="82" t="s">
        <v>2321</v>
      </c>
      <c r="E233" s="82" t="s">
        <v>1</v>
      </c>
      <c r="F233" s="82" t="s">
        <v>3051</v>
      </c>
      <c r="G233" s="82" t="s">
        <v>2520</v>
      </c>
      <c r="H233" s="82">
        <v>1365.3</v>
      </c>
    </row>
    <row r="234" spans="1:8" x14ac:dyDescent="0.25">
      <c r="A234" s="82" t="s">
        <v>2898</v>
      </c>
      <c r="B234" s="82" t="s">
        <v>3067</v>
      </c>
      <c r="C234" s="82" t="s">
        <v>2986</v>
      </c>
      <c r="D234" s="82" t="s">
        <v>2321</v>
      </c>
      <c r="E234" s="82" t="s">
        <v>1</v>
      </c>
      <c r="F234" s="82" t="s">
        <v>3051</v>
      </c>
      <c r="G234" s="82" t="s">
        <v>2520</v>
      </c>
      <c r="H234" s="82">
        <v>1298.3399999999999</v>
      </c>
    </row>
    <row r="235" spans="1:8" x14ac:dyDescent="0.25">
      <c r="A235" s="82" t="s">
        <v>2898</v>
      </c>
      <c r="B235" s="82" t="s">
        <v>3058</v>
      </c>
      <c r="C235" s="82" t="s">
        <v>2981</v>
      </c>
      <c r="D235" s="82" t="s">
        <v>3060</v>
      </c>
      <c r="E235" s="82" t="s">
        <v>1</v>
      </c>
      <c r="F235" s="82" t="s">
        <v>3061</v>
      </c>
      <c r="G235" s="82" t="s">
        <v>2520</v>
      </c>
      <c r="H235" s="82">
        <v>2.04</v>
      </c>
    </row>
    <row r="236" spans="1:8" x14ac:dyDescent="0.25">
      <c r="A236" s="82" t="s">
        <v>2898</v>
      </c>
      <c r="B236" s="82" t="s">
        <v>3058</v>
      </c>
      <c r="C236" s="82" t="s">
        <v>2981</v>
      </c>
      <c r="D236" s="82" t="s">
        <v>2538</v>
      </c>
      <c r="E236" s="82" t="s">
        <v>1</v>
      </c>
      <c r="F236" s="82" t="s">
        <v>3065</v>
      </c>
      <c r="G236" s="82" t="s">
        <v>2520</v>
      </c>
      <c r="H236" s="82">
        <v>17679.14</v>
      </c>
    </row>
    <row r="237" spans="1:8" x14ac:dyDescent="0.25">
      <c r="A237" s="82" t="s">
        <v>2898</v>
      </c>
      <c r="B237" s="82" t="s">
        <v>3466</v>
      </c>
      <c r="C237" s="82" t="s">
        <v>3467</v>
      </c>
      <c r="D237" s="82" t="s">
        <v>2902</v>
      </c>
      <c r="E237" s="82" t="s">
        <v>1</v>
      </c>
      <c r="F237" s="82" t="s">
        <v>1648</v>
      </c>
      <c r="G237" s="82" t="s">
        <v>2520</v>
      </c>
      <c r="H237" s="82">
        <v>1615.05</v>
      </c>
    </row>
    <row r="238" spans="1:8" x14ac:dyDescent="0.25">
      <c r="A238" s="82" t="s">
        <v>2898</v>
      </c>
      <c r="B238" s="82" t="s">
        <v>3056</v>
      </c>
      <c r="C238" s="82" t="s">
        <v>2977</v>
      </c>
      <c r="D238" s="82" t="s">
        <v>2538</v>
      </c>
      <c r="E238" s="82" t="s">
        <v>1</v>
      </c>
      <c r="F238" s="82" t="s">
        <v>2976</v>
      </c>
      <c r="G238" s="82" t="s">
        <v>2520</v>
      </c>
      <c r="H238" s="82">
        <v>31409.06</v>
      </c>
    </row>
    <row r="239" spans="1:8" x14ac:dyDescent="0.25">
      <c r="A239" s="82" t="s">
        <v>2898</v>
      </c>
      <c r="B239" s="82" t="s">
        <v>3466</v>
      </c>
      <c r="C239" s="82" t="s">
        <v>3467</v>
      </c>
      <c r="D239" s="82" t="s">
        <v>2935</v>
      </c>
      <c r="E239" s="82" t="s">
        <v>1</v>
      </c>
      <c r="F239" s="82" t="s">
        <v>3092</v>
      </c>
      <c r="G239" s="82" t="s">
        <v>2520</v>
      </c>
      <c r="H239" s="82">
        <v>100.17</v>
      </c>
    </row>
    <row r="240" spans="1:8" x14ac:dyDescent="0.25">
      <c r="A240" s="82" t="s">
        <v>2898</v>
      </c>
      <c r="B240" s="82" t="s">
        <v>3056</v>
      </c>
      <c r="C240" s="82" t="s">
        <v>2977</v>
      </c>
      <c r="D240" s="82" t="s">
        <v>2321</v>
      </c>
      <c r="E240" s="82" t="s">
        <v>1</v>
      </c>
      <c r="F240" s="82" t="s">
        <v>2976</v>
      </c>
      <c r="G240" s="82" t="s">
        <v>2520</v>
      </c>
      <c r="H240" s="82">
        <v>431.75</v>
      </c>
    </row>
    <row r="241" spans="1:8" x14ac:dyDescent="0.25">
      <c r="A241" s="82" t="s">
        <v>2898</v>
      </c>
      <c r="B241" s="82" t="s">
        <v>3056</v>
      </c>
      <c r="C241" s="82" t="s">
        <v>2977</v>
      </c>
      <c r="D241" s="82" t="s">
        <v>3060</v>
      </c>
      <c r="E241" s="82" t="s">
        <v>1</v>
      </c>
      <c r="F241" s="82" t="s">
        <v>2976</v>
      </c>
      <c r="G241" s="82" t="s">
        <v>2520</v>
      </c>
      <c r="H241" s="82">
        <v>602.41</v>
      </c>
    </row>
    <row r="242" spans="1:8" x14ac:dyDescent="0.25">
      <c r="A242" s="82" t="s">
        <v>2898</v>
      </c>
      <c r="B242" s="82" t="s">
        <v>3466</v>
      </c>
      <c r="C242" s="82" t="s">
        <v>3467</v>
      </c>
      <c r="D242" s="82" t="s">
        <v>2321</v>
      </c>
      <c r="E242" s="82" t="s">
        <v>1</v>
      </c>
      <c r="F242" s="82" t="s">
        <v>3014</v>
      </c>
      <c r="G242" s="82" t="s">
        <v>2520</v>
      </c>
      <c r="H242" s="82">
        <v>67160.759999999995</v>
      </c>
    </row>
    <row r="243" spans="1:8" x14ac:dyDescent="0.25">
      <c r="A243" s="82" t="s">
        <v>2898</v>
      </c>
      <c r="B243" s="82" t="s">
        <v>3068</v>
      </c>
      <c r="C243" s="82" t="s">
        <v>2984</v>
      </c>
      <c r="D243" s="82" t="s">
        <v>2321</v>
      </c>
      <c r="E243" s="82" t="s">
        <v>1</v>
      </c>
      <c r="F243" s="82" t="s">
        <v>3051</v>
      </c>
      <c r="G243" s="82" t="s">
        <v>2520</v>
      </c>
      <c r="H243" s="82">
        <v>493.22</v>
      </c>
    </row>
    <row r="244" spans="1:8" x14ac:dyDescent="0.25">
      <c r="A244" s="82" t="s">
        <v>2898</v>
      </c>
      <c r="B244" s="82" t="s">
        <v>3058</v>
      </c>
      <c r="C244" s="82" t="s">
        <v>2981</v>
      </c>
      <c r="D244" s="82" t="s">
        <v>3064</v>
      </c>
      <c r="E244" s="82" t="s">
        <v>1</v>
      </c>
      <c r="F244" s="82" t="s">
        <v>3059</v>
      </c>
      <c r="G244" s="82" t="s">
        <v>2520</v>
      </c>
      <c r="H244" s="82">
        <v>300.49</v>
      </c>
    </row>
    <row r="245" spans="1:8" x14ac:dyDescent="0.25">
      <c r="A245" s="82" t="s">
        <v>2898</v>
      </c>
      <c r="B245" s="82" t="s">
        <v>3466</v>
      </c>
      <c r="C245" s="82" t="s">
        <v>3467</v>
      </c>
      <c r="D245" s="82" t="s">
        <v>2538</v>
      </c>
      <c r="E245" s="82" t="s">
        <v>1</v>
      </c>
      <c r="F245" s="82" t="s">
        <v>3079</v>
      </c>
      <c r="G245" s="82" t="s">
        <v>2520</v>
      </c>
      <c r="H245" s="82">
        <v>953.09</v>
      </c>
    </row>
    <row r="246" spans="1:8" x14ac:dyDescent="0.25">
      <c r="A246" s="82" t="s">
        <v>2903</v>
      </c>
      <c r="B246" s="82" t="s">
        <v>3466</v>
      </c>
      <c r="C246" s="82" t="s">
        <v>3467</v>
      </c>
      <c r="D246" s="82" t="s">
        <v>2321</v>
      </c>
      <c r="E246" s="82" t="s">
        <v>1</v>
      </c>
      <c r="F246" s="82" t="s">
        <v>3014</v>
      </c>
      <c r="G246" s="82" t="s">
        <v>2520</v>
      </c>
      <c r="H246" s="82">
        <v>70504.639999999999</v>
      </c>
    </row>
    <row r="247" spans="1:8" x14ac:dyDescent="0.25">
      <c r="A247" s="82" t="s">
        <v>2903</v>
      </c>
      <c r="B247" s="82" t="s">
        <v>3056</v>
      </c>
      <c r="C247" s="82" t="s">
        <v>2977</v>
      </c>
      <c r="D247" s="82" t="s">
        <v>3060</v>
      </c>
      <c r="E247" s="82" t="s">
        <v>1</v>
      </c>
      <c r="F247" s="82" t="s">
        <v>2976</v>
      </c>
      <c r="G247" s="82" t="s">
        <v>2520</v>
      </c>
      <c r="H247" s="82">
        <v>561.38</v>
      </c>
    </row>
    <row r="248" spans="1:8" x14ac:dyDescent="0.25">
      <c r="A248" s="82" t="s">
        <v>2903</v>
      </c>
      <c r="B248" s="82" t="s">
        <v>3056</v>
      </c>
      <c r="C248" s="82" t="s">
        <v>2977</v>
      </c>
      <c r="D248" s="82" t="s">
        <v>3057</v>
      </c>
      <c r="E248" s="82" t="s">
        <v>1</v>
      </c>
      <c r="F248" s="82" t="s">
        <v>2976</v>
      </c>
      <c r="G248" s="82" t="s">
        <v>2520</v>
      </c>
      <c r="H248" s="82">
        <v>0.13</v>
      </c>
    </row>
    <row r="249" spans="1:8" x14ac:dyDescent="0.25">
      <c r="A249" s="82" t="s">
        <v>2903</v>
      </c>
      <c r="B249" s="82" t="s">
        <v>3466</v>
      </c>
      <c r="C249" s="82" t="s">
        <v>3467</v>
      </c>
      <c r="D249" s="82" t="s">
        <v>2902</v>
      </c>
      <c r="E249" s="82" t="s">
        <v>1</v>
      </c>
      <c r="F249" s="82" t="s">
        <v>3092</v>
      </c>
      <c r="G249" s="82" t="s">
        <v>2520</v>
      </c>
      <c r="H249" s="82">
        <v>2099.9899999999998</v>
      </c>
    </row>
    <row r="250" spans="1:8" x14ac:dyDescent="0.25">
      <c r="A250" s="82" t="s">
        <v>2903</v>
      </c>
      <c r="B250" s="82" t="s">
        <v>3058</v>
      </c>
      <c r="C250" s="82" t="s">
        <v>2981</v>
      </c>
      <c r="D250" s="82" t="s">
        <v>2538</v>
      </c>
      <c r="E250" s="82" t="s">
        <v>1</v>
      </c>
      <c r="F250" s="82" t="s">
        <v>3059</v>
      </c>
      <c r="G250" s="82" t="s">
        <v>2520</v>
      </c>
      <c r="H250" s="82">
        <v>24164.38</v>
      </c>
    </row>
    <row r="251" spans="1:8" x14ac:dyDescent="0.25">
      <c r="A251" s="82" t="s">
        <v>2903</v>
      </c>
      <c r="B251" s="82" t="s">
        <v>3058</v>
      </c>
      <c r="C251" s="82" t="s">
        <v>2981</v>
      </c>
      <c r="D251" s="82" t="s">
        <v>3064</v>
      </c>
      <c r="E251" s="82" t="s">
        <v>1</v>
      </c>
      <c r="F251" s="82" t="s">
        <v>3059</v>
      </c>
      <c r="G251" s="82" t="s">
        <v>2520</v>
      </c>
      <c r="H251" s="82">
        <v>279.67</v>
      </c>
    </row>
    <row r="252" spans="1:8" x14ac:dyDescent="0.25">
      <c r="A252" s="82" t="s">
        <v>2903</v>
      </c>
      <c r="B252" s="82" t="s">
        <v>3058</v>
      </c>
      <c r="C252" s="82" t="s">
        <v>2981</v>
      </c>
      <c r="D252" s="82" t="s">
        <v>3060</v>
      </c>
      <c r="E252" s="82" t="s">
        <v>1</v>
      </c>
      <c r="F252" s="82" t="s">
        <v>3061</v>
      </c>
      <c r="G252" s="82" t="s">
        <v>2520</v>
      </c>
      <c r="H252" s="82">
        <v>0.36</v>
      </c>
    </row>
    <row r="253" spans="1:8" x14ac:dyDescent="0.25">
      <c r="A253" s="82" t="s">
        <v>2903</v>
      </c>
      <c r="B253" s="82" t="s">
        <v>3056</v>
      </c>
      <c r="C253" s="82" t="s">
        <v>2977</v>
      </c>
      <c r="D253" s="82" t="s">
        <v>2538</v>
      </c>
      <c r="E253" s="82" t="s">
        <v>1</v>
      </c>
      <c r="F253" s="82" t="s">
        <v>2976</v>
      </c>
      <c r="G253" s="82" t="s">
        <v>2520</v>
      </c>
      <c r="H253" s="82">
        <v>15967.24</v>
      </c>
    </row>
    <row r="254" spans="1:8" x14ac:dyDescent="0.25">
      <c r="A254" s="82" t="s">
        <v>2903</v>
      </c>
      <c r="B254" s="82" t="s">
        <v>3067</v>
      </c>
      <c r="C254" s="82" t="s">
        <v>2986</v>
      </c>
      <c r="D254" s="82" t="s">
        <v>2321</v>
      </c>
      <c r="E254" s="82" t="s">
        <v>1</v>
      </c>
      <c r="F254" s="82" t="s">
        <v>3051</v>
      </c>
      <c r="G254" s="82" t="s">
        <v>2520</v>
      </c>
      <c r="H254" s="82">
        <v>1086.22</v>
      </c>
    </row>
    <row r="255" spans="1:8" x14ac:dyDescent="0.25">
      <c r="A255" s="82" t="s">
        <v>2903</v>
      </c>
      <c r="B255" s="82" t="s">
        <v>3466</v>
      </c>
      <c r="C255" s="82" t="s">
        <v>3467</v>
      </c>
      <c r="D255" s="82" t="s">
        <v>2935</v>
      </c>
      <c r="E255" s="82" t="s">
        <v>1</v>
      </c>
      <c r="F255" s="82" t="s">
        <v>3092</v>
      </c>
      <c r="G255" s="82" t="s">
        <v>2520</v>
      </c>
      <c r="H255" s="82">
        <v>280.14999999999998</v>
      </c>
    </row>
    <row r="256" spans="1:8" x14ac:dyDescent="0.25">
      <c r="A256" s="82" t="s">
        <v>2903</v>
      </c>
      <c r="B256" s="82" t="s">
        <v>3056</v>
      </c>
      <c r="C256" s="82" t="s">
        <v>2977</v>
      </c>
      <c r="D256" s="82" t="s">
        <v>2321</v>
      </c>
      <c r="E256" s="82" t="s">
        <v>1</v>
      </c>
      <c r="F256" s="82" t="s">
        <v>2976</v>
      </c>
      <c r="G256" s="82" t="s">
        <v>2520</v>
      </c>
      <c r="H256" s="82">
        <v>249.62</v>
      </c>
    </row>
    <row r="257" spans="1:8" x14ac:dyDescent="0.25">
      <c r="A257" s="82" t="s">
        <v>2903</v>
      </c>
      <c r="B257" s="82" t="s">
        <v>3066</v>
      </c>
      <c r="C257" s="82" t="s">
        <v>2985</v>
      </c>
      <c r="D257" s="82" t="s">
        <v>2321</v>
      </c>
      <c r="E257" s="82" t="s">
        <v>1</v>
      </c>
      <c r="F257" s="82" t="s">
        <v>3051</v>
      </c>
      <c r="G257" s="82" t="s">
        <v>2520</v>
      </c>
      <c r="H257" s="82">
        <v>1979.81</v>
      </c>
    </row>
    <row r="258" spans="1:8" x14ac:dyDescent="0.25">
      <c r="A258" s="82" t="s">
        <v>2903</v>
      </c>
      <c r="B258" s="82" t="s">
        <v>3466</v>
      </c>
      <c r="C258" s="82" t="s">
        <v>3467</v>
      </c>
      <c r="D258" s="82" t="s">
        <v>2900</v>
      </c>
      <c r="E258" s="82" t="s">
        <v>1</v>
      </c>
      <c r="F258" s="82" t="s">
        <v>3092</v>
      </c>
      <c r="G258" s="82" t="s">
        <v>2520</v>
      </c>
      <c r="H258" s="82">
        <v>540.20000000000005</v>
      </c>
    </row>
    <row r="259" spans="1:8" x14ac:dyDescent="0.25">
      <c r="A259" s="82" t="s">
        <v>2903</v>
      </c>
      <c r="B259" s="82" t="s">
        <v>3068</v>
      </c>
      <c r="C259" s="82" t="s">
        <v>2984</v>
      </c>
      <c r="D259" s="82" t="s">
        <v>2321</v>
      </c>
      <c r="E259" s="82" t="s">
        <v>1</v>
      </c>
      <c r="F259" s="82" t="s">
        <v>3051</v>
      </c>
      <c r="G259" s="82" t="s">
        <v>2520</v>
      </c>
      <c r="H259" s="82">
        <v>506.78</v>
      </c>
    </row>
    <row r="260" spans="1:8" x14ac:dyDescent="0.25">
      <c r="A260" s="82" t="s">
        <v>2903</v>
      </c>
      <c r="B260" s="82" t="s">
        <v>3466</v>
      </c>
      <c r="C260" s="82" t="s">
        <v>3467</v>
      </c>
      <c r="D260" s="82" t="s">
        <v>2538</v>
      </c>
      <c r="E260" s="82" t="s">
        <v>1</v>
      </c>
      <c r="F260" s="82" t="s">
        <v>3079</v>
      </c>
      <c r="G260" s="82" t="s">
        <v>2520</v>
      </c>
      <c r="H260" s="82">
        <v>873.7</v>
      </c>
    </row>
    <row r="261" spans="1:8" x14ac:dyDescent="0.25">
      <c r="A261" s="82" t="s">
        <v>2904</v>
      </c>
      <c r="B261" s="82" t="s">
        <v>3066</v>
      </c>
      <c r="C261" s="82" t="s">
        <v>2985</v>
      </c>
      <c r="D261" s="82" t="s">
        <v>2321</v>
      </c>
      <c r="E261" s="82" t="s">
        <v>1</v>
      </c>
      <c r="F261" s="82" t="s">
        <v>3051</v>
      </c>
      <c r="G261" s="82" t="s">
        <v>2520</v>
      </c>
      <c r="H261" s="82">
        <v>1216.3699999999999</v>
      </c>
    </row>
    <row r="262" spans="1:8" x14ac:dyDescent="0.25">
      <c r="A262" s="82" t="s">
        <v>2904</v>
      </c>
      <c r="B262" s="82" t="s">
        <v>3058</v>
      </c>
      <c r="C262" s="82" t="s">
        <v>2981</v>
      </c>
      <c r="D262" s="82" t="s">
        <v>3064</v>
      </c>
      <c r="E262" s="82" t="s">
        <v>1</v>
      </c>
      <c r="F262" s="82" t="s">
        <v>3059</v>
      </c>
      <c r="G262" s="82" t="s">
        <v>2520</v>
      </c>
      <c r="H262" s="82">
        <v>186.13</v>
      </c>
    </row>
    <row r="263" spans="1:8" x14ac:dyDescent="0.25">
      <c r="A263" s="82" t="s">
        <v>2904</v>
      </c>
      <c r="B263" s="82" t="s">
        <v>3058</v>
      </c>
      <c r="C263" s="82" t="s">
        <v>2981</v>
      </c>
      <c r="D263" s="82" t="s">
        <v>2538</v>
      </c>
      <c r="E263" s="82" t="s">
        <v>1</v>
      </c>
      <c r="F263" s="82" t="s">
        <v>3063</v>
      </c>
      <c r="G263" s="82" t="s">
        <v>2520</v>
      </c>
      <c r="H263" s="82">
        <v>13633.94</v>
      </c>
    </row>
    <row r="264" spans="1:8" x14ac:dyDescent="0.25">
      <c r="A264" s="82" t="s">
        <v>2904</v>
      </c>
      <c r="B264" s="82" t="s">
        <v>3466</v>
      </c>
      <c r="C264" s="82" t="s">
        <v>3467</v>
      </c>
      <c r="D264" s="82" t="s">
        <v>2538</v>
      </c>
      <c r="E264" s="82" t="s">
        <v>1</v>
      </c>
      <c r="F264" s="82" t="s">
        <v>3079</v>
      </c>
      <c r="G264" s="82" t="s">
        <v>2520</v>
      </c>
      <c r="H264" s="82">
        <v>992.58</v>
      </c>
    </row>
    <row r="265" spans="1:8" x14ac:dyDescent="0.25">
      <c r="A265" s="82" t="s">
        <v>2904</v>
      </c>
      <c r="B265" s="82" t="s">
        <v>3466</v>
      </c>
      <c r="C265" s="82" t="s">
        <v>3467</v>
      </c>
      <c r="D265" s="82" t="s">
        <v>2321</v>
      </c>
      <c r="E265" s="82" t="s">
        <v>1</v>
      </c>
      <c r="F265" s="82" t="s">
        <v>2960</v>
      </c>
      <c r="G265" s="82" t="s">
        <v>2520</v>
      </c>
      <c r="H265" s="82">
        <v>61410</v>
      </c>
    </row>
    <row r="266" spans="1:8" x14ac:dyDescent="0.25">
      <c r="A266" s="82" t="s">
        <v>2904</v>
      </c>
      <c r="B266" s="82" t="s">
        <v>3466</v>
      </c>
      <c r="C266" s="82" t="s">
        <v>3467</v>
      </c>
      <c r="D266" s="82" t="s">
        <v>2935</v>
      </c>
      <c r="E266" s="82" t="s">
        <v>1</v>
      </c>
      <c r="F266" s="82" t="s">
        <v>3092</v>
      </c>
      <c r="G266" s="82" t="s">
        <v>2520</v>
      </c>
      <c r="H266" s="82">
        <v>427.8</v>
      </c>
    </row>
    <row r="267" spans="1:8" x14ac:dyDescent="0.25">
      <c r="A267" s="82" t="s">
        <v>2904</v>
      </c>
      <c r="B267" s="82" t="s">
        <v>3058</v>
      </c>
      <c r="C267" s="82" t="s">
        <v>2981</v>
      </c>
      <c r="D267" s="82" t="s">
        <v>3060</v>
      </c>
      <c r="E267" s="82" t="s">
        <v>1</v>
      </c>
      <c r="F267" s="82" t="s">
        <v>3061</v>
      </c>
      <c r="G267" s="82" t="s">
        <v>2520</v>
      </c>
      <c r="H267" s="82">
        <v>0.01</v>
      </c>
    </row>
    <row r="268" spans="1:8" x14ac:dyDescent="0.25">
      <c r="A268" s="82" t="s">
        <v>2904</v>
      </c>
      <c r="B268" s="82" t="s">
        <v>3466</v>
      </c>
      <c r="C268" s="82" t="s">
        <v>3467</v>
      </c>
      <c r="D268" s="82" t="s">
        <v>2902</v>
      </c>
      <c r="E268" s="82" t="s">
        <v>1</v>
      </c>
      <c r="F268" s="82" t="s">
        <v>3092</v>
      </c>
      <c r="G268" s="82" t="s">
        <v>2520</v>
      </c>
      <c r="H268" s="82">
        <v>1949.12</v>
      </c>
    </row>
    <row r="269" spans="1:8" x14ac:dyDescent="0.25">
      <c r="A269" s="82" t="s">
        <v>2904</v>
      </c>
      <c r="B269" s="82" t="s">
        <v>3056</v>
      </c>
      <c r="C269" s="82" t="s">
        <v>2977</v>
      </c>
      <c r="D269" s="82" t="s">
        <v>2321</v>
      </c>
      <c r="E269" s="82" t="s">
        <v>1</v>
      </c>
      <c r="F269" s="82" t="s">
        <v>2976</v>
      </c>
      <c r="G269" s="82" t="s">
        <v>2520</v>
      </c>
      <c r="H269" s="82">
        <v>315.39999999999998</v>
      </c>
    </row>
    <row r="270" spans="1:8" x14ac:dyDescent="0.25">
      <c r="A270" s="82" t="s">
        <v>2904</v>
      </c>
      <c r="B270" s="82" t="s">
        <v>3067</v>
      </c>
      <c r="C270" s="82" t="s">
        <v>2986</v>
      </c>
      <c r="D270" s="82" t="s">
        <v>2321</v>
      </c>
      <c r="E270" s="82" t="s">
        <v>1</v>
      </c>
      <c r="F270" s="82" t="s">
        <v>3051</v>
      </c>
      <c r="G270" s="82" t="s">
        <v>2520</v>
      </c>
      <c r="H270" s="82">
        <v>1078.52</v>
      </c>
    </row>
    <row r="271" spans="1:8" x14ac:dyDescent="0.25">
      <c r="A271" s="82" t="s">
        <v>2904</v>
      </c>
      <c r="B271" s="82" t="s">
        <v>3056</v>
      </c>
      <c r="C271" s="82" t="s">
        <v>2977</v>
      </c>
      <c r="D271" s="82" t="s">
        <v>3060</v>
      </c>
      <c r="E271" s="82" t="s">
        <v>1</v>
      </c>
      <c r="F271" s="82" t="s">
        <v>2976</v>
      </c>
      <c r="G271" s="82" t="s">
        <v>2520</v>
      </c>
      <c r="H271" s="82">
        <v>515.69000000000005</v>
      </c>
    </row>
    <row r="272" spans="1:8" x14ac:dyDescent="0.25">
      <c r="A272" s="82" t="s">
        <v>2904</v>
      </c>
      <c r="B272" s="82" t="s">
        <v>3056</v>
      </c>
      <c r="C272" s="82" t="s">
        <v>2977</v>
      </c>
      <c r="D272" s="82" t="s">
        <v>2538</v>
      </c>
      <c r="E272" s="82" t="s">
        <v>1</v>
      </c>
      <c r="F272" s="82" t="s">
        <v>2976</v>
      </c>
      <c r="G272" s="82" t="s">
        <v>2520</v>
      </c>
      <c r="H272" s="82">
        <v>14157.68</v>
      </c>
    </row>
    <row r="273" spans="1:8" x14ac:dyDescent="0.25">
      <c r="A273" s="82" t="s">
        <v>2904</v>
      </c>
      <c r="B273" s="82" t="s">
        <v>3466</v>
      </c>
      <c r="C273" s="82" t="s">
        <v>3467</v>
      </c>
      <c r="D273" s="82" t="s">
        <v>2900</v>
      </c>
      <c r="E273" s="82" t="s">
        <v>1</v>
      </c>
      <c r="F273" s="82" t="s">
        <v>3092</v>
      </c>
      <c r="G273" s="82" t="s">
        <v>2520</v>
      </c>
      <c r="H273" s="82">
        <v>421.76</v>
      </c>
    </row>
    <row r="274" spans="1:8" x14ac:dyDescent="0.25">
      <c r="A274" s="82" t="s">
        <v>2905</v>
      </c>
      <c r="B274" s="82" t="s">
        <v>3058</v>
      </c>
      <c r="C274" s="82" t="s">
        <v>2981</v>
      </c>
      <c r="D274" s="82" t="s">
        <v>3064</v>
      </c>
      <c r="E274" s="82" t="s">
        <v>1</v>
      </c>
      <c r="F274" s="82" t="s">
        <v>3059</v>
      </c>
      <c r="G274" s="82" t="s">
        <v>2520</v>
      </c>
      <c r="H274" s="82">
        <v>329.51</v>
      </c>
    </row>
    <row r="275" spans="1:8" x14ac:dyDescent="0.25">
      <c r="A275" s="82" t="s">
        <v>2905</v>
      </c>
      <c r="B275" s="82" t="s">
        <v>3466</v>
      </c>
      <c r="C275" s="82" t="s">
        <v>3467</v>
      </c>
      <c r="D275" s="82" t="s">
        <v>2902</v>
      </c>
      <c r="E275" s="82" t="s">
        <v>1</v>
      </c>
      <c r="F275" s="82" t="s">
        <v>1648</v>
      </c>
      <c r="G275" s="82" t="s">
        <v>2520</v>
      </c>
      <c r="H275" s="82">
        <v>1773.19</v>
      </c>
    </row>
    <row r="276" spans="1:8" x14ac:dyDescent="0.25">
      <c r="A276" s="82" t="s">
        <v>2905</v>
      </c>
      <c r="B276" s="82" t="s">
        <v>3058</v>
      </c>
      <c r="C276" s="82" t="s">
        <v>2981</v>
      </c>
      <c r="D276" s="82" t="s">
        <v>3060</v>
      </c>
      <c r="E276" s="82" t="s">
        <v>1</v>
      </c>
      <c r="F276" s="82" t="s">
        <v>3061</v>
      </c>
      <c r="G276" s="82" t="s">
        <v>2520</v>
      </c>
      <c r="H276" s="82">
        <v>0.34</v>
      </c>
    </row>
    <row r="277" spans="1:8" x14ac:dyDescent="0.25">
      <c r="A277" s="82" t="s">
        <v>2905</v>
      </c>
      <c r="B277" s="82" t="s">
        <v>3466</v>
      </c>
      <c r="C277" s="82" t="s">
        <v>3467</v>
      </c>
      <c r="D277" s="82" t="s">
        <v>2321</v>
      </c>
      <c r="E277" s="82" t="s">
        <v>1</v>
      </c>
      <c r="F277" s="82" t="s">
        <v>2960</v>
      </c>
      <c r="G277" s="82" t="s">
        <v>2520</v>
      </c>
      <c r="H277" s="82">
        <v>62303.06</v>
      </c>
    </row>
    <row r="278" spans="1:8" x14ac:dyDescent="0.25">
      <c r="A278" s="82" t="s">
        <v>2905</v>
      </c>
      <c r="B278" s="82" t="s">
        <v>3067</v>
      </c>
      <c r="C278" s="82" t="s">
        <v>2986</v>
      </c>
      <c r="D278" s="82" t="s">
        <v>2321</v>
      </c>
      <c r="E278" s="82" t="s">
        <v>1</v>
      </c>
      <c r="F278" s="82" t="s">
        <v>3051</v>
      </c>
      <c r="G278" s="82" t="s">
        <v>2520</v>
      </c>
      <c r="H278" s="82">
        <v>1165.8399999999999</v>
      </c>
    </row>
    <row r="279" spans="1:8" x14ac:dyDescent="0.25">
      <c r="A279" s="82" t="s">
        <v>2905</v>
      </c>
      <c r="B279" s="82" t="s">
        <v>3066</v>
      </c>
      <c r="C279" s="82" t="s">
        <v>2985</v>
      </c>
      <c r="D279" s="82" t="s">
        <v>2321</v>
      </c>
      <c r="E279" s="82" t="s">
        <v>1</v>
      </c>
      <c r="F279" s="82" t="s">
        <v>3051</v>
      </c>
      <c r="G279" s="82" t="s">
        <v>2520</v>
      </c>
      <c r="H279" s="82">
        <v>1668.47</v>
      </c>
    </row>
    <row r="280" spans="1:8" x14ac:dyDescent="0.25">
      <c r="A280" s="82" t="s">
        <v>2905</v>
      </c>
      <c r="B280" s="82" t="s">
        <v>3056</v>
      </c>
      <c r="C280" s="82" t="s">
        <v>2977</v>
      </c>
      <c r="D280" s="82" t="s">
        <v>2538</v>
      </c>
      <c r="E280" s="82" t="s">
        <v>1</v>
      </c>
      <c r="F280" s="82" t="s">
        <v>2976</v>
      </c>
      <c r="G280" s="82" t="s">
        <v>2520</v>
      </c>
      <c r="H280" s="82">
        <v>13936.19</v>
      </c>
    </row>
    <row r="281" spans="1:8" x14ac:dyDescent="0.25">
      <c r="A281" s="82" t="s">
        <v>2905</v>
      </c>
      <c r="B281" s="82" t="s">
        <v>3058</v>
      </c>
      <c r="C281" s="82" t="s">
        <v>2981</v>
      </c>
      <c r="D281" s="82" t="s">
        <v>2538</v>
      </c>
      <c r="E281" s="82" t="s">
        <v>1</v>
      </c>
      <c r="F281" s="82" t="s">
        <v>3059</v>
      </c>
      <c r="G281" s="82" t="s">
        <v>2520</v>
      </c>
      <c r="H281" s="82">
        <v>18753.78</v>
      </c>
    </row>
    <row r="282" spans="1:8" x14ac:dyDescent="0.25">
      <c r="A282" s="82" t="s">
        <v>2905</v>
      </c>
      <c r="B282" s="82" t="s">
        <v>3466</v>
      </c>
      <c r="C282" s="82" t="s">
        <v>3467</v>
      </c>
      <c r="D282" s="82" t="s">
        <v>2900</v>
      </c>
      <c r="E282" s="82" t="s">
        <v>1</v>
      </c>
      <c r="F282" s="82" t="s">
        <v>3092</v>
      </c>
      <c r="G282" s="82" t="s">
        <v>2520</v>
      </c>
      <c r="H282" s="82">
        <v>309.54000000000002</v>
      </c>
    </row>
    <row r="283" spans="1:8" x14ac:dyDescent="0.25">
      <c r="A283" s="82" t="s">
        <v>2905</v>
      </c>
      <c r="B283" s="82" t="s">
        <v>3466</v>
      </c>
      <c r="C283" s="82" t="s">
        <v>3467</v>
      </c>
      <c r="D283" s="82" t="s">
        <v>2538</v>
      </c>
      <c r="E283" s="82" t="s">
        <v>1</v>
      </c>
      <c r="F283" s="82" t="s">
        <v>3079</v>
      </c>
      <c r="G283" s="82" t="s">
        <v>2520</v>
      </c>
      <c r="H283" s="82">
        <v>1000.14</v>
      </c>
    </row>
    <row r="284" spans="1:8" x14ac:dyDescent="0.25">
      <c r="A284" s="82" t="s">
        <v>2905</v>
      </c>
      <c r="B284" s="82" t="s">
        <v>3056</v>
      </c>
      <c r="C284" s="82" t="s">
        <v>2977</v>
      </c>
      <c r="D284" s="82" t="s">
        <v>3060</v>
      </c>
      <c r="E284" s="82" t="s">
        <v>1</v>
      </c>
      <c r="F284" s="82" t="s">
        <v>2976</v>
      </c>
      <c r="G284" s="82" t="s">
        <v>2520</v>
      </c>
      <c r="H284" s="82">
        <v>459.78</v>
      </c>
    </row>
    <row r="285" spans="1:8" x14ac:dyDescent="0.25">
      <c r="A285" s="82" t="s">
        <v>2905</v>
      </c>
      <c r="B285" s="82" t="s">
        <v>3068</v>
      </c>
      <c r="C285" s="82" t="s">
        <v>2984</v>
      </c>
      <c r="D285" s="82" t="s">
        <v>2321</v>
      </c>
      <c r="E285" s="82" t="s">
        <v>1</v>
      </c>
      <c r="F285" s="82" t="s">
        <v>3051</v>
      </c>
      <c r="G285" s="82" t="s">
        <v>2520</v>
      </c>
      <c r="H285" s="82">
        <v>1314.44</v>
      </c>
    </row>
    <row r="286" spans="1:8" x14ac:dyDescent="0.25">
      <c r="A286" s="82" t="s">
        <v>2905</v>
      </c>
      <c r="B286" s="82" t="s">
        <v>3056</v>
      </c>
      <c r="C286" s="82" t="s">
        <v>2977</v>
      </c>
      <c r="D286" s="82" t="s">
        <v>2321</v>
      </c>
      <c r="E286" s="82" t="s">
        <v>1</v>
      </c>
      <c r="F286" s="82" t="s">
        <v>2976</v>
      </c>
      <c r="G286" s="82" t="s">
        <v>2520</v>
      </c>
      <c r="H286" s="82">
        <v>341.91</v>
      </c>
    </row>
    <row r="287" spans="1:8" x14ac:dyDescent="0.25">
      <c r="A287" s="82" t="s">
        <v>2905</v>
      </c>
      <c r="B287" s="82" t="s">
        <v>3056</v>
      </c>
      <c r="C287" s="82" t="s">
        <v>2977</v>
      </c>
      <c r="D287" s="82" t="s">
        <v>3057</v>
      </c>
      <c r="E287" s="82" t="s">
        <v>1</v>
      </c>
      <c r="F287" s="82" t="s">
        <v>2976</v>
      </c>
      <c r="G287" s="82" t="s">
        <v>2520</v>
      </c>
      <c r="H287" s="82">
        <v>0.01</v>
      </c>
    </row>
    <row r="288" spans="1:8" x14ac:dyDescent="0.25">
      <c r="A288" s="82" t="s">
        <v>2905</v>
      </c>
      <c r="B288" s="82" t="s">
        <v>3466</v>
      </c>
      <c r="C288" s="82" t="s">
        <v>3467</v>
      </c>
      <c r="D288" s="82" t="s">
        <v>2935</v>
      </c>
      <c r="E288" s="82" t="s">
        <v>1</v>
      </c>
      <c r="F288" s="82" t="s">
        <v>3092</v>
      </c>
      <c r="G288" s="82" t="s">
        <v>2520</v>
      </c>
      <c r="H288" s="82">
        <v>565.78</v>
      </c>
    </row>
    <row r="289" spans="1:8" x14ac:dyDescent="0.25">
      <c r="A289" s="82" t="s">
        <v>2906</v>
      </c>
      <c r="B289" s="82" t="s">
        <v>3058</v>
      </c>
      <c r="C289" s="82" t="s">
        <v>2981</v>
      </c>
      <c r="D289" s="82" t="s">
        <v>3060</v>
      </c>
      <c r="E289" s="82" t="s">
        <v>1</v>
      </c>
      <c r="F289" s="82" t="s">
        <v>3061</v>
      </c>
      <c r="G289" s="82" t="s">
        <v>2520</v>
      </c>
      <c r="H289" s="82">
        <v>0.01</v>
      </c>
    </row>
    <row r="290" spans="1:8" x14ac:dyDescent="0.25">
      <c r="A290" s="82" t="s">
        <v>2906</v>
      </c>
      <c r="B290" s="82" t="s">
        <v>3058</v>
      </c>
      <c r="C290" s="82" t="s">
        <v>2981</v>
      </c>
      <c r="D290" s="82" t="s">
        <v>3064</v>
      </c>
      <c r="E290" s="82" t="s">
        <v>1</v>
      </c>
      <c r="F290" s="82" t="s">
        <v>2980</v>
      </c>
      <c r="G290" s="82" t="s">
        <v>2520</v>
      </c>
      <c r="H290" s="82">
        <v>286.77999999999997</v>
      </c>
    </row>
    <row r="291" spans="1:8" x14ac:dyDescent="0.25">
      <c r="A291" s="82" t="s">
        <v>2906</v>
      </c>
      <c r="B291" s="82" t="s">
        <v>3466</v>
      </c>
      <c r="C291" s="82" t="s">
        <v>3467</v>
      </c>
      <c r="D291" s="82" t="s">
        <v>2538</v>
      </c>
      <c r="E291" s="82" t="s">
        <v>1</v>
      </c>
      <c r="F291" s="82" t="s">
        <v>3079</v>
      </c>
      <c r="G291" s="82" t="s">
        <v>2520</v>
      </c>
      <c r="H291" s="82">
        <v>995.53</v>
      </c>
    </row>
    <row r="292" spans="1:8" x14ac:dyDescent="0.25">
      <c r="A292" s="82" t="s">
        <v>2906</v>
      </c>
      <c r="B292" s="82" t="s">
        <v>3466</v>
      </c>
      <c r="C292" s="82" t="s">
        <v>3467</v>
      </c>
      <c r="D292" s="82" t="s">
        <v>2321</v>
      </c>
      <c r="E292" s="82" t="s">
        <v>1</v>
      </c>
      <c r="F292" s="82" t="s">
        <v>3014</v>
      </c>
      <c r="G292" s="82" t="s">
        <v>2520</v>
      </c>
      <c r="H292" s="82">
        <v>64206.78</v>
      </c>
    </row>
    <row r="293" spans="1:8" x14ac:dyDescent="0.25">
      <c r="A293" s="82" t="s">
        <v>2906</v>
      </c>
      <c r="B293" s="82" t="s">
        <v>3056</v>
      </c>
      <c r="C293" s="82" t="s">
        <v>2977</v>
      </c>
      <c r="D293" s="82" t="s">
        <v>2538</v>
      </c>
      <c r="E293" s="82" t="s">
        <v>1</v>
      </c>
      <c r="F293" s="82" t="s">
        <v>2976</v>
      </c>
      <c r="G293" s="82" t="s">
        <v>2520</v>
      </c>
      <c r="H293" s="82">
        <v>16919.810000000001</v>
      </c>
    </row>
    <row r="294" spans="1:8" x14ac:dyDescent="0.25">
      <c r="A294" s="82" t="s">
        <v>2906</v>
      </c>
      <c r="B294" s="82" t="s">
        <v>3056</v>
      </c>
      <c r="C294" s="82" t="s">
        <v>2977</v>
      </c>
      <c r="D294" s="82" t="s">
        <v>3057</v>
      </c>
      <c r="E294" s="82" t="s">
        <v>1</v>
      </c>
      <c r="F294" s="82" t="s">
        <v>2976</v>
      </c>
      <c r="G294" s="82" t="s">
        <v>2520</v>
      </c>
      <c r="H294" s="82">
        <v>0.04</v>
      </c>
    </row>
    <row r="295" spans="1:8" x14ac:dyDescent="0.25">
      <c r="A295" s="82" t="s">
        <v>2906</v>
      </c>
      <c r="B295" s="82" t="s">
        <v>3056</v>
      </c>
      <c r="C295" s="82" t="s">
        <v>2977</v>
      </c>
      <c r="D295" s="82" t="s">
        <v>3060</v>
      </c>
      <c r="E295" s="82" t="s">
        <v>1</v>
      </c>
      <c r="F295" s="82" t="s">
        <v>2976</v>
      </c>
      <c r="G295" s="82" t="s">
        <v>2520</v>
      </c>
      <c r="H295" s="82">
        <v>418.36</v>
      </c>
    </row>
    <row r="296" spans="1:8" x14ac:dyDescent="0.25">
      <c r="A296" s="82" t="s">
        <v>2906</v>
      </c>
      <c r="B296" s="82" t="s">
        <v>3058</v>
      </c>
      <c r="C296" s="82" t="s">
        <v>2981</v>
      </c>
      <c r="D296" s="82" t="s">
        <v>2538</v>
      </c>
      <c r="E296" s="82" t="s">
        <v>1</v>
      </c>
      <c r="F296" s="82" t="s">
        <v>3065</v>
      </c>
      <c r="G296" s="82" t="s">
        <v>2520</v>
      </c>
      <c r="H296" s="82">
        <v>11263.39</v>
      </c>
    </row>
    <row r="297" spans="1:8" x14ac:dyDescent="0.25">
      <c r="A297" s="82" t="s">
        <v>2906</v>
      </c>
      <c r="B297" s="82" t="s">
        <v>3466</v>
      </c>
      <c r="C297" s="82" t="s">
        <v>3467</v>
      </c>
      <c r="D297" s="82" t="s">
        <v>2900</v>
      </c>
      <c r="E297" s="82" t="s">
        <v>1</v>
      </c>
      <c r="F297" s="82" t="s">
        <v>3092</v>
      </c>
      <c r="G297" s="82" t="s">
        <v>2520</v>
      </c>
      <c r="H297" s="82">
        <v>151.37</v>
      </c>
    </row>
    <row r="298" spans="1:8" x14ac:dyDescent="0.25">
      <c r="A298" s="82" t="s">
        <v>2906</v>
      </c>
      <c r="B298" s="82" t="s">
        <v>3466</v>
      </c>
      <c r="C298" s="82" t="s">
        <v>3467</v>
      </c>
      <c r="D298" s="82" t="s">
        <v>2902</v>
      </c>
      <c r="E298" s="82" t="s">
        <v>1</v>
      </c>
      <c r="F298" s="82" t="s">
        <v>3092</v>
      </c>
      <c r="G298" s="82" t="s">
        <v>2520</v>
      </c>
      <c r="H298" s="82">
        <v>1376.29</v>
      </c>
    </row>
    <row r="299" spans="1:8" x14ac:dyDescent="0.25">
      <c r="A299" s="82" t="s">
        <v>2906</v>
      </c>
      <c r="B299" s="82" t="s">
        <v>3056</v>
      </c>
      <c r="C299" s="82" t="s">
        <v>2977</v>
      </c>
      <c r="D299" s="82" t="s">
        <v>2321</v>
      </c>
      <c r="E299" s="82" t="s">
        <v>1</v>
      </c>
      <c r="F299" s="82" t="s">
        <v>2976</v>
      </c>
      <c r="G299" s="82" t="s">
        <v>2520</v>
      </c>
      <c r="H299" s="82">
        <v>204.36</v>
      </c>
    </row>
    <row r="300" spans="1:8" x14ac:dyDescent="0.25">
      <c r="A300" s="82" t="s">
        <v>2906</v>
      </c>
      <c r="B300" s="82" t="s">
        <v>3067</v>
      </c>
      <c r="C300" s="82" t="s">
        <v>2986</v>
      </c>
      <c r="D300" s="82" t="s">
        <v>2321</v>
      </c>
      <c r="E300" s="82" t="s">
        <v>1</v>
      </c>
      <c r="F300" s="82" t="s">
        <v>3051</v>
      </c>
      <c r="G300" s="82" t="s">
        <v>2520</v>
      </c>
      <c r="H300" s="82">
        <v>1933.28</v>
      </c>
    </row>
    <row r="301" spans="1:8" x14ac:dyDescent="0.25">
      <c r="A301" s="82" t="s">
        <v>2906</v>
      </c>
      <c r="B301" s="82" t="s">
        <v>3466</v>
      </c>
      <c r="C301" s="82" t="s">
        <v>3467</v>
      </c>
      <c r="D301" s="82" t="s">
        <v>2935</v>
      </c>
      <c r="E301" s="82" t="s">
        <v>1</v>
      </c>
      <c r="F301" s="82" t="s">
        <v>3092</v>
      </c>
      <c r="G301" s="82" t="s">
        <v>2520</v>
      </c>
      <c r="H301" s="82">
        <v>371.51</v>
      </c>
    </row>
    <row r="302" spans="1:8" x14ac:dyDescent="0.25">
      <c r="A302" s="82" t="s">
        <v>2906</v>
      </c>
      <c r="B302" s="82" t="s">
        <v>3068</v>
      </c>
      <c r="C302" s="82" t="s">
        <v>2984</v>
      </c>
      <c r="D302" s="82" t="s">
        <v>2321</v>
      </c>
      <c r="E302" s="82" t="s">
        <v>1</v>
      </c>
      <c r="F302" s="82" t="s">
        <v>3051</v>
      </c>
      <c r="G302" s="82" t="s">
        <v>2520</v>
      </c>
      <c r="H302" s="82">
        <v>1062.33</v>
      </c>
    </row>
    <row r="303" spans="1:8" x14ac:dyDescent="0.25">
      <c r="A303" s="82" t="s">
        <v>2906</v>
      </c>
      <c r="B303" s="82" t="s">
        <v>3066</v>
      </c>
      <c r="C303" s="82" t="s">
        <v>2985</v>
      </c>
      <c r="D303" s="82" t="s">
        <v>2321</v>
      </c>
      <c r="E303" s="82" t="s">
        <v>1</v>
      </c>
      <c r="F303" s="82" t="s">
        <v>3051</v>
      </c>
      <c r="G303" s="82" t="s">
        <v>2520</v>
      </c>
      <c r="H303" s="82">
        <v>1675.48</v>
      </c>
    </row>
    <row r="304" spans="1:8" x14ac:dyDescent="0.25">
      <c r="A304" s="82" t="s">
        <v>2956</v>
      </c>
      <c r="B304" s="82" t="s">
        <v>3067</v>
      </c>
      <c r="C304" s="82" t="s">
        <v>2986</v>
      </c>
      <c r="D304" s="82" t="s">
        <v>2321</v>
      </c>
      <c r="E304" s="82" t="s">
        <v>1</v>
      </c>
      <c r="F304" s="82" t="s">
        <v>3051</v>
      </c>
      <c r="G304" s="82" t="s">
        <v>2520</v>
      </c>
      <c r="H304" s="82">
        <v>1276.07</v>
      </c>
    </row>
    <row r="305" spans="1:8" x14ac:dyDescent="0.25">
      <c r="A305" s="82" t="s">
        <v>2956</v>
      </c>
      <c r="B305" s="82" t="s">
        <v>3058</v>
      </c>
      <c r="C305" s="82" t="s">
        <v>2981</v>
      </c>
      <c r="D305" s="82" t="s">
        <v>2538</v>
      </c>
      <c r="E305" s="82" t="s">
        <v>1</v>
      </c>
      <c r="F305" s="82" t="s">
        <v>2980</v>
      </c>
      <c r="G305" s="82" t="s">
        <v>2520</v>
      </c>
      <c r="H305" s="82">
        <v>22835.38</v>
      </c>
    </row>
    <row r="306" spans="1:8" x14ac:dyDescent="0.25">
      <c r="A306" s="82" t="s">
        <v>2956</v>
      </c>
      <c r="B306" s="82" t="s">
        <v>3466</v>
      </c>
      <c r="C306" s="82" t="s">
        <v>3467</v>
      </c>
      <c r="D306" s="82" t="s">
        <v>2902</v>
      </c>
      <c r="E306" s="82" t="s">
        <v>1</v>
      </c>
      <c r="F306" s="82" t="s">
        <v>3092</v>
      </c>
      <c r="G306" s="82" t="s">
        <v>2520</v>
      </c>
      <c r="H306" s="82">
        <v>1806.16</v>
      </c>
    </row>
    <row r="307" spans="1:8" x14ac:dyDescent="0.25">
      <c r="A307" s="82" t="s">
        <v>2956</v>
      </c>
      <c r="B307" s="82" t="s">
        <v>3466</v>
      </c>
      <c r="C307" s="82" t="s">
        <v>3467</v>
      </c>
      <c r="D307" s="82" t="s">
        <v>2321</v>
      </c>
      <c r="E307" s="82" t="s">
        <v>1</v>
      </c>
      <c r="F307" s="82" t="s">
        <v>3014</v>
      </c>
      <c r="G307" s="82" t="s">
        <v>2520</v>
      </c>
      <c r="H307" s="82">
        <v>68104.66</v>
      </c>
    </row>
    <row r="308" spans="1:8" x14ac:dyDescent="0.25">
      <c r="A308" s="82" t="s">
        <v>2956</v>
      </c>
      <c r="B308" s="82" t="s">
        <v>3066</v>
      </c>
      <c r="C308" s="82" t="s">
        <v>2985</v>
      </c>
      <c r="D308" s="82" t="s">
        <v>2321</v>
      </c>
      <c r="E308" s="82" t="s">
        <v>1</v>
      </c>
      <c r="F308" s="82" t="s">
        <v>3051</v>
      </c>
      <c r="G308" s="82" t="s">
        <v>2520</v>
      </c>
      <c r="H308" s="82">
        <v>1405.05</v>
      </c>
    </row>
    <row r="309" spans="1:8" x14ac:dyDescent="0.25">
      <c r="A309" s="82" t="s">
        <v>2956</v>
      </c>
      <c r="B309" s="82" t="s">
        <v>3466</v>
      </c>
      <c r="C309" s="82" t="s">
        <v>3467</v>
      </c>
      <c r="D309" s="82" t="s">
        <v>2538</v>
      </c>
      <c r="E309" s="82" t="s">
        <v>1</v>
      </c>
      <c r="F309" s="82" t="s">
        <v>3079</v>
      </c>
      <c r="G309" s="82" t="s">
        <v>2520</v>
      </c>
      <c r="H309" s="82">
        <v>996.38</v>
      </c>
    </row>
    <row r="310" spans="1:8" x14ac:dyDescent="0.25">
      <c r="A310" s="82" t="s">
        <v>2956</v>
      </c>
      <c r="B310" s="82" t="s">
        <v>3058</v>
      </c>
      <c r="C310" s="82" t="s">
        <v>2981</v>
      </c>
      <c r="D310" s="82" t="s">
        <v>2321</v>
      </c>
      <c r="E310" s="82" t="s">
        <v>1</v>
      </c>
      <c r="F310" s="82" t="s">
        <v>3059</v>
      </c>
      <c r="G310" s="82" t="s">
        <v>2520</v>
      </c>
      <c r="H310" s="82">
        <v>0.88</v>
      </c>
    </row>
    <row r="311" spans="1:8" x14ac:dyDescent="0.25">
      <c r="A311" s="82" t="s">
        <v>2956</v>
      </c>
      <c r="B311" s="82" t="s">
        <v>3068</v>
      </c>
      <c r="C311" s="82" t="s">
        <v>2984</v>
      </c>
      <c r="D311" s="82" t="s">
        <v>2321</v>
      </c>
      <c r="E311" s="82" t="s">
        <v>1</v>
      </c>
      <c r="F311" s="82" t="s">
        <v>3051</v>
      </c>
      <c r="G311" s="82" t="s">
        <v>2520</v>
      </c>
      <c r="H311" s="82">
        <v>765.4</v>
      </c>
    </row>
    <row r="312" spans="1:8" x14ac:dyDescent="0.25">
      <c r="A312" s="82" t="s">
        <v>2956</v>
      </c>
      <c r="B312" s="82" t="s">
        <v>3056</v>
      </c>
      <c r="C312" s="82" t="s">
        <v>2977</v>
      </c>
      <c r="D312" s="82" t="s">
        <v>3057</v>
      </c>
      <c r="E312" s="82" t="s">
        <v>1</v>
      </c>
      <c r="F312" s="82" t="s">
        <v>2976</v>
      </c>
      <c r="G312" s="82" t="s">
        <v>2520</v>
      </c>
      <c r="H312" s="82">
        <v>0.21</v>
      </c>
    </row>
    <row r="313" spans="1:8" x14ac:dyDescent="0.25">
      <c r="A313" s="82" t="s">
        <v>2956</v>
      </c>
      <c r="B313" s="82" t="s">
        <v>3058</v>
      </c>
      <c r="C313" s="82" t="s">
        <v>2981</v>
      </c>
      <c r="D313" s="82" t="s">
        <v>3060</v>
      </c>
      <c r="E313" s="82" t="s">
        <v>1</v>
      </c>
      <c r="F313" s="82" t="s">
        <v>3061</v>
      </c>
      <c r="G313" s="82" t="s">
        <v>2520</v>
      </c>
      <c r="H313" s="82">
        <v>0.05</v>
      </c>
    </row>
    <row r="314" spans="1:8" x14ac:dyDescent="0.25">
      <c r="A314" s="82" t="s">
        <v>2956</v>
      </c>
      <c r="B314" s="82" t="s">
        <v>3466</v>
      </c>
      <c r="C314" s="82" t="s">
        <v>3467</v>
      </c>
      <c r="D314" s="82" t="s">
        <v>2935</v>
      </c>
      <c r="E314" s="82" t="s">
        <v>1</v>
      </c>
      <c r="F314" s="82" t="s">
        <v>3092</v>
      </c>
      <c r="G314" s="82" t="s">
        <v>2520</v>
      </c>
      <c r="H314" s="82">
        <v>377.11</v>
      </c>
    </row>
    <row r="315" spans="1:8" x14ac:dyDescent="0.25">
      <c r="A315" s="82" t="s">
        <v>2956</v>
      </c>
      <c r="B315" s="82" t="s">
        <v>3056</v>
      </c>
      <c r="C315" s="82" t="s">
        <v>2977</v>
      </c>
      <c r="D315" s="82" t="s">
        <v>2538</v>
      </c>
      <c r="E315" s="82" t="s">
        <v>1</v>
      </c>
      <c r="F315" s="82" t="s">
        <v>2976</v>
      </c>
      <c r="G315" s="82" t="s">
        <v>2520</v>
      </c>
      <c r="H315" s="82">
        <v>13965.47</v>
      </c>
    </row>
    <row r="316" spans="1:8" x14ac:dyDescent="0.25">
      <c r="A316" s="82" t="s">
        <v>2956</v>
      </c>
      <c r="B316" s="82" t="s">
        <v>3466</v>
      </c>
      <c r="C316" s="82" t="s">
        <v>3467</v>
      </c>
      <c r="D316" s="82" t="s">
        <v>2900</v>
      </c>
      <c r="E316" s="82" t="s">
        <v>1</v>
      </c>
      <c r="F316" s="82" t="s">
        <v>3092</v>
      </c>
      <c r="G316" s="82" t="s">
        <v>2520</v>
      </c>
      <c r="H316" s="82">
        <v>213.03</v>
      </c>
    </row>
    <row r="317" spans="1:8" x14ac:dyDescent="0.25">
      <c r="A317" s="82" t="s">
        <v>2956</v>
      </c>
      <c r="B317" s="82" t="s">
        <v>3058</v>
      </c>
      <c r="C317" s="82" t="s">
        <v>2981</v>
      </c>
      <c r="D317" s="82" t="s">
        <v>3064</v>
      </c>
      <c r="E317" s="82" t="s">
        <v>1</v>
      </c>
      <c r="F317" s="82" t="s">
        <v>2980</v>
      </c>
      <c r="G317" s="82" t="s">
        <v>2520</v>
      </c>
      <c r="H317" s="82">
        <v>27.1</v>
      </c>
    </row>
    <row r="318" spans="1:8" x14ac:dyDescent="0.25">
      <c r="A318" s="82" t="s">
        <v>2956</v>
      </c>
      <c r="B318" s="82" t="s">
        <v>3056</v>
      </c>
      <c r="C318" s="82" t="s">
        <v>2977</v>
      </c>
      <c r="D318" s="82" t="s">
        <v>3060</v>
      </c>
      <c r="E318" s="82" t="s">
        <v>1</v>
      </c>
      <c r="F318" s="82" t="s">
        <v>2976</v>
      </c>
      <c r="G318" s="82" t="s">
        <v>2520</v>
      </c>
      <c r="H318" s="82">
        <v>644.61</v>
      </c>
    </row>
    <row r="319" spans="1:8" x14ac:dyDescent="0.25">
      <c r="A319" s="82" t="s">
        <v>2957</v>
      </c>
      <c r="B319" s="82" t="s">
        <v>3466</v>
      </c>
      <c r="C319" s="82" t="s">
        <v>3467</v>
      </c>
      <c r="D319" s="82" t="s">
        <v>2902</v>
      </c>
      <c r="E319" s="82" t="s">
        <v>1</v>
      </c>
      <c r="F319" s="82" t="s">
        <v>699</v>
      </c>
      <c r="G319" s="82" t="s">
        <v>2520</v>
      </c>
      <c r="H319" s="82">
        <v>1656.26</v>
      </c>
    </row>
    <row r="320" spans="1:8" x14ac:dyDescent="0.25">
      <c r="A320" s="82" t="s">
        <v>2957</v>
      </c>
      <c r="B320" s="82" t="s">
        <v>3056</v>
      </c>
      <c r="C320" s="82" t="s">
        <v>2977</v>
      </c>
      <c r="D320" s="82" t="s">
        <v>3057</v>
      </c>
      <c r="E320" s="82" t="s">
        <v>1</v>
      </c>
      <c r="F320" s="82" t="s">
        <v>2976</v>
      </c>
      <c r="G320" s="82" t="s">
        <v>2520</v>
      </c>
      <c r="H320" s="82">
        <v>0.34</v>
      </c>
    </row>
    <row r="321" spans="1:8" x14ac:dyDescent="0.25">
      <c r="A321" s="82" t="s">
        <v>2957</v>
      </c>
      <c r="B321" s="82" t="s">
        <v>3068</v>
      </c>
      <c r="C321" s="82" t="s">
        <v>2984</v>
      </c>
      <c r="D321" s="82" t="s">
        <v>2321</v>
      </c>
      <c r="E321" s="82" t="s">
        <v>1</v>
      </c>
      <c r="F321" s="82" t="s">
        <v>3051</v>
      </c>
      <c r="G321" s="82" t="s">
        <v>2520</v>
      </c>
      <c r="H321" s="82">
        <v>444.79</v>
      </c>
    </row>
    <row r="322" spans="1:8" x14ac:dyDescent="0.25">
      <c r="A322" s="82" t="s">
        <v>2957</v>
      </c>
      <c r="B322" s="82" t="s">
        <v>3466</v>
      </c>
      <c r="C322" s="82" t="s">
        <v>3467</v>
      </c>
      <c r="D322" s="82" t="s">
        <v>2900</v>
      </c>
      <c r="E322" s="82" t="s">
        <v>1</v>
      </c>
      <c r="F322" s="82" t="s">
        <v>3092</v>
      </c>
      <c r="G322" s="82" t="s">
        <v>2520</v>
      </c>
      <c r="H322" s="82">
        <v>430.98</v>
      </c>
    </row>
    <row r="323" spans="1:8" x14ac:dyDescent="0.25">
      <c r="A323" s="82" t="s">
        <v>2957</v>
      </c>
      <c r="B323" s="82" t="s">
        <v>3058</v>
      </c>
      <c r="C323" s="82" t="s">
        <v>2981</v>
      </c>
      <c r="D323" s="82" t="s">
        <v>2538</v>
      </c>
      <c r="E323" s="82" t="s">
        <v>1</v>
      </c>
      <c r="F323" s="82" t="s">
        <v>2980</v>
      </c>
      <c r="G323" s="82" t="s">
        <v>2520</v>
      </c>
      <c r="H323" s="82">
        <v>16891.490000000002</v>
      </c>
    </row>
    <row r="324" spans="1:8" x14ac:dyDescent="0.25">
      <c r="A324" s="82" t="s">
        <v>2957</v>
      </c>
      <c r="B324" s="82" t="s">
        <v>3466</v>
      </c>
      <c r="C324" s="82" t="s">
        <v>3467</v>
      </c>
      <c r="D324" s="82" t="s">
        <v>2538</v>
      </c>
      <c r="E324" s="82" t="s">
        <v>1</v>
      </c>
      <c r="F324" s="82" t="s">
        <v>3079</v>
      </c>
      <c r="G324" s="82" t="s">
        <v>2520</v>
      </c>
      <c r="H324" s="82">
        <v>993.8</v>
      </c>
    </row>
    <row r="325" spans="1:8" x14ac:dyDescent="0.25">
      <c r="A325" s="82" t="s">
        <v>2957</v>
      </c>
      <c r="B325" s="82" t="s">
        <v>3466</v>
      </c>
      <c r="C325" s="82" t="s">
        <v>3467</v>
      </c>
      <c r="D325" s="82" t="s">
        <v>2321</v>
      </c>
      <c r="E325" s="82" t="s">
        <v>1</v>
      </c>
      <c r="F325" s="82" t="s">
        <v>3112</v>
      </c>
      <c r="G325" s="82" t="s">
        <v>2520</v>
      </c>
      <c r="H325" s="82">
        <v>66223.05</v>
      </c>
    </row>
    <row r="326" spans="1:8" x14ac:dyDescent="0.25">
      <c r="A326" s="82" t="s">
        <v>2957</v>
      </c>
      <c r="B326" s="82" t="s">
        <v>3058</v>
      </c>
      <c r="C326" s="82" t="s">
        <v>2981</v>
      </c>
      <c r="D326" s="82" t="s">
        <v>2321</v>
      </c>
      <c r="E326" s="82" t="s">
        <v>1</v>
      </c>
      <c r="F326" s="82" t="s">
        <v>3063</v>
      </c>
      <c r="G326" s="82" t="s">
        <v>2520</v>
      </c>
      <c r="H326" s="82">
        <v>15.48</v>
      </c>
    </row>
    <row r="327" spans="1:8" x14ac:dyDescent="0.25">
      <c r="A327" s="82" t="s">
        <v>2957</v>
      </c>
      <c r="B327" s="82" t="s">
        <v>3056</v>
      </c>
      <c r="C327" s="82" t="s">
        <v>2977</v>
      </c>
      <c r="D327" s="82" t="s">
        <v>2321</v>
      </c>
      <c r="E327" s="82" t="s">
        <v>1</v>
      </c>
      <c r="F327" s="82" t="s">
        <v>2976</v>
      </c>
      <c r="G327" s="82" t="s">
        <v>2520</v>
      </c>
      <c r="H327" s="82">
        <v>0.05</v>
      </c>
    </row>
    <row r="328" spans="1:8" x14ac:dyDescent="0.25">
      <c r="A328" s="82" t="s">
        <v>2957</v>
      </c>
      <c r="B328" s="82" t="s">
        <v>3066</v>
      </c>
      <c r="C328" s="82" t="s">
        <v>2985</v>
      </c>
      <c r="D328" s="82" t="s">
        <v>2321</v>
      </c>
      <c r="E328" s="82" t="s">
        <v>1</v>
      </c>
      <c r="F328" s="82" t="s">
        <v>3051</v>
      </c>
      <c r="G328" s="82" t="s">
        <v>2520</v>
      </c>
      <c r="H328" s="82">
        <v>1326.52</v>
      </c>
    </row>
    <row r="329" spans="1:8" x14ac:dyDescent="0.25">
      <c r="A329" s="82" t="s">
        <v>2957</v>
      </c>
      <c r="B329" s="82" t="s">
        <v>3058</v>
      </c>
      <c r="C329" s="82" t="s">
        <v>2981</v>
      </c>
      <c r="D329" s="82" t="s">
        <v>3060</v>
      </c>
      <c r="E329" s="82" t="s">
        <v>1</v>
      </c>
      <c r="F329" s="82" t="s">
        <v>3061</v>
      </c>
      <c r="G329" s="82" t="s">
        <v>2520</v>
      </c>
      <c r="H329" s="82">
        <v>0.34</v>
      </c>
    </row>
    <row r="330" spans="1:8" x14ac:dyDescent="0.25">
      <c r="A330" s="82" t="s">
        <v>2957</v>
      </c>
      <c r="B330" s="82" t="s">
        <v>3058</v>
      </c>
      <c r="C330" s="82" t="s">
        <v>2981</v>
      </c>
      <c r="D330" s="82" t="s">
        <v>3064</v>
      </c>
      <c r="E330" s="82" t="s">
        <v>1</v>
      </c>
      <c r="F330" s="82" t="s">
        <v>2980</v>
      </c>
      <c r="G330" s="82" t="s">
        <v>2520</v>
      </c>
      <c r="H330" s="82">
        <v>30.31</v>
      </c>
    </row>
    <row r="331" spans="1:8" x14ac:dyDescent="0.25">
      <c r="A331" s="82" t="s">
        <v>2957</v>
      </c>
      <c r="B331" s="82" t="s">
        <v>3056</v>
      </c>
      <c r="C331" s="82" t="s">
        <v>2977</v>
      </c>
      <c r="D331" s="82" t="s">
        <v>2538</v>
      </c>
      <c r="E331" s="82" t="s">
        <v>1</v>
      </c>
      <c r="F331" s="82" t="s">
        <v>2976</v>
      </c>
      <c r="G331" s="82" t="s">
        <v>2520</v>
      </c>
      <c r="H331" s="82">
        <v>14536.56</v>
      </c>
    </row>
    <row r="332" spans="1:8" x14ac:dyDescent="0.25">
      <c r="A332" s="82" t="s">
        <v>2957</v>
      </c>
      <c r="B332" s="82" t="s">
        <v>3056</v>
      </c>
      <c r="C332" s="82" t="s">
        <v>2977</v>
      </c>
      <c r="D332" s="82" t="s">
        <v>3060</v>
      </c>
      <c r="E332" s="82" t="s">
        <v>1</v>
      </c>
      <c r="F332" s="82" t="s">
        <v>2976</v>
      </c>
      <c r="G332" s="82" t="s">
        <v>2520</v>
      </c>
      <c r="H332" s="82">
        <v>539.92999999999995</v>
      </c>
    </row>
    <row r="333" spans="1:8" x14ac:dyDescent="0.25">
      <c r="A333" s="82" t="s">
        <v>2957</v>
      </c>
      <c r="B333" s="82" t="s">
        <v>3067</v>
      </c>
      <c r="C333" s="82" t="s">
        <v>2986</v>
      </c>
      <c r="D333" s="82" t="s">
        <v>2321</v>
      </c>
      <c r="E333" s="82" t="s">
        <v>1</v>
      </c>
      <c r="F333" s="82" t="s">
        <v>3051</v>
      </c>
      <c r="G333" s="82" t="s">
        <v>2520</v>
      </c>
      <c r="H333" s="82">
        <v>724.99</v>
      </c>
    </row>
    <row r="334" spans="1:8" x14ac:dyDescent="0.25">
      <c r="A334" s="82" t="s">
        <v>2957</v>
      </c>
      <c r="B334" s="82" t="s">
        <v>3466</v>
      </c>
      <c r="C334" s="82" t="s">
        <v>3467</v>
      </c>
      <c r="D334" s="82" t="s">
        <v>2935</v>
      </c>
      <c r="E334" s="82" t="s">
        <v>1</v>
      </c>
      <c r="F334" s="82" t="s">
        <v>3092</v>
      </c>
      <c r="G334" s="82" t="s">
        <v>2520</v>
      </c>
      <c r="H334" s="82">
        <v>698.18</v>
      </c>
    </row>
    <row r="335" spans="1:8" x14ac:dyDescent="0.25">
      <c r="A335" s="82" t="s">
        <v>2958</v>
      </c>
      <c r="B335" s="82" t="s">
        <v>3466</v>
      </c>
      <c r="C335" s="82" t="s">
        <v>3467</v>
      </c>
      <c r="D335" s="82" t="s">
        <v>2321</v>
      </c>
      <c r="E335" s="82" t="s">
        <v>1</v>
      </c>
      <c r="F335" s="82" t="s">
        <v>3112</v>
      </c>
      <c r="G335" s="82" t="s">
        <v>2520</v>
      </c>
      <c r="H335" s="82">
        <v>74360.58</v>
      </c>
    </row>
    <row r="336" spans="1:8" x14ac:dyDescent="0.25">
      <c r="A336" s="82" t="s">
        <v>2958</v>
      </c>
      <c r="B336" s="82" t="s">
        <v>3466</v>
      </c>
      <c r="C336" s="82" t="s">
        <v>3467</v>
      </c>
      <c r="D336" s="82" t="s">
        <v>2902</v>
      </c>
      <c r="E336" s="82" t="s">
        <v>1</v>
      </c>
      <c r="F336" s="82" t="s">
        <v>3092</v>
      </c>
      <c r="G336" s="82" t="s">
        <v>2520</v>
      </c>
      <c r="H336" s="82">
        <v>1449.39</v>
      </c>
    </row>
    <row r="337" spans="1:8" x14ac:dyDescent="0.25">
      <c r="A337" s="82" t="s">
        <v>2958</v>
      </c>
      <c r="B337" s="82" t="s">
        <v>3056</v>
      </c>
      <c r="C337" s="82" t="s">
        <v>2977</v>
      </c>
      <c r="D337" s="82" t="s">
        <v>2538</v>
      </c>
      <c r="E337" s="82" t="s">
        <v>1</v>
      </c>
      <c r="F337" s="82" t="s">
        <v>2976</v>
      </c>
      <c r="G337" s="82" t="s">
        <v>2520</v>
      </c>
      <c r="H337" s="82">
        <v>23996.46</v>
      </c>
    </row>
    <row r="338" spans="1:8" x14ac:dyDescent="0.25">
      <c r="A338" s="82" t="s">
        <v>2958</v>
      </c>
      <c r="B338" s="82" t="s">
        <v>3466</v>
      </c>
      <c r="C338" s="82" t="s">
        <v>3467</v>
      </c>
      <c r="D338" s="82" t="s">
        <v>2935</v>
      </c>
      <c r="E338" s="82" t="s">
        <v>1</v>
      </c>
      <c r="F338" s="82" t="s">
        <v>3092</v>
      </c>
      <c r="G338" s="82" t="s">
        <v>2520</v>
      </c>
      <c r="H338" s="82">
        <v>472.89</v>
      </c>
    </row>
    <row r="339" spans="1:8" x14ac:dyDescent="0.25">
      <c r="A339" s="82" t="s">
        <v>2958</v>
      </c>
      <c r="B339" s="82" t="s">
        <v>3056</v>
      </c>
      <c r="C339" s="82" t="s">
        <v>2977</v>
      </c>
      <c r="D339" s="82" t="s">
        <v>3057</v>
      </c>
      <c r="E339" s="82" t="s">
        <v>1</v>
      </c>
      <c r="F339" s="82" t="s">
        <v>2976</v>
      </c>
      <c r="G339" s="82" t="s">
        <v>2520</v>
      </c>
      <c r="H339" s="82">
        <v>2.2000000000000002</v>
      </c>
    </row>
    <row r="340" spans="1:8" x14ac:dyDescent="0.25">
      <c r="A340" s="82" t="s">
        <v>2958</v>
      </c>
      <c r="B340" s="82" t="s">
        <v>3058</v>
      </c>
      <c r="C340" s="82" t="s">
        <v>2981</v>
      </c>
      <c r="D340" s="82" t="s">
        <v>3064</v>
      </c>
      <c r="E340" s="82" t="s">
        <v>1</v>
      </c>
      <c r="F340" s="82" t="s">
        <v>2980</v>
      </c>
      <c r="G340" s="82" t="s">
        <v>2520</v>
      </c>
      <c r="H340" s="82">
        <v>12.51</v>
      </c>
    </row>
    <row r="341" spans="1:8" x14ac:dyDescent="0.25">
      <c r="A341" s="82" t="s">
        <v>2958</v>
      </c>
      <c r="B341" s="82" t="s">
        <v>3466</v>
      </c>
      <c r="C341" s="82" t="s">
        <v>3467</v>
      </c>
      <c r="D341" s="82" t="s">
        <v>2900</v>
      </c>
      <c r="E341" s="82" t="s">
        <v>1</v>
      </c>
      <c r="F341" s="82" t="s">
        <v>3092</v>
      </c>
      <c r="G341" s="82" t="s">
        <v>2520</v>
      </c>
      <c r="H341" s="82">
        <v>507.61</v>
      </c>
    </row>
    <row r="342" spans="1:8" x14ac:dyDescent="0.25">
      <c r="A342" s="82" t="s">
        <v>2958</v>
      </c>
      <c r="B342" s="82" t="s">
        <v>3058</v>
      </c>
      <c r="C342" s="82" t="s">
        <v>2981</v>
      </c>
      <c r="D342" s="82" t="s">
        <v>2538</v>
      </c>
      <c r="E342" s="82" t="s">
        <v>1</v>
      </c>
      <c r="F342" s="82" t="s">
        <v>3065</v>
      </c>
      <c r="G342" s="82" t="s">
        <v>2520</v>
      </c>
      <c r="H342" s="82">
        <v>21469.75</v>
      </c>
    </row>
    <row r="343" spans="1:8" x14ac:dyDescent="0.25">
      <c r="A343" s="82" t="s">
        <v>2958</v>
      </c>
      <c r="B343" s="82" t="s">
        <v>3066</v>
      </c>
      <c r="C343" s="82" t="s">
        <v>2985</v>
      </c>
      <c r="D343" s="82" t="s">
        <v>2321</v>
      </c>
      <c r="E343" s="82" t="s">
        <v>1</v>
      </c>
      <c r="F343" s="82" t="s">
        <v>3051</v>
      </c>
      <c r="G343" s="82" t="s">
        <v>2520</v>
      </c>
      <c r="H343" s="82">
        <v>984.78</v>
      </c>
    </row>
    <row r="344" spans="1:8" x14ac:dyDescent="0.25">
      <c r="A344" s="82" t="s">
        <v>2958</v>
      </c>
      <c r="B344" s="82" t="s">
        <v>3068</v>
      </c>
      <c r="C344" s="82" t="s">
        <v>2984</v>
      </c>
      <c r="D344" s="82" t="s">
        <v>2321</v>
      </c>
      <c r="E344" s="82" t="s">
        <v>1</v>
      </c>
      <c r="F344" s="82" t="s">
        <v>3051</v>
      </c>
      <c r="G344" s="82" t="s">
        <v>2520</v>
      </c>
      <c r="H344" s="82">
        <v>713.04</v>
      </c>
    </row>
    <row r="345" spans="1:8" x14ac:dyDescent="0.25">
      <c r="A345" s="82" t="s">
        <v>2958</v>
      </c>
      <c r="B345" s="82" t="s">
        <v>3058</v>
      </c>
      <c r="C345" s="82" t="s">
        <v>2981</v>
      </c>
      <c r="D345" s="82" t="s">
        <v>2321</v>
      </c>
      <c r="E345" s="82" t="s">
        <v>1</v>
      </c>
      <c r="F345" s="82" t="s">
        <v>3063</v>
      </c>
      <c r="G345" s="82" t="s">
        <v>2520</v>
      </c>
      <c r="H345" s="82">
        <v>403.57</v>
      </c>
    </row>
    <row r="346" spans="1:8" x14ac:dyDescent="0.25">
      <c r="A346" s="82" t="s">
        <v>2958</v>
      </c>
      <c r="B346" s="82" t="s">
        <v>3466</v>
      </c>
      <c r="C346" s="82" t="s">
        <v>3467</v>
      </c>
      <c r="D346" s="82" t="s">
        <v>2538</v>
      </c>
      <c r="E346" s="82" t="s">
        <v>1</v>
      </c>
      <c r="F346" s="82" t="s">
        <v>3079</v>
      </c>
      <c r="G346" s="82" t="s">
        <v>2520</v>
      </c>
      <c r="H346" s="82">
        <v>770.27</v>
      </c>
    </row>
    <row r="347" spans="1:8" x14ac:dyDescent="0.25">
      <c r="A347" s="82" t="s">
        <v>2958</v>
      </c>
      <c r="B347" s="82" t="s">
        <v>3056</v>
      </c>
      <c r="C347" s="82" t="s">
        <v>2977</v>
      </c>
      <c r="D347" s="82" t="s">
        <v>3060</v>
      </c>
      <c r="E347" s="82" t="s">
        <v>1</v>
      </c>
      <c r="F347" s="82" t="s">
        <v>2976</v>
      </c>
      <c r="G347" s="82" t="s">
        <v>2520</v>
      </c>
      <c r="H347" s="82">
        <v>682.18</v>
      </c>
    </row>
    <row r="348" spans="1:8" x14ac:dyDescent="0.25">
      <c r="A348" s="82" t="s">
        <v>2958</v>
      </c>
      <c r="B348" s="82" t="s">
        <v>3067</v>
      </c>
      <c r="C348" s="82" t="s">
        <v>2986</v>
      </c>
      <c r="D348" s="82" t="s">
        <v>2321</v>
      </c>
      <c r="E348" s="82" t="s">
        <v>1</v>
      </c>
      <c r="F348" s="82" t="s">
        <v>3051</v>
      </c>
      <c r="G348" s="82" t="s">
        <v>2520</v>
      </c>
      <c r="H348" s="82">
        <v>885.66</v>
      </c>
    </row>
    <row r="349" spans="1:8" x14ac:dyDescent="0.25">
      <c r="A349" s="82" t="s">
        <v>2907</v>
      </c>
      <c r="B349" s="82" t="s">
        <v>3056</v>
      </c>
      <c r="C349" s="82" t="s">
        <v>2977</v>
      </c>
      <c r="D349" s="82" t="s">
        <v>3060</v>
      </c>
      <c r="E349" s="82" t="s">
        <v>1</v>
      </c>
      <c r="F349" s="82" t="s">
        <v>2976</v>
      </c>
      <c r="G349" s="82" t="s">
        <v>2520</v>
      </c>
      <c r="H349" s="82">
        <v>602.89</v>
      </c>
    </row>
    <row r="350" spans="1:8" x14ac:dyDescent="0.25">
      <c r="A350" s="82" t="s">
        <v>2907</v>
      </c>
      <c r="B350" s="82" t="s">
        <v>3466</v>
      </c>
      <c r="C350" s="82" t="s">
        <v>3467</v>
      </c>
      <c r="D350" s="82" t="s">
        <v>2321</v>
      </c>
      <c r="E350" s="82" t="s">
        <v>1</v>
      </c>
      <c r="F350" s="82" t="s">
        <v>2960</v>
      </c>
      <c r="G350" s="82" t="s">
        <v>2520</v>
      </c>
      <c r="H350" s="82">
        <v>69014.66</v>
      </c>
    </row>
    <row r="351" spans="1:8" x14ac:dyDescent="0.25">
      <c r="A351" s="82" t="s">
        <v>2907</v>
      </c>
      <c r="B351" s="82" t="s">
        <v>3058</v>
      </c>
      <c r="C351" s="82" t="s">
        <v>2981</v>
      </c>
      <c r="D351" s="82" t="s">
        <v>2321</v>
      </c>
      <c r="E351" s="82" t="s">
        <v>1</v>
      </c>
      <c r="F351" s="82" t="s">
        <v>3059</v>
      </c>
      <c r="G351" s="82" t="s">
        <v>2520</v>
      </c>
      <c r="H351" s="82">
        <v>803.31</v>
      </c>
    </row>
    <row r="352" spans="1:8" x14ac:dyDescent="0.25">
      <c r="A352" s="82" t="s">
        <v>2907</v>
      </c>
      <c r="B352" s="82" t="s">
        <v>3058</v>
      </c>
      <c r="C352" s="82" t="s">
        <v>2981</v>
      </c>
      <c r="D352" s="82" t="s">
        <v>2538</v>
      </c>
      <c r="E352" s="82" t="s">
        <v>1</v>
      </c>
      <c r="F352" s="82" t="s">
        <v>3065</v>
      </c>
      <c r="G352" s="82" t="s">
        <v>2520</v>
      </c>
      <c r="H352" s="82">
        <v>21047.41</v>
      </c>
    </row>
    <row r="353" spans="1:8" x14ac:dyDescent="0.25">
      <c r="A353" s="82" t="s">
        <v>2907</v>
      </c>
      <c r="B353" s="82" t="s">
        <v>3056</v>
      </c>
      <c r="C353" s="82" t="s">
        <v>2977</v>
      </c>
      <c r="D353" s="82" t="s">
        <v>3057</v>
      </c>
      <c r="E353" s="82" t="s">
        <v>1</v>
      </c>
      <c r="F353" s="82" t="s">
        <v>2976</v>
      </c>
      <c r="G353" s="82" t="s">
        <v>2520</v>
      </c>
      <c r="H353" s="82">
        <v>2.4300000000000002</v>
      </c>
    </row>
    <row r="354" spans="1:8" x14ac:dyDescent="0.25">
      <c r="A354" s="82" t="s">
        <v>2907</v>
      </c>
      <c r="B354" s="82" t="s">
        <v>3058</v>
      </c>
      <c r="C354" s="82" t="s">
        <v>2981</v>
      </c>
      <c r="D354" s="82" t="s">
        <v>3064</v>
      </c>
      <c r="E354" s="82" t="s">
        <v>1</v>
      </c>
      <c r="F354" s="82" t="s">
        <v>2980</v>
      </c>
      <c r="G354" s="82" t="s">
        <v>2520</v>
      </c>
      <c r="H354" s="82">
        <v>118.14</v>
      </c>
    </row>
    <row r="355" spans="1:8" x14ac:dyDescent="0.25">
      <c r="A355" s="82" t="s">
        <v>2907</v>
      </c>
      <c r="B355" s="82" t="s">
        <v>3466</v>
      </c>
      <c r="C355" s="82" t="s">
        <v>3467</v>
      </c>
      <c r="D355" s="82" t="s">
        <v>2902</v>
      </c>
      <c r="E355" s="82" t="s">
        <v>1</v>
      </c>
      <c r="F355" s="82" t="s">
        <v>1648</v>
      </c>
      <c r="G355" s="82" t="s">
        <v>2520</v>
      </c>
      <c r="H355" s="82">
        <v>1050.17</v>
      </c>
    </row>
    <row r="356" spans="1:8" x14ac:dyDescent="0.25">
      <c r="A356" s="82" t="s">
        <v>2907</v>
      </c>
      <c r="B356" s="82" t="s">
        <v>3067</v>
      </c>
      <c r="C356" s="82" t="s">
        <v>2986</v>
      </c>
      <c r="D356" s="82" t="s">
        <v>2321</v>
      </c>
      <c r="E356" s="82" t="s">
        <v>1</v>
      </c>
      <c r="F356" s="82" t="s">
        <v>3051</v>
      </c>
      <c r="G356" s="82" t="s">
        <v>2520</v>
      </c>
      <c r="H356" s="82">
        <v>942.96</v>
      </c>
    </row>
    <row r="357" spans="1:8" x14ac:dyDescent="0.25">
      <c r="A357" s="82" t="s">
        <v>2907</v>
      </c>
      <c r="B357" s="82" t="s">
        <v>3068</v>
      </c>
      <c r="C357" s="82" t="s">
        <v>2984</v>
      </c>
      <c r="D357" s="82" t="s">
        <v>2321</v>
      </c>
      <c r="E357" s="82" t="s">
        <v>1</v>
      </c>
      <c r="F357" s="82" t="s">
        <v>3051</v>
      </c>
      <c r="G357" s="82" t="s">
        <v>2520</v>
      </c>
      <c r="H357" s="82">
        <v>584.62</v>
      </c>
    </row>
    <row r="358" spans="1:8" x14ac:dyDescent="0.25">
      <c r="A358" s="82" t="s">
        <v>2907</v>
      </c>
      <c r="B358" s="82" t="s">
        <v>3056</v>
      </c>
      <c r="C358" s="82" t="s">
        <v>2977</v>
      </c>
      <c r="D358" s="82" t="s">
        <v>2538</v>
      </c>
      <c r="E358" s="82" t="s">
        <v>1</v>
      </c>
      <c r="F358" s="82" t="s">
        <v>2976</v>
      </c>
      <c r="G358" s="82" t="s">
        <v>2520</v>
      </c>
      <c r="H358" s="82">
        <v>25792.44</v>
      </c>
    </row>
    <row r="359" spans="1:8" x14ac:dyDescent="0.25">
      <c r="A359" s="82" t="s">
        <v>2907</v>
      </c>
      <c r="B359" s="82" t="s">
        <v>3066</v>
      </c>
      <c r="C359" s="82" t="s">
        <v>2985</v>
      </c>
      <c r="D359" s="82" t="s">
        <v>2321</v>
      </c>
      <c r="E359" s="82" t="s">
        <v>1</v>
      </c>
      <c r="F359" s="82" t="s">
        <v>3051</v>
      </c>
      <c r="G359" s="82" t="s">
        <v>2520</v>
      </c>
      <c r="H359" s="82">
        <v>1148.0999999999999</v>
      </c>
    </row>
    <row r="360" spans="1:8" x14ac:dyDescent="0.25">
      <c r="A360" s="82" t="s">
        <v>2909</v>
      </c>
      <c r="B360" s="82" t="s">
        <v>3466</v>
      </c>
      <c r="C360" s="82" t="s">
        <v>3467</v>
      </c>
      <c r="D360" s="82" t="s">
        <v>2321</v>
      </c>
      <c r="E360" s="82" t="s">
        <v>1</v>
      </c>
      <c r="F360" s="82" t="s">
        <v>3014</v>
      </c>
      <c r="G360" s="82" t="s">
        <v>2520</v>
      </c>
      <c r="H360" s="82">
        <v>66192.259999999995</v>
      </c>
    </row>
    <row r="361" spans="1:8" x14ac:dyDescent="0.25">
      <c r="A361" s="82" t="s">
        <v>2909</v>
      </c>
      <c r="B361" s="82" t="s">
        <v>3056</v>
      </c>
      <c r="C361" s="82" t="s">
        <v>2977</v>
      </c>
      <c r="D361" s="82" t="s">
        <v>2538</v>
      </c>
      <c r="E361" s="82" t="s">
        <v>1</v>
      </c>
      <c r="F361" s="82" t="s">
        <v>2976</v>
      </c>
      <c r="G361" s="82" t="s">
        <v>2520</v>
      </c>
      <c r="H361" s="82">
        <v>23095.599999999999</v>
      </c>
    </row>
    <row r="362" spans="1:8" x14ac:dyDescent="0.25">
      <c r="A362" s="82" t="s">
        <v>2909</v>
      </c>
      <c r="B362" s="82" t="s">
        <v>3466</v>
      </c>
      <c r="C362" s="82" t="s">
        <v>3467</v>
      </c>
      <c r="D362" s="82" t="s">
        <v>2902</v>
      </c>
      <c r="E362" s="82" t="s">
        <v>1</v>
      </c>
      <c r="F362" s="82" t="s">
        <v>1648</v>
      </c>
      <c r="G362" s="82" t="s">
        <v>2520</v>
      </c>
      <c r="H362" s="82">
        <v>1051.06</v>
      </c>
    </row>
    <row r="363" spans="1:8" x14ac:dyDescent="0.25">
      <c r="A363" s="82" t="s">
        <v>2909</v>
      </c>
      <c r="B363" s="82" t="s">
        <v>3058</v>
      </c>
      <c r="C363" s="82" t="s">
        <v>2981</v>
      </c>
      <c r="D363" s="82" t="s">
        <v>2538</v>
      </c>
      <c r="E363" s="82" t="s">
        <v>1</v>
      </c>
      <c r="F363" s="82" t="s">
        <v>3065</v>
      </c>
      <c r="G363" s="82" t="s">
        <v>2520</v>
      </c>
      <c r="H363" s="82">
        <v>15971</v>
      </c>
    </row>
    <row r="364" spans="1:8" x14ac:dyDescent="0.25">
      <c r="A364" s="82" t="s">
        <v>2909</v>
      </c>
      <c r="B364" s="82" t="s">
        <v>3066</v>
      </c>
      <c r="C364" s="82" t="s">
        <v>2985</v>
      </c>
      <c r="D364" s="82" t="s">
        <v>2321</v>
      </c>
      <c r="E364" s="82" t="s">
        <v>1</v>
      </c>
      <c r="F364" s="82" t="s">
        <v>3051</v>
      </c>
      <c r="G364" s="82" t="s">
        <v>2520</v>
      </c>
      <c r="H364" s="82">
        <v>606.6</v>
      </c>
    </row>
    <row r="365" spans="1:8" x14ac:dyDescent="0.25">
      <c r="A365" s="82" t="s">
        <v>2909</v>
      </c>
      <c r="B365" s="82" t="s">
        <v>3058</v>
      </c>
      <c r="C365" s="82" t="s">
        <v>2981</v>
      </c>
      <c r="D365" s="82" t="s">
        <v>2321</v>
      </c>
      <c r="E365" s="82" t="s">
        <v>1</v>
      </c>
      <c r="F365" s="82" t="s">
        <v>3059</v>
      </c>
      <c r="G365" s="82" t="s">
        <v>2520</v>
      </c>
      <c r="H365" s="82">
        <v>2001.04</v>
      </c>
    </row>
    <row r="366" spans="1:8" x14ac:dyDescent="0.25">
      <c r="A366" s="82" t="s">
        <v>2909</v>
      </c>
      <c r="B366" s="82" t="s">
        <v>3056</v>
      </c>
      <c r="C366" s="82" t="s">
        <v>2977</v>
      </c>
      <c r="D366" s="82" t="s">
        <v>3057</v>
      </c>
      <c r="E366" s="82" t="s">
        <v>1</v>
      </c>
      <c r="F366" s="82" t="s">
        <v>2976</v>
      </c>
      <c r="G366" s="82" t="s">
        <v>2520</v>
      </c>
      <c r="H366" s="82">
        <v>1.92</v>
      </c>
    </row>
    <row r="367" spans="1:8" x14ac:dyDescent="0.25">
      <c r="A367" s="82" t="s">
        <v>2909</v>
      </c>
      <c r="B367" s="82" t="s">
        <v>3058</v>
      </c>
      <c r="C367" s="82" t="s">
        <v>2981</v>
      </c>
      <c r="D367" s="82" t="s">
        <v>3064</v>
      </c>
      <c r="E367" s="82" t="s">
        <v>1</v>
      </c>
      <c r="F367" s="82" t="s">
        <v>2980</v>
      </c>
      <c r="G367" s="82" t="s">
        <v>2520</v>
      </c>
      <c r="H367" s="82">
        <v>60.71</v>
      </c>
    </row>
    <row r="368" spans="1:8" x14ac:dyDescent="0.25">
      <c r="A368" s="82" t="s">
        <v>2909</v>
      </c>
      <c r="B368" s="82" t="s">
        <v>3056</v>
      </c>
      <c r="C368" s="82" t="s">
        <v>2977</v>
      </c>
      <c r="D368" s="82" t="s">
        <v>2321</v>
      </c>
      <c r="E368" s="82" t="s">
        <v>1</v>
      </c>
      <c r="F368" s="82" t="s">
        <v>2976</v>
      </c>
      <c r="G368" s="82" t="s">
        <v>2520</v>
      </c>
      <c r="H368" s="82">
        <v>99.48</v>
      </c>
    </row>
    <row r="369" spans="1:8" x14ac:dyDescent="0.25">
      <c r="A369" s="82" t="s">
        <v>2909</v>
      </c>
      <c r="B369" s="82" t="s">
        <v>3056</v>
      </c>
      <c r="C369" s="82" t="s">
        <v>2977</v>
      </c>
      <c r="D369" s="82" t="s">
        <v>3060</v>
      </c>
      <c r="E369" s="82" t="s">
        <v>1</v>
      </c>
      <c r="F369" s="82" t="s">
        <v>2976</v>
      </c>
      <c r="G369" s="82" t="s">
        <v>2520</v>
      </c>
      <c r="H369" s="82">
        <v>528.16</v>
      </c>
    </row>
    <row r="370" spans="1:8" x14ac:dyDescent="0.25">
      <c r="A370" s="82" t="s">
        <v>2909</v>
      </c>
      <c r="B370" s="82" t="s">
        <v>3068</v>
      </c>
      <c r="C370" s="82" t="s">
        <v>2984</v>
      </c>
      <c r="D370" s="82" t="s">
        <v>2321</v>
      </c>
      <c r="E370" s="82" t="s">
        <v>1</v>
      </c>
      <c r="F370" s="82" t="s">
        <v>3051</v>
      </c>
      <c r="G370" s="82" t="s">
        <v>2520</v>
      </c>
      <c r="H370" s="82">
        <v>843.28</v>
      </c>
    </row>
    <row r="371" spans="1:8" x14ac:dyDescent="0.25">
      <c r="A371" s="82" t="s">
        <v>2909</v>
      </c>
      <c r="B371" s="82" t="s">
        <v>3067</v>
      </c>
      <c r="C371" s="82" t="s">
        <v>2986</v>
      </c>
      <c r="D371" s="82" t="s">
        <v>2321</v>
      </c>
      <c r="E371" s="82" t="s">
        <v>1</v>
      </c>
      <c r="F371" s="82" t="s">
        <v>3051</v>
      </c>
      <c r="G371" s="82" t="s">
        <v>2520</v>
      </c>
      <c r="H371" s="82">
        <v>936.62</v>
      </c>
    </row>
    <row r="372" spans="1:8" x14ac:dyDescent="0.25">
      <c r="H372" s="83"/>
    </row>
  </sheetData>
  <mergeCells count="4">
    <mergeCell ref="A1:H1"/>
    <mergeCell ref="K1:R1"/>
    <mergeCell ref="U1:AB1"/>
    <mergeCell ref="AE1:AL1"/>
  </mergeCells>
  <phoneticPr fontId="3" type="noConversion"/>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1"/>
  <sheetViews>
    <sheetView workbookViewId="0">
      <selection activeCell="H53" sqref="H53"/>
    </sheetView>
  </sheetViews>
  <sheetFormatPr defaultColWidth="8.7265625" defaultRowHeight="14" x14ac:dyDescent="0.25"/>
  <cols>
    <col min="1" max="1" width="43.7265625" style="48" customWidth="1"/>
    <col min="2" max="2" width="39.90625" style="48" customWidth="1"/>
    <col min="3" max="3" width="15.08984375" style="48" customWidth="1"/>
    <col min="4" max="4" width="10.6328125" style="48" customWidth="1"/>
    <col min="5" max="5" width="14" style="48" customWidth="1"/>
    <col min="6" max="6" width="23.90625" style="48" customWidth="1"/>
    <col min="7" max="7" width="14" style="48" customWidth="1"/>
    <col min="8" max="8" width="22.90625" style="48" customWidth="1"/>
    <col min="9" max="9" width="12" style="48" customWidth="1"/>
    <col min="10" max="16384" width="8.7265625" style="48"/>
  </cols>
  <sheetData>
    <row r="1" spans="1:9" ht="15" x14ac:dyDescent="0.35">
      <c r="A1" s="143" t="s">
        <v>3542</v>
      </c>
      <c r="B1" s="143" t="s">
        <v>3543</v>
      </c>
      <c r="C1" s="144" t="s">
        <v>3544</v>
      </c>
      <c r="D1" s="144" t="s">
        <v>3545</v>
      </c>
      <c r="E1" s="145" t="s">
        <v>3546</v>
      </c>
      <c r="F1" s="146" t="s">
        <v>3547</v>
      </c>
      <c r="G1" s="143" t="s">
        <v>453</v>
      </c>
      <c r="H1" s="147" t="s">
        <v>462</v>
      </c>
      <c r="I1" s="148" t="s">
        <v>2518</v>
      </c>
    </row>
    <row r="2" spans="1:9" ht="15" x14ac:dyDescent="0.35">
      <c r="A2" s="143" t="s">
        <v>3548</v>
      </c>
      <c r="B2" s="143" t="s">
        <v>392</v>
      </c>
      <c r="C2" s="144">
        <v>44791</v>
      </c>
      <c r="D2" s="144">
        <v>45155</v>
      </c>
      <c r="E2" s="145">
        <v>561000</v>
      </c>
      <c r="F2" s="146">
        <f t="shared" ref="F2:F7" si="0">E2/12</f>
        <v>46750</v>
      </c>
      <c r="G2" s="143" t="s">
        <v>3549</v>
      </c>
      <c r="H2" s="149" t="s">
        <v>3499</v>
      </c>
      <c r="I2" s="148" t="s">
        <v>3550</v>
      </c>
    </row>
    <row r="3" spans="1:9" ht="15" x14ac:dyDescent="0.35">
      <c r="A3" s="143" t="s">
        <v>3551</v>
      </c>
      <c r="B3" s="143" t="s">
        <v>2329</v>
      </c>
      <c r="C3" s="144">
        <v>44758</v>
      </c>
      <c r="D3" s="144">
        <v>45122</v>
      </c>
      <c r="E3" s="145">
        <v>2592000</v>
      </c>
      <c r="F3" s="146">
        <f t="shared" si="0"/>
        <v>216000</v>
      </c>
      <c r="G3" s="143" t="s">
        <v>3549</v>
      </c>
      <c r="H3" s="149" t="s">
        <v>3499</v>
      </c>
      <c r="I3" s="148" t="s">
        <v>3552</v>
      </c>
    </row>
    <row r="4" spans="1:9" ht="15" x14ac:dyDescent="0.35">
      <c r="A4" s="143" t="s">
        <v>3553</v>
      </c>
      <c r="B4" s="143" t="s">
        <v>2350</v>
      </c>
      <c r="C4" s="144">
        <v>44987</v>
      </c>
      <c r="D4" s="144">
        <v>45352</v>
      </c>
      <c r="E4" s="145">
        <v>2500800</v>
      </c>
      <c r="F4" s="146">
        <f t="shared" si="0"/>
        <v>208400</v>
      </c>
      <c r="G4" s="143" t="s">
        <v>3549</v>
      </c>
      <c r="H4" s="149" t="s">
        <v>3499</v>
      </c>
      <c r="I4" s="148" t="s">
        <v>3554</v>
      </c>
    </row>
    <row r="5" spans="1:9" ht="15" x14ac:dyDescent="0.35">
      <c r="A5" s="143" t="s">
        <v>3555</v>
      </c>
      <c r="B5" s="143" t="s">
        <v>574</v>
      </c>
      <c r="C5" s="144">
        <v>45031</v>
      </c>
      <c r="D5" s="144">
        <v>45396</v>
      </c>
      <c r="E5" s="145">
        <v>3648000</v>
      </c>
      <c r="F5" s="146">
        <f t="shared" si="0"/>
        <v>304000</v>
      </c>
      <c r="G5" s="143" t="s">
        <v>3549</v>
      </c>
      <c r="H5" s="149" t="s">
        <v>3499</v>
      </c>
      <c r="I5" s="148" t="s">
        <v>3556</v>
      </c>
    </row>
    <row r="6" spans="1:9" ht="15" x14ac:dyDescent="0.35">
      <c r="A6" s="143" t="s">
        <v>3557</v>
      </c>
      <c r="B6" s="143" t="s">
        <v>2329</v>
      </c>
      <c r="C6" s="144">
        <v>45103</v>
      </c>
      <c r="D6" s="144">
        <v>45468</v>
      </c>
      <c r="E6" s="145">
        <v>1050000</v>
      </c>
      <c r="F6" s="146">
        <f t="shared" si="0"/>
        <v>87500</v>
      </c>
      <c r="G6" s="143" t="s">
        <v>3549</v>
      </c>
      <c r="H6" s="149" t="s">
        <v>3499</v>
      </c>
      <c r="I6" s="148" t="s">
        <v>3558</v>
      </c>
    </row>
    <row r="7" spans="1:9" ht="15" x14ac:dyDescent="0.35">
      <c r="A7" s="143" t="s">
        <v>3559</v>
      </c>
      <c r="B7" s="143" t="s">
        <v>3560</v>
      </c>
      <c r="C7" s="144">
        <v>45096</v>
      </c>
      <c r="D7" s="144">
        <v>45461</v>
      </c>
      <c r="E7" s="145">
        <v>5280000</v>
      </c>
      <c r="F7" s="146">
        <f t="shared" si="0"/>
        <v>440000</v>
      </c>
      <c r="G7" s="143" t="s">
        <v>3549</v>
      </c>
      <c r="H7" s="149" t="s">
        <v>3499</v>
      </c>
      <c r="I7" s="148" t="s">
        <v>3561</v>
      </c>
    </row>
    <row r="8" spans="1:9" x14ac:dyDescent="0.25">
      <c r="A8" s="150"/>
      <c r="B8" s="151"/>
      <c r="C8" s="151"/>
      <c r="D8" s="151"/>
      <c r="E8" s="152"/>
      <c r="F8" s="152">
        <f>SUM(F2:F7)</f>
        <v>1302650</v>
      </c>
      <c r="G8" s="151"/>
      <c r="H8" s="151"/>
      <c r="I8" s="151"/>
    </row>
    <row r="9" spans="1:9" x14ac:dyDescent="0.25">
      <c r="A9" s="150"/>
      <c r="B9" s="151"/>
      <c r="C9" s="151"/>
      <c r="D9" s="151"/>
      <c r="E9" s="152"/>
      <c r="F9" s="152"/>
      <c r="G9" s="151"/>
      <c r="H9" s="151"/>
      <c r="I9" s="151"/>
    </row>
    <row r="10" spans="1:9" x14ac:dyDescent="0.25">
      <c r="A10" s="151"/>
      <c r="B10" s="151"/>
      <c r="C10" s="151"/>
      <c r="D10" s="151"/>
      <c r="E10" s="151"/>
      <c r="F10" s="151"/>
      <c r="G10" s="151"/>
      <c r="H10" s="151"/>
      <c r="I10" s="151"/>
    </row>
    <row r="11" spans="1:9" x14ac:dyDescent="0.25">
      <c r="A11" s="151"/>
      <c r="B11" s="151"/>
      <c r="C11" s="151"/>
      <c r="D11" s="151"/>
      <c r="E11" s="151"/>
      <c r="F11" s="151"/>
      <c r="G11" s="151"/>
      <c r="H11" s="151"/>
      <c r="I11" s="151"/>
    </row>
  </sheetData>
  <phoneticPr fontId="3" type="noConversion"/>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94"/>
  <sheetViews>
    <sheetView workbookViewId="0">
      <selection activeCell="G1" sqref="G1:G1048576"/>
    </sheetView>
  </sheetViews>
  <sheetFormatPr defaultColWidth="9" defaultRowHeight="14" x14ac:dyDescent="0.25"/>
  <cols>
    <col min="1" max="1" width="9" style="53" customWidth="1"/>
    <col min="2" max="2" width="11" style="53" customWidth="1"/>
    <col min="3" max="3" width="22.453125" style="53" customWidth="1"/>
    <col min="4" max="4" width="13" style="53" customWidth="1"/>
    <col min="5" max="5" width="35.08984375" style="53" customWidth="1"/>
    <col min="6" max="6" width="8.6328125" style="53" customWidth="1"/>
    <col min="7" max="7" width="12.7265625" style="59" bestFit="1" customWidth="1"/>
    <col min="8" max="16384" width="9" style="53"/>
  </cols>
  <sheetData>
    <row r="1" spans="1:7" ht="15" x14ac:dyDescent="0.25">
      <c r="A1" s="61" t="s">
        <v>1771</v>
      </c>
      <c r="B1" s="61" t="s">
        <v>1774</v>
      </c>
      <c r="C1" s="61" t="s">
        <v>456</v>
      </c>
      <c r="D1" s="61" t="s">
        <v>2895</v>
      </c>
      <c r="E1" s="61" t="s">
        <v>2896</v>
      </c>
      <c r="F1" s="61" t="s">
        <v>2084</v>
      </c>
      <c r="G1" s="191" t="s">
        <v>2897</v>
      </c>
    </row>
    <row r="2" spans="1:7" x14ac:dyDescent="0.25">
      <c r="A2" s="53" t="s">
        <v>2929</v>
      </c>
      <c r="B2" s="53" t="s">
        <v>3597</v>
      </c>
      <c r="C2" s="53" t="s">
        <v>3598</v>
      </c>
      <c r="D2" s="53" t="s">
        <v>2901</v>
      </c>
      <c r="E2" s="53" t="s">
        <v>3599</v>
      </c>
      <c r="F2" s="53" t="s">
        <v>2520</v>
      </c>
      <c r="G2" s="59">
        <v>41138.51</v>
      </c>
    </row>
    <row r="3" spans="1:7" x14ac:dyDescent="0.25">
      <c r="A3" s="53" t="s">
        <v>2929</v>
      </c>
      <c r="B3" s="53" t="s">
        <v>3600</v>
      </c>
      <c r="C3" s="53" t="s">
        <v>3601</v>
      </c>
      <c r="D3" s="53" t="s">
        <v>2901</v>
      </c>
      <c r="E3" s="53" t="s">
        <v>3602</v>
      </c>
      <c r="F3" s="53" t="s">
        <v>2520</v>
      </c>
      <c r="G3" s="59">
        <v>28613.4</v>
      </c>
    </row>
    <row r="4" spans="1:7" x14ac:dyDescent="0.25">
      <c r="A4" s="53" t="s">
        <v>2929</v>
      </c>
      <c r="B4" s="53" t="s">
        <v>3603</v>
      </c>
      <c r="C4" s="53" t="s">
        <v>3604</v>
      </c>
      <c r="D4" s="53" t="s">
        <v>2901</v>
      </c>
      <c r="E4" s="53" t="s">
        <v>3605</v>
      </c>
      <c r="F4" s="53" t="s">
        <v>2520</v>
      </c>
      <c r="G4" s="59">
        <v>20306.36</v>
      </c>
    </row>
    <row r="5" spans="1:7" x14ac:dyDescent="0.25">
      <c r="A5" s="53" t="s">
        <v>2929</v>
      </c>
      <c r="B5" s="53" t="s">
        <v>3606</v>
      </c>
      <c r="C5" s="53" t="s">
        <v>3607</v>
      </c>
      <c r="D5" s="53" t="s">
        <v>2901</v>
      </c>
      <c r="E5" s="53" t="s">
        <v>3599</v>
      </c>
      <c r="F5" s="53" t="s">
        <v>2520</v>
      </c>
      <c r="G5" s="59">
        <v>2201.1799999999998</v>
      </c>
    </row>
    <row r="6" spans="1:7" x14ac:dyDescent="0.25">
      <c r="A6" s="53" t="s">
        <v>2929</v>
      </c>
      <c r="B6" s="53" t="s">
        <v>3608</v>
      </c>
      <c r="C6" s="53" t="s">
        <v>3609</v>
      </c>
      <c r="D6" s="53" t="s">
        <v>2901</v>
      </c>
      <c r="E6" s="53" t="s">
        <v>3605</v>
      </c>
      <c r="F6" s="53" t="s">
        <v>2520</v>
      </c>
      <c r="G6" s="59">
        <v>5366.39</v>
      </c>
    </row>
    <row r="7" spans="1:7" x14ac:dyDescent="0.25">
      <c r="A7" s="53" t="s">
        <v>2929</v>
      </c>
      <c r="B7" s="53" t="s">
        <v>3610</v>
      </c>
      <c r="C7" s="53" t="s">
        <v>3611</v>
      </c>
      <c r="D7" s="53" t="s">
        <v>2901</v>
      </c>
      <c r="E7" s="53" t="s">
        <v>3605</v>
      </c>
      <c r="F7" s="53" t="s">
        <v>2520</v>
      </c>
      <c r="G7" s="59">
        <v>73089.05</v>
      </c>
    </row>
    <row r="8" spans="1:7" x14ac:dyDescent="0.25">
      <c r="A8" s="53" t="s">
        <v>2929</v>
      </c>
      <c r="B8" s="53" t="s">
        <v>3612</v>
      </c>
      <c r="C8" s="53" t="s">
        <v>3613</v>
      </c>
      <c r="D8" s="53" t="s">
        <v>2901</v>
      </c>
      <c r="E8" s="53" t="s">
        <v>3605</v>
      </c>
      <c r="F8" s="53" t="s">
        <v>2520</v>
      </c>
      <c r="G8" s="59">
        <v>40.75</v>
      </c>
    </row>
    <row r="9" spans="1:7" x14ac:dyDescent="0.25">
      <c r="A9" s="53" t="s">
        <v>2936</v>
      </c>
      <c r="B9" s="53" t="s">
        <v>3606</v>
      </c>
      <c r="C9" s="53" t="s">
        <v>3607</v>
      </c>
      <c r="D9" s="53" t="s">
        <v>2901</v>
      </c>
      <c r="E9" s="53" t="s">
        <v>3599</v>
      </c>
      <c r="F9" s="53" t="s">
        <v>2520</v>
      </c>
      <c r="G9" s="59">
        <v>3672.28</v>
      </c>
    </row>
    <row r="10" spans="1:7" x14ac:dyDescent="0.25">
      <c r="A10" s="53" t="s">
        <v>2936</v>
      </c>
      <c r="B10" s="53" t="s">
        <v>3608</v>
      </c>
      <c r="C10" s="53" t="s">
        <v>3609</v>
      </c>
      <c r="D10" s="53" t="s">
        <v>2901</v>
      </c>
      <c r="E10" s="53" t="s">
        <v>3605</v>
      </c>
      <c r="F10" s="53" t="s">
        <v>2520</v>
      </c>
      <c r="G10" s="59">
        <v>5827.75</v>
      </c>
    </row>
    <row r="11" spans="1:7" x14ac:dyDescent="0.25">
      <c r="A11" s="53" t="s">
        <v>2936</v>
      </c>
      <c r="B11" s="53" t="s">
        <v>3610</v>
      </c>
      <c r="C11" s="53" t="s">
        <v>3611</v>
      </c>
      <c r="D11" s="53" t="s">
        <v>2901</v>
      </c>
      <c r="E11" s="53" t="s">
        <v>3605</v>
      </c>
      <c r="F11" s="53" t="s">
        <v>2520</v>
      </c>
      <c r="G11" s="59">
        <v>90061.2</v>
      </c>
    </row>
    <row r="12" spans="1:7" x14ac:dyDescent="0.25">
      <c r="A12" s="53" t="s">
        <v>2936</v>
      </c>
      <c r="B12" s="53" t="s">
        <v>3597</v>
      </c>
      <c r="C12" s="53" t="s">
        <v>3598</v>
      </c>
      <c r="D12" s="53" t="s">
        <v>2901</v>
      </c>
      <c r="E12" s="53" t="s">
        <v>3599</v>
      </c>
      <c r="F12" s="53" t="s">
        <v>2520</v>
      </c>
      <c r="G12" s="59">
        <v>35465.730000000003</v>
      </c>
    </row>
    <row r="13" spans="1:7" x14ac:dyDescent="0.25">
      <c r="A13" s="53" t="s">
        <v>2936</v>
      </c>
      <c r="B13" s="53" t="s">
        <v>3603</v>
      </c>
      <c r="C13" s="53" t="s">
        <v>3604</v>
      </c>
      <c r="D13" s="53" t="s">
        <v>2901</v>
      </c>
      <c r="E13" s="53" t="s">
        <v>3605</v>
      </c>
      <c r="F13" s="53" t="s">
        <v>2520</v>
      </c>
      <c r="G13" s="59">
        <v>18675.78</v>
      </c>
    </row>
    <row r="14" spans="1:7" x14ac:dyDescent="0.25">
      <c r="A14" s="53" t="s">
        <v>2936</v>
      </c>
      <c r="B14" s="53" t="s">
        <v>3612</v>
      </c>
      <c r="C14" s="53" t="s">
        <v>3613</v>
      </c>
      <c r="D14" s="53" t="s">
        <v>2901</v>
      </c>
      <c r="E14" s="53" t="s">
        <v>3605</v>
      </c>
      <c r="F14" s="53" t="s">
        <v>2520</v>
      </c>
      <c r="G14" s="59">
        <v>122.29</v>
      </c>
    </row>
    <row r="15" spans="1:7" x14ac:dyDescent="0.25">
      <c r="A15" s="53" t="s">
        <v>2936</v>
      </c>
      <c r="B15" s="53" t="s">
        <v>3600</v>
      </c>
      <c r="C15" s="53" t="s">
        <v>3601</v>
      </c>
      <c r="D15" s="53" t="s">
        <v>2901</v>
      </c>
      <c r="E15" s="53" t="s">
        <v>3602</v>
      </c>
      <c r="F15" s="53" t="s">
        <v>2520</v>
      </c>
      <c r="G15" s="59">
        <v>35829.35</v>
      </c>
    </row>
    <row r="16" spans="1:7" x14ac:dyDescent="0.25">
      <c r="A16" s="53" t="s">
        <v>2937</v>
      </c>
      <c r="B16" s="53" t="s">
        <v>3610</v>
      </c>
      <c r="C16" s="53" t="s">
        <v>3611</v>
      </c>
      <c r="D16" s="53" t="s">
        <v>2901</v>
      </c>
      <c r="E16" s="53" t="s">
        <v>3605</v>
      </c>
      <c r="F16" s="53" t="s">
        <v>2520</v>
      </c>
      <c r="G16" s="59">
        <v>98543.79</v>
      </c>
    </row>
    <row r="17" spans="1:7" x14ac:dyDescent="0.25">
      <c r="A17" s="53" t="s">
        <v>2937</v>
      </c>
      <c r="B17" s="53" t="s">
        <v>3597</v>
      </c>
      <c r="C17" s="53" t="s">
        <v>3598</v>
      </c>
      <c r="D17" s="53" t="s">
        <v>2901</v>
      </c>
      <c r="E17" s="53" t="s">
        <v>3599</v>
      </c>
      <c r="F17" s="53" t="s">
        <v>2520</v>
      </c>
      <c r="G17" s="59">
        <v>29001.14</v>
      </c>
    </row>
    <row r="18" spans="1:7" x14ac:dyDescent="0.25">
      <c r="A18" s="53" t="s">
        <v>2937</v>
      </c>
      <c r="B18" s="53" t="s">
        <v>3603</v>
      </c>
      <c r="C18" s="53" t="s">
        <v>3604</v>
      </c>
      <c r="D18" s="53" t="s">
        <v>2901</v>
      </c>
      <c r="E18" s="53" t="s">
        <v>3605</v>
      </c>
      <c r="F18" s="53" t="s">
        <v>2520</v>
      </c>
      <c r="G18" s="59">
        <v>16995.310000000001</v>
      </c>
    </row>
    <row r="19" spans="1:7" x14ac:dyDescent="0.25">
      <c r="A19" s="53" t="s">
        <v>2937</v>
      </c>
      <c r="B19" s="53" t="s">
        <v>3608</v>
      </c>
      <c r="C19" s="53" t="s">
        <v>3609</v>
      </c>
      <c r="D19" s="53" t="s">
        <v>2901</v>
      </c>
      <c r="E19" s="53" t="s">
        <v>3605</v>
      </c>
      <c r="F19" s="53" t="s">
        <v>2520</v>
      </c>
      <c r="G19" s="59">
        <v>6794.22</v>
      </c>
    </row>
    <row r="20" spans="1:7" x14ac:dyDescent="0.25">
      <c r="A20" s="53" t="s">
        <v>2937</v>
      </c>
      <c r="B20" s="53" t="s">
        <v>3600</v>
      </c>
      <c r="C20" s="53" t="s">
        <v>3601</v>
      </c>
      <c r="D20" s="53" t="s">
        <v>2901</v>
      </c>
      <c r="E20" s="53" t="s">
        <v>3602</v>
      </c>
      <c r="F20" s="53" t="s">
        <v>2520</v>
      </c>
      <c r="G20" s="59">
        <v>29371.79</v>
      </c>
    </row>
    <row r="21" spans="1:7" x14ac:dyDescent="0.25">
      <c r="A21" s="53" t="s">
        <v>2937</v>
      </c>
      <c r="B21" s="53" t="s">
        <v>3612</v>
      </c>
      <c r="C21" s="53" t="s">
        <v>3613</v>
      </c>
      <c r="D21" s="53" t="s">
        <v>2901</v>
      </c>
      <c r="E21" s="53" t="s">
        <v>3605</v>
      </c>
      <c r="F21" s="53" t="s">
        <v>2520</v>
      </c>
      <c r="G21" s="59">
        <v>133.61000000000001</v>
      </c>
    </row>
    <row r="22" spans="1:7" x14ac:dyDescent="0.25">
      <c r="A22" s="53" t="s">
        <v>2937</v>
      </c>
      <c r="B22" s="53" t="s">
        <v>3606</v>
      </c>
      <c r="C22" s="53" t="s">
        <v>3607</v>
      </c>
      <c r="D22" s="53" t="s">
        <v>2901</v>
      </c>
      <c r="E22" s="53" t="s">
        <v>3599</v>
      </c>
      <c r="F22" s="53" t="s">
        <v>2520</v>
      </c>
      <c r="G22" s="59">
        <v>4276</v>
      </c>
    </row>
    <row r="23" spans="1:7" x14ac:dyDescent="0.25">
      <c r="A23" s="53" t="s">
        <v>2938</v>
      </c>
      <c r="B23" s="53" t="s">
        <v>3608</v>
      </c>
      <c r="C23" s="53" t="s">
        <v>3609</v>
      </c>
      <c r="D23" s="53" t="s">
        <v>2901</v>
      </c>
      <c r="E23" s="53" t="s">
        <v>3605</v>
      </c>
      <c r="F23" s="53" t="s">
        <v>2520</v>
      </c>
      <c r="G23" s="59">
        <v>7370.43</v>
      </c>
    </row>
    <row r="24" spans="1:7" x14ac:dyDescent="0.25">
      <c r="A24" s="53" t="s">
        <v>2938</v>
      </c>
      <c r="B24" s="53" t="s">
        <v>3600</v>
      </c>
      <c r="C24" s="53" t="s">
        <v>3601</v>
      </c>
      <c r="D24" s="53" t="s">
        <v>2901</v>
      </c>
      <c r="E24" s="53" t="s">
        <v>3602</v>
      </c>
      <c r="F24" s="53" t="s">
        <v>2520</v>
      </c>
      <c r="G24" s="59">
        <v>23518.880000000001</v>
      </c>
    </row>
    <row r="25" spans="1:7" x14ac:dyDescent="0.25">
      <c r="A25" s="53" t="s">
        <v>2938</v>
      </c>
      <c r="B25" s="53" t="s">
        <v>3603</v>
      </c>
      <c r="C25" s="53" t="s">
        <v>3604</v>
      </c>
      <c r="D25" s="53" t="s">
        <v>2901</v>
      </c>
      <c r="E25" s="53" t="s">
        <v>3605</v>
      </c>
      <c r="F25" s="53" t="s">
        <v>2520</v>
      </c>
      <c r="G25" s="59">
        <v>16528.62</v>
      </c>
    </row>
    <row r="26" spans="1:7" x14ac:dyDescent="0.25">
      <c r="A26" s="53" t="s">
        <v>2938</v>
      </c>
      <c r="B26" s="53" t="s">
        <v>3610</v>
      </c>
      <c r="C26" s="53" t="s">
        <v>3611</v>
      </c>
      <c r="D26" s="53" t="s">
        <v>2901</v>
      </c>
      <c r="E26" s="53" t="s">
        <v>3605</v>
      </c>
      <c r="F26" s="53" t="s">
        <v>2520</v>
      </c>
      <c r="G26" s="59">
        <v>90537.22</v>
      </c>
    </row>
    <row r="27" spans="1:7" x14ac:dyDescent="0.25">
      <c r="A27" s="53" t="s">
        <v>2938</v>
      </c>
      <c r="B27" s="53" t="s">
        <v>3597</v>
      </c>
      <c r="C27" s="53" t="s">
        <v>3598</v>
      </c>
      <c r="D27" s="53" t="s">
        <v>2901</v>
      </c>
      <c r="E27" s="53" t="s">
        <v>3599</v>
      </c>
      <c r="F27" s="53" t="s">
        <v>2520</v>
      </c>
      <c r="G27" s="59">
        <v>40830.93</v>
      </c>
    </row>
    <row r="28" spans="1:7" x14ac:dyDescent="0.25">
      <c r="A28" s="53" t="s">
        <v>2938</v>
      </c>
      <c r="B28" s="53" t="s">
        <v>3606</v>
      </c>
      <c r="C28" s="53" t="s">
        <v>3607</v>
      </c>
      <c r="D28" s="53" t="s">
        <v>2901</v>
      </c>
      <c r="E28" s="53" t="s">
        <v>3599</v>
      </c>
      <c r="F28" s="53" t="s">
        <v>2520</v>
      </c>
      <c r="G28" s="59">
        <v>1627.99</v>
      </c>
    </row>
    <row r="29" spans="1:7" x14ac:dyDescent="0.25">
      <c r="A29" s="53" t="s">
        <v>2938</v>
      </c>
      <c r="B29" s="53" t="s">
        <v>3612</v>
      </c>
      <c r="C29" s="53" t="s">
        <v>3613</v>
      </c>
      <c r="D29" s="53" t="s">
        <v>2901</v>
      </c>
      <c r="E29" s="53" t="s">
        <v>3605</v>
      </c>
      <c r="F29" s="53" t="s">
        <v>2520</v>
      </c>
      <c r="G29" s="59">
        <v>74.95</v>
      </c>
    </row>
    <row r="30" spans="1:7" x14ac:dyDescent="0.25">
      <c r="A30" s="53" t="s">
        <v>2939</v>
      </c>
      <c r="B30" s="53" t="s">
        <v>3606</v>
      </c>
      <c r="C30" s="53" t="s">
        <v>3607</v>
      </c>
      <c r="D30" s="53" t="s">
        <v>2901</v>
      </c>
      <c r="E30" s="53" t="s">
        <v>3599</v>
      </c>
      <c r="F30" s="53" t="s">
        <v>2520</v>
      </c>
      <c r="G30" s="59">
        <v>3710.19</v>
      </c>
    </row>
    <row r="31" spans="1:7" x14ac:dyDescent="0.25">
      <c r="A31" s="53" t="s">
        <v>2939</v>
      </c>
      <c r="B31" s="53" t="s">
        <v>3608</v>
      </c>
      <c r="C31" s="53" t="s">
        <v>3609</v>
      </c>
      <c r="D31" s="53" t="s">
        <v>2901</v>
      </c>
      <c r="E31" s="53" t="s">
        <v>3605</v>
      </c>
      <c r="F31" s="53" t="s">
        <v>2520</v>
      </c>
      <c r="G31" s="59">
        <v>8170.06</v>
      </c>
    </row>
    <row r="32" spans="1:7" x14ac:dyDescent="0.25">
      <c r="A32" s="53" t="s">
        <v>2939</v>
      </c>
      <c r="B32" s="53" t="s">
        <v>3600</v>
      </c>
      <c r="C32" s="53" t="s">
        <v>3601</v>
      </c>
      <c r="D32" s="53" t="s">
        <v>2901</v>
      </c>
      <c r="E32" s="53" t="s">
        <v>3602</v>
      </c>
      <c r="F32" s="53" t="s">
        <v>2520</v>
      </c>
      <c r="G32" s="59">
        <v>26935.040000000001</v>
      </c>
    </row>
    <row r="33" spans="1:7" x14ac:dyDescent="0.25">
      <c r="A33" s="53" t="s">
        <v>2939</v>
      </c>
      <c r="B33" s="53" t="s">
        <v>3597</v>
      </c>
      <c r="C33" s="53" t="s">
        <v>3598</v>
      </c>
      <c r="D33" s="53" t="s">
        <v>2901</v>
      </c>
      <c r="E33" s="53" t="s">
        <v>3599</v>
      </c>
      <c r="F33" s="53" t="s">
        <v>2520</v>
      </c>
      <c r="G33" s="59">
        <v>46661.599999999999</v>
      </c>
    </row>
    <row r="34" spans="1:7" x14ac:dyDescent="0.25">
      <c r="A34" s="53" t="s">
        <v>2939</v>
      </c>
      <c r="B34" s="53" t="s">
        <v>3612</v>
      </c>
      <c r="C34" s="53" t="s">
        <v>3613</v>
      </c>
      <c r="D34" s="53" t="s">
        <v>2901</v>
      </c>
      <c r="E34" s="53" t="s">
        <v>3605</v>
      </c>
      <c r="F34" s="53" t="s">
        <v>2520</v>
      </c>
      <c r="G34" s="59">
        <v>59.96</v>
      </c>
    </row>
    <row r="35" spans="1:7" x14ac:dyDescent="0.25">
      <c r="A35" s="53" t="s">
        <v>2939</v>
      </c>
      <c r="B35" s="53" t="s">
        <v>3610</v>
      </c>
      <c r="C35" s="53" t="s">
        <v>3611</v>
      </c>
      <c r="D35" s="53" t="s">
        <v>2901</v>
      </c>
      <c r="E35" s="53" t="s">
        <v>3605</v>
      </c>
      <c r="F35" s="53" t="s">
        <v>2520</v>
      </c>
      <c r="G35" s="59">
        <v>83297.509999999995</v>
      </c>
    </row>
    <row r="36" spans="1:7" x14ac:dyDescent="0.25">
      <c r="A36" s="53" t="s">
        <v>2939</v>
      </c>
      <c r="B36" s="53" t="s">
        <v>3603</v>
      </c>
      <c r="C36" s="53" t="s">
        <v>3604</v>
      </c>
      <c r="D36" s="53" t="s">
        <v>2901</v>
      </c>
      <c r="E36" s="53" t="s">
        <v>3605</v>
      </c>
      <c r="F36" s="53" t="s">
        <v>2520</v>
      </c>
      <c r="G36" s="59">
        <v>19883.43</v>
      </c>
    </row>
    <row r="37" spans="1:7" x14ac:dyDescent="0.25">
      <c r="A37" s="53" t="s">
        <v>2940</v>
      </c>
      <c r="B37" s="53" t="s">
        <v>3603</v>
      </c>
      <c r="C37" s="53" t="s">
        <v>3604</v>
      </c>
      <c r="D37" s="53" t="s">
        <v>2901</v>
      </c>
      <c r="E37" s="53" t="s">
        <v>3605</v>
      </c>
      <c r="F37" s="53" t="s">
        <v>2520</v>
      </c>
      <c r="G37" s="59">
        <v>27027.83</v>
      </c>
    </row>
    <row r="38" spans="1:7" x14ac:dyDescent="0.25">
      <c r="A38" s="53" t="s">
        <v>2940</v>
      </c>
      <c r="B38" s="53" t="s">
        <v>3606</v>
      </c>
      <c r="C38" s="53" t="s">
        <v>3607</v>
      </c>
      <c r="D38" s="53" t="s">
        <v>2901</v>
      </c>
      <c r="E38" s="53" t="s">
        <v>3599</v>
      </c>
      <c r="F38" s="53" t="s">
        <v>2520</v>
      </c>
      <c r="G38" s="59">
        <v>2993.4</v>
      </c>
    </row>
    <row r="39" spans="1:7" x14ac:dyDescent="0.25">
      <c r="A39" s="53" t="s">
        <v>2940</v>
      </c>
      <c r="B39" s="53" t="s">
        <v>3597</v>
      </c>
      <c r="C39" s="53" t="s">
        <v>3598</v>
      </c>
      <c r="D39" s="53" t="s">
        <v>2901</v>
      </c>
      <c r="E39" s="53" t="s">
        <v>3599</v>
      </c>
      <c r="F39" s="53" t="s">
        <v>2520</v>
      </c>
      <c r="G39" s="59">
        <v>41994.23</v>
      </c>
    </row>
    <row r="40" spans="1:7" x14ac:dyDescent="0.25">
      <c r="A40" s="53" t="s">
        <v>2940</v>
      </c>
      <c r="B40" s="53" t="s">
        <v>3610</v>
      </c>
      <c r="C40" s="53" t="s">
        <v>3611</v>
      </c>
      <c r="D40" s="53" t="s">
        <v>2901</v>
      </c>
      <c r="E40" s="53" t="s">
        <v>3605</v>
      </c>
      <c r="F40" s="53" t="s">
        <v>2520</v>
      </c>
      <c r="G40" s="59">
        <v>95229.94</v>
      </c>
    </row>
    <row r="41" spans="1:7" x14ac:dyDescent="0.25">
      <c r="A41" s="53" t="s">
        <v>2940</v>
      </c>
      <c r="B41" s="53" t="s">
        <v>3608</v>
      </c>
      <c r="C41" s="53" t="s">
        <v>3609</v>
      </c>
      <c r="D41" s="53" t="s">
        <v>2901</v>
      </c>
      <c r="E41" s="53" t="s">
        <v>3605</v>
      </c>
      <c r="F41" s="53" t="s">
        <v>2520</v>
      </c>
      <c r="G41" s="59">
        <v>9906.4500000000007</v>
      </c>
    </row>
    <row r="42" spans="1:7" x14ac:dyDescent="0.25">
      <c r="A42" s="53" t="s">
        <v>2940</v>
      </c>
      <c r="B42" s="53" t="s">
        <v>3600</v>
      </c>
      <c r="C42" s="53" t="s">
        <v>3601</v>
      </c>
      <c r="D42" s="53" t="s">
        <v>2901</v>
      </c>
      <c r="E42" s="53" t="s">
        <v>3602</v>
      </c>
      <c r="F42" s="53" t="s">
        <v>2520</v>
      </c>
      <c r="G42" s="59">
        <v>25069.48</v>
      </c>
    </row>
    <row r="43" spans="1:7" x14ac:dyDescent="0.25">
      <c r="A43" s="53" t="s">
        <v>2940</v>
      </c>
      <c r="B43" s="53" t="s">
        <v>3612</v>
      </c>
      <c r="C43" s="53" t="s">
        <v>3613</v>
      </c>
      <c r="D43" s="53" t="s">
        <v>2901</v>
      </c>
      <c r="E43" s="53" t="s">
        <v>3605</v>
      </c>
      <c r="F43" s="53" t="s">
        <v>2520</v>
      </c>
      <c r="G43" s="59">
        <v>38.46</v>
      </c>
    </row>
    <row r="44" spans="1:7" x14ac:dyDescent="0.25">
      <c r="A44" s="53" t="s">
        <v>2941</v>
      </c>
      <c r="B44" s="53" t="s">
        <v>3608</v>
      </c>
      <c r="C44" s="53" t="s">
        <v>3609</v>
      </c>
      <c r="D44" s="53" t="s">
        <v>2901</v>
      </c>
      <c r="E44" s="53" t="s">
        <v>3605</v>
      </c>
      <c r="F44" s="53" t="s">
        <v>2520</v>
      </c>
      <c r="G44" s="59">
        <v>9662.15</v>
      </c>
    </row>
    <row r="45" spans="1:7" x14ac:dyDescent="0.25">
      <c r="A45" s="53" t="s">
        <v>2941</v>
      </c>
      <c r="B45" s="53" t="s">
        <v>3600</v>
      </c>
      <c r="C45" s="53" t="s">
        <v>3601</v>
      </c>
      <c r="D45" s="53" t="s">
        <v>2901</v>
      </c>
      <c r="E45" s="53" t="s">
        <v>3602</v>
      </c>
      <c r="F45" s="53" t="s">
        <v>2520</v>
      </c>
      <c r="G45" s="59">
        <v>18601.7</v>
      </c>
    </row>
    <row r="46" spans="1:7" x14ac:dyDescent="0.25">
      <c r="A46" s="53" t="s">
        <v>2941</v>
      </c>
      <c r="B46" s="53" t="s">
        <v>3603</v>
      </c>
      <c r="C46" s="53" t="s">
        <v>3604</v>
      </c>
      <c r="D46" s="53" t="s">
        <v>2901</v>
      </c>
      <c r="E46" s="53" t="s">
        <v>3605</v>
      </c>
      <c r="F46" s="53" t="s">
        <v>2520</v>
      </c>
      <c r="G46" s="59">
        <v>19749.75</v>
      </c>
    </row>
    <row r="47" spans="1:7" x14ac:dyDescent="0.25">
      <c r="A47" s="53" t="s">
        <v>2941</v>
      </c>
      <c r="B47" s="53" t="s">
        <v>3597</v>
      </c>
      <c r="C47" s="53" t="s">
        <v>3598</v>
      </c>
      <c r="D47" s="53" t="s">
        <v>2901</v>
      </c>
      <c r="E47" s="53" t="s">
        <v>3599</v>
      </c>
      <c r="F47" s="53" t="s">
        <v>2520</v>
      </c>
      <c r="G47" s="59">
        <v>50276.28</v>
      </c>
    </row>
    <row r="48" spans="1:7" x14ac:dyDescent="0.25">
      <c r="A48" s="53" t="s">
        <v>2941</v>
      </c>
      <c r="B48" s="53" t="s">
        <v>3610</v>
      </c>
      <c r="C48" s="53" t="s">
        <v>3611</v>
      </c>
      <c r="D48" s="53" t="s">
        <v>2901</v>
      </c>
      <c r="E48" s="53" t="s">
        <v>3605</v>
      </c>
      <c r="F48" s="53" t="s">
        <v>2520</v>
      </c>
      <c r="G48" s="59">
        <v>88666.13</v>
      </c>
    </row>
    <row r="49" spans="1:7" x14ac:dyDescent="0.25">
      <c r="A49" s="53" t="s">
        <v>2941</v>
      </c>
      <c r="B49" s="53" t="s">
        <v>3606</v>
      </c>
      <c r="C49" s="53" t="s">
        <v>3607</v>
      </c>
      <c r="D49" s="53" t="s">
        <v>2901</v>
      </c>
      <c r="E49" s="53" t="s">
        <v>3599</v>
      </c>
      <c r="F49" s="53" t="s">
        <v>2520</v>
      </c>
      <c r="G49" s="59">
        <v>2866.12</v>
      </c>
    </row>
    <row r="50" spans="1:7" x14ac:dyDescent="0.25">
      <c r="A50" s="53" t="s">
        <v>2941</v>
      </c>
      <c r="B50" s="53" t="s">
        <v>3612</v>
      </c>
      <c r="C50" s="53" t="s">
        <v>3613</v>
      </c>
      <c r="D50" s="53" t="s">
        <v>2901</v>
      </c>
      <c r="E50" s="53" t="s">
        <v>3605</v>
      </c>
      <c r="F50" s="53" t="s">
        <v>2520</v>
      </c>
      <c r="G50" s="59">
        <v>36.53</v>
      </c>
    </row>
    <row r="51" spans="1:7" x14ac:dyDescent="0.25">
      <c r="A51" s="53" t="s">
        <v>2942</v>
      </c>
      <c r="B51" s="53" t="s">
        <v>3606</v>
      </c>
      <c r="C51" s="53" t="s">
        <v>3607</v>
      </c>
      <c r="D51" s="53" t="s">
        <v>2901</v>
      </c>
      <c r="E51" s="53" t="s">
        <v>3599</v>
      </c>
      <c r="F51" s="53" t="s">
        <v>2520</v>
      </c>
      <c r="G51" s="59">
        <v>2827.53</v>
      </c>
    </row>
    <row r="52" spans="1:7" x14ac:dyDescent="0.25">
      <c r="A52" s="53" t="s">
        <v>2942</v>
      </c>
      <c r="B52" s="53" t="s">
        <v>3608</v>
      </c>
      <c r="C52" s="53" t="s">
        <v>3609</v>
      </c>
      <c r="D52" s="53" t="s">
        <v>2901</v>
      </c>
      <c r="E52" s="53" t="s">
        <v>3605</v>
      </c>
      <c r="F52" s="53" t="s">
        <v>2520</v>
      </c>
      <c r="G52" s="59">
        <v>5350.94</v>
      </c>
    </row>
    <row r="53" spans="1:7" x14ac:dyDescent="0.25">
      <c r="A53" s="53" t="s">
        <v>2942</v>
      </c>
      <c r="B53" s="53" t="s">
        <v>3597</v>
      </c>
      <c r="C53" s="53" t="s">
        <v>3598</v>
      </c>
      <c r="D53" s="53" t="s">
        <v>2901</v>
      </c>
      <c r="E53" s="53" t="s">
        <v>3599</v>
      </c>
      <c r="F53" s="53" t="s">
        <v>2520</v>
      </c>
      <c r="G53" s="59">
        <v>58014.13</v>
      </c>
    </row>
    <row r="54" spans="1:7" x14ac:dyDescent="0.25">
      <c r="A54" s="53" t="s">
        <v>2942</v>
      </c>
      <c r="B54" s="53" t="s">
        <v>3610</v>
      </c>
      <c r="C54" s="53" t="s">
        <v>3611</v>
      </c>
      <c r="D54" s="53" t="s">
        <v>2901</v>
      </c>
      <c r="E54" s="53" t="s">
        <v>3605</v>
      </c>
      <c r="F54" s="53" t="s">
        <v>2520</v>
      </c>
      <c r="G54" s="59">
        <v>97291.39</v>
      </c>
    </row>
    <row r="55" spans="1:7" x14ac:dyDescent="0.25">
      <c r="A55" s="53" t="s">
        <v>2942</v>
      </c>
      <c r="B55" s="53" t="s">
        <v>3600</v>
      </c>
      <c r="C55" s="53" t="s">
        <v>3601</v>
      </c>
      <c r="D55" s="53" t="s">
        <v>2901</v>
      </c>
      <c r="E55" s="53" t="s">
        <v>3602</v>
      </c>
      <c r="F55" s="53" t="s">
        <v>2520</v>
      </c>
      <c r="G55" s="59">
        <v>19555.46</v>
      </c>
    </row>
    <row r="56" spans="1:7" x14ac:dyDescent="0.25">
      <c r="A56" s="53" t="s">
        <v>2942</v>
      </c>
      <c r="B56" s="53" t="s">
        <v>3603</v>
      </c>
      <c r="C56" s="53" t="s">
        <v>3604</v>
      </c>
      <c r="D56" s="53" t="s">
        <v>2901</v>
      </c>
      <c r="E56" s="53" t="s">
        <v>3605</v>
      </c>
      <c r="F56" s="53" t="s">
        <v>2520</v>
      </c>
      <c r="G56" s="59">
        <v>15515.28</v>
      </c>
    </row>
    <row r="57" spans="1:7" x14ac:dyDescent="0.25">
      <c r="A57" s="53" t="s">
        <v>2942</v>
      </c>
      <c r="B57" s="53" t="s">
        <v>3612</v>
      </c>
      <c r="C57" s="53" t="s">
        <v>3613</v>
      </c>
      <c r="D57" s="53" t="s">
        <v>2901</v>
      </c>
      <c r="E57" s="53" t="s">
        <v>3605</v>
      </c>
      <c r="F57" s="53" t="s">
        <v>2520</v>
      </c>
      <c r="G57" s="59">
        <v>55.64</v>
      </c>
    </row>
    <row r="58" spans="1:7" x14ac:dyDescent="0.25">
      <c r="A58" s="53" t="s">
        <v>2944</v>
      </c>
      <c r="B58" s="53" t="s">
        <v>3610</v>
      </c>
      <c r="C58" s="53" t="s">
        <v>3611</v>
      </c>
      <c r="D58" s="53" t="s">
        <v>2901</v>
      </c>
      <c r="E58" s="53" t="s">
        <v>3605</v>
      </c>
      <c r="F58" s="53" t="s">
        <v>2520</v>
      </c>
      <c r="G58" s="59">
        <v>94941.74</v>
      </c>
    </row>
    <row r="59" spans="1:7" x14ac:dyDescent="0.25">
      <c r="A59" s="53" t="s">
        <v>2944</v>
      </c>
      <c r="B59" s="53" t="s">
        <v>3608</v>
      </c>
      <c r="C59" s="53" t="s">
        <v>3609</v>
      </c>
      <c r="D59" s="53" t="s">
        <v>2901</v>
      </c>
      <c r="E59" s="53" t="s">
        <v>3605</v>
      </c>
      <c r="F59" s="53" t="s">
        <v>2520</v>
      </c>
      <c r="G59" s="59">
        <v>7362.5</v>
      </c>
    </row>
    <row r="60" spans="1:7" x14ac:dyDescent="0.25">
      <c r="A60" s="53" t="s">
        <v>2944</v>
      </c>
      <c r="B60" s="53" t="s">
        <v>3597</v>
      </c>
      <c r="C60" s="53" t="s">
        <v>3598</v>
      </c>
      <c r="D60" s="53" t="s">
        <v>2901</v>
      </c>
      <c r="E60" s="53" t="s">
        <v>3599</v>
      </c>
      <c r="F60" s="53" t="s">
        <v>2520</v>
      </c>
      <c r="G60" s="59">
        <v>57693.29</v>
      </c>
    </row>
    <row r="61" spans="1:7" x14ac:dyDescent="0.25">
      <c r="A61" s="53" t="s">
        <v>2944</v>
      </c>
      <c r="B61" s="53" t="s">
        <v>3603</v>
      </c>
      <c r="C61" s="53" t="s">
        <v>3604</v>
      </c>
      <c r="D61" s="53" t="s">
        <v>2901</v>
      </c>
      <c r="E61" s="53" t="s">
        <v>3605</v>
      </c>
      <c r="F61" s="53" t="s">
        <v>2520</v>
      </c>
      <c r="G61" s="59">
        <v>15147.04</v>
      </c>
    </row>
    <row r="62" spans="1:7" x14ac:dyDescent="0.25">
      <c r="A62" s="53" t="s">
        <v>2944</v>
      </c>
      <c r="B62" s="53" t="s">
        <v>3600</v>
      </c>
      <c r="C62" s="53" t="s">
        <v>3601</v>
      </c>
      <c r="D62" s="53" t="s">
        <v>2901</v>
      </c>
      <c r="E62" s="53" t="s">
        <v>3602</v>
      </c>
      <c r="F62" s="53" t="s">
        <v>2520</v>
      </c>
      <c r="G62" s="59">
        <v>12956.13</v>
      </c>
    </row>
    <row r="63" spans="1:7" x14ac:dyDescent="0.25">
      <c r="A63" s="53" t="s">
        <v>2944</v>
      </c>
      <c r="B63" s="53" t="s">
        <v>3606</v>
      </c>
      <c r="C63" s="53" t="s">
        <v>3607</v>
      </c>
      <c r="D63" s="53" t="s">
        <v>2901</v>
      </c>
      <c r="E63" s="53" t="s">
        <v>3599</v>
      </c>
      <c r="F63" s="53" t="s">
        <v>2520</v>
      </c>
      <c r="G63" s="59">
        <v>2479.0700000000002</v>
      </c>
    </row>
    <row r="64" spans="1:7" x14ac:dyDescent="0.25">
      <c r="A64" s="53" t="s">
        <v>2944</v>
      </c>
      <c r="B64" s="53" t="s">
        <v>3612</v>
      </c>
      <c r="C64" s="53" t="s">
        <v>3613</v>
      </c>
      <c r="D64" s="53" t="s">
        <v>2901</v>
      </c>
      <c r="E64" s="53" t="s">
        <v>3605</v>
      </c>
      <c r="F64" s="53" t="s">
        <v>2520</v>
      </c>
      <c r="G64" s="59">
        <v>4.46</v>
      </c>
    </row>
    <row r="65" spans="1:7" x14ac:dyDescent="0.25">
      <c r="A65" s="53" t="s">
        <v>2945</v>
      </c>
      <c r="B65" s="53" t="s">
        <v>3610</v>
      </c>
      <c r="C65" s="53" t="s">
        <v>3611</v>
      </c>
      <c r="D65" s="53" t="s">
        <v>2901</v>
      </c>
      <c r="E65" s="53" t="s">
        <v>3605</v>
      </c>
      <c r="F65" s="53" t="s">
        <v>2520</v>
      </c>
      <c r="G65" s="59">
        <v>84652.07</v>
      </c>
    </row>
    <row r="66" spans="1:7" x14ac:dyDescent="0.25">
      <c r="A66" s="53" t="s">
        <v>2945</v>
      </c>
      <c r="B66" s="53" t="s">
        <v>3600</v>
      </c>
      <c r="C66" s="53" t="s">
        <v>3601</v>
      </c>
      <c r="D66" s="53" t="s">
        <v>2901</v>
      </c>
      <c r="E66" s="53" t="s">
        <v>3602</v>
      </c>
      <c r="F66" s="53" t="s">
        <v>2520</v>
      </c>
      <c r="G66" s="59">
        <v>13783.78</v>
      </c>
    </row>
    <row r="67" spans="1:7" x14ac:dyDescent="0.25">
      <c r="A67" s="53" t="s">
        <v>2945</v>
      </c>
      <c r="B67" s="53" t="s">
        <v>3608</v>
      </c>
      <c r="C67" s="53" t="s">
        <v>3609</v>
      </c>
      <c r="D67" s="53" t="s">
        <v>2901</v>
      </c>
      <c r="E67" s="53" t="s">
        <v>3605</v>
      </c>
      <c r="F67" s="53" t="s">
        <v>2520</v>
      </c>
      <c r="G67" s="59">
        <v>6149.34</v>
      </c>
    </row>
    <row r="68" spans="1:7" x14ac:dyDescent="0.25">
      <c r="A68" s="53" t="s">
        <v>2945</v>
      </c>
      <c r="B68" s="53" t="s">
        <v>3603</v>
      </c>
      <c r="C68" s="53" t="s">
        <v>3604</v>
      </c>
      <c r="D68" s="53" t="s">
        <v>2901</v>
      </c>
      <c r="E68" s="53" t="s">
        <v>3605</v>
      </c>
      <c r="F68" s="53" t="s">
        <v>2520</v>
      </c>
      <c r="G68" s="59">
        <v>12791.97</v>
      </c>
    </row>
    <row r="69" spans="1:7" x14ac:dyDescent="0.25">
      <c r="A69" s="53" t="s">
        <v>2945</v>
      </c>
      <c r="B69" s="53" t="s">
        <v>3606</v>
      </c>
      <c r="C69" s="53" t="s">
        <v>3607</v>
      </c>
      <c r="D69" s="53" t="s">
        <v>2901</v>
      </c>
      <c r="E69" s="53" t="s">
        <v>3599</v>
      </c>
      <c r="F69" s="53" t="s">
        <v>2520</v>
      </c>
      <c r="G69" s="59">
        <v>1664.53</v>
      </c>
    </row>
    <row r="70" spans="1:7" x14ac:dyDescent="0.25">
      <c r="A70" s="53" t="s">
        <v>2945</v>
      </c>
      <c r="B70" s="53" t="s">
        <v>3597</v>
      </c>
      <c r="C70" s="53" t="s">
        <v>3598</v>
      </c>
      <c r="D70" s="53" t="s">
        <v>2901</v>
      </c>
      <c r="E70" s="53" t="s">
        <v>3599</v>
      </c>
      <c r="F70" s="53" t="s">
        <v>2520</v>
      </c>
      <c r="G70" s="59">
        <v>67250.86</v>
      </c>
    </row>
    <row r="71" spans="1:7" x14ac:dyDescent="0.25">
      <c r="A71" s="53" t="s">
        <v>2945</v>
      </c>
      <c r="B71" s="53" t="s">
        <v>3612</v>
      </c>
      <c r="C71" s="53" t="s">
        <v>3613</v>
      </c>
      <c r="D71" s="53" t="s">
        <v>2901</v>
      </c>
      <c r="E71" s="53" t="s">
        <v>3605</v>
      </c>
      <c r="F71" s="53" t="s">
        <v>2520</v>
      </c>
      <c r="G71" s="59">
        <v>2.11</v>
      </c>
    </row>
    <row r="72" spans="1:7" x14ac:dyDescent="0.25">
      <c r="A72" s="53" t="s">
        <v>2946</v>
      </c>
      <c r="B72" s="53" t="s">
        <v>3603</v>
      </c>
      <c r="C72" s="53" t="s">
        <v>3604</v>
      </c>
      <c r="D72" s="53" t="s">
        <v>2901</v>
      </c>
      <c r="E72" s="53" t="s">
        <v>3605</v>
      </c>
      <c r="F72" s="53" t="s">
        <v>2520</v>
      </c>
      <c r="G72" s="59">
        <v>13137.73</v>
      </c>
    </row>
    <row r="73" spans="1:7" x14ac:dyDescent="0.25">
      <c r="A73" s="53" t="s">
        <v>2946</v>
      </c>
      <c r="B73" s="53" t="s">
        <v>3610</v>
      </c>
      <c r="C73" s="53" t="s">
        <v>3611</v>
      </c>
      <c r="D73" s="53" t="s">
        <v>2901</v>
      </c>
      <c r="E73" s="53" t="s">
        <v>3605</v>
      </c>
      <c r="F73" s="53" t="s">
        <v>2520</v>
      </c>
      <c r="G73" s="59">
        <v>83827.289999999994</v>
      </c>
    </row>
    <row r="74" spans="1:7" x14ac:dyDescent="0.25">
      <c r="A74" s="53" t="s">
        <v>2946</v>
      </c>
      <c r="B74" s="53" t="s">
        <v>3600</v>
      </c>
      <c r="C74" s="53" t="s">
        <v>3601</v>
      </c>
      <c r="D74" s="53" t="s">
        <v>2901</v>
      </c>
      <c r="E74" s="53" t="s">
        <v>3602</v>
      </c>
      <c r="F74" s="53" t="s">
        <v>2520</v>
      </c>
      <c r="G74" s="59">
        <v>17801.560000000001</v>
      </c>
    </row>
    <row r="75" spans="1:7" x14ac:dyDescent="0.25">
      <c r="A75" s="53" t="s">
        <v>2946</v>
      </c>
      <c r="B75" s="53" t="s">
        <v>3597</v>
      </c>
      <c r="C75" s="53" t="s">
        <v>3598</v>
      </c>
      <c r="D75" s="53" t="s">
        <v>2901</v>
      </c>
      <c r="E75" s="53" t="s">
        <v>3599</v>
      </c>
      <c r="F75" s="53" t="s">
        <v>2520</v>
      </c>
      <c r="G75" s="59">
        <v>66780.53</v>
      </c>
    </row>
    <row r="76" spans="1:7" x14ac:dyDescent="0.25">
      <c r="A76" s="53" t="s">
        <v>2946</v>
      </c>
      <c r="B76" s="53" t="s">
        <v>3608</v>
      </c>
      <c r="C76" s="53" t="s">
        <v>3609</v>
      </c>
      <c r="D76" s="53" t="s">
        <v>2901</v>
      </c>
      <c r="E76" s="53" t="s">
        <v>3605</v>
      </c>
      <c r="F76" s="53" t="s">
        <v>2520</v>
      </c>
      <c r="G76" s="59">
        <v>5347.63</v>
      </c>
    </row>
    <row r="77" spans="1:7" x14ac:dyDescent="0.25">
      <c r="A77" s="53" t="s">
        <v>2946</v>
      </c>
      <c r="B77" s="53" t="s">
        <v>3606</v>
      </c>
      <c r="C77" s="53" t="s">
        <v>3607</v>
      </c>
      <c r="D77" s="53" t="s">
        <v>2901</v>
      </c>
      <c r="E77" s="53" t="s">
        <v>3599</v>
      </c>
      <c r="F77" s="53" t="s">
        <v>2520</v>
      </c>
      <c r="G77" s="59">
        <v>2418.8200000000002</v>
      </c>
    </row>
    <row r="78" spans="1:7" x14ac:dyDescent="0.25">
      <c r="A78" s="53" t="s">
        <v>2946</v>
      </c>
      <c r="B78" s="53" t="s">
        <v>3612</v>
      </c>
      <c r="C78" s="53" t="s">
        <v>3613</v>
      </c>
      <c r="D78" s="53" t="s">
        <v>2901</v>
      </c>
      <c r="E78" s="53" t="s">
        <v>3605</v>
      </c>
      <c r="F78" s="53" t="s">
        <v>2520</v>
      </c>
      <c r="G78" s="59">
        <v>7.66</v>
      </c>
    </row>
    <row r="79" spans="1:7" x14ac:dyDescent="0.25">
      <c r="A79" s="53" t="s">
        <v>2947</v>
      </c>
      <c r="B79" s="53" t="s">
        <v>3608</v>
      </c>
      <c r="C79" s="53" t="s">
        <v>3609</v>
      </c>
      <c r="D79" s="53" t="s">
        <v>2901</v>
      </c>
      <c r="E79" s="53" t="s">
        <v>3605</v>
      </c>
      <c r="F79" s="53" t="s">
        <v>2520</v>
      </c>
      <c r="G79" s="59">
        <v>5320.56</v>
      </c>
    </row>
    <row r="80" spans="1:7" x14ac:dyDescent="0.25">
      <c r="A80" s="53" t="s">
        <v>2947</v>
      </c>
      <c r="B80" s="53" t="s">
        <v>3600</v>
      </c>
      <c r="C80" s="53" t="s">
        <v>3601</v>
      </c>
      <c r="D80" s="53" t="s">
        <v>2901</v>
      </c>
      <c r="E80" s="53" t="s">
        <v>3602</v>
      </c>
      <c r="F80" s="53" t="s">
        <v>2520</v>
      </c>
      <c r="G80" s="59">
        <v>21961.919999999998</v>
      </c>
    </row>
    <row r="81" spans="1:7" x14ac:dyDescent="0.25">
      <c r="A81" s="53" t="s">
        <v>2947</v>
      </c>
      <c r="B81" s="53" t="s">
        <v>3606</v>
      </c>
      <c r="C81" s="53" t="s">
        <v>3607</v>
      </c>
      <c r="D81" s="53" t="s">
        <v>2901</v>
      </c>
      <c r="E81" s="53" t="s">
        <v>3599</v>
      </c>
      <c r="F81" s="53" t="s">
        <v>2520</v>
      </c>
      <c r="G81" s="59">
        <v>3780.51</v>
      </c>
    </row>
    <row r="82" spans="1:7" x14ac:dyDescent="0.25">
      <c r="A82" s="53" t="s">
        <v>2947</v>
      </c>
      <c r="B82" s="53" t="s">
        <v>3603</v>
      </c>
      <c r="C82" s="53" t="s">
        <v>3604</v>
      </c>
      <c r="D82" s="53" t="s">
        <v>2901</v>
      </c>
      <c r="E82" s="53" t="s">
        <v>3605</v>
      </c>
      <c r="F82" s="53" t="s">
        <v>2520</v>
      </c>
      <c r="G82" s="59">
        <v>15793.67</v>
      </c>
    </row>
    <row r="83" spans="1:7" x14ac:dyDescent="0.25">
      <c r="A83" s="53" t="s">
        <v>2947</v>
      </c>
      <c r="B83" s="53" t="s">
        <v>3610</v>
      </c>
      <c r="C83" s="53" t="s">
        <v>3611</v>
      </c>
      <c r="D83" s="53" t="s">
        <v>2901</v>
      </c>
      <c r="E83" s="53" t="s">
        <v>3605</v>
      </c>
      <c r="F83" s="53" t="s">
        <v>2520</v>
      </c>
      <c r="G83" s="59">
        <v>91513.75</v>
      </c>
    </row>
    <row r="84" spans="1:7" x14ac:dyDescent="0.25">
      <c r="A84" s="53" t="s">
        <v>2947</v>
      </c>
      <c r="B84" s="53" t="s">
        <v>3597</v>
      </c>
      <c r="C84" s="53" t="s">
        <v>3598</v>
      </c>
      <c r="D84" s="53" t="s">
        <v>2901</v>
      </c>
      <c r="E84" s="53" t="s">
        <v>3599</v>
      </c>
      <c r="F84" s="53" t="s">
        <v>2520</v>
      </c>
      <c r="G84" s="59">
        <v>53158.239999999998</v>
      </c>
    </row>
    <row r="85" spans="1:7" x14ac:dyDescent="0.25">
      <c r="A85" s="53" t="s">
        <v>2947</v>
      </c>
      <c r="B85" s="53" t="s">
        <v>3612</v>
      </c>
      <c r="C85" s="53" t="s">
        <v>3613</v>
      </c>
      <c r="D85" s="53" t="s">
        <v>2901</v>
      </c>
      <c r="E85" s="53" t="s">
        <v>3605</v>
      </c>
      <c r="F85" s="53" t="s">
        <v>2520</v>
      </c>
      <c r="G85" s="59">
        <v>31.6</v>
      </c>
    </row>
    <row r="86" spans="1:7" x14ac:dyDescent="0.25">
      <c r="A86" s="53" t="s">
        <v>2948</v>
      </c>
      <c r="B86" s="53" t="s">
        <v>3608</v>
      </c>
      <c r="C86" s="53" t="s">
        <v>3609</v>
      </c>
      <c r="D86" s="53" t="s">
        <v>2901</v>
      </c>
      <c r="E86" s="53" t="s">
        <v>3605</v>
      </c>
      <c r="F86" s="53" t="s">
        <v>2520</v>
      </c>
      <c r="G86" s="59">
        <v>6964.46</v>
      </c>
    </row>
    <row r="87" spans="1:7" x14ac:dyDescent="0.25">
      <c r="A87" s="53" t="s">
        <v>2948</v>
      </c>
      <c r="B87" s="53" t="s">
        <v>3600</v>
      </c>
      <c r="C87" s="53" t="s">
        <v>3601</v>
      </c>
      <c r="D87" s="53" t="s">
        <v>2901</v>
      </c>
      <c r="E87" s="53" t="s">
        <v>3602</v>
      </c>
      <c r="F87" s="53" t="s">
        <v>2520</v>
      </c>
      <c r="G87" s="59">
        <v>24813.47</v>
      </c>
    </row>
    <row r="88" spans="1:7" x14ac:dyDescent="0.25">
      <c r="A88" s="53" t="s">
        <v>2948</v>
      </c>
      <c r="B88" s="53" t="s">
        <v>3603</v>
      </c>
      <c r="C88" s="53" t="s">
        <v>3604</v>
      </c>
      <c r="D88" s="53" t="s">
        <v>2901</v>
      </c>
      <c r="E88" s="53" t="s">
        <v>3605</v>
      </c>
      <c r="F88" s="53" t="s">
        <v>2520</v>
      </c>
      <c r="G88" s="59">
        <v>17279.009999999998</v>
      </c>
    </row>
    <row r="89" spans="1:7" x14ac:dyDescent="0.25">
      <c r="A89" s="53" t="s">
        <v>2948</v>
      </c>
      <c r="B89" s="53" t="s">
        <v>3610</v>
      </c>
      <c r="C89" s="53" t="s">
        <v>3611</v>
      </c>
      <c r="D89" s="53" t="s">
        <v>2901</v>
      </c>
      <c r="E89" s="53" t="s">
        <v>3605</v>
      </c>
      <c r="F89" s="53" t="s">
        <v>2520</v>
      </c>
      <c r="G89" s="59">
        <v>82084.05</v>
      </c>
    </row>
    <row r="90" spans="1:7" x14ac:dyDescent="0.25">
      <c r="A90" s="53" t="s">
        <v>2948</v>
      </c>
      <c r="B90" s="53" t="s">
        <v>3606</v>
      </c>
      <c r="C90" s="53" t="s">
        <v>3607</v>
      </c>
      <c r="D90" s="53" t="s">
        <v>2901</v>
      </c>
      <c r="E90" s="53" t="s">
        <v>3599</v>
      </c>
      <c r="F90" s="53" t="s">
        <v>2520</v>
      </c>
      <c r="G90" s="59">
        <v>2951.86</v>
      </c>
    </row>
    <row r="91" spans="1:7" x14ac:dyDescent="0.25">
      <c r="A91" s="53" t="s">
        <v>2948</v>
      </c>
      <c r="B91" s="53" t="s">
        <v>3597</v>
      </c>
      <c r="C91" s="53" t="s">
        <v>3598</v>
      </c>
      <c r="D91" s="53" t="s">
        <v>2901</v>
      </c>
      <c r="E91" s="53" t="s">
        <v>3599</v>
      </c>
      <c r="F91" s="53" t="s">
        <v>2520</v>
      </c>
      <c r="G91" s="59">
        <v>56924.57</v>
      </c>
    </row>
    <row r="92" spans="1:7" x14ac:dyDescent="0.25">
      <c r="A92" s="53" t="s">
        <v>2948</v>
      </c>
      <c r="B92" s="53" t="s">
        <v>3612</v>
      </c>
      <c r="C92" s="53" t="s">
        <v>3613</v>
      </c>
      <c r="D92" s="53" t="s">
        <v>2901</v>
      </c>
      <c r="E92" s="53" t="s">
        <v>3605</v>
      </c>
      <c r="F92" s="53" t="s">
        <v>2520</v>
      </c>
      <c r="G92" s="59">
        <v>6.95</v>
      </c>
    </row>
    <row r="93" spans="1:7" x14ac:dyDescent="0.25">
      <c r="A93" s="53" t="s">
        <v>2949</v>
      </c>
      <c r="B93" s="53" t="s">
        <v>3597</v>
      </c>
      <c r="C93" s="53" t="s">
        <v>3598</v>
      </c>
      <c r="D93" s="53" t="s">
        <v>2901</v>
      </c>
      <c r="E93" s="53" t="s">
        <v>3599</v>
      </c>
      <c r="F93" s="53" t="s">
        <v>2520</v>
      </c>
      <c r="G93" s="59">
        <v>52914.85</v>
      </c>
    </row>
    <row r="94" spans="1:7" x14ac:dyDescent="0.25">
      <c r="A94" s="53" t="s">
        <v>2949</v>
      </c>
      <c r="B94" s="53" t="s">
        <v>3600</v>
      </c>
      <c r="C94" s="53" t="s">
        <v>3601</v>
      </c>
      <c r="D94" s="53" t="s">
        <v>2901</v>
      </c>
      <c r="E94" s="53" t="s">
        <v>3602</v>
      </c>
      <c r="F94" s="53" t="s">
        <v>2520</v>
      </c>
      <c r="G94" s="59">
        <v>18070.080000000002</v>
      </c>
    </row>
    <row r="95" spans="1:7" x14ac:dyDescent="0.25">
      <c r="A95" s="53" t="s">
        <v>2949</v>
      </c>
      <c r="B95" s="53" t="s">
        <v>3610</v>
      </c>
      <c r="C95" s="53" t="s">
        <v>3611</v>
      </c>
      <c r="D95" s="53" t="s">
        <v>2901</v>
      </c>
      <c r="E95" s="53" t="s">
        <v>3605</v>
      </c>
      <c r="F95" s="53" t="s">
        <v>2520</v>
      </c>
      <c r="G95" s="59">
        <v>79913.02</v>
      </c>
    </row>
    <row r="96" spans="1:7" x14ac:dyDescent="0.25">
      <c r="A96" s="53" t="s">
        <v>2949</v>
      </c>
      <c r="B96" s="53" t="s">
        <v>3603</v>
      </c>
      <c r="C96" s="53" t="s">
        <v>3604</v>
      </c>
      <c r="D96" s="53" t="s">
        <v>2901</v>
      </c>
      <c r="E96" s="53" t="s">
        <v>3605</v>
      </c>
      <c r="F96" s="53" t="s">
        <v>2520</v>
      </c>
      <c r="G96" s="59">
        <v>12091.34</v>
      </c>
    </row>
    <row r="97" spans="1:7" x14ac:dyDescent="0.25">
      <c r="A97" s="53" t="s">
        <v>2949</v>
      </c>
      <c r="B97" s="53" t="s">
        <v>3606</v>
      </c>
      <c r="C97" s="53" t="s">
        <v>3607</v>
      </c>
      <c r="D97" s="53" t="s">
        <v>2901</v>
      </c>
      <c r="E97" s="53" t="s">
        <v>3599</v>
      </c>
      <c r="F97" s="53" t="s">
        <v>2520</v>
      </c>
      <c r="G97" s="59">
        <v>1829.09</v>
      </c>
    </row>
    <row r="98" spans="1:7" x14ac:dyDescent="0.25">
      <c r="A98" s="53" t="s">
        <v>2949</v>
      </c>
      <c r="B98" s="53" t="s">
        <v>3608</v>
      </c>
      <c r="C98" s="53" t="s">
        <v>3609</v>
      </c>
      <c r="D98" s="53" t="s">
        <v>2901</v>
      </c>
      <c r="E98" s="53" t="s">
        <v>3605</v>
      </c>
      <c r="F98" s="53" t="s">
        <v>2520</v>
      </c>
      <c r="G98" s="59">
        <v>5629.31</v>
      </c>
    </row>
    <row r="99" spans="1:7" x14ac:dyDescent="0.25">
      <c r="A99" s="53" t="s">
        <v>2950</v>
      </c>
      <c r="B99" s="53" t="s">
        <v>3597</v>
      </c>
      <c r="C99" s="53" t="s">
        <v>3598</v>
      </c>
      <c r="D99" s="53" t="s">
        <v>2901</v>
      </c>
      <c r="E99" s="53" t="s">
        <v>3599</v>
      </c>
      <c r="F99" s="53" t="s">
        <v>2520</v>
      </c>
      <c r="G99" s="59">
        <v>61428.68</v>
      </c>
    </row>
    <row r="100" spans="1:7" x14ac:dyDescent="0.25">
      <c r="A100" s="53" t="s">
        <v>2950</v>
      </c>
      <c r="B100" s="53" t="s">
        <v>3606</v>
      </c>
      <c r="C100" s="53" t="s">
        <v>3607</v>
      </c>
      <c r="D100" s="53" t="s">
        <v>2901</v>
      </c>
      <c r="E100" s="53" t="s">
        <v>3599</v>
      </c>
      <c r="F100" s="53" t="s">
        <v>2520</v>
      </c>
      <c r="G100" s="59">
        <v>1583.48</v>
      </c>
    </row>
    <row r="101" spans="1:7" x14ac:dyDescent="0.25">
      <c r="A101" s="53" t="s">
        <v>2950</v>
      </c>
      <c r="B101" s="53" t="s">
        <v>3600</v>
      </c>
      <c r="C101" s="53" t="s">
        <v>3601</v>
      </c>
      <c r="D101" s="53" t="s">
        <v>2901</v>
      </c>
      <c r="E101" s="53" t="s">
        <v>3602</v>
      </c>
      <c r="F101" s="53" t="s">
        <v>2520</v>
      </c>
      <c r="G101" s="59">
        <v>18626.349999999999</v>
      </c>
    </row>
    <row r="102" spans="1:7" x14ac:dyDescent="0.25">
      <c r="A102" s="53" t="s">
        <v>2950</v>
      </c>
      <c r="B102" s="53" t="s">
        <v>3603</v>
      </c>
      <c r="C102" s="53" t="s">
        <v>3604</v>
      </c>
      <c r="D102" s="53" t="s">
        <v>2901</v>
      </c>
      <c r="E102" s="53" t="s">
        <v>3605</v>
      </c>
      <c r="F102" s="53" t="s">
        <v>2520</v>
      </c>
      <c r="G102" s="59">
        <v>9829.8700000000008</v>
      </c>
    </row>
    <row r="103" spans="1:7" x14ac:dyDescent="0.25">
      <c r="A103" s="53" t="s">
        <v>2950</v>
      </c>
      <c r="B103" s="53" t="s">
        <v>3608</v>
      </c>
      <c r="C103" s="53" t="s">
        <v>3609</v>
      </c>
      <c r="D103" s="53" t="s">
        <v>2901</v>
      </c>
      <c r="E103" s="53" t="s">
        <v>3605</v>
      </c>
      <c r="F103" s="53" t="s">
        <v>2520</v>
      </c>
      <c r="G103" s="59">
        <v>4986.93</v>
      </c>
    </row>
    <row r="104" spans="1:7" x14ac:dyDescent="0.25">
      <c r="A104" s="53" t="s">
        <v>2950</v>
      </c>
      <c r="B104" s="53" t="s">
        <v>3610</v>
      </c>
      <c r="C104" s="53" t="s">
        <v>3611</v>
      </c>
      <c r="D104" s="53" t="s">
        <v>2901</v>
      </c>
      <c r="E104" s="53" t="s">
        <v>3605</v>
      </c>
      <c r="F104" s="53" t="s">
        <v>2520</v>
      </c>
      <c r="G104" s="59">
        <v>89563.96</v>
      </c>
    </row>
    <row r="105" spans="1:7" x14ac:dyDescent="0.25">
      <c r="A105" s="53" t="s">
        <v>2951</v>
      </c>
      <c r="B105" s="53" t="s">
        <v>3610</v>
      </c>
      <c r="C105" s="53" t="s">
        <v>3611</v>
      </c>
      <c r="D105" s="53" t="s">
        <v>2901</v>
      </c>
      <c r="E105" s="53" t="s">
        <v>3605</v>
      </c>
      <c r="F105" s="53" t="s">
        <v>2520</v>
      </c>
      <c r="G105" s="59">
        <v>93464.12</v>
      </c>
    </row>
    <row r="106" spans="1:7" x14ac:dyDescent="0.25">
      <c r="A106" s="53" t="s">
        <v>2951</v>
      </c>
      <c r="B106" s="53" t="s">
        <v>3600</v>
      </c>
      <c r="C106" s="53" t="s">
        <v>3601</v>
      </c>
      <c r="D106" s="53" t="s">
        <v>2901</v>
      </c>
      <c r="E106" s="53" t="s">
        <v>3602</v>
      </c>
      <c r="F106" s="53" t="s">
        <v>2520</v>
      </c>
      <c r="G106" s="59">
        <v>18391.189999999999</v>
      </c>
    </row>
    <row r="107" spans="1:7" x14ac:dyDescent="0.25">
      <c r="A107" s="53" t="s">
        <v>2951</v>
      </c>
      <c r="B107" s="53" t="s">
        <v>3608</v>
      </c>
      <c r="C107" s="53" t="s">
        <v>3609</v>
      </c>
      <c r="D107" s="53" t="s">
        <v>2901</v>
      </c>
      <c r="E107" s="53" t="s">
        <v>3605</v>
      </c>
      <c r="F107" s="53" t="s">
        <v>2520</v>
      </c>
      <c r="G107" s="59">
        <v>4191.13</v>
      </c>
    </row>
    <row r="108" spans="1:7" x14ac:dyDescent="0.25">
      <c r="A108" s="53" t="s">
        <v>2951</v>
      </c>
      <c r="B108" s="53" t="s">
        <v>3603</v>
      </c>
      <c r="C108" s="53" t="s">
        <v>3604</v>
      </c>
      <c r="D108" s="53" t="s">
        <v>2901</v>
      </c>
      <c r="E108" s="53" t="s">
        <v>3605</v>
      </c>
      <c r="F108" s="53" t="s">
        <v>2520</v>
      </c>
      <c r="G108" s="59">
        <v>9501.64</v>
      </c>
    </row>
    <row r="109" spans="1:7" x14ac:dyDescent="0.25">
      <c r="A109" s="53" t="s">
        <v>2951</v>
      </c>
      <c r="B109" s="53" t="s">
        <v>3597</v>
      </c>
      <c r="C109" s="53" t="s">
        <v>3598</v>
      </c>
      <c r="D109" s="53" t="s">
        <v>2901</v>
      </c>
      <c r="E109" s="53" t="s">
        <v>3599</v>
      </c>
      <c r="F109" s="53" t="s">
        <v>2520</v>
      </c>
      <c r="G109" s="59">
        <v>62740.12</v>
      </c>
    </row>
    <row r="110" spans="1:7" x14ac:dyDescent="0.25">
      <c r="A110" s="53" t="s">
        <v>2951</v>
      </c>
      <c r="B110" s="53" t="s">
        <v>3606</v>
      </c>
      <c r="C110" s="53" t="s">
        <v>3607</v>
      </c>
      <c r="D110" s="53" t="s">
        <v>2901</v>
      </c>
      <c r="E110" s="53" t="s">
        <v>3599</v>
      </c>
      <c r="F110" s="53" t="s">
        <v>2520</v>
      </c>
      <c r="G110" s="59">
        <v>940.17</v>
      </c>
    </row>
    <row r="111" spans="1:7" x14ac:dyDescent="0.25">
      <c r="A111" s="53" t="s">
        <v>2952</v>
      </c>
      <c r="B111" s="53" t="s">
        <v>3606</v>
      </c>
      <c r="C111" s="53" t="s">
        <v>3607</v>
      </c>
      <c r="D111" s="53" t="s">
        <v>2901</v>
      </c>
      <c r="E111" s="53" t="s">
        <v>3599</v>
      </c>
      <c r="F111" s="53" t="s">
        <v>2520</v>
      </c>
      <c r="G111" s="59">
        <v>2151.0500000000002</v>
      </c>
    </row>
    <row r="112" spans="1:7" x14ac:dyDescent="0.25">
      <c r="A112" s="53" t="s">
        <v>2952</v>
      </c>
      <c r="B112" s="53" t="s">
        <v>3597</v>
      </c>
      <c r="C112" s="53" t="s">
        <v>3598</v>
      </c>
      <c r="D112" s="53" t="s">
        <v>2901</v>
      </c>
      <c r="E112" s="53" t="s">
        <v>3599</v>
      </c>
      <c r="F112" s="53" t="s">
        <v>2520</v>
      </c>
      <c r="G112" s="59">
        <v>65910.58</v>
      </c>
    </row>
    <row r="113" spans="1:7" x14ac:dyDescent="0.25">
      <c r="A113" s="53" t="s">
        <v>2952</v>
      </c>
      <c r="B113" s="53" t="s">
        <v>3603</v>
      </c>
      <c r="C113" s="53" t="s">
        <v>3604</v>
      </c>
      <c r="D113" s="53" t="s">
        <v>2901</v>
      </c>
      <c r="E113" s="53" t="s">
        <v>3605</v>
      </c>
      <c r="F113" s="53" t="s">
        <v>2520</v>
      </c>
      <c r="G113" s="59">
        <v>11864.02</v>
      </c>
    </row>
    <row r="114" spans="1:7" x14ac:dyDescent="0.25">
      <c r="A114" s="53" t="s">
        <v>2952</v>
      </c>
      <c r="B114" s="53" t="s">
        <v>3610</v>
      </c>
      <c r="C114" s="53" t="s">
        <v>3611</v>
      </c>
      <c r="D114" s="53" t="s">
        <v>2901</v>
      </c>
      <c r="E114" s="53" t="s">
        <v>3605</v>
      </c>
      <c r="F114" s="53" t="s">
        <v>2520</v>
      </c>
      <c r="G114" s="59">
        <v>94727.98</v>
      </c>
    </row>
    <row r="115" spans="1:7" x14ac:dyDescent="0.25">
      <c r="A115" s="53" t="s">
        <v>2952</v>
      </c>
      <c r="B115" s="53" t="s">
        <v>3600</v>
      </c>
      <c r="C115" s="53" t="s">
        <v>3601</v>
      </c>
      <c r="D115" s="53" t="s">
        <v>2901</v>
      </c>
      <c r="E115" s="53" t="s">
        <v>3602</v>
      </c>
      <c r="F115" s="53" t="s">
        <v>2520</v>
      </c>
      <c r="G115" s="59">
        <v>14921.35</v>
      </c>
    </row>
    <row r="116" spans="1:7" x14ac:dyDescent="0.25">
      <c r="A116" s="53" t="s">
        <v>2952</v>
      </c>
      <c r="B116" s="53" t="s">
        <v>3608</v>
      </c>
      <c r="C116" s="53" t="s">
        <v>3609</v>
      </c>
      <c r="D116" s="53" t="s">
        <v>2901</v>
      </c>
      <c r="E116" s="53" t="s">
        <v>3605</v>
      </c>
      <c r="F116" s="53" t="s">
        <v>2520</v>
      </c>
      <c r="G116" s="59">
        <v>6842.29</v>
      </c>
    </row>
    <row r="117" spans="1:7" x14ac:dyDescent="0.25">
      <c r="A117" s="53" t="s">
        <v>2953</v>
      </c>
      <c r="B117" s="53" t="s">
        <v>3603</v>
      </c>
      <c r="C117" s="53" t="s">
        <v>3604</v>
      </c>
      <c r="D117" s="53" t="s">
        <v>2901</v>
      </c>
      <c r="E117" s="53" t="s">
        <v>3605</v>
      </c>
      <c r="F117" s="53" t="s">
        <v>2520</v>
      </c>
      <c r="G117" s="59">
        <v>11627.48</v>
      </c>
    </row>
    <row r="118" spans="1:7" x14ac:dyDescent="0.25">
      <c r="A118" s="53" t="s">
        <v>2953</v>
      </c>
      <c r="B118" s="53" t="s">
        <v>3610</v>
      </c>
      <c r="C118" s="53" t="s">
        <v>3611</v>
      </c>
      <c r="D118" s="53" t="s">
        <v>2901</v>
      </c>
      <c r="E118" s="53" t="s">
        <v>3605</v>
      </c>
      <c r="F118" s="53" t="s">
        <v>2520</v>
      </c>
      <c r="G118" s="59">
        <v>95031.85</v>
      </c>
    </row>
    <row r="119" spans="1:7" x14ac:dyDescent="0.25">
      <c r="A119" s="53" t="s">
        <v>2953</v>
      </c>
      <c r="B119" s="53" t="s">
        <v>3608</v>
      </c>
      <c r="C119" s="53" t="s">
        <v>3609</v>
      </c>
      <c r="D119" s="53" t="s">
        <v>2901</v>
      </c>
      <c r="E119" s="53" t="s">
        <v>3605</v>
      </c>
      <c r="F119" s="53" t="s">
        <v>2520</v>
      </c>
      <c r="G119" s="59">
        <v>7373.24</v>
      </c>
    </row>
    <row r="120" spans="1:7" x14ac:dyDescent="0.25">
      <c r="A120" s="53" t="s">
        <v>2953</v>
      </c>
      <c r="B120" s="53" t="s">
        <v>3597</v>
      </c>
      <c r="C120" s="53" t="s">
        <v>3598</v>
      </c>
      <c r="D120" s="53" t="s">
        <v>2901</v>
      </c>
      <c r="E120" s="53" t="s">
        <v>3599</v>
      </c>
      <c r="F120" s="53" t="s">
        <v>2520</v>
      </c>
      <c r="G120" s="59">
        <v>54880.3</v>
      </c>
    </row>
    <row r="121" spans="1:7" x14ac:dyDescent="0.25">
      <c r="A121" s="53" t="s">
        <v>2953</v>
      </c>
      <c r="B121" s="53" t="s">
        <v>3606</v>
      </c>
      <c r="C121" s="53" t="s">
        <v>3607</v>
      </c>
      <c r="D121" s="53" t="s">
        <v>2901</v>
      </c>
      <c r="E121" s="53" t="s">
        <v>3599</v>
      </c>
      <c r="F121" s="53" t="s">
        <v>2520</v>
      </c>
      <c r="G121" s="59">
        <v>1740.01</v>
      </c>
    </row>
    <row r="122" spans="1:7" x14ac:dyDescent="0.25">
      <c r="A122" s="53" t="s">
        <v>2953</v>
      </c>
      <c r="B122" s="53" t="s">
        <v>3600</v>
      </c>
      <c r="C122" s="53" t="s">
        <v>3601</v>
      </c>
      <c r="D122" s="53" t="s">
        <v>2901</v>
      </c>
      <c r="E122" s="53" t="s">
        <v>3602</v>
      </c>
      <c r="F122" s="53" t="s">
        <v>2520</v>
      </c>
      <c r="G122" s="59">
        <v>14038.89</v>
      </c>
    </row>
    <row r="123" spans="1:7" x14ac:dyDescent="0.25">
      <c r="A123" s="53" t="s">
        <v>2954</v>
      </c>
      <c r="B123" s="53" t="s">
        <v>3600</v>
      </c>
      <c r="C123" s="53" t="s">
        <v>3601</v>
      </c>
      <c r="D123" s="53" t="s">
        <v>2901</v>
      </c>
      <c r="E123" s="53" t="s">
        <v>3602</v>
      </c>
      <c r="F123" s="53" t="s">
        <v>2520</v>
      </c>
      <c r="G123" s="59">
        <v>20236.73</v>
      </c>
    </row>
    <row r="124" spans="1:7" x14ac:dyDescent="0.25">
      <c r="A124" s="53" t="s">
        <v>2954</v>
      </c>
      <c r="B124" s="53" t="s">
        <v>3603</v>
      </c>
      <c r="C124" s="53" t="s">
        <v>3604</v>
      </c>
      <c r="D124" s="53" t="s">
        <v>2901</v>
      </c>
      <c r="E124" s="53" t="s">
        <v>3605</v>
      </c>
      <c r="F124" s="53" t="s">
        <v>2520</v>
      </c>
      <c r="G124" s="59">
        <v>13418.58</v>
      </c>
    </row>
    <row r="125" spans="1:7" x14ac:dyDescent="0.25">
      <c r="A125" s="53" t="s">
        <v>2954</v>
      </c>
      <c r="B125" s="53" t="s">
        <v>3606</v>
      </c>
      <c r="C125" s="53" t="s">
        <v>3607</v>
      </c>
      <c r="D125" s="53" t="s">
        <v>2901</v>
      </c>
      <c r="E125" s="53" t="s">
        <v>3599</v>
      </c>
      <c r="F125" s="53" t="s">
        <v>2520</v>
      </c>
      <c r="G125" s="59">
        <v>1519.24</v>
      </c>
    </row>
    <row r="126" spans="1:7" x14ac:dyDescent="0.25">
      <c r="A126" s="53" t="s">
        <v>2954</v>
      </c>
      <c r="B126" s="53" t="s">
        <v>3597</v>
      </c>
      <c r="C126" s="53" t="s">
        <v>3598</v>
      </c>
      <c r="D126" s="53" t="s">
        <v>2901</v>
      </c>
      <c r="E126" s="53" t="s">
        <v>3599</v>
      </c>
      <c r="F126" s="53" t="s">
        <v>2520</v>
      </c>
      <c r="G126" s="59">
        <v>54340.07</v>
      </c>
    </row>
    <row r="127" spans="1:7" x14ac:dyDescent="0.25">
      <c r="A127" s="53" t="s">
        <v>2954</v>
      </c>
      <c r="B127" s="53" t="s">
        <v>3610</v>
      </c>
      <c r="C127" s="53" t="s">
        <v>3611</v>
      </c>
      <c r="D127" s="53" t="s">
        <v>2901</v>
      </c>
      <c r="E127" s="53" t="s">
        <v>3605</v>
      </c>
      <c r="F127" s="53" t="s">
        <v>2520</v>
      </c>
      <c r="G127" s="59">
        <v>99682.54</v>
      </c>
    </row>
    <row r="128" spans="1:7" x14ac:dyDescent="0.25">
      <c r="A128" s="53" t="s">
        <v>2954</v>
      </c>
      <c r="B128" s="53" t="s">
        <v>3608</v>
      </c>
      <c r="C128" s="53" t="s">
        <v>3609</v>
      </c>
      <c r="D128" s="53" t="s">
        <v>2901</v>
      </c>
      <c r="E128" s="53" t="s">
        <v>3605</v>
      </c>
      <c r="F128" s="53" t="s">
        <v>2520</v>
      </c>
      <c r="G128" s="59">
        <v>5060.37</v>
      </c>
    </row>
    <row r="129" spans="1:7" x14ac:dyDescent="0.25">
      <c r="A129" s="53" t="s">
        <v>2955</v>
      </c>
      <c r="B129" s="53" t="s">
        <v>3600</v>
      </c>
      <c r="C129" s="53" t="s">
        <v>3601</v>
      </c>
      <c r="D129" s="53" t="s">
        <v>2901</v>
      </c>
      <c r="E129" s="53" t="s">
        <v>3602</v>
      </c>
      <c r="F129" s="53" t="s">
        <v>2520</v>
      </c>
      <c r="G129" s="59">
        <v>17541.03</v>
      </c>
    </row>
    <row r="130" spans="1:7" x14ac:dyDescent="0.25">
      <c r="A130" s="53" t="s">
        <v>2955</v>
      </c>
      <c r="B130" s="53" t="s">
        <v>3606</v>
      </c>
      <c r="C130" s="53" t="s">
        <v>3607</v>
      </c>
      <c r="D130" s="53" t="s">
        <v>2901</v>
      </c>
      <c r="E130" s="53" t="s">
        <v>3599</v>
      </c>
      <c r="F130" s="53" t="s">
        <v>2520</v>
      </c>
      <c r="G130" s="59">
        <v>1729.54</v>
      </c>
    </row>
    <row r="131" spans="1:7" x14ac:dyDescent="0.25">
      <c r="A131" s="53" t="s">
        <v>2955</v>
      </c>
      <c r="B131" s="53" t="s">
        <v>3603</v>
      </c>
      <c r="C131" s="53" t="s">
        <v>3604</v>
      </c>
      <c r="D131" s="53" t="s">
        <v>2901</v>
      </c>
      <c r="E131" s="53" t="s">
        <v>3605</v>
      </c>
      <c r="F131" s="53" t="s">
        <v>2520</v>
      </c>
      <c r="G131" s="59">
        <v>11485.9</v>
      </c>
    </row>
    <row r="132" spans="1:7" x14ac:dyDescent="0.25">
      <c r="A132" s="53" t="s">
        <v>2955</v>
      </c>
      <c r="B132" s="53" t="s">
        <v>3610</v>
      </c>
      <c r="C132" s="53" t="s">
        <v>3611</v>
      </c>
      <c r="D132" s="53" t="s">
        <v>2901</v>
      </c>
      <c r="E132" s="53" t="s">
        <v>3605</v>
      </c>
      <c r="F132" s="53" t="s">
        <v>2520</v>
      </c>
      <c r="G132" s="59">
        <v>91111.05</v>
      </c>
    </row>
    <row r="133" spans="1:7" x14ac:dyDescent="0.25">
      <c r="A133" s="53" t="s">
        <v>2955</v>
      </c>
      <c r="B133" s="53" t="s">
        <v>3608</v>
      </c>
      <c r="C133" s="53" t="s">
        <v>3609</v>
      </c>
      <c r="D133" s="53" t="s">
        <v>2901</v>
      </c>
      <c r="E133" s="53" t="s">
        <v>3605</v>
      </c>
      <c r="F133" s="53" t="s">
        <v>2520</v>
      </c>
      <c r="G133" s="59">
        <v>3275.99</v>
      </c>
    </row>
    <row r="134" spans="1:7" x14ac:dyDescent="0.25">
      <c r="A134" s="53" t="s">
        <v>2955</v>
      </c>
      <c r="B134" s="53" t="s">
        <v>3597</v>
      </c>
      <c r="C134" s="53" t="s">
        <v>3598</v>
      </c>
      <c r="D134" s="53" t="s">
        <v>2901</v>
      </c>
      <c r="E134" s="53" t="s">
        <v>3599</v>
      </c>
      <c r="F134" s="53" t="s">
        <v>2520</v>
      </c>
      <c r="G134" s="59">
        <v>59420.83</v>
      </c>
    </row>
    <row r="135" spans="1:7" x14ac:dyDescent="0.25">
      <c r="A135" s="53" t="s">
        <v>2898</v>
      </c>
      <c r="B135" s="53" t="s">
        <v>3606</v>
      </c>
      <c r="C135" s="53" t="s">
        <v>3607</v>
      </c>
      <c r="D135" s="53" t="s">
        <v>2901</v>
      </c>
      <c r="E135" s="53" t="s">
        <v>3599</v>
      </c>
      <c r="F135" s="53" t="s">
        <v>2520</v>
      </c>
      <c r="G135" s="59">
        <v>1011.07</v>
      </c>
    </row>
    <row r="136" spans="1:7" x14ac:dyDescent="0.25">
      <c r="A136" s="53" t="s">
        <v>2898</v>
      </c>
      <c r="B136" s="53" t="s">
        <v>3610</v>
      </c>
      <c r="C136" s="53" t="s">
        <v>3611</v>
      </c>
      <c r="D136" s="53" t="s">
        <v>2901</v>
      </c>
      <c r="E136" s="53" t="s">
        <v>3605</v>
      </c>
      <c r="F136" s="53" t="s">
        <v>2520</v>
      </c>
      <c r="G136" s="59">
        <v>97813.5</v>
      </c>
    </row>
    <row r="137" spans="1:7" x14ac:dyDescent="0.25">
      <c r="A137" s="53" t="s">
        <v>2898</v>
      </c>
      <c r="B137" s="53" t="s">
        <v>3608</v>
      </c>
      <c r="C137" s="53" t="s">
        <v>3609</v>
      </c>
      <c r="D137" s="53" t="s">
        <v>2901</v>
      </c>
      <c r="E137" s="53" t="s">
        <v>3605</v>
      </c>
      <c r="F137" s="53" t="s">
        <v>2520</v>
      </c>
      <c r="G137" s="59">
        <v>5980.71</v>
      </c>
    </row>
    <row r="138" spans="1:7" x14ac:dyDescent="0.25">
      <c r="A138" s="53" t="s">
        <v>2898</v>
      </c>
      <c r="B138" s="53" t="s">
        <v>3603</v>
      </c>
      <c r="C138" s="53" t="s">
        <v>3604</v>
      </c>
      <c r="D138" s="53" t="s">
        <v>2901</v>
      </c>
      <c r="E138" s="53" t="s">
        <v>3605</v>
      </c>
      <c r="F138" s="53" t="s">
        <v>2520</v>
      </c>
      <c r="G138" s="59">
        <v>12678.39</v>
      </c>
    </row>
    <row r="139" spans="1:7" x14ac:dyDescent="0.25">
      <c r="A139" s="53" t="s">
        <v>2898</v>
      </c>
      <c r="B139" s="53" t="s">
        <v>3597</v>
      </c>
      <c r="C139" s="53" t="s">
        <v>3598</v>
      </c>
      <c r="D139" s="53" t="s">
        <v>2901</v>
      </c>
      <c r="E139" s="53" t="s">
        <v>3599</v>
      </c>
      <c r="F139" s="53" t="s">
        <v>2520</v>
      </c>
      <c r="G139" s="59">
        <v>47989.39</v>
      </c>
    </row>
    <row r="140" spans="1:7" x14ac:dyDescent="0.25">
      <c r="A140" s="53" t="s">
        <v>2898</v>
      </c>
      <c r="B140" s="53" t="s">
        <v>3600</v>
      </c>
      <c r="C140" s="53" t="s">
        <v>3601</v>
      </c>
      <c r="D140" s="53" t="s">
        <v>2901</v>
      </c>
      <c r="E140" s="53" t="s">
        <v>3602</v>
      </c>
      <c r="F140" s="53" t="s">
        <v>2520</v>
      </c>
      <c r="G140" s="59">
        <v>18409.080000000002</v>
      </c>
    </row>
    <row r="141" spans="1:7" x14ac:dyDescent="0.25">
      <c r="A141" s="53" t="s">
        <v>2903</v>
      </c>
      <c r="B141" s="53" t="s">
        <v>3606</v>
      </c>
      <c r="C141" s="53" t="s">
        <v>3607</v>
      </c>
      <c r="D141" s="53" t="s">
        <v>2901</v>
      </c>
      <c r="E141" s="53" t="s">
        <v>3599</v>
      </c>
      <c r="F141" s="53" t="s">
        <v>2520</v>
      </c>
      <c r="G141" s="59">
        <v>1698.32</v>
      </c>
    </row>
    <row r="142" spans="1:7" x14ac:dyDescent="0.25">
      <c r="A142" s="53" t="s">
        <v>2903</v>
      </c>
      <c r="B142" s="53" t="s">
        <v>3610</v>
      </c>
      <c r="C142" s="53" t="s">
        <v>3611</v>
      </c>
      <c r="D142" s="53" t="s">
        <v>2901</v>
      </c>
      <c r="E142" s="53" t="s">
        <v>3605</v>
      </c>
      <c r="F142" s="53" t="s">
        <v>2520</v>
      </c>
      <c r="G142" s="59">
        <v>82274.289999999994</v>
      </c>
    </row>
    <row r="143" spans="1:7" x14ac:dyDescent="0.25">
      <c r="A143" s="53" t="s">
        <v>2903</v>
      </c>
      <c r="B143" s="53" t="s">
        <v>3603</v>
      </c>
      <c r="C143" s="53" t="s">
        <v>3604</v>
      </c>
      <c r="D143" s="53" t="s">
        <v>2901</v>
      </c>
      <c r="E143" s="53" t="s">
        <v>3605</v>
      </c>
      <c r="F143" s="53" t="s">
        <v>2520</v>
      </c>
      <c r="G143" s="59">
        <v>14831.45</v>
      </c>
    </row>
    <row r="144" spans="1:7" x14ac:dyDescent="0.25">
      <c r="A144" s="53" t="s">
        <v>2903</v>
      </c>
      <c r="B144" s="53" t="s">
        <v>3600</v>
      </c>
      <c r="C144" s="53" t="s">
        <v>3601</v>
      </c>
      <c r="D144" s="53" t="s">
        <v>2901</v>
      </c>
      <c r="E144" s="53" t="s">
        <v>3602</v>
      </c>
      <c r="F144" s="53" t="s">
        <v>2520</v>
      </c>
      <c r="G144" s="59">
        <v>21415.13</v>
      </c>
    </row>
    <row r="145" spans="1:7" x14ac:dyDescent="0.25">
      <c r="A145" s="53" t="s">
        <v>2903</v>
      </c>
      <c r="B145" s="53" t="s">
        <v>3608</v>
      </c>
      <c r="C145" s="53" t="s">
        <v>3609</v>
      </c>
      <c r="D145" s="53" t="s">
        <v>2901</v>
      </c>
      <c r="E145" s="53" t="s">
        <v>3605</v>
      </c>
      <c r="F145" s="53" t="s">
        <v>2520</v>
      </c>
      <c r="G145" s="59">
        <v>5309.13</v>
      </c>
    </row>
    <row r="146" spans="1:7" x14ac:dyDescent="0.25">
      <c r="A146" s="53" t="s">
        <v>2903</v>
      </c>
      <c r="B146" s="53" t="s">
        <v>3597</v>
      </c>
      <c r="C146" s="53" t="s">
        <v>3598</v>
      </c>
      <c r="D146" s="53" t="s">
        <v>2901</v>
      </c>
      <c r="E146" s="53" t="s">
        <v>3599</v>
      </c>
      <c r="F146" s="53" t="s">
        <v>2520</v>
      </c>
      <c r="G146" s="59">
        <v>64612.26</v>
      </c>
    </row>
    <row r="147" spans="1:7" x14ac:dyDescent="0.25">
      <c r="A147" s="53" t="s">
        <v>2904</v>
      </c>
      <c r="B147" s="53" t="s">
        <v>3597</v>
      </c>
      <c r="C147" s="53" t="s">
        <v>3598</v>
      </c>
      <c r="D147" s="53" t="s">
        <v>2901</v>
      </c>
      <c r="E147" s="53" t="s">
        <v>3599</v>
      </c>
      <c r="F147" s="53" t="s">
        <v>2520</v>
      </c>
      <c r="G147" s="59">
        <v>60054.18</v>
      </c>
    </row>
    <row r="148" spans="1:7" x14ac:dyDescent="0.25">
      <c r="A148" s="53" t="s">
        <v>2904</v>
      </c>
      <c r="B148" s="53" t="s">
        <v>3600</v>
      </c>
      <c r="C148" s="53" t="s">
        <v>3601</v>
      </c>
      <c r="D148" s="53" t="s">
        <v>2901</v>
      </c>
      <c r="E148" s="53" t="s">
        <v>3602</v>
      </c>
      <c r="F148" s="53" t="s">
        <v>2520</v>
      </c>
      <c r="G148" s="59">
        <v>19128.900000000001</v>
      </c>
    </row>
    <row r="149" spans="1:7" x14ac:dyDescent="0.25">
      <c r="A149" s="53" t="s">
        <v>2904</v>
      </c>
      <c r="B149" s="53" t="s">
        <v>3606</v>
      </c>
      <c r="C149" s="53" t="s">
        <v>3607</v>
      </c>
      <c r="D149" s="53" t="s">
        <v>2901</v>
      </c>
      <c r="E149" s="53" t="s">
        <v>3599</v>
      </c>
      <c r="F149" s="53" t="s">
        <v>2520</v>
      </c>
      <c r="G149" s="59">
        <v>4340.38</v>
      </c>
    </row>
    <row r="150" spans="1:7" x14ac:dyDescent="0.25">
      <c r="A150" s="53" t="s">
        <v>2904</v>
      </c>
      <c r="B150" s="53" t="s">
        <v>3610</v>
      </c>
      <c r="C150" s="53" t="s">
        <v>3611</v>
      </c>
      <c r="D150" s="53" t="s">
        <v>2901</v>
      </c>
      <c r="E150" s="53" t="s">
        <v>3605</v>
      </c>
      <c r="F150" s="53" t="s">
        <v>2520</v>
      </c>
      <c r="G150" s="59">
        <v>95311.06</v>
      </c>
    </row>
    <row r="151" spans="1:7" x14ac:dyDescent="0.25">
      <c r="A151" s="53" t="s">
        <v>2904</v>
      </c>
      <c r="B151" s="53" t="s">
        <v>3608</v>
      </c>
      <c r="C151" s="53" t="s">
        <v>3609</v>
      </c>
      <c r="D151" s="53" t="s">
        <v>2901</v>
      </c>
      <c r="E151" s="53" t="s">
        <v>3605</v>
      </c>
      <c r="F151" s="53" t="s">
        <v>2520</v>
      </c>
      <c r="G151" s="59">
        <v>7835.92</v>
      </c>
    </row>
    <row r="152" spans="1:7" x14ac:dyDescent="0.25">
      <c r="A152" s="53" t="s">
        <v>2904</v>
      </c>
      <c r="B152" s="53" t="s">
        <v>3603</v>
      </c>
      <c r="C152" s="53" t="s">
        <v>3604</v>
      </c>
      <c r="D152" s="53" t="s">
        <v>2901</v>
      </c>
      <c r="E152" s="53" t="s">
        <v>3605</v>
      </c>
      <c r="F152" s="53" t="s">
        <v>2520</v>
      </c>
      <c r="G152" s="59">
        <v>15820.27</v>
      </c>
    </row>
    <row r="153" spans="1:7" x14ac:dyDescent="0.25">
      <c r="A153" s="53" t="s">
        <v>2905</v>
      </c>
      <c r="B153" s="53" t="s">
        <v>3597</v>
      </c>
      <c r="C153" s="53" t="s">
        <v>3598</v>
      </c>
      <c r="D153" s="53" t="s">
        <v>2901</v>
      </c>
      <c r="E153" s="53" t="s">
        <v>3599</v>
      </c>
      <c r="F153" s="53" t="s">
        <v>2520</v>
      </c>
      <c r="G153" s="59">
        <v>72366.539999999994</v>
      </c>
    </row>
    <row r="154" spans="1:7" x14ac:dyDescent="0.25">
      <c r="A154" s="53" t="s">
        <v>2905</v>
      </c>
      <c r="B154" s="53" t="s">
        <v>3603</v>
      </c>
      <c r="C154" s="53" t="s">
        <v>3604</v>
      </c>
      <c r="D154" s="53" t="s">
        <v>2901</v>
      </c>
      <c r="E154" s="53" t="s">
        <v>3605</v>
      </c>
      <c r="F154" s="53" t="s">
        <v>2520</v>
      </c>
      <c r="G154" s="59">
        <v>9997.0400000000009</v>
      </c>
    </row>
    <row r="155" spans="1:7" x14ac:dyDescent="0.25">
      <c r="A155" s="53" t="s">
        <v>2905</v>
      </c>
      <c r="B155" s="53" t="s">
        <v>3608</v>
      </c>
      <c r="C155" s="53" t="s">
        <v>3609</v>
      </c>
      <c r="D155" s="53" t="s">
        <v>2901</v>
      </c>
      <c r="E155" s="53" t="s">
        <v>3605</v>
      </c>
      <c r="F155" s="53" t="s">
        <v>2520</v>
      </c>
      <c r="G155" s="59">
        <v>6243.31</v>
      </c>
    </row>
    <row r="156" spans="1:7" x14ac:dyDescent="0.25">
      <c r="A156" s="53" t="s">
        <v>2905</v>
      </c>
      <c r="B156" s="53" t="s">
        <v>3600</v>
      </c>
      <c r="C156" s="53" t="s">
        <v>3601</v>
      </c>
      <c r="D156" s="53" t="s">
        <v>2901</v>
      </c>
      <c r="E156" s="53" t="s">
        <v>3602</v>
      </c>
      <c r="F156" s="53" t="s">
        <v>2520</v>
      </c>
      <c r="G156" s="59">
        <v>19304.189999999999</v>
      </c>
    </row>
    <row r="157" spans="1:7" x14ac:dyDescent="0.25">
      <c r="A157" s="53" t="s">
        <v>2905</v>
      </c>
      <c r="B157" s="53" t="s">
        <v>3610</v>
      </c>
      <c r="C157" s="53" t="s">
        <v>3611</v>
      </c>
      <c r="D157" s="53" t="s">
        <v>2901</v>
      </c>
      <c r="E157" s="53" t="s">
        <v>3605</v>
      </c>
      <c r="F157" s="53" t="s">
        <v>2520</v>
      </c>
      <c r="G157" s="59">
        <v>97100.62</v>
      </c>
    </row>
    <row r="158" spans="1:7" x14ac:dyDescent="0.25">
      <c r="A158" s="53" t="s">
        <v>2905</v>
      </c>
      <c r="B158" s="53" t="s">
        <v>3606</v>
      </c>
      <c r="C158" s="53" t="s">
        <v>3607</v>
      </c>
      <c r="D158" s="53" t="s">
        <v>2901</v>
      </c>
      <c r="E158" s="53" t="s">
        <v>3599</v>
      </c>
      <c r="F158" s="53" t="s">
        <v>2520</v>
      </c>
      <c r="G158" s="59">
        <v>3565.73</v>
      </c>
    </row>
    <row r="159" spans="1:7" x14ac:dyDescent="0.25">
      <c r="A159" s="53" t="s">
        <v>2906</v>
      </c>
      <c r="B159" s="53" t="s">
        <v>3610</v>
      </c>
      <c r="C159" s="53" t="s">
        <v>3611</v>
      </c>
      <c r="D159" s="53" t="s">
        <v>2901</v>
      </c>
      <c r="E159" s="53" t="s">
        <v>3605</v>
      </c>
      <c r="F159" s="53" t="s">
        <v>2520</v>
      </c>
      <c r="G159" s="59">
        <v>94106.57</v>
      </c>
    </row>
    <row r="160" spans="1:7" x14ac:dyDescent="0.25">
      <c r="A160" s="53" t="s">
        <v>2906</v>
      </c>
      <c r="B160" s="53" t="s">
        <v>3600</v>
      </c>
      <c r="C160" s="53" t="s">
        <v>3601</v>
      </c>
      <c r="D160" s="53" t="s">
        <v>2901</v>
      </c>
      <c r="E160" s="53" t="s">
        <v>3602</v>
      </c>
      <c r="F160" s="53" t="s">
        <v>2520</v>
      </c>
      <c r="G160" s="59">
        <v>16662.189999999999</v>
      </c>
    </row>
    <row r="161" spans="1:7" x14ac:dyDescent="0.25">
      <c r="A161" s="53" t="s">
        <v>2906</v>
      </c>
      <c r="B161" s="53" t="s">
        <v>3606</v>
      </c>
      <c r="C161" s="53" t="s">
        <v>3607</v>
      </c>
      <c r="D161" s="53" t="s">
        <v>2901</v>
      </c>
      <c r="E161" s="53" t="s">
        <v>3599</v>
      </c>
      <c r="F161" s="53" t="s">
        <v>2520</v>
      </c>
      <c r="G161" s="59">
        <v>2763.03</v>
      </c>
    </row>
    <row r="162" spans="1:7" x14ac:dyDescent="0.25">
      <c r="A162" s="53" t="s">
        <v>2906</v>
      </c>
      <c r="B162" s="53" t="s">
        <v>3597</v>
      </c>
      <c r="C162" s="53" t="s">
        <v>3598</v>
      </c>
      <c r="D162" s="53" t="s">
        <v>2901</v>
      </c>
      <c r="E162" s="53" t="s">
        <v>3599</v>
      </c>
      <c r="F162" s="53" t="s">
        <v>2520</v>
      </c>
      <c r="G162" s="59">
        <v>69460.58</v>
      </c>
    </row>
    <row r="163" spans="1:7" x14ac:dyDescent="0.25">
      <c r="A163" s="53" t="s">
        <v>2906</v>
      </c>
      <c r="B163" s="53" t="s">
        <v>3603</v>
      </c>
      <c r="C163" s="53" t="s">
        <v>3604</v>
      </c>
      <c r="D163" s="53" t="s">
        <v>2901</v>
      </c>
      <c r="E163" s="53" t="s">
        <v>3605</v>
      </c>
      <c r="F163" s="53" t="s">
        <v>2520</v>
      </c>
      <c r="G163" s="59">
        <v>13793.97</v>
      </c>
    </row>
    <row r="164" spans="1:7" x14ac:dyDescent="0.25">
      <c r="A164" s="53" t="s">
        <v>2906</v>
      </c>
      <c r="B164" s="53" t="s">
        <v>3608</v>
      </c>
      <c r="C164" s="53" t="s">
        <v>3609</v>
      </c>
      <c r="D164" s="53" t="s">
        <v>2901</v>
      </c>
      <c r="E164" s="53" t="s">
        <v>3605</v>
      </c>
      <c r="F164" s="53" t="s">
        <v>2520</v>
      </c>
      <c r="G164" s="59">
        <v>5824.42</v>
      </c>
    </row>
    <row r="165" spans="1:7" x14ac:dyDescent="0.25">
      <c r="A165" s="53" t="s">
        <v>2956</v>
      </c>
      <c r="B165" s="53" t="s">
        <v>3600</v>
      </c>
      <c r="C165" s="53" t="s">
        <v>3601</v>
      </c>
      <c r="D165" s="53" t="s">
        <v>2901</v>
      </c>
      <c r="E165" s="53" t="s">
        <v>3602</v>
      </c>
      <c r="F165" s="53" t="s">
        <v>2520</v>
      </c>
      <c r="G165" s="59">
        <v>14912.73</v>
      </c>
    </row>
    <row r="166" spans="1:7" x14ac:dyDescent="0.25">
      <c r="A166" s="53" t="s">
        <v>2956</v>
      </c>
      <c r="B166" s="53" t="s">
        <v>3606</v>
      </c>
      <c r="C166" s="53" t="s">
        <v>3607</v>
      </c>
      <c r="D166" s="53" t="s">
        <v>2901</v>
      </c>
      <c r="E166" s="53" t="s">
        <v>3599</v>
      </c>
      <c r="F166" s="53" t="s">
        <v>2520</v>
      </c>
      <c r="G166" s="59">
        <v>2788.06</v>
      </c>
    </row>
    <row r="167" spans="1:7" x14ac:dyDescent="0.25">
      <c r="A167" s="53" t="s">
        <v>2956</v>
      </c>
      <c r="B167" s="53" t="s">
        <v>3597</v>
      </c>
      <c r="C167" s="53" t="s">
        <v>3598</v>
      </c>
      <c r="D167" s="53" t="s">
        <v>2901</v>
      </c>
      <c r="E167" s="53" t="s">
        <v>3599</v>
      </c>
      <c r="F167" s="53" t="s">
        <v>2520</v>
      </c>
      <c r="G167" s="59">
        <v>67356.34</v>
      </c>
    </row>
    <row r="168" spans="1:7" x14ac:dyDescent="0.25">
      <c r="A168" s="53" t="s">
        <v>2956</v>
      </c>
      <c r="B168" s="53" t="s">
        <v>3610</v>
      </c>
      <c r="C168" s="53" t="s">
        <v>3611</v>
      </c>
      <c r="D168" s="53" t="s">
        <v>2901</v>
      </c>
      <c r="E168" s="53" t="s">
        <v>3605</v>
      </c>
      <c r="F168" s="53" t="s">
        <v>2520</v>
      </c>
      <c r="G168" s="59">
        <v>86905.56</v>
      </c>
    </row>
    <row r="169" spans="1:7" x14ac:dyDescent="0.25">
      <c r="A169" s="53" t="s">
        <v>2956</v>
      </c>
      <c r="B169" s="53" t="s">
        <v>3603</v>
      </c>
      <c r="C169" s="53" t="s">
        <v>3604</v>
      </c>
      <c r="D169" s="53" t="s">
        <v>2901</v>
      </c>
      <c r="E169" s="53" t="s">
        <v>3605</v>
      </c>
      <c r="F169" s="53" t="s">
        <v>2520</v>
      </c>
      <c r="G169" s="59">
        <v>13109.36</v>
      </c>
    </row>
    <row r="170" spans="1:7" x14ac:dyDescent="0.25">
      <c r="A170" s="53" t="s">
        <v>2956</v>
      </c>
      <c r="B170" s="53" t="s">
        <v>3608</v>
      </c>
      <c r="C170" s="53" t="s">
        <v>3609</v>
      </c>
      <c r="D170" s="53" t="s">
        <v>2901</v>
      </c>
      <c r="E170" s="53" t="s">
        <v>3605</v>
      </c>
      <c r="F170" s="53" t="s">
        <v>2520</v>
      </c>
      <c r="G170" s="59">
        <v>3767.92</v>
      </c>
    </row>
    <row r="171" spans="1:7" x14ac:dyDescent="0.25">
      <c r="A171" s="53" t="s">
        <v>2957</v>
      </c>
      <c r="B171" s="53" t="s">
        <v>3606</v>
      </c>
      <c r="C171" s="53" t="s">
        <v>3607</v>
      </c>
      <c r="D171" s="53" t="s">
        <v>2901</v>
      </c>
      <c r="E171" s="53" t="s">
        <v>3599</v>
      </c>
      <c r="F171" s="53" t="s">
        <v>2520</v>
      </c>
      <c r="G171" s="59">
        <v>1721.38</v>
      </c>
    </row>
    <row r="172" spans="1:7" x14ac:dyDescent="0.25">
      <c r="A172" s="53" t="s">
        <v>2957</v>
      </c>
      <c r="B172" s="53" t="s">
        <v>3603</v>
      </c>
      <c r="C172" s="53" t="s">
        <v>3604</v>
      </c>
      <c r="D172" s="53" t="s">
        <v>2901</v>
      </c>
      <c r="E172" s="53" t="s">
        <v>3605</v>
      </c>
      <c r="F172" s="53" t="s">
        <v>2520</v>
      </c>
      <c r="G172" s="59">
        <v>13503.22</v>
      </c>
    </row>
    <row r="173" spans="1:7" x14ac:dyDescent="0.25">
      <c r="A173" s="53" t="s">
        <v>2957</v>
      </c>
      <c r="B173" s="53" t="s">
        <v>3608</v>
      </c>
      <c r="C173" s="53" t="s">
        <v>3609</v>
      </c>
      <c r="D173" s="53" t="s">
        <v>2901</v>
      </c>
      <c r="E173" s="53" t="s">
        <v>3605</v>
      </c>
      <c r="F173" s="53" t="s">
        <v>2520</v>
      </c>
      <c r="G173" s="59">
        <v>3600.67</v>
      </c>
    </row>
    <row r="174" spans="1:7" x14ac:dyDescent="0.25">
      <c r="A174" s="53" t="s">
        <v>2957</v>
      </c>
      <c r="B174" s="53" t="s">
        <v>3600</v>
      </c>
      <c r="C174" s="53" t="s">
        <v>3601</v>
      </c>
      <c r="D174" s="53" t="s">
        <v>2901</v>
      </c>
      <c r="E174" s="53" t="s">
        <v>3602</v>
      </c>
      <c r="F174" s="53" t="s">
        <v>2520</v>
      </c>
      <c r="G174" s="59">
        <v>14925.36</v>
      </c>
    </row>
    <row r="175" spans="1:7" x14ac:dyDescent="0.25">
      <c r="A175" s="53" t="s">
        <v>2957</v>
      </c>
      <c r="B175" s="53" t="s">
        <v>3610</v>
      </c>
      <c r="C175" s="53" t="s">
        <v>3611</v>
      </c>
      <c r="D175" s="53" t="s">
        <v>2901</v>
      </c>
      <c r="E175" s="53" t="s">
        <v>3605</v>
      </c>
      <c r="F175" s="53" t="s">
        <v>2520</v>
      </c>
      <c r="G175" s="59">
        <v>81347.7</v>
      </c>
    </row>
    <row r="176" spans="1:7" x14ac:dyDescent="0.25">
      <c r="A176" s="53" t="s">
        <v>2957</v>
      </c>
      <c r="B176" s="53" t="s">
        <v>3597</v>
      </c>
      <c r="C176" s="53" t="s">
        <v>3598</v>
      </c>
      <c r="D176" s="53" t="s">
        <v>2901</v>
      </c>
      <c r="E176" s="53" t="s">
        <v>3599</v>
      </c>
      <c r="F176" s="53" t="s">
        <v>2520</v>
      </c>
      <c r="G176" s="59">
        <v>73181.570000000007</v>
      </c>
    </row>
    <row r="177" spans="1:7" x14ac:dyDescent="0.25">
      <c r="A177" s="53" t="s">
        <v>2958</v>
      </c>
      <c r="B177" s="53" t="s">
        <v>3606</v>
      </c>
      <c r="C177" s="53" t="s">
        <v>3607</v>
      </c>
      <c r="D177" s="53" t="s">
        <v>2901</v>
      </c>
      <c r="E177" s="53" t="s">
        <v>3599</v>
      </c>
      <c r="F177" s="53" t="s">
        <v>2520</v>
      </c>
      <c r="G177" s="59">
        <v>4841.95</v>
      </c>
    </row>
    <row r="178" spans="1:7" x14ac:dyDescent="0.25">
      <c r="A178" s="53" t="s">
        <v>2958</v>
      </c>
      <c r="B178" s="53" t="s">
        <v>3608</v>
      </c>
      <c r="C178" s="53" t="s">
        <v>3609</v>
      </c>
      <c r="D178" s="53" t="s">
        <v>2901</v>
      </c>
      <c r="E178" s="53" t="s">
        <v>3605</v>
      </c>
      <c r="F178" s="53" t="s">
        <v>2520</v>
      </c>
      <c r="G178" s="59">
        <v>5750.31</v>
      </c>
    </row>
    <row r="179" spans="1:7" x14ac:dyDescent="0.25">
      <c r="A179" s="53" t="s">
        <v>2958</v>
      </c>
      <c r="B179" s="53" t="s">
        <v>3597</v>
      </c>
      <c r="C179" s="53" t="s">
        <v>3598</v>
      </c>
      <c r="D179" s="53" t="s">
        <v>2901</v>
      </c>
      <c r="E179" s="53" t="s">
        <v>3599</v>
      </c>
      <c r="F179" s="53" t="s">
        <v>2520</v>
      </c>
      <c r="G179" s="59">
        <v>75705.210000000006</v>
      </c>
    </row>
    <row r="180" spans="1:7" x14ac:dyDescent="0.25">
      <c r="A180" s="53" t="s">
        <v>2958</v>
      </c>
      <c r="B180" s="53" t="s">
        <v>3603</v>
      </c>
      <c r="C180" s="53" t="s">
        <v>3604</v>
      </c>
      <c r="D180" s="53" t="s">
        <v>2901</v>
      </c>
      <c r="E180" s="53" t="s">
        <v>3605</v>
      </c>
      <c r="F180" s="53" t="s">
        <v>2520</v>
      </c>
      <c r="G180" s="59">
        <v>12159.68</v>
      </c>
    </row>
    <row r="181" spans="1:7" x14ac:dyDescent="0.25">
      <c r="A181" s="53" t="s">
        <v>2958</v>
      </c>
      <c r="B181" s="53" t="s">
        <v>3600</v>
      </c>
      <c r="C181" s="53" t="s">
        <v>3601</v>
      </c>
      <c r="D181" s="53" t="s">
        <v>2901</v>
      </c>
      <c r="E181" s="53" t="s">
        <v>3602</v>
      </c>
      <c r="F181" s="53" t="s">
        <v>2520</v>
      </c>
      <c r="G181" s="59">
        <v>17549.11</v>
      </c>
    </row>
    <row r="182" spans="1:7" x14ac:dyDescent="0.25">
      <c r="A182" s="53" t="s">
        <v>2958</v>
      </c>
      <c r="B182" s="53" t="s">
        <v>3610</v>
      </c>
      <c r="C182" s="53" t="s">
        <v>3611</v>
      </c>
      <c r="D182" s="53" t="s">
        <v>2901</v>
      </c>
      <c r="E182" s="53" t="s">
        <v>3605</v>
      </c>
      <c r="F182" s="53" t="s">
        <v>2520</v>
      </c>
      <c r="G182" s="59">
        <v>95195.83</v>
      </c>
    </row>
    <row r="183" spans="1:7" x14ac:dyDescent="0.25">
      <c r="A183" s="53" t="s">
        <v>2907</v>
      </c>
      <c r="B183" s="53" t="s">
        <v>3608</v>
      </c>
      <c r="C183" s="53" t="s">
        <v>3609</v>
      </c>
      <c r="D183" s="53" t="s">
        <v>2901</v>
      </c>
      <c r="E183" s="53" t="s">
        <v>3605</v>
      </c>
      <c r="F183" s="53" t="s">
        <v>2520</v>
      </c>
      <c r="G183" s="59">
        <v>7930.59</v>
      </c>
    </row>
    <row r="184" spans="1:7" x14ac:dyDescent="0.25">
      <c r="A184" s="53" t="s">
        <v>2907</v>
      </c>
      <c r="B184" s="53" t="s">
        <v>3606</v>
      </c>
      <c r="C184" s="53" t="s">
        <v>3607</v>
      </c>
      <c r="D184" s="53" t="s">
        <v>2901</v>
      </c>
      <c r="E184" s="53" t="s">
        <v>3599</v>
      </c>
      <c r="F184" s="53" t="s">
        <v>2520</v>
      </c>
      <c r="G184" s="59">
        <v>3936.51</v>
      </c>
    </row>
    <row r="185" spans="1:7" x14ac:dyDescent="0.25">
      <c r="A185" s="53" t="s">
        <v>2907</v>
      </c>
      <c r="B185" s="53" t="s">
        <v>3603</v>
      </c>
      <c r="C185" s="53" t="s">
        <v>3604</v>
      </c>
      <c r="D185" s="53" t="s">
        <v>2901</v>
      </c>
      <c r="E185" s="53" t="s">
        <v>3605</v>
      </c>
      <c r="F185" s="53" t="s">
        <v>2520</v>
      </c>
      <c r="G185" s="59">
        <v>12192.1</v>
      </c>
    </row>
    <row r="186" spans="1:7" x14ac:dyDescent="0.25">
      <c r="A186" s="53" t="s">
        <v>2907</v>
      </c>
      <c r="B186" s="53" t="s">
        <v>3597</v>
      </c>
      <c r="C186" s="53" t="s">
        <v>3598</v>
      </c>
      <c r="D186" s="53" t="s">
        <v>2901</v>
      </c>
      <c r="E186" s="53" t="s">
        <v>3599</v>
      </c>
      <c r="F186" s="53" t="s">
        <v>2520</v>
      </c>
      <c r="G186" s="59">
        <v>70904.39</v>
      </c>
    </row>
    <row r="187" spans="1:7" x14ac:dyDescent="0.25">
      <c r="A187" s="53" t="s">
        <v>2907</v>
      </c>
      <c r="B187" s="53" t="s">
        <v>3600</v>
      </c>
      <c r="C187" s="53" t="s">
        <v>3601</v>
      </c>
      <c r="D187" s="53" t="s">
        <v>2901</v>
      </c>
      <c r="E187" s="53" t="s">
        <v>3602</v>
      </c>
      <c r="F187" s="53" t="s">
        <v>2520</v>
      </c>
      <c r="G187" s="59">
        <v>16339.37</v>
      </c>
    </row>
    <row r="188" spans="1:7" x14ac:dyDescent="0.25">
      <c r="A188" s="53" t="s">
        <v>2907</v>
      </c>
      <c r="B188" s="53" t="s">
        <v>3610</v>
      </c>
      <c r="C188" s="53" t="s">
        <v>3611</v>
      </c>
      <c r="D188" s="53" t="s">
        <v>2901</v>
      </c>
      <c r="E188" s="53" t="s">
        <v>3605</v>
      </c>
      <c r="F188" s="53" t="s">
        <v>2520</v>
      </c>
      <c r="G188" s="59">
        <v>90056.59</v>
      </c>
    </row>
    <row r="189" spans="1:7" x14ac:dyDescent="0.25">
      <c r="A189" s="53" t="s">
        <v>2909</v>
      </c>
      <c r="B189" s="53" t="s">
        <v>3606</v>
      </c>
      <c r="C189" s="53" t="s">
        <v>3607</v>
      </c>
      <c r="D189" s="53" t="s">
        <v>2901</v>
      </c>
      <c r="E189" s="53" t="s">
        <v>3599</v>
      </c>
      <c r="F189" s="53" t="s">
        <v>2520</v>
      </c>
      <c r="G189" s="59">
        <v>3351.21</v>
      </c>
    </row>
    <row r="190" spans="1:7" x14ac:dyDescent="0.25">
      <c r="A190" s="53" t="s">
        <v>2909</v>
      </c>
      <c r="B190" s="53" t="s">
        <v>3610</v>
      </c>
      <c r="C190" s="53" t="s">
        <v>3611</v>
      </c>
      <c r="D190" s="53" t="s">
        <v>2901</v>
      </c>
      <c r="E190" s="53" t="s">
        <v>3605</v>
      </c>
      <c r="F190" s="53" t="s">
        <v>2520</v>
      </c>
      <c r="G190" s="59">
        <v>82710.52</v>
      </c>
    </row>
    <row r="191" spans="1:7" x14ac:dyDescent="0.25">
      <c r="A191" s="53" t="s">
        <v>2909</v>
      </c>
      <c r="B191" s="53" t="s">
        <v>3608</v>
      </c>
      <c r="C191" s="53" t="s">
        <v>3609</v>
      </c>
      <c r="D191" s="53" t="s">
        <v>2901</v>
      </c>
      <c r="E191" s="53" t="s">
        <v>3605</v>
      </c>
      <c r="F191" s="53" t="s">
        <v>2520</v>
      </c>
      <c r="G191" s="59">
        <v>7945.91</v>
      </c>
    </row>
    <row r="192" spans="1:7" x14ac:dyDescent="0.25">
      <c r="A192" s="53" t="s">
        <v>2909</v>
      </c>
      <c r="B192" s="53" t="s">
        <v>3597</v>
      </c>
      <c r="C192" s="53" t="s">
        <v>3598</v>
      </c>
      <c r="D192" s="53" t="s">
        <v>2901</v>
      </c>
      <c r="E192" s="53" t="s">
        <v>3599</v>
      </c>
      <c r="F192" s="53" t="s">
        <v>2520</v>
      </c>
      <c r="G192" s="59">
        <v>71991.839999999997</v>
      </c>
    </row>
    <row r="193" spans="1:7" x14ac:dyDescent="0.25">
      <c r="A193" s="53" t="s">
        <v>2909</v>
      </c>
      <c r="B193" s="53" t="s">
        <v>3600</v>
      </c>
      <c r="C193" s="53" t="s">
        <v>3601</v>
      </c>
      <c r="D193" s="53" t="s">
        <v>2901</v>
      </c>
      <c r="E193" s="53" t="s">
        <v>3602</v>
      </c>
      <c r="F193" s="53" t="s">
        <v>2520</v>
      </c>
      <c r="G193" s="59">
        <v>14424.96</v>
      </c>
    </row>
    <row r="194" spans="1:7" x14ac:dyDescent="0.25">
      <c r="A194" s="53" t="s">
        <v>2909</v>
      </c>
      <c r="B194" s="53" t="s">
        <v>3603</v>
      </c>
      <c r="C194" s="53" t="s">
        <v>3604</v>
      </c>
      <c r="D194" s="53" t="s">
        <v>2901</v>
      </c>
      <c r="E194" s="53" t="s">
        <v>3605</v>
      </c>
      <c r="F194" s="53" t="s">
        <v>2520</v>
      </c>
      <c r="G194" s="59">
        <v>10321.790000000001</v>
      </c>
    </row>
  </sheetData>
  <phoneticPr fontId="3" type="noConversion"/>
  <pageMargins left="0.7" right="0.7" top="0.75" bottom="0.75" header="0.3" footer="0.3"/>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693"/>
  <sheetViews>
    <sheetView workbookViewId="0">
      <selection activeCell="M17" sqref="M17"/>
    </sheetView>
  </sheetViews>
  <sheetFormatPr defaultColWidth="9.26953125" defaultRowHeight="12" x14ac:dyDescent="0.25"/>
  <cols>
    <col min="1" max="1" width="15.453125" style="211" customWidth="1"/>
    <col min="2" max="2" width="20.6328125" style="211" customWidth="1"/>
    <col min="3" max="3" width="17.6328125" style="211" customWidth="1"/>
    <col min="4" max="4" width="9.26953125" style="211" customWidth="1"/>
    <col min="5" max="5" width="14.08984375" style="211" customWidth="1"/>
    <col min="6" max="6" width="13" style="211" customWidth="1"/>
    <col min="7" max="7" width="17.7265625" style="211" customWidth="1"/>
    <col min="8" max="8" width="16" style="211" customWidth="1"/>
    <col min="9" max="10" width="9.26953125" style="193"/>
    <col min="11" max="11" width="12.453125" style="193" customWidth="1"/>
    <col min="12" max="12" width="11.36328125" style="193" customWidth="1"/>
    <col min="13" max="16384" width="9.26953125" style="193"/>
  </cols>
  <sheetData>
    <row r="1" spans="1:9" x14ac:dyDescent="0.25">
      <c r="A1" s="192" t="s">
        <v>3616</v>
      </c>
      <c r="B1" s="192" t="s">
        <v>3617</v>
      </c>
      <c r="C1" s="192" t="s">
        <v>3618</v>
      </c>
      <c r="D1" s="192" t="s">
        <v>3619</v>
      </c>
      <c r="E1" s="192" t="s">
        <v>3620</v>
      </c>
      <c r="F1" s="192" t="s">
        <v>760</v>
      </c>
      <c r="G1" s="192" t="s">
        <v>3621</v>
      </c>
      <c r="H1" s="192" t="s">
        <v>480</v>
      </c>
    </row>
    <row r="2" spans="1:9" x14ac:dyDescent="0.25">
      <c r="A2" s="194" t="s">
        <v>3622</v>
      </c>
      <c r="B2" s="195" t="s">
        <v>3623</v>
      </c>
      <c r="C2" s="195">
        <v>1000118235</v>
      </c>
      <c r="D2" s="196">
        <v>0.04</v>
      </c>
      <c r="E2" s="197">
        <v>6165972.8700000001</v>
      </c>
      <c r="F2" s="198">
        <v>0</v>
      </c>
      <c r="G2" s="198">
        <f t="shared" ref="G2:G28" si="0">E2-F2</f>
        <v>6165972.8700000001</v>
      </c>
      <c r="H2" s="194" t="s">
        <v>3624</v>
      </c>
    </row>
    <row r="3" spans="1:9" x14ac:dyDescent="0.25">
      <c r="A3" s="194" t="s">
        <v>3625</v>
      </c>
      <c r="B3" s="195" t="s">
        <v>3626</v>
      </c>
      <c r="C3" s="199">
        <v>1000169876</v>
      </c>
      <c r="D3" s="196">
        <v>0.04</v>
      </c>
      <c r="E3" s="197">
        <v>392648.39</v>
      </c>
      <c r="F3" s="198">
        <v>0</v>
      </c>
      <c r="G3" s="198">
        <f t="shared" si="0"/>
        <v>392648.39</v>
      </c>
      <c r="H3" s="194" t="s">
        <v>3624</v>
      </c>
      <c r="I3" s="200"/>
    </row>
    <row r="4" spans="1:9" s="202" customFormat="1" x14ac:dyDescent="0.25">
      <c r="A4" s="195" t="s">
        <v>3627</v>
      </c>
      <c r="B4" s="195" t="s">
        <v>3628</v>
      </c>
      <c r="C4" s="199">
        <v>1000092943</v>
      </c>
      <c r="D4" s="196">
        <v>0.04</v>
      </c>
      <c r="E4" s="197">
        <v>272861.52</v>
      </c>
      <c r="F4" s="201">
        <v>0</v>
      </c>
      <c r="G4" s="198">
        <f t="shared" si="0"/>
        <v>272861.52</v>
      </c>
      <c r="H4" s="195" t="s">
        <v>3624</v>
      </c>
    </row>
    <row r="5" spans="1:9" s="202" customFormat="1" x14ac:dyDescent="0.25">
      <c r="A5" s="195" t="s">
        <v>3627</v>
      </c>
      <c r="B5" s="195" t="s">
        <v>3629</v>
      </c>
      <c r="C5" s="199">
        <v>1000260444</v>
      </c>
      <c r="D5" s="196">
        <v>0.04</v>
      </c>
      <c r="E5" s="197">
        <v>26689.23</v>
      </c>
      <c r="F5" s="201">
        <v>0</v>
      </c>
      <c r="G5" s="198">
        <f t="shared" si="0"/>
        <v>26689.23</v>
      </c>
      <c r="H5" s="195" t="s">
        <v>3624</v>
      </c>
    </row>
    <row r="6" spans="1:9" s="202" customFormat="1" x14ac:dyDescent="0.25">
      <c r="A6" s="195" t="s">
        <v>3630</v>
      </c>
      <c r="B6" s="195" t="s">
        <v>3631</v>
      </c>
      <c r="C6" s="199">
        <v>1000137969</v>
      </c>
      <c r="D6" s="196">
        <v>0.04</v>
      </c>
      <c r="E6" s="197">
        <v>370195.93</v>
      </c>
      <c r="F6" s="201">
        <v>0</v>
      </c>
      <c r="G6" s="198">
        <f t="shared" si="0"/>
        <v>370195.93</v>
      </c>
      <c r="H6" s="195" t="s">
        <v>3624</v>
      </c>
    </row>
    <row r="7" spans="1:9" s="202" customFormat="1" x14ac:dyDescent="0.25">
      <c r="A7" s="195" t="s">
        <v>3632</v>
      </c>
      <c r="B7" s="195" t="s">
        <v>3633</v>
      </c>
      <c r="C7" s="199">
        <v>1000151106</v>
      </c>
      <c r="D7" s="196">
        <v>0.04</v>
      </c>
      <c r="E7" s="198">
        <v>727689.07</v>
      </c>
      <c r="F7" s="201">
        <v>0</v>
      </c>
      <c r="G7" s="198">
        <f t="shared" si="0"/>
        <v>727689.07</v>
      </c>
      <c r="H7" s="195" t="s">
        <v>3624</v>
      </c>
    </row>
    <row r="8" spans="1:9" s="202" customFormat="1" x14ac:dyDescent="0.25">
      <c r="A8" s="195" t="s">
        <v>3634</v>
      </c>
      <c r="B8" s="195" t="s">
        <v>3635</v>
      </c>
      <c r="C8" s="199">
        <v>1000134314</v>
      </c>
      <c r="D8" s="196">
        <v>0.04</v>
      </c>
      <c r="E8" s="197">
        <v>716975.93</v>
      </c>
      <c r="F8" s="201">
        <v>0</v>
      </c>
      <c r="G8" s="198">
        <f t="shared" si="0"/>
        <v>716975.93</v>
      </c>
      <c r="H8" s="195" t="s">
        <v>3624</v>
      </c>
    </row>
    <row r="9" spans="1:9" x14ac:dyDescent="0.25">
      <c r="A9" s="194" t="s">
        <v>3636</v>
      </c>
      <c r="B9" s="195" t="s">
        <v>3637</v>
      </c>
      <c r="C9" s="199">
        <v>1000100514</v>
      </c>
      <c r="D9" s="203">
        <v>0.08</v>
      </c>
      <c r="E9" s="197">
        <v>177387.68</v>
      </c>
      <c r="F9" s="198">
        <v>0</v>
      </c>
      <c r="G9" s="198">
        <f t="shared" si="0"/>
        <v>177387.68</v>
      </c>
      <c r="H9" s="204" t="s">
        <v>3638</v>
      </c>
    </row>
    <row r="10" spans="1:9" x14ac:dyDescent="0.25">
      <c r="A10" s="195" t="s">
        <v>3639</v>
      </c>
      <c r="B10" s="195" t="s">
        <v>3640</v>
      </c>
      <c r="C10" s="195">
        <v>1000223846</v>
      </c>
      <c r="D10" s="203">
        <v>0.08</v>
      </c>
      <c r="E10" s="197">
        <v>432940.41</v>
      </c>
      <c r="F10" s="198">
        <v>0</v>
      </c>
      <c r="G10" s="198">
        <f t="shared" si="0"/>
        <v>432940.41</v>
      </c>
      <c r="H10" s="204" t="s">
        <v>3638</v>
      </c>
    </row>
    <row r="11" spans="1:9" x14ac:dyDescent="0.25">
      <c r="A11" s="194" t="s">
        <v>3622</v>
      </c>
      <c r="B11" s="195" t="s">
        <v>3641</v>
      </c>
      <c r="C11" s="195">
        <v>1000126953</v>
      </c>
      <c r="D11" s="196">
        <v>0.11</v>
      </c>
      <c r="E11" s="198">
        <v>1417997.28</v>
      </c>
      <c r="F11" s="198">
        <v>0</v>
      </c>
      <c r="G11" s="198">
        <f t="shared" si="0"/>
        <v>1417997.28</v>
      </c>
      <c r="H11" s="194" t="s">
        <v>3642</v>
      </c>
    </row>
    <row r="12" spans="1:9" x14ac:dyDescent="0.25">
      <c r="A12" s="194" t="s">
        <v>3622</v>
      </c>
      <c r="B12" s="195" t="s">
        <v>3643</v>
      </c>
      <c r="C12" s="195">
        <v>1000136491</v>
      </c>
      <c r="D12" s="196">
        <v>0.11</v>
      </c>
      <c r="E12" s="198">
        <v>176555.43</v>
      </c>
      <c r="F12" s="198">
        <v>0</v>
      </c>
      <c r="G12" s="198">
        <f t="shared" si="0"/>
        <v>176555.43</v>
      </c>
      <c r="H12" s="194" t="s">
        <v>3642</v>
      </c>
    </row>
    <row r="13" spans="1:9" x14ac:dyDescent="0.25">
      <c r="A13" s="194" t="s">
        <v>3622</v>
      </c>
      <c r="B13" s="195" t="s">
        <v>3644</v>
      </c>
      <c r="C13" s="195">
        <v>1000152695</v>
      </c>
      <c r="D13" s="196">
        <v>0.11</v>
      </c>
      <c r="E13" s="197">
        <v>52054.96</v>
      </c>
      <c r="F13" s="198">
        <v>0</v>
      </c>
      <c r="G13" s="198">
        <f t="shared" si="0"/>
        <v>52054.96</v>
      </c>
      <c r="H13" s="194" t="s">
        <v>3642</v>
      </c>
    </row>
    <row r="14" spans="1:9" x14ac:dyDescent="0.25">
      <c r="A14" s="194" t="s">
        <v>3622</v>
      </c>
      <c r="B14" s="205" t="s">
        <v>3645</v>
      </c>
      <c r="C14" s="205">
        <v>1000259925</v>
      </c>
      <c r="D14" s="196">
        <v>0.11</v>
      </c>
      <c r="E14" s="198">
        <v>42926.15</v>
      </c>
      <c r="F14" s="198">
        <v>0</v>
      </c>
      <c r="G14" s="198">
        <f t="shared" si="0"/>
        <v>42926.15</v>
      </c>
      <c r="H14" s="206" t="s">
        <v>3642</v>
      </c>
    </row>
    <row r="15" spans="1:9" x14ac:dyDescent="0.25">
      <c r="A15" s="194" t="s">
        <v>3636</v>
      </c>
      <c r="B15" s="195" t="s">
        <v>3646</v>
      </c>
      <c r="C15" s="195">
        <v>1000110189</v>
      </c>
      <c r="D15" s="196">
        <v>0.11</v>
      </c>
      <c r="E15" s="198">
        <v>686596.09</v>
      </c>
      <c r="F15" s="198">
        <v>0</v>
      </c>
      <c r="G15" s="198">
        <f t="shared" si="0"/>
        <v>686596.09</v>
      </c>
      <c r="H15" s="206" t="s">
        <v>3647</v>
      </c>
    </row>
    <row r="16" spans="1:9" x14ac:dyDescent="0.25">
      <c r="A16" s="195" t="s">
        <v>3639</v>
      </c>
      <c r="B16" s="195" t="s">
        <v>3648</v>
      </c>
      <c r="C16" s="195">
        <v>1000245968</v>
      </c>
      <c r="D16" s="196">
        <v>0.11</v>
      </c>
      <c r="E16" s="198">
        <v>144228.21</v>
      </c>
      <c r="F16" s="198">
        <v>0</v>
      </c>
      <c r="G16" s="198">
        <f t="shared" si="0"/>
        <v>144228.21</v>
      </c>
      <c r="H16" s="206" t="s">
        <v>3647</v>
      </c>
    </row>
    <row r="17" spans="1:13" s="202" customFormat="1" ht="17.149999999999999" customHeight="1" x14ac:dyDescent="0.25">
      <c r="A17" s="195" t="s">
        <v>3627</v>
      </c>
      <c r="B17" s="195" t="s">
        <v>3649</v>
      </c>
      <c r="C17" s="195">
        <v>1000180480</v>
      </c>
      <c r="D17" s="196">
        <v>0.11</v>
      </c>
      <c r="E17" s="198">
        <v>39879.69</v>
      </c>
      <c r="F17" s="201">
        <v>0</v>
      </c>
      <c r="G17" s="198">
        <f t="shared" si="0"/>
        <v>39879.69</v>
      </c>
      <c r="H17" s="195" t="s">
        <v>3642</v>
      </c>
    </row>
    <row r="18" spans="1:13" s="202" customFormat="1" ht="17.149999999999999" customHeight="1" x14ac:dyDescent="0.25">
      <c r="A18" s="195" t="s">
        <v>3627</v>
      </c>
      <c r="B18" s="195" t="s">
        <v>3650</v>
      </c>
      <c r="C18" s="195">
        <v>1000159604</v>
      </c>
      <c r="D18" s="196">
        <v>0.11</v>
      </c>
      <c r="E18" s="198">
        <v>83774.14</v>
      </c>
      <c r="F18" s="201">
        <v>0</v>
      </c>
      <c r="G18" s="198">
        <f t="shared" si="0"/>
        <v>83774.14</v>
      </c>
      <c r="H18" s="195" t="s">
        <v>3642</v>
      </c>
    </row>
    <row r="19" spans="1:13" s="202" customFormat="1" ht="17.149999999999999" customHeight="1" x14ac:dyDescent="0.25">
      <c r="A19" s="195" t="s">
        <v>3627</v>
      </c>
      <c r="B19" s="195" t="s">
        <v>3651</v>
      </c>
      <c r="C19" s="195">
        <v>1000176327</v>
      </c>
      <c r="D19" s="196">
        <v>0.11</v>
      </c>
      <c r="E19" s="198">
        <v>10416.1</v>
      </c>
      <c r="F19" s="201">
        <v>0</v>
      </c>
      <c r="G19" s="198">
        <f t="shared" si="0"/>
        <v>10416.1</v>
      </c>
      <c r="H19" s="195" t="s">
        <v>3642</v>
      </c>
    </row>
    <row r="20" spans="1:13" s="202" customFormat="1" ht="17.149999999999999" customHeight="1" x14ac:dyDescent="0.25">
      <c r="A20" s="195" t="s">
        <v>3627</v>
      </c>
      <c r="B20" s="195" t="s">
        <v>3652</v>
      </c>
      <c r="C20" s="199">
        <v>1000260443</v>
      </c>
      <c r="D20" s="196">
        <v>0.11</v>
      </c>
      <c r="E20" s="197">
        <v>13056.58</v>
      </c>
      <c r="F20" s="201">
        <v>0</v>
      </c>
      <c r="G20" s="198">
        <f t="shared" si="0"/>
        <v>13056.58</v>
      </c>
      <c r="H20" s="195" t="s">
        <v>3653</v>
      </c>
    </row>
    <row r="21" spans="1:13" s="202" customFormat="1" ht="17.149999999999999" customHeight="1" x14ac:dyDescent="0.25">
      <c r="A21" s="195" t="s">
        <v>3630</v>
      </c>
      <c r="B21" s="195" t="s">
        <v>3654</v>
      </c>
      <c r="C21" s="195">
        <v>1000181821</v>
      </c>
      <c r="D21" s="196">
        <v>0.11</v>
      </c>
      <c r="E21" s="197">
        <v>20051.990000000002</v>
      </c>
      <c r="F21" s="201">
        <v>0</v>
      </c>
      <c r="G21" s="198">
        <f t="shared" si="0"/>
        <v>20051.990000000002</v>
      </c>
      <c r="H21" s="195" t="s">
        <v>3642</v>
      </c>
    </row>
    <row r="22" spans="1:13" s="202" customFormat="1" ht="17.149999999999999" customHeight="1" x14ac:dyDescent="0.25">
      <c r="A22" s="195" t="s">
        <v>3630</v>
      </c>
      <c r="B22" s="195" t="s">
        <v>3655</v>
      </c>
      <c r="C22" s="195">
        <v>1000142644</v>
      </c>
      <c r="D22" s="196">
        <v>0.11</v>
      </c>
      <c r="E22" s="201">
        <v>67784.039999999994</v>
      </c>
      <c r="F22" s="201">
        <v>0</v>
      </c>
      <c r="G22" s="198">
        <f t="shared" si="0"/>
        <v>67784.039999999994</v>
      </c>
      <c r="H22" s="195" t="s">
        <v>3642</v>
      </c>
    </row>
    <row r="23" spans="1:13" s="202" customFormat="1" ht="17.149999999999999" customHeight="1" x14ac:dyDescent="0.25">
      <c r="A23" s="195" t="s">
        <v>3630</v>
      </c>
      <c r="B23" s="195" t="s">
        <v>3656</v>
      </c>
      <c r="C23" s="195">
        <v>1000227144</v>
      </c>
      <c r="D23" s="196">
        <v>0.11</v>
      </c>
      <c r="E23" s="197">
        <v>46938.14</v>
      </c>
      <c r="F23" s="201">
        <v>0</v>
      </c>
      <c r="G23" s="198">
        <f t="shared" si="0"/>
        <v>46938.14</v>
      </c>
      <c r="H23" s="195" t="s">
        <v>3642</v>
      </c>
    </row>
    <row r="24" spans="1:13" s="202" customFormat="1" ht="17.149999999999999" customHeight="1" x14ac:dyDescent="0.25">
      <c r="A24" s="195" t="s">
        <v>3632</v>
      </c>
      <c r="B24" s="195" t="s">
        <v>3657</v>
      </c>
      <c r="C24" s="195">
        <v>1000159134</v>
      </c>
      <c r="D24" s="196">
        <v>0.11</v>
      </c>
      <c r="E24" s="197">
        <v>52738.03</v>
      </c>
      <c r="F24" s="201">
        <v>0</v>
      </c>
      <c r="G24" s="198">
        <f t="shared" si="0"/>
        <v>52738.03</v>
      </c>
      <c r="H24" s="195" t="s">
        <v>3642</v>
      </c>
      <c r="J24" s="207"/>
      <c r="K24" s="207"/>
      <c r="L24" s="208"/>
      <c r="M24" s="207"/>
    </row>
    <row r="25" spans="1:13" ht="17.149999999999999" customHeight="1" x14ac:dyDescent="0.25">
      <c r="A25" s="195" t="s">
        <v>3632</v>
      </c>
      <c r="B25" s="195" t="s">
        <v>3658</v>
      </c>
      <c r="C25" s="195">
        <v>1000239949</v>
      </c>
      <c r="D25" s="196">
        <v>0.11</v>
      </c>
      <c r="E25" s="198">
        <v>246309.35</v>
      </c>
      <c r="F25" s="198">
        <v>0</v>
      </c>
      <c r="G25" s="198">
        <f t="shared" si="0"/>
        <v>246309.35</v>
      </c>
      <c r="H25" s="194" t="s">
        <v>3642</v>
      </c>
      <c r="K25" s="209"/>
      <c r="M25" s="210"/>
    </row>
    <row r="26" spans="1:13" s="202" customFormat="1" ht="17.149999999999999" customHeight="1" x14ac:dyDescent="0.25">
      <c r="A26" s="195" t="s">
        <v>3634</v>
      </c>
      <c r="B26" s="195" t="s">
        <v>3659</v>
      </c>
      <c r="C26" s="195">
        <v>1000154060</v>
      </c>
      <c r="D26" s="196">
        <v>0.11</v>
      </c>
      <c r="E26" s="197">
        <v>23536.45</v>
      </c>
      <c r="F26" s="201">
        <v>0</v>
      </c>
      <c r="G26" s="198">
        <f t="shared" si="0"/>
        <v>23536.45</v>
      </c>
      <c r="H26" s="195" t="s">
        <v>3642</v>
      </c>
    </row>
    <row r="27" spans="1:13" s="202" customFormat="1" ht="17.149999999999999" customHeight="1" x14ac:dyDescent="0.25">
      <c r="A27" s="195" t="s">
        <v>3634</v>
      </c>
      <c r="B27" s="195" t="s">
        <v>3660</v>
      </c>
      <c r="C27" s="195">
        <v>1000134497</v>
      </c>
      <c r="D27" s="196">
        <v>0.11</v>
      </c>
      <c r="E27" s="198">
        <v>12091.34</v>
      </c>
      <c r="F27" s="201">
        <v>0</v>
      </c>
      <c r="G27" s="198">
        <f t="shared" si="0"/>
        <v>12091.34</v>
      </c>
      <c r="H27" s="195" t="s">
        <v>3642</v>
      </c>
    </row>
    <row r="28" spans="1:13" s="202" customFormat="1" ht="17.149999999999999" customHeight="1" x14ac:dyDescent="0.25">
      <c r="A28" s="195" t="s">
        <v>3634</v>
      </c>
      <c r="B28" s="195" t="s">
        <v>3661</v>
      </c>
      <c r="C28" s="195">
        <v>1000154061</v>
      </c>
      <c r="D28" s="196">
        <v>0.11</v>
      </c>
      <c r="E28" s="198">
        <v>11494.93</v>
      </c>
      <c r="F28" s="201">
        <v>0</v>
      </c>
      <c r="G28" s="198">
        <f t="shared" si="0"/>
        <v>11494.93</v>
      </c>
      <c r="H28" s="195" t="s">
        <v>3642</v>
      </c>
    </row>
    <row r="29" spans="1:13" ht="17.149999999999999" customHeight="1" x14ac:dyDescent="0.25">
      <c r="A29" s="195" t="s">
        <v>3634</v>
      </c>
      <c r="B29" s="195" t="s">
        <v>3662</v>
      </c>
      <c r="C29" s="195">
        <v>1000239945</v>
      </c>
      <c r="D29" s="196">
        <v>0.11</v>
      </c>
      <c r="E29" s="197">
        <v>32609.56</v>
      </c>
      <c r="F29" s="198">
        <v>0</v>
      </c>
      <c r="G29" s="198">
        <f>E29-F29</f>
        <v>32609.56</v>
      </c>
      <c r="H29" s="194" t="s">
        <v>3642</v>
      </c>
    </row>
    <row r="30" spans="1:13" ht="17.149999999999999" customHeight="1" x14ac:dyDescent="0.25">
      <c r="A30" s="195" t="s">
        <v>3663</v>
      </c>
      <c r="B30" s="205" t="s">
        <v>3664</v>
      </c>
      <c r="C30" s="195">
        <v>1000239946</v>
      </c>
      <c r="D30" s="196">
        <v>0.11</v>
      </c>
      <c r="E30" s="198">
        <v>64069.79</v>
      </c>
      <c r="F30" s="198">
        <v>0</v>
      </c>
      <c r="G30" s="198">
        <f>E30-F30</f>
        <v>64069.79</v>
      </c>
      <c r="H30" s="194" t="s">
        <v>3642</v>
      </c>
    </row>
    <row r="31" spans="1:13" x14ac:dyDescent="0.25">
      <c r="D31" s="211" t="s">
        <v>3665</v>
      </c>
      <c r="E31" s="212">
        <f t="shared" ref="E31:G31" si="1">SUM(E2:E30)</f>
        <v>12528469.279999997</v>
      </c>
      <c r="F31" s="212">
        <f t="shared" si="1"/>
        <v>0</v>
      </c>
      <c r="G31" s="212">
        <f t="shared" si="1"/>
        <v>12528469.279999997</v>
      </c>
    </row>
    <row r="32" spans="1:13" x14ac:dyDescent="0.25">
      <c r="E32" s="212"/>
      <c r="F32" s="212"/>
      <c r="G32" s="212"/>
    </row>
    <row r="33" spans="1:7" x14ac:dyDescent="0.25">
      <c r="E33" s="212"/>
      <c r="F33" s="212"/>
      <c r="G33" s="212"/>
    </row>
    <row r="34" spans="1:7" x14ac:dyDescent="0.25">
      <c r="A34" s="211" t="s">
        <v>3666</v>
      </c>
      <c r="E34" s="212"/>
      <c r="F34" s="212"/>
      <c r="G34" s="212"/>
    </row>
    <row r="35" spans="1:7" x14ac:dyDescent="0.25">
      <c r="E35" s="212"/>
      <c r="F35" s="212"/>
      <c r="G35" s="212"/>
    </row>
    <row r="36" spans="1:7" x14ac:dyDescent="0.25">
      <c r="E36" s="212"/>
      <c r="F36" s="212"/>
      <c r="G36" s="212"/>
    </row>
    <row r="37" spans="1:7" x14ac:dyDescent="0.25">
      <c r="E37" s="212"/>
      <c r="F37" s="212"/>
      <c r="G37" s="212"/>
    </row>
    <row r="38" spans="1:7" x14ac:dyDescent="0.25">
      <c r="E38" s="212"/>
      <c r="F38" s="212"/>
      <c r="G38" s="212"/>
    </row>
    <row r="39" spans="1:7" x14ac:dyDescent="0.25">
      <c r="E39" s="212"/>
      <c r="F39" s="212"/>
      <c r="G39" s="212"/>
    </row>
    <row r="40" spans="1:7" x14ac:dyDescent="0.25">
      <c r="E40" s="212"/>
      <c r="F40" s="212"/>
      <c r="G40" s="212"/>
    </row>
    <row r="41" spans="1:7" x14ac:dyDescent="0.25">
      <c r="E41" s="212"/>
      <c r="F41" s="212"/>
      <c r="G41" s="212"/>
    </row>
    <row r="42" spans="1:7" x14ac:dyDescent="0.25">
      <c r="E42" s="212"/>
      <c r="F42" s="212"/>
      <c r="G42" s="212"/>
    </row>
    <row r="43" spans="1:7" x14ac:dyDescent="0.25">
      <c r="E43" s="212"/>
      <c r="F43" s="212"/>
      <c r="G43" s="212"/>
    </row>
    <row r="44" spans="1:7" x14ac:dyDescent="0.25">
      <c r="E44" s="212"/>
      <c r="F44" s="212"/>
      <c r="G44" s="212"/>
    </row>
    <row r="45" spans="1:7" x14ac:dyDescent="0.25">
      <c r="E45" s="212"/>
      <c r="F45" s="212"/>
      <c r="G45" s="212"/>
    </row>
    <row r="46" spans="1:7" x14ac:dyDescent="0.25">
      <c r="E46" s="212"/>
      <c r="F46" s="212"/>
      <c r="G46" s="212"/>
    </row>
    <row r="47" spans="1:7" x14ac:dyDescent="0.25">
      <c r="E47" s="212"/>
      <c r="F47" s="212"/>
      <c r="G47" s="212"/>
    </row>
    <row r="48" spans="1:7" x14ac:dyDescent="0.25">
      <c r="E48" s="212"/>
      <c r="F48" s="212"/>
      <c r="G48" s="212"/>
    </row>
    <row r="49" spans="5:7" x14ac:dyDescent="0.25">
      <c r="E49" s="212"/>
      <c r="F49" s="212"/>
      <c r="G49" s="212"/>
    </row>
    <row r="50" spans="5:7" x14ac:dyDescent="0.25">
      <c r="E50" s="212"/>
      <c r="F50" s="212"/>
      <c r="G50" s="212"/>
    </row>
    <row r="51" spans="5:7" x14ac:dyDescent="0.25">
      <c r="E51" s="212"/>
      <c r="F51" s="212"/>
      <c r="G51" s="212"/>
    </row>
    <row r="52" spans="5:7" x14ac:dyDescent="0.25">
      <c r="E52" s="212"/>
      <c r="F52" s="212"/>
      <c r="G52" s="212"/>
    </row>
    <row r="53" spans="5:7" x14ac:dyDescent="0.25">
      <c r="E53" s="212"/>
      <c r="F53" s="212"/>
      <c r="G53" s="212"/>
    </row>
    <row r="54" spans="5:7" x14ac:dyDescent="0.25">
      <c r="E54" s="212"/>
      <c r="F54" s="212"/>
      <c r="G54" s="212"/>
    </row>
    <row r="55" spans="5:7" x14ac:dyDescent="0.25">
      <c r="E55" s="212"/>
      <c r="F55" s="212"/>
      <c r="G55" s="212"/>
    </row>
    <row r="56" spans="5:7" x14ac:dyDescent="0.25">
      <c r="E56" s="212"/>
      <c r="F56" s="212"/>
      <c r="G56" s="212"/>
    </row>
    <row r="57" spans="5:7" x14ac:dyDescent="0.25">
      <c r="E57" s="212"/>
      <c r="F57" s="212"/>
      <c r="G57" s="212"/>
    </row>
    <row r="58" spans="5:7" x14ac:dyDescent="0.25">
      <c r="E58" s="212"/>
      <c r="F58" s="212"/>
      <c r="G58" s="212"/>
    </row>
    <row r="59" spans="5:7" x14ac:dyDescent="0.25">
      <c r="E59" s="212"/>
      <c r="F59" s="212"/>
      <c r="G59" s="212"/>
    </row>
    <row r="60" spans="5:7" x14ac:dyDescent="0.25">
      <c r="E60" s="212"/>
      <c r="F60" s="212"/>
      <c r="G60" s="212"/>
    </row>
    <row r="61" spans="5:7" x14ac:dyDescent="0.25">
      <c r="E61" s="212"/>
      <c r="F61" s="212"/>
      <c r="G61" s="212"/>
    </row>
    <row r="62" spans="5:7" x14ac:dyDescent="0.25">
      <c r="E62" s="212"/>
      <c r="F62" s="212"/>
      <c r="G62" s="212"/>
    </row>
    <row r="63" spans="5:7" x14ac:dyDescent="0.25">
      <c r="E63" s="212"/>
      <c r="F63" s="212"/>
      <c r="G63" s="212"/>
    </row>
    <row r="64" spans="5:7" x14ac:dyDescent="0.25">
      <c r="E64" s="212"/>
      <c r="F64" s="212"/>
      <c r="G64" s="212"/>
    </row>
    <row r="65" spans="5:7" x14ac:dyDescent="0.25">
      <c r="E65" s="212"/>
      <c r="F65" s="212"/>
      <c r="G65" s="212"/>
    </row>
    <row r="66" spans="5:7" x14ac:dyDescent="0.25">
      <c r="E66" s="212"/>
      <c r="F66" s="212"/>
      <c r="G66" s="212"/>
    </row>
    <row r="67" spans="5:7" x14ac:dyDescent="0.25">
      <c r="E67" s="212"/>
      <c r="F67" s="212"/>
      <c r="G67" s="212"/>
    </row>
    <row r="68" spans="5:7" x14ac:dyDescent="0.25">
      <c r="E68" s="212"/>
      <c r="F68" s="212"/>
      <c r="G68" s="212"/>
    </row>
    <row r="69" spans="5:7" x14ac:dyDescent="0.25">
      <c r="E69" s="212"/>
      <c r="F69" s="212"/>
      <c r="G69" s="212"/>
    </row>
    <row r="70" spans="5:7" x14ac:dyDescent="0.25">
      <c r="E70" s="212"/>
      <c r="F70" s="212"/>
      <c r="G70" s="212"/>
    </row>
    <row r="71" spans="5:7" x14ac:dyDescent="0.25">
      <c r="E71" s="212"/>
      <c r="F71" s="212"/>
      <c r="G71" s="212"/>
    </row>
    <row r="72" spans="5:7" x14ac:dyDescent="0.25">
      <c r="E72" s="212"/>
      <c r="F72" s="212"/>
      <c r="G72" s="212"/>
    </row>
    <row r="73" spans="5:7" x14ac:dyDescent="0.25">
      <c r="E73" s="212"/>
      <c r="F73" s="212"/>
      <c r="G73" s="212"/>
    </row>
    <row r="74" spans="5:7" x14ac:dyDescent="0.25">
      <c r="E74" s="212"/>
      <c r="F74" s="212"/>
      <c r="G74" s="212"/>
    </row>
    <row r="75" spans="5:7" x14ac:dyDescent="0.25">
      <c r="E75" s="212"/>
      <c r="F75" s="212"/>
      <c r="G75" s="212"/>
    </row>
    <row r="76" spans="5:7" x14ac:dyDescent="0.25">
      <c r="E76" s="212"/>
      <c r="F76" s="212"/>
      <c r="G76" s="212"/>
    </row>
    <row r="77" spans="5:7" x14ac:dyDescent="0.25">
      <c r="E77" s="212"/>
      <c r="F77" s="212"/>
      <c r="G77" s="212"/>
    </row>
    <row r="78" spans="5:7" x14ac:dyDescent="0.25">
      <c r="E78" s="212"/>
      <c r="F78" s="212"/>
      <c r="G78" s="212"/>
    </row>
    <row r="79" spans="5:7" x14ac:dyDescent="0.25">
      <c r="E79" s="212"/>
      <c r="F79" s="212"/>
      <c r="G79" s="212"/>
    </row>
    <row r="80" spans="5:7" x14ac:dyDescent="0.25">
      <c r="E80" s="212"/>
      <c r="F80" s="212"/>
      <c r="G80" s="212"/>
    </row>
    <row r="81" spans="5:7" x14ac:dyDescent="0.25">
      <c r="E81" s="212"/>
      <c r="F81" s="212"/>
      <c r="G81" s="212"/>
    </row>
    <row r="82" spans="5:7" x14ac:dyDescent="0.25">
      <c r="E82" s="212"/>
      <c r="F82" s="212"/>
      <c r="G82" s="212"/>
    </row>
    <row r="83" spans="5:7" x14ac:dyDescent="0.25">
      <c r="E83" s="212"/>
      <c r="F83" s="212"/>
      <c r="G83" s="212"/>
    </row>
    <row r="84" spans="5:7" x14ac:dyDescent="0.25">
      <c r="E84" s="212"/>
      <c r="F84" s="212"/>
      <c r="G84" s="212"/>
    </row>
    <row r="85" spans="5:7" x14ac:dyDescent="0.25">
      <c r="E85" s="212"/>
      <c r="F85" s="212"/>
      <c r="G85" s="212"/>
    </row>
    <row r="86" spans="5:7" x14ac:dyDescent="0.25">
      <c r="E86" s="212"/>
      <c r="F86" s="212"/>
      <c r="G86" s="212"/>
    </row>
    <row r="87" spans="5:7" x14ac:dyDescent="0.25">
      <c r="E87" s="212"/>
      <c r="F87" s="212"/>
      <c r="G87" s="212"/>
    </row>
    <row r="88" spans="5:7" x14ac:dyDescent="0.25">
      <c r="E88" s="212"/>
      <c r="F88" s="212"/>
      <c r="G88" s="212"/>
    </row>
    <row r="89" spans="5:7" x14ac:dyDescent="0.25">
      <c r="E89" s="212"/>
      <c r="F89" s="212"/>
      <c r="G89" s="212"/>
    </row>
    <row r="90" spans="5:7" x14ac:dyDescent="0.25">
      <c r="E90" s="212"/>
      <c r="F90" s="212"/>
      <c r="G90" s="212"/>
    </row>
    <row r="91" spans="5:7" x14ac:dyDescent="0.25">
      <c r="E91" s="212"/>
      <c r="F91" s="212"/>
      <c r="G91" s="212"/>
    </row>
    <row r="92" spans="5:7" x14ac:dyDescent="0.25">
      <c r="E92" s="212"/>
      <c r="F92" s="212"/>
      <c r="G92" s="212"/>
    </row>
    <row r="93" spans="5:7" x14ac:dyDescent="0.25">
      <c r="E93" s="212"/>
      <c r="F93" s="212"/>
      <c r="G93" s="212"/>
    </row>
    <row r="94" spans="5:7" x14ac:dyDescent="0.25">
      <c r="E94" s="212"/>
      <c r="F94" s="212"/>
      <c r="G94" s="212"/>
    </row>
    <row r="95" spans="5:7" x14ac:dyDescent="0.25">
      <c r="E95" s="212"/>
      <c r="F95" s="212"/>
      <c r="G95" s="212"/>
    </row>
    <row r="96" spans="5:7" x14ac:dyDescent="0.25">
      <c r="E96" s="212"/>
      <c r="F96" s="212"/>
      <c r="G96" s="212"/>
    </row>
    <row r="97" spans="5:7" x14ac:dyDescent="0.25">
      <c r="E97" s="212"/>
      <c r="F97" s="212"/>
      <c r="G97" s="212"/>
    </row>
    <row r="98" spans="5:7" x14ac:dyDescent="0.25">
      <c r="E98" s="212"/>
      <c r="F98" s="212"/>
      <c r="G98" s="212"/>
    </row>
    <row r="99" spans="5:7" x14ac:dyDescent="0.25">
      <c r="E99" s="212"/>
      <c r="F99" s="212"/>
      <c r="G99" s="212"/>
    </row>
    <row r="100" spans="5:7" x14ac:dyDescent="0.25">
      <c r="E100" s="212"/>
      <c r="F100" s="212"/>
      <c r="G100" s="212"/>
    </row>
    <row r="101" spans="5:7" x14ac:dyDescent="0.25">
      <c r="E101" s="212"/>
      <c r="F101" s="212"/>
      <c r="G101" s="212"/>
    </row>
    <row r="102" spans="5:7" x14ac:dyDescent="0.25">
      <c r="E102" s="212"/>
      <c r="F102" s="212"/>
      <c r="G102" s="212"/>
    </row>
    <row r="103" spans="5:7" x14ac:dyDescent="0.25">
      <c r="E103" s="212"/>
      <c r="F103" s="212"/>
      <c r="G103" s="212"/>
    </row>
    <row r="104" spans="5:7" x14ac:dyDescent="0.25">
      <c r="E104" s="212"/>
      <c r="F104" s="212"/>
      <c r="G104" s="212"/>
    </row>
    <row r="105" spans="5:7" x14ac:dyDescent="0.25">
      <c r="E105" s="212"/>
      <c r="F105" s="212"/>
      <c r="G105" s="212"/>
    </row>
    <row r="106" spans="5:7" x14ac:dyDescent="0.25">
      <c r="E106" s="212"/>
      <c r="F106" s="212"/>
      <c r="G106" s="212"/>
    </row>
    <row r="107" spans="5:7" x14ac:dyDescent="0.25">
      <c r="E107" s="212"/>
      <c r="F107" s="212"/>
      <c r="G107" s="212"/>
    </row>
    <row r="108" spans="5:7" x14ac:dyDescent="0.25">
      <c r="E108" s="212"/>
      <c r="F108" s="212"/>
      <c r="G108" s="212"/>
    </row>
    <row r="109" spans="5:7" x14ac:dyDescent="0.25">
      <c r="E109" s="212"/>
      <c r="F109" s="212"/>
      <c r="G109" s="212"/>
    </row>
    <row r="110" spans="5:7" x14ac:dyDescent="0.25">
      <c r="E110" s="212"/>
      <c r="F110" s="212"/>
      <c r="G110" s="212"/>
    </row>
    <row r="111" spans="5:7" x14ac:dyDescent="0.25">
      <c r="E111" s="212"/>
      <c r="F111" s="212"/>
      <c r="G111" s="212"/>
    </row>
    <row r="112" spans="5:7" x14ac:dyDescent="0.25">
      <c r="E112" s="212"/>
      <c r="F112" s="212"/>
      <c r="G112" s="212"/>
    </row>
    <row r="113" spans="5:7" x14ac:dyDescent="0.25">
      <c r="E113" s="212"/>
      <c r="F113" s="212"/>
      <c r="G113" s="212"/>
    </row>
    <row r="114" spans="5:7" x14ac:dyDescent="0.25">
      <c r="E114" s="212"/>
      <c r="F114" s="212"/>
      <c r="G114" s="212"/>
    </row>
    <row r="115" spans="5:7" x14ac:dyDescent="0.25">
      <c r="E115" s="212"/>
      <c r="F115" s="212"/>
      <c r="G115" s="212"/>
    </row>
    <row r="116" spans="5:7" x14ac:dyDescent="0.25">
      <c r="E116" s="212"/>
      <c r="F116" s="212"/>
      <c r="G116" s="212"/>
    </row>
    <row r="117" spans="5:7" x14ac:dyDescent="0.25">
      <c r="E117" s="212"/>
      <c r="F117" s="212"/>
      <c r="G117" s="212"/>
    </row>
    <row r="118" spans="5:7" x14ac:dyDescent="0.25">
      <c r="E118" s="212"/>
      <c r="F118" s="212"/>
      <c r="G118" s="212"/>
    </row>
    <row r="119" spans="5:7" x14ac:dyDescent="0.25">
      <c r="E119" s="212"/>
      <c r="F119" s="212"/>
      <c r="G119" s="212"/>
    </row>
    <row r="120" spans="5:7" x14ac:dyDescent="0.25">
      <c r="E120" s="212"/>
      <c r="F120" s="212"/>
      <c r="G120" s="212"/>
    </row>
    <row r="121" spans="5:7" x14ac:dyDescent="0.25">
      <c r="E121" s="212"/>
      <c r="F121" s="212"/>
      <c r="G121" s="212"/>
    </row>
    <row r="122" spans="5:7" x14ac:dyDescent="0.25">
      <c r="E122" s="212"/>
      <c r="F122" s="212"/>
      <c r="G122" s="212"/>
    </row>
    <row r="123" spans="5:7" x14ac:dyDescent="0.25">
      <c r="E123" s="212"/>
      <c r="F123" s="212"/>
      <c r="G123" s="212"/>
    </row>
    <row r="124" spans="5:7" x14ac:dyDescent="0.25">
      <c r="E124" s="212"/>
      <c r="F124" s="212"/>
      <c r="G124" s="212"/>
    </row>
    <row r="125" spans="5:7" x14ac:dyDescent="0.25">
      <c r="E125" s="212"/>
      <c r="F125" s="212"/>
      <c r="G125" s="212"/>
    </row>
    <row r="126" spans="5:7" x14ac:dyDescent="0.25">
      <c r="E126" s="212"/>
      <c r="F126" s="212"/>
      <c r="G126" s="212"/>
    </row>
    <row r="127" spans="5:7" x14ac:dyDescent="0.25">
      <c r="E127" s="212"/>
      <c r="F127" s="212"/>
      <c r="G127" s="212"/>
    </row>
    <row r="128" spans="5:7" x14ac:dyDescent="0.25">
      <c r="E128" s="212"/>
      <c r="F128" s="212"/>
      <c r="G128" s="212"/>
    </row>
    <row r="129" spans="5:7" x14ac:dyDescent="0.25">
      <c r="E129" s="212"/>
      <c r="F129" s="212"/>
      <c r="G129" s="212"/>
    </row>
    <row r="130" spans="5:7" x14ac:dyDescent="0.25">
      <c r="E130" s="212"/>
      <c r="F130" s="212"/>
      <c r="G130" s="212"/>
    </row>
    <row r="131" spans="5:7" x14ac:dyDescent="0.25">
      <c r="E131" s="212"/>
      <c r="F131" s="212"/>
      <c r="G131" s="212"/>
    </row>
    <row r="132" spans="5:7" x14ac:dyDescent="0.25">
      <c r="E132" s="212"/>
      <c r="F132" s="212"/>
      <c r="G132" s="212"/>
    </row>
    <row r="133" spans="5:7" x14ac:dyDescent="0.25">
      <c r="E133" s="212"/>
      <c r="F133" s="212"/>
      <c r="G133" s="212"/>
    </row>
    <row r="134" spans="5:7" x14ac:dyDescent="0.25">
      <c r="E134" s="212"/>
      <c r="F134" s="212"/>
      <c r="G134" s="212"/>
    </row>
    <row r="135" spans="5:7" x14ac:dyDescent="0.25">
      <c r="E135" s="212"/>
      <c r="F135" s="212"/>
      <c r="G135" s="212"/>
    </row>
    <row r="136" spans="5:7" x14ac:dyDescent="0.25">
      <c r="E136" s="212"/>
      <c r="F136" s="212"/>
      <c r="G136" s="212"/>
    </row>
    <row r="137" spans="5:7" x14ac:dyDescent="0.25">
      <c r="E137" s="212"/>
      <c r="F137" s="212"/>
      <c r="G137" s="212"/>
    </row>
    <row r="138" spans="5:7" x14ac:dyDescent="0.25">
      <c r="E138" s="212"/>
      <c r="F138" s="212"/>
      <c r="G138" s="212"/>
    </row>
    <row r="139" spans="5:7" x14ac:dyDescent="0.25">
      <c r="E139" s="212"/>
      <c r="F139" s="212"/>
      <c r="G139" s="212"/>
    </row>
    <row r="140" spans="5:7" x14ac:dyDescent="0.25">
      <c r="E140" s="212"/>
      <c r="F140" s="212"/>
      <c r="G140" s="212"/>
    </row>
    <row r="141" spans="5:7" x14ac:dyDescent="0.25">
      <c r="E141" s="212"/>
      <c r="F141" s="212"/>
      <c r="G141" s="212"/>
    </row>
    <row r="142" spans="5:7" x14ac:dyDescent="0.25">
      <c r="E142" s="212"/>
      <c r="F142" s="212"/>
      <c r="G142" s="212"/>
    </row>
    <row r="143" spans="5:7" x14ac:dyDescent="0.25">
      <c r="E143" s="212"/>
      <c r="F143" s="212"/>
      <c r="G143" s="212"/>
    </row>
    <row r="144" spans="5:7" x14ac:dyDescent="0.25">
      <c r="E144" s="212"/>
      <c r="F144" s="212"/>
      <c r="G144" s="212"/>
    </row>
    <row r="145" spans="5:7" x14ac:dyDescent="0.25">
      <c r="E145" s="212"/>
      <c r="F145" s="212"/>
      <c r="G145" s="212"/>
    </row>
    <row r="146" spans="5:7" x14ac:dyDescent="0.25">
      <c r="E146" s="212"/>
      <c r="F146" s="212"/>
      <c r="G146" s="212"/>
    </row>
    <row r="147" spans="5:7" x14ac:dyDescent="0.25">
      <c r="E147" s="212"/>
      <c r="F147" s="212"/>
      <c r="G147" s="212"/>
    </row>
    <row r="148" spans="5:7" x14ac:dyDescent="0.25">
      <c r="E148" s="212"/>
      <c r="F148" s="212"/>
      <c r="G148" s="212"/>
    </row>
    <row r="149" spans="5:7" x14ac:dyDescent="0.25">
      <c r="E149" s="212"/>
      <c r="F149" s="212"/>
      <c r="G149" s="212"/>
    </row>
    <row r="150" spans="5:7" x14ac:dyDescent="0.25">
      <c r="E150" s="212"/>
      <c r="F150" s="212"/>
      <c r="G150" s="212"/>
    </row>
    <row r="151" spans="5:7" x14ac:dyDescent="0.25">
      <c r="E151" s="212"/>
      <c r="F151" s="212"/>
      <c r="G151" s="212"/>
    </row>
    <row r="152" spans="5:7" x14ac:dyDescent="0.25">
      <c r="E152" s="212"/>
      <c r="F152" s="212"/>
      <c r="G152" s="212"/>
    </row>
    <row r="153" spans="5:7" x14ac:dyDescent="0.25">
      <c r="E153" s="212"/>
      <c r="F153" s="212"/>
      <c r="G153" s="212"/>
    </row>
    <row r="154" spans="5:7" x14ac:dyDescent="0.25">
      <c r="E154" s="212"/>
      <c r="F154" s="212"/>
      <c r="G154" s="212"/>
    </row>
    <row r="155" spans="5:7" x14ac:dyDescent="0.25">
      <c r="E155" s="212"/>
      <c r="F155" s="212"/>
      <c r="G155" s="212"/>
    </row>
    <row r="156" spans="5:7" x14ac:dyDescent="0.25">
      <c r="E156" s="212"/>
      <c r="F156" s="212"/>
      <c r="G156" s="212"/>
    </row>
    <row r="157" spans="5:7" x14ac:dyDescent="0.25">
      <c r="E157" s="212"/>
      <c r="F157" s="212"/>
      <c r="G157" s="212"/>
    </row>
    <row r="158" spans="5:7" x14ac:dyDescent="0.25">
      <c r="E158" s="212"/>
      <c r="F158" s="212"/>
      <c r="G158" s="212"/>
    </row>
    <row r="159" spans="5:7" x14ac:dyDescent="0.25">
      <c r="E159" s="212"/>
      <c r="F159" s="212"/>
      <c r="G159" s="212"/>
    </row>
    <row r="160" spans="5:7" x14ac:dyDescent="0.25">
      <c r="E160" s="212"/>
      <c r="F160" s="212"/>
      <c r="G160" s="212"/>
    </row>
    <row r="161" spans="5:7" x14ac:dyDescent="0.25">
      <c r="E161" s="212"/>
      <c r="F161" s="212"/>
      <c r="G161" s="212"/>
    </row>
    <row r="162" spans="5:7" x14ac:dyDescent="0.25">
      <c r="E162" s="212"/>
      <c r="F162" s="212"/>
      <c r="G162" s="212"/>
    </row>
    <row r="163" spans="5:7" x14ac:dyDescent="0.25">
      <c r="E163" s="212"/>
      <c r="F163" s="212"/>
      <c r="G163" s="212"/>
    </row>
    <row r="164" spans="5:7" x14ac:dyDescent="0.25">
      <c r="E164" s="212"/>
      <c r="F164" s="212"/>
      <c r="G164" s="212"/>
    </row>
    <row r="165" spans="5:7" x14ac:dyDescent="0.25">
      <c r="E165" s="212"/>
      <c r="F165" s="212"/>
      <c r="G165" s="212"/>
    </row>
    <row r="166" spans="5:7" x14ac:dyDescent="0.25">
      <c r="E166" s="212"/>
      <c r="F166" s="212"/>
      <c r="G166" s="212"/>
    </row>
    <row r="167" spans="5:7" x14ac:dyDescent="0.25">
      <c r="E167" s="212"/>
      <c r="F167" s="212"/>
      <c r="G167" s="212"/>
    </row>
    <row r="168" spans="5:7" x14ac:dyDescent="0.25">
      <c r="E168" s="212"/>
      <c r="F168" s="212"/>
      <c r="G168" s="212"/>
    </row>
    <row r="169" spans="5:7" x14ac:dyDescent="0.25">
      <c r="E169" s="212"/>
      <c r="F169" s="212"/>
      <c r="G169" s="212"/>
    </row>
    <row r="170" spans="5:7" x14ac:dyDescent="0.25">
      <c r="E170" s="212"/>
      <c r="F170" s="212"/>
      <c r="G170" s="212"/>
    </row>
    <row r="171" spans="5:7" x14ac:dyDescent="0.25">
      <c r="E171" s="212"/>
      <c r="F171" s="212"/>
      <c r="G171" s="212"/>
    </row>
    <row r="172" spans="5:7" x14ac:dyDescent="0.25">
      <c r="E172" s="212"/>
      <c r="F172" s="212"/>
      <c r="G172" s="212"/>
    </row>
    <row r="173" spans="5:7" x14ac:dyDescent="0.25">
      <c r="E173" s="212"/>
      <c r="F173" s="212"/>
      <c r="G173" s="212"/>
    </row>
    <row r="174" spans="5:7" x14ac:dyDescent="0.25">
      <c r="E174" s="212"/>
      <c r="F174" s="212"/>
      <c r="G174" s="212"/>
    </row>
    <row r="175" spans="5:7" x14ac:dyDescent="0.25">
      <c r="E175" s="212"/>
      <c r="F175" s="212"/>
      <c r="G175" s="212"/>
    </row>
    <row r="176" spans="5:7" x14ac:dyDescent="0.25">
      <c r="E176" s="212"/>
      <c r="F176" s="212"/>
      <c r="G176" s="212"/>
    </row>
    <row r="177" spans="5:7" x14ac:dyDescent="0.25">
      <c r="E177" s="212"/>
      <c r="F177" s="212"/>
      <c r="G177" s="212"/>
    </row>
    <row r="178" spans="5:7" x14ac:dyDescent="0.25">
      <c r="E178" s="212"/>
      <c r="F178" s="212"/>
      <c r="G178" s="212"/>
    </row>
    <row r="179" spans="5:7" x14ac:dyDescent="0.25">
      <c r="E179" s="212"/>
      <c r="F179" s="212"/>
      <c r="G179" s="212"/>
    </row>
    <row r="180" spans="5:7" x14ac:dyDescent="0.25">
      <c r="E180" s="212"/>
      <c r="F180" s="212"/>
      <c r="G180" s="212"/>
    </row>
    <row r="181" spans="5:7" x14ac:dyDescent="0.25">
      <c r="E181" s="212"/>
      <c r="F181" s="212"/>
      <c r="G181" s="212"/>
    </row>
    <row r="182" spans="5:7" x14ac:dyDescent="0.25">
      <c r="E182" s="212"/>
      <c r="F182" s="212"/>
      <c r="G182" s="212"/>
    </row>
    <row r="183" spans="5:7" x14ac:dyDescent="0.25">
      <c r="E183" s="212"/>
      <c r="F183" s="212"/>
      <c r="G183" s="212"/>
    </row>
    <row r="184" spans="5:7" x14ac:dyDescent="0.25">
      <c r="E184" s="212"/>
      <c r="F184" s="212"/>
      <c r="G184" s="212"/>
    </row>
    <row r="185" spans="5:7" x14ac:dyDescent="0.25">
      <c r="E185" s="212"/>
      <c r="F185" s="212"/>
      <c r="G185" s="212"/>
    </row>
    <row r="186" spans="5:7" x14ac:dyDescent="0.25">
      <c r="E186" s="212"/>
      <c r="F186" s="212"/>
      <c r="G186" s="212"/>
    </row>
    <row r="187" spans="5:7" x14ac:dyDescent="0.25">
      <c r="E187" s="212"/>
      <c r="F187" s="212"/>
      <c r="G187" s="212"/>
    </row>
    <row r="188" spans="5:7" x14ac:dyDescent="0.25">
      <c r="E188" s="212"/>
      <c r="F188" s="212"/>
      <c r="G188" s="212"/>
    </row>
    <row r="189" spans="5:7" x14ac:dyDescent="0.25">
      <c r="E189" s="212"/>
      <c r="F189" s="212"/>
      <c r="G189" s="212"/>
    </row>
    <row r="190" spans="5:7" x14ac:dyDescent="0.25">
      <c r="E190" s="212"/>
      <c r="F190" s="212"/>
      <c r="G190" s="212"/>
    </row>
    <row r="191" spans="5:7" x14ac:dyDescent="0.25">
      <c r="E191" s="212"/>
      <c r="F191" s="212"/>
      <c r="G191" s="212"/>
    </row>
    <row r="192" spans="5:7" x14ac:dyDescent="0.25">
      <c r="E192" s="212"/>
      <c r="F192" s="212"/>
      <c r="G192" s="212"/>
    </row>
    <row r="193" spans="5:7" x14ac:dyDescent="0.25">
      <c r="E193" s="212"/>
      <c r="F193" s="212"/>
      <c r="G193" s="212"/>
    </row>
    <row r="194" spans="5:7" x14ac:dyDescent="0.25">
      <c r="E194" s="212"/>
      <c r="F194" s="212"/>
      <c r="G194" s="212"/>
    </row>
    <row r="195" spans="5:7" x14ac:dyDescent="0.25">
      <c r="E195" s="212"/>
      <c r="F195" s="212"/>
      <c r="G195" s="212"/>
    </row>
    <row r="196" spans="5:7" x14ac:dyDescent="0.25">
      <c r="E196" s="212"/>
      <c r="F196" s="212"/>
      <c r="G196" s="212"/>
    </row>
    <row r="197" spans="5:7" x14ac:dyDescent="0.25">
      <c r="E197" s="212"/>
      <c r="F197" s="212"/>
      <c r="G197" s="212"/>
    </row>
    <row r="198" spans="5:7" x14ac:dyDescent="0.25">
      <c r="E198" s="212"/>
      <c r="F198" s="212"/>
      <c r="G198" s="212"/>
    </row>
    <row r="199" spans="5:7" x14ac:dyDescent="0.25">
      <c r="E199" s="212"/>
      <c r="F199" s="212"/>
      <c r="G199" s="212"/>
    </row>
    <row r="200" spans="5:7" x14ac:dyDescent="0.25">
      <c r="E200" s="212"/>
      <c r="F200" s="212"/>
      <c r="G200" s="212"/>
    </row>
    <row r="201" spans="5:7" x14ac:dyDescent="0.25">
      <c r="E201" s="212"/>
      <c r="F201" s="212"/>
      <c r="G201" s="212"/>
    </row>
    <row r="202" spans="5:7" x14ac:dyDescent="0.25">
      <c r="E202" s="212"/>
      <c r="F202" s="212"/>
      <c r="G202" s="212"/>
    </row>
    <row r="203" spans="5:7" x14ac:dyDescent="0.25">
      <c r="E203" s="212"/>
      <c r="F203" s="212"/>
      <c r="G203" s="212"/>
    </row>
    <row r="204" spans="5:7" x14ac:dyDescent="0.25">
      <c r="E204" s="212"/>
      <c r="F204" s="212"/>
      <c r="G204" s="212"/>
    </row>
    <row r="205" spans="5:7" x14ac:dyDescent="0.25">
      <c r="E205" s="212"/>
      <c r="F205" s="212"/>
      <c r="G205" s="212"/>
    </row>
    <row r="206" spans="5:7" x14ac:dyDescent="0.25">
      <c r="E206" s="212"/>
      <c r="F206" s="212"/>
      <c r="G206" s="212"/>
    </row>
    <row r="207" spans="5:7" x14ac:dyDescent="0.25">
      <c r="E207" s="212"/>
      <c r="F207" s="212"/>
      <c r="G207" s="212"/>
    </row>
    <row r="208" spans="5:7" x14ac:dyDescent="0.25">
      <c r="E208" s="212"/>
      <c r="F208" s="212"/>
      <c r="G208" s="212"/>
    </row>
    <row r="209" spans="5:7" x14ac:dyDescent="0.25">
      <c r="E209" s="212"/>
      <c r="F209" s="212"/>
      <c r="G209" s="212"/>
    </row>
    <row r="210" spans="5:7" x14ac:dyDescent="0.25">
      <c r="E210" s="212"/>
      <c r="F210" s="212"/>
      <c r="G210" s="212"/>
    </row>
    <row r="211" spans="5:7" x14ac:dyDescent="0.25">
      <c r="E211" s="212"/>
      <c r="F211" s="212"/>
      <c r="G211" s="212"/>
    </row>
    <row r="212" spans="5:7" x14ac:dyDescent="0.25">
      <c r="E212" s="212"/>
      <c r="F212" s="212"/>
      <c r="G212" s="212"/>
    </row>
    <row r="213" spans="5:7" x14ac:dyDescent="0.25">
      <c r="E213" s="212"/>
      <c r="F213" s="212"/>
      <c r="G213" s="212"/>
    </row>
    <row r="214" spans="5:7" x14ac:dyDescent="0.25">
      <c r="E214" s="212"/>
      <c r="F214" s="212"/>
      <c r="G214" s="212"/>
    </row>
    <row r="215" spans="5:7" x14ac:dyDescent="0.25">
      <c r="E215" s="212"/>
      <c r="F215" s="212"/>
      <c r="G215" s="212"/>
    </row>
    <row r="216" spans="5:7" x14ac:dyDescent="0.25">
      <c r="E216" s="212"/>
      <c r="F216" s="212"/>
      <c r="G216" s="212"/>
    </row>
    <row r="217" spans="5:7" x14ac:dyDescent="0.25">
      <c r="E217" s="212"/>
      <c r="F217" s="212"/>
      <c r="G217" s="212"/>
    </row>
    <row r="218" spans="5:7" x14ac:dyDescent="0.25">
      <c r="E218" s="212"/>
      <c r="F218" s="212"/>
      <c r="G218" s="212"/>
    </row>
    <row r="219" spans="5:7" x14ac:dyDescent="0.25">
      <c r="E219" s="212"/>
      <c r="F219" s="212"/>
      <c r="G219" s="212"/>
    </row>
    <row r="220" spans="5:7" x14ac:dyDescent="0.25">
      <c r="E220" s="212"/>
      <c r="F220" s="212"/>
      <c r="G220" s="212"/>
    </row>
    <row r="221" spans="5:7" x14ac:dyDescent="0.25">
      <c r="E221" s="212"/>
      <c r="F221" s="212"/>
      <c r="G221" s="212"/>
    </row>
    <row r="222" spans="5:7" x14ac:dyDescent="0.25">
      <c r="E222" s="212"/>
      <c r="F222" s="212"/>
      <c r="G222" s="212"/>
    </row>
    <row r="223" spans="5:7" x14ac:dyDescent="0.25">
      <c r="E223" s="212"/>
      <c r="F223" s="212"/>
      <c r="G223" s="212"/>
    </row>
    <row r="224" spans="5:7" x14ac:dyDescent="0.25">
      <c r="E224" s="212"/>
      <c r="F224" s="212"/>
      <c r="G224" s="212"/>
    </row>
    <row r="225" spans="5:7" x14ac:dyDescent="0.25">
      <c r="E225" s="212"/>
      <c r="F225" s="212"/>
      <c r="G225" s="212"/>
    </row>
    <row r="226" spans="5:7" x14ac:dyDescent="0.25">
      <c r="E226" s="212"/>
      <c r="F226" s="212"/>
      <c r="G226" s="212"/>
    </row>
    <row r="227" spans="5:7" x14ac:dyDescent="0.25">
      <c r="E227" s="212"/>
      <c r="F227" s="212"/>
      <c r="G227" s="212"/>
    </row>
    <row r="228" spans="5:7" x14ac:dyDescent="0.25">
      <c r="E228" s="212"/>
      <c r="F228" s="212"/>
      <c r="G228" s="212"/>
    </row>
    <row r="229" spans="5:7" x14ac:dyDescent="0.25">
      <c r="E229" s="212"/>
      <c r="F229" s="212"/>
      <c r="G229" s="212"/>
    </row>
    <row r="230" spans="5:7" x14ac:dyDescent="0.25">
      <c r="E230" s="212"/>
      <c r="F230" s="212"/>
      <c r="G230" s="212"/>
    </row>
    <row r="231" spans="5:7" x14ac:dyDescent="0.25">
      <c r="E231" s="212"/>
      <c r="F231" s="212"/>
      <c r="G231" s="212"/>
    </row>
    <row r="232" spans="5:7" x14ac:dyDescent="0.25">
      <c r="E232" s="212"/>
      <c r="F232" s="212"/>
      <c r="G232" s="212"/>
    </row>
    <row r="233" spans="5:7" x14ac:dyDescent="0.25">
      <c r="E233" s="212"/>
      <c r="F233" s="212"/>
      <c r="G233" s="212"/>
    </row>
    <row r="234" spans="5:7" x14ac:dyDescent="0.25">
      <c r="E234" s="212"/>
      <c r="F234" s="212"/>
      <c r="G234" s="212"/>
    </row>
    <row r="235" spans="5:7" x14ac:dyDescent="0.25">
      <c r="E235" s="212"/>
      <c r="F235" s="212"/>
      <c r="G235" s="212"/>
    </row>
    <row r="236" spans="5:7" x14ac:dyDescent="0.25">
      <c r="E236" s="212"/>
      <c r="F236" s="212"/>
      <c r="G236" s="212"/>
    </row>
    <row r="237" spans="5:7" x14ac:dyDescent="0.25">
      <c r="E237" s="212"/>
      <c r="F237" s="212"/>
      <c r="G237" s="212"/>
    </row>
    <row r="238" spans="5:7" x14ac:dyDescent="0.25">
      <c r="E238" s="212"/>
      <c r="F238" s="212"/>
      <c r="G238" s="212"/>
    </row>
    <row r="239" spans="5:7" x14ac:dyDescent="0.25">
      <c r="E239" s="212"/>
      <c r="F239" s="212"/>
      <c r="G239" s="212"/>
    </row>
    <row r="240" spans="5:7" x14ac:dyDescent="0.25">
      <c r="E240" s="212"/>
      <c r="F240" s="212"/>
      <c r="G240" s="212"/>
    </row>
    <row r="241" spans="5:7" x14ac:dyDescent="0.25">
      <c r="E241" s="212"/>
      <c r="F241" s="212"/>
      <c r="G241" s="212"/>
    </row>
    <row r="242" spans="5:7" x14ac:dyDescent="0.25">
      <c r="E242" s="212"/>
      <c r="F242" s="212"/>
      <c r="G242" s="212"/>
    </row>
    <row r="243" spans="5:7" x14ac:dyDescent="0.25">
      <c r="E243" s="212"/>
      <c r="F243" s="212"/>
      <c r="G243" s="212"/>
    </row>
    <row r="244" spans="5:7" x14ac:dyDescent="0.25">
      <c r="E244" s="212"/>
      <c r="F244" s="212"/>
      <c r="G244" s="212"/>
    </row>
    <row r="245" spans="5:7" x14ac:dyDescent="0.25">
      <c r="E245" s="212"/>
      <c r="F245" s="212"/>
      <c r="G245" s="212"/>
    </row>
    <row r="246" spans="5:7" x14ac:dyDescent="0.25">
      <c r="E246" s="212"/>
      <c r="F246" s="212"/>
      <c r="G246" s="212"/>
    </row>
    <row r="247" spans="5:7" x14ac:dyDescent="0.25">
      <c r="E247" s="212"/>
      <c r="F247" s="212"/>
      <c r="G247" s="212"/>
    </row>
    <row r="248" spans="5:7" x14ac:dyDescent="0.25">
      <c r="E248" s="212"/>
      <c r="F248" s="212"/>
      <c r="G248" s="212"/>
    </row>
    <row r="249" spans="5:7" x14ac:dyDescent="0.25">
      <c r="E249" s="212"/>
      <c r="F249" s="212"/>
      <c r="G249" s="212"/>
    </row>
    <row r="250" spans="5:7" x14ac:dyDescent="0.25">
      <c r="E250" s="212"/>
      <c r="F250" s="212"/>
      <c r="G250" s="212"/>
    </row>
    <row r="251" spans="5:7" x14ac:dyDescent="0.25">
      <c r="E251" s="212"/>
      <c r="F251" s="212"/>
      <c r="G251" s="212"/>
    </row>
    <row r="252" spans="5:7" x14ac:dyDescent="0.25">
      <c r="E252" s="212"/>
      <c r="F252" s="212"/>
      <c r="G252" s="212"/>
    </row>
    <row r="253" spans="5:7" x14ac:dyDescent="0.25">
      <c r="E253" s="212"/>
      <c r="F253" s="212"/>
      <c r="G253" s="212"/>
    </row>
    <row r="254" spans="5:7" x14ac:dyDescent="0.25">
      <c r="E254" s="212"/>
      <c r="F254" s="212"/>
      <c r="G254" s="212"/>
    </row>
    <row r="255" spans="5:7" x14ac:dyDescent="0.25">
      <c r="E255" s="212"/>
      <c r="F255" s="212"/>
      <c r="G255" s="212"/>
    </row>
    <row r="256" spans="5:7" x14ac:dyDescent="0.25">
      <c r="E256" s="212"/>
      <c r="F256" s="212"/>
      <c r="G256" s="212"/>
    </row>
    <row r="257" spans="5:7" x14ac:dyDescent="0.25">
      <c r="E257" s="212"/>
      <c r="F257" s="212"/>
      <c r="G257" s="212"/>
    </row>
    <row r="258" spans="5:7" x14ac:dyDescent="0.25">
      <c r="E258" s="212"/>
      <c r="F258" s="212"/>
      <c r="G258" s="212"/>
    </row>
    <row r="259" spans="5:7" x14ac:dyDescent="0.25">
      <c r="E259" s="212"/>
      <c r="F259" s="212"/>
      <c r="G259" s="212"/>
    </row>
    <row r="260" spans="5:7" x14ac:dyDescent="0.25">
      <c r="E260" s="212"/>
      <c r="F260" s="212"/>
      <c r="G260" s="212"/>
    </row>
    <row r="261" spans="5:7" x14ac:dyDescent="0.25">
      <c r="E261" s="212"/>
      <c r="F261" s="212"/>
      <c r="G261" s="212"/>
    </row>
    <row r="262" spans="5:7" x14ac:dyDescent="0.25">
      <c r="E262" s="212"/>
      <c r="F262" s="212"/>
      <c r="G262" s="212"/>
    </row>
    <row r="263" spans="5:7" x14ac:dyDescent="0.25">
      <c r="E263" s="212"/>
      <c r="F263" s="212"/>
      <c r="G263" s="212"/>
    </row>
    <row r="264" spans="5:7" x14ac:dyDescent="0.25">
      <c r="E264" s="212"/>
      <c r="F264" s="212"/>
      <c r="G264" s="212"/>
    </row>
    <row r="265" spans="5:7" x14ac:dyDescent="0.25">
      <c r="E265" s="212"/>
      <c r="F265" s="212"/>
      <c r="G265" s="212"/>
    </row>
    <row r="266" spans="5:7" x14ac:dyDescent="0.25">
      <c r="E266" s="212"/>
      <c r="F266" s="212"/>
      <c r="G266" s="212"/>
    </row>
    <row r="267" spans="5:7" x14ac:dyDescent="0.25">
      <c r="E267" s="212"/>
      <c r="F267" s="212"/>
      <c r="G267" s="212"/>
    </row>
    <row r="268" spans="5:7" x14ac:dyDescent="0.25">
      <c r="E268" s="212"/>
      <c r="F268" s="212"/>
      <c r="G268" s="212"/>
    </row>
    <row r="269" spans="5:7" x14ac:dyDescent="0.25">
      <c r="E269" s="212"/>
      <c r="F269" s="212"/>
      <c r="G269" s="212"/>
    </row>
    <row r="270" spans="5:7" x14ac:dyDescent="0.25">
      <c r="E270" s="212"/>
      <c r="F270" s="212"/>
      <c r="G270" s="212"/>
    </row>
    <row r="271" spans="5:7" x14ac:dyDescent="0.25">
      <c r="E271" s="212"/>
      <c r="F271" s="212"/>
      <c r="G271" s="212"/>
    </row>
    <row r="272" spans="5:7" x14ac:dyDescent="0.25">
      <c r="E272" s="212"/>
      <c r="F272" s="212"/>
      <c r="G272" s="212"/>
    </row>
    <row r="273" spans="5:7" x14ac:dyDescent="0.25">
      <c r="E273" s="212"/>
      <c r="F273" s="212"/>
      <c r="G273" s="212"/>
    </row>
    <row r="274" spans="5:7" x14ac:dyDescent="0.25">
      <c r="E274" s="212"/>
      <c r="F274" s="212"/>
      <c r="G274" s="212"/>
    </row>
    <row r="275" spans="5:7" x14ac:dyDescent="0.25">
      <c r="E275" s="212"/>
      <c r="F275" s="212"/>
      <c r="G275" s="212"/>
    </row>
    <row r="276" spans="5:7" x14ac:dyDescent="0.25">
      <c r="E276" s="212"/>
      <c r="F276" s="212"/>
      <c r="G276" s="212"/>
    </row>
    <row r="277" spans="5:7" x14ac:dyDescent="0.25">
      <c r="E277" s="212"/>
      <c r="F277" s="212"/>
      <c r="G277" s="212"/>
    </row>
    <row r="278" spans="5:7" x14ac:dyDescent="0.25">
      <c r="E278" s="212"/>
      <c r="F278" s="212"/>
      <c r="G278" s="212"/>
    </row>
    <row r="279" spans="5:7" x14ac:dyDescent="0.25">
      <c r="E279" s="212"/>
      <c r="F279" s="212"/>
      <c r="G279" s="212"/>
    </row>
    <row r="280" spans="5:7" x14ac:dyDescent="0.25">
      <c r="E280" s="212"/>
      <c r="F280" s="212"/>
      <c r="G280" s="212"/>
    </row>
    <row r="281" spans="5:7" x14ac:dyDescent="0.25">
      <c r="E281" s="212"/>
      <c r="F281" s="212"/>
      <c r="G281" s="212"/>
    </row>
    <row r="282" spans="5:7" x14ac:dyDescent="0.25">
      <c r="E282" s="212"/>
      <c r="F282" s="212"/>
      <c r="G282" s="212"/>
    </row>
    <row r="283" spans="5:7" x14ac:dyDescent="0.25">
      <c r="E283" s="212"/>
      <c r="F283" s="212"/>
      <c r="G283" s="212"/>
    </row>
    <row r="284" spans="5:7" x14ac:dyDescent="0.25">
      <c r="E284" s="212"/>
      <c r="F284" s="212"/>
      <c r="G284" s="212"/>
    </row>
    <row r="285" spans="5:7" x14ac:dyDescent="0.25">
      <c r="E285" s="212"/>
      <c r="F285" s="212"/>
      <c r="G285" s="212"/>
    </row>
    <row r="286" spans="5:7" x14ac:dyDescent="0.25">
      <c r="E286" s="212"/>
      <c r="F286" s="212"/>
      <c r="G286" s="212"/>
    </row>
    <row r="287" spans="5:7" x14ac:dyDescent="0.25">
      <c r="E287" s="212"/>
      <c r="F287" s="212"/>
      <c r="G287" s="212"/>
    </row>
    <row r="288" spans="5:7" x14ac:dyDescent="0.25">
      <c r="E288" s="212"/>
      <c r="F288" s="212"/>
      <c r="G288" s="212"/>
    </row>
    <row r="289" spans="5:7" x14ac:dyDescent="0.25">
      <c r="E289" s="212"/>
      <c r="F289" s="212"/>
      <c r="G289" s="212"/>
    </row>
    <row r="290" spans="5:7" x14ac:dyDescent="0.25">
      <c r="E290" s="212"/>
      <c r="F290" s="212"/>
      <c r="G290" s="212"/>
    </row>
    <row r="291" spans="5:7" x14ac:dyDescent="0.25">
      <c r="E291" s="212"/>
      <c r="F291" s="212"/>
      <c r="G291" s="212"/>
    </row>
    <row r="292" spans="5:7" x14ac:dyDescent="0.25">
      <c r="E292" s="212"/>
      <c r="F292" s="212"/>
      <c r="G292" s="212"/>
    </row>
    <row r="293" spans="5:7" x14ac:dyDescent="0.25">
      <c r="E293" s="212"/>
      <c r="F293" s="212"/>
      <c r="G293" s="212"/>
    </row>
    <row r="294" spans="5:7" x14ac:dyDescent="0.25">
      <c r="E294" s="212"/>
      <c r="F294" s="212"/>
      <c r="G294" s="212"/>
    </row>
    <row r="295" spans="5:7" x14ac:dyDescent="0.25">
      <c r="E295" s="212"/>
      <c r="F295" s="212"/>
      <c r="G295" s="212"/>
    </row>
    <row r="296" spans="5:7" x14ac:dyDescent="0.25">
      <c r="E296" s="212"/>
      <c r="F296" s="212"/>
      <c r="G296" s="212"/>
    </row>
    <row r="297" spans="5:7" x14ac:dyDescent="0.25">
      <c r="E297" s="212"/>
      <c r="F297" s="212"/>
      <c r="G297" s="212"/>
    </row>
    <row r="298" spans="5:7" x14ac:dyDescent="0.25">
      <c r="E298" s="212"/>
      <c r="F298" s="212"/>
      <c r="G298" s="212"/>
    </row>
    <row r="299" spans="5:7" x14ac:dyDescent="0.25">
      <c r="E299" s="212"/>
      <c r="F299" s="212"/>
      <c r="G299" s="212"/>
    </row>
    <row r="300" spans="5:7" x14ac:dyDescent="0.25">
      <c r="E300" s="212"/>
      <c r="F300" s="212"/>
      <c r="G300" s="212"/>
    </row>
    <row r="301" spans="5:7" x14ac:dyDescent="0.25">
      <c r="E301" s="212"/>
      <c r="F301" s="212"/>
      <c r="G301" s="212"/>
    </row>
    <row r="302" spans="5:7" x14ac:dyDescent="0.25">
      <c r="E302" s="212"/>
      <c r="F302" s="212"/>
      <c r="G302" s="212"/>
    </row>
    <row r="303" spans="5:7" x14ac:dyDescent="0.25">
      <c r="E303" s="212"/>
      <c r="F303" s="212"/>
      <c r="G303" s="212"/>
    </row>
    <row r="304" spans="5:7" x14ac:dyDescent="0.25">
      <c r="E304" s="212"/>
      <c r="F304" s="212"/>
      <c r="G304" s="212"/>
    </row>
    <row r="305" spans="5:7" x14ac:dyDescent="0.25">
      <c r="E305" s="212"/>
      <c r="F305" s="212"/>
      <c r="G305" s="212"/>
    </row>
    <row r="306" spans="5:7" x14ac:dyDescent="0.25">
      <c r="E306" s="212"/>
      <c r="F306" s="212"/>
      <c r="G306" s="212"/>
    </row>
    <row r="307" spans="5:7" x14ac:dyDescent="0.25">
      <c r="E307" s="212"/>
      <c r="F307" s="212"/>
      <c r="G307" s="212"/>
    </row>
    <row r="308" spans="5:7" x14ac:dyDescent="0.25">
      <c r="E308" s="212"/>
      <c r="F308" s="212"/>
      <c r="G308" s="212"/>
    </row>
    <row r="309" spans="5:7" x14ac:dyDescent="0.25">
      <c r="E309" s="212"/>
      <c r="F309" s="212"/>
      <c r="G309" s="212"/>
    </row>
    <row r="310" spans="5:7" x14ac:dyDescent="0.25">
      <c r="E310" s="212"/>
      <c r="F310" s="212"/>
      <c r="G310" s="212"/>
    </row>
    <row r="311" spans="5:7" x14ac:dyDescent="0.25">
      <c r="E311" s="212"/>
      <c r="F311" s="212"/>
      <c r="G311" s="212"/>
    </row>
    <row r="312" spans="5:7" x14ac:dyDescent="0.25">
      <c r="E312" s="212"/>
      <c r="F312" s="212"/>
      <c r="G312" s="212"/>
    </row>
    <row r="313" spans="5:7" x14ac:dyDescent="0.25">
      <c r="E313" s="212"/>
      <c r="F313" s="212"/>
      <c r="G313" s="212"/>
    </row>
    <row r="314" spans="5:7" x14ac:dyDescent="0.25">
      <c r="E314" s="212"/>
      <c r="F314" s="212"/>
      <c r="G314" s="212"/>
    </row>
    <row r="315" spans="5:7" x14ac:dyDescent="0.25">
      <c r="E315" s="212"/>
      <c r="F315" s="212"/>
      <c r="G315" s="212"/>
    </row>
    <row r="316" spans="5:7" x14ac:dyDescent="0.25">
      <c r="E316" s="212"/>
      <c r="F316" s="212"/>
      <c r="G316" s="212"/>
    </row>
    <row r="317" spans="5:7" x14ac:dyDescent="0.25">
      <c r="E317" s="212"/>
      <c r="F317" s="212"/>
      <c r="G317" s="212"/>
    </row>
    <row r="318" spans="5:7" x14ac:dyDescent="0.25">
      <c r="E318" s="212"/>
      <c r="F318" s="212"/>
      <c r="G318" s="212"/>
    </row>
    <row r="319" spans="5:7" x14ac:dyDescent="0.25">
      <c r="E319" s="212"/>
      <c r="F319" s="212"/>
      <c r="G319" s="212"/>
    </row>
    <row r="320" spans="5:7" x14ac:dyDescent="0.25">
      <c r="E320" s="212"/>
      <c r="F320" s="212"/>
      <c r="G320" s="212"/>
    </row>
    <row r="321" spans="5:7" x14ac:dyDescent="0.25">
      <c r="E321" s="212"/>
      <c r="F321" s="212"/>
      <c r="G321" s="212"/>
    </row>
    <row r="322" spans="5:7" x14ac:dyDescent="0.25">
      <c r="E322" s="212"/>
      <c r="F322" s="212"/>
      <c r="G322" s="212"/>
    </row>
    <row r="323" spans="5:7" x14ac:dyDescent="0.25">
      <c r="E323" s="212"/>
      <c r="F323" s="212"/>
      <c r="G323" s="212"/>
    </row>
    <row r="324" spans="5:7" x14ac:dyDescent="0.25">
      <c r="E324" s="212"/>
      <c r="F324" s="212"/>
      <c r="G324" s="212"/>
    </row>
    <row r="325" spans="5:7" x14ac:dyDescent="0.25">
      <c r="E325" s="212"/>
      <c r="F325" s="212"/>
      <c r="G325" s="212"/>
    </row>
    <row r="326" spans="5:7" x14ac:dyDescent="0.25">
      <c r="E326" s="212"/>
      <c r="F326" s="212"/>
      <c r="G326" s="212"/>
    </row>
    <row r="327" spans="5:7" x14ac:dyDescent="0.25">
      <c r="E327" s="212"/>
      <c r="F327" s="212"/>
      <c r="G327" s="212"/>
    </row>
    <row r="328" spans="5:7" x14ac:dyDescent="0.25">
      <c r="E328" s="212"/>
      <c r="F328" s="212"/>
      <c r="G328" s="212"/>
    </row>
    <row r="329" spans="5:7" x14ac:dyDescent="0.25">
      <c r="E329" s="212"/>
      <c r="F329" s="212"/>
      <c r="G329" s="212"/>
    </row>
    <row r="330" spans="5:7" x14ac:dyDescent="0.25">
      <c r="E330" s="212"/>
      <c r="F330" s="212"/>
      <c r="G330" s="212"/>
    </row>
    <row r="331" spans="5:7" x14ac:dyDescent="0.25">
      <c r="E331" s="212"/>
      <c r="F331" s="212"/>
      <c r="G331" s="212"/>
    </row>
    <row r="332" spans="5:7" x14ac:dyDescent="0.25">
      <c r="E332" s="212"/>
      <c r="F332" s="212"/>
      <c r="G332" s="212"/>
    </row>
    <row r="333" spans="5:7" x14ac:dyDescent="0.25">
      <c r="E333" s="212"/>
      <c r="F333" s="212"/>
      <c r="G333" s="212"/>
    </row>
    <row r="334" spans="5:7" x14ac:dyDescent="0.25">
      <c r="E334" s="212"/>
      <c r="F334" s="212"/>
      <c r="G334" s="212"/>
    </row>
    <row r="335" spans="5:7" x14ac:dyDescent="0.25">
      <c r="E335" s="212"/>
      <c r="F335" s="212"/>
      <c r="G335" s="212"/>
    </row>
    <row r="336" spans="5:7" x14ac:dyDescent="0.25">
      <c r="E336" s="212"/>
      <c r="F336" s="212"/>
      <c r="G336" s="212"/>
    </row>
    <row r="337" spans="5:7" x14ac:dyDescent="0.25">
      <c r="E337" s="212"/>
      <c r="F337" s="212"/>
      <c r="G337" s="212"/>
    </row>
    <row r="338" spans="5:7" x14ac:dyDescent="0.25">
      <c r="E338" s="212"/>
      <c r="F338" s="212"/>
      <c r="G338" s="212"/>
    </row>
    <row r="339" spans="5:7" x14ac:dyDescent="0.25">
      <c r="E339" s="212"/>
      <c r="F339" s="212"/>
      <c r="G339" s="212"/>
    </row>
    <row r="340" spans="5:7" x14ac:dyDescent="0.25">
      <c r="E340" s="212"/>
      <c r="F340" s="212"/>
      <c r="G340" s="212"/>
    </row>
    <row r="341" spans="5:7" x14ac:dyDescent="0.25">
      <c r="E341" s="212"/>
      <c r="F341" s="212"/>
      <c r="G341" s="212"/>
    </row>
    <row r="342" spans="5:7" x14ac:dyDescent="0.25">
      <c r="E342" s="212"/>
      <c r="F342" s="212"/>
      <c r="G342" s="212"/>
    </row>
    <row r="343" spans="5:7" x14ac:dyDescent="0.25">
      <c r="E343" s="212"/>
      <c r="F343" s="212"/>
      <c r="G343" s="212"/>
    </row>
    <row r="344" spans="5:7" x14ac:dyDescent="0.25">
      <c r="E344" s="212"/>
      <c r="F344" s="212"/>
      <c r="G344" s="212"/>
    </row>
    <row r="345" spans="5:7" x14ac:dyDescent="0.25">
      <c r="E345" s="212"/>
      <c r="F345" s="212"/>
      <c r="G345" s="212"/>
    </row>
    <row r="346" spans="5:7" x14ac:dyDescent="0.25">
      <c r="E346" s="212"/>
      <c r="F346" s="212"/>
      <c r="G346" s="212"/>
    </row>
    <row r="347" spans="5:7" x14ac:dyDescent="0.25">
      <c r="E347" s="212"/>
      <c r="F347" s="212"/>
      <c r="G347" s="212"/>
    </row>
    <row r="348" spans="5:7" x14ac:dyDescent="0.25">
      <c r="E348" s="212"/>
      <c r="F348" s="212"/>
      <c r="G348" s="212"/>
    </row>
    <row r="349" spans="5:7" x14ac:dyDescent="0.25">
      <c r="E349" s="212"/>
      <c r="F349" s="212"/>
      <c r="G349" s="212"/>
    </row>
    <row r="350" spans="5:7" x14ac:dyDescent="0.25">
      <c r="E350" s="212"/>
      <c r="F350" s="212"/>
      <c r="G350" s="212"/>
    </row>
    <row r="351" spans="5:7" x14ac:dyDescent="0.25">
      <c r="E351" s="212"/>
      <c r="F351" s="212"/>
      <c r="G351" s="212"/>
    </row>
    <row r="352" spans="5:7" x14ac:dyDescent="0.25">
      <c r="E352" s="212"/>
      <c r="F352" s="212"/>
      <c r="G352" s="212"/>
    </row>
    <row r="353" spans="5:7" x14ac:dyDescent="0.25">
      <c r="E353" s="212"/>
      <c r="F353" s="212"/>
      <c r="G353" s="212"/>
    </row>
    <row r="354" spans="5:7" x14ac:dyDescent="0.25">
      <c r="E354" s="212"/>
      <c r="F354" s="212"/>
      <c r="G354" s="212"/>
    </row>
    <row r="355" spans="5:7" x14ac:dyDescent="0.25">
      <c r="E355" s="212"/>
      <c r="F355" s="212"/>
      <c r="G355" s="212"/>
    </row>
    <row r="356" spans="5:7" x14ac:dyDescent="0.25">
      <c r="E356" s="212"/>
      <c r="F356" s="212"/>
      <c r="G356" s="212"/>
    </row>
    <row r="357" spans="5:7" x14ac:dyDescent="0.25">
      <c r="E357" s="212"/>
      <c r="F357" s="212"/>
      <c r="G357" s="212"/>
    </row>
    <row r="358" spans="5:7" x14ac:dyDescent="0.25">
      <c r="E358" s="212"/>
      <c r="F358" s="212"/>
      <c r="G358" s="212"/>
    </row>
    <row r="359" spans="5:7" x14ac:dyDescent="0.25">
      <c r="E359" s="212"/>
      <c r="F359" s="212"/>
      <c r="G359" s="212"/>
    </row>
    <row r="360" spans="5:7" x14ac:dyDescent="0.25">
      <c r="E360" s="212"/>
      <c r="F360" s="212"/>
      <c r="G360" s="212"/>
    </row>
    <row r="361" spans="5:7" x14ac:dyDescent="0.25">
      <c r="E361" s="212"/>
      <c r="F361" s="212"/>
      <c r="G361" s="212"/>
    </row>
    <row r="362" spans="5:7" x14ac:dyDescent="0.25">
      <c r="E362" s="212"/>
      <c r="F362" s="212"/>
      <c r="G362" s="212"/>
    </row>
    <row r="363" spans="5:7" x14ac:dyDescent="0.25">
      <c r="E363" s="212"/>
      <c r="F363" s="212"/>
      <c r="G363" s="212"/>
    </row>
    <row r="364" spans="5:7" x14ac:dyDescent="0.25">
      <c r="E364" s="212"/>
      <c r="F364" s="212"/>
      <c r="G364" s="212"/>
    </row>
    <row r="365" spans="5:7" x14ac:dyDescent="0.25">
      <c r="E365" s="212"/>
      <c r="F365" s="212"/>
      <c r="G365" s="212"/>
    </row>
    <row r="366" spans="5:7" x14ac:dyDescent="0.25">
      <c r="E366" s="212"/>
      <c r="F366" s="212"/>
      <c r="G366" s="212"/>
    </row>
    <row r="367" spans="5:7" x14ac:dyDescent="0.25">
      <c r="E367" s="212"/>
      <c r="F367" s="212"/>
      <c r="G367" s="212"/>
    </row>
    <row r="368" spans="5:7" x14ac:dyDescent="0.25">
      <c r="E368" s="212"/>
      <c r="F368" s="212"/>
      <c r="G368" s="212"/>
    </row>
    <row r="369" spans="5:7" x14ac:dyDescent="0.25">
      <c r="E369" s="212"/>
      <c r="F369" s="212"/>
      <c r="G369" s="212"/>
    </row>
    <row r="370" spans="5:7" x14ac:dyDescent="0.25">
      <c r="E370" s="212"/>
      <c r="F370" s="212"/>
      <c r="G370" s="212"/>
    </row>
    <row r="371" spans="5:7" x14ac:dyDescent="0.25">
      <c r="E371" s="212"/>
      <c r="F371" s="212"/>
      <c r="G371" s="212"/>
    </row>
    <row r="372" spans="5:7" x14ac:dyDescent="0.25">
      <c r="E372" s="212"/>
      <c r="F372" s="212"/>
      <c r="G372" s="212"/>
    </row>
    <row r="373" spans="5:7" x14ac:dyDescent="0.25">
      <c r="E373" s="212"/>
      <c r="F373" s="212"/>
      <c r="G373" s="212"/>
    </row>
    <row r="374" spans="5:7" x14ac:dyDescent="0.25">
      <c r="E374" s="212"/>
      <c r="F374" s="212"/>
      <c r="G374" s="212"/>
    </row>
    <row r="375" spans="5:7" x14ac:dyDescent="0.25">
      <c r="E375" s="212"/>
      <c r="F375" s="212"/>
      <c r="G375" s="212"/>
    </row>
    <row r="376" spans="5:7" x14ac:dyDescent="0.25">
      <c r="E376" s="212"/>
      <c r="F376" s="212"/>
      <c r="G376" s="212"/>
    </row>
    <row r="377" spans="5:7" x14ac:dyDescent="0.25">
      <c r="E377" s="212"/>
      <c r="F377" s="212"/>
      <c r="G377" s="212"/>
    </row>
    <row r="378" spans="5:7" x14ac:dyDescent="0.25">
      <c r="E378" s="212"/>
      <c r="F378" s="212"/>
      <c r="G378" s="212"/>
    </row>
    <row r="379" spans="5:7" x14ac:dyDescent="0.25">
      <c r="E379" s="212"/>
      <c r="F379" s="212"/>
      <c r="G379" s="212"/>
    </row>
    <row r="380" spans="5:7" x14ac:dyDescent="0.25">
      <c r="E380" s="212"/>
      <c r="F380" s="212"/>
      <c r="G380" s="212"/>
    </row>
    <row r="381" spans="5:7" x14ac:dyDescent="0.25">
      <c r="E381" s="212"/>
      <c r="F381" s="212"/>
      <c r="G381" s="212"/>
    </row>
    <row r="382" spans="5:7" x14ac:dyDescent="0.25">
      <c r="E382" s="212"/>
      <c r="F382" s="212"/>
      <c r="G382" s="212"/>
    </row>
    <row r="383" spans="5:7" x14ac:dyDescent="0.25">
      <c r="E383" s="212"/>
      <c r="F383" s="212"/>
      <c r="G383" s="212"/>
    </row>
    <row r="384" spans="5:7" x14ac:dyDescent="0.25">
      <c r="E384" s="212"/>
      <c r="F384" s="212"/>
      <c r="G384" s="212"/>
    </row>
    <row r="385" spans="5:7" x14ac:dyDescent="0.25">
      <c r="E385" s="212"/>
      <c r="F385" s="212"/>
      <c r="G385" s="212"/>
    </row>
    <row r="386" spans="5:7" x14ac:dyDescent="0.25">
      <c r="E386" s="212"/>
      <c r="F386" s="212"/>
      <c r="G386" s="212"/>
    </row>
    <row r="387" spans="5:7" x14ac:dyDescent="0.25">
      <c r="E387" s="212"/>
      <c r="F387" s="212"/>
      <c r="G387" s="212"/>
    </row>
    <row r="388" spans="5:7" x14ac:dyDescent="0.25">
      <c r="E388" s="212"/>
      <c r="F388" s="212"/>
      <c r="G388" s="212"/>
    </row>
    <row r="389" spans="5:7" x14ac:dyDescent="0.25">
      <c r="E389" s="212"/>
      <c r="F389" s="212"/>
      <c r="G389" s="212"/>
    </row>
    <row r="390" spans="5:7" x14ac:dyDescent="0.25">
      <c r="E390" s="212"/>
      <c r="F390" s="212"/>
      <c r="G390" s="212"/>
    </row>
    <row r="391" spans="5:7" x14ac:dyDescent="0.25">
      <c r="E391" s="212"/>
      <c r="F391" s="212"/>
      <c r="G391" s="212"/>
    </row>
    <row r="392" spans="5:7" x14ac:dyDescent="0.25">
      <c r="E392" s="212"/>
      <c r="F392" s="212"/>
      <c r="G392" s="212"/>
    </row>
    <row r="393" spans="5:7" x14ac:dyDescent="0.25">
      <c r="E393" s="212"/>
      <c r="F393" s="212"/>
      <c r="G393" s="212"/>
    </row>
    <row r="394" spans="5:7" x14ac:dyDescent="0.25">
      <c r="E394" s="212"/>
      <c r="F394" s="212"/>
      <c r="G394" s="212"/>
    </row>
    <row r="395" spans="5:7" x14ac:dyDescent="0.25">
      <c r="E395" s="212"/>
      <c r="F395" s="212"/>
      <c r="G395" s="212"/>
    </row>
    <row r="396" spans="5:7" x14ac:dyDescent="0.25">
      <c r="E396" s="212"/>
      <c r="F396" s="212"/>
      <c r="G396" s="212"/>
    </row>
    <row r="397" spans="5:7" x14ac:dyDescent="0.25">
      <c r="E397" s="212"/>
      <c r="F397" s="212"/>
      <c r="G397" s="212"/>
    </row>
    <row r="398" spans="5:7" x14ac:dyDescent="0.25">
      <c r="E398" s="212"/>
      <c r="F398" s="212"/>
      <c r="G398" s="212"/>
    </row>
    <row r="399" spans="5:7" x14ac:dyDescent="0.25">
      <c r="E399" s="212"/>
      <c r="F399" s="212"/>
      <c r="G399" s="212"/>
    </row>
    <row r="400" spans="5:7" x14ac:dyDescent="0.25">
      <c r="E400" s="212"/>
      <c r="F400" s="212"/>
      <c r="G400" s="212"/>
    </row>
    <row r="401" spans="5:7" x14ac:dyDescent="0.25">
      <c r="E401" s="212"/>
      <c r="F401" s="212"/>
      <c r="G401" s="212"/>
    </row>
    <row r="402" spans="5:7" x14ac:dyDescent="0.25">
      <c r="E402" s="212"/>
      <c r="F402" s="212"/>
      <c r="G402" s="212"/>
    </row>
    <row r="403" spans="5:7" x14ac:dyDescent="0.25">
      <c r="E403" s="212"/>
      <c r="F403" s="212"/>
      <c r="G403" s="212"/>
    </row>
    <row r="404" spans="5:7" x14ac:dyDescent="0.25">
      <c r="E404" s="212"/>
      <c r="F404" s="212"/>
      <c r="G404" s="212"/>
    </row>
    <row r="405" spans="5:7" x14ac:dyDescent="0.25">
      <c r="E405" s="212"/>
      <c r="F405" s="212"/>
      <c r="G405" s="212"/>
    </row>
    <row r="406" spans="5:7" x14ac:dyDescent="0.25">
      <c r="E406" s="212"/>
      <c r="F406" s="212"/>
      <c r="G406" s="212"/>
    </row>
    <row r="407" spans="5:7" x14ac:dyDescent="0.25">
      <c r="E407" s="212"/>
      <c r="F407" s="212"/>
      <c r="G407" s="212"/>
    </row>
    <row r="408" spans="5:7" x14ac:dyDescent="0.25">
      <c r="E408" s="212"/>
      <c r="F408" s="212"/>
      <c r="G408" s="212"/>
    </row>
    <row r="409" spans="5:7" x14ac:dyDescent="0.25">
      <c r="E409" s="212"/>
      <c r="F409" s="212"/>
      <c r="G409" s="212"/>
    </row>
    <row r="410" spans="5:7" x14ac:dyDescent="0.25">
      <c r="E410" s="212"/>
      <c r="F410" s="212"/>
      <c r="G410" s="212"/>
    </row>
    <row r="411" spans="5:7" x14ac:dyDescent="0.25">
      <c r="E411" s="212"/>
      <c r="F411" s="212"/>
      <c r="G411" s="212"/>
    </row>
    <row r="412" spans="5:7" x14ac:dyDescent="0.25">
      <c r="E412" s="212"/>
      <c r="F412" s="212"/>
      <c r="G412" s="212"/>
    </row>
    <row r="413" spans="5:7" x14ac:dyDescent="0.25">
      <c r="E413" s="212"/>
      <c r="F413" s="212"/>
      <c r="G413" s="212"/>
    </row>
    <row r="414" spans="5:7" x14ac:dyDescent="0.25">
      <c r="E414" s="212"/>
      <c r="F414" s="212"/>
      <c r="G414" s="212"/>
    </row>
    <row r="415" spans="5:7" x14ac:dyDescent="0.25">
      <c r="E415" s="212"/>
      <c r="F415" s="212"/>
      <c r="G415" s="212"/>
    </row>
    <row r="416" spans="5:7" x14ac:dyDescent="0.25">
      <c r="E416" s="212"/>
      <c r="F416" s="212"/>
      <c r="G416" s="212"/>
    </row>
    <row r="417" spans="5:7" x14ac:dyDescent="0.25">
      <c r="E417" s="212"/>
      <c r="F417" s="212"/>
      <c r="G417" s="212"/>
    </row>
    <row r="418" spans="5:7" x14ac:dyDescent="0.25">
      <c r="E418" s="212"/>
      <c r="F418" s="212"/>
      <c r="G418" s="212"/>
    </row>
    <row r="419" spans="5:7" x14ac:dyDescent="0.25">
      <c r="E419" s="212"/>
      <c r="F419" s="212"/>
      <c r="G419" s="212"/>
    </row>
    <row r="420" spans="5:7" x14ac:dyDescent="0.25">
      <c r="E420" s="212"/>
      <c r="F420" s="212"/>
      <c r="G420" s="212"/>
    </row>
    <row r="421" spans="5:7" x14ac:dyDescent="0.25">
      <c r="E421" s="212"/>
      <c r="F421" s="212"/>
      <c r="G421" s="212"/>
    </row>
    <row r="422" spans="5:7" x14ac:dyDescent="0.25">
      <c r="E422" s="212"/>
      <c r="F422" s="212"/>
      <c r="G422" s="212"/>
    </row>
    <row r="423" spans="5:7" x14ac:dyDescent="0.25">
      <c r="E423" s="212"/>
      <c r="F423" s="212"/>
      <c r="G423" s="212"/>
    </row>
    <row r="424" spans="5:7" x14ac:dyDescent="0.25">
      <c r="E424" s="212"/>
      <c r="F424" s="212"/>
      <c r="G424" s="212"/>
    </row>
    <row r="425" spans="5:7" x14ac:dyDescent="0.25">
      <c r="E425" s="212"/>
      <c r="F425" s="212"/>
      <c r="G425" s="212"/>
    </row>
    <row r="426" spans="5:7" x14ac:dyDescent="0.25">
      <c r="E426" s="212"/>
      <c r="F426" s="212"/>
      <c r="G426" s="212"/>
    </row>
    <row r="427" spans="5:7" x14ac:dyDescent="0.25">
      <c r="E427" s="212"/>
      <c r="F427" s="212"/>
      <c r="G427" s="212"/>
    </row>
    <row r="428" spans="5:7" x14ac:dyDescent="0.25">
      <c r="E428" s="212"/>
      <c r="F428" s="212"/>
      <c r="G428" s="212"/>
    </row>
    <row r="429" spans="5:7" x14ac:dyDescent="0.25">
      <c r="E429" s="212"/>
      <c r="F429" s="212"/>
      <c r="G429" s="212"/>
    </row>
    <row r="430" spans="5:7" x14ac:dyDescent="0.25">
      <c r="E430" s="212"/>
      <c r="F430" s="212"/>
      <c r="G430" s="212"/>
    </row>
    <row r="431" spans="5:7" x14ac:dyDescent="0.25">
      <c r="E431" s="212"/>
      <c r="F431" s="212"/>
      <c r="G431" s="212"/>
    </row>
    <row r="432" spans="5:7" x14ac:dyDescent="0.25">
      <c r="E432" s="212"/>
      <c r="F432" s="212"/>
      <c r="G432" s="212"/>
    </row>
    <row r="433" spans="5:7" x14ac:dyDescent="0.25">
      <c r="E433" s="212"/>
      <c r="F433" s="212"/>
      <c r="G433" s="212"/>
    </row>
    <row r="434" spans="5:7" x14ac:dyDescent="0.25">
      <c r="E434" s="212"/>
      <c r="F434" s="212"/>
      <c r="G434" s="212"/>
    </row>
    <row r="435" spans="5:7" x14ac:dyDescent="0.25">
      <c r="E435" s="212"/>
      <c r="F435" s="212"/>
      <c r="G435" s="212"/>
    </row>
    <row r="436" spans="5:7" x14ac:dyDescent="0.25">
      <c r="E436" s="212"/>
      <c r="F436" s="212"/>
      <c r="G436" s="212"/>
    </row>
    <row r="437" spans="5:7" x14ac:dyDescent="0.25">
      <c r="E437" s="212"/>
      <c r="F437" s="212"/>
      <c r="G437" s="212"/>
    </row>
    <row r="438" spans="5:7" x14ac:dyDescent="0.25">
      <c r="E438" s="212"/>
      <c r="F438" s="212"/>
      <c r="G438" s="212"/>
    </row>
    <row r="439" spans="5:7" x14ac:dyDescent="0.25">
      <c r="E439" s="212"/>
      <c r="F439" s="212"/>
      <c r="G439" s="212"/>
    </row>
    <row r="440" spans="5:7" x14ac:dyDescent="0.25">
      <c r="E440" s="212"/>
      <c r="F440" s="212"/>
      <c r="G440" s="212"/>
    </row>
    <row r="441" spans="5:7" x14ac:dyDescent="0.25">
      <c r="E441" s="212"/>
      <c r="F441" s="212"/>
      <c r="G441" s="212"/>
    </row>
    <row r="442" spans="5:7" x14ac:dyDescent="0.25">
      <c r="E442" s="212"/>
      <c r="F442" s="212"/>
      <c r="G442" s="212"/>
    </row>
    <row r="443" spans="5:7" x14ac:dyDescent="0.25">
      <c r="E443" s="212"/>
      <c r="F443" s="212"/>
      <c r="G443" s="212"/>
    </row>
    <row r="444" spans="5:7" x14ac:dyDescent="0.25">
      <c r="E444" s="212"/>
      <c r="F444" s="212"/>
      <c r="G444" s="212"/>
    </row>
    <row r="445" spans="5:7" x14ac:dyDescent="0.25">
      <c r="E445" s="212"/>
      <c r="F445" s="212"/>
      <c r="G445" s="212"/>
    </row>
    <row r="446" spans="5:7" x14ac:dyDescent="0.25">
      <c r="E446" s="212"/>
      <c r="F446" s="212"/>
      <c r="G446" s="212"/>
    </row>
    <row r="447" spans="5:7" x14ac:dyDescent="0.25">
      <c r="E447" s="212"/>
      <c r="F447" s="212"/>
      <c r="G447" s="212"/>
    </row>
    <row r="448" spans="5:7" x14ac:dyDescent="0.25">
      <c r="E448" s="212"/>
      <c r="F448" s="212"/>
      <c r="G448" s="212"/>
    </row>
    <row r="449" spans="5:7" x14ac:dyDescent="0.25">
      <c r="E449" s="212"/>
      <c r="F449" s="212"/>
      <c r="G449" s="212"/>
    </row>
    <row r="450" spans="5:7" x14ac:dyDescent="0.25">
      <c r="E450" s="212"/>
      <c r="F450" s="212"/>
      <c r="G450" s="212"/>
    </row>
    <row r="451" spans="5:7" x14ac:dyDescent="0.25">
      <c r="E451" s="212"/>
      <c r="F451" s="212"/>
      <c r="G451" s="212"/>
    </row>
    <row r="452" spans="5:7" x14ac:dyDescent="0.25">
      <c r="E452" s="212"/>
      <c r="F452" s="212"/>
      <c r="G452" s="212"/>
    </row>
    <row r="453" spans="5:7" x14ac:dyDescent="0.25">
      <c r="E453" s="212"/>
      <c r="F453" s="212"/>
      <c r="G453" s="212"/>
    </row>
    <row r="454" spans="5:7" x14ac:dyDescent="0.25">
      <c r="E454" s="212"/>
      <c r="F454" s="212"/>
      <c r="G454" s="212"/>
    </row>
    <row r="455" spans="5:7" x14ac:dyDescent="0.25">
      <c r="E455" s="212"/>
      <c r="F455" s="212"/>
      <c r="G455" s="212"/>
    </row>
    <row r="456" spans="5:7" x14ac:dyDescent="0.25">
      <c r="E456" s="212"/>
      <c r="F456" s="212"/>
      <c r="G456" s="212"/>
    </row>
    <row r="457" spans="5:7" x14ac:dyDescent="0.25">
      <c r="E457" s="212"/>
      <c r="F457" s="212"/>
      <c r="G457" s="212"/>
    </row>
    <row r="458" spans="5:7" x14ac:dyDescent="0.25">
      <c r="E458" s="212"/>
      <c r="F458" s="212"/>
      <c r="G458" s="212"/>
    </row>
    <row r="459" spans="5:7" x14ac:dyDescent="0.25">
      <c r="E459" s="212"/>
      <c r="F459" s="212"/>
      <c r="G459" s="212"/>
    </row>
    <row r="460" spans="5:7" x14ac:dyDescent="0.25">
      <c r="E460" s="212"/>
      <c r="F460" s="212"/>
      <c r="G460" s="212"/>
    </row>
    <row r="461" spans="5:7" x14ac:dyDescent="0.25">
      <c r="E461" s="212"/>
      <c r="F461" s="212"/>
      <c r="G461" s="212"/>
    </row>
    <row r="462" spans="5:7" x14ac:dyDescent="0.25">
      <c r="E462" s="212"/>
      <c r="F462" s="212"/>
      <c r="G462" s="212"/>
    </row>
    <row r="463" spans="5:7" x14ac:dyDescent="0.25">
      <c r="E463" s="212"/>
      <c r="F463" s="212"/>
      <c r="G463" s="212"/>
    </row>
    <row r="464" spans="5:7" x14ac:dyDescent="0.25">
      <c r="E464" s="212"/>
      <c r="F464" s="212"/>
      <c r="G464" s="212"/>
    </row>
    <row r="465" spans="5:7" x14ac:dyDescent="0.25">
      <c r="E465" s="212"/>
      <c r="F465" s="212"/>
      <c r="G465" s="212"/>
    </row>
    <row r="466" spans="5:7" x14ac:dyDescent="0.25">
      <c r="E466" s="212"/>
      <c r="F466" s="212"/>
      <c r="G466" s="212"/>
    </row>
    <row r="467" spans="5:7" x14ac:dyDescent="0.25">
      <c r="E467" s="212"/>
      <c r="F467" s="212"/>
      <c r="G467" s="212"/>
    </row>
    <row r="468" spans="5:7" x14ac:dyDescent="0.25">
      <c r="E468" s="212"/>
      <c r="F468" s="212"/>
      <c r="G468" s="212"/>
    </row>
    <row r="469" spans="5:7" x14ac:dyDescent="0.25">
      <c r="E469" s="212"/>
      <c r="F469" s="212"/>
      <c r="G469" s="212"/>
    </row>
    <row r="470" spans="5:7" x14ac:dyDescent="0.25">
      <c r="E470" s="212"/>
      <c r="F470" s="212"/>
      <c r="G470" s="212"/>
    </row>
    <row r="471" spans="5:7" x14ac:dyDescent="0.25">
      <c r="E471" s="212"/>
      <c r="F471" s="212"/>
      <c r="G471" s="212"/>
    </row>
    <row r="472" spans="5:7" x14ac:dyDescent="0.25">
      <c r="E472" s="212"/>
      <c r="F472" s="212"/>
      <c r="G472" s="212"/>
    </row>
    <row r="473" spans="5:7" x14ac:dyDescent="0.25">
      <c r="E473" s="212"/>
      <c r="F473" s="212"/>
      <c r="G473" s="212"/>
    </row>
    <row r="474" spans="5:7" x14ac:dyDescent="0.25">
      <c r="E474" s="212"/>
      <c r="F474" s="212"/>
      <c r="G474" s="212"/>
    </row>
    <row r="475" spans="5:7" x14ac:dyDescent="0.25">
      <c r="E475" s="212"/>
      <c r="F475" s="212"/>
      <c r="G475" s="212"/>
    </row>
    <row r="476" spans="5:7" x14ac:dyDescent="0.25">
      <c r="E476" s="212"/>
      <c r="F476" s="212"/>
      <c r="G476" s="212"/>
    </row>
    <row r="477" spans="5:7" x14ac:dyDescent="0.25">
      <c r="E477" s="212"/>
      <c r="F477" s="212"/>
      <c r="G477" s="212"/>
    </row>
    <row r="478" spans="5:7" x14ac:dyDescent="0.25">
      <c r="E478" s="212"/>
      <c r="F478" s="212"/>
      <c r="G478" s="212"/>
    </row>
    <row r="479" spans="5:7" x14ac:dyDescent="0.25">
      <c r="E479" s="212"/>
      <c r="F479" s="212"/>
      <c r="G479" s="212"/>
    </row>
    <row r="480" spans="5:7" x14ac:dyDescent="0.25">
      <c r="E480" s="212"/>
      <c r="F480" s="212"/>
      <c r="G480" s="212"/>
    </row>
    <row r="481" spans="5:7" x14ac:dyDescent="0.25">
      <c r="E481" s="212"/>
      <c r="F481" s="212"/>
      <c r="G481" s="212"/>
    </row>
    <row r="482" spans="5:7" x14ac:dyDescent="0.25">
      <c r="E482" s="212"/>
      <c r="F482" s="212"/>
      <c r="G482" s="212"/>
    </row>
    <row r="483" spans="5:7" x14ac:dyDescent="0.25">
      <c r="E483" s="212"/>
      <c r="F483" s="212"/>
      <c r="G483" s="212"/>
    </row>
    <row r="484" spans="5:7" x14ac:dyDescent="0.25">
      <c r="E484" s="212"/>
      <c r="F484" s="212"/>
      <c r="G484" s="212"/>
    </row>
    <row r="485" spans="5:7" x14ac:dyDescent="0.25">
      <c r="E485" s="212"/>
      <c r="F485" s="212"/>
      <c r="G485" s="212"/>
    </row>
    <row r="486" spans="5:7" x14ac:dyDescent="0.25">
      <c r="E486" s="212"/>
      <c r="F486" s="212"/>
      <c r="G486" s="212"/>
    </row>
    <row r="487" spans="5:7" x14ac:dyDescent="0.25">
      <c r="E487" s="212"/>
      <c r="F487" s="212"/>
      <c r="G487" s="212"/>
    </row>
    <row r="488" spans="5:7" x14ac:dyDescent="0.25">
      <c r="E488" s="212"/>
      <c r="F488" s="212"/>
      <c r="G488" s="212"/>
    </row>
    <row r="489" spans="5:7" x14ac:dyDescent="0.25">
      <c r="E489" s="212"/>
      <c r="F489" s="212"/>
      <c r="G489" s="212"/>
    </row>
    <row r="490" spans="5:7" x14ac:dyDescent="0.25">
      <c r="E490" s="212"/>
      <c r="F490" s="212"/>
      <c r="G490" s="212"/>
    </row>
    <row r="491" spans="5:7" x14ac:dyDescent="0.25">
      <c r="E491" s="212"/>
      <c r="F491" s="212"/>
      <c r="G491" s="212"/>
    </row>
    <row r="492" spans="5:7" x14ac:dyDescent="0.25">
      <c r="E492" s="212"/>
      <c r="F492" s="212"/>
      <c r="G492" s="212"/>
    </row>
    <row r="493" spans="5:7" x14ac:dyDescent="0.25">
      <c r="E493" s="212"/>
      <c r="F493" s="212"/>
      <c r="G493" s="212"/>
    </row>
    <row r="494" spans="5:7" x14ac:dyDescent="0.25">
      <c r="E494" s="212"/>
      <c r="F494" s="212"/>
      <c r="G494" s="212"/>
    </row>
    <row r="495" spans="5:7" x14ac:dyDescent="0.25">
      <c r="E495" s="212"/>
      <c r="F495" s="212"/>
      <c r="G495" s="212"/>
    </row>
    <row r="496" spans="5:7" x14ac:dyDescent="0.25">
      <c r="E496" s="212"/>
      <c r="F496" s="212"/>
      <c r="G496" s="212"/>
    </row>
    <row r="497" spans="5:7" x14ac:dyDescent="0.25">
      <c r="E497" s="212"/>
      <c r="F497" s="212"/>
      <c r="G497" s="212"/>
    </row>
    <row r="498" spans="5:7" x14ac:dyDescent="0.25">
      <c r="E498" s="212"/>
      <c r="F498" s="212"/>
      <c r="G498" s="212"/>
    </row>
    <row r="499" spans="5:7" x14ac:dyDescent="0.25">
      <c r="E499" s="212"/>
      <c r="F499" s="212"/>
      <c r="G499" s="212"/>
    </row>
    <row r="500" spans="5:7" x14ac:dyDescent="0.25">
      <c r="E500" s="212"/>
      <c r="F500" s="212"/>
      <c r="G500" s="212"/>
    </row>
    <row r="501" spans="5:7" x14ac:dyDescent="0.25">
      <c r="E501" s="212"/>
      <c r="F501" s="212"/>
      <c r="G501" s="212"/>
    </row>
    <row r="502" spans="5:7" x14ac:dyDescent="0.25">
      <c r="E502" s="212"/>
      <c r="F502" s="212"/>
      <c r="G502" s="212"/>
    </row>
    <row r="503" spans="5:7" x14ac:dyDescent="0.25">
      <c r="E503" s="212"/>
      <c r="F503" s="212"/>
      <c r="G503" s="212"/>
    </row>
    <row r="504" spans="5:7" x14ac:dyDescent="0.25">
      <c r="E504" s="212"/>
      <c r="F504" s="212"/>
      <c r="G504" s="212"/>
    </row>
    <row r="505" spans="5:7" x14ac:dyDescent="0.25">
      <c r="E505" s="212"/>
      <c r="F505" s="212"/>
      <c r="G505" s="212"/>
    </row>
    <row r="506" spans="5:7" x14ac:dyDescent="0.25">
      <c r="E506" s="212"/>
      <c r="F506" s="212"/>
      <c r="G506" s="212"/>
    </row>
    <row r="507" spans="5:7" x14ac:dyDescent="0.25">
      <c r="E507" s="212"/>
      <c r="F507" s="212"/>
      <c r="G507" s="212"/>
    </row>
    <row r="508" spans="5:7" x14ac:dyDescent="0.25">
      <c r="E508" s="212"/>
      <c r="F508" s="212"/>
      <c r="G508" s="212"/>
    </row>
    <row r="509" spans="5:7" x14ac:dyDescent="0.25">
      <c r="E509" s="212"/>
      <c r="F509" s="212"/>
      <c r="G509" s="212"/>
    </row>
    <row r="510" spans="5:7" x14ac:dyDescent="0.25">
      <c r="E510" s="212"/>
      <c r="F510" s="212"/>
      <c r="G510" s="212"/>
    </row>
    <row r="511" spans="5:7" x14ac:dyDescent="0.25">
      <c r="E511" s="212"/>
      <c r="F511" s="212"/>
      <c r="G511" s="212"/>
    </row>
    <row r="512" spans="5:7" x14ac:dyDescent="0.25">
      <c r="E512" s="212"/>
      <c r="F512" s="212"/>
      <c r="G512" s="212"/>
    </row>
    <row r="513" spans="5:7" x14ac:dyDescent="0.25">
      <c r="E513" s="212"/>
      <c r="F513" s="212"/>
      <c r="G513" s="212"/>
    </row>
    <row r="514" spans="5:7" x14ac:dyDescent="0.25">
      <c r="E514" s="212"/>
      <c r="F514" s="212"/>
      <c r="G514" s="212"/>
    </row>
    <row r="515" spans="5:7" x14ac:dyDescent="0.25">
      <c r="E515" s="212"/>
      <c r="F515" s="212"/>
      <c r="G515" s="212"/>
    </row>
    <row r="516" spans="5:7" x14ac:dyDescent="0.25">
      <c r="E516" s="212"/>
      <c r="F516" s="212"/>
      <c r="G516" s="212"/>
    </row>
    <row r="517" spans="5:7" x14ac:dyDescent="0.25">
      <c r="E517" s="212"/>
      <c r="F517" s="212"/>
      <c r="G517" s="212"/>
    </row>
    <row r="518" spans="5:7" x14ac:dyDescent="0.25">
      <c r="E518" s="212"/>
      <c r="F518" s="212"/>
      <c r="G518" s="212"/>
    </row>
    <row r="519" spans="5:7" x14ac:dyDescent="0.25">
      <c r="E519" s="212"/>
      <c r="F519" s="212"/>
      <c r="G519" s="212"/>
    </row>
    <row r="520" spans="5:7" x14ac:dyDescent="0.25">
      <c r="E520" s="212"/>
      <c r="F520" s="212"/>
      <c r="G520" s="212"/>
    </row>
    <row r="521" spans="5:7" x14ac:dyDescent="0.25">
      <c r="E521" s="212"/>
      <c r="F521" s="212"/>
      <c r="G521" s="212"/>
    </row>
    <row r="522" spans="5:7" x14ac:dyDescent="0.25">
      <c r="E522" s="212"/>
      <c r="F522" s="212"/>
      <c r="G522" s="212"/>
    </row>
    <row r="523" spans="5:7" x14ac:dyDescent="0.25">
      <c r="E523" s="212"/>
      <c r="F523" s="212"/>
      <c r="G523" s="212"/>
    </row>
    <row r="524" spans="5:7" x14ac:dyDescent="0.25">
      <c r="E524" s="212"/>
      <c r="F524" s="212"/>
      <c r="G524" s="212"/>
    </row>
    <row r="525" spans="5:7" x14ac:dyDescent="0.25">
      <c r="E525" s="212"/>
      <c r="F525" s="212"/>
      <c r="G525" s="212"/>
    </row>
    <row r="526" spans="5:7" x14ac:dyDescent="0.25">
      <c r="E526" s="212"/>
      <c r="F526" s="212"/>
      <c r="G526" s="212"/>
    </row>
    <row r="527" spans="5:7" x14ac:dyDescent="0.25">
      <c r="E527" s="212"/>
      <c r="F527" s="212"/>
      <c r="G527" s="212"/>
    </row>
    <row r="528" spans="5:7" x14ac:dyDescent="0.25">
      <c r="E528" s="212"/>
      <c r="F528" s="212"/>
      <c r="G528" s="212"/>
    </row>
    <row r="529" spans="5:7" x14ac:dyDescent="0.25">
      <c r="E529" s="212"/>
      <c r="F529" s="212"/>
      <c r="G529" s="212"/>
    </row>
    <row r="530" spans="5:7" x14ac:dyDescent="0.25">
      <c r="E530" s="212"/>
      <c r="F530" s="212"/>
      <c r="G530" s="212"/>
    </row>
    <row r="531" spans="5:7" x14ac:dyDescent="0.25">
      <c r="E531" s="212"/>
      <c r="F531" s="212"/>
      <c r="G531" s="212"/>
    </row>
    <row r="532" spans="5:7" x14ac:dyDescent="0.25">
      <c r="E532" s="212"/>
      <c r="F532" s="212"/>
      <c r="G532" s="212"/>
    </row>
    <row r="533" spans="5:7" x14ac:dyDescent="0.25">
      <c r="E533" s="212"/>
      <c r="F533" s="212"/>
      <c r="G533" s="212"/>
    </row>
    <row r="534" spans="5:7" x14ac:dyDescent="0.25">
      <c r="E534" s="212"/>
      <c r="F534" s="212"/>
      <c r="G534" s="212"/>
    </row>
    <row r="535" spans="5:7" x14ac:dyDescent="0.25">
      <c r="E535" s="212"/>
      <c r="F535" s="212"/>
      <c r="G535" s="212"/>
    </row>
    <row r="536" spans="5:7" x14ac:dyDescent="0.25">
      <c r="E536" s="212"/>
      <c r="F536" s="212"/>
      <c r="G536" s="212"/>
    </row>
    <row r="537" spans="5:7" x14ac:dyDescent="0.25">
      <c r="E537" s="212"/>
      <c r="F537" s="212"/>
      <c r="G537" s="212"/>
    </row>
    <row r="538" spans="5:7" x14ac:dyDescent="0.25">
      <c r="E538" s="212"/>
      <c r="F538" s="212"/>
      <c r="G538" s="212"/>
    </row>
    <row r="539" spans="5:7" x14ac:dyDescent="0.25">
      <c r="E539" s="212"/>
      <c r="F539" s="212"/>
      <c r="G539" s="212"/>
    </row>
    <row r="540" spans="5:7" x14ac:dyDescent="0.25">
      <c r="E540" s="212"/>
      <c r="F540" s="212"/>
      <c r="G540" s="212"/>
    </row>
    <row r="541" spans="5:7" x14ac:dyDescent="0.25">
      <c r="E541" s="212"/>
      <c r="F541" s="212"/>
      <c r="G541" s="212"/>
    </row>
    <row r="542" spans="5:7" x14ac:dyDescent="0.25">
      <c r="E542" s="212"/>
      <c r="F542" s="212"/>
      <c r="G542" s="212"/>
    </row>
    <row r="543" spans="5:7" x14ac:dyDescent="0.25">
      <c r="E543" s="212"/>
      <c r="F543" s="212"/>
      <c r="G543" s="212"/>
    </row>
    <row r="544" spans="5:7" x14ac:dyDescent="0.25">
      <c r="E544" s="212"/>
      <c r="F544" s="212"/>
      <c r="G544" s="212"/>
    </row>
    <row r="545" spans="5:7" x14ac:dyDescent="0.25">
      <c r="E545" s="212"/>
      <c r="F545" s="212"/>
      <c r="G545" s="212"/>
    </row>
    <row r="546" spans="5:7" x14ac:dyDescent="0.25">
      <c r="E546" s="212"/>
      <c r="F546" s="212"/>
      <c r="G546" s="212"/>
    </row>
    <row r="547" spans="5:7" x14ac:dyDescent="0.25">
      <c r="E547" s="212"/>
      <c r="F547" s="212"/>
      <c r="G547" s="212"/>
    </row>
    <row r="548" spans="5:7" x14ac:dyDescent="0.25">
      <c r="E548" s="212"/>
      <c r="F548" s="212"/>
      <c r="G548" s="212"/>
    </row>
    <row r="549" spans="5:7" x14ac:dyDescent="0.25">
      <c r="E549" s="212"/>
      <c r="F549" s="212"/>
      <c r="G549" s="212"/>
    </row>
    <row r="550" spans="5:7" x14ac:dyDescent="0.25">
      <c r="E550" s="212"/>
      <c r="F550" s="212"/>
      <c r="G550" s="212"/>
    </row>
    <row r="551" spans="5:7" x14ac:dyDescent="0.25">
      <c r="E551" s="212"/>
      <c r="F551" s="212"/>
      <c r="G551" s="212"/>
    </row>
    <row r="552" spans="5:7" x14ac:dyDescent="0.25">
      <c r="E552" s="212"/>
      <c r="F552" s="212"/>
      <c r="G552" s="212"/>
    </row>
    <row r="553" spans="5:7" x14ac:dyDescent="0.25">
      <c r="E553" s="212"/>
      <c r="F553" s="212"/>
      <c r="G553" s="212"/>
    </row>
    <row r="554" spans="5:7" x14ac:dyDescent="0.25">
      <c r="E554" s="212"/>
      <c r="F554" s="212"/>
      <c r="G554" s="212"/>
    </row>
    <row r="555" spans="5:7" x14ac:dyDescent="0.25">
      <c r="E555" s="212"/>
      <c r="F555" s="212"/>
      <c r="G555" s="212"/>
    </row>
    <row r="556" spans="5:7" x14ac:dyDescent="0.25">
      <c r="E556" s="212"/>
      <c r="F556" s="212"/>
      <c r="G556" s="212"/>
    </row>
    <row r="557" spans="5:7" x14ac:dyDescent="0.25">
      <c r="E557" s="212"/>
      <c r="F557" s="212"/>
      <c r="G557" s="212"/>
    </row>
    <row r="558" spans="5:7" x14ac:dyDescent="0.25">
      <c r="E558" s="212"/>
      <c r="F558" s="212"/>
      <c r="G558" s="212"/>
    </row>
    <row r="559" spans="5:7" x14ac:dyDescent="0.25">
      <c r="E559" s="212"/>
      <c r="F559" s="212"/>
      <c r="G559" s="212"/>
    </row>
    <row r="560" spans="5:7" x14ac:dyDescent="0.25">
      <c r="E560" s="212"/>
      <c r="F560" s="212"/>
      <c r="G560" s="212"/>
    </row>
    <row r="561" spans="5:7" x14ac:dyDescent="0.25">
      <c r="E561" s="212"/>
      <c r="F561" s="212"/>
      <c r="G561" s="212"/>
    </row>
    <row r="562" spans="5:7" x14ac:dyDescent="0.25">
      <c r="E562" s="212"/>
      <c r="F562" s="212"/>
      <c r="G562" s="212"/>
    </row>
    <row r="563" spans="5:7" x14ac:dyDescent="0.25">
      <c r="E563" s="212"/>
      <c r="F563" s="212"/>
      <c r="G563" s="212"/>
    </row>
    <row r="564" spans="5:7" x14ac:dyDescent="0.25">
      <c r="E564" s="212"/>
      <c r="F564" s="212"/>
      <c r="G564" s="212"/>
    </row>
    <row r="565" spans="5:7" x14ac:dyDescent="0.25">
      <c r="E565" s="212"/>
      <c r="F565" s="212"/>
      <c r="G565" s="212"/>
    </row>
    <row r="566" spans="5:7" x14ac:dyDescent="0.25">
      <c r="E566" s="212"/>
      <c r="F566" s="212"/>
      <c r="G566" s="212"/>
    </row>
    <row r="567" spans="5:7" x14ac:dyDescent="0.25">
      <c r="E567" s="212"/>
      <c r="F567" s="212"/>
      <c r="G567" s="212"/>
    </row>
    <row r="568" spans="5:7" x14ac:dyDescent="0.25">
      <c r="E568" s="212"/>
      <c r="F568" s="212"/>
      <c r="G568" s="212"/>
    </row>
    <row r="569" spans="5:7" x14ac:dyDescent="0.25">
      <c r="E569" s="212"/>
      <c r="F569" s="212"/>
      <c r="G569" s="212"/>
    </row>
    <row r="570" spans="5:7" x14ac:dyDescent="0.25">
      <c r="E570" s="212"/>
      <c r="F570" s="212"/>
      <c r="G570" s="212"/>
    </row>
    <row r="571" spans="5:7" x14ac:dyDescent="0.25">
      <c r="E571" s="212"/>
      <c r="F571" s="212"/>
      <c r="G571" s="212"/>
    </row>
    <row r="572" spans="5:7" x14ac:dyDescent="0.25">
      <c r="E572" s="212"/>
      <c r="F572" s="212"/>
      <c r="G572" s="212"/>
    </row>
    <row r="573" spans="5:7" x14ac:dyDescent="0.25">
      <c r="E573" s="212"/>
      <c r="F573" s="212"/>
      <c r="G573" s="212"/>
    </row>
    <row r="574" spans="5:7" x14ac:dyDescent="0.25">
      <c r="E574" s="212"/>
      <c r="F574" s="212"/>
      <c r="G574" s="212"/>
    </row>
    <row r="575" spans="5:7" x14ac:dyDescent="0.25">
      <c r="E575" s="212"/>
      <c r="F575" s="212"/>
      <c r="G575" s="212"/>
    </row>
    <row r="576" spans="5:7" x14ac:dyDescent="0.25">
      <c r="E576" s="212"/>
      <c r="F576" s="212"/>
      <c r="G576" s="212"/>
    </row>
    <row r="577" spans="5:7" x14ac:dyDescent="0.25">
      <c r="E577" s="212"/>
      <c r="F577" s="212"/>
      <c r="G577" s="212"/>
    </row>
    <row r="578" spans="5:7" x14ac:dyDescent="0.25">
      <c r="E578" s="212"/>
      <c r="F578" s="212"/>
      <c r="G578" s="212"/>
    </row>
    <row r="579" spans="5:7" x14ac:dyDescent="0.25">
      <c r="E579" s="212"/>
      <c r="F579" s="212"/>
      <c r="G579" s="212"/>
    </row>
    <row r="580" spans="5:7" x14ac:dyDescent="0.25">
      <c r="E580" s="212"/>
      <c r="F580" s="212"/>
      <c r="G580" s="212"/>
    </row>
    <row r="581" spans="5:7" x14ac:dyDescent="0.25">
      <c r="E581" s="212"/>
      <c r="F581" s="212"/>
      <c r="G581" s="212"/>
    </row>
    <row r="582" spans="5:7" x14ac:dyDescent="0.25">
      <c r="E582" s="212"/>
      <c r="F582" s="212"/>
      <c r="G582" s="212"/>
    </row>
    <row r="583" spans="5:7" x14ac:dyDescent="0.25">
      <c r="E583" s="212"/>
      <c r="F583" s="212"/>
      <c r="G583" s="212"/>
    </row>
    <row r="584" spans="5:7" x14ac:dyDescent="0.25">
      <c r="E584" s="212"/>
      <c r="F584" s="212"/>
      <c r="G584" s="212"/>
    </row>
    <row r="585" spans="5:7" x14ac:dyDescent="0.25">
      <c r="E585" s="212"/>
      <c r="F585" s="212"/>
      <c r="G585" s="212"/>
    </row>
    <row r="586" spans="5:7" x14ac:dyDescent="0.25">
      <c r="E586" s="212"/>
      <c r="F586" s="212"/>
      <c r="G586" s="212"/>
    </row>
    <row r="587" spans="5:7" x14ac:dyDescent="0.25">
      <c r="E587" s="212"/>
      <c r="F587" s="212"/>
      <c r="G587" s="212"/>
    </row>
    <row r="588" spans="5:7" x14ac:dyDescent="0.25">
      <c r="E588" s="212"/>
      <c r="F588" s="212"/>
      <c r="G588" s="212"/>
    </row>
    <row r="589" spans="5:7" x14ac:dyDescent="0.25">
      <c r="E589" s="212"/>
      <c r="F589" s="212"/>
      <c r="G589" s="212"/>
    </row>
    <row r="590" spans="5:7" x14ac:dyDescent="0.25">
      <c r="E590" s="212"/>
      <c r="F590" s="212"/>
      <c r="G590" s="212"/>
    </row>
    <row r="591" spans="5:7" x14ac:dyDescent="0.25">
      <c r="E591" s="212"/>
      <c r="F591" s="212"/>
      <c r="G591" s="212"/>
    </row>
    <row r="592" spans="5:7" x14ac:dyDescent="0.25">
      <c r="E592" s="212"/>
      <c r="F592" s="212"/>
      <c r="G592" s="212"/>
    </row>
    <row r="593" spans="5:7" x14ac:dyDescent="0.25">
      <c r="E593" s="212"/>
      <c r="F593" s="212"/>
      <c r="G593" s="212"/>
    </row>
    <row r="594" spans="5:7" x14ac:dyDescent="0.25">
      <c r="E594" s="212"/>
      <c r="F594" s="212"/>
      <c r="G594" s="212"/>
    </row>
    <row r="595" spans="5:7" x14ac:dyDescent="0.25">
      <c r="E595" s="212"/>
      <c r="F595" s="212"/>
      <c r="G595" s="212"/>
    </row>
    <row r="596" spans="5:7" x14ac:dyDescent="0.25">
      <c r="E596" s="212"/>
      <c r="F596" s="212"/>
      <c r="G596" s="212"/>
    </row>
    <row r="597" spans="5:7" x14ac:dyDescent="0.25">
      <c r="E597" s="212"/>
      <c r="F597" s="212"/>
      <c r="G597" s="212"/>
    </row>
    <row r="598" spans="5:7" x14ac:dyDescent="0.25">
      <c r="E598" s="212"/>
      <c r="F598" s="212"/>
      <c r="G598" s="212"/>
    </row>
    <row r="599" spans="5:7" x14ac:dyDescent="0.25">
      <c r="E599" s="212"/>
      <c r="F599" s="212"/>
      <c r="G599" s="212"/>
    </row>
    <row r="600" spans="5:7" x14ac:dyDescent="0.25">
      <c r="E600" s="212"/>
      <c r="F600" s="212"/>
      <c r="G600" s="212"/>
    </row>
    <row r="601" spans="5:7" x14ac:dyDescent="0.25">
      <c r="E601" s="212"/>
      <c r="F601" s="212"/>
      <c r="G601" s="212"/>
    </row>
    <row r="602" spans="5:7" x14ac:dyDescent="0.25">
      <c r="E602" s="212"/>
      <c r="F602" s="212"/>
      <c r="G602" s="212"/>
    </row>
    <row r="603" spans="5:7" x14ac:dyDescent="0.25">
      <c r="E603" s="212"/>
      <c r="F603" s="212"/>
      <c r="G603" s="212"/>
    </row>
    <row r="604" spans="5:7" x14ac:dyDescent="0.25">
      <c r="E604" s="212"/>
      <c r="F604" s="212"/>
      <c r="G604" s="212"/>
    </row>
    <row r="605" spans="5:7" x14ac:dyDescent="0.25">
      <c r="E605" s="212"/>
      <c r="F605" s="212"/>
      <c r="G605" s="212"/>
    </row>
    <row r="606" spans="5:7" x14ac:dyDescent="0.25">
      <c r="E606" s="212"/>
      <c r="F606" s="212"/>
      <c r="G606" s="212"/>
    </row>
    <row r="607" spans="5:7" x14ac:dyDescent="0.25">
      <c r="E607" s="212"/>
      <c r="F607" s="212"/>
      <c r="G607" s="212"/>
    </row>
    <row r="608" spans="5:7" x14ac:dyDescent="0.25">
      <c r="E608" s="212"/>
      <c r="F608" s="212"/>
      <c r="G608" s="212"/>
    </row>
    <row r="609" spans="5:7" x14ac:dyDescent="0.25">
      <c r="E609" s="212"/>
      <c r="F609" s="212"/>
      <c r="G609" s="212"/>
    </row>
    <row r="610" spans="5:7" x14ac:dyDescent="0.25">
      <c r="E610" s="212"/>
      <c r="F610" s="212"/>
      <c r="G610" s="212"/>
    </row>
    <row r="611" spans="5:7" x14ac:dyDescent="0.25">
      <c r="E611" s="212"/>
      <c r="F611" s="212"/>
      <c r="G611" s="212"/>
    </row>
    <row r="612" spans="5:7" x14ac:dyDescent="0.25">
      <c r="E612" s="212"/>
      <c r="F612" s="212"/>
      <c r="G612" s="212"/>
    </row>
    <row r="613" spans="5:7" x14ac:dyDescent="0.25">
      <c r="E613" s="212"/>
      <c r="F613" s="212"/>
      <c r="G613" s="212"/>
    </row>
    <row r="614" spans="5:7" x14ac:dyDescent="0.25">
      <c r="E614" s="212"/>
      <c r="F614" s="212"/>
      <c r="G614" s="212"/>
    </row>
    <row r="615" spans="5:7" x14ac:dyDescent="0.25">
      <c r="E615" s="212"/>
      <c r="F615" s="212"/>
      <c r="G615" s="212"/>
    </row>
    <row r="616" spans="5:7" x14ac:dyDescent="0.25">
      <c r="E616" s="212"/>
      <c r="F616" s="212"/>
      <c r="G616" s="212"/>
    </row>
    <row r="617" spans="5:7" x14ac:dyDescent="0.25">
      <c r="E617" s="212"/>
      <c r="F617" s="212"/>
      <c r="G617" s="212"/>
    </row>
    <row r="618" spans="5:7" x14ac:dyDescent="0.25">
      <c r="E618" s="212"/>
      <c r="F618" s="212"/>
      <c r="G618" s="212"/>
    </row>
    <row r="619" spans="5:7" x14ac:dyDescent="0.25">
      <c r="E619" s="212"/>
      <c r="F619" s="212"/>
      <c r="G619" s="212"/>
    </row>
    <row r="620" spans="5:7" x14ac:dyDescent="0.25">
      <c r="E620" s="212"/>
      <c r="F620" s="212"/>
      <c r="G620" s="212"/>
    </row>
    <row r="621" spans="5:7" x14ac:dyDescent="0.25">
      <c r="E621" s="212"/>
      <c r="F621" s="212"/>
      <c r="G621" s="212"/>
    </row>
    <row r="622" spans="5:7" x14ac:dyDescent="0.25">
      <c r="E622" s="212"/>
      <c r="F622" s="212"/>
      <c r="G622" s="212"/>
    </row>
    <row r="623" spans="5:7" x14ac:dyDescent="0.25">
      <c r="E623" s="212"/>
      <c r="F623" s="212"/>
      <c r="G623" s="212"/>
    </row>
    <row r="624" spans="5:7" x14ac:dyDescent="0.25">
      <c r="E624" s="212"/>
      <c r="F624" s="212"/>
      <c r="G624" s="212"/>
    </row>
    <row r="625" spans="5:7" x14ac:dyDescent="0.25">
      <c r="E625" s="212"/>
      <c r="F625" s="212"/>
      <c r="G625" s="212"/>
    </row>
    <row r="626" spans="5:7" x14ac:dyDescent="0.25">
      <c r="E626" s="212"/>
      <c r="F626" s="212"/>
      <c r="G626" s="212"/>
    </row>
    <row r="627" spans="5:7" x14ac:dyDescent="0.25">
      <c r="E627" s="212"/>
      <c r="F627" s="212"/>
      <c r="G627" s="212"/>
    </row>
    <row r="628" spans="5:7" x14ac:dyDescent="0.25">
      <c r="E628" s="212"/>
      <c r="F628" s="212"/>
      <c r="G628" s="212"/>
    </row>
    <row r="629" spans="5:7" x14ac:dyDescent="0.25">
      <c r="E629" s="212"/>
      <c r="F629" s="212"/>
      <c r="G629" s="212"/>
    </row>
    <row r="630" spans="5:7" x14ac:dyDescent="0.25">
      <c r="E630" s="212"/>
      <c r="F630" s="212"/>
      <c r="G630" s="212"/>
    </row>
    <row r="631" spans="5:7" x14ac:dyDescent="0.25">
      <c r="E631" s="212"/>
      <c r="F631" s="212"/>
      <c r="G631" s="212"/>
    </row>
    <row r="632" spans="5:7" x14ac:dyDescent="0.25">
      <c r="E632" s="212"/>
      <c r="F632" s="212"/>
      <c r="G632" s="212"/>
    </row>
    <row r="633" spans="5:7" x14ac:dyDescent="0.25">
      <c r="E633" s="212"/>
      <c r="F633" s="212"/>
      <c r="G633" s="212"/>
    </row>
    <row r="634" spans="5:7" x14ac:dyDescent="0.25">
      <c r="E634" s="212"/>
      <c r="F634" s="212"/>
      <c r="G634" s="212"/>
    </row>
    <row r="635" spans="5:7" x14ac:dyDescent="0.25">
      <c r="E635" s="212"/>
      <c r="F635" s="212"/>
      <c r="G635" s="212"/>
    </row>
    <row r="636" spans="5:7" x14ac:dyDescent="0.25">
      <c r="E636" s="212"/>
      <c r="F636" s="212"/>
      <c r="G636" s="212"/>
    </row>
    <row r="637" spans="5:7" x14ac:dyDescent="0.25">
      <c r="E637" s="212"/>
      <c r="F637" s="212"/>
      <c r="G637" s="212"/>
    </row>
    <row r="638" spans="5:7" x14ac:dyDescent="0.25">
      <c r="E638" s="212"/>
      <c r="F638" s="212"/>
      <c r="G638" s="212"/>
    </row>
    <row r="639" spans="5:7" x14ac:dyDescent="0.25">
      <c r="E639" s="212"/>
      <c r="F639" s="212"/>
      <c r="G639" s="212"/>
    </row>
    <row r="640" spans="5:7" x14ac:dyDescent="0.25">
      <c r="E640" s="212"/>
      <c r="F640" s="212"/>
      <c r="G640" s="212"/>
    </row>
    <row r="641" spans="5:7" x14ac:dyDescent="0.25">
      <c r="E641" s="212"/>
      <c r="F641" s="212"/>
      <c r="G641" s="212"/>
    </row>
    <row r="642" spans="5:7" x14ac:dyDescent="0.25">
      <c r="E642" s="212"/>
      <c r="F642" s="212"/>
      <c r="G642" s="212"/>
    </row>
    <row r="643" spans="5:7" x14ac:dyDescent="0.25">
      <c r="E643" s="212"/>
      <c r="F643" s="212"/>
      <c r="G643" s="212"/>
    </row>
    <row r="644" spans="5:7" x14ac:dyDescent="0.25">
      <c r="E644" s="212"/>
      <c r="F644" s="212"/>
      <c r="G644" s="212"/>
    </row>
    <row r="645" spans="5:7" x14ac:dyDescent="0.25">
      <c r="E645" s="212"/>
      <c r="F645" s="212"/>
      <c r="G645" s="212"/>
    </row>
    <row r="646" spans="5:7" x14ac:dyDescent="0.25">
      <c r="E646" s="212"/>
      <c r="F646" s="212"/>
      <c r="G646" s="212"/>
    </row>
    <row r="647" spans="5:7" x14ac:dyDescent="0.25">
      <c r="E647" s="212"/>
      <c r="F647" s="212"/>
      <c r="G647" s="212"/>
    </row>
    <row r="648" spans="5:7" x14ac:dyDescent="0.25">
      <c r="E648" s="212"/>
      <c r="F648" s="212"/>
      <c r="G648" s="212"/>
    </row>
    <row r="649" spans="5:7" x14ac:dyDescent="0.25">
      <c r="E649" s="212"/>
      <c r="F649" s="212"/>
      <c r="G649" s="212"/>
    </row>
    <row r="650" spans="5:7" x14ac:dyDescent="0.25">
      <c r="E650" s="212"/>
      <c r="F650" s="212"/>
      <c r="G650" s="212"/>
    </row>
    <row r="651" spans="5:7" x14ac:dyDescent="0.25">
      <c r="E651" s="212"/>
      <c r="F651" s="212"/>
      <c r="G651" s="212"/>
    </row>
    <row r="652" spans="5:7" x14ac:dyDescent="0.25">
      <c r="E652" s="212"/>
      <c r="F652" s="212"/>
      <c r="G652" s="212"/>
    </row>
    <row r="653" spans="5:7" x14ac:dyDescent="0.25">
      <c r="E653" s="212"/>
      <c r="F653" s="212"/>
      <c r="G653" s="212"/>
    </row>
    <row r="654" spans="5:7" x14ac:dyDescent="0.25">
      <c r="E654" s="212"/>
      <c r="F654" s="212"/>
      <c r="G654" s="212"/>
    </row>
    <row r="655" spans="5:7" x14ac:dyDescent="0.25">
      <c r="E655" s="212"/>
      <c r="F655" s="212"/>
      <c r="G655" s="212"/>
    </row>
    <row r="656" spans="5:7" x14ac:dyDescent="0.25">
      <c r="E656" s="212"/>
      <c r="F656" s="212"/>
      <c r="G656" s="212"/>
    </row>
    <row r="657" spans="5:7" x14ac:dyDescent="0.25">
      <c r="E657" s="212"/>
      <c r="F657" s="212"/>
      <c r="G657" s="212"/>
    </row>
    <row r="658" spans="5:7" x14ac:dyDescent="0.25">
      <c r="E658" s="212"/>
      <c r="F658" s="212"/>
      <c r="G658" s="212"/>
    </row>
    <row r="659" spans="5:7" x14ac:dyDescent="0.25">
      <c r="E659" s="212"/>
      <c r="F659" s="212"/>
      <c r="G659" s="212"/>
    </row>
    <row r="660" spans="5:7" x14ac:dyDescent="0.25">
      <c r="E660" s="212"/>
      <c r="F660" s="212"/>
      <c r="G660" s="212"/>
    </row>
    <row r="661" spans="5:7" x14ac:dyDescent="0.25">
      <c r="E661" s="212"/>
      <c r="F661" s="212"/>
      <c r="G661" s="212"/>
    </row>
    <row r="662" spans="5:7" x14ac:dyDescent="0.25">
      <c r="E662" s="212"/>
      <c r="F662" s="212"/>
      <c r="G662" s="212"/>
    </row>
    <row r="663" spans="5:7" x14ac:dyDescent="0.25">
      <c r="E663" s="212"/>
      <c r="F663" s="212"/>
      <c r="G663" s="212"/>
    </row>
    <row r="664" spans="5:7" x14ac:dyDescent="0.25">
      <c r="E664" s="212"/>
      <c r="F664" s="212"/>
      <c r="G664" s="212"/>
    </row>
    <row r="665" spans="5:7" x14ac:dyDescent="0.25">
      <c r="E665" s="212"/>
      <c r="F665" s="212"/>
      <c r="G665" s="212"/>
    </row>
    <row r="666" spans="5:7" x14ac:dyDescent="0.25">
      <c r="E666" s="212"/>
      <c r="F666" s="212"/>
      <c r="G666" s="212"/>
    </row>
    <row r="667" spans="5:7" x14ac:dyDescent="0.25">
      <c r="E667" s="212"/>
      <c r="F667" s="212"/>
      <c r="G667" s="212"/>
    </row>
    <row r="668" spans="5:7" x14ac:dyDescent="0.25">
      <c r="E668" s="212"/>
      <c r="F668" s="212"/>
      <c r="G668" s="212"/>
    </row>
    <row r="669" spans="5:7" x14ac:dyDescent="0.25">
      <c r="E669" s="212"/>
      <c r="F669" s="212"/>
      <c r="G669" s="212"/>
    </row>
    <row r="670" spans="5:7" x14ac:dyDescent="0.25">
      <c r="E670" s="212"/>
      <c r="F670" s="212"/>
      <c r="G670" s="212"/>
    </row>
    <row r="671" spans="5:7" x14ac:dyDescent="0.25">
      <c r="E671" s="212"/>
      <c r="F671" s="212"/>
      <c r="G671" s="212"/>
    </row>
    <row r="672" spans="5:7" x14ac:dyDescent="0.25">
      <c r="E672" s="212"/>
      <c r="F672" s="212"/>
      <c r="G672" s="212"/>
    </row>
    <row r="673" spans="5:7" x14ac:dyDescent="0.25">
      <c r="E673" s="212"/>
      <c r="F673" s="212"/>
      <c r="G673" s="212"/>
    </row>
    <row r="674" spans="5:7" x14ac:dyDescent="0.25">
      <c r="E674" s="212"/>
      <c r="F674" s="212"/>
      <c r="G674" s="212"/>
    </row>
    <row r="675" spans="5:7" x14ac:dyDescent="0.25">
      <c r="E675" s="212"/>
      <c r="F675" s="212"/>
      <c r="G675" s="212"/>
    </row>
    <row r="676" spans="5:7" x14ac:dyDescent="0.25">
      <c r="E676" s="212"/>
      <c r="F676" s="212"/>
      <c r="G676" s="212"/>
    </row>
    <row r="677" spans="5:7" x14ac:dyDescent="0.25">
      <c r="E677" s="212"/>
      <c r="F677" s="212"/>
      <c r="G677" s="212"/>
    </row>
    <row r="678" spans="5:7" x14ac:dyDescent="0.25">
      <c r="E678" s="212"/>
      <c r="F678" s="212"/>
      <c r="G678" s="212"/>
    </row>
    <row r="679" spans="5:7" x14ac:dyDescent="0.25">
      <c r="E679" s="212"/>
      <c r="F679" s="212"/>
      <c r="G679" s="212"/>
    </row>
    <row r="680" spans="5:7" x14ac:dyDescent="0.25">
      <c r="E680" s="212"/>
      <c r="F680" s="212"/>
      <c r="G680" s="212"/>
    </row>
    <row r="681" spans="5:7" x14ac:dyDescent="0.25">
      <c r="E681" s="212"/>
      <c r="F681" s="212"/>
      <c r="G681" s="212"/>
    </row>
    <row r="682" spans="5:7" x14ac:dyDescent="0.25">
      <c r="E682" s="212"/>
      <c r="F682" s="212"/>
      <c r="G682" s="212"/>
    </row>
    <row r="683" spans="5:7" x14ac:dyDescent="0.25">
      <c r="E683" s="212"/>
      <c r="F683" s="212"/>
      <c r="G683" s="212"/>
    </row>
    <row r="684" spans="5:7" x14ac:dyDescent="0.25">
      <c r="E684" s="212"/>
      <c r="F684" s="212"/>
      <c r="G684" s="212"/>
    </row>
    <row r="685" spans="5:7" x14ac:dyDescent="0.25">
      <c r="E685" s="212"/>
      <c r="F685" s="212"/>
      <c r="G685" s="212"/>
    </row>
    <row r="686" spans="5:7" x14ac:dyDescent="0.25">
      <c r="E686" s="212"/>
      <c r="F686" s="212"/>
      <c r="G686" s="212"/>
    </row>
    <row r="687" spans="5:7" x14ac:dyDescent="0.25">
      <c r="E687" s="212"/>
      <c r="F687" s="212"/>
      <c r="G687" s="212"/>
    </row>
    <row r="688" spans="5:7" x14ac:dyDescent="0.25">
      <c r="E688" s="212"/>
      <c r="F688" s="212"/>
      <c r="G688" s="212"/>
    </row>
    <row r="689" spans="5:7" x14ac:dyDescent="0.25">
      <c r="E689" s="212"/>
      <c r="F689" s="212"/>
      <c r="G689" s="212"/>
    </row>
    <row r="690" spans="5:7" x14ac:dyDescent="0.25">
      <c r="E690" s="212"/>
      <c r="F690" s="212"/>
      <c r="G690" s="212"/>
    </row>
    <row r="691" spans="5:7" x14ac:dyDescent="0.25">
      <c r="E691" s="212"/>
      <c r="F691" s="212"/>
      <c r="G691" s="212"/>
    </row>
    <row r="692" spans="5:7" x14ac:dyDescent="0.25">
      <c r="E692" s="212"/>
      <c r="F692" s="212"/>
      <c r="G692" s="212"/>
    </row>
    <row r="693" spans="5:7" ht="13" x14ac:dyDescent="0.25">
      <c r="E693" s="213"/>
      <c r="G693" s="214"/>
    </row>
  </sheetData>
  <phoneticPr fontId="3" type="noConversion"/>
  <pageMargins left="0.7" right="0.7" top="0.75" bottom="0.75" header="0.3" footer="0.3"/>
  <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61"/>
  <sheetViews>
    <sheetView workbookViewId="0">
      <selection sqref="A1:XFD1048576"/>
    </sheetView>
  </sheetViews>
  <sheetFormatPr defaultColWidth="9.26953125" defaultRowHeight="13" x14ac:dyDescent="0.25"/>
  <cols>
    <col min="1" max="1" width="12" style="213" customWidth="1"/>
    <col min="2" max="2" width="21.6328125" style="213" customWidth="1"/>
    <col min="3" max="3" width="12.90625" style="213" customWidth="1"/>
    <col min="4" max="4" width="9.26953125" style="213"/>
    <col min="5" max="6" width="16.90625" style="213" customWidth="1"/>
    <col min="7" max="7" width="17" style="213" customWidth="1"/>
    <col min="8" max="8" width="19.7265625" style="213" customWidth="1"/>
    <col min="9" max="16384" width="9.26953125" style="213"/>
  </cols>
  <sheetData>
    <row r="1" spans="1:8" x14ac:dyDescent="0.25">
      <c r="A1" s="215" t="s">
        <v>3616</v>
      </c>
      <c r="B1" s="215" t="s">
        <v>3617</v>
      </c>
      <c r="C1" s="215" t="s">
        <v>3618</v>
      </c>
      <c r="D1" s="215" t="s">
        <v>3619</v>
      </c>
      <c r="E1" s="215" t="s">
        <v>3620</v>
      </c>
      <c r="F1" s="215" t="s">
        <v>760</v>
      </c>
      <c r="G1" s="215" t="s">
        <v>3621</v>
      </c>
      <c r="H1" s="215" t="s">
        <v>480</v>
      </c>
    </row>
    <row r="2" spans="1:8" x14ac:dyDescent="0.25">
      <c r="A2" s="216" t="s">
        <v>3639</v>
      </c>
      <c r="B2" s="217" t="s">
        <v>3667</v>
      </c>
      <c r="C2" s="217" t="s">
        <v>3667</v>
      </c>
      <c r="D2" s="218">
        <v>0.08</v>
      </c>
      <c r="E2" s="219">
        <v>225518.25</v>
      </c>
      <c r="F2" s="220">
        <v>0</v>
      </c>
      <c r="G2" s="221">
        <f>E2-F2</f>
        <v>225518.25</v>
      </c>
      <c r="H2" s="216" t="s">
        <v>3638</v>
      </c>
    </row>
    <row r="3" spans="1:8" x14ac:dyDescent="0.25">
      <c r="A3" s="216" t="s">
        <v>3639</v>
      </c>
      <c r="B3" s="217" t="s">
        <v>3668</v>
      </c>
      <c r="C3" s="217" t="s">
        <v>3668</v>
      </c>
      <c r="D3" s="218">
        <v>0.15</v>
      </c>
      <c r="E3" s="221">
        <v>214762.91</v>
      </c>
      <c r="F3" s="220">
        <v>0</v>
      </c>
      <c r="G3" s="221">
        <f>E3-F3</f>
        <v>214762.91</v>
      </c>
      <c r="H3" s="216" t="s">
        <v>3647</v>
      </c>
    </row>
    <row r="4" spans="1:8" x14ac:dyDescent="0.25">
      <c r="D4" s="222" t="s">
        <v>3665</v>
      </c>
      <c r="E4" s="222">
        <f>SUM(E2:E3)</f>
        <v>440281.16000000003</v>
      </c>
      <c r="F4" s="222">
        <f>SUM(F2:F3)</f>
        <v>0</v>
      </c>
      <c r="G4" s="222">
        <f>SUM(G2:G3)</f>
        <v>440281.16000000003</v>
      </c>
      <c r="H4" s="222"/>
    </row>
    <row r="11" spans="1:8" x14ac:dyDescent="0.25">
      <c r="A11" s="213" t="s">
        <v>3669</v>
      </c>
    </row>
    <row r="61" spans="1:1" x14ac:dyDescent="0.25">
      <c r="A61" s="213" t="s">
        <v>3670</v>
      </c>
    </row>
  </sheetData>
  <phoneticPr fontId="3" type="noConversion"/>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21</vt:i4>
      </vt:variant>
    </vt:vector>
  </HeadingPairs>
  <TitlesOfParts>
    <vt:vector size="21" baseType="lpstr">
      <vt:lpstr>多彩</vt:lpstr>
      <vt:lpstr>媒体表</vt:lpstr>
      <vt:lpstr>核心媒体月消耗</vt:lpstr>
      <vt:lpstr>媒体政策预估表</vt:lpstr>
      <vt:lpstr>三星</vt:lpstr>
      <vt:lpstr>百度</vt:lpstr>
      <vt:lpstr>快道</vt:lpstr>
      <vt:lpstr>谨焱</vt:lpstr>
      <vt:lpstr>轩辕</vt:lpstr>
      <vt:lpstr>vivo</vt:lpstr>
      <vt:lpstr>开域OPPO</vt:lpstr>
      <vt:lpstr>哇棒OPPO</vt:lpstr>
      <vt:lpstr>康赛OPPO</vt:lpstr>
      <vt:lpstr>小米</vt:lpstr>
      <vt:lpstr>华为</vt:lpstr>
      <vt:lpstr>媒体后台截图</vt:lpstr>
      <vt:lpstr>OPPO后台数据</vt:lpstr>
      <vt:lpstr>百度品专</vt:lpstr>
      <vt:lpstr>同城康赛</vt:lpstr>
      <vt:lpstr>同城亨利</vt:lpstr>
      <vt:lpstr>同城哈雅士</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Windows User</cp:lastModifiedBy>
  <dcterms:created xsi:type="dcterms:W3CDTF">2023-07-03T02:40:08Z</dcterms:created>
  <dcterms:modified xsi:type="dcterms:W3CDTF">2023-07-11T09:54:21Z</dcterms:modified>
</cp:coreProperties>
</file>